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ersonal\Desktop\"/>
    </mc:Choice>
  </mc:AlternateContent>
  <bookViews>
    <workbookView xWindow="0" yWindow="0" windowWidth="28800" windowHeight="12210"/>
  </bookViews>
  <sheets>
    <sheet name="CRIST_MEDICALS_C.A " sheetId="1" r:id="rId1"/>
    <sheet name="DESCUENTOS" sheetId="2" state="hidden" r:id="rId2"/>
    <sheet name="PRODUCTOS_TOP" sheetId="3" state="hidden" r:id="rId3"/>
  </sheets>
  <definedNames>
    <definedName name="_xlnm.Print_Area" localSheetId="0">'CRIST_MEDICALS_C.A '!$E$3:$X$1722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K4805" i="1" l="1"/>
  <c r="N4805" i="1"/>
  <c r="P4805" i="1" s="1"/>
  <c r="R4805" i="1" s="1"/>
  <c r="Q4805" i="1"/>
  <c r="H4805" i="1" s="1"/>
  <c r="K4806" i="1"/>
  <c r="N4806" i="1"/>
  <c r="P4806" i="1" s="1"/>
  <c r="R4806" i="1" s="1"/>
  <c r="Q4806" i="1"/>
  <c r="H4806" i="1" s="1"/>
  <c r="K4807" i="1"/>
  <c r="N4807" i="1"/>
  <c r="P4807" i="1" s="1"/>
  <c r="R4807" i="1" s="1"/>
  <c r="Q4807" i="1"/>
  <c r="H4807" i="1" s="1"/>
  <c r="D4807" i="1" s="1"/>
  <c r="K4808" i="1"/>
  <c r="N4808" i="1"/>
  <c r="P4808" i="1" s="1"/>
  <c r="R4808" i="1" s="1"/>
  <c r="X4808" i="1" s="1"/>
  <c r="Q4808" i="1"/>
  <c r="H4808" i="1" s="1"/>
  <c r="G4808" i="1" s="1"/>
  <c r="K4809" i="1"/>
  <c r="N4809" i="1"/>
  <c r="P4809" i="1" s="1"/>
  <c r="R4809" i="1" s="1"/>
  <c r="Q4809" i="1"/>
  <c r="H4809" i="1" s="1"/>
  <c r="K4810" i="1"/>
  <c r="N4810" i="1"/>
  <c r="P4810" i="1" s="1"/>
  <c r="R4810" i="1" s="1"/>
  <c r="Q4810" i="1"/>
  <c r="H4810" i="1" s="1"/>
  <c r="K4811" i="1"/>
  <c r="N4811" i="1"/>
  <c r="P4811" i="1" s="1"/>
  <c r="R4811" i="1" s="1"/>
  <c r="Q4811" i="1"/>
  <c r="H4811" i="1" s="1"/>
  <c r="D4811" i="1" s="1"/>
  <c r="K4812" i="1"/>
  <c r="N4812" i="1"/>
  <c r="P4812" i="1" s="1"/>
  <c r="R4812" i="1" s="1"/>
  <c r="S4812" i="1" s="1"/>
  <c r="Q4812" i="1"/>
  <c r="H4812" i="1" s="1"/>
  <c r="K4813" i="1"/>
  <c r="N4813" i="1"/>
  <c r="P4813" i="1" s="1"/>
  <c r="R4813" i="1" s="1"/>
  <c r="Q4813" i="1"/>
  <c r="H4813" i="1" s="1"/>
  <c r="K4814" i="1"/>
  <c r="N4814" i="1"/>
  <c r="P4814" i="1" s="1"/>
  <c r="R4814" i="1" s="1"/>
  <c r="Q4814" i="1"/>
  <c r="H4814" i="1" s="1"/>
  <c r="K4815" i="1"/>
  <c r="N4815" i="1"/>
  <c r="P4815" i="1" s="1"/>
  <c r="R4815" i="1" s="1"/>
  <c r="Q4815" i="1"/>
  <c r="H4815" i="1" s="1"/>
  <c r="D4815" i="1" s="1"/>
  <c r="K4816" i="1"/>
  <c r="N4816" i="1"/>
  <c r="P4816" i="1" s="1"/>
  <c r="R4816" i="1" s="1"/>
  <c r="Q4816" i="1"/>
  <c r="H4816" i="1" s="1"/>
  <c r="G4816" i="1" s="1"/>
  <c r="K4817" i="1"/>
  <c r="N4817" i="1"/>
  <c r="P4817" i="1" s="1"/>
  <c r="R4817" i="1" s="1"/>
  <c r="Q4817" i="1"/>
  <c r="H4817" i="1" s="1"/>
  <c r="K4818" i="1"/>
  <c r="N4818" i="1"/>
  <c r="P4818" i="1" s="1"/>
  <c r="R4818" i="1" s="1"/>
  <c r="Q4818" i="1"/>
  <c r="H4818" i="1" s="1"/>
  <c r="K4819" i="1"/>
  <c r="N4819" i="1"/>
  <c r="P4819" i="1" s="1"/>
  <c r="R4819" i="1" s="1"/>
  <c r="Q4819" i="1"/>
  <c r="H4819" i="1" s="1"/>
  <c r="D4819" i="1" s="1"/>
  <c r="K4820" i="1"/>
  <c r="N4820" i="1"/>
  <c r="P4820" i="1" s="1"/>
  <c r="R4820" i="1" s="1"/>
  <c r="S4820" i="1" s="1"/>
  <c r="Q4820" i="1"/>
  <c r="H4820" i="1" s="1"/>
  <c r="K4821" i="1"/>
  <c r="N4821" i="1"/>
  <c r="P4821" i="1" s="1"/>
  <c r="R4821" i="1" s="1"/>
  <c r="Q4821" i="1"/>
  <c r="H4821" i="1" s="1"/>
  <c r="K4822" i="1"/>
  <c r="N4822" i="1"/>
  <c r="P4822" i="1" s="1"/>
  <c r="R4822" i="1" s="1"/>
  <c r="Q4822" i="1"/>
  <c r="H4822" i="1" s="1"/>
  <c r="K4823" i="1"/>
  <c r="N4823" i="1"/>
  <c r="P4823" i="1" s="1"/>
  <c r="R4823" i="1" s="1"/>
  <c r="Q4823" i="1"/>
  <c r="H4823" i="1" s="1"/>
  <c r="D4823" i="1" s="1"/>
  <c r="K4824" i="1"/>
  <c r="N4824" i="1"/>
  <c r="P4824" i="1" s="1"/>
  <c r="R4824" i="1" s="1"/>
  <c r="X4824" i="1" s="1"/>
  <c r="Q4824" i="1"/>
  <c r="H4824" i="1" s="1"/>
  <c r="G4824" i="1" s="1"/>
  <c r="K4825" i="1"/>
  <c r="N4825" i="1"/>
  <c r="P4825" i="1" s="1"/>
  <c r="R4825" i="1" s="1"/>
  <c r="Q4825" i="1"/>
  <c r="H4825" i="1" s="1"/>
  <c r="K4826" i="1"/>
  <c r="N4826" i="1"/>
  <c r="P4826" i="1" s="1"/>
  <c r="R4826" i="1" s="1"/>
  <c r="Q4826" i="1"/>
  <c r="H4826" i="1" s="1"/>
  <c r="K4827" i="1"/>
  <c r="N4827" i="1"/>
  <c r="P4827" i="1" s="1"/>
  <c r="R4827" i="1" s="1"/>
  <c r="Q4827" i="1"/>
  <c r="H4827" i="1" s="1"/>
  <c r="D4827" i="1" s="1"/>
  <c r="K4828" i="1"/>
  <c r="N4828" i="1"/>
  <c r="P4828" i="1" s="1"/>
  <c r="R4828" i="1" s="1"/>
  <c r="S4828" i="1" s="1"/>
  <c r="Q4828" i="1"/>
  <c r="H4828" i="1" s="1"/>
  <c r="K4829" i="1"/>
  <c r="N4829" i="1"/>
  <c r="P4829" i="1" s="1"/>
  <c r="R4829" i="1" s="1"/>
  <c r="Q4829" i="1"/>
  <c r="H4829" i="1" s="1"/>
  <c r="D4829" i="1" s="1"/>
  <c r="K4830" i="1"/>
  <c r="N4830" i="1"/>
  <c r="P4830" i="1" s="1"/>
  <c r="R4830" i="1" s="1"/>
  <c r="X4830" i="1" s="1"/>
  <c r="Q4830" i="1"/>
  <c r="H4830" i="1" s="1"/>
  <c r="K4831" i="1"/>
  <c r="N4831" i="1"/>
  <c r="P4831" i="1" s="1"/>
  <c r="R4831" i="1" s="1"/>
  <c r="Q4831" i="1"/>
  <c r="H4831" i="1" s="1"/>
  <c r="D4831" i="1" s="1"/>
  <c r="K4832" i="1"/>
  <c r="N4832" i="1"/>
  <c r="P4832" i="1" s="1"/>
  <c r="R4832" i="1" s="1"/>
  <c r="X4832" i="1" s="1"/>
  <c r="Q4832" i="1"/>
  <c r="H4832" i="1" s="1"/>
  <c r="K4833" i="1"/>
  <c r="N4833" i="1"/>
  <c r="P4833" i="1" s="1"/>
  <c r="R4833" i="1" s="1"/>
  <c r="Q4833" i="1"/>
  <c r="H4833" i="1" s="1"/>
  <c r="D4833" i="1" s="1"/>
  <c r="K4834" i="1"/>
  <c r="N4834" i="1"/>
  <c r="P4834" i="1" s="1"/>
  <c r="R4834" i="1" s="1"/>
  <c r="X4834" i="1" s="1"/>
  <c r="Q4834" i="1"/>
  <c r="H4834" i="1" s="1"/>
  <c r="K4835" i="1"/>
  <c r="N4835" i="1"/>
  <c r="P4835" i="1" s="1"/>
  <c r="R4835" i="1" s="1"/>
  <c r="Q4835" i="1"/>
  <c r="H4835" i="1" s="1"/>
  <c r="D4835" i="1" s="1"/>
  <c r="K4836" i="1"/>
  <c r="N4836" i="1"/>
  <c r="P4836" i="1" s="1"/>
  <c r="R4836" i="1" s="1"/>
  <c r="X4836" i="1" s="1"/>
  <c r="Q4836" i="1"/>
  <c r="H4836" i="1" s="1"/>
  <c r="K4837" i="1"/>
  <c r="N4837" i="1"/>
  <c r="P4837" i="1" s="1"/>
  <c r="R4837" i="1" s="1"/>
  <c r="Q4837" i="1"/>
  <c r="H4837" i="1" s="1"/>
  <c r="D4837" i="1" s="1"/>
  <c r="K4838" i="1"/>
  <c r="N4838" i="1"/>
  <c r="P4838" i="1" s="1"/>
  <c r="R4838" i="1" s="1"/>
  <c r="S4838" i="1" s="1"/>
  <c r="Q4838" i="1"/>
  <c r="H4838" i="1" s="1"/>
  <c r="K4839" i="1"/>
  <c r="N4839" i="1"/>
  <c r="P4839" i="1" s="1"/>
  <c r="R4839" i="1" s="1"/>
  <c r="Q4839" i="1"/>
  <c r="H4839" i="1" s="1"/>
  <c r="D4839" i="1" s="1"/>
  <c r="K4840" i="1"/>
  <c r="N4840" i="1"/>
  <c r="P4840" i="1" s="1"/>
  <c r="R4840" i="1" s="1"/>
  <c r="S4840" i="1" s="1"/>
  <c r="Q4840" i="1"/>
  <c r="H4840" i="1" s="1"/>
  <c r="G4840" i="1" s="1"/>
  <c r="K4841" i="1"/>
  <c r="N4841" i="1"/>
  <c r="P4841" i="1" s="1"/>
  <c r="R4841" i="1" s="1"/>
  <c r="Q4841" i="1"/>
  <c r="H4841" i="1" s="1"/>
  <c r="D4841" i="1" s="1"/>
  <c r="K4842" i="1"/>
  <c r="N4842" i="1"/>
  <c r="P4842" i="1" s="1"/>
  <c r="R4842" i="1" s="1"/>
  <c r="X4842" i="1" s="1"/>
  <c r="Q4842" i="1"/>
  <c r="H4842" i="1" s="1"/>
  <c r="G4842" i="1" s="1"/>
  <c r="K4843" i="1"/>
  <c r="N4843" i="1"/>
  <c r="P4843" i="1"/>
  <c r="R4843" i="1" s="1"/>
  <c r="Q4843" i="1"/>
  <c r="H4843" i="1" s="1"/>
  <c r="D4843" i="1" s="1"/>
  <c r="K4844" i="1"/>
  <c r="N4844" i="1"/>
  <c r="P4844" i="1" s="1"/>
  <c r="R4844" i="1" s="1"/>
  <c r="S4844" i="1" s="1"/>
  <c r="Q4844" i="1"/>
  <c r="H4844" i="1" s="1"/>
  <c r="G4844" i="1" s="1"/>
  <c r="K4845" i="1"/>
  <c r="N4845" i="1"/>
  <c r="P4845" i="1" s="1"/>
  <c r="R4845" i="1" s="1"/>
  <c r="Q4845" i="1"/>
  <c r="H4845" i="1" s="1"/>
  <c r="D4845" i="1" s="1"/>
  <c r="K4846" i="1"/>
  <c r="N4846" i="1"/>
  <c r="P4846" i="1" s="1"/>
  <c r="R4846" i="1" s="1"/>
  <c r="S4846" i="1" s="1"/>
  <c r="Q4846" i="1"/>
  <c r="H4846" i="1" s="1"/>
  <c r="G4846" i="1" s="1"/>
  <c r="K4847" i="1"/>
  <c r="N4847" i="1"/>
  <c r="P4847" i="1" s="1"/>
  <c r="R4847" i="1" s="1"/>
  <c r="Q4847" i="1"/>
  <c r="H4847" i="1" s="1"/>
  <c r="D4847" i="1" s="1"/>
  <c r="K4848" i="1"/>
  <c r="N4848" i="1"/>
  <c r="P4848" i="1" s="1"/>
  <c r="R4848" i="1" s="1"/>
  <c r="X4848" i="1" s="1"/>
  <c r="Q4848" i="1"/>
  <c r="H4848" i="1" s="1"/>
  <c r="G4848" i="1" s="1"/>
  <c r="K4849" i="1"/>
  <c r="N4849" i="1"/>
  <c r="P4849" i="1" s="1"/>
  <c r="R4849" i="1" s="1"/>
  <c r="Q4849" i="1"/>
  <c r="H4849" i="1" s="1"/>
  <c r="D4849" i="1" s="1"/>
  <c r="K4850" i="1"/>
  <c r="N4850" i="1"/>
  <c r="P4850" i="1" s="1"/>
  <c r="R4850" i="1" s="1"/>
  <c r="S4850" i="1" s="1"/>
  <c r="Q4850" i="1"/>
  <c r="H4850" i="1" s="1"/>
  <c r="G4850" i="1" s="1"/>
  <c r="K4851" i="1"/>
  <c r="N4851" i="1"/>
  <c r="P4851" i="1" s="1"/>
  <c r="R4851" i="1" s="1"/>
  <c r="Q4851" i="1"/>
  <c r="H4851" i="1" s="1"/>
  <c r="D4851" i="1" s="1"/>
  <c r="K4852" i="1"/>
  <c r="N4852" i="1"/>
  <c r="P4852" i="1" s="1"/>
  <c r="R4852" i="1" s="1"/>
  <c r="Q4852" i="1"/>
  <c r="H4852" i="1" s="1"/>
  <c r="G4852" i="1" s="1"/>
  <c r="K4853" i="1"/>
  <c r="N4853" i="1"/>
  <c r="P4853" i="1" s="1"/>
  <c r="R4853" i="1" s="1"/>
  <c r="S4853" i="1" s="1"/>
  <c r="T4853" i="1" s="1"/>
  <c r="V4853" i="1" s="1"/>
  <c r="Q4853" i="1"/>
  <c r="H4853" i="1" s="1"/>
  <c r="D4853" i="1" s="1"/>
  <c r="K4854" i="1"/>
  <c r="N4854" i="1"/>
  <c r="P4854" i="1" s="1"/>
  <c r="R4854" i="1" s="1"/>
  <c r="X4854" i="1" s="1"/>
  <c r="Q4854" i="1"/>
  <c r="H4854" i="1" s="1"/>
  <c r="G4854" i="1" s="1"/>
  <c r="K4855" i="1"/>
  <c r="N4855" i="1"/>
  <c r="P4855" i="1" s="1"/>
  <c r="R4855" i="1" s="1"/>
  <c r="Q4855" i="1"/>
  <c r="H4855" i="1" s="1"/>
  <c r="K4856" i="1"/>
  <c r="N4856" i="1"/>
  <c r="P4856" i="1" s="1"/>
  <c r="R4856" i="1" s="1"/>
  <c r="Q4856" i="1"/>
  <c r="H4856" i="1" s="1"/>
  <c r="K4857" i="1"/>
  <c r="N4857" i="1"/>
  <c r="P4857" i="1" s="1"/>
  <c r="R4857" i="1" s="1"/>
  <c r="X4857" i="1" s="1"/>
  <c r="Q4857" i="1"/>
  <c r="H4857" i="1" s="1"/>
  <c r="G4857" i="1" s="1"/>
  <c r="K4858" i="1"/>
  <c r="N4858" i="1"/>
  <c r="P4858" i="1" s="1"/>
  <c r="R4858" i="1" s="1"/>
  <c r="S4858" i="1" s="1"/>
  <c r="T4858" i="1" s="1"/>
  <c r="V4858" i="1" s="1"/>
  <c r="Q4858" i="1"/>
  <c r="H4858" i="1" s="1"/>
  <c r="K4859" i="1"/>
  <c r="N4859" i="1"/>
  <c r="P4859" i="1" s="1"/>
  <c r="R4859" i="1" s="1"/>
  <c r="Q4859" i="1"/>
  <c r="H4859" i="1" s="1"/>
  <c r="K4860" i="1"/>
  <c r="N4860" i="1"/>
  <c r="P4860" i="1" s="1"/>
  <c r="R4860" i="1" s="1"/>
  <c r="Q4860" i="1"/>
  <c r="H4860" i="1" s="1"/>
  <c r="D4860" i="1" s="1"/>
  <c r="K4861" i="1"/>
  <c r="N4861" i="1"/>
  <c r="P4861" i="1" s="1"/>
  <c r="R4861" i="1" s="1"/>
  <c r="Q4861" i="1"/>
  <c r="H4861" i="1" s="1"/>
  <c r="D4861" i="1" s="1"/>
  <c r="K4862" i="1"/>
  <c r="N4862" i="1"/>
  <c r="P4862" i="1" s="1"/>
  <c r="R4862" i="1" s="1"/>
  <c r="X4862" i="1" s="1"/>
  <c r="Q4862" i="1"/>
  <c r="H4862" i="1" s="1"/>
  <c r="G4862" i="1" s="1"/>
  <c r="K4863" i="1"/>
  <c r="N4863" i="1"/>
  <c r="P4863" i="1" s="1"/>
  <c r="R4863" i="1" s="1"/>
  <c r="Q4863" i="1"/>
  <c r="H4863" i="1" s="1"/>
  <c r="K4864" i="1"/>
  <c r="N4864" i="1"/>
  <c r="P4864" i="1" s="1"/>
  <c r="R4864" i="1" s="1"/>
  <c r="Q4864" i="1"/>
  <c r="H4864" i="1" s="1"/>
  <c r="K4675" i="1"/>
  <c r="N4675" i="1"/>
  <c r="P4675" i="1" s="1"/>
  <c r="R4675" i="1" s="1"/>
  <c r="Q4675" i="1"/>
  <c r="H4675" i="1" s="1"/>
  <c r="K4676" i="1"/>
  <c r="N4676" i="1"/>
  <c r="P4676" i="1" s="1"/>
  <c r="R4676" i="1" s="1"/>
  <c r="Q4676" i="1"/>
  <c r="H4676" i="1" s="1"/>
  <c r="K4677" i="1"/>
  <c r="N4677" i="1"/>
  <c r="P4677" i="1" s="1"/>
  <c r="R4677" i="1" s="1"/>
  <c r="Q4677" i="1"/>
  <c r="H4677" i="1" s="1"/>
  <c r="D4677" i="1" s="1"/>
  <c r="K4678" i="1"/>
  <c r="N4678" i="1"/>
  <c r="P4678" i="1" s="1"/>
  <c r="R4678" i="1" s="1"/>
  <c r="Q4678" i="1"/>
  <c r="H4678" i="1" s="1"/>
  <c r="G4678" i="1" s="1"/>
  <c r="K4679" i="1"/>
  <c r="N4679" i="1"/>
  <c r="P4679" i="1" s="1"/>
  <c r="R4679" i="1" s="1"/>
  <c r="Q4679" i="1"/>
  <c r="H4679" i="1" s="1"/>
  <c r="K4680" i="1"/>
  <c r="N4680" i="1"/>
  <c r="P4680" i="1" s="1"/>
  <c r="R4680" i="1" s="1"/>
  <c r="Q4680" i="1"/>
  <c r="H4680" i="1" s="1"/>
  <c r="K4681" i="1"/>
  <c r="N4681" i="1"/>
  <c r="P4681" i="1" s="1"/>
  <c r="R4681" i="1" s="1"/>
  <c r="Q4681" i="1"/>
  <c r="H4681" i="1" s="1"/>
  <c r="D4681" i="1" s="1"/>
  <c r="K4682" i="1"/>
  <c r="N4682" i="1"/>
  <c r="P4682" i="1" s="1"/>
  <c r="R4682" i="1" s="1"/>
  <c r="X4682" i="1" s="1"/>
  <c r="Q4682" i="1"/>
  <c r="H4682" i="1" s="1"/>
  <c r="K4683" i="1"/>
  <c r="N4683" i="1"/>
  <c r="P4683" i="1" s="1"/>
  <c r="R4683" i="1" s="1"/>
  <c r="Q4683" i="1"/>
  <c r="H4683" i="1" s="1"/>
  <c r="K4684" i="1"/>
  <c r="N4684" i="1"/>
  <c r="P4684" i="1" s="1"/>
  <c r="R4684" i="1" s="1"/>
  <c r="Q4684" i="1"/>
  <c r="H4684" i="1" s="1"/>
  <c r="K4685" i="1"/>
  <c r="N4685" i="1"/>
  <c r="P4685" i="1" s="1"/>
  <c r="R4685" i="1" s="1"/>
  <c r="Q4685" i="1"/>
  <c r="H4685" i="1" s="1"/>
  <c r="D4685" i="1" s="1"/>
  <c r="K4686" i="1"/>
  <c r="N4686" i="1"/>
  <c r="P4686" i="1" s="1"/>
  <c r="R4686" i="1" s="1"/>
  <c r="X4686" i="1" s="1"/>
  <c r="Q4686" i="1"/>
  <c r="H4686" i="1" s="1"/>
  <c r="K4687" i="1"/>
  <c r="N4687" i="1"/>
  <c r="P4687" i="1" s="1"/>
  <c r="R4687" i="1" s="1"/>
  <c r="Q4687" i="1"/>
  <c r="H4687" i="1" s="1"/>
  <c r="K4688" i="1"/>
  <c r="N4688" i="1"/>
  <c r="P4688" i="1" s="1"/>
  <c r="R4688" i="1" s="1"/>
  <c r="Q4688" i="1"/>
  <c r="H4688" i="1" s="1"/>
  <c r="K4689" i="1"/>
  <c r="N4689" i="1"/>
  <c r="P4689" i="1" s="1"/>
  <c r="R4689" i="1" s="1"/>
  <c r="Q4689" i="1"/>
  <c r="H4689" i="1" s="1"/>
  <c r="D4689" i="1" s="1"/>
  <c r="K4690" i="1"/>
  <c r="N4690" i="1"/>
  <c r="P4690" i="1" s="1"/>
  <c r="R4690" i="1" s="1"/>
  <c r="S4690" i="1" s="1"/>
  <c r="Q4690" i="1"/>
  <c r="H4690" i="1" s="1"/>
  <c r="G4690" i="1" s="1"/>
  <c r="K4691" i="1"/>
  <c r="N4691" i="1"/>
  <c r="P4691" i="1" s="1"/>
  <c r="R4691" i="1" s="1"/>
  <c r="Q4691" i="1"/>
  <c r="H4691" i="1" s="1"/>
  <c r="K4692" i="1"/>
  <c r="N4692" i="1"/>
  <c r="P4692" i="1" s="1"/>
  <c r="R4692" i="1" s="1"/>
  <c r="Q4692" i="1"/>
  <c r="H4692" i="1" s="1"/>
  <c r="K4693" i="1"/>
  <c r="N4693" i="1"/>
  <c r="P4693" i="1" s="1"/>
  <c r="R4693" i="1" s="1"/>
  <c r="Q4693" i="1"/>
  <c r="H4693" i="1" s="1"/>
  <c r="D4693" i="1" s="1"/>
  <c r="K4694" i="1"/>
  <c r="N4694" i="1"/>
  <c r="P4694" i="1" s="1"/>
  <c r="R4694" i="1" s="1"/>
  <c r="Q4694" i="1"/>
  <c r="H4694" i="1" s="1"/>
  <c r="G4694" i="1" s="1"/>
  <c r="K4695" i="1"/>
  <c r="N4695" i="1"/>
  <c r="P4695" i="1" s="1"/>
  <c r="R4695" i="1" s="1"/>
  <c r="Q4695" i="1"/>
  <c r="H4695" i="1" s="1"/>
  <c r="K4696" i="1"/>
  <c r="N4696" i="1"/>
  <c r="P4696" i="1" s="1"/>
  <c r="R4696" i="1" s="1"/>
  <c r="Q4696" i="1"/>
  <c r="H4696" i="1" s="1"/>
  <c r="K4697" i="1"/>
  <c r="N4697" i="1"/>
  <c r="P4697" i="1" s="1"/>
  <c r="R4697" i="1" s="1"/>
  <c r="Q4697" i="1"/>
  <c r="H4697" i="1" s="1"/>
  <c r="D4697" i="1" s="1"/>
  <c r="K4698" i="1"/>
  <c r="N4698" i="1"/>
  <c r="P4698" i="1" s="1"/>
  <c r="R4698" i="1" s="1"/>
  <c r="S4698" i="1" s="1"/>
  <c r="Q4698" i="1"/>
  <c r="H4698" i="1" s="1"/>
  <c r="K4699" i="1"/>
  <c r="N4699" i="1"/>
  <c r="P4699" i="1" s="1"/>
  <c r="R4699" i="1" s="1"/>
  <c r="Q4699" i="1"/>
  <c r="H4699" i="1" s="1"/>
  <c r="K4700" i="1"/>
  <c r="N4700" i="1"/>
  <c r="P4700" i="1" s="1"/>
  <c r="R4700" i="1" s="1"/>
  <c r="Q4700" i="1"/>
  <c r="H4700" i="1" s="1"/>
  <c r="K4701" i="1"/>
  <c r="N4701" i="1"/>
  <c r="P4701" i="1" s="1"/>
  <c r="R4701" i="1" s="1"/>
  <c r="Q4701" i="1"/>
  <c r="H4701" i="1" s="1"/>
  <c r="D4701" i="1" s="1"/>
  <c r="K4702" i="1"/>
  <c r="N4702" i="1"/>
  <c r="P4702" i="1" s="1"/>
  <c r="R4702" i="1" s="1"/>
  <c r="S4702" i="1" s="1"/>
  <c r="Q4702" i="1"/>
  <c r="H4702" i="1" s="1"/>
  <c r="G4702" i="1" s="1"/>
  <c r="K4703" i="1"/>
  <c r="N4703" i="1"/>
  <c r="P4703" i="1" s="1"/>
  <c r="R4703" i="1" s="1"/>
  <c r="Q4703" i="1"/>
  <c r="H4703" i="1" s="1"/>
  <c r="D4703" i="1" s="1"/>
  <c r="K4704" i="1"/>
  <c r="N4704" i="1"/>
  <c r="P4704" i="1" s="1"/>
  <c r="R4704" i="1" s="1"/>
  <c r="S4704" i="1" s="1"/>
  <c r="Q4704" i="1"/>
  <c r="H4704" i="1" s="1"/>
  <c r="K4705" i="1"/>
  <c r="N4705" i="1"/>
  <c r="P4705" i="1" s="1"/>
  <c r="R4705" i="1" s="1"/>
  <c r="Q4705" i="1"/>
  <c r="H4705" i="1" s="1"/>
  <c r="D4705" i="1" s="1"/>
  <c r="K4706" i="1"/>
  <c r="N4706" i="1"/>
  <c r="P4706" i="1" s="1"/>
  <c r="R4706" i="1" s="1"/>
  <c r="Q4706" i="1"/>
  <c r="H4706" i="1" s="1"/>
  <c r="K4707" i="1"/>
  <c r="N4707" i="1"/>
  <c r="P4707" i="1" s="1"/>
  <c r="R4707" i="1" s="1"/>
  <c r="Q4707" i="1"/>
  <c r="H4707" i="1" s="1"/>
  <c r="D4707" i="1" s="1"/>
  <c r="K4708" i="1"/>
  <c r="N4708" i="1"/>
  <c r="P4708" i="1" s="1"/>
  <c r="R4708" i="1" s="1"/>
  <c r="S4708" i="1" s="1"/>
  <c r="Q4708" i="1"/>
  <c r="H4708" i="1" s="1"/>
  <c r="K4709" i="1"/>
  <c r="N4709" i="1"/>
  <c r="P4709" i="1" s="1"/>
  <c r="R4709" i="1" s="1"/>
  <c r="Q4709" i="1"/>
  <c r="H4709" i="1" s="1"/>
  <c r="D4709" i="1" s="1"/>
  <c r="K4710" i="1"/>
  <c r="N4710" i="1"/>
  <c r="P4710" i="1" s="1"/>
  <c r="R4710" i="1" s="1"/>
  <c r="X4710" i="1" s="1"/>
  <c r="Q4710" i="1"/>
  <c r="H4710" i="1" s="1"/>
  <c r="G4710" i="1" s="1"/>
  <c r="K4711" i="1"/>
  <c r="N4711" i="1"/>
  <c r="P4711" i="1" s="1"/>
  <c r="R4711" i="1" s="1"/>
  <c r="Q4711" i="1"/>
  <c r="H4711" i="1" s="1"/>
  <c r="K4712" i="1"/>
  <c r="N4712" i="1"/>
  <c r="P4712" i="1" s="1"/>
  <c r="R4712" i="1" s="1"/>
  <c r="Q4712" i="1"/>
  <c r="H4712" i="1" s="1"/>
  <c r="K4713" i="1"/>
  <c r="N4713" i="1"/>
  <c r="P4713" i="1" s="1"/>
  <c r="R4713" i="1" s="1"/>
  <c r="Q4713" i="1"/>
  <c r="H4713" i="1" s="1"/>
  <c r="D4713" i="1" s="1"/>
  <c r="K4714" i="1"/>
  <c r="N4714" i="1"/>
  <c r="P4714" i="1" s="1"/>
  <c r="R4714" i="1" s="1"/>
  <c r="X4714" i="1" s="1"/>
  <c r="Q4714" i="1"/>
  <c r="H4714" i="1" s="1"/>
  <c r="K4715" i="1"/>
  <c r="N4715" i="1"/>
  <c r="P4715" i="1" s="1"/>
  <c r="R4715" i="1" s="1"/>
  <c r="Q4715" i="1"/>
  <c r="H4715" i="1" s="1"/>
  <c r="K4716" i="1"/>
  <c r="N4716" i="1"/>
  <c r="P4716" i="1" s="1"/>
  <c r="R4716" i="1" s="1"/>
  <c r="Q4716" i="1"/>
  <c r="H4716" i="1" s="1"/>
  <c r="K4717" i="1"/>
  <c r="N4717" i="1"/>
  <c r="P4717" i="1" s="1"/>
  <c r="R4717" i="1" s="1"/>
  <c r="Q4717" i="1"/>
  <c r="H4717" i="1" s="1"/>
  <c r="D4717" i="1" s="1"/>
  <c r="K4718" i="1"/>
  <c r="N4718" i="1"/>
  <c r="P4718" i="1" s="1"/>
  <c r="R4718" i="1" s="1"/>
  <c r="X4718" i="1" s="1"/>
  <c r="Q4718" i="1"/>
  <c r="H4718" i="1" s="1"/>
  <c r="G4718" i="1" s="1"/>
  <c r="K4719" i="1"/>
  <c r="N4719" i="1"/>
  <c r="P4719" i="1" s="1"/>
  <c r="R4719" i="1" s="1"/>
  <c r="Q4719" i="1"/>
  <c r="H4719" i="1" s="1"/>
  <c r="K4720" i="1"/>
  <c r="N4720" i="1"/>
  <c r="P4720" i="1" s="1"/>
  <c r="R4720" i="1" s="1"/>
  <c r="Q4720" i="1"/>
  <c r="H4720" i="1" s="1"/>
  <c r="K4721" i="1"/>
  <c r="N4721" i="1"/>
  <c r="P4721" i="1" s="1"/>
  <c r="R4721" i="1" s="1"/>
  <c r="Q4721" i="1"/>
  <c r="H4721" i="1" s="1"/>
  <c r="D4721" i="1" s="1"/>
  <c r="K4722" i="1"/>
  <c r="N4722" i="1"/>
  <c r="P4722" i="1" s="1"/>
  <c r="R4722" i="1" s="1"/>
  <c r="Q4722" i="1"/>
  <c r="H4722" i="1" s="1"/>
  <c r="G4722" i="1" s="1"/>
  <c r="K4723" i="1"/>
  <c r="N4723" i="1"/>
  <c r="P4723" i="1" s="1"/>
  <c r="R4723" i="1" s="1"/>
  <c r="Q4723" i="1"/>
  <c r="H4723" i="1" s="1"/>
  <c r="K4724" i="1"/>
  <c r="N4724" i="1"/>
  <c r="P4724" i="1" s="1"/>
  <c r="R4724" i="1" s="1"/>
  <c r="Q4724" i="1"/>
  <c r="H4724" i="1" s="1"/>
  <c r="K4725" i="1"/>
  <c r="N4725" i="1"/>
  <c r="P4725" i="1" s="1"/>
  <c r="R4725" i="1" s="1"/>
  <c r="Q4725" i="1"/>
  <c r="H4725" i="1" s="1"/>
  <c r="D4725" i="1" s="1"/>
  <c r="K4726" i="1"/>
  <c r="N4726" i="1"/>
  <c r="P4726" i="1" s="1"/>
  <c r="R4726" i="1" s="1"/>
  <c r="Q4726" i="1"/>
  <c r="H4726" i="1" s="1"/>
  <c r="G4726" i="1" s="1"/>
  <c r="K4727" i="1"/>
  <c r="N4727" i="1"/>
  <c r="P4727" i="1" s="1"/>
  <c r="R4727" i="1" s="1"/>
  <c r="Q4727" i="1"/>
  <c r="H4727" i="1" s="1"/>
  <c r="K4728" i="1"/>
  <c r="N4728" i="1"/>
  <c r="P4728" i="1" s="1"/>
  <c r="R4728" i="1" s="1"/>
  <c r="Q4728" i="1"/>
  <c r="H4728" i="1" s="1"/>
  <c r="K4729" i="1"/>
  <c r="N4729" i="1"/>
  <c r="P4729" i="1" s="1"/>
  <c r="R4729" i="1" s="1"/>
  <c r="X4729" i="1" s="1"/>
  <c r="Q4729" i="1"/>
  <c r="H4729" i="1" s="1"/>
  <c r="G4729" i="1" s="1"/>
  <c r="K4730" i="1"/>
  <c r="N4730" i="1"/>
  <c r="P4730" i="1" s="1"/>
  <c r="R4730" i="1" s="1"/>
  <c r="X4730" i="1" s="1"/>
  <c r="Q4730" i="1"/>
  <c r="H4730" i="1" s="1"/>
  <c r="G4730" i="1" s="1"/>
  <c r="K4731" i="1"/>
  <c r="N4731" i="1"/>
  <c r="P4731" i="1" s="1"/>
  <c r="R4731" i="1" s="1"/>
  <c r="Q4731" i="1"/>
  <c r="H4731" i="1" s="1"/>
  <c r="K4732" i="1"/>
  <c r="N4732" i="1"/>
  <c r="P4732" i="1" s="1"/>
  <c r="R4732" i="1" s="1"/>
  <c r="Q4732" i="1"/>
  <c r="H4732" i="1" s="1"/>
  <c r="K4733" i="1"/>
  <c r="N4733" i="1"/>
  <c r="P4733" i="1" s="1"/>
  <c r="R4733" i="1" s="1"/>
  <c r="S4733" i="1" s="1"/>
  <c r="Q4733" i="1"/>
  <c r="H4733" i="1" s="1"/>
  <c r="D4733" i="1" s="1"/>
  <c r="K4734" i="1"/>
  <c r="N4734" i="1"/>
  <c r="P4734" i="1" s="1"/>
  <c r="R4734" i="1" s="1"/>
  <c r="S4734" i="1" s="1"/>
  <c r="Q4734" i="1"/>
  <c r="H4734" i="1" s="1"/>
  <c r="K4735" i="1"/>
  <c r="N4735" i="1"/>
  <c r="P4735" i="1" s="1"/>
  <c r="R4735" i="1" s="1"/>
  <c r="Q4735" i="1"/>
  <c r="H4735" i="1" s="1"/>
  <c r="K4736" i="1"/>
  <c r="N4736" i="1"/>
  <c r="P4736" i="1" s="1"/>
  <c r="R4736" i="1" s="1"/>
  <c r="Q4736" i="1"/>
  <c r="H4736" i="1" s="1"/>
  <c r="K4737" i="1"/>
  <c r="N4737" i="1"/>
  <c r="P4737" i="1" s="1"/>
  <c r="R4737" i="1" s="1"/>
  <c r="Q4737" i="1"/>
  <c r="H4737" i="1" s="1"/>
  <c r="D4737" i="1" s="1"/>
  <c r="K4738" i="1"/>
  <c r="N4738" i="1"/>
  <c r="P4738" i="1" s="1"/>
  <c r="R4738" i="1" s="1"/>
  <c r="X4738" i="1" s="1"/>
  <c r="Q4738" i="1"/>
  <c r="H4738" i="1" s="1"/>
  <c r="K4739" i="1"/>
  <c r="N4739" i="1"/>
  <c r="P4739" i="1" s="1"/>
  <c r="R4739" i="1" s="1"/>
  <c r="Q4739" i="1"/>
  <c r="H4739" i="1" s="1"/>
  <c r="K4740" i="1"/>
  <c r="N4740" i="1"/>
  <c r="P4740" i="1" s="1"/>
  <c r="R4740" i="1" s="1"/>
  <c r="Q4740" i="1"/>
  <c r="H4740" i="1" s="1"/>
  <c r="K4741" i="1"/>
  <c r="N4741" i="1"/>
  <c r="P4741" i="1" s="1"/>
  <c r="R4741" i="1" s="1"/>
  <c r="Q4741" i="1"/>
  <c r="H4741" i="1" s="1"/>
  <c r="D4741" i="1" s="1"/>
  <c r="K4742" i="1"/>
  <c r="N4742" i="1"/>
  <c r="P4742" i="1" s="1"/>
  <c r="R4742" i="1" s="1"/>
  <c r="Q4742" i="1"/>
  <c r="H4742" i="1" s="1"/>
  <c r="G4742" i="1" s="1"/>
  <c r="K4743" i="1"/>
  <c r="N4743" i="1"/>
  <c r="P4743" i="1" s="1"/>
  <c r="R4743" i="1" s="1"/>
  <c r="Q4743" i="1"/>
  <c r="H4743" i="1" s="1"/>
  <c r="K4744" i="1"/>
  <c r="N4744" i="1"/>
  <c r="P4744" i="1" s="1"/>
  <c r="R4744" i="1" s="1"/>
  <c r="Q4744" i="1"/>
  <c r="H4744" i="1" s="1"/>
  <c r="K4745" i="1"/>
  <c r="N4745" i="1"/>
  <c r="P4745" i="1" s="1"/>
  <c r="R4745" i="1" s="1"/>
  <c r="Q4745" i="1"/>
  <c r="H4745" i="1" s="1"/>
  <c r="D4745" i="1" s="1"/>
  <c r="K4746" i="1"/>
  <c r="N4746" i="1"/>
  <c r="P4746" i="1" s="1"/>
  <c r="R4746" i="1" s="1"/>
  <c r="S4746" i="1" s="1"/>
  <c r="Q4746" i="1"/>
  <c r="H4746" i="1" s="1"/>
  <c r="G4746" i="1" s="1"/>
  <c r="K4747" i="1"/>
  <c r="N4747" i="1"/>
  <c r="P4747" i="1" s="1"/>
  <c r="R4747" i="1" s="1"/>
  <c r="Q4747" i="1"/>
  <c r="H4747" i="1" s="1"/>
  <c r="K4748" i="1"/>
  <c r="N4748" i="1"/>
  <c r="P4748" i="1" s="1"/>
  <c r="R4748" i="1" s="1"/>
  <c r="Q4748" i="1"/>
  <c r="H4748" i="1" s="1"/>
  <c r="K4749" i="1"/>
  <c r="N4749" i="1"/>
  <c r="P4749" i="1" s="1"/>
  <c r="R4749" i="1" s="1"/>
  <c r="Q4749" i="1"/>
  <c r="H4749" i="1" s="1"/>
  <c r="D4749" i="1" s="1"/>
  <c r="K4750" i="1"/>
  <c r="N4750" i="1"/>
  <c r="P4750" i="1" s="1"/>
  <c r="R4750" i="1" s="1"/>
  <c r="S4750" i="1" s="1"/>
  <c r="Q4750" i="1"/>
  <c r="H4750" i="1" s="1"/>
  <c r="G4750" i="1" s="1"/>
  <c r="K4751" i="1"/>
  <c r="N4751" i="1"/>
  <c r="P4751" i="1" s="1"/>
  <c r="R4751" i="1" s="1"/>
  <c r="Q4751" i="1"/>
  <c r="H4751" i="1" s="1"/>
  <c r="K4752" i="1"/>
  <c r="N4752" i="1"/>
  <c r="P4752" i="1" s="1"/>
  <c r="R4752" i="1" s="1"/>
  <c r="Q4752" i="1"/>
  <c r="H4752" i="1" s="1"/>
  <c r="K4753" i="1"/>
  <c r="N4753" i="1"/>
  <c r="P4753" i="1" s="1"/>
  <c r="R4753" i="1" s="1"/>
  <c r="Q4753" i="1"/>
  <c r="H4753" i="1" s="1"/>
  <c r="D4753" i="1" s="1"/>
  <c r="K4754" i="1"/>
  <c r="N4754" i="1"/>
  <c r="P4754" i="1" s="1"/>
  <c r="R4754" i="1" s="1"/>
  <c r="X4754" i="1" s="1"/>
  <c r="Q4754" i="1"/>
  <c r="H4754" i="1" s="1"/>
  <c r="G4754" i="1" s="1"/>
  <c r="K4755" i="1"/>
  <c r="N4755" i="1"/>
  <c r="P4755" i="1" s="1"/>
  <c r="R4755" i="1" s="1"/>
  <c r="Q4755" i="1"/>
  <c r="H4755" i="1" s="1"/>
  <c r="K4756" i="1"/>
  <c r="N4756" i="1"/>
  <c r="P4756" i="1" s="1"/>
  <c r="R4756" i="1" s="1"/>
  <c r="Q4756" i="1"/>
  <c r="H4756" i="1" s="1"/>
  <c r="K4757" i="1"/>
  <c r="N4757" i="1"/>
  <c r="P4757" i="1" s="1"/>
  <c r="R4757" i="1" s="1"/>
  <c r="Q4757" i="1"/>
  <c r="H4757" i="1" s="1"/>
  <c r="D4757" i="1" s="1"/>
  <c r="K4758" i="1"/>
  <c r="N4758" i="1"/>
  <c r="P4758" i="1" s="1"/>
  <c r="R4758" i="1" s="1"/>
  <c r="S4758" i="1" s="1"/>
  <c r="Q4758" i="1"/>
  <c r="H4758" i="1" s="1"/>
  <c r="G4758" i="1" s="1"/>
  <c r="K4759" i="1"/>
  <c r="N4759" i="1"/>
  <c r="P4759" i="1" s="1"/>
  <c r="R4759" i="1" s="1"/>
  <c r="Q4759" i="1"/>
  <c r="H4759" i="1" s="1"/>
  <c r="K4760" i="1"/>
  <c r="N4760" i="1"/>
  <c r="P4760" i="1" s="1"/>
  <c r="R4760" i="1" s="1"/>
  <c r="Q4760" i="1"/>
  <c r="H4760" i="1" s="1"/>
  <c r="K4761" i="1"/>
  <c r="N4761" i="1"/>
  <c r="P4761" i="1" s="1"/>
  <c r="R4761" i="1" s="1"/>
  <c r="Q4761" i="1"/>
  <c r="H4761" i="1" s="1"/>
  <c r="D4761" i="1" s="1"/>
  <c r="K4762" i="1"/>
  <c r="N4762" i="1"/>
  <c r="P4762" i="1" s="1"/>
  <c r="R4762" i="1" s="1"/>
  <c r="S4762" i="1" s="1"/>
  <c r="Q4762" i="1"/>
  <c r="H4762" i="1" s="1"/>
  <c r="K4763" i="1"/>
  <c r="N4763" i="1"/>
  <c r="P4763" i="1" s="1"/>
  <c r="R4763" i="1" s="1"/>
  <c r="Q4763" i="1"/>
  <c r="H4763" i="1" s="1"/>
  <c r="D4763" i="1" s="1"/>
  <c r="K4764" i="1"/>
  <c r="N4764" i="1"/>
  <c r="P4764" i="1" s="1"/>
  <c r="R4764" i="1" s="1"/>
  <c r="S4764" i="1" s="1"/>
  <c r="Q4764" i="1"/>
  <c r="H4764" i="1" s="1"/>
  <c r="K4765" i="1"/>
  <c r="N4765" i="1"/>
  <c r="P4765" i="1" s="1"/>
  <c r="R4765" i="1" s="1"/>
  <c r="Q4765" i="1"/>
  <c r="H4765" i="1" s="1"/>
  <c r="D4765" i="1" s="1"/>
  <c r="K4766" i="1"/>
  <c r="N4766" i="1"/>
  <c r="P4766" i="1" s="1"/>
  <c r="R4766" i="1" s="1"/>
  <c r="S4766" i="1" s="1"/>
  <c r="Q4766" i="1"/>
  <c r="H4766" i="1" s="1"/>
  <c r="K4767" i="1"/>
  <c r="N4767" i="1"/>
  <c r="P4767" i="1" s="1"/>
  <c r="R4767" i="1" s="1"/>
  <c r="Q4767" i="1"/>
  <c r="H4767" i="1" s="1"/>
  <c r="D4767" i="1" s="1"/>
  <c r="K4768" i="1"/>
  <c r="N4768" i="1"/>
  <c r="P4768" i="1" s="1"/>
  <c r="R4768" i="1" s="1"/>
  <c r="S4768" i="1" s="1"/>
  <c r="Q4768" i="1"/>
  <c r="H4768" i="1" s="1"/>
  <c r="K4769" i="1"/>
  <c r="N4769" i="1"/>
  <c r="P4769" i="1" s="1"/>
  <c r="R4769" i="1" s="1"/>
  <c r="Q4769" i="1"/>
  <c r="H4769" i="1" s="1"/>
  <c r="D4769" i="1" s="1"/>
  <c r="K4770" i="1"/>
  <c r="N4770" i="1"/>
  <c r="P4770" i="1" s="1"/>
  <c r="R4770" i="1" s="1"/>
  <c r="S4770" i="1" s="1"/>
  <c r="Q4770" i="1"/>
  <c r="H4770" i="1" s="1"/>
  <c r="K4771" i="1"/>
  <c r="N4771" i="1"/>
  <c r="P4771" i="1" s="1"/>
  <c r="R4771" i="1" s="1"/>
  <c r="Q4771" i="1"/>
  <c r="H4771" i="1" s="1"/>
  <c r="D4771" i="1" s="1"/>
  <c r="K4772" i="1"/>
  <c r="N4772" i="1"/>
  <c r="P4772" i="1" s="1"/>
  <c r="R4772" i="1" s="1"/>
  <c r="S4772" i="1" s="1"/>
  <c r="Q4772" i="1"/>
  <c r="H4772" i="1" s="1"/>
  <c r="K4773" i="1"/>
  <c r="N4773" i="1"/>
  <c r="P4773" i="1" s="1"/>
  <c r="R4773" i="1" s="1"/>
  <c r="Q4773" i="1"/>
  <c r="H4773" i="1" s="1"/>
  <c r="D4773" i="1" s="1"/>
  <c r="K4774" i="1"/>
  <c r="N4774" i="1"/>
  <c r="P4774" i="1" s="1"/>
  <c r="R4774" i="1" s="1"/>
  <c r="S4774" i="1" s="1"/>
  <c r="Q4774" i="1"/>
  <c r="H4774" i="1" s="1"/>
  <c r="K4775" i="1"/>
  <c r="N4775" i="1"/>
  <c r="P4775" i="1" s="1"/>
  <c r="R4775" i="1" s="1"/>
  <c r="Q4775" i="1"/>
  <c r="H4775" i="1" s="1"/>
  <c r="D4775" i="1" s="1"/>
  <c r="K4776" i="1"/>
  <c r="N4776" i="1"/>
  <c r="P4776" i="1" s="1"/>
  <c r="R4776" i="1" s="1"/>
  <c r="S4776" i="1" s="1"/>
  <c r="Q4776" i="1"/>
  <c r="H4776" i="1" s="1"/>
  <c r="K4777" i="1"/>
  <c r="N4777" i="1"/>
  <c r="P4777" i="1" s="1"/>
  <c r="R4777" i="1" s="1"/>
  <c r="Q4777" i="1"/>
  <c r="H4777" i="1" s="1"/>
  <c r="D4777" i="1" s="1"/>
  <c r="K4778" i="1"/>
  <c r="N4778" i="1"/>
  <c r="P4778" i="1" s="1"/>
  <c r="R4778" i="1" s="1"/>
  <c r="S4778" i="1" s="1"/>
  <c r="Q4778" i="1"/>
  <c r="H4778" i="1" s="1"/>
  <c r="K4779" i="1"/>
  <c r="N4779" i="1"/>
  <c r="P4779" i="1" s="1"/>
  <c r="R4779" i="1" s="1"/>
  <c r="Q4779" i="1"/>
  <c r="H4779" i="1" s="1"/>
  <c r="D4779" i="1" s="1"/>
  <c r="K4780" i="1"/>
  <c r="N4780" i="1"/>
  <c r="P4780" i="1" s="1"/>
  <c r="R4780" i="1" s="1"/>
  <c r="S4780" i="1" s="1"/>
  <c r="Q4780" i="1"/>
  <c r="H4780" i="1" s="1"/>
  <c r="K4781" i="1"/>
  <c r="N4781" i="1"/>
  <c r="P4781" i="1" s="1"/>
  <c r="R4781" i="1" s="1"/>
  <c r="Q4781" i="1"/>
  <c r="H4781" i="1" s="1"/>
  <c r="D4781" i="1" s="1"/>
  <c r="K4782" i="1"/>
  <c r="N4782" i="1"/>
  <c r="P4782" i="1" s="1"/>
  <c r="R4782" i="1" s="1"/>
  <c r="S4782" i="1" s="1"/>
  <c r="Q4782" i="1"/>
  <c r="H4782" i="1" s="1"/>
  <c r="K4783" i="1"/>
  <c r="N4783" i="1"/>
  <c r="P4783" i="1" s="1"/>
  <c r="R4783" i="1" s="1"/>
  <c r="Q4783" i="1"/>
  <c r="H4783" i="1" s="1"/>
  <c r="D4783" i="1" s="1"/>
  <c r="K4784" i="1"/>
  <c r="N4784" i="1"/>
  <c r="P4784" i="1" s="1"/>
  <c r="R4784" i="1" s="1"/>
  <c r="S4784" i="1" s="1"/>
  <c r="Q4784" i="1"/>
  <c r="H4784" i="1" s="1"/>
  <c r="K4785" i="1"/>
  <c r="N4785" i="1"/>
  <c r="P4785" i="1" s="1"/>
  <c r="R4785" i="1" s="1"/>
  <c r="Q4785" i="1"/>
  <c r="H4785" i="1" s="1"/>
  <c r="D4785" i="1" s="1"/>
  <c r="K4786" i="1"/>
  <c r="N4786" i="1"/>
  <c r="P4786" i="1" s="1"/>
  <c r="R4786" i="1" s="1"/>
  <c r="Q4786" i="1"/>
  <c r="H4786" i="1" s="1"/>
  <c r="K4787" i="1"/>
  <c r="N4787" i="1"/>
  <c r="P4787" i="1" s="1"/>
  <c r="R4787" i="1" s="1"/>
  <c r="S4787" i="1" s="1"/>
  <c r="Q4787" i="1"/>
  <c r="H4787" i="1" s="1"/>
  <c r="K4788" i="1"/>
  <c r="N4788" i="1"/>
  <c r="P4788" i="1" s="1"/>
  <c r="R4788" i="1" s="1"/>
  <c r="Q4788" i="1"/>
  <c r="H4788" i="1" s="1"/>
  <c r="D4788" i="1" s="1"/>
  <c r="K4789" i="1"/>
  <c r="N4789" i="1"/>
  <c r="P4789" i="1" s="1"/>
  <c r="R4789" i="1" s="1"/>
  <c r="Q4789" i="1"/>
  <c r="H4789" i="1" s="1"/>
  <c r="K4790" i="1"/>
  <c r="N4790" i="1"/>
  <c r="P4790" i="1" s="1"/>
  <c r="R4790" i="1" s="1"/>
  <c r="Q4790" i="1"/>
  <c r="H4790" i="1" s="1"/>
  <c r="K4791" i="1"/>
  <c r="N4791" i="1"/>
  <c r="P4791" i="1" s="1"/>
  <c r="R4791" i="1" s="1"/>
  <c r="S4791" i="1" s="1"/>
  <c r="Q4791" i="1"/>
  <c r="H4791" i="1" s="1"/>
  <c r="K4792" i="1"/>
  <c r="N4792" i="1"/>
  <c r="P4792" i="1" s="1"/>
  <c r="R4792" i="1" s="1"/>
  <c r="Q4792" i="1"/>
  <c r="H4792" i="1" s="1"/>
  <c r="D4792" i="1" s="1"/>
  <c r="K4793" i="1"/>
  <c r="N4793" i="1"/>
  <c r="P4793" i="1" s="1"/>
  <c r="R4793" i="1" s="1"/>
  <c r="Q4793" i="1"/>
  <c r="H4793" i="1" s="1"/>
  <c r="K4794" i="1"/>
  <c r="N4794" i="1"/>
  <c r="P4794" i="1" s="1"/>
  <c r="R4794" i="1" s="1"/>
  <c r="Q4794" i="1"/>
  <c r="H4794" i="1" s="1"/>
  <c r="K4795" i="1"/>
  <c r="N4795" i="1"/>
  <c r="P4795" i="1" s="1"/>
  <c r="R4795" i="1" s="1"/>
  <c r="S4795" i="1" s="1"/>
  <c r="Q4795" i="1"/>
  <c r="H4795" i="1" s="1"/>
  <c r="K4796" i="1"/>
  <c r="N4796" i="1"/>
  <c r="P4796" i="1" s="1"/>
  <c r="R4796" i="1" s="1"/>
  <c r="Q4796" i="1"/>
  <c r="H4796" i="1" s="1"/>
  <c r="D4796" i="1" s="1"/>
  <c r="K4797" i="1"/>
  <c r="N4797" i="1"/>
  <c r="P4797" i="1" s="1"/>
  <c r="R4797" i="1" s="1"/>
  <c r="Q4797" i="1"/>
  <c r="H4797" i="1" s="1"/>
  <c r="K4798" i="1"/>
  <c r="N4798" i="1"/>
  <c r="P4798" i="1" s="1"/>
  <c r="R4798" i="1" s="1"/>
  <c r="Q4798" i="1"/>
  <c r="H4798" i="1" s="1"/>
  <c r="K4799" i="1"/>
  <c r="N4799" i="1"/>
  <c r="P4799" i="1" s="1"/>
  <c r="R4799" i="1" s="1"/>
  <c r="S4799" i="1" s="1"/>
  <c r="Q4799" i="1"/>
  <c r="H4799" i="1" s="1"/>
  <c r="K4800" i="1"/>
  <c r="N4800" i="1"/>
  <c r="P4800" i="1" s="1"/>
  <c r="R4800" i="1" s="1"/>
  <c r="Q4800" i="1"/>
  <c r="H4800" i="1" s="1"/>
  <c r="D4800" i="1" s="1"/>
  <c r="K4801" i="1"/>
  <c r="N4801" i="1"/>
  <c r="P4801" i="1" s="1"/>
  <c r="R4801" i="1" s="1"/>
  <c r="Q4801" i="1"/>
  <c r="H4801" i="1" s="1"/>
  <c r="K4802" i="1"/>
  <c r="N4802" i="1"/>
  <c r="P4802" i="1" s="1"/>
  <c r="R4802" i="1" s="1"/>
  <c r="Q4802" i="1"/>
  <c r="H4802" i="1" s="1"/>
  <c r="K4803" i="1"/>
  <c r="N4803" i="1"/>
  <c r="P4803" i="1" s="1"/>
  <c r="R4803" i="1" s="1"/>
  <c r="S4803" i="1" s="1"/>
  <c r="Q4803" i="1"/>
  <c r="H4803" i="1" s="1"/>
  <c r="K4804" i="1"/>
  <c r="N4804" i="1"/>
  <c r="P4804" i="1" s="1"/>
  <c r="R4804" i="1" s="1"/>
  <c r="Q4804" i="1"/>
  <c r="H4804" i="1" s="1"/>
  <c r="D4804" i="1" s="1"/>
  <c r="K4561" i="1"/>
  <c r="N4561" i="1"/>
  <c r="P4561" i="1" s="1"/>
  <c r="R4561" i="1" s="1"/>
  <c r="Q4561" i="1"/>
  <c r="H4561" i="1" s="1"/>
  <c r="K4562" i="1"/>
  <c r="N4562" i="1"/>
  <c r="P4562" i="1" s="1"/>
  <c r="R4562" i="1" s="1"/>
  <c r="Q4562" i="1"/>
  <c r="H4562" i="1" s="1"/>
  <c r="K4563" i="1"/>
  <c r="N4563" i="1"/>
  <c r="P4563" i="1" s="1"/>
  <c r="R4563" i="1" s="1"/>
  <c r="Q4563" i="1"/>
  <c r="H4563" i="1" s="1"/>
  <c r="D4563" i="1" s="1"/>
  <c r="K4564" i="1"/>
  <c r="N4564" i="1"/>
  <c r="P4564" i="1" s="1"/>
  <c r="R4564" i="1" s="1"/>
  <c r="Q4564" i="1"/>
  <c r="H4564" i="1" s="1"/>
  <c r="G4564" i="1" s="1"/>
  <c r="K4565" i="1"/>
  <c r="N4565" i="1"/>
  <c r="P4565" i="1" s="1"/>
  <c r="R4565" i="1" s="1"/>
  <c r="Q4565" i="1"/>
  <c r="H4565" i="1" s="1"/>
  <c r="K4566" i="1"/>
  <c r="N4566" i="1"/>
  <c r="P4566" i="1" s="1"/>
  <c r="R4566" i="1" s="1"/>
  <c r="Q4566" i="1"/>
  <c r="H4566" i="1" s="1"/>
  <c r="K4567" i="1"/>
  <c r="N4567" i="1"/>
  <c r="P4567" i="1" s="1"/>
  <c r="R4567" i="1" s="1"/>
  <c r="Q4567" i="1"/>
  <c r="H4567" i="1" s="1"/>
  <c r="D4567" i="1" s="1"/>
  <c r="K4568" i="1"/>
  <c r="N4568" i="1"/>
  <c r="P4568" i="1" s="1"/>
  <c r="R4568" i="1" s="1"/>
  <c r="S4568" i="1" s="1"/>
  <c r="Q4568" i="1"/>
  <c r="H4568" i="1" s="1"/>
  <c r="K4569" i="1"/>
  <c r="N4569" i="1"/>
  <c r="P4569" i="1" s="1"/>
  <c r="R4569" i="1" s="1"/>
  <c r="Q4569" i="1"/>
  <c r="H4569" i="1" s="1"/>
  <c r="K4570" i="1"/>
  <c r="N4570" i="1"/>
  <c r="P4570" i="1" s="1"/>
  <c r="R4570" i="1" s="1"/>
  <c r="Q4570" i="1"/>
  <c r="H4570" i="1" s="1"/>
  <c r="K4571" i="1"/>
  <c r="N4571" i="1"/>
  <c r="P4571" i="1" s="1"/>
  <c r="R4571" i="1" s="1"/>
  <c r="Q4571" i="1"/>
  <c r="H4571" i="1" s="1"/>
  <c r="D4571" i="1" s="1"/>
  <c r="K4572" i="1"/>
  <c r="N4572" i="1"/>
  <c r="P4572" i="1" s="1"/>
  <c r="R4572" i="1" s="1"/>
  <c r="X4572" i="1" s="1"/>
  <c r="Q4572" i="1"/>
  <c r="H4572" i="1" s="1"/>
  <c r="G4572" i="1" s="1"/>
  <c r="K4573" i="1"/>
  <c r="N4573" i="1"/>
  <c r="P4573" i="1" s="1"/>
  <c r="R4573" i="1" s="1"/>
  <c r="Q4573" i="1"/>
  <c r="H4573" i="1" s="1"/>
  <c r="K4574" i="1"/>
  <c r="N4574" i="1"/>
  <c r="P4574" i="1" s="1"/>
  <c r="R4574" i="1" s="1"/>
  <c r="Q4574" i="1"/>
  <c r="H4574" i="1" s="1"/>
  <c r="K4575" i="1"/>
  <c r="N4575" i="1"/>
  <c r="P4575" i="1" s="1"/>
  <c r="R4575" i="1" s="1"/>
  <c r="Q4575" i="1"/>
  <c r="H4575" i="1" s="1"/>
  <c r="D4575" i="1" s="1"/>
  <c r="K4576" i="1"/>
  <c r="N4576" i="1"/>
  <c r="P4576" i="1" s="1"/>
  <c r="R4576" i="1" s="1"/>
  <c r="Q4576" i="1"/>
  <c r="H4576" i="1" s="1"/>
  <c r="G4576" i="1" s="1"/>
  <c r="K4577" i="1"/>
  <c r="N4577" i="1"/>
  <c r="P4577" i="1" s="1"/>
  <c r="R4577" i="1" s="1"/>
  <c r="Q4577" i="1"/>
  <c r="H4577" i="1" s="1"/>
  <c r="K4578" i="1"/>
  <c r="N4578" i="1"/>
  <c r="P4578" i="1" s="1"/>
  <c r="R4578" i="1" s="1"/>
  <c r="Q4578" i="1"/>
  <c r="H4578" i="1" s="1"/>
  <c r="K4579" i="1"/>
  <c r="N4579" i="1"/>
  <c r="P4579" i="1" s="1"/>
  <c r="R4579" i="1" s="1"/>
  <c r="Q4579" i="1"/>
  <c r="H4579" i="1" s="1"/>
  <c r="D4579" i="1" s="1"/>
  <c r="K4580" i="1"/>
  <c r="N4580" i="1"/>
  <c r="P4580" i="1" s="1"/>
  <c r="R4580" i="1" s="1"/>
  <c r="Q4580" i="1"/>
  <c r="H4580" i="1" s="1"/>
  <c r="G4580" i="1" s="1"/>
  <c r="K4581" i="1"/>
  <c r="N4581" i="1"/>
  <c r="P4581" i="1" s="1"/>
  <c r="R4581" i="1" s="1"/>
  <c r="Q4581" i="1"/>
  <c r="H4581" i="1" s="1"/>
  <c r="K4582" i="1"/>
  <c r="N4582" i="1"/>
  <c r="P4582" i="1" s="1"/>
  <c r="R4582" i="1" s="1"/>
  <c r="Q4582" i="1"/>
  <c r="H4582" i="1" s="1"/>
  <c r="K4583" i="1"/>
  <c r="N4583" i="1"/>
  <c r="P4583" i="1" s="1"/>
  <c r="R4583" i="1" s="1"/>
  <c r="Q4583" i="1"/>
  <c r="H4583" i="1" s="1"/>
  <c r="D4583" i="1" s="1"/>
  <c r="K4584" i="1"/>
  <c r="N4584" i="1"/>
  <c r="P4584" i="1" s="1"/>
  <c r="R4584" i="1" s="1"/>
  <c r="X4584" i="1" s="1"/>
  <c r="Q4584" i="1"/>
  <c r="H4584" i="1" s="1"/>
  <c r="K4585" i="1"/>
  <c r="N4585" i="1"/>
  <c r="P4585" i="1" s="1"/>
  <c r="R4585" i="1" s="1"/>
  <c r="Q4585" i="1"/>
  <c r="H4585" i="1" s="1"/>
  <c r="K4586" i="1"/>
  <c r="N4586" i="1"/>
  <c r="P4586" i="1" s="1"/>
  <c r="R4586" i="1" s="1"/>
  <c r="Q4586" i="1"/>
  <c r="H4586" i="1" s="1"/>
  <c r="K4587" i="1"/>
  <c r="N4587" i="1"/>
  <c r="P4587" i="1" s="1"/>
  <c r="R4587" i="1" s="1"/>
  <c r="Q4587" i="1"/>
  <c r="H4587" i="1" s="1"/>
  <c r="D4587" i="1" s="1"/>
  <c r="K4588" i="1"/>
  <c r="N4588" i="1"/>
  <c r="P4588" i="1" s="1"/>
  <c r="R4588" i="1" s="1"/>
  <c r="X4588" i="1" s="1"/>
  <c r="Q4588" i="1"/>
  <c r="H4588" i="1" s="1"/>
  <c r="G4588" i="1" s="1"/>
  <c r="K4589" i="1"/>
  <c r="N4589" i="1"/>
  <c r="P4589" i="1" s="1"/>
  <c r="R4589" i="1" s="1"/>
  <c r="Q4589" i="1"/>
  <c r="H4589" i="1" s="1"/>
  <c r="K4590" i="1"/>
  <c r="N4590" i="1"/>
  <c r="P4590" i="1" s="1"/>
  <c r="R4590" i="1" s="1"/>
  <c r="Q4590" i="1"/>
  <c r="H4590" i="1" s="1"/>
  <c r="K4591" i="1"/>
  <c r="N4591" i="1"/>
  <c r="P4591" i="1" s="1"/>
  <c r="R4591" i="1" s="1"/>
  <c r="Q4591" i="1"/>
  <c r="H4591" i="1" s="1"/>
  <c r="D4591" i="1" s="1"/>
  <c r="K4592" i="1"/>
  <c r="N4592" i="1"/>
  <c r="P4592" i="1" s="1"/>
  <c r="R4592" i="1" s="1"/>
  <c r="S4592" i="1" s="1"/>
  <c r="Q4592" i="1"/>
  <c r="H4592" i="1" s="1"/>
  <c r="G4592" i="1" s="1"/>
  <c r="K4593" i="1"/>
  <c r="N4593" i="1"/>
  <c r="P4593" i="1" s="1"/>
  <c r="R4593" i="1" s="1"/>
  <c r="Q4593" i="1"/>
  <c r="H4593" i="1" s="1"/>
  <c r="K4594" i="1"/>
  <c r="N4594" i="1"/>
  <c r="P4594" i="1" s="1"/>
  <c r="R4594" i="1" s="1"/>
  <c r="X4594" i="1" s="1"/>
  <c r="Q4594" i="1"/>
  <c r="H4594" i="1" s="1"/>
  <c r="K4595" i="1"/>
  <c r="N4595" i="1"/>
  <c r="P4595" i="1" s="1"/>
  <c r="R4595" i="1" s="1"/>
  <c r="S4595" i="1" s="1"/>
  <c r="Q4595" i="1"/>
  <c r="H4595" i="1" s="1"/>
  <c r="G4595" i="1" s="1"/>
  <c r="K4596" i="1"/>
  <c r="N4596" i="1"/>
  <c r="P4596" i="1" s="1"/>
  <c r="R4596" i="1" s="1"/>
  <c r="Q4596" i="1"/>
  <c r="H4596" i="1" s="1"/>
  <c r="K4597" i="1"/>
  <c r="N4597" i="1"/>
  <c r="P4597" i="1" s="1"/>
  <c r="R4597" i="1" s="1"/>
  <c r="Q4597" i="1"/>
  <c r="H4597" i="1" s="1"/>
  <c r="K4598" i="1"/>
  <c r="N4598" i="1"/>
  <c r="P4598" i="1" s="1"/>
  <c r="R4598" i="1" s="1"/>
  <c r="Q4598" i="1"/>
  <c r="H4598" i="1" s="1"/>
  <c r="D4598" i="1" s="1"/>
  <c r="K4599" i="1"/>
  <c r="N4599" i="1"/>
  <c r="P4599" i="1" s="1"/>
  <c r="R4599" i="1" s="1"/>
  <c r="S4599" i="1" s="1"/>
  <c r="Q4599" i="1"/>
  <c r="H4599" i="1" s="1"/>
  <c r="G4599" i="1" s="1"/>
  <c r="K4600" i="1"/>
  <c r="N4600" i="1"/>
  <c r="P4600" i="1" s="1"/>
  <c r="R4600" i="1" s="1"/>
  <c r="Q4600" i="1"/>
  <c r="H4600" i="1" s="1"/>
  <c r="K4601" i="1"/>
  <c r="N4601" i="1"/>
  <c r="P4601" i="1" s="1"/>
  <c r="R4601" i="1" s="1"/>
  <c r="Q4601" i="1"/>
  <c r="H4601" i="1" s="1"/>
  <c r="K4602" i="1"/>
  <c r="N4602" i="1"/>
  <c r="P4602" i="1" s="1"/>
  <c r="R4602" i="1" s="1"/>
  <c r="Q4602" i="1"/>
  <c r="H4602" i="1" s="1"/>
  <c r="D4602" i="1" s="1"/>
  <c r="K4603" i="1"/>
  <c r="N4603" i="1"/>
  <c r="P4603" i="1" s="1"/>
  <c r="R4603" i="1" s="1"/>
  <c r="S4603" i="1" s="1"/>
  <c r="Q4603" i="1"/>
  <c r="H4603" i="1" s="1"/>
  <c r="K4604" i="1"/>
  <c r="N4604" i="1"/>
  <c r="P4604" i="1" s="1"/>
  <c r="R4604" i="1" s="1"/>
  <c r="Q4604" i="1"/>
  <c r="H4604" i="1" s="1"/>
  <c r="K4605" i="1"/>
  <c r="N4605" i="1"/>
  <c r="P4605" i="1" s="1"/>
  <c r="R4605" i="1" s="1"/>
  <c r="Q4605" i="1"/>
  <c r="H4605" i="1" s="1"/>
  <c r="K4606" i="1"/>
  <c r="N4606" i="1"/>
  <c r="P4606" i="1" s="1"/>
  <c r="R4606" i="1" s="1"/>
  <c r="Q4606" i="1"/>
  <c r="H4606" i="1" s="1"/>
  <c r="D4606" i="1" s="1"/>
  <c r="K4607" i="1"/>
  <c r="N4607" i="1"/>
  <c r="P4607" i="1" s="1"/>
  <c r="R4607" i="1" s="1"/>
  <c r="S4607" i="1" s="1"/>
  <c r="Q4607" i="1"/>
  <c r="H4607" i="1" s="1"/>
  <c r="G4607" i="1" s="1"/>
  <c r="K4608" i="1"/>
  <c r="N4608" i="1"/>
  <c r="P4608" i="1" s="1"/>
  <c r="R4608" i="1" s="1"/>
  <c r="Q4608" i="1"/>
  <c r="H4608" i="1" s="1"/>
  <c r="K4609" i="1"/>
  <c r="N4609" i="1"/>
  <c r="P4609" i="1" s="1"/>
  <c r="R4609" i="1" s="1"/>
  <c r="Q4609" i="1"/>
  <c r="H4609" i="1" s="1"/>
  <c r="K4610" i="1"/>
  <c r="N4610" i="1"/>
  <c r="P4610" i="1" s="1"/>
  <c r="R4610" i="1" s="1"/>
  <c r="Q4610" i="1"/>
  <c r="H4610" i="1" s="1"/>
  <c r="D4610" i="1" s="1"/>
  <c r="K4611" i="1"/>
  <c r="N4611" i="1"/>
  <c r="P4611" i="1" s="1"/>
  <c r="R4611" i="1" s="1"/>
  <c r="S4611" i="1" s="1"/>
  <c r="Q4611" i="1"/>
  <c r="H4611" i="1" s="1"/>
  <c r="G4611" i="1" s="1"/>
  <c r="K4612" i="1"/>
  <c r="N4612" i="1"/>
  <c r="P4612" i="1" s="1"/>
  <c r="R4612" i="1" s="1"/>
  <c r="Q4612" i="1"/>
  <c r="H4612" i="1" s="1"/>
  <c r="D4612" i="1" s="1"/>
  <c r="K4613" i="1"/>
  <c r="N4613" i="1"/>
  <c r="P4613" i="1" s="1"/>
  <c r="R4613" i="1" s="1"/>
  <c r="S4613" i="1" s="1"/>
  <c r="Q4613" i="1"/>
  <c r="H4613" i="1" s="1"/>
  <c r="K4614" i="1"/>
  <c r="N4614" i="1"/>
  <c r="P4614" i="1" s="1"/>
  <c r="R4614" i="1" s="1"/>
  <c r="Q4614" i="1"/>
  <c r="H4614" i="1" s="1"/>
  <c r="D4614" i="1" s="1"/>
  <c r="K4615" i="1"/>
  <c r="N4615" i="1"/>
  <c r="P4615" i="1" s="1"/>
  <c r="R4615" i="1" s="1"/>
  <c r="S4615" i="1" s="1"/>
  <c r="Q4615" i="1"/>
  <c r="H4615" i="1" s="1"/>
  <c r="K4616" i="1"/>
  <c r="N4616" i="1"/>
  <c r="P4616" i="1" s="1"/>
  <c r="R4616" i="1" s="1"/>
  <c r="Q4616" i="1"/>
  <c r="H4616" i="1" s="1"/>
  <c r="D4616" i="1" s="1"/>
  <c r="K4617" i="1"/>
  <c r="N4617" i="1"/>
  <c r="P4617" i="1" s="1"/>
  <c r="R4617" i="1" s="1"/>
  <c r="S4617" i="1" s="1"/>
  <c r="Q4617" i="1"/>
  <c r="H4617" i="1" s="1"/>
  <c r="K4618" i="1"/>
  <c r="N4618" i="1"/>
  <c r="P4618" i="1" s="1"/>
  <c r="R4618" i="1" s="1"/>
  <c r="Q4618" i="1"/>
  <c r="H4618" i="1" s="1"/>
  <c r="D4618" i="1" s="1"/>
  <c r="K4619" i="1"/>
  <c r="N4619" i="1"/>
  <c r="P4619" i="1" s="1"/>
  <c r="R4619" i="1" s="1"/>
  <c r="S4619" i="1" s="1"/>
  <c r="Q4619" i="1"/>
  <c r="H4619" i="1" s="1"/>
  <c r="K4620" i="1"/>
  <c r="N4620" i="1"/>
  <c r="P4620" i="1" s="1"/>
  <c r="R4620" i="1" s="1"/>
  <c r="Q4620" i="1"/>
  <c r="H4620" i="1" s="1"/>
  <c r="D4620" i="1" s="1"/>
  <c r="K4621" i="1"/>
  <c r="N4621" i="1"/>
  <c r="P4621" i="1" s="1"/>
  <c r="R4621" i="1" s="1"/>
  <c r="Q4621" i="1"/>
  <c r="H4621" i="1" s="1"/>
  <c r="D4621" i="1" s="1"/>
  <c r="K4622" i="1"/>
  <c r="N4622" i="1"/>
  <c r="P4622" i="1" s="1"/>
  <c r="R4622" i="1" s="1"/>
  <c r="S4622" i="1" s="1"/>
  <c r="Q4622" i="1"/>
  <c r="H4622" i="1" s="1"/>
  <c r="G4622" i="1" s="1"/>
  <c r="K4623" i="1"/>
  <c r="N4623" i="1"/>
  <c r="P4623" i="1" s="1"/>
  <c r="R4623" i="1" s="1"/>
  <c r="Q4623" i="1"/>
  <c r="H4623" i="1" s="1"/>
  <c r="K4624" i="1"/>
  <c r="N4624" i="1"/>
  <c r="P4624" i="1" s="1"/>
  <c r="R4624" i="1" s="1"/>
  <c r="Q4624" i="1"/>
  <c r="H4624" i="1" s="1"/>
  <c r="K4625" i="1"/>
  <c r="N4625" i="1"/>
  <c r="P4625" i="1" s="1"/>
  <c r="R4625" i="1" s="1"/>
  <c r="Q4625" i="1"/>
  <c r="H4625" i="1" s="1"/>
  <c r="D4625" i="1" s="1"/>
  <c r="K4626" i="1"/>
  <c r="N4626" i="1"/>
  <c r="P4626" i="1" s="1"/>
  <c r="R4626" i="1" s="1"/>
  <c r="S4626" i="1" s="1"/>
  <c r="Q4626" i="1"/>
  <c r="H4626" i="1" s="1"/>
  <c r="G4626" i="1" s="1"/>
  <c r="K4627" i="1"/>
  <c r="N4627" i="1"/>
  <c r="P4627" i="1" s="1"/>
  <c r="R4627" i="1" s="1"/>
  <c r="Q4627" i="1"/>
  <c r="H4627" i="1" s="1"/>
  <c r="K4628" i="1"/>
  <c r="N4628" i="1"/>
  <c r="P4628" i="1" s="1"/>
  <c r="R4628" i="1" s="1"/>
  <c r="Q4628" i="1"/>
  <c r="H4628" i="1" s="1"/>
  <c r="K4629" i="1"/>
  <c r="N4629" i="1"/>
  <c r="P4629" i="1" s="1"/>
  <c r="R4629" i="1" s="1"/>
  <c r="Q4629" i="1"/>
  <c r="H4629" i="1" s="1"/>
  <c r="D4629" i="1" s="1"/>
  <c r="K4630" i="1"/>
  <c r="N4630" i="1"/>
  <c r="P4630" i="1" s="1"/>
  <c r="R4630" i="1" s="1"/>
  <c r="Q4630" i="1"/>
  <c r="H4630" i="1" s="1"/>
  <c r="G4630" i="1" s="1"/>
  <c r="K4631" i="1"/>
  <c r="N4631" i="1"/>
  <c r="P4631" i="1" s="1"/>
  <c r="R4631" i="1" s="1"/>
  <c r="Q4631" i="1"/>
  <c r="H4631" i="1" s="1"/>
  <c r="K4632" i="1"/>
  <c r="N4632" i="1"/>
  <c r="P4632" i="1" s="1"/>
  <c r="R4632" i="1" s="1"/>
  <c r="Q4632" i="1"/>
  <c r="H4632" i="1" s="1"/>
  <c r="K4633" i="1"/>
  <c r="N4633" i="1"/>
  <c r="P4633" i="1" s="1"/>
  <c r="R4633" i="1" s="1"/>
  <c r="Q4633" i="1"/>
  <c r="H4633" i="1" s="1"/>
  <c r="D4633" i="1" s="1"/>
  <c r="K4634" i="1"/>
  <c r="N4634" i="1"/>
  <c r="P4634" i="1" s="1"/>
  <c r="R4634" i="1" s="1"/>
  <c r="S4634" i="1" s="1"/>
  <c r="Q4634" i="1"/>
  <c r="H4634" i="1" s="1"/>
  <c r="G4634" i="1" s="1"/>
  <c r="K4635" i="1"/>
  <c r="N4635" i="1"/>
  <c r="P4635" i="1" s="1"/>
  <c r="R4635" i="1" s="1"/>
  <c r="Q4635" i="1"/>
  <c r="H4635" i="1" s="1"/>
  <c r="K4636" i="1"/>
  <c r="N4636" i="1"/>
  <c r="P4636" i="1" s="1"/>
  <c r="R4636" i="1" s="1"/>
  <c r="Q4636" i="1"/>
  <c r="H4636" i="1" s="1"/>
  <c r="K4637" i="1"/>
  <c r="N4637" i="1"/>
  <c r="P4637" i="1" s="1"/>
  <c r="R4637" i="1" s="1"/>
  <c r="Q4637" i="1"/>
  <c r="H4637" i="1" s="1"/>
  <c r="D4637" i="1" s="1"/>
  <c r="K4638" i="1"/>
  <c r="N4638" i="1"/>
  <c r="P4638" i="1" s="1"/>
  <c r="R4638" i="1" s="1"/>
  <c r="S4638" i="1" s="1"/>
  <c r="Q4638" i="1"/>
  <c r="H4638" i="1" s="1"/>
  <c r="G4638" i="1" s="1"/>
  <c r="K4639" i="1"/>
  <c r="N4639" i="1"/>
  <c r="P4639" i="1" s="1"/>
  <c r="R4639" i="1" s="1"/>
  <c r="Q4639" i="1"/>
  <c r="H4639" i="1" s="1"/>
  <c r="K4640" i="1"/>
  <c r="N4640" i="1"/>
  <c r="P4640" i="1" s="1"/>
  <c r="R4640" i="1" s="1"/>
  <c r="Q4640" i="1"/>
  <c r="H4640" i="1" s="1"/>
  <c r="K4641" i="1"/>
  <c r="N4641" i="1"/>
  <c r="P4641" i="1" s="1"/>
  <c r="R4641" i="1" s="1"/>
  <c r="Q4641" i="1"/>
  <c r="H4641" i="1" s="1"/>
  <c r="D4641" i="1" s="1"/>
  <c r="K4642" i="1"/>
  <c r="N4642" i="1"/>
  <c r="P4642" i="1" s="1"/>
  <c r="R4642" i="1" s="1"/>
  <c r="S4642" i="1" s="1"/>
  <c r="Q4642" i="1"/>
  <c r="H4642" i="1" s="1"/>
  <c r="G4642" i="1" s="1"/>
  <c r="K4643" i="1"/>
  <c r="N4643" i="1"/>
  <c r="P4643" i="1" s="1"/>
  <c r="R4643" i="1" s="1"/>
  <c r="Q4643" i="1"/>
  <c r="H4643" i="1" s="1"/>
  <c r="K4644" i="1"/>
  <c r="N4644" i="1"/>
  <c r="P4644" i="1" s="1"/>
  <c r="R4644" i="1" s="1"/>
  <c r="Q4644" i="1"/>
  <c r="H4644" i="1" s="1"/>
  <c r="K4645" i="1"/>
  <c r="N4645" i="1"/>
  <c r="P4645" i="1" s="1"/>
  <c r="R4645" i="1" s="1"/>
  <c r="Q4645" i="1"/>
  <c r="H4645" i="1" s="1"/>
  <c r="D4645" i="1" s="1"/>
  <c r="K4646" i="1"/>
  <c r="N4646" i="1"/>
  <c r="P4646" i="1" s="1"/>
  <c r="R4646" i="1" s="1"/>
  <c r="Q4646" i="1"/>
  <c r="H4646" i="1" s="1"/>
  <c r="G4646" i="1" s="1"/>
  <c r="K4647" i="1"/>
  <c r="N4647" i="1"/>
  <c r="P4647" i="1" s="1"/>
  <c r="R4647" i="1" s="1"/>
  <c r="Q4647" i="1"/>
  <c r="H4647" i="1" s="1"/>
  <c r="K4648" i="1"/>
  <c r="N4648" i="1"/>
  <c r="P4648" i="1" s="1"/>
  <c r="R4648" i="1" s="1"/>
  <c r="Q4648" i="1"/>
  <c r="H4648" i="1" s="1"/>
  <c r="K4649" i="1"/>
  <c r="N4649" i="1"/>
  <c r="P4649" i="1" s="1"/>
  <c r="R4649" i="1" s="1"/>
  <c r="Q4649" i="1"/>
  <c r="H4649" i="1" s="1"/>
  <c r="D4649" i="1" s="1"/>
  <c r="K4650" i="1"/>
  <c r="N4650" i="1"/>
  <c r="P4650" i="1" s="1"/>
  <c r="R4650" i="1" s="1"/>
  <c r="X4650" i="1" s="1"/>
  <c r="Q4650" i="1"/>
  <c r="H4650" i="1" s="1"/>
  <c r="G4650" i="1" s="1"/>
  <c r="K4651" i="1"/>
  <c r="N4651" i="1"/>
  <c r="P4651" i="1" s="1"/>
  <c r="R4651" i="1" s="1"/>
  <c r="Q4651" i="1"/>
  <c r="H4651" i="1" s="1"/>
  <c r="D4651" i="1" s="1"/>
  <c r="K4652" i="1"/>
  <c r="N4652" i="1"/>
  <c r="P4652" i="1" s="1"/>
  <c r="R4652" i="1" s="1"/>
  <c r="Q4652" i="1"/>
  <c r="H4652" i="1" s="1"/>
  <c r="G4652" i="1" s="1"/>
  <c r="K4653" i="1"/>
  <c r="N4653" i="1"/>
  <c r="P4653" i="1" s="1"/>
  <c r="R4653" i="1" s="1"/>
  <c r="Q4653" i="1"/>
  <c r="H4653" i="1" s="1"/>
  <c r="K4654" i="1"/>
  <c r="N4654" i="1"/>
  <c r="P4654" i="1" s="1"/>
  <c r="R4654" i="1" s="1"/>
  <c r="X4654" i="1" s="1"/>
  <c r="Q4654" i="1"/>
  <c r="H4654" i="1" s="1"/>
  <c r="K4655" i="1"/>
  <c r="N4655" i="1"/>
  <c r="P4655" i="1" s="1"/>
  <c r="R4655" i="1" s="1"/>
  <c r="Q4655" i="1"/>
  <c r="H4655" i="1" s="1"/>
  <c r="G4655" i="1" s="1"/>
  <c r="K4656" i="1"/>
  <c r="N4656" i="1"/>
  <c r="P4656" i="1" s="1"/>
  <c r="R4656" i="1" s="1"/>
  <c r="Q4656" i="1"/>
  <c r="H4656" i="1" s="1"/>
  <c r="G4656" i="1" s="1"/>
  <c r="K4657" i="1"/>
  <c r="N4657" i="1"/>
  <c r="P4657" i="1" s="1"/>
  <c r="R4657" i="1" s="1"/>
  <c r="Q4657" i="1"/>
  <c r="H4657" i="1" s="1"/>
  <c r="K4658" i="1"/>
  <c r="N4658" i="1"/>
  <c r="P4658" i="1" s="1"/>
  <c r="R4658" i="1" s="1"/>
  <c r="Q4658" i="1"/>
  <c r="H4658" i="1" s="1"/>
  <c r="K4659" i="1"/>
  <c r="N4659" i="1"/>
  <c r="P4659" i="1" s="1"/>
  <c r="R4659" i="1" s="1"/>
  <c r="Q4659" i="1"/>
  <c r="H4659" i="1" s="1"/>
  <c r="G4659" i="1" s="1"/>
  <c r="K4660" i="1"/>
  <c r="N4660" i="1"/>
  <c r="P4660" i="1" s="1"/>
  <c r="R4660" i="1" s="1"/>
  <c r="Q4660" i="1"/>
  <c r="H4660" i="1" s="1"/>
  <c r="G4660" i="1" s="1"/>
  <c r="K4661" i="1"/>
  <c r="N4661" i="1"/>
  <c r="P4661" i="1" s="1"/>
  <c r="R4661" i="1" s="1"/>
  <c r="Q4661" i="1"/>
  <c r="H4661" i="1" s="1"/>
  <c r="K4662" i="1"/>
  <c r="N4662" i="1"/>
  <c r="P4662" i="1" s="1"/>
  <c r="R4662" i="1" s="1"/>
  <c r="X4662" i="1" s="1"/>
  <c r="Q4662" i="1"/>
  <c r="H4662" i="1" s="1"/>
  <c r="K4663" i="1"/>
  <c r="N4663" i="1"/>
  <c r="P4663" i="1" s="1"/>
  <c r="R4663" i="1" s="1"/>
  <c r="Q4663" i="1"/>
  <c r="H4663" i="1" s="1"/>
  <c r="G4663" i="1" s="1"/>
  <c r="K4664" i="1"/>
  <c r="N4664" i="1"/>
  <c r="P4664" i="1" s="1"/>
  <c r="R4664" i="1" s="1"/>
  <c r="Q4664" i="1"/>
  <c r="H4664" i="1" s="1"/>
  <c r="G4664" i="1" s="1"/>
  <c r="K4665" i="1"/>
  <c r="N4665" i="1"/>
  <c r="P4665" i="1" s="1"/>
  <c r="R4665" i="1" s="1"/>
  <c r="Q4665" i="1"/>
  <c r="H4665" i="1" s="1"/>
  <c r="D4665" i="1" s="1"/>
  <c r="K4666" i="1"/>
  <c r="N4666" i="1"/>
  <c r="P4666" i="1" s="1"/>
  <c r="R4666" i="1" s="1"/>
  <c r="X4666" i="1" s="1"/>
  <c r="Q4666" i="1"/>
  <c r="H4666" i="1" s="1"/>
  <c r="K4667" i="1"/>
  <c r="N4667" i="1"/>
  <c r="P4667" i="1" s="1"/>
  <c r="R4667" i="1" s="1"/>
  <c r="Q4667" i="1"/>
  <c r="H4667" i="1" s="1"/>
  <c r="G4667" i="1" s="1"/>
  <c r="K4668" i="1"/>
  <c r="N4668" i="1"/>
  <c r="P4668" i="1" s="1"/>
  <c r="R4668" i="1" s="1"/>
  <c r="Q4668" i="1"/>
  <c r="H4668" i="1" s="1"/>
  <c r="G4668" i="1" s="1"/>
  <c r="K4669" i="1"/>
  <c r="N4669" i="1"/>
  <c r="P4669" i="1" s="1"/>
  <c r="R4669" i="1" s="1"/>
  <c r="Q4669" i="1"/>
  <c r="H4669" i="1" s="1"/>
  <c r="K4670" i="1"/>
  <c r="N4670" i="1"/>
  <c r="P4670" i="1" s="1"/>
  <c r="R4670" i="1" s="1"/>
  <c r="X4670" i="1" s="1"/>
  <c r="Q4670" i="1"/>
  <c r="H4670" i="1" s="1"/>
  <c r="K4671" i="1"/>
  <c r="N4671" i="1"/>
  <c r="P4671" i="1" s="1"/>
  <c r="R4671" i="1" s="1"/>
  <c r="S4671" i="1" s="1"/>
  <c r="Q4671" i="1"/>
  <c r="H4671" i="1" s="1"/>
  <c r="G4671" i="1" s="1"/>
  <c r="K4672" i="1"/>
  <c r="N4672" i="1"/>
  <c r="P4672" i="1" s="1"/>
  <c r="R4672" i="1" s="1"/>
  <c r="Q4672" i="1"/>
  <c r="H4672" i="1" s="1"/>
  <c r="G4672" i="1" s="1"/>
  <c r="K4673" i="1"/>
  <c r="N4673" i="1"/>
  <c r="P4673" i="1" s="1"/>
  <c r="R4673" i="1" s="1"/>
  <c r="Q4673" i="1"/>
  <c r="H4673" i="1" s="1"/>
  <c r="K4674" i="1"/>
  <c r="N4674" i="1"/>
  <c r="P4674" i="1" s="1"/>
  <c r="R4674" i="1" s="1"/>
  <c r="Q4674" i="1"/>
  <c r="H4674" i="1" s="1"/>
  <c r="S4842" i="1" l="1"/>
  <c r="S4836" i="1"/>
  <c r="X4846" i="1"/>
  <c r="S4824" i="1"/>
  <c r="W4824" i="1" s="1"/>
  <c r="X4820" i="1"/>
  <c r="X4690" i="1"/>
  <c r="S4830" i="1"/>
  <c r="T4830" i="1" s="1"/>
  <c r="V4830" i="1" s="1"/>
  <c r="D4816" i="1"/>
  <c r="D4824" i="1"/>
  <c r="S4861" i="1"/>
  <c r="X4861" i="1"/>
  <c r="S4856" i="1"/>
  <c r="T4856" i="1" s="1"/>
  <c r="V4856" i="1" s="1"/>
  <c r="X4856" i="1"/>
  <c r="D4852" i="1"/>
  <c r="X4828" i="1"/>
  <c r="S4854" i="1"/>
  <c r="T4854" i="1" s="1"/>
  <c r="V4854" i="1" s="1"/>
  <c r="X4850" i="1"/>
  <c r="S4848" i="1"/>
  <c r="T4848" i="1" s="1"/>
  <c r="V4848" i="1" s="1"/>
  <c r="X4844" i="1"/>
  <c r="X4840" i="1"/>
  <c r="S4834" i="1"/>
  <c r="W4834" i="1" s="1"/>
  <c r="X4812" i="1"/>
  <c r="D4857" i="1"/>
  <c r="S4832" i="1"/>
  <c r="W4832" i="1" s="1"/>
  <c r="D4808" i="1"/>
  <c r="D4864" i="1"/>
  <c r="G4864" i="1"/>
  <c r="D4863" i="1"/>
  <c r="G4863" i="1"/>
  <c r="X4860" i="1"/>
  <c r="S4860" i="1"/>
  <c r="G4858" i="1"/>
  <c r="D4858" i="1"/>
  <c r="D4805" i="1"/>
  <c r="G4805" i="1"/>
  <c r="D4856" i="1"/>
  <c r="G4856" i="1"/>
  <c r="D4855" i="1"/>
  <c r="G4855" i="1"/>
  <c r="X4852" i="1"/>
  <c r="S4852" i="1"/>
  <c r="G4847" i="1"/>
  <c r="G4841" i="1"/>
  <c r="G4860" i="1"/>
  <c r="D4859" i="1"/>
  <c r="G4859" i="1"/>
  <c r="X4858" i="1"/>
  <c r="X4853" i="1"/>
  <c r="S4851" i="1"/>
  <c r="X4851" i="1"/>
  <c r="D4850" i="1"/>
  <c r="G4820" i="1"/>
  <c r="D4820" i="1"/>
  <c r="S4864" i="1"/>
  <c r="X4864" i="1"/>
  <c r="S4859" i="1"/>
  <c r="X4859" i="1"/>
  <c r="G4853" i="1"/>
  <c r="T4850" i="1"/>
  <c r="V4850" i="1" s="1"/>
  <c r="W4850" i="1"/>
  <c r="G4845" i="1"/>
  <c r="G4843" i="1"/>
  <c r="D4818" i="1"/>
  <c r="G4818" i="1"/>
  <c r="S4862" i="1"/>
  <c r="G4861" i="1"/>
  <c r="W4858" i="1"/>
  <c r="S4857" i="1"/>
  <c r="S4855" i="1"/>
  <c r="X4855" i="1"/>
  <c r="W4853" i="1"/>
  <c r="G4851" i="1"/>
  <c r="S4849" i="1"/>
  <c r="X4849" i="1"/>
  <c r="D4848" i="1"/>
  <c r="T4846" i="1"/>
  <c r="V4846" i="1" s="1"/>
  <c r="W4846" i="1"/>
  <c r="D4846" i="1"/>
  <c r="D4844" i="1"/>
  <c r="D4842" i="1"/>
  <c r="D4840" i="1"/>
  <c r="S4835" i="1"/>
  <c r="X4835" i="1"/>
  <c r="S4831" i="1"/>
  <c r="X4831" i="1"/>
  <c r="D4814" i="1"/>
  <c r="G4814" i="1"/>
  <c r="S4863" i="1"/>
  <c r="X4863" i="1"/>
  <c r="G4839" i="1"/>
  <c r="S4837" i="1"/>
  <c r="X4837" i="1"/>
  <c r="S4833" i="1"/>
  <c r="X4833" i="1"/>
  <c r="S4829" i="1"/>
  <c r="X4829" i="1"/>
  <c r="S4811" i="1"/>
  <c r="X4811" i="1"/>
  <c r="G4849" i="1"/>
  <c r="S4847" i="1"/>
  <c r="X4847" i="1"/>
  <c r="S4827" i="1"/>
  <c r="X4827" i="1"/>
  <c r="S4826" i="1"/>
  <c r="X4826" i="1"/>
  <c r="X4816" i="1"/>
  <c r="S4816" i="1"/>
  <c r="S4809" i="1"/>
  <c r="X4809" i="1"/>
  <c r="X4838" i="1"/>
  <c r="G4823" i="1"/>
  <c r="T4820" i="1"/>
  <c r="V4820" i="1" s="1"/>
  <c r="W4820" i="1"/>
  <c r="S4819" i="1"/>
  <c r="X4819" i="1"/>
  <c r="S4817" i="1"/>
  <c r="X4817" i="1"/>
  <c r="D4813" i="1"/>
  <c r="G4813" i="1"/>
  <c r="S4810" i="1"/>
  <c r="X4810" i="1"/>
  <c r="S4808" i="1"/>
  <c r="D4862" i="1"/>
  <c r="D4854" i="1"/>
  <c r="D4826" i="1"/>
  <c r="G4826" i="1"/>
  <c r="D4822" i="1"/>
  <c r="G4822" i="1"/>
  <c r="S4818" i="1"/>
  <c r="X4818" i="1"/>
  <c r="G4807" i="1"/>
  <c r="S4845" i="1"/>
  <c r="X4845" i="1"/>
  <c r="W4844" i="1"/>
  <c r="T4844" i="1"/>
  <c r="V4844" i="1" s="1"/>
  <c r="S4843" i="1"/>
  <c r="X4843" i="1"/>
  <c r="T4842" i="1"/>
  <c r="V4842" i="1" s="1"/>
  <c r="W4842" i="1"/>
  <c r="S4841" i="1"/>
  <c r="X4841" i="1"/>
  <c r="W4840" i="1"/>
  <c r="T4840" i="1"/>
  <c r="V4840" i="1" s="1"/>
  <c r="S4839" i="1"/>
  <c r="X4839" i="1"/>
  <c r="T4838" i="1"/>
  <c r="V4838" i="1" s="1"/>
  <c r="W4838" i="1"/>
  <c r="G4838" i="1"/>
  <c r="D4838" i="1"/>
  <c r="T4836" i="1"/>
  <c r="V4836" i="1" s="1"/>
  <c r="W4836" i="1"/>
  <c r="G4836" i="1"/>
  <c r="D4836" i="1"/>
  <c r="G4834" i="1"/>
  <c r="D4834" i="1"/>
  <c r="G4832" i="1"/>
  <c r="D4832" i="1"/>
  <c r="G4830" i="1"/>
  <c r="D4830" i="1"/>
  <c r="T4828" i="1"/>
  <c r="V4828" i="1" s="1"/>
  <c r="W4828" i="1"/>
  <c r="G4828" i="1"/>
  <c r="D4828" i="1"/>
  <c r="S4825" i="1"/>
  <c r="X4825" i="1"/>
  <c r="D4821" i="1"/>
  <c r="G4821" i="1"/>
  <c r="G4815" i="1"/>
  <c r="G4812" i="1"/>
  <c r="D4812" i="1"/>
  <c r="D4810" i="1"/>
  <c r="G4810" i="1"/>
  <c r="D4806" i="1"/>
  <c r="G4806" i="1"/>
  <c r="G4837" i="1"/>
  <c r="G4835" i="1"/>
  <c r="G4833" i="1"/>
  <c r="G4831" i="1"/>
  <c r="G4829" i="1"/>
  <c r="G4827" i="1"/>
  <c r="D4825" i="1"/>
  <c r="G4825" i="1"/>
  <c r="S4823" i="1"/>
  <c r="X4823" i="1"/>
  <c r="S4814" i="1"/>
  <c r="X4814" i="1"/>
  <c r="S4813" i="1"/>
  <c r="X4813" i="1"/>
  <c r="G4811" i="1"/>
  <c r="D4809" i="1"/>
  <c r="G4809" i="1"/>
  <c r="S4807" i="1"/>
  <c r="X4807" i="1"/>
  <c r="S4822" i="1"/>
  <c r="X4822" i="1"/>
  <c r="S4821" i="1"/>
  <c r="X4821" i="1"/>
  <c r="G4819" i="1"/>
  <c r="D4817" i="1"/>
  <c r="G4817" i="1"/>
  <c r="S4815" i="1"/>
  <c r="X4815" i="1"/>
  <c r="T4812" i="1"/>
  <c r="V4812" i="1" s="1"/>
  <c r="W4812" i="1"/>
  <c r="S4806" i="1"/>
  <c r="X4806" i="1"/>
  <c r="S4805" i="1"/>
  <c r="X4805" i="1"/>
  <c r="X4704" i="1"/>
  <c r="X4568" i="1"/>
  <c r="S4754" i="1"/>
  <c r="T4754" i="1" s="1"/>
  <c r="V4754" i="1" s="1"/>
  <c r="X4784" i="1"/>
  <c r="X4782" i="1"/>
  <c r="X4780" i="1"/>
  <c r="X4778" i="1"/>
  <c r="X4776" i="1"/>
  <c r="X4774" i="1"/>
  <c r="X4772" i="1"/>
  <c r="X4770" i="1"/>
  <c r="X4768" i="1"/>
  <c r="X4766" i="1"/>
  <c r="D4746" i="1"/>
  <c r="S4686" i="1"/>
  <c r="T4686" i="1" s="1"/>
  <c r="V4686" i="1" s="1"/>
  <c r="S4584" i="1"/>
  <c r="T4584" i="1" s="1"/>
  <c r="V4584" i="1" s="1"/>
  <c r="S4729" i="1"/>
  <c r="W4729" i="1" s="1"/>
  <c r="S4718" i="1"/>
  <c r="T4718" i="1" s="1"/>
  <c r="V4718" i="1" s="1"/>
  <c r="S4682" i="1"/>
  <c r="T4682" i="1" s="1"/>
  <c r="V4682" i="1" s="1"/>
  <c r="D4754" i="1"/>
  <c r="S4710" i="1"/>
  <c r="T4710" i="1" s="1"/>
  <c r="V4710" i="1" s="1"/>
  <c r="D4710" i="1"/>
  <c r="X4702" i="1"/>
  <c r="D4690" i="1"/>
  <c r="X4734" i="1"/>
  <c r="D4702" i="1"/>
  <c r="X4764" i="1"/>
  <c r="X4762" i="1"/>
  <c r="X4750" i="1"/>
  <c r="S4576" i="1"/>
  <c r="W4576" i="1" s="1"/>
  <c r="X4576" i="1"/>
  <c r="X4646" i="1"/>
  <c r="S4646" i="1"/>
  <c r="W4646" i="1" s="1"/>
  <c r="G4738" i="1"/>
  <c r="D4738" i="1"/>
  <c r="S4706" i="1"/>
  <c r="T4706" i="1" s="1"/>
  <c r="V4706" i="1" s="1"/>
  <c r="X4706" i="1"/>
  <c r="X4630" i="1"/>
  <c r="S4630" i="1"/>
  <c r="T4630" i="1" s="1"/>
  <c r="V4630" i="1" s="1"/>
  <c r="S4742" i="1"/>
  <c r="W4742" i="1" s="1"/>
  <c r="X4742" i="1"/>
  <c r="G4714" i="1"/>
  <c r="D4714" i="1"/>
  <c r="G4686" i="1"/>
  <c r="D4686" i="1"/>
  <c r="D4729" i="1"/>
  <c r="D4646" i="1"/>
  <c r="D4630" i="1"/>
  <c r="X4603" i="1"/>
  <c r="D4726" i="1"/>
  <c r="D4722" i="1"/>
  <c r="X4708" i="1"/>
  <c r="X4592" i="1"/>
  <c r="X4758" i="1"/>
  <c r="S4738" i="1"/>
  <c r="T4738" i="1" s="1"/>
  <c r="V4738" i="1" s="1"/>
  <c r="S4714" i="1"/>
  <c r="T4714" i="1" s="1"/>
  <c r="V4714" i="1" s="1"/>
  <c r="S4668" i="1"/>
  <c r="T4668" i="1" s="1"/>
  <c r="V4668" i="1" s="1"/>
  <c r="X4668" i="1"/>
  <c r="D4803" i="1"/>
  <c r="G4803" i="1"/>
  <c r="G4798" i="1"/>
  <c r="D4798" i="1"/>
  <c r="S4797" i="1"/>
  <c r="X4797" i="1"/>
  <c r="S4796" i="1"/>
  <c r="X4796" i="1"/>
  <c r="D4791" i="1"/>
  <c r="G4791" i="1"/>
  <c r="S4789" i="1"/>
  <c r="X4789" i="1"/>
  <c r="G4786" i="1"/>
  <c r="D4786" i="1"/>
  <c r="S4785" i="1"/>
  <c r="X4785" i="1"/>
  <c r="G4780" i="1"/>
  <c r="D4780" i="1"/>
  <c r="S4779" i="1"/>
  <c r="X4779" i="1"/>
  <c r="G4774" i="1"/>
  <c r="D4774" i="1"/>
  <c r="S4773" i="1"/>
  <c r="X4773" i="1"/>
  <c r="G4770" i="1"/>
  <c r="D4770" i="1"/>
  <c r="S4769" i="1"/>
  <c r="X4769" i="1"/>
  <c r="G4766" i="1"/>
  <c r="D4766" i="1"/>
  <c r="S4765" i="1"/>
  <c r="X4765" i="1"/>
  <c r="G4762" i="1"/>
  <c r="D4762" i="1"/>
  <c r="D4736" i="1"/>
  <c r="G4736" i="1"/>
  <c r="D4712" i="1"/>
  <c r="G4712" i="1"/>
  <c r="S4802" i="1"/>
  <c r="X4802" i="1"/>
  <c r="S4798" i="1"/>
  <c r="X4798" i="1"/>
  <c r="S4794" i="1"/>
  <c r="X4794" i="1"/>
  <c r="S4790" i="1"/>
  <c r="X4790" i="1"/>
  <c r="S4786" i="1"/>
  <c r="X4786" i="1"/>
  <c r="W4784" i="1"/>
  <c r="T4784" i="1"/>
  <c r="V4784" i="1" s="1"/>
  <c r="T4782" i="1"/>
  <c r="V4782" i="1" s="1"/>
  <c r="W4782" i="1"/>
  <c r="W4780" i="1"/>
  <c r="T4780" i="1"/>
  <c r="V4780" i="1" s="1"/>
  <c r="T4778" i="1"/>
  <c r="V4778" i="1" s="1"/>
  <c r="W4778" i="1"/>
  <c r="W4776" i="1"/>
  <c r="T4776" i="1"/>
  <c r="V4776" i="1" s="1"/>
  <c r="T4774" i="1"/>
  <c r="V4774" i="1" s="1"/>
  <c r="W4774" i="1"/>
  <c r="W4772" i="1"/>
  <c r="T4772" i="1"/>
  <c r="V4772" i="1" s="1"/>
  <c r="T4770" i="1"/>
  <c r="V4770" i="1" s="1"/>
  <c r="W4770" i="1"/>
  <c r="W4768" i="1"/>
  <c r="T4768" i="1"/>
  <c r="V4768" i="1" s="1"/>
  <c r="T4766" i="1"/>
  <c r="V4766" i="1" s="1"/>
  <c r="W4766" i="1"/>
  <c r="W4764" i="1"/>
  <c r="T4764" i="1"/>
  <c r="V4764" i="1" s="1"/>
  <c r="T4762" i="1"/>
  <c r="V4762" i="1" s="1"/>
  <c r="W4762" i="1"/>
  <c r="T4758" i="1"/>
  <c r="V4758" i="1" s="1"/>
  <c r="W4758" i="1"/>
  <c r="D4752" i="1"/>
  <c r="G4752" i="1"/>
  <c r="G4802" i="1"/>
  <c r="D4802" i="1"/>
  <c r="S4801" i="1"/>
  <c r="X4801" i="1"/>
  <c r="S4800" i="1"/>
  <c r="X4800" i="1"/>
  <c r="D4795" i="1"/>
  <c r="G4795" i="1"/>
  <c r="G4790" i="1"/>
  <c r="D4790" i="1"/>
  <c r="D4787" i="1"/>
  <c r="G4787" i="1"/>
  <c r="G4782" i="1"/>
  <c r="D4782" i="1"/>
  <c r="S4781" i="1"/>
  <c r="X4781" i="1"/>
  <c r="G4776" i="1"/>
  <c r="D4776" i="1"/>
  <c r="S4775" i="1"/>
  <c r="X4775" i="1"/>
  <c r="G4764" i="1"/>
  <c r="D4764" i="1"/>
  <c r="D4744" i="1"/>
  <c r="G4744" i="1"/>
  <c r="T4734" i="1"/>
  <c r="V4734" i="1" s="1"/>
  <c r="W4734" i="1"/>
  <c r="S4804" i="1"/>
  <c r="X4804" i="1"/>
  <c r="D4799" i="1"/>
  <c r="G4799" i="1"/>
  <c r="G4794" i="1"/>
  <c r="D4794" i="1"/>
  <c r="S4793" i="1"/>
  <c r="X4793" i="1"/>
  <c r="S4792" i="1"/>
  <c r="X4792" i="1"/>
  <c r="S4788" i="1"/>
  <c r="X4788" i="1"/>
  <c r="G4784" i="1"/>
  <c r="D4784" i="1"/>
  <c r="S4783" i="1"/>
  <c r="X4783" i="1"/>
  <c r="G4778" i="1"/>
  <c r="D4778" i="1"/>
  <c r="S4777" i="1"/>
  <c r="X4777" i="1"/>
  <c r="G4772" i="1"/>
  <c r="D4772" i="1"/>
  <c r="S4771" i="1"/>
  <c r="X4771" i="1"/>
  <c r="G4768" i="1"/>
  <c r="D4768" i="1"/>
  <c r="S4767" i="1"/>
  <c r="X4767" i="1"/>
  <c r="S4763" i="1"/>
  <c r="X4763" i="1"/>
  <c r="T4803" i="1"/>
  <c r="V4803" i="1" s="1"/>
  <c r="W4803" i="1"/>
  <c r="G4801" i="1"/>
  <c r="D4801" i="1"/>
  <c r="T4799" i="1"/>
  <c r="V4799" i="1" s="1"/>
  <c r="W4799" i="1"/>
  <c r="D4797" i="1"/>
  <c r="G4797" i="1"/>
  <c r="W4795" i="1"/>
  <c r="T4795" i="1"/>
  <c r="V4795" i="1" s="1"/>
  <c r="G4793" i="1"/>
  <c r="D4793" i="1"/>
  <c r="T4791" i="1"/>
  <c r="V4791" i="1" s="1"/>
  <c r="W4791" i="1"/>
  <c r="G4789" i="1"/>
  <c r="D4789" i="1"/>
  <c r="W4787" i="1"/>
  <c r="T4787" i="1"/>
  <c r="V4787" i="1" s="1"/>
  <c r="D4760" i="1"/>
  <c r="G4760" i="1"/>
  <c r="T4750" i="1"/>
  <c r="V4750" i="1" s="1"/>
  <c r="W4750" i="1"/>
  <c r="T4746" i="1"/>
  <c r="V4746" i="1" s="1"/>
  <c r="W4746" i="1"/>
  <c r="D4732" i="1"/>
  <c r="G4732" i="1"/>
  <c r="D4759" i="1"/>
  <c r="G4759" i="1"/>
  <c r="S4757" i="1"/>
  <c r="X4757" i="1"/>
  <c r="G4745" i="1"/>
  <c r="D4743" i="1"/>
  <c r="G4743" i="1"/>
  <c r="S4741" i="1"/>
  <c r="X4741" i="1"/>
  <c r="D4740" i="1"/>
  <c r="G4740" i="1"/>
  <c r="G4734" i="1"/>
  <c r="D4734" i="1"/>
  <c r="D4727" i="1"/>
  <c r="G4727" i="1"/>
  <c r="S4722" i="1"/>
  <c r="X4722" i="1"/>
  <c r="D4720" i="1"/>
  <c r="G4720" i="1"/>
  <c r="S4719" i="1"/>
  <c r="X4719" i="1"/>
  <c r="S4696" i="1"/>
  <c r="X4696" i="1"/>
  <c r="S4694" i="1"/>
  <c r="X4694" i="1"/>
  <c r="D4675" i="1"/>
  <c r="G4675" i="1"/>
  <c r="X4607" i="1"/>
  <c r="G4804" i="1"/>
  <c r="G4800" i="1"/>
  <c r="G4796" i="1"/>
  <c r="G4792" i="1"/>
  <c r="G4788" i="1"/>
  <c r="S4761" i="1"/>
  <c r="X4761" i="1"/>
  <c r="D4758" i="1"/>
  <c r="S4752" i="1"/>
  <c r="X4752" i="1"/>
  <c r="S4751" i="1"/>
  <c r="X4751" i="1"/>
  <c r="G4749" i="1"/>
  <c r="D4747" i="1"/>
  <c r="G4747" i="1"/>
  <c r="X4746" i="1"/>
  <c r="S4745" i="1"/>
  <c r="X4745" i="1"/>
  <c r="D4742" i="1"/>
  <c r="S4736" i="1"/>
  <c r="X4736" i="1"/>
  <c r="S4735" i="1"/>
  <c r="X4735" i="1"/>
  <c r="T4733" i="1"/>
  <c r="V4733" i="1" s="1"/>
  <c r="W4733" i="1"/>
  <c r="S4731" i="1"/>
  <c r="X4731" i="1"/>
  <c r="T4698" i="1"/>
  <c r="V4698" i="1" s="1"/>
  <c r="W4698" i="1"/>
  <c r="S4680" i="1"/>
  <c r="X4680" i="1"/>
  <c r="S4678" i="1"/>
  <c r="X4678" i="1"/>
  <c r="G4761" i="1"/>
  <c r="X4619" i="1"/>
  <c r="X4615" i="1"/>
  <c r="X4613" i="1"/>
  <c r="X4611" i="1"/>
  <c r="G4785" i="1"/>
  <c r="G4783" i="1"/>
  <c r="G4781" i="1"/>
  <c r="G4779" i="1"/>
  <c r="G4777" i="1"/>
  <c r="G4775" i="1"/>
  <c r="G4773" i="1"/>
  <c r="G4771" i="1"/>
  <c r="G4769" i="1"/>
  <c r="G4767" i="1"/>
  <c r="G4765" i="1"/>
  <c r="G4763" i="1"/>
  <c r="S4756" i="1"/>
  <c r="X4756" i="1"/>
  <c r="S4755" i="1"/>
  <c r="X4755" i="1"/>
  <c r="G4753" i="1"/>
  <c r="D4751" i="1"/>
  <c r="G4751" i="1"/>
  <c r="S4749" i="1"/>
  <c r="X4749" i="1"/>
  <c r="D4748" i="1"/>
  <c r="G4748" i="1"/>
  <c r="S4740" i="1"/>
  <c r="X4740" i="1"/>
  <c r="S4739" i="1"/>
  <c r="X4739" i="1"/>
  <c r="G4737" i="1"/>
  <c r="D4735" i="1"/>
  <c r="G4735" i="1"/>
  <c r="D4731" i="1"/>
  <c r="G4731" i="1"/>
  <c r="S4730" i="1"/>
  <c r="D4728" i="1"/>
  <c r="G4728" i="1"/>
  <c r="X4726" i="1"/>
  <c r="S4726" i="1"/>
  <c r="D4724" i="1"/>
  <c r="G4724" i="1"/>
  <c r="S4723" i="1"/>
  <c r="X4723" i="1"/>
  <c r="S4717" i="1"/>
  <c r="X4717" i="1"/>
  <c r="D4716" i="1"/>
  <c r="G4716" i="1"/>
  <c r="D4715" i="1"/>
  <c r="G4715" i="1"/>
  <c r="W4708" i="1"/>
  <c r="T4708" i="1"/>
  <c r="V4708" i="1" s="1"/>
  <c r="G4708" i="1"/>
  <c r="D4708" i="1"/>
  <c r="S4705" i="1"/>
  <c r="X4705" i="1"/>
  <c r="D4756" i="1"/>
  <c r="G4756" i="1"/>
  <c r="S4748" i="1"/>
  <c r="X4748" i="1"/>
  <c r="S4747" i="1"/>
  <c r="X4747" i="1"/>
  <c r="X4617" i="1"/>
  <c r="X4803" i="1"/>
  <c r="X4799" i="1"/>
  <c r="X4795" i="1"/>
  <c r="X4791" i="1"/>
  <c r="X4787" i="1"/>
  <c r="S4760" i="1"/>
  <c r="X4760" i="1"/>
  <c r="S4759" i="1"/>
  <c r="X4759" i="1"/>
  <c r="G4757" i="1"/>
  <c r="D4755" i="1"/>
  <c r="G4755" i="1"/>
  <c r="S4753" i="1"/>
  <c r="X4753" i="1"/>
  <c r="D4750" i="1"/>
  <c r="S4744" i="1"/>
  <c r="X4744" i="1"/>
  <c r="S4743" i="1"/>
  <c r="X4743" i="1"/>
  <c r="G4741" i="1"/>
  <c r="D4739" i="1"/>
  <c r="G4739" i="1"/>
  <c r="S4737" i="1"/>
  <c r="X4737" i="1"/>
  <c r="X4733" i="1"/>
  <c r="G4733" i="1"/>
  <c r="X4725" i="1"/>
  <c r="S4725" i="1"/>
  <c r="G4721" i="1"/>
  <c r="S4715" i="1"/>
  <c r="X4715" i="1"/>
  <c r="D4691" i="1"/>
  <c r="G4691" i="1"/>
  <c r="S4732" i="1"/>
  <c r="X4732" i="1"/>
  <c r="D4730" i="1"/>
  <c r="S4727" i="1"/>
  <c r="X4727" i="1"/>
  <c r="D4723" i="1"/>
  <c r="G4723" i="1"/>
  <c r="S4721" i="1"/>
  <c r="X4721" i="1"/>
  <c r="D4719" i="1"/>
  <c r="G4719" i="1"/>
  <c r="D4718" i="1"/>
  <c r="S4712" i="1"/>
  <c r="X4712" i="1"/>
  <c r="S4707" i="1"/>
  <c r="X4707" i="1"/>
  <c r="T4702" i="1"/>
  <c r="V4702" i="1" s="1"/>
  <c r="W4702" i="1"/>
  <c r="D4688" i="1"/>
  <c r="G4688" i="1"/>
  <c r="D4684" i="1"/>
  <c r="G4684" i="1"/>
  <c r="S4728" i="1"/>
  <c r="X4728" i="1"/>
  <c r="G4725" i="1"/>
  <c r="S4716" i="1"/>
  <c r="X4716" i="1"/>
  <c r="G4713" i="1"/>
  <c r="S4711" i="1"/>
  <c r="X4711" i="1"/>
  <c r="G4709" i="1"/>
  <c r="W4704" i="1"/>
  <c r="T4704" i="1"/>
  <c r="V4704" i="1" s="1"/>
  <c r="G4704" i="1"/>
  <c r="D4704" i="1"/>
  <c r="D4700" i="1"/>
  <c r="G4700" i="1"/>
  <c r="S4695" i="1"/>
  <c r="X4695" i="1"/>
  <c r="G4693" i="1"/>
  <c r="T4690" i="1"/>
  <c r="V4690" i="1" s="1"/>
  <c r="W4690" i="1"/>
  <c r="S4689" i="1"/>
  <c r="X4689" i="1"/>
  <c r="S4679" i="1"/>
  <c r="X4679" i="1"/>
  <c r="G4677" i="1"/>
  <c r="S4724" i="1"/>
  <c r="X4724" i="1"/>
  <c r="S4720" i="1"/>
  <c r="X4720" i="1"/>
  <c r="G4717" i="1"/>
  <c r="S4713" i="1"/>
  <c r="X4713" i="1"/>
  <c r="D4711" i="1"/>
  <c r="G4711" i="1"/>
  <c r="S4709" i="1"/>
  <c r="X4709" i="1"/>
  <c r="G4706" i="1"/>
  <c r="D4706" i="1"/>
  <c r="S4703" i="1"/>
  <c r="X4703" i="1"/>
  <c r="G4698" i="1"/>
  <c r="D4698" i="1"/>
  <c r="D4696" i="1"/>
  <c r="G4696" i="1"/>
  <c r="G4682" i="1"/>
  <c r="D4682" i="1"/>
  <c r="D4680" i="1"/>
  <c r="G4680" i="1"/>
  <c r="G4707" i="1"/>
  <c r="G4705" i="1"/>
  <c r="G4703" i="1"/>
  <c r="S4700" i="1"/>
  <c r="X4700" i="1"/>
  <c r="S4699" i="1"/>
  <c r="X4699" i="1"/>
  <c r="G4697" i="1"/>
  <c r="D4695" i="1"/>
  <c r="G4695" i="1"/>
  <c r="S4693" i="1"/>
  <c r="X4693" i="1"/>
  <c r="D4692" i="1"/>
  <c r="G4692" i="1"/>
  <c r="S4684" i="1"/>
  <c r="X4684" i="1"/>
  <c r="S4683" i="1"/>
  <c r="X4683" i="1"/>
  <c r="G4681" i="1"/>
  <c r="D4679" i="1"/>
  <c r="G4679" i="1"/>
  <c r="S4677" i="1"/>
  <c r="X4677" i="1"/>
  <c r="D4676" i="1"/>
  <c r="G4676" i="1"/>
  <c r="G4701" i="1"/>
  <c r="D4699" i="1"/>
  <c r="G4699" i="1"/>
  <c r="X4698" i="1"/>
  <c r="S4697" i="1"/>
  <c r="X4697" i="1"/>
  <c r="D4694" i="1"/>
  <c r="S4688" i="1"/>
  <c r="X4688" i="1"/>
  <c r="S4687" i="1"/>
  <c r="X4687" i="1"/>
  <c r="G4685" i="1"/>
  <c r="D4683" i="1"/>
  <c r="G4683" i="1"/>
  <c r="S4681" i="1"/>
  <c r="X4681" i="1"/>
  <c r="D4678" i="1"/>
  <c r="S4701" i="1"/>
  <c r="X4701" i="1"/>
  <c r="S4692" i="1"/>
  <c r="X4692" i="1"/>
  <c r="S4691" i="1"/>
  <c r="X4691" i="1"/>
  <c r="G4689" i="1"/>
  <c r="D4687" i="1"/>
  <c r="G4687" i="1"/>
  <c r="S4685" i="1"/>
  <c r="X4685" i="1"/>
  <c r="S4676" i="1"/>
  <c r="X4676" i="1"/>
  <c r="S4675" i="1"/>
  <c r="X4675" i="1"/>
  <c r="X4674" i="1"/>
  <c r="S4674" i="1"/>
  <c r="W4674" i="1" s="1"/>
  <c r="X4658" i="1"/>
  <c r="S4658" i="1"/>
  <c r="W4658" i="1" s="1"/>
  <c r="S4652" i="1"/>
  <c r="T4652" i="1" s="1"/>
  <c r="V4652" i="1" s="1"/>
  <c r="X4652" i="1"/>
  <c r="S4660" i="1"/>
  <c r="T4660" i="1" s="1"/>
  <c r="V4660" i="1" s="1"/>
  <c r="X4660" i="1"/>
  <c r="S4655" i="1"/>
  <c r="T4655" i="1" s="1"/>
  <c r="V4655" i="1" s="1"/>
  <c r="X4655" i="1"/>
  <c r="S4663" i="1"/>
  <c r="T4663" i="1" s="1"/>
  <c r="V4663" i="1" s="1"/>
  <c r="X4663" i="1"/>
  <c r="D4655" i="1"/>
  <c r="X4626" i="1"/>
  <c r="D4607" i="1"/>
  <c r="S4588" i="1"/>
  <c r="T4588" i="1" s="1"/>
  <c r="V4588" i="1" s="1"/>
  <c r="D4588" i="1"/>
  <c r="S4572" i="1"/>
  <c r="W4572" i="1" s="1"/>
  <c r="D4572" i="1"/>
  <c r="D4564" i="1"/>
  <c r="X4642" i="1"/>
  <c r="D4667" i="1"/>
  <c r="D4638" i="1"/>
  <c r="D4622" i="1"/>
  <c r="X4595" i="1"/>
  <c r="S4594" i="1"/>
  <c r="W4594" i="1" s="1"/>
  <c r="D4663" i="1"/>
  <c r="D4671" i="1"/>
  <c r="S4666" i="1"/>
  <c r="W4666" i="1" s="1"/>
  <c r="D4659" i="1"/>
  <c r="X4634" i="1"/>
  <c r="D4580" i="1"/>
  <c r="D4669" i="1"/>
  <c r="G4669" i="1"/>
  <c r="X4651" i="1"/>
  <c r="S4651" i="1"/>
  <c r="S4649" i="1"/>
  <c r="X4649" i="1"/>
  <c r="T4622" i="1"/>
  <c r="V4622" i="1" s="1"/>
  <c r="W4622" i="1"/>
  <c r="D4674" i="1"/>
  <c r="G4674" i="1"/>
  <c r="S4669" i="1"/>
  <c r="X4669" i="1"/>
  <c r="D4662" i="1"/>
  <c r="G4662" i="1"/>
  <c r="D4661" i="1"/>
  <c r="G4661" i="1"/>
  <c r="D4658" i="1"/>
  <c r="G4658" i="1"/>
  <c r="G4654" i="1"/>
  <c r="D4654" i="1"/>
  <c r="D4653" i="1"/>
  <c r="G4653" i="1"/>
  <c r="D4644" i="1"/>
  <c r="G4644" i="1"/>
  <c r="T4634" i="1"/>
  <c r="V4634" i="1" s="1"/>
  <c r="W4634" i="1"/>
  <c r="D4628" i="1"/>
  <c r="G4628" i="1"/>
  <c r="D4673" i="1"/>
  <c r="G4673" i="1"/>
  <c r="T4671" i="1"/>
  <c r="V4671" i="1" s="1"/>
  <c r="W4671" i="1"/>
  <c r="S4661" i="1"/>
  <c r="X4661" i="1"/>
  <c r="W4660" i="1"/>
  <c r="D4657" i="1"/>
  <c r="G4657" i="1"/>
  <c r="S4653" i="1"/>
  <c r="X4653" i="1"/>
  <c r="X4672" i="1"/>
  <c r="S4672" i="1"/>
  <c r="X4667" i="1"/>
  <c r="S4667" i="1"/>
  <c r="X4664" i="1"/>
  <c r="S4664" i="1"/>
  <c r="W4663" i="1"/>
  <c r="X4656" i="1"/>
  <c r="S4656" i="1"/>
  <c r="D4636" i="1"/>
  <c r="G4636" i="1"/>
  <c r="G4670" i="1"/>
  <c r="D4670" i="1"/>
  <c r="D4666" i="1"/>
  <c r="G4666" i="1"/>
  <c r="X4659" i="1"/>
  <c r="S4659" i="1"/>
  <c r="T4638" i="1"/>
  <c r="V4638" i="1" s="1"/>
  <c r="W4638" i="1"/>
  <c r="X4671" i="1"/>
  <c r="D4648" i="1"/>
  <c r="G4648" i="1"/>
  <c r="S4624" i="1"/>
  <c r="X4624" i="1"/>
  <c r="S4623" i="1"/>
  <c r="X4623" i="1"/>
  <c r="G4621" i="1"/>
  <c r="G4619" i="1"/>
  <c r="D4619" i="1"/>
  <c r="G4615" i="1"/>
  <c r="D4615" i="1"/>
  <c r="S4610" i="1"/>
  <c r="X4610" i="1"/>
  <c r="D4597" i="1"/>
  <c r="G4597" i="1"/>
  <c r="D4668" i="1"/>
  <c r="G4665" i="1"/>
  <c r="D4660" i="1"/>
  <c r="D4652" i="1"/>
  <c r="S4644" i="1"/>
  <c r="X4644" i="1"/>
  <c r="S4643" i="1"/>
  <c r="X4643" i="1"/>
  <c r="G4641" i="1"/>
  <c r="D4639" i="1"/>
  <c r="G4639" i="1"/>
  <c r="X4638" i="1"/>
  <c r="S4637" i="1"/>
  <c r="X4637" i="1"/>
  <c r="D4634" i="1"/>
  <c r="S4628" i="1"/>
  <c r="X4628" i="1"/>
  <c r="S4627" i="1"/>
  <c r="X4627" i="1"/>
  <c r="G4625" i="1"/>
  <c r="D4623" i="1"/>
  <c r="G4623" i="1"/>
  <c r="X4622" i="1"/>
  <c r="S4621" i="1"/>
  <c r="X4621" i="1"/>
  <c r="T4619" i="1"/>
  <c r="V4619" i="1" s="1"/>
  <c r="W4619" i="1"/>
  <c r="S4618" i="1"/>
  <c r="X4618" i="1"/>
  <c r="T4615" i="1"/>
  <c r="V4615" i="1" s="1"/>
  <c r="W4615" i="1"/>
  <c r="S4614" i="1"/>
  <c r="X4614" i="1"/>
  <c r="T4611" i="1"/>
  <c r="V4611" i="1" s="1"/>
  <c r="W4611" i="1"/>
  <c r="D4601" i="1"/>
  <c r="G4601" i="1"/>
  <c r="S4639" i="1"/>
  <c r="X4639" i="1"/>
  <c r="D4635" i="1"/>
  <c r="G4635" i="1"/>
  <c r="S4633" i="1"/>
  <c r="X4633" i="1"/>
  <c r="S4662" i="1"/>
  <c r="S4654" i="1"/>
  <c r="S4650" i="1"/>
  <c r="S4648" i="1"/>
  <c r="X4648" i="1"/>
  <c r="S4647" i="1"/>
  <c r="X4647" i="1"/>
  <c r="G4645" i="1"/>
  <c r="D4643" i="1"/>
  <c r="G4643" i="1"/>
  <c r="S4641" i="1"/>
  <c r="X4641" i="1"/>
  <c r="D4640" i="1"/>
  <c r="G4640" i="1"/>
  <c r="S4632" i="1"/>
  <c r="X4632" i="1"/>
  <c r="S4631" i="1"/>
  <c r="X4631" i="1"/>
  <c r="G4629" i="1"/>
  <c r="D4627" i="1"/>
  <c r="G4627" i="1"/>
  <c r="S4625" i="1"/>
  <c r="X4625" i="1"/>
  <c r="D4624" i="1"/>
  <c r="G4624" i="1"/>
  <c r="G4617" i="1"/>
  <c r="D4617" i="1"/>
  <c r="G4613" i="1"/>
  <c r="D4613" i="1"/>
  <c r="T4607" i="1"/>
  <c r="V4607" i="1" s="1"/>
  <c r="W4607" i="1"/>
  <c r="G4603" i="1"/>
  <c r="D4603" i="1"/>
  <c r="T4599" i="1"/>
  <c r="V4599" i="1" s="1"/>
  <c r="W4599" i="1"/>
  <c r="T4595" i="1"/>
  <c r="V4595" i="1" s="1"/>
  <c r="W4595" i="1"/>
  <c r="S4640" i="1"/>
  <c r="X4640" i="1"/>
  <c r="G4637" i="1"/>
  <c r="D4632" i="1"/>
  <c r="G4632" i="1"/>
  <c r="S4670" i="1"/>
  <c r="S4673" i="1"/>
  <c r="X4673" i="1"/>
  <c r="D4672" i="1"/>
  <c r="S4665" i="1"/>
  <c r="X4665" i="1"/>
  <c r="D4664" i="1"/>
  <c r="S4657" i="1"/>
  <c r="X4657" i="1"/>
  <c r="D4656" i="1"/>
  <c r="G4651" i="1"/>
  <c r="D4650" i="1"/>
  <c r="G4649" i="1"/>
  <c r="D4647" i="1"/>
  <c r="G4647" i="1"/>
  <c r="S4645" i="1"/>
  <c r="X4645" i="1"/>
  <c r="T4642" i="1"/>
  <c r="V4642" i="1" s="1"/>
  <c r="W4642" i="1"/>
  <c r="D4642" i="1"/>
  <c r="S4636" i="1"/>
  <c r="X4636" i="1"/>
  <c r="S4635" i="1"/>
  <c r="X4635" i="1"/>
  <c r="G4633" i="1"/>
  <c r="D4631" i="1"/>
  <c r="G4631" i="1"/>
  <c r="S4629" i="1"/>
  <c r="X4629" i="1"/>
  <c r="T4626" i="1"/>
  <c r="V4626" i="1" s="1"/>
  <c r="W4626" i="1"/>
  <c r="D4626" i="1"/>
  <c r="S4620" i="1"/>
  <c r="X4620" i="1"/>
  <c r="W4617" i="1"/>
  <c r="T4617" i="1"/>
  <c r="V4617" i="1" s="1"/>
  <c r="S4616" i="1"/>
  <c r="X4616" i="1"/>
  <c r="W4613" i="1"/>
  <c r="T4613" i="1"/>
  <c r="V4613" i="1" s="1"/>
  <c r="S4612" i="1"/>
  <c r="X4612" i="1"/>
  <c r="D4609" i="1"/>
  <c r="G4609" i="1"/>
  <c r="D4605" i="1"/>
  <c r="G4605" i="1"/>
  <c r="S4601" i="1"/>
  <c r="X4601" i="1"/>
  <c r="S4600" i="1"/>
  <c r="X4600" i="1"/>
  <c r="G4598" i="1"/>
  <c r="D4596" i="1"/>
  <c r="G4596" i="1"/>
  <c r="D4586" i="1"/>
  <c r="G4586" i="1"/>
  <c r="S4582" i="1"/>
  <c r="X4582" i="1"/>
  <c r="G4579" i="1"/>
  <c r="D4570" i="1"/>
  <c r="G4570" i="1"/>
  <c r="S4566" i="1"/>
  <c r="X4566" i="1"/>
  <c r="S4564" i="1"/>
  <c r="X4564" i="1"/>
  <c r="D4562" i="1"/>
  <c r="G4562" i="1"/>
  <c r="S4561" i="1"/>
  <c r="X4561" i="1"/>
  <c r="D4611" i="1"/>
  <c r="S4605" i="1"/>
  <c r="X4605" i="1"/>
  <c r="S4604" i="1"/>
  <c r="X4604" i="1"/>
  <c r="G4602" i="1"/>
  <c r="D4600" i="1"/>
  <c r="G4600" i="1"/>
  <c r="X4599" i="1"/>
  <c r="S4598" i="1"/>
  <c r="X4598" i="1"/>
  <c r="D4595" i="1"/>
  <c r="D4593" i="1"/>
  <c r="G4593" i="1"/>
  <c r="D4590" i="1"/>
  <c r="G4590" i="1"/>
  <c r="S4580" i="1"/>
  <c r="X4580" i="1"/>
  <c r="D4578" i="1"/>
  <c r="G4578" i="1"/>
  <c r="D4577" i="1"/>
  <c r="G4577" i="1"/>
  <c r="D4574" i="1"/>
  <c r="G4574" i="1"/>
  <c r="S4565" i="1"/>
  <c r="X4565" i="1"/>
  <c r="G4620" i="1"/>
  <c r="G4618" i="1"/>
  <c r="G4616" i="1"/>
  <c r="G4614" i="1"/>
  <c r="G4612" i="1"/>
  <c r="S4609" i="1"/>
  <c r="X4609" i="1"/>
  <c r="S4608" i="1"/>
  <c r="X4608" i="1"/>
  <c r="G4606" i="1"/>
  <c r="D4604" i="1"/>
  <c r="G4604" i="1"/>
  <c r="S4602" i="1"/>
  <c r="X4602" i="1"/>
  <c r="D4599" i="1"/>
  <c r="S4591" i="1"/>
  <c r="X4591" i="1"/>
  <c r="S4575" i="1"/>
  <c r="X4575" i="1"/>
  <c r="G4610" i="1"/>
  <c r="D4608" i="1"/>
  <c r="G4608" i="1"/>
  <c r="S4606" i="1"/>
  <c r="X4606" i="1"/>
  <c r="T4603" i="1"/>
  <c r="V4603" i="1" s="1"/>
  <c r="W4603" i="1"/>
  <c r="S4597" i="1"/>
  <c r="X4597" i="1"/>
  <c r="S4596" i="1"/>
  <c r="X4596" i="1"/>
  <c r="D4594" i="1"/>
  <c r="G4594" i="1"/>
  <c r="T4592" i="1"/>
  <c r="V4592" i="1" s="1"/>
  <c r="W4592" i="1"/>
  <c r="G4584" i="1"/>
  <c r="D4584" i="1"/>
  <c r="S4581" i="1"/>
  <c r="X4581" i="1"/>
  <c r="G4568" i="1"/>
  <c r="D4568" i="1"/>
  <c r="D4566" i="1"/>
  <c r="G4566" i="1"/>
  <c r="G4563" i="1"/>
  <c r="D4592" i="1"/>
  <c r="S4586" i="1"/>
  <c r="X4586" i="1"/>
  <c r="S4585" i="1"/>
  <c r="X4585" i="1"/>
  <c r="G4583" i="1"/>
  <c r="D4581" i="1"/>
  <c r="G4581" i="1"/>
  <c r="S4579" i="1"/>
  <c r="X4579" i="1"/>
  <c r="D4576" i="1"/>
  <c r="S4570" i="1"/>
  <c r="X4570" i="1"/>
  <c r="S4569" i="1"/>
  <c r="X4569" i="1"/>
  <c r="G4567" i="1"/>
  <c r="S4563" i="1"/>
  <c r="X4563" i="1"/>
  <c r="D4561" i="1"/>
  <c r="G4561" i="1"/>
  <c r="S4590" i="1"/>
  <c r="X4590" i="1"/>
  <c r="S4589" i="1"/>
  <c r="X4589" i="1"/>
  <c r="G4587" i="1"/>
  <c r="D4585" i="1"/>
  <c r="G4585" i="1"/>
  <c r="S4583" i="1"/>
  <c r="X4583" i="1"/>
  <c r="D4582" i="1"/>
  <c r="G4582" i="1"/>
  <c r="S4574" i="1"/>
  <c r="X4574" i="1"/>
  <c r="S4573" i="1"/>
  <c r="X4573" i="1"/>
  <c r="G4571" i="1"/>
  <c r="D4569" i="1"/>
  <c r="G4569" i="1"/>
  <c r="S4567" i="1"/>
  <c r="X4567" i="1"/>
  <c r="D4565" i="1"/>
  <c r="G4565" i="1"/>
  <c r="S4593" i="1"/>
  <c r="X4593" i="1"/>
  <c r="G4591" i="1"/>
  <c r="D4589" i="1"/>
  <c r="G4589" i="1"/>
  <c r="S4587" i="1"/>
  <c r="X4587" i="1"/>
  <c r="S4578" i="1"/>
  <c r="X4578" i="1"/>
  <c r="S4577" i="1"/>
  <c r="X4577" i="1"/>
  <c r="G4575" i="1"/>
  <c r="D4573" i="1"/>
  <c r="G4573" i="1"/>
  <c r="S4571" i="1"/>
  <c r="X4571" i="1"/>
  <c r="T4568" i="1"/>
  <c r="V4568" i="1" s="1"/>
  <c r="W4568" i="1"/>
  <c r="S4562" i="1"/>
  <c r="X4562" i="1"/>
  <c r="K4361" i="1"/>
  <c r="N4361" i="1"/>
  <c r="P4361" i="1" s="1"/>
  <c r="R4361" i="1" s="1"/>
  <c r="Q4361" i="1"/>
  <c r="H4361" i="1" s="1"/>
  <c r="K4362" i="1"/>
  <c r="N4362" i="1"/>
  <c r="P4362" i="1" s="1"/>
  <c r="R4362" i="1" s="1"/>
  <c r="Q4362" i="1"/>
  <c r="H4362" i="1" s="1"/>
  <c r="K4363" i="1"/>
  <c r="N4363" i="1"/>
  <c r="P4363" i="1" s="1"/>
  <c r="R4363" i="1" s="1"/>
  <c r="Q4363" i="1"/>
  <c r="H4363" i="1" s="1"/>
  <c r="D4363" i="1" s="1"/>
  <c r="K4364" i="1"/>
  <c r="N4364" i="1"/>
  <c r="P4364" i="1" s="1"/>
  <c r="R4364" i="1" s="1"/>
  <c r="S4364" i="1" s="1"/>
  <c r="Q4364" i="1"/>
  <c r="H4364" i="1" s="1"/>
  <c r="K4365" i="1"/>
  <c r="N4365" i="1"/>
  <c r="P4365" i="1" s="1"/>
  <c r="R4365" i="1" s="1"/>
  <c r="Q4365" i="1"/>
  <c r="H4365" i="1" s="1"/>
  <c r="K4366" i="1"/>
  <c r="N4366" i="1"/>
  <c r="P4366" i="1" s="1"/>
  <c r="R4366" i="1" s="1"/>
  <c r="Q4366" i="1"/>
  <c r="H4366" i="1" s="1"/>
  <c r="K4367" i="1"/>
  <c r="N4367" i="1"/>
  <c r="P4367" i="1" s="1"/>
  <c r="R4367" i="1" s="1"/>
  <c r="Q4367" i="1"/>
  <c r="H4367" i="1" s="1"/>
  <c r="D4367" i="1" s="1"/>
  <c r="K4368" i="1"/>
  <c r="N4368" i="1"/>
  <c r="P4368" i="1" s="1"/>
  <c r="R4368" i="1" s="1"/>
  <c r="S4368" i="1" s="1"/>
  <c r="Q4368" i="1"/>
  <c r="H4368" i="1" s="1"/>
  <c r="G4368" i="1" s="1"/>
  <c r="K4369" i="1"/>
  <c r="N4369" i="1"/>
  <c r="P4369" i="1" s="1"/>
  <c r="R4369" i="1" s="1"/>
  <c r="Q4369" i="1"/>
  <c r="H4369" i="1" s="1"/>
  <c r="K4370" i="1"/>
  <c r="N4370" i="1"/>
  <c r="P4370" i="1" s="1"/>
  <c r="R4370" i="1" s="1"/>
  <c r="Q4370" i="1"/>
  <c r="H4370" i="1" s="1"/>
  <c r="K4371" i="1"/>
  <c r="N4371" i="1"/>
  <c r="P4371" i="1" s="1"/>
  <c r="R4371" i="1" s="1"/>
  <c r="Q4371" i="1"/>
  <c r="H4371" i="1" s="1"/>
  <c r="D4371" i="1" s="1"/>
  <c r="K4372" i="1"/>
  <c r="N4372" i="1"/>
  <c r="P4372" i="1" s="1"/>
  <c r="R4372" i="1" s="1"/>
  <c r="S4372" i="1" s="1"/>
  <c r="Q4372" i="1"/>
  <c r="H4372" i="1" s="1"/>
  <c r="K4373" i="1"/>
  <c r="N4373" i="1"/>
  <c r="P4373" i="1" s="1"/>
  <c r="R4373" i="1" s="1"/>
  <c r="Q4373" i="1"/>
  <c r="H4373" i="1" s="1"/>
  <c r="K4374" i="1"/>
  <c r="N4374" i="1"/>
  <c r="P4374" i="1" s="1"/>
  <c r="R4374" i="1" s="1"/>
  <c r="Q4374" i="1"/>
  <c r="H4374" i="1" s="1"/>
  <c r="K4375" i="1"/>
  <c r="N4375" i="1"/>
  <c r="P4375" i="1" s="1"/>
  <c r="R4375" i="1" s="1"/>
  <c r="Q4375" i="1"/>
  <c r="H4375" i="1" s="1"/>
  <c r="D4375" i="1" s="1"/>
  <c r="K4376" i="1"/>
  <c r="N4376" i="1"/>
  <c r="P4376" i="1" s="1"/>
  <c r="R4376" i="1" s="1"/>
  <c r="S4376" i="1" s="1"/>
  <c r="Q4376" i="1"/>
  <c r="H4376" i="1" s="1"/>
  <c r="G4376" i="1" s="1"/>
  <c r="K4377" i="1"/>
  <c r="N4377" i="1"/>
  <c r="P4377" i="1" s="1"/>
  <c r="R4377" i="1" s="1"/>
  <c r="Q4377" i="1"/>
  <c r="H4377" i="1" s="1"/>
  <c r="K4378" i="1"/>
  <c r="N4378" i="1"/>
  <c r="P4378" i="1" s="1"/>
  <c r="R4378" i="1" s="1"/>
  <c r="Q4378" i="1"/>
  <c r="H4378" i="1" s="1"/>
  <c r="K4379" i="1"/>
  <c r="N4379" i="1"/>
  <c r="P4379" i="1" s="1"/>
  <c r="R4379" i="1" s="1"/>
  <c r="Q4379" i="1"/>
  <c r="H4379" i="1" s="1"/>
  <c r="D4379" i="1" s="1"/>
  <c r="K4380" i="1"/>
  <c r="N4380" i="1"/>
  <c r="P4380" i="1" s="1"/>
  <c r="R4380" i="1" s="1"/>
  <c r="X4380" i="1" s="1"/>
  <c r="Q4380" i="1"/>
  <c r="H4380" i="1" s="1"/>
  <c r="K4381" i="1"/>
  <c r="N4381" i="1"/>
  <c r="P4381" i="1" s="1"/>
  <c r="R4381" i="1" s="1"/>
  <c r="Q4381" i="1"/>
  <c r="H4381" i="1" s="1"/>
  <c r="K4382" i="1"/>
  <c r="N4382" i="1"/>
  <c r="P4382" i="1" s="1"/>
  <c r="R4382" i="1" s="1"/>
  <c r="Q4382" i="1"/>
  <c r="H4382" i="1" s="1"/>
  <c r="K4383" i="1"/>
  <c r="N4383" i="1"/>
  <c r="P4383" i="1" s="1"/>
  <c r="R4383" i="1" s="1"/>
  <c r="Q4383" i="1"/>
  <c r="H4383" i="1" s="1"/>
  <c r="D4383" i="1" s="1"/>
  <c r="K4384" i="1"/>
  <c r="N4384" i="1"/>
  <c r="P4384" i="1" s="1"/>
  <c r="R4384" i="1" s="1"/>
  <c r="S4384" i="1" s="1"/>
  <c r="Q4384" i="1"/>
  <c r="H4384" i="1" s="1"/>
  <c r="G4384" i="1" s="1"/>
  <c r="K4385" i="1"/>
  <c r="N4385" i="1"/>
  <c r="P4385" i="1" s="1"/>
  <c r="R4385" i="1" s="1"/>
  <c r="Q4385" i="1"/>
  <c r="H4385" i="1" s="1"/>
  <c r="K4386" i="1"/>
  <c r="N4386" i="1"/>
  <c r="P4386" i="1" s="1"/>
  <c r="R4386" i="1" s="1"/>
  <c r="Q4386" i="1"/>
  <c r="H4386" i="1" s="1"/>
  <c r="K4387" i="1"/>
  <c r="N4387" i="1"/>
  <c r="P4387" i="1" s="1"/>
  <c r="R4387" i="1" s="1"/>
  <c r="Q4387" i="1"/>
  <c r="H4387" i="1" s="1"/>
  <c r="D4387" i="1" s="1"/>
  <c r="K4388" i="1"/>
  <c r="N4388" i="1"/>
  <c r="P4388" i="1" s="1"/>
  <c r="R4388" i="1" s="1"/>
  <c r="Q4388" i="1"/>
  <c r="H4388" i="1" s="1"/>
  <c r="G4388" i="1" s="1"/>
  <c r="K4389" i="1"/>
  <c r="N4389" i="1"/>
  <c r="P4389" i="1" s="1"/>
  <c r="R4389" i="1" s="1"/>
  <c r="Q4389" i="1"/>
  <c r="H4389" i="1" s="1"/>
  <c r="G4389" i="1" s="1"/>
  <c r="K4390" i="1"/>
  <c r="N4390" i="1"/>
  <c r="P4390" i="1" s="1"/>
  <c r="R4390" i="1" s="1"/>
  <c r="Q4390" i="1"/>
  <c r="H4390" i="1" s="1"/>
  <c r="K4391" i="1"/>
  <c r="N4391" i="1"/>
  <c r="P4391" i="1" s="1"/>
  <c r="R4391" i="1" s="1"/>
  <c r="Q4391" i="1"/>
  <c r="H4391" i="1" s="1"/>
  <c r="K4392" i="1"/>
  <c r="N4392" i="1"/>
  <c r="P4392" i="1" s="1"/>
  <c r="R4392" i="1" s="1"/>
  <c r="Q4392" i="1"/>
  <c r="H4392" i="1" s="1"/>
  <c r="D4392" i="1" s="1"/>
  <c r="K4393" i="1"/>
  <c r="N4393" i="1"/>
  <c r="P4393" i="1" s="1"/>
  <c r="R4393" i="1" s="1"/>
  <c r="S4393" i="1" s="1"/>
  <c r="Q4393" i="1"/>
  <c r="H4393" i="1" s="1"/>
  <c r="G4393" i="1" s="1"/>
  <c r="K4394" i="1"/>
  <c r="N4394" i="1"/>
  <c r="P4394" i="1" s="1"/>
  <c r="R4394" i="1" s="1"/>
  <c r="Q4394" i="1"/>
  <c r="H4394" i="1" s="1"/>
  <c r="G4394" i="1" s="1"/>
  <c r="K4395" i="1"/>
  <c r="N4395" i="1"/>
  <c r="P4395" i="1" s="1"/>
  <c r="R4395" i="1" s="1"/>
  <c r="Q4395" i="1"/>
  <c r="H4395" i="1" s="1"/>
  <c r="D4395" i="1" s="1"/>
  <c r="K4396" i="1"/>
  <c r="N4396" i="1"/>
  <c r="P4396" i="1" s="1"/>
  <c r="R4396" i="1" s="1"/>
  <c r="S4396" i="1" s="1"/>
  <c r="Q4396" i="1"/>
  <c r="H4396" i="1" s="1"/>
  <c r="G4396" i="1" s="1"/>
  <c r="K4397" i="1"/>
  <c r="N4397" i="1"/>
  <c r="P4397" i="1" s="1"/>
  <c r="R4397" i="1" s="1"/>
  <c r="Q4397" i="1"/>
  <c r="H4397" i="1" s="1"/>
  <c r="K4398" i="1"/>
  <c r="N4398" i="1"/>
  <c r="P4398" i="1" s="1"/>
  <c r="R4398" i="1" s="1"/>
  <c r="Q4398" i="1"/>
  <c r="H4398" i="1" s="1"/>
  <c r="K4399" i="1"/>
  <c r="N4399" i="1"/>
  <c r="P4399" i="1" s="1"/>
  <c r="R4399" i="1" s="1"/>
  <c r="Q4399" i="1"/>
  <c r="H4399" i="1" s="1"/>
  <c r="D4399" i="1" s="1"/>
  <c r="K4400" i="1"/>
  <c r="N4400" i="1"/>
  <c r="P4400" i="1" s="1"/>
  <c r="R4400" i="1" s="1"/>
  <c r="Q4400" i="1"/>
  <c r="H4400" i="1" s="1"/>
  <c r="G4400" i="1" s="1"/>
  <c r="K4401" i="1"/>
  <c r="N4401" i="1"/>
  <c r="P4401" i="1" s="1"/>
  <c r="R4401" i="1" s="1"/>
  <c r="Q4401" i="1"/>
  <c r="H4401" i="1" s="1"/>
  <c r="K4402" i="1"/>
  <c r="N4402" i="1"/>
  <c r="P4402" i="1" s="1"/>
  <c r="R4402" i="1" s="1"/>
  <c r="Q4402" i="1"/>
  <c r="H4402" i="1" s="1"/>
  <c r="K4403" i="1"/>
  <c r="N4403" i="1"/>
  <c r="P4403" i="1" s="1"/>
  <c r="R4403" i="1" s="1"/>
  <c r="Q4403" i="1"/>
  <c r="H4403" i="1" s="1"/>
  <c r="D4403" i="1" s="1"/>
  <c r="K4404" i="1"/>
  <c r="N4404" i="1"/>
  <c r="P4404" i="1" s="1"/>
  <c r="R4404" i="1" s="1"/>
  <c r="S4404" i="1" s="1"/>
  <c r="Q4404" i="1"/>
  <c r="H4404" i="1" s="1"/>
  <c r="K4405" i="1"/>
  <c r="N4405" i="1"/>
  <c r="P4405" i="1" s="1"/>
  <c r="R4405" i="1" s="1"/>
  <c r="Q4405" i="1"/>
  <c r="H4405" i="1" s="1"/>
  <c r="K4406" i="1"/>
  <c r="N4406" i="1"/>
  <c r="P4406" i="1" s="1"/>
  <c r="R4406" i="1" s="1"/>
  <c r="Q4406" i="1"/>
  <c r="H4406" i="1" s="1"/>
  <c r="K4407" i="1"/>
  <c r="N4407" i="1"/>
  <c r="P4407" i="1" s="1"/>
  <c r="R4407" i="1" s="1"/>
  <c r="Q4407" i="1"/>
  <c r="H4407" i="1" s="1"/>
  <c r="D4407" i="1" s="1"/>
  <c r="K4408" i="1"/>
  <c r="N4408" i="1"/>
  <c r="P4408" i="1" s="1"/>
  <c r="R4408" i="1" s="1"/>
  <c r="S4408" i="1" s="1"/>
  <c r="Q4408" i="1"/>
  <c r="H4408" i="1" s="1"/>
  <c r="G4408" i="1" s="1"/>
  <c r="K4409" i="1"/>
  <c r="N4409" i="1"/>
  <c r="P4409" i="1" s="1"/>
  <c r="R4409" i="1" s="1"/>
  <c r="Q4409" i="1"/>
  <c r="H4409" i="1" s="1"/>
  <c r="K4410" i="1"/>
  <c r="N4410" i="1"/>
  <c r="P4410" i="1" s="1"/>
  <c r="R4410" i="1" s="1"/>
  <c r="S4410" i="1" s="1"/>
  <c r="Q4410" i="1"/>
  <c r="H4410" i="1" s="1"/>
  <c r="K4411" i="1"/>
  <c r="N4411" i="1"/>
  <c r="P4411" i="1" s="1"/>
  <c r="R4411" i="1" s="1"/>
  <c r="Q4411" i="1"/>
  <c r="H4411" i="1" s="1"/>
  <c r="D4411" i="1" s="1"/>
  <c r="K4412" i="1"/>
  <c r="N4412" i="1"/>
  <c r="P4412" i="1" s="1"/>
  <c r="R4412" i="1" s="1"/>
  <c r="S4412" i="1" s="1"/>
  <c r="Q4412" i="1"/>
  <c r="H4412" i="1" s="1"/>
  <c r="K4413" i="1"/>
  <c r="N4413" i="1"/>
  <c r="P4413" i="1" s="1"/>
  <c r="R4413" i="1" s="1"/>
  <c r="Q4413" i="1"/>
  <c r="H4413" i="1" s="1"/>
  <c r="D4413" i="1" s="1"/>
  <c r="K4414" i="1"/>
  <c r="N4414" i="1"/>
  <c r="P4414" i="1" s="1"/>
  <c r="R4414" i="1" s="1"/>
  <c r="Q4414" i="1"/>
  <c r="H4414" i="1" s="1"/>
  <c r="K4415" i="1"/>
  <c r="N4415" i="1"/>
  <c r="P4415" i="1" s="1"/>
  <c r="R4415" i="1" s="1"/>
  <c r="Q4415" i="1"/>
  <c r="H4415" i="1" s="1"/>
  <c r="D4415" i="1" s="1"/>
  <c r="K4416" i="1"/>
  <c r="N4416" i="1"/>
  <c r="P4416" i="1" s="1"/>
  <c r="R4416" i="1" s="1"/>
  <c r="S4416" i="1" s="1"/>
  <c r="Q4416" i="1"/>
  <c r="H4416" i="1" s="1"/>
  <c r="K4417" i="1"/>
  <c r="N4417" i="1"/>
  <c r="P4417" i="1" s="1"/>
  <c r="R4417" i="1" s="1"/>
  <c r="Q4417" i="1"/>
  <c r="H4417" i="1" s="1"/>
  <c r="D4417" i="1" s="1"/>
  <c r="K4418" i="1"/>
  <c r="N4418" i="1"/>
  <c r="P4418" i="1" s="1"/>
  <c r="R4418" i="1" s="1"/>
  <c r="S4418" i="1" s="1"/>
  <c r="Q4418" i="1"/>
  <c r="H4418" i="1" s="1"/>
  <c r="K4419" i="1"/>
  <c r="N4419" i="1"/>
  <c r="P4419" i="1" s="1"/>
  <c r="R4419" i="1" s="1"/>
  <c r="Q4419" i="1"/>
  <c r="H4419" i="1" s="1"/>
  <c r="D4419" i="1" s="1"/>
  <c r="K4420" i="1"/>
  <c r="N4420" i="1"/>
  <c r="P4420" i="1" s="1"/>
  <c r="R4420" i="1" s="1"/>
  <c r="Q4420" i="1"/>
  <c r="H4420" i="1" s="1"/>
  <c r="K4421" i="1"/>
  <c r="N4421" i="1"/>
  <c r="P4421" i="1" s="1"/>
  <c r="R4421" i="1" s="1"/>
  <c r="X4421" i="1" s="1"/>
  <c r="Q4421" i="1"/>
  <c r="H4421" i="1" s="1"/>
  <c r="G4421" i="1" s="1"/>
  <c r="K4422" i="1"/>
  <c r="N4422" i="1"/>
  <c r="P4422" i="1" s="1"/>
  <c r="R4422" i="1" s="1"/>
  <c r="S4422" i="1" s="1"/>
  <c r="Q4422" i="1"/>
  <c r="H4422" i="1" s="1"/>
  <c r="G4422" i="1" s="1"/>
  <c r="K4423" i="1"/>
  <c r="N4423" i="1"/>
  <c r="P4423" i="1" s="1"/>
  <c r="R4423" i="1" s="1"/>
  <c r="Q4423" i="1"/>
  <c r="H4423" i="1" s="1"/>
  <c r="K4424" i="1"/>
  <c r="N4424" i="1"/>
  <c r="P4424" i="1" s="1"/>
  <c r="R4424" i="1" s="1"/>
  <c r="Q4424" i="1"/>
  <c r="H4424" i="1" s="1"/>
  <c r="G4424" i="1" s="1"/>
  <c r="K4425" i="1"/>
  <c r="N4425" i="1"/>
  <c r="P4425" i="1" s="1"/>
  <c r="R4425" i="1" s="1"/>
  <c r="Q4425" i="1"/>
  <c r="H4425" i="1" s="1"/>
  <c r="K4426" i="1"/>
  <c r="N4426" i="1"/>
  <c r="P4426" i="1" s="1"/>
  <c r="R4426" i="1" s="1"/>
  <c r="X4426" i="1" s="1"/>
  <c r="Q4426" i="1"/>
  <c r="H4426" i="1" s="1"/>
  <c r="K4427" i="1"/>
  <c r="N4427" i="1"/>
  <c r="P4427" i="1" s="1"/>
  <c r="R4427" i="1" s="1"/>
  <c r="Q4427" i="1"/>
  <c r="H4427" i="1" s="1"/>
  <c r="D4427" i="1" s="1"/>
  <c r="K4428" i="1"/>
  <c r="N4428" i="1"/>
  <c r="P4428" i="1" s="1"/>
  <c r="R4428" i="1" s="1"/>
  <c r="S4428" i="1" s="1"/>
  <c r="Q4428" i="1"/>
  <c r="H4428" i="1" s="1"/>
  <c r="K4429" i="1"/>
  <c r="N4429" i="1"/>
  <c r="P4429" i="1" s="1"/>
  <c r="R4429" i="1" s="1"/>
  <c r="X4429" i="1" s="1"/>
  <c r="Q4429" i="1"/>
  <c r="H4429" i="1" s="1"/>
  <c r="G4429" i="1" s="1"/>
  <c r="K4430" i="1"/>
  <c r="N4430" i="1"/>
  <c r="P4430" i="1" s="1"/>
  <c r="R4430" i="1" s="1"/>
  <c r="Q4430" i="1"/>
  <c r="H4430" i="1" s="1"/>
  <c r="G4430" i="1" s="1"/>
  <c r="K4431" i="1"/>
  <c r="N4431" i="1"/>
  <c r="P4431" i="1" s="1"/>
  <c r="R4431" i="1" s="1"/>
  <c r="Q4431" i="1"/>
  <c r="H4431" i="1" s="1"/>
  <c r="K4432" i="1"/>
  <c r="N4432" i="1"/>
  <c r="P4432" i="1" s="1"/>
  <c r="R4432" i="1" s="1"/>
  <c r="Q4432" i="1"/>
  <c r="H4432" i="1" s="1"/>
  <c r="D4432" i="1" s="1"/>
  <c r="K4433" i="1"/>
  <c r="N4433" i="1"/>
  <c r="P4433" i="1" s="1"/>
  <c r="R4433" i="1" s="1"/>
  <c r="Q4433" i="1"/>
  <c r="H4433" i="1" s="1"/>
  <c r="D4433" i="1" s="1"/>
  <c r="K4434" i="1"/>
  <c r="N4434" i="1"/>
  <c r="P4434" i="1" s="1"/>
  <c r="R4434" i="1" s="1"/>
  <c r="X4434" i="1" s="1"/>
  <c r="Q4434" i="1"/>
  <c r="H4434" i="1" s="1"/>
  <c r="K4435" i="1"/>
  <c r="N4435" i="1"/>
  <c r="P4435" i="1" s="1"/>
  <c r="R4435" i="1" s="1"/>
  <c r="Q4435" i="1"/>
  <c r="H4435" i="1" s="1"/>
  <c r="K4436" i="1"/>
  <c r="N4436" i="1"/>
  <c r="P4436" i="1" s="1"/>
  <c r="R4436" i="1" s="1"/>
  <c r="S4436" i="1" s="1"/>
  <c r="Q4436" i="1"/>
  <c r="H4436" i="1" s="1"/>
  <c r="K4437" i="1"/>
  <c r="N4437" i="1"/>
  <c r="P4437" i="1" s="1"/>
  <c r="R4437" i="1" s="1"/>
  <c r="Q4437" i="1"/>
  <c r="H4437" i="1" s="1"/>
  <c r="K4438" i="1"/>
  <c r="N4438" i="1"/>
  <c r="P4438" i="1" s="1"/>
  <c r="R4438" i="1" s="1"/>
  <c r="Q4438" i="1"/>
  <c r="H4438" i="1" s="1"/>
  <c r="K4439" i="1"/>
  <c r="N4439" i="1"/>
  <c r="P4439" i="1" s="1"/>
  <c r="R4439" i="1" s="1"/>
  <c r="Q4439" i="1"/>
  <c r="H4439" i="1" s="1"/>
  <c r="D4439" i="1" s="1"/>
  <c r="K4440" i="1"/>
  <c r="N4440" i="1"/>
  <c r="P4440" i="1" s="1"/>
  <c r="R4440" i="1" s="1"/>
  <c r="S4440" i="1" s="1"/>
  <c r="Q4440" i="1"/>
  <c r="H4440" i="1" s="1"/>
  <c r="G4440" i="1" s="1"/>
  <c r="K4441" i="1"/>
  <c r="N4441" i="1"/>
  <c r="P4441" i="1" s="1"/>
  <c r="R4441" i="1" s="1"/>
  <c r="Q4441" i="1"/>
  <c r="H4441" i="1" s="1"/>
  <c r="K4442" i="1"/>
  <c r="N4442" i="1"/>
  <c r="P4442" i="1" s="1"/>
  <c r="R4442" i="1" s="1"/>
  <c r="Q4442" i="1"/>
  <c r="H4442" i="1" s="1"/>
  <c r="K4443" i="1"/>
  <c r="N4443" i="1"/>
  <c r="P4443" i="1" s="1"/>
  <c r="R4443" i="1" s="1"/>
  <c r="Q4443" i="1"/>
  <c r="H4443" i="1" s="1"/>
  <c r="D4443" i="1" s="1"/>
  <c r="K4444" i="1"/>
  <c r="N4444" i="1"/>
  <c r="P4444" i="1" s="1"/>
  <c r="R4444" i="1" s="1"/>
  <c r="S4444" i="1" s="1"/>
  <c r="Q4444" i="1"/>
  <c r="H4444" i="1" s="1"/>
  <c r="G4444" i="1" s="1"/>
  <c r="K4445" i="1"/>
  <c r="N4445" i="1"/>
  <c r="P4445" i="1" s="1"/>
  <c r="R4445" i="1" s="1"/>
  <c r="S4445" i="1" s="1"/>
  <c r="Q4445" i="1"/>
  <c r="H4445" i="1" s="1"/>
  <c r="K4446" i="1"/>
  <c r="N4446" i="1"/>
  <c r="P4446" i="1" s="1"/>
  <c r="R4446" i="1" s="1"/>
  <c r="Q4446" i="1"/>
  <c r="H4446" i="1" s="1"/>
  <c r="K4447" i="1"/>
  <c r="N4447" i="1"/>
  <c r="P4447" i="1" s="1"/>
  <c r="R4447" i="1" s="1"/>
  <c r="Q4447" i="1"/>
  <c r="H4447" i="1" s="1"/>
  <c r="D4447" i="1" s="1"/>
  <c r="K4448" i="1"/>
  <c r="N4448" i="1"/>
  <c r="P4448" i="1" s="1"/>
  <c r="R4448" i="1" s="1"/>
  <c r="Q4448" i="1"/>
  <c r="H4448" i="1" s="1"/>
  <c r="G4448" i="1" s="1"/>
  <c r="K4449" i="1"/>
  <c r="N4449" i="1"/>
  <c r="P4449" i="1" s="1"/>
  <c r="R4449" i="1" s="1"/>
  <c r="Q4449" i="1"/>
  <c r="H4449" i="1" s="1"/>
  <c r="D4449" i="1" s="1"/>
  <c r="K4450" i="1"/>
  <c r="N4450" i="1"/>
  <c r="P4450" i="1" s="1"/>
  <c r="R4450" i="1" s="1"/>
  <c r="X4450" i="1" s="1"/>
  <c r="Q4450" i="1"/>
  <c r="H4450" i="1" s="1"/>
  <c r="K4451" i="1"/>
  <c r="N4451" i="1"/>
  <c r="P4451" i="1" s="1"/>
  <c r="R4451" i="1" s="1"/>
  <c r="Q4451" i="1"/>
  <c r="H4451" i="1" s="1"/>
  <c r="D4451" i="1" s="1"/>
  <c r="K4452" i="1"/>
  <c r="N4452" i="1"/>
  <c r="P4452" i="1" s="1"/>
  <c r="R4452" i="1" s="1"/>
  <c r="S4452" i="1" s="1"/>
  <c r="Q4452" i="1"/>
  <c r="H4452" i="1" s="1"/>
  <c r="K4453" i="1"/>
  <c r="N4453" i="1"/>
  <c r="P4453" i="1" s="1"/>
  <c r="R4453" i="1" s="1"/>
  <c r="X4453" i="1" s="1"/>
  <c r="Q4453" i="1"/>
  <c r="H4453" i="1" s="1"/>
  <c r="G4453" i="1" s="1"/>
  <c r="K4454" i="1"/>
  <c r="N4454" i="1"/>
  <c r="P4454" i="1" s="1"/>
  <c r="R4454" i="1" s="1"/>
  <c r="S4454" i="1" s="1"/>
  <c r="T4454" i="1" s="1"/>
  <c r="V4454" i="1" s="1"/>
  <c r="Q4454" i="1"/>
  <c r="H4454" i="1" s="1"/>
  <c r="K4455" i="1"/>
  <c r="N4455" i="1"/>
  <c r="P4455" i="1" s="1"/>
  <c r="R4455" i="1" s="1"/>
  <c r="Q4455" i="1"/>
  <c r="H4455" i="1" s="1"/>
  <c r="K4456" i="1"/>
  <c r="N4456" i="1"/>
  <c r="P4456" i="1" s="1"/>
  <c r="R4456" i="1" s="1"/>
  <c r="Q4456" i="1"/>
  <c r="H4456" i="1" s="1"/>
  <c r="K4457" i="1"/>
  <c r="N4457" i="1"/>
  <c r="P4457" i="1" s="1"/>
  <c r="R4457" i="1" s="1"/>
  <c r="Q4457" i="1"/>
  <c r="H4457" i="1" s="1"/>
  <c r="D4457" i="1" s="1"/>
  <c r="K4458" i="1"/>
  <c r="N4458" i="1"/>
  <c r="P4458" i="1" s="1"/>
  <c r="R4458" i="1" s="1"/>
  <c r="Q4458" i="1"/>
  <c r="H4458" i="1" s="1"/>
  <c r="K4459" i="1"/>
  <c r="N4459" i="1"/>
  <c r="P4459" i="1" s="1"/>
  <c r="R4459" i="1" s="1"/>
  <c r="Q4459" i="1"/>
  <c r="H4459" i="1" s="1"/>
  <c r="K4460" i="1"/>
  <c r="N4460" i="1"/>
  <c r="P4460" i="1" s="1"/>
  <c r="R4460" i="1" s="1"/>
  <c r="Q4460" i="1"/>
  <c r="H4460" i="1" s="1"/>
  <c r="K4461" i="1"/>
  <c r="N4461" i="1"/>
  <c r="P4461" i="1" s="1"/>
  <c r="R4461" i="1" s="1"/>
  <c r="Q4461" i="1"/>
  <c r="H4461" i="1" s="1"/>
  <c r="D4461" i="1" s="1"/>
  <c r="K4462" i="1"/>
  <c r="N4462" i="1"/>
  <c r="P4462" i="1" s="1"/>
  <c r="R4462" i="1" s="1"/>
  <c r="X4462" i="1" s="1"/>
  <c r="Q4462" i="1"/>
  <c r="H4462" i="1" s="1"/>
  <c r="G4462" i="1" s="1"/>
  <c r="K4463" i="1"/>
  <c r="N4463" i="1"/>
  <c r="P4463" i="1" s="1"/>
  <c r="R4463" i="1" s="1"/>
  <c r="Q4463" i="1"/>
  <c r="H4463" i="1" s="1"/>
  <c r="K4464" i="1"/>
  <c r="N4464" i="1"/>
  <c r="P4464" i="1" s="1"/>
  <c r="R4464" i="1" s="1"/>
  <c r="Q4464" i="1"/>
  <c r="H4464" i="1" s="1"/>
  <c r="K4465" i="1"/>
  <c r="N4465" i="1"/>
  <c r="P4465" i="1" s="1"/>
  <c r="R4465" i="1" s="1"/>
  <c r="Q4465" i="1"/>
  <c r="H4465" i="1" s="1"/>
  <c r="K4466" i="1"/>
  <c r="N4466" i="1"/>
  <c r="P4466" i="1" s="1"/>
  <c r="R4466" i="1" s="1"/>
  <c r="Q4466" i="1"/>
  <c r="H4466" i="1" s="1"/>
  <c r="D4466" i="1" s="1"/>
  <c r="K4467" i="1"/>
  <c r="N4467" i="1"/>
  <c r="P4467" i="1" s="1"/>
  <c r="R4467" i="1" s="1"/>
  <c r="Q4467" i="1"/>
  <c r="H4467" i="1" s="1"/>
  <c r="G4467" i="1" s="1"/>
  <c r="K4468" i="1"/>
  <c r="N4468" i="1"/>
  <c r="P4468" i="1" s="1"/>
  <c r="R4468" i="1" s="1"/>
  <c r="Q4468" i="1"/>
  <c r="H4468" i="1" s="1"/>
  <c r="K4469" i="1"/>
  <c r="N4469" i="1"/>
  <c r="P4469" i="1" s="1"/>
  <c r="R4469" i="1" s="1"/>
  <c r="Q4469" i="1"/>
  <c r="H4469" i="1" s="1"/>
  <c r="K4470" i="1"/>
  <c r="N4470" i="1"/>
  <c r="P4470" i="1" s="1"/>
  <c r="R4470" i="1" s="1"/>
  <c r="Q4470" i="1"/>
  <c r="H4470" i="1" s="1"/>
  <c r="D4470" i="1" s="1"/>
  <c r="K4471" i="1"/>
  <c r="N4471" i="1"/>
  <c r="P4471" i="1" s="1"/>
  <c r="R4471" i="1" s="1"/>
  <c r="Q4471" i="1"/>
  <c r="H4471" i="1" s="1"/>
  <c r="G4471" i="1" s="1"/>
  <c r="K4472" i="1"/>
  <c r="N4472" i="1"/>
  <c r="P4472" i="1" s="1"/>
  <c r="R4472" i="1" s="1"/>
  <c r="Q4472" i="1"/>
  <c r="H4472" i="1" s="1"/>
  <c r="K4473" i="1"/>
  <c r="N4473" i="1"/>
  <c r="P4473" i="1" s="1"/>
  <c r="R4473" i="1" s="1"/>
  <c r="Q4473" i="1"/>
  <c r="H4473" i="1" s="1"/>
  <c r="K4474" i="1"/>
  <c r="N4474" i="1"/>
  <c r="P4474" i="1" s="1"/>
  <c r="R4474" i="1" s="1"/>
  <c r="Q4474" i="1"/>
  <c r="H4474" i="1" s="1"/>
  <c r="D4474" i="1" s="1"/>
  <c r="K4475" i="1"/>
  <c r="N4475" i="1"/>
  <c r="P4475" i="1" s="1"/>
  <c r="R4475" i="1" s="1"/>
  <c r="Q4475" i="1"/>
  <c r="H4475" i="1" s="1"/>
  <c r="G4475" i="1" s="1"/>
  <c r="K4476" i="1"/>
  <c r="N4476" i="1"/>
  <c r="P4476" i="1" s="1"/>
  <c r="R4476" i="1" s="1"/>
  <c r="Q4476" i="1"/>
  <c r="H4476" i="1" s="1"/>
  <c r="K4477" i="1"/>
  <c r="N4477" i="1"/>
  <c r="P4477" i="1" s="1"/>
  <c r="R4477" i="1" s="1"/>
  <c r="Q4477" i="1"/>
  <c r="H4477" i="1" s="1"/>
  <c r="K4478" i="1"/>
  <c r="N4478" i="1"/>
  <c r="P4478" i="1" s="1"/>
  <c r="R4478" i="1" s="1"/>
  <c r="Q4478" i="1"/>
  <c r="H4478" i="1" s="1"/>
  <c r="G4478" i="1" s="1"/>
  <c r="K4479" i="1"/>
  <c r="N4479" i="1"/>
  <c r="P4479" i="1" s="1"/>
  <c r="R4479" i="1" s="1"/>
  <c r="Q4479" i="1"/>
  <c r="H4479" i="1" s="1"/>
  <c r="G4479" i="1" s="1"/>
  <c r="K4480" i="1"/>
  <c r="N4480" i="1"/>
  <c r="P4480" i="1" s="1"/>
  <c r="R4480" i="1" s="1"/>
  <c r="Q4480" i="1"/>
  <c r="H4480" i="1" s="1"/>
  <c r="K4481" i="1"/>
  <c r="N4481" i="1"/>
  <c r="P4481" i="1" s="1"/>
  <c r="R4481" i="1" s="1"/>
  <c r="Q4481" i="1"/>
  <c r="H4481" i="1" s="1"/>
  <c r="K4482" i="1"/>
  <c r="N4482" i="1"/>
  <c r="P4482" i="1" s="1"/>
  <c r="R4482" i="1" s="1"/>
  <c r="Q4482" i="1"/>
  <c r="H4482" i="1" s="1"/>
  <c r="G4482" i="1" s="1"/>
  <c r="K4483" i="1"/>
  <c r="N4483" i="1"/>
  <c r="P4483" i="1" s="1"/>
  <c r="R4483" i="1" s="1"/>
  <c r="Q4483" i="1"/>
  <c r="H4483" i="1" s="1"/>
  <c r="G4483" i="1" s="1"/>
  <c r="K4484" i="1"/>
  <c r="N4484" i="1"/>
  <c r="P4484" i="1" s="1"/>
  <c r="R4484" i="1" s="1"/>
  <c r="Q4484" i="1"/>
  <c r="H4484" i="1" s="1"/>
  <c r="K4485" i="1"/>
  <c r="N4485" i="1"/>
  <c r="P4485" i="1" s="1"/>
  <c r="R4485" i="1" s="1"/>
  <c r="Q4485" i="1"/>
  <c r="H4485" i="1" s="1"/>
  <c r="K4486" i="1"/>
  <c r="N4486" i="1"/>
  <c r="P4486" i="1" s="1"/>
  <c r="R4486" i="1" s="1"/>
  <c r="X4486" i="1" s="1"/>
  <c r="Q4486" i="1"/>
  <c r="H4486" i="1" s="1"/>
  <c r="K4487" i="1"/>
  <c r="N4487" i="1"/>
  <c r="P4487" i="1" s="1"/>
  <c r="R4487" i="1" s="1"/>
  <c r="Q4487" i="1"/>
  <c r="H4487" i="1" s="1"/>
  <c r="G4487" i="1" s="1"/>
  <c r="K4488" i="1"/>
  <c r="N4488" i="1"/>
  <c r="P4488" i="1" s="1"/>
  <c r="R4488" i="1" s="1"/>
  <c r="Q4488" i="1"/>
  <c r="H4488" i="1" s="1"/>
  <c r="K4489" i="1"/>
  <c r="N4489" i="1"/>
  <c r="P4489" i="1" s="1"/>
  <c r="R4489" i="1" s="1"/>
  <c r="Q4489" i="1"/>
  <c r="H4489" i="1" s="1"/>
  <c r="K4490" i="1"/>
  <c r="N4490" i="1"/>
  <c r="P4490" i="1" s="1"/>
  <c r="R4490" i="1" s="1"/>
  <c r="Q4490" i="1"/>
  <c r="H4490" i="1" s="1"/>
  <c r="D4490" i="1" s="1"/>
  <c r="K4491" i="1"/>
  <c r="N4491" i="1"/>
  <c r="P4491" i="1" s="1"/>
  <c r="R4491" i="1" s="1"/>
  <c r="Q4491" i="1"/>
  <c r="H4491" i="1" s="1"/>
  <c r="G4491" i="1" s="1"/>
  <c r="K4492" i="1"/>
  <c r="N4492" i="1"/>
  <c r="P4492" i="1" s="1"/>
  <c r="R4492" i="1" s="1"/>
  <c r="Q4492" i="1"/>
  <c r="H4492" i="1" s="1"/>
  <c r="K4493" i="1"/>
  <c r="N4493" i="1"/>
  <c r="P4493" i="1" s="1"/>
  <c r="R4493" i="1" s="1"/>
  <c r="Q4493" i="1"/>
  <c r="H4493" i="1" s="1"/>
  <c r="K4494" i="1"/>
  <c r="N4494" i="1"/>
  <c r="P4494" i="1" s="1"/>
  <c r="R4494" i="1" s="1"/>
  <c r="X4494" i="1" s="1"/>
  <c r="Q4494" i="1"/>
  <c r="H4494" i="1" s="1"/>
  <c r="K4495" i="1"/>
  <c r="N4495" i="1"/>
  <c r="P4495" i="1" s="1"/>
  <c r="R4495" i="1" s="1"/>
  <c r="Q4495" i="1"/>
  <c r="H4495" i="1" s="1"/>
  <c r="G4495" i="1" s="1"/>
  <c r="K4496" i="1"/>
  <c r="N4496" i="1"/>
  <c r="P4496" i="1" s="1"/>
  <c r="R4496" i="1" s="1"/>
  <c r="Q4496" i="1"/>
  <c r="H4496" i="1" s="1"/>
  <c r="K4497" i="1"/>
  <c r="N4497" i="1"/>
  <c r="P4497" i="1" s="1"/>
  <c r="R4497" i="1" s="1"/>
  <c r="Q4497" i="1"/>
  <c r="H4497" i="1" s="1"/>
  <c r="K4498" i="1"/>
  <c r="N4498" i="1"/>
  <c r="P4498" i="1" s="1"/>
  <c r="R4498" i="1" s="1"/>
  <c r="Q4498" i="1"/>
  <c r="H4498" i="1" s="1"/>
  <c r="D4498" i="1" s="1"/>
  <c r="K4499" i="1"/>
  <c r="N4499" i="1"/>
  <c r="P4499" i="1" s="1"/>
  <c r="R4499" i="1" s="1"/>
  <c r="Q4499" i="1"/>
  <c r="H4499" i="1" s="1"/>
  <c r="G4499" i="1" s="1"/>
  <c r="K4500" i="1"/>
  <c r="N4500" i="1"/>
  <c r="P4500" i="1" s="1"/>
  <c r="R4500" i="1" s="1"/>
  <c r="Q4500" i="1"/>
  <c r="H4500" i="1" s="1"/>
  <c r="K4501" i="1"/>
  <c r="N4501" i="1"/>
  <c r="P4501" i="1" s="1"/>
  <c r="R4501" i="1" s="1"/>
  <c r="Q4501" i="1"/>
  <c r="H4501" i="1" s="1"/>
  <c r="K4502" i="1"/>
  <c r="N4502" i="1"/>
  <c r="P4502" i="1" s="1"/>
  <c r="R4502" i="1" s="1"/>
  <c r="X4502" i="1" s="1"/>
  <c r="Q4502" i="1"/>
  <c r="H4502" i="1" s="1"/>
  <c r="K4503" i="1"/>
  <c r="N4503" i="1"/>
  <c r="P4503" i="1" s="1"/>
  <c r="R4503" i="1" s="1"/>
  <c r="Q4503" i="1"/>
  <c r="H4503" i="1" s="1"/>
  <c r="G4503" i="1" s="1"/>
  <c r="K4504" i="1"/>
  <c r="N4504" i="1"/>
  <c r="P4504" i="1" s="1"/>
  <c r="R4504" i="1" s="1"/>
  <c r="Q4504" i="1"/>
  <c r="H4504" i="1" s="1"/>
  <c r="K4505" i="1"/>
  <c r="N4505" i="1"/>
  <c r="P4505" i="1" s="1"/>
  <c r="R4505" i="1" s="1"/>
  <c r="Q4505" i="1"/>
  <c r="H4505" i="1" s="1"/>
  <c r="K4506" i="1"/>
  <c r="N4506" i="1"/>
  <c r="P4506" i="1" s="1"/>
  <c r="R4506" i="1" s="1"/>
  <c r="Q4506" i="1"/>
  <c r="H4506" i="1" s="1"/>
  <c r="D4506" i="1" s="1"/>
  <c r="K4507" i="1"/>
  <c r="N4507" i="1"/>
  <c r="P4507" i="1" s="1"/>
  <c r="R4507" i="1" s="1"/>
  <c r="Q4507" i="1"/>
  <c r="H4507" i="1" s="1"/>
  <c r="K4508" i="1"/>
  <c r="N4508" i="1"/>
  <c r="P4508" i="1" s="1"/>
  <c r="R4508" i="1" s="1"/>
  <c r="Q4508" i="1"/>
  <c r="H4508" i="1" s="1"/>
  <c r="D4508" i="1" s="1"/>
  <c r="K4509" i="1"/>
  <c r="N4509" i="1"/>
  <c r="P4509" i="1" s="1"/>
  <c r="R4509" i="1" s="1"/>
  <c r="S4509" i="1" s="1"/>
  <c r="Q4509" i="1"/>
  <c r="H4509" i="1" s="1"/>
  <c r="G4509" i="1" s="1"/>
  <c r="K4510" i="1"/>
  <c r="N4510" i="1"/>
  <c r="P4510" i="1" s="1"/>
  <c r="R4510" i="1" s="1"/>
  <c r="Q4510" i="1"/>
  <c r="H4510" i="1" s="1"/>
  <c r="K4511" i="1"/>
  <c r="N4511" i="1"/>
  <c r="P4511" i="1" s="1"/>
  <c r="R4511" i="1" s="1"/>
  <c r="Q4511" i="1"/>
  <c r="H4511" i="1" s="1"/>
  <c r="K4512" i="1"/>
  <c r="N4512" i="1"/>
  <c r="P4512" i="1" s="1"/>
  <c r="R4512" i="1" s="1"/>
  <c r="Q4512" i="1"/>
  <c r="H4512" i="1" s="1"/>
  <c r="D4512" i="1" s="1"/>
  <c r="K4513" i="1"/>
  <c r="N4513" i="1"/>
  <c r="P4513" i="1" s="1"/>
  <c r="R4513" i="1" s="1"/>
  <c r="S4513" i="1" s="1"/>
  <c r="Q4513" i="1"/>
  <c r="H4513" i="1" s="1"/>
  <c r="G4513" i="1" s="1"/>
  <c r="K4514" i="1"/>
  <c r="N4514" i="1"/>
  <c r="P4514" i="1" s="1"/>
  <c r="R4514" i="1" s="1"/>
  <c r="Q4514" i="1"/>
  <c r="H4514" i="1" s="1"/>
  <c r="K4515" i="1"/>
  <c r="N4515" i="1"/>
  <c r="P4515" i="1" s="1"/>
  <c r="R4515" i="1" s="1"/>
  <c r="Q4515" i="1"/>
  <c r="H4515" i="1" s="1"/>
  <c r="K4516" i="1"/>
  <c r="N4516" i="1"/>
  <c r="P4516" i="1" s="1"/>
  <c r="R4516" i="1" s="1"/>
  <c r="Q4516" i="1"/>
  <c r="H4516" i="1" s="1"/>
  <c r="D4516" i="1" s="1"/>
  <c r="K4517" i="1"/>
  <c r="N4517" i="1"/>
  <c r="P4517" i="1" s="1"/>
  <c r="R4517" i="1" s="1"/>
  <c r="X4517" i="1" s="1"/>
  <c r="Q4517" i="1"/>
  <c r="H4517" i="1" s="1"/>
  <c r="G4517" i="1" s="1"/>
  <c r="K4518" i="1"/>
  <c r="N4518" i="1"/>
  <c r="P4518" i="1" s="1"/>
  <c r="R4518" i="1" s="1"/>
  <c r="Q4518" i="1"/>
  <c r="H4518" i="1" s="1"/>
  <c r="K4519" i="1"/>
  <c r="N4519" i="1"/>
  <c r="P4519" i="1" s="1"/>
  <c r="R4519" i="1" s="1"/>
  <c r="Q4519" i="1"/>
  <c r="H4519" i="1" s="1"/>
  <c r="K4520" i="1"/>
  <c r="N4520" i="1"/>
  <c r="P4520" i="1" s="1"/>
  <c r="R4520" i="1" s="1"/>
  <c r="Q4520" i="1"/>
  <c r="H4520" i="1" s="1"/>
  <c r="D4520" i="1" s="1"/>
  <c r="K4521" i="1"/>
  <c r="N4521" i="1"/>
  <c r="P4521" i="1" s="1"/>
  <c r="R4521" i="1" s="1"/>
  <c r="S4521" i="1" s="1"/>
  <c r="Q4521" i="1"/>
  <c r="H4521" i="1" s="1"/>
  <c r="G4521" i="1" s="1"/>
  <c r="K4522" i="1"/>
  <c r="N4522" i="1"/>
  <c r="P4522" i="1" s="1"/>
  <c r="R4522" i="1" s="1"/>
  <c r="Q4522" i="1"/>
  <c r="H4522" i="1" s="1"/>
  <c r="K4523" i="1"/>
  <c r="N4523" i="1"/>
  <c r="P4523" i="1" s="1"/>
  <c r="R4523" i="1" s="1"/>
  <c r="Q4523" i="1"/>
  <c r="H4523" i="1" s="1"/>
  <c r="K4524" i="1"/>
  <c r="N4524" i="1"/>
  <c r="P4524" i="1" s="1"/>
  <c r="R4524" i="1" s="1"/>
  <c r="Q4524" i="1"/>
  <c r="H4524" i="1" s="1"/>
  <c r="D4524" i="1" s="1"/>
  <c r="K4525" i="1"/>
  <c r="N4525" i="1"/>
  <c r="P4525" i="1" s="1"/>
  <c r="R4525" i="1" s="1"/>
  <c r="S4525" i="1" s="1"/>
  <c r="Q4525" i="1"/>
  <c r="H4525" i="1" s="1"/>
  <c r="G4525" i="1" s="1"/>
  <c r="K4526" i="1"/>
  <c r="N4526" i="1"/>
  <c r="P4526" i="1" s="1"/>
  <c r="R4526" i="1" s="1"/>
  <c r="Q4526" i="1"/>
  <c r="H4526" i="1" s="1"/>
  <c r="K4527" i="1"/>
  <c r="N4527" i="1"/>
  <c r="P4527" i="1" s="1"/>
  <c r="R4527" i="1" s="1"/>
  <c r="Q4527" i="1"/>
  <c r="H4527" i="1" s="1"/>
  <c r="K4528" i="1"/>
  <c r="N4528" i="1"/>
  <c r="P4528" i="1" s="1"/>
  <c r="R4528" i="1" s="1"/>
  <c r="Q4528" i="1"/>
  <c r="H4528" i="1" s="1"/>
  <c r="D4528" i="1" s="1"/>
  <c r="K4529" i="1"/>
  <c r="N4529" i="1"/>
  <c r="P4529" i="1" s="1"/>
  <c r="R4529" i="1" s="1"/>
  <c r="S4529" i="1" s="1"/>
  <c r="Q4529" i="1"/>
  <c r="H4529" i="1" s="1"/>
  <c r="G4529" i="1" s="1"/>
  <c r="K4530" i="1"/>
  <c r="N4530" i="1"/>
  <c r="P4530" i="1" s="1"/>
  <c r="R4530" i="1" s="1"/>
  <c r="Q4530" i="1"/>
  <c r="H4530" i="1" s="1"/>
  <c r="K4531" i="1"/>
  <c r="N4531" i="1"/>
  <c r="P4531" i="1" s="1"/>
  <c r="R4531" i="1" s="1"/>
  <c r="Q4531" i="1"/>
  <c r="H4531" i="1" s="1"/>
  <c r="K4532" i="1"/>
  <c r="N4532" i="1"/>
  <c r="P4532" i="1" s="1"/>
  <c r="R4532" i="1" s="1"/>
  <c r="Q4532" i="1"/>
  <c r="H4532" i="1" s="1"/>
  <c r="D4532" i="1" s="1"/>
  <c r="K4533" i="1"/>
  <c r="N4533" i="1"/>
  <c r="P4533" i="1" s="1"/>
  <c r="R4533" i="1" s="1"/>
  <c r="Q4533" i="1"/>
  <c r="H4533" i="1" s="1"/>
  <c r="G4533" i="1" s="1"/>
  <c r="K4534" i="1"/>
  <c r="N4534" i="1"/>
  <c r="P4534" i="1" s="1"/>
  <c r="R4534" i="1" s="1"/>
  <c r="Q4534" i="1"/>
  <c r="H4534" i="1" s="1"/>
  <c r="G4534" i="1" s="1"/>
  <c r="K4535" i="1"/>
  <c r="N4535" i="1"/>
  <c r="P4535" i="1" s="1"/>
  <c r="R4535" i="1" s="1"/>
  <c r="Q4535" i="1"/>
  <c r="H4535" i="1" s="1"/>
  <c r="K4536" i="1"/>
  <c r="N4536" i="1"/>
  <c r="P4536" i="1" s="1"/>
  <c r="R4536" i="1" s="1"/>
  <c r="Q4536" i="1"/>
  <c r="H4536" i="1" s="1"/>
  <c r="K4537" i="1"/>
  <c r="N4537" i="1"/>
  <c r="P4537" i="1" s="1"/>
  <c r="R4537" i="1" s="1"/>
  <c r="Q4537" i="1"/>
  <c r="H4537" i="1" s="1"/>
  <c r="G4537" i="1" s="1"/>
  <c r="K4538" i="1"/>
  <c r="N4538" i="1"/>
  <c r="P4538" i="1" s="1"/>
  <c r="R4538" i="1" s="1"/>
  <c r="Q4538" i="1"/>
  <c r="H4538" i="1" s="1"/>
  <c r="G4538" i="1" s="1"/>
  <c r="K4539" i="1"/>
  <c r="N4539" i="1"/>
  <c r="P4539" i="1" s="1"/>
  <c r="R4539" i="1" s="1"/>
  <c r="Q4539" i="1"/>
  <c r="H4539" i="1" s="1"/>
  <c r="K4540" i="1"/>
  <c r="N4540" i="1"/>
  <c r="P4540" i="1" s="1"/>
  <c r="R4540" i="1" s="1"/>
  <c r="Q4540" i="1"/>
  <c r="H4540" i="1" s="1"/>
  <c r="D4540" i="1" s="1"/>
  <c r="K4541" i="1"/>
  <c r="N4541" i="1"/>
  <c r="P4541" i="1" s="1"/>
  <c r="R4541" i="1" s="1"/>
  <c r="Q4541" i="1"/>
  <c r="H4541" i="1" s="1"/>
  <c r="G4541" i="1" s="1"/>
  <c r="K4542" i="1"/>
  <c r="N4542" i="1"/>
  <c r="P4542" i="1" s="1"/>
  <c r="R4542" i="1" s="1"/>
  <c r="Q4542" i="1"/>
  <c r="H4542" i="1" s="1"/>
  <c r="G4542" i="1" s="1"/>
  <c r="K4543" i="1"/>
  <c r="N4543" i="1"/>
  <c r="P4543" i="1" s="1"/>
  <c r="R4543" i="1" s="1"/>
  <c r="Q4543" i="1"/>
  <c r="H4543" i="1" s="1"/>
  <c r="K4544" i="1"/>
  <c r="N4544" i="1"/>
  <c r="P4544" i="1" s="1"/>
  <c r="R4544" i="1" s="1"/>
  <c r="Q4544" i="1"/>
  <c r="H4544" i="1" s="1"/>
  <c r="K4545" i="1"/>
  <c r="N4545" i="1"/>
  <c r="P4545" i="1" s="1"/>
  <c r="R4545" i="1" s="1"/>
  <c r="Q4545" i="1"/>
  <c r="H4545" i="1" s="1"/>
  <c r="G4545" i="1" s="1"/>
  <c r="K4546" i="1"/>
  <c r="N4546" i="1"/>
  <c r="P4546" i="1" s="1"/>
  <c r="R4546" i="1" s="1"/>
  <c r="Q4546" i="1"/>
  <c r="H4546" i="1" s="1"/>
  <c r="K4547" i="1"/>
  <c r="N4547" i="1"/>
  <c r="P4547" i="1" s="1"/>
  <c r="R4547" i="1" s="1"/>
  <c r="Q4547" i="1"/>
  <c r="H4547" i="1" s="1"/>
  <c r="K4548" i="1"/>
  <c r="N4548" i="1"/>
  <c r="P4548" i="1" s="1"/>
  <c r="R4548" i="1" s="1"/>
  <c r="Q4548" i="1"/>
  <c r="H4548" i="1" s="1"/>
  <c r="D4548" i="1" s="1"/>
  <c r="K4549" i="1"/>
  <c r="N4549" i="1"/>
  <c r="P4549" i="1" s="1"/>
  <c r="R4549" i="1" s="1"/>
  <c r="Q4549" i="1"/>
  <c r="H4549" i="1" s="1"/>
  <c r="G4549" i="1" s="1"/>
  <c r="K4550" i="1"/>
  <c r="N4550" i="1"/>
  <c r="P4550" i="1" s="1"/>
  <c r="R4550" i="1" s="1"/>
  <c r="Q4550" i="1"/>
  <c r="H4550" i="1" s="1"/>
  <c r="K4551" i="1"/>
  <c r="N4551" i="1"/>
  <c r="P4551" i="1" s="1"/>
  <c r="R4551" i="1" s="1"/>
  <c r="Q4551" i="1"/>
  <c r="H4551" i="1" s="1"/>
  <c r="K4552" i="1"/>
  <c r="N4552" i="1"/>
  <c r="P4552" i="1" s="1"/>
  <c r="R4552" i="1" s="1"/>
  <c r="Q4552" i="1"/>
  <c r="H4552" i="1" s="1"/>
  <c r="K4553" i="1"/>
  <c r="N4553" i="1"/>
  <c r="P4553" i="1" s="1"/>
  <c r="R4553" i="1" s="1"/>
  <c r="Q4553" i="1"/>
  <c r="H4553" i="1" s="1"/>
  <c r="G4553" i="1" s="1"/>
  <c r="K4554" i="1"/>
  <c r="N4554" i="1"/>
  <c r="P4554" i="1" s="1"/>
  <c r="R4554" i="1" s="1"/>
  <c r="Q4554" i="1"/>
  <c r="H4554" i="1" s="1"/>
  <c r="K4555" i="1"/>
  <c r="N4555" i="1"/>
  <c r="P4555" i="1" s="1"/>
  <c r="R4555" i="1" s="1"/>
  <c r="Q4555" i="1"/>
  <c r="H4555" i="1" s="1"/>
  <c r="K4556" i="1"/>
  <c r="N4556" i="1"/>
  <c r="P4556" i="1" s="1"/>
  <c r="R4556" i="1" s="1"/>
  <c r="Q4556" i="1"/>
  <c r="H4556" i="1" s="1"/>
  <c r="D4556" i="1" s="1"/>
  <c r="K4557" i="1"/>
  <c r="N4557" i="1"/>
  <c r="P4557" i="1" s="1"/>
  <c r="R4557" i="1" s="1"/>
  <c r="Q4557" i="1"/>
  <c r="H4557" i="1" s="1"/>
  <c r="G4557" i="1" s="1"/>
  <c r="K4558" i="1"/>
  <c r="N4558" i="1"/>
  <c r="P4558" i="1" s="1"/>
  <c r="R4558" i="1" s="1"/>
  <c r="S4558" i="1" s="1"/>
  <c r="Q4558" i="1"/>
  <c r="H4558" i="1" s="1"/>
  <c r="K4559" i="1"/>
  <c r="N4559" i="1"/>
  <c r="P4559" i="1" s="1"/>
  <c r="R4559" i="1" s="1"/>
  <c r="Q4559" i="1"/>
  <c r="H4559" i="1" s="1"/>
  <c r="K4560" i="1"/>
  <c r="N4560" i="1"/>
  <c r="P4560" i="1" s="1"/>
  <c r="R4560" i="1" s="1"/>
  <c r="Q4560" i="1"/>
  <c r="H4560" i="1" s="1"/>
  <c r="T4824" i="1" l="1"/>
  <c r="V4824" i="1" s="1"/>
  <c r="W4848" i="1"/>
  <c r="T4832" i="1"/>
  <c r="V4832" i="1" s="1"/>
  <c r="W4856" i="1"/>
  <c r="W4668" i="1"/>
  <c r="W4754" i="1"/>
  <c r="T4834" i="1"/>
  <c r="V4834" i="1" s="1"/>
  <c r="W4830" i="1"/>
  <c r="W4854" i="1"/>
  <c r="T4576" i="1"/>
  <c r="V4576" i="1" s="1"/>
  <c r="W4706" i="1"/>
  <c r="T4646" i="1"/>
  <c r="V4646" i="1" s="1"/>
  <c r="T4861" i="1"/>
  <c r="V4861" i="1" s="1"/>
  <c r="W4861" i="1"/>
  <c r="T4813" i="1"/>
  <c r="V4813" i="1" s="1"/>
  <c r="W4813" i="1"/>
  <c r="W4823" i="1"/>
  <c r="T4823" i="1"/>
  <c r="V4823" i="1" s="1"/>
  <c r="W4818" i="1"/>
  <c r="T4818" i="1"/>
  <c r="V4818" i="1" s="1"/>
  <c r="T4831" i="1"/>
  <c r="V4831" i="1" s="1"/>
  <c r="W4831" i="1"/>
  <c r="W4857" i="1"/>
  <c r="T4857" i="1"/>
  <c r="V4857" i="1" s="1"/>
  <c r="W4682" i="1"/>
  <c r="W4822" i="1"/>
  <c r="T4822" i="1"/>
  <c r="V4822" i="1" s="1"/>
  <c r="T4839" i="1"/>
  <c r="V4839" i="1" s="1"/>
  <c r="W4839" i="1"/>
  <c r="T4841" i="1"/>
  <c r="V4841" i="1" s="1"/>
  <c r="W4841" i="1"/>
  <c r="T4843" i="1"/>
  <c r="V4843" i="1" s="1"/>
  <c r="W4843" i="1"/>
  <c r="T4845" i="1"/>
  <c r="V4845" i="1" s="1"/>
  <c r="W4845" i="1"/>
  <c r="W4810" i="1"/>
  <c r="T4810" i="1"/>
  <c r="V4810" i="1" s="1"/>
  <c r="T4817" i="1"/>
  <c r="V4817" i="1" s="1"/>
  <c r="W4817" i="1"/>
  <c r="T4809" i="1"/>
  <c r="V4809" i="1" s="1"/>
  <c r="W4809" i="1"/>
  <c r="T4827" i="1"/>
  <c r="V4827" i="1" s="1"/>
  <c r="W4827" i="1"/>
  <c r="T4829" i="1"/>
  <c r="V4829" i="1" s="1"/>
  <c r="W4829" i="1"/>
  <c r="T4837" i="1"/>
  <c r="V4837" i="1" s="1"/>
  <c r="W4837" i="1"/>
  <c r="W4859" i="1"/>
  <c r="T4859" i="1"/>
  <c r="V4859" i="1" s="1"/>
  <c r="T4851" i="1"/>
  <c r="V4851" i="1" s="1"/>
  <c r="W4851" i="1"/>
  <c r="W4852" i="1"/>
  <c r="T4852" i="1"/>
  <c r="V4852" i="1" s="1"/>
  <c r="W4806" i="1"/>
  <c r="T4806" i="1"/>
  <c r="V4806" i="1" s="1"/>
  <c r="W4815" i="1"/>
  <c r="T4815" i="1"/>
  <c r="V4815" i="1" s="1"/>
  <c r="W4814" i="1"/>
  <c r="T4814" i="1"/>
  <c r="V4814" i="1" s="1"/>
  <c r="T4816" i="1"/>
  <c r="V4816" i="1" s="1"/>
  <c r="W4816" i="1"/>
  <c r="T4863" i="1"/>
  <c r="V4863" i="1" s="1"/>
  <c r="W4863" i="1"/>
  <c r="T4835" i="1"/>
  <c r="V4835" i="1" s="1"/>
  <c r="W4835" i="1"/>
  <c r="T4805" i="1"/>
  <c r="V4805" i="1" s="1"/>
  <c r="W4805" i="1"/>
  <c r="T4821" i="1"/>
  <c r="V4821" i="1" s="1"/>
  <c r="W4821" i="1"/>
  <c r="W4807" i="1"/>
  <c r="T4807" i="1"/>
  <c r="V4807" i="1" s="1"/>
  <c r="T4825" i="1"/>
  <c r="V4825" i="1" s="1"/>
  <c r="W4825" i="1"/>
  <c r="T4808" i="1"/>
  <c r="V4808" i="1" s="1"/>
  <c r="W4808" i="1"/>
  <c r="W4819" i="1"/>
  <c r="T4819" i="1"/>
  <c r="V4819" i="1" s="1"/>
  <c r="W4826" i="1"/>
  <c r="T4826" i="1"/>
  <c r="V4826" i="1" s="1"/>
  <c r="T4847" i="1"/>
  <c r="V4847" i="1" s="1"/>
  <c r="W4847" i="1"/>
  <c r="W4811" i="1"/>
  <c r="T4811" i="1"/>
  <c r="V4811" i="1" s="1"/>
  <c r="T4833" i="1"/>
  <c r="V4833" i="1" s="1"/>
  <c r="W4833" i="1"/>
  <c r="T4849" i="1"/>
  <c r="V4849" i="1" s="1"/>
  <c r="W4849" i="1"/>
  <c r="T4855" i="1"/>
  <c r="V4855" i="1" s="1"/>
  <c r="W4855" i="1"/>
  <c r="T4862" i="1"/>
  <c r="V4862" i="1" s="1"/>
  <c r="W4862" i="1"/>
  <c r="W4864" i="1"/>
  <c r="T4864" i="1"/>
  <c r="V4864" i="1" s="1"/>
  <c r="W4860" i="1"/>
  <c r="T4860" i="1"/>
  <c r="V4860" i="1" s="1"/>
  <c r="W4584" i="1"/>
  <c r="W4714" i="1"/>
  <c r="T4742" i="1"/>
  <c r="V4742" i="1" s="1"/>
  <c r="W4710" i="1"/>
  <c r="W4686" i="1"/>
  <c r="W4718" i="1"/>
  <c r="T4729" i="1"/>
  <c r="V4729" i="1" s="1"/>
  <c r="W4738" i="1"/>
  <c r="T4572" i="1"/>
  <c r="V4572" i="1" s="1"/>
  <c r="D4453" i="1"/>
  <c r="T4666" i="1"/>
  <c r="V4666" i="1" s="1"/>
  <c r="W4630" i="1"/>
  <c r="T4683" i="1"/>
  <c r="V4683" i="1" s="1"/>
  <c r="W4683" i="1"/>
  <c r="W4713" i="1"/>
  <c r="T4713" i="1"/>
  <c r="V4713" i="1" s="1"/>
  <c r="T4743" i="1"/>
  <c r="V4743" i="1" s="1"/>
  <c r="W4743" i="1"/>
  <c r="W4760" i="1"/>
  <c r="T4760" i="1"/>
  <c r="V4760" i="1" s="1"/>
  <c r="T4735" i="1"/>
  <c r="V4735" i="1" s="1"/>
  <c r="W4735" i="1"/>
  <c r="W4696" i="1"/>
  <c r="T4696" i="1"/>
  <c r="V4696" i="1" s="1"/>
  <c r="T4719" i="1"/>
  <c r="V4719" i="1" s="1"/>
  <c r="W4719" i="1"/>
  <c r="T4722" i="1"/>
  <c r="V4722" i="1" s="1"/>
  <c r="W4722" i="1"/>
  <c r="T4674" i="1"/>
  <c r="V4674" i="1" s="1"/>
  <c r="W4676" i="1"/>
  <c r="T4676" i="1"/>
  <c r="V4676" i="1" s="1"/>
  <c r="W4685" i="1"/>
  <c r="T4685" i="1"/>
  <c r="V4685" i="1" s="1"/>
  <c r="W4681" i="1"/>
  <c r="T4681" i="1"/>
  <c r="V4681" i="1" s="1"/>
  <c r="W4700" i="1"/>
  <c r="T4700" i="1"/>
  <c r="V4700" i="1" s="1"/>
  <c r="W4724" i="1"/>
  <c r="T4724" i="1"/>
  <c r="V4724" i="1" s="1"/>
  <c r="W4753" i="1"/>
  <c r="T4753" i="1"/>
  <c r="V4753" i="1" s="1"/>
  <c r="T4726" i="1"/>
  <c r="V4726" i="1" s="1"/>
  <c r="W4726" i="1"/>
  <c r="T4730" i="1"/>
  <c r="V4730" i="1" s="1"/>
  <c r="W4730" i="1"/>
  <c r="W4756" i="1"/>
  <c r="T4756" i="1"/>
  <c r="V4756" i="1" s="1"/>
  <c r="W4745" i="1"/>
  <c r="T4745" i="1"/>
  <c r="V4745" i="1" s="1"/>
  <c r="W4752" i="1"/>
  <c r="T4752" i="1"/>
  <c r="V4752" i="1" s="1"/>
  <c r="W4763" i="1"/>
  <c r="T4763" i="1"/>
  <c r="V4763" i="1" s="1"/>
  <c r="W4792" i="1"/>
  <c r="T4792" i="1"/>
  <c r="V4792" i="1" s="1"/>
  <c r="W4804" i="1"/>
  <c r="T4804" i="1"/>
  <c r="V4804" i="1" s="1"/>
  <c r="W4775" i="1"/>
  <c r="T4775" i="1"/>
  <c r="V4775" i="1" s="1"/>
  <c r="W4781" i="1"/>
  <c r="T4781" i="1"/>
  <c r="V4781" i="1" s="1"/>
  <c r="T4801" i="1"/>
  <c r="V4801" i="1" s="1"/>
  <c r="W4801" i="1"/>
  <c r="T4786" i="1"/>
  <c r="V4786" i="1" s="1"/>
  <c r="W4786" i="1"/>
  <c r="T4794" i="1"/>
  <c r="V4794" i="1" s="1"/>
  <c r="W4794" i="1"/>
  <c r="T4802" i="1"/>
  <c r="V4802" i="1" s="1"/>
  <c r="W4802" i="1"/>
  <c r="W4797" i="1"/>
  <c r="T4797" i="1"/>
  <c r="V4797" i="1" s="1"/>
  <c r="W4692" i="1"/>
  <c r="T4692" i="1"/>
  <c r="V4692" i="1" s="1"/>
  <c r="W4709" i="1"/>
  <c r="T4709" i="1"/>
  <c r="V4709" i="1" s="1"/>
  <c r="T4679" i="1"/>
  <c r="V4679" i="1" s="1"/>
  <c r="W4679" i="1"/>
  <c r="T4711" i="1"/>
  <c r="V4711" i="1" s="1"/>
  <c r="W4711" i="1"/>
  <c r="W4725" i="1"/>
  <c r="T4725" i="1"/>
  <c r="V4725" i="1" s="1"/>
  <c r="T4747" i="1"/>
  <c r="V4747" i="1" s="1"/>
  <c r="W4747" i="1"/>
  <c r="W4717" i="1"/>
  <c r="T4717" i="1"/>
  <c r="V4717" i="1" s="1"/>
  <c r="T4739" i="1"/>
  <c r="V4739" i="1" s="1"/>
  <c r="W4739" i="1"/>
  <c r="W4761" i="1"/>
  <c r="T4761" i="1"/>
  <c r="V4761" i="1" s="1"/>
  <c r="S4517" i="1"/>
  <c r="W4517" i="1" s="1"/>
  <c r="D4503" i="1"/>
  <c r="X4410" i="1"/>
  <c r="X4408" i="1"/>
  <c r="T4594" i="1"/>
  <c r="V4594" i="1" s="1"/>
  <c r="W4655" i="1"/>
  <c r="W4652" i="1"/>
  <c r="T4691" i="1"/>
  <c r="V4691" i="1" s="1"/>
  <c r="W4691" i="1"/>
  <c r="W4701" i="1"/>
  <c r="T4701" i="1"/>
  <c r="V4701" i="1" s="1"/>
  <c r="T4687" i="1"/>
  <c r="V4687" i="1" s="1"/>
  <c r="W4687" i="1"/>
  <c r="W4684" i="1"/>
  <c r="T4684" i="1"/>
  <c r="V4684" i="1" s="1"/>
  <c r="W4693" i="1"/>
  <c r="T4693" i="1"/>
  <c r="V4693" i="1" s="1"/>
  <c r="T4703" i="1"/>
  <c r="V4703" i="1" s="1"/>
  <c r="W4703" i="1"/>
  <c r="W4689" i="1"/>
  <c r="T4689" i="1"/>
  <c r="V4689" i="1" s="1"/>
  <c r="W4728" i="1"/>
  <c r="T4728" i="1"/>
  <c r="V4728" i="1" s="1"/>
  <c r="T4707" i="1"/>
  <c r="V4707" i="1" s="1"/>
  <c r="W4707" i="1"/>
  <c r="W4732" i="1"/>
  <c r="T4732" i="1"/>
  <c r="V4732" i="1" s="1"/>
  <c r="T4715" i="1"/>
  <c r="V4715" i="1" s="1"/>
  <c r="W4715" i="1"/>
  <c r="W4744" i="1"/>
  <c r="T4744" i="1"/>
  <c r="V4744" i="1" s="1"/>
  <c r="T4759" i="1"/>
  <c r="V4759" i="1" s="1"/>
  <c r="W4759" i="1"/>
  <c r="W4748" i="1"/>
  <c r="T4748" i="1"/>
  <c r="V4748" i="1" s="1"/>
  <c r="T4705" i="1"/>
  <c r="V4705" i="1" s="1"/>
  <c r="W4705" i="1"/>
  <c r="T4723" i="1"/>
  <c r="V4723" i="1" s="1"/>
  <c r="W4723" i="1"/>
  <c r="W4740" i="1"/>
  <c r="T4740" i="1"/>
  <c r="V4740" i="1" s="1"/>
  <c r="W4749" i="1"/>
  <c r="T4749" i="1"/>
  <c r="V4749" i="1" s="1"/>
  <c r="W4680" i="1"/>
  <c r="T4680" i="1"/>
  <c r="V4680" i="1" s="1"/>
  <c r="W4736" i="1"/>
  <c r="T4736" i="1"/>
  <c r="V4736" i="1" s="1"/>
  <c r="T4694" i="1"/>
  <c r="V4694" i="1" s="1"/>
  <c r="W4694" i="1"/>
  <c r="W4741" i="1"/>
  <c r="T4741" i="1"/>
  <c r="V4741" i="1" s="1"/>
  <c r="W4688" i="1"/>
  <c r="T4688" i="1"/>
  <c r="V4688" i="1" s="1"/>
  <c r="W4712" i="1"/>
  <c r="T4712" i="1"/>
  <c r="V4712" i="1" s="1"/>
  <c r="T4678" i="1"/>
  <c r="V4678" i="1" s="1"/>
  <c r="W4678" i="1"/>
  <c r="T4731" i="1"/>
  <c r="V4731" i="1" s="1"/>
  <c r="W4731" i="1"/>
  <c r="D4471" i="1"/>
  <c r="T4675" i="1"/>
  <c r="V4675" i="1" s="1"/>
  <c r="W4675" i="1"/>
  <c r="W4697" i="1"/>
  <c r="T4697" i="1"/>
  <c r="V4697" i="1" s="1"/>
  <c r="W4677" i="1"/>
  <c r="T4677" i="1"/>
  <c r="V4677" i="1" s="1"/>
  <c r="T4699" i="1"/>
  <c r="V4699" i="1" s="1"/>
  <c r="W4699" i="1"/>
  <c r="W4720" i="1"/>
  <c r="T4720" i="1"/>
  <c r="V4720" i="1" s="1"/>
  <c r="T4695" i="1"/>
  <c r="V4695" i="1" s="1"/>
  <c r="W4695" i="1"/>
  <c r="W4716" i="1"/>
  <c r="T4716" i="1"/>
  <c r="V4716" i="1" s="1"/>
  <c r="W4721" i="1"/>
  <c r="T4721" i="1"/>
  <c r="V4721" i="1" s="1"/>
  <c r="T4727" i="1"/>
  <c r="V4727" i="1" s="1"/>
  <c r="W4727" i="1"/>
  <c r="W4737" i="1"/>
  <c r="T4737" i="1"/>
  <c r="V4737" i="1" s="1"/>
  <c r="T4755" i="1"/>
  <c r="V4755" i="1" s="1"/>
  <c r="W4755" i="1"/>
  <c r="T4751" i="1"/>
  <c r="V4751" i="1" s="1"/>
  <c r="W4751" i="1"/>
  <c r="W4757" i="1"/>
  <c r="T4757" i="1"/>
  <c r="V4757" i="1" s="1"/>
  <c r="W4767" i="1"/>
  <c r="T4767" i="1"/>
  <c r="V4767" i="1" s="1"/>
  <c r="W4771" i="1"/>
  <c r="T4771" i="1"/>
  <c r="V4771" i="1" s="1"/>
  <c r="W4777" i="1"/>
  <c r="T4777" i="1"/>
  <c r="V4777" i="1" s="1"/>
  <c r="W4783" i="1"/>
  <c r="T4783" i="1"/>
  <c r="V4783" i="1" s="1"/>
  <c r="W4788" i="1"/>
  <c r="T4788" i="1"/>
  <c r="V4788" i="1" s="1"/>
  <c r="T4793" i="1"/>
  <c r="V4793" i="1" s="1"/>
  <c r="W4793" i="1"/>
  <c r="W4800" i="1"/>
  <c r="T4800" i="1"/>
  <c r="V4800" i="1" s="1"/>
  <c r="T4790" i="1"/>
  <c r="V4790" i="1" s="1"/>
  <c r="W4790" i="1"/>
  <c r="T4798" i="1"/>
  <c r="V4798" i="1" s="1"/>
  <c r="W4798" i="1"/>
  <c r="W4765" i="1"/>
  <c r="T4765" i="1"/>
  <c r="V4765" i="1" s="1"/>
  <c r="W4769" i="1"/>
  <c r="T4769" i="1"/>
  <c r="V4769" i="1" s="1"/>
  <c r="W4773" i="1"/>
  <c r="T4773" i="1"/>
  <c r="V4773" i="1" s="1"/>
  <c r="W4779" i="1"/>
  <c r="T4779" i="1"/>
  <c r="V4779" i="1" s="1"/>
  <c r="W4785" i="1"/>
  <c r="T4785" i="1"/>
  <c r="V4785" i="1" s="1"/>
  <c r="T4789" i="1"/>
  <c r="V4789" i="1" s="1"/>
  <c r="W4789" i="1"/>
  <c r="W4796" i="1"/>
  <c r="T4796" i="1"/>
  <c r="V4796" i="1" s="1"/>
  <c r="S4453" i="1"/>
  <c r="T4453" i="1" s="1"/>
  <c r="V4453" i="1" s="1"/>
  <c r="W4588" i="1"/>
  <c r="G4457" i="1"/>
  <c r="S4380" i="1"/>
  <c r="T4380" i="1" s="1"/>
  <c r="V4380" i="1" s="1"/>
  <c r="X4368" i="1"/>
  <c r="T4658" i="1"/>
  <c r="V4658" i="1" s="1"/>
  <c r="W4563" i="1"/>
  <c r="T4563" i="1"/>
  <c r="V4563" i="1" s="1"/>
  <c r="W4579" i="1"/>
  <c r="T4579" i="1"/>
  <c r="V4579" i="1" s="1"/>
  <c r="W4575" i="1"/>
  <c r="T4575" i="1"/>
  <c r="V4575" i="1" s="1"/>
  <c r="W4605" i="1"/>
  <c r="T4605" i="1"/>
  <c r="V4605" i="1" s="1"/>
  <c r="W4614" i="1"/>
  <c r="T4614" i="1"/>
  <c r="V4614" i="1" s="1"/>
  <c r="W4618" i="1"/>
  <c r="T4618" i="1"/>
  <c r="V4618" i="1" s="1"/>
  <c r="W4621" i="1"/>
  <c r="T4621" i="1"/>
  <c r="V4621" i="1" s="1"/>
  <c r="W4628" i="1"/>
  <c r="T4628" i="1"/>
  <c r="V4628" i="1" s="1"/>
  <c r="W4624" i="1"/>
  <c r="T4624" i="1"/>
  <c r="V4624" i="1" s="1"/>
  <c r="W4651" i="1"/>
  <c r="T4651" i="1"/>
  <c r="V4651" i="1" s="1"/>
  <c r="W4578" i="1"/>
  <c r="T4578" i="1"/>
  <c r="V4578" i="1" s="1"/>
  <c r="W4587" i="1"/>
  <c r="T4587" i="1"/>
  <c r="V4587" i="1" s="1"/>
  <c r="W4574" i="1"/>
  <c r="T4574" i="1"/>
  <c r="V4574" i="1" s="1"/>
  <c r="W4583" i="1"/>
  <c r="T4583" i="1"/>
  <c r="V4583" i="1" s="1"/>
  <c r="W4570" i="1"/>
  <c r="T4570" i="1"/>
  <c r="V4570" i="1" s="1"/>
  <c r="T4585" i="1"/>
  <c r="V4585" i="1" s="1"/>
  <c r="W4585" i="1"/>
  <c r="T4596" i="1"/>
  <c r="V4596" i="1" s="1"/>
  <c r="W4596" i="1"/>
  <c r="T4565" i="1"/>
  <c r="V4565" i="1" s="1"/>
  <c r="W4565" i="1"/>
  <c r="T4580" i="1"/>
  <c r="V4580" i="1" s="1"/>
  <c r="W4580" i="1"/>
  <c r="W4566" i="1"/>
  <c r="T4566" i="1"/>
  <c r="V4566" i="1" s="1"/>
  <c r="T4600" i="1"/>
  <c r="V4600" i="1" s="1"/>
  <c r="W4600" i="1"/>
  <c r="W4612" i="1"/>
  <c r="T4612" i="1"/>
  <c r="V4612" i="1" s="1"/>
  <c r="W4616" i="1"/>
  <c r="T4616" i="1"/>
  <c r="V4616" i="1" s="1"/>
  <c r="W4620" i="1"/>
  <c r="T4620" i="1"/>
  <c r="V4620" i="1" s="1"/>
  <c r="W4636" i="1"/>
  <c r="T4636" i="1"/>
  <c r="V4636" i="1" s="1"/>
  <c r="W4648" i="1"/>
  <c r="T4648" i="1"/>
  <c r="V4648" i="1" s="1"/>
  <c r="T4643" i="1"/>
  <c r="V4643" i="1" s="1"/>
  <c r="W4643" i="1"/>
  <c r="T4661" i="1"/>
  <c r="V4661" i="1" s="1"/>
  <c r="W4661" i="1"/>
  <c r="W4669" i="1"/>
  <c r="T4669" i="1"/>
  <c r="V4669" i="1" s="1"/>
  <c r="W4670" i="1"/>
  <c r="T4670" i="1"/>
  <c r="V4670" i="1" s="1"/>
  <c r="W4662" i="1"/>
  <c r="T4662" i="1"/>
  <c r="V4662" i="1" s="1"/>
  <c r="W4659" i="1"/>
  <c r="T4659" i="1"/>
  <c r="V4659" i="1" s="1"/>
  <c r="W4667" i="1"/>
  <c r="T4667" i="1"/>
  <c r="V4667" i="1" s="1"/>
  <c r="D4533" i="1"/>
  <c r="X4525" i="1"/>
  <c r="D4478" i="1"/>
  <c r="X4452" i="1"/>
  <c r="W4562" i="1"/>
  <c r="T4562" i="1"/>
  <c r="V4562" i="1" s="1"/>
  <c r="W4571" i="1"/>
  <c r="T4571" i="1"/>
  <c r="V4571" i="1" s="1"/>
  <c r="T4593" i="1"/>
  <c r="V4593" i="1" s="1"/>
  <c r="W4593" i="1"/>
  <c r="W4567" i="1"/>
  <c r="T4567" i="1"/>
  <c r="V4567" i="1" s="1"/>
  <c r="T4589" i="1"/>
  <c r="V4589" i="1" s="1"/>
  <c r="W4589" i="1"/>
  <c r="W4591" i="1"/>
  <c r="T4591" i="1"/>
  <c r="V4591" i="1" s="1"/>
  <c r="W4609" i="1"/>
  <c r="T4609" i="1"/>
  <c r="V4609" i="1" s="1"/>
  <c r="T4604" i="1"/>
  <c r="V4604" i="1" s="1"/>
  <c r="W4604" i="1"/>
  <c r="W4582" i="1"/>
  <c r="T4582" i="1"/>
  <c r="V4582" i="1" s="1"/>
  <c r="W4629" i="1"/>
  <c r="T4629" i="1"/>
  <c r="V4629" i="1" s="1"/>
  <c r="W4645" i="1"/>
  <c r="T4645" i="1"/>
  <c r="V4645" i="1" s="1"/>
  <c r="T4657" i="1"/>
  <c r="V4657" i="1" s="1"/>
  <c r="W4657" i="1"/>
  <c r="T4665" i="1"/>
  <c r="V4665" i="1" s="1"/>
  <c r="W4665" i="1"/>
  <c r="T4673" i="1"/>
  <c r="V4673" i="1" s="1"/>
  <c r="W4673" i="1"/>
  <c r="W4632" i="1"/>
  <c r="T4632" i="1"/>
  <c r="V4632" i="1" s="1"/>
  <c r="W4641" i="1"/>
  <c r="T4641" i="1"/>
  <c r="V4641" i="1" s="1"/>
  <c r="T4650" i="1"/>
  <c r="V4650" i="1" s="1"/>
  <c r="W4650" i="1"/>
  <c r="W4633" i="1"/>
  <c r="T4633" i="1"/>
  <c r="V4633" i="1" s="1"/>
  <c r="T4639" i="1"/>
  <c r="V4639" i="1" s="1"/>
  <c r="W4639" i="1"/>
  <c r="T4627" i="1"/>
  <c r="V4627" i="1" s="1"/>
  <c r="W4627" i="1"/>
  <c r="T4623" i="1"/>
  <c r="V4623" i="1" s="1"/>
  <c r="W4623" i="1"/>
  <c r="T4656" i="1"/>
  <c r="V4656" i="1" s="1"/>
  <c r="W4656" i="1"/>
  <c r="T4664" i="1"/>
  <c r="V4664" i="1" s="1"/>
  <c r="W4664" i="1"/>
  <c r="T4672" i="1"/>
  <c r="V4672" i="1" s="1"/>
  <c r="W4672" i="1"/>
  <c r="W4590" i="1"/>
  <c r="T4590" i="1"/>
  <c r="V4590" i="1" s="1"/>
  <c r="T4608" i="1"/>
  <c r="V4608" i="1" s="1"/>
  <c r="W4608" i="1"/>
  <c r="W4598" i="1"/>
  <c r="T4598" i="1"/>
  <c r="V4598" i="1" s="1"/>
  <c r="T4631" i="1"/>
  <c r="V4631" i="1" s="1"/>
  <c r="W4631" i="1"/>
  <c r="D4424" i="1"/>
  <c r="D4422" i="1"/>
  <c r="D4421" i="1"/>
  <c r="D4408" i="1"/>
  <c r="T4577" i="1"/>
  <c r="V4577" i="1" s="1"/>
  <c r="W4577" i="1"/>
  <c r="T4573" i="1"/>
  <c r="V4573" i="1" s="1"/>
  <c r="W4573" i="1"/>
  <c r="T4569" i="1"/>
  <c r="V4569" i="1" s="1"/>
  <c r="W4569" i="1"/>
  <c r="W4586" i="1"/>
  <c r="T4586" i="1"/>
  <c r="V4586" i="1" s="1"/>
  <c r="T4581" i="1"/>
  <c r="V4581" i="1" s="1"/>
  <c r="W4581" i="1"/>
  <c r="W4597" i="1"/>
  <c r="T4597" i="1"/>
  <c r="V4597" i="1" s="1"/>
  <c r="W4606" i="1"/>
  <c r="T4606" i="1"/>
  <c r="V4606" i="1" s="1"/>
  <c r="W4602" i="1"/>
  <c r="T4602" i="1"/>
  <c r="V4602" i="1" s="1"/>
  <c r="T4561" i="1"/>
  <c r="V4561" i="1" s="1"/>
  <c r="W4561" i="1"/>
  <c r="T4564" i="1"/>
  <c r="V4564" i="1" s="1"/>
  <c r="W4564" i="1"/>
  <c r="W4601" i="1"/>
  <c r="T4601" i="1"/>
  <c r="V4601" i="1" s="1"/>
  <c r="T4635" i="1"/>
  <c r="V4635" i="1" s="1"/>
  <c r="W4635" i="1"/>
  <c r="W4640" i="1"/>
  <c r="T4640" i="1"/>
  <c r="V4640" i="1" s="1"/>
  <c r="W4625" i="1"/>
  <c r="T4625" i="1"/>
  <c r="V4625" i="1" s="1"/>
  <c r="T4647" i="1"/>
  <c r="V4647" i="1" s="1"/>
  <c r="W4647" i="1"/>
  <c r="W4654" i="1"/>
  <c r="T4654" i="1"/>
  <c r="V4654" i="1" s="1"/>
  <c r="W4637" i="1"/>
  <c r="T4637" i="1"/>
  <c r="V4637" i="1" s="1"/>
  <c r="W4644" i="1"/>
  <c r="T4644" i="1"/>
  <c r="V4644" i="1" s="1"/>
  <c r="W4610" i="1"/>
  <c r="T4610" i="1"/>
  <c r="V4610" i="1" s="1"/>
  <c r="W4653" i="1"/>
  <c r="T4653" i="1"/>
  <c r="V4653" i="1" s="1"/>
  <c r="W4649" i="1"/>
  <c r="T4649" i="1"/>
  <c r="V4649" i="1" s="1"/>
  <c r="D4495" i="1"/>
  <c r="X4372" i="1"/>
  <c r="D4444" i="1"/>
  <c r="D4499" i="1"/>
  <c r="D4467" i="1"/>
  <c r="D4440" i="1"/>
  <c r="X4436" i="1"/>
  <c r="X4384" i="1"/>
  <c r="D4549" i="1"/>
  <c r="X4509" i="1"/>
  <c r="D4509" i="1"/>
  <c r="D4487" i="1"/>
  <c r="S4462" i="1"/>
  <c r="T4462" i="1" s="1"/>
  <c r="V4462" i="1" s="1"/>
  <c r="G4449" i="1"/>
  <c r="D4448" i="1"/>
  <c r="X4444" i="1"/>
  <c r="X4428" i="1"/>
  <c r="S4426" i="1"/>
  <c r="T4426" i="1" s="1"/>
  <c r="V4426" i="1" s="1"/>
  <c r="X4376" i="1"/>
  <c r="S4441" i="1"/>
  <c r="T4441" i="1" s="1"/>
  <c r="V4441" i="1" s="1"/>
  <c r="X4441" i="1"/>
  <c r="S4550" i="1"/>
  <c r="T4550" i="1" s="1"/>
  <c r="V4550" i="1" s="1"/>
  <c r="X4550" i="1"/>
  <c r="S4437" i="1"/>
  <c r="T4437" i="1" s="1"/>
  <c r="V4437" i="1" s="1"/>
  <c r="X4437" i="1"/>
  <c r="S4430" i="1"/>
  <c r="T4430" i="1" s="1"/>
  <c r="V4430" i="1" s="1"/>
  <c r="X4430" i="1"/>
  <c r="X4388" i="1"/>
  <c r="S4388" i="1"/>
  <c r="W4388" i="1" s="1"/>
  <c r="X4418" i="1"/>
  <c r="D4557" i="1"/>
  <c r="D4541" i="1"/>
  <c r="X4445" i="1"/>
  <c r="X4440" i="1"/>
  <c r="S4429" i="1"/>
  <c r="W4429" i="1" s="1"/>
  <c r="G4432" i="1"/>
  <c r="S4434" i="1"/>
  <c r="W4434" i="1" s="1"/>
  <c r="D4389" i="1"/>
  <c r="D4537" i="1"/>
  <c r="D4491" i="1"/>
  <c r="D4482" i="1"/>
  <c r="S4450" i="1"/>
  <c r="T4450" i="1" s="1"/>
  <c r="V4450" i="1" s="1"/>
  <c r="D4429" i="1"/>
  <c r="X4396" i="1"/>
  <c r="D4462" i="1"/>
  <c r="X4364" i="1"/>
  <c r="X4422" i="1"/>
  <c r="X4454" i="1"/>
  <c r="X4404" i="1"/>
  <c r="W4454" i="1"/>
  <c r="X4412" i="1"/>
  <c r="D4393" i="1"/>
  <c r="D4388" i="1"/>
  <c r="W4558" i="1"/>
  <c r="T4558" i="1"/>
  <c r="V4558" i="1" s="1"/>
  <c r="D4555" i="1"/>
  <c r="G4555" i="1"/>
  <c r="X4553" i="1"/>
  <c r="S4553" i="1"/>
  <c r="G4550" i="1"/>
  <c r="D4550" i="1"/>
  <c r="X4549" i="1"/>
  <c r="S4549" i="1"/>
  <c r="S4548" i="1"/>
  <c r="X4548" i="1"/>
  <c r="S4547" i="1"/>
  <c r="X4547" i="1"/>
  <c r="X4546" i="1"/>
  <c r="S4546" i="1"/>
  <c r="D4536" i="1"/>
  <c r="G4536" i="1"/>
  <c r="G4560" i="1"/>
  <c r="D4560" i="1"/>
  <c r="S4559" i="1"/>
  <c r="X4559" i="1"/>
  <c r="G4558" i="1"/>
  <c r="D4558" i="1"/>
  <c r="X4557" i="1"/>
  <c r="S4557" i="1"/>
  <c r="S4556" i="1"/>
  <c r="X4556" i="1"/>
  <c r="S4555" i="1"/>
  <c r="X4555" i="1"/>
  <c r="S4554" i="1"/>
  <c r="X4554" i="1"/>
  <c r="G4544" i="1"/>
  <c r="D4544" i="1"/>
  <c r="D4543" i="1"/>
  <c r="G4543" i="1"/>
  <c r="S4541" i="1"/>
  <c r="X4541" i="1"/>
  <c r="S4537" i="1"/>
  <c r="X4537" i="1"/>
  <c r="D4535" i="1"/>
  <c r="G4535" i="1"/>
  <c r="S4534" i="1"/>
  <c r="X4534" i="1"/>
  <c r="D4531" i="1"/>
  <c r="G4531" i="1"/>
  <c r="S4530" i="1"/>
  <c r="X4530" i="1"/>
  <c r="X4560" i="1"/>
  <c r="S4560" i="1"/>
  <c r="G4552" i="1"/>
  <c r="D4552" i="1"/>
  <c r="D4551" i="1"/>
  <c r="G4551" i="1"/>
  <c r="X4544" i="1"/>
  <c r="S4544" i="1"/>
  <c r="S4542" i="1"/>
  <c r="X4542" i="1"/>
  <c r="D4539" i="1"/>
  <c r="G4539" i="1"/>
  <c r="S4538" i="1"/>
  <c r="X4538" i="1"/>
  <c r="G4559" i="1"/>
  <c r="D4559" i="1"/>
  <c r="X4552" i="1"/>
  <c r="S4552" i="1"/>
  <c r="D4547" i="1"/>
  <c r="G4547" i="1"/>
  <c r="G4546" i="1"/>
  <c r="D4546" i="1"/>
  <c r="X4545" i="1"/>
  <c r="S4545" i="1"/>
  <c r="G4554" i="1"/>
  <c r="D4554" i="1"/>
  <c r="S4533" i="1"/>
  <c r="X4533" i="1"/>
  <c r="S4510" i="1"/>
  <c r="X4510" i="1"/>
  <c r="D4507" i="1"/>
  <c r="G4507" i="1"/>
  <c r="S4504" i="1"/>
  <c r="X4504" i="1"/>
  <c r="D4493" i="1"/>
  <c r="G4493" i="1"/>
  <c r="S4491" i="1"/>
  <c r="X4491" i="1"/>
  <c r="S4488" i="1"/>
  <c r="X4488" i="1"/>
  <c r="D4481" i="1"/>
  <c r="G4481" i="1"/>
  <c r="S4455" i="1"/>
  <c r="X4455" i="1"/>
  <c r="G4454" i="1"/>
  <c r="D4454" i="1"/>
  <c r="D4435" i="1"/>
  <c r="G4435" i="1"/>
  <c r="G4556" i="1"/>
  <c r="D4553" i="1"/>
  <c r="G4548" i="1"/>
  <c r="D4545" i="1"/>
  <c r="S4540" i="1"/>
  <c r="X4540" i="1"/>
  <c r="G4540" i="1"/>
  <c r="S4536" i="1"/>
  <c r="X4536" i="1"/>
  <c r="S4532" i="1"/>
  <c r="X4532" i="1"/>
  <c r="G4532" i="1"/>
  <c r="X4529" i="1"/>
  <c r="G4528" i="1"/>
  <c r="D4523" i="1"/>
  <c r="G4523" i="1"/>
  <c r="S4522" i="1"/>
  <c r="X4522" i="1"/>
  <c r="X4521" i="1"/>
  <c r="G4520" i="1"/>
  <c r="D4515" i="1"/>
  <c r="G4515" i="1"/>
  <c r="S4514" i="1"/>
  <c r="X4514" i="1"/>
  <c r="X4513" i="1"/>
  <c r="G4512" i="1"/>
  <c r="S4505" i="1"/>
  <c r="X4505" i="1"/>
  <c r="X4492" i="1"/>
  <c r="S4492" i="1"/>
  <c r="S4489" i="1"/>
  <c r="X4489" i="1"/>
  <c r="X4482" i="1"/>
  <c r="S4482" i="1"/>
  <c r="X4475" i="1"/>
  <c r="S4475" i="1"/>
  <c r="S4518" i="1"/>
  <c r="X4518" i="1"/>
  <c r="G4504" i="1"/>
  <c r="D4504" i="1"/>
  <c r="D4494" i="1"/>
  <c r="G4494" i="1"/>
  <c r="G4488" i="1"/>
  <c r="D4488" i="1"/>
  <c r="X4474" i="1"/>
  <c r="S4474" i="1"/>
  <c r="X4558" i="1"/>
  <c r="D4542" i="1"/>
  <c r="D4538" i="1"/>
  <c r="D4534" i="1"/>
  <c r="S4528" i="1"/>
  <c r="X4528" i="1"/>
  <c r="D4527" i="1"/>
  <c r="G4527" i="1"/>
  <c r="S4523" i="1"/>
  <c r="X4523" i="1"/>
  <c r="S4520" i="1"/>
  <c r="X4520" i="1"/>
  <c r="D4519" i="1"/>
  <c r="G4519" i="1"/>
  <c r="S4515" i="1"/>
  <c r="X4515" i="1"/>
  <c r="S4512" i="1"/>
  <c r="X4512" i="1"/>
  <c r="D4511" i="1"/>
  <c r="G4511" i="1"/>
  <c r="D4502" i="1"/>
  <c r="G4502" i="1"/>
  <c r="D4501" i="1"/>
  <c r="G4501" i="1"/>
  <c r="S4499" i="1"/>
  <c r="X4499" i="1"/>
  <c r="S4496" i="1"/>
  <c r="X4496" i="1"/>
  <c r="G4496" i="1"/>
  <c r="D4496" i="1"/>
  <c r="D4486" i="1"/>
  <c r="G4486" i="1"/>
  <c r="D4485" i="1"/>
  <c r="G4485" i="1"/>
  <c r="X4483" i="1"/>
  <c r="S4483" i="1"/>
  <c r="S4476" i="1"/>
  <c r="X4476" i="1"/>
  <c r="D4428" i="1"/>
  <c r="G4428" i="1"/>
  <c r="D4420" i="1"/>
  <c r="G4420" i="1"/>
  <c r="S4551" i="1"/>
  <c r="X4551" i="1"/>
  <c r="S4543" i="1"/>
  <c r="X4543" i="1"/>
  <c r="S4526" i="1"/>
  <c r="X4526" i="1"/>
  <c r="S4539" i="1"/>
  <c r="X4539" i="1"/>
  <c r="S4535" i="1"/>
  <c r="X4535" i="1"/>
  <c r="S4531" i="1"/>
  <c r="X4531" i="1"/>
  <c r="T4529" i="1"/>
  <c r="V4529" i="1" s="1"/>
  <c r="W4529" i="1"/>
  <c r="D4526" i="1"/>
  <c r="G4526" i="1"/>
  <c r="T4525" i="1"/>
  <c r="V4525" i="1" s="1"/>
  <c r="W4525" i="1"/>
  <c r="D4525" i="1"/>
  <c r="T4521" i="1"/>
  <c r="V4521" i="1" s="1"/>
  <c r="W4521" i="1"/>
  <c r="D4518" i="1"/>
  <c r="G4518" i="1"/>
  <c r="T4517" i="1"/>
  <c r="V4517" i="1" s="1"/>
  <c r="D4517" i="1"/>
  <c r="T4513" i="1"/>
  <c r="V4513" i="1" s="1"/>
  <c r="W4513" i="1"/>
  <c r="D4510" i="1"/>
  <c r="G4510" i="1"/>
  <c r="T4509" i="1"/>
  <c r="V4509" i="1" s="1"/>
  <c r="W4509" i="1"/>
  <c r="X4500" i="1"/>
  <c r="S4500" i="1"/>
  <c r="S4497" i="1"/>
  <c r="X4497" i="1"/>
  <c r="X4484" i="1"/>
  <c r="S4484" i="1"/>
  <c r="S4468" i="1"/>
  <c r="X4468" i="1"/>
  <c r="D4530" i="1"/>
  <c r="G4530" i="1"/>
  <c r="D4529" i="1"/>
  <c r="G4524" i="1"/>
  <c r="D4522" i="1"/>
  <c r="G4522" i="1"/>
  <c r="D4521" i="1"/>
  <c r="G4516" i="1"/>
  <c r="D4514" i="1"/>
  <c r="G4514" i="1"/>
  <c r="D4513" i="1"/>
  <c r="G4508" i="1"/>
  <c r="X4506" i="1"/>
  <c r="S4506" i="1"/>
  <c r="X4498" i="1"/>
  <c r="S4498" i="1"/>
  <c r="X4490" i="1"/>
  <c r="S4490" i="1"/>
  <c r="S4480" i="1"/>
  <c r="X4480" i="1"/>
  <c r="X4479" i="1"/>
  <c r="S4479" i="1"/>
  <c r="X4478" i="1"/>
  <c r="S4478" i="1"/>
  <c r="D4477" i="1"/>
  <c r="G4477" i="1"/>
  <c r="X4471" i="1"/>
  <c r="S4471" i="1"/>
  <c r="D4469" i="1"/>
  <c r="G4469" i="1"/>
  <c r="X4466" i="1"/>
  <c r="S4466" i="1"/>
  <c r="D4463" i="1"/>
  <c r="G4463" i="1"/>
  <c r="D4460" i="1"/>
  <c r="G4460" i="1"/>
  <c r="X4457" i="1"/>
  <c r="S4457" i="1"/>
  <c r="S4451" i="1"/>
  <c r="X4451" i="1"/>
  <c r="D4442" i="1"/>
  <c r="G4442" i="1"/>
  <c r="S4402" i="1"/>
  <c r="X4402" i="1"/>
  <c r="S4400" i="1"/>
  <c r="X4400" i="1"/>
  <c r="S4361" i="1"/>
  <c r="X4361" i="1"/>
  <c r="S4527" i="1"/>
  <c r="X4527" i="1"/>
  <c r="S4524" i="1"/>
  <c r="X4524" i="1"/>
  <c r="S4519" i="1"/>
  <c r="X4519" i="1"/>
  <c r="S4516" i="1"/>
  <c r="X4516" i="1"/>
  <c r="S4511" i="1"/>
  <c r="X4511" i="1"/>
  <c r="S4508" i="1"/>
  <c r="X4508" i="1"/>
  <c r="D4505" i="1"/>
  <c r="G4505" i="1"/>
  <c r="X4503" i="1"/>
  <c r="S4503" i="1"/>
  <c r="S4502" i="1"/>
  <c r="G4500" i="1"/>
  <c r="D4500" i="1"/>
  <c r="D4497" i="1"/>
  <c r="G4497" i="1"/>
  <c r="X4495" i="1"/>
  <c r="S4495" i="1"/>
  <c r="S4494" i="1"/>
  <c r="G4492" i="1"/>
  <c r="D4492" i="1"/>
  <c r="D4489" i="1"/>
  <c r="G4489" i="1"/>
  <c r="X4487" i="1"/>
  <c r="S4487" i="1"/>
  <c r="S4486" i="1"/>
  <c r="D4484" i="1"/>
  <c r="G4484" i="1"/>
  <c r="D4476" i="1"/>
  <c r="G4476" i="1"/>
  <c r="D4473" i="1"/>
  <c r="G4473" i="1"/>
  <c r="X4470" i="1"/>
  <c r="S4470" i="1"/>
  <c r="S4463" i="1"/>
  <c r="X4463" i="1"/>
  <c r="S4458" i="1"/>
  <c r="X4458" i="1"/>
  <c r="D4446" i="1"/>
  <c r="G4446" i="1"/>
  <c r="T4445" i="1"/>
  <c r="V4445" i="1" s="1"/>
  <c r="W4445" i="1"/>
  <c r="S4414" i="1"/>
  <c r="X4414" i="1"/>
  <c r="S4507" i="1"/>
  <c r="X4507" i="1"/>
  <c r="G4506" i="1"/>
  <c r="G4498" i="1"/>
  <c r="G4490" i="1"/>
  <c r="D4480" i="1"/>
  <c r="G4480" i="1"/>
  <c r="S4472" i="1"/>
  <c r="X4472" i="1"/>
  <c r="X4467" i="1"/>
  <c r="S4467" i="1"/>
  <c r="D4465" i="1"/>
  <c r="G4465" i="1"/>
  <c r="G4456" i="1"/>
  <c r="D4456" i="1"/>
  <c r="D4438" i="1"/>
  <c r="G4438" i="1"/>
  <c r="D4464" i="1"/>
  <c r="G4464" i="1"/>
  <c r="S4460" i="1"/>
  <c r="X4460" i="1"/>
  <c r="S4459" i="1"/>
  <c r="X4459" i="1"/>
  <c r="X4456" i="1"/>
  <c r="S4456" i="1"/>
  <c r="D4455" i="1"/>
  <c r="G4455" i="1"/>
  <c r="D4452" i="1"/>
  <c r="G4452" i="1"/>
  <c r="G4450" i="1"/>
  <c r="D4450" i="1"/>
  <c r="G4445" i="1"/>
  <c r="D4445" i="1"/>
  <c r="G4441" i="1"/>
  <c r="D4441" i="1"/>
  <c r="G4437" i="1"/>
  <c r="D4437" i="1"/>
  <c r="D4436" i="1"/>
  <c r="G4436" i="1"/>
  <c r="D4425" i="1"/>
  <c r="G4425" i="1"/>
  <c r="S4420" i="1"/>
  <c r="X4420" i="1"/>
  <c r="S4391" i="1"/>
  <c r="X4391" i="1"/>
  <c r="S4381" i="1"/>
  <c r="X4381" i="1"/>
  <c r="G4380" i="1"/>
  <c r="D4380" i="1"/>
  <c r="D4483" i="1"/>
  <c r="D4479" i="1"/>
  <c r="D4475" i="1"/>
  <c r="G4474" i="1"/>
  <c r="D4472" i="1"/>
  <c r="G4472" i="1"/>
  <c r="G4470" i="1"/>
  <c r="D4468" i="1"/>
  <c r="G4468" i="1"/>
  <c r="G4466" i="1"/>
  <c r="G4461" i="1"/>
  <c r="D4459" i="1"/>
  <c r="G4459" i="1"/>
  <c r="X4449" i="1"/>
  <c r="S4449" i="1"/>
  <c r="G4447" i="1"/>
  <c r="W4444" i="1"/>
  <c r="T4444" i="1"/>
  <c r="V4444" i="1" s="1"/>
  <c r="G4443" i="1"/>
  <c r="W4440" i="1"/>
  <c r="T4440" i="1"/>
  <c r="V4440" i="1" s="1"/>
  <c r="G4439" i="1"/>
  <c r="W4436" i="1"/>
  <c r="T4436" i="1"/>
  <c r="V4436" i="1" s="1"/>
  <c r="G4434" i="1"/>
  <c r="D4434" i="1"/>
  <c r="X4432" i="1"/>
  <c r="S4432" i="1"/>
  <c r="D4431" i="1"/>
  <c r="G4431" i="1"/>
  <c r="G4426" i="1"/>
  <c r="D4426" i="1"/>
  <c r="D4406" i="1"/>
  <c r="G4406" i="1"/>
  <c r="S4501" i="1"/>
  <c r="X4501" i="1"/>
  <c r="S4493" i="1"/>
  <c r="X4493" i="1"/>
  <c r="S4485" i="1"/>
  <c r="X4485" i="1"/>
  <c r="S4481" i="1"/>
  <c r="X4481" i="1"/>
  <c r="S4477" i="1"/>
  <c r="X4477" i="1"/>
  <c r="S4473" i="1"/>
  <c r="X4473" i="1"/>
  <c r="S4469" i="1"/>
  <c r="X4469" i="1"/>
  <c r="S4465" i="1"/>
  <c r="X4465" i="1"/>
  <c r="S4464" i="1"/>
  <c r="X4464" i="1"/>
  <c r="S4461" i="1"/>
  <c r="X4461" i="1"/>
  <c r="G4458" i="1"/>
  <c r="D4458" i="1"/>
  <c r="W4452" i="1"/>
  <c r="T4452" i="1"/>
  <c r="V4452" i="1" s="1"/>
  <c r="G4451" i="1"/>
  <c r="X4448" i="1"/>
  <c r="S4448" i="1"/>
  <c r="S4447" i="1"/>
  <c r="X4447" i="1"/>
  <c r="S4443" i="1"/>
  <c r="X4443" i="1"/>
  <c r="S4439" i="1"/>
  <c r="X4439" i="1"/>
  <c r="S4433" i="1"/>
  <c r="X4433" i="1"/>
  <c r="T4422" i="1"/>
  <c r="V4422" i="1" s="1"/>
  <c r="W4422" i="1"/>
  <c r="S4413" i="1"/>
  <c r="X4413" i="1"/>
  <c r="G4412" i="1"/>
  <c r="D4412" i="1"/>
  <c r="S4395" i="1"/>
  <c r="X4395" i="1"/>
  <c r="S4435" i="1"/>
  <c r="X4435" i="1"/>
  <c r="G4433" i="1"/>
  <c r="X4425" i="1"/>
  <c r="S4425" i="1"/>
  <c r="S4423" i="1"/>
  <c r="X4423" i="1"/>
  <c r="S4421" i="1"/>
  <c r="S4419" i="1"/>
  <c r="X4419" i="1"/>
  <c r="G4418" i="1"/>
  <c r="D4418" i="1"/>
  <c r="X4416" i="1"/>
  <c r="T4412" i="1"/>
  <c r="V4412" i="1" s="1"/>
  <c r="W4412" i="1"/>
  <c r="S4411" i="1"/>
  <c r="X4411" i="1"/>
  <c r="G4410" i="1"/>
  <c r="D4410" i="1"/>
  <c r="T4396" i="1"/>
  <c r="V4396" i="1" s="1"/>
  <c r="W4396" i="1"/>
  <c r="T4384" i="1"/>
  <c r="V4384" i="1" s="1"/>
  <c r="W4384" i="1"/>
  <c r="S4365" i="1"/>
  <c r="X4365" i="1"/>
  <c r="G4364" i="1"/>
  <c r="D4364" i="1"/>
  <c r="D4430" i="1"/>
  <c r="W4428" i="1"/>
  <c r="T4428" i="1"/>
  <c r="V4428" i="1" s="1"/>
  <c r="G4427" i="1"/>
  <c r="X4424" i="1"/>
  <c r="S4424" i="1"/>
  <c r="D4423" i="1"/>
  <c r="G4423" i="1"/>
  <c r="W4418" i="1"/>
  <c r="T4418" i="1"/>
  <c r="V4418" i="1" s="1"/>
  <c r="S4417" i="1"/>
  <c r="X4417" i="1"/>
  <c r="G4416" i="1"/>
  <c r="D4416" i="1"/>
  <c r="W4410" i="1"/>
  <c r="T4410" i="1"/>
  <c r="V4410" i="1" s="1"/>
  <c r="S4401" i="1"/>
  <c r="X4401" i="1"/>
  <c r="G4399" i="1"/>
  <c r="T4368" i="1"/>
  <c r="V4368" i="1" s="1"/>
  <c r="W4368" i="1"/>
  <c r="S4446" i="1"/>
  <c r="X4446" i="1"/>
  <c r="S4442" i="1"/>
  <c r="X4442" i="1"/>
  <c r="S4438" i="1"/>
  <c r="X4438" i="1"/>
  <c r="S4431" i="1"/>
  <c r="X4431" i="1"/>
  <c r="S4427" i="1"/>
  <c r="X4427" i="1"/>
  <c r="T4416" i="1"/>
  <c r="V4416" i="1" s="1"/>
  <c r="W4416" i="1"/>
  <c r="S4415" i="1"/>
  <c r="X4415" i="1"/>
  <c r="G4414" i="1"/>
  <c r="D4414" i="1"/>
  <c r="T4408" i="1"/>
  <c r="V4408" i="1" s="1"/>
  <c r="W4408" i="1"/>
  <c r="G4404" i="1"/>
  <c r="D4404" i="1"/>
  <c r="D4402" i="1"/>
  <c r="G4402" i="1"/>
  <c r="D4398" i="1"/>
  <c r="G4398" i="1"/>
  <c r="D4397" i="1"/>
  <c r="G4397" i="1"/>
  <c r="S4390" i="1"/>
  <c r="X4390" i="1"/>
  <c r="G4390" i="1"/>
  <c r="D4390" i="1"/>
  <c r="S4377" i="1"/>
  <c r="X4377" i="1"/>
  <c r="D4374" i="1"/>
  <c r="G4374" i="1"/>
  <c r="S4406" i="1"/>
  <c r="X4406" i="1"/>
  <c r="S4405" i="1"/>
  <c r="X4405" i="1"/>
  <c r="G4403" i="1"/>
  <c r="D4401" i="1"/>
  <c r="G4401" i="1"/>
  <c r="S4399" i="1"/>
  <c r="X4399" i="1"/>
  <c r="D4396" i="1"/>
  <c r="X4393" i="1"/>
  <c r="G4392" i="1"/>
  <c r="S4378" i="1"/>
  <c r="X4378" i="1"/>
  <c r="S4375" i="1"/>
  <c r="X4375" i="1"/>
  <c r="S4362" i="1"/>
  <c r="X4362" i="1"/>
  <c r="S4409" i="1"/>
  <c r="X4409" i="1"/>
  <c r="G4407" i="1"/>
  <c r="D4405" i="1"/>
  <c r="G4405" i="1"/>
  <c r="S4403" i="1"/>
  <c r="X4403" i="1"/>
  <c r="D4400" i="1"/>
  <c r="X4394" i="1"/>
  <c r="S4394" i="1"/>
  <c r="T4393" i="1"/>
  <c r="V4393" i="1" s="1"/>
  <c r="W4393" i="1"/>
  <c r="X4392" i="1"/>
  <c r="S4392" i="1"/>
  <c r="S4385" i="1"/>
  <c r="X4385" i="1"/>
  <c r="D4382" i="1"/>
  <c r="G4382" i="1"/>
  <c r="T4376" i="1"/>
  <c r="V4376" i="1" s="1"/>
  <c r="W4376" i="1"/>
  <c r="S4373" i="1"/>
  <c r="X4373" i="1"/>
  <c r="G4372" i="1"/>
  <c r="D4372" i="1"/>
  <c r="S4369" i="1"/>
  <c r="X4369" i="1"/>
  <c r="D4366" i="1"/>
  <c r="G4366" i="1"/>
  <c r="G4419" i="1"/>
  <c r="G4417" i="1"/>
  <c r="G4415" i="1"/>
  <c r="G4413" i="1"/>
  <c r="G4411" i="1"/>
  <c r="D4409" i="1"/>
  <c r="G4409" i="1"/>
  <c r="S4407" i="1"/>
  <c r="X4407" i="1"/>
  <c r="T4404" i="1"/>
  <c r="V4404" i="1" s="1"/>
  <c r="W4404" i="1"/>
  <c r="S4398" i="1"/>
  <c r="X4398" i="1"/>
  <c r="S4397" i="1"/>
  <c r="X4397" i="1"/>
  <c r="G4395" i="1"/>
  <c r="D4391" i="1"/>
  <c r="G4391" i="1"/>
  <c r="X4389" i="1"/>
  <c r="S4389" i="1"/>
  <c r="S4386" i="1"/>
  <c r="X4386" i="1"/>
  <c r="S4383" i="1"/>
  <c r="X4383" i="1"/>
  <c r="S4370" i="1"/>
  <c r="X4370" i="1"/>
  <c r="S4367" i="1"/>
  <c r="X4367" i="1"/>
  <c r="G4387" i="1"/>
  <c r="D4385" i="1"/>
  <c r="G4385" i="1"/>
  <c r="D4384" i="1"/>
  <c r="G4379" i="1"/>
  <c r="D4377" i="1"/>
  <c r="G4377" i="1"/>
  <c r="D4376" i="1"/>
  <c r="G4371" i="1"/>
  <c r="D4369" i="1"/>
  <c r="G4369" i="1"/>
  <c r="D4368" i="1"/>
  <c r="G4363" i="1"/>
  <c r="D4361" i="1"/>
  <c r="G4361" i="1"/>
  <c r="S4387" i="1"/>
  <c r="X4387" i="1"/>
  <c r="D4386" i="1"/>
  <c r="G4386" i="1"/>
  <c r="S4382" i="1"/>
  <c r="X4382" i="1"/>
  <c r="S4379" i="1"/>
  <c r="X4379" i="1"/>
  <c r="D4378" i="1"/>
  <c r="G4378" i="1"/>
  <c r="S4374" i="1"/>
  <c r="X4374" i="1"/>
  <c r="S4371" i="1"/>
  <c r="X4371" i="1"/>
  <c r="D4370" i="1"/>
  <c r="G4370" i="1"/>
  <c r="S4366" i="1"/>
  <c r="X4366" i="1"/>
  <c r="S4363" i="1"/>
  <c r="X4363" i="1"/>
  <c r="D4362" i="1"/>
  <c r="G4362" i="1"/>
  <c r="D4394" i="1"/>
  <c r="G4383" i="1"/>
  <c r="D4381" i="1"/>
  <c r="G4381" i="1"/>
  <c r="G4375" i="1"/>
  <c r="D4373" i="1"/>
  <c r="G4373" i="1"/>
  <c r="T4372" i="1"/>
  <c r="V4372" i="1" s="1"/>
  <c r="W4372" i="1"/>
  <c r="G4367" i="1"/>
  <c r="D4365" i="1"/>
  <c r="G4365" i="1"/>
  <c r="T4364" i="1"/>
  <c r="V4364" i="1" s="1"/>
  <c r="W4364" i="1"/>
  <c r="K4020" i="1"/>
  <c r="N4020" i="1"/>
  <c r="P4020" i="1" s="1"/>
  <c r="R4020" i="1" s="1"/>
  <c r="Q4020" i="1"/>
  <c r="H4020" i="1" s="1"/>
  <c r="K4021" i="1"/>
  <c r="N4021" i="1"/>
  <c r="P4021" i="1" s="1"/>
  <c r="R4021" i="1" s="1"/>
  <c r="Q4021" i="1"/>
  <c r="H4021" i="1" s="1"/>
  <c r="K4022" i="1"/>
  <c r="N4022" i="1"/>
  <c r="P4022" i="1" s="1"/>
  <c r="R4022" i="1" s="1"/>
  <c r="Q4022" i="1"/>
  <c r="H4022" i="1" s="1"/>
  <c r="D4022" i="1" s="1"/>
  <c r="K4023" i="1"/>
  <c r="N4023" i="1"/>
  <c r="P4023" i="1" s="1"/>
  <c r="R4023" i="1" s="1"/>
  <c r="X4023" i="1" s="1"/>
  <c r="Q4023" i="1"/>
  <c r="H4023" i="1" s="1"/>
  <c r="K4024" i="1"/>
  <c r="N4024" i="1"/>
  <c r="P4024" i="1" s="1"/>
  <c r="R4024" i="1" s="1"/>
  <c r="Q4024" i="1"/>
  <c r="H4024" i="1" s="1"/>
  <c r="K4025" i="1"/>
  <c r="N4025" i="1"/>
  <c r="P4025" i="1" s="1"/>
  <c r="R4025" i="1" s="1"/>
  <c r="Q4025" i="1"/>
  <c r="H4025" i="1" s="1"/>
  <c r="K4026" i="1"/>
  <c r="N4026" i="1"/>
  <c r="P4026" i="1" s="1"/>
  <c r="R4026" i="1" s="1"/>
  <c r="Q4026" i="1"/>
  <c r="H4026" i="1" s="1"/>
  <c r="D4026" i="1" s="1"/>
  <c r="K4027" i="1"/>
  <c r="N4027" i="1"/>
  <c r="P4027" i="1" s="1"/>
  <c r="R4027" i="1" s="1"/>
  <c r="X4027" i="1" s="1"/>
  <c r="Q4027" i="1"/>
  <c r="H4027" i="1" s="1"/>
  <c r="G4027" i="1" s="1"/>
  <c r="K4028" i="1"/>
  <c r="N4028" i="1"/>
  <c r="P4028" i="1" s="1"/>
  <c r="R4028" i="1" s="1"/>
  <c r="Q4028" i="1"/>
  <c r="H4028" i="1" s="1"/>
  <c r="K4029" i="1"/>
  <c r="N4029" i="1"/>
  <c r="P4029" i="1" s="1"/>
  <c r="R4029" i="1" s="1"/>
  <c r="Q4029" i="1"/>
  <c r="H4029" i="1" s="1"/>
  <c r="K4030" i="1"/>
  <c r="N4030" i="1"/>
  <c r="P4030" i="1" s="1"/>
  <c r="R4030" i="1" s="1"/>
  <c r="Q4030" i="1"/>
  <c r="H4030" i="1" s="1"/>
  <c r="D4030" i="1" s="1"/>
  <c r="K4031" i="1"/>
  <c r="N4031" i="1"/>
  <c r="P4031" i="1" s="1"/>
  <c r="R4031" i="1" s="1"/>
  <c r="S4031" i="1" s="1"/>
  <c r="Q4031" i="1"/>
  <c r="H4031" i="1" s="1"/>
  <c r="G4031" i="1" s="1"/>
  <c r="K4032" i="1"/>
  <c r="N4032" i="1"/>
  <c r="P4032" i="1" s="1"/>
  <c r="R4032" i="1" s="1"/>
  <c r="Q4032" i="1"/>
  <c r="H4032" i="1" s="1"/>
  <c r="K4033" i="1"/>
  <c r="N4033" i="1"/>
  <c r="P4033" i="1" s="1"/>
  <c r="R4033" i="1" s="1"/>
  <c r="Q4033" i="1"/>
  <c r="H4033" i="1" s="1"/>
  <c r="K4034" i="1"/>
  <c r="N4034" i="1"/>
  <c r="P4034" i="1" s="1"/>
  <c r="R4034" i="1" s="1"/>
  <c r="Q4034" i="1"/>
  <c r="H4034" i="1" s="1"/>
  <c r="D4034" i="1" s="1"/>
  <c r="K4035" i="1"/>
  <c r="N4035" i="1"/>
  <c r="P4035" i="1" s="1"/>
  <c r="R4035" i="1" s="1"/>
  <c r="Q4035" i="1"/>
  <c r="H4035" i="1" s="1"/>
  <c r="G4035" i="1" s="1"/>
  <c r="K4036" i="1"/>
  <c r="N4036" i="1"/>
  <c r="P4036" i="1" s="1"/>
  <c r="R4036" i="1" s="1"/>
  <c r="Q4036" i="1"/>
  <c r="H4036" i="1" s="1"/>
  <c r="K4037" i="1"/>
  <c r="N4037" i="1"/>
  <c r="P4037" i="1" s="1"/>
  <c r="R4037" i="1" s="1"/>
  <c r="Q4037" i="1"/>
  <c r="H4037" i="1" s="1"/>
  <c r="K4038" i="1"/>
  <c r="N4038" i="1"/>
  <c r="P4038" i="1" s="1"/>
  <c r="R4038" i="1" s="1"/>
  <c r="Q4038" i="1"/>
  <c r="H4038" i="1" s="1"/>
  <c r="D4038" i="1" s="1"/>
  <c r="K4039" i="1"/>
  <c r="N4039" i="1"/>
  <c r="P4039" i="1" s="1"/>
  <c r="R4039" i="1" s="1"/>
  <c r="X4039" i="1" s="1"/>
  <c r="Q4039" i="1"/>
  <c r="H4039" i="1" s="1"/>
  <c r="K4040" i="1"/>
  <c r="N4040" i="1"/>
  <c r="P4040" i="1" s="1"/>
  <c r="R4040" i="1" s="1"/>
  <c r="Q4040" i="1"/>
  <c r="H4040" i="1" s="1"/>
  <c r="D4040" i="1" s="1"/>
  <c r="K4041" i="1"/>
  <c r="N4041" i="1"/>
  <c r="P4041" i="1" s="1"/>
  <c r="R4041" i="1" s="1"/>
  <c r="X4041" i="1" s="1"/>
  <c r="Q4041" i="1"/>
  <c r="H4041" i="1" s="1"/>
  <c r="K4042" i="1"/>
  <c r="N4042" i="1"/>
  <c r="P4042" i="1" s="1"/>
  <c r="R4042" i="1" s="1"/>
  <c r="Q4042" i="1"/>
  <c r="H4042" i="1" s="1"/>
  <c r="D4042" i="1" s="1"/>
  <c r="K4043" i="1"/>
  <c r="N4043" i="1"/>
  <c r="P4043" i="1" s="1"/>
  <c r="R4043" i="1" s="1"/>
  <c r="Q4043" i="1"/>
  <c r="H4043" i="1" s="1"/>
  <c r="K4044" i="1"/>
  <c r="N4044" i="1"/>
  <c r="P4044" i="1" s="1"/>
  <c r="R4044" i="1" s="1"/>
  <c r="Q4044" i="1"/>
  <c r="H4044" i="1" s="1"/>
  <c r="D4044" i="1" s="1"/>
  <c r="K4045" i="1"/>
  <c r="N4045" i="1"/>
  <c r="P4045" i="1" s="1"/>
  <c r="R4045" i="1" s="1"/>
  <c r="Q4045" i="1"/>
  <c r="H4045" i="1" s="1"/>
  <c r="G4045" i="1" s="1"/>
  <c r="K4046" i="1"/>
  <c r="N4046" i="1"/>
  <c r="P4046" i="1" s="1"/>
  <c r="R4046" i="1" s="1"/>
  <c r="Q4046" i="1"/>
  <c r="H4046" i="1" s="1"/>
  <c r="K4047" i="1"/>
  <c r="N4047" i="1"/>
  <c r="P4047" i="1" s="1"/>
  <c r="R4047" i="1" s="1"/>
  <c r="Q4047" i="1"/>
  <c r="H4047" i="1" s="1"/>
  <c r="G4047" i="1" s="1"/>
  <c r="K4048" i="1"/>
  <c r="N4048" i="1"/>
  <c r="P4048" i="1" s="1"/>
  <c r="R4048" i="1" s="1"/>
  <c r="Q4048" i="1"/>
  <c r="H4048" i="1" s="1"/>
  <c r="K4049" i="1"/>
  <c r="N4049" i="1"/>
  <c r="P4049" i="1" s="1"/>
  <c r="R4049" i="1" s="1"/>
  <c r="X4049" i="1" s="1"/>
  <c r="Q4049" i="1"/>
  <c r="H4049" i="1" s="1"/>
  <c r="K4050" i="1"/>
  <c r="N4050" i="1"/>
  <c r="P4050" i="1" s="1"/>
  <c r="R4050" i="1" s="1"/>
  <c r="Q4050" i="1"/>
  <c r="H4050" i="1" s="1"/>
  <c r="D4050" i="1" s="1"/>
  <c r="K4051" i="1"/>
  <c r="N4051" i="1"/>
  <c r="P4051" i="1" s="1"/>
  <c r="R4051" i="1" s="1"/>
  <c r="S4051" i="1" s="1"/>
  <c r="Q4051" i="1"/>
  <c r="H4051" i="1" s="1"/>
  <c r="K4052" i="1"/>
  <c r="N4052" i="1"/>
  <c r="P4052" i="1" s="1"/>
  <c r="R4052" i="1" s="1"/>
  <c r="X4052" i="1" s="1"/>
  <c r="Q4052" i="1"/>
  <c r="H4052" i="1" s="1"/>
  <c r="D4052" i="1" s="1"/>
  <c r="K4053" i="1"/>
  <c r="N4053" i="1"/>
  <c r="P4053" i="1" s="1"/>
  <c r="R4053" i="1" s="1"/>
  <c r="Q4053" i="1"/>
  <c r="H4053" i="1" s="1"/>
  <c r="K4054" i="1"/>
  <c r="N4054" i="1"/>
  <c r="P4054" i="1" s="1"/>
  <c r="R4054" i="1" s="1"/>
  <c r="Q4054" i="1"/>
  <c r="H4054" i="1" s="1"/>
  <c r="K4055" i="1"/>
  <c r="N4055" i="1"/>
  <c r="P4055" i="1" s="1"/>
  <c r="R4055" i="1" s="1"/>
  <c r="Q4055" i="1"/>
  <c r="H4055" i="1" s="1"/>
  <c r="D4055" i="1" s="1"/>
  <c r="K4056" i="1"/>
  <c r="N4056" i="1"/>
  <c r="P4056" i="1" s="1"/>
  <c r="R4056" i="1" s="1"/>
  <c r="X4056" i="1" s="1"/>
  <c r="Q4056" i="1"/>
  <c r="H4056" i="1" s="1"/>
  <c r="G4056" i="1" s="1"/>
  <c r="K4057" i="1"/>
  <c r="N4057" i="1"/>
  <c r="P4057" i="1" s="1"/>
  <c r="R4057" i="1" s="1"/>
  <c r="Q4057" i="1"/>
  <c r="H4057" i="1" s="1"/>
  <c r="K4058" i="1"/>
  <c r="N4058" i="1"/>
  <c r="P4058" i="1" s="1"/>
  <c r="R4058" i="1" s="1"/>
  <c r="Q4058" i="1"/>
  <c r="H4058" i="1" s="1"/>
  <c r="K4059" i="1"/>
  <c r="N4059" i="1"/>
  <c r="P4059" i="1" s="1"/>
  <c r="R4059" i="1" s="1"/>
  <c r="Q4059" i="1"/>
  <c r="H4059" i="1" s="1"/>
  <c r="D4059" i="1" s="1"/>
  <c r="K4060" i="1"/>
  <c r="N4060" i="1"/>
  <c r="P4060" i="1" s="1"/>
  <c r="R4060" i="1" s="1"/>
  <c r="S4060" i="1" s="1"/>
  <c r="Q4060" i="1"/>
  <c r="H4060" i="1" s="1"/>
  <c r="G4060" i="1" s="1"/>
  <c r="K4061" i="1"/>
  <c r="N4061" i="1"/>
  <c r="P4061" i="1" s="1"/>
  <c r="R4061" i="1" s="1"/>
  <c r="Q4061" i="1"/>
  <c r="H4061" i="1" s="1"/>
  <c r="D4061" i="1" s="1"/>
  <c r="K4062" i="1"/>
  <c r="N4062" i="1"/>
  <c r="P4062" i="1" s="1"/>
  <c r="R4062" i="1" s="1"/>
  <c r="S4062" i="1" s="1"/>
  <c r="Q4062" i="1"/>
  <c r="H4062" i="1" s="1"/>
  <c r="K4063" i="1"/>
  <c r="N4063" i="1"/>
  <c r="P4063" i="1" s="1"/>
  <c r="R4063" i="1" s="1"/>
  <c r="Q4063" i="1"/>
  <c r="H4063" i="1" s="1"/>
  <c r="D4063" i="1" s="1"/>
  <c r="K4064" i="1"/>
  <c r="N4064" i="1"/>
  <c r="P4064" i="1" s="1"/>
  <c r="R4064" i="1" s="1"/>
  <c r="S4064" i="1" s="1"/>
  <c r="Q4064" i="1"/>
  <c r="H4064" i="1" s="1"/>
  <c r="K4065" i="1"/>
  <c r="N4065" i="1"/>
  <c r="P4065" i="1" s="1"/>
  <c r="R4065" i="1" s="1"/>
  <c r="Q4065" i="1"/>
  <c r="H4065" i="1" s="1"/>
  <c r="D4065" i="1" s="1"/>
  <c r="K4066" i="1"/>
  <c r="N4066" i="1"/>
  <c r="P4066" i="1" s="1"/>
  <c r="R4066" i="1" s="1"/>
  <c r="S4066" i="1" s="1"/>
  <c r="Q4066" i="1"/>
  <c r="H4066" i="1" s="1"/>
  <c r="K4067" i="1"/>
  <c r="N4067" i="1"/>
  <c r="P4067" i="1" s="1"/>
  <c r="R4067" i="1" s="1"/>
  <c r="Q4067" i="1"/>
  <c r="H4067" i="1" s="1"/>
  <c r="D4067" i="1" s="1"/>
  <c r="K4068" i="1"/>
  <c r="N4068" i="1"/>
  <c r="P4068" i="1" s="1"/>
  <c r="R4068" i="1" s="1"/>
  <c r="S4068" i="1" s="1"/>
  <c r="Q4068" i="1"/>
  <c r="H4068" i="1" s="1"/>
  <c r="K4069" i="1"/>
  <c r="N4069" i="1"/>
  <c r="P4069" i="1" s="1"/>
  <c r="R4069" i="1" s="1"/>
  <c r="Q4069" i="1"/>
  <c r="H4069" i="1" s="1"/>
  <c r="D4069" i="1" s="1"/>
  <c r="K4070" i="1"/>
  <c r="N4070" i="1"/>
  <c r="P4070" i="1" s="1"/>
  <c r="R4070" i="1" s="1"/>
  <c r="S4070" i="1" s="1"/>
  <c r="Q4070" i="1"/>
  <c r="H4070" i="1" s="1"/>
  <c r="K4071" i="1"/>
  <c r="N4071" i="1"/>
  <c r="P4071" i="1" s="1"/>
  <c r="R4071" i="1" s="1"/>
  <c r="Q4071" i="1"/>
  <c r="H4071" i="1" s="1"/>
  <c r="D4071" i="1" s="1"/>
  <c r="K4072" i="1"/>
  <c r="N4072" i="1"/>
  <c r="P4072" i="1" s="1"/>
  <c r="R4072" i="1" s="1"/>
  <c r="S4072" i="1" s="1"/>
  <c r="Q4072" i="1"/>
  <c r="H4072" i="1" s="1"/>
  <c r="K4073" i="1"/>
  <c r="N4073" i="1"/>
  <c r="P4073" i="1" s="1"/>
  <c r="R4073" i="1" s="1"/>
  <c r="Q4073" i="1"/>
  <c r="H4073" i="1" s="1"/>
  <c r="D4073" i="1" s="1"/>
  <c r="K4074" i="1"/>
  <c r="N4074" i="1"/>
  <c r="P4074" i="1" s="1"/>
  <c r="R4074" i="1" s="1"/>
  <c r="S4074" i="1" s="1"/>
  <c r="Q4074" i="1"/>
  <c r="H4074" i="1" s="1"/>
  <c r="K4075" i="1"/>
  <c r="N4075" i="1"/>
  <c r="P4075" i="1" s="1"/>
  <c r="R4075" i="1" s="1"/>
  <c r="Q4075" i="1"/>
  <c r="H4075" i="1" s="1"/>
  <c r="K4076" i="1"/>
  <c r="N4076" i="1"/>
  <c r="P4076" i="1" s="1"/>
  <c r="R4076" i="1" s="1"/>
  <c r="Q4076" i="1"/>
  <c r="H4076" i="1" s="1"/>
  <c r="G4076" i="1" s="1"/>
  <c r="K4077" i="1"/>
  <c r="N4077" i="1"/>
  <c r="P4077" i="1" s="1"/>
  <c r="R4077" i="1" s="1"/>
  <c r="Q4077" i="1"/>
  <c r="H4077" i="1" s="1"/>
  <c r="K4078" i="1"/>
  <c r="N4078" i="1"/>
  <c r="P4078" i="1" s="1"/>
  <c r="R4078" i="1" s="1"/>
  <c r="X4078" i="1" s="1"/>
  <c r="Q4078" i="1"/>
  <c r="H4078" i="1" s="1"/>
  <c r="K4079" i="1"/>
  <c r="N4079" i="1"/>
  <c r="P4079" i="1" s="1"/>
  <c r="R4079" i="1" s="1"/>
  <c r="Q4079" i="1"/>
  <c r="H4079" i="1" s="1"/>
  <c r="D4079" i="1" s="1"/>
  <c r="K4080" i="1"/>
  <c r="N4080" i="1"/>
  <c r="P4080" i="1" s="1"/>
  <c r="R4080" i="1" s="1"/>
  <c r="S4080" i="1" s="1"/>
  <c r="Q4080" i="1"/>
  <c r="H4080" i="1" s="1"/>
  <c r="K4081" i="1"/>
  <c r="N4081" i="1"/>
  <c r="P4081" i="1" s="1"/>
  <c r="R4081" i="1" s="1"/>
  <c r="X4081" i="1" s="1"/>
  <c r="Q4081" i="1"/>
  <c r="H4081" i="1" s="1"/>
  <c r="D4081" i="1" s="1"/>
  <c r="K4082" i="1"/>
  <c r="N4082" i="1"/>
  <c r="P4082" i="1" s="1"/>
  <c r="R4082" i="1" s="1"/>
  <c r="Q4082" i="1"/>
  <c r="H4082" i="1" s="1"/>
  <c r="K4083" i="1"/>
  <c r="N4083" i="1"/>
  <c r="P4083" i="1" s="1"/>
  <c r="R4083" i="1" s="1"/>
  <c r="Q4083" i="1"/>
  <c r="H4083" i="1" s="1"/>
  <c r="K4084" i="1"/>
  <c r="N4084" i="1"/>
  <c r="P4084" i="1" s="1"/>
  <c r="R4084" i="1" s="1"/>
  <c r="Q4084" i="1"/>
  <c r="H4084" i="1" s="1"/>
  <c r="G4084" i="1" s="1"/>
  <c r="K4085" i="1"/>
  <c r="N4085" i="1"/>
  <c r="P4085" i="1" s="1"/>
  <c r="R4085" i="1" s="1"/>
  <c r="Q4085" i="1"/>
  <c r="H4085" i="1" s="1"/>
  <c r="D4085" i="1" s="1"/>
  <c r="K4086" i="1"/>
  <c r="N4086" i="1"/>
  <c r="P4086" i="1" s="1"/>
  <c r="R4086" i="1" s="1"/>
  <c r="X4086" i="1" s="1"/>
  <c r="Q4086" i="1"/>
  <c r="H4086" i="1" s="1"/>
  <c r="K4087" i="1"/>
  <c r="N4087" i="1"/>
  <c r="P4087" i="1" s="1"/>
  <c r="R4087" i="1" s="1"/>
  <c r="Q4087" i="1"/>
  <c r="H4087" i="1" s="1"/>
  <c r="D4087" i="1" s="1"/>
  <c r="K4088" i="1"/>
  <c r="N4088" i="1"/>
  <c r="P4088" i="1" s="1"/>
  <c r="R4088" i="1" s="1"/>
  <c r="Q4088" i="1"/>
  <c r="H4088" i="1" s="1"/>
  <c r="K4089" i="1"/>
  <c r="N4089" i="1"/>
  <c r="P4089" i="1" s="1"/>
  <c r="R4089" i="1" s="1"/>
  <c r="Q4089" i="1"/>
  <c r="H4089" i="1" s="1"/>
  <c r="D4089" i="1" s="1"/>
  <c r="K4090" i="1"/>
  <c r="N4090" i="1"/>
  <c r="P4090" i="1" s="1"/>
  <c r="R4090" i="1" s="1"/>
  <c r="X4090" i="1" s="1"/>
  <c r="Q4090" i="1"/>
  <c r="H4090" i="1" s="1"/>
  <c r="K4091" i="1"/>
  <c r="N4091" i="1"/>
  <c r="P4091" i="1" s="1"/>
  <c r="R4091" i="1" s="1"/>
  <c r="Q4091" i="1"/>
  <c r="H4091" i="1" s="1"/>
  <c r="K4092" i="1"/>
  <c r="N4092" i="1"/>
  <c r="P4092" i="1" s="1"/>
  <c r="R4092" i="1" s="1"/>
  <c r="Q4092" i="1"/>
  <c r="H4092" i="1" s="1"/>
  <c r="K4093" i="1"/>
  <c r="N4093" i="1"/>
  <c r="P4093" i="1" s="1"/>
  <c r="R4093" i="1" s="1"/>
  <c r="Q4093" i="1"/>
  <c r="H4093" i="1" s="1"/>
  <c r="D4093" i="1" s="1"/>
  <c r="K4094" i="1"/>
  <c r="N4094" i="1"/>
  <c r="P4094" i="1" s="1"/>
  <c r="R4094" i="1" s="1"/>
  <c r="X4094" i="1" s="1"/>
  <c r="Q4094" i="1"/>
  <c r="H4094" i="1" s="1"/>
  <c r="G4094" i="1" s="1"/>
  <c r="K4095" i="1"/>
  <c r="N4095" i="1"/>
  <c r="P4095" i="1" s="1"/>
  <c r="R4095" i="1" s="1"/>
  <c r="Q4095" i="1"/>
  <c r="H4095" i="1" s="1"/>
  <c r="K4096" i="1"/>
  <c r="N4096" i="1"/>
  <c r="P4096" i="1" s="1"/>
  <c r="R4096" i="1" s="1"/>
  <c r="Q4096" i="1"/>
  <c r="H4096" i="1" s="1"/>
  <c r="K4097" i="1"/>
  <c r="N4097" i="1"/>
  <c r="P4097" i="1" s="1"/>
  <c r="R4097" i="1" s="1"/>
  <c r="Q4097" i="1"/>
  <c r="H4097" i="1" s="1"/>
  <c r="D4097" i="1" s="1"/>
  <c r="K4098" i="1"/>
  <c r="N4098" i="1"/>
  <c r="P4098" i="1" s="1"/>
  <c r="R4098" i="1" s="1"/>
  <c r="S4098" i="1" s="1"/>
  <c r="Q4098" i="1"/>
  <c r="H4098" i="1" s="1"/>
  <c r="G4098" i="1" s="1"/>
  <c r="K4099" i="1"/>
  <c r="N4099" i="1"/>
  <c r="P4099" i="1" s="1"/>
  <c r="R4099" i="1" s="1"/>
  <c r="Q4099" i="1"/>
  <c r="H4099" i="1" s="1"/>
  <c r="K4100" i="1"/>
  <c r="N4100" i="1"/>
  <c r="P4100" i="1" s="1"/>
  <c r="R4100" i="1" s="1"/>
  <c r="Q4100" i="1"/>
  <c r="H4100" i="1" s="1"/>
  <c r="K4101" i="1"/>
  <c r="N4101" i="1"/>
  <c r="P4101" i="1" s="1"/>
  <c r="R4101" i="1" s="1"/>
  <c r="Q4101" i="1"/>
  <c r="H4101" i="1" s="1"/>
  <c r="D4101" i="1" s="1"/>
  <c r="K4102" i="1"/>
  <c r="N4102" i="1"/>
  <c r="P4102" i="1" s="1"/>
  <c r="R4102" i="1" s="1"/>
  <c r="Q4102" i="1"/>
  <c r="H4102" i="1" s="1"/>
  <c r="G4102" i="1" s="1"/>
  <c r="K4103" i="1"/>
  <c r="N4103" i="1"/>
  <c r="P4103" i="1" s="1"/>
  <c r="R4103" i="1" s="1"/>
  <c r="Q4103" i="1"/>
  <c r="H4103" i="1" s="1"/>
  <c r="K4104" i="1"/>
  <c r="N4104" i="1"/>
  <c r="P4104" i="1" s="1"/>
  <c r="R4104" i="1" s="1"/>
  <c r="Q4104" i="1"/>
  <c r="H4104" i="1" s="1"/>
  <c r="K4105" i="1"/>
  <c r="N4105" i="1"/>
  <c r="P4105" i="1" s="1"/>
  <c r="R4105" i="1" s="1"/>
  <c r="Q4105" i="1"/>
  <c r="H4105" i="1" s="1"/>
  <c r="D4105" i="1" s="1"/>
  <c r="K4106" i="1"/>
  <c r="N4106" i="1"/>
  <c r="P4106" i="1" s="1"/>
  <c r="R4106" i="1" s="1"/>
  <c r="Q4106" i="1"/>
  <c r="H4106" i="1" s="1"/>
  <c r="G4106" i="1" s="1"/>
  <c r="K4107" i="1"/>
  <c r="N4107" i="1"/>
  <c r="P4107" i="1" s="1"/>
  <c r="R4107" i="1" s="1"/>
  <c r="Q4107" i="1"/>
  <c r="H4107" i="1" s="1"/>
  <c r="D4107" i="1" s="1"/>
  <c r="K4108" i="1"/>
  <c r="N4108" i="1"/>
  <c r="P4108" i="1" s="1"/>
  <c r="R4108" i="1" s="1"/>
  <c r="S4108" i="1" s="1"/>
  <c r="Q4108" i="1"/>
  <c r="H4108" i="1" s="1"/>
  <c r="G4108" i="1" s="1"/>
  <c r="K4109" i="1"/>
  <c r="N4109" i="1"/>
  <c r="P4109" i="1" s="1"/>
  <c r="R4109" i="1" s="1"/>
  <c r="Q4109" i="1"/>
  <c r="H4109" i="1" s="1"/>
  <c r="D4109" i="1" s="1"/>
  <c r="K4110" i="1"/>
  <c r="N4110" i="1"/>
  <c r="P4110" i="1" s="1"/>
  <c r="R4110" i="1" s="1"/>
  <c r="Q4110" i="1"/>
  <c r="H4110" i="1" s="1"/>
  <c r="G4110" i="1" s="1"/>
  <c r="K4111" i="1"/>
  <c r="N4111" i="1"/>
  <c r="P4111" i="1" s="1"/>
  <c r="R4111" i="1" s="1"/>
  <c r="Q4111" i="1"/>
  <c r="H4111" i="1" s="1"/>
  <c r="D4111" i="1" s="1"/>
  <c r="K4112" i="1"/>
  <c r="N4112" i="1"/>
  <c r="P4112" i="1" s="1"/>
  <c r="R4112" i="1" s="1"/>
  <c r="X4112" i="1" s="1"/>
  <c r="Q4112" i="1"/>
  <c r="H4112" i="1" s="1"/>
  <c r="K4113" i="1"/>
  <c r="N4113" i="1"/>
  <c r="P4113" i="1" s="1"/>
  <c r="R4113" i="1" s="1"/>
  <c r="Q4113" i="1"/>
  <c r="H4113" i="1" s="1"/>
  <c r="D4113" i="1" s="1"/>
  <c r="K4114" i="1"/>
  <c r="N4114" i="1"/>
  <c r="P4114" i="1" s="1"/>
  <c r="R4114" i="1" s="1"/>
  <c r="X4114" i="1" s="1"/>
  <c r="Q4114" i="1"/>
  <c r="H4114" i="1" s="1"/>
  <c r="K4115" i="1"/>
  <c r="N4115" i="1"/>
  <c r="P4115" i="1" s="1"/>
  <c r="R4115" i="1" s="1"/>
  <c r="Q4115" i="1"/>
  <c r="H4115" i="1" s="1"/>
  <c r="D4115" i="1" s="1"/>
  <c r="K4116" i="1"/>
  <c r="N4116" i="1"/>
  <c r="P4116" i="1" s="1"/>
  <c r="R4116" i="1" s="1"/>
  <c r="X4116" i="1" s="1"/>
  <c r="Q4116" i="1"/>
  <c r="H4116" i="1" s="1"/>
  <c r="K4117" i="1"/>
  <c r="N4117" i="1"/>
  <c r="P4117" i="1" s="1"/>
  <c r="R4117" i="1" s="1"/>
  <c r="Q4117" i="1"/>
  <c r="H4117" i="1" s="1"/>
  <c r="D4117" i="1" s="1"/>
  <c r="K4118" i="1"/>
  <c r="N4118" i="1"/>
  <c r="P4118" i="1" s="1"/>
  <c r="R4118" i="1" s="1"/>
  <c r="X4118" i="1" s="1"/>
  <c r="Q4118" i="1"/>
  <c r="H4118" i="1" s="1"/>
  <c r="K4119" i="1"/>
  <c r="N4119" i="1"/>
  <c r="P4119" i="1" s="1"/>
  <c r="R4119" i="1" s="1"/>
  <c r="Q4119" i="1"/>
  <c r="H4119" i="1" s="1"/>
  <c r="D4119" i="1" s="1"/>
  <c r="K4120" i="1"/>
  <c r="N4120" i="1"/>
  <c r="P4120" i="1" s="1"/>
  <c r="R4120" i="1" s="1"/>
  <c r="S4120" i="1" s="1"/>
  <c r="Q4120" i="1"/>
  <c r="H4120" i="1" s="1"/>
  <c r="K4121" i="1"/>
  <c r="N4121" i="1"/>
  <c r="P4121" i="1" s="1"/>
  <c r="R4121" i="1" s="1"/>
  <c r="Q4121" i="1"/>
  <c r="H4121" i="1" s="1"/>
  <c r="K4122" i="1"/>
  <c r="N4122" i="1"/>
  <c r="P4122" i="1" s="1"/>
  <c r="R4122" i="1" s="1"/>
  <c r="X4122" i="1" s="1"/>
  <c r="Q4122" i="1"/>
  <c r="H4122" i="1" s="1"/>
  <c r="D4122" i="1" s="1"/>
  <c r="K4123" i="1"/>
  <c r="N4123" i="1"/>
  <c r="P4123" i="1" s="1"/>
  <c r="R4123" i="1" s="1"/>
  <c r="Q4123" i="1"/>
  <c r="H4123" i="1" s="1"/>
  <c r="G4123" i="1" s="1"/>
  <c r="K4124" i="1"/>
  <c r="N4124" i="1"/>
  <c r="P4124" i="1" s="1"/>
  <c r="R4124" i="1" s="1"/>
  <c r="Q4124" i="1"/>
  <c r="H4124" i="1" s="1"/>
  <c r="K4125" i="1"/>
  <c r="N4125" i="1"/>
  <c r="P4125" i="1" s="1"/>
  <c r="R4125" i="1" s="1"/>
  <c r="Q4125" i="1"/>
  <c r="H4125" i="1" s="1"/>
  <c r="K4126" i="1"/>
  <c r="N4126" i="1"/>
  <c r="P4126" i="1" s="1"/>
  <c r="R4126" i="1" s="1"/>
  <c r="Q4126" i="1"/>
  <c r="H4126" i="1" s="1"/>
  <c r="G4126" i="1" s="1"/>
  <c r="K4127" i="1"/>
  <c r="N4127" i="1"/>
  <c r="P4127" i="1" s="1"/>
  <c r="R4127" i="1" s="1"/>
  <c r="S4127" i="1" s="1"/>
  <c r="T4127" i="1" s="1"/>
  <c r="V4127" i="1" s="1"/>
  <c r="Q4127" i="1"/>
  <c r="H4127" i="1" s="1"/>
  <c r="D4127" i="1" s="1"/>
  <c r="K4128" i="1"/>
  <c r="N4128" i="1"/>
  <c r="P4128" i="1" s="1"/>
  <c r="R4128" i="1" s="1"/>
  <c r="X4128" i="1" s="1"/>
  <c r="Q4128" i="1"/>
  <c r="H4128" i="1" s="1"/>
  <c r="G4128" i="1" s="1"/>
  <c r="K4129" i="1"/>
  <c r="N4129" i="1"/>
  <c r="P4129" i="1" s="1"/>
  <c r="R4129" i="1" s="1"/>
  <c r="Q4129" i="1"/>
  <c r="H4129" i="1" s="1"/>
  <c r="D4129" i="1" s="1"/>
  <c r="K4130" i="1"/>
  <c r="N4130" i="1"/>
  <c r="P4130" i="1" s="1"/>
  <c r="R4130" i="1" s="1"/>
  <c r="Q4130" i="1"/>
  <c r="H4130" i="1" s="1"/>
  <c r="K4131" i="1"/>
  <c r="N4131" i="1"/>
  <c r="P4131" i="1" s="1"/>
  <c r="R4131" i="1" s="1"/>
  <c r="X4131" i="1" s="1"/>
  <c r="Q4131" i="1"/>
  <c r="H4131" i="1" s="1"/>
  <c r="G4131" i="1" s="1"/>
  <c r="K4132" i="1"/>
  <c r="N4132" i="1"/>
  <c r="P4132" i="1" s="1"/>
  <c r="R4132" i="1" s="1"/>
  <c r="Q4132" i="1"/>
  <c r="H4132" i="1" s="1"/>
  <c r="G4132" i="1" s="1"/>
  <c r="K4133" i="1"/>
  <c r="N4133" i="1"/>
  <c r="P4133" i="1" s="1"/>
  <c r="R4133" i="1" s="1"/>
  <c r="Q4133" i="1"/>
  <c r="H4133" i="1" s="1"/>
  <c r="K4134" i="1"/>
  <c r="N4134" i="1"/>
  <c r="P4134" i="1" s="1"/>
  <c r="R4134" i="1" s="1"/>
  <c r="Q4134" i="1"/>
  <c r="H4134" i="1" s="1"/>
  <c r="G4134" i="1" s="1"/>
  <c r="K4135" i="1"/>
  <c r="N4135" i="1"/>
  <c r="P4135" i="1" s="1"/>
  <c r="R4135" i="1" s="1"/>
  <c r="S4135" i="1" s="1"/>
  <c r="T4135" i="1" s="1"/>
  <c r="V4135" i="1" s="1"/>
  <c r="Q4135" i="1"/>
  <c r="H4135" i="1" s="1"/>
  <c r="D4135" i="1" s="1"/>
  <c r="K4136" i="1"/>
  <c r="N4136" i="1"/>
  <c r="P4136" i="1" s="1"/>
  <c r="R4136" i="1" s="1"/>
  <c r="X4136" i="1" s="1"/>
  <c r="Q4136" i="1"/>
  <c r="H4136" i="1" s="1"/>
  <c r="G4136" i="1" s="1"/>
  <c r="K4137" i="1"/>
  <c r="N4137" i="1"/>
  <c r="P4137" i="1" s="1"/>
  <c r="R4137" i="1" s="1"/>
  <c r="Q4137" i="1"/>
  <c r="H4137" i="1" s="1"/>
  <c r="D4137" i="1" s="1"/>
  <c r="K4138" i="1"/>
  <c r="N4138" i="1"/>
  <c r="P4138" i="1" s="1"/>
  <c r="R4138" i="1" s="1"/>
  <c r="Q4138" i="1"/>
  <c r="H4138" i="1" s="1"/>
  <c r="K4139" i="1"/>
  <c r="N4139" i="1"/>
  <c r="P4139" i="1" s="1"/>
  <c r="R4139" i="1" s="1"/>
  <c r="X4139" i="1" s="1"/>
  <c r="Q4139" i="1"/>
  <c r="H4139" i="1" s="1"/>
  <c r="G4139" i="1" s="1"/>
  <c r="K4140" i="1"/>
  <c r="N4140" i="1"/>
  <c r="P4140" i="1" s="1"/>
  <c r="R4140" i="1" s="1"/>
  <c r="Q4140" i="1"/>
  <c r="H4140" i="1" s="1"/>
  <c r="G4140" i="1" s="1"/>
  <c r="K4141" i="1"/>
  <c r="N4141" i="1"/>
  <c r="P4141" i="1" s="1"/>
  <c r="R4141" i="1" s="1"/>
  <c r="Q4141" i="1"/>
  <c r="H4141" i="1" s="1"/>
  <c r="K4142" i="1"/>
  <c r="N4142" i="1"/>
  <c r="P4142" i="1" s="1"/>
  <c r="R4142" i="1" s="1"/>
  <c r="Q4142" i="1"/>
  <c r="H4142" i="1" s="1"/>
  <c r="G4142" i="1" s="1"/>
  <c r="K4143" i="1"/>
  <c r="N4143" i="1"/>
  <c r="P4143" i="1" s="1"/>
  <c r="R4143" i="1" s="1"/>
  <c r="S4143" i="1" s="1"/>
  <c r="T4143" i="1" s="1"/>
  <c r="V4143" i="1" s="1"/>
  <c r="Q4143" i="1"/>
  <c r="H4143" i="1" s="1"/>
  <c r="D4143" i="1" s="1"/>
  <c r="K4144" i="1"/>
  <c r="N4144" i="1"/>
  <c r="P4144" i="1" s="1"/>
  <c r="R4144" i="1" s="1"/>
  <c r="X4144" i="1" s="1"/>
  <c r="Q4144" i="1"/>
  <c r="H4144" i="1" s="1"/>
  <c r="G4144" i="1" s="1"/>
  <c r="K4145" i="1"/>
  <c r="N4145" i="1"/>
  <c r="P4145" i="1" s="1"/>
  <c r="R4145" i="1" s="1"/>
  <c r="Q4145" i="1"/>
  <c r="H4145" i="1" s="1"/>
  <c r="D4145" i="1" s="1"/>
  <c r="K4146" i="1"/>
  <c r="N4146" i="1"/>
  <c r="P4146" i="1" s="1"/>
  <c r="R4146" i="1" s="1"/>
  <c r="Q4146" i="1"/>
  <c r="H4146" i="1" s="1"/>
  <c r="K4147" i="1"/>
  <c r="N4147" i="1"/>
  <c r="P4147" i="1" s="1"/>
  <c r="R4147" i="1" s="1"/>
  <c r="X4147" i="1" s="1"/>
  <c r="Q4147" i="1"/>
  <c r="H4147" i="1" s="1"/>
  <c r="G4147" i="1" s="1"/>
  <c r="K4148" i="1"/>
  <c r="N4148" i="1"/>
  <c r="P4148" i="1" s="1"/>
  <c r="R4148" i="1" s="1"/>
  <c r="Q4148" i="1"/>
  <c r="H4148" i="1" s="1"/>
  <c r="G4148" i="1" s="1"/>
  <c r="K4149" i="1"/>
  <c r="N4149" i="1"/>
  <c r="P4149" i="1" s="1"/>
  <c r="R4149" i="1" s="1"/>
  <c r="Q4149" i="1"/>
  <c r="H4149" i="1" s="1"/>
  <c r="K4150" i="1"/>
  <c r="N4150" i="1"/>
  <c r="P4150" i="1" s="1"/>
  <c r="R4150" i="1" s="1"/>
  <c r="Q4150" i="1"/>
  <c r="H4150" i="1" s="1"/>
  <c r="G4150" i="1" s="1"/>
  <c r="K4151" i="1"/>
  <c r="N4151" i="1"/>
  <c r="P4151" i="1" s="1"/>
  <c r="R4151" i="1" s="1"/>
  <c r="S4151" i="1" s="1"/>
  <c r="T4151" i="1" s="1"/>
  <c r="V4151" i="1" s="1"/>
  <c r="Q4151" i="1"/>
  <c r="H4151" i="1" s="1"/>
  <c r="D4151" i="1" s="1"/>
  <c r="K4152" i="1"/>
  <c r="N4152" i="1"/>
  <c r="P4152" i="1" s="1"/>
  <c r="R4152" i="1" s="1"/>
  <c r="X4152" i="1" s="1"/>
  <c r="Q4152" i="1"/>
  <c r="H4152" i="1" s="1"/>
  <c r="G4152" i="1" s="1"/>
  <c r="K4153" i="1"/>
  <c r="N4153" i="1"/>
  <c r="P4153" i="1" s="1"/>
  <c r="R4153" i="1" s="1"/>
  <c r="Q4153" i="1"/>
  <c r="H4153" i="1" s="1"/>
  <c r="D4153" i="1" s="1"/>
  <c r="K4154" i="1"/>
  <c r="N4154" i="1"/>
  <c r="P4154" i="1" s="1"/>
  <c r="R4154" i="1" s="1"/>
  <c r="Q4154" i="1"/>
  <c r="H4154" i="1" s="1"/>
  <c r="K4155" i="1"/>
  <c r="N4155" i="1"/>
  <c r="P4155" i="1" s="1"/>
  <c r="R4155" i="1" s="1"/>
  <c r="X4155" i="1" s="1"/>
  <c r="Q4155" i="1"/>
  <c r="H4155" i="1" s="1"/>
  <c r="G4155" i="1" s="1"/>
  <c r="K4156" i="1"/>
  <c r="N4156" i="1"/>
  <c r="P4156" i="1" s="1"/>
  <c r="R4156" i="1" s="1"/>
  <c r="Q4156" i="1"/>
  <c r="H4156" i="1" s="1"/>
  <c r="G4156" i="1" s="1"/>
  <c r="K4157" i="1"/>
  <c r="N4157" i="1"/>
  <c r="P4157" i="1" s="1"/>
  <c r="R4157" i="1" s="1"/>
  <c r="Q4157" i="1"/>
  <c r="H4157" i="1" s="1"/>
  <c r="K4158" i="1"/>
  <c r="N4158" i="1"/>
  <c r="P4158" i="1" s="1"/>
  <c r="R4158" i="1" s="1"/>
  <c r="Q4158" i="1"/>
  <c r="H4158" i="1" s="1"/>
  <c r="G4158" i="1" s="1"/>
  <c r="K4159" i="1"/>
  <c r="N4159" i="1"/>
  <c r="P4159" i="1" s="1"/>
  <c r="R4159" i="1" s="1"/>
  <c r="S4159" i="1" s="1"/>
  <c r="T4159" i="1" s="1"/>
  <c r="V4159" i="1" s="1"/>
  <c r="Q4159" i="1"/>
  <c r="H4159" i="1" s="1"/>
  <c r="D4159" i="1" s="1"/>
  <c r="K4160" i="1"/>
  <c r="N4160" i="1"/>
  <c r="P4160" i="1" s="1"/>
  <c r="R4160" i="1" s="1"/>
  <c r="X4160" i="1" s="1"/>
  <c r="Q4160" i="1"/>
  <c r="H4160" i="1" s="1"/>
  <c r="G4160" i="1" s="1"/>
  <c r="K4161" i="1"/>
  <c r="N4161" i="1"/>
  <c r="P4161" i="1" s="1"/>
  <c r="R4161" i="1" s="1"/>
  <c r="Q4161" i="1"/>
  <c r="H4161" i="1" s="1"/>
  <c r="D4161" i="1" s="1"/>
  <c r="K4162" i="1"/>
  <c r="N4162" i="1"/>
  <c r="P4162" i="1" s="1"/>
  <c r="R4162" i="1" s="1"/>
  <c r="Q4162" i="1"/>
  <c r="H4162" i="1" s="1"/>
  <c r="K4163" i="1"/>
  <c r="N4163" i="1"/>
  <c r="P4163" i="1" s="1"/>
  <c r="R4163" i="1" s="1"/>
  <c r="X4163" i="1" s="1"/>
  <c r="Q4163" i="1"/>
  <c r="H4163" i="1" s="1"/>
  <c r="G4163" i="1" s="1"/>
  <c r="K4164" i="1"/>
  <c r="N4164" i="1"/>
  <c r="P4164" i="1" s="1"/>
  <c r="R4164" i="1" s="1"/>
  <c r="Q4164" i="1"/>
  <c r="H4164" i="1" s="1"/>
  <c r="G4164" i="1" s="1"/>
  <c r="K4165" i="1"/>
  <c r="N4165" i="1"/>
  <c r="P4165" i="1" s="1"/>
  <c r="R4165" i="1" s="1"/>
  <c r="Q4165" i="1"/>
  <c r="H4165" i="1" s="1"/>
  <c r="K4166" i="1"/>
  <c r="N4166" i="1"/>
  <c r="P4166" i="1" s="1"/>
  <c r="R4166" i="1" s="1"/>
  <c r="Q4166" i="1"/>
  <c r="H4166" i="1" s="1"/>
  <c r="G4166" i="1" s="1"/>
  <c r="K4167" i="1"/>
  <c r="N4167" i="1"/>
  <c r="P4167" i="1" s="1"/>
  <c r="R4167" i="1" s="1"/>
  <c r="S4167" i="1" s="1"/>
  <c r="T4167" i="1" s="1"/>
  <c r="V4167" i="1" s="1"/>
  <c r="Q4167" i="1"/>
  <c r="H4167" i="1" s="1"/>
  <c r="D4167" i="1" s="1"/>
  <c r="K4168" i="1"/>
  <c r="N4168" i="1"/>
  <c r="P4168" i="1" s="1"/>
  <c r="R4168" i="1" s="1"/>
  <c r="X4168" i="1" s="1"/>
  <c r="Q4168" i="1"/>
  <c r="H4168" i="1" s="1"/>
  <c r="G4168" i="1" s="1"/>
  <c r="K4169" i="1"/>
  <c r="N4169" i="1"/>
  <c r="P4169" i="1" s="1"/>
  <c r="R4169" i="1" s="1"/>
  <c r="Q4169" i="1"/>
  <c r="H4169" i="1" s="1"/>
  <c r="D4169" i="1" s="1"/>
  <c r="K4170" i="1"/>
  <c r="N4170" i="1"/>
  <c r="P4170" i="1" s="1"/>
  <c r="R4170" i="1" s="1"/>
  <c r="Q4170" i="1"/>
  <c r="H4170" i="1" s="1"/>
  <c r="K4171" i="1"/>
  <c r="N4171" i="1"/>
  <c r="P4171" i="1" s="1"/>
  <c r="R4171" i="1" s="1"/>
  <c r="X4171" i="1" s="1"/>
  <c r="Q4171" i="1"/>
  <c r="H4171" i="1" s="1"/>
  <c r="G4171" i="1" s="1"/>
  <c r="K4172" i="1"/>
  <c r="N4172" i="1"/>
  <c r="P4172" i="1" s="1"/>
  <c r="R4172" i="1" s="1"/>
  <c r="Q4172" i="1"/>
  <c r="H4172" i="1" s="1"/>
  <c r="G4172" i="1" s="1"/>
  <c r="K4173" i="1"/>
  <c r="N4173" i="1"/>
  <c r="P4173" i="1" s="1"/>
  <c r="R4173" i="1" s="1"/>
  <c r="Q4173" i="1"/>
  <c r="H4173" i="1" s="1"/>
  <c r="K4174" i="1"/>
  <c r="N4174" i="1"/>
  <c r="P4174" i="1" s="1"/>
  <c r="R4174" i="1" s="1"/>
  <c r="S4174" i="1" s="1"/>
  <c r="Q4174" i="1"/>
  <c r="H4174" i="1" s="1"/>
  <c r="K4175" i="1"/>
  <c r="N4175" i="1"/>
  <c r="P4175" i="1" s="1"/>
  <c r="R4175" i="1" s="1"/>
  <c r="Q4175" i="1"/>
  <c r="H4175" i="1" s="1"/>
  <c r="D4175" i="1" s="1"/>
  <c r="K4176" i="1"/>
  <c r="N4176" i="1"/>
  <c r="P4176" i="1" s="1"/>
  <c r="R4176" i="1" s="1"/>
  <c r="S4176" i="1" s="1"/>
  <c r="Q4176" i="1"/>
  <c r="H4176" i="1" s="1"/>
  <c r="K4177" i="1"/>
  <c r="N4177" i="1"/>
  <c r="P4177" i="1" s="1"/>
  <c r="R4177" i="1" s="1"/>
  <c r="Q4177" i="1"/>
  <c r="H4177" i="1" s="1"/>
  <c r="K4178" i="1"/>
  <c r="N4178" i="1"/>
  <c r="P4178" i="1" s="1"/>
  <c r="R4178" i="1" s="1"/>
  <c r="S4178" i="1" s="1"/>
  <c r="Q4178" i="1"/>
  <c r="H4178" i="1" s="1"/>
  <c r="K4179" i="1"/>
  <c r="N4179" i="1"/>
  <c r="P4179" i="1" s="1"/>
  <c r="R4179" i="1" s="1"/>
  <c r="Q4179" i="1"/>
  <c r="H4179" i="1" s="1"/>
  <c r="D4179" i="1" s="1"/>
  <c r="K4180" i="1"/>
  <c r="N4180" i="1"/>
  <c r="P4180" i="1" s="1"/>
  <c r="R4180" i="1" s="1"/>
  <c r="Q4180" i="1"/>
  <c r="H4180" i="1" s="1"/>
  <c r="K4181" i="1"/>
  <c r="N4181" i="1"/>
  <c r="P4181" i="1" s="1"/>
  <c r="R4181" i="1" s="1"/>
  <c r="Q4181" i="1"/>
  <c r="H4181" i="1" s="1"/>
  <c r="K4182" i="1"/>
  <c r="N4182" i="1"/>
  <c r="P4182" i="1" s="1"/>
  <c r="R4182" i="1" s="1"/>
  <c r="Q4182" i="1"/>
  <c r="H4182" i="1" s="1"/>
  <c r="K4183" i="1"/>
  <c r="N4183" i="1"/>
  <c r="P4183" i="1" s="1"/>
  <c r="R4183" i="1" s="1"/>
  <c r="Q4183" i="1"/>
  <c r="H4183" i="1" s="1"/>
  <c r="D4183" i="1" s="1"/>
  <c r="K4184" i="1"/>
  <c r="N4184" i="1"/>
  <c r="P4184" i="1" s="1"/>
  <c r="R4184" i="1" s="1"/>
  <c r="Q4184" i="1"/>
  <c r="H4184" i="1" s="1"/>
  <c r="G4184" i="1" s="1"/>
  <c r="K4185" i="1"/>
  <c r="N4185" i="1"/>
  <c r="P4185" i="1" s="1"/>
  <c r="R4185" i="1" s="1"/>
  <c r="Q4185" i="1"/>
  <c r="H4185" i="1" s="1"/>
  <c r="G4185" i="1" s="1"/>
  <c r="K4186" i="1"/>
  <c r="N4186" i="1"/>
  <c r="P4186" i="1" s="1"/>
  <c r="R4186" i="1" s="1"/>
  <c r="Q4186" i="1"/>
  <c r="H4186" i="1" s="1"/>
  <c r="K4187" i="1"/>
  <c r="N4187" i="1"/>
  <c r="P4187" i="1" s="1"/>
  <c r="R4187" i="1" s="1"/>
  <c r="X4187" i="1" s="1"/>
  <c r="Q4187" i="1"/>
  <c r="H4187" i="1" s="1"/>
  <c r="K4188" i="1"/>
  <c r="N4188" i="1"/>
  <c r="P4188" i="1" s="1"/>
  <c r="R4188" i="1" s="1"/>
  <c r="Q4188" i="1"/>
  <c r="H4188" i="1" s="1"/>
  <c r="G4188" i="1" s="1"/>
  <c r="K4189" i="1"/>
  <c r="N4189" i="1"/>
  <c r="P4189" i="1" s="1"/>
  <c r="R4189" i="1" s="1"/>
  <c r="Q4189" i="1"/>
  <c r="H4189" i="1" s="1"/>
  <c r="K4190" i="1"/>
  <c r="N4190" i="1"/>
  <c r="P4190" i="1" s="1"/>
  <c r="R4190" i="1" s="1"/>
  <c r="Q4190" i="1"/>
  <c r="H4190" i="1" s="1"/>
  <c r="K4191" i="1"/>
  <c r="N4191" i="1"/>
  <c r="P4191" i="1" s="1"/>
  <c r="R4191" i="1" s="1"/>
  <c r="Q4191" i="1"/>
  <c r="H4191" i="1" s="1"/>
  <c r="D4191" i="1" s="1"/>
  <c r="K4192" i="1"/>
  <c r="N4192" i="1"/>
  <c r="P4192" i="1" s="1"/>
  <c r="R4192" i="1" s="1"/>
  <c r="S4192" i="1" s="1"/>
  <c r="Q4192" i="1"/>
  <c r="H4192" i="1" s="1"/>
  <c r="G4192" i="1" s="1"/>
  <c r="K4193" i="1"/>
  <c r="N4193" i="1"/>
  <c r="P4193" i="1" s="1"/>
  <c r="R4193" i="1" s="1"/>
  <c r="Q4193" i="1"/>
  <c r="H4193" i="1" s="1"/>
  <c r="G4193" i="1" s="1"/>
  <c r="K4194" i="1"/>
  <c r="N4194" i="1"/>
  <c r="P4194" i="1" s="1"/>
  <c r="R4194" i="1" s="1"/>
  <c r="Q4194" i="1"/>
  <c r="H4194" i="1" s="1"/>
  <c r="K4195" i="1"/>
  <c r="N4195" i="1"/>
  <c r="P4195" i="1" s="1"/>
  <c r="R4195" i="1" s="1"/>
  <c r="Q4195" i="1"/>
  <c r="H4195" i="1" s="1"/>
  <c r="K4196" i="1"/>
  <c r="N4196" i="1"/>
  <c r="P4196" i="1" s="1"/>
  <c r="R4196" i="1" s="1"/>
  <c r="Q4196" i="1"/>
  <c r="H4196" i="1" s="1"/>
  <c r="G4196" i="1" s="1"/>
  <c r="K4197" i="1"/>
  <c r="N4197" i="1"/>
  <c r="P4197" i="1" s="1"/>
  <c r="R4197" i="1" s="1"/>
  <c r="S4197" i="1" s="1"/>
  <c r="Q4197" i="1"/>
  <c r="H4197" i="1" s="1"/>
  <c r="K4198" i="1"/>
  <c r="N4198" i="1"/>
  <c r="P4198" i="1" s="1"/>
  <c r="R4198" i="1" s="1"/>
  <c r="Q4198" i="1"/>
  <c r="H4198" i="1" s="1"/>
  <c r="K4199" i="1"/>
  <c r="N4199" i="1"/>
  <c r="P4199" i="1" s="1"/>
  <c r="R4199" i="1" s="1"/>
  <c r="Q4199" i="1"/>
  <c r="H4199" i="1" s="1"/>
  <c r="D4199" i="1" s="1"/>
  <c r="K4200" i="1"/>
  <c r="N4200" i="1"/>
  <c r="P4200" i="1" s="1"/>
  <c r="R4200" i="1" s="1"/>
  <c r="Q4200" i="1"/>
  <c r="H4200" i="1" s="1"/>
  <c r="G4200" i="1" s="1"/>
  <c r="K4201" i="1"/>
  <c r="N4201" i="1"/>
  <c r="P4201" i="1" s="1"/>
  <c r="R4201" i="1" s="1"/>
  <c r="Q4201" i="1"/>
  <c r="H4201" i="1" s="1"/>
  <c r="G4201" i="1" s="1"/>
  <c r="K4202" i="1"/>
  <c r="N4202" i="1"/>
  <c r="P4202" i="1" s="1"/>
  <c r="R4202" i="1" s="1"/>
  <c r="Q4202" i="1"/>
  <c r="H4202" i="1" s="1"/>
  <c r="K4203" i="1"/>
  <c r="N4203" i="1"/>
  <c r="P4203" i="1" s="1"/>
  <c r="R4203" i="1" s="1"/>
  <c r="X4203" i="1" s="1"/>
  <c r="Q4203" i="1"/>
  <c r="H4203" i="1" s="1"/>
  <c r="K4204" i="1"/>
  <c r="N4204" i="1"/>
  <c r="P4204" i="1" s="1"/>
  <c r="R4204" i="1" s="1"/>
  <c r="Q4204" i="1"/>
  <c r="H4204" i="1" s="1"/>
  <c r="G4204" i="1" s="1"/>
  <c r="K4205" i="1"/>
  <c r="N4205" i="1"/>
  <c r="P4205" i="1" s="1"/>
  <c r="R4205" i="1" s="1"/>
  <c r="Q4205" i="1"/>
  <c r="H4205" i="1" s="1"/>
  <c r="K4206" i="1"/>
  <c r="N4206" i="1"/>
  <c r="P4206" i="1" s="1"/>
  <c r="R4206" i="1" s="1"/>
  <c r="Q4206" i="1"/>
  <c r="H4206" i="1" s="1"/>
  <c r="K4207" i="1"/>
  <c r="N4207" i="1"/>
  <c r="P4207" i="1" s="1"/>
  <c r="R4207" i="1" s="1"/>
  <c r="Q4207" i="1"/>
  <c r="H4207" i="1" s="1"/>
  <c r="D4207" i="1" s="1"/>
  <c r="K4208" i="1"/>
  <c r="N4208" i="1"/>
  <c r="P4208" i="1" s="1"/>
  <c r="R4208" i="1" s="1"/>
  <c r="Q4208" i="1"/>
  <c r="H4208" i="1" s="1"/>
  <c r="G4208" i="1" s="1"/>
  <c r="K4209" i="1"/>
  <c r="N4209" i="1"/>
  <c r="P4209" i="1" s="1"/>
  <c r="R4209" i="1" s="1"/>
  <c r="Q4209" i="1"/>
  <c r="H4209" i="1" s="1"/>
  <c r="K4210" i="1"/>
  <c r="N4210" i="1"/>
  <c r="P4210" i="1" s="1"/>
  <c r="R4210" i="1" s="1"/>
  <c r="Q4210" i="1"/>
  <c r="H4210" i="1" s="1"/>
  <c r="K4211" i="1"/>
  <c r="N4211" i="1"/>
  <c r="P4211" i="1" s="1"/>
  <c r="R4211" i="1" s="1"/>
  <c r="Q4211" i="1"/>
  <c r="H4211" i="1" s="1"/>
  <c r="D4211" i="1" s="1"/>
  <c r="K4212" i="1"/>
  <c r="N4212" i="1"/>
  <c r="P4212" i="1" s="1"/>
  <c r="R4212" i="1" s="1"/>
  <c r="Q4212" i="1"/>
  <c r="H4212" i="1" s="1"/>
  <c r="K4213" i="1"/>
  <c r="N4213" i="1"/>
  <c r="P4213" i="1" s="1"/>
  <c r="R4213" i="1" s="1"/>
  <c r="Q4213" i="1"/>
  <c r="H4213" i="1" s="1"/>
  <c r="K4214" i="1"/>
  <c r="N4214" i="1"/>
  <c r="P4214" i="1" s="1"/>
  <c r="R4214" i="1" s="1"/>
  <c r="Q4214" i="1"/>
  <c r="H4214" i="1" s="1"/>
  <c r="K4215" i="1"/>
  <c r="N4215" i="1"/>
  <c r="P4215" i="1" s="1"/>
  <c r="R4215" i="1" s="1"/>
  <c r="Q4215" i="1"/>
  <c r="H4215" i="1" s="1"/>
  <c r="D4215" i="1" s="1"/>
  <c r="K4216" i="1"/>
  <c r="N4216" i="1"/>
  <c r="P4216" i="1" s="1"/>
  <c r="R4216" i="1" s="1"/>
  <c r="S4216" i="1" s="1"/>
  <c r="Q4216" i="1"/>
  <c r="H4216" i="1" s="1"/>
  <c r="G4216" i="1" s="1"/>
  <c r="K4217" i="1"/>
  <c r="N4217" i="1"/>
  <c r="P4217" i="1" s="1"/>
  <c r="R4217" i="1" s="1"/>
  <c r="Q4217" i="1"/>
  <c r="H4217" i="1" s="1"/>
  <c r="K4218" i="1"/>
  <c r="N4218" i="1"/>
  <c r="P4218" i="1" s="1"/>
  <c r="R4218" i="1" s="1"/>
  <c r="Q4218" i="1"/>
  <c r="H4218" i="1" s="1"/>
  <c r="K4219" i="1"/>
  <c r="N4219" i="1"/>
  <c r="P4219" i="1" s="1"/>
  <c r="R4219" i="1" s="1"/>
  <c r="Q4219" i="1"/>
  <c r="H4219" i="1" s="1"/>
  <c r="D4219" i="1" s="1"/>
  <c r="K4220" i="1"/>
  <c r="N4220" i="1"/>
  <c r="P4220" i="1" s="1"/>
  <c r="R4220" i="1" s="1"/>
  <c r="Q4220" i="1"/>
  <c r="H4220" i="1" s="1"/>
  <c r="G4220" i="1" s="1"/>
  <c r="K4221" i="1"/>
  <c r="N4221" i="1"/>
  <c r="P4221" i="1" s="1"/>
  <c r="R4221" i="1" s="1"/>
  <c r="Q4221" i="1"/>
  <c r="H4221" i="1" s="1"/>
  <c r="K4222" i="1"/>
  <c r="N4222" i="1"/>
  <c r="P4222" i="1" s="1"/>
  <c r="R4222" i="1" s="1"/>
  <c r="S4222" i="1" s="1"/>
  <c r="Q4222" i="1"/>
  <c r="H4222" i="1" s="1"/>
  <c r="G4222" i="1" s="1"/>
  <c r="K4223" i="1"/>
  <c r="N4223" i="1"/>
  <c r="P4223" i="1" s="1"/>
  <c r="R4223" i="1" s="1"/>
  <c r="Q4223" i="1"/>
  <c r="H4223" i="1" s="1"/>
  <c r="D4223" i="1" s="1"/>
  <c r="K4224" i="1"/>
  <c r="N4224" i="1"/>
  <c r="P4224" i="1" s="1"/>
  <c r="R4224" i="1" s="1"/>
  <c r="X4224" i="1" s="1"/>
  <c r="Q4224" i="1"/>
  <c r="H4224" i="1" s="1"/>
  <c r="G4224" i="1" s="1"/>
  <c r="K4225" i="1"/>
  <c r="N4225" i="1"/>
  <c r="P4225" i="1" s="1"/>
  <c r="R4225" i="1" s="1"/>
  <c r="Q4225" i="1"/>
  <c r="H4225" i="1" s="1"/>
  <c r="D4225" i="1" s="1"/>
  <c r="K4226" i="1"/>
  <c r="N4226" i="1"/>
  <c r="P4226" i="1" s="1"/>
  <c r="R4226" i="1" s="1"/>
  <c r="S4226" i="1" s="1"/>
  <c r="Q4226" i="1"/>
  <c r="H4226" i="1" s="1"/>
  <c r="G4226" i="1" s="1"/>
  <c r="K4227" i="1"/>
  <c r="N4227" i="1"/>
  <c r="P4227" i="1" s="1"/>
  <c r="R4227" i="1" s="1"/>
  <c r="Q4227" i="1"/>
  <c r="H4227" i="1" s="1"/>
  <c r="D4227" i="1" s="1"/>
  <c r="K4228" i="1"/>
  <c r="N4228" i="1"/>
  <c r="P4228" i="1" s="1"/>
  <c r="R4228" i="1" s="1"/>
  <c r="X4228" i="1" s="1"/>
  <c r="Q4228" i="1"/>
  <c r="H4228" i="1" s="1"/>
  <c r="G4228" i="1" s="1"/>
  <c r="K4229" i="1"/>
  <c r="N4229" i="1"/>
  <c r="P4229" i="1" s="1"/>
  <c r="R4229" i="1" s="1"/>
  <c r="Q4229" i="1"/>
  <c r="H4229" i="1" s="1"/>
  <c r="D4229" i="1" s="1"/>
  <c r="K4230" i="1"/>
  <c r="N4230" i="1"/>
  <c r="P4230" i="1" s="1"/>
  <c r="R4230" i="1" s="1"/>
  <c r="S4230" i="1" s="1"/>
  <c r="Q4230" i="1"/>
  <c r="H4230" i="1" s="1"/>
  <c r="G4230" i="1" s="1"/>
  <c r="K4231" i="1"/>
  <c r="N4231" i="1"/>
  <c r="P4231" i="1" s="1"/>
  <c r="R4231" i="1" s="1"/>
  <c r="Q4231" i="1"/>
  <c r="H4231" i="1" s="1"/>
  <c r="D4231" i="1" s="1"/>
  <c r="K4232" i="1"/>
  <c r="N4232" i="1"/>
  <c r="P4232" i="1" s="1"/>
  <c r="R4232" i="1" s="1"/>
  <c r="S4232" i="1" s="1"/>
  <c r="Q4232" i="1"/>
  <c r="H4232" i="1" s="1"/>
  <c r="G4232" i="1" s="1"/>
  <c r="K4233" i="1"/>
  <c r="N4233" i="1"/>
  <c r="P4233" i="1" s="1"/>
  <c r="R4233" i="1" s="1"/>
  <c r="Q4233" i="1"/>
  <c r="H4233" i="1" s="1"/>
  <c r="D4233" i="1" s="1"/>
  <c r="K4234" i="1"/>
  <c r="N4234" i="1"/>
  <c r="P4234" i="1" s="1"/>
  <c r="R4234" i="1" s="1"/>
  <c r="S4234" i="1" s="1"/>
  <c r="Q4234" i="1"/>
  <c r="H4234" i="1" s="1"/>
  <c r="G4234" i="1" s="1"/>
  <c r="K4235" i="1"/>
  <c r="N4235" i="1"/>
  <c r="P4235" i="1" s="1"/>
  <c r="R4235" i="1" s="1"/>
  <c r="Q4235" i="1"/>
  <c r="H4235" i="1" s="1"/>
  <c r="D4235" i="1" s="1"/>
  <c r="K4236" i="1"/>
  <c r="N4236" i="1"/>
  <c r="P4236" i="1" s="1"/>
  <c r="R4236" i="1" s="1"/>
  <c r="S4236" i="1" s="1"/>
  <c r="Q4236" i="1"/>
  <c r="H4236" i="1" s="1"/>
  <c r="G4236" i="1" s="1"/>
  <c r="K4237" i="1"/>
  <c r="N4237" i="1"/>
  <c r="P4237" i="1" s="1"/>
  <c r="R4237" i="1" s="1"/>
  <c r="Q4237" i="1"/>
  <c r="H4237" i="1" s="1"/>
  <c r="D4237" i="1" s="1"/>
  <c r="K4238" i="1"/>
  <c r="N4238" i="1"/>
  <c r="P4238" i="1" s="1"/>
  <c r="R4238" i="1" s="1"/>
  <c r="S4238" i="1" s="1"/>
  <c r="Q4238" i="1"/>
  <c r="H4238" i="1" s="1"/>
  <c r="G4238" i="1" s="1"/>
  <c r="K4239" i="1"/>
  <c r="N4239" i="1"/>
  <c r="P4239" i="1" s="1"/>
  <c r="R4239" i="1" s="1"/>
  <c r="Q4239" i="1"/>
  <c r="H4239" i="1" s="1"/>
  <c r="D4239" i="1" s="1"/>
  <c r="K4240" i="1"/>
  <c r="N4240" i="1"/>
  <c r="P4240" i="1" s="1"/>
  <c r="R4240" i="1" s="1"/>
  <c r="S4240" i="1" s="1"/>
  <c r="Q4240" i="1"/>
  <c r="H4240" i="1" s="1"/>
  <c r="G4240" i="1" s="1"/>
  <c r="K4241" i="1"/>
  <c r="N4241" i="1"/>
  <c r="P4241" i="1" s="1"/>
  <c r="R4241" i="1" s="1"/>
  <c r="Q4241" i="1"/>
  <c r="H4241" i="1" s="1"/>
  <c r="D4241" i="1" s="1"/>
  <c r="K4242" i="1"/>
  <c r="N4242" i="1"/>
  <c r="P4242" i="1" s="1"/>
  <c r="R4242" i="1" s="1"/>
  <c r="S4242" i="1" s="1"/>
  <c r="Q4242" i="1"/>
  <c r="H4242" i="1" s="1"/>
  <c r="G4242" i="1" s="1"/>
  <c r="K4243" i="1"/>
  <c r="N4243" i="1"/>
  <c r="P4243" i="1" s="1"/>
  <c r="R4243" i="1" s="1"/>
  <c r="Q4243" i="1"/>
  <c r="H4243" i="1" s="1"/>
  <c r="D4243" i="1" s="1"/>
  <c r="K4244" i="1"/>
  <c r="N4244" i="1"/>
  <c r="P4244" i="1" s="1"/>
  <c r="R4244" i="1" s="1"/>
  <c r="S4244" i="1" s="1"/>
  <c r="Q4244" i="1"/>
  <c r="H4244" i="1" s="1"/>
  <c r="G4244" i="1" s="1"/>
  <c r="K4245" i="1"/>
  <c r="N4245" i="1"/>
  <c r="P4245" i="1" s="1"/>
  <c r="R4245" i="1" s="1"/>
  <c r="Q4245" i="1"/>
  <c r="H4245" i="1" s="1"/>
  <c r="D4245" i="1" s="1"/>
  <c r="K4246" i="1"/>
  <c r="N4246" i="1"/>
  <c r="P4246" i="1" s="1"/>
  <c r="R4246" i="1" s="1"/>
  <c r="S4246" i="1" s="1"/>
  <c r="Q4246" i="1"/>
  <c r="H4246" i="1" s="1"/>
  <c r="G4246" i="1" s="1"/>
  <c r="K4247" i="1"/>
  <c r="N4247" i="1"/>
  <c r="P4247" i="1" s="1"/>
  <c r="R4247" i="1" s="1"/>
  <c r="Q4247" i="1"/>
  <c r="H4247" i="1" s="1"/>
  <c r="D4247" i="1" s="1"/>
  <c r="K4248" i="1"/>
  <c r="N4248" i="1"/>
  <c r="P4248" i="1" s="1"/>
  <c r="R4248" i="1" s="1"/>
  <c r="X4248" i="1" s="1"/>
  <c r="Q4248" i="1"/>
  <c r="H4248" i="1" s="1"/>
  <c r="G4248" i="1" s="1"/>
  <c r="K4249" i="1"/>
  <c r="N4249" i="1"/>
  <c r="P4249" i="1" s="1"/>
  <c r="R4249" i="1" s="1"/>
  <c r="S4249" i="1" s="1"/>
  <c r="T4249" i="1" s="1"/>
  <c r="V4249" i="1" s="1"/>
  <c r="Q4249" i="1"/>
  <c r="H4249" i="1" s="1"/>
  <c r="D4249" i="1" s="1"/>
  <c r="K4250" i="1"/>
  <c r="N4250" i="1"/>
  <c r="P4250" i="1" s="1"/>
  <c r="R4250" i="1" s="1"/>
  <c r="Q4250" i="1"/>
  <c r="H4250" i="1" s="1"/>
  <c r="K4251" i="1"/>
  <c r="N4251" i="1"/>
  <c r="P4251" i="1" s="1"/>
  <c r="R4251" i="1" s="1"/>
  <c r="Q4251" i="1"/>
  <c r="H4251" i="1" s="1"/>
  <c r="K4252" i="1"/>
  <c r="N4252" i="1"/>
  <c r="P4252" i="1" s="1"/>
  <c r="R4252" i="1" s="1"/>
  <c r="X4252" i="1" s="1"/>
  <c r="Q4252" i="1"/>
  <c r="H4252" i="1" s="1"/>
  <c r="K4253" i="1"/>
  <c r="N4253" i="1"/>
  <c r="P4253" i="1" s="1"/>
  <c r="R4253" i="1" s="1"/>
  <c r="Q4253" i="1"/>
  <c r="H4253" i="1" s="1"/>
  <c r="G4253" i="1" s="1"/>
  <c r="K4254" i="1"/>
  <c r="N4254" i="1"/>
  <c r="P4254" i="1" s="1"/>
  <c r="R4254" i="1" s="1"/>
  <c r="Q4254" i="1"/>
  <c r="H4254" i="1" s="1"/>
  <c r="D4254" i="1" s="1"/>
  <c r="K4255" i="1"/>
  <c r="N4255" i="1"/>
  <c r="P4255" i="1" s="1"/>
  <c r="R4255" i="1" s="1"/>
  <c r="S4255" i="1" s="1"/>
  <c r="Q4255" i="1"/>
  <c r="H4255" i="1" s="1"/>
  <c r="G4255" i="1" s="1"/>
  <c r="K4256" i="1"/>
  <c r="N4256" i="1"/>
  <c r="P4256" i="1" s="1"/>
  <c r="R4256" i="1" s="1"/>
  <c r="Q4256" i="1"/>
  <c r="H4256" i="1" s="1"/>
  <c r="K4257" i="1"/>
  <c r="N4257" i="1"/>
  <c r="P4257" i="1" s="1"/>
  <c r="R4257" i="1" s="1"/>
  <c r="S4257" i="1" s="1"/>
  <c r="Q4257" i="1"/>
  <c r="H4257" i="1" s="1"/>
  <c r="K4258" i="1"/>
  <c r="N4258" i="1"/>
  <c r="P4258" i="1" s="1"/>
  <c r="R4258" i="1" s="1"/>
  <c r="Q4258" i="1"/>
  <c r="H4258" i="1" s="1"/>
  <c r="D4258" i="1" s="1"/>
  <c r="K4259" i="1"/>
  <c r="N4259" i="1"/>
  <c r="P4259" i="1" s="1"/>
  <c r="R4259" i="1" s="1"/>
  <c r="S4259" i="1" s="1"/>
  <c r="Q4259" i="1"/>
  <c r="H4259" i="1" s="1"/>
  <c r="G4259" i="1" s="1"/>
  <c r="K4260" i="1"/>
  <c r="N4260" i="1"/>
  <c r="P4260" i="1" s="1"/>
  <c r="R4260" i="1" s="1"/>
  <c r="Q4260" i="1"/>
  <c r="H4260" i="1" s="1"/>
  <c r="K4261" i="1"/>
  <c r="N4261" i="1"/>
  <c r="P4261" i="1" s="1"/>
  <c r="R4261" i="1" s="1"/>
  <c r="S4261" i="1" s="1"/>
  <c r="Q4261" i="1"/>
  <c r="H4261" i="1" s="1"/>
  <c r="K4262" i="1"/>
  <c r="N4262" i="1"/>
  <c r="P4262" i="1" s="1"/>
  <c r="R4262" i="1" s="1"/>
  <c r="Q4262" i="1"/>
  <c r="H4262" i="1" s="1"/>
  <c r="D4262" i="1" s="1"/>
  <c r="K4263" i="1"/>
  <c r="N4263" i="1"/>
  <c r="P4263" i="1" s="1"/>
  <c r="R4263" i="1" s="1"/>
  <c r="S4263" i="1" s="1"/>
  <c r="Q4263" i="1"/>
  <c r="H4263" i="1" s="1"/>
  <c r="G4263" i="1" s="1"/>
  <c r="K4264" i="1"/>
  <c r="N4264" i="1"/>
  <c r="P4264" i="1" s="1"/>
  <c r="R4264" i="1" s="1"/>
  <c r="Q4264" i="1"/>
  <c r="H4264" i="1" s="1"/>
  <c r="K4265" i="1"/>
  <c r="N4265" i="1"/>
  <c r="P4265" i="1" s="1"/>
  <c r="R4265" i="1" s="1"/>
  <c r="S4265" i="1" s="1"/>
  <c r="Q4265" i="1"/>
  <c r="H4265" i="1" s="1"/>
  <c r="K4266" i="1"/>
  <c r="N4266" i="1"/>
  <c r="P4266" i="1" s="1"/>
  <c r="R4266" i="1" s="1"/>
  <c r="Q4266" i="1"/>
  <c r="H4266" i="1" s="1"/>
  <c r="D4266" i="1" s="1"/>
  <c r="K4267" i="1"/>
  <c r="N4267" i="1"/>
  <c r="P4267" i="1" s="1"/>
  <c r="R4267" i="1" s="1"/>
  <c r="S4267" i="1" s="1"/>
  <c r="Q4267" i="1"/>
  <c r="H4267" i="1" s="1"/>
  <c r="G4267" i="1" s="1"/>
  <c r="K4268" i="1"/>
  <c r="N4268" i="1"/>
  <c r="P4268" i="1" s="1"/>
  <c r="R4268" i="1" s="1"/>
  <c r="Q4268" i="1"/>
  <c r="H4268" i="1" s="1"/>
  <c r="K4269" i="1"/>
  <c r="N4269" i="1"/>
  <c r="P4269" i="1" s="1"/>
  <c r="R4269" i="1" s="1"/>
  <c r="S4269" i="1" s="1"/>
  <c r="Q4269" i="1"/>
  <c r="H4269" i="1" s="1"/>
  <c r="K4270" i="1"/>
  <c r="N4270" i="1"/>
  <c r="P4270" i="1" s="1"/>
  <c r="R4270" i="1" s="1"/>
  <c r="Q4270" i="1"/>
  <c r="H4270" i="1" s="1"/>
  <c r="D4270" i="1" s="1"/>
  <c r="K4271" i="1"/>
  <c r="N4271" i="1"/>
  <c r="P4271" i="1" s="1"/>
  <c r="R4271" i="1" s="1"/>
  <c r="S4271" i="1" s="1"/>
  <c r="Q4271" i="1"/>
  <c r="H4271" i="1" s="1"/>
  <c r="G4271" i="1" s="1"/>
  <c r="K4272" i="1"/>
  <c r="N4272" i="1"/>
  <c r="P4272" i="1" s="1"/>
  <c r="R4272" i="1" s="1"/>
  <c r="Q4272" i="1"/>
  <c r="H4272" i="1" s="1"/>
  <c r="K4273" i="1"/>
  <c r="N4273" i="1"/>
  <c r="P4273" i="1" s="1"/>
  <c r="R4273" i="1" s="1"/>
  <c r="S4273" i="1" s="1"/>
  <c r="Q4273" i="1"/>
  <c r="H4273" i="1" s="1"/>
  <c r="K4274" i="1"/>
  <c r="N4274" i="1"/>
  <c r="P4274" i="1" s="1"/>
  <c r="R4274" i="1" s="1"/>
  <c r="Q4274" i="1"/>
  <c r="H4274" i="1" s="1"/>
  <c r="D4274" i="1" s="1"/>
  <c r="K4275" i="1"/>
  <c r="N4275" i="1"/>
  <c r="P4275" i="1" s="1"/>
  <c r="R4275" i="1" s="1"/>
  <c r="S4275" i="1" s="1"/>
  <c r="Q4275" i="1"/>
  <c r="H4275" i="1" s="1"/>
  <c r="G4275" i="1" s="1"/>
  <c r="K4276" i="1"/>
  <c r="N4276" i="1"/>
  <c r="P4276" i="1" s="1"/>
  <c r="R4276" i="1" s="1"/>
  <c r="Q4276" i="1"/>
  <c r="H4276" i="1" s="1"/>
  <c r="K4277" i="1"/>
  <c r="N4277" i="1"/>
  <c r="P4277" i="1" s="1"/>
  <c r="R4277" i="1" s="1"/>
  <c r="S4277" i="1" s="1"/>
  <c r="Q4277" i="1"/>
  <c r="H4277" i="1" s="1"/>
  <c r="K4278" i="1"/>
  <c r="N4278" i="1"/>
  <c r="P4278" i="1" s="1"/>
  <c r="R4278" i="1" s="1"/>
  <c r="Q4278" i="1"/>
  <c r="H4278" i="1" s="1"/>
  <c r="D4278" i="1" s="1"/>
  <c r="K4279" i="1"/>
  <c r="N4279" i="1"/>
  <c r="P4279" i="1" s="1"/>
  <c r="R4279" i="1" s="1"/>
  <c r="S4279" i="1" s="1"/>
  <c r="Q4279" i="1"/>
  <c r="H4279" i="1" s="1"/>
  <c r="G4279" i="1" s="1"/>
  <c r="K4280" i="1"/>
  <c r="N4280" i="1"/>
  <c r="P4280" i="1" s="1"/>
  <c r="R4280" i="1" s="1"/>
  <c r="Q4280" i="1"/>
  <c r="H4280" i="1" s="1"/>
  <c r="K4281" i="1"/>
  <c r="N4281" i="1"/>
  <c r="P4281" i="1" s="1"/>
  <c r="R4281" i="1" s="1"/>
  <c r="S4281" i="1" s="1"/>
  <c r="Q4281" i="1"/>
  <c r="H4281" i="1" s="1"/>
  <c r="K4282" i="1"/>
  <c r="N4282" i="1"/>
  <c r="P4282" i="1" s="1"/>
  <c r="R4282" i="1" s="1"/>
  <c r="Q4282" i="1"/>
  <c r="H4282" i="1" s="1"/>
  <c r="D4282" i="1" s="1"/>
  <c r="K4283" i="1"/>
  <c r="N4283" i="1"/>
  <c r="P4283" i="1" s="1"/>
  <c r="R4283" i="1" s="1"/>
  <c r="S4283" i="1" s="1"/>
  <c r="Q4283" i="1"/>
  <c r="H4283" i="1" s="1"/>
  <c r="G4283" i="1" s="1"/>
  <c r="K4284" i="1"/>
  <c r="N4284" i="1"/>
  <c r="P4284" i="1" s="1"/>
  <c r="R4284" i="1" s="1"/>
  <c r="Q4284" i="1"/>
  <c r="H4284" i="1" s="1"/>
  <c r="K4285" i="1"/>
  <c r="N4285" i="1"/>
  <c r="P4285" i="1" s="1"/>
  <c r="R4285" i="1" s="1"/>
  <c r="S4285" i="1" s="1"/>
  <c r="Q4285" i="1"/>
  <c r="H4285" i="1" s="1"/>
  <c r="K4286" i="1"/>
  <c r="N4286" i="1"/>
  <c r="P4286" i="1" s="1"/>
  <c r="R4286" i="1" s="1"/>
  <c r="Q4286" i="1"/>
  <c r="H4286" i="1" s="1"/>
  <c r="D4286" i="1" s="1"/>
  <c r="K4287" i="1"/>
  <c r="N4287" i="1"/>
  <c r="P4287" i="1" s="1"/>
  <c r="R4287" i="1" s="1"/>
  <c r="S4287" i="1" s="1"/>
  <c r="Q4287" i="1"/>
  <c r="H4287" i="1" s="1"/>
  <c r="G4287" i="1" s="1"/>
  <c r="K4288" i="1"/>
  <c r="N4288" i="1"/>
  <c r="P4288" i="1" s="1"/>
  <c r="R4288" i="1" s="1"/>
  <c r="Q4288" i="1"/>
  <c r="H4288" i="1" s="1"/>
  <c r="K4289" i="1"/>
  <c r="N4289" i="1"/>
  <c r="P4289" i="1" s="1"/>
  <c r="R4289" i="1" s="1"/>
  <c r="S4289" i="1" s="1"/>
  <c r="Q4289" i="1"/>
  <c r="H4289" i="1" s="1"/>
  <c r="K4290" i="1"/>
  <c r="N4290" i="1"/>
  <c r="P4290" i="1" s="1"/>
  <c r="R4290" i="1" s="1"/>
  <c r="Q4290" i="1"/>
  <c r="H4290" i="1" s="1"/>
  <c r="D4290" i="1" s="1"/>
  <c r="K4291" i="1"/>
  <c r="N4291" i="1"/>
  <c r="P4291" i="1" s="1"/>
  <c r="R4291" i="1" s="1"/>
  <c r="S4291" i="1" s="1"/>
  <c r="Q4291" i="1"/>
  <c r="H4291" i="1" s="1"/>
  <c r="G4291" i="1" s="1"/>
  <c r="K4292" i="1"/>
  <c r="N4292" i="1"/>
  <c r="P4292" i="1" s="1"/>
  <c r="R4292" i="1" s="1"/>
  <c r="Q4292" i="1"/>
  <c r="H4292" i="1" s="1"/>
  <c r="K4293" i="1"/>
  <c r="N4293" i="1"/>
  <c r="P4293" i="1" s="1"/>
  <c r="R4293" i="1" s="1"/>
  <c r="S4293" i="1" s="1"/>
  <c r="Q4293" i="1"/>
  <c r="H4293" i="1" s="1"/>
  <c r="K4294" i="1"/>
  <c r="N4294" i="1"/>
  <c r="P4294" i="1" s="1"/>
  <c r="R4294" i="1" s="1"/>
  <c r="Q4294" i="1"/>
  <c r="H4294" i="1" s="1"/>
  <c r="D4294" i="1" s="1"/>
  <c r="K4295" i="1"/>
  <c r="N4295" i="1"/>
  <c r="P4295" i="1" s="1"/>
  <c r="R4295" i="1" s="1"/>
  <c r="S4295" i="1" s="1"/>
  <c r="Q4295" i="1"/>
  <c r="H4295" i="1" s="1"/>
  <c r="G4295" i="1" s="1"/>
  <c r="K4296" i="1"/>
  <c r="N4296" i="1"/>
  <c r="P4296" i="1" s="1"/>
  <c r="R4296" i="1" s="1"/>
  <c r="Q4296" i="1"/>
  <c r="H4296" i="1" s="1"/>
  <c r="K4297" i="1"/>
  <c r="N4297" i="1"/>
  <c r="P4297" i="1" s="1"/>
  <c r="R4297" i="1" s="1"/>
  <c r="S4297" i="1" s="1"/>
  <c r="Q4297" i="1"/>
  <c r="H4297" i="1" s="1"/>
  <c r="K4298" i="1"/>
  <c r="N4298" i="1"/>
  <c r="P4298" i="1" s="1"/>
  <c r="R4298" i="1" s="1"/>
  <c r="Q4298" i="1"/>
  <c r="H4298" i="1" s="1"/>
  <c r="D4298" i="1" s="1"/>
  <c r="K4299" i="1"/>
  <c r="N4299" i="1"/>
  <c r="P4299" i="1" s="1"/>
  <c r="R4299" i="1" s="1"/>
  <c r="S4299" i="1" s="1"/>
  <c r="Q4299" i="1"/>
  <c r="H4299" i="1" s="1"/>
  <c r="G4299" i="1" s="1"/>
  <c r="K4300" i="1"/>
  <c r="N4300" i="1"/>
  <c r="P4300" i="1" s="1"/>
  <c r="R4300" i="1" s="1"/>
  <c r="Q4300" i="1"/>
  <c r="H4300" i="1" s="1"/>
  <c r="K4301" i="1"/>
  <c r="N4301" i="1"/>
  <c r="P4301" i="1" s="1"/>
  <c r="R4301" i="1" s="1"/>
  <c r="S4301" i="1" s="1"/>
  <c r="Q4301" i="1"/>
  <c r="H4301" i="1" s="1"/>
  <c r="K4302" i="1"/>
  <c r="N4302" i="1"/>
  <c r="P4302" i="1" s="1"/>
  <c r="R4302" i="1" s="1"/>
  <c r="Q4302" i="1"/>
  <c r="H4302" i="1" s="1"/>
  <c r="D4302" i="1" s="1"/>
  <c r="K4303" i="1"/>
  <c r="N4303" i="1"/>
  <c r="P4303" i="1" s="1"/>
  <c r="R4303" i="1" s="1"/>
  <c r="S4303" i="1" s="1"/>
  <c r="Q4303" i="1"/>
  <c r="H4303" i="1" s="1"/>
  <c r="G4303" i="1" s="1"/>
  <c r="K4304" i="1"/>
  <c r="N4304" i="1"/>
  <c r="P4304" i="1" s="1"/>
  <c r="R4304" i="1" s="1"/>
  <c r="Q4304" i="1"/>
  <c r="H4304" i="1" s="1"/>
  <c r="K4305" i="1"/>
  <c r="N4305" i="1"/>
  <c r="P4305" i="1" s="1"/>
  <c r="R4305" i="1" s="1"/>
  <c r="S4305" i="1" s="1"/>
  <c r="Q4305" i="1"/>
  <c r="H4305" i="1" s="1"/>
  <c r="K4306" i="1"/>
  <c r="N4306" i="1"/>
  <c r="P4306" i="1" s="1"/>
  <c r="R4306" i="1" s="1"/>
  <c r="Q4306" i="1"/>
  <c r="H4306" i="1" s="1"/>
  <c r="D4306" i="1" s="1"/>
  <c r="K4307" i="1"/>
  <c r="N4307" i="1"/>
  <c r="P4307" i="1" s="1"/>
  <c r="R4307" i="1" s="1"/>
  <c r="S4307" i="1" s="1"/>
  <c r="Q4307" i="1"/>
  <c r="H4307" i="1" s="1"/>
  <c r="G4307" i="1" s="1"/>
  <c r="K4308" i="1"/>
  <c r="N4308" i="1"/>
  <c r="P4308" i="1" s="1"/>
  <c r="R4308" i="1" s="1"/>
  <c r="Q4308" i="1"/>
  <c r="H4308" i="1" s="1"/>
  <c r="K4309" i="1"/>
  <c r="N4309" i="1"/>
  <c r="P4309" i="1" s="1"/>
  <c r="R4309" i="1" s="1"/>
  <c r="S4309" i="1" s="1"/>
  <c r="Q4309" i="1"/>
  <c r="H4309" i="1" s="1"/>
  <c r="K4310" i="1"/>
  <c r="N4310" i="1"/>
  <c r="P4310" i="1" s="1"/>
  <c r="R4310" i="1" s="1"/>
  <c r="Q4310" i="1"/>
  <c r="H4310" i="1" s="1"/>
  <c r="D4310" i="1" s="1"/>
  <c r="K4311" i="1"/>
  <c r="N4311" i="1"/>
  <c r="P4311" i="1" s="1"/>
  <c r="R4311" i="1" s="1"/>
  <c r="S4311" i="1" s="1"/>
  <c r="Q4311" i="1"/>
  <c r="H4311" i="1" s="1"/>
  <c r="G4311" i="1" s="1"/>
  <c r="K4312" i="1"/>
  <c r="N4312" i="1"/>
  <c r="P4312" i="1" s="1"/>
  <c r="R4312" i="1" s="1"/>
  <c r="Q4312" i="1"/>
  <c r="H4312" i="1" s="1"/>
  <c r="K4313" i="1"/>
  <c r="N4313" i="1"/>
  <c r="P4313" i="1" s="1"/>
  <c r="R4313" i="1" s="1"/>
  <c r="Q4313" i="1"/>
  <c r="H4313" i="1" s="1"/>
  <c r="K4314" i="1"/>
  <c r="N4314" i="1"/>
  <c r="P4314" i="1" s="1"/>
  <c r="R4314" i="1" s="1"/>
  <c r="Q4314" i="1"/>
  <c r="H4314" i="1" s="1"/>
  <c r="K4315" i="1"/>
  <c r="N4315" i="1"/>
  <c r="P4315" i="1" s="1"/>
  <c r="R4315" i="1" s="1"/>
  <c r="S4315" i="1" s="1"/>
  <c r="Q4315" i="1"/>
  <c r="H4315" i="1" s="1"/>
  <c r="G4315" i="1" s="1"/>
  <c r="K4316" i="1"/>
  <c r="N4316" i="1"/>
  <c r="P4316" i="1" s="1"/>
  <c r="R4316" i="1" s="1"/>
  <c r="Q4316" i="1"/>
  <c r="H4316" i="1" s="1"/>
  <c r="G4316" i="1" s="1"/>
  <c r="K4317" i="1"/>
  <c r="N4317" i="1"/>
  <c r="P4317" i="1" s="1"/>
  <c r="R4317" i="1" s="1"/>
  <c r="Q4317" i="1"/>
  <c r="H4317" i="1" s="1"/>
  <c r="K4318" i="1"/>
  <c r="N4318" i="1"/>
  <c r="P4318" i="1" s="1"/>
  <c r="R4318" i="1" s="1"/>
  <c r="Q4318" i="1"/>
  <c r="H4318" i="1" s="1"/>
  <c r="K4319" i="1"/>
  <c r="N4319" i="1"/>
  <c r="P4319" i="1" s="1"/>
  <c r="R4319" i="1" s="1"/>
  <c r="Q4319" i="1"/>
  <c r="H4319" i="1" s="1"/>
  <c r="G4319" i="1" s="1"/>
  <c r="K4320" i="1"/>
  <c r="N4320" i="1"/>
  <c r="P4320" i="1" s="1"/>
  <c r="R4320" i="1" s="1"/>
  <c r="Q4320" i="1"/>
  <c r="H4320" i="1" s="1"/>
  <c r="G4320" i="1" s="1"/>
  <c r="K4321" i="1"/>
  <c r="N4321" i="1"/>
  <c r="P4321" i="1" s="1"/>
  <c r="R4321" i="1" s="1"/>
  <c r="Q4321" i="1"/>
  <c r="H4321" i="1" s="1"/>
  <c r="K4322" i="1"/>
  <c r="N4322" i="1"/>
  <c r="P4322" i="1" s="1"/>
  <c r="R4322" i="1" s="1"/>
  <c r="Q4322" i="1"/>
  <c r="H4322" i="1" s="1"/>
  <c r="D4322" i="1" s="1"/>
  <c r="K4323" i="1"/>
  <c r="N4323" i="1"/>
  <c r="P4323" i="1" s="1"/>
  <c r="R4323" i="1" s="1"/>
  <c r="Q4323" i="1"/>
  <c r="H4323" i="1" s="1"/>
  <c r="D4323" i="1" s="1"/>
  <c r="K4324" i="1"/>
  <c r="N4324" i="1"/>
  <c r="P4324" i="1" s="1"/>
  <c r="R4324" i="1" s="1"/>
  <c r="X4324" i="1" s="1"/>
  <c r="Q4324" i="1"/>
  <c r="H4324" i="1" s="1"/>
  <c r="G4324" i="1" s="1"/>
  <c r="K4325" i="1"/>
  <c r="N4325" i="1"/>
  <c r="P4325" i="1" s="1"/>
  <c r="R4325" i="1" s="1"/>
  <c r="Q4325" i="1"/>
  <c r="H4325" i="1" s="1"/>
  <c r="K4326" i="1"/>
  <c r="N4326" i="1"/>
  <c r="P4326" i="1" s="1"/>
  <c r="R4326" i="1" s="1"/>
  <c r="Q4326" i="1"/>
  <c r="H4326" i="1" s="1"/>
  <c r="D4326" i="1" s="1"/>
  <c r="K4327" i="1"/>
  <c r="N4327" i="1"/>
  <c r="P4327" i="1" s="1"/>
  <c r="R4327" i="1" s="1"/>
  <c r="S4327" i="1" s="1"/>
  <c r="Q4327" i="1"/>
  <c r="H4327" i="1" s="1"/>
  <c r="D4327" i="1" s="1"/>
  <c r="K4328" i="1"/>
  <c r="N4328" i="1"/>
  <c r="P4328" i="1" s="1"/>
  <c r="R4328" i="1" s="1"/>
  <c r="S4328" i="1" s="1"/>
  <c r="Q4328" i="1"/>
  <c r="H4328" i="1" s="1"/>
  <c r="G4328" i="1" s="1"/>
  <c r="K4329" i="1"/>
  <c r="N4329" i="1"/>
  <c r="P4329" i="1" s="1"/>
  <c r="R4329" i="1" s="1"/>
  <c r="Q4329" i="1"/>
  <c r="H4329" i="1" s="1"/>
  <c r="K4330" i="1"/>
  <c r="N4330" i="1"/>
  <c r="P4330" i="1" s="1"/>
  <c r="R4330" i="1" s="1"/>
  <c r="Q4330" i="1"/>
  <c r="H4330" i="1" s="1"/>
  <c r="K4331" i="1"/>
  <c r="N4331" i="1"/>
  <c r="P4331" i="1" s="1"/>
  <c r="R4331" i="1" s="1"/>
  <c r="S4331" i="1" s="1"/>
  <c r="Q4331" i="1"/>
  <c r="H4331" i="1" s="1"/>
  <c r="G4331" i="1" s="1"/>
  <c r="K4332" i="1"/>
  <c r="N4332" i="1"/>
  <c r="P4332" i="1" s="1"/>
  <c r="R4332" i="1" s="1"/>
  <c r="Q4332" i="1"/>
  <c r="H4332" i="1" s="1"/>
  <c r="G4332" i="1" s="1"/>
  <c r="K4333" i="1"/>
  <c r="N4333" i="1"/>
  <c r="P4333" i="1" s="1"/>
  <c r="R4333" i="1" s="1"/>
  <c r="Q4333" i="1"/>
  <c r="H4333" i="1" s="1"/>
  <c r="K4334" i="1"/>
  <c r="N4334" i="1"/>
  <c r="P4334" i="1" s="1"/>
  <c r="R4334" i="1" s="1"/>
  <c r="Q4334" i="1"/>
  <c r="H4334" i="1" s="1"/>
  <c r="K4335" i="1"/>
  <c r="N4335" i="1"/>
  <c r="P4335" i="1" s="1"/>
  <c r="R4335" i="1" s="1"/>
  <c r="Q4335" i="1"/>
  <c r="H4335" i="1" s="1"/>
  <c r="G4335" i="1" s="1"/>
  <c r="K4336" i="1"/>
  <c r="N4336" i="1"/>
  <c r="P4336" i="1" s="1"/>
  <c r="R4336" i="1" s="1"/>
  <c r="Q4336" i="1"/>
  <c r="H4336" i="1" s="1"/>
  <c r="G4336" i="1" s="1"/>
  <c r="K4337" i="1"/>
  <c r="N4337" i="1"/>
  <c r="P4337" i="1" s="1"/>
  <c r="R4337" i="1" s="1"/>
  <c r="Q4337" i="1"/>
  <c r="H4337" i="1" s="1"/>
  <c r="K4338" i="1"/>
  <c r="N4338" i="1"/>
  <c r="P4338" i="1" s="1"/>
  <c r="R4338" i="1" s="1"/>
  <c r="Q4338" i="1"/>
  <c r="H4338" i="1" s="1"/>
  <c r="D4338" i="1" s="1"/>
  <c r="K4339" i="1"/>
  <c r="N4339" i="1"/>
  <c r="P4339" i="1" s="1"/>
  <c r="R4339" i="1" s="1"/>
  <c r="Q4339" i="1"/>
  <c r="H4339" i="1" s="1"/>
  <c r="D4339" i="1" s="1"/>
  <c r="K4340" i="1"/>
  <c r="N4340" i="1"/>
  <c r="P4340" i="1" s="1"/>
  <c r="R4340" i="1" s="1"/>
  <c r="Q4340" i="1"/>
  <c r="H4340" i="1" s="1"/>
  <c r="G4340" i="1" s="1"/>
  <c r="K4341" i="1"/>
  <c r="N4341" i="1"/>
  <c r="P4341" i="1" s="1"/>
  <c r="R4341" i="1" s="1"/>
  <c r="Q4341" i="1"/>
  <c r="H4341" i="1" s="1"/>
  <c r="K4342" i="1"/>
  <c r="N4342" i="1"/>
  <c r="P4342" i="1" s="1"/>
  <c r="R4342" i="1" s="1"/>
  <c r="Q4342" i="1"/>
  <c r="H4342" i="1" s="1"/>
  <c r="K4343" i="1"/>
  <c r="N4343" i="1"/>
  <c r="P4343" i="1" s="1"/>
  <c r="R4343" i="1" s="1"/>
  <c r="S4343" i="1" s="1"/>
  <c r="Q4343" i="1"/>
  <c r="H4343" i="1" s="1"/>
  <c r="G4343" i="1" s="1"/>
  <c r="K4344" i="1"/>
  <c r="N4344" i="1"/>
  <c r="P4344" i="1" s="1"/>
  <c r="R4344" i="1" s="1"/>
  <c r="S4344" i="1" s="1"/>
  <c r="Q4344" i="1"/>
  <c r="H4344" i="1" s="1"/>
  <c r="G4344" i="1" s="1"/>
  <c r="K4345" i="1"/>
  <c r="N4345" i="1"/>
  <c r="P4345" i="1" s="1"/>
  <c r="R4345" i="1" s="1"/>
  <c r="Q4345" i="1"/>
  <c r="H4345" i="1" s="1"/>
  <c r="K4346" i="1"/>
  <c r="N4346" i="1"/>
  <c r="P4346" i="1" s="1"/>
  <c r="R4346" i="1" s="1"/>
  <c r="Q4346" i="1"/>
  <c r="H4346" i="1" s="1"/>
  <c r="K4347" i="1"/>
  <c r="N4347" i="1"/>
  <c r="P4347" i="1" s="1"/>
  <c r="R4347" i="1" s="1"/>
  <c r="Q4347" i="1"/>
  <c r="H4347" i="1" s="1"/>
  <c r="G4347" i="1" s="1"/>
  <c r="K4348" i="1"/>
  <c r="N4348" i="1"/>
  <c r="P4348" i="1" s="1"/>
  <c r="R4348" i="1" s="1"/>
  <c r="Q4348" i="1"/>
  <c r="H4348" i="1" s="1"/>
  <c r="G4348" i="1" s="1"/>
  <c r="K4349" i="1"/>
  <c r="N4349" i="1"/>
  <c r="P4349" i="1" s="1"/>
  <c r="R4349" i="1" s="1"/>
  <c r="Q4349" i="1"/>
  <c r="H4349" i="1" s="1"/>
  <c r="K4350" i="1"/>
  <c r="N4350" i="1"/>
  <c r="P4350" i="1" s="1"/>
  <c r="R4350" i="1" s="1"/>
  <c r="Q4350" i="1"/>
  <c r="H4350" i="1" s="1"/>
  <c r="K4351" i="1"/>
  <c r="N4351" i="1"/>
  <c r="P4351" i="1" s="1"/>
  <c r="R4351" i="1" s="1"/>
  <c r="Q4351" i="1"/>
  <c r="H4351" i="1" s="1"/>
  <c r="G4351" i="1" s="1"/>
  <c r="K4352" i="1"/>
  <c r="N4352" i="1"/>
  <c r="P4352" i="1" s="1"/>
  <c r="R4352" i="1" s="1"/>
  <c r="Q4352" i="1"/>
  <c r="H4352" i="1" s="1"/>
  <c r="G4352" i="1" s="1"/>
  <c r="K4353" i="1"/>
  <c r="N4353" i="1"/>
  <c r="P4353" i="1" s="1"/>
  <c r="R4353" i="1" s="1"/>
  <c r="Q4353" i="1"/>
  <c r="H4353" i="1" s="1"/>
  <c r="K4354" i="1"/>
  <c r="N4354" i="1"/>
  <c r="P4354" i="1" s="1"/>
  <c r="R4354" i="1" s="1"/>
  <c r="Q4354" i="1"/>
  <c r="H4354" i="1" s="1"/>
  <c r="K4355" i="1"/>
  <c r="N4355" i="1"/>
  <c r="P4355" i="1" s="1"/>
  <c r="R4355" i="1" s="1"/>
  <c r="Q4355" i="1"/>
  <c r="H4355" i="1" s="1"/>
  <c r="D4355" i="1" s="1"/>
  <c r="K4356" i="1"/>
  <c r="N4356" i="1"/>
  <c r="P4356" i="1" s="1"/>
  <c r="R4356" i="1" s="1"/>
  <c r="Q4356" i="1"/>
  <c r="H4356" i="1" s="1"/>
  <c r="G4356" i="1" s="1"/>
  <c r="K4357" i="1"/>
  <c r="N4357" i="1"/>
  <c r="P4357" i="1" s="1"/>
  <c r="R4357" i="1" s="1"/>
  <c r="Q4357" i="1"/>
  <c r="H4357" i="1" s="1"/>
  <c r="K4358" i="1"/>
  <c r="N4358" i="1"/>
  <c r="P4358" i="1" s="1"/>
  <c r="R4358" i="1" s="1"/>
  <c r="Q4358" i="1"/>
  <c r="H4358" i="1" s="1"/>
  <c r="K4359" i="1"/>
  <c r="N4359" i="1"/>
  <c r="P4359" i="1" s="1"/>
  <c r="R4359" i="1" s="1"/>
  <c r="S4359" i="1" s="1"/>
  <c r="Q4359" i="1"/>
  <c r="H4359" i="1" s="1"/>
  <c r="G4359" i="1" s="1"/>
  <c r="K4360" i="1"/>
  <c r="N4360" i="1"/>
  <c r="P4360" i="1" s="1"/>
  <c r="R4360" i="1" s="1"/>
  <c r="S4360" i="1" s="1"/>
  <c r="Q4360" i="1"/>
  <c r="H4360" i="1" s="1"/>
  <c r="G4360" i="1" s="1"/>
  <c r="K4001" i="1"/>
  <c r="N4001" i="1"/>
  <c r="P4001" i="1" s="1"/>
  <c r="R4001" i="1" s="1"/>
  <c r="Q4001" i="1"/>
  <c r="H4001" i="1" s="1"/>
  <c r="K4002" i="1"/>
  <c r="N4002" i="1"/>
  <c r="P4002" i="1" s="1"/>
  <c r="R4002" i="1" s="1"/>
  <c r="Q4002" i="1"/>
  <c r="H4002" i="1" s="1"/>
  <c r="K4003" i="1"/>
  <c r="N4003" i="1"/>
  <c r="P4003" i="1" s="1"/>
  <c r="R4003" i="1" s="1"/>
  <c r="S4003" i="1" s="1"/>
  <c r="Q4003" i="1"/>
  <c r="H4003" i="1" s="1"/>
  <c r="K4004" i="1"/>
  <c r="N4004" i="1"/>
  <c r="P4004" i="1" s="1"/>
  <c r="R4004" i="1" s="1"/>
  <c r="Q4004" i="1"/>
  <c r="H4004" i="1" s="1"/>
  <c r="K4005" i="1"/>
  <c r="N4005" i="1"/>
  <c r="P4005" i="1" s="1"/>
  <c r="R4005" i="1" s="1"/>
  <c r="Q4005" i="1"/>
  <c r="H4005" i="1" s="1"/>
  <c r="K4006" i="1"/>
  <c r="N4006" i="1"/>
  <c r="P4006" i="1" s="1"/>
  <c r="R4006" i="1" s="1"/>
  <c r="Q4006" i="1"/>
  <c r="H4006" i="1" s="1"/>
  <c r="K4007" i="1"/>
  <c r="N4007" i="1"/>
  <c r="P4007" i="1" s="1"/>
  <c r="R4007" i="1" s="1"/>
  <c r="S4007" i="1" s="1"/>
  <c r="Q4007" i="1"/>
  <c r="H4007" i="1" s="1"/>
  <c r="K4008" i="1"/>
  <c r="N4008" i="1"/>
  <c r="P4008" i="1" s="1"/>
  <c r="R4008" i="1" s="1"/>
  <c r="Q4008" i="1"/>
  <c r="H4008" i="1" s="1"/>
  <c r="K4009" i="1"/>
  <c r="N4009" i="1"/>
  <c r="P4009" i="1" s="1"/>
  <c r="R4009" i="1" s="1"/>
  <c r="Q4009" i="1"/>
  <c r="H4009" i="1" s="1"/>
  <c r="K4010" i="1"/>
  <c r="N4010" i="1"/>
  <c r="P4010" i="1" s="1"/>
  <c r="R4010" i="1" s="1"/>
  <c r="Q4010" i="1"/>
  <c r="H4010" i="1" s="1"/>
  <c r="K4011" i="1"/>
  <c r="N4011" i="1"/>
  <c r="P4011" i="1" s="1"/>
  <c r="R4011" i="1" s="1"/>
  <c r="S4011" i="1" s="1"/>
  <c r="Q4011" i="1"/>
  <c r="H4011" i="1" s="1"/>
  <c r="K4012" i="1"/>
  <c r="N4012" i="1"/>
  <c r="P4012" i="1" s="1"/>
  <c r="R4012" i="1" s="1"/>
  <c r="Q4012" i="1"/>
  <c r="H4012" i="1" s="1"/>
  <c r="K4013" i="1"/>
  <c r="N4013" i="1"/>
  <c r="P4013" i="1" s="1"/>
  <c r="R4013" i="1" s="1"/>
  <c r="Q4013" i="1"/>
  <c r="H4013" i="1" s="1"/>
  <c r="D4013" i="1" s="1"/>
  <c r="K4014" i="1"/>
  <c r="N4014" i="1"/>
  <c r="P4014" i="1" s="1"/>
  <c r="R4014" i="1" s="1"/>
  <c r="S4014" i="1" s="1"/>
  <c r="Q4014" i="1"/>
  <c r="H4014" i="1" s="1"/>
  <c r="G4014" i="1" s="1"/>
  <c r="K4015" i="1"/>
  <c r="N4015" i="1"/>
  <c r="P4015" i="1" s="1"/>
  <c r="R4015" i="1" s="1"/>
  <c r="Q4015" i="1"/>
  <c r="H4015" i="1" s="1"/>
  <c r="K4016" i="1"/>
  <c r="N4016" i="1"/>
  <c r="P4016" i="1" s="1"/>
  <c r="R4016" i="1" s="1"/>
  <c r="Q4016" i="1"/>
  <c r="H4016" i="1" s="1"/>
  <c r="K4017" i="1"/>
  <c r="N4017" i="1"/>
  <c r="P4017" i="1" s="1"/>
  <c r="R4017" i="1" s="1"/>
  <c r="Q4017" i="1"/>
  <c r="H4017" i="1" s="1"/>
  <c r="D4017" i="1" s="1"/>
  <c r="K4018" i="1"/>
  <c r="N4018" i="1"/>
  <c r="P4018" i="1" s="1"/>
  <c r="R4018" i="1" s="1"/>
  <c r="S4018" i="1" s="1"/>
  <c r="Q4018" i="1"/>
  <c r="H4018" i="1" s="1"/>
  <c r="G4018" i="1" s="1"/>
  <c r="K4019" i="1"/>
  <c r="N4019" i="1"/>
  <c r="P4019" i="1" s="1"/>
  <c r="R4019" i="1" s="1"/>
  <c r="Q4019" i="1"/>
  <c r="H4019" i="1" s="1"/>
  <c r="D4019" i="1" s="1"/>
  <c r="T4434" i="1" l="1"/>
  <c r="V4434" i="1" s="1"/>
  <c r="W4462" i="1"/>
  <c r="T4429" i="1"/>
  <c r="V4429" i="1" s="1"/>
  <c r="T4388" i="1"/>
  <c r="V4388" i="1" s="1"/>
  <c r="W4453" i="1"/>
  <c r="W4426" i="1"/>
  <c r="W4450" i="1"/>
  <c r="W4550" i="1"/>
  <c r="X4244" i="1"/>
  <c r="S4027" i="1"/>
  <c r="T4027" i="1" s="1"/>
  <c r="V4027" i="1" s="1"/>
  <c r="D4027" i="1"/>
  <c r="W4380" i="1"/>
  <c r="W4430" i="1"/>
  <c r="S4248" i="1"/>
  <c r="T4248" i="1" s="1"/>
  <c r="V4248" i="1" s="1"/>
  <c r="X4246" i="1"/>
  <c r="X4232" i="1"/>
  <c r="W4437" i="1"/>
  <c r="W4441" i="1"/>
  <c r="X4234" i="1"/>
  <c r="D4344" i="1"/>
  <c r="X4216" i="1"/>
  <c r="D4216" i="1"/>
  <c r="X4236" i="1"/>
  <c r="S4187" i="1"/>
  <c r="W4187" i="1" s="1"/>
  <c r="S4090" i="1"/>
  <c r="T4090" i="1" s="1"/>
  <c r="V4090" i="1" s="1"/>
  <c r="X4356" i="1"/>
  <c r="S4356" i="1"/>
  <c r="T4356" i="1" s="1"/>
  <c r="V4356" i="1" s="1"/>
  <c r="W4392" i="1"/>
  <c r="T4392" i="1"/>
  <c r="V4392" i="1" s="1"/>
  <c r="T4421" i="1"/>
  <c r="V4421" i="1" s="1"/>
  <c r="W4421" i="1"/>
  <c r="T4435" i="1"/>
  <c r="V4435" i="1" s="1"/>
  <c r="W4435" i="1"/>
  <c r="W4447" i="1"/>
  <c r="T4447" i="1"/>
  <c r="V4447" i="1" s="1"/>
  <c r="W4507" i="1"/>
  <c r="T4507" i="1"/>
  <c r="V4507" i="1" s="1"/>
  <c r="W4494" i="1"/>
  <c r="T4494" i="1"/>
  <c r="V4494" i="1" s="1"/>
  <c r="T4484" i="1"/>
  <c r="V4484" i="1" s="1"/>
  <c r="W4484" i="1"/>
  <c r="T4500" i="1"/>
  <c r="V4500" i="1" s="1"/>
  <c r="W4500" i="1"/>
  <c r="T4483" i="1"/>
  <c r="V4483" i="1" s="1"/>
  <c r="W4483" i="1"/>
  <c r="T4492" i="1"/>
  <c r="V4492" i="1" s="1"/>
  <c r="W4492" i="1"/>
  <c r="W4532" i="1"/>
  <c r="T4532" i="1"/>
  <c r="V4532" i="1" s="1"/>
  <c r="T4546" i="1"/>
  <c r="V4546" i="1" s="1"/>
  <c r="W4546" i="1"/>
  <c r="D4356" i="1"/>
  <c r="X4240" i="1"/>
  <c r="S4228" i="1"/>
  <c r="T4228" i="1" s="1"/>
  <c r="V4228" i="1" s="1"/>
  <c r="S4224" i="1"/>
  <c r="T4224" i="1" s="1"/>
  <c r="V4224" i="1" s="1"/>
  <c r="D4166" i="1"/>
  <c r="D4158" i="1"/>
  <c r="D4150" i="1"/>
  <c r="D4142" i="1"/>
  <c r="D4134" i="1"/>
  <c r="D4126" i="1"/>
  <c r="S4116" i="1"/>
  <c r="W4116" i="1" s="1"/>
  <c r="D4102" i="1"/>
  <c r="W4367" i="1"/>
  <c r="T4367" i="1"/>
  <c r="V4367" i="1" s="1"/>
  <c r="W4383" i="1"/>
  <c r="T4383" i="1"/>
  <c r="V4383" i="1" s="1"/>
  <c r="T4369" i="1"/>
  <c r="V4369" i="1" s="1"/>
  <c r="W4369" i="1"/>
  <c r="T4373" i="1"/>
  <c r="V4373" i="1" s="1"/>
  <c r="W4373" i="1"/>
  <c r="T4409" i="1"/>
  <c r="V4409" i="1" s="1"/>
  <c r="W4409" i="1"/>
  <c r="W4375" i="1"/>
  <c r="T4375" i="1"/>
  <c r="V4375" i="1" s="1"/>
  <c r="T4405" i="1"/>
  <c r="V4405" i="1" s="1"/>
  <c r="W4405" i="1"/>
  <c r="T4415" i="1"/>
  <c r="V4415" i="1" s="1"/>
  <c r="W4415" i="1"/>
  <c r="T4442" i="1"/>
  <c r="V4442" i="1" s="1"/>
  <c r="W4442" i="1"/>
  <c r="W4448" i="1"/>
  <c r="T4448" i="1"/>
  <c r="V4448" i="1" s="1"/>
  <c r="W4461" i="1"/>
  <c r="T4461" i="1"/>
  <c r="V4461" i="1" s="1"/>
  <c r="W4465" i="1"/>
  <c r="T4465" i="1"/>
  <c r="V4465" i="1" s="1"/>
  <c r="W4473" i="1"/>
  <c r="T4473" i="1"/>
  <c r="V4473" i="1" s="1"/>
  <c r="W4481" i="1"/>
  <c r="T4481" i="1"/>
  <c r="V4481" i="1" s="1"/>
  <c r="T4493" i="1"/>
  <c r="V4493" i="1" s="1"/>
  <c r="W4493" i="1"/>
  <c r="T4381" i="1"/>
  <c r="V4381" i="1" s="1"/>
  <c r="W4381" i="1"/>
  <c r="W4420" i="1"/>
  <c r="T4420" i="1"/>
  <c r="V4420" i="1" s="1"/>
  <c r="T4459" i="1"/>
  <c r="V4459" i="1" s="1"/>
  <c r="W4459" i="1"/>
  <c r="T4472" i="1"/>
  <c r="V4472" i="1" s="1"/>
  <c r="W4472" i="1"/>
  <c r="W4470" i="1"/>
  <c r="T4470" i="1"/>
  <c r="V4470" i="1" s="1"/>
  <c r="W4486" i="1"/>
  <c r="T4486" i="1"/>
  <c r="V4486" i="1" s="1"/>
  <c r="W4495" i="1"/>
  <c r="T4495" i="1"/>
  <c r="V4495" i="1" s="1"/>
  <c r="W4508" i="1"/>
  <c r="T4508" i="1"/>
  <c r="V4508" i="1" s="1"/>
  <c r="W4516" i="1"/>
  <c r="T4516" i="1"/>
  <c r="V4516" i="1" s="1"/>
  <c r="W4524" i="1"/>
  <c r="T4524" i="1"/>
  <c r="V4524" i="1" s="1"/>
  <c r="T4361" i="1"/>
  <c r="V4361" i="1" s="1"/>
  <c r="W4361" i="1"/>
  <c r="W4402" i="1"/>
  <c r="T4402" i="1"/>
  <c r="V4402" i="1" s="1"/>
  <c r="T4535" i="1"/>
  <c r="V4535" i="1" s="1"/>
  <c r="W4535" i="1"/>
  <c r="T4526" i="1"/>
  <c r="V4526" i="1" s="1"/>
  <c r="W4526" i="1"/>
  <c r="T4551" i="1"/>
  <c r="V4551" i="1" s="1"/>
  <c r="W4551" i="1"/>
  <c r="T4496" i="1"/>
  <c r="V4496" i="1" s="1"/>
  <c r="W4496" i="1"/>
  <c r="W4515" i="1"/>
  <c r="T4515" i="1"/>
  <c r="V4515" i="1" s="1"/>
  <c r="W4520" i="1"/>
  <c r="T4520" i="1"/>
  <c r="V4520" i="1" s="1"/>
  <c r="T4518" i="1"/>
  <c r="V4518" i="1" s="1"/>
  <c r="W4518" i="1"/>
  <c r="T4522" i="1"/>
  <c r="V4522" i="1" s="1"/>
  <c r="W4522" i="1"/>
  <c r="W4540" i="1"/>
  <c r="T4540" i="1"/>
  <c r="V4540" i="1" s="1"/>
  <c r="T4491" i="1"/>
  <c r="V4491" i="1" s="1"/>
  <c r="W4491" i="1"/>
  <c r="T4504" i="1"/>
  <c r="V4504" i="1" s="1"/>
  <c r="W4504" i="1"/>
  <c r="T4510" i="1"/>
  <c r="V4510" i="1" s="1"/>
  <c r="W4510" i="1"/>
  <c r="T4530" i="1"/>
  <c r="V4530" i="1" s="1"/>
  <c r="W4530" i="1"/>
  <c r="T4534" i="1"/>
  <c r="V4534" i="1" s="1"/>
  <c r="W4534" i="1"/>
  <c r="W4537" i="1"/>
  <c r="T4537" i="1"/>
  <c r="V4537" i="1" s="1"/>
  <c r="T4554" i="1"/>
  <c r="V4554" i="1" s="1"/>
  <c r="W4554" i="1"/>
  <c r="W4556" i="1"/>
  <c r="T4556" i="1"/>
  <c r="V4556" i="1" s="1"/>
  <c r="W4548" i="1"/>
  <c r="T4548" i="1"/>
  <c r="V4548" i="1" s="1"/>
  <c r="W4371" i="1"/>
  <c r="T4371" i="1"/>
  <c r="V4371" i="1" s="1"/>
  <c r="W4387" i="1"/>
  <c r="T4387" i="1"/>
  <c r="V4387" i="1" s="1"/>
  <c r="T4397" i="1"/>
  <c r="V4397" i="1" s="1"/>
  <c r="W4397" i="1"/>
  <c r="T4394" i="1"/>
  <c r="V4394" i="1" s="1"/>
  <c r="W4394" i="1"/>
  <c r="W4399" i="1"/>
  <c r="T4399" i="1"/>
  <c r="V4399" i="1" s="1"/>
  <c r="T4365" i="1"/>
  <c r="V4365" i="1" s="1"/>
  <c r="W4365" i="1"/>
  <c r="T4411" i="1"/>
  <c r="V4411" i="1" s="1"/>
  <c r="W4411" i="1"/>
  <c r="W4439" i="1"/>
  <c r="T4439" i="1"/>
  <c r="V4439" i="1" s="1"/>
  <c r="T4463" i="1"/>
  <c r="V4463" i="1" s="1"/>
  <c r="W4463" i="1"/>
  <c r="W4503" i="1"/>
  <c r="T4503" i="1"/>
  <c r="V4503" i="1" s="1"/>
  <c r="T4457" i="1"/>
  <c r="V4457" i="1" s="1"/>
  <c r="W4457" i="1"/>
  <c r="T4479" i="1"/>
  <c r="V4479" i="1" s="1"/>
  <c r="W4479" i="1"/>
  <c r="W4490" i="1"/>
  <c r="T4490" i="1"/>
  <c r="V4490" i="1" s="1"/>
  <c r="W4506" i="1"/>
  <c r="T4506" i="1"/>
  <c r="V4506" i="1" s="1"/>
  <c r="W4474" i="1"/>
  <c r="T4474" i="1"/>
  <c r="V4474" i="1" s="1"/>
  <c r="W4482" i="1"/>
  <c r="T4482" i="1"/>
  <c r="V4482" i="1" s="1"/>
  <c r="W4544" i="1"/>
  <c r="T4544" i="1"/>
  <c r="V4544" i="1" s="1"/>
  <c r="D4351" i="1"/>
  <c r="D4324" i="1"/>
  <c r="X4230" i="1"/>
  <c r="X4226" i="1"/>
  <c r="X4222" i="1"/>
  <c r="D4172" i="1"/>
  <c r="D4171" i="1"/>
  <c r="X4167" i="1"/>
  <c r="D4164" i="1"/>
  <c r="D4163" i="1"/>
  <c r="X4159" i="1"/>
  <c r="D4156" i="1"/>
  <c r="D4155" i="1"/>
  <c r="X4151" i="1"/>
  <c r="D4148" i="1"/>
  <c r="D4147" i="1"/>
  <c r="X4143" i="1"/>
  <c r="D4140" i="1"/>
  <c r="D4139" i="1"/>
  <c r="X4135" i="1"/>
  <c r="D4132" i="1"/>
  <c r="D4131" i="1"/>
  <c r="X4127" i="1"/>
  <c r="D4076" i="1"/>
  <c r="S4056" i="1"/>
  <c r="T4056" i="1" s="1"/>
  <c r="V4056" i="1" s="1"/>
  <c r="D4056" i="1"/>
  <c r="S4049" i="1"/>
  <c r="T4049" i="1" s="1"/>
  <c r="V4049" i="1" s="1"/>
  <c r="W4363" i="1"/>
  <c r="T4363" i="1"/>
  <c r="V4363" i="1" s="1"/>
  <c r="W4374" i="1"/>
  <c r="T4374" i="1"/>
  <c r="V4374" i="1" s="1"/>
  <c r="W4379" i="1"/>
  <c r="T4379" i="1"/>
  <c r="V4379" i="1" s="1"/>
  <c r="W4389" i="1"/>
  <c r="T4389" i="1"/>
  <c r="V4389" i="1" s="1"/>
  <c r="W4398" i="1"/>
  <c r="T4398" i="1"/>
  <c r="V4398" i="1" s="1"/>
  <c r="W4407" i="1"/>
  <c r="T4407" i="1"/>
  <c r="V4407" i="1" s="1"/>
  <c r="T4417" i="1"/>
  <c r="V4417" i="1" s="1"/>
  <c r="W4417" i="1"/>
  <c r="T4423" i="1"/>
  <c r="V4423" i="1" s="1"/>
  <c r="W4423" i="1"/>
  <c r="W4395" i="1"/>
  <c r="T4395" i="1"/>
  <c r="V4395" i="1" s="1"/>
  <c r="T4413" i="1"/>
  <c r="V4413" i="1" s="1"/>
  <c r="W4413" i="1"/>
  <c r="T4433" i="1"/>
  <c r="V4433" i="1" s="1"/>
  <c r="W4433" i="1"/>
  <c r="W4443" i="1"/>
  <c r="T4443" i="1"/>
  <c r="V4443" i="1" s="1"/>
  <c r="W4432" i="1"/>
  <c r="T4432" i="1"/>
  <c r="V4432" i="1" s="1"/>
  <c r="W4456" i="1"/>
  <c r="T4456" i="1"/>
  <c r="V4456" i="1" s="1"/>
  <c r="T4467" i="1"/>
  <c r="V4467" i="1" s="1"/>
  <c r="W4467" i="1"/>
  <c r="W4414" i="1"/>
  <c r="T4414" i="1"/>
  <c r="V4414" i="1" s="1"/>
  <c r="T4458" i="1"/>
  <c r="V4458" i="1" s="1"/>
  <c r="W4458" i="1"/>
  <c r="W4487" i="1"/>
  <c r="T4487" i="1"/>
  <c r="V4487" i="1" s="1"/>
  <c r="W4466" i="1"/>
  <c r="T4466" i="1"/>
  <c r="V4466" i="1" s="1"/>
  <c r="T4471" i="1"/>
  <c r="V4471" i="1" s="1"/>
  <c r="W4471" i="1"/>
  <c r="W4478" i="1"/>
  <c r="T4478" i="1"/>
  <c r="V4478" i="1" s="1"/>
  <c r="W4498" i="1"/>
  <c r="T4498" i="1"/>
  <c r="V4498" i="1" s="1"/>
  <c r="T4475" i="1"/>
  <c r="V4475" i="1" s="1"/>
  <c r="W4475" i="1"/>
  <c r="W4536" i="1"/>
  <c r="T4536" i="1"/>
  <c r="V4536" i="1" s="1"/>
  <c r="W4545" i="1"/>
  <c r="T4545" i="1"/>
  <c r="V4545" i="1" s="1"/>
  <c r="W4552" i="1"/>
  <c r="T4552" i="1"/>
  <c r="V4552" i="1" s="1"/>
  <c r="T4560" i="1"/>
  <c r="V4560" i="1" s="1"/>
  <c r="W4560" i="1"/>
  <c r="T4557" i="1"/>
  <c r="V4557" i="1" s="1"/>
  <c r="W4557" i="1"/>
  <c r="T4549" i="1"/>
  <c r="V4549" i="1" s="1"/>
  <c r="W4549" i="1"/>
  <c r="W4553" i="1"/>
  <c r="T4553" i="1"/>
  <c r="V4553" i="1" s="1"/>
  <c r="W4366" i="1"/>
  <c r="T4366" i="1"/>
  <c r="V4366" i="1" s="1"/>
  <c r="W4382" i="1"/>
  <c r="T4382" i="1"/>
  <c r="V4382" i="1" s="1"/>
  <c r="W4403" i="1"/>
  <c r="T4403" i="1"/>
  <c r="V4403" i="1" s="1"/>
  <c r="T4401" i="1"/>
  <c r="V4401" i="1" s="1"/>
  <c r="W4401" i="1"/>
  <c r="D4360" i="1"/>
  <c r="D4319" i="1"/>
  <c r="D4084" i="1"/>
  <c r="W4370" i="1"/>
  <c r="T4370" i="1"/>
  <c r="V4370" i="1" s="1"/>
  <c r="W4386" i="1"/>
  <c r="T4386" i="1"/>
  <c r="V4386" i="1" s="1"/>
  <c r="T4385" i="1"/>
  <c r="V4385" i="1" s="1"/>
  <c r="W4385" i="1"/>
  <c r="W4362" i="1"/>
  <c r="T4362" i="1"/>
  <c r="V4362" i="1" s="1"/>
  <c r="W4378" i="1"/>
  <c r="T4378" i="1"/>
  <c r="V4378" i="1" s="1"/>
  <c r="W4406" i="1"/>
  <c r="T4406" i="1"/>
  <c r="V4406" i="1" s="1"/>
  <c r="T4377" i="1"/>
  <c r="V4377" i="1" s="1"/>
  <c r="W4377" i="1"/>
  <c r="T4390" i="1"/>
  <c r="V4390" i="1" s="1"/>
  <c r="W4390" i="1"/>
  <c r="W4427" i="1"/>
  <c r="T4427" i="1"/>
  <c r="V4427" i="1" s="1"/>
  <c r="W4431" i="1"/>
  <c r="T4431" i="1"/>
  <c r="V4431" i="1" s="1"/>
  <c r="T4438" i="1"/>
  <c r="V4438" i="1" s="1"/>
  <c r="W4438" i="1"/>
  <c r="T4446" i="1"/>
  <c r="V4446" i="1" s="1"/>
  <c r="W4446" i="1"/>
  <c r="W4424" i="1"/>
  <c r="T4424" i="1"/>
  <c r="V4424" i="1" s="1"/>
  <c r="W4419" i="1"/>
  <c r="T4419" i="1"/>
  <c r="V4419" i="1" s="1"/>
  <c r="T4425" i="1"/>
  <c r="V4425" i="1" s="1"/>
  <c r="W4425" i="1"/>
  <c r="T4464" i="1"/>
  <c r="V4464" i="1" s="1"/>
  <c r="W4464" i="1"/>
  <c r="W4469" i="1"/>
  <c r="T4469" i="1"/>
  <c r="V4469" i="1" s="1"/>
  <c r="W4477" i="1"/>
  <c r="T4477" i="1"/>
  <c r="V4477" i="1" s="1"/>
  <c r="T4485" i="1"/>
  <c r="V4485" i="1" s="1"/>
  <c r="W4485" i="1"/>
  <c r="T4501" i="1"/>
  <c r="V4501" i="1" s="1"/>
  <c r="W4501" i="1"/>
  <c r="T4449" i="1"/>
  <c r="V4449" i="1" s="1"/>
  <c r="W4449" i="1"/>
  <c r="W4391" i="1"/>
  <c r="T4391" i="1"/>
  <c r="V4391" i="1" s="1"/>
  <c r="W4460" i="1"/>
  <c r="T4460" i="1"/>
  <c r="V4460" i="1" s="1"/>
  <c r="W4502" i="1"/>
  <c r="T4502" i="1"/>
  <c r="V4502" i="1" s="1"/>
  <c r="W4511" i="1"/>
  <c r="T4511" i="1"/>
  <c r="V4511" i="1" s="1"/>
  <c r="W4519" i="1"/>
  <c r="T4519" i="1"/>
  <c r="V4519" i="1" s="1"/>
  <c r="W4527" i="1"/>
  <c r="T4527" i="1"/>
  <c r="V4527" i="1" s="1"/>
  <c r="T4400" i="1"/>
  <c r="V4400" i="1" s="1"/>
  <c r="W4400" i="1"/>
  <c r="W4451" i="1"/>
  <c r="T4451" i="1"/>
  <c r="V4451" i="1" s="1"/>
  <c r="T4480" i="1"/>
  <c r="V4480" i="1" s="1"/>
  <c r="W4480" i="1"/>
  <c r="T4468" i="1"/>
  <c r="V4468" i="1" s="1"/>
  <c r="W4468" i="1"/>
  <c r="W4497" i="1"/>
  <c r="T4497" i="1"/>
  <c r="V4497" i="1" s="1"/>
  <c r="T4531" i="1"/>
  <c r="V4531" i="1" s="1"/>
  <c r="W4531" i="1"/>
  <c r="T4539" i="1"/>
  <c r="V4539" i="1" s="1"/>
  <c r="W4539" i="1"/>
  <c r="T4543" i="1"/>
  <c r="V4543" i="1" s="1"/>
  <c r="W4543" i="1"/>
  <c r="T4476" i="1"/>
  <c r="V4476" i="1" s="1"/>
  <c r="W4476" i="1"/>
  <c r="T4499" i="1"/>
  <c r="V4499" i="1" s="1"/>
  <c r="W4499" i="1"/>
  <c r="W4512" i="1"/>
  <c r="T4512" i="1"/>
  <c r="V4512" i="1" s="1"/>
  <c r="W4523" i="1"/>
  <c r="T4523" i="1"/>
  <c r="V4523" i="1" s="1"/>
  <c r="W4528" i="1"/>
  <c r="T4528" i="1"/>
  <c r="V4528" i="1" s="1"/>
  <c r="W4489" i="1"/>
  <c r="T4489" i="1"/>
  <c r="V4489" i="1" s="1"/>
  <c r="W4505" i="1"/>
  <c r="T4505" i="1"/>
  <c r="V4505" i="1" s="1"/>
  <c r="T4514" i="1"/>
  <c r="V4514" i="1" s="1"/>
  <c r="W4514" i="1"/>
  <c r="T4455" i="1"/>
  <c r="V4455" i="1" s="1"/>
  <c r="W4455" i="1"/>
  <c r="T4488" i="1"/>
  <c r="V4488" i="1" s="1"/>
  <c r="W4488" i="1"/>
  <c r="W4533" i="1"/>
  <c r="T4533" i="1"/>
  <c r="V4533" i="1" s="1"/>
  <c r="T4538" i="1"/>
  <c r="V4538" i="1" s="1"/>
  <c r="W4538" i="1"/>
  <c r="T4542" i="1"/>
  <c r="V4542" i="1" s="1"/>
  <c r="W4542" i="1"/>
  <c r="W4541" i="1"/>
  <c r="T4541" i="1"/>
  <c r="V4541" i="1" s="1"/>
  <c r="W4555" i="1"/>
  <c r="T4555" i="1"/>
  <c r="V4555" i="1" s="1"/>
  <c r="W4559" i="1"/>
  <c r="T4559" i="1"/>
  <c r="V4559" i="1" s="1"/>
  <c r="W4547" i="1"/>
  <c r="T4547" i="1"/>
  <c r="V4547" i="1" s="1"/>
  <c r="X4340" i="1"/>
  <c r="S4340" i="1"/>
  <c r="T4340" i="1" s="1"/>
  <c r="V4340" i="1" s="1"/>
  <c r="S4347" i="1"/>
  <c r="W4347" i="1" s="1"/>
  <c r="X4347" i="1"/>
  <c r="D4347" i="1"/>
  <c r="D4253" i="1"/>
  <c r="X4242" i="1"/>
  <c r="X4212" i="1"/>
  <c r="S4212" i="1"/>
  <c r="T4212" i="1" s="1"/>
  <c r="V4212" i="1" s="1"/>
  <c r="D4192" i="1"/>
  <c r="S4189" i="1"/>
  <c r="T4189" i="1" s="1"/>
  <c r="V4189" i="1" s="1"/>
  <c r="X4189" i="1"/>
  <c r="X4180" i="1"/>
  <c r="S4180" i="1"/>
  <c r="W4180" i="1" s="1"/>
  <c r="X4170" i="1"/>
  <c r="S4170" i="1"/>
  <c r="W4170" i="1" s="1"/>
  <c r="X4162" i="1"/>
  <c r="S4162" i="1"/>
  <c r="W4162" i="1" s="1"/>
  <c r="X4154" i="1"/>
  <c r="S4154" i="1"/>
  <c r="W4154" i="1" s="1"/>
  <c r="X4146" i="1"/>
  <c r="S4146" i="1"/>
  <c r="W4146" i="1" s="1"/>
  <c r="X4138" i="1"/>
  <c r="S4138" i="1"/>
  <c r="W4138" i="1" s="1"/>
  <c r="X4130" i="1"/>
  <c r="S4130" i="1"/>
  <c r="W4130" i="1" s="1"/>
  <c r="D4331" i="1"/>
  <c r="D4340" i="1"/>
  <c r="D4335" i="1"/>
  <c r="D4328" i="1"/>
  <c r="S4324" i="1"/>
  <c r="T4324" i="1" s="1"/>
  <c r="V4324" i="1" s="1"/>
  <c r="S4252" i="1"/>
  <c r="W4252" i="1" s="1"/>
  <c r="X4249" i="1"/>
  <c r="X4238" i="1"/>
  <c r="S4204" i="1"/>
  <c r="T4204" i="1" s="1"/>
  <c r="V4204" i="1" s="1"/>
  <c r="X4204" i="1"/>
  <c r="D4196" i="1"/>
  <c r="D4184" i="1"/>
  <c r="S4122" i="1"/>
  <c r="W4122" i="1" s="1"/>
  <c r="X4040" i="1"/>
  <c r="S4040" i="1"/>
  <c r="S4184" i="1"/>
  <c r="W4184" i="1" s="1"/>
  <c r="X4184" i="1"/>
  <c r="S4172" i="1"/>
  <c r="W4172" i="1" s="1"/>
  <c r="X4172" i="1"/>
  <c r="S4164" i="1"/>
  <c r="T4164" i="1" s="1"/>
  <c r="V4164" i="1" s="1"/>
  <c r="X4164" i="1"/>
  <c r="S4156" i="1"/>
  <c r="T4156" i="1" s="1"/>
  <c r="V4156" i="1" s="1"/>
  <c r="X4156" i="1"/>
  <c r="S4148" i="1"/>
  <c r="W4148" i="1" s="1"/>
  <c r="X4148" i="1"/>
  <c r="S4140" i="1"/>
  <c r="W4140" i="1" s="1"/>
  <c r="X4140" i="1"/>
  <c r="S4132" i="1"/>
  <c r="T4132" i="1" s="1"/>
  <c r="V4132" i="1" s="1"/>
  <c r="X4132" i="1"/>
  <c r="S4082" i="1"/>
  <c r="X4082" i="1"/>
  <c r="X4045" i="1"/>
  <c r="S4045" i="1"/>
  <c r="D4315" i="1"/>
  <c r="S4220" i="1"/>
  <c r="T4220" i="1" s="1"/>
  <c r="V4220" i="1" s="1"/>
  <c r="X4220" i="1"/>
  <c r="X4195" i="1"/>
  <c r="S4195" i="1"/>
  <c r="W4195" i="1" s="1"/>
  <c r="X4053" i="1"/>
  <c r="S4053" i="1"/>
  <c r="D4220" i="1"/>
  <c r="D4204" i="1"/>
  <c r="D4200" i="1"/>
  <c r="X4176" i="1"/>
  <c r="S4112" i="1"/>
  <c r="W4112" i="1" s="1"/>
  <c r="S4094" i="1"/>
  <c r="T4094" i="1" s="1"/>
  <c r="V4094" i="1" s="1"/>
  <c r="D4094" i="1"/>
  <c r="S4081" i="1"/>
  <c r="T4081" i="1" s="1"/>
  <c r="V4081" i="1" s="1"/>
  <c r="X4080" i="1"/>
  <c r="D4047" i="1"/>
  <c r="S4039" i="1"/>
  <c r="T4039" i="1" s="1"/>
  <c r="V4039" i="1" s="1"/>
  <c r="D4035" i="1"/>
  <c r="S4023" i="1"/>
  <c r="W4023" i="1" s="1"/>
  <c r="S4203" i="1"/>
  <c r="T4203" i="1" s="1"/>
  <c r="V4203" i="1" s="1"/>
  <c r="D4188" i="1"/>
  <c r="S4168" i="1"/>
  <c r="T4168" i="1" s="1"/>
  <c r="V4168" i="1" s="1"/>
  <c r="S4160" i="1"/>
  <c r="T4160" i="1" s="1"/>
  <c r="V4160" i="1" s="1"/>
  <c r="S4152" i="1"/>
  <c r="T4152" i="1" s="1"/>
  <c r="V4152" i="1" s="1"/>
  <c r="S4144" i="1"/>
  <c r="T4144" i="1" s="1"/>
  <c r="V4144" i="1" s="1"/>
  <c r="S4136" i="1"/>
  <c r="W4136" i="1" s="1"/>
  <c r="S4128" i="1"/>
  <c r="T4128" i="1" s="1"/>
  <c r="V4128" i="1" s="1"/>
  <c r="D4123" i="1"/>
  <c r="S4118" i="1"/>
  <c r="T4118" i="1" s="1"/>
  <c r="V4118" i="1" s="1"/>
  <c r="X4108" i="1"/>
  <c r="S4078" i="1"/>
  <c r="W4078" i="1" s="1"/>
  <c r="X4074" i="1"/>
  <c r="X4072" i="1"/>
  <c r="X4070" i="1"/>
  <c r="X4068" i="1"/>
  <c r="X4066" i="1"/>
  <c r="X4064" i="1"/>
  <c r="X4062" i="1"/>
  <c r="X4060" i="1"/>
  <c r="S4052" i="1"/>
  <c r="W4052" i="1" s="1"/>
  <c r="X4051" i="1"/>
  <c r="D4045" i="1"/>
  <c r="X4031" i="1"/>
  <c r="S4114" i="1"/>
  <c r="T4114" i="1" s="1"/>
  <c r="V4114" i="1" s="1"/>
  <c r="X4098" i="1"/>
  <c r="D4342" i="1"/>
  <c r="G4342" i="1"/>
  <c r="D4333" i="1"/>
  <c r="G4333" i="1"/>
  <c r="D4305" i="1"/>
  <c r="G4305" i="1"/>
  <c r="S4300" i="1"/>
  <c r="X4300" i="1"/>
  <c r="D4273" i="1"/>
  <c r="G4273" i="1"/>
  <c r="T4271" i="1"/>
  <c r="V4271" i="1" s="1"/>
  <c r="W4271" i="1"/>
  <c r="S4268" i="1"/>
  <c r="X4268" i="1"/>
  <c r="S4264" i="1"/>
  <c r="X4264" i="1"/>
  <c r="S4260" i="1"/>
  <c r="X4260" i="1"/>
  <c r="S4256" i="1"/>
  <c r="X4256" i="1"/>
  <c r="T4360" i="1"/>
  <c r="V4360" i="1" s="1"/>
  <c r="W4360" i="1"/>
  <c r="D4353" i="1"/>
  <c r="G4353" i="1"/>
  <c r="X4351" i="1"/>
  <c r="S4351" i="1"/>
  <c r="D4349" i="1"/>
  <c r="G4349" i="1"/>
  <c r="W4343" i="1"/>
  <c r="T4343" i="1"/>
  <c r="V4343" i="1" s="1"/>
  <c r="D4341" i="1"/>
  <c r="G4341" i="1"/>
  <c r="X4336" i="1"/>
  <c r="S4336" i="1"/>
  <c r="S4332" i="1"/>
  <c r="X4332" i="1"/>
  <c r="X4323" i="1"/>
  <c r="S4323" i="1"/>
  <c r="D4321" i="1"/>
  <c r="G4321" i="1"/>
  <c r="X4319" i="1"/>
  <c r="S4319" i="1"/>
  <c r="D4317" i="1"/>
  <c r="G4317" i="1"/>
  <c r="W4315" i="1"/>
  <c r="T4315" i="1"/>
  <c r="V4315" i="1" s="1"/>
  <c r="D4314" i="1"/>
  <c r="G4314" i="1"/>
  <c r="D4309" i="1"/>
  <c r="G4309" i="1"/>
  <c r="T4307" i="1"/>
  <c r="V4307" i="1" s="1"/>
  <c r="W4307" i="1"/>
  <c r="S4304" i="1"/>
  <c r="X4304" i="1"/>
  <c r="D4293" i="1"/>
  <c r="G4293" i="1"/>
  <c r="T4291" i="1"/>
  <c r="V4291" i="1" s="1"/>
  <c r="W4291" i="1"/>
  <c r="S4288" i="1"/>
  <c r="X4288" i="1"/>
  <c r="D4277" i="1"/>
  <c r="G4277" i="1"/>
  <c r="T4275" i="1"/>
  <c r="V4275" i="1" s="1"/>
  <c r="W4275" i="1"/>
  <c r="S4272" i="1"/>
  <c r="X4272" i="1"/>
  <c r="D4194" i="1"/>
  <c r="G4194" i="1"/>
  <c r="D4354" i="1"/>
  <c r="G4354" i="1"/>
  <c r="D4350" i="1"/>
  <c r="G4350" i="1"/>
  <c r="D4337" i="1"/>
  <c r="G4337" i="1"/>
  <c r="D4330" i="1"/>
  <c r="G4330" i="1"/>
  <c r="W4327" i="1"/>
  <c r="T4327" i="1"/>
  <c r="V4327" i="1" s="1"/>
  <c r="D4318" i="1"/>
  <c r="G4318" i="1"/>
  <c r="D4289" i="1"/>
  <c r="G4289" i="1"/>
  <c r="S4284" i="1"/>
  <c r="X4284" i="1"/>
  <c r="D4358" i="1"/>
  <c r="G4358" i="1"/>
  <c r="X4355" i="1"/>
  <c r="S4355" i="1"/>
  <c r="X4352" i="1"/>
  <c r="S4352" i="1"/>
  <c r="S4348" i="1"/>
  <c r="X4348" i="1"/>
  <c r="D4346" i="1"/>
  <c r="G4346" i="1"/>
  <c r="T4328" i="1"/>
  <c r="V4328" i="1" s="1"/>
  <c r="W4328" i="1"/>
  <c r="X4320" i="1"/>
  <c r="S4320" i="1"/>
  <c r="S4316" i="1"/>
  <c r="X4316" i="1"/>
  <c r="D4313" i="1"/>
  <c r="G4313" i="1"/>
  <c r="T4311" i="1"/>
  <c r="V4311" i="1" s="1"/>
  <c r="W4311" i="1"/>
  <c r="S4308" i="1"/>
  <c r="X4308" i="1"/>
  <c r="D4297" i="1"/>
  <c r="G4297" i="1"/>
  <c r="T4295" i="1"/>
  <c r="V4295" i="1" s="1"/>
  <c r="W4295" i="1"/>
  <c r="S4292" i="1"/>
  <c r="X4292" i="1"/>
  <c r="D4281" i="1"/>
  <c r="G4281" i="1"/>
  <c r="T4279" i="1"/>
  <c r="V4279" i="1" s="1"/>
  <c r="W4279" i="1"/>
  <c r="S4276" i="1"/>
  <c r="X4276" i="1"/>
  <c r="X4339" i="1"/>
  <c r="S4339" i="1"/>
  <c r="X4335" i="1"/>
  <c r="S4335" i="1"/>
  <c r="W4331" i="1"/>
  <c r="T4331" i="1"/>
  <c r="V4331" i="1" s="1"/>
  <c r="T4303" i="1"/>
  <c r="V4303" i="1" s="1"/>
  <c r="W4303" i="1"/>
  <c r="T4287" i="1"/>
  <c r="V4287" i="1" s="1"/>
  <c r="W4287" i="1"/>
  <c r="W4359" i="1"/>
  <c r="T4359" i="1"/>
  <c r="V4359" i="1" s="1"/>
  <c r="D4357" i="1"/>
  <c r="G4357" i="1"/>
  <c r="D4345" i="1"/>
  <c r="G4345" i="1"/>
  <c r="T4344" i="1"/>
  <c r="V4344" i="1" s="1"/>
  <c r="W4344" i="1"/>
  <c r="D4334" i="1"/>
  <c r="G4334" i="1"/>
  <c r="S4312" i="1"/>
  <c r="X4312" i="1"/>
  <c r="D4301" i="1"/>
  <c r="G4301" i="1"/>
  <c r="T4299" i="1"/>
  <c r="V4299" i="1" s="1"/>
  <c r="W4299" i="1"/>
  <c r="S4296" i="1"/>
  <c r="X4296" i="1"/>
  <c r="D4285" i="1"/>
  <c r="G4285" i="1"/>
  <c r="T4283" i="1"/>
  <c r="V4283" i="1" s="1"/>
  <c r="W4283" i="1"/>
  <c r="S4280" i="1"/>
  <c r="X4280" i="1"/>
  <c r="D4269" i="1"/>
  <c r="G4269" i="1"/>
  <c r="T4267" i="1"/>
  <c r="V4267" i="1" s="1"/>
  <c r="W4267" i="1"/>
  <c r="T4263" i="1"/>
  <c r="V4263" i="1" s="1"/>
  <c r="W4263" i="1"/>
  <c r="T4259" i="1"/>
  <c r="V4259" i="1" s="1"/>
  <c r="W4259" i="1"/>
  <c r="T4255" i="1"/>
  <c r="V4255" i="1" s="1"/>
  <c r="W4255" i="1"/>
  <c r="D4251" i="1"/>
  <c r="G4251" i="1"/>
  <c r="S4346" i="1"/>
  <c r="X4346" i="1"/>
  <c r="S4341" i="1"/>
  <c r="X4341" i="1"/>
  <c r="X4331" i="1"/>
  <c r="D4329" i="1"/>
  <c r="G4329" i="1"/>
  <c r="G4327" i="1"/>
  <c r="S4325" i="1"/>
  <c r="X4325" i="1"/>
  <c r="S4314" i="1"/>
  <c r="X4314" i="1"/>
  <c r="D4265" i="1"/>
  <c r="G4265" i="1"/>
  <c r="D4261" i="1"/>
  <c r="G4261" i="1"/>
  <c r="X4253" i="1"/>
  <c r="S4253" i="1"/>
  <c r="D4210" i="1"/>
  <c r="G4210" i="1"/>
  <c r="X4343" i="1"/>
  <c r="D4343" i="1"/>
  <c r="G4339" i="1"/>
  <c r="D4325" i="1"/>
  <c r="G4325" i="1"/>
  <c r="G4302" i="1"/>
  <c r="G4282" i="1"/>
  <c r="G4278" i="1"/>
  <c r="G4274" i="1"/>
  <c r="G4270" i="1"/>
  <c r="G4266" i="1"/>
  <c r="G4262" i="1"/>
  <c r="G4258" i="1"/>
  <c r="G4254" i="1"/>
  <c r="D4252" i="1"/>
  <c r="G4252" i="1"/>
  <c r="X4250" i="1"/>
  <c r="S4250" i="1"/>
  <c r="G4249" i="1"/>
  <c r="G4247" i="1"/>
  <c r="G4245" i="1"/>
  <c r="G4243" i="1"/>
  <c r="G4241" i="1"/>
  <c r="G4239" i="1"/>
  <c r="G4237" i="1"/>
  <c r="G4235" i="1"/>
  <c r="G4233" i="1"/>
  <c r="G4231" i="1"/>
  <c r="G4229" i="1"/>
  <c r="G4227" i="1"/>
  <c r="G4225" i="1"/>
  <c r="G4223" i="1"/>
  <c r="D4221" i="1"/>
  <c r="G4221" i="1"/>
  <c r="T4216" i="1"/>
  <c r="V4216" i="1" s="1"/>
  <c r="W4216" i="1"/>
  <c r="S4210" i="1"/>
  <c r="X4210" i="1"/>
  <c r="S4208" i="1"/>
  <c r="X4208" i="1"/>
  <c r="D4205" i="1"/>
  <c r="G4205" i="1"/>
  <c r="X4201" i="1"/>
  <c r="S4201" i="1"/>
  <c r="X4188" i="1"/>
  <c r="S4188" i="1"/>
  <c r="D4178" i="1"/>
  <c r="G4178" i="1"/>
  <c r="D4170" i="1"/>
  <c r="G4170" i="1"/>
  <c r="D4162" i="1"/>
  <c r="G4162" i="1"/>
  <c r="D4154" i="1"/>
  <c r="G4154" i="1"/>
  <c r="D4146" i="1"/>
  <c r="G4146" i="1"/>
  <c r="D4138" i="1"/>
  <c r="G4138" i="1"/>
  <c r="D4130" i="1"/>
  <c r="G4130" i="1"/>
  <c r="S4330" i="1"/>
  <c r="X4330" i="1"/>
  <c r="X4315" i="1"/>
  <c r="D4202" i="1"/>
  <c r="G4202" i="1"/>
  <c r="S4200" i="1"/>
  <c r="X4200" i="1"/>
  <c r="D4121" i="1"/>
  <c r="G4121" i="1"/>
  <c r="X4359" i="1"/>
  <c r="D4359" i="1"/>
  <c r="G4355" i="1"/>
  <c r="S4353" i="1"/>
  <c r="X4353" i="1"/>
  <c r="S4337" i="1"/>
  <c r="X4337" i="1"/>
  <c r="G4326" i="1"/>
  <c r="G4323" i="1"/>
  <c r="S4321" i="1"/>
  <c r="X4321" i="1"/>
  <c r="G4310" i="1"/>
  <c r="G4306" i="1"/>
  <c r="G4298" i="1"/>
  <c r="G4294" i="1"/>
  <c r="G4290" i="1"/>
  <c r="G4286" i="1"/>
  <c r="S4354" i="1"/>
  <c r="X4354" i="1"/>
  <c r="D4352" i="1"/>
  <c r="S4349" i="1"/>
  <c r="X4349" i="1"/>
  <c r="S4338" i="1"/>
  <c r="X4338" i="1"/>
  <c r="G4338" i="1"/>
  <c r="D4336" i="1"/>
  <c r="S4333" i="1"/>
  <c r="X4333" i="1"/>
  <c r="S4322" i="1"/>
  <c r="X4322" i="1"/>
  <c r="G4322" i="1"/>
  <c r="D4320" i="1"/>
  <c r="S4317" i="1"/>
  <c r="X4317" i="1"/>
  <c r="X4311" i="1"/>
  <c r="S4310" i="1"/>
  <c r="X4310" i="1"/>
  <c r="X4307" i="1"/>
  <c r="S4306" i="1"/>
  <c r="X4306" i="1"/>
  <c r="X4303" i="1"/>
  <c r="S4302" i="1"/>
  <c r="X4302" i="1"/>
  <c r="X4299" i="1"/>
  <c r="S4298" i="1"/>
  <c r="X4298" i="1"/>
  <c r="X4295" i="1"/>
  <c r="S4294" i="1"/>
  <c r="X4294" i="1"/>
  <c r="X4291" i="1"/>
  <c r="S4290" i="1"/>
  <c r="X4290" i="1"/>
  <c r="X4287" i="1"/>
  <c r="S4286" i="1"/>
  <c r="X4286" i="1"/>
  <c r="X4283" i="1"/>
  <c r="S4282" i="1"/>
  <c r="X4282" i="1"/>
  <c r="X4279" i="1"/>
  <c r="S4278" i="1"/>
  <c r="X4278" i="1"/>
  <c r="X4275" i="1"/>
  <c r="S4274" i="1"/>
  <c r="X4274" i="1"/>
  <c r="X4271" i="1"/>
  <c r="S4270" i="1"/>
  <c r="X4270" i="1"/>
  <c r="X4267" i="1"/>
  <c r="S4266" i="1"/>
  <c r="X4266" i="1"/>
  <c r="X4263" i="1"/>
  <c r="S4262" i="1"/>
  <c r="X4262" i="1"/>
  <c r="X4259" i="1"/>
  <c r="S4258" i="1"/>
  <c r="X4258" i="1"/>
  <c r="X4255" i="1"/>
  <c r="S4254" i="1"/>
  <c r="X4254" i="1"/>
  <c r="D4218" i="1"/>
  <c r="G4218" i="1"/>
  <c r="D4214" i="1"/>
  <c r="G4214" i="1"/>
  <c r="D4190" i="1"/>
  <c r="G4190" i="1"/>
  <c r="D4174" i="1"/>
  <c r="G4174" i="1"/>
  <c r="S4357" i="1"/>
  <c r="X4357" i="1"/>
  <c r="D4257" i="1"/>
  <c r="G4257" i="1"/>
  <c r="G4250" i="1"/>
  <c r="D4250" i="1"/>
  <c r="G4212" i="1"/>
  <c r="D4212" i="1"/>
  <c r="X4360" i="1"/>
  <c r="S4358" i="1"/>
  <c r="X4358" i="1"/>
  <c r="X4344" i="1"/>
  <c r="S4342" i="1"/>
  <c r="X4342" i="1"/>
  <c r="X4328" i="1"/>
  <c r="X4327" i="1"/>
  <c r="S4326" i="1"/>
  <c r="X4326" i="1"/>
  <c r="S4350" i="1"/>
  <c r="X4350" i="1"/>
  <c r="D4348" i="1"/>
  <c r="S4345" i="1"/>
  <c r="X4345" i="1"/>
  <c r="S4334" i="1"/>
  <c r="X4334" i="1"/>
  <c r="D4332" i="1"/>
  <c r="S4329" i="1"/>
  <c r="X4329" i="1"/>
  <c r="S4318" i="1"/>
  <c r="X4318" i="1"/>
  <c r="D4316" i="1"/>
  <c r="S4313" i="1"/>
  <c r="X4313" i="1"/>
  <c r="D4312" i="1"/>
  <c r="G4312" i="1"/>
  <c r="D4311" i="1"/>
  <c r="W4309" i="1"/>
  <c r="T4309" i="1"/>
  <c r="V4309" i="1" s="1"/>
  <c r="D4308" i="1"/>
  <c r="G4308" i="1"/>
  <c r="D4307" i="1"/>
  <c r="W4305" i="1"/>
  <c r="T4305" i="1"/>
  <c r="V4305" i="1" s="1"/>
  <c r="D4304" i="1"/>
  <c r="G4304" i="1"/>
  <c r="D4303" i="1"/>
  <c r="W4301" i="1"/>
  <c r="T4301" i="1"/>
  <c r="V4301" i="1" s="1"/>
  <c r="D4300" i="1"/>
  <c r="G4300" i="1"/>
  <c r="D4299" i="1"/>
  <c r="W4297" i="1"/>
  <c r="T4297" i="1"/>
  <c r="V4297" i="1" s="1"/>
  <c r="D4296" i="1"/>
  <c r="G4296" i="1"/>
  <c r="D4295" i="1"/>
  <c r="W4293" i="1"/>
  <c r="T4293" i="1"/>
  <c r="V4293" i="1" s="1"/>
  <c r="D4292" i="1"/>
  <c r="G4292" i="1"/>
  <c r="D4291" i="1"/>
  <c r="W4289" i="1"/>
  <c r="T4289" i="1"/>
  <c r="V4289" i="1" s="1"/>
  <c r="D4288" i="1"/>
  <c r="G4288" i="1"/>
  <c r="D4287" i="1"/>
  <c r="W4285" i="1"/>
  <c r="T4285" i="1"/>
  <c r="V4285" i="1" s="1"/>
  <c r="D4284" i="1"/>
  <c r="G4284" i="1"/>
  <c r="D4283" i="1"/>
  <c r="W4281" i="1"/>
  <c r="T4281" i="1"/>
  <c r="V4281" i="1" s="1"/>
  <c r="D4280" i="1"/>
  <c r="G4280" i="1"/>
  <c r="D4279" i="1"/>
  <c r="W4277" i="1"/>
  <c r="T4277" i="1"/>
  <c r="V4277" i="1" s="1"/>
  <c r="D4276" i="1"/>
  <c r="G4276" i="1"/>
  <c r="D4275" i="1"/>
  <c r="W4273" i="1"/>
  <c r="T4273" i="1"/>
  <c r="V4273" i="1" s="1"/>
  <c r="D4272" i="1"/>
  <c r="G4272" i="1"/>
  <c r="D4271" i="1"/>
  <c r="W4269" i="1"/>
  <c r="T4269" i="1"/>
  <c r="V4269" i="1" s="1"/>
  <c r="D4268" i="1"/>
  <c r="G4268" i="1"/>
  <c r="D4267" i="1"/>
  <c r="W4265" i="1"/>
  <c r="T4265" i="1"/>
  <c r="V4265" i="1" s="1"/>
  <c r="D4264" i="1"/>
  <c r="G4264" i="1"/>
  <c r="D4263" i="1"/>
  <c r="W4261" i="1"/>
  <c r="T4261" i="1"/>
  <c r="V4261" i="1" s="1"/>
  <c r="D4260" i="1"/>
  <c r="G4260" i="1"/>
  <c r="D4259" i="1"/>
  <c r="W4257" i="1"/>
  <c r="T4257" i="1"/>
  <c r="V4257" i="1" s="1"/>
  <c r="D4256" i="1"/>
  <c r="G4256" i="1"/>
  <c r="D4255" i="1"/>
  <c r="D4248" i="1"/>
  <c r="D4246" i="1"/>
  <c r="D4244" i="1"/>
  <c r="D4242" i="1"/>
  <c r="D4240" i="1"/>
  <c r="D4238" i="1"/>
  <c r="D4236" i="1"/>
  <c r="D4234" i="1"/>
  <c r="D4232" i="1"/>
  <c r="D4230" i="1"/>
  <c r="D4228" i="1"/>
  <c r="D4226" i="1"/>
  <c r="D4224" i="1"/>
  <c r="D4222" i="1"/>
  <c r="S4219" i="1"/>
  <c r="X4219" i="1"/>
  <c r="S4209" i="1"/>
  <c r="X4209" i="1"/>
  <c r="G4207" i="1"/>
  <c r="X4199" i="1"/>
  <c r="S4199" i="1"/>
  <c r="D4186" i="1"/>
  <c r="G4186" i="1"/>
  <c r="D4182" i="1"/>
  <c r="G4182" i="1"/>
  <c r="S4173" i="1"/>
  <c r="X4173" i="1"/>
  <c r="S4020" i="1"/>
  <c r="X4020" i="1"/>
  <c r="W4249" i="1"/>
  <c r="S4214" i="1"/>
  <c r="X4214" i="1"/>
  <c r="S4213" i="1"/>
  <c r="X4213" i="1"/>
  <c r="G4211" i="1"/>
  <c r="D4209" i="1"/>
  <c r="G4209" i="1"/>
  <c r="S4207" i="1"/>
  <c r="X4207" i="1"/>
  <c r="D4206" i="1"/>
  <c r="G4206" i="1"/>
  <c r="D4198" i="1"/>
  <c r="G4198" i="1"/>
  <c r="X4197" i="1"/>
  <c r="X4196" i="1"/>
  <c r="S4196" i="1"/>
  <c r="S4190" i="1"/>
  <c r="X4190" i="1"/>
  <c r="G4189" i="1"/>
  <c r="D4189" i="1"/>
  <c r="D4187" i="1"/>
  <c r="G4187" i="1"/>
  <c r="G4183" i="1"/>
  <c r="S4177" i="1"/>
  <c r="X4177" i="1"/>
  <c r="G4176" i="1"/>
  <c r="D4176" i="1"/>
  <c r="D4125" i="1"/>
  <c r="G4125" i="1"/>
  <c r="S4119" i="1"/>
  <c r="X4119" i="1"/>
  <c r="X4309" i="1"/>
  <c r="X4305" i="1"/>
  <c r="X4301" i="1"/>
  <c r="X4297" i="1"/>
  <c r="X4293" i="1"/>
  <c r="X4289" i="1"/>
  <c r="X4285" i="1"/>
  <c r="X4281" i="1"/>
  <c r="X4277" i="1"/>
  <c r="X4273" i="1"/>
  <c r="X4269" i="1"/>
  <c r="X4265" i="1"/>
  <c r="X4261" i="1"/>
  <c r="X4257" i="1"/>
  <c r="S4218" i="1"/>
  <c r="X4218" i="1"/>
  <c r="S4217" i="1"/>
  <c r="X4217" i="1"/>
  <c r="G4215" i="1"/>
  <c r="D4213" i="1"/>
  <c r="G4213" i="1"/>
  <c r="S4211" i="1"/>
  <c r="X4211" i="1"/>
  <c r="D4208" i="1"/>
  <c r="S4198" i="1"/>
  <c r="X4198" i="1"/>
  <c r="T4197" i="1"/>
  <c r="V4197" i="1" s="1"/>
  <c r="W4197" i="1"/>
  <c r="G4197" i="1"/>
  <c r="D4197" i="1"/>
  <c r="D4195" i="1"/>
  <c r="G4195" i="1"/>
  <c r="X4192" i="1"/>
  <c r="G4191" i="1"/>
  <c r="X4185" i="1"/>
  <c r="S4185" i="1"/>
  <c r="X4183" i="1"/>
  <c r="S4183" i="1"/>
  <c r="X4181" i="1"/>
  <c r="S4181" i="1"/>
  <c r="G4180" i="1"/>
  <c r="D4180" i="1"/>
  <c r="X4124" i="1"/>
  <c r="S4124" i="1"/>
  <c r="S4111" i="1"/>
  <c r="X4111" i="1"/>
  <c r="S4110" i="1"/>
  <c r="X4110" i="1"/>
  <c r="S4103" i="1"/>
  <c r="X4103" i="1"/>
  <c r="S4251" i="1"/>
  <c r="X4251" i="1"/>
  <c r="S4247" i="1"/>
  <c r="X4247" i="1"/>
  <c r="W4246" i="1"/>
  <c r="T4246" i="1"/>
  <c r="V4246" i="1" s="1"/>
  <c r="S4245" i="1"/>
  <c r="X4245" i="1"/>
  <c r="T4244" i="1"/>
  <c r="V4244" i="1" s="1"/>
  <c r="W4244" i="1"/>
  <c r="S4243" i="1"/>
  <c r="X4243" i="1"/>
  <c r="W4242" i="1"/>
  <c r="T4242" i="1"/>
  <c r="V4242" i="1" s="1"/>
  <c r="S4241" i="1"/>
  <c r="X4241" i="1"/>
  <c r="T4240" i="1"/>
  <c r="V4240" i="1" s="1"/>
  <c r="W4240" i="1"/>
  <c r="S4239" i="1"/>
  <c r="X4239" i="1"/>
  <c r="W4238" i="1"/>
  <c r="T4238" i="1"/>
  <c r="V4238" i="1" s="1"/>
  <c r="S4237" i="1"/>
  <c r="X4237" i="1"/>
  <c r="T4236" i="1"/>
  <c r="V4236" i="1" s="1"/>
  <c r="W4236" i="1"/>
  <c r="S4235" i="1"/>
  <c r="X4235" i="1"/>
  <c r="W4234" i="1"/>
  <c r="T4234" i="1"/>
  <c r="V4234" i="1" s="1"/>
  <c r="S4233" i="1"/>
  <c r="X4233" i="1"/>
  <c r="T4232" i="1"/>
  <c r="V4232" i="1" s="1"/>
  <c r="W4232" i="1"/>
  <c r="S4231" i="1"/>
  <c r="X4231" i="1"/>
  <c r="W4230" i="1"/>
  <c r="T4230" i="1"/>
  <c r="V4230" i="1" s="1"/>
  <c r="S4229" i="1"/>
  <c r="X4229" i="1"/>
  <c r="S4227" i="1"/>
  <c r="X4227" i="1"/>
  <c r="W4226" i="1"/>
  <c r="T4226" i="1"/>
  <c r="V4226" i="1" s="1"/>
  <c r="S4225" i="1"/>
  <c r="X4225" i="1"/>
  <c r="S4223" i="1"/>
  <c r="X4223" i="1"/>
  <c r="W4222" i="1"/>
  <c r="T4222" i="1"/>
  <c r="V4222" i="1" s="1"/>
  <c r="S4221" i="1"/>
  <c r="X4221" i="1"/>
  <c r="G4219" i="1"/>
  <c r="D4217" i="1"/>
  <c r="G4217" i="1"/>
  <c r="S4215" i="1"/>
  <c r="X4215" i="1"/>
  <c r="S4206" i="1"/>
  <c r="X4206" i="1"/>
  <c r="S4205" i="1"/>
  <c r="X4205" i="1"/>
  <c r="D4203" i="1"/>
  <c r="G4203" i="1"/>
  <c r="G4199" i="1"/>
  <c r="X4193" i="1"/>
  <c r="S4193" i="1"/>
  <c r="T4192" i="1"/>
  <c r="V4192" i="1" s="1"/>
  <c r="W4192" i="1"/>
  <c r="X4191" i="1"/>
  <c r="S4191" i="1"/>
  <c r="S4115" i="1"/>
  <c r="X4115" i="1"/>
  <c r="S4182" i="1"/>
  <c r="X4182" i="1"/>
  <c r="G4179" i="1"/>
  <c r="G4175" i="1"/>
  <c r="S4171" i="1"/>
  <c r="W4167" i="1"/>
  <c r="S4165" i="1"/>
  <c r="X4165" i="1"/>
  <c r="S4163" i="1"/>
  <c r="W4159" i="1"/>
  <c r="S4157" i="1"/>
  <c r="X4157" i="1"/>
  <c r="S4155" i="1"/>
  <c r="W4151" i="1"/>
  <c r="S4149" i="1"/>
  <c r="X4149" i="1"/>
  <c r="S4147" i="1"/>
  <c r="W4143" i="1"/>
  <c r="S4141" i="1"/>
  <c r="X4141" i="1"/>
  <c r="S4139" i="1"/>
  <c r="W4135" i="1"/>
  <c r="S4133" i="1"/>
  <c r="X4133" i="1"/>
  <c r="S4131" i="1"/>
  <c r="W4127" i="1"/>
  <c r="S4106" i="1"/>
  <c r="X4106" i="1"/>
  <c r="G4087" i="1"/>
  <c r="X4084" i="1"/>
  <c r="S4084" i="1"/>
  <c r="D4083" i="1"/>
  <c r="G4083" i="1"/>
  <c r="G4082" i="1"/>
  <c r="D4082" i="1"/>
  <c r="D4077" i="1"/>
  <c r="G4077" i="1"/>
  <c r="S4179" i="1"/>
  <c r="X4179" i="1"/>
  <c r="S4175" i="1"/>
  <c r="X4175" i="1"/>
  <c r="G4169" i="1"/>
  <c r="X4166" i="1"/>
  <c r="S4166" i="1"/>
  <c r="D4165" i="1"/>
  <c r="G4165" i="1"/>
  <c r="G4161" i="1"/>
  <c r="X4158" i="1"/>
  <c r="S4158" i="1"/>
  <c r="D4157" i="1"/>
  <c r="G4157" i="1"/>
  <c r="G4153" i="1"/>
  <c r="X4150" i="1"/>
  <c r="S4150" i="1"/>
  <c r="D4149" i="1"/>
  <c r="G4149" i="1"/>
  <c r="G4145" i="1"/>
  <c r="X4142" i="1"/>
  <c r="S4142" i="1"/>
  <c r="D4141" i="1"/>
  <c r="G4141" i="1"/>
  <c r="G4137" i="1"/>
  <c r="X4134" i="1"/>
  <c r="S4134" i="1"/>
  <c r="D4133" i="1"/>
  <c r="G4133" i="1"/>
  <c r="G4129" i="1"/>
  <c r="X4126" i="1"/>
  <c r="S4126" i="1"/>
  <c r="G4122" i="1"/>
  <c r="S4117" i="1"/>
  <c r="X4117" i="1"/>
  <c r="S4113" i="1"/>
  <c r="X4113" i="1"/>
  <c r="G4090" i="1"/>
  <c r="D4090" i="1"/>
  <c r="S4202" i="1"/>
  <c r="X4202" i="1"/>
  <c r="D4201" i="1"/>
  <c r="S4194" i="1"/>
  <c r="X4194" i="1"/>
  <c r="D4193" i="1"/>
  <c r="S4186" i="1"/>
  <c r="X4186" i="1"/>
  <c r="D4185" i="1"/>
  <c r="D4181" i="1"/>
  <c r="G4181" i="1"/>
  <c r="W4178" i="1"/>
  <c r="T4178" i="1"/>
  <c r="V4178" i="1" s="1"/>
  <c r="D4177" i="1"/>
  <c r="G4177" i="1"/>
  <c r="T4176" i="1"/>
  <c r="V4176" i="1" s="1"/>
  <c r="W4176" i="1"/>
  <c r="W4174" i="1"/>
  <c r="T4174" i="1"/>
  <c r="V4174" i="1" s="1"/>
  <c r="D4173" i="1"/>
  <c r="G4173" i="1"/>
  <c r="S4169" i="1"/>
  <c r="X4169" i="1"/>
  <c r="G4167" i="1"/>
  <c r="S4161" i="1"/>
  <c r="X4161" i="1"/>
  <c r="G4159" i="1"/>
  <c r="S4153" i="1"/>
  <c r="X4153" i="1"/>
  <c r="G4151" i="1"/>
  <c r="S4145" i="1"/>
  <c r="X4145" i="1"/>
  <c r="G4143" i="1"/>
  <c r="S4137" i="1"/>
  <c r="X4137" i="1"/>
  <c r="G4135" i="1"/>
  <c r="S4129" i="1"/>
  <c r="X4129" i="1"/>
  <c r="G4127" i="1"/>
  <c r="S4123" i="1"/>
  <c r="X4123" i="1"/>
  <c r="T4098" i="1"/>
  <c r="V4098" i="1" s="1"/>
  <c r="W4098" i="1"/>
  <c r="S4125" i="1"/>
  <c r="X4125" i="1"/>
  <c r="G4124" i="1"/>
  <c r="D4124" i="1"/>
  <c r="X4120" i="1"/>
  <c r="S4109" i="1"/>
  <c r="X4109" i="1"/>
  <c r="S4104" i="1"/>
  <c r="X4104" i="1"/>
  <c r="G4101" i="1"/>
  <c r="D4092" i="1"/>
  <c r="G4092" i="1"/>
  <c r="S4088" i="1"/>
  <c r="X4088" i="1"/>
  <c r="G4078" i="1"/>
  <c r="D4078" i="1"/>
  <c r="G4039" i="1"/>
  <c r="D4039" i="1"/>
  <c r="X4178" i="1"/>
  <c r="X4174" i="1"/>
  <c r="D4168" i="1"/>
  <c r="D4160" i="1"/>
  <c r="D4152" i="1"/>
  <c r="D4144" i="1"/>
  <c r="D4136" i="1"/>
  <c r="D4128" i="1"/>
  <c r="W4108" i="1"/>
  <c r="T4108" i="1"/>
  <c r="V4108" i="1" s="1"/>
  <c r="S4102" i="1"/>
  <c r="X4102" i="1"/>
  <c r="D4100" i="1"/>
  <c r="G4100" i="1"/>
  <c r="D4099" i="1"/>
  <c r="G4099" i="1"/>
  <c r="D4096" i="1"/>
  <c r="G4096" i="1"/>
  <c r="G4074" i="1"/>
  <c r="D4074" i="1"/>
  <c r="G4070" i="1"/>
  <c r="D4070" i="1"/>
  <c r="G4066" i="1"/>
  <c r="D4066" i="1"/>
  <c r="G4062" i="1"/>
  <c r="D4062" i="1"/>
  <c r="S4043" i="1"/>
  <c r="X4043" i="1"/>
  <c r="T4120" i="1"/>
  <c r="V4120" i="1" s="1"/>
  <c r="W4120" i="1"/>
  <c r="G4120" i="1"/>
  <c r="D4120" i="1"/>
  <c r="G4118" i="1"/>
  <c r="D4118" i="1"/>
  <c r="G4116" i="1"/>
  <c r="D4116" i="1"/>
  <c r="G4114" i="1"/>
  <c r="D4114" i="1"/>
  <c r="G4112" i="1"/>
  <c r="D4112" i="1"/>
  <c r="S4107" i="1"/>
  <c r="X4107" i="1"/>
  <c r="S4097" i="1"/>
  <c r="X4097" i="1"/>
  <c r="D4080" i="1"/>
  <c r="G4080" i="1"/>
  <c r="D4054" i="1"/>
  <c r="G4054" i="1"/>
  <c r="G4049" i="1"/>
  <c r="D4049" i="1"/>
  <c r="G4105" i="1"/>
  <c r="D4103" i="1"/>
  <c r="G4103" i="1"/>
  <c r="S4101" i="1"/>
  <c r="X4101" i="1"/>
  <c r="D4098" i="1"/>
  <c r="S4092" i="1"/>
  <c r="X4092" i="1"/>
  <c r="S4091" i="1"/>
  <c r="X4091" i="1"/>
  <c r="G4089" i="1"/>
  <c r="S4087" i="1"/>
  <c r="X4087" i="1"/>
  <c r="S4086" i="1"/>
  <c r="G4085" i="1"/>
  <c r="X4077" i="1"/>
  <c r="S4077" i="1"/>
  <c r="S4075" i="1"/>
  <c r="X4075" i="1"/>
  <c r="W4074" i="1"/>
  <c r="T4074" i="1"/>
  <c r="V4074" i="1" s="1"/>
  <c r="S4073" i="1"/>
  <c r="X4073" i="1"/>
  <c r="W4070" i="1"/>
  <c r="T4070" i="1"/>
  <c r="V4070" i="1" s="1"/>
  <c r="S4069" i="1"/>
  <c r="X4069" i="1"/>
  <c r="W4066" i="1"/>
  <c r="T4066" i="1"/>
  <c r="V4066" i="1" s="1"/>
  <c r="S4065" i="1"/>
  <c r="X4065" i="1"/>
  <c r="W4062" i="1"/>
  <c r="T4062" i="1"/>
  <c r="V4062" i="1" s="1"/>
  <c r="S4061" i="1"/>
  <c r="X4061" i="1"/>
  <c r="D4058" i="1"/>
  <c r="G4058" i="1"/>
  <c r="X4044" i="1"/>
  <c r="S4044" i="1"/>
  <c r="G4023" i="1"/>
  <c r="D4023" i="1"/>
  <c r="S4105" i="1"/>
  <c r="X4105" i="1"/>
  <c r="D4104" i="1"/>
  <c r="G4104" i="1"/>
  <c r="S4096" i="1"/>
  <c r="X4096" i="1"/>
  <c r="S4095" i="1"/>
  <c r="X4095" i="1"/>
  <c r="G4093" i="1"/>
  <c r="D4091" i="1"/>
  <c r="G4091" i="1"/>
  <c r="S4089" i="1"/>
  <c r="X4089" i="1"/>
  <c r="D4088" i="1"/>
  <c r="G4088" i="1"/>
  <c r="G4086" i="1"/>
  <c r="D4086" i="1"/>
  <c r="W4080" i="1"/>
  <c r="T4080" i="1"/>
  <c r="V4080" i="1" s="1"/>
  <c r="G4079" i="1"/>
  <c r="X4076" i="1"/>
  <c r="S4076" i="1"/>
  <c r="D4075" i="1"/>
  <c r="G4075" i="1"/>
  <c r="G4072" i="1"/>
  <c r="D4072" i="1"/>
  <c r="G4068" i="1"/>
  <c r="D4068" i="1"/>
  <c r="G4064" i="1"/>
  <c r="D4064" i="1"/>
  <c r="S4059" i="1"/>
  <c r="X4059" i="1"/>
  <c r="D4051" i="1"/>
  <c r="G4051" i="1"/>
  <c r="G4042" i="1"/>
  <c r="T4031" i="1"/>
  <c r="V4031" i="1" s="1"/>
  <c r="W4031" i="1"/>
  <c r="S4121" i="1"/>
  <c r="X4121" i="1"/>
  <c r="G4119" i="1"/>
  <c r="G4117" i="1"/>
  <c r="G4115" i="1"/>
  <c r="G4113" i="1"/>
  <c r="G4111" i="1"/>
  <c r="D4110" i="1"/>
  <c r="G4109" i="1"/>
  <c r="D4108" i="1"/>
  <c r="G4107" i="1"/>
  <c r="D4106" i="1"/>
  <c r="S4100" i="1"/>
  <c r="X4100" i="1"/>
  <c r="S4099" i="1"/>
  <c r="X4099" i="1"/>
  <c r="G4097" i="1"/>
  <c r="D4095" i="1"/>
  <c r="G4095" i="1"/>
  <c r="S4093" i="1"/>
  <c r="X4093" i="1"/>
  <c r="X4085" i="1"/>
  <c r="S4085" i="1"/>
  <c r="S4083" i="1"/>
  <c r="X4083" i="1"/>
  <c r="S4079" i="1"/>
  <c r="X4079" i="1"/>
  <c r="T4072" i="1"/>
  <c r="V4072" i="1" s="1"/>
  <c r="W4072" i="1"/>
  <c r="S4071" i="1"/>
  <c r="X4071" i="1"/>
  <c r="T4068" i="1"/>
  <c r="V4068" i="1" s="1"/>
  <c r="W4068" i="1"/>
  <c r="S4067" i="1"/>
  <c r="X4067" i="1"/>
  <c r="T4064" i="1"/>
  <c r="V4064" i="1" s="1"/>
  <c r="W4064" i="1"/>
  <c r="S4063" i="1"/>
  <c r="X4063" i="1"/>
  <c r="T4060" i="1"/>
  <c r="V4060" i="1" s="1"/>
  <c r="W4060" i="1"/>
  <c r="G4053" i="1"/>
  <c r="D4053" i="1"/>
  <c r="D4048" i="1"/>
  <c r="G4048" i="1"/>
  <c r="D4043" i="1"/>
  <c r="G4043" i="1"/>
  <c r="S4036" i="1"/>
  <c r="X4036" i="1"/>
  <c r="D4060" i="1"/>
  <c r="S4054" i="1"/>
  <c r="X4054" i="1"/>
  <c r="X4048" i="1"/>
  <c r="S4048" i="1"/>
  <c r="S4046" i="1"/>
  <c r="X4046" i="1"/>
  <c r="S4042" i="1"/>
  <c r="X4042" i="1"/>
  <c r="S4041" i="1"/>
  <c r="G4040" i="1"/>
  <c r="S4037" i="1"/>
  <c r="X4037" i="1"/>
  <c r="G4034" i="1"/>
  <c r="D4025" i="1"/>
  <c r="G4025" i="1"/>
  <c r="S4021" i="1"/>
  <c r="X4021" i="1"/>
  <c r="G4081" i="1"/>
  <c r="G4073" i="1"/>
  <c r="G4071" i="1"/>
  <c r="G4069" i="1"/>
  <c r="G4067" i="1"/>
  <c r="G4065" i="1"/>
  <c r="G4063" i="1"/>
  <c r="G4061" i="1"/>
  <c r="S4058" i="1"/>
  <c r="X4058" i="1"/>
  <c r="S4057" i="1"/>
  <c r="X4057" i="1"/>
  <c r="G4055" i="1"/>
  <c r="W4051" i="1"/>
  <c r="T4051" i="1"/>
  <c r="V4051" i="1" s="1"/>
  <c r="G4050" i="1"/>
  <c r="X4047" i="1"/>
  <c r="S4047" i="1"/>
  <c r="D4046" i="1"/>
  <c r="G4046" i="1"/>
  <c r="G4041" i="1"/>
  <c r="D4041" i="1"/>
  <c r="S4035" i="1"/>
  <c r="X4035" i="1"/>
  <c r="D4033" i="1"/>
  <c r="G4033" i="1"/>
  <c r="D4032" i="1"/>
  <c r="G4032" i="1"/>
  <c r="D4029" i="1"/>
  <c r="G4029" i="1"/>
  <c r="G4059" i="1"/>
  <c r="D4057" i="1"/>
  <c r="G4057" i="1"/>
  <c r="S4055" i="1"/>
  <c r="X4055" i="1"/>
  <c r="S4050" i="1"/>
  <c r="X4050" i="1"/>
  <c r="S4030" i="1"/>
  <c r="X4030" i="1"/>
  <c r="G4038" i="1"/>
  <c r="D4036" i="1"/>
  <c r="G4036" i="1"/>
  <c r="S4034" i="1"/>
  <c r="X4034" i="1"/>
  <c r="D4031" i="1"/>
  <c r="S4025" i="1"/>
  <c r="X4025" i="1"/>
  <c r="S4024" i="1"/>
  <c r="X4024" i="1"/>
  <c r="G4022" i="1"/>
  <c r="D4020" i="1"/>
  <c r="G4020" i="1"/>
  <c r="G4052" i="1"/>
  <c r="G4044" i="1"/>
  <c r="S4038" i="1"/>
  <c r="X4038" i="1"/>
  <c r="D4037" i="1"/>
  <c r="G4037" i="1"/>
  <c r="S4029" i="1"/>
  <c r="X4029" i="1"/>
  <c r="S4028" i="1"/>
  <c r="X4028" i="1"/>
  <c r="G4026" i="1"/>
  <c r="D4024" i="1"/>
  <c r="G4024" i="1"/>
  <c r="S4022" i="1"/>
  <c r="X4022" i="1"/>
  <c r="D4021" i="1"/>
  <c r="G4021" i="1"/>
  <c r="S4033" i="1"/>
  <c r="X4033" i="1"/>
  <c r="S4032" i="1"/>
  <c r="X4032" i="1"/>
  <c r="G4030" i="1"/>
  <c r="D4028" i="1"/>
  <c r="G4028" i="1"/>
  <c r="S4026" i="1"/>
  <c r="X4026" i="1"/>
  <c r="X4018" i="1"/>
  <c r="S4019" i="1"/>
  <c r="X4019" i="1"/>
  <c r="G4016" i="1"/>
  <c r="D4016" i="1"/>
  <c r="W4018" i="1"/>
  <c r="T4018" i="1"/>
  <c r="V4018" i="1" s="1"/>
  <c r="W4014" i="1"/>
  <c r="T4014" i="1"/>
  <c r="V4014" i="1" s="1"/>
  <c r="D4001" i="1"/>
  <c r="G4001" i="1"/>
  <c r="S4016" i="1"/>
  <c r="X4016" i="1"/>
  <c r="S4015" i="1"/>
  <c r="X4015" i="1"/>
  <c r="D4005" i="1"/>
  <c r="G4005" i="1"/>
  <c r="D4003" i="1"/>
  <c r="G4003" i="1"/>
  <c r="G4017" i="1"/>
  <c r="D4015" i="1"/>
  <c r="G4015" i="1"/>
  <c r="X4014" i="1"/>
  <c r="S4013" i="1"/>
  <c r="X4013" i="1"/>
  <c r="W4011" i="1"/>
  <c r="T4011" i="1"/>
  <c r="V4011" i="1" s="1"/>
  <c r="D4009" i="1"/>
  <c r="G4009" i="1"/>
  <c r="G4008" i="1"/>
  <c r="D4008" i="1"/>
  <c r="D4007" i="1"/>
  <c r="G4007" i="1"/>
  <c r="D4006" i="1"/>
  <c r="G4006" i="1"/>
  <c r="S4005" i="1"/>
  <c r="X4005" i="1"/>
  <c r="S4004" i="1"/>
  <c r="X4004" i="1"/>
  <c r="S4002" i="1"/>
  <c r="X4002" i="1"/>
  <c r="S4012" i="1"/>
  <c r="X4012" i="1"/>
  <c r="S4010" i="1"/>
  <c r="X4010" i="1"/>
  <c r="W4003" i="1"/>
  <c r="T4003" i="1"/>
  <c r="V4003" i="1" s="1"/>
  <c r="G4013" i="1"/>
  <c r="W4007" i="1"/>
  <c r="T4007" i="1"/>
  <c r="V4007" i="1" s="1"/>
  <c r="G4004" i="1"/>
  <c r="D4004" i="1"/>
  <c r="D4002" i="1"/>
  <c r="G4002" i="1"/>
  <c r="S4001" i="1"/>
  <c r="X4001" i="1"/>
  <c r="G4019" i="1"/>
  <c r="D4018" i="1"/>
  <c r="S4017" i="1"/>
  <c r="X4017" i="1"/>
  <c r="D4014" i="1"/>
  <c r="G4012" i="1"/>
  <c r="D4012" i="1"/>
  <c r="D4011" i="1"/>
  <c r="G4011" i="1"/>
  <c r="D4010" i="1"/>
  <c r="G4010" i="1"/>
  <c r="S4009" i="1"/>
  <c r="X4009" i="1"/>
  <c r="S4008" i="1"/>
  <c r="X4008" i="1"/>
  <c r="S4006" i="1"/>
  <c r="X4006" i="1"/>
  <c r="X4011" i="1"/>
  <c r="X4007" i="1"/>
  <c r="X4003" i="1"/>
  <c r="K11" i="1"/>
  <c r="N11" i="1"/>
  <c r="P11" i="1" s="1"/>
  <c r="R11" i="1" s="1"/>
  <c r="Q11" i="1"/>
  <c r="H11" i="1" s="1"/>
  <c r="K12" i="1"/>
  <c r="N12" i="1"/>
  <c r="P12" i="1" s="1"/>
  <c r="R12" i="1" s="1"/>
  <c r="Q12" i="1"/>
  <c r="H12" i="1" s="1"/>
  <c r="K13" i="1"/>
  <c r="N13" i="1"/>
  <c r="P13" i="1" s="1"/>
  <c r="R13" i="1" s="1"/>
  <c r="Q13" i="1"/>
  <c r="H13" i="1" s="1"/>
  <c r="D13" i="1" s="1"/>
  <c r="K14" i="1"/>
  <c r="N14" i="1"/>
  <c r="P14" i="1" s="1"/>
  <c r="R14" i="1" s="1"/>
  <c r="X14" i="1" s="1"/>
  <c r="Q14" i="1"/>
  <c r="H14" i="1" s="1"/>
  <c r="K15" i="1"/>
  <c r="N15" i="1"/>
  <c r="P15" i="1" s="1"/>
  <c r="R15" i="1" s="1"/>
  <c r="Q15" i="1"/>
  <c r="H15" i="1" s="1"/>
  <c r="K16" i="1"/>
  <c r="N16" i="1"/>
  <c r="P16" i="1" s="1"/>
  <c r="R16" i="1" s="1"/>
  <c r="Q16" i="1"/>
  <c r="H16" i="1" s="1"/>
  <c r="K17" i="1"/>
  <c r="N17" i="1"/>
  <c r="P17" i="1" s="1"/>
  <c r="R17" i="1" s="1"/>
  <c r="Q17" i="1"/>
  <c r="H17" i="1" s="1"/>
  <c r="D17" i="1" s="1"/>
  <c r="K18" i="1"/>
  <c r="N18" i="1"/>
  <c r="P18" i="1" s="1"/>
  <c r="R18" i="1" s="1"/>
  <c r="S18" i="1" s="1"/>
  <c r="Q18" i="1"/>
  <c r="H18" i="1" s="1"/>
  <c r="G18" i="1" s="1"/>
  <c r="K19" i="1"/>
  <c r="N19" i="1"/>
  <c r="P19" i="1" s="1"/>
  <c r="R19" i="1" s="1"/>
  <c r="Q19" i="1"/>
  <c r="H19" i="1" s="1"/>
  <c r="K20" i="1"/>
  <c r="N20" i="1"/>
  <c r="P20" i="1" s="1"/>
  <c r="R20" i="1" s="1"/>
  <c r="Q20" i="1"/>
  <c r="H20" i="1" s="1"/>
  <c r="K21" i="1"/>
  <c r="N21" i="1"/>
  <c r="P21" i="1" s="1"/>
  <c r="R21" i="1" s="1"/>
  <c r="Q21" i="1"/>
  <c r="H21" i="1" s="1"/>
  <c r="D21" i="1" s="1"/>
  <c r="K22" i="1"/>
  <c r="N22" i="1"/>
  <c r="P22" i="1" s="1"/>
  <c r="R22" i="1" s="1"/>
  <c r="X22" i="1" s="1"/>
  <c r="Q22" i="1"/>
  <c r="H22" i="1" s="1"/>
  <c r="G22" i="1" s="1"/>
  <c r="K23" i="1"/>
  <c r="N23" i="1"/>
  <c r="P23" i="1" s="1"/>
  <c r="R23" i="1" s="1"/>
  <c r="Q23" i="1"/>
  <c r="H23" i="1" s="1"/>
  <c r="K24" i="1"/>
  <c r="N24" i="1"/>
  <c r="P24" i="1" s="1"/>
  <c r="R24" i="1" s="1"/>
  <c r="Q24" i="1"/>
  <c r="H24" i="1" s="1"/>
  <c r="K25" i="1"/>
  <c r="N25" i="1"/>
  <c r="P25" i="1" s="1"/>
  <c r="R25" i="1" s="1"/>
  <c r="Q25" i="1"/>
  <c r="H25" i="1" s="1"/>
  <c r="D25" i="1" s="1"/>
  <c r="K26" i="1"/>
  <c r="N26" i="1"/>
  <c r="P26" i="1" s="1"/>
  <c r="R26" i="1" s="1"/>
  <c r="S26" i="1" s="1"/>
  <c r="Q26" i="1"/>
  <c r="H26" i="1" s="1"/>
  <c r="G26" i="1" s="1"/>
  <c r="K27" i="1"/>
  <c r="N27" i="1"/>
  <c r="P27" i="1" s="1"/>
  <c r="R27" i="1" s="1"/>
  <c r="Q27" i="1"/>
  <c r="H27" i="1" s="1"/>
  <c r="K28" i="1"/>
  <c r="N28" i="1"/>
  <c r="P28" i="1" s="1"/>
  <c r="R28" i="1" s="1"/>
  <c r="S28" i="1" s="1"/>
  <c r="Q28" i="1"/>
  <c r="H28" i="1" s="1"/>
  <c r="G28" i="1" s="1"/>
  <c r="K29" i="1"/>
  <c r="N29" i="1"/>
  <c r="P29" i="1" s="1"/>
  <c r="R29" i="1" s="1"/>
  <c r="Q29" i="1"/>
  <c r="H29" i="1" s="1"/>
  <c r="D29" i="1" s="1"/>
  <c r="K30" i="1"/>
  <c r="N30" i="1"/>
  <c r="P30" i="1" s="1"/>
  <c r="R30" i="1" s="1"/>
  <c r="Q30" i="1"/>
  <c r="H30" i="1" s="1"/>
  <c r="G30" i="1" s="1"/>
  <c r="K31" i="1"/>
  <c r="N31" i="1"/>
  <c r="P31" i="1" s="1"/>
  <c r="R31" i="1" s="1"/>
  <c r="Q31" i="1"/>
  <c r="H31" i="1" s="1"/>
  <c r="D31" i="1" s="1"/>
  <c r="K32" i="1"/>
  <c r="N32" i="1"/>
  <c r="P32" i="1" s="1"/>
  <c r="R32" i="1" s="1"/>
  <c r="S32" i="1" s="1"/>
  <c r="Q32" i="1"/>
  <c r="H32" i="1" s="1"/>
  <c r="G32" i="1" s="1"/>
  <c r="K33" i="1"/>
  <c r="N33" i="1"/>
  <c r="P33" i="1" s="1"/>
  <c r="R33" i="1" s="1"/>
  <c r="Q33" i="1"/>
  <c r="H33" i="1" s="1"/>
  <c r="D33" i="1" s="1"/>
  <c r="K34" i="1"/>
  <c r="N34" i="1"/>
  <c r="P34" i="1" s="1"/>
  <c r="R34" i="1" s="1"/>
  <c r="Q34" i="1"/>
  <c r="H34" i="1" s="1"/>
  <c r="K35" i="1"/>
  <c r="N35" i="1"/>
  <c r="P35" i="1" s="1"/>
  <c r="R35" i="1" s="1"/>
  <c r="Q35" i="1"/>
  <c r="H35" i="1" s="1"/>
  <c r="G35" i="1" s="1"/>
  <c r="K36" i="1"/>
  <c r="N36" i="1"/>
  <c r="P36" i="1" s="1"/>
  <c r="R36" i="1" s="1"/>
  <c r="Q36" i="1"/>
  <c r="H36" i="1" s="1"/>
  <c r="G36" i="1" s="1"/>
  <c r="K37" i="1"/>
  <c r="N37" i="1"/>
  <c r="P37" i="1" s="1"/>
  <c r="R37" i="1" s="1"/>
  <c r="Q37" i="1"/>
  <c r="H37" i="1" s="1"/>
  <c r="K38" i="1"/>
  <c r="N38" i="1"/>
  <c r="P38" i="1" s="1"/>
  <c r="R38" i="1" s="1"/>
  <c r="Q38" i="1"/>
  <c r="H38" i="1" s="1"/>
  <c r="K39" i="1"/>
  <c r="N39" i="1"/>
  <c r="P39" i="1" s="1"/>
  <c r="R39" i="1" s="1"/>
  <c r="Q39" i="1"/>
  <c r="H39" i="1" s="1"/>
  <c r="G39" i="1" s="1"/>
  <c r="K40" i="1"/>
  <c r="N40" i="1"/>
  <c r="P40" i="1" s="1"/>
  <c r="R40" i="1" s="1"/>
  <c r="Q40" i="1"/>
  <c r="H40" i="1" s="1"/>
  <c r="G40" i="1" s="1"/>
  <c r="K41" i="1"/>
  <c r="N41" i="1"/>
  <c r="P41" i="1" s="1"/>
  <c r="R41" i="1" s="1"/>
  <c r="Q41" i="1"/>
  <c r="H41" i="1" s="1"/>
  <c r="K42" i="1"/>
  <c r="N42" i="1"/>
  <c r="P42" i="1" s="1"/>
  <c r="R42" i="1" s="1"/>
  <c r="X42" i="1" s="1"/>
  <c r="Q42" i="1"/>
  <c r="H42" i="1" s="1"/>
  <c r="K43" i="1"/>
  <c r="N43" i="1"/>
  <c r="P43" i="1" s="1"/>
  <c r="R43" i="1" s="1"/>
  <c r="S43" i="1" s="1"/>
  <c r="Q43" i="1"/>
  <c r="H43" i="1" s="1"/>
  <c r="G43" i="1" s="1"/>
  <c r="K44" i="1"/>
  <c r="N44" i="1"/>
  <c r="P44" i="1" s="1"/>
  <c r="R44" i="1" s="1"/>
  <c r="Q44" i="1"/>
  <c r="H44" i="1" s="1"/>
  <c r="G44" i="1" s="1"/>
  <c r="K45" i="1"/>
  <c r="N45" i="1"/>
  <c r="P45" i="1" s="1"/>
  <c r="R45" i="1" s="1"/>
  <c r="Q45" i="1"/>
  <c r="H45" i="1" s="1"/>
  <c r="K46" i="1"/>
  <c r="N46" i="1"/>
  <c r="P46" i="1" s="1"/>
  <c r="R46" i="1" s="1"/>
  <c r="Q46" i="1"/>
  <c r="H46" i="1" s="1"/>
  <c r="K47" i="1"/>
  <c r="N47" i="1"/>
  <c r="P47" i="1" s="1"/>
  <c r="R47" i="1" s="1"/>
  <c r="S47" i="1" s="1"/>
  <c r="Q47" i="1"/>
  <c r="H47" i="1" s="1"/>
  <c r="K48" i="1"/>
  <c r="N48" i="1"/>
  <c r="P48" i="1" s="1"/>
  <c r="R48" i="1" s="1"/>
  <c r="Q48" i="1"/>
  <c r="H48" i="1" s="1"/>
  <c r="K49" i="1"/>
  <c r="N49" i="1"/>
  <c r="P49" i="1" s="1"/>
  <c r="R49" i="1" s="1"/>
  <c r="Q49" i="1"/>
  <c r="H49" i="1" s="1"/>
  <c r="K50" i="1"/>
  <c r="N50" i="1"/>
  <c r="P50" i="1" s="1"/>
  <c r="R50" i="1" s="1"/>
  <c r="Q50" i="1"/>
  <c r="H50" i="1" s="1"/>
  <c r="K51" i="1"/>
  <c r="N51" i="1"/>
  <c r="P51" i="1" s="1"/>
  <c r="R51" i="1" s="1"/>
  <c r="S51" i="1" s="1"/>
  <c r="Q51" i="1"/>
  <c r="H51" i="1" s="1"/>
  <c r="K52" i="1"/>
  <c r="N52" i="1"/>
  <c r="P52" i="1" s="1"/>
  <c r="R52" i="1" s="1"/>
  <c r="Q52" i="1"/>
  <c r="H52" i="1" s="1"/>
  <c r="K53" i="1"/>
  <c r="N53" i="1"/>
  <c r="P53" i="1" s="1"/>
  <c r="R53" i="1" s="1"/>
  <c r="Q53" i="1"/>
  <c r="H53" i="1" s="1"/>
  <c r="K54" i="1"/>
  <c r="N54" i="1"/>
  <c r="P54" i="1" s="1"/>
  <c r="R54" i="1" s="1"/>
  <c r="Q54" i="1"/>
  <c r="H54" i="1" s="1"/>
  <c r="K55" i="1"/>
  <c r="N55" i="1"/>
  <c r="P55" i="1" s="1"/>
  <c r="R55" i="1" s="1"/>
  <c r="S55" i="1" s="1"/>
  <c r="Q55" i="1"/>
  <c r="H55" i="1" s="1"/>
  <c r="K56" i="1"/>
  <c r="N56" i="1"/>
  <c r="P56" i="1" s="1"/>
  <c r="R56" i="1" s="1"/>
  <c r="Q56" i="1"/>
  <c r="H56" i="1" s="1"/>
  <c r="K57" i="1"/>
  <c r="N57" i="1"/>
  <c r="P57" i="1" s="1"/>
  <c r="R57" i="1" s="1"/>
  <c r="Q57" i="1"/>
  <c r="H57" i="1" s="1"/>
  <c r="K58" i="1"/>
  <c r="N58" i="1"/>
  <c r="P58" i="1" s="1"/>
  <c r="R58" i="1" s="1"/>
  <c r="Q58" i="1"/>
  <c r="H58" i="1" s="1"/>
  <c r="K59" i="1"/>
  <c r="N59" i="1"/>
  <c r="P59" i="1" s="1"/>
  <c r="R59" i="1" s="1"/>
  <c r="S59" i="1" s="1"/>
  <c r="Q59" i="1"/>
  <c r="H59" i="1" s="1"/>
  <c r="K60" i="1"/>
  <c r="N60" i="1"/>
  <c r="P60" i="1" s="1"/>
  <c r="R60" i="1" s="1"/>
  <c r="Q60" i="1"/>
  <c r="H60" i="1" s="1"/>
  <c r="K61" i="1"/>
  <c r="N61" i="1"/>
  <c r="P61" i="1" s="1"/>
  <c r="R61" i="1" s="1"/>
  <c r="Q61" i="1"/>
  <c r="H61" i="1" s="1"/>
  <c r="D61" i="1" s="1"/>
  <c r="K62" i="1"/>
  <c r="N62" i="1"/>
  <c r="P62" i="1" s="1"/>
  <c r="R62" i="1" s="1"/>
  <c r="Q62" i="1"/>
  <c r="H62" i="1" s="1"/>
  <c r="K63" i="1"/>
  <c r="N63" i="1"/>
  <c r="P63" i="1" s="1"/>
  <c r="R63" i="1" s="1"/>
  <c r="Q63" i="1"/>
  <c r="H63" i="1" s="1"/>
  <c r="K64" i="1"/>
  <c r="N64" i="1"/>
  <c r="P64" i="1" s="1"/>
  <c r="R64" i="1" s="1"/>
  <c r="Q64" i="1"/>
  <c r="H64" i="1" s="1"/>
  <c r="K65" i="1"/>
  <c r="N65" i="1"/>
  <c r="P65" i="1" s="1"/>
  <c r="R65" i="1" s="1"/>
  <c r="Q65" i="1"/>
  <c r="H65" i="1" s="1"/>
  <c r="G65" i="1" s="1"/>
  <c r="K66" i="1"/>
  <c r="N66" i="1"/>
  <c r="P66" i="1" s="1"/>
  <c r="R66" i="1" s="1"/>
  <c r="Q66" i="1"/>
  <c r="H66" i="1" s="1"/>
  <c r="G66" i="1" s="1"/>
  <c r="K67" i="1"/>
  <c r="N67" i="1"/>
  <c r="P67" i="1" s="1"/>
  <c r="R67" i="1" s="1"/>
  <c r="Q67" i="1"/>
  <c r="H67" i="1" s="1"/>
  <c r="K68" i="1"/>
  <c r="N68" i="1"/>
  <c r="P68" i="1" s="1"/>
  <c r="R68" i="1" s="1"/>
  <c r="Q68" i="1"/>
  <c r="H68" i="1" s="1"/>
  <c r="K69" i="1"/>
  <c r="N69" i="1"/>
  <c r="P69" i="1" s="1"/>
  <c r="R69" i="1" s="1"/>
  <c r="Q69" i="1"/>
  <c r="H69" i="1" s="1"/>
  <c r="D69" i="1" s="1"/>
  <c r="K70" i="1"/>
  <c r="N70" i="1"/>
  <c r="P70" i="1" s="1"/>
  <c r="R70" i="1" s="1"/>
  <c r="Q70" i="1"/>
  <c r="H70" i="1" s="1"/>
  <c r="K71" i="1"/>
  <c r="N71" i="1"/>
  <c r="P71" i="1" s="1"/>
  <c r="R71" i="1" s="1"/>
  <c r="Q71" i="1"/>
  <c r="H71" i="1" s="1"/>
  <c r="K72" i="1"/>
  <c r="N72" i="1"/>
  <c r="P72" i="1" s="1"/>
  <c r="R72" i="1" s="1"/>
  <c r="Q72" i="1"/>
  <c r="H72" i="1" s="1"/>
  <c r="K73" i="1"/>
  <c r="N73" i="1"/>
  <c r="P73" i="1" s="1"/>
  <c r="R73" i="1" s="1"/>
  <c r="Q73" i="1"/>
  <c r="H73" i="1" s="1"/>
  <c r="D73" i="1" s="1"/>
  <c r="K74" i="1"/>
  <c r="N74" i="1"/>
  <c r="P74" i="1" s="1"/>
  <c r="R74" i="1" s="1"/>
  <c r="Q74" i="1"/>
  <c r="H74" i="1" s="1"/>
  <c r="G74" i="1" s="1"/>
  <c r="K75" i="1"/>
  <c r="N75" i="1"/>
  <c r="P75" i="1" s="1"/>
  <c r="R75" i="1" s="1"/>
  <c r="Q75" i="1"/>
  <c r="H75" i="1" s="1"/>
  <c r="K76" i="1"/>
  <c r="N76" i="1"/>
  <c r="P76" i="1" s="1"/>
  <c r="R76" i="1" s="1"/>
  <c r="Q76" i="1"/>
  <c r="H76" i="1" s="1"/>
  <c r="K77" i="1"/>
  <c r="N77" i="1"/>
  <c r="P77" i="1" s="1"/>
  <c r="R77" i="1" s="1"/>
  <c r="Q77" i="1"/>
  <c r="H77" i="1" s="1"/>
  <c r="D77" i="1" s="1"/>
  <c r="K78" i="1"/>
  <c r="N78" i="1"/>
  <c r="P78" i="1" s="1"/>
  <c r="R78" i="1" s="1"/>
  <c r="Q78" i="1"/>
  <c r="H78" i="1" s="1"/>
  <c r="K79" i="1"/>
  <c r="N79" i="1"/>
  <c r="P79" i="1" s="1"/>
  <c r="R79" i="1" s="1"/>
  <c r="Q79" i="1"/>
  <c r="H79" i="1" s="1"/>
  <c r="K80" i="1"/>
  <c r="N80" i="1"/>
  <c r="P80" i="1" s="1"/>
  <c r="R80" i="1" s="1"/>
  <c r="S80" i="1" s="1"/>
  <c r="Q80" i="1"/>
  <c r="H80" i="1" s="1"/>
  <c r="K81" i="1"/>
  <c r="N81" i="1"/>
  <c r="P81" i="1" s="1"/>
  <c r="R81" i="1" s="1"/>
  <c r="Q81" i="1"/>
  <c r="H81" i="1" s="1"/>
  <c r="K82" i="1"/>
  <c r="N82" i="1"/>
  <c r="P82" i="1" s="1"/>
  <c r="R82" i="1" s="1"/>
  <c r="Q82" i="1"/>
  <c r="H82" i="1" s="1"/>
  <c r="K83" i="1"/>
  <c r="N83" i="1"/>
  <c r="P83" i="1" s="1"/>
  <c r="R83" i="1" s="1"/>
  <c r="Q83" i="1"/>
  <c r="H83" i="1" s="1"/>
  <c r="K84" i="1"/>
  <c r="N84" i="1"/>
  <c r="P84" i="1" s="1"/>
  <c r="R84" i="1" s="1"/>
  <c r="S84" i="1" s="1"/>
  <c r="Q84" i="1"/>
  <c r="H84" i="1" s="1"/>
  <c r="K85" i="1"/>
  <c r="N85" i="1"/>
  <c r="P85" i="1" s="1"/>
  <c r="R85" i="1" s="1"/>
  <c r="Q85" i="1"/>
  <c r="H85" i="1" s="1"/>
  <c r="K86" i="1"/>
  <c r="N86" i="1"/>
  <c r="P86" i="1" s="1"/>
  <c r="R86" i="1" s="1"/>
  <c r="Q86" i="1"/>
  <c r="H86" i="1" s="1"/>
  <c r="K87" i="1"/>
  <c r="N87" i="1"/>
  <c r="P87" i="1" s="1"/>
  <c r="R87" i="1" s="1"/>
  <c r="Q87" i="1"/>
  <c r="H87" i="1" s="1"/>
  <c r="K88" i="1"/>
  <c r="N88" i="1"/>
  <c r="P88" i="1" s="1"/>
  <c r="R88" i="1" s="1"/>
  <c r="S88" i="1" s="1"/>
  <c r="Q88" i="1"/>
  <c r="H88" i="1" s="1"/>
  <c r="K89" i="1"/>
  <c r="N89" i="1"/>
  <c r="P89" i="1" s="1"/>
  <c r="R89" i="1" s="1"/>
  <c r="Q89" i="1"/>
  <c r="H89" i="1" s="1"/>
  <c r="K90" i="1"/>
  <c r="N90" i="1"/>
  <c r="P90" i="1" s="1"/>
  <c r="R90" i="1" s="1"/>
  <c r="Q90" i="1"/>
  <c r="H90" i="1" s="1"/>
  <c r="K91" i="1"/>
  <c r="N91" i="1"/>
  <c r="P91" i="1" s="1"/>
  <c r="R91" i="1" s="1"/>
  <c r="Q91" i="1"/>
  <c r="H91" i="1" s="1"/>
  <c r="K92" i="1"/>
  <c r="N92" i="1"/>
  <c r="P92" i="1" s="1"/>
  <c r="R92" i="1" s="1"/>
  <c r="S92" i="1" s="1"/>
  <c r="Q92" i="1"/>
  <c r="H92" i="1" s="1"/>
  <c r="K93" i="1"/>
  <c r="N93" i="1"/>
  <c r="P93" i="1" s="1"/>
  <c r="R93" i="1" s="1"/>
  <c r="Q93" i="1"/>
  <c r="H93" i="1" s="1"/>
  <c r="K94" i="1"/>
  <c r="N94" i="1"/>
  <c r="P94" i="1" s="1"/>
  <c r="R94" i="1" s="1"/>
  <c r="Q94" i="1"/>
  <c r="H94" i="1" s="1"/>
  <c r="K95" i="1"/>
  <c r="N95" i="1"/>
  <c r="P95" i="1" s="1"/>
  <c r="R95" i="1" s="1"/>
  <c r="Q95" i="1"/>
  <c r="H95" i="1" s="1"/>
  <c r="K96" i="1"/>
  <c r="N96" i="1"/>
  <c r="P96" i="1" s="1"/>
  <c r="R96" i="1" s="1"/>
  <c r="S96" i="1" s="1"/>
  <c r="Q96" i="1"/>
  <c r="H96" i="1" s="1"/>
  <c r="K97" i="1"/>
  <c r="N97" i="1"/>
  <c r="P97" i="1" s="1"/>
  <c r="R97" i="1" s="1"/>
  <c r="Q97" i="1"/>
  <c r="H97" i="1" s="1"/>
  <c r="K98" i="1"/>
  <c r="N98" i="1"/>
  <c r="P98" i="1" s="1"/>
  <c r="R98" i="1" s="1"/>
  <c r="Q98" i="1"/>
  <c r="H98" i="1" s="1"/>
  <c r="K99" i="1"/>
  <c r="N99" i="1"/>
  <c r="P99" i="1" s="1"/>
  <c r="R99" i="1" s="1"/>
  <c r="X99" i="1" s="1"/>
  <c r="Q99" i="1"/>
  <c r="H99" i="1" s="1"/>
  <c r="K100" i="1"/>
  <c r="N100" i="1"/>
  <c r="P100" i="1" s="1"/>
  <c r="R100" i="1" s="1"/>
  <c r="Q100" i="1"/>
  <c r="H100" i="1" s="1"/>
  <c r="K101" i="1"/>
  <c r="N101" i="1"/>
  <c r="P101" i="1" s="1"/>
  <c r="R101" i="1" s="1"/>
  <c r="Q101" i="1"/>
  <c r="H101" i="1" s="1"/>
  <c r="K102" i="1"/>
  <c r="N102" i="1"/>
  <c r="P102" i="1" s="1"/>
  <c r="R102" i="1" s="1"/>
  <c r="Q102" i="1"/>
  <c r="H102" i="1" s="1"/>
  <c r="D102" i="1" s="1"/>
  <c r="K103" i="1"/>
  <c r="N103" i="1"/>
  <c r="P103" i="1" s="1"/>
  <c r="R103" i="1" s="1"/>
  <c r="X103" i="1" s="1"/>
  <c r="Q103" i="1"/>
  <c r="H103" i="1" s="1"/>
  <c r="G103" i="1" s="1"/>
  <c r="K104" i="1"/>
  <c r="N104" i="1"/>
  <c r="P104" i="1" s="1"/>
  <c r="R104" i="1" s="1"/>
  <c r="Q104" i="1"/>
  <c r="H104" i="1" s="1"/>
  <c r="K105" i="1"/>
  <c r="N105" i="1"/>
  <c r="P105" i="1" s="1"/>
  <c r="R105" i="1" s="1"/>
  <c r="Q105" i="1"/>
  <c r="H105" i="1" s="1"/>
  <c r="K106" i="1"/>
  <c r="N106" i="1"/>
  <c r="P106" i="1" s="1"/>
  <c r="R106" i="1" s="1"/>
  <c r="Q106" i="1"/>
  <c r="H106" i="1" s="1"/>
  <c r="D106" i="1" s="1"/>
  <c r="K107" i="1"/>
  <c r="N107" i="1"/>
  <c r="P107" i="1" s="1"/>
  <c r="R107" i="1" s="1"/>
  <c r="Q107" i="1"/>
  <c r="H107" i="1" s="1"/>
  <c r="G107" i="1" s="1"/>
  <c r="K108" i="1"/>
  <c r="N108" i="1"/>
  <c r="P108" i="1" s="1"/>
  <c r="R108" i="1" s="1"/>
  <c r="Q108" i="1"/>
  <c r="H108" i="1" s="1"/>
  <c r="K109" i="1"/>
  <c r="N109" i="1"/>
  <c r="P109" i="1" s="1"/>
  <c r="R109" i="1" s="1"/>
  <c r="Q109" i="1"/>
  <c r="H109" i="1" s="1"/>
  <c r="K110" i="1"/>
  <c r="N110" i="1"/>
  <c r="P110" i="1" s="1"/>
  <c r="R110" i="1" s="1"/>
  <c r="Q110" i="1"/>
  <c r="H110" i="1" s="1"/>
  <c r="D110" i="1" s="1"/>
  <c r="K111" i="1"/>
  <c r="N111" i="1"/>
  <c r="P111" i="1" s="1"/>
  <c r="R111" i="1" s="1"/>
  <c r="Q111" i="1"/>
  <c r="H111" i="1" s="1"/>
  <c r="G111" i="1" s="1"/>
  <c r="K112" i="1"/>
  <c r="N112" i="1"/>
  <c r="P112" i="1" s="1"/>
  <c r="R112" i="1" s="1"/>
  <c r="Q112" i="1"/>
  <c r="H112" i="1" s="1"/>
  <c r="K113" i="1"/>
  <c r="N113" i="1"/>
  <c r="P113" i="1" s="1"/>
  <c r="R113" i="1" s="1"/>
  <c r="Q113" i="1"/>
  <c r="H113" i="1" s="1"/>
  <c r="K114" i="1"/>
  <c r="N114" i="1"/>
  <c r="P114" i="1" s="1"/>
  <c r="R114" i="1" s="1"/>
  <c r="S114" i="1" s="1"/>
  <c r="W114" i="1" s="1"/>
  <c r="Q114" i="1"/>
  <c r="H114" i="1" s="1"/>
  <c r="G114" i="1" s="1"/>
  <c r="K115" i="1"/>
  <c r="N115" i="1"/>
  <c r="P115" i="1" s="1"/>
  <c r="R115" i="1" s="1"/>
  <c r="Q115" i="1"/>
  <c r="H115" i="1" s="1"/>
  <c r="K116" i="1"/>
  <c r="N116" i="1"/>
  <c r="P116" i="1" s="1"/>
  <c r="R116" i="1" s="1"/>
  <c r="Q116" i="1"/>
  <c r="H116" i="1" s="1"/>
  <c r="K117" i="1"/>
  <c r="N117" i="1"/>
  <c r="P117" i="1" s="1"/>
  <c r="R117" i="1" s="1"/>
  <c r="Q117" i="1"/>
  <c r="H117" i="1" s="1"/>
  <c r="K118" i="1"/>
  <c r="N118" i="1"/>
  <c r="P118" i="1" s="1"/>
  <c r="R118" i="1" s="1"/>
  <c r="Q118" i="1"/>
  <c r="H118" i="1" s="1"/>
  <c r="D118" i="1" s="1"/>
  <c r="K119" i="1"/>
  <c r="N119" i="1"/>
  <c r="P119" i="1" s="1"/>
  <c r="R119" i="1" s="1"/>
  <c r="Q119" i="1"/>
  <c r="H119" i="1" s="1"/>
  <c r="K120" i="1"/>
  <c r="N120" i="1"/>
  <c r="P120" i="1" s="1"/>
  <c r="R120" i="1" s="1"/>
  <c r="Q120" i="1"/>
  <c r="H120" i="1" s="1"/>
  <c r="K121" i="1"/>
  <c r="N121" i="1"/>
  <c r="P121" i="1" s="1"/>
  <c r="R121" i="1" s="1"/>
  <c r="S121" i="1" s="1"/>
  <c r="Q121" i="1"/>
  <c r="H121" i="1" s="1"/>
  <c r="K122" i="1"/>
  <c r="N122" i="1"/>
  <c r="P122" i="1" s="1"/>
  <c r="R122" i="1" s="1"/>
  <c r="Q122" i="1"/>
  <c r="H122" i="1" s="1"/>
  <c r="K123" i="1"/>
  <c r="N123" i="1"/>
  <c r="P123" i="1" s="1"/>
  <c r="R123" i="1" s="1"/>
  <c r="Q123" i="1"/>
  <c r="H123" i="1" s="1"/>
  <c r="K124" i="1"/>
  <c r="N124" i="1"/>
  <c r="P124" i="1" s="1"/>
  <c r="R124" i="1" s="1"/>
  <c r="Q124" i="1"/>
  <c r="H124" i="1" s="1"/>
  <c r="K125" i="1"/>
  <c r="N125" i="1"/>
  <c r="P125" i="1" s="1"/>
  <c r="R125" i="1" s="1"/>
  <c r="S125" i="1" s="1"/>
  <c r="Q125" i="1"/>
  <c r="H125" i="1" s="1"/>
  <c r="K126" i="1"/>
  <c r="N126" i="1"/>
  <c r="P126" i="1" s="1"/>
  <c r="R126" i="1" s="1"/>
  <c r="Q126" i="1"/>
  <c r="H126" i="1" s="1"/>
  <c r="K127" i="1"/>
  <c r="N127" i="1"/>
  <c r="P127" i="1" s="1"/>
  <c r="R127" i="1" s="1"/>
  <c r="Q127" i="1"/>
  <c r="H127" i="1" s="1"/>
  <c r="K128" i="1"/>
  <c r="N128" i="1"/>
  <c r="P128" i="1" s="1"/>
  <c r="R128" i="1" s="1"/>
  <c r="Q128" i="1"/>
  <c r="H128" i="1" s="1"/>
  <c r="K129" i="1"/>
  <c r="N129" i="1"/>
  <c r="P129" i="1" s="1"/>
  <c r="R129" i="1" s="1"/>
  <c r="S129" i="1" s="1"/>
  <c r="Q129" i="1"/>
  <c r="H129" i="1" s="1"/>
  <c r="K130" i="1"/>
  <c r="N130" i="1"/>
  <c r="P130" i="1" s="1"/>
  <c r="R130" i="1" s="1"/>
  <c r="Q130" i="1"/>
  <c r="H130" i="1" s="1"/>
  <c r="K131" i="1"/>
  <c r="N131" i="1"/>
  <c r="P131" i="1" s="1"/>
  <c r="R131" i="1" s="1"/>
  <c r="Q131" i="1"/>
  <c r="H131" i="1" s="1"/>
  <c r="K132" i="1"/>
  <c r="N132" i="1"/>
  <c r="P132" i="1" s="1"/>
  <c r="R132" i="1" s="1"/>
  <c r="Q132" i="1"/>
  <c r="H132" i="1" s="1"/>
  <c r="K133" i="1"/>
  <c r="N133" i="1"/>
  <c r="P133" i="1" s="1"/>
  <c r="R133" i="1" s="1"/>
  <c r="S133" i="1" s="1"/>
  <c r="Q133" i="1"/>
  <c r="H133" i="1" s="1"/>
  <c r="K134" i="1"/>
  <c r="N134" i="1"/>
  <c r="P134" i="1" s="1"/>
  <c r="R134" i="1" s="1"/>
  <c r="Q134" i="1"/>
  <c r="H134" i="1" s="1"/>
  <c r="K135" i="1"/>
  <c r="N135" i="1"/>
  <c r="P135" i="1" s="1"/>
  <c r="R135" i="1" s="1"/>
  <c r="Q135" i="1"/>
  <c r="H135" i="1" s="1"/>
  <c r="K136" i="1"/>
  <c r="N136" i="1"/>
  <c r="P136" i="1" s="1"/>
  <c r="R136" i="1" s="1"/>
  <c r="Q136" i="1"/>
  <c r="H136" i="1" s="1"/>
  <c r="K137" i="1"/>
  <c r="N137" i="1"/>
  <c r="P137" i="1" s="1"/>
  <c r="R137" i="1" s="1"/>
  <c r="S137" i="1" s="1"/>
  <c r="Q137" i="1"/>
  <c r="H137" i="1" s="1"/>
  <c r="K138" i="1"/>
  <c r="N138" i="1"/>
  <c r="P138" i="1" s="1"/>
  <c r="R138" i="1" s="1"/>
  <c r="Q138" i="1"/>
  <c r="H138" i="1" s="1"/>
  <c r="K139" i="1"/>
  <c r="N139" i="1"/>
  <c r="P139" i="1" s="1"/>
  <c r="R139" i="1" s="1"/>
  <c r="Q139" i="1"/>
  <c r="H139" i="1" s="1"/>
  <c r="K140" i="1"/>
  <c r="N140" i="1"/>
  <c r="P140" i="1" s="1"/>
  <c r="R140" i="1" s="1"/>
  <c r="Q140" i="1"/>
  <c r="H140" i="1" s="1"/>
  <c r="K141" i="1"/>
  <c r="N141" i="1"/>
  <c r="P141" i="1" s="1"/>
  <c r="R141" i="1" s="1"/>
  <c r="S141" i="1" s="1"/>
  <c r="Q141" i="1"/>
  <c r="H141" i="1" s="1"/>
  <c r="K142" i="1"/>
  <c r="N142" i="1"/>
  <c r="P142" i="1" s="1"/>
  <c r="R142" i="1" s="1"/>
  <c r="Q142" i="1"/>
  <c r="H142" i="1" s="1"/>
  <c r="K143" i="1"/>
  <c r="N143" i="1"/>
  <c r="P143" i="1" s="1"/>
  <c r="R143" i="1" s="1"/>
  <c r="Q143" i="1"/>
  <c r="H143" i="1" s="1"/>
  <c r="K144" i="1"/>
  <c r="N144" i="1"/>
  <c r="P144" i="1" s="1"/>
  <c r="R144" i="1" s="1"/>
  <c r="Q144" i="1"/>
  <c r="H144" i="1" s="1"/>
  <c r="K145" i="1"/>
  <c r="N145" i="1"/>
  <c r="P145" i="1" s="1"/>
  <c r="R145" i="1" s="1"/>
  <c r="S145" i="1" s="1"/>
  <c r="Q145" i="1"/>
  <c r="H145" i="1" s="1"/>
  <c r="K146" i="1"/>
  <c r="N146" i="1"/>
  <c r="P146" i="1" s="1"/>
  <c r="R146" i="1" s="1"/>
  <c r="Q146" i="1"/>
  <c r="H146" i="1" s="1"/>
  <c r="K147" i="1"/>
  <c r="N147" i="1"/>
  <c r="P147" i="1" s="1"/>
  <c r="R147" i="1" s="1"/>
  <c r="Q147" i="1"/>
  <c r="H147" i="1" s="1"/>
  <c r="K148" i="1"/>
  <c r="N148" i="1"/>
  <c r="P148" i="1" s="1"/>
  <c r="R148" i="1" s="1"/>
  <c r="Q148" i="1"/>
  <c r="H148" i="1" s="1"/>
  <c r="K149" i="1"/>
  <c r="N149" i="1"/>
  <c r="P149" i="1" s="1"/>
  <c r="R149" i="1" s="1"/>
  <c r="S149" i="1" s="1"/>
  <c r="Q149" i="1"/>
  <c r="H149" i="1" s="1"/>
  <c r="K150" i="1"/>
  <c r="N150" i="1"/>
  <c r="P150" i="1" s="1"/>
  <c r="R150" i="1" s="1"/>
  <c r="Q150" i="1"/>
  <c r="H150" i="1" s="1"/>
  <c r="K151" i="1"/>
  <c r="N151" i="1"/>
  <c r="P151" i="1" s="1"/>
  <c r="R151" i="1" s="1"/>
  <c r="Q151" i="1"/>
  <c r="H151" i="1" s="1"/>
  <c r="K152" i="1"/>
  <c r="N152" i="1"/>
  <c r="P152" i="1" s="1"/>
  <c r="R152" i="1" s="1"/>
  <c r="Q152" i="1"/>
  <c r="H152" i="1" s="1"/>
  <c r="K153" i="1"/>
  <c r="N153" i="1"/>
  <c r="P153" i="1" s="1"/>
  <c r="R153" i="1" s="1"/>
  <c r="S153" i="1" s="1"/>
  <c r="Q153" i="1"/>
  <c r="H153" i="1" s="1"/>
  <c r="K154" i="1"/>
  <c r="N154" i="1"/>
  <c r="P154" i="1" s="1"/>
  <c r="R154" i="1" s="1"/>
  <c r="Q154" i="1"/>
  <c r="H154" i="1" s="1"/>
  <c r="K155" i="1"/>
  <c r="N155" i="1"/>
  <c r="P155" i="1" s="1"/>
  <c r="R155" i="1" s="1"/>
  <c r="S155" i="1" s="1"/>
  <c r="W155" i="1" s="1"/>
  <c r="Q155" i="1"/>
  <c r="H155" i="1" s="1"/>
  <c r="D155" i="1" s="1"/>
  <c r="K156" i="1"/>
  <c r="N156" i="1"/>
  <c r="P156" i="1" s="1"/>
  <c r="R156" i="1" s="1"/>
  <c r="S156" i="1" s="1"/>
  <c r="Q156" i="1"/>
  <c r="H156" i="1" s="1"/>
  <c r="G156" i="1" s="1"/>
  <c r="K157" i="1"/>
  <c r="N157" i="1"/>
  <c r="P157" i="1" s="1"/>
  <c r="R157" i="1" s="1"/>
  <c r="Q157" i="1"/>
  <c r="H157" i="1" s="1"/>
  <c r="K158" i="1"/>
  <c r="N158" i="1"/>
  <c r="P158" i="1" s="1"/>
  <c r="R158" i="1" s="1"/>
  <c r="Q158" i="1"/>
  <c r="H158" i="1" s="1"/>
  <c r="K159" i="1"/>
  <c r="N159" i="1"/>
  <c r="P159" i="1" s="1"/>
  <c r="R159" i="1" s="1"/>
  <c r="Q159" i="1"/>
  <c r="H159" i="1" s="1"/>
  <c r="K160" i="1"/>
  <c r="N160" i="1"/>
  <c r="P160" i="1" s="1"/>
  <c r="R160" i="1" s="1"/>
  <c r="Q160" i="1"/>
  <c r="H160" i="1" s="1"/>
  <c r="G160" i="1" s="1"/>
  <c r="K161" i="1"/>
  <c r="N161" i="1"/>
  <c r="P161" i="1" s="1"/>
  <c r="R161" i="1" s="1"/>
  <c r="Q161" i="1"/>
  <c r="H161" i="1" s="1"/>
  <c r="K162" i="1"/>
  <c r="N162" i="1"/>
  <c r="P162" i="1" s="1"/>
  <c r="R162" i="1" s="1"/>
  <c r="Q162" i="1"/>
  <c r="H162" i="1" s="1"/>
  <c r="K163" i="1"/>
  <c r="N163" i="1"/>
  <c r="P163" i="1" s="1"/>
  <c r="R163" i="1" s="1"/>
  <c r="Q163" i="1"/>
  <c r="H163" i="1" s="1"/>
  <c r="G163" i="1" s="1"/>
  <c r="K164" i="1"/>
  <c r="N164" i="1"/>
  <c r="P164" i="1" s="1"/>
  <c r="R164" i="1" s="1"/>
  <c r="Q164" i="1"/>
  <c r="H164" i="1" s="1"/>
  <c r="G164" i="1" s="1"/>
  <c r="K165" i="1"/>
  <c r="N165" i="1"/>
  <c r="P165" i="1" s="1"/>
  <c r="R165" i="1" s="1"/>
  <c r="Q165" i="1"/>
  <c r="H165" i="1" s="1"/>
  <c r="K166" i="1"/>
  <c r="N166" i="1"/>
  <c r="P166" i="1" s="1"/>
  <c r="R166" i="1" s="1"/>
  <c r="Q166" i="1"/>
  <c r="H166" i="1" s="1"/>
  <c r="K167" i="1"/>
  <c r="N167" i="1"/>
  <c r="P167" i="1" s="1"/>
  <c r="R167" i="1" s="1"/>
  <c r="Q167" i="1"/>
  <c r="H167" i="1" s="1"/>
  <c r="G167" i="1" s="1"/>
  <c r="K168" i="1"/>
  <c r="N168" i="1"/>
  <c r="P168" i="1" s="1"/>
  <c r="R168" i="1" s="1"/>
  <c r="Q168" i="1"/>
  <c r="H168" i="1" s="1"/>
  <c r="K169" i="1"/>
  <c r="N169" i="1"/>
  <c r="P169" i="1" s="1"/>
  <c r="R169" i="1" s="1"/>
  <c r="Q169" i="1"/>
  <c r="H169" i="1" s="1"/>
  <c r="K170" i="1"/>
  <c r="N170" i="1"/>
  <c r="P170" i="1" s="1"/>
  <c r="R170" i="1" s="1"/>
  <c r="Q170" i="1"/>
  <c r="H170" i="1" s="1"/>
  <c r="K171" i="1"/>
  <c r="N171" i="1"/>
  <c r="P171" i="1" s="1"/>
  <c r="R171" i="1" s="1"/>
  <c r="Q171" i="1"/>
  <c r="H171" i="1" s="1"/>
  <c r="K172" i="1"/>
  <c r="N172" i="1"/>
  <c r="P172" i="1" s="1"/>
  <c r="R172" i="1" s="1"/>
  <c r="Q172" i="1"/>
  <c r="H172" i="1" s="1"/>
  <c r="K173" i="1"/>
  <c r="N173" i="1"/>
  <c r="P173" i="1" s="1"/>
  <c r="R173" i="1" s="1"/>
  <c r="Q173" i="1"/>
  <c r="H173" i="1" s="1"/>
  <c r="K174" i="1"/>
  <c r="N174" i="1"/>
  <c r="P174" i="1" s="1"/>
  <c r="R174" i="1" s="1"/>
  <c r="Q174" i="1"/>
  <c r="H174" i="1" s="1"/>
  <c r="K175" i="1"/>
  <c r="N175" i="1"/>
  <c r="P175" i="1" s="1"/>
  <c r="R175" i="1" s="1"/>
  <c r="Q175" i="1"/>
  <c r="H175" i="1" s="1"/>
  <c r="K176" i="1"/>
  <c r="N176" i="1"/>
  <c r="P176" i="1" s="1"/>
  <c r="R176" i="1" s="1"/>
  <c r="Q176" i="1"/>
  <c r="H176" i="1" s="1"/>
  <c r="K177" i="1"/>
  <c r="N177" i="1"/>
  <c r="P177" i="1" s="1"/>
  <c r="R177" i="1" s="1"/>
  <c r="Q177" i="1"/>
  <c r="H177" i="1" s="1"/>
  <c r="K178" i="1"/>
  <c r="N178" i="1"/>
  <c r="P178" i="1" s="1"/>
  <c r="R178" i="1" s="1"/>
  <c r="Q178" i="1"/>
  <c r="H178" i="1" s="1"/>
  <c r="K179" i="1"/>
  <c r="N179" i="1"/>
  <c r="P179" i="1" s="1"/>
  <c r="R179" i="1" s="1"/>
  <c r="Q179" i="1"/>
  <c r="H179" i="1" s="1"/>
  <c r="K180" i="1"/>
  <c r="N180" i="1"/>
  <c r="P180" i="1" s="1"/>
  <c r="R180" i="1" s="1"/>
  <c r="Q180" i="1"/>
  <c r="H180" i="1" s="1"/>
  <c r="K181" i="1"/>
  <c r="N181" i="1"/>
  <c r="P181" i="1" s="1"/>
  <c r="R181" i="1" s="1"/>
  <c r="Q181" i="1"/>
  <c r="H181" i="1" s="1"/>
  <c r="K182" i="1"/>
  <c r="N182" i="1"/>
  <c r="P182" i="1" s="1"/>
  <c r="R182" i="1" s="1"/>
  <c r="Q182" i="1"/>
  <c r="H182" i="1" s="1"/>
  <c r="K183" i="1"/>
  <c r="N183" i="1"/>
  <c r="P183" i="1" s="1"/>
  <c r="R183" i="1" s="1"/>
  <c r="Q183" i="1"/>
  <c r="H183" i="1" s="1"/>
  <c r="K184" i="1"/>
  <c r="N184" i="1"/>
  <c r="P184" i="1" s="1"/>
  <c r="R184" i="1" s="1"/>
  <c r="Q184" i="1"/>
  <c r="H184" i="1" s="1"/>
  <c r="K185" i="1"/>
  <c r="N185" i="1"/>
  <c r="P185" i="1" s="1"/>
  <c r="R185" i="1" s="1"/>
  <c r="Q185" i="1"/>
  <c r="H185" i="1" s="1"/>
  <c r="K186" i="1"/>
  <c r="N186" i="1"/>
  <c r="P186" i="1" s="1"/>
  <c r="R186" i="1" s="1"/>
  <c r="Q186" i="1"/>
  <c r="H186" i="1" s="1"/>
  <c r="K187" i="1"/>
  <c r="N187" i="1"/>
  <c r="P187" i="1" s="1"/>
  <c r="R187" i="1" s="1"/>
  <c r="Q187" i="1"/>
  <c r="H187" i="1" s="1"/>
  <c r="K188" i="1"/>
  <c r="N188" i="1"/>
  <c r="P188" i="1" s="1"/>
  <c r="R188" i="1" s="1"/>
  <c r="Q188" i="1"/>
  <c r="H188" i="1" s="1"/>
  <c r="K189" i="1"/>
  <c r="N189" i="1"/>
  <c r="P189" i="1" s="1"/>
  <c r="R189" i="1" s="1"/>
  <c r="Q189" i="1"/>
  <c r="H189" i="1" s="1"/>
  <c r="K190" i="1"/>
  <c r="N190" i="1"/>
  <c r="P190" i="1" s="1"/>
  <c r="R190" i="1" s="1"/>
  <c r="Q190" i="1"/>
  <c r="H190" i="1" s="1"/>
  <c r="K191" i="1"/>
  <c r="N191" i="1"/>
  <c r="P191" i="1" s="1"/>
  <c r="R191" i="1" s="1"/>
  <c r="Q191" i="1"/>
  <c r="H191" i="1" s="1"/>
  <c r="K192" i="1"/>
  <c r="N192" i="1"/>
  <c r="P192" i="1" s="1"/>
  <c r="R192" i="1" s="1"/>
  <c r="Q192" i="1"/>
  <c r="H192" i="1" s="1"/>
  <c r="K193" i="1"/>
  <c r="N193" i="1"/>
  <c r="P193" i="1" s="1"/>
  <c r="R193" i="1" s="1"/>
  <c r="Q193" i="1"/>
  <c r="H193" i="1" s="1"/>
  <c r="K194" i="1"/>
  <c r="N194" i="1"/>
  <c r="P194" i="1" s="1"/>
  <c r="R194" i="1" s="1"/>
  <c r="Q194" i="1"/>
  <c r="H194" i="1" s="1"/>
  <c r="K195" i="1"/>
  <c r="N195" i="1"/>
  <c r="P195" i="1" s="1"/>
  <c r="R195" i="1" s="1"/>
  <c r="Q195" i="1"/>
  <c r="H195" i="1" s="1"/>
  <c r="K196" i="1"/>
  <c r="N196" i="1"/>
  <c r="P196" i="1" s="1"/>
  <c r="R196" i="1" s="1"/>
  <c r="Q196" i="1"/>
  <c r="H196" i="1" s="1"/>
  <c r="K197" i="1"/>
  <c r="N197" i="1"/>
  <c r="P197" i="1" s="1"/>
  <c r="R197" i="1" s="1"/>
  <c r="Q197" i="1"/>
  <c r="H197" i="1" s="1"/>
  <c r="K198" i="1"/>
  <c r="N198" i="1"/>
  <c r="P198" i="1" s="1"/>
  <c r="R198" i="1" s="1"/>
  <c r="Q198" i="1"/>
  <c r="H198" i="1" s="1"/>
  <c r="K199" i="1"/>
  <c r="N199" i="1"/>
  <c r="P199" i="1" s="1"/>
  <c r="R199" i="1" s="1"/>
  <c r="Q199" i="1"/>
  <c r="H199" i="1" s="1"/>
  <c r="K200" i="1"/>
  <c r="N200" i="1"/>
  <c r="P200" i="1" s="1"/>
  <c r="R200" i="1" s="1"/>
  <c r="Q200" i="1"/>
  <c r="H200" i="1" s="1"/>
  <c r="K201" i="1"/>
  <c r="N201" i="1"/>
  <c r="P201" i="1" s="1"/>
  <c r="R201" i="1" s="1"/>
  <c r="Q201" i="1"/>
  <c r="H201" i="1" s="1"/>
  <c r="K202" i="1"/>
  <c r="N202" i="1"/>
  <c r="P202" i="1" s="1"/>
  <c r="R202" i="1" s="1"/>
  <c r="Q202" i="1"/>
  <c r="H202" i="1" s="1"/>
  <c r="K203" i="1"/>
  <c r="N203" i="1"/>
  <c r="P203" i="1" s="1"/>
  <c r="R203" i="1" s="1"/>
  <c r="Q203" i="1"/>
  <c r="H203" i="1" s="1"/>
  <c r="K204" i="1"/>
  <c r="N204" i="1"/>
  <c r="P204" i="1" s="1"/>
  <c r="R204" i="1" s="1"/>
  <c r="Q204" i="1"/>
  <c r="H204" i="1" s="1"/>
  <c r="K205" i="1"/>
  <c r="N205" i="1"/>
  <c r="P205" i="1" s="1"/>
  <c r="R205" i="1" s="1"/>
  <c r="Q205" i="1"/>
  <c r="H205" i="1" s="1"/>
  <c r="K206" i="1"/>
  <c r="N206" i="1"/>
  <c r="P206" i="1" s="1"/>
  <c r="R206" i="1" s="1"/>
  <c r="Q206" i="1"/>
  <c r="H206" i="1" s="1"/>
  <c r="K207" i="1"/>
  <c r="N207" i="1"/>
  <c r="P207" i="1" s="1"/>
  <c r="R207" i="1" s="1"/>
  <c r="Q207" i="1"/>
  <c r="H207" i="1" s="1"/>
  <c r="K208" i="1"/>
  <c r="N208" i="1"/>
  <c r="P208" i="1" s="1"/>
  <c r="R208" i="1" s="1"/>
  <c r="Q208" i="1"/>
  <c r="H208" i="1" s="1"/>
  <c r="K209" i="1"/>
  <c r="N209" i="1"/>
  <c r="P209" i="1" s="1"/>
  <c r="R209" i="1" s="1"/>
  <c r="Q209" i="1"/>
  <c r="H209" i="1" s="1"/>
  <c r="K210" i="1"/>
  <c r="N210" i="1"/>
  <c r="P210" i="1" s="1"/>
  <c r="R210" i="1" s="1"/>
  <c r="Q210" i="1"/>
  <c r="H210" i="1" s="1"/>
  <c r="K211" i="1"/>
  <c r="N211" i="1"/>
  <c r="P211" i="1" s="1"/>
  <c r="R211" i="1" s="1"/>
  <c r="Q211" i="1"/>
  <c r="H211" i="1" s="1"/>
  <c r="K212" i="1"/>
  <c r="N212" i="1"/>
  <c r="P212" i="1" s="1"/>
  <c r="R212" i="1" s="1"/>
  <c r="Q212" i="1"/>
  <c r="H212" i="1" s="1"/>
  <c r="K213" i="1"/>
  <c r="N213" i="1"/>
  <c r="P213" i="1" s="1"/>
  <c r="R213" i="1" s="1"/>
  <c r="Q213" i="1"/>
  <c r="H213" i="1" s="1"/>
  <c r="D213" i="1" s="1"/>
  <c r="K214" i="1"/>
  <c r="N214" i="1"/>
  <c r="P214" i="1" s="1"/>
  <c r="R214" i="1" s="1"/>
  <c r="Q214" i="1"/>
  <c r="H214" i="1" s="1"/>
  <c r="G214" i="1" s="1"/>
  <c r="K215" i="1"/>
  <c r="N215" i="1"/>
  <c r="P215" i="1" s="1"/>
  <c r="R215" i="1" s="1"/>
  <c r="Q215" i="1"/>
  <c r="H215" i="1" s="1"/>
  <c r="K216" i="1"/>
  <c r="N216" i="1"/>
  <c r="P216" i="1" s="1"/>
  <c r="R216" i="1" s="1"/>
  <c r="Q216" i="1"/>
  <c r="H216" i="1" s="1"/>
  <c r="K217" i="1"/>
  <c r="N217" i="1"/>
  <c r="P217" i="1" s="1"/>
  <c r="R217" i="1" s="1"/>
  <c r="Q217" i="1"/>
  <c r="H217" i="1" s="1"/>
  <c r="D217" i="1" s="1"/>
  <c r="K218" i="1"/>
  <c r="N218" i="1"/>
  <c r="P218" i="1" s="1"/>
  <c r="R218" i="1" s="1"/>
  <c r="S218" i="1" s="1"/>
  <c r="Q218" i="1"/>
  <c r="H218" i="1" s="1"/>
  <c r="G218" i="1" s="1"/>
  <c r="K219" i="1"/>
  <c r="N219" i="1"/>
  <c r="P219" i="1" s="1"/>
  <c r="R219" i="1" s="1"/>
  <c r="Q219" i="1"/>
  <c r="H219" i="1" s="1"/>
  <c r="K220" i="1"/>
  <c r="N220" i="1"/>
  <c r="P220" i="1" s="1"/>
  <c r="R220" i="1" s="1"/>
  <c r="Q220" i="1"/>
  <c r="H220" i="1" s="1"/>
  <c r="K221" i="1"/>
  <c r="N221" i="1"/>
  <c r="P221" i="1" s="1"/>
  <c r="R221" i="1" s="1"/>
  <c r="Q221" i="1"/>
  <c r="H221" i="1" s="1"/>
  <c r="G221" i="1" s="1"/>
  <c r="K222" i="1"/>
  <c r="N222" i="1"/>
  <c r="P222" i="1" s="1"/>
  <c r="R222" i="1" s="1"/>
  <c r="S222" i="1" s="1"/>
  <c r="Q222" i="1"/>
  <c r="H222" i="1" s="1"/>
  <c r="G222" i="1" s="1"/>
  <c r="K223" i="1"/>
  <c r="N223" i="1"/>
  <c r="P223" i="1" s="1"/>
  <c r="R223" i="1" s="1"/>
  <c r="Q223" i="1"/>
  <c r="H223" i="1" s="1"/>
  <c r="K224" i="1"/>
  <c r="N224" i="1"/>
  <c r="P224" i="1" s="1"/>
  <c r="R224" i="1" s="1"/>
  <c r="Q224" i="1"/>
  <c r="H224" i="1" s="1"/>
  <c r="K225" i="1"/>
  <c r="N225" i="1"/>
  <c r="P225" i="1" s="1"/>
  <c r="R225" i="1" s="1"/>
  <c r="Q225" i="1"/>
  <c r="H225" i="1" s="1"/>
  <c r="G225" i="1" s="1"/>
  <c r="K226" i="1"/>
  <c r="N226" i="1"/>
  <c r="P226" i="1" s="1"/>
  <c r="R226" i="1" s="1"/>
  <c r="S226" i="1" s="1"/>
  <c r="Q226" i="1"/>
  <c r="H226" i="1" s="1"/>
  <c r="K227" i="1"/>
  <c r="N227" i="1"/>
  <c r="P227" i="1" s="1"/>
  <c r="R227" i="1" s="1"/>
  <c r="Q227" i="1"/>
  <c r="H227" i="1" s="1"/>
  <c r="K228" i="1"/>
  <c r="N228" i="1"/>
  <c r="P228" i="1" s="1"/>
  <c r="R228" i="1" s="1"/>
  <c r="S228" i="1" s="1"/>
  <c r="Q228" i="1"/>
  <c r="H228" i="1" s="1"/>
  <c r="K229" i="1"/>
  <c r="N229" i="1"/>
  <c r="P229" i="1" s="1"/>
  <c r="R229" i="1" s="1"/>
  <c r="Q229" i="1"/>
  <c r="H229" i="1" s="1"/>
  <c r="K230" i="1"/>
  <c r="N230" i="1"/>
  <c r="P230" i="1" s="1"/>
  <c r="R230" i="1" s="1"/>
  <c r="Q230" i="1"/>
  <c r="H230" i="1" s="1"/>
  <c r="K231" i="1"/>
  <c r="N231" i="1"/>
  <c r="P231" i="1" s="1"/>
  <c r="R231" i="1" s="1"/>
  <c r="Q231" i="1"/>
  <c r="H231" i="1" s="1"/>
  <c r="K232" i="1"/>
  <c r="N232" i="1"/>
  <c r="P232" i="1" s="1"/>
  <c r="R232" i="1" s="1"/>
  <c r="Q232" i="1"/>
  <c r="H232" i="1" s="1"/>
  <c r="K233" i="1"/>
  <c r="N233" i="1"/>
  <c r="P233" i="1" s="1"/>
  <c r="R233" i="1" s="1"/>
  <c r="Q233" i="1"/>
  <c r="H233" i="1" s="1"/>
  <c r="K234" i="1"/>
  <c r="N234" i="1"/>
  <c r="P234" i="1" s="1"/>
  <c r="R234" i="1" s="1"/>
  <c r="Q234" i="1"/>
  <c r="H234" i="1" s="1"/>
  <c r="K235" i="1"/>
  <c r="N235" i="1"/>
  <c r="P235" i="1" s="1"/>
  <c r="R235" i="1" s="1"/>
  <c r="Q235" i="1"/>
  <c r="H235" i="1" s="1"/>
  <c r="K236" i="1"/>
  <c r="N236" i="1"/>
  <c r="P236" i="1" s="1"/>
  <c r="R236" i="1" s="1"/>
  <c r="Q236" i="1"/>
  <c r="H236" i="1" s="1"/>
  <c r="K237" i="1"/>
  <c r="N237" i="1"/>
  <c r="P237" i="1" s="1"/>
  <c r="R237" i="1" s="1"/>
  <c r="Q237" i="1"/>
  <c r="H237" i="1" s="1"/>
  <c r="K238" i="1"/>
  <c r="N238" i="1"/>
  <c r="P238" i="1" s="1"/>
  <c r="R238" i="1" s="1"/>
  <c r="Q238" i="1"/>
  <c r="H238" i="1" s="1"/>
  <c r="K239" i="1"/>
  <c r="N239" i="1"/>
  <c r="P239" i="1" s="1"/>
  <c r="R239" i="1" s="1"/>
  <c r="Q239" i="1"/>
  <c r="H239" i="1" s="1"/>
  <c r="K240" i="1"/>
  <c r="N240" i="1"/>
  <c r="P240" i="1" s="1"/>
  <c r="R240" i="1" s="1"/>
  <c r="Q240" i="1"/>
  <c r="H240" i="1" s="1"/>
  <c r="K241" i="1"/>
  <c r="N241" i="1"/>
  <c r="P241" i="1" s="1"/>
  <c r="R241" i="1" s="1"/>
  <c r="Q241" i="1"/>
  <c r="H241" i="1" s="1"/>
  <c r="K242" i="1"/>
  <c r="N242" i="1"/>
  <c r="P242" i="1" s="1"/>
  <c r="R242" i="1" s="1"/>
  <c r="Q242" i="1"/>
  <c r="H242" i="1" s="1"/>
  <c r="K243" i="1"/>
  <c r="N243" i="1"/>
  <c r="P243" i="1" s="1"/>
  <c r="R243" i="1" s="1"/>
  <c r="Q243" i="1"/>
  <c r="H243" i="1" s="1"/>
  <c r="K244" i="1"/>
  <c r="N244" i="1"/>
  <c r="P244" i="1" s="1"/>
  <c r="R244" i="1" s="1"/>
  <c r="Q244" i="1"/>
  <c r="H244" i="1" s="1"/>
  <c r="K245" i="1"/>
  <c r="N245" i="1"/>
  <c r="P245" i="1" s="1"/>
  <c r="R245" i="1" s="1"/>
  <c r="Q245" i="1"/>
  <c r="H245" i="1" s="1"/>
  <c r="K246" i="1"/>
  <c r="N246" i="1"/>
  <c r="P246" i="1" s="1"/>
  <c r="R246" i="1" s="1"/>
  <c r="Q246" i="1"/>
  <c r="H246" i="1" s="1"/>
  <c r="K247" i="1"/>
  <c r="N247" i="1"/>
  <c r="P247" i="1" s="1"/>
  <c r="R247" i="1" s="1"/>
  <c r="Q247" i="1"/>
  <c r="H247" i="1" s="1"/>
  <c r="K248" i="1"/>
  <c r="N248" i="1"/>
  <c r="P248" i="1" s="1"/>
  <c r="R248" i="1" s="1"/>
  <c r="Q248" i="1"/>
  <c r="H248" i="1" s="1"/>
  <c r="K249" i="1"/>
  <c r="N249" i="1"/>
  <c r="P249" i="1" s="1"/>
  <c r="R249" i="1" s="1"/>
  <c r="Q249" i="1"/>
  <c r="H249" i="1" s="1"/>
  <c r="K250" i="1"/>
  <c r="N250" i="1"/>
  <c r="P250" i="1" s="1"/>
  <c r="R250" i="1" s="1"/>
  <c r="Q250" i="1"/>
  <c r="H250" i="1" s="1"/>
  <c r="K251" i="1"/>
  <c r="N251" i="1"/>
  <c r="P251" i="1" s="1"/>
  <c r="R251" i="1" s="1"/>
  <c r="Q251" i="1"/>
  <c r="H251" i="1" s="1"/>
  <c r="K252" i="1"/>
  <c r="N252" i="1"/>
  <c r="P252" i="1" s="1"/>
  <c r="R252" i="1" s="1"/>
  <c r="Q252" i="1"/>
  <c r="H252" i="1" s="1"/>
  <c r="K253" i="1"/>
  <c r="N253" i="1"/>
  <c r="P253" i="1" s="1"/>
  <c r="R253" i="1" s="1"/>
  <c r="Q253" i="1"/>
  <c r="H253" i="1" s="1"/>
  <c r="K254" i="1"/>
  <c r="N254" i="1"/>
  <c r="P254" i="1" s="1"/>
  <c r="R254" i="1" s="1"/>
  <c r="Q254" i="1"/>
  <c r="H254" i="1" s="1"/>
  <c r="K255" i="1"/>
  <c r="N255" i="1"/>
  <c r="P255" i="1" s="1"/>
  <c r="R255" i="1" s="1"/>
  <c r="Q255" i="1"/>
  <c r="H255" i="1" s="1"/>
  <c r="K256" i="1"/>
  <c r="N256" i="1"/>
  <c r="P256" i="1" s="1"/>
  <c r="R256" i="1" s="1"/>
  <c r="Q256" i="1"/>
  <c r="H256" i="1" s="1"/>
  <c r="K257" i="1"/>
  <c r="N257" i="1"/>
  <c r="P257" i="1" s="1"/>
  <c r="R257" i="1" s="1"/>
  <c r="Q257" i="1"/>
  <c r="H257" i="1" s="1"/>
  <c r="K258" i="1"/>
  <c r="N258" i="1"/>
  <c r="P258" i="1" s="1"/>
  <c r="R258" i="1" s="1"/>
  <c r="Q258" i="1"/>
  <c r="H258" i="1" s="1"/>
  <c r="K259" i="1"/>
  <c r="N259" i="1"/>
  <c r="P259" i="1" s="1"/>
  <c r="R259" i="1" s="1"/>
  <c r="Q259" i="1"/>
  <c r="H259" i="1" s="1"/>
  <c r="K260" i="1"/>
  <c r="N260" i="1"/>
  <c r="P260" i="1" s="1"/>
  <c r="R260" i="1" s="1"/>
  <c r="Q260" i="1"/>
  <c r="H260" i="1" s="1"/>
  <c r="K261" i="1"/>
  <c r="N261" i="1"/>
  <c r="P261" i="1" s="1"/>
  <c r="R261" i="1" s="1"/>
  <c r="Q261" i="1"/>
  <c r="H261" i="1" s="1"/>
  <c r="K262" i="1"/>
  <c r="N262" i="1"/>
  <c r="P262" i="1" s="1"/>
  <c r="R262" i="1" s="1"/>
  <c r="Q262" i="1"/>
  <c r="H262" i="1" s="1"/>
  <c r="K263" i="1"/>
  <c r="N263" i="1"/>
  <c r="P263" i="1" s="1"/>
  <c r="R263" i="1" s="1"/>
  <c r="Q263" i="1"/>
  <c r="H263" i="1" s="1"/>
  <c r="K264" i="1"/>
  <c r="N264" i="1"/>
  <c r="P264" i="1" s="1"/>
  <c r="R264" i="1" s="1"/>
  <c r="Q264" i="1"/>
  <c r="H264" i="1" s="1"/>
  <c r="K265" i="1"/>
  <c r="N265" i="1"/>
  <c r="P265" i="1" s="1"/>
  <c r="R265" i="1" s="1"/>
  <c r="Q265" i="1"/>
  <c r="H265" i="1" s="1"/>
  <c r="K266" i="1"/>
  <c r="N266" i="1"/>
  <c r="P266" i="1" s="1"/>
  <c r="R266" i="1" s="1"/>
  <c r="Q266" i="1"/>
  <c r="H266" i="1" s="1"/>
  <c r="K267" i="1"/>
  <c r="N267" i="1"/>
  <c r="P267" i="1" s="1"/>
  <c r="R267" i="1" s="1"/>
  <c r="Q267" i="1"/>
  <c r="H267" i="1" s="1"/>
  <c r="K268" i="1"/>
  <c r="N268" i="1"/>
  <c r="P268" i="1" s="1"/>
  <c r="R268" i="1" s="1"/>
  <c r="Q268" i="1"/>
  <c r="H268" i="1" s="1"/>
  <c r="K269" i="1"/>
  <c r="N269" i="1"/>
  <c r="P269" i="1" s="1"/>
  <c r="R269" i="1" s="1"/>
  <c r="Q269" i="1"/>
  <c r="H269" i="1" s="1"/>
  <c r="K270" i="1"/>
  <c r="N270" i="1"/>
  <c r="P270" i="1" s="1"/>
  <c r="R270" i="1" s="1"/>
  <c r="Q270" i="1"/>
  <c r="H270" i="1" s="1"/>
  <c r="K271" i="1"/>
  <c r="N271" i="1"/>
  <c r="P271" i="1" s="1"/>
  <c r="R271" i="1" s="1"/>
  <c r="Q271" i="1"/>
  <c r="H271" i="1" s="1"/>
  <c r="K272" i="1"/>
  <c r="N272" i="1"/>
  <c r="P272" i="1" s="1"/>
  <c r="R272" i="1" s="1"/>
  <c r="Q272" i="1"/>
  <c r="H272" i="1" s="1"/>
  <c r="K273" i="1"/>
  <c r="N273" i="1"/>
  <c r="P273" i="1" s="1"/>
  <c r="R273" i="1" s="1"/>
  <c r="Q273" i="1"/>
  <c r="H273" i="1" s="1"/>
  <c r="K274" i="1"/>
  <c r="N274" i="1"/>
  <c r="P274" i="1" s="1"/>
  <c r="R274" i="1" s="1"/>
  <c r="Q274" i="1"/>
  <c r="H274" i="1" s="1"/>
  <c r="K275" i="1"/>
  <c r="N275" i="1"/>
  <c r="P275" i="1" s="1"/>
  <c r="R275" i="1" s="1"/>
  <c r="Q275" i="1"/>
  <c r="H275" i="1" s="1"/>
  <c r="K276" i="1"/>
  <c r="N276" i="1"/>
  <c r="P276" i="1" s="1"/>
  <c r="R276" i="1" s="1"/>
  <c r="Q276" i="1"/>
  <c r="H276" i="1" s="1"/>
  <c r="K277" i="1"/>
  <c r="N277" i="1"/>
  <c r="P277" i="1" s="1"/>
  <c r="R277" i="1" s="1"/>
  <c r="Q277" i="1"/>
  <c r="H277" i="1" s="1"/>
  <c r="K278" i="1"/>
  <c r="N278" i="1"/>
  <c r="P278" i="1" s="1"/>
  <c r="R278" i="1" s="1"/>
  <c r="Q278" i="1"/>
  <c r="H278" i="1" s="1"/>
  <c r="K279" i="1"/>
  <c r="N279" i="1"/>
  <c r="P279" i="1" s="1"/>
  <c r="R279" i="1" s="1"/>
  <c r="Q279" i="1"/>
  <c r="H279" i="1" s="1"/>
  <c r="K280" i="1"/>
  <c r="N280" i="1"/>
  <c r="P280" i="1" s="1"/>
  <c r="R280" i="1" s="1"/>
  <c r="Q280" i="1"/>
  <c r="H280" i="1" s="1"/>
  <c r="K281" i="1"/>
  <c r="N281" i="1"/>
  <c r="P281" i="1" s="1"/>
  <c r="R281" i="1" s="1"/>
  <c r="Q281" i="1"/>
  <c r="H281" i="1" s="1"/>
  <c r="D281" i="1" s="1"/>
  <c r="K282" i="1"/>
  <c r="N282" i="1"/>
  <c r="P282" i="1" s="1"/>
  <c r="R282" i="1" s="1"/>
  <c r="X282" i="1" s="1"/>
  <c r="Q282" i="1"/>
  <c r="H282" i="1" s="1"/>
  <c r="G282" i="1" s="1"/>
  <c r="K283" i="1"/>
  <c r="N283" i="1"/>
  <c r="P283" i="1" s="1"/>
  <c r="R283" i="1" s="1"/>
  <c r="Q283" i="1"/>
  <c r="H283" i="1" s="1"/>
  <c r="K284" i="1"/>
  <c r="N284" i="1"/>
  <c r="P284" i="1" s="1"/>
  <c r="R284" i="1" s="1"/>
  <c r="Q284" i="1"/>
  <c r="H284" i="1" s="1"/>
  <c r="K285" i="1"/>
  <c r="N285" i="1"/>
  <c r="P285" i="1" s="1"/>
  <c r="R285" i="1" s="1"/>
  <c r="Q285" i="1"/>
  <c r="H285" i="1" s="1"/>
  <c r="D285" i="1" s="1"/>
  <c r="K286" i="1"/>
  <c r="N286" i="1"/>
  <c r="P286" i="1" s="1"/>
  <c r="R286" i="1" s="1"/>
  <c r="X286" i="1" s="1"/>
  <c r="Q286" i="1"/>
  <c r="H286" i="1" s="1"/>
  <c r="G286" i="1" s="1"/>
  <c r="K287" i="1"/>
  <c r="N287" i="1"/>
  <c r="P287" i="1" s="1"/>
  <c r="R287" i="1" s="1"/>
  <c r="Q287" i="1"/>
  <c r="H287" i="1" s="1"/>
  <c r="G287" i="1" s="1"/>
  <c r="K288" i="1"/>
  <c r="N288" i="1"/>
  <c r="P288" i="1" s="1"/>
  <c r="R288" i="1" s="1"/>
  <c r="Q288" i="1"/>
  <c r="H288" i="1" s="1"/>
  <c r="K289" i="1"/>
  <c r="N289" i="1"/>
  <c r="P289" i="1" s="1"/>
  <c r="R289" i="1" s="1"/>
  <c r="Q289" i="1"/>
  <c r="H289" i="1" s="1"/>
  <c r="K290" i="1"/>
  <c r="N290" i="1"/>
  <c r="P290" i="1" s="1"/>
  <c r="R290" i="1" s="1"/>
  <c r="Q290" i="1"/>
  <c r="H290" i="1" s="1"/>
  <c r="K291" i="1"/>
  <c r="N291" i="1"/>
  <c r="P291" i="1" s="1"/>
  <c r="R291" i="1" s="1"/>
  <c r="Q291" i="1"/>
  <c r="H291" i="1" s="1"/>
  <c r="K292" i="1"/>
  <c r="N292" i="1"/>
  <c r="P292" i="1" s="1"/>
  <c r="R292" i="1" s="1"/>
  <c r="Q292" i="1"/>
  <c r="H292" i="1" s="1"/>
  <c r="K293" i="1"/>
  <c r="N293" i="1"/>
  <c r="P293" i="1" s="1"/>
  <c r="R293" i="1" s="1"/>
  <c r="Q293" i="1"/>
  <c r="H293" i="1" s="1"/>
  <c r="K294" i="1"/>
  <c r="N294" i="1"/>
  <c r="P294" i="1" s="1"/>
  <c r="R294" i="1" s="1"/>
  <c r="Q294" i="1"/>
  <c r="H294" i="1" s="1"/>
  <c r="K295" i="1"/>
  <c r="N295" i="1"/>
  <c r="P295" i="1" s="1"/>
  <c r="R295" i="1" s="1"/>
  <c r="Q295" i="1"/>
  <c r="H295" i="1" s="1"/>
  <c r="K296" i="1"/>
  <c r="N296" i="1"/>
  <c r="P296" i="1" s="1"/>
  <c r="R296" i="1" s="1"/>
  <c r="Q296" i="1"/>
  <c r="H296" i="1" s="1"/>
  <c r="K297" i="1"/>
  <c r="N297" i="1"/>
  <c r="P297" i="1" s="1"/>
  <c r="R297" i="1" s="1"/>
  <c r="Q297" i="1"/>
  <c r="H297" i="1" s="1"/>
  <c r="K298" i="1"/>
  <c r="N298" i="1"/>
  <c r="P298" i="1" s="1"/>
  <c r="R298" i="1" s="1"/>
  <c r="Q298" i="1"/>
  <c r="H298" i="1" s="1"/>
  <c r="K299" i="1"/>
  <c r="N299" i="1"/>
  <c r="P299" i="1" s="1"/>
  <c r="R299" i="1" s="1"/>
  <c r="Q299" i="1"/>
  <c r="H299" i="1" s="1"/>
  <c r="K300" i="1"/>
  <c r="N300" i="1"/>
  <c r="P300" i="1" s="1"/>
  <c r="R300" i="1" s="1"/>
  <c r="Q300" i="1"/>
  <c r="H300" i="1" s="1"/>
  <c r="K301" i="1"/>
  <c r="N301" i="1"/>
  <c r="P301" i="1" s="1"/>
  <c r="R301" i="1" s="1"/>
  <c r="Q301" i="1"/>
  <c r="H301" i="1" s="1"/>
  <c r="K302" i="1"/>
  <c r="N302" i="1"/>
  <c r="P302" i="1" s="1"/>
  <c r="R302" i="1" s="1"/>
  <c r="S302" i="1" s="1"/>
  <c r="Q302" i="1"/>
  <c r="H302" i="1" s="1"/>
  <c r="K303" i="1"/>
  <c r="N303" i="1"/>
  <c r="P303" i="1" s="1"/>
  <c r="R303" i="1" s="1"/>
  <c r="Q303" i="1"/>
  <c r="H303" i="1" s="1"/>
  <c r="K304" i="1"/>
  <c r="N304" i="1"/>
  <c r="P304" i="1" s="1"/>
  <c r="R304" i="1" s="1"/>
  <c r="Q304" i="1"/>
  <c r="H304" i="1" s="1"/>
  <c r="K305" i="1"/>
  <c r="N305" i="1"/>
  <c r="P305" i="1" s="1"/>
  <c r="R305" i="1" s="1"/>
  <c r="Q305" i="1"/>
  <c r="H305" i="1" s="1"/>
  <c r="K306" i="1"/>
  <c r="N306" i="1"/>
  <c r="P306" i="1" s="1"/>
  <c r="R306" i="1" s="1"/>
  <c r="S306" i="1" s="1"/>
  <c r="Q306" i="1"/>
  <c r="H306" i="1" s="1"/>
  <c r="K307" i="1"/>
  <c r="N307" i="1"/>
  <c r="P307" i="1" s="1"/>
  <c r="R307" i="1" s="1"/>
  <c r="Q307" i="1"/>
  <c r="H307" i="1" s="1"/>
  <c r="K308" i="1"/>
  <c r="N308" i="1"/>
  <c r="P308" i="1" s="1"/>
  <c r="R308" i="1" s="1"/>
  <c r="Q308" i="1"/>
  <c r="H308" i="1" s="1"/>
  <c r="K309" i="1"/>
  <c r="N309" i="1"/>
  <c r="P309" i="1" s="1"/>
  <c r="R309" i="1" s="1"/>
  <c r="Q309" i="1"/>
  <c r="H309" i="1" s="1"/>
  <c r="K310" i="1"/>
  <c r="N310" i="1"/>
  <c r="P310" i="1" s="1"/>
  <c r="R310" i="1" s="1"/>
  <c r="S310" i="1" s="1"/>
  <c r="Q310" i="1"/>
  <c r="H310" i="1" s="1"/>
  <c r="K311" i="1"/>
  <c r="N311" i="1"/>
  <c r="P311" i="1" s="1"/>
  <c r="R311" i="1" s="1"/>
  <c r="Q311" i="1"/>
  <c r="H311" i="1" s="1"/>
  <c r="K312" i="1"/>
  <c r="N312" i="1"/>
  <c r="P312" i="1" s="1"/>
  <c r="R312" i="1" s="1"/>
  <c r="Q312" i="1"/>
  <c r="H312" i="1" s="1"/>
  <c r="K313" i="1"/>
  <c r="N313" i="1"/>
  <c r="P313" i="1" s="1"/>
  <c r="R313" i="1" s="1"/>
  <c r="Q313" i="1"/>
  <c r="H313" i="1" s="1"/>
  <c r="K314" i="1"/>
  <c r="N314" i="1"/>
  <c r="P314" i="1" s="1"/>
  <c r="R314" i="1" s="1"/>
  <c r="S314" i="1" s="1"/>
  <c r="Q314" i="1"/>
  <c r="H314" i="1" s="1"/>
  <c r="K315" i="1"/>
  <c r="N315" i="1"/>
  <c r="P315" i="1" s="1"/>
  <c r="R315" i="1" s="1"/>
  <c r="Q315" i="1"/>
  <c r="H315" i="1" s="1"/>
  <c r="K316" i="1"/>
  <c r="N316" i="1"/>
  <c r="P316" i="1" s="1"/>
  <c r="R316" i="1" s="1"/>
  <c r="Q316" i="1"/>
  <c r="H316" i="1" s="1"/>
  <c r="K317" i="1"/>
  <c r="N317" i="1"/>
  <c r="P317" i="1" s="1"/>
  <c r="R317" i="1" s="1"/>
  <c r="Q317" i="1"/>
  <c r="H317" i="1" s="1"/>
  <c r="K318" i="1"/>
  <c r="N318" i="1"/>
  <c r="P318" i="1" s="1"/>
  <c r="R318" i="1" s="1"/>
  <c r="S318" i="1" s="1"/>
  <c r="Q318" i="1"/>
  <c r="H318" i="1" s="1"/>
  <c r="K319" i="1"/>
  <c r="N319" i="1"/>
  <c r="P319" i="1" s="1"/>
  <c r="R319" i="1" s="1"/>
  <c r="Q319" i="1"/>
  <c r="H319" i="1" s="1"/>
  <c r="K320" i="1"/>
  <c r="N320" i="1"/>
  <c r="P320" i="1" s="1"/>
  <c r="R320" i="1" s="1"/>
  <c r="Q320" i="1"/>
  <c r="H320" i="1" s="1"/>
  <c r="K321" i="1"/>
  <c r="N321" i="1"/>
  <c r="P321" i="1" s="1"/>
  <c r="R321" i="1" s="1"/>
  <c r="Q321" i="1"/>
  <c r="H321" i="1" s="1"/>
  <c r="K322" i="1"/>
  <c r="N322" i="1"/>
  <c r="P322" i="1" s="1"/>
  <c r="R322" i="1" s="1"/>
  <c r="S322" i="1" s="1"/>
  <c r="Q322" i="1"/>
  <c r="H322" i="1" s="1"/>
  <c r="K323" i="1"/>
  <c r="N323" i="1"/>
  <c r="P323" i="1" s="1"/>
  <c r="R323" i="1" s="1"/>
  <c r="Q323" i="1"/>
  <c r="H323" i="1" s="1"/>
  <c r="K324" i="1"/>
  <c r="N324" i="1"/>
  <c r="P324" i="1" s="1"/>
  <c r="R324" i="1" s="1"/>
  <c r="Q324" i="1"/>
  <c r="H324" i="1" s="1"/>
  <c r="K325" i="1"/>
  <c r="N325" i="1"/>
  <c r="P325" i="1" s="1"/>
  <c r="R325" i="1" s="1"/>
  <c r="Q325" i="1"/>
  <c r="H325" i="1" s="1"/>
  <c r="K326" i="1"/>
  <c r="N326" i="1"/>
  <c r="P326" i="1" s="1"/>
  <c r="R326" i="1" s="1"/>
  <c r="S326" i="1" s="1"/>
  <c r="Q326" i="1"/>
  <c r="H326" i="1" s="1"/>
  <c r="K327" i="1"/>
  <c r="N327" i="1"/>
  <c r="P327" i="1" s="1"/>
  <c r="R327" i="1" s="1"/>
  <c r="Q327" i="1"/>
  <c r="H327" i="1" s="1"/>
  <c r="K328" i="1"/>
  <c r="N328" i="1"/>
  <c r="P328" i="1" s="1"/>
  <c r="R328" i="1" s="1"/>
  <c r="Q328" i="1"/>
  <c r="H328" i="1" s="1"/>
  <c r="K329" i="1"/>
  <c r="N329" i="1"/>
  <c r="P329" i="1" s="1"/>
  <c r="R329" i="1" s="1"/>
  <c r="Q329" i="1"/>
  <c r="H329" i="1" s="1"/>
  <c r="K330" i="1"/>
  <c r="N330" i="1"/>
  <c r="P330" i="1" s="1"/>
  <c r="R330" i="1" s="1"/>
  <c r="S330" i="1" s="1"/>
  <c r="Q330" i="1"/>
  <c r="H330" i="1" s="1"/>
  <c r="K331" i="1"/>
  <c r="N331" i="1"/>
  <c r="P331" i="1" s="1"/>
  <c r="R331" i="1" s="1"/>
  <c r="Q331" i="1"/>
  <c r="H331" i="1" s="1"/>
  <c r="K332" i="1"/>
  <c r="N332" i="1"/>
  <c r="P332" i="1" s="1"/>
  <c r="R332" i="1" s="1"/>
  <c r="Q332" i="1"/>
  <c r="H332" i="1" s="1"/>
  <c r="D332" i="1" s="1"/>
  <c r="K333" i="1"/>
  <c r="N333" i="1"/>
  <c r="P333" i="1" s="1"/>
  <c r="R333" i="1" s="1"/>
  <c r="S333" i="1" s="1"/>
  <c r="Q333" i="1"/>
  <c r="H333" i="1" s="1"/>
  <c r="G333" i="1" s="1"/>
  <c r="K334" i="1"/>
  <c r="N334" i="1"/>
  <c r="P334" i="1" s="1"/>
  <c r="R334" i="1" s="1"/>
  <c r="Q334" i="1"/>
  <c r="H334" i="1" s="1"/>
  <c r="K335" i="1"/>
  <c r="N335" i="1"/>
  <c r="P335" i="1" s="1"/>
  <c r="R335" i="1" s="1"/>
  <c r="Q335" i="1"/>
  <c r="H335" i="1" s="1"/>
  <c r="K336" i="1"/>
  <c r="N336" i="1"/>
  <c r="P336" i="1" s="1"/>
  <c r="R336" i="1" s="1"/>
  <c r="Q336" i="1"/>
  <c r="H336" i="1" s="1"/>
  <c r="D336" i="1" s="1"/>
  <c r="K337" i="1"/>
  <c r="N337" i="1"/>
  <c r="P337" i="1" s="1"/>
  <c r="R337" i="1" s="1"/>
  <c r="S337" i="1" s="1"/>
  <c r="Q337" i="1"/>
  <c r="H337" i="1" s="1"/>
  <c r="G337" i="1" s="1"/>
  <c r="K338" i="1"/>
  <c r="N338" i="1"/>
  <c r="P338" i="1" s="1"/>
  <c r="R338" i="1" s="1"/>
  <c r="Q338" i="1"/>
  <c r="H338" i="1" s="1"/>
  <c r="K339" i="1"/>
  <c r="N339" i="1"/>
  <c r="P339" i="1" s="1"/>
  <c r="R339" i="1" s="1"/>
  <c r="Q339" i="1"/>
  <c r="H339" i="1" s="1"/>
  <c r="K340" i="1"/>
  <c r="N340" i="1"/>
  <c r="P340" i="1" s="1"/>
  <c r="R340" i="1" s="1"/>
  <c r="Q340" i="1"/>
  <c r="H340" i="1" s="1"/>
  <c r="D340" i="1" s="1"/>
  <c r="K341" i="1"/>
  <c r="N341" i="1"/>
  <c r="P341" i="1" s="1"/>
  <c r="R341" i="1" s="1"/>
  <c r="S341" i="1" s="1"/>
  <c r="Q341" i="1"/>
  <c r="H341" i="1" s="1"/>
  <c r="G341" i="1" s="1"/>
  <c r="K342" i="1"/>
  <c r="N342" i="1"/>
  <c r="P342" i="1" s="1"/>
  <c r="R342" i="1" s="1"/>
  <c r="Q342" i="1"/>
  <c r="H342" i="1" s="1"/>
  <c r="K343" i="1"/>
  <c r="N343" i="1"/>
  <c r="P343" i="1" s="1"/>
  <c r="R343" i="1" s="1"/>
  <c r="Q343" i="1"/>
  <c r="H343" i="1" s="1"/>
  <c r="K344" i="1"/>
  <c r="N344" i="1"/>
  <c r="P344" i="1" s="1"/>
  <c r="R344" i="1" s="1"/>
  <c r="Q344" i="1"/>
  <c r="H344" i="1" s="1"/>
  <c r="G344" i="1" s="1"/>
  <c r="K345" i="1"/>
  <c r="N345" i="1"/>
  <c r="P345" i="1" s="1"/>
  <c r="R345" i="1" s="1"/>
  <c r="Q345" i="1"/>
  <c r="H345" i="1" s="1"/>
  <c r="K346" i="1"/>
  <c r="N346" i="1"/>
  <c r="P346" i="1" s="1"/>
  <c r="R346" i="1" s="1"/>
  <c r="Q346" i="1"/>
  <c r="H346" i="1" s="1"/>
  <c r="K347" i="1"/>
  <c r="N347" i="1"/>
  <c r="P347" i="1" s="1"/>
  <c r="R347" i="1" s="1"/>
  <c r="Q347" i="1"/>
  <c r="H347" i="1" s="1"/>
  <c r="K348" i="1"/>
  <c r="N348" i="1"/>
  <c r="P348" i="1" s="1"/>
  <c r="R348" i="1" s="1"/>
  <c r="Q348" i="1"/>
  <c r="H348" i="1" s="1"/>
  <c r="G348" i="1" s="1"/>
  <c r="K349" i="1"/>
  <c r="N349" i="1"/>
  <c r="P349" i="1" s="1"/>
  <c r="R349" i="1" s="1"/>
  <c r="X349" i="1" s="1"/>
  <c r="Q349" i="1"/>
  <c r="H349" i="1" s="1"/>
  <c r="G349" i="1" s="1"/>
  <c r="K350" i="1"/>
  <c r="N350" i="1"/>
  <c r="P350" i="1" s="1"/>
  <c r="R350" i="1" s="1"/>
  <c r="Q350" i="1"/>
  <c r="H350" i="1" s="1"/>
  <c r="K351" i="1"/>
  <c r="N351" i="1"/>
  <c r="P351" i="1" s="1"/>
  <c r="R351" i="1" s="1"/>
  <c r="Q351" i="1"/>
  <c r="H351" i="1" s="1"/>
  <c r="K352" i="1"/>
  <c r="N352" i="1"/>
  <c r="P352" i="1" s="1"/>
  <c r="R352" i="1" s="1"/>
  <c r="Q352" i="1"/>
  <c r="H352" i="1" s="1"/>
  <c r="K353" i="1"/>
  <c r="N353" i="1"/>
  <c r="P353" i="1" s="1"/>
  <c r="R353" i="1" s="1"/>
  <c r="S353" i="1" s="1"/>
  <c r="Q353" i="1"/>
  <c r="H353" i="1" s="1"/>
  <c r="K354" i="1"/>
  <c r="N354" i="1"/>
  <c r="P354" i="1" s="1"/>
  <c r="R354" i="1" s="1"/>
  <c r="Q354" i="1"/>
  <c r="H354" i="1" s="1"/>
  <c r="K355" i="1"/>
  <c r="N355" i="1"/>
  <c r="P355" i="1" s="1"/>
  <c r="R355" i="1" s="1"/>
  <c r="Q355" i="1"/>
  <c r="H355" i="1" s="1"/>
  <c r="K356" i="1"/>
  <c r="N356" i="1"/>
  <c r="P356" i="1" s="1"/>
  <c r="R356" i="1" s="1"/>
  <c r="Q356" i="1"/>
  <c r="H356" i="1" s="1"/>
  <c r="K357" i="1"/>
  <c r="N357" i="1"/>
  <c r="P357" i="1" s="1"/>
  <c r="R357" i="1" s="1"/>
  <c r="S357" i="1" s="1"/>
  <c r="Q357" i="1"/>
  <c r="H357" i="1" s="1"/>
  <c r="K358" i="1"/>
  <c r="N358" i="1"/>
  <c r="P358" i="1" s="1"/>
  <c r="R358" i="1" s="1"/>
  <c r="Q358" i="1"/>
  <c r="H358" i="1" s="1"/>
  <c r="K359" i="1"/>
  <c r="N359" i="1"/>
  <c r="P359" i="1" s="1"/>
  <c r="R359" i="1" s="1"/>
  <c r="Q359" i="1"/>
  <c r="H359" i="1" s="1"/>
  <c r="K360" i="1"/>
  <c r="N360" i="1"/>
  <c r="P360" i="1" s="1"/>
  <c r="R360" i="1" s="1"/>
  <c r="Q360" i="1"/>
  <c r="H360" i="1" s="1"/>
  <c r="K361" i="1"/>
  <c r="N361" i="1"/>
  <c r="P361" i="1" s="1"/>
  <c r="R361" i="1" s="1"/>
  <c r="S361" i="1" s="1"/>
  <c r="Q361" i="1"/>
  <c r="H361" i="1" s="1"/>
  <c r="K362" i="1"/>
  <c r="N362" i="1"/>
  <c r="P362" i="1" s="1"/>
  <c r="R362" i="1" s="1"/>
  <c r="Q362" i="1"/>
  <c r="H362" i="1" s="1"/>
  <c r="K363" i="1"/>
  <c r="N363" i="1"/>
  <c r="P363" i="1" s="1"/>
  <c r="R363" i="1" s="1"/>
  <c r="Q363" i="1"/>
  <c r="H363" i="1" s="1"/>
  <c r="K364" i="1"/>
  <c r="N364" i="1"/>
  <c r="P364" i="1" s="1"/>
  <c r="R364" i="1" s="1"/>
  <c r="Q364" i="1"/>
  <c r="H364" i="1" s="1"/>
  <c r="K365" i="1"/>
  <c r="N365" i="1"/>
  <c r="P365" i="1" s="1"/>
  <c r="R365" i="1" s="1"/>
  <c r="S365" i="1" s="1"/>
  <c r="Q365" i="1"/>
  <c r="H365" i="1" s="1"/>
  <c r="K366" i="1"/>
  <c r="N366" i="1"/>
  <c r="P366" i="1" s="1"/>
  <c r="R366" i="1" s="1"/>
  <c r="Q366" i="1"/>
  <c r="H366" i="1" s="1"/>
  <c r="K367" i="1"/>
  <c r="N367" i="1"/>
  <c r="P367" i="1" s="1"/>
  <c r="R367" i="1" s="1"/>
  <c r="Q367" i="1"/>
  <c r="H367" i="1" s="1"/>
  <c r="K368" i="1"/>
  <c r="N368" i="1"/>
  <c r="P368" i="1" s="1"/>
  <c r="R368" i="1" s="1"/>
  <c r="Q368" i="1"/>
  <c r="H368" i="1" s="1"/>
  <c r="K369" i="1"/>
  <c r="N369" i="1"/>
  <c r="P369" i="1" s="1"/>
  <c r="R369" i="1" s="1"/>
  <c r="S369" i="1" s="1"/>
  <c r="Q369" i="1"/>
  <c r="H369" i="1" s="1"/>
  <c r="K370" i="1"/>
  <c r="N370" i="1"/>
  <c r="P370" i="1" s="1"/>
  <c r="R370" i="1" s="1"/>
  <c r="Q370" i="1"/>
  <c r="H370" i="1" s="1"/>
  <c r="K371" i="1"/>
  <c r="N371" i="1"/>
  <c r="P371" i="1" s="1"/>
  <c r="R371" i="1" s="1"/>
  <c r="Q371" i="1"/>
  <c r="H371" i="1" s="1"/>
  <c r="K372" i="1"/>
  <c r="N372" i="1"/>
  <c r="P372" i="1" s="1"/>
  <c r="R372" i="1" s="1"/>
  <c r="Q372" i="1"/>
  <c r="H372" i="1" s="1"/>
  <c r="K373" i="1"/>
  <c r="N373" i="1"/>
  <c r="P373" i="1" s="1"/>
  <c r="R373" i="1" s="1"/>
  <c r="S373" i="1" s="1"/>
  <c r="Q373" i="1"/>
  <c r="H373" i="1" s="1"/>
  <c r="K374" i="1"/>
  <c r="N374" i="1"/>
  <c r="P374" i="1" s="1"/>
  <c r="R374" i="1" s="1"/>
  <c r="Q374" i="1"/>
  <c r="H374" i="1" s="1"/>
  <c r="K375" i="1"/>
  <c r="N375" i="1"/>
  <c r="P375" i="1" s="1"/>
  <c r="R375" i="1" s="1"/>
  <c r="Q375" i="1"/>
  <c r="H375" i="1" s="1"/>
  <c r="K376" i="1"/>
  <c r="N376" i="1"/>
  <c r="P376" i="1" s="1"/>
  <c r="R376" i="1" s="1"/>
  <c r="Q376" i="1"/>
  <c r="H376" i="1" s="1"/>
  <c r="K377" i="1"/>
  <c r="N377" i="1"/>
  <c r="P377" i="1" s="1"/>
  <c r="R377" i="1" s="1"/>
  <c r="S377" i="1" s="1"/>
  <c r="Q377" i="1"/>
  <c r="H377" i="1" s="1"/>
  <c r="K378" i="1"/>
  <c r="N378" i="1"/>
  <c r="P378" i="1" s="1"/>
  <c r="R378" i="1" s="1"/>
  <c r="Q378" i="1"/>
  <c r="H378" i="1" s="1"/>
  <c r="K379" i="1"/>
  <c r="N379" i="1"/>
  <c r="P379" i="1" s="1"/>
  <c r="R379" i="1" s="1"/>
  <c r="Q379" i="1"/>
  <c r="H379" i="1" s="1"/>
  <c r="K380" i="1"/>
  <c r="N380" i="1"/>
  <c r="P380" i="1" s="1"/>
  <c r="R380" i="1" s="1"/>
  <c r="Q380" i="1"/>
  <c r="H380" i="1" s="1"/>
  <c r="K381" i="1"/>
  <c r="N381" i="1"/>
  <c r="P381" i="1" s="1"/>
  <c r="R381" i="1" s="1"/>
  <c r="S381" i="1" s="1"/>
  <c r="Q381" i="1"/>
  <c r="H381" i="1" s="1"/>
  <c r="K382" i="1"/>
  <c r="N382" i="1"/>
  <c r="P382" i="1" s="1"/>
  <c r="R382" i="1" s="1"/>
  <c r="Q382" i="1"/>
  <c r="H382" i="1" s="1"/>
  <c r="K383" i="1"/>
  <c r="N383" i="1"/>
  <c r="P383" i="1" s="1"/>
  <c r="R383" i="1" s="1"/>
  <c r="Q383" i="1"/>
  <c r="H383" i="1" s="1"/>
  <c r="K384" i="1"/>
  <c r="N384" i="1"/>
  <c r="P384" i="1" s="1"/>
  <c r="R384" i="1" s="1"/>
  <c r="Q384" i="1"/>
  <c r="H384" i="1" s="1"/>
  <c r="K385" i="1"/>
  <c r="N385" i="1"/>
  <c r="P385" i="1" s="1"/>
  <c r="R385" i="1" s="1"/>
  <c r="S385" i="1" s="1"/>
  <c r="Q385" i="1"/>
  <c r="H385" i="1" s="1"/>
  <c r="K386" i="1"/>
  <c r="N386" i="1"/>
  <c r="P386" i="1" s="1"/>
  <c r="R386" i="1" s="1"/>
  <c r="Q386" i="1"/>
  <c r="H386" i="1" s="1"/>
  <c r="K387" i="1"/>
  <c r="N387" i="1"/>
  <c r="P387" i="1" s="1"/>
  <c r="R387" i="1" s="1"/>
  <c r="Q387" i="1"/>
  <c r="H387" i="1" s="1"/>
  <c r="K388" i="1"/>
  <c r="N388" i="1"/>
  <c r="P388" i="1" s="1"/>
  <c r="R388" i="1" s="1"/>
  <c r="Q388" i="1"/>
  <c r="H388" i="1" s="1"/>
  <c r="K389" i="1"/>
  <c r="N389" i="1"/>
  <c r="P389" i="1" s="1"/>
  <c r="R389" i="1" s="1"/>
  <c r="S389" i="1" s="1"/>
  <c r="Q389" i="1"/>
  <c r="H389" i="1" s="1"/>
  <c r="K390" i="1"/>
  <c r="N390" i="1"/>
  <c r="P390" i="1" s="1"/>
  <c r="R390" i="1" s="1"/>
  <c r="Q390" i="1"/>
  <c r="H390" i="1" s="1"/>
  <c r="K391" i="1"/>
  <c r="N391" i="1"/>
  <c r="P391" i="1" s="1"/>
  <c r="R391" i="1" s="1"/>
  <c r="Q391" i="1"/>
  <c r="H391" i="1" s="1"/>
  <c r="K392" i="1"/>
  <c r="N392" i="1"/>
  <c r="P392" i="1" s="1"/>
  <c r="R392" i="1" s="1"/>
  <c r="Q392" i="1"/>
  <c r="H392" i="1" s="1"/>
  <c r="K393" i="1"/>
  <c r="N393" i="1"/>
  <c r="P393" i="1" s="1"/>
  <c r="R393" i="1" s="1"/>
  <c r="S393" i="1" s="1"/>
  <c r="Q393" i="1"/>
  <c r="H393" i="1" s="1"/>
  <c r="K394" i="1"/>
  <c r="N394" i="1"/>
  <c r="P394" i="1" s="1"/>
  <c r="R394" i="1" s="1"/>
  <c r="Q394" i="1"/>
  <c r="H394" i="1" s="1"/>
  <c r="K395" i="1"/>
  <c r="N395" i="1"/>
  <c r="P395" i="1" s="1"/>
  <c r="R395" i="1" s="1"/>
  <c r="Q395" i="1"/>
  <c r="H395" i="1" s="1"/>
  <c r="K396" i="1"/>
  <c r="N396" i="1"/>
  <c r="P396" i="1" s="1"/>
  <c r="R396" i="1" s="1"/>
  <c r="Q396" i="1"/>
  <c r="H396" i="1" s="1"/>
  <c r="K397" i="1"/>
  <c r="N397" i="1"/>
  <c r="P397" i="1" s="1"/>
  <c r="R397" i="1" s="1"/>
  <c r="S397" i="1" s="1"/>
  <c r="Q397" i="1"/>
  <c r="H397" i="1" s="1"/>
  <c r="K398" i="1"/>
  <c r="N398" i="1"/>
  <c r="P398" i="1" s="1"/>
  <c r="R398" i="1" s="1"/>
  <c r="Q398" i="1"/>
  <c r="H398" i="1" s="1"/>
  <c r="K399" i="1"/>
  <c r="N399" i="1"/>
  <c r="P399" i="1" s="1"/>
  <c r="R399" i="1" s="1"/>
  <c r="Q399" i="1"/>
  <c r="H399" i="1" s="1"/>
  <c r="K400" i="1"/>
  <c r="N400" i="1"/>
  <c r="P400" i="1" s="1"/>
  <c r="R400" i="1" s="1"/>
  <c r="Q400" i="1"/>
  <c r="H400" i="1" s="1"/>
  <c r="K401" i="1"/>
  <c r="N401" i="1"/>
  <c r="P401" i="1" s="1"/>
  <c r="R401" i="1" s="1"/>
  <c r="S401" i="1" s="1"/>
  <c r="Q401" i="1"/>
  <c r="H401" i="1" s="1"/>
  <c r="K402" i="1"/>
  <c r="N402" i="1"/>
  <c r="P402" i="1" s="1"/>
  <c r="R402" i="1" s="1"/>
  <c r="Q402" i="1"/>
  <c r="H402" i="1" s="1"/>
  <c r="K403" i="1"/>
  <c r="N403" i="1"/>
  <c r="P403" i="1" s="1"/>
  <c r="R403" i="1" s="1"/>
  <c r="Q403" i="1"/>
  <c r="H403" i="1" s="1"/>
  <c r="K404" i="1"/>
  <c r="N404" i="1"/>
  <c r="P404" i="1" s="1"/>
  <c r="R404" i="1" s="1"/>
  <c r="Q404" i="1"/>
  <c r="H404" i="1" s="1"/>
  <c r="K405" i="1"/>
  <c r="N405" i="1"/>
  <c r="P405" i="1" s="1"/>
  <c r="R405" i="1" s="1"/>
  <c r="S405" i="1" s="1"/>
  <c r="Q405" i="1"/>
  <c r="H405" i="1" s="1"/>
  <c r="K406" i="1"/>
  <c r="N406" i="1"/>
  <c r="P406" i="1" s="1"/>
  <c r="R406" i="1" s="1"/>
  <c r="Q406" i="1"/>
  <c r="H406" i="1" s="1"/>
  <c r="K407" i="1"/>
  <c r="N407" i="1"/>
  <c r="P407" i="1" s="1"/>
  <c r="R407" i="1" s="1"/>
  <c r="Q407" i="1"/>
  <c r="H407" i="1" s="1"/>
  <c r="K408" i="1"/>
  <c r="N408" i="1"/>
  <c r="P408" i="1" s="1"/>
  <c r="R408" i="1" s="1"/>
  <c r="Q408" i="1"/>
  <c r="H408" i="1" s="1"/>
  <c r="G408" i="1" s="1"/>
  <c r="K409" i="1"/>
  <c r="N409" i="1"/>
  <c r="P409" i="1" s="1"/>
  <c r="R409" i="1" s="1"/>
  <c r="Q409" i="1"/>
  <c r="H409" i="1" s="1"/>
  <c r="K410" i="1"/>
  <c r="N410" i="1"/>
  <c r="P410" i="1" s="1"/>
  <c r="R410" i="1" s="1"/>
  <c r="S410" i="1" s="1"/>
  <c r="Q410" i="1"/>
  <c r="H410" i="1" s="1"/>
  <c r="K411" i="1"/>
  <c r="N411" i="1"/>
  <c r="P411" i="1" s="1"/>
  <c r="R411" i="1" s="1"/>
  <c r="Q411" i="1"/>
  <c r="H411" i="1" s="1"/>
  <c r="D411" i="1" s="1"/>
  <c r="K412" i="1"/>
  <c r="N412" i="1"/>
  <c r="P412" i="1" s="1"/>
  <c r="R412" i="1" s="1"/>
  <c r="X412" i="1" s="1"/>
  <c r="Q412" i="1"/>
  <c r="H412" i="1" s="1"/>
  <c r="K413" i="1"/>
  <c r="N413" i="1"/>
  <c r="P413" i="1" s="1"/>
  <c r="R413" i="1" s="1"/>
  <c r="Q413" i="1"/>
  <c r="H413" i="1" s="1"/>
  <c r="K414" i="1"/>
  <c r="N414" i="1"/>
  <c r="P414" i="1" s="1"/>
  <c r="R414" i="1" s="1"/>
  <c r="Q414" i="1"/>
  <c r="H414" i="1" s="1"/>
  <c r="K415" i="1"/>
  <c r="N415" i="1"/>
  <c r="P415" i="1" s="1"/>
  <c r="R415" i="1" s="1"/>
  <c r="Q415" i="1"/>
  <c r="H415" i="1" s="1"/>
  <c r="D415" i="1" s="1"/>
  <c r="K416" i="1"/>
  <c r="N416" i="1"/>
  <c r="P416" i="1" s="1"/>
  <c r="R416" i="1" s="1"/>
  <c r="Q416" i="1"/>
  <c r="H416" i="1" s="1"/>
  <c r="G416" i="1" s="1"/>
  <c r="K417" i="1"/>
  <c r="N417" i="1"/>
  <c r="P417" i="1" s="1"/>
  <c r="R417" i="1" s="1"/>
  <c r="Q417" i="1"/>
  <c r="H417" i="1" s="1"/>
  <c r="K418" i="1"/>
  <c r="N418" i="1"/>
  <c r="P418" i="1" s="1"/>
  <c r="R418" i="1" s="1"/>
  <c r="S418" i="1" s="1"/>
  <c r="Q418" i="1"/>
  <c r="H418" i="1" s="1"/>
  <c r="K419" i="1"/>
  <c r="N419" i="1"/>
  <c r="P419" i="1" s="1"/>
  <c r="R419" i="1" s="1"/>
  <c r="Q419" i="1"/>
  <c r="H419" i="1" s="1"/>
  <c r="D419" i="1" s="1"/>
  <c r="K420" i="1"/>
  <c r="N420" i="1"/>
  <c r="P420" i="1" s="1"/>
  <c r="R420" i="1" s="1"/>
  <c r="Q420" i="1"/>
  <c r="H420" i="1" s="1"/>
  <c r="K421" i="1"/>
  <c r="N421" i="1"/>
  <c r="P421" i="1" s="1"/>
  <c r="R421" i="1" s="1"/>
  <c r="Q421" i="1"/>
  <c r="H421" i="1" s="1"/>
  <c r="K422" i="1"/>
  <c r="N422" i="1"/>
  <c r="P422" i="1" s="1"/>
  <c r="R422" i="1" s="1"/>
  <c r="S422" i="1" s="1"/>
  <c r="Q422" i="1"/>
  <c r="H422" i="1" s="1"/>
  <c r="K423" i="1"/>
  <c r="N423" i="1"/>
  <c r="P423" i="1" s="1"/>
  <c r="R423" i="1" s="1"/>
  <c r="Q423" i="1"/>
  <c r="H423" i="1" s="1"/>
  <c r="K424" i="1"/>
  <c r="N424" i="1"/>
  <c r="P424" i="1" s="1"/>
  <c r="R424" i="1" s="1"/>
  <c r="Q424" i="1"/>
  <c r="H424" i="1" s="1"/>
  <c r="K425" i="1"/>
  <c r="N425" i="1"/>
  <c r="P425" i="1" s="1"/>
  <c r="R425" i="1" s="1"/>
  <c r="Q425" i="1"/>
  <c r="H425" i="1" s="1"/>
  <c r="K426" i="1"/>
  <c r="N426" i="1"/>
  <c r="P426" i="1" s="1"/>
  <c r="R426" i="1" s="1"/>
  <c r="S426" i="1" s="1"/>
  <c r="Q426" i="1"/>
  <c r="H426" i="1" s="1"/>
  <c r="K427" i="1"/>
  <c r="N427" i="1"/>
  <c r="P427" i="1" s="1"/>
  <c r="R427" i="1" s="1"/>
  <c r="Q427" i="1"/>
  <c r="H427" i="1" s="1"/>
  <c r="K428" i="1"/>
  <c r="N428" i="1"/>
  <c r="P428" i="1" s="1"/>
  <c r="R428" i="1" s="1"/>
  <c r="Q428" i="1"/>
  <c r="H428" i="1" s="1"/>
  <c r="K429" i="1"/>
  <c r="N429" i="1"/>
  <c r="P429" i="1" s="1"/>
  <c r="R429" i="1" s="1"/>
  <c r="Q429" i="1"/>
  <c r="H429" i="1" s="1"/>
  <c r="K430" i="1"/>
  <c r="N430" i="1"/>
  <c r="P430" i="1" s="1"/>
  <c r="R430" i="1" s="1"/>
  <c r="S430" i="1" s="1"/>
  <c r="Q430" i="1"/>
  <c r="H430" i="1" s="1"/>
  <c r="K431" i="1"/>
  <c r="N431" i="1"/>
  <c r="P431" i="1" s="1"/>
  <c r="R431" i="1" s="1"/>
  <c r="Q431" i="1"/>
  <c r="H431" i="1" s="1"/>
  <c r="K432" i="1"/>
  <c r="N432" i="1"/>
  <c r="P432" i="1" s="1"/>
  <c r="R432" i="1" s="1"/>
  <c r="Q432" i="1"/>
  <c r="H432" i="1" s="1"/>
  <c r="K433" i="1"/>
  <c r="N433" i="1"/>
  <c r="P433" i="1" s="1"/>
  <c r="R433" i="1" s="1"/>
  <c r="Q433" i="1"/>
  <c r="H433" i="1" s="1"/>
  <c r="K434" i="1"/>
  <c r="N434" i="1"/>
  <c r="P434" i="1" s="1"/>
  <c r="R434" i="1" s="1"/>
  <c r="S434" i="1" s="1"/>
  <c r="Q434" i="1"/>
  <c r="H434" i="1" s="1"/>
  <c r="K435" i="1"/>
  <c r="N435" i="1"/>
  <c r="P435" i="1" s="1"/>
  <c r="R435" i="1" s="1"/>
  <c r="Q435" i="1"/>
  <c r="H435" i="1" s="1"/>
  <c r="K436" i="1"/>
  <c r="N436" i="1"/>
  <c r="P436" i="1" s="1"/>
  <c r="R436" i="1" s="1"/>
  <c r="Q436" i="1"/>
  <c r="H436" i="1" s="1"/>
  <c r="K437" i="1"/>
  <c r="N437" i="1"/>
  <c r="P437" i="1" s="1"/>
  <c r="R437" i="1" s="1"/>
  <c r="Q437" i="1"/>
  <c r="H437" i="1" s="1"/>
  <c r="K438" i="1"/>
  <c r="N438" i="1"/>
  <c r="P438" i="1" s="1"/>
  <c r="R438" i="1" s="1"/>
  <c r="S438" i="1" s="1"/>
  <c r="Q438" i="1"/>
  <c r="H438" i="1" s="1"/>
  <c r="K439" i="1"/>
  <c r="N439" i="1"/>
  <c r="P439" i="1" s="1"/>
  <c r="R439" i="1" s="1"/>
  <c r="Q439" i="1"/>
  <c r="H439" i="1" s="1"/>
  <c r="K440" i="1"/>
  <c r="N440" i="1"/>
  <c r="P440" i="1" s="1"/>
  <c r="R440" i="1" s="1"/>
  <c r="Q440" i="1"/>
  <c r="H440" i="1" s="1"/>
  <c r="K441" i="1"/>
  <c r="N441" i="1"/>
  <c r="P441" i="1" s="1"/>
  <c r="R441" i="1" s="1"/>
  <c r="Q441" i="1"/>
  <c r="H441" i="1" s="1"/>
  <c r="K442" i="1"/>
  <c r="N442" i="1"/>
  <c r="P442" i="1" s="1"/>
  <c r="R442" i="1" s="1"/>
  <c r="S442" i="1" s="1"/>
  <c r="Q442" i="1"/>
  <c r="H442" i="1" s="1"/>
  <c r="K443" i="1"/>
  <c r="N443" i="1"/>
  <c r="P443" i="1" s="1"/>
  <c r="R443" i="1" s="1"/>
  <c r="Q443" i="1"/>
  <c r="H443" i="1" s="1"/>
  <c r="K444" i="1"/>
  <c r="N444" i="1"/>
  <c r="P444" i="1" s="1"/>
  <c r="R444" i="1" s="1"/>
  <c r="Q444" i="1"/>
  <c r="H444" i="1" s="1"/>
  <c r="K445" i="1"/>
  <c r="N445" i="1"/>
  <c r="P445" i="1" s="1"/>
  <c r="R445" i="1" s="1"/>
  <c r="Q445" i="1"/>
  <c r="H445" i="1" s="1"/>
  <c r="K446" i="1"/>
  <c r="N446" i="1"/>
  <c r="P446" i="1" s="1"/>
  <c r="R446" i="1" s="1"/>
  <c r="S446" i="1" s="1"/>
  <c r="Q446" i="1"/>
  <c r="H446" i="1" s="1"/>
  <c r="K447" i="1"/>
  <c r="N447" i="1"/>
  <c r="P447" i="1" s="1"/>
  <c r="R447" i="1" s="1"/>
  <c r="Q447" i="1"/>
  <c r="H447" i="1" s="1"/>
  <c r="K448" i="1"/>
  <c r="N448" i="1"/>
  <c r="P448" i="1" s="1"/>
  <c r="R448" i="1" s="1"/>
  <c r="Q448" i="1"/>
  <c r="H448" i="1" s="1"/>
  <c r="K449" i="1"/>
  <c r="N449" i="1"/>
  <c r="P449" i="1" s="1"/>
  <c r="R449" i="1" s="1"/>
  <c r="Q449" i="1"/>
  <c r="H449" i="1" s="1"/>
  <c r="K450" i="1"/>
  <c r="N450" i="1"/>
  <c r="P450" i="1" s="1"/>
  <c r="R450" i="1" s="1"/>
  <c r="S450" i="1" s="1"/>
  <c r="Q450" i="1"/>
  <c r="H450" i="1" s="1"/>
  <c r="K451" i="1"/>
  <c r="N451" i="1"/>
  <c r="P451" i="1" s="1"/>
  <c r="R451" i="1" s="1"/>
  <c r="Q451" i="1"/>
  <c r="H451" i="1" s="1"/>
  <c r="K452" i="1"/>
  <c r="N452" i="1"/>
  <c r="P452" i="1" s="1"/>
  <c r="R452" i="1" s="1"/>
  <c r="Q452" i="1"/>
  <c r="H452" i="1" s="1"/>
  <c r="K453" i="1"/>
  <c r="N453" i="1"/>
  <c r="P453" i="1" s="1"/>
  <c r="R453" i="1" s="1"/>
  <c r="Q453" i="1"/>
  <c r="H453" i="1" s="1"/>
  <c r="K454" i="1"/>
  <c r="N454" i="1"/>
  <c r="P454" i="1" s="1"/>
  <c r="R454" i="1" s="1"/>
  <c r="Q454" i="1"/>
  <c r="H454" i="1" s="1"/>
  <c r="K455" i="1"/>
  <c r="N455" i="1"/>
  <c r="P455" i="1" s="1"/>
  <c r="R455" i="1" s="1"/>
  <c r="Q455" i="1"/>
  <c r="H455" i="1" s="1"/>
  <c r="K456" i="1"/>
  <c r="N456" i="1"/>
  <c r="P456" i="1" s="1"/>
  <c r="R456" i="1" s="1"/>
  <c r="Q456" i="1"/>
  <c r="H456" i="1" s="1"/>
  <c r="K457" i="1"/>
  <c r="N457" i="1"/>
  <c r="P457" i="1" s="1"/>
  <c r="R457" i="1" s="1"/>
  <c r="Q457" i="1"/>
  <c r="H457" i="1" s="1"/>
  <c r="K458" i="1"/>
  <c r="N458" i="1"/>
  <c r="P458" i="1" s="1"/>
  <c r="R458" i="1" s="1"/>
  <c r="S458" i="1" s="1"/>
  <c r="Q458" i="1"/>
  <c r="H458" i="1" s="1"/>
  <c r="K459" i="1"/>
  <c r="N459" i="1"/>
  <c r="P459" i="1" s="1"/>
  <c r="R459" i="1" s="1"/>
  <c r="Q459" i="1"/>
  <c r="H459" i="1" s="1"/>
  <c r="K460" i="1"/>
  <c r="N460" i="1"/>
  <c r="P460" i="1" s="1"/>
  <c r="R460" i="1" s="1"/>
  <c r="Q460" i="1"/>
  <c r="H460" i="1" s="1"/>
  <c r="K461" i="1"/>
  <c r="N461" i="1"/>
  <c r="P461" i="1" s="1"/>
  <c r="R461" i="1" s="1"/>
  <c r="Q461" i="1"/>
  <c r="H461" i="1" s="1"/>
  <c r="K462" i="1"/>
  <c r="N462" i="1"/>
  <c r="P462" i="1" s="1"/>
  <c r="R462" i="1" s="1"/>
  <c r="Q462" i="1"/>
  <c r="H462" i="1" s="1"/>
  <c r="K463" i="1"/>
  <c r="N463" i="1"/>
  <c r="P463" i="1" s="1"/>
  <c r="R463" i="1" s="1"/>
  <c r="Q463" i="1"/>
  <c r="H463" i="1" s="1"/>
  <c r="K464" i="1"/>
  <c r="N464" i="1"/>
  <c r="P464" i="1" s="1"/>
  <c r="R464" i="1" s="1"/>
  <c r="Q464" i="1"/>
  <c r="H464" i="1" s="1"/>
  <c r="K465" i="1"/>
  <c r="N465" i="1"/>
  <c r="P465" i="1" s="1"/>
  <c r="R465" i="1" s="1"/>
  <c r="Q465" i="1"/>
  <c r="H465" i="1" s="1"/>
  <c r="K466" i="1"/>
  <c r="N466" i="1"/>
  <c r="P466" i="1" s="1"/>
  <c r="R466" i="1" s="1"/>
  <c r="Q466" i="1"/>
  <c r="H466" i="1" s="1"/>
  <c r="K467" i="1"/>
  <c r="N467" i="1"/>
  <c r="P467" i="1" s="1"/>
  <c r="R467" i="1" s="1"/>
  <c r="Q467" i="1"/>
  <c r="H467" i="1" s="1"/>
  <c r="K468" i="1"/>
  <c r="N468" i="1"/>
  <c r="P468" i="1" s="1"/>
  <c r="R468" i="1" s="1"/>
  <c r="Q468" i="1"/>
  <c r="H468" i="1" s="1"/>
  <c r="K469" i="1"/>
  <c r="N469" i="1"/>
  <c r="P469" i="1" s="1"/>
  <c r="R469" i="1" s="1"/>
  <c r="Q469" i="1"/>
  <c r="H469" i="1" s="1"/>
  <c r="K470" i="1"/>
  <c r="N470" i="1"/>
  <c r="P470" i="1" s="1"/>
  <c r="R470" i="1" s="1"/>
  <c r="S470" i="1" s="1"/>
  <c r="Q470" i="1"/>
  <c r="H470" i="1" s="1"/>
  <c r="K471" i="1"/>
  <c r="N471" i="1"/>
  <c r="P471" i="1" s="1"/>
  <c r="R471" i="1" s="1"/>
  <c r="Q471" i="1"/>
  <c r="H471" i="1" s="1"/>
  <c r="K472" i="1"/>
  <c r="N472" i="1"/>
  <c r="P472" i="1" s="1"/>
  <c r="R472" i="1" s="1"/>
  <c r="Q472" i="1"/>
  <c r="H472" i="1" s="1"/>
  <c r="K473" i="1"/>
  <c r="N473" i="1"/>
  <c r="P473" i="1" s="1"/>
  <c r="R473" i="1" s="1"/>
  <c r="Q473" i="1"/>
  <c r="H473" i="1" s="1"/>
  <c r="K474" i="1"/>
  <c r="N474" i="1"/>
  <c r="P474" i="1" s="1"/>
  <c r="R474" i="1" s="1"/>
  <c r="S474" i="1" s="1"/>
  <c r="Q474" i="1"/>
  <c r="H474" i="1" s="1"/>
  <c r="K475" i="1"/>
  <c r="N475" i="1"/>
  <c r="P475" i="1" s="1"/>
  <c r="R475" i="1" s="1"/>
  <c r="Q475" i="1"/>
  <c r="H475" i="1" s="1"/>
  <c r="K476" i="1"/>
  <c r="N476" i="1"/>
  <c r="P476" i="1" s="1"/>
  <c r="R476" i="1" s="1"/>
  <c r="Q476" i="1"/>
  <c r="H476" i="1" s="1"/>
  <c r="K477" i="1"/>
  <c r="N477" i="1"/>
  <c r="P477" i="1" s="1"/>
  <c r="R477" i="1" s="1"/>
  <c r="Q477" i="1"/>
  <c r="H477" i="1" s="1"/>
  <c r="K478" i="1"/>
  <c r="N478" i="1"/>
  <c r="P478" i="1" s="1"/>
  <c r="R478" i="1" s="1"/>
  <c r="S478" i="1" s="1"/>
  <c r="Q478" i="1"/>
  <c r="H478" i="1" s="1"/>
  <c r="K479" i="1"/>
  <c r="N479" i="1"/>
  <c r="P479" i="1" s="1"/>
  <c r="R479" i="1" s="1"/>
  <c r="Q479" i="1"/>
  <c r="H479" i="1" s="1"/>
  <c r="K480" i="1"/>
  <c r="N480" i="1"/>
  <c r="P480" i="1" s="1"/>
  <c r="R480" i="1" s="1"/>
  <c r="Q480" i="1"/>
  <c r="H480" i="1" s="1"/>
  <c r="K481" i="1"/>
  <c r="N481" i="1"/>
  <c r="P481" i="1" s="1"/>
  <c r="R481" i="1" s="1"/>
  <c r="Q481" i="1"/>
  <c r="H481" i="1" s="1"/>
  <c r="K482" i="1"/>
  <c r="N482" i="1"/>
  <c r="P482" i="1" s="1"/>
  <c r="R482" i="1" s="1"/>
  <c r="S482" i="1" s="1"/>
  <c r="Q482" i="1"/>
  <c r="H482" i="1" s="1"/>
  <c r="K483" i="1"/>
  <c r="N483" i="1"/>
  <c r="P483" i="1" s="1"/>
  <c r="R483" i="1" s="1"/>
  <c r="Q483" i="1"/>
  <c r="H483" i="1" s="1"/>
  <c r="K484" i="1"/>
  <c r="N484" i="1"/>
  <c r="P484" i="1" s="1"/>
  <c r="R484" i="1" s="1"/>
  <c r="Q484" i="1"/>
  <c r="H484" i="1" s="1"/>
  <c r="K485" i="1"/>
  <c r="N485" i="1"/>
  <c r="P485" i="1" s="1"/>
  <c r="R485" i="1" s="1"/>
  <c r="Q485" i="1"/>
  <c r="H485" i="1" s="1"/>
  <c r="K486" i="1"/>
  <c r="N486" i="1"/>
  <c r="P486" i="1" s="1"/>
  <c r="R486" i="1" s="1"/>
  <c r="Q486" i="1"/>
  <c r="H486" i="1" s="1"/>
  <c r="K487" i="1"/>
  <c r="N487" i="1"/>
  <c r="P487" i="1" s="1"/>
  <c r="R487" i="1" s="1"/>
  <c r="Q487" i="1"/>
  <c r="H487" i="1" s="1"/>
  <c r="K488" i="1"/>
  <c r="N488" i="1"/>
  <c r="P488" i="1" s="1"/>
  <c r="R488" i="1" s="1"/>
  <c r="Q488" i="1"/>
  <c r="H488" i="1" s="1"/>
  <c r="K489" i="1"/>
  <c r="N489" i="1"/>
  <c r="P489" i="1" s="1"/>
  <c r="R489" i="1" s="1"/>
  <c r="Q489" i="1"/>
  <c r="H489" i="1" s="1"/>
  <c r="K490" i="1"/>
  <c r="N490" i="1"/>
  <c r="P490" i="1" s="1"/>
  <c r="R490" i="1" s="1"/>
  <c r="Q490" i="1"/>
  <c r="H490" i="1" s="1"/>
  <c r="K491" i="1"/>
  <c r="N491" i="1"/>
  <c r="P491" i="1" s="1"/>
  <c r="R491" i="1" s="1"/>
  <c r="Q491" i="1"/>
  <c r="H491" i="1" s="1"/>
  <c r="K492" i="1"/>
  <c r="N492" i="1"/>
  <c r="P492" i="1" s="1"/>
  <c r="R492" i="1" s="1"/>
  <c r="Q492" i="1"/>
  <c r="H492" i="1" s="1"/>
  <c r="K493" i="1"/>
  <c r="N493" i="1"/>
  <c r="P493" i="1" s="1"/>
  <c r="R493" i="1" s="1"/>
  <c r="Q493" i="1"/>
  <c r="H493" i="1" s="1"/>
  <c r="K494" i="1"/>
  <c r="N494" i="1"/>
  <c r="P494" i="1" s="1"/>
  <c r="R494" i="1" s="1"/>
  <c r="S494" i="1" s="1"/>
  <c r="Q494" i="1"/>
  <c r="H494" i="1" s="1"/>
  <c r="K495" i="1"/>
  <c r="N495" i="1"/>
  <c r="P495" i="1" s="1"/>
  <c r="R495" i="1" s="1"/>
  <c r="Q495" i="1"/>
  <c r="H495" i="1" s="1"/>
  <c r="K496" i="1"/>
  <c r="N496" i="1"/>
  <c r="P496" i="1" s="1"/>
  <c r="R496" i="1" s="1"/>
  <c r="Q496" i="1"/>
  <c r="H496" i="1" s="1"/>
  <c r="K497" i="1"/>
  <c r="N497" i="1"/>
  <c r="P497" i="1" s="1"/>
  <c r="R497" i="1" s="1"/>
  <c r="Q497" i="1"/>
  <c r="H497" i="1" s="1"/>
  <c r="K498" i="1"/>
  <c r="N498" i="1"/>
  <c r="P498" i="1" s="1"/>
  <c r="R498" i="1" s="1"/>
  <c r="S498" i="1" s="1"/>
  <c r="Q498" i="1"/>
  <c r="H498" i="1" s="1"/>
  <c r="K499" i="1"/>
  <c r="N499" i="1"/>
  <c r="P499" i="1" s="1"/>
  <c r="R499" i="1" s="1"/>
  <c r="Q499" i="1"/>
  <c r="H499" i="1" s="1"/>
  <c r="K500" i="1"/>
  <c r="N500" i="1"/>
  <c r="P500" i="1" s="1"/>
  <c r="R500" i="1" s="1"/>
  <c r="Q500" i="1"/>
  <c r="H500" i="1" s="1"/>
  <c r="K501" i="1"/>
  <c r="N501" i="1"/>
  <c r="P501" i="1" s="1"/>
  <c r="R501" i="1" s="1"/>
  <c r="Q501" i="1"/>
  <c r="H501" i="1" s="1"/>
  <c r="K502" i="1"/>
  <c r="N502" i="1"/>
  <c r="P502" i="1" s="1"/>
  <c r="R502" i="1" s="1"/>
  <c r="S502" i="1" s="1"/>
  <c r="Q502" i="1"/>
  <c r="H502" i="1" s="1"/>
  <c r="K503" i="1"/>
  <c r="N503" i="1"/>
  <c r="P503" i="1" s="1"/>
  <c r="R503" i="1" s="1"/>
  <c r="Q503" i="1"/>
  <c r="H503" i="1" s="1"/>
  <c r="K504" i="1"/>
  <c r="N504" i="1"/>
  <c r="P504" i="1" s="1"/>
  <c r="R504" i="1" s="1"/>
  <c r="Q504" i="1"/>
  <c r="H504" i="1" s="1"/>
  <c r="K505" i="1"/>
  <c r="N505" i="1"/>
  <c r="P505" i="1" s="1"/>
  <c r="R505" i="1" s="1"/>
  <c r="Q505" i="1"/>
  <c r="H505" i="1" s="1"/>
  <c r="K506" i="1"/>
  <c r="N506" i="1"/>
  <c r="P506" i="1" s="1"/>
  <c r="R506" i="1" s="1"/>
  <c r="S506" i="1" s="1"/>
  <c r="Q506" i="1"/>
  <c r="H506" i="1" s="1"/>
  <c r="K507" i="1"/>
  <c r="N507" i="1"/>
  <c r="P507" i="1" s="1"/>
  <c r="R507" i="1" s="1"/>
  <c r="Q507" i="1"/>
  <c r="H507" i="1" s="1"/>
  <c r="K508" i="1"/>
  <c r="N508" i="1"/>
  <c r="P508" i="1" s="1"/>
  <c r="R508" i="1" s="1"/>
  <c r="Q508" i="1"/>
  <c r="H508" i="1" s="1"/>
  <c r="K509" i="1"/>
  <c r="N509" i="1"/>
  <c r="P509" i="1" s="1"/>
  <c r="R509" i="1" s="1"/>
  <c r="Q509" i="1"/>
  <c r="H509" i="1" s="1"/>
  <c r="K510" i="1"/>
  <c r="N510" i="1"/>
  <c r="P510" i="1" s="1"/>
  <c r="R510" i="1" s="1"/>
  <c r="S510" i="1" s="1"/>
  <c r="Q510" i="1"/>
  <c r="H510" i="1" s="1"/>
  <c r="K511" i="1"/>
  <c r="N511" i="1"/>
  <c r="P511" i="1" s="1"/>
  <c r="R511" i="1" s="1"/>
  <c r="Q511" i="1"/>
  <c r="H511" i="1" s="1"/>
  <c r="K512" i="1"/>
  <c r="N512" i="1"/>
  <c r="P512" i="1" s="1"/>
  <c r="R512" i="1" s="1"/>
  <c r="Q512" i="1"/>
  <c r="H512" i="1" s="1"/>
  <c r="K513" i="1"/>
  <c r="N513" i="1"/>
  <c r="P513" i="1" s="1"/>
  <c r="R513" i="1" s="1"/>
  <c r="Q513" i="1"/>
  <c r="H513" i="1" s="1"/>
  <c r="K514" i="1"/>
  <c r="N514" i="1"/>
  <c r="P514" i="1" s="1"/>
  <c r="R514" i="1" s="1"/>
  <c r="S514" i="1" s="1"/>
  <c r="Q514" i="1"/>
  <c r="H514" i="1" s="1"/>
  <c r="K515" i="1"/>
  <c r="N515" i="1"/>
  <c r="P515" i="1" s="1"/>
  <c r="R515" i="1" s="1"/>
  <c r="Q515" i="1"/>
  <c r="H515" i="1" s="1"/>
  <c r="K516" i="1"/>
  <c r="N516" i="1"/>
  <c r="P516" i="1" s="1"/>
  <c r="R516" i="1" s="1"/>
  <c r="Q516" i="1"/>
  <c r="H516" i="1" s="1"/>
  <c r="K517" i="1"/>
  <c r="N517" i="1"/>
  <c r="P517" i="1" s="1"/>
  <c r="R517" i="1" s="1"/>
  <c r="Q517" i="1"/>
  <c r="H517" i="1" s="1"/>
  <c r="K518" i="1"/>
  <c r="N518" i="1"/>
  <c r="P518" i="1" s="1"/>
  <c r="R518" i="1" s="1"/>
  <c r="S518" i="1" s="1"/>
  <c r="Q518" i="1"/>
  <c r="H518" i="1" s="1"/>
  <c r="K519" i="1"/>
  <c r="N519" i="1"/>
  <c r="P519" i="1" s="1"/>
  <c r="R519" i="1" s="1"/>
  <c r="Q519" i="1"/>
  <c r="H519" i="1" s="1"/>
  <c r="K520" i="1"/>
  <c r="N520" i="1"/>
  <c r="P520" i="1" s="1"/>
  <c r="R520" i="1" s="1"/>
  <c r="Q520" i="1"/>
  <c r="H520" i="1" s="1"/>
  <c r="K521" i="1"/>
  <c r="N521" i="1"/>
  <c r="P521" i="1" s="1"/>
  <c r="R521" i="1" s="1"/>
  <c r="Q521" i="1"/>
  <c r="H521" i="1" s="1"/>
  <c r="K522" i="1"/>
  <c r="N522" i="1"/>
  <c r="P522" i="1" s="1"/>
  <c r="R522" i="1" s="1"/>
  <c r="S522" i="1" s="1"/>
  <c r="Q522" i="1"/>
  <c r="H522" i="1" s="1"/>
  <c r="K523" i="1"/>
  <c r="N523" i="1"/>
  <c r="P523" i="1" s="1"/>
  <c r="R523" i="1" s="1"/>
  <c r="Q523" i="1"/>
  <c r="H523" i="1" s="1"/>
  <c r="K524" i="1"/>
  <c r="N524" i="1"/>
  <c r="P524" i="1" s="1"/>
  <c r="R524" i="1" s="1"/>
  <c r="Q524" i="1"/>
  <c r="H524" i="1" s="1"/>
  <c r="K525" i="1"/>
  <c r="N525" i="1"/>
  <c r="P525" i="1" s="1"/>
  <c r="R525" i="1" s="1"/>
  <c r="Q525" i="1"/>
  <c r="H525" i="1" s="1"/>
  <c r="K526" i="1"/>
  <c r="N526" i="1"/>
  <c r="P526" i="1" s="1"/>
  <c r="R526" i="1" s="1"/>
  <c r="S526" i="1" s="1"/>
  <c r="Q526" i="1"/>
  <c r="H526" i="1" s="1"/>
  <c r="K527" i="1"/>
  <c r="N527" i="1"/>
  <c r="P527" i="1" s="1"/>
  <c r="R527" i="1" s="1"/>
  <c r="Q527" i="1"/>
  <c r="H527" i="1" s="1"/>
  <c r="K528" i="1"/>
  <c r="N528" i="1"/>
  <c r="P528" i="1" s="1"/>
  <c r="R528" i="1" s="1"/>
  <c r="Q528" i="1"/>
  <c r="H528" i="1" s="1"/>
  <c r="K529" i="1"/>
  <c r="N529" i="1"/>
  <c r="P529" i="1" s="1"/>
  <c r="R529" i="1" s="1"/>
  <c r="Q529" i="1"/>
  <c r="H529" i="1" s="1"/>
  <c r="K530" i="1"/>
  <c r="N530" i="1"/>
  <c r="P530" i="1" s="1"/>
  <c r="R530" i="1" s="1"/>
  <c r="S530" i="1" s="1"/>
  <c r="Q530" i="1"/>
  <c r="H530" i="1" s="1"/>
  <c r="K531" i="1"/>
  <c r="N531" i="1"/>
  <c r="P531" i="1" s="1"/>
  <c r="R531" i="1" s="1"/>
  <c r="Q531" i="1"/>
  <c r="H531" i="1" s="1"/>
  <c r="K532" i="1"/>
  <c r="N532" i="1"/>
  <c r="P532" i="1" s="1"/>
  <c r="R532" i="1" s="1"/>
  <c r="Q532" i="1"/>
  <c r="H532" i="1" s="1"/>
  <c r="K533" i="1"/>
  <c r="N533" i="1"/>
  <c r="P533" i="1" s="1"/>
  <c r="R533" i="1" s="1"/>
  <c r="Q533" i="1"/>
  <c r="H533" i="1" s="1"/>
  <c r="K534" i="1"/>
  <c r="N534" i="1"/>
  <c r="P534" i="1" s="1"/>
  <c r="R534" i="1" s="1"/>
  <c r="S534" i="1" s="1"/>
  <c r="Q534" i="1"/>
  <c r="H534" i="1" s="1"/>
  <c r="K535" i="1"/>
  <c r="N535" i="1"/>
  <c r="P535" i="1" s="1"/>
  <c r="R535" i="1" s="1"/>
  <c r="Q535" i="1"/>
  <c r="H535" i="1" s="1"/>
  <c r="K536" i="1"/>
  <c r="N536" i="1"/>
  <c r="P536" i="1" s="1"/>
  <c r="R536" i="1" s="1"/>
  <c r="Q536" i="1"/>
  <c r="H536" i="1" s="1"/>
  <c r="K537" i="1"/>
  <c r="N537" i="1"/>
  <c r="P537" i="1" s="1"/>
  <c r="R537" i="1" s="1"/>
  <c r="Q537" i="1"/>
  <c r="H537" i="1" s="1"/>
  <c r="G537" i="1" s="1"/>
  <c r="K538" i="1"/>
  <c r="N538" i="1"/>
  <c r="P538" i="1" s="1"/>
  <c r="R538" i="1" s="1"/>
  <c r="Q538" i="1"/>
  <c r="H538" i="1" s="1"/>
  <c r="K539" i="1"/>
  <c r="N539" i="1"/>
  <c r="P539" i="1" s="1"/>
  <c r="R539" i="1" s="1"/>
  <c r="Q539" i="1"/>
  <c r="H539" i="1" s="1"/>
  <c r="K540" i="1"/>
  <c r="N540" i="1"/>
  <c r="P540" i="1" s="1"/>
  <c r="R540" i="1" s="1"/>
  <c r="Q540" i="1"/>
  <c r="H540" i="1" s="1"/>
  <c r="D540" i="1" s="1"/>
  <c r="K541" i="1"/>
  <c r="N541" i="1"/>
  <c r="P541" i="1" s="1"/>
  <c r="R541" i="1" s="1"/>
  <c r="X541" i="1" s="1"/>
  <c r="Q541" i="1"/>
  <c r="H541" i="1" s="1"/>
  <c r="G541" i="1" s="1"/>
  <c r="K542" i="1"/>
  <c r="N542" i="1"/>
  <c r="P542" i="1" s="1"/>
  <c r="R542" i="1" s="1"/>
  <c r="Q542" i="1"/>
  <c r="H542" i="1" s="1"/>
  <c r="K543" i="1"/>
  <c r="N543" i="1"/>
  <c r="P543" i="1" s="1"/>
  <c r="R543" i="1" s="1"/>
  <c r="Q543" i="1"/>
  <c r="H543" i="1" s="1"/>
  <c r="K544" i="1"/>
  <c r="N544" i="1"/>
  <c r="P544" i="1" s="1"/>
  <c r="R544" i="1" s="1"/>
  <c r="Q544" i="1"/>
  <c r="H544" i="1" s="1"/>
  <c r="D544" i="1" s="1"/>
  <c r="K545" i="1"/>
  <c r="N545" i="1"/>
  <c r="P545" i="1" s="1"/>
  <c r="R545" i="1" s="1"/>
  <c r="S545" i="1" s="1"/>
  <c r="Q545" i="1"/>
  <c r="H545" i="1" s="1"/>
  <c r="K546" i="1"/>
  <c r="N546" i="1"/>
  <c r="P546" i="1" s="1"/>
  <c r="R546" i="1" s="1"/>
  <c r="S546" i="1" s="1"/>
  <c r="Q546" i="1"/>
  <c r="H546" i="1" s="1"/>
  <c r="K547" i="1"/>
  <c r="N547" i="1"/>
  <c r="P547" i="1" s="1"/>
  <c r="R547" i="1" s="1"/>
  <c r="Q547" i="1"/>
  <c r="H547" i="1" s="1"/>
  <c r="K548" i="1"/>
  <c r="N548" i="1"/>
  <c r="P548" i="1" s="1"/>
  <c r="R548" i="1" s="1"/>
  <c r="Q548" i="1"/>
  <c r="H548" i="1" s="1"/>
  <c r="K549" i="1"/>
  <c r="N549" i="1"/>
  <c r="P549" i="1" s="1"/>
  <c r="R549" i="1" s="1"/>
  <c r="Q549" i="1"/>
  <c r="H549" i="1" s="1"/>
  <c r="K550" i="1"/>
  <c r="N550" i="1"/>
  <c r="P550" i="1" s="1"/>
  <c r="R550" i="1" s="1"/>
  <c r="S550" i="1" s="1"/>
  <c r="Q550" i="1"/>
  <c r="H550" i="1" s="1"/>
  <c r="K551" i="1"/>
  <c r="N551" i="1"/>
  <c r="P551" i="1" s="1"/>
  <c r="R551" i="1" s="1"/>
  <c r="Q551" i="1"/>
  <c r="H551" i="1" s="1"/>
  <c r="K552" i="1"/>
  <c r="N552" i="1"/>
  <c r="P552" i="1" s="1"/>
  <c r="R552" i="1" s="1"/>
  <c r="Q552" i="1"/>
  <c r="H552" i="1" s="1"/>
  <c r="K553" i="1"/>
  <c r="N553" i="1"/>
  <c r="P553" i="1" s="1"/>
  <c r="R553" i="1" s="1"/>
  <c r="Q553" i="1"/>
  <c r="H553" i="1" s="1"/>
  <c r="K554" i="1"/>
  <c r="N554" i="1"/>
  <c r="P554" i="1" s="1"/>
  <c r="R554" i="1" s="1"/>
  <c r="S554" i="1" s="1"/>
  <c r="Q554" i="1"/>
  <c r="H554" i="1" s="1"/>
  <c r="K555" i="1"/>
  <c r="N555" i="1"/>
  <c r="P555" i="1" s="1"/>
  <c r="R555" i="1" s="1"/>
  <c r="Q555" i="1"/>
  <c r="H555" i="1" s="1"/>
  <c r="K556" i="1"/>
  <c r="N556" i="1"/>
  <c r="P556" i="1" s="1"/>
  <c r="R556" i="1" s="1"/>
  <c r="Q556" i="1"/>
  <c r="H556" i="1" s="1"/>
  <c r="K557" i="1"/>
  <c r="N557" i="1"/>
  <c r="P557" i="1" s="1"/>
  <c r="R557" i="1" s="1"/>
  <c r="Q557" i="1"/>
  <c r="H557" i="1" s="1"/>
  <c r="K558" i="1"/>
  <c r="N558" i="1"/>
  <c r="P558" i="1" s="1"/>
  <c r="R558" i="1" s="1"/>
  <c r="S558" i="1" s="1"/>
  <c r="Q558" i="1"/>
  <c r="H558" i="1" s="1"/>
  <c r="K559" i="1"/>
  <c r="N559" i="1"/>
  <c r="P559" i="1" s="1"/>
  <c r="R559" i="1" s="1"/>
  <c r="Q559" i="1"/>
  <c r="H559" i="1" s="1"/>
  <c r="K560" i="1"/>
  <c r="N560" i="1"/>
  <c r="P560" i="1" s="1"/>
  <c r="R560" i="1" s="1"/>
  <c r="Q560" i="1"/>
  <c r="H560" i="1" s="1"/>
  <c r="K561" i="1"/>
  <c r="N561" i="1"/>
  <c r="P561" i="1" s="1"/>
  <c r="R561" i="1" s="1"/>
  <c r="Q561" i="1"/>
  <c r="H561" i="1" s="1"/>
  <c r="K562" i="1"/>
  <c r="N562" i="1"/>
  <c r="P562" i="1" s="1"/>
  <c r="R562" i="1" s="1"/>
  <c r="S562" i="1" s="1"/>
  <c r="Q562" i="1"/>
  <c r="H562" i="1" s="1"/>
  <c r="K563" i="1"/>
  <c r="N563" i="1"/>
  <c r="P563" i="1" s="1"/>
  <c r="R563" i="1" s="1"/>
  <c r="Q563" i="1"/>
  <c r="H563" i="1" s="1"/>
  <c r="K564" i="1"/>
  <c r="N564" i="1"/>
  <c r="P564" i="1" s="1"/>
  <c r="R564" i="1" s="1"/>
  <c r="Q564" i="1"/>
  <c r="H564" i="1" s="1"/>
  <c r="K565" i="1"/>
  <c r="N565" i="1"/>
  <c r="P565" i="1" s="1"/>
  <c r="R565" i="1" s="1"/>
  <c r="Q565" i="1"/>
  <c r="H565" i="1" s="1"/>
  <c r="K566" i="1"/>
  <c r="N566" i="1"/>
  <c r="P566" i="1" s="1"/>
  <c r="R566" i="1" s="1"/>
  <c r="S566" i="1" s="1"/>
  <c r="Q566" i="1"/>
  <c r="H566" i="1" s="1"/>
  <c r="K567" i="1"/>
  <c r="N567" i="1"/>
  <c r="P567" i="1" s="1"/>
  <c r="R567" i="1" s="1"/>
  <c r="Q567" i="1"/>
  <c r="H567" i="1" s="1"/>
  <c r="K568" i="1"/>
  <c r="N568" i="1"/>
  <c r="P568" i="1" s="1"/>
  <c r="R568" i="1" s="1"/>
  <c r="Q568" i="1"/>
  <c r="H568" i="1" s="1"/>
  <c r="K569" i="1"/>
  <c r="N569" i="1"/>
  <c r="P569" i="1" s="1"/>
  <c r="R569" i="1" s="1"/>
  <c r="Q569" i="1"/>
  <c r="H569" i="1" s="1"/>
  <c r="K570" i="1"/>
  <c r="N570" i="1"/>
  <c r="P570" i="1" s="1"/>
  <c r="R570" i="1" s="1"/>
  <c r="S570" i="1" s="1"/>
  <c r="Q570" i="1"/>
  <c r="H570" i="1" s="1"/>
  <c r="K571" i="1"/>
  <c r="N571" i="1"/>
  <c r="P571" i="1" s="1"/>
  <c r="R571" i="1" s="1"/>
  <c r="Q571" i="1"/>
  <c r="H571" i="1" s="1"/>
  <c r="K572" i="1"/>
  <c r="N572" i="1"/>
  <c r="P572" i="1" s="1"/>
  <c r="R572" i="1" s="1"/>
  <c r="Q572" i="1"/>
  <c r="H572" i="1" s="1"/>
  <c r="K573" i="1"/>
  <c r="N573" i="1"/>
  <c r="P573" i="1" s="1"/>
  <c r="R573" i="1" s="1"/>
  <c r="Q573" i="1"/>
  <c r="H573" i="1" s="1"/>
  <c r="K574" i="1"/>
  <c r="N574" i="1"/>
  <c r="P574" i="1" s="1"/>
  <c r="R574" i="1" s="1"/>
  <c r="S574" i="1" s="1"/>
  <c r="Q574" i="1"/>
  <c r="H574" i="1" s="1"/>
  <c r="K575" i="1"/>
  <c r="N575" i="1"/>
  <c r="P575" i="1" s="1"/>
  <c r="R575" i="1" s="1"/>
  <c r="Q575" i="1"/>
  <c r="H575" i="1" s="1"/>
  <c r="K576" i="1"/>
  <c r="N576" i="1"/>
  <c r="P576" i="1" s="1"/>
  <c r="R576" i="1" s="1"/>
  <c r="Q576" i="1"/>
  <c r="H576" i="1" s="1"/>
  <c r="K577" i="1"/>
  <c r="N577" i="1"/>
  <c r="P577" i="1" s="1"/>
  <c r="R577" i="1" s="1"/>
  <c r="Q577" i="1"/>
  <c r="H577" i="1" s="1"/>
  <c r="K578" i="1"/>
  <c r="N578" i="1"/>
  <c r="P578" i="1" s="1"/>
  <c r="R578" i="1" s="1"/>
  <c r="S578" i="1" s="1"/>
  <c r="Q578" i="1"/>
  <c r="H578" i="1" s="1"/>
  <c r="K579" i="1"/>
  <c r="N579" i="1"/>
  <c r="P579" i="1" s="1"/>
  <c r="R579" i="1" s="1"/>
  <c r="Q579" i="1"/>
  <c r="H579" i="1" s="1"/>
  <c r="K580" i="1"/>
  <c r="N580" i="1"/>
  <c r="P580" i="1" s="1"/>
  <c r="R580" i="1" s="1"/>
  <c r="Q580" i="1"/>
  <c r="H580" i="1" s="1"/>
  <c r="K581" i="1"/>
  <c r="N581" i="1"/>
  <c r="P581" i="1" s="1"/>
  <c r="R581" i="1" s="1"/>
  <c r="Q581" i="1"/>
  <c r="H581" i="1" s="1"/>
  <c r="K582" i="1"/>
  <c r="N582" i="1"/>
  <c r="P582" i="1" s="1"/>
  <c r="R582" i="1" s="1"/>
  <c r="S582" i="1" s="1"/>
  <c r="Q582" i="1"/>
  <c r="H582" i="1" s="1"/>
  <c r="K583" i="1"/>
  <c r="N583" i="1"/>
  <c r="P583" i="1" s="1"/>
  <c r="R583" i="1" s="1"/>
  <c r="Q583" i="1"/>
  <c r="H583" i="1" s="1"/>
  <c r="K584" i="1"/>
  <c r="N584" i="1"/>
  <c r="P584" i="1" s="1"/>
  <c r="R584" i="1" s="1"/>
  <c r="Q584" i="1"/>
  <c r="H584" i="1" s="1"/>
  <c r="K585" i="1"/>
  <c r="N585" i="1"/>
  <c r="P585" i="1" s="1"/>
  <c r="R585" i="1" s="1"/>
  <c r="Q585" i="1"/>
  <c r="H585" i="1" s="1"/>
  <c r="K586" i="1"/>
  <c r="N586" i="1"/>
  <c r="P586" i="1" s="1"/>
  <c r="R586" i="1" s="1"/>
  <c r="S586" i="1" s="1"/>
  <c r="Q586" i="1"/>
  <c r="H586" i="1" s="1"/>
  <c r="K587" i="1"/>
  <c r="N587" i="1"/>
  <c r="P587" i="1" s="1"/>
  <c r="R587" i="1" s="1"/>
  <c r="Q587" i="1"/>
  <c r="H587" i="1" s="1"/>
  <c r="K588" i="1"/>
  <c r="N588" i="1"/>
  <c r="P588" i="1" s="1"/>
  <c r="R588" i="1" s="1"/>
  <c r="Q588" i="1"/>
  <c r="H588" i="1" s="1"/>
  <c r="K589" i="1"/>
  <c r="N589" i="1"/>
  <c r="P589" i="1" s="1"/>
  <c r="R589" i="1" s="1"/>
  <c r="Q589" i="1"/>
  <c r="H589" i="1" s="1"/>
  <c r="K590" i="1"/>
  <c r="N590" i="1"/>
  <c r="P590" i="1" s="1"/>
  <c r="R590" i="1" s="1"/>
  <c r="S590" i="1" s="1"/>
  <c r="Q590" i="1"/>
  <c r="H590" i="1" s="1"/>
  <c r="K591" i="1"/>
  <c r="N591" i="1"/>
  <c r="P591" i="1" s="1"/>
  <c r="R591" i="1" s="1"/>
  <c r="Q591" i="1"/>
  <c r="H591" i="1" s="1"/>
  <c r="K592" i="1"/>
  <c r="N592" i="1"/>
  <c r="P592" i="1" s="1"/>
  <c r="R592" i="1" s="1"/>
  <c r="Q592" i="1"/>
  <c r="H592" i="1" s="1"/>
  <c r="K593" i="1"/>
  <c r="N593" i="1"/>
  <c r="P593" i="1" s="1"/>
  <c r="R593" i="1" s="1"/>
  <c r="Q593" i="1"/>
  <c r="H593" i="1" s="1"/>
  <c r="K594" i="1"/>
  <c r="N594" i="1"/>
  <c r="P594" i="1" s="1"/>
  <c r="R594" i="1" s="1"/>
  <c r="S594" i="1" s="1"/>
  <c r="Q594" i="1"/>
  <c r="H594" i="1" s="1"/>
  <c r="K595" i="1"/>
  <c r="N595" i="1"/>
  <c r="P595" i="1" s="1"/>
  <c r="R595" i="1" s="1"/>
  <c r="Q595" i="1"/>
  <c r="H595" i="1" s="1"/>
  <c r="K596" i="1"/>
  <c r="N596" i="1"/>
  <c r="P596" i="1" s="1"/>
  <c r="R596" i="1" s="1"/>
  <c r="Q596" i="1"/>
  <c r="H596" i="1" s="1"/>
  <c r="K597" i="1"/>
  <c r="N597" i="1"/>
  <c r="P597" i="1" s="1"/>
  <c r="R597" i="1" s="1"/>
  <c r="Q597" i="1"/>
  <c r="H597" i="1" s="1"/>
  <c r="K598" i="1"/>
  <c r="N598" i="1"/>
  <c r="P598" i="1" s="1"/>
  <c r="R598" i="1" s="1"/>
  <c r="S598" i="1" s="1"/>
  <c r="Q598" i="1"/>
  <c r="H598" i="1" s="1"/>
  <c r="K599" i="1"/>
  <c r="N599" i="1"/>
  <c r="P599" i="1" s="1"/>
  <c r="R599" i="1" s="1"/>
  <c r="Q599" i="1"/>
  <c r="H599" i="1" s="1"/>
  <c r="K600" i="1"/>
  <c r="N600" i="1"/>
  <c r="P600" i="1" s="1"/>
  <c r="R600" i="1" s="1"/>
  <c r="Q600" i="1"/>
  <c r="H600" i="1" s="1"/>
  <c r="K601" i="1"/>
  <c r="N601" i="1"/>
  <c r="P601" i="1" s="1"/>
  <c r="R601" i="1" s="1"/>
  <c r="Q601" i="1"/>
  <c r="H601" i="1" s="1"/>
  <c r="K602" i="1"/>
  <c r="N602" i="1"/>
  <c r="P602" i="1" s="1"/>
  <c r="R602" i="1" s="1"/>
  <c r="S602" i="1" s="1"/>
  <c r="Q602" i="1"/>
  <c r="H602" i="1" s="1"/>
  <c r="K603" i="1"/>
  <c r="N603" i="1"/>
  <c r="P603" i="1" s="1"/>
  <c r="R603" i="1" s="1"/>
  <c r="Q603" i="1"/>
  <c r="H603" i="1" s="1"/>
  <c r="K604" i="1"/>
  <c r="N604" i="1"/>
  <c r="P604" i="1" s="1"/>
  <c r="R604" i="1" s="1"/>
  <c r="Q604" i="1"/>
  <c r="H604" i="1" s="1"/>
  <c r="K605" i="1"/>
  <c r="N605" i="1"/>
  <c r="P605" i="1" s="1"/>
  <c r="R605" i="1" s="1"/>
  <c r="Q605" i="1"/>
  <c r="H605" i="1" s="1"/>
  <c r="K606" i="1"/>
  <c r="N606" i="1"/>
  <c r="P606" i="1" s="1"/>
  <c r="R606" i="1" s="1"/>
  <c r="S606" i="1" s="1"/>
  <c r="Q606" i="1"/>
  <c r="H606" i="1" s="1"/>
  <c r="K607" i="1"/>
  <c r="N607" i="1"/>
  <c r="P607" i="1" s="1"/>
  <c r="R607" i="1" s="1"/>
  <c r="Q607" i="1"/>
  <c r="H607" i="1" s="1"/>
  <c r="K608" i="1"/>
  <c r="N608" i="1"/>
  <c r="P608" i="1" s="1"/>
  <c r="R608" i="1" s="1"/>
  <c r="Q608" i="1"/>
  <c r="H608" i="1" s="1"/>
  <c r="K609" i="1"/>
  <c r="N609" i="1"/>
  <c r="P609" i="1" s="1"/>
  <c r="R609" i="1" s="1"/>
  <c r="Q609" i="1"/>
  <c r="H609" i="1" s="1"/>
  <c r="K610" i="1"/>
  <c r="N610" i="1"/>
  <c r="P610" i="1" s="1"/>
  <c r="R610" i="1" s="1"/>
  <c r="S610" i="1" s="1"/>
  <c r="Q610" i="1"/>
  <c r="H610" i="1" s="1"/>
  <c r="K611" i="1"/>
  <c r="N611" i="1"/>
  <c r="P611" i="1" s="1"/>
  <c r="R611" i="1" s="1"/>
  <c r="Q611" i="1"/>
  <c r="H611" i="1" s="1"/>
  <c r="K612" i="1"/>
  <c r="N612" i="1"/>
  <c r="P612" i="1" s="1"/>
  <c r="R612" i="1" s="1"/>
  <c r="Q612" i="1"/>
  <c r="H612" i="1" s="1"/>
  <c r="K613" i="1"/>
  <c r="N613" i="1"/>
  <c r="P613" i="1" s="1"/>
  <c r="R613" i="1" s="1"/>
  <c r="Q613" i="1"/>
  <c r="H613" i="1" s="1"/>
  <c r="K614" i="1"/>
  <c r="N614" i="1"/>
  <c r="P614" i="1" s="1"/>
  <c r="R614" i="1" s="1"/>
  <c r="S614" i="1" s="1"/>
  <c r="Q614" i="1"/>
  <c r="H614" i="1" s="1"/>
  <c r="K615" i="1"/>
  <c r="N615" i="1"/>
  <c r="P615" i="1" s="1"/>
  <c r="R615" i="1" s="1"/>
  <c r="Q615" i="1"/>
  <c r="H615" i="1" s="1"/>
  <c r="K616" i="1"/>
  <c r="N616" i="1"/>
  <c r="P616" i="1" s="1"/>
  <c r="R616" i="1" s="1"/>
  <c r="Q616" i="1"/>
  <c r="H616" i="1" s="1"/>
  <c r="K617" i="1"/>
  <c r="N617" i="1"/>
  <c r="P617" i="1" s="1"/>
  <c r="R617" i="1" s="1"/>
  <c r="Q617" i="1"/>
  <c r="H617" i="1" s="1"/>
  <c r="K618" i="1"/>
  <c r="N618" i="1"/>
  <c r="P618" i="1" s="1"/>
  <c r="R618" i="1" s="1"/>
  <c r="S618" i="1" s="1"/>
  <c r="Q618" i="1"/>
  <c r="H618" i="1" s="1"/>
  <c r="K619" i="1"/>
  <c r="N619" i="1"/>
  <c r="P619" i="1" s="1"/>
  <c r="R619" i="1" s="1"/>
  <c r="Q619" i="1"/>
  <c r="H619" i="1" s="1"/>
  <c r="K620" i="1"/>
  <c r="N620" i="1"/>
  <c r="P620" i="1" s="1"/>
  <c r="R620" i="1" s="1"/>
  <c r="Q620" i="1"/>
  <c r="H620" i="1" s="1"/>
  <c r="K621" i="1"/>
  <c r="N621" i="1"/>
  <c r="P621" i="1" s="1"/>
  <c r="R621" i="1" s="1"/>
  <c r="Q621" i="1"/>
  <c r="H621" i="1" s="1"/>
  <c r="K622" i="1"/>
  <c r="N622" i="1"/>
  <c r="P622" i="1" s="1"/>
  <c r="R622" i="1" s="1"/>
  <c r="S622" i="1" s="1"/>
  <c r="Q622" i="1"/>
  <c r="H622" i="1" s="1"/>
  <c r="K623" i="1"/>
  <c r="N623" i="1"/>
  <c r="P623" i="1" s="1"/>
  <c r="R623" i="1" s="1"/>
  <c r="Q623" i="1"/>
  <c r="H623" i="1" s="1"/>
  <c r="K624" i="1"/>
  <c r="N624" i="1"/>
  <c r="P624" i="1" s="1"/>
  <c r="R624" i="1" s="1"/>
  <c r="Q624" i="1"/>
  <c r="H624" i="1" s="1"/>
  <c r="K625" i="1"/>
  <c r="N625" i="1"/>
  <c r="P625" i="1" s="1"/>
  <c r="R625" i="1" s="1"/>
  <c r="Q625" i="1"/>
  <c r="H625" i="1" s="1"/>
  <c r="K626" i="1"/>
  <c r="N626" i="1"/>
  <c r="P626" i="1" s="1"/>
  <c r="R626" i="1" s="1"/>
  <c r="S626" i="1" s="1"/>
  <c r="Q626" i="1"/>
  <c r="H626" i="1" s="1"/>
  <c r="K627" i="1"/>
  <c r="N627" i="1"/>
  <c r="P627" i="1" s="1"/>
  <c r="R627" i="1" s="1"/>
  <c r="Q627" i="1"/>
  <c r="H627" i="1" s="1"/>
  <c r="K628" i="1"/>
  <c r="N628" i="1"/>
  <c r="P628" i="1" s="1"/>
  <c r="R628" i="1" s="1"/>
  <c r="Q628" i="1"/>
  <c r="H628" i="1" s="1"/>
  <c r="K629" i="1"/>
  <c r="N629" i="1"/>
  <c r="P629" i="1" s="1"/>
  <c r="R629" i="1" s="1"/>
  <c r="Q629" i="1"/>
  <c r="H629" i="1" s="1"/>
  <c r="K630" i="1"/>
  <c r="N630" i="1"/>
  <c r="P630" i="1" s="1"/>
  <c r="R630" i="1" s="1"/>
  <c r="S630" i="1" s="1"/>
  <c r="Q630" i="1"/>
  <c r="H630" i="1" s="1"/>
  <c r="K631" i="1"/>
  <c r="N631" i="1"/>
  <c r="P631" i="1" s="1"/>
  <c r="R631" i="1" s="1"/>
  <c r="Q631" i="1"/>
  <c r="H631" i="1" s="1"/>
  <c r="K632" i="1"/>
  <c r="N632" i="1"/>
  <c r="P632" i="1" s="1"/>
  <c r="R632" i="1" s="1"/>
  <c r="Q632" i="1"/>
  <c r="H632" i="1" s="1"/>
  <c r="K633" i="1"/>
  <c r="N633" i="1"/>
  <c r="P633" i="1" s="1"/>
  <c r="R633" i="1" s="1"/>
  <c r="Q633" i="1"/>
  <c r="H633" i="1" s="1"/>
  <c r="K634" i="1"/>
  <c r="N634" i="1"/>
  <c r="P634" i="1" s="1"/>
  <c r="R634" i="1" s="1"/>
  <c r="S634" i="1" s="1"/>
  <c r="Q634" i="1"/>
  <c r="H634" i="1" s="1"/>
  <c r="K635" i="1"/>
  <c r="N635" i="1"/>
  <c r="P635" i="1" s="1"/>
  <c r="R635" i="1" s="1"/>
  <c r="Q635" i="1"/>
  <c r="H635" i="1" s="1"/>
  <c r="K636" i="1"/>
  <c r="N636" i="1"/>
  <c r="P636" i="1" s="1"/>
  <c r="R636" i="1" s="1"/>
  <c r="Q636" i="1"/>
  <c r="H636" i="1" s="1"/>
  <c r="K637" i="1"/>
  <c r="N637" i="1"/>
  <c r="P637" i="1" s="1"/>
  <c r="R637" i="1" s="1"/>
  <c r="Q637" i="1"/>
  <c r="H637" i="1" s="1"/>
  <c r="K638" i="1"/>
  <c r="N638" i="1"/>
  <c r="P638" i="1" s="1"/>
  <c r="R638" i="1" s="1"/>
  <c r="S638" i="1" s="1"/>
  <c r="Q638" i="1"/>
  <c r="H638" i="1" s="1"/>
  <c r="K639" i="1"/>
  <c r="N639" i="1"/>
  <c r="P639" i="1" s="1"/>
  <c r="R639" i="1" s="1"/>
  <c r="Q639" i="1"/>
  <c r="H639" i="1" s="1"/>
  <c r="K640" i="1"/>
  <c r="N640" i="1"/>
  <c r="P640" i="1" s="1"/>
  <c r="R640" i="1" s="1"/>
  <c r="Q640" i="1"/>
  <c r="H640" i="1" s="1"/>
  <c r="K641" i="1"/>
  <c r="N641" i="1"/>
  <c r="P641" i="1" s="1"/>
  <c r="R641" i="1" s="1"/>
  <c r="Q641" i="1"/>
  <c r="H641" i="1" s="1"/>
  <c r="K642" i="1"/>
  <c r="N642" i="1"/>
  <c r="P642" i="1" s="1"/>
  <c r="R642" i="1" s="1"/>
  <c r="S642" i="1" s="1"/>
  <c r="Q642" i="1"/>
  <c r="H642" i="1" s="1"/>
  <c r="K643" i="1"/>
  <c r="N643" i="1"/>
  <c r="P643" i="1" s="1"/>
  <c r="R643" i="1" s="1"/>
  <c r="Q643" i="1"/>
  <c r="H643" i="1" s="1"/>
  <c r="K644" i="1"/>
  <c r="N644" i="1"/>
  <c r="P644" i="1" s="1"/>
  <c r="R644" i="1" s="1"/>
  <c r="Q644" i="1"/>
  <c r="H644" i="1" s="1"/>
  <c r="K645" i="1"/>
  <c r="N645" i="1"/>
  <c r="P645" i="1" s="1"/>
  <c r="R645" i="1" s="1"/>
  <c r="Q645" i="1"/>
  <c r="H645" i="1" s="1"/>
  <c r="K646" i="1"/>
  <c r="N646" i="1"/>
  <c r="P646" i="1" s="1"/>
  <c r="R646" i="1" s="1"/>
  <c r="S646" i="1" s="1"/>
  <c r="Q646" i="1"/>
  <c r="H646" i="1" s="1"/>
  <c r="K647" i="1"/>
  <c r="N647" i="1"/>
  <c r="P647" i="1" s="1"/>
  <c r="R647" i="1" s="1"/>
  <c r="Q647" i="1"/>
  <c r="H647" i="1" s="1"/>
  <c r="K648" i="1"/>
  <c r="N648" i="1"/>
  <c r="P648" i="1" s="1"/>
  <c r="R648" i="1" s="1"/>
  <c r="Q648" i="1"/>
  <c r="H648" i="1" s="1"/>
  <c r="K649" i="1"/>
  <c r="N649" i="1"/>
  <c r="P649" i="1" s="1"/>
  <c r="R649" i="1" s="1"/>
  <c r="Q649" i="1"/>
  <c r="H649" i="1" s="1"/>
  <c r="K650" i="1"/>
  <c r="N650" i="1"/>
  <c r="P650" i="1" s="1"/>
  <c r="R650" i="1" s="1"/>
  <c r="S650" i="1" s="1"/>
  <c r="Q650" i="1"/>
  <c r="H650" i="1" s="1"/>
  <c r="K651" i="1"/>
  <c r="N651" i="1"/>
  <c r="P651" i="1" s="1"/>
  <c r="R651" i="1" s="1"/>
  <c r="Q651" i="1"/>
  <c r="H651" i="1" s="1"/>
  <c r="K652" i="1"/>
  <c r="N652" i="1"/>
  <c r="P652" i="1" s="1"/>
  <c r="R652" i="1" s="1"/>
  <c r="Q652" i="1"/>
  <c r="H652" i="1" s="1"/>
  <c r="K653" i="1"/>
  <c r="N653" i="1"/>
  <c r="P653" i="1" s="1"/>
  <c r="R653" i="1" s="1"/>
  <c r="Q653" i="1"/>
  <c r="H653" i="1" s="1"/>
  <c r="K654" i="1"/>
  <c r="N654" i="1"/>
  <c r="P654" i="1" s="1"/>
  <c r="R654" i="1" s="1"/>
  <c r="S654" i="1" s="1"/>
  <c r="Q654" i="1"/>
  <c r="H654" i="1" s="1"/>
  <c r="K655" i="1"/>
  <c r="N655" i="1"/>
  <c r="P655" i="1" s="1"/>
  <c r="R655" i="1" s="1"/>
  <c r="Q655" i="1"/>
  <c r="H655" i="1" s="1"/>
  <c r="K656" i="1"/>
  <c r="N656" i="1"/>
  <c r="P656" i="1" s="1"/>
  <c r="R656" i="1" s="1"/>
  <c r="Q656" i="1"/>
  <c r="H656" i="1" s="1"/>
  <c r="K657" i="1"/>
  <c r="N657" i="1"/>
  <c r="P657" i="1" s="1"/>
  <c r="R657" i="1" s="1"/>
  <c r="Q657" i="1"/>
  <c r="H657" i="1" s="1"/>
  <c r="K658" i="1"/>
  <c r="N658" i="1"/>
  <c r="P658" i="1" s="1"/>
  <c r="R658" i="1" s="1"/>
  <c r="S658" i="1" s="1"/>
  <c r="Q658" i="1"/>
  <c r="H658" i="1" s="1"/>
  <c r="K659" i="1"/>
  <c r="N659" i="1"/>
  <c r="P659" i="1" s="1"/>
  <c r="R659" i="1" s="1"/>
  <c r="Q659" i="1"/>
  <c r="H659" i="1" s="1"/>
  <c r="K660" i="1"/>
  <c r="N660" i="1"/>
  <c r="P660" i="1" s="1"/>
  <c r="R660" i="1" s="1"/>
  <c r="Q660" i="1"/>
  <c r="H660" i="1" s="1"/>
  <c r="K661" i="1"/>
  <c r="N661" i="1"/>
  <c r="P661" i="1" s="1"/>
  <c r="R661" i="1" s="1"/>
  <c r="Q661" i="1"/>
  <c r="H661" i="1" s="1"/>
  <c r="K662" i="1"/>
  <c r="N662" i="1"/>
  <c r="P662" i="1" s="1"/>
  <c r="R662" i="1" s="1"/>
  <c r="S662" i="1" s="1"/>
  <c r="Q662" i="1"/>
  <c r="H662" i="1" s="1"/>
  <c r="K663" i="1"/>
  <c r="N663" i="1"/>
  <c r="P663" i="1" s="1"/>
  <c r="R663" i="1" s="1"/>
  <c r="Q663" i="1"/>
  <c r="H663" i="1" s="1"/>
  <c r="K664" i="1"/>
  <c r="N664" i="1"/>
  <c r="P664" i="1" s="1"/>
  <c r="R664" i="1" s="1"/>
  <c r="Q664" i="1"/>
  <c r="H664" i="1" s="1"/>
  <c r="K665" i="1"/>
  <c r="N665" i="1"/>
  <c r="P665" i="1" s="1"/>
  <c r="R665" i="1" s="1"/>
  <c r="Q665" i="1"/>
  <c r="H665" i="1" s="1"/>
  <c r="K666" i="1"/>
  <c r="N666" i="1"/>
  <c r="P666" i="1" s="1"/>
  <c r="R666" i="1" s="1"/>
  <c r="S666" i="1" s="1"/>
  <c r="Q666" i="1"/>
  <c r="H666" i="1" s="1"/>
  <c r="K667" i="1"/>
  <c r="N667" i="1"/>
  <c r="P667" i="1" s="1"/>
  <c r="R667" i="1" s="1"/>
  <c r="Q667" i="1"/>
  <c r="H667" i="1" s="1"/>
  <c r="K668" i="1"/>
  <c r="N668" i="1"/>
  <c r="P668" i="1" s="1"/>
  <c r="R668" i="1" s="1"/>
  <c r="Q668" i="1"/>
  <c r="H668" i="1" s="1"/>
  <c r="D668" i="1" s="1"/>
  <c r="K669" i="1"/>
  <c r="N669" i="1"/>
  <c r="P669" i="1" s="1"/>
  <c r="R669" i="1" s="1"/>
  <c r="X669" i="1" s="1"/>
  <c r="Q669" i="1"/>
  <c r="H669" i="1" s="1"/>
  <c r="K670" i="1"/>
  <c r="N670" i="1"/>
  <c r="P670" i="1" s="1"/>
  <c r="R670" i="1" s="1"/>
  <c r="Q670" i="1"/>
  <c r="H670" i="1" s="1"/>
  <c r="K671" i="1"/>
  <c r="N671" i="1"/>
  <c r="P671" i="1" s="1"/>
  <c r="R671" i="1" s="1"/>
  <c r="Q671" i="1"/>
  <c r="H671" i="1" s="1"/>
  <c r="K672" i="1"/>
  <c r="N672" i="1"/>
  <c r="P672" i="1" s="1"/>
  <c r="R672" i="1" s="1"/>
  <c r="Q672" i="1"/>
  <c r="H672" i="1" s="1"/>
  <c r="D672" i="1" s="1"/>
  <c r="K673" i="1"/>
  <c r="N673" i="1"/>
  <c r="P673" i="1" s="1"/>
  <c r="R673" i="1" s="1"/>
  <c r="Q673" i="1"/>
  <c r="H673" i="1" s="1"/>
  <c r="K674" i="1"/>
  <c r="N674" i="1"/>
  <c r="P674" i="1" s="1"/>
  <c r="R674" i="1" s="1"/>
  <c r="Q674" i="1"/>
  <c r="H674" i="1" s="1"/>
  <c r="K675" i="1"/>
  <c r="N675" i="1"/>
  <c r="P675" i="1" s="1"/>
  <c r="R675" i="1" s="1"/>
  <c r="Q675" i="1"/>
  <c r="H675" i="1" s="1"/>
  <c r="K676" i="1"/>
  <c r="N676" i="1"/>
  <c r="P676" i="1" s="1"/>
  <c r="R676" i="1" s="1"/>
  <c r="Q676" i="1"/>
  <c r="H676" i="1" s="1"/>
  <c r="K677" i="1"/>
  <c r="N677" i="1"/>
  <c r="P677" i="1" s="1"/>
  <c r="R677" i="1" s="1"/>
  <c r="Q677" i="1"/>
  <c r="H677" i="1" s="1"/>
  <c r="K678" i="1"/>
  <c r="N678" i="1"/>
  <c r="P678" i="1" s="1"/>
  <c r="R678" i="1" s="1"/>
  <c r="Q678" i="1"/>
  <c r="H678" i="1" s="1"/>
  <c r="K679" i="1"/>
  <c r="N679" i="1"/>
  <c r="P679" i="1" s="1"/>
  <c r="R679" i="1" s="1"/>
  <c r="Q679" i="1"/>
  <c r="H679" i="1" s="1"/>
  <c r="K680" i="1"/>
  <c r="N680" i="1"/>
  <c r="P680" i="1" s="1"/>
  <c r="R680" i="1" s="1"/>
  <c r="Q680" i="1"/>
  <c r="H680" i="1" s="1"/>
  <c r="K681" i="1"/>
  <c r="N681" i="1"/>
  <c r="P681" i="1" s="1"/>
  <c r="R681" i="1" s="1"/>
  <c r="Q681" i="1"/>
  <c r="H681" i="1" s="1"/>
  <c r="K682" i="1"/>
  <c r="N682" i="1"/>
  <c r="P682" i="1" s="1"/>
  <c r="R682" i="1" s="1"/>
  <c r="Q682" i="1"/>
  <c r="H682" i="1" s="1"/>
  <c r="K683" i="1"/>
  <c r="N683" i="1"/>
  <c r="P683" i="1" s="1"/>
  <c r="R683" i="1" s="1"/>
  <c r="Q683" i="1"/>
  <c r="H683" i="1" s="1"/>
  <c r="K684" i="1"/>
  <c r="N684" i="1"/>
  <c r="P684" i="1" s="1"/>
  <c r="R684" i="1" s="1"/>
  <c r="Q684" i="1"/>
  <c r="H684" i="1" s="1"/>
  <c r="K685" i="1"/>
  <c r="N685" i="1"/>
  <c r="P685" i="1" s="1"/>
  <c r="R685" i="1" s="1"/>
  <c r="Q685" i="1"/>
  <c r="H685" i="1" s="1"/>
  <c r="K686" i="1"/>
  <c r="N686" i="1"/>
  <c r="P686" i="1" s="1"/>
  <c r="R686" i="1" s="1"/>
  <c r="Q686" i="1"/>
  <c r="H686" i="1" s="1"/>
  <c r="K687" i="1"/>
  <c r="N687" i="1"/>
  <c r="P687" i="1" s="1"/>
  <c r="R687" i="1" s="1"/>
  <c r="Q687" i="1"/>
  <c r="H687" i="1" s="1"/>
  <c r="K688" i="1"/>
  <c r="N688" i="1"/>
  <c r="P688" i="1" s="1"/>
  <c r="R688" i="1" s="1"/>
  <c r="S688" i="1" s="1"/>
  <c r="Q688" i="1"/>
  <c r="H688" i="1" s="1"/>
  <c r="K689" i="1"/>
  <c r="N689" i="1"/>
  <c r="P689" i="1" s="1"/>
  <c r="R689" i="1" s="1"/>
  <c r="Q689" i="1"/>
  <c r="H689" i="1" s="1"/>
  <c r="K690" i="1"/>
  <c r="N690" i="1"/>
  <c r="P690" i="1" s="1"/>
  <c r="R690" i="1" s="1"/>
  <c r="Q690" i="1"/>
  <c r="H690" i="1" s="1"/>
  <c r="K691" i="1"/>
  <c r="N691" i="1"/>
  <c r="P691" i="1" s="1"/>
  <c r="R691" i="1" s="1"/>
  <c r="Q691" i="1"/>
  <c r="H691" i="1" s="1"/>
  <c r="K692" i="1"/>
  <c r="N692" i="1"/>
  <c r="P692" i="1" s="1"/>
  <c r="R692" i="1" s="1"/>
  <c r="S692" i="1" s="1"/>
  <c r="Q692" i="1"/>
  <c r="H692" i="1" s="1"/>
  <c r="K693" i="1"/>
  <c r="N693" i="1"/>
  <c r="P693" i="1" s="1"/>
  <c r="R693" i="1" s="1"/>
  <c r="Q693" i="1"/>
  <c r="H693" i="1" s="1"/>
  <c r="K694" i="1"/>
  <c r="N694" i="1"/>
  <c r="P694" i="1" s="1"/>
  <c r="R694" i="1" s="1"/>
  <c r="Q694" i="1"/>
  <c r="H694" i="1" s="1"/>
  <c r="K695" i="1"/>
  <c r="N695" i="1"/>
  <c r="P695" i="1" s="1"/>
  <c r="R695" i="1" s="1"/>
  <c r="Q695" i="1"/>
  <c r="H695" i="1" s="1"/>
  <c r="K696" i="1"/>
  <c r="N696" i="1"/>
  <c r="P696" i="1" s="1"/>
  <c r="R696" i="1" s="1"/>
  <c r="S696" i="1" s="1"/>
  <c r="Q696" i="1"/>
  <c r="H696" i="1" s="1"/>
  <c r="K697" i="1"/>
  <c r="N697" i="1"/>
  <c r="P697" i="1" s="1"/>
  <c r="R697" i="1" s="1"/>
  <c r="Q697" i="1"/>
  <c r="H697" i="1" s="1"/>
  <c r="K698" i="1"/>
  <c r="N698" i="1"/>
  <c r="P698" i="1" s="1"/>
  <c r="R698" i="1" s="1"/>
  <c r="S698" i="1" s="1"/>
  <c r="Q698" i="1"/>
  <c r="H698" i="1" s="1"/>
  <c r="K699" i="1"/>
  <c r="N699" i="1"/>
  <c r="P699" i="1" s="1"/>
  <c r="R699" i="1" s="1"/>
  <c r="Q699" i="1"/>
  <c r="H699" i="1" s="1"/>
  <c r="K700" i="1"/>
  <c r="N700" i="1"/>
  <c r="P700" i="1" s="1"/>
  <c r="R700" i="1" s="1"/>
  <c r="S700" i="1" s="1"/>
  <c r="Q700" i="1"/>
  <c r="H700" i="1" s="1"/>
  <c r="K701" i="1"/>
  <c r="N701" i="1"/>
  <c r="P701" i="1" s="1"/>
  <c r="R701" i="1" s="1"/>
  <c r="Q701" i="1"/>
  <c r="H701" i="1" s="1"/>
  <c r="K702" i="1"/>
  <c r="N702" i="1"/>
  <c r="P702" i="1" s="1"/>
  <c r="R702" i="1" s="1"/>
  <c r="S702" i="1" s="1"/>
  <c r="Q702" i="1"/>
  <c r="H702" i="1" s="1"/>
  <c r="K703" i="1"/>
  <c r="N703" i="1"/>
  <c r="P703" i="1" s="1"/>
  <c r="R703" i="1" s="1"/>
  <c r="Q703" i="1"/>
  <c r="H703" i="1" s="1"/>
  <c r="K704" i="1"/>
  <c r="N704" i="1"/>
  <c r="P704" i="1" s="1"/>
  <c r="R704" i="1" s="1"/>
  <c r="Q704" i="1"/>
  <c r="H704" i="1" s="1"/>
  <c r="K705" i="1"/>
  <c r="N705" i="1"/>
  <c r="P705" i="1" s="1"/>
  <c r="R705" i="1" s="1"/>
  <c r="Q705" i="1"/>
  <c r="H705" i="1" s="1"/>
  <c r="K706" i="1"/>
  <c r="N706" i="1"/>
  <c r="P706" i="1" s="1"/>
  <c r="R706" i="1" s="1"/>
  <c r="Q706" i="1"/>
  <c r="H706" i="1" s="1"/>
  <c r="K707" i="1"/>
  <c r="N707" i="1"/>
  <c r="P707" i="1" s="1"/>
  <c r="R707" i="1" s="1"/>
  <c r="Q707" i="1"/>
  <c r="H707" i="1" s="1"/>
  <c r="K708" i="1"/>
  <c r="N708" i="1"/>
  <c r="P708" i="1" s="1"/>
  <c r="R708" i="1" s="1"/>
  <c r="Q708" i="1"/>
  <c r="H708" i="1" s="1"/>
  <c r="K709" i="1"/>
  <c r="N709" i="1"/>
  <c r="P709" i="1" s="1"/>
  <c r="R709" i="1" s="1"/>
  <c r="Q709" i="1"/>
  <c r="H709" i="1" s="1"/>
  <c r="K710" i="1"/>
  <c r="N710" i="1"/>
  <c r="P710" i="1" s="1"/>
  <c r="R710" i="1" s="1"/>
  <c r="Q710" i="1"/>
  <c r="H710" i="1" s="1"/>
  <c r="K711" i="1"/>
  <c r="N711" i="1"/>
  <c r="P711" i="1" s="1"/>
  <c r="R711" i="1" s="1"/>
  <c r="Q711" i="1"/>
  <c r="H711" i="1" s="1"/>
  <c r="K712" i="1"/>
  <c r="N712" i="1"/>
  <c r="P712" i="1" s="1"/>
  <c r="R712" i="1" s="1"/>
  <c r="Q712" i="1"/>
  <c r="H712" i="1" s="1"/>
  <c r="K713" i="1"/>
  <c r="N713" i="1"/>
  <c r="P713" i="1" s="1"/>
  <c r="R713" i="1" s="1"/>
  <c r="Q713" i="1"/>
  <c r="H713" i="1" s="1"/>
  <c r="K714" i="1"/>
  <c r="N714" i="1"/>
  <c r="P714" i="1" s="1"/>
  <c r="R714" i="1" s="1"/>
  <c r="Q714" i="1"/>
  <c r="H714" i="1" s="1"/>
  <c r="K715" i="1"/>
  <c r="N715" i="1"/>
  <c r="P715" i="1" s="1"/>
  <c r="R715" i="1" s="1"/>
  <c r="Q715" i="1"/>
  <c r="H715" i="1" s="1"/>
  <c r="K716" i="1"/>
  <c r="N716" i="1"/>
  <c r="P716" i="1" s="1"/>
  <c r="R716" i="1" s="1"/>
  <c r="Q716" i="1"/>
  <c r="H716" i="1" s="1"/>
  <c r="K717" i="1"/>
  <c r="N717" i="1"/>
  <c r="P717" i="1" s="1"/>
  <c r="R717" i="1" s="1"/>
  <c r="Q717" i="1"/>
  <c r="H717" i="1" s="1"/>
  <c r="K718" i="1"/>
  <c r="N718" i="1"/>
  <c r="P718" i="1" s="1"/>
  <c r="R718" i="1" s="1"/>
  <c r="Q718" i="1"/>
  <c r="H718" i="1" s="1"/>
  <c r="K719" i="1"/>
  <c r="N719" i="1"/>
  <c r="P719" i="1" s="1"/>
  <c r="R719" i="1" s="1"/>
  <c r="Q719" i="1"/>
  <c r="H719" i="1" s="1"/>
  <c r="K720" i="1"/>
  <c r="N720" i="1"/>
  <c r="P720" i="1" s="1"/>
  <c r="R720" i="1" s="1"/>
  <c r="S720" i="1" s="1"/>
  <c r="Q720" i="1"/>
  <c r="H720" i="1" s="1"/>
  <c r="K721" i="1"/>
  <c r="N721" i="1"/>
  <c r="P721" i="1" s="1"/>
  <c r="R721" i="1" s="1"/>
  <c r="Q721" i="1"/>
  <c r="H721" i="1" s="1"/>
  <c r="K722" i="1"/>
  <c r="N722" i="1"/>
  <c r="P722" i="1" s="1"/>
  <c r="R722" i="1" s="1"/>
  <c r="Q722" i="1"/>
  <c r="H722" i="1" s="1"/>
  <c r="K723" i="1"/>
  <c r="N723" i="1"/>
  <c r="P723" i="1" s="1"/>
  <c r="R723" i="1" s="1"/>
  <c r="Q723" i="1"/>
  <c r="H723" i="1" s="1"/>
  <c r="K724" i="1"/>
  <c r="N724" i="1"/>
  <c r="P724" i="1" s="1"/>
  <c r="R724" i="1" s="1"/>
  <c r="Q724" i="1"/>
  <c r="H724" i="1" s="1"/>
  <c r="K725" i="1"/>
  <c r="N725" i="1"/>
  <c r="P725" i="1" s="1"/>
  <c r="R725" i="1" s="1"/>
  <c r="Q725" i="1"/>
  <c r="H725" i="1" s="1"/>
  <c r="K726" i="1"/>
  <c r="N726" i="1"/>
  <c r="P726" i="1" s="1"/>
  <c r="R726" i="1" s="1"/>
  <c r="Q726" i="1"/>
  <c r="H726" i="1" s="1"/>
  <c r="K727" i="1"/>
  <c r="N727" i="1"/>
  <c r="P727" i="1" s="1"/>
  <c r="R727" i="1" s="1"/>
  <c r="Q727" i="1"/>
  <c r="H727" i="1" s="1"/>
  <c r="K728" i="1"/>
  <c r="N728" i="1"/>
  <c r="P728" i="1" s="1"/>
  <c r="R728" i="1" s="1"/>
  <c r="Q728" i="1"/>
  <c r="H728" i="1" s="1"/>
  <c r="K729" i="1"/>
  <c r="N729" i="1"/>
  <c r="P729" i="1" s="1"/>
  <c r="R729" i="1" s="1"/>
  <c r="Q729" i="1"/>
  <c r="H729" i="1" s="1"/>
  <c r="K730" i="1"/>
  <c r="N730" i="1"/>
  <c r="P730" i="1" s="1"/>
  <c r="R730" i="1" s="1"/>
  <c r="Q730" i="1"/>
  <c r="H730" i="1" s="1"/>
  <c r="K731" i="1"/>
  <c r="N731" i="1"/>
  <c r="P731" i="1" s="1"/>
  <c r="R731" i="1" s="1"/>
  <c r="Q731" i="1"/>
  <c r="H731" i="1" s="1"/>
  <c r="K732" i="1"/>
  <c r="N732" i="1"/>
  <c r="P732" i="1" s="1"/>
  <c r="R732" i="1" s="1"/>
  <c r="Q732" i="1"/>
  <c r="H732" i="1" s="1"/>
  <c r="K733" i="1"/>
  <c r="N733" i="1"/>
  <c r="P733" i="1" s="1"/>
  <c r="R733" i="1" s="1"/>
  <c r="Q733" i="1"/>
  <c r="H733" i="1" s="1"/>
  <c r="K734" i="1"/>
  <c r="N734" i="1"/>
  <c r="P734" i="1" s="1"/>
  <c r="R734" i="1" s="1"/>
  <c r="Q734" i="1"/>
  <c r="H734" i="1" s="1"/>
  <c r="K735" i="1"/>
  <c r="N735" i="1"/>
  <c r="P735" i="1" s="1"/>
  <c r="R735" i="1" s="1"/>
  <c r="Q735" i="1"/>
  <c r="H735" i="1" s="1"/>
  <c r="K736" i="1"/>
  <c r="N736" i="1"/>
  <c r="P736" i="1" s="1"/>
  <c r="R736" i="1" s="1"/>
  <c r="Q736" i="1"/>
  <c r="H736" i="1" s="1"/>
  <c r="K737" i="1"/>
  <c r="N737" i="1"/>
  <c r="P737" i="1" s="1"/>
  <c r="R737" i="1" s="1"/>
  <c r="Q737" i="1"/>
  <c r="H737" i="1" s="1"/>
  <c r="K738" i="1"/>
  <c r="N738" i="1"/>
  <c r="P738" i="1" s="1"/>
  <c r="R738" i="1" s="1"/>
  <c r="Q738" i="1"/>
  <c r="H738" i="1" s="1"/>
  <c r="K739" i="1"/>
  <c r="N739" i="1"/>
  <c r="P739" i="1" s="1"/>
  <c r="R739" i="1" s="1"/>
  <c r="Q739" i="1"/>
  <c r="H739" i="1" s="1"/>
  <c r="K740" i="1"/>
  <c r="N740" i="1"/>
  <c r="P740" i="1" s="1"/>
  <c r="R740" i="1" s="1"/>
  <c r="Q740" i="1"/>
  <c r="H740" i="1" s="1"/>
  <c r="K741" i="1"/>
  <c r="N741" i="1"/>
  <c r="P741" i="1" s="1"/>
  <c r="R741" i="1" s="1"/>
  <c r="Q741" i="1"/>
  <c r="H741" i="1" s="1"/>
  <c r="K742" i="1"/>
  <c r="N742" i="1"/>
  <c r="P742" i="1" s="1"/>
  <c r="R742" i="1" s="1"/>
  <c r="Q742" i="1"/>
  <c r="H742" i="1" s="1"/>
  <c r="K743" i="1"/>
  <c r="N743" i="1"/>
  <c r="P743" i="1" s="1"/>
  <c r="R743" i="1" s="1"/>
  <c r="Q743" i="1"/>
  <c r="H743" i="1" s="1"/>
  <c r="K744" i="1"/>
  <c r="N744" i="1"/>
  <c r="P744" i="1" s="1"/>
  <c r="R744" i="1" s="1"/>
  <c r="Q744" i="1"/>
  <c r="H744" i="1" s="1"/>
  <c r="K745" i="1"/>
  <c r="N745" i="1"/>
  <c r="P745" i="1" s="1"/>
  <c r="R745" i="1" s="1"/>
  <c r="Q745" i="1"/>
  <c r="H745" i="1" s="1"/>
  <c r="K746" i="1"/>
  <c r="N746" i="1"/>
  <c r="P746" i="1" s="1"/>
  <c r="R746" i="1" s="1"/>
  <c r="Q746" i="1"/>
  <c r="H746" i="1" s="1"/>
  <c r="K747" i="1"/>
  <c r="N747" i="1"/>
  <c r="P747" i="1" s="1"/>
  <c r="R747" i="1" s="1"/>
  <c r="Q747" i="1"/>
  <c r="H747" i="1" s="1"/>
  <c r="K748" i="1"/>
  <c r="N748" i="1"/>
  <c r="P748" i="1" s="1"/>
  <c r="R748" i="1" s="1"/>
  <c r="Q748" i="1"/>
  <c r="H748" i="1" s="1"/>
  <c r="K749" i="1"/>
  <c r="N749" i="1"/>
  <c r="P749" i="1" s="1"/>
  <c r="R749" i="1" s="1"/>
  <c r="Q749" i="1"/>
  <c r="H749" i="1" s="1"/>
  <c r="K750" i="1"/>
  <c r="N750" i="1"/>
  <c r="P750" i="1" s="1"/>
  <c r="R750" i="1" s="1"/>
  <c r="Q750" i="1"/>
  <c r="H750" i="1" s="1"/>
  <c r="K751" i="1"/>
  <c r="N751" i="1"/>
  <c r="P751" i="1" s="1"/>
  <c r="R751" i="1" s="1"/>
  <c r="Q751" i="1"/>
  <c r="H751" i="1" s="1"/>
  <c r="K752" i="1"/>
  <c r="N752" i="1"/>
  <c r="P752" i="1" s="1"/>
  <c r="R752" i="1" s="1"/>
  <c r="Q752" i="1"/>
  <c r="H752" i="1" s="1"/>
  <c r="K753" i="1"/>
  <c r="N753" i="1"/>
  <c r="P753" i="1" s="1"/>
  <c r="R753" i="1" s="1"/>
  <c r="Q753" i="1"/>
  <c r="H753" i="1" s="1"/>
  <c r="K754" i="1"/>
  <c r="N754" i="1"/>
  <c r="P754" i="1" s="1"/>
  <c r="R754" i="1" s="1"/>
  <c r="Q754" i="1"/>
  <c r="H754" i="1" s="1"/>
  <c r="K755" i="1"/>
  <c r="N755" i="1"/>
  <c r="P755" i="1" s="1"/>
  <c r="R755" i="1" s="1"/>
  <c r="Q755" i="1"/>
  <c r="H755" i="1" s="1"/>
  <c r="K756" i="1"/>
  <c r="N756" i="1"/>
  <c r="P756" i="1" s="1"/>
  <c r="R756" i="1" s="1"/>
  <c r="S756" i="1" s="1"/>
  <c r="Q756" i="1"/>
  <c r="H756" i="1" s="1"/>
  <c r="K757" i="1"/>
  <c r="N757" i="1"/>
  <c r="P757" i="1" s="1"/>
  <c r="R757" i="1" s="1"/>
  <c r="Q757" i="1"/>
  <c r="H757" i="1" s="1"/>
  <c r="K758" i="1"/>
  <c r="N758" i="1"/>
  <c r="P758" i="1" s="1"/>
  <c r="R758" i="1" s="1"/>
  <c r="Q758" i="1"/>
  <c r="H758" i="1" s="1"/>
  <c r="K759" i="1"/>
  <c r="N759" i="1"/>
  <c r="P759" i="1" s="1"/>
  <c r="R759" i="1" s="1"/>
  <c r="Q759" i="1"/>
  <c r="H759" i="1" s="1"/>
  <c r="K760" i="1"/>
  <c r="N760" i="1"/>
  <c r="P760" i="1" s="1"/>
  <c r="R760" i="1" s="1"/>
  <c r="S760" i="1" s="1"/>
  <c r="Q760" i="1"/>
  <c r="H760" i="1" s="1"/>
  <c r="K761" i="1"/>
  <c r="N761" i="1"/>
  <c r="P761" i="1" s="1"/>
  <c r="R761" i="1" s="1"/>
  <c r="Q761" i="1"/>
  <c r="H761" i="1" s="1"/>
  <c r="K762" i="1"/>
  <c r="N762" i="1"/>
  <c r="P762" i="1" s="1"/>
  <c r="R762" i="1" s="1"/>
  <c r="Q762" i="1"/>
  <c r="H762" i="1" s="1"/>
  <c r="K763" i="1"/>
  <c r="N763" i="1"/>
  <c r="P763" i="1" s="1"/>
  <c r="R763" i="1" s="1"/>
  <c r="Q763" i="1"/>
  <c r="H763" i="1" s="1"/>
  <c r="K764" i="1"/>
  <c r="N764" i="1"/>
  <c r="P764" i="1" s="1"/>
  <c r="R764" i="1" s="1"/>
  <c r="Q764" i="1"/>
  <c r="H764" i="1" s="1"/>
  <c r="K765" i="1"/>
  <c r="N765" i="1"/>
  <c r="P765" i="1" s="1"/>
  <c r="R765" i="1" s="1"/>
  <c r="Q765" i="1"/>
  <c r="H765" i="1" s="1"/>
  <c r="K766" i="1"/>
  <c r="N766" i="1"/>
  <c r="P766" i="1" s="1"/>
  <c r="R766" i="1" s="1"/>
  <c r="Q766" i="1"/>
  <c r="H766" i="1" s="1"/>
  <c r="K767" i="1"/>
  <c r="N767" i="1"/>
  <c r="P767" i="1" s="1"/>
  <c r="R767" i="1" s="1"/>
  <c r="Q767" i="1"/>
  <c r="H767" i="1" s="1"/>
  <c r="K768" i="1"/>
  <c r="N768" i="1"/>
  <c r="P768" i="1" s="1"/>
  <c r="R768" i="1" s="1"/>
  <c r="Q768" i="1"/>
  <c r="H768" i="1" s="1"/>
  <c r="K769" i="1"/>
  <c r="N769" i="1"/>
  <c r="P769" i="1" s="1"/>
  <c r="R769" i="1" s="1"/>
  <c r="Q769" i="1"/>
  <c r="H769" i="1" s="1"/>
  <c r="K770" i="1"/>
  <c r="N770" i="1"/>
  <c r="P770" i="1" s="1"/>
  <c r="R770" i="1" s="1"/>
  <c r="Q770" i="1"/>
  <c r="H770" i="1" s="1"/>
  <c r="K771" i="1"/>
  <c r="N771" i="1"/>
  <c r="P771" i="1" s="1"/>
  <c r="R771" i="1" s="1"/>
  <c r="Q771" i="1"/>
  <c r="H771" i="1" s="1"/>
  <c r="K772" i="1"/>
  <c r="N772" i="1"/>
  <c r="P772" i="1" s="1"/>
  <c r="R772" i="1" s="1"/>
  <c r="Q772" i="1"/>
  <c r="H772" i="1" s="1"/>
  <c r="K773" i="1"/>
  <c r="N773" i="1"/>
  <c r="P773" i="1" s="1"/>
  <c r="R773" i="1" s="1"/>
  <c r="Q773" i="1"/>
  <c r="H773" i="1" s="1"/>
  <c r="K774" i="1"/>
  <c r="N774" i="1"/>
  <c r="P774" i="1" s="1"/>
  <c r="R774" i="1" s="1"/>
  <c r="Q774" i="1"/>
  <c r="H774" i="1" s="1"/>
  <c r="K775" i="1"/>
  <c r="N775" i="1"/>
  <c r="P775" i="1" s="1"/>
  <c r="R775" i="1" s="1"/>
  <c r="Q775" i="1"/>
  <c r="H775" i="1" s="1"/>
  <c r="K776" i="1"/>
  <c r="N776" i="1"/>
  <c r="P776" i="1" s="1"/>
  <c r="R776" i="1" s="1"/>
  <c r="S776" i="1" s="1"/>
  <c r="Q776" i="1"/>
  <c r="H776" i="1" s="1"/>
  <c r="K777" i="1"/>
  <c r="N777" i="1"/>
  <c r="P777" i="1" s="1"/>
  <c r="R777" i="1" s="1"/>
  <c r="Q777" i="1"/>
  <c r="H777" i="1" s="1"/>
  <c r="K778" i="1"/>
  <c r="N778" i="1"/>
  <c r="P778" i="1" s="1"/>
  <c r="R778" i="1" s="1"/>
  <c r="Q778" i="1"/>
  <c r="H778" i="1" s="1"/>
  <c r="K779" i="1"/>
  <c r="N779" i="1"/>
  <c r="P779" i="1" s="1"/>
  <c r="R779" i="1" s="1"/>
  <c r="Q779" i="1"/>
  <c r="H779" i="1" s="1"/>
  <c r="K780" i="1"/>
  <c r="N780" i="1"/>
  <c r="P780" i="1" s="1"/>
  <c r="R780" i="1" s="1"/>
  <c r="S780" i="1" s="1"/>
  <c r="Q780" i="1"/>
  <c r="H780" i="1" s="1"/>
  <c r="K781" i="1"/>
  <c r="N781" i="1"/>
  <c r="P781" i="1" s="1"/>
  <c r="R781" i="1" s="1"/>
  <c r="Q781" i="1"/>
  <c r="H781" i="1" s="1"/>
  <c r="K782" i="1"/>
  <c r="N782" i="1"/>
  <c r="P782" i="1" s="1"/>
  <c r="R782" i="1" s="1"/>
  <c r="Q782" i="1"/>
  <c r="H782" i="1" s="1"/>
  <c r="K783" i="1"/>
  <c r="N783" i="1"/>
  <c r="P783" i="1" s="1"/>
  <c r="R783" i="1" s="1"/>
  <c r="Q783" i="1"/>
  <c r="H783" i="1" s="1"/>
  <c r="K784" i="1"/>
  <c r="N784" i="1"/>
  <c r="P784" i="1" s="1"/>
  <c r="R784" i="1" s="1"/>
  <c r="S784" i="1" s="1"/>
  <c r="Q784" i="1"/>
  <c r="H784" i="1" s="1"/>
  <c r="K785" i="1"/>
  <c r="N785" i="1"/>
  <c r="P785" i="1" s="1"/>
  <c r="R785" i="1" s="1"/>
  <c r="Q785" i="1"/>
  <c r="H785" i="1" s="1"/>
  <c r="K786" i="1"/>
  <c r="N786" i="1"/>
  <c r="P786" i="1" s="1"/>
  <c r="R786" i="1" s="1"/>
  <c r="Q786" i="1"/>
  <c r="H786" i="1" s="1"/>
  <c r="K787" i="1"/>
  <c r="N787" i="1"/>
  <c r="P787" i="1" s="1"/>
  <c r="R787" i="1" s="1"/>
  <c r="Q787" i="1"/>
  <c r="H787" i="1" s="1"/>
  <c r="K788" i="1"/>
  <c r="N788" i="1"/>
  <c r="P788" i="1" s="1"/>
  <c r="R788" i="1" s="1"/>
  <c r="S788" i="1" s="1"/>
  <c r="Q788" i="1"/>
  <c r="H788" i="1" s="1"/>
  <c r="K789" i="1"/>
  <c r="N789" i="1"/>
  <c r="P789" i="1" s="1"/>
  <c r="R789" i="1" s="1"/>
  <c r="Q789" i="1"/>
  <c r="H789" i="1" s="1"/>
  <c r="K790" i="1"/>
  <c r="N790" i="1"/>
  <c r="P790" i="1" s="1"/>
  <c r="R790" i="1" s="1"/>
  <c r="Q790" i="1"/>
  <c r="H790" i="1" s="1"/>
  <c r="K791" i="1"/>
  <c r="N791" i="1"/>
  <c r="P791" i="1" s="1"/>
  <c r="R791" i="1" s="1"/>
  <c r="Q791" i="1"/>
  <c r="H791" i="1" s="1"/>
  <c r="K792" i="1"/>
  <c r="N792" i="1"/>
  <c r="P792" i="1" s="1"/>
  <c r="R792" i="1" s="1"/>
  <c r="Q792" i="1"/>
  <c r="H792" i="1" s="1"/>
  <c r="K793" i="1"/>
  <c r="N793" i="1"/>
  <c r="P793" i="1" s="1"/>
  <c r="R793" i="1" s="1"/>
  <c r="Q793" i="1"/>
  <c r="H793" i="1" s="1"/>
  <c r="K794" i="1"/>
  <c r="N794" i="1"/>
  <c r="P794" i="1" s="1"/>
  <c r="R794" i="1" s="1"/>
  <c r="Q794" i="1"/>
  <c r="H794" i="1" s="1"/>
  <c r="K795" i="1"/>
  <c r="N795" i="1"/>
  <c r="P795" i="1" s="1"/>
  <c r="R795" i="1" s="1"/>
  <c r="Q795" i="1"/>
  <c r="H795" i="1" s="1"/>
  <c r="K796" i="1"/>
  <c r="N796" i="1"/>
  <c r="P796" i="1" s="1"/>
  <c r="R796" i="1" s="1"/>
  <c r="Q796" i="1"/>
  <c r="H796" i="1" s="1"/>
  <c r="K797" i="1"/>
  <c r="N797" i="1"/>
  <c r="P797" i="1" s="1"/>
  <c r="R797" i="1" s="1"/>
  <c r="Q797" i="1"/>
  <c r="H797" i="1" s="1"/>
  <c r="K798" i="1"/>
  <c r="N798" i="1"/>
  <c r="P798" i="1" s="1"/>
  <c r="R798" i="1" s="1"/>
  <c r="Q798" i="1"/>
  <c r="H798" i="1" s="1"/>
  <c r="K799" i="1"/>
  <c r="N799" i="1"/>
  <c r="P799" i="1" s="1"/>
  <c r="R799" i="1" s="1"/>
  <c r="Q799" i="1"/>
  <c r="H799" i="1" s="1"/>
  <c r="D799" i="1" s="1"/>
  <c r="K800" i="1"/>
  <c r="N800" i="1"/>
  <c r="P800" i="1" s="1"/>
  <c r="R800" i="1" s="1"/>
  <c r="Q800" i="1"/>
  <c r="H800" i="1" s="1"/>
  <c r="K801" i="1"/>
  <c r="N801" i="1"/>
  <c r="P801" i="1" s="1"/>
  <c r="R801" i="1" s="1"/>
  <c r="Q801" i="1"/>
  <c r="H801" i="1" s="1"/>
  <c r="K802" i="1"/>
  <c r="N802" i="1"/>
  <c r="P802" i="1" s="1"/>
  <c r="R802" i="1" s="1"/>
  <c r="Q802" i="1"/>
  <c r="H802" i="1" s="1"/>
  <c r="K803" i="1"/>
  <c r="N803" i="1"/>
  <c r="P803" i="1" s="1"/>
  <c r="R803" i="1" s="1"/>
  <c r="Q803" i="1"/>
  <c r="H803" i="1" s="1"/>
  <c r="K804" i="1"/>
  <c r="N804" i="1"/>
  <c r="P804" i="1" s="1"/>
  <c r="R804" i="1" s="1"/>
  <c r="Q804" i="1"/>
  <c r="H804" i="1" s="1"/>
  <c r="K805" i="1"/>
  <c r="N805" i="1"/>
  <c r="P805" i="1" s="1"/>
  <c r="R805" i="1" s="1"/>
  <c r="Q805" i="1"/>
  <c r="H805" i="1" s="1"/>
  <c r="K806" i="1"/>
  <c r="N806" i="1"/>
  <c r="P806" i="1" s="1"/>
  <c r="R806" i="1" s="1"/>
  <c r="Q806" i="1"/>
  <c r="H806" i="1" s="1"/>
  <c r="K807" i="1"/>
  <c r="N807" i="1"/>
  <c r="P807" i="1" s="1"/>
  <c r="R807" i="1" s="1"/>
  <c r="Q807" i="1"/>
  <c r="H807" i="1" s="1"/>
  <c r="K808" i="1"/>
  <c r="N808" i="1"/>
  <c r="P808" i="1" s="1"/>
  <c r="R808" i="1" s="1"/>
  <c r="Q808" i="1"/>
  <c r="H808" i="1" s="1"/>
  <c r="K809" i="1"/>
  <c r="N809" i="1"/>
  <c r="P809" i="1" s="1"/>
  <c r="R809" i="1" s="1"/>
  <c r="Q809" i="1"/>
  <c r="H809" i="1" s="1"/>
  <c r="K810" i="1"/>
  <c r="N810" i="1"/>
  <c r="P810" i="1" s="1"/>
  <c r="R810" i="1" s="1"/>
  <c r="Q810" i="1"/>
  <c r="H810" i="1" s="1"/>
  <c r="K811" i="1"/>
  <c r="N811" i="1"/>
  <c r="P811" i="1" s="1"/>
  <c r="R811" i="1" s="1"/>
  <c r="Q811" i="1"/>
  <c r="H811" i="1" s="1"/>
  <c r="K812" i="1"/>
  <c r="N812" i="1"/>
  <c r="P812" i="1" s="1"/>
  <c r="R812" i="1" s="1"/>
  <c r="Q812" i="1"/>
  <c r="H812" i="1" s="1"/>
  <c r="K813" i="1"/>
  <c r="N813" i="1"/>
  <c r="P813" i="1" s="1"/>
  <c r="R813" i="1" s="1"/>
  <c r="Q813" i="1"/>
  <c r="H813" i="1" s="1"/>
  <c r="K814" i="1"/>
  <c r="N814" i="1"/>
  <c r="P814" i="1" s="1"/>
  <c r="R814" i="1" s="1"/>
  <c r="Q814" i="1"/>
  <c r="H814" i="1" s="1"/>
  <c r="K815" i="1"/>
  <c r="N815" i="1"/>
  <c r="P815" i="1" s="1"/>
  <c r="R815" i="1" s="1"/>
  <c r="Q815" i="1"/>
  <c r="H815" i="1" s="1"/>
  <c r="K816" i="1"/>
  <c r="N816" i="1"/>
  <c r="P816" i="1" s="1"/>
  <c r="R816" i="1" s="1"/>
  <c r="Q816" i="1"/>
  <c r="H816" i="1" s="1"/>
  <c r="K817" i="1"/>
  <c r="N817" i="1"/>
  <c r="P817" i="1" s="1"/>
  <c r="R817" i="1" s="1"/>
  <c r="Q817" i="1"/>
  <c r="H817" i="1" s="1"/>
  <c r="K818" i="1"/>
  <c r="N818" i="1"/>
  <c r="P818" i="1" s="1"/>
  <c r="R818" i="1" s="1"/>
  <c r="Q818" i="1"/>
  <c r="H818" i="1" s="1"/>
  <c r="K819" i="1"/>
  <c r="N819" i="1"/>
  <c r="P819" i="1" s="1"/>
  <c r="R819" i="1" s="1"/>
  <c r="Q819" i="1"/>
  <c r="H819" i="1" s="1"/>
  <c r="K820" i="1"/>
  <c r="N820" i="1"/>
  <c r="P820" i="1" s="1"/>
  <c r="R820" i="1" s="1"/>
  <c r="Q820" i="1"/>
  <c r="H820" i="1" s="1"/>
  <c r="K821" i="1"/>
  <c r="N821" i="1"/>
  <c r="P821" i="1" s="1"/>
  <c r="R821" i="1" s="1"/>
  <c r="Q821" i="1"/>
  <c r="H821" i="1" s="1"/>
  <c r="K822" i="1"/>
  <c r="N822" i="1"/>
  <c r="P822" i="1" s="1"/>
  <c r="R822" i="1" s="1"/>
  <c r="Q822" i="1"/>
  <c r="H822" i="1" s="1"/>
  <c r="K823" i="1"/>
  <c r="N823" i="1"/>
  <c r="P823" i="1" s="1"/>
  <c r="R823" i="1" s="1"/>
  <c r="Q823" i="1"/>
  <c r="H823" i="1" s="1"/>
  <c r="K824" i="1"/>
  <c r="N824" i="1"/>
  <c r="P824" i="1" s="1"/>
  <c r="R824" i="1" s="1"/>
  <c r="Q824" i="1"/>
  <c r="H824" i="1" s="1"/>
  <c r="K825" i="1"/>
  <c r="N825" i="1"/>
  <c r="P825" i="1" s="1"/>
  <c r="R825" i="1" s="1"/>
  <c r="Q825" i="1"/>
  <c r="H825" i="1" s="1"/>
  <c r="K826" i="1"/>
  <c r="N826" i="1"/>
  <c r="P826" i="1" s="1"/>
  <c r="R826" i="1" s="1"/>
  <c r="Q826" i="1"/>
  <c r="H826" i="1" s="1"/>
  <c r="K827" i="1"/>
  <c r="N827" i="1"/>
  <c r="P827" i="1" s="1"/>
  <c r="R827" i="1" s="1"/>
  <c r="Q827" i="1"/>
  <c r="H827" i="1" s="1"/>
  <c r="K828" i="1"/>
  <c r="N828" i="1"/>
  <c r="P828" i="1" s="1"/>
  <c r="R828" i="1" s="1"/>
  <c r="Q828" i="1"/>
  <c r="H828" i="1" s="1"/>
  <c r="K829" i="1"/>
  <c r="N829" i="1"/>
  <c r="P829" i="1" s="1"/>
  <c r="R829" i="1" s="1"/>
  <c r="Q829" i="1"/>
  <c r="H829" i="1" s="1"/>
  <c r="K830" i="1"/>
  <c r="N830" i="1"/>
  <c r="P830" i="1" s="1"/>
  <c r="R830" i="1" s="1"/>
  <c r="Q830" i="1"/>
  <c r="H830" i="1" s="1"/>
  <c r="K831" i="1"/>
  <c r="N831" i="1"/>
  <c r="P831" i="1" s="1"/>
  <c r="R831" i="1" s="1"/>
  <c r="Q831" i="1"/>
  <c r="H831" i="1" s="1"/>
  <c r="K832" i="1"/>
  <c r="N832" i="1"/>
  <c r="P832" i="1" s="1"/>
  <c r="R832" i="1" s="1"/>
  <c r="Q832" i="1"/>
  <c r="H832" i="1" s="1"/>
  <c r="K833" i="1"/>
  <c r="N833" i="1"/>
  <c r="P833" i="1" s="1"/>
  <c r="R833" i="1" s="1"/>
  <c r="Q833" i="1"/>
  <c r="H833" i="1" s="1"/>
  <c r="K834" i="1"/>
  <c r="N834" i="1"/>
  <c r="P834" i="1" s="1"/>
  <c r="R834" i="1" s="1"/>
  <c r="Q834" i="1"/>
  <c r="H834" i="1" s="1"/>
  <c r="K835" i="1"/>
  <c r="N835" i="1"/>
  <c r="P835" i="1" s="1"/>
  <c r="R835" i="1" s="1"/>
  <c r="Q835" i="1"/>
  <c r="H835" i="1" s="1"/>
  <c r="K836" i="1"/>
  <c r="N836" i="1"/>
  <c r="P836" i="1" s="1"/>
  <c r="R836" i="1" s="1"/>
  <c r="Q836" i="1"/>
  <c r="H836" i="1" s="1"/>
  <c r="K837" i="1"/>
  <c r="N837" i="1"/>
  <c r="P837" i="1" s="1"/>
  <c r="R837" i="1" s="1"/>
  <c r="Q837" i="1"/>
  <c r="H837" i="1" s="1"/>
  <c r="K838" i="1"/>
  <c r="N838" i="1"/>
  <c r="P838" i="1" s="1"/>
  <c r="R838" i="1" s="1"/>
  <c r="Q838" i="1"/>
  <c r="H838" i="1" s="1"/>
  <c r="K839" i="1"/>
  <c r="N839" i="1"/>
  <c r="P839" i="1" s="1"/>
  <c r="R839" i="1" s="1"/>
  <c r="Q839" i="1"/>
  <c r="H839" i="1" s="1"/>
  <c r="K840" i="1"/>
  <c r="N840" i="1"/>
  <c r="P840" i="1" s="1"/>
  <c r="R840" i="1" s="1"/>
  <c r="Q840" i="1"/>
  <c r="H840" i="1" s="1"/>
  <c r="K841" i="1"/>
  <c r="N841" i="1"/>
  <c r="P841" i="1" s="1"/>
  <c r="R841" i="1" s="1"/>
  <c r="Q841" i="1"/>
  <c r="H841" i="1" s="1"/>
  <c r="K842" i="1"/>
  <c r="N842" i="1"/>
  <c r="P842" i="1" s="1"/>
  <c r="R842" i="1" s="1"/>
  <c r="Q842" i="1"/>
  <c r="H842" i="1" s="1"/>
  <c r="K843" i="1"/>
  <c r="N843" i="1"/>
  <c r="P843" i="1" s="1"/>
  <c r="R843" i="1" s="1"/>
  <c r="Q843" i="1"/>
  <c r="H843" i="1" s="1"/>
  <c r="K844" i="1"/>
  <c r="N844" i="1"/>
  <c r="P844" i="1" s="1"/>
  <c r="R844" i="1" s="1"/>
  <c r="Q844" i="1"/>
  <c r="H844" i="1" s="1"/>
  <c r="K845" i="1"/>
  <c r="N845" i="1"/>
  <c r="P845" i="1" s="1"/>
  <c r="R845" i="1" s="1"/>
  <c r="Q845" i="1"/>
  <c r="H845" i="1" s="1"/>
  <c r="K846" i="1"/>
  <c r="N846" i="1"/>
  <c r="P846" i="1" s="1"/>
  <c r="R846" i="1" s="1"/>
  <c r="Q846" i="1"/>
  <c r="H846" i="1" s="1"/>
  <c r="K847" i="1"/>
  <c r="N847" i="1"/>
  <c r="P847" i="1" s="1"/>
  <c r="R847" i="1" s="1"/>
  <c r="Q847" i="1"/>
  <c r="H847" i="1" s="1"/>
  <c r="K848" i="1"/>
  <c r="N848" i="1"/>
  <c r="P848" i="1" s="1"/>
  <c r="R848" i="1" s="1"/>
  <c r="Q848" i="1"/>
  <c r="H848" i="1" s="1"/>
  <c r="K849" i="1"/>
  <c r="N849" i="1"/>
  <c r="P849" i="1" s="1"/>
  <c r="R849" i="1" s="1"/>
  <c r="Q849" i="1"/>
  <c r="H849" i="1" s="1"/>
  <c r="K850" i="1"/>
  <c r="N850" i="1"/>
  <c r="P850" i="1" s="1"/>
  <c r="R850" i="1" s="1"/>
  <c r="Q850" i="1"/>
  <c r="H850" i="1" s="1"/>
  <c r="K851" i="1"/>
  <c r="N851" i="1"/>
  <c r="P851" i="1" s="1"/>
  <c r="R851" i="1" s="1"/>
  <c r="Q851" i="1"/>
  <c r="H851" i="1" s="1"/>
  <c r="K852" i="1"/>
  <c r="N852" i="1"/>
  <c r="P852" i="1" s="1"/>
  <c r="R852" i="1" s="1"/>
  <c r="Q852" i="1"/>
  <c r="H852" i="1" s="1"/>
  <c r="K853" i="1"/>
  <c r="N853" i="1"/>
  <c r="P853" i="1" s="1"/>
  <c r="R853" i="1" s="1"/>
  <c r="Q853" i="1"/>
  <c r="H853" i="1" s="1"/>
  <c r="K854" i="1"/>
  <c r="N854" i="1"/>
  <c r="P854" i="1" s="1"/>
  <c r="R854" i="1" s="1"/>
  <c r="Q854" i="1"/>
  <c r="H854" i="1" s="1"/>
  <c r="K855" i="1"/>
  <c r="N855" i="1"/>
  <c r="P855" i="1" s="1"/>
  <c r="R855" i="1" s="1"/>
  <c r="Q855" i="1"/>
  <c r="H855" i="1" s="1"/>
  <c r="K856" i="1"/>
  <c r="N856" i="1"/>
  <c r="P856" i="1" s="1"/>
  <c r="R856" i="1" s="1"/>
  <c r="Q856" i="1"/>
  <c r="H856" i="1" s="1"/>
  <c r="K857" i="1"/>
  <c r="N857" i="1"/>
  <c r="P857" i="1" s="1"/>
  <c r="R857" i="1" s="1"/>
  <c r="Q857" i="1"/>
  <c r="H857" i="1" s="1"/>
  <c r="K858" i="1"/>
  <c r="N858" i="1"/>
  <c r="P858" i="1" s="1"/>
  <c r="R858" i="1" s="1"/>
  <c r="Q858" i="1"/>
  <c r="H858" i="1" s="1"/>
  <c r="K859" i="1"/>
  <c r="N859" i="1"/>
  <c r="P859" i="1" s="1"/>
  <c r="R859" i="1" s="1"/>
  <c r="Q859" i="1"/>
  <c r="H859" i="1" s="1"/>
  <c r="K860" i="1"/>
  <c r="N860" i="1"/>
  <c r="P860" i="1" s="1"/>
  <c r="R860" i="1" s="1"/>
  <c r="Q860" i="1"/>
  <c r="H860" i="1" s="1"/>
  <c r="K861" i="1"/>
  <c r="N861" i="1"/>
  <c r="P861" i="1" s="1"/>
  <c r="R861" i="1" s="1"/>
  <c r="Q861" i="1"/>
  <c r="H861" i="1" s="1"/>
  <c r="K862" i="1"/>
  <c r="N862" i="1"/>
  <c r="P862" i="1" s="1"/>
  <c r="R862" i="1" s="1"/>
  <c r="Q862" i="1"/>
  <c r="H862" i="1" s="1"/>
  <c r="K863" i="1"/>
  <c r="N863" i="1"/>
  <c r="P863" i="1" s="1"/>
  <c r="R863" i="1" s="1"/>
  <c r="Q863" i="1"/>
  <c r="H863" i="1" s="1"/>
  <c r="K864" i="1"/>
  <c r="N864" i="1"/>
  <c r="P864" i="1" s="1"/>
  <c r="R864" i="1" s="1"/>
  <c r="Q864" i="1"/>
  <c r="H864" i="1" s="1"/>
  <c r="K865" i="1"/>
  <c r="N865" i="1"/>
  <c r="P865" i="1" s="1"/>
  <c r="R865" i="1" s="1"/>
  <c r="Q865" i="1"/>
  <c r="H865" i="1" s="1"/>
  <c r="K866" i="1"/>
  <c r="N866" i="1"/>
  <c r="P866" i="1" s="1"/>
  <c r="R866" i="1" s="1"/>
  <c r="Q866" i="1"/>
  <c r="H866" i="1" s="1"/>
  <c r="K867" i="1"/>
  <c r="N867" i="1"/>
  <c r="P867" i="1" s="1"/>
  <c r="R867" i="1" s="1"/>
  <c r="Q867" i="1"/>
  <c r="H867" i="1" s="1"/>
  <c r="K868" i="1"/>
  <c r="N868" i="1"/>
  <c r="P868" i="1" s="1"/>
  <c r="R868" i="1" s="1"/>
  <c r="Q868" i="1"/>
  <c r="H868" i="1" s="1"/>
  <c r="K869" i="1"/>
  <c r="N869" i="1"/>
  <c r="P869" i="1" s="1"/>
  <c r="R869" i="1" s="1"/>
  <c r="Q869" i="1"/>
  <c r="H869" i="1" s="1"/>
  <c r="K870" i="1"/>
  <c r="N870" i="1"/>
  <c r="P870" i="1" s="1"/>
  <c r="R870" i="1" s="1"/>
  <c r="Q870" i="1"/>
  <c r="H870" i="1" s="1"/>
  <c r="K871" i="1"/>
  <c r="N871" i="1"/>
  <c r="P871" i="1" s="1"/>
  <c r="R871" i="1" s="1"/>
  <c r="Q871" i="1"/>
  <c r="H871" i="1" s="1"/>
  <c r="K872" i="1"/>
  <c r="N872" i="1"/>
  <c r="P872" i="1" s="1"/>
  <c r="R872" i="1" s="1"/>
  <c r="Q872" i="1"/>
  <c r="H872" i="1" s="1"/>
  <c r="K873" i="1"/>
  <c r="N873" i="1"/>
  <c r="P873" i="1" s="1"/>
  <c r="R873" i="1" s="1"/>
  <c r="Q873" i="1"/>
  <c r="H873" i="1" s="1"/>
  <c r="K874" i="1"/>
  <c r="N874" i="1"/>
  <c r="P874" i="1" s="1"/>
  <c r="R874" i="1" s="1"/>
  <c r="Q874" i="1"/>
  <c r="H874" i="1" s="1"/>
  <c r="K875" i="1"/>
  <c r="N875" i="1"/>
  <c r="P875" i="1" s="1"/>
  <c r="R875" i="1" s="1"/>
  <c r="Q875" i="1"/>
  <c r="H875" i="1" s="1"/>
  <c r="K876" i="1"/>
  <c r="N876" i="1"/>
  <c r="P876" i="1" s="1"/>
  <c r="R876" i="1" s="1"/>
  <c r="Q876" i="1"/>
  <c r="H876" i="1" s="1"/>
  <c r="K877" i="1"/>
  <c r="N877" i="1"/>
  <c r="P877" i="1" s="1"/>
  <c r="R877" i="1" s="1"/>
  <c r="Q877" i="1"/>
  <c r="H877" i="1" s="1"/>
  <c r="K878" i="1"/>
  <c r="N878" i="1"/>
  <c r="P878" i="1" s="1"/>
  <c r="R878" i="1" s="1"/>
  <c r="Q878" i="1"/>
  <c r="H878" i="1" s="1"/>
  <c r="K879" i="1"/>
  <c r="N879" i="1"/>
  <c r="P879" i="1" s="1"/>
  <c r="R879" i="1" s="1"/>
  <c r="Q879" i="1"/>
  <c r="H879" i="1" s="1"/>
  <c r="K880" i="1"/>
  <c r="N880" i="1"/>
  <c r="P880" i="1" s="1"/>
  <c r="R880" i="1" s="1"/>
  <c r="Q880" i="1"/>
  <c r="H880" i="1" s="1"/>
  <c r="K881" i="1"/>
  <c r="N881" i="1"/>
  <c r="P881" i="1" s="1"/>
  <c r="R881" i="1" s="1"/>
  <c r="Q881" i="1"/>
  <c r="H881" i="1" s="1"/>
  <c r="K882" i="1"/>
  <c r="N882" i="1"/>
  <c r="P882" i="1" s="1"/>
  <c r="R882" i="1" s="1"/>
  <c r="Q882" i="1"/>
  <c r="H882" i="1" s="1"/>
  <c r="K883" i="1"/>
  <c r="N883" i="1"/>
  <c r="P883" i="1" s="1"/>
  <c r="R883" i="1" s="1"/>
  <c r="Q883" i="1"/>
  <c r="H883" i="1" s="1"/>
  <c r="K884" i="1"/>
  <c r="N884" i="1"/>
  <c r="P884" i="1" s="1"/>
  <c r="R884" i="1" s="1"/>
  <c r="Q884" i="1"/>
  <c r="H884" i="1" s="1"/>
  <c r="K885" i="1"/>
  <c r="N885" i="1"/>
  <c r="P885" i="1" s="1"/>
  <c r="R885" i="1" s="1"/>
  <c r="Q885" i="1"/>
  <c r="H885" i="1" s="1"/>
  <c r="K886" i="1"/>
  <c r="N886" i="1"/>
  <c r="P886" i="1" s="1"/>
  <c r="R886" i="1" s="1"/>
  <c r="Q886" i="1"/>
  <c r="H886" i="1" s="1"/>
  <c r="K887" i="1"/>
  <c r="N887" i="1"/>
  <c r="P887" i="1" s="1"/>
  <c r="R887" i="1" s="1"/>
  <c r="Q887" i="1"/>
  <c r="H887" i="1" s="1"/>
  <c r="K888" i="1"/>
  <c r="N888" i="1"/>
  <c r="P888" i="1" s="1"/>
  <c r="R888" i="1" s="1"/>
  <c r="Q888" i="1"/>
  <c r="H888" i="1" s="1"/>
  <c r="K889" i="1"/>
  <c r="N889" i="1"/>
  <c r="P889" i="1" s="1"/>
  <c r="R889" i="1" s="1"/>
  <c r="Q889" i="1"/>
  <c r="H889" i="1" s="1"/>
  <c r="K890" i="1"/>
  <c r="N890" i="1"/>
  <c r="P890" i="1" s="1"/>
  <c r="R890" i="1" s="1"/>
  <c r="Q890" i="1"/>
  <c r="H890" i="1" s="1"/>
  <c r="K891" i="1"/>
  <c r="N891" i="1"/>
  <c r="P891" i="1" s="1"/>
  <c r="R891" i="1" s="1"/>
  <c r="Q891" i="1"/>
  <c r="H891" i="1" s="1"/>
  <c r="K892" i="1"/>
  <c r="N892" i="1"/>
  <c r="P892" i="1" s="1"/>
  <c r="R892" i="1" s="1"/>
  <c r="Q892" i="1"/>
  <c r="H892" i="1" s="1"/>
  <c r="K893" i="1"/>
  <c r="N893" i="1"/>
  <c r="P893" i="1" s="1"/>
  <c r="R893" i="1" s="1"/>
  <c r="Q893" i="1"/>
  <c r="H893" i="1" s="1"/>
  <c r="K894" i="1"/>
  <c r="N894" i="1"/>
  <c r="P894" i="1" s="1"/>
  <c r="R894" i="1" s="1"/>
  <c r="Q894" i="1"/>
  <c r="H894" i="1" s="1"/>
  <c r="K895" i="1"/>
  <c r="N895" i="1"/>
  <c r="P895" i="1" s="1"/>
  <c r="R895" i="1" s="1"/>
  <c r="Q895" i="1"/>
  <c r="H895" i="1" s="1"/>
  <c r="K896" i="1"/>
  <c r="N896" i="1"/>
  <c r="P896" i="1" s="1"/>
  <c r="R896" i="1" s="1"/>
  <c r="Q896" i="1"/>
  <c r="H896" i="1" s="1"/>
  <c r="K897" i="1"/>
  <c r="N897" i="1"/>
  <c r="P897" i="1" s="1"/>
  <c r="R897" i="1" s="1"/>
  <c r="Q897" i="1"/>
  <c r="H897" i="1" s="1"/>
  <c r="K898" i="1"/>
  <c r="N898" i="1"/>
  <c r="P898" i="1" s="1"/>
  <c r="R898" i="1" s="1"/>
  <c r="Q898" i="1"/>
  <c r="H898" i="1" s="1"/>
  <c r="K899" i="1"/>
  <c r="N899" i="1"/>
  <c r="P899" i="1" s="1"/>
  <c r="R899" i="1" s="1"/>
  <c r="Q899" i="1"/>
  <c r="H899" i="1" s="1"/>
  <c r="K900" i="1"/>
  <c r="N900" i="1"/>
  <c r="P900" i="1" s="1"/>
  <c r="R900" i="1" s="1"/>
  <c r="Q900" i="1"/>
  <c r="H900" i="1" s="1"/>
  <c r="K901" i="1"/>
  <c r="N901" i="1"/>
  <c r="P901" i="1" s="1"/>
  <c r="R901" i="1" s="1"/>
  <c r="Q901" i="1"/>
  <c r="H901" i="1" s="1"/>
  <c r="K902" i="1"/>
  <c r="N902" i="1"/>
  <c r="P902" i="1" s="1"/>
  <c r="R902" i="1" s="1"/>
  <c r="Q902" i="1"/>
  <c r="H902" i="1" s="1"/>
  <c r="K903" i="1"/>
  <c r="N903" i="1"/>
  <c r="P903" i="1" s="1"/>
  <c r="R903" i="1" s="1"/>
  <c r="Q903" i="1"/>
  <c r="H903" i="1" s="1"/>
  <c r="K904" i="1"/>
  <c r="N904" i="1"/>
  <c r="P904" i="1" s="1"/>
  <c r="R904" i="1" s="1"/>
  <c r="Q904" i="1"/>
  <c r="H904" i="1" s="1"/>
  <c r="K905" i="1"/>
  <c r="N905" i="1"/>
  <c r="P905" i="1" s="1"/>
  <c r="R905" i="1" s="1"/>
  <c r="S905" i="1" s="1"/>
  <c r="Q905" i="1"/>
  <c r="H905" i="1" s="1"/>
  <c r="K906" i="1"/>
  <c r="N906" i="1"/>
  <c r="P906" i="1" s="1"/>
  <c r="R906" i="1" s="1"/>
  <c r="Q906" i="1"/>
  <c r="H906" i="1" s="1"/>
  <c r="K907" i="1"/>
  <c r="N907" i="1"/>
  <c r="P907" i="1" s="1"/>
  <c r="R907" i="1" s="1"/>
  <c r="Q907" i="1"/>
  <c r="H907" i="1" s="1"/>
  <c r="K908" i="1"/>
  <c r="N908" i="1"/>
  <c r="P908" i="1" s="1"/>
  <c r="R908" i="1" s="1"/>
  <c r="Q908" i="1"/>
  <c r="H908" i="1" s="1"/>
  <c r="K909" i="1"/>
  <c r="N909" i="1"/>
  <c r="P909" i="1" s="1"/>
  <c r="R909" i="1" s="1"/>
  <c r="S909" i="1" s="1"/>
  <c r="Q909" i="1"/>
  <c r="H909" i="1" s="1"/>
  <c r="K910" i="1"/>
  <c r="N910" i="1"/>
  <c r="P910" i="1" s="1"/>
  <c r="R910" i="1" s="1"/>
  <c r="Q910" i="1"/>
  <c r="H910" i="1" s="1"/>
  <c r="K911" i="1"/>
  <c r="N911" i="1"/>
  <c r="P911" i="1" s="1"/>
  <c r="R911" i="1" s="1"/>
  <c r="Q911" i="1"/>
  <c r="H911" i="1" s="1"/>
  <c r="K912" i="1"/>
  <c r="N912" i="1"/>
  <c r="P912" i="1" s="1"/>
  <c r="R912" i="1" s="1"/>
  <c r="Q912" i="1"/>
  <c r="H912" i="1" s="1"/>
  <c r="K913" i="1"/>
  <c r="N913" i="1"/>
  <c r="P913" i="1" s="1"/>
  <c r="R913" i="1" s="1"/>
  <c r="S913" i="1" s="1"/>
  <c r="Q913" i="1"/>
  <c r="H913" i="1" s="1"/>
  <c r="K914" i="1"/>
  <c r="N914" i="1"/>
  <c r="P914" i="1" s="1"/>
  <c r="R914" i="1" s="1"/>
  <c r="Q914" i="1"/>
  <c r="H914" i="1" s="1"/>
  <c r="K915" i="1"/>
  <c r="N915" i="1"/>
  <c r="P915" i="1" s="1"/>
  <c r="R915" i="1" s="1"/>
  <c r="Q915" i="1"/>
  <c r="H915" i="1" s="1"/>
  <c r="K916" i="1"/>
  <c r="N916" i="1"/>
  <c r="P916" i="1" s="1"/>
  <c r="R916" i="1" s="1"/>
  <c r="Q916" i="1"/>
  <c r="H916" i="1" s="1"/>
  <c r="K917" i="1"/>
  <c r="N917" i="1"/>
  <c r="P917" i="1" s="1"/>
  <c r="R917" i="1" s="1"/>
  <c r="S917" i="1" s="1"/>
  <c r="Q917" i="1"/>
  <c r="H917" i="1" s="1"/>
  <c r="K918" i="1"/>
  <c r="N918" i="1"/>
  <c r="P918" i="1" s="1"/>
  <c r="R918" i="1" s="1"/>
  <c r="Q918" i="1"/>
  <c r="H918" i="1" s="1"/>
  <c r="K919" i="1"/>
  <c r="N919" i="1"/>
  <c r="P919" i="1" s="1"/>
  <c r="R919" i="1" s="1"/>
  <c r="Q919" i="1"/>
  <c r="H919" i="1" s="1"/>
  <c r="K920" i="1"/>
  <c r="N920" i="1"/>
  <c r="P920" i="1" s="1"/>
  <c r="R920" i="1" s="1"/>
  <c r="Q920" i="1"/>
  <c r="H920" i="1" s="1"/>
  <c r="K921" i="1"/>
  <c r="N921" i="1"/>
  <c r="P921" i="1" s="1"/>
  <c r="R921" i="1" s="1"/>
  <c r="Q921" i="1"/>
  <c r="H921" i="1" s="1"/>
  <c r="K922" i="1"/>
  <c r="N922" i="1"/>
  <c r="P922" i="1" s="1"/>
  <c r="R922" i="1" s="1"/>
  <c r="Q922" i="1"/>
  <c r="H922" i="1" s="1"/>
  <c r="K923" i="1"/>
  <c r="N923" i="1"/>
  <c r="P923" i="1" s="1"/>
  <c r="R923" i="1" s="1"/>
  <c r="Q923" i="1"/>
  <c r="H923" i="1" s="1"/>
  <c r="K924" i="1"/>
  <c r="N924" i="1"/>
  <c r="P924" i="1" s="1"/>
  <c r="R924" i="1" s="1"/>
  <c r="Q924" i="1"/>
  <c r="H924" i="1" s="1"/>
  <c r="K925" i="1"/>
  <c r="N925" i="1"/>
  <c r="P925" i="1" s="1"/>
  <c r="R925" i="1" s="1"/>
  <c r="S925" i="1" s="1"/>
  <c r="Q925" i="1"/>
  <c r="H925" i="1" s="1"/>
  <c r="K926" i="1"/>
  <c r="N926" i="1"/>
  <c r="P926" i="1" s="1"/>
  <c r="R926" i="1" s="1"/>
  <c r="Q926" i="1"/>
  <c r="H926" i="1" s="1"/>
  <c r="K927" i="1"/>
  <c r="N927" i="1"/>
  <c r="P927" i="1" s="1"/>
  <c r="R927" i="1" s="1"/>
  <c r="Q927" i="1"/>
  <c r="H927" i="1" s="1"/>
  <c r="K928" i="1"/>
  <c r="N928" i="1"/>
  <c r="P928" i="1" s="1"/>
  <c r="R928" i="1" s="1"/>
  <c r="Q928" i="1"/>
  <c r="H928" i="1" s="1"/>
  <c r="K929" i="1"/>
  <c r="N929" i="1"/>
  <c r="P929" i="1" s="1"/>
  <c r="R929" i="1" s="1"/>
  <c r="S929" i="1" s="1"/>
  <c r="Q929" i="1"/>
  <c r="H929" i="1" s="1"/>
  <c r="K930" i="1"/>
  <c r="N930" i="1"/>
  <c r="P930" i="1" s="1"/>
  <c r="R930" i="1" s="1"/>
  <c r="Q930" i="1"/>
  <c r="H930" i="1" s="1"/>
  <c r="K931" i="1"/>
  <c r="N931" i="1"/>
  <c r="P931" i="1" s="1"/>
  <c r="R931" i="1" s="1"/>
  <c r="Q931" i="1"/>
  <c r="H931" i="1" s="1"/>
  <c r="K932" i="1"/>
  <c r="N932" i="1"/>
  <c r="P932" i="1" s="1"/>
  <c r="R932" i="1" s="1"/>
  <c r="Q932" i="1"/>
  <c r="H932" i="1" s="1"/>
  <c r="K933" i="1"/>
  <c r="N933" i="1"/>
  <c r="P933" i="1" s="1"/>
  <c r="R933" i="1" s="1"/>
  <c r="Q933" i="1"/>
  <c r="H933" i="1" s="1"/>
  <c r="K934" i="1"/>
  <c r="N934" i="1"/>
  <c r="P934" i="1" s="1"/>
  <c r="R934" i="1" s="1"/>
  <c r="Q934" i="1"/>
  <c r="H934" i="1" s="1"/>
  <c r="K935" i="1"/>
  <c r="N935" i="1"/>
  <c r="P935" i="1" s="1"/>
  <c r="R935" i="1" s="1"/>
  <c r="Q935" i="1"/>
  <c r="H935" i="1" s="1"/>
  <c r="K936" i="1"/>
  <c r="N936" i="1"/>
  <c r="P936" i="1" s="1"/>
  <c r="R936" i="1" s="1"/>
  <c r="Q936" i="1"/>
  <c r="H936" i="1" s="1"/>
  <c r="K937" i="1"/>
  <c r="N937" i="1"/>
  <c r="P937" i="1" s="1"/>
  <c r="R937" i="1" s="1"/>
  <c r="Q937" i="1"/>
  <c r="H937" i="1" s="1"/>
  <c r="K938" i="1"/>
  <c r="N938" i="1"/>
  <c r="P938" i="1" s="1"/>
  <c r="R938" i="1" s="1"/>
  <c r="Q938" i="1"/>
  <c r="H938" i="1" s="1"/>
  <c r="K939" i="1"/>
  <c r="N939" i="1"/>
  <c r="P939" i="1" s="1"/>
  <c r="R939" i="1" s="1"/>
  <c r="Q939" i="1"/>
  <c r="H939" i="1" s="1"/>
  <c r="K940" i="1"/>
  <c r="N940" i="1"/>
  <c r="P940" i="1" s="1"/>
  <c r="R940" i="1" s="1"/>
  <c r="Q940" i="1"/>
  <c r="H940" i="1" s="1"/>
  <c r="K941" i="1"/>
  <c r="N941" i="1"/>
  <c r="P941" i="1" s="1"/>
  <c r="R941" i="1" s="1"/>
  <c r="Q941" i="1"/>
  <c r="H941" i="1" s="1"/>
  <c r="K942" i="1"/>
  <c r="N942" i="1"/>
  <c r="P942" i="1" s="1"/>
  <c r="R942" i="1" s="1"/>
  <c r="Q942" i="1"/>
  <c r="H942" i="1" s="1"/>
  <c r="K943" i="1"/>
  <c r="N943" i="1"/>
  <c r="P943" i="1" s="1"/>
  <c r="R943" i="1" s="1"/>
  <c r="Q943" i="1"/>
  <c r="H943" i="1" s="1"/>
  <c r="G943" i="1" s="1"/>
  <c r="K944" i="1"/>
  <c r="N944" i="1"/>
  <c r="P944" i="1" s="1"/>
  <c r="R944" i="1" s="1"/>
  <c r="X944" i="1" s="1"/>
  <c r="Q944" i="1"/>
  <c r="H944" i="1" s="1"/>
  <c r="G944" i="1" s="1"/>
  <c r="K945" i="1"/>
  <c r="N945" i="1"/>
  <c r="P945" i="1" s="1"/>
  <c r="R945" i="1" s="1"/>
  <c r="S945" i="1" s="1"/>
  <c r="W945" i="1" s="1"/>
  <c r="Q945" i="1"/>
  <c r="H945" i="1" s="1"/>
  <c r="K946" i="1"/>
  <c r="N946" i="1"/>
  <c r="P946" i="1" s="1"/>
  <c r="R946" i="1" s="1"/>
  <c r="Q946" i="1"/>
  <c r="H946" i="1" s="1"/>
  <c r="K947" i="1"/>
  <c r="N947" i="1"/>
  <c r="P947" i="1" s="1"/>
  <c r="R947" i="1" s="1"/>
  <c r="Q947" i="1"/>
  <c r="H947" i="1" s="1"/>
  <c r="K948" i="1"/>
  <c r="N948" i="1"/>
  <c r="P948" i="1" s="1"/>
  <c r="R948" i="1" s="1"/>
  <c r="Q948" i="1"/>
  <c r="H948" i="1" s="1"/>
  <c r="K949" i="1"/>
  <c r="N949" i="1"/>
  <c r="P949" i="1" s="1"/>
  <c r="R949" i="1" s="1"/>
  <c r="Q949" i="1"/>
  <c r="H949" i="1" s="1"/>
  <c r="K950" i="1"/>
  <c r="N950" i="1"/>
  <c r="P950" i="1" s="1"/>
  <c r="R950" i="1" s="1"/>
  <c r="Q950" i="1"/>
  <c r="H950" i="1" s="1"/>
  <c r="K951" i="1"/>
  <c r="N951" i="1"/>
  <c r="P951" i="1" s="1"/>
  <c r="R951" i="1" s="1"/>
  <c r="Q951" i="1"/>
  <c r="H951" i="1" s="1"/>
  <c r="K952" i="1"/>
  <c r="N952" i="1"/>
  <c r="P952" i="1" s="1"/>
  <c r="R952" i="1" s="1"/>
  <c r="Q952" i="1"/>
  <c r="H952" i="1" s="1"/>
  <c r="K953" i="1"/>
  <c r="N953" i="1"/>
  <c r="P953" i="1" s="1"/>
  <c r="R953" i="1" s="1"/>
  <c r="Q953" i="1"/>
  <c r="H953" i="1" s="1"/>
  <c r="K954" i="1"/>
  <c r="N954" i="1"/>
  <c r="P954" i="1" s="1"/>
  <c r="R954" i="1" s="1"/>
  <c r="Q954" i="1"/>
  <c r="H954" i="1" s="1"/>
  <c r="K955" i="1"/>
  <c r="N955" i="1"/>
  <c r="P955" i="1" s="1"/>
  <c r="R955" i="1" s="1"/>
  <c r="Q955" i="1"/>
  <c r="H955" i="1" s="1"/>
  <c r="K956" i="1"/>
  <c r="N956" i="1"/>
  <c r="P956" i="1" s="1"/>
  <c r="R956" i="1" s="1"/>
  <c r="Q956" i="1"/>
  <c r="H956" i="1" s="1"/>
  <c r="K957" i="1"/>
  <c r="N957" i="1"/>
  <c r="P957" i="1" s="1"/>
  <c r="R957" i="1" s="1"/>
  <c r="Q957" i="1"/>
  <c r="H957" i="1" s="1"/>
  <c r="K958" i="1"/>
  <c r="N958" i="1"/>
  <c r="P958" i="1" s="1"/>
  <c r="R958" i="1" s="1"/>
  <c r="Q958" i="1"/>
  <c r="H958" i="1" s="1"/>
  <c r="K959" i="1"/>
  <c r="N959" i="1"/>
  <c r="P959" i="1" s="1"/>
  <c r="R959" i="1" s="1"/>
  <c r="Q959" i="1"/>
  <c r="H959" i="1" s="1"/>
  <c r="K960" i="1"/>
  <c r="N960" i="1"/>
  <c r="P960" i="1" s="1"/>
  <c r="R960" i="1" s="1"/>
  <c r="Q960" i="1"/>
  <c r="H960" i="1" s="1"/>
  <c r="K961" i="1"/>
  <c r="N961" i="1"/>
  <c r="P961" i="1" s="1"/>
  <c r="R961" i="1" s="1"/>
  <c r="Q961" i="1"/>
  <c r="H961" i="1" s="1"/>
  <c r="K962" i="1"/>
  <c r="N962" i="1"/>
  <c r="P962" i="1" s="1"/>
  <c r="R962" i="1" s="1"/>
  <c r="Q962" i="1"/>
  <c r="H962" i="1" s="1"/>
  <c r="K963" i="1"/>
  <c r="N963" i="1"/>
  <c r="P963" i="1" s="1"/>
  <c r="R963" i="1" s="1"/>
  <c r="Q963" i="1"/>
  <c r="H963" i="1" s="1"/>
  <c r="K964" i="1"/>
  <c r="N964" i="1"/>
  <c r="P964" i="1" s="1"/>
  <c r="R964" i="1" s="1"/>
  <c r="Q964" i="1"/>
  <c r="H964" i="1" s="1"/>
  <c r="K965" i="1"/>
  <c r="N965" i="1"/>
  <c r="P965" i="1" s="1"/>
  <c r="R965" i="1" s="1"/>
  <c r="Q965" i="1"/>
  <c r="H965" i="1" s="1"/>
  <c r="K966" i="1"/>
  <c r="N966" i="1"/>
  <c r="P966" i="1" s="1"/>
  <c r="R966" i="1" s="1"/>
  <c r="Q966" i="1"/>
  <c r="H966" i="1" s="1"/>
  <c r="K967" i="1"/>
  <c r="N967" i="1"/>
  <c r="P967" i="1" s="1"/>
  <c r="R967" i="1" s="1"/>
  <c r="Q967" i="1"/>
  <c r="H967" i="1" s="1"/>
  <c r="K968" i="1"/>
  <c r="N968" i="1"/>
  <c r="P968" i="1" s="1"/>
  <c r="R968" i="1" s="1"/>
  <c r="Q968" i="1"/>
  <c r="H968" i="1" s="1"/>
  <c r="K969" i="1"/>
  <c r="N969" i="1"/>
  <c r="P969" i="1" s="1"/>
  <c r="R969" i="1" s="1"/>
  <c r="Q969" i="1"/>
  <c r="H969" i="1" s="1"/>
  <c r="K970" i="1"/>
  <c r="N970" i="1"/>
  <c r="P970" i="1" s="1"/>
  <c r="R970" i="1" s="1"/>
  <c r="Q970" i="1"/>
  <c r="H970" i="1" s="1"/>
  <c r="K971" i="1"/>
  <c r="N971" i="1"/>
  <c r="P971" i="1" s="1"/>
  <c r="R971" i="1" s="1"/>
  <c r="Q971" i="1"/>
  <c r="H971" i="1" s="1"/>
  <c r="K972" i="1"/>
  <c r="N972" i="1"/>
  <c r="P972" i="1" s="1"/>
  <c r="R972" i="1" s="1"/>
  <c r="Q972" i="1"/>
  <c r="H972" i="1" s="1"/>
  <c r="K973" i="1"/>
  <c r="N973" i="1"/>
  <c r="P973" i="1" s="1"/>
  <c r="R973" i="1" s="1"/>
  <c r="Q973" i="1"/>
  <c r="H973" i="1" s="1"/>
  <c r="K974" i="1"/>
  <c r="N974" i="1"/>
  <c r="P974" i="1" s="1"/>
  <c r="R974" i="1" s="1"/>
  <c r="Q974" i="1"/>
  <c r="H974" i="1" s="1"/>
  <c r="K975" i="1"/>
  <c r="N975" i="1"/>
  <c r="P975" i="1" s="1"/>
  <c r="R975" i="1" s="1"/>
  <c r="Q975" i="1"/>
  <c r="H975" i="1" s="1"/>
  <c r="K976" i="1"/>
  <c r="N976" i="1"/>
  <c r="P976" i="1" s="1"/>
  <c r="R976" i="1" s="1"/>
  <c r="Q976" i="1"/>
  <c r="H976" i="1" s="1"/>
  <c r="K977" i="1"/>
  <c r="N977" i="1"/>
  <c r="P977" i="1" s="1"/>
  <c r="R977" i="1" s="1"/>
  <c r="Q977" i="1"/>
  <c r="H977" i="1" s="1"/>
  <c r="K978" i="1"/>
  <c r="N978" i="1"/>
  <c r="P978" i="1" s="1"/>
  <c r="R978" i="1" s="1"/>
  <c r="Q978" i="1"/>
  <c r="H978" i="1" s="1"/>
  <c r="K979" i="1"/>
  <c r="N979" i="1"/>
  <c r="P979" i="1" s="1"/>
  <c r="R979" i="1" s="1"/>
  <c r="Q979" i="1"/>
  <c r="H979" i="1" s="1"/>
  <c r="K980" i="1"/>
  <c r="N980" i="1"/>
  <c r="P980" i="1" s="1"/>
  <c r="R980" i="1" s="1"/>
  <c r="Q980" i="1"/>
  <c r="H980" i="1" s="1"/>
  <c r="K981" i="1"/>
  <c r="N981" i="1"/>
  <c r="P981" i="1" s="1"/>
  <c r="R981" i="1" s="1"/>
  <c r="Q981" i="1"/>
  <c r="H981" i="1" s="1"/>
  <c r="K982" i="1"/>
  <c r="N982" i="1"/>
  <c r="P982" i="1" s="1"/>
  <c r="R982" i="1" s="1"/>
  <c r="Q982" i="1"/>
  <c r="H982" i="1" s="1"/>
  <c r="K983" i="1"/>
  <c r="N983" i="1"/>
  <c r="P983" i="1" s="1"/>
  <c r="R983" i="1" s="1"/>
  <c r="Q983" i="1"/>
  <c r="H983" i="1" s="1"/>
  <c r="K984" i="1"/>
  <c r="N984" i="1"/>
  <c r="P984" i="1" s="1"/>
  <c r="R984" i="1" s="1"/>
  <c r="Q984" i="1"/>
  <c r="H984" i="1" s="1"/>
  <c r="K985" i="1"/>
  <c r="N985" i="1"/>
  <c r="P985" i="1" s="1"/>
  <c r="R985" i="1" s="1"/>
  <c r="Q985" i="1"/>
  <c r="H985" i="1" s="1"/>
  <c r="K986" i="1"/>
  <c r="N986" i="1"/>
  <c r="P986" i="1" s="1"/>
  <c r="R986" i="1" s="1"/>
  <c r="Q986" i="1"/>
  <c r="H986" i="1" s="1"/>
  <c r="K987" i="1"/>
  <c r="N987" i="1"/>
  <c r="P987" i="1" s="1"/>
  <c r="R987" i="1" s="1"/>
  <c r="Q987" i="1"/>
  <c r="H987" i="1" s="1"/>
  <c r="K988" i="1"/>
  <c r="N988" i="1"/>
  <c r="P988" i="1" s="1"/>
  <c r="R988" i="1" s="1"/>
  <c r="Q988" i="1"/>
  <c r="H988" i="1" s="1"/>
  <c r="K989" i="1"/>
  <c r="N989" i="1"/>
  <c r="P989" i="1" s="1"/>
  <c r="R989" i="1" s="1"/>
  <c r="Q989" i="1"/>
  <c r="H989" i="1" s="1"/>
  <c r="K990" i="1"/>
  <c r="N990" i="1"/>
  <c r="P990" i="1" s="1"/>
  <c r="R990" i="1" s="1"/>
  <c r="Q990" i="1"/>
  <c r="H990" i="1" s="1"/>
  <c r="K991" i="1"/>
  <c r="N991" i="1"/>
  <c r="P991" i="1" s="1"/>
  <c r="R991" i="1" s="1"/>
  <c r="Q991" i="1"/>
  <c r="H991" i="1" s="1"/>
  <c r="K992" i="1"/>
  <c r="N992" i="1"/>
  <c r="P992" i="1" s="1"/>
  <c r="R992" i="1" s="1"/>
  <c r="Q992" i="1"/>
  <c r="H992" i="1" s="1"/>
  <c r="K993" i="1"/>
  <c r="N993" i="1"/>
  <c r="P993" i="1" s="1"/>
  <c r="R993" i="1" s="1"/>
  <c r="Q993" i="1"/>
  <c r="H993" i="1" s="1"/>
  <c r="K994" i="1"/>
  <c r="N994" i="1"/>
  <c r="P994" i="1" s="1"/>
  <c r="R994" i="1" s="1"/>
  <c r="Q994" i="1"/>
  <c r="H994" i="1" s="1"/>
  <c r="K995" i="1"/>
  <c r="N995" i="1"/>
  <c r="P995" i="1" s="1"/>
  <c r="R995" i="1" s="1"/>
  <c r="Q995" i="1"/>
  <c r="H995" i="1" s="1"/>
  <c r="K996" i="1"/>
  <c r="N996" i="1"/>
  <c r="P996" i="1" s="1"/>
  <c r="R996" i="1" s="1"/>
  <c r="Q996" i="1"/>
  <c r="H996" i="1" s="1"/>
  <c r="K997" i="1"/>
  <c r="N997" i="1"/>
  <c r="P997" i="1" s="1"/>
  <c r="R997" i="1" s="1"/>
  <c r="Q997" i="1"/>
  <c r="H997" i="1" s="1"/>
  <c r="K998" i="1"/>
  <c r="N998" i="1"/>
  <c r="P998" i="1" s="1"/>
  <c r="R998" i="1" s="1"/>
  <c r="Q998" i="1"/>
  <c r="H998" i="1" s="1"/>
  <c r="K999" i="1"/>
  <c r="N999" i="1"/>
  <c r="P999" i="1" s="1"/>
  <c r="R999" i="1" s="1"/>
  <c r="Q999" i="1"/>
  <c r="H999" i="1" s="1"/>
  <c r="K1000" i="1"/>
  <c r="N1000" i="1"/>
  <c r="P1000" i="1" s="1"/>
  <c r="R1000" i="1" s="1"/>
  <c r="Q1000" i="1"/>
  <c r="H1000" i="1" s="1"/>
  <c r="K1001" i="1"/>
  <c r="N1001" i="1"/>
  <c r="P1001" i="1" s="1"/>
  <c r="R1001" i="1" s="1"/>
  <c r="Q1001" i="1"/>
  <c r="H1001" i="1" s="1"/>
  <c r="K1002" i="1"/>
  <c r="N1002" i="1"/>
  <c r="P1002" i="1" s="1"/>
  <c r="R1002" i="1" s="1"/>
  <c r="Q1002" i="1"/>
  <c r="H1002" i="1" s="1"/>
  <c r="K1003" i="1"/>
  <c r="N1003" i="1"/>
  <c r="P1003" i="1" s="1"/>
  <c r="R1003" i="1" s="1"/>
  <c r="Q1003" i="1"/>
  <c r="H1003" i="1" s="1"/>
  <c r="K1004" i="1"/>
  <c r="N1004" i="1"/>
  <c r="P1004" i="1" s="1"/>
  <c r="R1004" i="1" s="1"/>
  <c r="Q1004" i="1"/>
  <c r="H1004" i="1" s="1"/>
  <c r="K1005" i="1"/>
  <c r="N1005" i="1"/>
  <c r="P1005" i="1" s="1"/>
  <c r="R1005" i="1" s="1"/>
  <c r="Q1005" i="1"/>
  <c r="H1005" i="1" s="1"/>
  <c r="K1006" i="1"/>
  <c r="N1006" i="1"/>
  <c r="P1006" i="1" s="1"/>
  <c r="R1006" i="1" s="1"/>
  <c r="Q1006" i="1"/>
  <c r="H1006" i="1" s="1"/>
  <c r="K1007" i="1"/>
  <c r="N1007" i="1"/>
  <c r="P1007" i="1" s="1"/>
  <c r="R1007" i="1" s="1"/>
  <c r="Q1007" i="1"/>
  <c r="H1007" i="1" s="1"/>
  <c r="K1008" i="1"/>
  <c r="N1008" i="1"/>
  <c r="P1008" i="1" s="1"/>
  <c r="R1008" i="1" s="1"/>
  <c r="Q1008" i="1"/>
  <c r="H1008" i="1" s="1"/>
  <c r="K1009" i="1"/>
  <c r="N1009" i="1"/>
  <c r="P1009" i="1" s="1"/>
  <c r="R1009" i="1" s="1"/>
  <c r="Q1009" i="1"/>
  <c r="H1009" i="1" s="1"/>
  <c r="K1010" i="1"/>
  <c r="N1010" i="1"/>
  <c r="P1010" i="1" s="1"/>
  <c r="R1010" i="1" s="1"/>
  <c r="Q1010" i="1"/>
  <c r="H1010" i="1" s="1"/>
  <c r="K1011" i="1"/>
  <c r="N1011" i="1"/>
  <c r="P1011" i="1" s="1"/>
  <c r="R1011" i="1" s="1"/>
  <c r="Q1011" i="1"/>
  <c r="H1011" i="1" s="1"/>
  <c r="K1012" i="1"/>
  <c r="N1012" i="1"/>
  <c r="P1012" i="1" s="1"/>
  <c r="R1012" i="1" s="1"/>
  <c r="Q1012" i="1"/>
  <c r="H1012" i="1" s="1"/>
  <c r="K1013" i="1"/>
  <c r="N1013" i="1"/>
  <c r="P1013" i="1" s="1"/>
  <c r="R1013" i="1" s="1"/>
  <c r="Q1013" i="1"/>
  <c r="H1013" i="1" s="1"/>
  <c r="K1014" i="1"/>
  <c r="N1014" i="1"/>
  <c r="P1014" i="1" s="1"/>
  <c r="R1014" i="1" s="1"/>
  <c r="Q1014" i="1"/>
  <c r="H1014" i="1" s="1"/>
  <c r="K1015" i="1"/>
  <c r="N1015" i="1"/>
  <c r="P1015" i="1" s="1"/>
  <c r="R1015" i="1" s="1"/>
  <c r="Q1015" i="1"/>
  <c r="H1015" i="1" s="1"/>
  <c r="K1016" i="1"/>
  <c r="N1016" i="1"/>
  <c r="P1016" i="1" s="1"/>
  <c r="R1016" i="1" s="1"/>
  <c r="Q1016" i="1"/>
  <c r="H1016" i="1" s="1"/>
  <c r="K1017" i="1"/>
  <c r="N1017" i="1"/>
  <c r="P1017" i="1" s="1"/>
  <c r="R1017" i="1" s="1"/>
  <c r="Q1017" i="1"/>
  <c r="H1017" i="1" s="1"/>
  <c r="K1018" i="1"/>
  <c r="N1018" i="1"/>
  <c r="P1018" i="1" s="1"/>
  <c r="R1018" i="1" s="1"/>
  <c r="Q1018" i="1"/>
  <c r="H1018" i="1" s="1"/>
  <c r="K1019" i="1"/>
  <c r="N1019" i="1"/>
  <c r="P1019" i="1" s="1"/>
  <c r="R1019" i="1" s="1"/>
  <c r="Q1019" i="1"/>
  <c r="H1019" i="1" s="1"/>
  <c r="K1020" i="1"/>
  <c r="N1020" i="1"/>
  <c r="P1020" i="1" s="1"/>
  <c r="R1020" i="1" s="1"/>
  <c r="Q1020" i="1"/>
  <c r="H1020" i="1" s="1"/>
  <c r="K1021" i="1"/>
  <c r="N1021" i="1"/>
  <c r="P1021" i="1" s="1"/>
  <c r="R1021" i="1" s="1"/>
  <c r="Q1021" i="1"/>
  <c r="H1021" i="1" s="1"/>
  <c r="K1022" i="1"/>
  <c r="N1022" i="1"/>
  <c r="P1022" i="1" s="1"/>
  <c r="R1022" i="1" s="1"/>
  <c r="Q1022" i="1"/>
  <c r="H1022" i="1" s="1"/>
  <c r="K1023" i="1"/>
  <c r="N1023" i="1"/>
  <c r="P1023" i="1" s="1"/>
  <c r="R1023" i="1" s="1"/>
  <c r="Q1023" i="1"/>
  <c r="H1023" i="1" s="1"/>
  <c r="K1024" i="1"/>
  <c r="N1024" i="1"/>
  <c r="P1024" i="1" s="1"/>
  <c r="R1024" i="1" s="1"/>
  <c r="Q1024" i="1"/>
  <c r="H1024" i="1" s="1"/>
  <c r="K1025" i="1"/>
  <c r="N1025" i="1"/>
  <c r="P1025" i="1" s="1"/>
  <c r="R1025" i="1" s="1"/>
  <c r="Q1025" i="1"/>
  <c r="H1025" i="1" s="1"/>
  <c r="K1026" i="1"/>
  <c r="N1026" i="1"/>
  <c r="P1026" i="1" s="1"/>
  <c r="R1026" i="1" s="1"/>
  <c r="Q1026" i="1"/>
  <c r="H1026" i="1" s="1"/>
  <c r="K1027" i="1"/>
  <c r="N1027" i="1"/>
  <c r="P1027" i="1" s="1"/>
  <c r="R1027" i="1" s="1"/>
  <c r="Q1027" i="1"/>
  <c r="H1027" i="1" s="1"/>
  <c r="K1028" i="1"/>
  <c r="N1028" i="1"/>
  <c r="P1028" i="1" s="1"/>
  <c r="R1028" i="1" s="1"/>
  <c r="Q1028" i="1"/>
  <c r="H1028" i="1" s="1"/>
  <c r="K1029" i="1"/>
  <c r="N1029" i="1"/>
  <c r="P1029" i="1" s="1"/>
  <c r="R1029" i="1" s="1"/>
  <c r="Q1029" i="1"/>
  <c r="H1029" i="1" s="1"/>
  <c r="K1030" i="1"/>
  <c r="N1030" i="1"/>
  <c r="P1030" i="1" s="1"/>
  <c r="R1030" i="1" s="1"/>
  <c r="Q1030" i="1"/>
  <c r="H1030" i="1" s="1"/>
  <c r="K1031" i="1"/>
  <c r="N1031" i="1"/>
  <c r="P1031" i="1" s="1"/>
  <c r="R1031" i="1" s="1"/>
  <c r="Q1031" i="1"/>
  <c r="H1031" i="1" s="1"/>
  <c r="K1032" i="1"/>
  <c r="N1032" i="1"/>
  <c r="P1032" i="1" s="1"/>
  <c r="R1032" i="1" s="1"/>
  <c r="Q1032" i="1"/>
  <c r="H1032" i="1" s="1"/>
  <c r="K1033" i="1"/>
  <c r="N1033" i="1"/>
  <c r="P1033" i="1" s="1"/>
  <c r="R1033" i="1" s="1"/>
  <c r="Q1033" i="1"/>
  <c r="H1033" i="1" s="1"/>
  <c r="K1034" i="1"/>
  <c r="N1034" i="1"/>
  <c r="P1034" i="1" s="1"/>
  <c r="R1034" i="1" s="1"/>
  <c r="Q1034" i="1"/>
  <c r="H1034" i="1" s="1"/>
  <c r="K1035" i="1"/>
  <c r="N1035" i="1"/>
  <c r="P1035" i="1" s="1"/>
  <c r="R1035" i="1" s="1"/>
  <c r="Q1035" i="1"/>
  <c r="H1035" i="1" s="1"/>
  <c r="K1036" i="1"/>
  <c r="N1036" i="1"/>
  <c r="P1036" i="1" s="1"/>
  <c r="R1036" i="1" s="1"/>
  <c r="Q1036" i="1"/>
  <c r="H1036" i="1" s="1"/>
  <c r="K1037" i="1"/>
  <c r="N1037" i="1"/>
  <c r="P1037" i="1" s="1"/>
  <c r="R1037" i="1" s="1"/>
  <c r="Q1037" i="1"/>
  <c r="H1037" i="1" s="1"/>
  <c r="K1038" i="1"/>
  <c r="N1038" i="1"/>
  <c r="P1038" i="1" s="1"/>
  <c r="R1038" i="1" s="1"/>
  <c r="Q1038" i="1"/>
  <c r="H1038" i="1" s="1"/>
  <c r="K1039" i="1"/>
  <c r="N1039" i="1"/>
  <c r="P1039" i="1" s="1"/>
  <c r="R1039" i="1" s="1"/>
  <c r="Q1039" i="1"/>
  <c r="H1039" i="1" s="1"/>
  <c r="K1040" i="1"/>
  <c r="N1040" i="1"/>
  <c r="P1040" i="1" s="1"/>
  <c r="R1040" i="1" s="1"/>
  <c r="Q1040" i="1"/>
  <c r="H1040" i="1" s="1"/>
  <c r="K1041" i="1"/>
  <c r="N1041" i="1"/>
  <c r="P1041" i="1" s="1"/>
  <c r="R1041" i="1" s="1"/>
  <c r="Q1041" i="1"/>
  <c r="H1041" i="1" s="1"/>
  <c r="K1042" i="1"/>
  <c r="N1042" i="1"/>
  <c r="P1042" i="1" s="1"/>
  <c r="R1042" i="1" s="1"/>
  <c r="Q1042" i="1"/>
  <c r="H1042" i="1" s="1"/>
  <c r="K1043" i="1"/>
  <c r="N1043" i="1"/>
  <c r="P1043" i="1" s="1"/>
  <c r="R1043" i="1" s="1"/>
  <c r="Q1043" i="1"/>
  <c r="H1043" i="1" s="1"/>
  <c r="K1044" i="1"/>
  <c r="N1044" i="1"/>
  <c r="P1044" i="1" s="1"/>
  <c r="R1044" i="1" s="1"/>
  <c r="Q1044" i="1"/>
  <c r="H1044" i="1" s="1"/>
  <c r="K1045" i="1"/>
  <c r="N1045" i="1"/>
  <c r="P1045" i="1" s="1"/>
  <c r="R1045" i="1" s="1"/>
  <c r="Q1045" i="1"/>
  <c r="H1045" i="1" s="1"/>
  <c r="K1046" i="1"/>
  <c r="N1046" i="1"/>
  <c r="P1046" i="1" s="1"/>
  <c r="R1046" i="1" s="1"/>
  <c r="Q1046" i="1"/>
  <c r="H1046" i="1" s="1"/>
  <c r="K1047" i="1"/>
  <c r="N1047" i="1"/>
  <c r="P1047" i="1" s="1"/>
  <c r="R1047" i="1" s="1"/>
  <c r="Q1047" i="1"/>
  <c r="H1047" i="1" s="1"/>
  <c r="K1048" i="1"/>
  <c r="N1048" i="1"/>
  <c r="P1048" i="1" s="1"/>
  <c r="R1048" i="1" s="1"/>
  <c r="Q1048" i="1"/>
  <c r="H1048" i="1" s="1"/>
  <c r="K1049" i="1"/>
  <c r="N1049" i="1"/>
  <c r="P1049" i="1" s="1"/>
  <c r="R1049" i="1" s="1"/>
  <c r="Q1049" i="1"/>
  <c r="H1049" i="1" s="1"/>
  <c r="K1050" i="1"/>
  <c r="N1050" i="1"/>
  <c r="P1050" i="1" s="1"/>
  <c r="R1050" i="1" s="1"/>
  <c r="Q1050" i="1"/>
  <c r="H1050" i="1" s="1"/>
  <c r="K1051" i="1"/>
  <c r="N1051" i="1"/>
  <c r="P1051" i="1" s="1"/>
  <c r="R1051" i="1" s="1"/>
  <c r="Q1051" i="1"/>
  <c r="H1051" i="1" s="1"/>
  <c r="K1052" i="1"/>
  <c r="N1052" i="1"/>
  <c r="P1052" i="1" s="1"/>
  <c r="R1052" i="1" s="1"/>
  <c r="Q1052" i="1"/>
  <c r="H1052" i="1" s="1"/>
  <c r="K1053" i="1"/>
  <c r="N1053" i="1"/>
  <c r="P1053" i="1" s="1"/>
  <c r="R1053" i="1" s="1"/>
  <c r="Q1053" i="1"/>
  <c r="H1053" i="1" s="1"/>
  <c r="K1054" i="1"/>
  <c r="N1054" i="1"/>
  <c r="P1054" i="1" s="1"/>
  <c r="R1054" i="1" s="1"/>
  <c r="Q1054" i="1"/>
  <c r="H1054" i="1" s="1"/>
  <c r="K1055" i="1"/>
  <c r="N1055" i="1"/>
  <c r="P1055" i="1" s="1"/>
  <c r="R1055" i="1" s="1"/>
  <c r="Q1055" i="1"/>
  <c r="H1055" i="1" s="1"/>
  <c r="K1056" i="1"/>
  <c r="N1056" i="1"/>
  <c r="P1056" i="1" s="1"/>
  <c r="R1056" i="1" s="1"/>
  <c r="Q1056" i="1"/>
  <c r="H1056" i="1" s="1"/>
  <c r="K1057" i="1"/>
  <c r="N1057" i="1"/>
  <c r="P1057" i="1" s="1"/>
  <c r="R1057" i="1" s="1"/>
  <c r="Q1057" i="1"/>
  <c r="H1057" i="1" s="1"/>
  <c r="K1058" i="1"/>
  <c r="N1058" i="1"/>
  <c r="P1058" i="1" s="1"/>
  <c r="R1058" i="1" s="1"/>
  <c r="Q1058" i="1"/>
  <c r="H1058" i="1" s="1"/>
  <c r="K1059" i="1"/>
  <c r="N1059" i="1"/>
  <c r="P1059" i="1" s="1"/>
  <c r="R1059" i="1" s="1"/>
  <c r="Q1059" i="1"/>
  <c r="H1059" i="1" s="1"/>
  <c r="K1060" i="1"/>
  <c r="N1060" i="1"/>
  <c r="P1060" i="1" s="1"/>
  <c r="R1060" i="1" s="1"/>
  <c r="Q1060" i="1"/>
  <c r="H1060" i="1" s="1"/>
  <c r="K1061" i="1"/>
  <c r="N1061" i="1"/>
  <c r="P1061" i="1" s="1"/>
  <c r="R1061" i="1" s="1"/>
  <c r="Q1061" i="1"/>
  <c r="H1061" i="1" s="1"/>
  <c r="K1062" i="1"/>
  <c r="N1062" i="1"/>
  <c r="P1062" i="1" s="1"/>
  <c r="R1062" i="1" s="1"/>
  <c r="Q1062" i="1"/>
  <c r="H1062" i="1" s="1"/>
  <c r="K1063" i="1"/>
  <c r="N1063" i="1"/>
  <c r="P1063" i="1" s="1"/>
  <c r="R1063" i="1" s="1"/>
  <c r="Q1063" i="1"/>
  <c r="H1063" i="1" s="1"/>
  <c r="K1064" i="1"/>
  <c r="N1064" i="1"/>
  <c r="P1064" i="1" s="1"/>
  <c r="R1064" i="1" s="1"/>
  <c r="Q1064" i="1"/>
  <c r="H1064" i="1" s="1"/>
  <c r="K1065" i="1"/>
  <c r="N1065" i="1"/>
  <c r="P1065" i="1" s="1"/>
  <c r="R1065" i="1" s="1"/>
  <c r="Q1065" i="1"/>
  <c r="H1065" i="1" s="1"/>
  <c r="K1066" i="1"/>
  <c r="N1066" i="1"/>
  <c r="P1066" i="1" s="1"/>
  <c r="R1066" i="1" s="1"/>
  <c r="Q1066" i="1"/>
  <c r="H1066" i="1" s="1"/>
  <c r="K1067" i="1"/>
  <c r="N1067" i="1"/>
  <c r="P1067" i="1" s="1"/>
  <c r="R1067" i="1" s="1"/>
  <c r="Q1067" i="1"/>
  <c r="H1067" i="1" s="1"/>
  <c r="K1068" i="1"/>
  <c r="N1068" i="1"/>
  <c r="P1068" i="1" s="1"/>
  <c r="R1068" i="1" s="1"/>
  <c r="Q1068" i="1"/>
  <c r="H1068" i="1" s="1"/>
  <c r="K1069" i="1"/>
  <c r="N1069" i="1"/>
  <c r="P1069" i="1" s="1"/>
  <c r="R1069" i="1" s="1"/>
  <c r="Q1069" i="1"/>
  <c r="H1069" i="1" s="1"/>
  <c r="K1070" i="1"/>
  <c r="N1070" i="1"/>
  <c r="P1070" i="1" s="1"/>
  <c r="R1070" i="1" s="1"/>
  <c r="Q1070" i="1"/>
  <c r="H1070" i="1" s="1"/>
  <c r="K1071" i="1"/>
  <c r="N1071" i="1"/>
  <c r="P1071" i="1" s="1"/>
  <c r="R1071" i="1" s="1"/>
  <c r="Q1071" i="1"/>
  <c r="H1071" i="1" s="1"/>
  <c r="K1072" i="1"/>
  <c r="N1072" i="1"/>
  <c r="P1072" i="1" s="1"/>
  <c r="R1072" i="1" s="1"/>
  <c r="Q1072" i="1"/>
  <c r="H1072" i="1" s="1"/>
  <c r="K1073" i="1"/>
  <c r="N1073" i="1"/>
  <c r="P1073" i="1" s="1"/>
  <c r="R1073" i="1" s="1"/>
  <c r="Q1073" i="1"/>
  <c r="H1073" i="1" s="1"/>
  <c r="K1074" i="1"/>
  <c r="N1074" i="1"/>
  <c r="P1074" i="1" s="1"/>
  <c r="R1074" i="1" s="1"/>
  <c r="Q1074" i="1"/>
  <c r="H1074" i="1" s="1"/>
  <c r="K1075" i="1"/>
  <c r="N1075" i="1"/>
  <c r="P1075" i="1" s="1"/>
  <c r="R1075" i="1" s="1"/>
  <c r="Q1075" i="1"/>
  <c r="H1075" i="1" s="1"/>
  <c r="K1076" i="1"/>
  <c r="N1076" i="1"/>
  <c r="P1076" i="1" s="1"/>
  <c r="R1076" i="1" s="1"/>
  <c r="Q1076" i="1"/>
  <c r="H1076" i="1" s="1"/>
  <c r="K1077" i="1"/>
  <c r="N1077" i="1"/>
  <c r="P1077" i="1" s="1"/>
  <c r="R1077" i="1" s="1"/>
  <c r="Q1077" i="1"/>
  <c r="H1077" i="1" s="1"/>
  <c r="K1078" i="1"/>
  <c r="N1078" i="1"/>
  <c r="P1078" i="1" s="1"/>
  <c r="R1078" i="1" s="1"/>
  <c r="Q1078" i="1"/>
  <c r="H1078" i="1" s="1"/>
  <c r="K1079" i="1"/>
  <c r="N1079" i="1"/>
  <c r="P1079" i="1" s="1"/>
  <c r="R1079" i="1" s="1"/>
  <c r="Q1079" i="1"/>
  <c r="H1079" i="1" s="1"/>
  <c r="K1080" i="1"/>
  <c r="N1080" i="1"/>
  <c r="P1080" i="1" s="1"/>
  <c r="R1080" i="1" s="1"/>
  <c r="Q1080" i="1"/>
  <c r="H1080" i="1" s="1"/>
  <c r="K1081" i="1"/>
  <c r="N1081" i="1"/>
  <c r="P1081" i="1" s="1"/>
  <c r="R1081" i="1" s="1"/>
  <c r="Q1081" i="1"/>
  <c r="H1081" i="1" s="1"/>
  <c r="K1082" i="1"/>
  <c r="N1082" i="1"/>
  <c r="P1082" i="1" s="1"/>
  <c r="R1082" i="1" s="1"/>
  <c r="Q1082" i="1"/>
  <c r="H1082" i="1" s="1"/>
  <c r="K1083" i="1"/>
  <c r="N1083" i="1"/>
  <c r="P1083" i="1" s="1"/>
  <c r="R1083" i="1" s="1"/>
  <c r="Q1083" i="1"/>
  <c r="H1083" i="1" s="1"/>
  <c r="K1084" i="1"/>
  <c r="N1084" i="1"/>
  <c r="P1084" i="1" s="1"/>
  <c r="R1084" i="1" s="1"/>
  <c r="Q1084" i="1"/>
  <c r="H1084" i="1" s="1"/>
  <c r="K1085" i="1"/>
  <c r="N1085" i="1"/>
  <c r="P1085" i="1" s="1"/>
  <c r="R1085" i="1" s="1"/>
  <c r="Q1085" i="1"/>
  <c r="H1085" i="1" s="1"/>
  <c r="K1086" i="1"/>
  <c r="N1086" i="1"/>
  <c r="P1086" i="1" s="1"/>
  <c r="R1086" i="1" s="1"/>
  <c r="Q1086" i="1"/>
  <c r="H1086" i="1" s="1"/>
  <c r="K1087" i="1"/>
  <c r="N1087" i="1"/>
  <c r="P1087" i="1" s="1"/>
  <c r="R1087" i="1" s="1"/>
  <c r="Q1087" i="1"/>
  <c r="H1087" i="1" s="1"/>
  <c r="K1088" i="1"/>
  <c r="N1088" i="1"/>
  <c r="P1088" i="1" s="1"/>
  <c r="R1088" i="1" s="1"/>
  <c r="Q1088" i="1"/>
  <c r="H1088" i="1" s="1"/>
  <c r="K1089" i="1"/>
  <c r="N1089" i="1"/>
  <c r="P1089" i="1" s="1"/>
  <c r="R1089" i="1" s="1"/>
  <c r="Q1089" i="1"/>
  <c r="H1089" i="1" s="1"/>
  <c r="K1090" i="1"/>
  <c r="N1090" i="1"/>
  <c r="P1090" i="1" s="1"/>
  <c r="R1090" i="1" s="1"/>
  <c r="Q1090" i="1"/>
  <c r="H1090" i="1" s="1"/>
  <c r="K1091" i="1"/>
  <c r="N1091" i="1"/>
  <c r="P1091" i="1" s="1"/>
  <c r="R1091" i="1" s="1"/>
  <c r="Q1091" i="1"/>
  <c r="H1091" i="1" s="1"/>
  <c r="K1092" i="1"/>
  <c r="N1092" i="1"/>
  <c r="P1092" i="1" s="1"/>
  <c r="R1092" i="1" s="1"/>
  <c r="Q1092" i="1"/>
  <c r="H1092" i="1" s="1"/>
  <c r="K1093" i="1"/>
  <c r="N1093" i="1"/>
  <c r="P1093" i="1" s="1"/>
  <c r="R1093" i="1" s="1"/>
  <c r="Q1093" i="1"/>
  <c r="H1093" i="1" s="1"/>
  <c r="K1094" i="1"/>
  <c r="N1094" i="1"/>
  <c r="P1094" i="1" s="1"/>
  <c r="R1094" i="1" s="1"/>
  <c r="Q1094" i="1"/>
  <c r="H1094" i="1" s="1"/>
  <c r="K1095" i="1"/>
  <c r="N1095" i="1"/>
  <c r="P1095" i="1" s="1"/>
  <c r="R1095" i="1" s="1"/>
  <c r="Q1095" i="1"/>
  <c r="H1095" i="1" s="1"/>
  <c r="K1096" i="1"/>
  <c r="N1096" i="1"/>
  <c r="P1096" i="1" s="1"/>
  <c r="R1096" i="1" s="1"/>
  <c r="Q1096" i="1"/>
  <c r="H1096" i="1" s="1"/>
  <c r="K1097" i="1"/>
  <c r="N1097" i="1"/>
  <c r="P1097" i="1" s="1"/>
  <c r="R1097" i="1" s="1"/>
  <c r="Q1097" i="1"/>
  <c r="H1097" i="1" s="1"/>
  <c r="K1098" i="1"/>
  <c r="N1098" i="1"/>
  <c r="P1098" i="1" s="1"/>
  <c r="R1098" i="1" s="1"/>
  <c r="Q1098" i="1"/>
  <c r="H1098" i="1" s="1"/>
  <c r="K1099" i="1"/>
  <c r="N1099" i="1"/>
  <c r="P1099" i="1" s="1"/>
  <c r="R1099" i="1" s="1"/>
  <c r="Q1099" i="1"/>
  <c r="H1099" i="1" s="1"/>
  <c r="K1100" i="1"/>
  <c r="N1100" i="1"/>
  <c r="P1100" i="1" s="1"/>
  <c r="R1100" i="1" s="1"/>
  <c r="Q1100" i="1"/>
  <c r="H1100" i="1" s="1"/>
  <c r="K1101" i="1"/>
  <c r="N1101" i="1"/>
  <c r="P1101" i="1" s="1"/>
  <c r="R1101" i="1" s="1"/>
  <c r="Q1101" i="1"/>
  <c r="H1101" i="1" s="1"/>
  <c r="K1102" i="1"/>
  <c r="N1102" i="1"/>
  <c r="P1102" i="1" s="1"/>
  <c r="R1102" i="1" s="1"/>
  <c r="Q1102" i="1"/>
  <c r="H1102" i="1" s="1"/>
  <c r="K1103" i="1"/>
  <c r="N1103" i="1"/>
  <c r="P1103" i="1" s="1"/>
  <c r="R1103" i="1" s="1"/>
  <c r="Q1103" i="1"/>
  <c r="H1103" i="1" s="1"/>
  <c r="K1104" i="1"/>
  <c r="N1104" i="1"/>
  <c r="P1104" i="1" s="1"/>
  <c r="R1104" i="1" s="1"/>
  <c r="Q1104" i="1"/>
  <c r="H1104" i="1" s="1"/>
  <c r="K1105" i="1"/>
  <c r="N1105" i="1"/>
  <c r="P1105" i="1" s="1"/>
  <c r="R1105" i="1" s="1"/>
  <c r="Q1105" i="1"/>
  <c r="H1105" i="1" s="1"/>
  <c r="K1106" i="1"/>
  <c r="N1106" i="1"/>
  <c r="P1106" i="1" s="1"/>
  <c r="R1106" i="1" s="1"/>
  <c r="Q1106" i="1"/>
  <c r="H1106" i="1" s="1"/>
  <c r="K1107" i="1"/>
  <c r="N1107" i="1"/>
  <c r="P1107" i="1" s="1"/>
  <c r="R1107" i="1" s="1"/>
  <c r="Q1107" i="1"/>
  <c r="H1107" i="1" s="1"/>
  <c r="K1108" i="1"/>
  <c r="N1108" i="1"/>
  <c r="P1108" i="1" s="1"/>
  <c r="R1108" i="1" s="1"/>
  <c r="Q1108" i="1"/>
  <c r="H1108" i="1" s="1"/>
  <c r="K1109" i="1"/>
  <c r="N1109" i="1"/>
  <c r="P1109" i="1" s="1"/>
  <c r="R1109" i="1" s="1"/>
  <c r="Q1109" i="1"/>
  <c r="H1109" i="1" s="1"/>
  <c r="K1110" i="1"/>
  <c r="N1110" i="1"/>
  <c r="P1110" i="1" s="1"/>
  <c r="R1110" i="1" s="1"/>
  <c r="S1110" i="1" s="1"/>
  <c r="Q1110" i="1"/>
  <c r="H1110" i="1" s="1"/>
  <c r="K1111" i="1"/>
  <c r="N1111" i="1"/>
  <c r="P1111" i="1" s="1"/>
  <c r="R1111" i="1" s="1"/>
  <c r="Q1111" i="1"/>
  <c r="H1111" i="1" s="1"/>
  <c r="K1112" i="1"/>
  <c r="N1112" i="1"/>
  <c r="P1112" i="1" s="1"/>
  <c r="R1112" i="1" s="1"/>
  <c r="Q1112" i="1"/>
  <c r="H1112" i="1" s="1"/>
  <c r="K1113" i="1"/>
  <c r="N1113" i="1"/>
  <c r="P1113" i="1" s="1"/>
  <c r="R1113" i="1" s="1"/>
  <c r="Q1113" i="1"/>
  <c r="H1113" i="1" s="1"/>
  <c r="K1114" i="1"/>
  <c r="N1114" i="1"/>
  <c r="P1114" i="1" s="1"/>
  <c r="R1114" i="1" s="1"/>
  <c r="Q1114" i="1"/>
  <c r="H1114" i="1" s="1"/>
  <c r="K1115" i="1"/>
  <c r="N1115" i="1"/>
  <c r="P1115" i="1" s="1"/>
  <c r="R1115" i="1" s="1"/>
  <c r="Q1115" i="1"/>
  <c r="H1115" i="1" s="1"/>
  <c r="K1116" i="1"/>
  <c r="N1116" i="1"/>
  <c r="P1116" i="1" s="1"/>
  <c r="R1116" i="1" s="1"/>
  <c r="Q1116" i="1"/>
  <c r="H1116" i="1" s="1"/>
  <c r="K1117" i="1"/>
  <c r="N1117" i="1"/>
  <c r="P1117" i="1" s="1"/>
  <c r="R1117" i="1" s="1"/>
  <c r="Q1117" i="1"/>
  <c r="H1117" i="1" s="1"/>
  <c r="K1118" i="1"/>
  <c r="N1118" i="1"/>
  <c r="P1118" i="1" s="1"/>
  <c r="R1118" i="1" s="1"/>
  <c r="Q1118" i="1"/>
  <c r="H1118" i="1" s="1"/>
  <c r="K1119" i="1"/>
  <c r="N1119" i="1"/>
  <c r="P1119" i="1" s="1"/>
  <c r="R1119" i="1" s="1"/>
  <c r="Q1119" i="1"/>
  <c r="H1119" i="1" s="1"/>
  <c r="K1120" i="1"/>
  <c r="N1120" i="1"/>
  <c r="P1120" i="1" s="1"/>
  <c r="R1120" i="1" s="1"/>
  <c r="Q1120" i="1"/>
  <c r="H1120" i="1" s="1"/>
  <c r="K1121" i="1"/>
  <c r="N1121" i="1"/>
  <c r="P1121" i="1" s="1"/>
  <c r="R1121" i="1" s="1"/>
  <c r="Q1121" i="1"/>
  <c r="H1121" i="1" s="1"/>
  <c r="K1122" i="1"/>
  <c r="N1122" i="1"/>
  <c r="P1122" i="1" s="1"/>
  <c r="R1122" i="1" s="1"/>
  <c r="Q1122" i="1"/>
  <c r="H1122" i="1" s="1"/>
  <c r="K1123" i="1"/>
  <c r="N1123" i="1"/>
  <c r="P1123" i="1" s="1"/>
  <c r="R1123" i="1" s="1"/>
  <c r="Q1123" i="1"/>
  <c r="H1123" i="1" s="1"/>
  <c r="K1124" i="1"/>
  <c r="N1124" i="1"/>
  <c r="P1124" i="1" s="1"/>
  <c r="R1124" i="1" s="1"/>
  <c r="Q1124" i="1"/>
  <c r="H1124" i="1" s="1"/>
  <c r="K1125" i="1"/>
  <c r="N1125" i="1"/>
  <c r="P1125" i="1" s="1"/>
  <c r="R1125" i="1" s="1"/>
  <c r="Q1125" i="1"/>
  <c r="H1125" i="1" s="1"/>
  <c r="K1126" i="1"/>
  <c r="N1126" i="1"/>
  <c r="P1126" i="1" s="1"/>
  <c r="R1126" i="1" s="1"/>
  <c r="S1126" i="1" s="1"/>
  <c r="Q1126" i="1"/>
  <c r="H1126" i="1" s="1"/>
  <c r="K1127" i="1"/>
  <c r="N1127" i="1"/>
  <c r="P1127" i="1" s="1"/>
  <c r="R1127" i="1" s="1"/>
  <c r="Q1127" i="1"/>
  <c r="H1127" i="1" s="1"/>
  <c r="K1128" i="1"/>
  <c r="N1128" i="1"/>
  <c r="P1128" i="1" s="1"/>
  <c r="R1128" i="1" s="1"/>
  <c r="Q1128" i="1"/>
  <c r="H1128" i="1" s="1"/>
  <c r="K1129" i="1"/>
  <c r="N1129" i="1"/>
  <c r="P1129" i="1" s="1"/>
  <c r="R1129" i="1" s="1"/>
  <c r="Q1129" i="1"/>
  <c r="H1129" i="1" s="1"/>
  <c r="K1130" i="1"/>
  <c r="N1130" i="1"/>
  <c r="P1130" i="1" s="1"/>
  <c r="R1130" i="1" s="1"/>
  <c r="S1130" i="1" s="1"/>
  <c r="Q1130" i="1"/>
  <c r="H1130" i="1" s="1"/>
  <c r="K1131" i="1"/>
  <c r="N1131" i="1"/>
  <c r="P1131" i="1" s="1"/>
  <c r="R1131" i="1" s="1"/>
  <c r="Q1131" i="1"/>
  <c r="H1131" i="1" s="1"/>
  <c r="K1132" i="1"/>
  <c r="N1132" i="1"/>
  <c r="P1132" i="1" s="1"/>
  <c r="R1132" i="1" s="1"/>
  <c r="Q1132" i="1"/>
  <c r="H1132" i="1" s="1"/>
  <c r="K1133" i="1"/>
  <c r="N1133" i="1"/>
  <c r="P1133" i="1" s="1"/>
  <c r="R1133" i="1" s="1"/>
  <c r="Q1133" i="1"/>
  <c r="H1133" i="1" s="1"/>
  <c r="K1134" i="1"/>
  <c r="N1134" i="1"/>
  <c r="P1134" i="1" s="1"/>
  <c r="R1134" i="1" s="1"/>
  <c r="S1134" i="1" s="1"/>
  <c r="Q1134" i="1"/>
  <c r="H1134" i="1" s="1"/>
  <c r="K1135" i="1"/>
  <c r="N1135" i="1"/>
  <c r="P1135" i="1" s="1"/>
  <c r="R1135" i="1" s="1"/>
  <c r="Q1135" i="1"/>
  <c r="H1135" i="1" s="1"/>
  <c r="K1136" i="1"/>
  <c r="N1136" i="1"/>
  <c r="P1136" i="1" s="1"/>
  <c r="R1136" i="1" s="1"/>
  <c r="Q1136" i="1"/>
  <c r="H1136" i="1" s="1"/>
  <c r="K1137" i="1"/>
  <c r="N1137" i="1"/>
  <c r="P1137" i="1" s="1"/>
  <c r="R1137" i="1" s="1"/>
  <c r="Q1137" i="1"/>
  <c r="H1137" i="1" s="1"/>
  <c r="K1138" i="1"/>
  <c r="N1138" i="1"/>
  <c r="P1138" i="1" s="1"/>
  <c r="R1138" i="1" s="1"/>
  <c r="S1138" i="1" s="1"/>
  <c r="Q1138" i="1"/>
  <c r="H1138" i="1" s="1"/>
  <c r="K1139" i="1"/>
  <c r="N1139" i="1"/>
  <c r="P1139" i="1" s="1"/>
  <c r="R1139" i="1" s="1"/>
  <c r="Q1139" i="1"/>
  <c r="H1139" i="1" s="1"/>
  <c r="K1140" i="1"/>
  <c r="N1140" i="1"/>
  <c r="P1140" i="1" s="1"/>
  <c r="R1140" i="1" s="1"/>
  <c r="Q1140" i="1"/>
  <c r="H1140" i="1" s="1"/>
  <c r="K1141" i="1"/>
  <c r="N1141" i="1"/>
  <c r="P1141" i="1" s="1"/>
  <c r="R1141" i="1" s="1"/>
  <c r="Q1141" i="1"/>
  <c r="H1141" i="1" s="1"/>
  <c r="K1142" i="1"/>
  <c r="N1142" i="1"/>
  <c r="P1142" i="1" s="1"/>
  <c r="R1142" i="1" s="1"/>
  <c r="S1142" i="1" s="1"/>
  <c r="Q1142" i="1"/>
  <c r="H1142" i="1" s="1"/>
  <c r="K1143" i="1"/>
  <c r="N1143" i="1"/>
  <c r="P1143" i="1" s="1"/>
  <c r="R1143" i="1" s="1"/>
  <c r="Q1143" i="1"/>
  <c r="H1143" i="1" s="1"/>
  <c r="K1144" i="1"/>
  <c r="N1144" i="1"/>
  <c r="P1144" i="1" s="1"/>
  <c r="R1144" i="1" s="1"/>
  <c r="Q1144" i="1"/>
  <c r="H1144" i="1" s="1"/>
  <c r="K1145" i="1"/>
  <c r="N1145" i="1"/>
  <c r="P1145" i="1" s="1"/>
  <c r="R1145" i="1" s="1"/>
  <c r="Q1145" i="1"/>
  <c r="H1145" i="1" s="1"/>
  <c r="K1146" i="1"/>
  <c r="N1146" i="1"/>
  <c r="P1146" i="1" s="1"/>
  <c r="R1146" i="1" s="1"/>
  <c r="S1146" i="1" s="1"/>
  <c r="Q1146" i="1"/>
  <c r="H1146" i="1" s="1"/>
  <c r="K1147" i="1"/>
  <c r="N1147" i="1"/>
  <c r="P1147" i="1" s="1"/>
  <c r="R1147" i="1" s="1"/>
  <c r="Q1147" i="1"/>
  <c r="H1147" i="1" s="1"/>
  <c r="K1148" i="1"/>
  <c r="N1148" i="1"/>
  <c r="P1148" i="1" s="1"/>
  <c r="R1148" i="1" s="1"/>
  <c r="Q1148" i="1"/>
  <c r="H1148" i="1" s="1"/>
  <c r="K1149" i="1"/>
  <c r="N1149" i="1"/>
  <c r="P1149" i="1" s="1"/>
  <c r="R1149" i="1" s="1"/>
  <c r="Q1149" i="1"/>
  <c r="H1149" i="1" s="1"/>
  <c r="K1150" i="1"/>
  <c r="N1150" i="1"/>
  <c r="P1150" i="1" s="1"/>
  <c r="R1150" i="1" s="1"/>
  <c r="S1150" i="1" s="1"/>
  <c r="Q1150" i="1"/>
  <c r="H1150" i="1" s="1"/>
  <c r="K1151" i="1"/>
  <c r="N1151" i="1"/>
  <c r="P1151" i="1" s="1"/>
  <c r="R1151" i="1" s="1"/>
  <c r="Q1151" i="1"/>
  <c r="H1151" i="1" s="1"/>
  <c r="K1152" i="1"/>
  <c r="N1152" i="1"/>
  <c r="P1152" i="1" s="1"/>
  <c r="R1152" i="1" s="1"/>
  <c r="Q1152" i="1"/>
  <c r="H1152" i="1" s="1"/>
  <c r="K1153" i="1"/>
  <c r="N1153" i="1"/>
  <c r="P1153" i="1" s="1"/>
  <c r="R1153" i="1" s="1"/>
  <c r="Q1153" i="1"/>
  <c r="H1153" i="1" s="1"/>
  <c r="K1154" i="1"/>
  <c r="N1154" i="1"/>
  <c r="P1154" i="1" s="1"/>
  <c r="R1154" i="1" s="1"/>
  <c r="S1154" i="1" s="1"/>
  <c r="Q1154" i="1"/>
  <c r="H1154" i="1" s="1"/>
  <c r="K1155" i="1"/>
  <c r="N1155" i="1"/>
  <c r="P1155" i="1" s="1"/>
  <c r="R1155" i="1" s="1"/>
  <c r="Q1155" i="1"/>
  <c r="H1155" i="1" s="1"/>
  <c r="K1156" i="1"/>
  <c r="N1156" i="1"/>
  <c r="P1156" i="1" s="1"/>
  <c r="R1156" i="1" s="1"/>
  <c r="Q1156" i="1"/>
  <c r="H1156" i="1" s="1"/>
  <c r="K1157" i="1"/>
  <c r="N1157" i="1"/>
  <c r="P1157" i="1" s="1"/>
  <c r="R1157" i="1" s="1"/>
  <c r="Q1157" i="1"/>
  <c r="H1157" i="1" s="1"/>
  <c r="K1158" i="1"/>
  <c r="N1158" i="1"/>
  <c r="P1158" i="1" s="1"/>
  <c r="R1158" i="1" s="1"/>
  <c r="S1158" i="1" s="1"/>
  <c r="Q1158" i="1"/>
  <c r="H1158" i="1" s="1"/>
  <c r="K1159" i="1"/>
  <c r="N1159" i="1"/>
  <c r="P1159" i="1" s="1"/>
  <c r="R1159" i="1" s="1"/>
  <c r="Q1159" i="1"/>
  <c r="H1159" i="1" s="1"/>
  <c r="K1160" i="1"/>
  <c r="N1160" i="1"/>
  <c r="P1160" i="1" s="1"/>
  <c r="R1160" i="1" s="1"/>
  <c r="Q1160" i="1"/>
  <c r="H1160" i="1" s="1"/>
  <c r="K1161" i="1"/>
  <c r="N1161" i="1"/>
  <c r="P1161" i="1" s="1"/>
  <c r="R1161" i="1" s="1"/>
  <c r="Q1161" i="1"/>
  <c r="H1161" i="1" s="1"/>
  <c r="K1162" i="1"/>
  <c r="N1162" i="1"/>
  <c r="P1162" i="1" s="1"/>
  <c r="R1162" i="1" s="1"/>
  <c r="S1162" i="1" s="1"/>
  <c r="Q1162" i="1"/>
  <c r="H1162" i="1" s="1"/>
  <c r="K1163" i="1"/>
  <c r="N1163" i="1"/>
  <c r="P1163" i="1" s="1"/>
  <c r="R1163" i="1" s="1"/>
  <c r="Q1163" i="1"/>
  <c r="H1163" i="1" s="1"/>
  <c r="K1164" i="1"/>
  <c r="N1164" i="1"/>
  <c r="P1164" i="1" s="1"/>
  <c r="R1164" i="1" s="1"/>
  <c r="Q1164" i="1"/>
  <c r="H1164" i="1" s="1"/>
  <c r="K1165" i="1"/>
  <c r="N1165" i="1"/>
  <c r="P1165" i="1" s="1"/>
  <c r="R1165" i="1" s="1"/>
  <c r="Q1165" i="1"/>
  <c r="H1165" i="1" s="1"/>
  <c r="K1166" i="1"/>
  <c r="N1166" i="1"/>
  <c r="P1166" i="1" s="1"/>
  <c r="R1166" i="1" s="1"/>
  <c r="S1166" i="1" s="1"/>
  <c r="Q1166" i="1"/>
  <c r="H1166" i="1" s="1"/>
  <c r="K1167" i="1"/>
  <c r="N1167" i="1"/>
  <c r="P1167" i="1" s="1"/>
  <c r="R1167" i="1" s="1"/>
  <c r="Q1167" i="1"/>
  <c r="H1167" i="1" s="1"/>
  <c r="K1168" i="1"/>
  <c r="N1168" i="1"/>
  <c r="P1168" i="1" s="1"/>
  <c r="R1168" i="1" s="1"/>
  <c r="Q1168" i="1"/>
  <c r="H1168" i="1" s="1"/>
  <c r="K1169" i="1"/>
  <c r="N1169" i="1"/>
  <c r="P1169" i="1" s="1"/>
  <c r="R1169" i="1" s="1"/>
  <c r="Q1169" i="1"/>
  <c r="H1169" i="1" s="1"/>
  <c r="K1170" i="1"/>
  <c r="N1170" i="1"/>
  <c r="P1170" i="1" s="1"/>
  <c r="R1170" i="1" s="1"/>
  <c r="S1170" i="1" s="1"/>
  <c r="Q1170" i="1"/>
  <c r="H1170" i="1" s="1"/>
  <c r="K1171" i="1"/>
  <c r="N1171" i="1"/>
  <c r="P1171" i="1" s="1"/>
  <c r="R1171" i="1" s="1"/>
  <c r="Q1171" i="1"/>
  <c r="H1171" i="1" s="1"/>
  <c r="K1172" i="1"/>
  <c r="N1172" i="1"/>
  <c r="P1172" i="1" s="1"/>
  <c r="R1172" i="1" s="1"/>
  <c r="Q1172" i="1"/>
  <c r="H1172" i="1" s="1"/>
  <c r="K1173" i="1"/>
  <c r="N1173" i="1"/>
  <c r="P1173" i="1" s="1"/>
  <c r="R1173" i="1" s="1"/>
  <c r="Q1173" i="1"/>
  <c r="H1173" i="1" s="1"/>
  <c r="K1174" i="1"/>
  <c r="N1174" i="1"/>
  <c r="P1174" i="1" s="1"/>
  <c r="R1174" i="1" s="1"/>
  <c r="S1174" i="1" s="1"/>
  <c r="Q1174" i="1"/>
  <c r="H1174" i="1" s="1"/>
  <c r="K1175" i="1"/>
  <c r="N1175" i="1"/>
  <c r="P1175" i="1" s="1"/>
  <c r="R1175" i="1" s="1"/>
  <c r="Q1175" i="1"/>
  <c r="H1175" i="1" s="1"/>
  <c r="K1176" i="1"/>
  <c r="N1176" i="1"/>
  <c r="P1176" i="1" s="1"/>
  <c r="R1176" i="1" s="1"/>
  <c r="Q1176" i="1"/>
  <c r="H1176" i="1" s="1"/>
  <c r="K1177" i="1"/>
  <c r="N1177" i="1"/>
  <c r="P1177" i="1" s="1"/>
  <c r="R1177" i="1" s="1"/>
  <c r="Q1177" i="1"/>
  <c r="H1177" i="1" s="1"/>
  <c r="K1178" i="1"/>
  <c r="N1178" i="1"/>
  <c r="P1178" i="1" s="1"/>
  <c r="R1178" i="1" s="1"/>
  <c r="S1178" i="1" s="1"/>
  <c r="Q1178" i="1"/>
  <c r="H1178" i="1" s="1"/>
  <c r="K1179" i="1"/>
  <c r="N1179" i="1"/>
  <c r="P1179" i="1" s="1"/>
  <c r="R1179" i="1" s="1"/>
  <c r="Q1179" i="1"/>
  <c r="H1179" i="1" s="1"/>
  <c r="K1180" i="1"/>
  <c r="N1180" i="1"/>
  <c r="P1180" i="1" s="1"/>
  <c r="R1180" i="1" s="1"/>
  <c r="Q1180" i="1"/>
  <c r="H1180" i="1" s="1"/>
  <c r="K1181" i="1"/>
  <c r="N1181" i="1"/>
  <c r="P1181" i="1" s="1"/>
  <c r="R1181" i="1" s="1"/>
  <c r="Q1181" i="1"/>
  <c r="H1181" i="1" s="1"/>
  <c r="K1182" i="1"/>
  <c r="N1182" i="1"/>
  <c r="P1182" i="1" s="1"/>
  <c r="R1182" i="1" s="1"/>
  <c r="S1182" i="1" s="1"/>
  <c r="Q1182" i="1"/>
  <c r="H1182" i="1" s="1"/>
  <c r="K1183" i="1"/>
  <c r="N1183" i="1"/>
  <c r="P1183" i="1" s="1"/>
  <c r="R1183" i="1" s="1"/>
  <c r="Q1183" i="1"/>
  <c r="H1183" i="1" s="1"/>
  <c r="K1184" i="1"/>
  <c r="N1184" i="1"/>
  <c r="P1184" i="1" s="1"/>
  <c r="R1184" i="1" s="1"/>
  <c r="Q1184" i="1"/>
  <c r="H1184" i="1" s="1"/>
  <c r="K1185" i="1"/>
  <c r="N1185" i="1"/>
  <c r="P1185" i="1" s="1"/>
  <c r="R1185" i="1" s="1"/>
  <c r="Q1185" i="1"/>
  <c r="H1185" i="1" s="1"/>
  <c r="K1186" i="1"/>
  <c r="N1186" i="1"/>
  <c r="P1186" i="1" s="1"/>
  <c r="R1186" i="1" s="1"/>
  <c r="S1186" i="1" s="1"/>
  <c r="Q1186" i="1"/>
  <c r="H1186" i="1" s="1"/>
  <c r="K1187" i="1"/>
  <c r="N1187" i="1"/>
  <c r="P1187" i="1" s="1"/>
  <c r="R1187" i="1" s="1"/>
  <c r="Q1187" i="1"/>
  <c r="H1187" i="1" s="1"/>
  <c r="K1188" i="1"/>
  <c r="N1188" i="1"/>
  <c r="P1188" i="1" s="1"/>
  <c r="R1188" i="1" s="1"/>
  <c r="Q1188" i="1"/>
  <c r="H1188" i="1" s="1"/>
  <c r="K1189" i="1"/>
  <c r="N1189" i="1"/>
  <c r="P1189" i="1" s="1"/>
  <c r="R1189" i="1" s="1"/>
  <c r="Q1189" i="1"/>
  <c r="H1189" i="1" s="1"/>
  <c r="K1190" i="1"/>
  <c r="N1190" i="1"/>
  <c r="P1190" i="1" s="1"/>
  <c r="R1190" i="1" s="1"/>
  <c r="S1190" i="1" s="1"/>
  <c r="Q1190" i="1"/>
  <c r="H1190" i="1" s="1"/>
  <c r="K1191" i="1"/>
  <c r="N1191" i="1"/>
  <c r="P1191" i="1" s="1"/>
  <c r="R1191" i="1" s="1"/>
  <c r="Q1191" i="1"/>
  <c r="H1191" i="1" s="1"/>
  <c r="K1192" i="1"/>
  <c r="N1192" i="1"/>
  <c r="P1192" i="1" s="1"/>
  <c r="R1192" i="1" s="1"/>
  <c r="Q1192" i="1"/>
  <c r="H1192" i="1" s="1"/>
  <c r="K1193" i="1"/>
  <c r="N1193" i="1"/>
  <c r="P1193" i="1" s="1"/>
  <c r="R1193" i="1" s="1"/>
  <c r="Q1193" i="1"/>
  <c r="H1193" i="1" s="1"/>
  <c r="K1194" i="1"/>
  <c r="N1194" i="1"/>
  <c r="P1194" i="1" s="1"/>
  <c r="R1194" i="1" s="1"/>
  <c r="S1194" i="1" s="1"/>
  <c r="Q1194" i="1"/>
  <c r="H1194" i="1" s="1"/>
  <c r="K1195" i="1"/>
  <c r="N1195" i="1"/>
  <c r="P1195" i="1" s="1"/>
  <c r="R1195" i="1" s="1"/>
  <c r="Q1195" i="1"/>
  <c r="H1195" i="1" s="1"/>
  <c r="K1196" i="1"/>
  <c r="N1196" i="1"/>
  <c r="P1196" i="1" s="1"/>
  <c r="R1196" i="1" s="1"/>
  <c r="Q1196" i="1"/>
  <c r="H1196" i="1" s="1"/>
  <c r="D1196" i="1" s="1"/>
  <c r="K1197" i="1"/>
  <c r="N1197" i="1"/>
  <c r="P1197" i="1" s="1"/>
  <c r="R1197" i="1" s="1"/>
  <c r="Q1197" i="1"/>
  <c r="H1197" i="1" s="1"/>
  <c r="K1198" i="1"/>
  <c r="N1198" i="1"/>
  <c r="P1198" i="1" s="1"/>
  <c r="R1198" i="1" s="1"/>
  <c r="Q1198" i="1"/>
  <c r="H1198" i="1" s="1"/>
  <c r="K1199" i="1"/>
  <c r="N1199" i="1"/>
  <c r="P1199" i="1" s="1"/>
  <c r="R1199" i="1" s="1"/>
  <c r="Q1199" i="1"/>
  <c r="H1199" i="1" s="1"/>
  <c r="K1200" i="1"/>
  <c r="N1200" i="1"/>
  <c r="P1200" i="1" s="1"/>
  <c r="R1200" i="1" s="1"/>
  <c r="Q1200" i="1"/>
  <c r="H1200" i="1" s="1"/>
  <c r="D1200" i="1" s="1"/>
  <c r="K1201" i="1"/>
  <c r="N1201" i="1"/>
  <c r="P1201" i="1" s="1"/>
  <c r="R1201" i="1" s="1"/>
  <c r="X1201" i="1" s="1"/>
  <c r="Q1201" i="1"/>
  <c r="H1201" i="1" s="1"/>
  <c r="K1202" i="1"/>
  <c r="N1202" i="1"/>
  <c r="P1202" i="1" s="1"/>
  <c r="R1202" i="1" s="1"/>
  <c r="Q1202" i="1"/>
  <c r="H1202" i="1" s="1"/>
  <c r="K1203" i="1"/>
  <c r="N1203" i="1"/>
  <c r="P1203" i="1" s="1"/>
  <c r="R1203" i="1" s="1"/>
  <c r="Q1203" i="1"/>
  <c r="H1203" i="1" s="1"/>
  <c r="K1204" i="1"/>
  <c r="N1204" i="1"/>
  <c r="P1204" i="1" s="1"/>
  <c r="R1204" i="1" s="1"/>
  <c r="Q1204" i="1"/>
  <c r="H1204" i="1" s="1"/>
  <c r="D1204" i="1" s="1"/>
  <c r="K1205" i="1"/>
  <c r="N1205" i="1"/>
  <c r="P1205" i="1" s="1"/>
  <c r="R1205" i="1" s="1"/>
  <c r="Q1205" i="1"/>
  <c r="H1205" i="1" s="1"/>
  <c r="G1205" i="1" s="1"/>
  <c r="K1206" i="1"/>
  <c r="N1206" i="1"/>
  <c r="P1206" i="1" s="1"/>
  <c r="R1206" i="1" s="1"/>
  <c r="Q1206" i="1"/>
  <c r="H1206" i="1" s="1"/>
  <c r="K1207" i="1"/>
  <c r="N1207" i="1"/>
  <c r="P1207" i="1" s="1"/>
  <c r="R1207" i="1" s="1"/>
  <c r="Q1207" i="1"/>
  <c r="H1207" i="1" s="1"/>
  <c r="K1208" i="1"/>
  <c r="N1208" i="1"/>
  <c r="P1208" i="1" s="1"/>
  <c r="R1208" i="1" s="1"/>
  <c r="Q1208" i="1"/>
  <c r="H1208" i="1" s="1"/>
  <c r="G1208" i="1" s="1"/>
  <c r="K1209" i="1"/>
  <c r="N1209" i="1"/>
  <c r="P1209" i="1" s="1"/>
  <c r="R1209" i="1" s="1"/>
  <c r="Q1209" i="1"/>
  <c r="H1209" i="1" s="1"/>
  <c r="D1209" i="1" s="1"/>
  <c r="K1210" i="1"/>
  <c r="N1210" i="1"/>
  <c r="P1210" i="1" s="1"/>
  <c r="R1210" i="1" s="1"/>
  <c r="Q1210" i="1"/>
  <c r="H1210" i="1" s="1"/>
  <c r="K1211" i="1"/>
  <c r="N1211" i="1"/>
  <c r="P1211" i="1" s="1"/>
  <c r="R1211" i="1" s="1"/>
  <c r="Q1211" i="1"/>
  <c r="H1211" i="1" s="1"/>
  <c r="K1212" i="1"/>
  <c r="N1212" i="1"/>
  <c r="P1212" i="1" s="1"/>
  <c r="R1212" i="1" s="1"/>
  <c r="Q1212" i="1"/>
  <c r="H1212" i="1" s="1"/>
  <c r="K1213" i="1"/>
  <c r="N1213" i="1"/>
  <c r="P1213" i="1" s="1"/>
  <c r="R1213" i="1" s="1"/>
  <c r="Q1213" i="1"/>
  <c r="H1213" i="1" s="1"/>
  <c r="D1213" i="1" s="1"/>
  <c r="K1214" i="1"/>
  <c r="N1214" i="1"/>
  <c r="P1214" i="1" s="1"/>
  <c r="R1214" i="1" s="1"/>
  <c r="Q1214" i="1"/>
  <c r="H1214" i="1" s="1"/>
  <c r="G1214" i="1" s="1"/>
  <c r="K1215" i="1"/>
  <c r="N1215" i="1"/>
  <c r="P1215" i="1" s="1"/>
  <c r="R1215" i="1" s="1"/>
  <c r="Q1215" i="1"/>
  <c r="H1215" i="1" s="1"/>
  <c r="K1216" i="1"/>
  <c r="N1216" i="1"/>
  <c r="P1216" i="1" s="1"/>
  <c r="R1216" i="1" s="1"/>
  <c r="Q1216" i="1"/>
  <c r="H1216" i="1" s="1"/>
  <c r="K1217" i="1"/>
  <c r="N1217" i="1"/>
  <c r="P1217" i="1" s="1"/>
  <c r="R1217" i="1" s="1"/>
  <c r="Q1217" i="1"/>
  <c r="H1217" i="1" s="1"/>
  <c r="D1217" i="1" s="1"/>
  <c r="K1218" i="1"/>
  <c r="N1218" i="1"/>
  <c r="P1218" i="1" s="1"/>
  <c r="R1218" i="1" s="1"/>
  <c r="Q1218" i="1"/>
  <c r="H1218" i="1" s="1"/>
  <c r="G1218" i="1" s="1"/>
  <c r="K1219" i="1"/>
  <c r="N1219" i="1"/>
  <c r="P1219" i="1" s="1"/>
  <c r="R1219" i="1" s="1"/>
  <c r="Q1219" i="1"/>
  <c r="H1219" i="1" s="1"/>
  <c r="K1220" i="1"/>
  <c r="N1220" i="1"/>
  <c r="P1220" i="1" s="1"/>
  <c r="R1220" i="1" s="1"/>
  <c r="Q1220" i="1"/>
  <c r="H1220" i="1" s="1"/>
  <c r="K1221" i="1"/>
  <c r="N1221" i="1"/>
  <c r="P1221" i="1" s="1"/>
  <c r="R1221" i="1" s="1"/>
  <c r="Q1221" i="1"/>
  <c r="H1221" i="1" s="1"/>
  <c r="D1221" i="1" s="1"/>
  <c r="K1222" i="1"/>
  <c r="N1222" i="1"/>
  <c r="P1222" i="1" s="1"/>
  <c r="R1222" i="1" s="1"/>
  <c r="Q1222" i="1"/>
  <c r="H1222" i="1" s="1"/>
  <c r="K1223" i="1"/>
  <c r="N1223" i="1"/>
  <c r="P1223" i="1" s="1"/>
  <c r="R1223" i="1" s="1"/>
  <c r="Q1223" i="1"/>
  <c r="H1223" i="1" s="1"/>
  <c r="K1224" i="1"/>
  <c r="N1224" i="1"/>
  <c r="P1224" i="1" s="1"/>
  <c r="R1224" i="1" s="1"/>
  <c r="Q1224" i="1"/>
  <c r="H1224" i="1" s="1"/>
  <c r="K1225" i="1"/>
  <c r="N1225" i="1"/>
  <c r="P1225" i="1" s="1"/>
  <c r="R1225" i="1" s="1"/>
  <c r="Q1225" i="1"/>
  <c r="H1225" i="1" s="1"/>
  <c r="D1225" i="1" s="1"/>
  <c r="K1226" i="1"/>
  <c r="N1226" i="1"/>
  <c r="P1226" i="1" s="1"/>
  <c r="R1226" i="1" s="1"/>
  <c r="Q1226" i="1"/>
  <c r="H1226" i="1" s="1"/>
  <c r="K1227" i="1"/>
  <c r="N1227" i="1"/>
  <c r="P1227" i="1" s="1"/>
  <c r="R1227" i="1" s="1"/>
  <c r="Q1227" i="1"/>
  <c r="H1227" i="1" s="1"/>
  <c r="K1228" i="1"/>
  <c r="N1228" i="1"/>
  <c r="P1228" i="1" s="1"/>
  <c r="R1228" i="1" s="1"/>
  <c r="Q1228" i="1"/>
  <c r="H1228" i="1" s="1"/>
  <c r="K1229" i="1"/>
  <c r="N1229" i="1"/>
  <c r="P1229" i="1" s="1"/>
  <c r="R1229" i="1" s="1"/>
  <c r="Q1229" i="1"/>
  <c r="H1229" i="1" s="1"/>
  <c r="D1229" i="1" s="1"/>
  <c r="K1230" i="1"/>
  <c r="N1230" i="1"/>
  <c r="P1230" i="1" s="1"/>
  <c r="R1230" i="1" s="1"/>
  <c r="Q1230" i="1"/>
  <c r="H1230" i="1" s="1"/>
  <c r="G1230" i="1" s="1"/>
  <c r="K1231" i="1"/>
  <c r="N1231" i="1"/>
  <c r="P1231" i="1" s="1"/>
  <c r="R1231" i="1" s="1"/>
  <c r="Q1231" i="1"/>
  <c r="H1231" i="1" s="1"/>
  <c r="K1232" i="1"/>
  <c r="N1232" i="1"/>
  <c r="P1232" i="1" s="1"/>
  <c r="R1232" i="1" s="1"/>
  <c r="Q1232" i="1"/>
  <c r="H1232" i="1" s="1"/>
  <c r="K1233" i="1"/>
  <c r="N1233" i="1"/>
  <c r="P1233" i="1" s="1"/>
  <c r="R1233" i="1" s="1"/>
  <c r="Q1233" i="1"/>
  <c r="H1233" i="1" s="1"/>
  <c r="D1233" i="1" s="1"/>
  <c r="K1234" i="1"/>
  <c r="N1234" i="1"/>
  <c r="P1234" i="1" s="1"/>
  <c r="R1234" i="1" s="1"/>
  <c r="S1234" i="1" s="1"/>
  <c r="Q1234" i="1"/>
  <c r="H1234" i="1" s="1"/>
  <c r="G1234" i="1" s="1"/>
  <c r="K1235" i="1"/>
  <c r="N1235" i="1"/>
  <c r="P1235" i="1" s="1"/>
  <c r="R1235" i="1" s="1"/>
  <c r="Q1235" i="1"/>
  <c r="H1235" i="1" s="1"/>
  <c r="K1236" i="1"/>
  <c r="N1236" i="1"/>
  <c r="P1236" i="1" s="1"/>
  <c r="R1236" i="1" s="1"/>
  <c r="Q1236" i="1"/>
  <c r="H1236" i="1" s="1"/>
  <c r="K1237" i="1"/>
  <c r="N1237" i="1"/>
  <c r="P1237" i="1" s="1"/>
  <c r="R1237" i="1" s="1"/>
  <c r="Q1237" i="1"/>
  <c r="H1237" i="1" s="1"/>
  <c r="D1237" i="1" s="1"/>
  <c r="K1238" i="1"/>
  <c r="N1238" i="1"/>
  <c r="P1238" i="1" s="1"/>
  <c r="R1238" i="1" s="1"/>
  <c r="Q1238" i="1"/>
  <c r="H1238" i="1" s="1"/>
  <c r="G1238" i="1" s="1"/>
  <c r="K1239" i="1"/>
  <c r="N1239" i="1"/>
  <c r="P1239" i="1" s="1"/>
  <c r="R1239" i="1" s="1"/>
  <c r="Q1239" i="1"/>
  <c r="H1239" i="1" s="1"/>
  <c r="K1240" i="1"/>
  <c r="N1240" i="1"/>
  <c r="P1240" i="1" s="1"/>
  <c r="R1240" i="1" s="1"/>
  <c r="Q1240" i="1"/>
  <c r="H1240" i="1" s="1"/>
  <c r="K1241" i="1"/>
  <c r="N1241" i="1"/>
  <c r="P1241" i="1" s="1"/>
  <c r="R1241" i="1" s="1"/>
  <c r="Q1241" i="1"/>
  <c r="H1241" i="1" s="1"/>
  <c r="D1241" i="1" s="1"/>
  <c r="K1242" i="1"/>
  <c r="N1242" i="1"/>
  <c r="P1242" i="1" s="1"/>
  <c r="R1242" i="1" s="1"/>
  <c r="S1242" i="1" s="1"/>
  <c r="Q1242" i="1"/>
  <c r="H1242" i="1" s="1"/>
  <c r="K1243" i="1"/>
  <c r="N1243" i="1"/>
  <c r="P1243" i="1" s="1"/>
  <c r="R1243" i="1" s="1"/>
  <c r="Q1243" i="1"/>
  <c r="H1243" i="1" s="1"/>
  <c r="K1244" i="1"/>
  <c r="N1244" i="1"/>
  <c r="P1244" i="1" s="1"/>
  <c r="R1244" i="1" s="1"/>
  <c r="Q1244" i="1"/>
  <c r="H1244" i="1" s="1"/>
  <c r="K1245" i="1"/>
  <c r="N1245" i="1"/>
  <c r="P1245" i="1" s="1"/>
  <c r="R1245" i="1" s="1"/>
  <c r="Q1245" i="1"/>
  <c r="H1245" i="1" s="1"/>
  <c r="D1245" i="1" s="1"/>
  <c r="K1246" i="1"/>
  <c r="N1246" i="1"/>
  <c r="P1246" i="1" s="1"/>
  <c r="R1246" i="1" s="1"/>
  <c r="Q1246" i="1"/>
  <c r="H1246" i="1" s="1"/>
  <c r="K1247" i="1"/>
  <c r="N1247" i="1"/>
  <c r="P1247" i="1" s="1"/>
  <c r="R1247" i="1" s="1"/>
  <c r="Q1247" i="1"/>
  <c r="H1247" i="1" s="1"/>
  <c r="K1248" i="1"/>
  <c r="N1248" i="1"/>
  <c r="P1248" i="1" s="1"/>
  <c r="R1248" i="1" s="1"/>
  <c r="Q1248" i="1"/>
  <c r="H1248" i="1" s="1"/>
  <c r="K1249" i="1"/>
  <c r="N1249" i="1"/>
  <c r="P1249" i="1" s="1"/>
  <c r="R1249" i="1" s="1"/>
  <c r="Q1249" i="1"/>
  <c r="H1249" i="1" s="1"/>
  <c r="D1249" i="1" s="1"/>
  <c r="K1250" i="1"/>
  <c r="N1250" i="1"/>
  <c r="P1250" i="1" s="1"/>
  <c r="R1250" i="1" s="1"/>
  <c r="Q1250" i="1"/>
  <c r="H1250" i="1" s="1"/>
  <c r="G1250" i="1" s="1"/>
  <c r="K1251" i="1"/>
  <c r="N1251" i="1"/>
  <c r="P1251" i="1" s="1"/>
  <c r="R1251" i="1" s="1"/>
  <c r="Q1251" i="1"/>
  <c r="H1251" i="1" s="1"/>
  <c r="K1252" i="1"/>
  <c r="N1252" i="1"/>
  <c r="P1252" i="1" s="1"/>
  <c r="R1252" i="1" s="1"/>
  <c r="Q1252" i="1"/>
  <c r="H1252" i="1" s="1"/>
  <c r="K1253" i="1"/>
  <c r="N1253" i="1"/>
  <c r="P1253" i="1" s="1"/>
  <c r="R1253" i="1" s="1"/>
  <c r="Q1253" i="1"/>
  <c r="H1253" i="1" s="1"/>
  <c r="D1253" i="1" s="1"/>
  <c r="K1254" i="1"/>
  <c r="N1254" i="1"/>
  <c r="P1254" i="1" s="1"/>
  <c r="R1254" i="1" s="1"/>
  <c r="Q1254" i="1"/>
  <c r="H1254" i="1" s="1"/>
  <c r="G1254" i="1" s="1"/>
  <c r="K1255" i="1"/>
  <c r="N1255" i="1"/>
  <c r="P1255" i="1" s="1"/>
  <c r="R1255" i="1" s="1"/>
  <c r="Q1255" i="1"/>
  <c r="H1255" i="1" s="1"/>
  <c r="K1256" i="1"/>
  <c r="N1256" i="1"/>
  <c r="P1256" i="1" s="1"/>
  <c r="R1256" i="1" s="1"/>
  <c r="Q1256" i="1"/>
  <c r="H1256" i="1" s="1"/>
  <c r="K1257" i="1"/>
  <c r="N1257" i="1"/>
  <c r="P1257" i="1" s="1"/>
  <c r="R1257" i="1" s="1"/>
  <c r="Q1257" i="1"/>
  <c r="H1257" i="1" s="1"/>
  <c r="D1257" i="1" s="1"/>
  <c r="K1258" i="1"/>
  <c r="N1258" i="1"/>
  <c r="P1258" i="1" s="1"/>
  <c r="R1258" i="1" s="1"/>
  <c r="Q1258" i="1"/>
  <c r="H1258" i="1" s="1"/>
  <c r="K1259" i="1"/>
  <c r="N1259" i="1"/>
  <c r="P1259" i="1" s="1"/>
  <c r="R1259" i="1" s="1"/>
  <c r="Q1259" i="1"/>
  <c r="H1259" i="1" s="1"/>
  <c r="K1260" i="1"/>
  <c r="N1260" i="1"/>
  <c r="P1260" i="1" s="1"/>
  <c r="R1260" i="1" s="1"/>
  <c r="Q1260" i="1"/>
  <c r="H1260" i="1" s="1"/>
  <c r="K1261" i="1"/>
  <c r="N1261" i="1"/>
  <c r="P1261" i="1" s="1"/>
  <c r="R1261" i="1" s="1"/>
  <c r="Q1261" i="1"/>
  <c r="H1261" i="1" s="1"/>
  <c r="D1261" i="1" s="1"/>
  <c r="K1262" i="1"/>
  <c r="N1262" i="1"/>
  <c r="P1262" i="1" s="1"/>
  <c r="R1262" i="1" s="1"/>
  <c r="X1262" i="1" s="1"/>
  <c r="Q1262" i="1"/>
  <c r="H1262" i="1" s="1"/>
  <c r="K1263" i="1"/>
  <c r="N1263" i="1"/>
  <c r="P1263" i="1" s="1"/>
  <c r="R1263" i="1" s="1"/>
  <c r="Q1263" i="1"/>
  <c r="H1263" i="1" s="1"/>
  <c r="K1264" i="1"/>
  <c r="N1264" i="1"/>
  <c r="P1264" i="1" s="1"/>
  <c r="R1264" i="1" s="1"/>
  <c r="Q1264" i="1"/>
  <c r="H1264" i="1" s="1"/>
  <c r="K1265" i="1"/>
  <c r="N1265" i="1"/>
  <c r="P1265" i="1" s="1"/>
  <c r="R1265" i="1" s="1"/>
  <c r="Q1265" i="1"/>
  <c r="H1265" i="1" s="1"/>
  <c r="D1265" i="1" s="1"/>
  <c r="K1266" i="1"/>
  <c r="N1266" i="1"/>
  <c r="P1266" i="1" s="1"/>
  <c r="R1266" i="1" s="1"/>
  <c r="Q1266" i="1"/>
  <c r="H1266" i="1" s="1"/>
  <c r="G1266" i="1" s="1"/>
  <c r="K1267" i="1"/>
  <c r="N1267" i="1"/>
  <c r="P1267" i="1" s="1"/>
  <c r="R1267" i="1" s="1"/>
  <c r="Q1267" i="1"/>
  <c r="H1267" i="1" s="1"/>
  <c r="K1268" i="1"/>
  <c r="N1268" i="1"/>
  <c r="P1268" i="1" s="1"/>
  <c r="R1268" i="1" s="1"/>
  <c r="Q1268" i="1"/>
  <c r="H1268" i="1" s="1"/>
  <c r="K1269" i="1"/>
  <c r="N1269" i="1"/>
  <c r="P1269" i="1" s="1"/>
  <c r="R1269" i="1" s="1"/>
  <c r="Q1269" i="1"/>
  <c r="H1269" i="1" s="1"/>
  <c r="D1269" i="1" s="1"/>
  <c r="K1270" i="1"/>
  <c r="N1270" i="1"/>
  <c r="P1270" i="1" s="1"/>
  <c r="R1270" i="1" s="1"/>
  <c r="Q1270" i="1"/>
  <c r="H1270" i="1" s="1"/>
  <c r="G1270" i="1" s="1"/>
  <c r="K1271" i="1"/>
  <c r="N1271" i="1"/>
  <c r="P1271" i="1" s="1"/>
  <c r="R1271" i="1" s="1"/>
  <c r="Q1271" i="1"/>
  <c r="H1271" i="1" s="1"/>
  <c r="K1272" i="1"/>
  <c r="N1272" i="1"/>
  <c r="P1272" i="1" s="1"/>
  <c r="R1272" i="1" s="1"/>
  <c r="Q1272" i="1"/>
  <c r="H1272" i="1" s="1"/>
  <c r="K1273" i="1"/>
  <c r="N1273" i="1"/>
  <c r="P1273" i="1" s="1"/>
  <c r="R1273" i="1" s="1"/>
  <c r="Q1273" i="1"/>
  <c r="H1273" i="1" s="1"/>
  <c r="D1273" i="1" s="1"/>
  <c r="K1274" i="1"/>
  <c r="N1274" i="1"/>
  <c r="P1274" i="1" s="1"/>
  <c r="R1274" i="1" s="1"/>
  <c r="Q1274" i="1"/>
  <c r="H1274" i="1" s="1"/>
  <c r="K1275" i="1"/>
  <c r="N1275" i="1"/>
  <c r="P1275" i="1" s="1"/>
  <c r="R1275" i="1" s="1"/>
  <c r="Q1275" i="1"/>
  <c r="H1275" i="1" s="1"/>
  <c r="K1276" i="1"/>
  <c r="N1276" i="1"/>
  <c r="P1276" i="1" s="1"/>
  <c r="R1276" i="1" s="1"/>
  <c r="Q1276" i="1"/>
  <c r="H1276" i="1" s="1"/>
  <c r="K1277" i="1"/>
  <c r="N1277" i="1"/>
  <c r="P1277" i="1" s="1"/>
  <c r="R1277" i="1" s="1"/>
  <c r="Q1277" i="1"/>
  <c r="H1277" i="1" s="1"/>
  <c r="D1277" i="1" s="1"/>
  <c r="K1278" i="1"/>
  <c r="N1278" i="1"/>
  <c r="P1278" i="1" s="1"/>
  <c r="R1278" i="1" s="1"/>
  <c r="Q1278" i="1"/>
  <c r="H1278" i="1" s="1"/>
  <c r="G1278" i="1" s="1"/>
  <c r="K1279" i="1"/>
  <c r="N1279" i="1"/>
  <c r="P1279" i="1" s="1"/>
  <c r="R1279" i="1" s="1"/>
  <c r="Q1279" i="1"/>
  <c r="H1279" i="1" s="1"/>
  <c r="K1280" i="1"/>
  <c r="N1280" i="1"/>
  <c r="P1280" i="1" s="1"/>
  <c r="R1280" i="1" s="1"/>
  <c r="Q1280" i="1"/>
  <c r="H1280" i="1" s="1"/>
  <c r="K1281" i="1"/>
  <c r="N1281" i="1"/>
  <c r="P1281" i="1" s="1"/>
  <c r="R1281" i="1" s="1"/>
  <c r="Q1281" i="1"/>
  <c r="H1281" i="1" s="1"/>
  <c r="D1281" i="1" s="1"/>
  <c r="K1282" i="1"/>
  <c r="N1282" i="1"/>
  <c r="P1282" i="1" s="1"/>
  <c r="R1282" i="1" s="1"/>
  <c r="Q1282" i="1"/>
  <c r="H1282" i="1" s="1"/>
  <c r="G1282" i="1" s="1"/>
  <c r="K1283" i="1"/>
  <c r="N1283" i="1"/>
  <c r="P1283" i="1" s="1"/>
  <c r="R1283" i="1" s="1"/>
  <c r="Q1283" i="1"/>
  <c r="H1283" i="1" s="1"/>
  <c r="K1284" i="1"/>
  <c r="N1284" i="1"/>
  <c r="P1284" i="1" s="1"/>
  <c r="R1284" i="1" s="1"/>
  <c r="Q1284" i="1"/>
  <c r="H1284" i="1" s="1"/>
  <c r="K1285" i="1"/>
  <c r="N1285" i="1"/>
  <c r="P1285" i="1" s="1"/>
  <c r="R1285" i="1" s="1"/>
  <c r="Q1285" i="1"/>
  <c r="H1285" i="1" s="1"/>
  <c r="D1285" i="1" s="1"/>
  <c r="K1286" i="1"/>
  <c r="N1286" i="1"/>
  <c r="P1286" i="1" s="1"/>
  <c r="R1286" i="1" s="1"/>
  <c r="Q1286" i="1"/>
  <c r="H1286" i="1" s="1"/>
  <c r="G1286" i="1" s="1"/>
  <c r="K1287" i="1"/>
  <c r="N1287" i="1"/>
  <c r="P1287" i="1" s="1"/>
  <c r="R1287" i="1" s="1"/>
  <c r="Q1287" i="1"/>
  <c r="H1287" i="1" s="1"/>
  <c r="K1288" i="1"/>
  <c r="N1288" i="1"/>
  <c r="P1288" i="1" s="1"/>
  <c r="R1288" i="1" s="1"/>
  <c r="Q1288" i="1"/>
  <c r="H1288" i="1" s="1"/>
  <c r="K1289" i="1"/>
  <c r="N1289" i="1"/>
  <c r="P1289" i="1" s="1"/>
  <c r="R1289" i="1" s="1"/>
  <c r="Q1289" i="1"/>
  <c r="H1289" i="1" s="1"/>
  <c r="D1289" i="1" s="1"/>
  <c r="K1290" i="1"/>
  <c r="N1290" i="1"/>
  <c r="P1290" i="1" s="1"/>
  <c r="R1290" i="1" s="1"/>
  <c r="S1290" i="1" s="1"/>
  <c r="Q1290" i="1"/>
  <c r="H1290" i="1" s="1"/>
  <c r="K1291" i="1"/>
  <c r="N1291" i="1"/>
  <c r="P1291" i="1" s="1"/>
  <c r="R1291" i="1" s="1"/>
  <c r="Q1291" i="1"/>
  <c r="H1291" i="1" s="1"/>
  <c r="K1292" i="1"/>
  <c r="N1292" i="1"/>
  <c r="P1292" i="1" s="1"/>
  <c r="R1292" i="1" s="1"/>
  <c r="Q1292" i="1"/>
  <c r="H1292" i="1" s="1"/>
  <c r="K1293" i="1"/>
  <c r="N1293" i="1"/>
  <c r="P1293" i="1" s="1"/>
  <c r="R1293" i="1" s="1"/>
  <c r="Q1293" i="1"/>
  <c r="H1293" i="1" s="1"/>
  <c r="D1293" i="1" s="1"/>
  <c r="K1294" i="1"/>
  <c r="N1294" i="1"/>
  <c r="P1294" i="1" s="1"/>
  <c r="R1294" i="1" s="1"/>
  <c r="Q1294" i="1"/>
  <c r="H1294" i="1" s="1"/>
  <c r="K1295" i="1"/>
  <c r="N1295" i="1"/>
  <c r="P1295" i="1" s="1"/>
  <c r="R1295" i="1" s="1"/>
  <c r="Q1295" i="1"/>
  <c r="H1295" i="1" s="1"/>
  <c r="K1296" i="1"/>
  <c r="N1296" i="1"/>
  <c r="P1296" i="1" s="1"/>
  <c r="R1296" i="1" s="1"/>
  <c r="Q1296" i="1"/>
  <c r="H1296" i="1" s="1"/>
  <c r="K1297" i="1"/>
  <c r="N1297" i="1"/>
  <c r="P1297" i="1" s="1"/>
  <c r="R1297" i="1" s="1"/>
  <c r="Q1297" i="1"/>
  <c r="H1297" i="1" s="1"/>
  <c r="D1297" i="1" s="1"/>
  <c r="K1298" i="1"/>
  <c r="N1298" i="1"/>
  <c r="P1298" i="1" s="1"/>
  <c r="R1298" i="1" s="1"/>
  <c r="Q1298" i="1"/>
  <c r="H1298" i="1" s="1"/>
  <c r="G1298" i="1" s="1"/>
  <c r="K1299" i="1"/>
  <c r="N1299" i="1"/>
  <c r="P1299" i="1" s="1"/>
  <c r="R1299" i="1" s="1"/>
  <c r="Q1299" i="1"/>
  <c r="H1299" i="1" s="1"/>
  <c r="K1300" i="1"/>
  <c r="N1300" i="1"/>
  <c r="P1300" i="1" s="1"/>
  <c r="R1300" i="1" s="1"/>
  <c r="Q1300" i="1"/>
  <c r="H1300" i="1" s="1"/>
  <c r="K1301" i="1"/>
  <c r="N1301" i="1"/>
  <c r="P1301" i="1" s="1"/>
  <c r="R1301" i="1" s="1"/>
  <c r="Q1301" i="1"/>
  <c r="H1301" i="1" s="1"/>
  <c r="D1301" i="1" s="1"/>
  <c r="K1302" i="1"/>
  <c r="N1302" i="1"/>
  <c r="P1302" i="1" s="1"/>
  <c r="R1302" i="1" s="1"/>
  <c r="Q1302" i="1"/>
  <c r="H1302" i="1" s="1"/>
  <c r="G1302" i="1" s="1"/>
  <c r="K1303" i="1"/>
  <c r="N1303" i="1"/>
  <c r="P1303" i="1" s="1"/>
  <c r="R1303" i="1" s="1"/>
  <c r="Q1303" i="1"/>
  <c r="H1303" i="1" s="1"/>
  <c r="K1304" i="1"/>
  <c r="N1304" i="1"/>
  <c r="P1304" i="1" s="1"/>
  <c r="R1304" i="1" s="1"/>
  <c r="Q1304" i="1"/>
  <c r="H1304" i="1" s="1"/>
  <c r="K1305" i="1"/>
  <c r="N1305" i="1"/>
  <c r="P1305" i="1" s="1"/>
  <c r="R1305" i="1" s="1"/>
  <c r="Q1305" i="1"/>
  <c r="H1305" i="1" s="1"/>
  <c r="D1305" i="1" s="1"/>
  <c r="K1306" i="1"/>
  <c r="N1306" i="1"/>
  <c r="P1306" i="1" s="1"/>
  <c r="R1306" i="1" s="1"/>
  <c r="Q1306" i="1"/>
  <c r="H1306" i="1" s="1"/>
  <c r="K1307" i="1"/>
  <c r="N1307" i="1"/>
  <c r="P1307" i="1" s="1"/>
  <c r="R1307" i="1" s="1"/>
  <c r="Q1307" i="1"/>
  <c r="H1307" i="1" s="1"/>
  <c r="K1308" i="1"/>
  <c r="N1308" i="1"/>
  <c r="P1308" i="1" s="1"/>
  <c r="R1308" i="1" s="1"/>
  <c r="Q1308" i="1"/>
  <c r="H1308" i="1" s="1"/>
  <c r="K1309" i="1"/>
  <c r="N1309" i="1"/>
  <c r="P1309" i="1" s="1"/>
  <c r="R1309" i="1" s="1"/>
  <c r="Q1309" i="1"/>
  <c r="H1309" i="1" s="1"/>
  <c r="D1309" i="1" s="1"/>
  <c r="K1310" i="1"/>
  <c r="N1310" i="1"/>
  <c r="P1310" i="1" s="1"/>
  <c r="R1310" i="1" s="1"/>
  <c r="X1310" i="1" s="1"/>
  <c r="Q1310" i="1"/>
  <c r="H1310" i="1" s="1"/>
  <c r="G1310" i="1" s="1"/>
  <c r="K1311" i="1"/>
  <c r="N1311" i="1"/>
  <c r="P1311" i="1" s="1"/>
  <c r="R1311" i="1" s="1"/>
  <c r="Q1311" i="1"/>
  <c r="H1311" i="1" s="1"/>
  <c r="K1312" i="1"/>
  <c r="N1312" i="1"/>
  <c r="P1312" i="1" s="1"/>
  <c r="R1312" i="1" s="1"/>
  <c r="Q1312" i="1"/>
  <c r="H1312" i="1" s="1"/>
  <c r="K1313" i="1"/>
  <c r="N1313" i="1"/>
  <c r="P1313" i="1" s="1"/>
  <c r="R1313" i="1" s="1"/>
  <c r="Q1313" i="1"/>
  <c r="H1313" i="1" s="1"/>
  <c r="D1313" i="1" s="1"/>
  <c r="K1314" i="1"/>
  <c r="N1314" i="1"/>
  <c r="P1314" i="1" s="1"/>
  <c r="R1314" i="1" s="1"/>
  <c r="Q1314" i="1"/>
  <c r="H1314" i="1" s="1"/>
  <c r="G1314" i="1" s="1"/>
  <c r="K1315" i="1"/>
  <c r="N1315" i="1"/>
  <c r="P1315" i="1" s="1"/>
  <c r="R1315" i="1" s="1"/>
  <c r="Q1315" i="1"/>
  <c r="H1315" i="1" s="1"/>
  <c r="K1316" i="1"/>
  <c r="N1316" i="1"/>
  <c r="P1316" i="1" s="1"/>
  <c r="R1316" i="1" s="1"/>
  <c r="Q1316" i="1"/>
  <c r="H1316" i="1" s="1"/>
  <c r="K1317" i="1"/>
  <c r="N1317" i="1"/>
  <c r="P1317" i="1" s="1"/>
  <c r="R1317" i="1" s="1"/>
  <c r="Q1317" i="1"/>
  <c r="H1317" i="1" s="1"/>
  <c r="D1317" i="1" s="1"/>
  <c r="K1318" i="1"/>
  <c r="N1318" i="1"/>
  <c r="P1318" i="1" s="1"/>
  <c r="R1318" i="1" s="1"/>
  <c r="Q1318" i="1"/>
  <c r="H1318" i="1" s="1"/>
  <c r="K1319" i="1"/>
  <c r="N1319" i="1"/>
  <c r="P1319" i="1" s="1"/>
  <c r="R1319" i="1" s="1"/>
  <c r="Q1319" i="1"/>
  <c r="H1319" i="1" s="1"/>
  <c r="K1320" i="1"/>
  <c r="N1320" i="1"/>
  <c r="P1320" i="1" s="1"/>
  <c r="R1320" i="1" s="1"/>
  <c r="Q1320" i="1"/>
  <c r="H1320" i="1" s="1"/>
  <c r="K1321" i="1"/>
  <c r="N1321" i="1"/>
  <c r="P1321" i="1" s="1"/>
  <c r="R1321" i="1" s="1"/>
  <c r="Q1321" i="1"/>
  <c r="H1321" i="1" s="1"/>
  <c r="D1321" i="1" s="1"/>
  <c r="K1322" i="1"/>
  <c r="N1322" i="1"/>
  <c r="P1322" i="1" s="1"/>
  <c r="R1322" i="1" s="1"/>
  <c r="Q1322" i="1"/>
  <c r="H1322" i="1" s="1"/>
  <c r="K1323" i="1"/>
  <c r="N1323" i="1"/>
  <c r="P1323" i="1" s="1"/>
  <c r="R1323" i="1" s="1"/>
  <c r="Q1323" i="1"/>
  <c r="H1323" i="1" s="1"/>
  <c r="K1324" i="1"/>
  <c r="N1324" i="1"/>
  <c r="P1324" i="1" s="1"/>
  <c r="R1324" i="1" s="1"/>
  <c r="Q1324" i="1"/>
  <c r="H1324" i="1" s="1"/>
  <c r="K1325" i="1"/>
  <c r="N1325" i="1"/>
  <c r="P1325" i="1" s="1"/>
  <c r="R1325" i="1" s="1"/>
  <c r="Q1325" i="1"/>
  <c r="H1325" i="1" s="1"/>
  <c r="D1325" i="1" s="1"/>
  <c r="K1326" i="1"/>
  <c r="N1326" i="1"/>
  <c r="P1326" i="1" s="1"/>
  <c r="R1326" i="1" s="1"/>
  <c r="Q1326" i="1"/>
  <c r="H1326" i="1" s="1"/>
  <c r="K1327" i="1"/>
  <c r="N1327" i="1"/>
  <c r="P1327" i="1" s="1"/>
  <c r="R1327" i="1" s="1"/>
  <c r="Q1327" i="1"/>
  <c r="H1327" i="1" s="1"/>
  <c r="K1328" i="1"/>
  <c r="N1328" i="1"/>
  <c r="P1328" i="1" s="1"/>
  <c r="R1328" i="1" s="1"/>
  <c r="Q1328" i="1"/>
  <c r="H1328" i="1" s="1"/>
  <c r="K1329" i="1"/>
  <c r="N1329" i="1"/>
  <c r="P1329" i="1" s="1"/>
  <c r="R1329" i="1" s="1"/>
  <c r="Q1329" i="1"/>
  <c r="H1329" i="1" s="1"/>
  <c r="D1329" i="1" s="1"/>
  <c r="K1330" i="1"/>
  <c r="N1330" i="1"/>
  <c r="P1330" i="1" s="1"/>
  <c r="R1330" i="1" s="1"/>
  <c r="S1330" i="1" s="1"/>
  <c r="Q1330" i="1"/>
  <c r="H1330" i="1" s="1"/>
  <c r="G1330" i="1" s="1"/>
  <c r="K1331" i="1"/>
  <c r="N1331" i="1"/>
  <c r="P1331" i="1" s="1"/>
  <c r="R1331" i="1" s="1"/>
  <c r="Q1331" i="1"/>
  <c r="H1331" i="1" s="1"/>
  <c r="K1332" i="1"/>
  <c r="N1332" i="1"/>
  <c r="P1332" i="1" s="1"/>
  <c r="R1332" i="1" s="1"/>
  <c r="Q1332" i="1"/>
  <c r="H1332" i="1" s="1"/>
  <c r="K1333" i="1"/>
  <c r="N1333" i="1"/>
  <c r="P1333" i="1" s="1"/>
  <c r="R1333" i="1" s="1"/>
  <c r="Q1333" i="1"/>
  <c r="H1333" i="1" s="1"/>
  <c r="D1333" i="1" s="1"/>
  <c r="K1334" i="1"/>
  <c r="N1334" i="1"/>
  <c r="P1334" i="1" s="1"/>
  <c r="R1334" i="1" s="1"/>
  <c r="Q1334" i="1"/>
  <c r="H1334" i="1" s="1"/>
  <c r="K1335" i="1"/>
  <c r="N1335" i="1"/>
  <c r="P1335" i="1" s="1"/>
  <c r="R1335" i="1" s="1"/>
  <c r="Q1335" i="1"/>
  <c r="H1335" i="1" s="1"/>
  <c r="K1336" i="1"/>
  <c r="N1336" i="1"/>
  <c r="P1336" i="1" s="1"/>
  <c r="R1336" i="1" s="1"/>
  <c r="Q1336" i="1"/>
  <c r="H1336" i="1" s="1"/>
  <c r="K1337" i="1"/>
  <c r="N1337" i="1"/>
  <c r="P1337" i="1" s="1"/>
  <c r="R1337" i="1" s="1"/>
  <c r="Q1337" i="1"/>
  <c r="H1337" i="1" s="1"/>
  <c r="D1337" i="1" s="1"/>
  <c r="K1338" i="1"/>
  <c r="N1338" i="1"/>
  <c r="P1338" i="1" s="1"/>
  <c r="R1338" i="1" s="1"/>
  <c r="Q1338" i="1"/>
  <c r="H1338" i="1" s="1"/>
  <c r="K1339" i="1"/>
  <c r="N1339" i="1"/>
  <c r="P1339" i="1" s="1"/>
  <c r="R1339" i="1" s="1"/>
  <c r="Q1339" i="1"/>
  <c r="H1339" i="1" s="1"/>
  <c r="K1340" i="1"/>
  <c r="N1340" i="1"/>
  <c r="P1340" i="1" s="1"/>
  <c r="R1340" i="1" s="1"/>
  <c r="Q1340" i="1"/>
  <c r="H1340" i="1" s="1"/>
  <c r="K1341" i="1"/>
  <c r="N1341" i="1"/>
  <c r="P1341" i="1" s="1"/>
  <c r="R1341" i="1" s="1"/>
  <c r="Q1341" i="1"/>
  <c r="H1341" i="1" s="1"/>
  <c r="D1341" i="1" s="1"/>
  <c r="K1342" i="1"/>
  <c r="N1342" i="1"/>
  <c r="P1342" i="1" s="1"/>
  <c r="R1342" i="1" s="1"/>
  <c r="X1342" i="1" s="1"/>
  <c r="Q1342" i="1"/>
  <c r="H1342" i="1" s="1"/>
  <c r="G1342" i="1" s="1"/>
  <c r="K1343" i="1"/>
  <c r="N1343" i="1"/>
  <c r="P1343" i="1" s="1"/>
  <c r="R1343" i="1" s="1"/>
  <c r="Q1343" i="1"/>
  <c r="H1343" i="1" s="1"/>
  <c r="K1344" i="1"/>
  <c r="N1344" i="1"/>
  <c r="P1344" i="1" s="1"/>
  <c r="R1344" i="1" s="1"/>
  <c r="Q1344" i="1"/>
  <c r="H1344" i="1" s="1"/>
  <c r="K1345" i="1"/>
  <c r="N1345" i="1"/>
  <c r="P1345" i="1" s="1"/>
  <c r="R1345" i="1" s="1"/>
  <c r="Q1345" i="1"/>
  <c r="H1345" i="1" s="1"/>
  <c r="D1345" i="1" s="1"/>
  <c r="K1346" i="1"/>
  <c r="N1346" i="1"/>
  <c r="P1346" i="1" s="1"/>
  <c r="R1346" i="1" s="1"/>
  <c r="Q1346" i="1"/>
  <c r="H1346" i="1" s="1"/>
  <c r="G1346" i="1" s="1"/>
  <c r="K1347" i="1"/>
  <c r="N1347" i="1"/>
  <c r="P1347" i="1" s="1"/>
  <c r="R1347" i="1" s="1"/>
  <c r="Q1347" i="1"/>
  <c r="H1347" i="1" s="1"/>
  <c r="K1348" i="1"/>
  <c r="N1348" i="1"/>
  <c r="P1348" i="1" s="1"/>
  <c r="R1348" i="1" s="1"/>
  <c r="Q1348" i="1"/>
  <c r="H1348" i="1" s="1"/>
  <c r="K1349" i="1"/>
  <c r="N1349" i="1"/>
  <c r="P1349" i="1" s="1"/>
  <c r="R1349" i="1" s="1"/>
  <c r="Q1349" i="1"/>
  <c r="H1349" i="1" s="1"/>
  <c r="D1349" i="1" s="1"/>
  <c r="K1350" i="1"/>
  <c r="N1350" i="1"/>
  <c r="P1350" i="1" s="1"/>
  <c r="R1350" i="1" s="1"/>
  <c r="Q1350" i="1"/>
  <c r="H1350" i="1" s="1"/>
  <c r="K1351" i="1"/>
  <c r="N1351" i="1"/>
  <c r="P1351" i="1" s="1"/>
  <c r="R1351" i="1" s="1"/>
  <c r="Q1351" i="1"/>
  <c r="H1351" i="1" s="1"/>
  <c r="K1352" i="1"/>
  <c r="N1352" i="1"/>
  <c r="P1352" i="1" s="1"/>
  <c r="R1352" i="1" s="1"/>
  <c r="Q1352" i="1"/>
  <c r="H1352" i="1" s="1"/>
  <c r="K1353" i="1"/>
  <c r="N1353" i="1"/>
  <c r="P1353" i="1" s="1"/>
  <c r="R1353" i="1" s="1"/>
  <c r="Q1353" i="1"/>
  <c r="H1353" i="1" s="1"/>
  <c r="D1353" i="1" s="1"/>
  <c r="K1354" i="1"/>
  <c r="N1354" i="1"/>
  <c r="P1354" i="1" s="1"/>
  <c r="R1354" i="1" s="1"/>
  <c r="Q1354" i="1"/>
  <c r="H1354" i="1" s="1"/>
  <c r="K1355" i="1"/>
  <c r="N1355" i="1"/>
  <c r="P1355" i="1" s="1"/>
  <c r="R1355" i="1" s="1"/>
  <c r="Q1355" i="1"/>
  <c r="H1355" i="1" s="1"/>
  <c r="D1355" i="1" s="1"/>
  <c r="K1356" i="1"/>
  <c r="N1356" i="1"/>
  <c r="P1356" i="1" s="1"/>
  <c r="R1356" i="1" s="1"/>
  <c r="Q1356" i="1"/>
  <c r="H1356" i="1" s="1"/>
  <c r="G1356" i="1" s="1"/>
  <c r="K1357" i="1"/>
  <c r="N1357" i="1"/>
  <c r="P1357" i="1" s="1"/>
  <c r="R1357" i="1" s="1"/>
  <c r="Q1357" i="1"/>
  <c r="H1357" i="1" s="1"/>
  <c r="D1357" i="1" s="1"/>
  <c r="K1358" i="1"/>
  <c r="N1358" i="1"/>
  <c r="P1358" i="1" s="1"/>
  <c r="R1358" i="1" s="1"/>
  <c r="S1358" i="1" s="1"/>
  <c r="Q1358" i="1"/>
  <c r="H1358" i="1" s="1"/>
  <c r="K1359" i="1"/>
  <c r="N1359" i="1"/>
  <c r="P1359" i="1" s="1"/>
  <c r="R1359" i="1" s="1"/>
  <c r="Q1359" i="1"/>
  <c r="H1359" i="1" s="1"/>
  <c r="D1359" i="1" s="1"/>
  <c r="K1360" i="1"/>
  <c r="N1360" i="1"/>
  <c r="P1360" i="1" s="1"/>
  <c r="R1360" i="1" s="1"/>
  <c r="Q1360" i="1"/>
  <c r="H1360" i="1" s="1"/>
  <c r="G1360" i="1" s="1"/>
  <c r="K1361" i="1"/>
  <c r="N1361" i="1"/>
  <c r="P1361" i="1" s="1"/>
  <c r="R1361" i="1" s="1"/>
  <c r="Q1361" i="1"/>
  <c r="H1361" i="1" s="1"/>
  <c r="D1361" i="1" s="1"/>
  <c r="K1362" i="1"/>
  <c r="N1362" i="1"/>
  <c r="P1362" i="1" s="1"/>
  <c r="R1362" i="1" s="1"/>
  <c r="Q1362" i="1"/>
  <c r="H1362" i="1" s="1"/>
  <c r="G1362" i="1" s="1"/>
  <c r="K1363" i="1"/>
  <c r="N1363" i="1"/>
  <c r="P1363" i="1" s="1"/>
  <c r="R1363" i="1" s="1"/>
  <c r="Q1363" i="1"/>
  <c r="H1363" i="1" s="1"/>
  <c r="D1363" i="1" s="1"/>
  <c r="K1364" i="1"/>
  <c r="N1364" i="1"/>
  <c r="P1364" i="1" s="1"/>
  <c r="R1364" i="1" s="1"/>
  <c r="Q1364" i="1"/>
  <c r="H1364" i="1" s="1"/>
  <c r="G1364" i="1" s="1"/>
  <c r="K1365" i="1"/>
  <c r="N1365" i="1"/>
  <c r="P1365" i="1" s="1"/>
  <c r="R1365" i="1" s="1"/>
  <c r="Q1365" i="1"/>
  <c r="H1365" i="1" s="1"/>
  <c r="D1365" i="1" s="1"/>
  <c r="K1366" i="1"/>
  <c r="N1366" i="1"/>
  <c r="P1366" i="1" s="1"/>
  <c r="R1366" i="1" s="1"/>
  <c r="S1366" i="1" s="1"/>
  <c r="Q1366" i="1"/>
  <c r="H1366" i="1" s="1"/>
  <c r="K1367" i="1"/>
  <c r="N1367" i="1"/>
  <c r="P1367" i="1" s="1"/>
  <c r="R1367" i="1" s="1"/>
  <c r="Q1367" i="1"/>
  <c r="H1367" i="1" s="1"/>
  <c r="D1367" i="1" s="1"/>
  <c r="K1368" i="1"/>
  <c r="N1368" i="1"/>
  <c r="P1368" i="1" s="1"/>
  <c r="R1368" i="1" s="1"/>
  <c r="S1368" i="1" s="1"/>
  <c r="Q1368" i="1"/>
  <c r="H1368" i="1" s="1"/>
  <c r="G1368" i="1" s="1"/>
  <c r="K1369" i="1"/>
  <c r="N1369" i="1"/>
  <c r="P1369" i="1" s="1"/>
  <c r="R1369" i="1" s="1"/>
  <c r="Q1369" i="1"/>
  <c r="H1369" i="1" s="1"/>
  <c r="D1369" i="1" s="1"/>
  <c r="K1370" i="1"/>
  <c r="N1370" i="1"/>
  <c r="P1370" i="1" s="1"/>
  <c r="R1370" i="1" s="1"/>
  <c r="Q1370" i="1"/>
  <c r="H1370" i="1" s="1"/>
  <c r="K1371" i="1"/>
  <c r="N1371" i="1"/>
  <c r="P1371" i="1" s="1"/>
  <c r="R1371" i="1" s="1"/>
  <c r="Q1371" i="1"/>
  <c r="H1371" i="1" s="1"/>
  <c r="D1371" i="1" s="1"/>
  <c r="K1372" i="1"/>
  <c r="N1372" i="1"/>
  <c r="P1372" i="1" s="1"/>
  <c r="R1372" i="1" s="1"/>
  <c r="Q1372" i="1"/>
  <c r="H1372" i="1" s="1"/>
  <c r="G1372" i="1" s="1"/>
  <c r="K1373" i="1"/>
  <c r="N1373" i="1"/>
  <c r="P1373" i="1" s="1"/>
  <c r="R1373" i="1" s="1"/>
  <c r="Q1373" i="1"/>
  <c r="H1373" i="1" s="1"/>
  <c r="D1373" i="1" s="1"/>
  <c r="K1374" i="1"/>
  <c r="N1374" i="1"/>
  <c r="P1374" i="1" s="1"/>
  <c r="R1374" i="1" s="1"/>
  <c r="Q1374" i="1"/>
  <c r="H1374" i="1" s="1"/>
  <c r="G1374" i="1" s="1"/>
  <c r="K1375" i="1"/>
  <c r="N1375" i="1"/>
  <c r="P1375" i="1" s="1"/>
  <c r="R1375" i="1" s="1"/>
  <c r="Q1375" i="1"/>
  <c r="H1375" i="1" s="1"/>
  <c r="D1375" i="1" s="1"/>
  <c r="K1376" i="1"/>
  <c r="N1376" i="1"/>
  <c r="P1376" i="1" s="1"/>
  <c r="R1376" i="1" s="1"/>
  <c r="Q1376" i="1"/>
  <c r="H1376" i="1" s="1"/>
  <c r="G1376" i="1" s="1"/>
  <c r="K1377" i="1"/>
  <c r="N1377" i="1"/>
  <c r="P1377" i="1" s="1"/>
  <c r="R1377" i="1" s="1"/>
  <c r="Q1377" i="1"/>
  <c r="H1377" i="1" s="1"/>
  <c r="D1377" i="1" s="1"/>
  <c r="K1378" i="1"/>
  <c r="N1378" i="1"/>
  <c r="P1378" i="1" s="1"/>
  <c r="R1378" i="1" s="1"/>
  <c r="S1378" i="1" s="1"/>
  <c r="Q1378" i="1"/>
  <c r="H1378" i="1" s="1"/>
  <c r="K1379" i="1"/>
  <c r="N1379" i="1"/>
  <c r="P1379" i="1" s="1"/>
  <c r="R1379" i="1" s="1"/>
  <c r="Q1379" i="1"/>
  <c r="H1379" i="1" s="1"/>
  <c r="D1379" i="1" s="1"/>
  <c r="K1380" i="1"/>
  <c r="N1380" i="1"/>
  <c r="P1380" i="1" s="1"/>
  <c r="R1380" i="1" s="1"/>
  <c r="Q1380" i="1"/>
  <c r="H1380" i="1" s="1"/>
  <c r="G1380" i="1" s="1"/>
  <c r="K1381" i="1"/>
  <c r="N1381" i="1"/>
  <c r="P1381" i="1" s="1"/>
  <c r="R1381" i="1" s="1"/>
  <c r="Q1381" i="1"/>
  <c r="H1381" i="1" s="1"/>
  <c r="D1381" i="1" s="1"/>
  <c r="K1382" i="1"/>
  <c r="N1382" i="1"/>
  <c r="P1382" i="1" s="1"/>
  <c r="R1382" i="1" s="1"/>
  <c r="Q1382" i="1"/>
  <c r="H1382" i="1" s="1"/>
  <c r="G1382" i="1" s="1"/>
  <c r="K1383" i="1"/>
  <c r="N1383" i="1"/>
  <c r="P1383" i="1" s="1"/>
  <c r="R1383" i="1" s="1"/>
  <c r="Q1383" i="1"/>
  <c r="H1383" i="1" s="1"/>
  <c r="D1383" i="1" s="1"/>
  <c r="K1384" i="1"/>
  <c r="N1384" i="1"/>
  <c r="P1384" i="1" s="1"/>
  <c r="R1384" i="1" s="1"/>
  <c r="Q1384" i="1"/>
  <c r="H1384" i="1" s="1"/>
  <c r="G1384" i="1" s="1"/>
  <c r="K1385" i="1"/>
  <c r="N1385" i="1"/>
  <c r="P1385" i="1" s="1"/>
  <c r="R1385" i="1" s="1"/>
  <c r="Q1385" i="1"/>
  <c r="H1385" i="1" s="1"/>
  <c r="D1385" i="1" s="1"/>
  <c r="K1386" i="1"/>
  <c r="N1386" i="1"/>
  <c r="P1386" i="1" s="1"/>
  <c r="R1386" i="1" s="1"/>
  <c r="Q1386" i="1"/>
  <c r="H1386" i="1" s="1"/>
  <c r="K1387" i="1"/>
  <c r="N1387" i="1"/>
  <c r="P1387" i="1" s="1"/>
  <c r="R1387" i="1" s="1"/>
  <c r="Q1387" i="1"/>
  <c r="H1387" i="1" s="1"/>
  <c r="D1387" i="1" s="1"/>
  <c r="K1388" i="1"/>
  <c r="N1388" i="1"/>
  <c r="P1388" i="1" s="1"/>
  <c r="R1388" i="1" s="1"/>
  <c r="Q1388" i="1"/>
  <c r="H1388" i="1" s="1"/>
  <c r="G1388" i="1" s="1"/>
  <c r="K1389" i="1"/>
  <c r="N1389" i="1"/>
  <c r="P1389" i="1" s="1"/>
  <c r="R1389" i="1" s="1"/>
  <c r="Q1389" i="1"/>
  <c r="H1389" i="1" s="1"/>
  <c r="D1389" i="1" s="1"/>
  <c r="K1390" i="1"/>
  <c r="N1390" i="1"/>
  <c r="P1390" i="1" s="1"/>
  <c r="R1390" i="1" s="1"/>
  <c r="Q1390" i="1"/>
  <c r="H1390" i="1" s="1"/>
  <c r="G1390" i="1" s="1"/>
  <c r="K1391" i="1"/>
  <c r="N1391" i="1"/>
  <c r="P1391" i="1" s="1"/>
  <c r="R1391" i="1" s="1"/>
  <c r="Q1391" i="1"/>
  <c r="H1391" i="1" s="1"/>
  <c r="D1391" i="1" s="1"/>
  <c r="K1392" i="1"/>
  <c r="N1392" i="1"/>
  <c r="P1392" i="1" s="1"/>
  <c r="R1392" i="1" s="1"/>
  <c r="Q1392" i="1"/>
  <c r="H1392" i="1" s="1"/>
  <c r="G1392" i="1" s="1"/>
  <c r="K1393" i="1"/>
  <c r="N1393" i="1"/>
  <c r="P1393" i="1" s="1"/>
  <c r="R1393" i="1" s="1"/>
  <c r="Q1393" i="1"/>
  <c r="H1393" i="1" s="1"/>
  <c r="D1393" i="1" s="1"/>
  <c r="K1394" i="1"/>
  <c r="N1394" i="1"/>
  <c r="P1394" i="1" s="1"/>
  <c r="R1394" i="1" s="1"/>
  <c r="S1394" i="1" s="1"/>
  <c r="Q1394" i="1"/>
  <c r="H1394" i="1" s="1"/>
  <c r="G1394" i="1" s="1"/>
  <c r="K1395" i="1"/>
  <c r="N1395" i="1"/>
  <c r="P1395" i="1" s="1"/>
  <c r="R1395" i="1" s="1"/>
  <c r="Q1395" i="1"/>
  <c r="H1395" i="1" s="1"/>
  <c r="D1395" i="1" s="1"/>
  <c r="K1396" i="1"/>
  <c r="N1396" i="1"/>
  <c r="P1396" i="1" s="1"/>
  <c r="R1396" i="1" s="1"/>
  <c r="Q1396" i="1"/>
  <c r="H1396" i="1" s="1"/>
  <c r="G1396" i="1" s="1"/>
  <c r="K1397" i="1"/>
  <c r="N1397" i="1"/>
  <c r="P1397" i="1" s="1"/>
  <c r="R1397" i="1" s="1"/>
  <c r="Q1397" i="1"/>
  <c r="H1397" i="1" s="1"/>
  <c r="D1397" i="1" s="1"/>
  <c r="K1398" i="1"/>
  <c r="N1398" i="1"/>
  <c r="P1398" i="1" s="1"/>
  <c r="R1398" i="1" s="1"/>
  <c r="Q1398" i="1"/>
  <c r="H1398" i="1" s="1"/>
  <c r="K1399" i="1"/>
  <c r="N1399" i="1"/>
  <c r="P1399" i="1" s="1"/>
  <c r="R1399" i="1" s="1"/>
  <c r="Q1399" i="1"/>
  <c r="H1399" i="1" s="1"/>
  <c r="D1399" i="1" s="1"/>
  <c r="K1400" i="1"/>
  <c r="N1400" i="1"/>
  <c r="P1400" i="1" s="1"/>
  <c r="R1400" i="1" s="1"/>
  <c r="S1400" i="1" s="1"/>
  <c r="Q1400" i="1"/>
  <c r="H1400" i="1" s="1"/>
  <c r="G1400" i="1" s="1"/>
  <c r="K1401" i="1"/>
  <c r="N1401" i="1"/>
  <c r="P1401" i="1" s="1"/>
  <c r="R1401" i="1" s="1"/>
  <c r="Q1401" i="1"/>
  <c r="H1401" i="1" s="1"/>
  <c r="D1401" i="1" s="1"/>
  <c r="K1402" i="1"/>
  <c r="N1402" i="1"/>
  <c r="P1402" i="1" s="1"/>
  <c r="R1402" i="1" s="1"/>
  <c r="Q1402" i="1"/>
  <c r="H1402" i="1" s="1"/>
  <c r="K1403" i="1"/>
  <c r="N1403" i="1"/>
  <c r="P1403" i="1" s="1"/>
  <c r="R1403" i="1" s="1"/>
  <c r="Q1403" i="1"/>
  <c r="H1403" i="1" s="1"/>
  <c r="D1403" i="1" s="1"/>
  <c r="K1404" i="1"/>
  <c r="N1404" i="1"/>
  <c r="P1404" i="1" s="1"/>
  <c r="R1404" i="1" s="1"/>
  <c r="Q1404" i="1"/>
  <c r="H1404" i="1" s="1"/>
  <c r="G1404" i="1" s="1"/>
  <c r="K1405" i="1"/>
  <c r="N1405" i="1"/>
  <c r="P1405" i="1" s="1"/>
  <c r="R1405" i="1" s="1"/>
  <c r="Q1405" i="1"/>
  <c r="H1405" i="1" s="1"/>
  <c r="D1405" i="1" s="1"/>
  <c r="K1406" i="1"/>
  <c r="N1406" i="1"/>
  <c r="P1406" i="1" s="1"/>
  <c r="R1406" i="1" s="1"/>
  <c r="S1406" i="1" s="1"/>
  <c r="Q1406" i="1"/>
  <c r="H1406" i="1" s="1"/>
  <c r="K1407" i="1"/>
  <c r="N1407" i="1"/>
  <c r="P1407" i="1" s="1"/>
  <c r="R1407" i="1" s="1"/>
  <c r="Q1407" i="1"/>
  <c r="H1407" i="1" s="1"/>
  <c r="D1407" i="1" s="1"/>
  <c r="K1408" i="1"/>
  <c r="N1408" i="1"/>
  <c r="P1408" i="1" s="1"/>
  <c r="R1408" i="1" s="1"/>
  <c r="S1408" i="1" s="1"/>
  <c r="Q1408" i="1"/>
  <c r="H1408" i="1" s="1"/>
  <c r="G1408" i="1" s="1"/>
  <c r="K1409" i="1"/>
  <c r="N1409" i="1"/>
  <c r="P1409" i="1" s="1"/>
  <c r="R1409" i="1" s="1"/>
  <c r="Q1409" i="1"/>
  <c r="H1409" i="1" s="1"/>
  <c r="D1409" i="1" s="1"/>
  <c r="K1410" i="1"/>
  <c r="N1410" i="1"/>
  <c r="P1410" i="1" s="1"/>
  <c r="R1410" i="1" s="1"/>
  <c r="S1410" i="1" s="1"/>
  <c r="Q1410" i="1"/>
  <c r="H1410" i="1" s="1"/>
  <c r="G1410" i="1" s="1"/>
  <c r="K1411" i="1"/>
  <c r="N1411" i="1"/>
  <c r="P1411" i="1" s="1"/>
  <c r="R1411" i="1" s="1"/>
  <c r="Q1411" i="1"/>
  <c r="H1411" i="1" s="1"/>
  <c r="D1411" i="1" s="1"/>
  <c r="K1412" i="1"/>
  <c r="N1412" i="1"/>
  <c r="P1412" i="1" s="1"/>
  <c r="R1412" i="1" s="1"/>
  <c r="Q1412" i="1"/>
  <c r="H1412" i="1" s="1"/>
  <c r="G1412" i="1" s="1"/>
  <c r="K1413" i="1"/>
  <c r="N1413" i="1"/>
  <c r="P1413" i="1" s="1"/>
  <c r="R1413" i="1" s="1"/>
  <c r="Q1413" i="1"/>
  <c r="H1413" i="1" s="1"/>
  <c r="D1413" i="1" s="1"/>
  <c r="K1414" i="1"/>
  <c r="N1414" i="1"/>
  <c r="P1414" i="1" s="1"/>
  <c r="R1414" i="1" s="1"/>
  <c r="S1414" i="1" s="1"/>
  <c r="Q1414" i="1"/>
  <c r="H1414" i="1" s="1"/>
  <c r="G1414" i="1" s="1"/>
  <c r="K1415" i="1"/>
  <c r="N1415" i="1"/>
  <c r="P1415" i="1" s="1"/>
  <c r="R1415" i="1" s="1"/>
  <c r="Q1415" i="1"/>
  <c r="H1415" i="1" s="1"/>
  <c r="D1415" i="1" s="1"/>
  <c r="K1416" i="1"/>
  <c r="N1416" i="1"/>
  <c r="P1416" i="1" s="1"/>
  <c r="R1416" i="1" s="1"/>
  <c r="Q1416" i="1"/>
  <c r="H1416" i="1" s="1"/>
  <c r="G1416" i="1" s="1"/>
  <c r="K1417" i="1"/>
  <c r="N1417" i="1"/>
  <c r="P1417" i="1" s="1"/>
  <c r="R1417" i="1" s="1"/>
  <c r="Q1417" i="1"/>
  <c r="H1417" i="1" s="1"/>
  <c r="D1417" i="1" s="1"/>
  <c r="K1418" i="1"/>
  <c r="N1418" i="1"/>
  <c r="P1418" i="1" s="1"/>
  <c r="R1418" i="1" s="1"/>
  <c r="Q1418" i="1"/>
  <c r="H1418" i="1" s="1"/>
  <c r="K1419" i="1"/>
  <c r="N1419" i="1"/>
  <c r="P1419" i="1" s="1"/>
  <c r="R1419" i="1" s="1"/>
  <c r="Q1419" i="1"/>
  <c r="H1419" i="1" s="1"/>
  <c r="D1419" i="1" s="1"/>
  <c r="K1420" i="1"/>
  <c r="N1420" i="1"/>
  <c r="P1420" i="1" s="1"/>
  <c r="R1420" i="1" s="1"/>
  <c r="Q1420" i="1"/>
  <c r="H1420" i="1" s="1"/>
  <c r="G1420" i="1" s="1"/>
  <c r="K1421" i="1"/>
  <c r="N1421" i="1"/>
  <c r="P1421" i="1" s="1"/>
  <c r="R1421" i="1" s="1"/>
  <c r="Q1421" i="1"/>
  <c r="H1421" i="1" s="1"/>
  <c r="D1421" i="1" s="1"/>
  <c r="K1422" i="1"/>
  <c r="N1422" i="1"/>
  <c r="P1422" i="1" s="1"/>
  <c r="R1422" i="1" s="1"/>
  <c r="S1422" i="1" s="1"/>
  <c r="Q1422" i="1"/>
  <c r="H1422" i="1" s="1"/>
  <c r="K1423" i="1"/>
  <c r="N1423" i="1"/>
  <c r="P1423" i="1" s="1"/>
  <c r="R1423" i="1" s="1"/>
  <c r="Q1423" i="1"/>
  <c r="H1423" i="1" s="1"/>
  <c r="D1423" i="1" s="1"/>
  <c r="K1424" i="1"/>
  <c r="N1424" i="1"/>
  <c r="P1424" i="1" s="1"/>
  <c r="R1424" i="1" s="1"/>
  <c r="Q1424" i="1"/>
  <c r="H1424" i="1" s="1"/>
  <c r="G1424" i="1" s="1"/>
  <c r="K1425" i="1"/>
  <c r="N1425" i="1"/>
  <c r="P1425" i="1" s="1"/>
  <c r="R1425" i="1" s="1"/>
  <c r="Q1425" i="1"/>
  <c r="H1425" i="1" s="1"/>
  <c r="D1425" i="1" s="1"/>
  <c r="K1426" i="1"/>
  <c r="N1426" i="1"/>
  <c r="P1426" i="1" s="1"/>
  <c r="R1426" i="1" s="1"/>
  <c r="S1426" i="1" s="1"/>
  <c r="Q1426" i="1"/>
  <c r="H1426" i="1" s="1"/>
  <c r="G1426" i="1" s="1"/>
  <c r="K1427" i="1"/>
  <c r="N1427" i="1"/>
  <c r="P1427" i="1" s="1"/>
  <c r="R1427" i="1" s="1"/>
  <c r="Q1427" i="1"/>
  <c r="H1427" i="1" s="1"/>
  <c r="D1427" i="1" s="1"/>
  <c r="K1428" i="1"/>
  <c r="N1428" i="1"/>
  <c r="P1428" i="1" s="1"/>
  <c r="R1428" i="1" s="1"/>
  <c r="S1428" i="1" s="1"/>
  <c r="Q1428" i="1"/>
  <c r="H1428" i="1" s="1"/>
  <c r="G1428" i="1" s="1"/>
  <c r="K1429" i="1"/>
  <c r="N1429" i="1"/>
  <c r="P1429" i="1" s="1"/>
  <c r="R1429" i="1" s="1"/>
  <c r="Q1429" i="1"/>
  <c r="H1429" i="1" s="1"/>
  <c r="D1429" i="1" s="1"/>
  <c r="K1430" i="1"/>
  <c r="N1430" i="1"/>
  <c r="P1430" i="1" s="1"/>
  <c r="R1430" i="1" s="1"/>
  <c r="S1430" i="1" s="1"/>
  <c r="Q1430" i="1"/>
  <c r="H1430" i="1" s="1"/>
  <c r="K1431" i="1"/>
  <c r="N1431" i="1"/>
  <c r="P1431" i="1" s="1"/>
  <c r="R1431" i="1" s="1"/>
  <c r="Q1431" i="1"/>
  <c r="H1431" i="1" s="1"/>
  <c r="D1431" i="1" s="1"/>
  <c r="K1432" i="1"/>
  <c r="N1432" i="1"/>
  <c r="P1432" i="1" s="1"/>
  <c r="R1432" i="1" s="1"/>
  <c r="S1432" i="1" s="1"/>
  <c r="Q1432" i="1"/>
  <c r="H1432" i="1" s="1"/>
  <c r="G1432" i="1" s="1"/>
  <c r="K1433" i="1"/>
  <c r="N1433" i="1"/>
  <c r="P1433" i="1" s="1"/>
  <c r="R1433" i="1" s="1"/>
  <c r="Q1433" i="1"/>
  <c r="H1433" i="1" s="1"/>
  <c r="D1433" i="1" s="1"/>
  <c r="K1434" i="1"/>
  <c r="N1434" i="1"/>
  <c r="P1434" i="1" s="1"/>
  <c r="R1434" i="1" s="1"/>
  <c r="Q1434" i="1"/>
  <c r="H1434" i="1" s="1"/>
  <c r="K1435" i="1"/>
  <c r="N1435" i="1"/>
  <c r="P1435" i="1" s="1"/>
  <c r="R1435" i="1" s="1"/>
  <c r="Q1435" i="1"/>
  <c r="H1435" i="1" s="1"/>
  <c r="D1435" i="1" s="1"/>
  <c r="K1436" i="1"/>
  <c r="N1436" i="1"/>
  <c r="P1436" i="1" s="1"/>
  <c r="R1436" i="1" s="1"/>
  <c r="Q1436" i="1"/>
  <c r="H1436" i="1" s="1"/>
  <c r="G1436" i="1" s="1"/>
  <c r="K1437" i="1"/>
  <c r="N1437" i="1"/>
  <c r="P1437" i="1" s="1"/>
  <c r="R1437" i="1" s="1"/>
  <c r="Q1437" i="1"/>
  <c r="H1437" i="1" s="1"/>
  <c r="D1437" i="1" s="1"/>
  <c r="K1438" i="1"/>
  <c r="N1438" i="1"/>
  <c r="P1438" i="1" s="1"/>
  <c r="R1438" i="1" s="1"/>
  <c r="Q1438" i="1"/>
  <c r="H1438" i="1" s="1"/>
  <c r="G1438" i="1" s="1"/>
  <c r="K1439" i="1"/>
  <c r="N1439" i="1"/>
  <c r="P1439" i="1" s="1"/>
  <c r="R1439" i="1" s="1"/>
  <c r="Q1439" i="1"/>
  <c r="H1439" i="1" s="1"/>
  <c r="D1439" i="1" s="1"/>
  <c r="K1440" i="1"/>
  <c r="N1440" i="1"/>
  <c r="P1440" i="1" s="1"/>
  <c r="R1440" i="1" s="1"/>
  <c r="Q1440" i="1"/>
  <c r="H1440" i="1" s="1"/>
  <c r="G1440" i="1" s="1"/>
  <c r="K1441" i="1"/>
  <c r="N1441" i="1"/>
  <c r="P1441" i="1" s="1"/>
  <c r="R1441" i="1" s="1"/>
  <c r="Q1441" i="1"/>
  <c r="H1441" i="1" s="1"/>
  <c r="D1441" i="1" s="1"/>
  <c r="K1442" i="1"/>
  <c r="N1442" i="1"/>
  <c r="P1442" i="1" s="1"/>
  <c r="R1442" i="1" s="1"/>
  <c r="Q1442" i="1"/>
  <c r="H1442" i="1" s="1"/>
  <c r="G1442" i="1" s="1"/>
  <c r="K1443" i="1"/>
  <c r="N1443" i="1"/>
  <c r="P1443" i="1" s="1"/>
  <c r="R1443" i="1" s="1"/>
  <c r="Q1443" i="1"/>
  <c r="H1443" i="1" s="1"/>
  <c r="D1443" i="1" s="1"/>
  <c r="K1444" i="1"/>
  <c r="N1444" i="1"/>
  <c r="P1444" i="1" s="1"/>
  <c r="R1444" i="1" s="1"/>
  <c r="Q1444" i="1"/>
  <c r="H1444" i="1" s="1"/>
  <c r="G1444" i="1" s="1"/>
  <c r="K1445" i="1"/>
  <c r="N1445" i="1"/>
  <c r="P1445" i="1" s="1"/>
  <c r="R1445" i="1" s="1"/>
  <c r="Q1445" i="1"/>
  <c r="H1445" i="1" s="1"/>
  <c r="D1445" i="1" s="1"/>
  <c r="K1446" i="1"/>
  <c r="N1446" i="1"/>
  <c r="P1446" i="1" s="1"/>
  <c r="R1446" i="1" s="1"/>
  <c r="Q1446" i="1"/>
  <c r="H1446" i="1" s="1"/>
  <c r="G1446" i="1" s="1"/>
  <c r="K1447" i="1"/>
  <c r="N1447" i="1"/>
  <c r="P1447" i="1" s="1"/>
  <c r="R1447" i="1" s="1"/>
  <c r="Q1447" i="1"/>
  <c r="H1447" i="1" s="1"/>
  <c r="D1447" i="1" s="1"/>
  <c r="K1448" i="1"/>
  <c r="N1448" i="1"/>
  <c r="P1448" i="1" s="1"/>
  <c r="R1448" i="1" s="1"/>
  <c r="Q1448" i="1"/>
  <c r="H1448" i="1" s="1"/>
  <c r="G1448" i="1" s="1"/>
  <c r="K1449" i="1"/>
  <c r="N1449" i="1"/>
  <c r="P1449" i="1" s="1"/>
  <c r="R1449" i="1" s="1"/>
  <c r="Q1449" i="1"/>
  <c r="H1449" i="1" s="1"/>
  <c r="D1449" i="1" s="1"/>
  <c r="K1450" i="1"/>
  <c r="N1450" i="1"/>
  <c r="P1450" i="1" s="1"/>
  <c r="R1450" i="1" s="1"/>
  <c r="Q1450" i="1"/>
  <c r="H1450" i="1" s="1"/>
  <c r="G1450" i="1" s="1"/>
  <c r="K1451" i="1"/>
  <c r="N1451" i="1"/>
  <c r="P1451" i="1" s="1"/>
  <c r="R1451" i="1" s="1"/>
  <c r="Q1451" i="1"/>
  <c r="H1451" i="1" s="1"/>
  <c r="D1451" i="1" s="1"/>
  <c r="K1452" i="1"/>
  <c r="N1452" i="1"/>
  <c r="P1452" i="1" s="1"/>
  <c r="R1452" i="1" s="1"/>
  <c r="Q1452" i="1"/>
  <c r="H1452" i="1" s="1"/>
  <c r="G1452" i="1" s="1"/>
  <c r="K1453" i="1"/>
  <c r="N1453" i="1"/>
  <c r="P1453" i="1" s="1"/>
  <c r="R1453" i="1" s="1"/>
  <c r="Q1453" i="1"/>
  <c r="H1453" i="1" s="1"/>
  <c r="D1453" i="1" s="1"/>
  <c r="K1454" i="1"/>
  <c r="N1454" i="1"/>
  <c r="P1454" i="1" s="1"/>
  <c r="R1454" i="1" s="1"/>
  <c r="Q1454" i="1"/>
  <c r="H1454" i="1" s="1"/>
  <c r="G1454" i="1" s="1"/>
  <c r="K1455" i="1"/>
  <c r="N1455" i="1"/>
  <c r="P1455" i="1" s="1"/>
  <c r="R1455" i="1" s="1"/>
  <c r="Q1455" i="1"/>
  <c r="H1455" i="1" s="1"/>
  <c r="D1455" i="1" s="1"/>
  <c r="K1456" i="1"/>
  <c r="N1456" i="1"/>
  <c r="P1456" i="1" s="1"/>
  <c r="R1456" i="1" s="1"/>
  <c r="Q1456" i="1"/>
  <c r="H1456" i="1" s="1"/>
  <c r="G1456" i="1" s="1"/>
  <c r="K1457" i="1"/>
  <c r="N1457" i="1"/>
  <c r="P1457" i="1" s="1"/>
  <c r="R1457" i="1" s="1"/>
  <c r="Q1457" i="1"/>
  <c r="H1457" i="1" s="1"/>
  <c r="D1457" i="1" s="1"/>
  <c r="K1458" i="1"/>
  <c r="N1458" i="1"/>
  <c r="P1458" i="1" s="1"/>
  <c r="R1458" i="1" s="1"/>
  <c r="Q1458" i="1"/>
  <c r="H1458" i="1" s="1"/>
  <c r="G1458" i="1" s="1"/>
  <c r="K1459" i="1"/>
  <c r="N1459" i="1"/>
  <c r="P1459" i="1" s="1"/>
  <c r="R1459" i="1" s="1"/>
  <c r="Q1459" i="1"/>
  <c r="H1459" i="1" s="1"/>
  <c r="K1460" i="1"/>
  <c r="N1460" i="1"/>
  <c r="P1460" i="1" s="1"/>
  <c r="R1460" i="1" s="1"/>
  <c r="X1460" i="1" s="1"/>
  <c r="Q1460" i="1"/>
  <c r="H1460" i="1" s="1"/>
  <c r="K1461" i="1"/>
  <c r="N1461" i="1"/>
  <c r="P1461" i="1" s="1"/>
  <c r="R1461" i="1" s="1"/>
  <c r="Q1461" i="1"/>
  <c r="H1461" i="1" s="1"/>
  <c r="G1461" i="1" s="1"/>
  <c r="K1462" i="1"/>
  <c r="N1462" i="1"/>
  <c r="P1462" i="1" s="1"/>
  <c r="R1462" i="1" s="1"/>
  <c r="S1462" i="1" s="1"/>
  <c r="Q1462" i="1"/>
  <c r="H1462" i="1" s="1"/>
  <c r="K1463" i="1"/>
  <c r="N1463" i="1"/>
  <c r="P1463" i="1" s="1"/>
  <c r="R1463" i="1" s="1"/>
  <c r="Q1463" i="1"/>
  <c r="H1463" i="1" s="1"/>
  <c r="K1464" i="1"/>
  <c r="N1464" i="1"/>
  <c r="P1464" i="1" s="1"/>
  <c r="R1464" i="1" s="1"/>
  <c r="Q1464" i="1"/>
  <c r="H1464" i="1" s="1"/>
  <c r="D1464" i="1" s="1"/>
  <c r="K1465" i="1"/>
  <c r="N1465" i="1"/>
  <c r="P1465" i="1" s="1"/>
  <c r="R1465" i="1" s="1"/>
  <c r="S1465" i="1" s="1"/>
  <c r="Q1465" i="1"/>
  <c r="H1465" i="1" s="1"/>
  <c r="D1465" i="1" s="1"/>
  <c r="K1466" i="1"/>
  <c r="N1466" i="1"/>
  <c r="P1466" i="1" s="1"/>
  <c r="R1466" i="1" s="1"/>
  <c r="Q1466" i="1"/>
  <c r="H1466" i="1" s="1"/>
  <c r="G1466" i="1" s="1"/>
  <c r="K1467" i="1"/>
  <c r="N1467" i="1"/>
  <c r="P1467" i="1" s="1"/>
  <c r="R1467" i="1" s="1"/>
  <c r="Q1467" i="1"/>
  <c r="H1467" i="1" s="1"/>
  <c r="K1468" i="1"/>
  <c r="N1468" i="1"/>
  <c r="P1468" i="1" s="1"/>
  <c r="R1468" i="1" s="1"/>
  <c r="Q1468" i="1"/>
  <c r="H1468" i="1" s="1"/>
  <c r="K1469" i="1"/>
  <c r="N1469" i="1"/>
  <c r="P1469" i="1" s="1"/>
  <c r="R1469" i="1" s="1"/>
  <c r="Q1469" i="1"/>
  <c r="H1469" i="1" s="1"/>
  <c r="G1469" i="1" s="1"/>
  <c r="K1470" i="1"/>
  <c r="N1470" i="1"/>
  <c r="P1470" i="1" s="1"/>
  <c r="R1470" i="1" s="1"/>
  <c r="S1470" i="1" s="1"/>
  <c r="Q1470" i="1"/>
  <c r="H1470" i="1" s="1"/>
  <c r="K1471" i="1"/>
  <c r="N1471" i="1"/>
  <c r="P1471" i="1" s="1"/>
  <c r="R1471" i="1" s="1"/>
  <c r="Q1471" i="1"/>
  <c r="H1471" i="1" s="1"/>
  <c r="K1472" i="1"/>
  <c r="N1472" i="1"/>
  <c r="P1472" i="1" s="1"/>
  <c r="R1472" i="1" s="1"/>
  <c r="Q1472" i="1"/>
  <c r="H1472" i="1" s="1"/>
  <c r="D1472" i="1" s="1"/>
  <c r="K1473" i="1"/>
  <c r="N1473" i="1"/>
  <c r="P1473" i="1" s="1"/>
  <c r="R1473" i="1" s="1"/>
  <c r="Q1473" i="1"/>
  <c r="H1473" i="1" s="1"/>
  <c r="D1473" i="1" s="1"/>
  <c r="K1474" i="1"/>
  <c r="N1474" i="1"/>
  <c r="P1474" i="1" s="1"/>
  <c r="R1474" i="1" s="1"/>
  <c r="Q1474" i="1"/>
  <c r="H1474" i="1" s="1"/>
  <c r="G1474" i="1" s="1"/>
  <c r="K1475" i="1"/>
  <c r="N1475" i="1"/>
  <c r="P1475" i="1" s="1"/>
  <c r="R1475" i="1" s="1"/>
  <c r="Q1475" i="1"/>
  <c r="H1475" i="1" s="1"/>
  <c r="K1476" i="1"/>
  <c r="N1476" i="1"/>
  <c r="P1476" i="1" s="1"/>
  <c r="R1476" i="1" s="1"/>
  <c r="Q1476" i="1"/>
  <c r="H1476" i="1" s="1"/>
  <c r="K1477" i="1"/>
  <c r="N1477" i="1"/>
  <c r="P1477" i="1" s="1"/>
  <c r="R1477" i="1" s="1"/>
  <c r="Q1477" i="1"/>
  <c r="H1477" i="1" s="1"/>
  <c r="G1477" i="1" s="1"/>
  <c r="K1478" i="1"/>
  <c r="N1478" i="1"/>
  <c r="P1478" i="1" s="1"/>
  <c r="R1478" i="1" s="1"/>
  <c r="S1478" i="1" s="1"/>
  <c r="Q1478" i="1"/>
  <c r="H1478" i="1" s="1"/>
  <c r="K1479" i="1"/>
  <c r="N1479" i="1"/>
  <c r="P1479" i="1" s="1"/>
  <c r="R1479" i="1" s="1"/>
  <c r="Q1479" i="1"/>
  <c r="H1479" i="1" s="1"/>
  <c r="K1480" i="1"/>
  <c r="N1480" i="1"/>
  <c r="P1480" i="1" s="1"/>
  <c r="R1480" i="1" s="1"/>
  <c r="Q1480" i="1"/>
  <c r="H1480" i="1" s="1"/>
  <c r="D1480" i="1" s="1"/>
  <c r="K1481" i="1"/>
  <c r="N1481" i="1"/>
  <c r="P1481" i="1" s="1"/>
  <c r="R1481" i="1" s="1"/>
  <c r="S1481" i="1" s="1"/>
  <c r="Q1481" i="1"/>
  <c r="H1481" i="1" s="1"/>
  <c r="D1481" i="1" s="1"/>
  <c r="K1482" i="1"/>
  <c r="N1482" i="1"/>
  <c r="P1482" i="1" s="1"/>
  <c r="R1482" i="1" s="1"/>
  <c r="Q1482" i="1"/>
  <c r="H1482" i="1" s="1"/>
  <c r="G1482" i="1" s="1"/>
  <c r="K1483" i="1"/>
  <c r="N1483" i="1"/>
  <c r="P1483" i="1" s="1"/>
  <c r="R1483" i="1" s="1"/>
  <c r="Q1483" i="1"/>
  <c r="H1483" i="1" s="1"/>
  <c r="K1484" i="1"/>
  <c r="N1484" i="1"/>
  <c r="P1484" i="1" s="1"/>
  <c r="R1484" i="1" s="1"/>
  <c r="X1484" i="1" s="1"/>
  <c r="Q1484" i="1"/>
  <c r="H1484" i="1" s="1"/>
  <c r="K1485" i="1"/>
  <c r="N1485" i="1"/>
  <c r="P1485" i="1" s="1"/>
  <c r="R1485" i="1" s="1"/>
  <c r="Q1485" i="1"/>
  <c r="H1485" i="1" s="1"/>
  <c r="G1485" i="1" s="1"/>
  <c r="K1486" i="1"/>
  <c r="N1486" i="1"/>
  <c r="P1486" i="1" s="1"/>
  <c r="R1486" i="1" s="1"/>
  <c r="S1486" i="1" s="1"/>
  <c r="Q1486" i="1"/>
  <c r="H1486" i="1" s="1"/>
  <c r="K1487" i="1"/>
  <c r="N1487" i="1"/>
  <c r="P1487" i="1" s="1"/>
  <c r="R1487" i="1" s="1"/>
  <c r="Q1487" i="1"/>
  <c r="H1487" i="1" s="1"/>
  <c r="K1488" i="1"/>
  <c r="N1488" i="1"/>
  <c r="P1488" i="1" s="1"/>
  <c r="R1488" i="1" s="1"/>
  <c r="Q1488" i="1"/>
  <c r="H1488" i="1" s="1"/>
  <c r="D1488" i="1" s="1"/>
  <c r="K1489" i="1"/>
  <c r="N1489" i="1"/>
  <c r="P1489" i="1" s="1"/>
  <c r="R1489" i="1" s="1"/>
  <c r="Q1489" i="1"/>
  <c r="H1489" i="1" s="1"/>
  <c r="D1489" i="1" s="1"/>
  <c r="K1490" i="1"/>
  <c r="N1490" i="1"/>
  <c r="P1490" i="1" s="1"/>
  <c r="R1490" i="1" s="1"/>
  <c r="Q1490" i="1"/>
  <c r="H1490" i="1" s="1"/>
  <c r="G1490" i="1" s="1"/>
  <c r="K1491" i="1"/>
  <c r="N1491" i="1"/>
  <c r="P1491" i="1" s="1"/>
  <c r="R1491" i="1" s="1"/>
  <c r="Q1491" i="1"/>
  <c r="H1491" i="1" s="1"/>
  <c r="K1492" i="1"/>
  <c r="N1492" i="1"/>
  <c r="P1492" i="1" s="1"/>
  <c r="R1492" i="1" s="1"/>
  <c r="X1492" i="1" s="1"/>
  <c r="Q1492" i="1"/>
  <c r="H1492" i="1" s="1"/>
  <c r="K1493" i="1"/>
  <c r="N1493" i="1"/>
  <c r="P1493" i="1" s="1"/>
  <c r="R1493" i="1" s="1"/>
  <c r="Q1493" i="1"/>
  <c r="H1493" i="1" s="1"/>
  <c r="G1493" i="1" s="1"/>
  <c r="K1494" i="1"/>
  <c r="N1494" i="1"/>
  <c r="P1494" i="1" s="1"/>
  <c r="R1494" i="1" s="1"/>
  <c r="S1494" i="1" s="1"/>
  <c r="Q1494" i="1"/>
  <c r="H1494" i="1" s="1"/>
  <c r="K1495" i="1"/>
  <c r="N1495" i="1"/>
  <c r="P1495" i="1" s="1"/>
  <c r="R1495" i="1" s="1"/>
  <c r="Q1495" i="1"/>
  <c r="H1495" i="1" s="1"/>
  <c r="K1496" i="1"/>
  <c r="N1496" i="1"/>
  <c r="P1496" i="1" s="1"/>
  <c r="R1496" i="1" s="1"/>
  <c r="Q1496" i="1"/>
  <c r="H1496" i="1" s="1"/>
  <c r="D1496" i="1" s="1"/>
  <c r="K1497" i="1"/>
  <c r="N1497" i="1"/>
  <c r="P1497" i="1" s="1"/>
  <c r="R1497" i="1" s="1"/>
  <c r="S1497" i="1" s="1"/>
  <c r="Q1497" i="1"/>
  <c r="H1497" i="1" s="1"/>
  <c r="D1497" i="1" s="1"/>
  <c r="K1498" i="1"/>
  <c r="N1498" i="1"/>
  <c r="P1498" i="1" s="1"/>
  <c r="R1498" i="1" s="1"/>
  <c r="Q1498" i="1"/>
  <c r="H1498" i="1" s="1"/>
  <c r="G1498" i="1" s="1"/>
  <c r="K1499" i="1"/>
  <c r="N1499" i="1"/>
  <c r="P1499" i="1" s="1"/>
  <c r="R1499" i="1" s="1"/>
  <c r="Q1499" i="1"/>
  <c r="H1499" i="1" s="1"/>
  <c r="K1500" i="1"/>
  <c r="N1500" i="1"/>
  <c r="P1500" i="1" s="1"/>
  <c r="R1500" i="1" s="1"/>
  <c r="Q1500" i="1"/>
  <c r="H1500" i="1" s="1"/>
  <c r="K1501" i="1"/>
  <c r="N1501" i="1"/>
  <c r="P1501" i="1" s="1"/>
  <c r="R1501" i="1" s="1"/>
  <c r="Q1501" i="1"/>
  <c r="H1501" i="1" s="1"/>
  <c r="G1501" i="1" s="1"/>
  <c r="K1502" i="1"/>
  <c r="N1502" i="1"/>
  <c r="P1502" i="1" s="1"/>
  <c r="R1502" i="1" s="1"/>
  <c r="S1502" i="1" s="1"/>
  <c r="Q1502" i="1"/>
  <c r="H1502" i="1" s="1"/>
  <c r="K1503" i="1"/>
  <c r="N1503" i="1"/>
  <c r="P1503" i="1" s="1"/>
  <c r="R1503" i="1" s="1"/>
  <c r="Q1503" i="1"/>
  <c r="H1503" i="1" s="1"/>
  <c r="K1504" i="1"/>
  <c r="N1504" i="1"/>
  <c r="P1504" i="1" s="1"/>
  <c r="R1504" i="1" s="1"/>
  <c r="Q1504" i="1"/>
  <c r="H1504" i="1" s="1"/>
  <c r="D1504" i="1" s="1"/>
  <c r="K1505" i="1"/>
  <c r="N1505" i="1"/>
  <c r="P1505" i="1" s="1"/>
  <c r="R1505" i="1" s="1"/>
  <c r="Q1505" i="1"/>
  <c r="H1505" i="1" s="1"/>
  <c r="D1505" i="1" s="1"/>
  <c r="K1506" i="1"/>
  <c r="N1506" i="1"/>
  <c r="P1506" i="1" s="1"/>
  <c r="R1506" i="1" s="1"/>
  <c r="Q1506" i="1"/>
  <c r="H1506" i="1" s="1"/>
  <c r="G1506" i="1" s="1"/>
  <c r="K1507" i="1"/>
  <c r="N1507" i="1"/>
  <c r="P1507" i="1" s="1"/>
  <c r="R1507" i="1" s="1"/>
  <c r="Q1507" i="1"/>
  <c r="H1507" i="1" s="1"/>
  <c r="K1508" i="1"/>
  <c r="N1508" i="1"/>
  <c r="P1508" i="1" s="1"/>
  <c r="R1508" i="1" s="1"/>
  <c r="Q1508" i="1"/>
  <c r="H1508" i="1" s="1"/>
  <c r="D1508" i="1" s="1"/>
  <c r="K1509" i="1"/>
  <c r="N1509" i="1"/>
  <c r="P1509" i="1" s="1"/>
  <c r="R1509" i="1" s="1"/>
  <c r="Q1509" i="1"/>
  <c r="H1509" i="1" s="1"/>
  <c r="G1509" i="1" s="1"/>
  <c r="K1510" i="1"/>
  <c r="N1510" i="1"/>
  <c r="P1510" i="1" s="1"/>
  <c r="R1510" i="1" s="1"/>
  <c r="Q1510" i="1"/>
  <c r="H1510" i="1" s="1"/>
  <c r="K1511" i="1"/>
  <c r="N1511" i="1"/>
  <c r="P1511" i="1" s="1"/>
  <c r="R1511" i="1" s="1"/>
  <c r="Q1511" i="1"/>
  <c r="H1511" i="1" s="1"/>
  <c r="K1512" i="1"/>
  <c r="N1512" i="1"/>
  <c r="P1512" i="1" s="1"/>
  <c r="R1512" i="1" s="1"/>
  <c r="Q1512" i="1"/>
  <c r="H1512" i="1" s="1"/>
  <c r="D1512" i="1" s="1"/>
  <c r="K1513" i="1"/>
  <c r="N1513" i="1"/>
  <c r="P1513" i="1" s="1"/>
  <c r="R1513" i="1" s="1"/>
  <c r="Q1513" i="1"/>
  <c r="H1513" i="1" s="1"/>
  <c r="G1513" i="1" s="1"/>
  <c r="K1514" i="1"/>
  <c r="N1514" i="1"/>
  <c r="P1514" i="1" s="1"/>
  <c r="R1514" i="1" s="1"/>
  <c r="Q1514" i="1"/>
  <c r="H1514" i="1" s="1"/>
  <c r="K1515" i="1"/>
  <c r="N1515" i="1"/>
  <c r="P1515" i="1" s="1"/>
  <c r="R1515" i="1" s="1"/>
  <c r="Q1515" i="1"/>
  <c r="H1515" i="1" s="1"/>
  <c r="K1516" i="1"/>
  <c r="N1516" i="1"/>
  <c r="P1516" i="1" s="1"/>
  <c r="R1516" i="1" s="1"/>
  <c r="Q1516" i="1"/>
  <c r="H1516" i="1" s="1"/>
  <c r="D1516" i="1" s="1"/>
  <c r="K1517" i="1"/>
  <c r="N1517" i="1"/>
  <c r="P1517" i="1" s="1"/>
  <c r="R1517" i="1" s="1"/>
  <c r="Q1517" i="1"/>
  <c r="H1517" i="1" s="1"/>
  <c r="G1517" i="1" s="1"/>
  <c r="K1518" i="1"/>
  <c r="N1518" i="1"/>
  <c r="P1518" i="1" s="1"/>
  <c r="R1518" i="1" s="1"/>
  <c r="Q1518" i="1"/>
  <c r="H1518" i="1" s="1"/>
  <c r="K1519" i="1"/>
  <c r="N1519" i="1"/>
  <c r="P1519" i="1" s="1"/>
  <c r="R1519" i="1" s="1"/>
  <c r="Q1519" i="1"/>
  <c r="H1519" i="1" s="1"/>
  <c r="K1520" i="1"/>
  <c r="N1520" i="1"/>
  <c r="P1520" i="1" s="1"/>
  <c r="R1520" i="1" s="1"/>
  <c r="Q1520" i="1"/>
  <c r="H1520" i="1" s="1"/>
  <c r="D1520" i="1" s="1"/>
  <c r="K1521" i="1"/>
  <c r="N1521" i="1"/>
  <c r="P1521" i="1" s="1"/>
  <c r="R1521" i="1" s="1"/>
  <c r="Q1521" i="1"/>
  <c r="H1521" i="1" s="1"/>
  <c r="G1521" i="1" s="1"/>
  <c r="K1522" i="1"/>
  <c r="N1522" i="1"/>
  <c r="P1522" i="1" s="1"/>
  <c r="R1522" i="1" s="1"/>
  <c r="Q1522" i="1"/>
  <c r="H1522" i="1" s="1"/>
  <c r="K1523" i="1"/>
  <c r="N1523" i="1"/>
  <c r="P1523" i="1" s="1"/>
  <c r="R1523" i="1" s="1"/>
  <c r="Q1523" i="1"/>
  <c r="H1523" i="1" s="1"/>
  <c r="K1524" i="1"/>
  <c r="N1524" i="1"/>
  <c r="P1524" i="1" s="1"/>
  <c r="R1524" i="1" s="1"/>
  <c r="Q1524" i="1"/>
  <c r="H1524" i="1" s="1"/>
  <c r="D1524" i="1" s="1"/>
  <c r="K1525" i="1"/>
  <c r="N1525" i="1"/>
  <c r="P1525" i="1" s="1"/>
  <c r="R1525" i="1" s="1"/>
  <c r="Q1525" i="1"/>
  <c r="H1525" i="1" s="1"/>
  <c r="G1525" i="1" s="1"/>
  <c r="K1526" i="1"/>
  <c r="N1526" i="1"/>
  <c r="P1526" i="1" s="1"/>
  <c r="R1526" i="1" s="1"/>
  <c r="Q1526" i="1"/>
  <c r="H1526" i="1" s="1"/>
  <c r="K1527" i="1"/>
  <c r="N1527" i="1"/>
  <c r="P1527" i="1" s="1"/>
  <c r="R1527" i="1" s="1"/>
  <c r="Q1527" i="1"/>
  <c r="H1527" i="1" s="1"/>
  <c r="K1528" i="1"/>
  <c r="N1528" i="1"/>
  <c r="P1528" i="1" s="1"/>
  <c r="R1528" i="1" s="1"/>
  <c r="Q1528" i="1"/>
  <c r="H1528" i="1" s="1"/>
  <c r="D1528" i="1" s="1"/>
  <c r="K1529" i="1"/>
  <c r="N1529" i="1"/>
  <c r="P1529" i="1" s="1"/>
  <c r="R1529" i="1" s="1"/>
  <c r="Q1529" i="1"/>
  <c r="H1529" i="1" s="1"/>
  <c r="G1529" i="1" s="1"/>
  <c r="K1530" i="1"/>
  <c r="N1530" i="1"/>
  <c r="P1530" i="1" s="1"/>
  <c r="R1530" i="1" s="1"/>
  <c r="Q1530" i="1"/>
  <c r="H1530" i="1" s="1"/>
  <c r="K1531" i="1"/>
  <c r="N1531" i="1"/>
  <c r="P1531" i="1" s="1"/>
  <c r="R1531" i="1" s="1"/>
  <c r="Q1531" i="1"/>
  <c r="H1531" i="1" s="1"/>
  <c r="K1532" i="1"/>
  <c r="N1532" i="1"/>
  <c r="P1532" i="1" s="1"/>
  <c r="R1532" i="1" s="1"/>
  <c r="Q1532" i="1"/>
  <c r="H1532" i="1" s="1"/>
  <c r="D1532" i="1" s="1"/>
  <c r="K1533" i="1"/>
  <c r="N1533" i="1"/>
  <c r="P1533" i="1" s="1"/>
  <c r="R1533" i="1" s="1"/>
  <c r="Q1533" i="1"/>
  <c r="H1533" i="1" s="1"/>
  <c r="G1533" i="1" s="1"/>
  <c r="K1534" i="1"/>
  <c r="N1534" i="1"/>
  <c r="P1534" i="1" s="1"/>
  <c r="R1534" i="1" s="1"/>
  <c r="Q1534" i="1"/>
  <c r="H1534" i="1" s="1"/>
  <c r="K1535" i="1"/>
  <c r="N1535" i="1"/>
  <c r="P1535" i="1" s="1"/>
  <c r="R1535" i="1" s="1"/>
  <c r="Q1535" i="1"/>
  <c r="H1535" i="1" s="1"/>
  <c r="K1536" i="1"/>
  <c r="N1536" i="1"/>
  <c r="P1536" i="1" s="1"/>
  <c r="R1536" i="1" s="1"/>
  <c r="Q1536" i="1"/>
  <c r="H1536" i="1" s="1"/>
  <c r="D1536" i="1" s="1"/>
  <c r="K1537" i="1"/>
  <c r="N1537" i="1"/>
  <c r="P1537" i="1" s="1"/>
  <c r="R1537" i="1" s="1"/>
  <c r="Q1537" i="1"/>
  <c r="H1537" i="1" s="1"/>
  <c r="G1537" i="1" s="1"/>
  <c r="K1538" i="1"/>
  <c r="N1538" i="1"/>
  <c r="P1538" i="1" s="1"/>
  <c r="R1538" i="1" s="1"/>
  <c r="Q1538" i="1"/>
  <c r="H1538" i="1" s="1"/>
  <c r="K1539" i="1"/>
  <c r="N1539" i="1"/>
  <c r="P1539" i="1" s="1"/>
  <c r="R1539" i="1" s="1"/>
  <c r="Q1539" i="1"/>
  <c r="H1539" i="1" s="1"/>
  <c r="K1540" i="1"/>
  <c r="N1540" i="1"/>
  <c r="P1540" i="1" s="1"/>
  <c r="R1540" i="1" s="1"/>
  <c r="Q1540" i="1"/>
  <c r="H1540" i="1" s="1"/>
  <c r="D1540" i="1" s="1"/>
  <c r="K1541" i="1"/>
  <c r="N1541" i="1"/>
  <c r="P1541" i="1" s="1"/>
  <c r="R1541" i="1" s="1"/>
  <c r="Q1541" i="1"/>
  <c r="H1541" i="1" s="1"/>
  <c r="G1541" i="1" s="1"/>
  <c r="K1542" i="1"/>
  <c r="N1542" i="1"/>
  <c r="P1542" i="1" s="1"/>
  <c r="R1542" i="1" s="1"/>
  <c r="Q1542" i="1"/>
  <c r="H1542" i="1" s="1"/>
  <c r="K1543" i="1"/>
  <c r="N1543" i="1"/>
  <c r="P1543" i="1" s="1"/>
  <c r="R1543" i="1" s="1"/>
  <c r="Q1543" i="1"/>
  <c r="H1543" i="1" s="1"/>
  <c r="K1544" i="1"/>
  <c r="N1544" i="1"/>
  <c r="P1544" i="1" s="1"/>
  <c r="R1544" i="1" s="1"/>
  <c r="Q1544" i="1"/>
  <c r="H1544" i="1" s="1"/>
  <c r="D1544" i="1" s="1"/>
  <c r="K1545" i="1"/>
  <c r="N1545" i="1"/>
  <c r="P1545" i="1" s="1"/>
  <c r="R1545" i="1" s="1"/>
  <c r="Q1545" i="1"/>
  <c r="H1545" i="1" s="1"/>
  <c r="G1545" i="1" s="1"/>
  <c r="K1546" i="1"/>
  <c r="N1546" i="1"/>
  <c r="P1546" i="1" s="1"/>
  <c r="R1546" i="1" s="1"/>
  <c r="Q1546" i="1"/>
  <c r="H1546" i="1" s="1"/>
  <c r="K1547" i="1"/>
  <c r="N1547" i="1"/>
  <c r="P1547" i="1" s="1"/>
  <c r="R1547" i="1" s="1"/>
  <c r="Q1547" i="1"/>
  <c r="H1547" i="1" s="1"/>
  <c r="K1548" i="1"/>
  <c r="N1548" i="1"/>
  <c r="P1548" i="1" s="1"/>
  <c r="R1548" i="1" s="1"/>
  <c r="Q1548" i="1"/>
  <c r="H1548" i="1" s="1"/>
  <c r="D1548" i="1" s="1"/>
  <c r="K1549" i="1"/>
  <c r="N1549" i="1"/>
  <c r="P1549" i="1" s="1"/>
  <c r="R1549" i="1" s="1"/>
  <c r="Q1549" i="1"/>
  <c r="H1549" i="1" s="1"/>
  <c r="G1549" i="1" s="1"/>
  <c r="K1550" i="1"/>
  <c r="N1550" i="1"/>
  <c r="P1550" i="1" s="1"/>
  <c r="R1550" i="1" s="1"/>
  <c r="Q1550" i="1"/>
  <c r="H1550" i="1" s="1"/>
  <c r="K1551" i="1"/>
  <c r="N1551" i="1"/>
  <c r="P1551" i="1" s="1"/>
  <c r="R1551" i="1" s="1"/>
  <c r="Q1551" i="1"/>
  <c r="H1551" i="1" s="1"/>
  <c r="K1552" i="1"/>
  <c r="N1552" i="1"/>
  <c r="P1552" i="1" s="1"/>
  <c r="R1552" i="1" s="1"/>
  <c r="Q1552" i="1"/>
  <c r="H1552" i="1" s="1"/>
  <c r="D1552" i="1" s="1"/>
  <c r="K1553" i="1"/>
  <c r="N1553" i="1"/>
  <c r="P1553" i="1" s="1"/>
  <c r="R1553" i="1" s="1"/>
  <c r="Q1553" i="1"/>
  <c r="H1553" i="1" s="1"/>
  <c r="G1553" i="1" s="1"/>
  <c r="K1554" i="1"/>
  <c r="N1554" i="1"/>
  <c r="P1554" i="1" s="1"/>
  <c r="R1554" i="1" s="1"/>
  <c r="Q1554" i="1"/>
  <c r="H1554" i="1" s="1"/>
  <c r="K1555" i="1"/>
  <c r="N1555" i="1"/>
  <c r="P1555" i="1" s="1"/>
  <c r="R1555" i="1" s="1"/>
  <c r="Q1555" i="1"/>
  <c r="H1555" i="1" s="1"/>
  <c r="K1556" i="1"/>
  <c r="N1556" i="1"/>
  <c r="P1556" i="1" s="1"/>
  <c r="R1556" i="1" s="1"/>
  <c r="Q1556" i="1"/>
  <c r="H1556" i="1" s="1"/>
  <c r="D1556" i="1" s="1"/>
  <c r="K1557" i="1"/>
  <c r="N1557" i="1"/>
  <c r="P1557" i="1" s="1"/>
  <c r="R1557" i="1" s="1"/>
  <c r="Q1557" i="1"/>
  <c r="H1557" i="1" s="1"/>
  <c r="G1557" i="1" s="1"/>
  <c r="K1558" i="1"/>
  <c r="N1558" i="1"/>
  <c r="P1558" i="1" s="1"/>
  <c r="R1558" i="1" s="1"/>
  <c r="Q1558" i="1"/>
  <c r="H1558" i="1" s="1"/>
  <c r="K1559" i="1"/>
  <c r="N1559" i="1"/>
  <c r="P1559" i="1" s="1"/>
  <c r="R1559" i="1" s="1"/>
  <c r="Q1559" i="1"/>
  <c r="H1559" i="1" s="1"/>
  <c r="K1560" i="1"/>
  <c r="N1560" i="1"/>
  <c r="P1560" i="1" s="1"/>
  <c r="R1560" i="1" s="1"/>
  <c r="Q1560" i="1"/>
  <c r="H1560" i="1" s="1"/>
  <c r="D1560" i="1" s="1"/>
  <c r="K1561" i="1"/>
  <c r="N1561" i="1"/>
  <c r="P1561" i="1" s="1"/>
  <c r="R1561" i="1" s="1"/>
  <c r="Q1561" i="1"/>
  <c r="H1561" i="1" s="1"/>
  <c r="G1561" i="1" s="1"/>
  <c r="K1562" i="1"/>
  <c r="N1562" i="1"/>
  <c r="P1562" i="1" s="1"/>
  <c r="R1562" i="1" s="1"/>
  <c r="Q1562" i="1"/>
  <c r="H1562" i="1" s="1"/>
  <c r="K1563" i="1"/>
  <c r="N1563" i="1"/>
  <c r="P1563" i="1" s="1"/>
  <c r="R1563" i="1" s="1"/>
  <c r="Q1563" i="1"/>
  <c r="H1563" i="1" s="1"/>
  <c r="K1564" i="1"/>
  <c r="N1564" i="1"/>
  <c r="P1564" i="1" s="1"/>
  <c r="R1564" i="1" s="1"/>
  <c r="Q1564" i="1"/>
  <c r="H1564" i="1" s="1"/>
  <c r="D1564" i="1" s="1"/>
  <c r="K1565" i="1"/>
  <c r="N1565" i="1"/>
  <c r="P1565" i="1" s="1"/>
  <c r="R1565" i="1" s="1"/>
  <c r="Q1565" i="1"/>
  <c r="H1565" i="1" s="1"/>
  <c r="G1565" i="1" s="1"/>
  <c r="K1566" i="1"/>
  <c r="N1566" i="1"/>
  <c r="P1566" i="1" s="1"/>
  <c r="R1566" i="1" s="1"/>
  <c r="Q1566" i="1"/>
  <c r="H1566" i="1" s="1"/>
  <c r="K1567" i="1"/>
  <c r="N1567" i="1"/>
  <c r="P1567" i="1" s="1"/>
  <c r="R1567" i="1" s="1"/>
  <c r="Q1567" i="1"/>
  <c r="H1567" i="1" s="1"/>
  <c r="K1568" i="1"/>
  <c r="N1568" i="1"/>
  <c r="P1568" i="1" s="1"/>
  <c r="R1568" i="1" s="1"/>
  <c r="Q1568" i="1"/>
  <c r="H1568" i="1" s="1"/>
  <c r="D1568" i="1" s="1"/>
  <c r="K1569" i="1"/>
  <c r="N1569" i="1"/>
  <c r="P1569" i="1" s="1"/>
  <c r="R1569" i="1" s="1"/>
  <c r="Q1569" i="1"/>
  <c r="H1569" i="1" s="1"/>
  <c r="G1569" i="1" s="1"/>
  <c r="K1570" i="1"/>
  <c r="N1570" i="1"/>
  <c r="P1570" i="1" s="1"/>
  <c r="R1570" i="1" s="1"/>
  <c r="Q1570" i="1"/>
  <c r="H1570" i="1" s="1"/>
  <c r="K1571" i="1"/>
  <c r="N1571" i="1"/>
  <c r="P1571" i="1" s="1"/>
  <c r="R1571" i="1" s="1"/>
  <c r="Q1571" i="1"/>
  <c r="H1571" i="1" s="1"/>
  <c r="K1572" i="1"/>
  <c r="N1572" i="1"/>
  <c r="P1572" i="1" s="1"/>
  <c r="R1572" i="1" s="1"/>
  <c r="Q1572" i="1"/>
  <c r="H1572" i="1" s="1"/>
  <c r="D1572" i="1" s="1"/>
  <c r="K1573" i="1"/>
  <c r="N1573" i="1"/>
  <c r="P1573" i="1" s="1"/>
  <c r="R1573" i="1" s="1"/>
  <c r="Q1573" i="1"/>
  <c r="H1573" i="1" s="1"/>
  <c r="G1573" i="1" s="1"/>
  <c r="K1574" i="1"/>
  <c r="N1574" i="1"/>
  <c r="P1574" i="1" s="1"/>
  <c r="R1574" i="1" s="1"/>
  <c r="Q1574" i="1"/>
  <c r="H1574" i="1" s="1"/>
  <c r="K1575" i="1"/>
  <c r="N1575" i="1"/>
  <c r="P1575" i="1" s="1"/>
  <c r="R1575" i="1" s="1"/>
  <c r="Q1575" i="1"/>
  <c r="H1575" i="1" s="1"/>
  <c r="K1576" i="1"/>
  <c r="N1576" i="1"/>
  <c r="P1576" i="1" s="1"/>
  <c r="R1576" i="1" s="1"/>
  <c r="Q1576" i="1"/>
  <c r="H1576" i="1" s="1"/>
  <c r="D1576" i="1" s="1"/>
  <c r="K1577" i="1"/>
  <c r="N1577" i="1"/>
  <c r="P1577" i="1" s="1"/>
  <c r="R1577" i="1" s="1"/>
  <c r="Q1577" i="1"/>
  <c r="H1577" i="1" s="1"/>
  <c r="K1578" i="1"/>
  <c r="N1578" i="1"/>
  <c r="P1578" i="1" s="1"/>
  <c r="R1578" i="1" s="1"/>
  <c r="Q1578" i="1"/>
  <c r="H1578" i="1" s="1"/>
  <c r="K1579" i="1"/>
  <c r="N1579" i="1"/>
  <c r="P1579" i="1" s="1"/>
  <c r="R1579" i="1" s="1"/>
  <c r="Q1579" i="1"/>
  <c r="H1579" i="1" s="1"/>
  <c r="K1580" i="1"/>
  <c r="N1580" i="1"/>
  <c r="P1580" i="1" s="1"/>
  <c r="R1580" i="1" s="1"/>
  <c r="Q1580" i="1"/>
  <c r="H1580" i="1" s="1"/>
  <c r="D1580" i="1" s="1"/>
  <c r="K1581" i="1"/>
  <c r="N1581" i="1"/>
  <c r="P1581" i="1" s="1"/>
  <c r="R1581" i="1" s="1"/>
  <c r="Q1581" i="1"/>
  <c r="H1581" i="1" s="1"/>
  <c r="G1581" i="1" s="1"/>
  <c r="K1582" i="1"/>
  <c r="N1582" i="1"/>
  <c r="P1582" i="1" s="1"/>
  <c r="R1582" i="1" s="1"/>
  <c r="Q1582" i="1"/>
  <c r="H1582" i="1" s="1"/>
  <c r="K1583" i="1"/>
  <c r="N1583" i="1"/>
  <c r="P1583" i="1" s="1"/>
  <c r="R1583" i="1" s="1"/>
  <c r="Q1583" i="1"/>
  <c r="H1583" i="1" s="1"/>
  <c r="K1584" i="1"/>
  <c r="N1584" i="1"/>
  <c r="P1584" i="1" s="1"/>
  <c r="R1584" i="1" s="1"/>
  <c r="Q1584" i="1"/>
  <c r="H1584" i="1" s="1"/>
  <c r="D1584" i="1" s="1"/>
  <c r="K1585" i="1"/>
  <c r="N1585" i="1"/>
  <c r="P1585" i="1" s="1"/>
  <c r="R1585" i="1" s="1"/>
  <c r="Q1585" i="1"/>
  <c r="H1585" i="1" s="1"/>
  <c r="G1585" i="1" s="1"/>
  <c r="K1586" i="1"/>
  <c r="N1586" i="1"/>
  <c r="P1586" i="1" s="1"/>
  <c r="R1586" i="1" s="1"/>
  <c r="Q1586" i="1"/>
  <c r="H1586" i="1" s="1"/>
  <c r="K1587" i="1"/>
  <c r="N1587" i="1"/>
  <c r="P1587" i="1" s="1"/>
  <c r="R1587" i="1" s="1"/>
  <c r="Q1587" i="1"/>
  <c r="H1587" i="1" s="1"/>
  <c r="K1588" i="1"/>
  <c r="N1588" i="1"/>
  <c r="P1588" i="1" s="1"/>
  <c r="R1588" i="1" s="1"/>
  <c r="Q1588" i="1"/>
  <c r="H1588" i="1" s="1"/>
  <c r="D1588" i="1" s="1"/>
  <c r="K1589" i="1"/>
  <c r="N1589" i="1"/>
  <c r="P1589" i="1" s="1"/>
  <c r="R1589" i="1" s="1"/>
  <c r="Q1589" i="1"/>
  <c r="H1589" i="1" s="1"/>
  <c r="G1589" i="1" s="1"/>
  <c r="K1590" i="1"/>
  <c r="N1590" i="1"/>
  <c r="P1590" i="1" s="1"/>
  <c r="R1590" i="1" s="1"/>
  <c r="Q1590" i="1"/>
  <c r="H1590" i="1" s="1"/>
  <c r="K1591" i="1"/>
  <c r="N1591" i="1"/>
  <c r="P1591" i="1" s="1"/>
  <c r="R1591" i="1" s="1"/>
  <c r="Q1591" i="1"/>
  <c r="H1591" i="1" s="1"/>
  <c r="K1592" i="1"/>
  <c r="N1592" i="1"/>
  <c r="P1592" i="1" s="1"/>
  <c r="R1592" i="1" s="1"/>
  <c r="Q1592" i="1"/>
  <c r="H1592" i="1" s="1"/>
  <c r="D1592" i="1" s="1"/>
  <c r="K1593" i="1"/>
  <c r="N1593" i="1"/>
  <c r="P1593" i="1" s="1"/>
  <c r="R1593" i="1" s="1"/>
  <c r="Q1593" i="1"/>
  <c r="H1593" i="1" s="1"/>
  <c r="K1594" i="1"/>
  <c r="N1594" i="1"/>
  <c r="P1594" i="1" s="1"/>
  <c r="R1594" i="1" s="1"/>
  <c r="Q1594" i="1"/>
  <c r="H1594" i="1" s="1"/>
  <c r="K1595" i="1"/>
  <c r="N1595" i="1"/>
  <c r="P1595" i="1" s="1"/>
  <c r="R1595" i="1" s="1"/>
  <c r="Q1595" i="1"/>
  <c r="H1595" i="1" s="1"/>
  <c r="K1596" i="1"/>
  <c r="N1596" i="1"/>
  <c r="P1596" i="1" s="1"/>
  <c r="R1596" i="1" s="1"/>
  <c r="Q1596" i="1"/>
  <c r="H1596" i="1" s="1"/>
  <c r="D1596" i="1" s="1"/>
  <c r="K1597" i="1"/>
  <c r="N1597" i="1"/>
  <c r="P1597" i="1" s="1"/>
  <c r="R1597" i="1" s="1"/>
  <c r="Q1597" i="1"/>
  <c r="H1597" i="1" s="1"/>
  <c r="G1597" i="1" s="1"/>
  <c r="K1598" i="1"/>
  <c r="N1598" i="1"/>
  <c r="P1598" i="1" s="1"/>
  <c r="R1598" i="1" s="1"/>
  <c r="Q1598" i="1"/>
  <c r="H1598" i="1" s="1"/>
  <c r="K1599" i="1"/>
  <c r="N1599" i="1"/>
  <c r="P1599" i="1" s="1"/>
  <c r="R1599" i="1" s="1"/>
  <c r="Q1599" i="1"/>
  <c r="H1599" i="1" s="1"/>
  <c r="K1600" i="1"/>
  <c r="N1600" i="1"/>
  <c r="P1600" i="1" s="1"/>
  <c r="R1600" i="1" s="1"/>
  <c r="Q1600" i="1"/>
  <c r="H1600" i="1" s="1"/>
  <c r="D1600" i="1" s="1"/>
  <c r="K1601" i="1"/>
  <c r="N1601" i="1"/>
  <c r="P1601" i="1" s="1"/>
  <c r="R1601" i="1" s="1"/>
  <c r="Q1601" i="1"/>
  <c r="H1601" i="1" s="1"/>
  <c r="G1601" i="1" s="1"/>
  <c r="K1602" i="1"/>
  <c r="N1602" i="1"/>
  <c r="P1602" i="1" s="1"/>
  <c r="R1602" i="1" s="1"/>
  <c r="Q1602" i="1"/>
  <c r="H1602" i="1" s="1"/>
  <c r="K1603" i="1"/>
  <c r="N1603" i="1"/>
  <c r="P1603" i="1" s="1"/>
  <c r="R1603" i="1" s="1"/>
  <c r="Q1603" i="1"/>
  <c r="H1603" i="1" s="1"/>
  <c r="K1604" i="1"/>
  <c r="N1604" i="1"/>
  <c r="P1604" i="1" s="1"/>
  <c r="R1604" i="1" s="1"/>
  <c r="Q1604" i="1"/>
  <c r="H1604" i="1" s="1"/>
  <c r="D1604" i="1" s="1"/>
  <c r="K1605" i="1"/>
  <c r="N1605" i="1"/>
  <c r="P1605" i="1" s="1"/>
  <c r="R1605" i="1" s="1"/>
  <c r="Q1605" i="1"/>
  <c r="H1605" i="1" s="1"/>
  <c r="G1605" i="1" s="1"/>
  <c r="K1606" i="1"/>
  <c r="N1606" i="1"/>
  <c r="P1606" i="1" s="1"/>
  <c r="R1606" i="1" s="1"/>
  <c r="Q1606" i="1"/>
  <c r="H1606" i="1" s="1"/>
  <c r="K1607" i="1"/>
  <c r="N1607" i="1"/>
  <c r="P1607" i="1" s="1"/>
  <c r="R1607" i="1" s="1"/>
  <c r="Q1607" i="1"/>
  <c r="H1607" i="1" s="1"/>
  <c r="K1608" i="1"/>
  <c r="N1608" i="1"/>
  <c r="P1608" i="1" s="1"/>
  <c r="R1608" i="1" s="1"/>
  <c r="X1608" i="1" s="1"/>
  <c r="Q1608" i="1"/>
  <c r="H1608" i="1" s="1"/>
  <c r="D1608" i="1" s="1"/>
  <c r="K1609" i="1"/>
  <c r="N1609" i="1"/>
  <c r="P1609" i="1" s="1"/>
  <c r="R1609" i="1" s="1"/>
  <c r="Q1609" i="1"/>
  <c r="H1609" i="1" s="1"/>
  <c r="G1609" i="1" s="1"/>
  <c r="K1610" i="1"/>
  <c r="N1610" i="1"/>
  <c r="P1610" i="1" s="1"/>
  <c r="R1610" i="1" s="1"/>
  <c r="Q1610" i="1"/>
  <c r="H1610" i="1" s="1"/>
  <c r="K1611" i="1"/>
  <c r="N1611" i="1"/>
  <c r="P1611" i="1" s="1"/>
  <c r="R1611" i="1" s="1"/>
  <c r="Q1611" i="1"/>
  <c r="H1611" i="1" s="1"/>
  <c r="K1612" i="1"/>
  <c r="N1612" i="1"/>
  <c r="P1612" i="1" s="1"/>
  <c r="R1612" i="1" s="1"/>
  <c r="X1612" i="1" s="1"/>
  <c r="Q1612" i="1"/>
  <c r="H1612" i="1" s="1"/>
  <c r="G1612" i="1" s="1"/>
  <c r="K1613" i="1"/>
  <c r="N1613" i="1"/>
  <c r="P1613" i="1" s="1"/>
  <c r="R1613" i="1" s="1"/>
  <c r="S1613" i="1" s="1"/>
  <c r="T1613" i="1" s="1"/>
  <c r="V1613" i="1" s="1"/>
  <c r="Q1613" i="1"/>
  <c r="H1613" i="1" s="1"/>
  <c r="G1613" i="1" s="1"/>
  <c r="K1614" i="1"/>
  <c r="N1614" i="1"/>
  <c r="P1614" i="1" s="1"/>
  <c r="R1614" i="1" s="1"/>
  <c r="Q1614" i="1"/>
  <c r="H1614" i="1" s="1"/>
  <c r="K1615" i="1"/>
  <c r="N1615" i="1"/>
  <c r="P1615" i="1" s="1"/>
  <c r="R1615" i="1" s="1"/>
  <c r="Q1615" i="1"/>
  <c r="H1615" i="1" s="1"/>
  <c r="K1616" i="1"/>
  <c r="N1616" i="1"/>
  <c r="P1616" i="1" s="1"/>
  <c r="R1616" i="1" s="1"/>
  <c r="Q1616" i="1"/>
  <c r="H1616" i="1" s="1"/>
  <c r="D1616" i="1" s="1"/>
  <c r="K1617" i="1"/>
  <c r="N1617" i="1"/>
  <c r="P1617" i="1" s="1"/>
  <c r="R1617" i="1" s="1"/>
  <c r="S1617" i="1" s="1"/>
  <c r="Q1617" i="1"/>
  <c r="H1617" i="1" s="1"/>
  <c r="K1618" i="1"/>
  <c r="N1618" i="1"/>
  <c r="P1618" i="1" s="1"/>
  <c r="R1618" i="1" s="1"/>
  <c r="Q1618" i="1"/>
  <c r="H1618" i="1" s="1"/>
  <c r="K1619" i="1"/>
  <c r="N1619" i="1"/>
  <c r="P1619" i="1" s="1"/>
  <c r="R1619" i="1" s="1"/>
  <c r="Q1619" i="1"/>
  <c r="H1619" i="1" s="1"/>
  <c r="K1620" i="1"/>
  <c r="N1620" i="1"/>
  <c r="P1620" i="1" s="1"/>
  <c r="R1620" i="1" s="1"/>
  <c r="S1620" i="1" s="1"/>
  <c r="Q1620" i="1"/>
  <c r="H1620" i="1" s="1"/>
  <c r="G1620" i="1" s="1"/>
  <c r="K1621" i="1"/>
  <c r="N1621" i="1"/>
  <c r="P1621" i="1" s="1"/>
  <c r="R1621" i="1" s="1"/>
  <c r="Q1621" i="1"/>
  <c r="H1621" i="1" s="1"/>
  <c r="G1621" i="1" s="1"/>
  <c r="K1622" i="1"/>
  <c r="N1622" i="1"/>
  <c r="P1622" i="1" s="1"/>
  <c r="R1622" i="1" s="1"/>
  <c r="Q1622" i="1"/>
  <c r="H1622" i="1" s="1"/>
  <c r="K1623" i="1"/>
  <c r="N1623" i="1"/>
  <c r="P1623" i="1" s="1"/>
  <c r="R1623" i="1" s="1"/>
  <c r="Q1623" i="1"/>
  <c r="H1623" i="1" s="1"/>
  <c r="K1624" i="1"/>
  <c r="N1624" i="1"/>
  <c r="P1624" i="1" s="1"/>
  <c r="R1624" i="1" s="1"/>
  <c r="Q1624" i="1"/>
  <c r="H1624" i="1" s="1"/>
  <c r="D1624" i="1" s="1"/>
  <c r="K1625" i="1"/>
  <c r="N1625" i="1"/>
  <c r="P1625" i="1" s="1"/>
  <c r="R1625" i="1" s="1"/>
  <c r="Q1625" i="1"/>
  <c r="H1625" i="1" s="1"/>
  <c r="G1625" i="1" s="1"/>
  <c r="K1626" i="1"/>
  <c r="N1626" i="1"/>
  <c r="P1626" i="1" s="1"/>
  <c r="R1626" i="1" s="1"/>
  <c r="Q1626" i="1"/>
  <c r="H1626" i="1" s="1"/>
  <c r="K1627" i="1"/>
  <c r="N1627" i="1"/>
  <c r="P1627" i="1" s="1"/>
  <c r="R1627" i="1" s="1"/>
  <c r="Q1627" i="1"/>
  <c r="H1627" i="1" s="1"/>
  <c r="K1628" i="1"/>
  <c r="N1628" i="1"/>
  <c r="P1628" i="1" s="1"/>
  <c r="R1628" i="1" s="1"/>
  <c r="Q1628" i="1"/>
  <c r="H1628" i="1" s="1"/>
  <c r="G1628" i="1" s="1"/>
  <c r="K1629" i="1"/>
  <c r="N1629" i="1"/>
  <c r="P1629" i="1" s="1"/>
  <c r="R1629" i="1" s="1"/>
  <c r="X1629" i="1" s="1"/>
  <c r="Q1629" i="1"/>
  <c r="H1629" i="1" s="1"/>
  <c r="G1629" i="1" s="1"/>
  <c r="K1630" i="1"/>
  <c r="N1630" i="1"/>
  <c r="P1630" i="1" s="1"/>
  <c r="R1630" i="1" s="1"/>
  <c r="Q1630" i="1"/>
  <c r="H1630" i="1" s="1"/>
  <c r="K1631" i="1"/>
  <c r="N1631" i="1"/>
  <c r="P1631" i="1" s="1"/>
  <c r="R1631" i="1" s="1"/>
  <c r="Q1631" i="1"/>
  <c r="H1631" i="1" s="1"/>
  <c r="K1632" i="1"/>
  <c r="N1632" i="1"/>
  <c r="P1632" i="1" s="1"/>
  <c r="R1632" i="1" s="1"/>
  <c r="Q1632" i="1"/>
  <c r="H1632" i="1" s="1"/>
  <c r="D1632" i="1" s="1"/>
  <c r="K1633" i="1"/>
  <c r="N1633" i="1"/>
  <c r="P1633" i="1" s="1"/>
  <c r="R1633" i="1" s="1"/>
  <c r="S1633" i="1" s="1"/>
  <c r="Q1633" i="1"/>
  <c r="H1633" i="1" s="1"/>
  <c r="G1633" i="1" s="1"/>
  <c r="K1634" i="1"/>
  <c r="N1634" i="1"/>
  <c r="P1634" i="1" s="1"/>
  <c r="R1634" i="1" s="1"/>
  <c r="Q1634" i="1"/>
  <c r="H1634" i="1" s="1"/>
  <c r="K1635" i="1"/>
  <c r="N1635" i="1"/>
  <c r="P1635" i="1" s="1"/>
  <c r="R1635" i="1" s="1"/>
  <c r="Q1635" i="1"/>
  <c r="H1635" i="1" s="1"/>
  <c r="K1636" i="1"/>
  <c r="N1636" i="1"/>
  <c r="P1636" i="1" s="1"/>
  <c r="R1636" i="1" s="1"/>
  <c r="Q1636" i="1"/>
  <c r="H1636" i="1" s="1"/>
  <c r="G1636" i="1" s="1"/>
  <c r="K1637" i="1"/>
  <c r="N1637" i="1"/>
  <c r="P1637" i="1" s="1"/>
  <c r="R1637" i="1" s="1"/>
  <c r="Q1637" i="1"/>
  <c r="H1637" i="1" s="1"/>
  <c r="G1637" i="1" s="1"/>
  <c r="K1638" i="1"/>
  <c r="N1638" i="1"/>
  <c r="P1638" i="1" s="1"/>
  <c r="R1638" i="1" s="1"/>
  <c r="Q1638" i="1"/>
  <c r="H1638" i="1" s="1"/>
  <c r="K1639" i="1"/>
  <c r="N1639" i="1"/>
  <c r="P1639" i="1" s="1"/>
  <c r="R1639" i="1" s="1"/>
  <c r="Q1639" i="1"/>
  <c r="H1639" i="1" s="1"/>
  <c r="K1640" i="1"/>
  <c r="N1640" i="1"/>
  <c r="P1640" i="1" s="1"/>
  <c r="R1640" i="1" s="1"/>
  <c r="Q1640" i="1"/>
  <c r="H1640" i="1" s="1"/>
  <c r="D1640" i="1" s="1"/>
  <c r="K1641" i="1"/>
  <c r="N1641" i="1"/>
  <c r="P1641" i="1" s="1"/>
  <c r="R1641" i="1" s="1"/>
  <c r="Q1641" i="1"/>
  <c r="H1641" i="1" s="1"/>
  <c r="K1642" i="1"/>
  <c r="N1642" i="1"/>
  <c r="P1642" i="1" s="1"/>
  <c r="R1642" i="1" s="1"/>
  <c r="Q1642" i="1"/>
  <c r="H1642" i="1" s="1"/>
  <c r="K1643" i="1"/>
  <c r="N1643" i="1"/>
  <c r="P1643" i="1" s="1"/>
  <c r="R1643" i="1" s="1"/>
  <c r="Q1643" i="1"/>
  <c r="H1643" i="1" s="1"/>
  <c r="K1644" i="1"/>
  <c r="N1644" i="1"/>
  <c r="P1644" i="1" s="1"/>
  <c r="R1644" i="1" s="1"/>
  <c r="S1644" i="1" s="1"/>
  <c r="W1644" i="1" s="1"/>
  <c r="Q1644" i="1"/>
  <c r="H1644" i="1" s="1"/>
  <c r="G1644" i="1" s="1"/>
  <c r="K1645" i="1"/>
  <c r="N1645" i="1"/>
  <c r="P1645" i="1" s="1"/>
  <c r="R1645" i="1" s="1"/>
  <c r="Q1645" i="1"/>
  <c r="H1645" i="1" s="1"/>
  <c r="G1645" i="1" s="1"/>
  <c r="K1646" i="1"/>
  <c r="N1646" i="1"/>
  <c r="P1646" i="1" s="1"/>
  <c r="R1646" i="1" s="1"/>
  <c r="Q1646" i="1"/>
  <c r="H1646" i="1" s="1"/>
  <c r="K1647" i="1"/>
  <c r="N1647" i="1"/>
  <c r="P1647" i="1" s="1"/>
  <c r="R1647" i="1" s="1"/>
  <c r="Q1647" i="1"/>
  <c r="H1647" i="1" s="1"/>
  <c r="K1648" i="1"/>
  <c r="N1648" i="1"/>
  <c r="P1648" i="1" s="1"/>
  <c r="R1648" i="1" s="1"/>
  <c r="Q1648" i="1"/>
  <c r="H1648" i="1" s="1"/>
  <c r="D1648" i="1" s="1"/>
  <c r="K1649" i="1"/>
  <c r="N1649" i="1"/>
  <c r="P1649" i="1" s="1"/>
  <c r="R1649" i="1" s="1"/>
  <c r="S1649" i="1" s="1"/>
  <c r="Q1649" i="1"/>
  <c r="H1649" i="1" s="1"/>
  <c r="G1649" i="1" s="1"/>
  <c r="K1650" i="1"/>
  <c r="N1650" i="1"/>
  <c r="P1650" i="1" s="1"/>
  <c r="R1650" i="1" s="1"/>
  <c r="Q1650" i="1"/>
  <c r="H1650" i="1" s="1"/>
  <c r="K1651" i="1"/>
  <c r="N1651" i="1"/>
  <c r="P1651" i="1" s="1"/>
  <c r="R1651" i="1" s="1"/>
  <c r="Q1651" i="1"/>
  <c r="H1651" i="1" s="1"/>
  <c r="K1652" i="1"/>
  <c r="N1652" i="1"/>
  <c r="P1652" i="1" s="1"/>
  <c r="R1652" i="1" s="1"/>
  <c r="Q1652" i="1"/>
  <c r="H1652" i="1" s="1"/>
  <c r="G1652" i="1" s="1"/>
  <c r="K1653" i="1"/>
  <c r="N1653" i="1"/>
  <c r="P1653" i="1" s="1"/>
  <c r="R1653" i="1" s="1"/>
  <c r="Q1653" i="1"/>
  <c r="H1653" i="1" s="1"/>
  <c r="G1653" i="1" s="1"/>
  <c r="K1654" i="1"/>
  <c r="N1654" i="1"/>
  <c r="P1654" i="1" s="1"/>
  <c r="R1654" i="1" s="1"/>
  <c r="Q1654" i="1"/>
  <c r="H1654" i="1" s="1"/>
  <c r="K1655" i="1"/>
  <c r="N1655" i="1"/>
  <c r="P1655" i="1" s="1"/>
  <c r="R1655" i="1" s="1"/>
  <c r="Q1655" i="1"/>
  <c r="H1655" i="1" s="1"/>
  <c r="K1656" i="1"/>
  <c r="N1656" i="1"/>
  <c r="P1656" i="1" s="1"/>
  <c r="R1656" i="1" s="1"/>
  <c r="Q1656" i="1"/>
  <c r="H1656" i="1" s="1"/>
  <c r="D1656" i="1" s="1"/>
  <c r="K1657" i="1"/>
  <c r="N1657" i="1"/>
  <c r="P1657" i="1" s="1"/>
  <c r="R1657" i="1" s="1"/>
  <c r="Q1657" i="1"/>
  <c r="H1657" i="1" s="1"/>
  <c r="G1657" i="1" s="1"/>
  <c r="K1658" i="1"/>
  <c r="N1658" i="1"/>
  <c r="P1658" i="1" s="1"/>
  <c r="R1658" i="1" s="1"/>
  <c r="Q1658" i="1"/>
  <c r="H1658" i="1" s="1"/>
  <c r="K1659" i="1"/>
  <c r="N1659" i="1"/>
  <c r="P1659" i="1" s="1"/>
  <c r="R1659" i="1" s="1"/>
  <c r="Q1659" i="1"/>
  <c r="H1659" i="1" s="1"/>
  <c r="K1660" i="1"/>
  <c r="N1660" i="1"/>
  <c r="P1660" i="1" s="1"/>
  <c r="R1660" i="1" s="1"/>
  <c r="X1660" i="1" s="1"/>
  <c r="Q1660" i="1"/>
  <c r="H1660" i="1" s="1"/>
  <c r="G1660" i="1" s="1"/>
  <c r="K1661" i="1"/>
  <c r="N1661" i="1"/>
  <c r="P1661" i="1" s="1"/>
  <c r="R1661" i="1" s="1"/>
  <c r="S1661" i="1" s="1"/>
  <c r="T1661" i="1" s="1"/>
  <c r="V1661" i="1" s="1"/>
  <c r="Q1661" i="1"/>
  <c r="H1661" i="1" s="1"/>
  <c r="G1661" i="1" s="1"/>
  <c r="K1662" i="1"/>
  <c r="N1662" i="1"/>
  <c r="P1662" i="1" s="1"/>
  <c r="R1662" i="1" s="1"/>
  <c r="Q1662" i="1"/>
  <c r="H1662" i="1" s="1"/>
  <c r="K1663" i="1"/>
  <c r="N1663" i="1"/>
  <c r="P1663" i="1" s="1"/>
  <c r="R1663" i="1" s="1"/>
  <c r="Q1663" i="1"/>
  <c r="H1663" i="1" s="1"/>
  <c r="K1664" i="1"/>
  <c r="N1664" i="1"/>
  <c r="P1664" i="1" s="1"/>
  <c r="R1664" i="1" s="1"/>
  <c r="Q1664" i="1"/>
  <c r="H1664" i="1" s="1"/>
  <c r="D1664" i="1" s="1"/>
  <c r="K1665" i="1"/>
  <c r="N1665" i="1"/>
  <c r="P1665" i="1" s="1"/>
  <c r="R1665" i="1" s="1"/>
  <c r="S1665" i="1" s="1"/>
  <c r="Q1665" i="1"/>
  <c r="H1665" i="1" s="1"/>
  <c r="G1665" i="1" s="1"/>
  <c r="K1666" i="1"/>
  <c r="N1666" i="1"/>
  <c r="P1666" i="1" s="1"/>
  <c r="R1666" i="1" s="1"/>
  <c r="Q1666" i="1"/>
  <c r="H1666" i="1" s="1"/>
  <c r="K1667" i="1"/>
  <c r="N1667" i="1"/>
  <c r="P1667" i="1" s="1"/>
  <c r="R1667" i="1" s="1"/>
  <c r="Q1667" i="1"/>
  <c r="H1667" i="1" s="1"/>
  <c r="K1668" i="1"/>
  <c r="N1668" i="1"/>
  <c r="P1668" i="1" s="1"/>
  <c r="R1668" i="1" s="1"/>
  <c r="Q1668" i="1"/>
  <c r="H1668" i="1" s="1"/>
  <c r="G1668" i="1" s="1"/>
  <c r="K1669" i="1"/>
  <c r="N1669" i="1"/>
  <c r="P1669" i="1" s="1"/>
  <c r="R1669" i="1" s="1"/>
  <c r="Q1669" i="1"/>
  <c r="H1669" i="1" s="1"/>
  <c r="G1669" i="1" s="1"/>
  <c r="K1670" i="1"/>
  <c r="N1670" i="1"/>
  <c r="P1670" i="1" s="1"/>
  <c r="R1670" i="1" s="1"/>
  <c r="Q1670" i="1"/>
  <c r="H1670" i="1" s="1"/>
  <c r="K1671" i="1"/>
  <c r="N1671" i="1"/>
  <c r="P1671" i="1" s="1"/>
  <c r="R1671" i="1" s="1"/>
  <c r="Q1671" i="1"/>
  <c r="H1671" i="1" s="1"/>
  <c r="K1672" i="1"/>
  <c r="N1672" i="1"/>
  <c r="P1672" i="1" s="1"/>
  <c r="R1672" i="1" s="1"/>
  <c r="Q1672" i="1"/>
  <c r="H1672" i="1" s="1"/>
  <c r="D1672" i="1" s="1"/>
  <c r="K1673" i="1"/>
  <c r="N1673" i="1"/>
  <c r="P1673" i="1" s="1"/>
  <c r="R1673" i="1" s="1"/>
  <c r="Q1673" i="1"/>
  <c r="H1673" i="1" s="1"/>
  <c r="G1673" i="1" s="1"/>
  <c r="K1674" i="1"/>
  <c r="N1674" i="1"/>
  <c r="P1674" i="1" s="1"/>
  <c r="R1674" i="1" s="1"/>
  <c r="Q1674" i="1"/>
  <c r="H1674" i="1" s="1"/>
  <c r="K1675" i="1"/>
  <c r="N1675" i="1"/>
  <c r="P1675" i="1" s="1"/>
  <c r="R1675" i="1" s="1"/>
  <c r="Q1675" i="1"/>
  <c r="H1675" i="1" s="1"/>
  <c r="K1676" i="1"/>
  <c r="N1676" i="1"/>
  <c r="P1676" i="1" s="1"/>
  <c r="R1676" i="1" s="1"/>
  <c r="S1676" i="1" s="1"/>
  <c r="W1676" i="1" s="1"/>
  <c r="Q1676" i="1"/>
  <c r="H1676" i="1" s="1"/>
  <c r="G1676" i="1" s="1"/>
  <c r="K1677" i="1"/>
  <c r="N1677" i="1"/>
  <c r="P1677" i="1" s="1"/>
  <c r="R1677" i="1" s="1"/>
  <c r="S1677" i="1" s="1"/>
  <c r="T1677" i="1" s="1"/>
  <c r="V1677" i="1" s="1"/>
  <c r="Q1677" i="1"/>
  <c r="H1677" i="1" s="1"/>
  <c r="G1677" i="1" s="1"/>
  <c r="K1678" i="1"/>
  <c r="N1678" i="1"/>
  <c r="P1678" i="1" s="1"/>
  <c r="R1678" i="1" s="1"/>
  <c r="Q1678" i="1"/>
  <c r="H1678" i="1" s="1"/>
  <c r="K1679" i="1"/>
  <c r="N1679" i="1"/>
  <c r="P1679" i="1" s="1"/>
  <c r="R1679" i="1" s="1"/>
  <c r="Q1679" i="1"/>
  <c r="H1679" i="1" s="1"/>
  <c r="K1680" i="1"/>
  <c r="N1680" i="1"/>
  <c r="P1680" i="1" s="1"/>
  <c r="R1680" i="1" s="1"/>
  <c r="Q1680" i="1"/>
  <c r="H1680" i="1" s="1"/>
  <c r="D1680" i="1" s="1"/>
  <c r="K1681" i="1"/>
  <c r="N1681" i="1"/>
  <c r="P1681" i="1" s="1"/>
  <c r="R1681" i="1" s="1"/>
  <c r="Q1681" i="1"/>
  <c r="H1681" i="1" s="1"/>
  <c r="K1682" i="1"/>
  <c r="N1682" i="1"/>
  <c r="P1682" i="1" s="1"/>
  <c r="R1682" i="1" s="1"/>
  <c r="Q1682" i="1"/>
  <c r="H1682" i="1" s="1"/>
  <c r="K1683" i="1"/>
  <c r="N1683" i="1"/>
  <c r="P1683" i="1" s="1"/>
  <c r="R1683" i="1" s="1"/>
  <c r="Q1683" i="1"/>
  <c r="H1683" i="1" s="1"/>
  <c r="K1684" i="1"/>
  <c r="N1684" i="1"/>
  <c r="P1684" i="1" s="1"/>
  <c r="R1684" i="1" s="1"/>
  <c r="Q1684" i="1"/>
  <c r="H1684" i="1" s="1"/>
  <c r="D1684" i="1" s="1"/>
  <c r="K1685" i="1"/>
  <c r="N1685" i="1"/>
  <c r="P1685" i="1" s="1"/>
  <c r="R1685" i="1" s="1"/>
  <c r="Q1685" i="1"/>
  <c r="H1685" i="1" s="1"/>
  <c r="K1686" i="1"/>
  <c r="N1686" i="1"/>
  <c r="P1686" i="1" s="1"/>
  <c r="R1686" i="1" s="1"/>
  <c r="Q1686" i="1"/>
  <c r="H1686" i="1" s="1"/>
  <c r="K1687" i="1"/>
  <c r="N1687" i="1"/>
  <c r="P1687" i="1" s="1"/>
  <c r="R1687" i="1" s="1"/>
  <c r="Q1687" i="1"/>
  <c r="H1687" i="1" s="1"/>
  <c r="K1688" i="1"/>
  <c r="N1688" i="1"/>
  <c r="P1688" i="1" s="1"/>
  <c r="R1688" i="1" s="1"/>
  <c r="Q1688" i="1"/>
  <c r="H1688" i="1" s="1"/>
  <c r="D1688" i="1" s="1"/>
  <c r="K1689" i="1"/>
  <c r="N1689" i="1"/>
  <c r="P1689" i="1" s="1"/>
  <c r="R1689" i="1" s="1"/>
  <c r="Q1689" i="1"/>
  <c r="H1689" i="1" s="1"/>
  <c r="K1690" i="1"/>
  <c r="N1690" i="1"/>
  <c r="P1690" i="1" s="1"/>
  <c r="R1690" i="1" s="1"/>
  <c r="Q1690" i="1"/>
  <c r="H1690" i="1" s="1"/>
  <c r="K1691" i="1"/>
  <c r="N1691" i="1"/>
  <c r="P1691" i="1" s="1"/>
  <c r="R1691" i="1" s="1"/>
  <c r="Q1691" i="1"/>
  <c r="H1691" i="1" s="1"/>
  <c r="K1692" i="1"/>
  <c r="N1692" i="1"/>
  <c r="P1692" i="1" s="1"/>
  <c r="R1692" i="1" s="1"/>
  <c r="Q1692" i="1"/>
  <c r="H1692" i="1" s="1"/>
  <c r="D1692" i="1" s="1"/>
  <c r="K1693" i="1"/>
  <c r="N1693" i="1"/>
  <c r="P1693" i="1" s="1"/>
  <c r="R1693" i="1" s="1"/>
  <c r="X1693" i="1" s="1"/>
  <c r="Q1693" i="1"/>
  <c r="H1693" i="1" s="1"/>
  <c r="K1694" i="1"/>
  <c r="N1694" i="1"/>
  <c r="P1694" i="1" s="1"/>
  <c r="R1694" i="1" s="1"/>
  <c r="Q1694" i="1"/>
  <c r="H1694" i="1" s="1"/>
  <c r="K1695" i="1"/>
  <c r="N1695" i="1"/>
  <c r="P1695" i="1" s="1"/>
  <c r="R1695" i="1" s="1"/>
  <c r="Q1695" i="1"/>
  <c r="H1695" i="1" s="1"/>
  <c r="K1696" i="1"/>
  <c r="N1696" i="1"/>
  <c r="P1696" i="1" s="1"/>
  <c r="R1696" i="1" s="1"/>
  <c r="Q1696" i="1"/>
  <c r="H1696" i="1" s="1"/>
  <c r="D1696" i="1" s="1"/>
  <c r="K1697" i="1"/>
  <c r="N1697" i="1"/>
  <c r="P1697" i="1" s="1"/>
  <c r="R1697" i="1" s="1"/>
  <c r="Q1697" i="1"/>
  <c r="H1697" i="1" s="1"/>
  <c r="K1698" i="1"/>
  <c r="N1698" i="1"/>
  <c r="P1698" i="1" s="1"/>
  <c r="R1698" i="1" s="1"/>
  <c r="Q1698" i="1"/>
  <c r="H1698" i="1" s="1"/>
  <c r="K1699" i="1"/>
  <c r="N1699" i="1"/>
  <c r="P1699" i="1" s="1"/>
  <c r="R1699" i="1" s="1"/>
  <c r="Q1699" i="1"/>
  <c r="H1699" i="1" s="1"/>
  <c r="K1700" i="1"/>
  <c r="N1700" i="1"/>
  <c r="P1700" i="1" s="1"/>
  <c r="R1700" i="1" s="1"/>
  <c r="Q1700" i="1"/>
  <c r="H1700" i="1" s="1"/>
  <c r="D1700" i="1" s="1"/>
  <c r="K1701" i="1"/>
  <c r="N1701" i="1"/>
  <c r="P1701" i="1" s="1"/>
  <c r="R1701" i="1" s="1"/>
  <c r="Q1701" i="1"/>
  <c r="H1701" i="1" s="1"/>
  <c r="K1702" i="1"/>
  <c r="N1702" i="1"/>
  <c r="P1702" i="1" s="1"/>
  <c r="R1702" i="1" s="1"/>
  <c r="Q1702" i="1"/>
  <c r="H1702" i="1" s="1"/>
  <c r="K1703" i="1"/>
  <c r="N1703" i="1"/>
  <c r="P1703" i="1" s="1"/>
  <c r="R1703" i="1" s="1"/>
  <c r="Q1703" i="1"/>
  <c r="H1703" i="1" s="1"/>
  <c r="K1704" i="1"/>
  <c r="N1704" i="1"/>
  <c r="P1704" i="1" s="1"/>
  <c r="R1704" i="1" s="1"/>
  <c r="Q1704" i="1"/>
  <c r="H1704" i="1" s="1"/>
  <c r="D1704" i="1" s="1"/>
  <c r="K1705" i="1"/>
  <c r="N1705" i="1"/>
  <c r="P1705" i="1" s="1"/>
  <c r="R1705" i="1" s="1"/>
  <c r="Q1705" i="1"/>
  <c r="H1705" i="1" s="1"/>
  <c r="K1706" i="1"/>
  <c r="N1706" i="1"/>
  <c r="P1706" i="1" s="1"/>
  <c r="R1706" i="1" s="1"/>
  <c r="Q1706" i="1"/>
  <c r="H1706" i="1" s="1"/>
  <c r="K1707" i="1"/>
  <c r="N1707" i="1"/>
  <c r="P1707" i="1" s="1"/>
  <c r="R1707" i="1" s="1"/>
  <c r="Q1707" i="1"/>
  <c r="H1707" i="1" s="1"/>
  <c r="K1708" i="1"/>
  <c r="N1708" i="1"/>
  <c r="P1708" i="1" s="1"/>
  <c r="R1708" i="1" s="1"/>
  <c r="Q1708" i="1"/>
  <c r="H1708" i="1" s="1"/>
  <c r="D1708" i="1" s="1"/>
  <c r="K1709" i="1"/>
  <c r="N1709" i="1"/>
  <c r="P1709" i="1" s="1"/>
  <c r="R1709" i="1" s="1"/>
  <c r="Q1709" i="1"/>
  <c r="H1709" i="1" s="1"/>
  <c r="K1710" i="1"/>
  <c r="N1710" i="1"/>
  <c r="P1710" i="1" s="1"/>
  <c r="R1710" i="1" s="1"/>
  <c r="Q1710" i="1"/>
  <c r="H1710" i="1" s="1"/>
  <c r="K1711" i="1"/>
  <c r="N1711" i="1"/>
  <c r="P1711" i="1" s="1"/>
  <c r="R1711" i="1" s="1"/>
  <c r="Q1711" i="1"/>
  <c r="H1711" i="1" s="1"/>
  <c r="K1712" i="1"/>
  <c r="N1712" i="1"/>
  <c r="P1712" i="1" s="1"/>
  <c r="R1712" i="1" s="1"/>
  <c r="Q1712" i="1"/>
  <c r="H1712" i="1" s="1"/>
  <c r="D1712" i="1" s="1"/>
  <c r="K1713" i="1"/>
  <c r="N1713" i="1"/>
  <c r="P1713" i="1" s="1"/>
  <c r="R1713" i="1" s="1"/>
  <c r="Q1713" i="1"/>
  <c r="H1713" i="1" s="1"/>
  <c r="K1714" i="1"/>
  <c r="N1714" i="1"/>
  <c r="P1714" i="1" s="1"/>
  <c r="R1714" i="1" s="1"/>
  <c r="Q1714" i="1"/>
  <c r="H1714" i="1" s="1"/>
  <c r="K1715" i="1"/>
  <c r="N1715" i="1"/>
  <c r="P1715" i="1" s="1"/>
  <c r="R1715" i="1" s="1"/>
  <c r="Q1715" i="1"/>
  <c r="H1715" i="1" s="1"/>
  <c r="K1716" i="1"/>
  <c r="N1716" i="1"/>
  <c r="P1716" i="1" s="1"/>
  <c r="R1716" i="1" s="1"/>
  <c r="Q1716" i="1"/>
  <c r="H1716" i="1" s="1"/>
  <c r="D1716" i="1" s="1"/>
  <c r="K1717" i="1"/>
  <c r="N1717" i="1"/>
  <c r="P1717" i="1" s="1"/>
  <c r="R1717" i="1" s="1"/>
  <c r="Q1717" i="1"/>
  <c r="H1717" i="1" s="1"/>
  <c r="K1718" i="1"/>
  <c r="N1718" i="1"/>
  <c r="P1718" i="1" s="1"/>
  <c r="R1718" i="1" s="1"/>
  <c r="Q1718" i="1"/>
  <c r="H1718" i="1" s="1"/>
  <c r="K1719" i="1"/>
  <c r="N1719" i="1"/>
  <c r="P1719" i="1" s="1"/>
  <c r="R1719" i="1" s="1"/>
  <c r="Q1719" i="1"/>
  <c r="H1719" i="1" s="1"/>
  <c r="K1720" i="1"/>
  <c r="N1720" i="1"/>
  <c r="P1720" i="1" s="1"/>
  <c r="R1720" i="1" s="1"/>
  <c r="Q1720" i="1"/>
  <c r="H1720" i="1" s="1"/>
  <c r="D1720" i="1" s="1"/>
  <c r="K1721" i="1"/>
  <c r="N1721" i="1"/>
  <c r="P1721" i="1" s="1"/>
  <c r="R1721" i="1" s="1"/>
  <c r="Q1721" i="1"/>
  <c r="H1721" i="1" s="1"/>
  <c r="K1722" i="1"/>
  <c r="N1722" i="1"/>
  <c r="P1722" i="1" s="1"/>
  <c r="R1722" i="1" s="1"/>
  <c r="Q1722" i="1"/>
  <c r="H1722" i="1" s="1"/>
  <c r="K1723" i="1"/>
  <c r="N1723" i="1"/>
  <c r="P1723" i="1" s="1"/>
  <c r="R1723" i="1" s="1"/>
  <c r="Q1723" i="1"/>
  <c r="H1723" i="1" s="1"/>
  <c r="K1724" i="1"/>
  <c r="N1724" i="1"/>
  <c r="P1724" i="1" s="1"/>
  <c r="R1724" i="1" s="1"/>
  <c r="Q1724" i="1"/>
  <c r="H1724" i="1" s="1"/>
  <c r="D1724" i="1" s="1"/>
  <c r="K1725" i="1"/>
  <c r="N1725" i="1"/>
  <c r="P1725" i="1" s="1"/>
  <c r="R1725" i="1" s="1"/>
  <c r="X1725" i="1" s="1"/>
  <c r="Q1725" i="1"/>
  <c r="H1725" i="1" s="1"/>
  <c r="K1726" i="1"/>
  <c r="N1726" i="1"/>
  <c r="P1726" i="1" s="1"/>
  <c r="R1726" i="1" s="1"/>
  <c r="Q1726" i="1"/>
  <c r="H1726" i="1" s="1"/>
  <c r="K1727" i="1"/>
  <c r="N1727" i="1"/>
  <c r="P1727" i="1" s="1"/>
  <c r="R1727" i="1" s="1"/>
  <c r="Q1727" i="1"/>
  <c r="H1727" i="1" s="1"/>
  <c r="K1728" i="1"/>
  <c r="N1728" i="1"/>
  <c r="P1728" i="1" s="1"/>
  <c r="R1728" i="1" s="1"/>
  <c r="Q1728" i="1"/>
  <c r="H1728" i="1" s="1"/>
  <c r="D1728" i="1" s="1"/>
  <c r="K1729" i="1"/>
  <c r="N1729" i="1"/>
  <c r="P1729" i="1" s="1"/>
  <c r="R1729" i="1" s="1"/>
  <c r="Q1729" i="1"/>
  <c r="H1729" i="1" s="1"/>
  <c r="K1730" i="1"/>
  <c r="N1730" i="1"/>
  <c r="P1730" i="1" s="1"/>
  <c r="R1730" i="1" s="1"/>
  <c r="Q1730" i="1"/>
  <c r="H1730" i="1" s="1"/>
  <c r="K1731" i="1"/>
  <c r="N1731" i="1"/>
  <c r="P1731" i="1" s="1"/>
  <c r="R1731" i="1" s="1"/>
  <c r="Q1731" i="1"/>
  <c r="H1731" i="1" s="1"/>
  <c r="K1732" i="1"/>
  <c r="N1732" i="1"/>
  <c r="P1732" i="1" s="1"/>
  <c r="R1732" i="1" s="1"/>
  <c r="Q1732" i="1"/>
  <c r="H1732" i="1" s="1"/>
  <c r="D1732" i="1" s="1"/>
  <c r="K1733" i="1"/>
  <c r="N1733" i="1"/>
  <c r="P1733" i="1" s="1"/>
  <c r="R1733" i="1" s="1"/>
  <c r="S1733" i="1" s="1"/>
  <c r="Q1733" i="1"/>
  <c r="H1733" i="1" s="1"/>
  <c r="K1734" i="1"/>
  <c r="N1734" i="1"/>
  <c r="P1734" i="1" s="1"/>
  <c r="R1734" i="1" s="1"/>
  <c r="Q1734" i="1"/>
  <c r="H1734" i="1" s="1"/>
  <c r="D1734" i="1" s="1"/>
  <c r="K1735" i="1"/>
  <c r="N1735" i="1"/>
  <c r="P1735" i="1" s="1"/>
  <c r="R1735" i="1" s="1"/>
  <c r="Q1735" i="1"/>
  <c r="H1735" i="1" s="1"/>
  <c r="K1736" i="1"/>
  <c r="N1736" i="1"/>
  <c r="P1736" i="1" s="1"/>
  <c r="R1736" i="1" s="1"/>
  <c r="X1736" i="1" s="1"/>
  <c r="Q1736" i="1"/>
  <c r="H1736" i="1" s="1"/>
  <c r="D1736" i="1" s="1"/>
  <c r="K1737" i="1"/>
  <c r="N1737" i="1"/>
  <c r="P1737" i="1" s="1"/>
  <c r="R1737" i="1" s="1"/>
  <c r="Q1737" i="1"/>
  <c r="H1737" i="1" s="1"/>
  <c r="G1737" i="1" s="1"/>
  <c r="K1738" i="1"/>
  <c r="N1738" i="1"/>
  <c r="P1738" i="1" s="1"/>
  <c r="R1738" i="1" s="1"/>
  <c r="Q1738" i="1"/>
  <c r="H1738" i="1" s="1"/>
  <c r="K1739" i="1"/>
  <c r="N1739" i="1"/>
  <c r="P1739" i="1" s="1"/>
  <c r="R1739" i="1" s="1"/>
  <c r="Q1739" i="1"/>
  <c r="H1739" i="1" s="1"/>
  <c r="G1739" i="1" s="1"/>
  <c r="K1740" i="1"/>
  <c r="N1740" i="1"/>
  <c r="P1740" i="1" s="1"/>
  <c r="R1740" i="1" s="1"/>
  <c r="Q1740" i="1"/>
  <c r="H1740" i="1" s="1"/>
  <c r="D1740" i="1" s="1"/>
  <c r="K1741" i="1"/>
  <c r="N1741" i="1"/>
  <c r="P1741" i="1" s="1"/>
  <c r="R1741" i="1" s="1"/>
  <c r="X1741" i="1" s="1"/>
  <c r="Q1741" i="1"/>
  <c r="H1741" i="1" s="1"/>
  <c r="K1742" i="1"/>
  <c r="N1742" i="1"/>
  <c r="P1742" i="1" s="1"/>
  <c r="R1742" i="1" s="1"/>
  <c r="Q1742" i="1"/>
  <c r="H1742" i="1" s="1"/>
  <c r="D1742" i="1" s="1"/>
  <c r="K1743" i="1"/>
  <c r="N1743" i="1"/>
  <c r="P1743" i="1" s="1"/>
  <c r="R1743" i="1" s="1"/>
  <c r="S1743" i="1" s="1"/>
  <c r="Q1743" i="1"/>
  <c r="H1743" i="1" s="1"/>
  <c r="K1744" i="1"/>
  <c r="N1744" i="1"/>
  <c r="P1744" i="1" s="1"/>
  <c r="R1744" i="1" s="1"/>
  <c r="X1744" i="1" s="1"/>
  <c r="Q1744" i="1"/>
  <c r="H1744" i="1" s="1"/>
  <c r="D1744" i="1" s="1"/>
  <c r="K1745" i="1"/>
  <c r="N1745" i="1"/>
  <c r="P1745" i="1" s="1"/>
  <c r="R1745" i="1" s="1"/>
  <c r="Q1745" i="1"/>
  <c r="H1745" i="1" s="1"/>
  <c r="G1745" i="1" s="1"/>
  <c r="K1746" i="1"/>
  <c r="N1746" i="1"/>
  <c r="P1746" i="1" s="1"/>
  <c r="R1746" i="1" s="1"/>
  <c r="Q1746" i="1"/>
  <c r="H1746" i="1" s="1"/>
  <c r="K1747" i="1"/>
  <c r="N1747" i="1"/>
  <c r="P1747" i="1" s="1"/>
  <c r="R1747" i="1" s="1"/>
  <c r="Q1747" i="1"/>
  <c r="H1747" i="1" s="1"/>
  <c r="G1747" i="1" s="1"/>
  <c r="K1748" i="1"/>
  <c r="N1748" i="1"/>
  <c r="P1748" i="1" s="1"/>
  <c r="R1748" i="1" s="1"/>
  <c r="Q1748" i="1"/>
  <c r="H1748" i="1" s="1"/>
  <c r="D1748" i="1" s="1"/>
  <c r="K1749" i="1"/>
  <c r="N1749" i="1"/>
  <c r="P1749" i="1" s="1"/>
  <c r="R1749" i="1" s="1"/>
  <c r="X1749" i="1" s="1"/>
  <c r="Q1749" i="1"/>
  <c r="H1749" i="1" s="1"/>
  <c r="K1750" i="1"/>
  <c r="N1750" i="1"/>
  <c r="P1750" i="1" s="1"/>
  <c r="R1750" i="1" s="1"/>
  <c r="Q1750" i="1"/>
  <c r="H1750" i="1" s="1"/>
  <c r="D1750" i="1" s="1"/>
  <c r="K1751" i="1"/>
  <c r="N1751" i="1"/>
  <c r="P1751" i="1" s="1"/>
  <c r="R1751" i="1" s="1"/>
  <c r="S1751" i="1" s="1"/>
  <c r="Q1751" i="1"/>
  <c r="H1751" i="1" s="1"/>
  <c r="K1752" i="1"/>
  <c r="N1752" i="1"/>
  <c r="P1752" i="1" s="1"/>
  <c r="R1752" i="1" s="1"/>
  <c r="X1752" i="1" s="1"/>
  <c r="Q1752" i="1"/>
  <c r="H1752" i="1" s="1"/>
  <c r="D1752" i="1" s="1"/>
  <c r="K1753" i="1"/>
  <c r="N1753" i="1"/>
  <c r="P1753" i="1" s="1"/>
  <c r="R1753" i="1" s="1"/>
  <c r="Q1753" i="1"/>
  <c r="H1753" i="1" s="1"/>
  <c r="G1753" i="1" s="1"/>
  <c r="K1754" i="1"/>
  <c r="N1754" i="1"/>
  <c r="P1754" i="1" s="1"/>
  <c r="R1754" i="1" s="1"/>
  <c r="S1754" i="1" s="1"/>
  <c r="Q1754" i="1"/>
  <c r="H1754" i="1" s="1"/>
  <c r="K1755" i="1"/>
  <c r="N1755" i="1"/>
  <c r="P1755" i="1" s="1"/>
  <c r="R1755" i="1" s="1"/>
  <c r="Q1755" i="1"/>
  <c r="H1755" i="1" s="1"/>
  <c r="K1756" i="1"/>
  <c r="N1756" i="1"/>
  <c r="P1756" i="1" s="1"/>
  <c r="R1756" i="1" s="1"/>
  <c r="Q1756" i="1"/>
  <c r="H1756" i="1" s="1"/>
  <c r="K1757" i="1"/>
  <c r="N1757" i="1"/>
  <c r="P1757" i="1" s="1"/>
  <c r="R1757" i="1" s="1"/>
  <c r="Q1757" i="1"/>
  <c r="H1757" i="1" s="1"/>
  <c r="D1757" i="1" s="1"/>
  <c r="K1758" i="1"/>
  <c r="N1758" i="1"/>
  <c r="P1758" i="1" s="1"/>
  <c r="R1758" i="1" s="1"/>
  <c r="X1758" i="1" s="1"/>
  <c r="Q1758" i="1"/>
  <c r="H1758" i="1" s="1"/>
  <c r="G1758" i="1" s="1"/>
  <c r="K1759" i="1"/>
  <c r="N1759" i="1"/>
  <c r="P1759" i="1" s="1"/>
  <c r="R1759" i="1" s="1"/>
  <c r="Q1759" i="1"/>
  <c r="H1759" i="1" s="1"/>
  <c r="K1760" i="1"/>
  <c r="N1760" i="1"/>
  <c r="P1760" i="1" s="1"/>
  <c r="R1760" i="1" s="1"/>
  <c r="Q1760" i="1"/>
  <c r="H1760" i="1" s="1"/>
  <c r="K1761" i="1"/>
  <c r="N1761" i="1"/>
  <c r="P1761" i="1" s="1"/>
  <c r="R1761" i="1" s="1"/>
  <c r="Q1761" i="1"/>
  <c r="H1761" i="1" s="1"/>
  <c r="D1761" i="1" s="1"/>
  <c r="K1762" i="1"/>
  <c r="N1762" i="1"/>
  <c r="P1762" i="1" s="1"/>
  <c r="R1762" i="1" s="1"/>
  <c r="S1762" i="1" s="1"/>
  <c r="Q1762" i="1"/>
  <c r="H1762" i="1" s="1"/>
  <c r="G1762" i="1" s="1"/>
  <c r="K1763" i="1"/>
  <c r="N1763" i="1"/>
  <c r="P1763" i="1" s="1"/>
  <c r="R1763" i="1" s="1"/>
  <c r="Q1763" i="1"/>
  <c r="H1763" i="1" s="1"/>
  <c r="K1764" i="1"/>
  <c r="N1764" i="1"/>
  <c r="P1764" i="1" s="1"/>
  <c r="R1764" i="1" s="1"/>
  <c r="Q1764" i="1"/>
  <c r="H1764" i="1" s="1"/>
  <c r="K1765" i="1"/>
  <c r="N1765" i="1"/>
  <c r="P1765" i="1" s="1"/>
  <c r="R1765" i="1" s="1"/>
  <c r="Q1765" i="1"/>
  <c r="H1765" i="1" s="1"/>
  <c r="D1765" i="1" s="1"/>
  <c r="K1766" i="1"/>
  <c r="N1766" i="1"/>
  <c r="P1766" i="1" s="1"/>
  <c r="R1766" i="1" s="1"/>
  <c r="S1766" i="1" s="1"/>
  <c r="Q1766" i="1"/>
  <c r="H1766" i="1" s="1"/>
  <c r="G1766" i="1" s="1"/>
  <c r="K1767" i="1"/>
  <c r="N1767" i="1"/>
  <c r="P1767" i="1" s="1"/>
  <c r="R1767" i="1" s="1"/>
  <c r="Q1767" i="1"/>
  <c r="H1767" i="1" s="1"/>
  <c r="K1768" i="1"/>
  <c r="N1768" i="1"/>
  <c r="P1768" i="1" s="1"/>
  <c r="R1768" i="1" s="1"/>
  <c r="Q1768" i="1"/>
  <c r="H1768" i="1" s="1"/>
  <c r="K1769" i="1"/>
  <c r="N1769" i="1"/>
  <c r="P1769" i="1" s="1"/>
  <c r="R1769" i="1" s="1"/>
  <c r="Q1769" i="1"/>
  <c r="H1769" i="1" s="1"/>
  <c r="D1769" i="1" s="1"/>
  <c r="K1770" i="1"/>
  <c r="N1770" i="1"/>
  <c r="P1770" i="1" s="1"/>
  <c r="R1770" i="1" s="1"/>
  <c r="S1770" i="1" s="1"/>
  <c r="Q1770" i="1"/>
  <c r="H1770" i="1" s="1"/>
  <c r="K1771" i="1"/>
  <c r="N1771" i="1"/>
  <c r="P1771" i="1" s="1"/>
  <c r="R1771" i="1" s="1"/>
  <c r="Q1771" i="1"/>
  <c r="H1771" i="1" s="1"/>
  <c r="K1772" i="1"/>
  <c r="N1772" i="1"/>
  <c r="P1772" i="1" s="1"/>
  <c r="R1772" i="1" s="1"/>
  <c r="Q1772" i="1"/>
  <c r="H1772" i="1" s="1"/>
  <c r="K1773" i="1"/>
  <c r="N1773" i="1"/>
  <c r="P1773" i="1" s="1"/>
  <c r="R1773" i="1" s="1"/>
  <c r="Q1773" i="1"/>
  <c r="H1773" i="1" s="1"/>
  <c r="D1773" i="1" s="1"/>
  <c r="K1774" i="1"/>
  <c r="N1774" i="1"/>
  <c r="P1774" i="1" s="1"/>
  <c r="R1774" i="1" s="1"/>
  <c r="Q1774" i="1"/>
  <c r="H1774" i="1" s="1"/>
  <c r="G1774" i="1" s="1"/>
  <c r="K1775" i="1"/>
  <c r="N1775" i="1"/>
  <c r="P1775" i="1" s="1"/>
  <c r="R1775" i="1" s="1"/>
  <c r="Q1775" i="1"/>
  <c r="H1775" i="1" s="1"/>
  <c r="K1776" i="1"/>
  <c r="N1776" i="1"/>
  <c r="P1776" i="1" s="1"/>
  <c r="R1776" i="1" s="1"/>
  <c r="Q1776" i="1"/>
  <c r="H1776" i="1" s="1"/>
  <c r="K1777" i="1"/>
  <c r="N1777" i="1"/>
  <c r="P1777" i="1" s="1"/>
  <c r="R1777" i="1" s="1"/>
  <c r="Q1777" i="1"/>
  <c r="H1777" i="1" s="1"/>
  <c r="D1777" i="1" s="1"/>
  <c r="K1778" i="1"/>
  <c r="N1778" i="1"/>
  <c r="P1778" i="1" s="1"/>
  <c r="R1778" i="1" s="1"/>
  <c r="S1778" i="1" s="1"/>
  <c r="Q1778" i="1"/>
  <c r="H1778" i="1" s="1"/>
  <c r="G1778" i="1" s="1"/>
  <c r="K1779" i="1"/>
  <c r="N1779" i="1"/>
  <c r="P1779" i="1" s="1"/>
  <c r="R1779" i="1" s="1"/>
  <c r="Q1779" i="1"/>
  <c r="H1779" i="1" s="1"/>
  <c r="K1780" i="1"/>
  <c r="N1780" i="1"/>
  <c r="P1780" i="1" s="1"/>
  <c r="R1780" i="1" s="1"/>
  <c r="Q1780" i="1"/>
  <c r="H1780" i="1" s="1"/>
  <c r="K1781" i="1"/>
  <c r="N1781" i="1"/>
  <c r="P1781" i="1" s="1"/>
  <c r="R1781" i="1" s="1"/>
  <c r="Q1781" i="1"/>
  <c r="H1781" i="1" s="1"/>
  <c r="D1781" i="1" s="1"/>
  <c r="K1782" i="1"/>
  <c r="N1782" i="1"/>
  <c r="P1782" i="1" s="1"/>
  <c r="R1782" i="1" s="1"/>
  <c r="S1782" i="1" s="1"/>
  <c r="Q1782" i="1"/>
  <c r="H1782" i="1" s="1"/>
  <c r="G1782" i="1" s="1"/>
  <c r="K1783" i="1"/>
  <c r="N1783" i="1"/>
  <c r="P1783" i="1" s="1"/>
  <c r="R1783" i="1" s="1"/>
  <c r="Q1783" i="1"/>
  <c r="H1783" i="1" s="1"/>
  <c r="K1784" i="1"/>
  <c r="N1784" i="1"/>
  <c r="P1784" i="1" s="1"/>
  <c r="R1784" i="1" s="1"/>
  <c r="Q1784" i="1"/>
  <c r="H1784" i="1" s="1"/>
  <c r="K1785" i="1"/>
  <c r="N1785" i="1"/>
  <c r="P1785" i="1" s="1"/>
  <c r="R1785" i="1" s="1"/>
  <c r="Q1785" i="1"/>
  <c r="H1785" i="1" s="1"/>
  <c r="D1785" i="1" s="1"/>
  <c r="K1786" i="1"/>
  <c r="N1786" i="1"/>
  <c r="P1786" i="1" s="1"/>
  <c r="R1786" i="1" s="1"/>
  <c r="X1786" i="1" s="1"/>
  <c r="Q1786" i="1"/>
  <c r="H1786" i="1" s="1"/>
  <c r="G1786" i="1" s="1"/>
  <c r="K1787" i="1"/>
  <c r="N1787" i="1"/>
  <c r="P1787" i="1" s="1"/>
  <c r="R1787" i="1" s="1"/>
  <c r="Q1787" i="1"/>
  <c r="H1787" i="1" s="1"/>
  <c r="K1788" i="1"/>
  <c r="N1788" i="1"/>
  <c r="P1788" i="1" s="1"/>
  <c r="R1788" i="1" s="1"/>
  <c r="Q1788" i="1"/>
  <c r="H1788" i="1" s="1"/>
  <c r="K1789" i="1"/>
  <c r="N1789" i="1"/>
  <c r="P1789" i="1" s="1"/>
  <c r="R1789" i="1" s="1"/>
  <c r="Q1789" i="1"/>
  <c r="H1789" i="1" s="1"/>
  <c r="D1789" i="1" s="1"/>
  <c r="K1790" i="1"/>
  <c r="N1790" i="1"/>
  <c r="P1790" i="1" s="1"/>
  <c r="R1790" i="1" s="1"/>
  <c r="S1790" i="1" s="1"/>
  <c r="Q1790" i="1"/>
  <c r="H1790" i="1" s="1"/>
  <c r="G1790" i="1" s="1"/>
  <c r="K1791" i="1"/>
  <c r="N1791" i="1"/>
  <c r="P1791" i="1" s="1"/>
  <c r="R1791" i="1" s="1"/>
  <c r="Q1791" i="1"/>
  <c r="H1791" i="1" s="1"/>
  <c r="K1792" i="1"/>
  <c r="N1792" i="1"/>
  <c r="P1792" i="1" s="1"/>
  <c r="R1792" i="1" s="1"/>
  <c r="Q1792" i="1"/>
  <c r="H1792" i="1" s="1"/>
  <c r="K1793" i="1"/>
  <c r="N1793" i="1"/>
  <c r="P1793" i="1" s="1"/>
  <c r="R1793" i="1" s="1"/>
  <c r="Q1793" i="1"/>
  <c r="H1793" i="1" s="1"/>
  <c r="D1793" i="1" s="1"/>
  <c r="K1794" i="1"/>
  <c r="N1794" i="1"/>
  <c r="P1794" i="1" s="1"/>
  <c r="R1794" i="1" s="1"/>
  <c r="S1794" i="1" s="1"/>
  <c r="Q1794" i="1"/>
  <c r="H1794" i="1" s="1"/>
  <c r="G1794" i="1" s="1"/>
  <c r="K1795" i="1"/>
  <c r="N1795" i="1"/>
  <c r="P1795" i="1" s="1"/>
  <c r="R1795" i="1" s="1"/>
  <c r="Q1795" i="1"/>
  <c r="H1795" i="1" s="1"/>
  <c r="K1796" i="1"/>
  <c r="N1796" i="1"/>
  <c r="P1796" i="1" s="1"/>
  <c r="R1796" i="1" s="1"/>
  <c r="Q1796" i="1"/>
  <c r="H1796" i="1" s="1"/>
  <c r="K1797" i="1"/>
  <c r="N1797" i="1"/>
  <c r="P1797" i="1" s="1"/>
  <c r="R1797" i="1" s="1"/>
  <c r="Q1797" i="1"/>
  <c r="H1797" i="1" s="1"/>
  <c r="D1797" i="1" s="1"/>
  <c r="K1798" i="1"/>
  <c r="N1798" i="1"/>
  <c r="P1798" i="1" s="1"/>
  <c r="R1798" i="1" s="1"/>
  <c r="S1798" i="1" s="1"/>
  <c r="Q1798" i="1"/>
  <c r="H1798" i="1" s="1"/>
  <c r="G1798" i="1" s="1"/>
  <c r="K1799" i="1"/>
  <c r="N1799" i="1"/>
  <c r="P1799" i="1" s="1"/>
  <c r="R1799" i="1" s="1"/>
  <c r="Q1799" i="1"/>
  <c r="H1799" i="1" s="1"/>
  <c r="K1800" i="1"/>
  <c r="N1800" i="1"/>
  <c r="P1800" i="1" s="1"/>
  <c r="R1800" i="1" s="1"/>
  <c r="Q1800" i="1"/>
  <c r="H1800" i="1" s="1"/>
  <c r="K1801" i="1"/>
  <c r="N1801" i="1"/>
  <c r="P1801" i="1" s="1"/>
  <c r="R1801" i="1" s="1"/>
  <c r="Q1801" i="1"/>
  <c r="H1801" i="1" s="1"/>
  <c r="D1801" i="1" s="1"/>
  <c r="K1802" i="1"/>
  <c r="N1802" i="1"/>
  <c r="P1802" i="1" s="1"/>
  <c r="R1802" i="1" s="1"/>
  <c r="S1802" i="1" s="1"/>
  <c r="Q1802" i="1"/>
  <c r="H1802" i="1" s="1"/>
  <c r="G1802" i="1" s="1"/>
  <c r="K1803" i="1"/>
  <c r="N1803" i="1"/>
  <c r="P1803" i="1" s="1"/>
  <c r="R1803" i="1" s="1"/>
  <c r="Q1803" i="1"/>
  <c r="H1803" i="1" s="1"/>
  <c r="K1804" i="1"/>
  <c r="N1804" i="1"/>
  <c r="P1804" i="1" s="1"/>
  <c r="R1804" i="1" s="1"/>
  <c r="Q1804" i="1"/>
  <c r="H1804" i="1" s="1"/>
  <c r="K1805" i="1"/>
  <c r="N1805" i="1"/>
  <c r="P1805" i="1" s="1"/>
  <c r="R1805" i="1" s="1"/>
  <c r="Q1805" i="1"/>
  <c r="H1805" i="1" s="1"/>
  <c r="D1805" i="1" s="1"/>
  <c r="K1806" i="1"/>
  <c r="N1806" i="1"/>
  <c r="P1806" i="1" s="1"/>
  <c r="R1806" i="1" s="1"/>
  <c r="X1806" i="1" s="1"/>
  <c r="Q1806" i="1"/>
  <c r="H1806" i="1" s="1"/>
  <c r="G1806" i="1" s="1"/>
  <c r="K1807" i="1"/>
  <c r="N1807" i="1"/>
  <c r="P1807" i="1" s="1"/>
  <c r="R1807" i="1" s="1"/>
  <c r="Q1807" i="1"/>
  <c r="H1807" i="1" s="1"/>
  <c r="K1808" i="1"/>
  <c r="N1808" i="1"/>
  <c r="P1808" i="1" s="1"/>
  <c r="R1808" i="1" s="1"/>
  <c r="Q1808" i="1"/>
  <c r="H1808" i="1" s="1"/>
  <c r="K1809" i="1"/>
  <c r="N1809" i="1"/>
  <c r="P1809" i="1" s="1"/>
  <c r="R1809" i="1" s="1"/>
  <c r="Q1809" i="1"/>
  <c r="H1809" i="1" s="1"/>
  <c r="D1809" i="1" s="1"/>
  <c r="K1810" i="1"/>
  <c r="N1810" i="1"/>
  <c r="P1810" i="1" s="1"/>
  <c r="R1810" i="1" s="1"/>
  <c r="S1810" i="1" s="1"/>
  <c r="Q1810" i="1"/>
  <c r="H1810" i="1" s="1"/>
  <c r="G1810" i="1" s="1"/>
  <c r="K1811" i="1"/>
  <c r="N1811" i="1"/>
  <c r="P1811" i="1" s="1"/>
  <c r="R1811" i="1" s="1"/>
  <c r="Q1811" i="1"/>
  <c r="H1811" i="1" s="1"/>
  <c r="K1812" i="1"/>
  <c r="N1812" i="1"/>
  <c r="P1812" i="1" s="1"/>
  <c r="R1812" i="1" s="1"/>
  <c r="Q1812" i="1"/>
  <c r="H1812" i="1" s="1"/>
  <c r="K1813" i="1"/>
  <c r="N1813" i="1"/>
  <c r="P1813" i="1" s="1"/>
  <c r="R1813" i="1" s="1"/>
  <c r="Q1813" i="1"/>
  <c r="H1813" i="1" s="1"/>
  <c r="D1813" i="1" s="1"/>
  <c r="K1814" i="1"/>
  <c r="N1814" i="1"/>
  <c r="P1814" i="1" s="1"/>
  <c r="R1814" i="1" s="1"/>
  <c r="S1814" i="1" s="1"/>
  <c r="Q1814" i="1"/>
  <c r="H1814" i="1" s="1"/>
  <c r="G1814" i="1" s="1"/>
  <c r="K1815" i="1"/>
  <c r="N1815" i="1"/>
  <c r="P1815" i="1" s="1"/>
  <c r="R1815" i="1" s="1"/>
  <c r="Q1815" i="1"/>
  <c r="H1815" i="1" s="1"/>
  <c r="K1816" i="1"/>
  <c r="N1816" i="1"/>
  <c r="P1816" i="1" s="1"/>
  <c r="R1816" i="1" s="1"/>
  <c r="Q1816" i="1"/>
  <c r="H1816" i="1" s="1"/>
  <c r="K1817" i="1"/>
  <c r="N1817" i="1"/>
  <c r="P1817" i="1" s="1"/>
  <c r="R1817" i="1" s="1"/>
  <c r="Q1817" i="1"/>
  <c r="H1817" i="1" s="1"/>
  <c r="D1817" i="1" s="1"/>
  <c r="K1818" i="1"/>
  <c r="N1818" i="1"/>
  <c r="P1818" i="1" s="1"/>
  <c r="R1818" i="1" s="1"/>
  <c r="X1818" i="1" s="1"/>
  <c r="Q1818" i="1"/>
  <c r="H1818" i="1" s="1"/>
  <c r="G1818" i="1" s="1"/>
  <c r="K1819" i="1"/>
  <c r="N1819" i="1"/>
  <c r="P1819" i="1" s="1"/>
  <c r="R1819" i="1" s="1"/>
  <c r="Q1819" i="1"/>
  <c r="H1819" i="1" s="1"/>
  <c r="K1820" i="1"/>
  <c r="N1820" i="1"/>
  <c r="P1820" i="1" s="1"/>
  <c r="R1820" i="1" s="1"/>
  <c r="Q1820" i="1"/>
  <c r="H1820" i="1" s="1"/>
  <c r="K1821" i="1"/>
  <c r="N1821" i="1"/>
  <c r="P1821" i="1" s="1"/>
  <c r="R1821" i="1" s="1"/>
  <c r="Q1821" i="1"/>
  <c r="H1821" i="1" s="1"/>
  <c r="D1821" i="1" s="1"/>
  <c r="K1822" i="1"/>
  <c r="N1822" i="1"/>
  <c r="P1822" i="1" s="1"/>
  <c r="R1822" i="1" s="1"/>
  <c r="S1822" i="1" s="1"/>
  <c r="Q1822" i="1"/>
  <c r="H1822" i="1" s="1"/>
  <c r="G1822" i="1" s="1"/>
  <c r="K1823" i="1"/>
  <c r="N1823" i="1"/>
  <c r="P1823" i="1" s="1"/>
  <c r="R1823" i="1" s="1"/>
  <c r="Q1823" i="1"/>
  <c r="H1823" i="1" s="1"/>
  <c r="K1824" i="1"/>
  <c r="N1824" i="1"/>
  <c r="P1824" i="1" s="1"/>
  <c r="R1824" i="1" s="1"/>
  <c r="Q1824" i="1"/>
  <c r="H1824" i="1" s="1"/>
  <c r="K1825" i="1"/>
  <c r="N1825" i="1"/>
  <c r="P1825" i="1" s="1"/>
  <c r="R1825" i="1" s="1"/>
  <c r="Q1825" i="1"/>
  <c r="H1825" i="1" s="1"/>
  <c r="D1825" i="1" s="1"/>
  <c r="K1826" i="1"/>
  <c r="N1826" i="1"/>
  <c r="P1826" i="1" s="1"/>
  <c r="R1826" i="1" s="1"/>
  <c r="S1826" i="1" s="1"/>
  <c r="Q1826" i="1"/>
  <c r="H1826" i="1" s="1"/>
  <c r="G1826" i="1" s="1"/>
  <c r="K1827" i="1"/>
  <c r="N1827" i="1"/>
  <c r="P1827" i="1" s="1"/>
  <c r="R1827" i="1" s="1"/>
  <c r="Q1827" i="1"/>
  <c r="H1827" i="1" s="1"/>
  <c r="K1828" i="1"/>
  <c r="N1828" i="1"/>
  <c r="P1828" i="1" s="1"/>
  <c r="R1828" i="1" s="1"/>
  <c r="Q1828" i="1"/>
  <c r="H1828" i="1" s="1"/>
  <c r="K1829" i="1"/>
  <c r="N1829" i="1"/>
  <c r="P1829" i="1" s="1"/>
  <c r="R1829" i="1" s="1"/>
  <c r="Q1829" i="1"/>
  <c r="H1829" i="1" s="1"/>
  <c r="D1829" i="1" s="1"/>
  <c r="K1830" i="1"/>
  <c r="N1830" i="1"/>
  <c r="P1830" i="1" s="1"/>
  <c r="R1830" i="1" s="1"/>
  <c r="S1830" i="1" s="1"/>
  <c r="Q1830" i="1"/>
  <c r="H1830" i="1" s="1"/>
  <c r="G1830" i="1" s="1"/>
  <c r="K1831" i="1"/>
  <c r="N1831" i="1"/>
  <c r="P1831" i="1" s="1"/>
  <c r="R1831" i="1" s="1"/>
  <c r="Q1831" i="1"/>
  <c r="H1831" i="1" s="1"/>
  <c r="K1832" i="1"/>
  <c r="N1832" i="1"/>
  <c r="P1832" i="1" s="1"/>
  <c r="R1832" i="1" s="1"/>
  <c r="Q1832" i="1"/>
  <c r="H1832" i="1" s="1"/>
  <c r="K1833" i="1"/>
  <c r="N1833" i="1"/>
  <c r="P1833" i="1" s="1"/>
  <c r="R1833" i="1" s="1"/>
  <c r="Q1833" i="1"/>
  <c r="H1833" i="1" s="1"/>
  <c r="D1833" i="1" s="1"/>
  <c r="K1834" i="1"/>
  <c r="N1834" i="1"/>
  <c r="P1834" i="1" s="1"/>
  <c r="R1834" i="1" s="1"/>
  <c r="S1834" i="1" s="1"/>
  <c r="Q1834" i="1"/>
  <c r="H1834" i="1" s="1"/>
  <c r="G1834" i="1" s="1"/>
  <c r="K1835" i="1"/>
  <c r="N1835" i="1"/>
  <c r="P1835" i="1" s="1"/>
  <c r="R1835" i="1" s="1"/>
  <c r="Q1835" i="1"/>
  <c r="H1835" i="1" s="1"/>
  <c r="K1836" i="1"/>
  <c r="N1836" i="1"/>
  <c r="P1836" i="1" s="1"/>
  <c r="R1836" i="1" s="1"/>
  <c r="Q1836" i="1"/>
  <c r="H1836" i="1" s="1"/>
  <c r="K1837" i="1"/>
  <c r="N1837" i="1"/>
  <c r="P1837" i="1" s="1"/>
  <c r="R1837" i="1" s="1"/>
  <c r="Q1837" i="1"/>
  <c r="H1837" i="1" s="1"/>
  <c r="D1837" i="1" s="1"/>
  <c r="K1838" i="1"/>
  <c r="N1838" i="1"/>
  <c r="P1838" i="1" s="1"/>
  <c r="R1838" i="1" s="1"/>
  <c r="Q1838" i="1"/>
  <c r="H1838" i="1" s="1"/>
  <c r="K1839" i="1"/>
  <c r="N1839" i="1"/>
  <c r="P1839" i="1" s="1"/>
  <c r="R1839" i="1" s="1"/>
  <c r="Q1839" i="1"/>
  <c r="H1839" i="1" s="1"/>
  <c r="K1840" i="1"/>
  <c r="N1840" i="1"/>
  <c r="P1840" i="1" s="1"/>
  <c r="R1840" i="1" s="1"/>
  <c r="Q1840" i="1"/>
  <c r="H1840" i="1" s="1"/>
  <c r="K1841" i="1"/>
  <c r="N1841" i="1"/>
  <c r="P1841" i="1" s="1"/>
  <c r="R1841" i="1" s="1"/>
  <c r="Q1841" i="1"/>
  <c r="H1841" i="1" s="1"/>
  <c r="D1841" i="1" s="1"/>
  <c r="K1842" i="1"/>
  <c r="N1842" i="1"/>
  <c r="P1842" i="1" s="1"/>
  <c r="R1842" i="1" s="1"/>
  <c r="S1842" i="1" s="1"/>
  <c r="Q1842" i="1"/>
  <c r="H1842" i="1" s="1"/>
  <c r="G1842" i="1" s="1"/>
  <c r="K1843" i="1"/>
  <c r="N1843" i="1"/>
  <c r="P1843" i="1" s="1"/>
  <c r="R1843" i="1" s="1"/>
  <c r="Q1843" i="1"/>
  <c r="H1843" i="1" s="1"/>
  <c r="K1844" i="1"/>
  <c r="N1844" i="1"/>
  <c r="P1844" i="1" s="1"/>
  <c r="R1844" i="1" s="1"/>
  <c r="Q1844" i="1"/>
  <c r="H1844" i="1" s="1"/>
  <c r="K1845" i="1"/>
  <c r="N1845" i="1"/>
  <c r="P1845" i="1" s="1"/>
  <c r="R1845" i="1" s="1"/>
  <c r="Q1845" i="1"/>
  <c r="H1845" i="1" s="1"/>
  <c r="D1845" i="1" s="1"/>
  <c r="K1846" i="1"/>
  <c r="N1846" i="1"/>
  <c r="P1846" i="1" s="1"/>
  <c r="R1846" i="1" s="1"/>
  <c r="S1846" i="1" s="1"/>
  <c r="Q1846" i="1"/>
  <c r="H1846" i="1" s="1"/>
  <c r="G1846" i="1" s="1"/>
  <c r="K1847" i="1"/>
  <c r="N1847" i="1"/>
  <c r="P1847" i="1" s="1"/>
  <c r="R1847" i="1" s="1"/>
  <c r="Q1847" i="1"/>
  <c r="H1847" i="1" s="1"/>
  <c r="K1848" i="1"/>
  <c r="N1848" i="1"/>
  <c r="P1848" i="1" s="1"/>
  <c r="R1848" i="1" s="1"/>
  <c r="Q1848" i="1"/>
  <c r="H1848" i="1" s="1"/>
  <c r="K1849" i="1"/>
  <c r="N1849" i="1"/>
  <c r="P1849" i="1" s="1"/>
  <c r="R1849" i="1" s="1"/>
  <c r="Q1849" i="1"/>
  <c r="H1849" i="1" s="1"/>
  <c r="D1849" i="1" s="1"/>
  <c r="K1850" i="1"/>
  <c r="N1850" i="1"/>
  <c r="P1850" i="1" s="1"/>
  <c r="R1850" i="1" s="1"/>
  <c r="S1850" i="1" s="1"/>
  <c r="Q1850" i="1"/>
  <c r="H1850" i="1" s="1"/>
  <c r="G1850" i="1" s="1"/>
  <c r="K1851" i="1"/>
  <c r="N1851" i="1"/>
  <c r="P1851" i="1" s="1"/>
  <c r="R1851" i="1" s="1"/>
  <c r="Q1851" i="1"/>
  <c r="H1851" i="1" s="1"/>
  <c r="K1852" i="1"/>
  <c r="N1852" i="1"/>
  <c r="P1852" i="1" s="1"/>
  <c r="R1852" i="1" s="1"/>
  <c r="Q1852" i="1"/>
  <c r="H1852" i="1" s="1"/>
  <c r="K1853" i="1"/>
  <c r="N1853" i="1"/>
  <c r="P1853" i="1" s="1"/>
  <c r="R1853" i="1" s="1"/>
  <c r="Q1853" i="1"/>
  <c r="H1853" i="1" s="1"/>
  <c r="D1853" i="1" s="1"/>
  <c r="K1854" i="1"/>
  <c r="N1854" i="1"/>
  <c r="P1854" i="1" s="1"/>
  <c r="R1854" i="1" s="1"/>
  <c r="Q1854" i="1"/>
  <c r="H1854" i="1" s="1"/>
  <c r="G1854" i="1" s="1"/>
  <c r="K1855" i="1"/>
  <c r="N1855" i="1"/>
  <c r="P1855" i="1" s="1"/>
  <c r="R1855" i="1" s="1"/>
  <c r="Q1855" i="1"/>
  <c r="H1855" i="1" s="1"/>
  <c r="K1856" i="1"/>
  <c r="N1856" i="1"/>
  <c r="P1856" i="1" s="1"/>
  <c r="R1856" i="1" s="1"/>
  <c r="Q1856" i="1"/>
  <c r="H1856" i="1" s="1"/>
  <c r="K1857" i="1"/>
  <c r="N1857" i="1"/>
  <c r="P1857" i="1" s="1"/>
  <c r="R1857" i="1" s="1"/>
  <c r="Q1857" i="1"/>
  <c r="H1857" i="1" s="1"/>
  <c r="D1857" i="1" s="1"/>
  <c r="K1858" i="1"/>
  <c r="N1858" i="1"/>
  <c r="P1858" i="1" s="1"/>
  <c r="R1858" i="1" s="1"/>
  <c r="S1858" i="1" s="1"/>
  <c r="Q1858" i="1"/>
  <c r="H1858" i="1" s="1"/>
  <c r="G1858" i="1" s="1"/>
  <c r="K1859" i="1"/>
  <c r="N1859" i="1"/>
  <c r="P1859" i="1" s="1"/>
  <c r="R1859" i="1" s="1"/>
  <c r="Q1859" i="1"/>
  <c r="H1859" i="1" s="1"/>
  <c r="K1860" i="1"/>
  <c r="N1860" i="1"/>
  <c r="P1860" i="1" s="1"/>
  <c r="R1860" i="1" s="1"/>
  <c r="Q1860" i="1"/>
  <c r="H1860" i="1" s="1"/>
  <c r="K1861" i="1"/>
  <c r="N1861" i="1"/>
  <c r="P1861" i="1" s="1"/>
  <c r="R1861" i="1" s="1"/>
  <c r="Q1861" i="1"/>
  <c r="H1861" i="1" s="1"/>
  <c r="D1861" i="1" s="1"/>
  <c r="K1862" i="1"/>
  <c r="N1862" i="1"/>
  <c r="P1862" i="1" s="1"/>
  <c r="R1862" i="1" s="1"/>
  <c r="S1862" i="1" s="1"/>
  <c r="Q1862" i="1"/>
  <c r="H1862" i="1" s="1"/>
  <c r="G1862" i="1" s="1"/>
  <c r="K1863" i="1"/>
  <c r="N1863" i="1"/>
  <c r="P1863" i="1" s="1"/>
  <c r="R1863" i="1" s="1"/>
  <c r="Q1863" i="1"/>
  <c r="H1863" i="1" s="1"/>
  <c r="K1864" i="1"/>
  <c r="N1864" i="1"/>
  <c r="P1864" i="1" s="1"/>
  <c r="R1864" i="1" s="1"/>
  <c r="Q1864" i="1"/>
  <c r="H1864" i="1" s="1"/>
  <c r="K1865" i="1"/>
  <c r="N1865" i="1"/>
  <c r="P1865" i="1" s="1"/>
  <c r="R1865" i="1" s="1"/>
  <c r="Q1865" i="1"/>
  <c r="H1865" i="1" s="1"/>
  <c r="D1865" i="1" s="1"/>
  <c r="K1866" i="1"/>
  <c r="N1866" i="1"/>
  <c r="P1866" i="1" s="1"/>
  <c r="R1866" i="1" s="1"/>
  <c r="X1866" i="1" s="1"/>
  <c r="Q1866" i="1"/>
  <c r="H1866" i="1" s="1"/>
  <c r="G1866" i="1" s="1"/>
  <c r="K1867" i="1"/>
  <c r="N1867" i="1"/>
  <c r="P1867" i="1" s="1"/>
  <c r="R1867" i="1" s="1"/>
  <c r="Q1867" i="1"/>
  <c r="H1867" i="1" s="1"/>
  <c r="K1868" i="1"/>
  <c r="N1868" i="1"/>
  <c r="P1868" i="1" s="1"/>
  <c r="R1868" i="1" s="1"/>
  <c r="Q1868" i="1"/>
  <c r="H1868" i="1" s="1"/>
  <c r="K1869" i="1"/>
  <c r="N1869" i="1"/>
  <c r="P1869" i="1" s="1"/>
  <c r="R1869" i="1" s="1"/>
  <c r="Q1869" i="1"/>
  <c r="H1869" i="1" s="1"/>
  <c r="D1869" i="1" s="1"/>
  <c r="K1870" i="1"/>
  <c r="N1870" i="1"/>
  <c r="P1870" i="1" s="1"/>
  <c r="R1870" i="1" s="1"/>
  <c r="Q1870" i="1"/>
  <c r="H1870" i="1" s="1"/>
  <c r="G1870" i="1" s="1"/>
  <c r="K1871" i="1"/>
  <c r="N1871" i="1"/>
  <c r="P1871" i="1" s="1"/>
  <c r="R1871" i="1" s="1"/>
  <c r="Q1871" i="1"/>
  <c r="H1871" i="1" s="1"/>
  <c r="K1872" i="1"/>
  <c r="N1872" i="1"/>
  <c r="P1872" i="1" s="1"/>
  <c r="R1872" i="1" s="1"/>
  <c r="Q1872" i="1"/>
  <c r="H1872" i="1" s="1"/>
  <c r="K1873" i="1"/>
  <c r="N1873" i="1"/>
  <c r="P1873" i="1" s="1"/>
  <c r="R1873" i="1" s="1"/>
  <c r="Q1873" i="1"/>
  <c r="H1873" i="1" s="1"/>
  <c r="D1873" i="1" s="1"/>
  <c r="K1874" i="1"/>
  <c r="N1874" i="1"/>
  <c r="P1874" i="1" s="1"/>
  <c r="R1874" i="1" s="1"/>
  <c r="Q1874" i="1"/>
  <c r="H1874" i="1" s="1"/>
  <c r="G1874" i="1" s="1"/>
  <c r="K1875" i="1"/>
  <c r="N1875" i="1"/>
  <c r="P1875" i="1" s="1"/>
  <c r="R1875" i="1" s="1"/>
  <c r="Q1875" i="1"/>
  <c r="H1875" i="1" s="1"/>
  <c r="K1876" i="1"/>
  <c r="N1876" i="1"/>
  <c r="P1876" i="1" s="1"/>
  <c r="R1876" i="1" s="1"/>
  <c r="Q1876" i="1"/>
  <c r="H1876" i="1" s="1"/>
  <c r="K1877" i="1"/>
  <c r="N1877" i="1"/>
  <c r="P1877" i="1" s="1"/>
  <c r="R1877" i="1" s="1"/>
  <c r="Q1877" i="1"/>
  <c r="H1877" i="1" s="1"/>
  <c r="D1877" i="1" s="1"/>
  <c r="K1878" i="1"/>
  <c r="N1878" i="1"/>
  <c r="P1878" i="1" s="1"/>
  <c r="R1878" i="1" s="1"/>
  <c r="S1878" i="1" s="1"/>
  <c r="Q1878" i="1"/>
  <c r="H1878" i="1" s="1"/>
  <c r="G1878" i="1" s="1"/>
  <c r="K1879" i="1"/>
  <c r="N1879" i="1"/>
  <c r="P1879" i="1" s="1"/>
  <c r="R1879" i="1" s="1"/>
  <c r="Q1879" i="1"/>
  <c r="H1879" i="1" s="1"/>
  <c r="K1880" i="1"/>
  <c r="N1880" i="1"/>
  <c r="P1880" i="1" s="1"/>
  <c r="R1880" i="1" s="1"/>
  <c r="Q1880" i="1"/>
  <c r="H1880" i="1" s="1"/>
  <c r="K1881" i="1"/>
  <c r="N1881" i="1"/>
  <c r="P1881" i="1" s="1"/>
  <c r="R1881" i="1" s="1"/>
  <c r="Q1881" i="1"/>
  <c r="H1881" i="1" s="1"/>
  <c r="D1881" i="1" s="1"/>
  <c r="K1882" i="1"/>
  <c r="N1882" i="1"/>
  <c r="P1882" i="1" s="1"/>
  <c r="R1882" i="1" s="1"/>
  <c r="S1882" i="1" s="1"/>
  <c r="Q1882" i="1"/>
  <c r="H1882" i="1" s="1"/>
  <c r="G1882" i="1" s="1"/>
  <c r="K1883" i="1"/>
  <c r="N1883" i="1"/>
  <c r="P1883" i="1" s="1"/>
  <c r="R1883" i="1" s="1"/>
  <c r="Q1883" i="1"/>
  <c r="H1883" i="1" s="1"/>
  <c r="K1884" i="1"/>
  <c r="N1884" i="1"/>
  <c r="P1884" i="1" s="1"/>
  <c r="R1884" i="1" s="1"/>
  <c r="Q1884" i="1"/>
  <c r="H1884" i="1" s="1"/>
  <c r="K1885" i="1"/>
  <c r="N1885" i="1"/>
  <c r="P1885" i="1" s="1"/>
  <c r="R1885" i="1" s="1"/>
  <c r="Q1885" i="1"/>
  <c r="H1885" i="1" s="1"/>
  <c r="D1885" i="1" s="1"/>
  <c r="K1886" i="1"/>
  <c r="N1886" i="1"/>
  <c r="P1886" i="1" s="1"/>
  <c r="R1886" i="1" s="1"/>
  <c r="S1886" i="1" s="1"/>
  <c r="Q1886" i="1"/>
  <c r="H1886" i="1" s="1"/>
  <c r="K1887" i="1"/>
  <c r="N1887" i="1"/>
  <c r="P1887" i="1" s="1"/>
  <c r="R1887" i="1" s="1"/>
  <c r="Q1887" i="1"/>
  <c r="H1887" i="1" s="1"/>
  <c r="K1888" i="1"/>
  <c r="N1888" i="1"/>
  <c r="P1888" i="1" s="1"/>
  <c r="R1888" i="1" s="1"/>
  <c r="Q1888" i="1"/>
  <c r="H1888" i="1" s="1"/>
  <c r="K1889" i="1"/>
  <c r="N1889" i="1"/>
  <c r="P1889" i="1" s="1"/>
  <c r="R1889" i="1" s="1"/>
  <c r="Q1889" i="1"/>
  <c r="H1889" i="1" s="1"/>
  <c r="D1889" i="1" s="1"/>
  <c r="K1890" i="1"/>
  <c r="N1890" i="1"/>
  <c r="P1890" i="1" s="1"/>
  <c r="R1890" i="1" s="1"/>
  <c r="S1890" i="1" s="1"/>
  <c r="Q1890" i="1"/>
  <c r="H1890" i="1" s="1"/>
  <c r="G1890" i="1" s="1"/>
  <c r="K1891" i="1"/>
  <c r="N1891" i="1"/>
  <c r="P1891" i="1" s="1"/>
  <c r="R1891" i="1" s="1"/>
  <c r="Q1891" i="1"/>
  <c r="H1891" i="1" s="1"/>
  <c r="K1892" i="1"/>
  <c r="N1892" i="1"/>
  <c r="P1892" i="1" s="1"/>
  <c r="R1892" i="1" s="1"/>
  <c r="Q1892" i="1"/>
  <c r="H1892" i="1" s="1"/>
  <c r="K1893" i="1"/>
  <c r="N1893" i="1"/>
  <c r="P1893" i="1" s="1"/>
  <c r="R1893" i="1" s="1"/>
  <c r="Q1893" i="1"/>
  <c r="H1893" i="1" s="1"/>
  <c r="D1893" i="1" s="1"/>
  <c r="K1894" i="1"/>
  <c r="N1894" i="1"/>
  <c r="P1894" i="1" s="1"/>
  <c r="R1894" i="1" s="1"/>
  <c r="S1894" i="1" s="1"/>
  <c r="Q1894" i="1"/>
  <c r="H1894" i="1" s="1"/>
  <c r="G1894" i="1" s="1"/>
  <c r="K1895" i="1"/>
  <c r="N1895" i="1"/>
  <c r="P1895" i="1" s="1"/>
  <c r="R1895" i="1" s="1"/>
  <c r="Q1895" i="1"/>
  <c r="H1895" i="1" s="1"/>
  <c r="D1895" i="1" s="1"/>
  <c r="K1896" i="1"/>
  <c r="N1896" i="1"/>
  <c r="P1896" i="1" s="1"/>
  <c r="R1896" i="1" s="1"/>
  <c r="S1896" i="1" s="1"/>
  <c r="Q1896" i="1"/>
  <c r="H1896" i="1" s="1"/>
  <c r="K1897" i="1"/>
  <c r="N1897" i="1"/>
  <c r="P1897" i="1" s="1"/>
  <c r="R1897" i="1" s="1"/>
  <c r="Q1897" i="1"/>
  <c r="H1897" i="1" s="1"/>
  <c r="D1897" i="1" s="1"/>
  <c r="K1898" i="1"/>
  <c r="N1898" i="1"/>
  <c r="P1898" i="1" s="1"/>
  <c r="R1898" i="1" s="1"/>
  <c r="S1898" i="1" s="1"/>
  <c r="Q1898" i="1"/>
  <c r="H1898" i="1" s="1"/>
  <c r="K1899" i="1"/>
  <c r="N1899" i="1"/>
  <c r="P1899" i="1" s="1"/>
  <c r="R1899" i="1" s="1"/>
  <c r="Q1899" i="1"/>
  <c r="H1899" i="1" s="1"/>
  <c r="D1899" i="1" s="1"/>
  <c r="K1900" i="1"/>
  <c r="N1900" i="1"/>
  <c r="P1900" i="1" s="1"/>
  <c r="R1900" i="1" s="1"/>
  <c r="X1900" i="1" s="1"/>
  <c r="Q1900" i="1"/>
  <c r="H1900" i="1" s="1"/>
  <c r="K1901" i="1"/>
  <c r="N1901" i="1"/>
  <c r="P1901" i="1" s="1"/>
  <c r="R1901" i="1" s="1"/>
  <c r="Q1901" i="1"/>
  <c r="H1901" i="1" s="1"/>
  <c r="D1901" i="1" s="1"/>
  <c r="K1902" i="1"/>
  <c r="N1902" i="1"/>
  <c r="P1902" i="1" s="1"/>
  <c r="R1902" i="1" s="1"/>
  <c r="Q1902" i="1"/>
  <c r="H1902" i="1" s="1"/>
  <c r="K1903" i="1"/>
  <c r="N1903" i="1"/>
  <c r="P1903" i="1" s="1"/>
  <c r="R1903" i="1" s="1"/>
  <c r="Q1903" i="1"/>
  <c r="H1903" i="1" s="1"/>
  <c r="D1903" i="1" s="1"/>
  <c r="K1904" i="1"/>
  <c r="N1904" i="1"/>
  <c r="P1904" i="1" s="1"/>
  <c r="R1904" i="1" s="1"/>
  <c r="S1904" i="1" s="1"/>
  <c r="Q1904" i="1"/>
  <c r="H1904" i="1" s="1"/>
  <c r="K1905" i="1"/>
  <c r="N1905" i="1"/>
  <c r="P1905" i="1" s="1"/>
  <c r="R1905" i="1" s="1"/>
  <c r="Q1905" i="1"/>
  <c r="H1905" i="1" s="1"/>
  <c r="D1905" i="1" s="1"/>
  <c r="K1906" i="1"/>
  <c r="N1906" i="1"/>
  <c r="P1906" i="1" s="1"/>
  <c r="R1906" i="1" s="1"/>
  <c r="S1906" i="1" s="1"/>
  <c r="Q1906" i="1"/>
  <c r="H1906" i="1" s="1"/>
  <c r="K1907" i="1"/>
  <c r="N1907" i="1"/>
  <c r="P1907" i="1" s="1"/>
  <c r="R1907" i="1" s="1"/>
  <c r="Q1907" i="1"/>
  <c r="H1907" i="1" s="1"/>
  <c r="D1907" i="1" s="1"/>
  <c r="K1908" i="1"/>
  <c r="N1908" i="1"/>
  <c r="P1908" i="1" s="1"/>
  <c r="R1908" i="1" s="1"/>
  <c r="S1908" i="1" s="1"/>
  <c r="Q1908" i="1"/>
  <c r="H1908" i="1" s="1"/>
  <c r="K1909" i="1"/>
  <c r="N1909" i="1"/>
  <c r="P1909" i="1" s="1"/>
  <c r="R1909" i="1" s="1"/>
  <c r="Q1909" i="1"/>
  <c r="H1909" i="1" s="1"/>
  <c r="D1909" i="1" s="1"/>
  <c r="K1910" i="1"/>
  <c r="N1910" i="1"/>
  <c r="P1910" i="1" s="1"/>
  <c r="R1910" i="1" s="1"/>
  <c r="Q1910" i="1"/>
  <c r="H1910" i="1" s="1"/>
  <c r="K1911" i="1"/>
  <c r="N1911" i="1"/>
  <c r="P1911" i="1" s="1"/>
  <c r="R1911" i="1" s="1"/>
  <c r="Q1911" i="1"/>
  <c r="H1911" i="1" s="1"/>
  <c r="D1911" i="1" s="1"/>
  <c r="K1912" i="1"/>
  <c r="N1912" i="1"/>
  <c r="P1912" i="1" s="1"/>
  <c r="R1912" i="1" s="1"/>
  <c r="S1912" i="1" s="1"/>
  <c r="Q1912" i="1"/>
  <c r="H1912" i="1" s="1"/>
  <c r="K1913" i="1"/>
  <c r="N1913" i="1"/>
  <c r="P1913" i="1" s="1"/>
  <c r="R1913" i="1" s="1"/>
  <c r="Q1913" i="1"/>
  <c r="H1913" i="1" s="1"/>
  <c r="D1913" i="1" s="1"/>
  <c r="K1914" i="1"/>
  <c r="N1914" i="1"/>
  <c r="P1914" i="1" s="1"/>
  <c r="R1914" i="1" s="1"/>
  <c r="S1914" i="1" s="1"/>
  <c r="Q1914" i="1"/>
  <c r="H1914" i="1" s="1"/>
  <c r="K1915" i="1"/>
  <c r="N1915" i="1"/>
  <c r="P1915" i="1" s="1"/>
  <c r="R1915" i="1" s="1"/>
  <c r="Q1915" i="1"/>
  <c r="H1915" i="1" s="1"/>
  <c r="D1915" i="1" s="1"/>
  <c r="K1916" i="1"/>
  <c r="N1916" i="1"/>
  <c r="P1916" i="1" s="1"/>
  <c r="R1916" i="1" s="1"/>
  <c r="Q1916" i="1"/>
  <c r="H1916" i="1" s="1"/>
  <c r="K1917" i="1"/>
  <c r="N1917" i="1"/>
  <c r="P1917" i="1" s="1"/>
  <c r="R1917" i="1" s="1"/>
  <c r="Q1917" i="1"/>
  <c r="H1917" i="1" s="1"/>
  <c r="D1917" i="1" s="1"/>
  <c r="K1918" i="1"/>
  <c r="N1918" i="1"/>
  <c r="P1918" i="1" s="1"/>
  <c r="R1918" i="1" s="1"/>
  <c r="Q1918" i="1"/>
  <c r="H1918" i="1" s="1"/>
  <c r="K1919" i="1"/>
  <c r="N1919" i="1"/>
  <c r="P1919" i="1" s="1"/>
  <c r="R1919" i="1" s="1"/>
  <c r="Q1919" i="1"/>
  <c r="H1919" i="1" s="1"/>
  <c r="D1919" i="1" s="1"/>
  <c r="K1920" i="1"/>
  <c r="N1920" i="1"/>
  <c r="P1920" i="1" s="1"/>
  <c r="R1920" i="1" s="1"/>
  <c r="S1920" i="1" s="1"/>
  <c r="Q1920" i="1"/>
  <c r="H1920" i="1" s="1"/>
  <c r="K1921" i="1"/>
  <c r="N1921" i="1"/>
  <c r="P1921" i="1" s="1"/>
  <c r="R1921" i="1" s="1"/>
  <c r="Q1921" i="1"/>
  <c r="H1921" i="1" s="1"/>
  <c r="D1921" i="1" s="1"/>
  <c r="K1922" i="1"/>
  <c r="N1922" i="1"/>
  <c r="P1922" i="1" s="1"/>
  <c r="R1922" i="1" s="1"/>
  <c r="S1922" i="1" s="1"/>
  <c r="Q1922" i="1"/>
  <c r="H1922" i="1" s="1"/>
  <c r="K1923" i="1"/>
  <c r="N1923" i="1"/>
  <c r="P1923" i="1" s="1"/>
  <c r="R1923" i="1" s="1"/>
  <c r="Q1923" i="1"/>
  <c r="H1923" i="1" s="1"/>
  <c r="D1923" i="1" s="1"/>
  <c r="K1924" i="1"/>
  <c r="N1924" i="1"/>
  <c r="P1924" i="1" s="1"/>
  <c r="R1924" i="1" s="1"/>
  <c r="S1924" i="1" s="1"/>
  <c r="Q1924" i="1"/>
  <c r="H1924" i="1" s="1"/>
  <c r="K1925" i="1"/>
  <c r="N1925" i="1"/>
  <c r="P1925" i="1" s="1"/>
  <c r="R1925" i="1" s="1"/>
  <c r="Q1925" i="1"/>
  <c r="H1925" i="1" s="1"/>
  <c r="D1925" i="1" s="1"/>
  <c r="K1926" i="1"/>
  <c r="N1926" i="1"/>
  <c r="P1926" i="1" s="1"/>
  <c r="R1926" i="1" s="1"/>
  <c r="Q1926" i="1"/>
  <c r="H1926" i="1" s="1"/>
  <c r="K1927" i="1"/>
  <c r="N1927" i="1"/>
  <c r="P1927" i="1" s="1"/>
  <c r="R1927" i="1" s="1"/>
  <c r="Q1927" i="1"/>
  <c r="H1927" i="1" s="1"/>
  <c r="D1927" i="1" s="1"/>
  <c r="K1928" i="1"/>
  <c r="N1928" i="1"/>
  <c r="P1928" i="1" s="1"/>
  <c r="R1928" i="1" s="1"/>
  <c r="Q1928" i="1"/>
  <c r="H1928" i="1" s="1"/>
  <c r="K1929" i="1"/>
  <c r="N1929" i="1"/>
  <c r="P1929" i="1" s="1"/>
  <c r="R1929" i="1" s="1"/>
  <c r="Q1929" i="1"/>
  <c r="H1929" i="1" s="1"/>
  <c r="D1929" i="1" s="1"/>
  <c r="K1930" i="1"/>
  <c r="N1930" i="1"/>
  <c r="P1930" i="1" s="1"/>
  <c r="R1930" i="1" s="1"/>
  <c r="S1930" i="1" s="1"/>
  <c r="Q1930" i="1"/>
  <c r="H1930" i="1" s="1"/>
  <c r="K1931" i="1"/>
  <c r="N1931" i="1"/>
  <c r="P1931" i="1" s="1"/>
  <c r="R1931" i="1" s="1"/>
  <c r="Q1931" i="1"/>
  <c r="H1931" i="1" s="1"/>
  <c r="D1931" i="1" s="1"/>
  <c r="K1932" i="1"/>
  <c r="N1932" i="1"/>
  <c r="P1932" i="1" s="1"/>
  <c r="R1932" i="1" s="1"/>
  <c r="S1932" i="1" s="1"/>
  <c r="Q1932" i="1"/>
  <c r="H1932" i="1" s="1"/>
  <c r="K1933" i="1"/>
  <c r="N1933" i="1"/>
  <c r="P1933" i="1" s="1"/>
  <c r="R1933" i="1" s="1"/>
  <c r="Q1933" i="1"/>
  <c r="H1933" i="1" s="1"/>
  <c r="D1933" i="1" s="1"/>
  <c r="K1934" i="1"/>
  <c r="N1934" i="1"/>
  <c r="P1934" i="1" s="1"/>
  <c r="R1934" i="1" s="1"/>
  <c r="S1934" i="1" s="1"/>
  <c r="Q1934" i="1"/>
  <c r="H1934" i="1" s="1"/>
  <c r="K1935" i="1"/>
  <c r="N1935" i="1"/>
  <c r="P1935" i="1" s="1"/>
  <c r="R1935" i="1" s="1"/>
  <c r="Q1935" i="1"/>
  <c r="H1935" i="1" s="1"/>
  <c r="D1935" i="1" s="1"/>
  <c r="K1936" i="1"/>
  <c r="N1936" i="1"/>
  <c r="P1936" i="1" s="1"/>
  <c r="R1936" i="1" s="1"/>
  <c r="S1936" i="1" s="1"/>
  <c r="Q1936" i="1"/>
  <c r="H1936" i="1" s="1"/>
  <c r="K1937" i="1"/>
  <c r="N1937" i="1"/>
  <c r="P1937" i="1" s="1"/>
  <c r="R1937" i="1" s="1"/>
  <c r="Q1937" i="1"/>
  <c r="H1937" i="1" s="1"/>
  <c r="D1937" i="1" s="1"/>
  <c r="K1938" i="1"/>
  <c r="N1938" i="1"/>
  <c r="P1938" i="1" s="1"/>
  <c r="R1938" i="1" s="1"/>
  <c r="S1938" i="1" s="1"/>
  <c r="Q1938" i="1"/>
  <c r="H1938" i="1" s="1"/>
  <c r="K1939" i="1"/>
  <c r="N1939" i="1"/>
  <c r="P1939" i="1" s="1"/>
  <c r="R1939" i="1" s="1"/>
  <c r="Q1939" i="1"/>
  <c r="H1939" i="1" s="1"/>
  <c r="D1939" i="1" s="1"/>
  <c r="K1940" i="1"/>
  <c r="N1940" i="1"/>
  <c r="P1940" i="1" s="1"/>
  <c r="R1940" i="1" s="1"/>
  <c r="S1940" i="1" s="1"/>
  <c r="Q1940" i="1"/>
  <c r="H1940" i="1" s="1"/>
  <c r="K1941" i="1"/>
  <c r="N1941" i="1"/>
  <c r="P1941" i="1" s="1"/>
  <c r="R1941" i="1" s="1"/>
  <c r="Q1941" i="1"/>
  <c r="H1941" i="1" s="1"/>
  <c r="D1941" i="1" s="1"/>
  <c r="K1942" i="1"/>
  <c r="N1942" i="1"/>
  <c r="P1942" i="1" s="1"/>
  <c r="R1942" i="1" s="1"/>
  <c r="Q1942" i="1"/>
  <c r="H1942" i="1" s="1"/>
  <c r="K1943" i="1"/>
  <c r="N1943" i="1"/>
  <c r="P1943" i="1" s="1"/>
  <c r="R1943" i="1" s="1"/>
  <c r="Q1943" i="1"/>
  <c r="H1943" i="1" s="1"/>
  <c r="D1943" i="1" s="1"/>
  <c r="K1944" i="1"/>
  <c r="N1944" i="1"/>
  <c r="P1944" i="1" s="1"/>
  <c r="R1944" i="1" s="1"/>
  <c r="S1944" i="1" s="1"/>
  <c r="Q1944" i="1"/>
  <c r="H1944" i="1" s="1"/>
  <c r="K1945" i="1"/>
  <c r="N1945" i="1"/>
  <c r="P1945" i="1" s="1"/>
  <c r="R1945" i="1" s="1"/>
  <c r="Q1945" i="1"/>
  <c r="H1945" i="1" s="1"/>
  <c r="D1945" i="1" s="1"/>
  <c r="K1946" i="1"/>
  <c r="N1946" i="1"/>
  <c r="P1946" i="1" s="1"/>
  <c r="R1946" i="1" s="1"/>
  <c r="S1946" i="1" s="1"/>
  <c r="Q1946" i="1"/>
  <c r="H1946" i="1" s="1"/>
  <c r="K1947" i="1"/>
  <c r="N1947" i="1"/>
  <c r="P1947" i="1" s="1"/>
  <c r="R1947" i="1" s="1"/>
  <c r="Q1947" i="1"/>
  <c r="H1947" i="1" s="1"/>
  <c r="D1947" i="1" s="1"/>
  <c r="K1948" i="1"/>
  <c r="N1948" i="1"/>
  <c r="P1948" i="1" s="1"/>
  <c r="R1948" i="1" s="1"/>
  <c r="X1948" i="1" s="1"/>
  <c r="Q1948" i="1"/>
  <c r="H1948" i="1" s="1"/>
  <c r="K1949" i="1"/>
  <c r="N1949" i="1"/>
  <c r="P1949" i="1" s="1"/>
  <c r="R1949" i="1" s="1"/>
  <c r="Q1949" i="1"/>
  <c r="H1949" i="1" s="1"/>
  <c r="D1949" i="1" s="1"/>
  <c r="K1950" i="1"/>
  <c r="N1950" i="1"/>
  <c r="P1950" i="1" s="1"/>
  <c r="R1950" i="1" s="1"/>
  <c r="S1950" i="1" s="1"/>
  <c r="Q1950" i="1"/>
  <c r="H1950" i="1" s="1"/>
  <c r="K1951" i="1"/>
  <c r="N1951" i="1"/>
  <c r="P1951" i="1" s="1"/>
  <c r="R1951" i="1" s="1"/>
  <c r="Q1951" i="1"/>
  <c r="H1951" i="1" s="1"/>
  <c r="D1951" i="1" s="1"/>
  <c r="K1952" i="1"/>
  <c r="N1952" i="1"/>
  <c r="P1952" i="1" s="1"/>
  <c r="R1952" i="1" s="1"/>
  <c r="S1952" i="1" s="1"/>
  <c r="Q1952" i="1"/>
  <c r="H1952" i="1" s="1"/>
  <c r="K1953" i="1"/>
  <c r="N1953" i="1"/>
  <c r="P1953" i="1" s="1"/>
  <c r="R1953" i="1" s="1"/>
  <c r="Q1953" i="1"/>
  <c r="H1953" i="1" s="1"/>
  <c r="D1953" i="1" s="1"/>
  <c r="K1954" i="1"/>
  <c r="N1954" i="1"/>
  <c r="P1954" i="1" s="1"/>
  <c r="R1954" i="1" s="1"/>
  <c r="S1954" i="1" s="1"/>
  <c r="Q1954" i="1"/>
  <c r="H1954" i="1" s="1"/>
  <c r="K1955" i="1"/>
  <c r="N1955" i="1"/>
  <c r="P1955" i="1" s="1"/>
  <c r="R1955" i="1" s="1"/>
  <c r="Q1955" i="1"/>
  <c r="H1955" i="1" s="1"/>
  <c r="D1955" i="1" s="1"/>
  <c r="K1956" i="1"/>
  <c r="N1956" i="1"/>
  <c r="P1956" i="1" s="1"/>
  <c r="R1956" i="1" s="1"/>
  <c r="S1956" i="1" s="1"/>
  <c r="Q1956" i="1"/>
  <c r="H1956" i="1" s="1"/>
  <c r="K1957" i="1"/>
  <c r="N1957" i="1"/>
  <c r="P1957" i="1" s="1"/>
  <c r="R1957" i="1" s="1"/>
  <c r="Q1957" i="1"/>
  <c r="H1957" i="1" s="1"/>
  <c r="D1957" i="1" s="1"/>
  <c r="K1958" i="1"/>
  <c r="N1958" i="1"/>
  <c r="P1958" i="1" s="1"/>
  <c r="R1958" i="1" s="1"/>
  <c r="Q1958" i="1"/>
  <c r="H1958" i="1" s="1"/>
  <c r="K1959" i="1"/>
  <c r="N1959" i="1"/>
  <c r="P1959" i="1" s="1"/>
  <c r="R1959" i="1" s="1"/>
  <c r="Q1959" i="1"/>
  <c r="H1959" i="1" s="1"/>
  <c r="D1959" i="1" s="1"/>
  <c r="K1960" i="1"/>
  <c r="N1960" i="1"/>
  <c r="P1960" i="1" s="1"/>
  <c r="R1960" i="1" s="1"/>
  <c r="S1960" i="1" s="1"/>
  <c r="Q1960" i="1"/>
  <c r="H1960" i="1" s="1"/>
  <c r="K1961" i="1"/>
  <c r="N1961" i="1"/>
  <c r="P1961" i="1" s="1"/>
  <c r="R1961" i="1" s="1"/>
  <c r="Q1961" i="1"/>
  <c r="H1961" i="1" s="1"/>
  <c r="D1961" i="1" s="1"/>
  <c r="K1962" i="1"/>
  <c r="N1962" i="1"/>
  <c r="P1962" i="1" s="1"/>
  <c r="R1962" i="1" s="1"/>
  <c r="S1962" i="1" s="1"/>
  <c r="Q1962" i="1"/>
  <c r="H1962" i="1" s="1"/>
  <c r="K1963" i="1"/>
  <c r="N1963" i="1"/>
  <c r="P1963" i="1" s="1"/>
  <c r="R1963" i="1" s="1"/>
  <c r="Q1963" i="1"/>
  <c r="H1963" i="1" s="1"/>
  <c r="D1963" i="1" s="1"/>
  <c r="K1964" i="1"/>
  <c r="N1964" i="1"/>
  <c r="P1964" i="1" s="1"/>
  <c r="R1964" i="1" s="1"/>
  <c r="S1964" i="1" s="1"/>
  <c r="Q1964" i="1"/>
  <c r="H1964" i="1" s="1"/>
  <c r="K1965" i="1"/>
  <c r="N1965" i="1"/>
  <c r="P1965" i="1" s="1"/>
  <c r="R1965" i="1" s="1"/>
  <c r="Q1965" i="1"/>
  <c r="H1965" i="1" s="1"/>
  <c r="D1965" i="1" s="1"/>
  <c r="K1966" i="1"/>
  <c r="N1966" i="1"/>
  <c r="P1966" i="1" s="1"/>
  <c r="R1966" i="1" s="1"/>
  <c r="S1966" i="1" s="1"/>
  <c r="Q1966" i="1"/>
  <c r="H1966" i="1" s="1"/>
  <c r="K1967" i="1"/>
  <c r="N1967" i="1"/>
  <c r="P1967" i="1" s="1"/>
  <c r="R1967" i="1" s="1"/>
  <c r="Q1967" i="1"/>
  <c r="H1967" i="1" s="1"/>
  <c r="D1967" i="1" s="1"/>
  <c r="K1968" i="1"/>
  <c r="N1968" i="1"/>
  <c r="P1968" i="1" s="1"/>
  <c r="R1968" i="1" s="1"/>
  <c r="S1968" i="1" s="1"/>
  <c r="Q1968" i="1"/>
  <c r="H1968" i="1" s="1"/>
  <c r="K1969" i="1"/>
  <c r="N1969" i="1"/>
  <c r="P1969" i="1" s="1"/>
  <c r="R1969" i="1" s="1"/>
  <c r="Q1969" i="1"/>
  <c r="H1969" i="1" s="1"/>
  <c r="D1969" i="1" s="1"/>
  <c r="K1970" i="1"/>
  <c r="N1970" i="1"/>
  <c r="P1970" i="1" s="1"/>
  <c r="R1970" i="1" s="1"/>
  <c r="S1970" i="1" s="1"/>
  <c r="Q1970" i="1"/>
  <c r="H1970" i="1" s="1"/>
  <c r="K1971" i="1"/>
  <c r="N1971" i="1"/>
  <c r="P1971" i="1" s="1"/>
  <c r="R1971" i="1" s="1"/>
  <c r="Q1971" i="1"/>
  <c r="H1971" i="1" s="1"/>
  <c r="D1971" i="1" s="1"/>
  <c r="K1972" i="1"/>
  <c r="N1972" i="1"/>
  <c r="P1972" i="1" s="1"/>
  <c r="R1972" i="1" s="1"/>
  <c r="S1972" i="1" s="1"/>
  <c r="Q1972" i="1"/>
  <c r="H1972" i="1" s="1"/>
  <c r="K1973" i="1"/>
  <c r="N1973" i="1"/>
  <c r="P1973" i="1" s="1"/>
  <c r="R1973" i="1" s="1"/>
  <c r="Q1973" i="1"/>
  <c r="H1973" i="1" s="1"/>
  <c r="D1973" i="1" s="1"/>
  <c r="K1974" i="1"/>
  <c r="N1974" i="1"/>
  <c r="P1974" i="1" s="1"/>
  <c r="R1974" i="1" s="1"/>
  <c r="S1974" i="1" s="1"/>
  <c r="Q1974" i="1"/>
  <c r="H1974" i="1" s="1"/>
  <c r="K1975" i="1"/>
  <c r="N1975" i="1"/>
  <c r="P1975" i="1" s="1"/>
  <c r="R1975" i="1" s="1"/>
  <c r="Q1975" i="1"/>
  <c r="H1975" i="1" s="1"/>
  <c r="D1975" i="1" s="1"/>
  <c r="K1976" i="1"/>
  <c r="N1976" i="1"/>
  <c r="P1976" i="1" s="1"/>
  <c r="R1976" i="1" s="1"/>
  <c r="S1976" i="1" s="1"/>
  <c r="Q1976" i="1"/>
  <c r="H1976" i="1" s="1"/>
  <c r="K1977" i="1"/>
  <c r="N1977" i="1"/>
  <c r="P1977" i="1" s="1"/>
  <c r="R1977" i="1" s="1"/>
  <c r="Q1977" i="1"/>
  <c r="H1977" i="1" s="1"/>
  <c r="D1977" i="1" s="1"/>
  <c r="K1978" i="1"/>
  <c r="N1978" i="1"/>
  <c r="P1978" i="1" s="1"/>
  <c r="R1978" i="1" s="1"/>
  <c r="Q1978" i="1"/>
  <c r="H1978" i="1" s="1"/>
  <c r="K1979" i="1"/>
  <c r="N1979" i="1"/>
  <c r="P1979" i="1" s="1"/>
  <c r="R1979" i="1" s="1"/>
  <c r="Q1979" i="1"/>
  <c r="H1979" i="1" s="1"/>
  <c r="D1979" i="1" s="1"/>
  <c r="K1980" i="1"/>
  <c r="N1980" i="1"/>
  <c r="P1980" i="1" s="1"/>
  <c r="R1980" i="1" s="1"/>
  <c r="S1980" i="1" s="1"/>
  <c r="Q1980" i="1"/>
  <c r="H1980" i="1" s="1"/>
  <c r="K1981" i="1"/>
  <c r="N1981" i="1"/>
  <c r="P1981" i="1" s="1"/>
  <c r="R1981" i="1" s="1"/>
  <c r="Q1981" i="1"/>
  <c r="H1981" i="1" s="1"/>
  <c r="D1981" i="1" s="1"/>
  <c r="K1982" i="1"/>
  <c r="N1982" i="1"/>
  <c r="P1982" i="1" s="1"/>
  <c r="R1982" i="1" s="1"/>
  <c r="S1982" i="1" s="1"/>
  <c r="Q1982" i="1"/>
  <c r="H1982" i="1" s="1"/>
  <c r="K1983" i="1"/>
  <c r="N1983" i="1"/>
  <c r="P1983" i="1" s="1"/>
  <c r="R1983" i="1" s="1"/>
  <c r="Q1983" i="1"/>
  <c r="H1983" i="1" s="1"/>
  <c r="D1983" i="1" s="1"/>
  <c r="K1984" i="1"/>
  <c r="N1984" i="1"/>
  <c r="P1984" i="1" s="1"/>
  <c r="R1984" i="1" s="1"/>
  <c r="S1984" i="1" s="1"/>
  <c r="Q1984" i="1"/>
  <c r="H1984" i="1" s="1"/>
  <c r="K1985" i="1"/>
  <c r="N1985" i="1"/>
  <c r="P1985" i="1" s="1"/>
  <c r="R1985" i="1" s="1"/>
  <c r="Q1985" i="1"/>
  <c r="H1985" i="1" s="1"/>
  <c r="D1985" i="1" s="1"/>
  <c r="K1986" i="1"/>
  <c r="N1986" i="1"/>
  <c r="P1986" i="1" s="1"/>
  <c r="R1986" i="1" s="1"/>
  <c r="Q1986" i="1"/>
  <c r="H1986" i="1" s="1"/>
  <c r="K1987" i="1"/>
  <c r="N1987" i="1"/>
  <c r="P1987" i="1" s="1"/>
  <c r="R1987" i="1" s="1"/>
  <c r="Q1987" i="1"/>
  <c r="H1987" i="1" s="1"/>
  <c r="D1987" i="1" s="1"/>
  <c r="K1988" i="1"/>
  <c r="N1988" i="1"/>
  <c r="P1988" i="1" s="1"/>
  <c r="R1988" i="1" s="1"/>
  <c r="S1988" i="1" s="1"/>
  <c r="Q1988" i="1"/>
  <c r="H1988" i="1" s="1"/>
  <c r="K1989" i="1"/>
  <c r="N1989" i="1"/>
  <c r="P1989" i="1" s="1"/>
  <c r="R1989" i="1" s="1"/>
  <c r="Q1989" i="1"/>
  <c r="H1989" i="1" s="1"/>
  <c r="D1989" i="1" s="1"/>
  <c r="K1990" i="1"/>
  <c r="N1990" i="1"/>
  <c r="P1990" i="1" s="1"/>
  <c r="R1990" i="1" s="1"/>
  <c r="S1990" i="1" s="1"/>
  <c r="Q1990" i="1"/>
  <c r="H1990" i="1" s="1"/>
  <c r="K1991" i="1"/>
  <c r="N1991" i="1"/>
  <c r="P1991" i="1" s="1"/>
  <c r="R1991" i="1" s="1"/>
  <c r="Q1991" i="1"/>
  <c r="H1991" i="1" s="1"/>
  <c r="D1991" i="1" s="1"/>
  <c r="K1992" i="1"/>
  <c r="N1992" i="1"/>
  <c r="P1992" i="1" s="1"/>
  <c r="R1992" i="1" s="1"/>
  <c r="S1992" i="1" s="1"/>
  <c r="Q1992" i="1"/>
  <c r="H1992" i="1" s="1"/>
  <c r="K1993" i="1"/>
  <c r="N1993" i="1"/>
  <c r="P1993" i="1" s="1"/>
  <c r="R1993" i="1" s="1"/>
  <c r="Q1993" i="1"/>
  <c r="H1993" i="1" s="1"/>
  <c r="D1993" i="1" s="1"/>
  <c r="K1994" i="1"/>
  <c r="N1994" i="1"/>
  <c r="P1994" i="1" s="1"/>
  <c r="R1994" i="1" s="1"/>
  <c r="S1994" i="1" s="1"/>
  <c r="Q1994" i="1"/>
  <c r="H1994" i="1" s="1"/>
  <c r="K1995" i="1"/>
  <c r="N1995" i="1"/>
  <c r="P1995" i="1" s="1"/>
  <c r="R1995" i="1" s="1"/>
  <c r="Q1995" i="1"/>
  <c r="H1995" i="1" s="1"/>
  <c r="D1995" i="1" s="1"/>
  <c r="K1996" i="1"/>
  <c r="N1996" i="1"/>
  <c r="P1996" i="1" s="1"/>
  <c r="R1996" i="1" s="1"/>
  <c r="S1996" i="1" s="1"/>
  <c r="Q1996" i="1"/>
  <c r="H1996" i="1" s="1"/>
  <c r="K1997" i="1"/>
  <c r="N1997" i="1"/>
  <c r="P1997" i="1" s="1"/>
  <c r="R1997" i="1" s="1"/>
  <c r="Q1997" i="1"/>
  <c r="H1997" i="1" s="1"/>
  <c r="D1997" i="1" s="1"/>
  <c r="K1998" i="1"/>
  <c r="N1998" i="1"/>
  <c r="P1998" i="1" s="1"/>
  <c r="R1998" i="1" s="1"/>
  <c r="S1998" i="1" s="1"/>
  <c r="Q1998" i="1"/>
  <c r="H1998" i="1" s="1"/>
  <c r="K1999" i="1"/>
  <c r="N1999" i="1"/>
  <c r="P1999" i="1" s="1"/>
  <c r="R1999" i="1" s="1"/>
  <c r="Q1999" i="1"/>
  <c r="H1999" i="1" s="1"/>
  <c r="D1999" i="1" s="1"/>
  <c r="K2000" i="1"/>
  <c r="N2000" i="1"/>
  <c r="P2000" i="1" s="1"/>
  <c r="R2000" i="1" s="1"/>
  <c r="S2000" i="1" s="1"/>
  <c r="Q2000" i="1"/>
  <c r="H2000" i="1" s="1"/>
  <c r="K2001" i="1"/>
  <c r="N2001" i="1"/>
  <c r="P2001" i="1" s="1"/>
  <c r="R2001" i="1" s="1"/>
  <c r="S2001" i="1" s="1"/>
  <c r="Q2001" i="1"/>
  <c r="H2001" i="1" s="1"/>
  <c r="D2001" i="1" s="1"/>
  <c r="K2002" i="1"/>
  <c r="N2002" i="1"/>
  <c r="P2002" i="1" s="1"/>
  <c r="R2002" i="1" s="1"/>
  <c r="Q2002" i="1"/>
  <c r="H2002" i="1" s="1"/>
  <c r="G2002" i="1" s="1"/>
  <c r="K2003" i="1"/>
  <c r="N2003" i="1"/>
  <c r="P2003" i="1" s="1"/>
  <c r="R2003" i="1" s="1"/>
  <c r="Q2003" i="1"/>
  <c r="H2003" i="1" s="1"/>
  <c r="K2004" i="1"/>
  <c r="N2004" i="1"/>
  <c r="P2004" i="1" s="1"/>
  <c r="R2004" i="1" s="1"/>
  <c r="S2004" i="1" s="1"/>
  <c r="W2004" i="1" s="1"/>
  <c r="Q2004" i="1"/>
  <c r="H2004" i="1" s="1"/>
  <c r="K2005" i="1"/>
  <c r="N2005" i="1"/>
  <c r="P2005" i="1" s="1"/>
  <c r="R2005" i="1" s="1"/>
  <c r="Q2005" i="1"/>
  <c r="H2005" i="1" s="1"/>
  <c r="K2006" i="1"/>
  <c r="N2006" i="1"/>
  <c r="P2006" i="1" s="1"/>
  <c r="R2006" i="1" s="1"/>
  <c r="Q2006" i="1"/>
  <c r="H2006" i="1" s="1"/>
  <c r="K2007" i="1"/>
  <c r="N2007" i="1"/>
  <c r="P2007" i="1" s="1"/>
  <c r="R2007" i="1" s="1"/>
  <c r="Q2007" i="1"/>
  <c r="H2007" i="1" s="1"/>
  <c r="K2008" i="1"/>
  <c r="N2008" i="1"/>
  <c r="P2008" i="1" s="1"/>
  <c r="R2008" i="1" s="1"/>
  <c r="Q2008" i="1"/>
  <c r="H2008" i="1" s="1"/>
  <c r="K2009" i="1"/>
  <c r="N2009" i="1"/>
  <c r="P2009" i="1" s="1"/>
  <c r="R2009" i="1" s="1"/>
  <c r="Q2009" i="1"/>
  <c r="H2009" i="1" s="1"/>
  <c r="D2009" i="1" s="1"/>
  <c r="K2010" i="1"/>
  <c r="N2010" i="1"/>
  <c r="P2010" i="1" s="1"/>
  <c r="R2010" i="1" s="1"/>
  <c r="Q2010" i="1"/>
  <c r="H2010" i="1" s="1"/>
  <c r="G2010" i="1" s="1"/>
  <c r="K2011" i="1"/>
  <c r="N2011" i="1"/>
  <c r="P2011" i="1" s="1"/>
  <c r="R2011" i="1" s="1"/>
  <c r="Q2011" i="1"/>
  <c r="H2011" i="1" s="1"/>
  <c r="K2012" i="1"/>
  <c r="N2012" i="1"/>
  <c r="P2012" i="1" s="1"/>
  <c r="R2012" i="1" s="1"/>
  <c r="X2012" i="1" s="1"/>
  <c r="Q2012" i="1"/>
  <c r="H2012" i="1" s="1"/>
  <c r="K2013" i="1"/>
  <c r="N2013" i="1"/>
  <c r="P2013" i="1" s="1"/>
  <c r="R2013" i="1" s="1"/>
  <c r="Q2013" i="1"/>
  <c r="H2013" i="1" s="1"/>
  <c r="G2013" i="1" s="1"/>
  <c r="K2014" i="1"/>
  <c r="N2014" i="1"/>
  <c r="P2014" i="1" s="1"/>
  <c r="R2014" i="1" s="1"/>
  <c r="S2014" i="1" s="1"/>
  <c r="Q2014" i="1"/>
  <c r="H2014" i="1" s="1"/>
  <c r="K2015" i="1"/>
  <c r="N2015" i="1"/>
  <c r="P2015" i="1" s="1"/>
  <c r="R2015" i="1" s="1"/>
  <c r="Q2015" i="1"/>
  <c r="H2015" i="1" s="1"/>
  <c r="K2016" i="1"/>
  <c r="N2016" i="1"/>
  <c r="P2016" i="1" s="1"/>
  <c r="R2016" i="1" s="1"/>
  <c r="Q2016" i="1"/>
  <c r="H2016" i="1" s="1"/>
  <c r="K2017" i="1"/>
  <c r="N2017" i="1"/>
  <c r="P2017" i="1" s="1"/>
  <c r="R2017" i="1" s="1"/>
  <c r="S2017" i="1" s="1"/>
  <c r="Q2017" i="1"/>
  <c r="H2017" i="1" s="1"/>
  <c r="D2017" i="1" s="1"/>
  <c r="K2018" i="1"/>
  <c r="N2018" i="1"/>
  <c r="P2018" i="1" s="1"/>
  <c r="R2018" i="1" s="1"/>
  <c r="Q2018" i="1"/>
  <c r="H2018" i="1" s="1"/>
  <c r="G2018" i="1" s="1"/>
  <c r="K2019" i="1"/>
  <c r="N2019" i="1"/>
  <c r="P2019" i="1" s="1"/>
  <c r="R2019" i="1" s="1"/>
  <c r="Q2019" i="1"/>
  <c r="H2019" i="1" s="1"/>
  <c r="K2020" i="1"/>
  <c r="N2020" i="1"/>
  <c r="P2020" i="1" s="1"/>
  <c r="R2020" i="1" s="1"/>
  <c r="S2020" i="1" s="1"/>
  <c r="W2020" i="1" s="1"/>
  <c r="Q2020" i="1"/>
  <c r="H2020" i="1" s="1"/>
  <c r="K2021" i="1"/>
  <c r="N2021" i="1"/>
  <c r="P2021" i="1" s="1"/>
  <c r="R2021" i="1" s="1"/>
  <c r="Q2021" i="1"/>
  <c r="H2021" i="1" s="1"/>
  <c r="K2022" i="1"/>
  <c r="N2022" i="1"/>
  <c r="P2022" i="1" s="1"/>
  <c r="R2022" i="1" s="1"/>
  <c r="Q2022" i="1"/>
  <c r="H2022" i="1" s="1"/>
  <c r="K2023" i="1"/>
  <c r="N2023" i="1"/>
  <c r="P2023" i="1" s="1"/>
  <c r="R2023" i="1" s="1"/>
  <c r="Q2023" i="1"/>
  <c r="H2023" i="1" s="1"/>
  <c r="K2024" i="1"/>
  <c r="N2024" i="1"/>
  <c r="P2024" i="1" s="1"/>
  <c r="R2024" i="1" s="1"/>
  <c r="Q2024" i="1"/>
  <c r="H2024" i="1" s="1"/>
  <c r="K2025" i="1"/>
  <c r="N2025" i="1"/>
  <c r="P2025" i="1" s="1"/>
  <c r="R2025" i="1" s="1"/>
  <c r="Q2025" i="1"/>
  <c r="H2025" i="1" s="1"/>
  <c r="D2025" i="1" s="1"/>
  <c r="K2026" i="1"/>
  <c r="N2026" i="1"/>
  <c r="P2026" i="1" s="1"/>
  <c r="R2026" i="1" s="1"/>
  <c r="Q2026" i="1"/>
  <c r="H2026" i="1" s="1"/>
  <c r="G2026" i="1" s="1"/>
  <c r="K2027" i="1"/>
  <c r="N2027" i="1"/>
  <c r="P2027" i="1" s="1"/>
  <c r="R2027" i="1" s="1"/>
  <c r="Q2027" i="1"/>
  <c r="H2027" i="1" s="1"/>
  <c r="K2028" i="1"/>
  <c r="N2028" i="1"/>
  <c r="P2028" i="1" s="1"/>
  <c r="R2028" i="1" s="1"/>
  <c r="X2028" i="1" s="1"/>
  <c r="Q2028" i="1"/>
  <c r="H2028" i="1" s="1"/>
  <c r="K2029" i="1"/>
  <c r="N2029" i="1"/>
  <c r="P2029" i="1" s="1"/>
  <c r="R2029" i="1" s="1"/>
  <c r="Q2029" i="1"/>
  <c r="H2029" i="1" s="1"/>
  <c r="G2029" i="1" s="1"/>
  <c r="K2030" i="1"/>
  <c r="N2030" i="1"/>
  <c r="P2030" i="1" s="1"/>
  <c r="R2030" i="1" s="1"/>
  <c r="Q2030" i="1"/>
  <c r="H2030" i="1" s="1"/>
  <c r="K2031" i="1"/>
  <c r="N2031" i="1"/>
  <c r="P2031" i="1" s="1"/>
  <c r="R2031" i="1" s="1"/>
  <c r="Q2031" i="1"/>
  <c r="H2031" i="1" s="1"/>
  <c r="K2032" i="1"/>
  <c r="N2032" i="1"/>
  <c r="P2032" i="1" s="1"/>
  <c r="R2032" i="1" s="1"/>
  <c r="Q2032" i="1"/>
  <c r="H2032" i="1" s="1"/>
  <c r="K2033" i="1"/>
  <c r="N2033" i="1"/>
  <c r="P2033" i="1" s="1"/>
  <c r="R2033" i="1" s="1"/>
  <c r="S2033" i="1" s="1"/>
  <c r="Q2033" i="1"/>
  <c r="H2033" i="1" s="1"/>
  <c r="D2033" i="1" s="1"/>
  <c r="K2034" i="1"/>
  <c r="N2034" i="1"/>
  <c r="P2034" i="1" s="1"/>
  <c r="R2034" i="1" s="1"/>
  <c r="Q2034" i="1"/>
  <c r="H2034" i="1" s="1"/>
  <c r="G2034" i="1" s="1"/>
  <c r="K2035" i="1"/>
  <c r="N2035" i="1"/>
  <c r="P2035" i="1" s="1"/>
  <c r="R2035" i="1" s="1"/>
  <c r="Q2035" i="1"/>
  <c r="H2035" i="1" s="1"/>
  <c r="K2036" i="1"/>
  <c r="N2036" i="1"/>
  <c r="P2036" i="1" s="1"/>
  <c r="R2036" i="1" s="1"/>
  <c r="S2036" i="1" s="1"/>
  <c r="W2036" i="1" s="1"/>
  <c r="Q2036" i="1"/>
  <c r="H2036" i="1" s="1"/>
  <c r="K2037" i="1"/>
  <c r="N2037" i="1"/>
  <c r="P2037" i="1" s="1"/>
  <c r="R2037" i="1" s="1"/>
  <c r="Q2037" i="1"/>
  <c r="H2037" i="1" s="1"/>
  <c r="K2038" i="1"/>
  <c r="N2038" i="1"/>
  <c r="P2038" i="1" s="1"/>
  <c r="R2038" i="1" s="1"/>
  <c r="Q2038" i="1"/>
  <c r="H2038" i="1" s="1"/>
  <c r="K2039" i="1"/>
  <c r="N2039" i="1"/>
  <c r="P2039" i="1" s="1"/>
  <c r="R2039" i="1" s="1"/>
  <c r="Q2039" i="1"/>
  <c r="H2039" i="1" s="1"/>
  <c r="K2040" i="1"/>
  <c r="N2040" i="1"/>
  <c r="P2040" i="1" s="1"/>
  <c r="R2040" i="1" s="1"/>
  <c r="Q2040" i="1"/>
  <c r="H2040" i="1" s="1"/>
  <c r="K2041" i="1"/>
  <c r="N2041" i="1"/>
  <c r="P2041" i="1" s="1"/>
  <c r="R2041" i="1" s="1"/>
  <c r="Q2041" i="1"/>
  <c r="H2041" i="1" s="1"/>
  <c r="D2041" i="1" s="1"/>
  <c r="K2042" i="1"/>
  <c r="N2042" i="1"/>
  <c r="P2042" i="1" s="1"/>
  <c r="R2042" i="1" s="1"/>
  <c r="Q2042" i="1"/>
  <c r="H2042" i="1" s="1"/>
  <c r="G2042" i="1" s="1"/>
  <c r="K2043" i="1"/>
  <c r="N2043" i="1"/>
  <c r="P2043" i="1" s="1"/>
  <c r="R2043" i="1" s="1"/>
  <c r="Q2043" i="1"/>
  <c r="H2043" i="1" s="1"/>
  <c r="K2044" i="1"/>
  <c r="N2044" i="1"/>
  <c r="P2044" i="1" s="1"/>
  <c r="R2044" i="1" s="1"/>
  <c r="X2044" i="1" s="1"/>
  <c r="Q2044" i="1"/>
  <c r="H2044" i="1" s="1"/>
  <c r="K2045" i="1"/>
  <c r="N2045" i="1"/>
  <c r="P2045" i="1" s="1"/>
  <c r="R2045" i="1" s="1"/>
  <c r="Q2045" i="1"/>
  <c r="H2045" i="1" s="1"/>
  <c r="G2045" i="1" s="1"/>
  <c r="K2046" i="1"/>
  <c r="N2046" i="1"/>
  <c r="P2046" i="1" s="1"/>
  <c r="R2046" i="1" s="1"/>
  <c r="S2046" i="1" s="1"/>
  <c r="Q2046" i="1"/>
  <c r="H2046" i="1" s="1"/>
  <c r="K2047" i="1"/>
  <c r="N2047" i="1"/>
  <c r="P2047" i="1" s="1"/>
  <c r="R2047" i="1" s="1"/>
  <c r="Q2047" i="1"/>
  <c r="H2047" i="1" s="1"/>
  <c r="K2048" i="1"/>
  <c r="N2048" i="1"/>
  <c r="P2048" i="1" s="1"/>
  <c r="R2048" i="1" s="1"/>
  <c r="Q2048" i="1"/>
  <c r="H2048" i="1" s="1"/>
  <c r="K2049" i="1"/>
  <c r="N2049" i="1"/>
  <c r="P2049" i="1" s="1"/>
  <c r="R2049" i="1" s="1"/>
  <c r="S2049" i="1" s="1"/>
  <c r="Q2049" i="1"/>
  <c r="H2049" i="1" s="1"/>
  <c r="D2049" i="1" s="1"/>
  <c r="K2050" i="1"/>
  <c r="N2050" i="1"/>
  <c r="P2050" i="1" s="1"/>
  <c r="R2050" i="1" s="1"/>
  <c r="Q2050" i="1"/>
  <c r="H2050" i="1" s="1"/>
  <c r="G2050" i="1" s="1"/>
  <c r="K2051" i="1"/>
  <c r="N2051" i="1"/>
  <c r="P2051" i="1" s="1"/>
  <c r="R2051" i="1" s="1"/>
  <c r="Q2051" i="1"/>
  <c r="H2051" i="1" s="1"/>
  <c r="K2052" i="1"/>
  <c r="N2052" i="1"/>
  <c r="P2052" i="1" s="1"/>
  <c r="R2052" i="1" s="1"/>
  <c r="S2052" i="1" s="1"/>
  <c r="W2052" i="1" s="1"/>
  <c r="Q2052" i="1"/>
  <c r="H2052" i="1" s="1"/>
  <c r="K2053" i="1"/>
  <c r="N2053" i="1"/>
  <c r="P2053" i="1" s="1"/>
  <c r="R2053" i="1" s="1"/>
  <c r="Q2053" i="1"/>
  <c r="H2053" i="1" s="1"/>
  <c r="K2054" i="1"/>
  <c r="N2054" i="1"/>
  <c r="P2054" i="1" s="1"/>
  <c r="R2054" i="1" s="1"/>
  <c r="Q2054" i="1"/>
  <c r="H2054" i="1" s="1"/>
  <c r="K2055" i="1"/>
  <c r="N2055" i="1"/>
  <c r="P2055" i="1" s="1"/>
  <c r="R2055" i="1" s="1"/>
  <c r="Q2055" i="1"/>
  <c r="H2055" i="1" s="1"/>
  <c r="K2056" i="1"/>
  <c r="N2056" i="1"/>
  <c r="P2056" i="1" s="1"/>
  <c r="R2056" i="1" s="1"/>
  <c r="Q2056" i="1"/>
  <c r="H2056" i="1" s="1"/>
  <c r="K2057" i="1"/>
  <c r="N2057" i="1"/>
  <c r="P2057" i="1" s="1"/>
  <c r="R2057" i="1" s="1"/>
  <c r="Q2057" i="1"/>
  <c r="H2057" i="1" s="1"/>
  <c r="D2057" i="1" s="1"/>
  <c r="K2058" i="1"/>
  <c r="N2058" i="1"/>
  <c r="P2058" i="1" s="1"/>
  <c r="R2058" i="1" s="1"/>
  <c r="Q2058" i="1"/>
  <c r="H2058" i="1" s="1"/>
  <c r="G2058" i="1" s="1"/>
  <c r="K2059" i="1"/>
  <c r="N2059" i="1"/>
  <c r="P2059" i="1" s="1"/>
  <c r="R2059" i="1" s="1"/>
  <c r="Q2059" i="1"/>
  <c r="H2059" i="1" s="1"/>
  <c r="K2060" i="1"/>
  <c r="N2060" i="1"/>
  <c r="P2060" i="1" s="1"/>
  <c r="R2060" i="1" s="1"/>
  <c r="X2060" i="1" s="1"/>
  <c r="Q2060" i="1"/>
  <c r="H2060" i="1" s="1"/>
  <c r="K2061" i="1"/>
  <c r="N2061" i="1"/>
  <c r="P2061" i="1" s="1"/>
  <c r="R2061" i="1" s="1"/>
  <c r="Q2061" i="1"/>
  <c r="H2061" i="1" s="1"/>
  <c r="G2061" i="1" s="1"/>
  <c r="K2062" i="1"/>
  <c r="N2062" i="1"/>
  <c r="P2062" i="1" s="1"/>
  <c r="R2062" i="1" s="1"/>
  <c r="S2062" i="1" s="1"/>
  <c r="Q2062" i="1"/>
  <c r="H2062" i="1" s="1"/>
  <c r="K2063" i="1"/>
  <c r="N2063" i="1"/>
  <c r="P2063" i="1" s="1"/>
  <c r="R2063" i="1" s="1"/>
  <c r="Q2063" i="1"/>
  <c r="H2063" i="1" s="1"/>
  <c r="K2064" i="1"/>
  <c r="N2064" i="1"/>
  <c r="P2064" i="1" s="1"/>
  <c r="R2064" i="1" s="1"/>
  <c r="Q2064" i="1"/>
  <c r="H2064" i="1" s="1"/>
  <c r="K2065" i="1"/>
  <c r="N2065" i="1"/>
  <c r="P2065" i="1" s="1"/>
  <c r="R2065" i="1" s="1"/>
  <c r="S2065" i="1" s="1"/>
  <c r="Q2065" i="1"/>
  <c r="H2065" i="1" s="1"/>
  <c r="D2065" i="1" s="1"/>
  <c r="K2066" i="1"/>
  <c r="N2066" i="1"/>
  <c r="P2066" i="1" s="1"/>
  <c r="R2066" i="1" s="1"/>
  <c r="Q2066" i="1"/>
  <c r="H2066" i="1" s="1"/>
  <c r="G2066" i="1" s="1"/>
  <c r="K2067" i="1"/>
  <c r="N2067" i="1"/>
  <c r="P2067" i="1" s="1"/>
  <c r="R2067" i="1" s="1"/>
  <c r="Q2067" i="1"/>
  <c r="H2067" i="1" s="1"/>
  <c r="K2068" i="1"/>
  <c r="N2068" i="1"/>
  <c r="P2068" i="1" s="1"/>
  <c r="R2068" i="1" s="1"/>
  <c r="Q2068" i="1"/>
  <c r="H2068" i="1" s="1"/>
  <c r="K2069" i="1"/>
  <c r="N2069" i="1"/>
  <c r="P2069" i="1" s="1"/>
  <c r="R2069" i="1" s="1"/>
  <c r="Q2069" i="1"/>
  <c r="H2069" i="1" s="1"/>
  <c r="K2070" i="1"/>
  <c r="N2070" i="1"/>
  <c r="P2070" i="1" s="1"/>
  <c r="R2070" i="1" s="1"/>
  <c r="Q2070" i="1"/>
  <c r="H2070" i="1" s="1"/>
  <c r="K2071" i="1"/>
  <c r="N2071" i="1"/>
  <c r="P2071" i="1" s="1"/>
  <c r="R2071" i="1" s="1"/>
  <c r="Q2071" i="1"/>
  <c r="H2071" i="1" s="1"/>
  <c r="K2072" i="1"/>
  <c r="N2072" i="1"/>
  <c r="P2072" i="1" s="1"/>
  <c r="R2072" i="1" s="1"/>
  <c r="Q2072" i="1"/>
  <c r="H2072" i="1" s="1"/>
  <c r="K2073" i="1"/>
  <c r="N2073" i="1"/>
  <c r="P2073" i="1" s="1"/>
  <c r="R2073" i="1" s="1"/>
  <c r="Q2073" i="1"/>
  <c r="H2073" i="1" s="1"/>
  <c r="D2073" i="1" s="1"/>
  <c r="K2074" i="1"/>
  <c r="N2074" i="1"/>
  <c r="P2074" i="1" s="1"/>
  <c r="R2074" i="1" s="1"/>
  <c r="Q2074" i="1"/>
  <c r="H2074" i="1" s="1"/>
  <c r="G2074" i="1" s="1"/>
  <c r="K2075" i="1"/>
  <c r="N2075" i="1"/>
  <c r="P2075" i="1" s="1"/>
  <c r="R2075" i="1" s="1"/>
  <c r="Q2075" i="1"/>
  <c r="H2075" i="1" s="1"/>
  <c r="K2076" i="1"/>
  <c r="N2076" i="1"/>
  <c r="P2076" i="1" s="1"/>
  <c r="R2076" i="1" s="1"/>
  <c r="Q2076" i="1"/>
  <c r="H2076" i="1" s="1"/>
  <c r="K2077" i="1"/>
  <c r="N2077" i="1"/>
  <c r="P2077" i="1" s="1"/>
  <c r="R2077" i="1" s="1"/>
  <c r="Q2077" i="1"/>
  <c r="H2077" i="1" s="1"/>
  <c r="K2078" i="1"/>
  <c r="N2078" i="1"/>
  <c r="P2078" i="1" s="1"/>
  <c r="R2078" i="1" s="1"/>
  <c r="Q2078" i="1"/>
  <c r="H2078" i="1" s="1"/>
  <c r="K2079" i="1"/>
  <c r="N2079" i="1"/>
  <c r="P2079" i="1" s="1"/>
  <c r="R2079" i="1" s="1"/>
  <c r="Q2079" i="1"/>
  <c r="H2079" i="1" s="1"/>
  <c r="K2080" i="1"/>
  <c r="N2080" i="1"/>
  <c r="P2080" i="1" s="1"/>
  <c r="R2080" i="1" s="1"/>
  <c r="Q2080" i="1"/>
  <c r="H2080" i="1" s="1"/>
  <c r="K2081" i="1"/>
  <c r="N2081" i="1"/>
  <c r="P2081" i="1" s="1"/>
  <c r="R2081" i="1" s="1"/>
  <c r="Q2081" i="1"/>
  <c r="H2081" i="1" s="1"/>
  <c r="D2081" i="1" s="1"/>
  <c r="K2082" i="1"/>
  <c r="N2082" i="1"/>
  <c r="P2082" i="1" s="1"/>
  <c r="R2082" i="1" s="1"/>
  <c r="Q2082" i="1"/>
  <c r="H2082" i="1" s="1"/>
  <c r="G2082" i="1" s="1"/>
  <c r="K2083" i="1"/>
  <c r="N2083" i="1"/>
  <c r="P2083" i="1" s="1"/>
  <c r="R2083" i="1" s="1"/>
  <c r="Q2083" i="1"/>
  <c r="H2083" i="1" s="1"/>
  <c r="K2084" i="1"/>
  <c r="N2084" i="1"/>
  <c r="P2084" i="1" s="1"/>
  <c r="R2084" i="1" s="1"/>
  <c r="Q2084" i="1"/>
  <c r="H2084" i="1" s="1"/>
  <c r="K2085" i="1"/>
  <c r="N2085" i="1"/>
  <c r="P2085" i="1" s="1"/>
  <c r="R2085" i="1" s="1"/>
  <c r="Q2085" i="1"/>
  <c r="H2085" i="1" s="1"/>
  <c r="K2086" i="1"/>
  <c r="N2086" i="1"/>
  <c r="P2086" i="1" s="1"/>
  <c r="R2086" i="1" s="1"/>
  <c r="Q2086" i="1"/>
  <c r="H2086" i="1" s="1"/>
  <c r="K2087" i="1"/>
  <c r="N2087" i="1"/>
  <c r="P2087" i="1" s="1"/>
  <c r="R2087" i="1" s="1"/>
  <c r="Q2087" i="1"/>
  <c r="H2087" i="1" s="1"/>
  <c r="K2088" i="1"/>
  <c r="N2088" i="1"/>
  <c r="P2088" i="1" s="1"/>
  <c r="R2088" i="1" s="1"/>
  <c r="Q2088" i="1"/>
  <c r="H2088" i="1" s="1"/>
  <c r="K2089" i="1"/>
  <c r="N2089" i="1"/>
  <c r="P2089" i="1" s="1"/>
  <c r="R2089" i="1" s="1"/>
  <c r="Q2089" i="1"/>
  <c r="H2089" i="1" s="1"/>
  <c r="D2089" i="1" s="1"/>
  <c r="K2090" i="1"/>
  <c r="N2090" i="1"/>
  <c r="P2090" i="1" s="1"/>
  <c r="R2090" i="1" s="1"/>
  <c r="Q2090" i="1"/>
  <c r="H2090" i="1" s="1"/>
  <c r="G2090" i="1" s="1"/>
  <c r="K2091" i="1"/>
  <c r="N2091" i="1"/>
  <c r="P2091" i="1" s="1"/>
  <c r="R2091" i="1" s="1"/>
  <c r="Q2091" i="1"/>
  <c r="H2091" i="1" s="1"/>
  <c r="K2092" i="1"/>
  <c r="N2092" i="1"/>
  <c r="P2092" i="1" s="1"/>
  <c r="R2092" i="1" s="1"/>
  <c r="Q2092" i="1"/>
  <c r="H2092" i="1" s="1"/>
  <c r="K2093" i="1"/>
  <c r="N2093" i="1"/>
  <c r="P2093" i="1" s="1"/>
  <c r="R2093" i="1" s="1"/>
  <c r="Q2093" i="1"/>
  <c r="H2093" i="1" s="1"/>
  <c r="G2093" i="1" s="1"/>
  <c r="K2094" i="1"/>
  <c r="N2094" i="1"/>
  <c r="P2094" i="1" s="1"/>
  <c r="R2094" i="1" s="1"/>
  <c r="Q2094" i="1"/>
  <c r="H2094" i="1" s="1"/>
  <c r="K2095" i="1"/>
  <c r="N2095" i="1"/>
  <c r="P2095" i="1" s="1"/>
  <c r="R2095" i="1" s="1"/>
  <c r="Q2095" i="1"/>
  <c r="H2095" i="1" s="1"/>
  <c r="K2096" i="1"/>
  <c r="N2096" i="1"/>
  <c r="P2096" i="1" s="1"/>
  <c r="R2096" i="1" s="1"/>
  <c r="Q2096" i="1"/>
  <c r="H2096" i="1" s="1"/>
  <c r="G2096" i="1" s="1"/>
  <c r="K2097" i="1"/>
  <c r="N2097" i="1"/>
  <c r="P2097" i="1" s="1"/>
  <c r="R2097" i="1" s="1"/>
  <c r="Q2097" i="1"/>
  <c r="H2097" i="1" s="1"/>
  <c r="D2097" i="1" s="1"/>
  <c r="K2098" i="1"/>
  <c r="N2098" i="1"/>
  <c r="P2098" i="1" s="1"/>
  <c r="R2098" i="1" s="1"/>
  <c r="Q2098" i="1"/>
  <c r="H2098" i="1" s="1"/>
  <c r="G2098" i="1" s="1"/>
  <c r="K2099" i="1"/>
  <c r="N2099" i="1"/>
  <c r="P2099" i="1" s="1"/>
  <c r="R2099" i="1" s="1"/>
  <c r="Q2099" i="1"/>
  <c r="H2099" i="1" s="1"/>
  <c r="D2099" i="1" s="1"/>
  <c r="K2100" i="1"/>
  <c r="N2100" i="1"/>
  <c r="P2100" i="1" s="1"/>
  <c r="R2100" i="1" s="1"/>
  <c r="Q2100" i="1"/>
  <c r="H2100" i="1" s="1"/>
  <c r="K2101" i="1"/>
  <c r="N2101" i="1"/>
  <c r="P2101" i="1" s="1"/>
  <c r="R2101" i="1" s="1"/>
  <c r="X2101" i="1" s="1"/>
  <c r="Q2101" i="1"/>
  <c r="H2101" i="1" s="1"/>
  <c r="G2101" i="1" s="1"/>
  <c r="K2102" i="1"/>
  <c r="N2102" i="1"/>
  <c r="P2102" i="1" s="1"/>
  <c r="R2102" i="1" s="1"/>
  <c r="Q2102" i="1"/>
  <c r="H2102" i="1" s="1"/>
  <c r="G2102" i="1" s="1"/>
  <c r="K2103" i="1"/>
  <c r="N2103" i="1"/>
  <c r="P2103" i="1" s="1"/>
  <c r="R2103" i="1" s="1"/>
  <c r="Q2103" i="1"/>
  <c r="H2103" i="1" s="1"/>
  <c r="K2104" i="1"/>
  <c r="N2104" i="1"/>
  <c r="P2104" i="1" s="1"/>
  <c r="R2104" i="1" s="1"/>
  <c r="Q2104" i="1"/>
  <c r="H2104" i="1" s="1"/>
  <c r="G2104" i="1" s="1"/>
  <c r="K2105" i="1"/>
  <c r="N2105" i="1"/>
  <c r="P2105" i="1" s="1"/>
  <c r="R2105" i="1" s="1"/>
  <c r="Q2105" i="1"/>
  <c r="H2105" i="1" s="1"/>
  <c r="D2105" i="1" s="1"/>
  <c r="K2106" i="1"/>
  <c r="N2106" i="1"/>
  <c r="P2106" i="1" s="1"/>
  <c r="R2106" i="1" s="1"/>
  <c r="Q2106" i="1"/>
  <c r="H2106" i="1" s="1"/>
  <c r="G2106" i="1" s="1"/>
  <c r="K2107" i="1"/>
  <c r="N2107" i="1"/>
  <c r="P2107" i="1" s="1"/>
  <c r="R2107" i="1" s="1"/>
  <c r="Q2107" i="1"/>
  <c r="H2107" i="1" s="1"/>
  <c r="D2107" i="1" s="1"/>
  <c r="K2108" i="1"/>
  <c r="N2108" i="1"/>
  <c r="P2108" i="1" s="1"/>
  <c r="R2108" i="1" s="1"/>
  <c r="S2108" i="1" s="1"/>
  <c r="Q2108" i="1"/>
  <c r="H2108" i="1" s="1"/>
  <c r="K2109" i="1"/>
  <c r="N2109" i="1"/>
  <c r="P2109" i="1" s="1"/>
  <c r="R2109" i="1" s="1"/>
  <c r="X2109" i="1" s="1"/>
  <c r="Q2109" i="1"/>
  <c r="H2109" i="1" s="1"/>
  <c r="G2109" i="1" s="1"/>
  <c r="K2110" i="1"/>
  <c r="N2110" i="1"/>
  <c r="P2110" i="1" s="1"/>
  <c r="R2110" i="1" s="1"/>
  <c r="Q2110" i="1"/>
  <c r="H2110" i="1" s="1"/>
  <c r="G2110" i="1" s="1"/>
  <c r="K2111" i="1"/>
  <c r="N2111" i="1"/>
  <c r="P2111" i="1" s="1"/>
  <c r="R2111" i="1" s="1"/>
  <c r="Q2111" i="1"/>
  <c r="H2111" i="1" s="1"/>
  <c r="K2112" i="1"/>
  <c r="N2112" i="1"/>
  <c r="P2112" i="1" s="1"/>
  <c r="R2112" i="1" s="1"/>
  <c r="Q2112" i="1"/>
  <c r="H2112" i="1" s="1"/>
  <c r="G2112" i="1" s="1"/>
  <c r="K2113" i="1"/>
  <c r="N2113" i="1"/>
  <c r="P2113" i="1" s="1"/>
  <c r="R2113" i="1" s="1"/>
  <c r="Q2113" i="1"/>
  <c r="H2113" i="1" s="1"/>
  <c r="D2113" i="1" s="1"/>
  <c r="K2114" i="1"/>
  <c r="N2114" i="1"/>
  <c r="P2114" i="1" s="1"/>
  <c r="R2114" i="1" s="1"/>
  <c r="Q2114" i="1"/>
  <c r="H2114" i="1" s="1"/>
  <c r="G2114" i="1" s="1"/>
  <c r="K2115" i="1"/>
  <c r="N2115" i="1"/>
  <c r="P2115" i="1" s="1"/>
  <c r="R2115" i="1" s="1"/>
  <c r="Q2115" i="1"/>
  <c r="H2115" i="1" s="1"/>
  <c r="D2115" i="1" s="1"/>
  <c r="K2116" i="1"/>
  <c r="N2116" i="1"/>
  <c r="P2116" i="1" s="1"/>
  <c r="R2116" i="1" s="1"/>
  <c r="S2116" i="1" s="1"/>
  <c r="Q2116" i="1"/>
  <c r="H2116" i="1" s="1"/>
  <c r="K2117" i="1"/>
  <c r="N2117" i="1"/>
  <c r="P2117" i="1" s="1"/>
  <c r="R2117" i="1" s="1"/>
  <c r="X2117" i="1" s="1"/>
  <c r="Q2117" i="1"/>
  <c r="H2117" i="1" s="1"/>
  <c r="G2117" i="1" s="1"/>
  <c r="K2118" i="1"/>
  <c r="N2118" i="1"/>
  <c r="P2118" i="1" s="1"/>
  <c r="R2118" i="1" s="1"/>
  <c r="Q2118" i="1"/>
  <c r="H2118" i="1" s="1"/>
  <c r="G2118" i="1" s="1"/>
  <c r="K2119" i="1"/>
  <c r="N2119" i="1"/>
  <c r="P2119" i="1" s="1"/>
  <c r="R2119" i="1" s="1"/>
  <c r="Q2119" i="1"/>
  <c r="H2119" i="1" s="1"/>
  <c r="K2120" i="1"/>
  <c r="N2120" i="1"/>
  <c r="P2120" i="1" s="1"/>
  <c r="R2120" i="1" s="1"/>
  <c r="Q2120" i="1"/>
  <c r="H2120" i="1" s="1"/>
  <c r="G2120" i="1" s="1"/>
  <c r="K2121" i="1"/>
  <c r="N2121" i="1"/>
  <c r="P2121" i="1" s="1"/>
  <c r="R2121" i="1" s="1"/>
  <c r="Q2121" i="1"/>
  <c r="H2121" i="1" s="1"/>
  <c r="D2121" i="1" s="1"/>
  <c r="K2122" i="1"/>
  <c r="N2122" i="1"/>
  <c r="P2122" i="1" s="1"/>
  <c r="R2122" i="1" s="1"/>
  <c r="Q2122" i="1"/>
  <c r="H2122" i="1" s="1"/>
  <c r="G2122" i="1" s="1"/>
  <c r="K2123" i="1"/>
  <c r="N2123" i="1"/>
  <c r="P2123" i="1" s="1"/>
  <c r="R2123" i="1" s="1"/>
  <c r="Q2123" i="1"/>
  <c r="H2123" i="1" s="1"/>
  <c r="D2123" i="1" s="1"/>
  <c r="K2124" i="1"/>
  <c r="N2124" i="1"/>
  <c r="P2124" i="1" s="1"/>
  <c r="R2124" i="1" s="1"/>
  <c r="S2124" i="1" s="1"/>
  <c r="Q2124" i="1"/>
  <c r="H2124" i="1" s="1"/>
  <c r="K2125" i="1"/>
  <c r="N2125" i="1"/>
  <c r="P2125" i="1" s="1"/>
  <c r="R2125" i="1" s="1"/>
  <c r="X2125" i="1" s="1"/>
  <c r="Q2125" i="1"/>
  <c r="H2125" i="1" s="1"/>
  <c r="G2125" i="1" s="1"/>
  <c r="K2126" i="1"/>
  <c r="N2126" i="1"/>
  <c r="P2126" i="1" s="1"/>
  <c r="R2126" i="1" s="1"/>
  <c r="Q2126" i="1"/>
  <c r="H2126" i="1" s="1"/>
  <c r="G2126" i="1" s="1"/>
  <c r="K2127" i="1"/>
  <c r="N2127" i="1"/>
  <c r="P2127" i="1" s="1"/>
  <c r="R2127" i="1" s="1"/>
  <c r="Q2127" i="1"/>
  <c r="H2127" i="1" s="1"/>
  <c r="K2128" i="1"/>
  <c r="N2128" i="1"/>
  <c r="P2128" i="1" s="1"/>
  <c r="R2128" i="1" s="1"/>
  <c r="Q2128" i="1"/>
  <c r="H2128" i="1" s="1"/>
  <c r="G2128" i="1" s="1"/>
  <c r="K2129" i="1"/>
  <c r="N2129" i="1"/>
  <c r="P2129" i="1" s="1"/>
  <c r="R2129" i="1" s="1"/>
  <c r="Q2129" i="1"/>
  <c r="H2129" i="1" s="1"/>
  <c r="D2129" i="1" s="1"/>
  <c r="K2130" i="1"/>
  <c r="N2130" i="1"/>
  <c r="P2130" i="1" s="1"/>
  <c r="R2130" i="1" s="1"/>
  <c r="Q2130" i="1"/>
  <c r="H2130" i="1" s="1"/>
  <c r="G2130" i="1" s="1"/>
  <c r="K2131" i="1"/>
  <c r="N2131" i="1"/>
  <c r="P2131" i="1" s="1"/>
  <c r="R2131" i="1" s="1"/>
  <c r="Q2131" i="1"/>
  <c r="H2131" i="1" s="1"/>
  <c r="D2131" i="1" s="1"/>
  <c r="K2132" i="1"/>
  <c r="N2132" i="1"/>
  <c r="P2132" i="1" s="1"/>
  <c r="R2132" i="1" s="1"/>
  <c r="S2132" i="1" s="1"/>
  <c r="Q2132" i="1"/>
  <c r="H2132" i="1" s="1"/>
  <c r="K2133" i="1"/>
  <c r="N2133" i="1"/>
  <c r="P2133" i="1" s="1"/>
  <c r="R2133" i="1" s="1"/>
  <c r="X2133" i="1" s="1"/>
  <c r="Q2133" i="1"/>
  <c r="H2133" i="1" s="1"/>
  <c r="G2133" i="1" s="1"/>
  <c r="K2134" i="1"/>
  <c r="N2134" i="1"/>
  <c r="P2134" i="1" s="1"/>
  <c r="R2134" i="1" s="1"/>
  <c r="Q2134" i="1"/>
  <c r="H2134" i="1" s="1"/>
  <c r="K2135" i="1"/>
  <c r="N2135" i="1"/>
  <c r="P2135" i="1" s="1"/>
  <c r="R2135" i="1" s="1"/>
  <c r="Q2135" i="1"/>
  <c r="H2135" i="1" s="1"/>
  <c r="K2136" i="1"/>
  <c r="N2136" i="1"/>
  <c r="P2136" i="1" s="1"/>
  <c r="R2136" i="1" s="1"/>
  <c r="Q2136" i="1"/>
  <c r="H2136" i="1" s="1"/>
  <c r="G2136" i="1" s="1"/>
  <c r="K2137" i="1"/>
  <c r="N2137" i="1"/>
  <c r="P2137" i="1" s="1"/>
  <c r="R2137" i="1" s="1"/>
  <c r="Q2137" i="1"/>
  <c r="H2137" i="1" s="1"/>
  <c r="D2137" i="1" s="1"/>
  <c r="K2138" i="1"/>
  <c r="N2138" i="1"/>
  <c r="P2138" i="1" s="1"/>
  <c r="R2138" i="1" s="1"/>
  <c r="S2138" i="1" s="1"/>
  <c r="Q2138" i="1"/>
  <c r="H2138" i="1" s="1"/>
  <c r="G2138" i="1" s="1"/>
  <c r="K2139" i="1"/>
  <c r="N2139" i="1"/>
  <c r="P2139" i="1" s="1"/>
  <c r="R2139" i="1" s="1"/>
  <c r="Q2139" i="1"/>
  <c r="H2139" i="1" s="1"/>
  <c r="D2139" i="1" s="1"/>
  <c r="K2140" i="1"/>
  <c r="N2140" i="1"/>
  <c r="P2140" i="1" s="1"/>
  <c r="R2140" i="1" s="1"/>
  <c r="Q2140" i="1"/>
  <c r="H2140" i="1" s="1"/>
  <c r="K2141" i="1"/>
  <c r="N2141" i="1"/>
  <c r="P2141" i="1" s="1"/>
  <c r="R2141" i="1" s="1"/>
  <c r="X2141" i="1" s="1"/>
  <c r="Q2141" i="1"/>
  <c r="H2141" i="1" s="1"/>
  <c r="G2141" i="1" s="1"/>
  <c r="K2142" i="1"/>
  <c r="N2142" i="1"/>
  <c r="P2142" i="1" s="1"/>
  <c r="R2142" i="1" s="1"/>
  <c r="Q2142" i="1"/>
  <c r="H2142" i="1" s="1"/>
  <c r="G2142" i="1" s="1"/>
  <c r="K2143" i="1"/>
  <c r="N2143" i="1"/>
  <c r="P2143" i="1" s="1"/>
  <c r="R2143" i="1" s="1"/>
  <c r="Q2143" i="1"/>
  <c r="H2143" i="1" s="1"/>
  <c r="K2144" i="1"/>
  <c r="N2144" i="1"/>
  <c r="P2144" i="1" s="1"/>
  <c r="R2144" i="1" s="1"/>
  <c r="Q2144" i="1"/>
  <c r="H2144" i="1" s="1"/>
  <c r="G2144" i="1" s="1"/>
  <c r="K2145" i="1"/>
  <c r="N2145" i="1"/>
  <c r="P2145" i="1" s="1"/>
  <c r="R2145" i="1" s="1"/>
  <c r="Q2145" i="1"/>
  <c r="H2145" i="1" s="1"/>
  <c r="D2145" i="1" s="1"/>
  <c r="K2146" i="1"/>
  <c r="N2146" i="1"/>
  <c r="P2146" i="1" s="1"/>
  <c r="R2146" i="1" s="1"/>
  <c r="X2146" i="1" s="1"/>
  <c r="Q2146" i="1"/>
  <c r="H2146" i="1" s="1"/>
  <c r="G2146" i="1" s="1"/>
  <c r="K2147" i="1"/>
  <c r="N2147" i="1"/>
  <c r="P2147" i="1" s="1"/>
  <c r="R2147" i="1" s="1"/>
  <c r="Q2147" i="1"/>
  <c r="H2147" i="1" s="1"/>
  <c r="D2147" i="1" s="1"/>
  <c r="K2148" i="1"/>
  <c r="N2148" i="1"/>
  <c r="P2148" i="1" s="1"/>
  <c r="R2148" i="1" s="1"/>
  <c r="S2148" i="1" s="1"/>
  <c r="Q2148" i="1"/>
  <c r="H2148" i="1" s="1"/>
  <c r="K2149" i="1"/>
  <c r="N2149" i="1"/>
  <c r="P2149" i="1" s="1"/>
  <c r="R2149" i="1" s="1"/>
  <c r="X2149" i="1" s="1"/>
  <c r="Q2149" i="1"/>
  <c r="H2149" i="1" s="1"/>
  <c r="K2150" i="1"/>
  <c r="N2150" i="1"/>
  <c r="P2150" i="1" s="1"/>
  <c r="R2150" i="1" s="1"/>
  <c r="Q2150" i="1"/>
  <c r="H2150" i="1" s="1"/>
  <c r="G2150" i="1" s="1"/>
  <c r="K2151" i="1"/>
  <c r="N2151" i="1"/>
  <c r="P2151" i="1" s="1"/>
  <c r="R2151" i="1" s="1"/>
  <c r="Q2151" i="1"/>
  <c r="H2151" i="1" s="1"/>
  <c r="D2151" i="1" s="1"/>
  <c r="K2152" i="1"/>
  <c r="N2152" i="1"/>
  <c r="P2152" i="1" s="1"/>
  <c r="R2152" i="1" s="1"/>
  <c r="S2152" i="1" s="1"/>
  <c r="Q2152" i="1"/>
  <c r="H2152" i="1" s="1"/>
  <c r="G2152" i="1" s="1"/>
  <c r="K2153" i="1"/>
  <c r="N2153" i="1"/>
  <c r="P2153" i="1" s="1"/>
  <c r="R2153" i="1" s="1"/>
  <c r="Q2153" i="1"/>
  <c r="H2153" i="1" s="1"/>
  <c r="K2154" i="1"/>
  <c r="N2154" i="1"/>
  <c r="P2154" i="1" s="1"/>
  <c r="R2154" i="1" s="1"/>
  <c r="Q2154" i="1"/>
  <c r="H2154" i="1" s="1"/>
  <c r="K2155" i="1"/>
  <c r="N2155" i="1"/>
  <c r="P2155" i="1" s="1"/>
  <c r="R2155" i="1" s="1"/>
  <c r="Q2155" i="1"/>
  <c r="H2155" i="1" s="1"/>
  <c r="D2155" i="1" s="1"/>
  <c r="K2156" i="1"/>
  <c r="N2156" i="1"/>
  <c r="P2156" i="1" s="1"/>
  <c r="R2156" i="1" s="1"/>
  <c r="X2156" i="1" s="1"/>
  <c r="Q2156" i="1"/>
  <c r="H2156" i="1" s="1"/>
  <c r="G2156" i="1" s="1"/>
  <c r="K2157" i="1"/>
  <c r="N2157" i="1"/>
  <c r="P2157" i="1" s="1"/>
  <c r="R2157" i="1" s="1"/>
  <c r="Q2157" i="1"/>
  <c r="H2157" i="1" s="1"/>
  <c r="K2158" i="1"/>
  <c r="N2158" i="1"/>
  <c r="P2158" i="1" s="1"/>
  <c r="R2158" i="1" s="1"/>
  <c r="Q2158" i="1"/>
  <c r="H2158" i="1" s="1"/>
  <c r="K2159" i="1"/>
  <c r="N2159" i="1"/>
  <c r="P2159" i="1" s="1"/>
  <c r="R2159" i="1" s="1"/>
  <c r="Q2159" i="1"/>
  <c r="H2159" i="1" s="1"/>
  <c r="D2159" i="1" s="1"/>
  <c r="K2160" i="1"/>
  <c r="N2160" i="1"/>
  <c r="P2160" i="1" s="1"/>
  <c r="R2160" i="1" s="1"/>
  <c r="S2160" i="1" s="1"/>
  <c r="Q2160" i="1"/>
  <c r="H2160" i="1" s="1"/>
  <c r="G2160" i="1" s="1"/>
  <c r="K2161" i="1"/>
  <c r="N2161" i="1"/>
  <c r="P2161" i="1" s="1"/>
  <c r="R2161" i="1" s="1"/>
  <c r="Q2161" i="1"/>
  <c r="H2161" i="1" s="1"/>
  <c r="K2162" i="1"/>
  <c r="N2162" i="1"/>
  <c r="P2162" i="1" s="1"/>
  <c r="R2162" i="1" s="1"/>
  <c r="Q2162" i="1"/>
  <c r="H2162" i="1" s="1"/>
  <c r="K2163" i="1"/>
  <c r="N2163" i="1"/>
  <c r="P2163" i="1" s="1"/>
  <c r="R2163" i="1" s="1"/>
  <c r="Q2163" i="1"/>
  <c r="H2163" i="1" s="1"/>
  <c r="D2163" i="1" s="1"/>
  <c r="K2164" i="1"/>
  <c r="N2164" i="1"/>
  <c r="P2164" i="1" s="1"/>
  <c r="R2164" i="1" s="1"/>
  <c r="S2164" i="1" s="1"/>
  <c r="Q2164" i="1"/>
  <c r="H2164" i="1" s="1"/>
  <c r="G2164" i="1" s="1"/>
  <c r="K2165" i="1"/>
  <c r="N2165" i="1"/>
  <c r="P2165" i="1" s="1"/>
  <c r="R2165" i="1" s="1"/>
  <c r="Q2165" i="1"/>
  <c r="H2165" i="1" s="1"/>
  <c r="K2166" i="1"/>
  <c r="N2166" i="1"/>
  <c r="P2166" i="1" s="1"/>
  <c r="R2166" i="1" s="1"/>
  <c r="Q2166" i="1"/>
  <c r="H2166" i="1" s="1"/>
  <c r="K2167" i="1"/>
  <c r="N2167" i="1"/>
  <c r="P2167" i="1" s="1"/>
  <c r="R2167" i="1" s="1"/>
  <c r="Q2167" i="1"/>
  <c r="H2167" i="1" s="1"/>
  <c r="D2167" i="1" s="1"/>
  <c r="K2168" i="1"/>
  <c r="N2168" i="1"/>
  <c r="P2168" i="1" s="1"/>
  <c r="R2168" i="1" s="1"/>
  <c r="S2168" i="1" s="1"/>
  <c r="Q2168" i="1"/>
  <c r="H2168" i="1" s="1"/>
  <c r="G2168" i="1" s="1"/>
  <c r="K2169" i="1"/>
  <c r="N2169" i="1"/>
  <c r="P2169" i="1" s="1"/>
  <c r="R2169" i="1" s="1"/>
  <c r="Q2169" i="1"/>
  <c r="H2169" i="1" s="1"/>
  <c r="K2170" i="1"/>
  <c r="N2170" i="1"/>
  <c r="P2170" i="1" s="1"/>
  <c r="R2170" i="1" s="1"/>
  <c r="Q2170" i="1"/>
  <c r="H2170" i="1" s="1"/>
  <c r="K2171" i="1"/>
  <c r="N2171" i="1"/>
  <c r="P2171" i="1" s="1"/>
  <c r="R2171" i="1" s="1"/>
  <c r="Q2171" i="1"/>
  <c r="H2171" i="1" s="1"/>
  <c r="D2171" i="1" s="1"/>
  <c r="K2172" i="1"/>
  <c r="N2172" i="1"/>
  <c r="P2172" i="1" s="1"/>
  <c r="R2172" i="1" s="1"/>
  <c r="X2172" i="1" s="1"/>
  <c r="Q2172" i="1"/>
  <c r="H2172" i="1" s="1"/>
  <c r="G2172" i="1" s="1"/>
  <c r="K2173" i="1"/>
  <c r="N2173" i="1"/>
  <c r="P2173" i="1" s="1"/>
  <c r="R2173" i="1" s="1"/>
  <c r="Q2173" i="1"/>
  <c r="H2173" i="1" s="1"/>
  <c r="K2174" i="1"/>
  <c r="N2174" i="1"/>
  <c r="P2174" i="1" s="1"/>
  <c r="R2174" i="1" s="1"/>
  <c r="Q2174" i="1"/>
  <c r="H2174" i="1" s="1"/>
  <c r="K2175" i="1"/>
  <c r="N2175" i="1"/>
  <c r="P2175" i="1" s="1"/>
  <c r="R2175" i="1" s="1"/>
  <c r="Q2175" i="1"/>
  <c r="H2175" i="1" s="1"/>
  <c r="D2175" i="1" s="1"/>
  <c r="K2176" i="1"/>
  <c r="N2176" i="1"/>
  <c r="P2176" i="1" s="1"/>
  <c r="R2176" i="1" s="1"/>
  <c r="S2176" i="1" s="1"/>
  <c r="Q2176" i="1"/>
  <c r="H2176" i="1" s="1"/>
  <c r="G2176" i="1" s="1"/>
  <c r="K2177" i="1"/>
  <c r="N2177" i="1"/>
  <c r="P2177" i="1" s="1"/>
  <c r="R2177" i="1" s="1"/>
  <c r="Q2177" i="1"/>
  <c r="H2177" i="1" s="1"/>
  <c r="K2178" i="1"/>
  <c r="N2178" i="1"/>
  <c r="P2178" i="1" s="1"/>
  <c r="R2178" i="1" s="1"/>
  <c r="Q2178" i="1"/>
  <c r="H2178" i="1" s="1"/>
  <c r="K2179" i="1"/>
  <c r="N2179" i="1"/>
  <c r="P2179" i="1" s="1"/>
  <c r="R2179" i="1" s="1"/>
  <c r="Q2179" i="1"/>
  <c r="H2179" i="1" s="1"/>
  <c r="D2179" i="1" s="1"/>
  <c r="K2180" i="1"/>
  <c r="N2180" i="1"/>
  <c r="P2180" i="1" s="1"/>
  <c r="R2180" i="1" s="1"/>
  <c r="S2180" i="1" s="1"/>
  <c r="Q2180" i="1"/>
  <c r="H2180" i="1" s="1"/>
  <c r="K2181" i="1"/>
  <c r="N2181" i="1"/>
  <c r="P2181" i="1" s="1"/>
  <c r="R2181" i="1" s="1"/>
  <c r="Q2181" i="1"/>
  <c r="H2181" i="1" s="1"/>
  <c r="K2182" i="1"/>
  <c r="N2182" i="1"/>
  <c r="P2182" i="1" s="1"/>
  <c r="R2182" i="1" s="1"/>
  <c r="Q2182" i="1"/>
  <c r="H2182" i="1" s="1"/>
  <c r="K2183" i="1"/>
  <c r="N2183" i="1"/>
  <c r="P2183" i="1" s="1"/>
  <c r="R2183" i="1" s="1"/>
  <c r="Q2183" i="1"/>
  <c r="H2183" i="1" s="1"/>
  <c r="D2183" i="1" s="1"/>
  <c r="K2184" i="1"/>
  <c r="N2184" i="1"/>
  <c r="P2184" i="1" s="1"/>
  <c r="R2184" i="1" s="1"/>
  <c r="S2184" i="1" s="1"/>
  <c r="Q2184" i="1"/>
  <c r="H2184" i="1" s="1"/>
  <c r="G2184" i="1" s="1"/>
  <c r="K2185" i="1"/>
  <c r="N2185" i="1"/>
  <c r="P2185" i="1" s="1"/>
  <c r="R2185" i="1" s="1"/>
  <c r="Q2185" i="1"/>
  <c r="H2185" i="1" s="1"/>
  <c r="K2186" i="1"/>
  <c r="N2186" i="1"/>
  <c r="P2186" i="1" s="1"/>
  <c r="R2186" i="1" s="1"/>
  <c r="Q2186" i="1"/>
  <c r="H2186" i="1" s="1"/>
  <c r="K2187" i="1"/>
  <c r="N2187" i="1"/>
  <c r="P2187" i="1" s="1"/>
  <c r="R2187" i="1" s="1"/>
  <c r="Q2187" i="1"/>
  <c r="H2187" i="1" s="1"/>
  <c r="D2187" i="1" s="1"/>
  <c r="K2188" i="1"/>
  <c r="N2188" i="1"/>
  <c r="P2188" i="1" s="1"/>
  <c r="R2188" i="1" s="1"/>
  <c r="X2188" i="1" s="1"/>
  <c r="Q2188" i="1"/>
  <c r="H2188" i="1" s="1"/>
  <c r="G2188" i="1" s="1"/>
  <c r="K2189" i="1"/>
  <c r="N2189" i="1"/>
  <c r="P2189" i="1" s="1"/>
  <c r="R2189" i="1" s="1"/>
  <c r="Q2189" i="1"/>
  <c r="H2189" i="1" s="1"/>
  <c r="K2190" i="1"/>
  <c r="N2190" i="1"/>
  <c r="P2190" i="1" s="1"/>
  <c r="R2190" i="1" s="1"/>
  <c r="Q2190" i="1"/>
  <c r="H2190" i="1" s="1"/>
  <c r="K2191" i="1"/>
  <c r="N2191" i="1"/>
  <c r="P2191" i="1" s="1"/>
  <c r="R2191" i="1" s="1"/>
  <c r="Q2191" i="1"/>
  <c r="H2191" i="1" s="1"/>
  <c r="D2191" i="1" s="1"/>
  <c r="K2192" i="1"/>
  <c r="N2192" i="1"/>
  <c r="P2192" i="1" s="1"/>
  <c r="R2192" i="1" s="1"/>
  <c r="X2192" i="1" s="1"/>
  <c r="Q2192" i="1"/>
  <c r="H2192" i="1" s="1"/>
  <c r="G2192" i="1" s="1"/>
  <c r="K2193" i="1"/>
  <c r="N2193" i="1"/>
  <c r="P2193" i="1" s="1"/>
  <c r="R2193" i="1" s="1"/>
  <c r="Q2193" i="1"/>
  <c r="H2193" i="1" s="1"/>
  <c r="K2194" i="1"/>
  <c r="N2194" i="1"/>
  <c r="P2194" i="1" s="1"/>
  <c r="R2194" i="1" s="1"/>
  <c r="Q2194" i="1"/>
  <c r="H2194" i="1" s="1"/>
  <c r="K2195" i="1"/>
  <c r="N2195" i="1"/>
  <c r="P2195" i="1" s="1"/>
  <c r="R2195" i="1" s="1"/>
  <c r="Q2195" i="1"/>
  <c r="H2195" i="1" s="1"/>
  <c r="D2195" i="1" s="1"/>
  <c r="K2196" i="1"/>
  <c r="N2196" i="1"/>
  <c r="P2196" i="1" s="1"/>
  <c r="R2196" i="1" s="1"/>
  <c r="S2196" i="1" s="1"/>
  <c r="Q2196" i="1"/>
  <c r="H2196" i="1" s="1"/>
  <c r="G2196" i="1" s="1"/>
  <c r="K2197" i="1"/>
  <c r="N2197" i="1"/>
  <c r="P2197" i="1" s="1"/>
  <c r="R2197" i="1" s="1"/>
  <c r="Q2197" i="1"/>
  <c r="H2197" i="1" s="1"/>
  <c r="K2198" i="1"/>
  <c r="N2198" i="1"/>
  <c r="P2198" i="1" s="1"/>
  <c r="R2198" i="1" s="1"/>
  <c r="Q2198" i="1"/>
  <c r="H2198" i="1" s="1"/>
  <c r="K2199" i="1"/>
  <c r="N2199" i="1"/>
  <c r="P2199" i="1" s="1"/>
  <c r="R2199" i="1" s="1"/>
  <c r="Q2199" i="1"/>
  <c r="H2199" i="1" s="1"/>
  <c r="D2199" i="1" s="1"/>
  <c r="K2200" i="1"/>
  <c r="N2200" i="1"/>
  <c r="P2200" i="1" s="1"/>
  <c r="R2200" i="1" s="1"/>
  <c r="S2200" i="1" s="1"/>
  <c r="Q2200" i="1"/>
  <c r="H2200" i="1" s="1"/>
  <c r="G2200" i="1" s="1"/>
  <c r="K2201" i="1"/>
  <c r="N2201" i="1"/>
  <c r="P2201" i="1" s="1"/>
  <c r="R2201" i="1" s="1"/>
  <c r="Q2201" i="1"/>
  <c r="H2201" i="1" s="1"/>
  <c r="K2202" i="1"/>
  <c r="N2202" i="1"/>
  <c r="P2202" i="1" s="1"/>
  <c r="R2202" i="1" s="1"/>
  <c r="Q2202" i="1"/>
  <c r="H2202" i="1" s="1"/>
  <c r="K2203" i="1"/>
  <c r="N2203" i="1"/>
  <c r="P2203" i="1" s="1"/>
  <c r="R2203" i="1" s="1"/>
  <c r="Q2203" i="1"/>
  <c r="H2203" i="1" s="1"/>
  <c r="D2203" i="1" s="1"/>
  <c r="K2204" i="1"/>
  <c r="N2204" i="1"/>
  <c r="P2204" i="1" s="1"/>
  <c r="R2204" i="1" s="1"/>
  <c r="X2204" i="1" s="1"/>
  <c r="Q2204" i="1"/>
  <c r="H2204" i="1" s="1"/>
  <c r="G2204" i="1" s="1"/>
  <c r="K2205" i="1"/>
  <c r="N2205" i="1"/>
  <c r="P2205" i="1" s="1"/>
  <c r="R2205" i="1" s="1"/>
  <c r="Q2205" i="1"/>
  <c r="H2205" i="1" s="1"/>
  <c r="K2206" i="1"/>
  <c r="N2206" i="1"/>
  <c r="P2206" i="1" s="1"/>
  <c r="R2206" i="1" s="1"/>
  <c r="Q2206" i="1"/>
  <c r="H2206" i="1" s="1"/>
  <c r="K2207" i="1"/>
  <c r="N2207" i="1"/>
  <c r="P2207" i="1" s="1"/>
  <c r="R2207" i="1" s="1"/>
  <c r="Q2207" i="1"/>
  <c r="H2207" i="1" s="1"/>
  <c r="D2207" i="1" s="1"/>
  <c r="K2208" i="1"/>
  <c r="N2208" i="1"/>
  <c r="P2208" i="1" s="1"/>
  <c r="R2208" i="1" s="1"/>
  <c r="X2208" i="1" s="1"/>
  <c r="Q2208" i="1"/>
  <c r="H2208" i="1" s="1"/>
  <c r="G2208" i="1" s="1"/>
  <c r="K2209" i="1"/>
  <c r="N2209" i="1"/>
  <c r="P2209" i="1" s="1"/>
  <c r="R2209" i="1" s="1"/>
  <c r="Q2209" i="1"/>
  <c r="H2209" i="1" s="1"/>
  <c r="K2210" i="1"/>
  <c r="N2210" i="1"/>
  <c r="P2210" i="1" s="1"/>
  <c r="R2210" i="1" s="1"/>
  <c r="Q2210" i="1"/>
  <c r="H2210" i="1" s="1"/>
  <c r="K2211" i="1"/>
  <c r="N2211" i="1"/>
  <c r="P2211" i="1" s="1"/>
  <c r="R2211" i="1" s="1"/>
  <c r="Q2211" i="1"/>
  <c r="H2211" i="1" s="1"/>
  <c r="D2211" i="1" s="1"/>
  <c r="K2212" i="1"/>
  <c r="N2212" i="1"/>
  <c r="P2212" i="1" s="1"/>
  <c r="R2212" i="1" s="1"/>
  <c r="S2212" i="1" s="1"/>
  <c r="Q2212" i="1"/>
  <c r="H2212" i="1" s="1"/>
  <c r="G2212" i="1" s="1"/>
  <c r="K2213" i="1"/>
  <c r="N2213" i="1"/>
  <c r="P2213" i="1" s="1"/>
  <c r="R2213" i="1" s="1"/>
  <c r="Q2213" i="1"/>
  <c r="H2213" i="1" s="1"/>
  <c r="K2214" i="1"/>
  <c r="N2214" i="1"/>
  <c r="P2214" i="1" s="1"/>
  <c r="R2214" i="1" s="1"/>
  <c r="Q2214" i="1"/>
  <c r="H2214" i="1" s="1"/>
  <c r="K2215" i="1"/>
  <c r="N2215" i="1"/>
  <c r="P2215" i="1" s="1"/>
  <c r="R2215" i="1" s="1"/>
  <c r="Q2215" i="1"/>
  <c r="H2215" i="1" s="1"/>
  <c r="D2215" i="1" s="1"/>
  <c r="K2216" i="1"/>
  <c r="N2216" i="1"/>
  <c r="P2216" i="1" s="1"/>
  <c r="R2216" i="1" s="1"/>
  <c r="S2216" i="1" s="1"/>
  <c r="Q2216" i="1"/>
  <c r="H2216" i="1" s="1"/>
  <c r="G2216" i="1" s="1"/>
  <c r="K2217" i="1"/>
  <c r="N2217" i="1"/>
  <c r="P2217" i="1" s="1"/>
  <c r="R2217" i="1" s="1"/>
  <c r="Q2217" i="1"/>
  <c r="H2217" i="1" s="1"/>
  <c r="K2218" i="1"/>
  <c r="N2218" i="1"/>
  <c r="P2218" i="1" s="1"/>
  <c r="R2218" i="1" s="1"/>
  <c r="Q2218" i="1"/>
  <c r="H2218" i="1" s="1"/>
  <c r="K2219" i="1"/>
  <c r="N2219" i="1"/>
  <c r="P2219" i="1" s="1"/>
  <c r="R2219" i="1" s="1"/>
  <c r="Q2219" i="1"/>
  <c r="H2219" i="1" s="1"/>
  <c r="D2219" i="1" s="1"/>
  <c r="K2220" i="1"/>
  <c r="N2220" i="1"/>
  <c r="P2220" i="1" s="1"/>
  <c r="R2220" i="1" s="1"/>
  <c r="X2220" i="1" s="1"/>
  <c r="Q2220" i="1"/>
  <c r="H2220" i="1" s="1"/>
  <c r="G2220" i="1" s="1"/>
  <c r="K2221" i="1"/>
  <c r="N2221" i="1"/>
  <c r="P2221" i="1" s="1"/>
  <c r="R2221" i="1" s="1"/>
  <c r="Q2221" i="1"/>
  <c r="H2221" i="1" s="1"/>
  <c r="K2222" i="1"/>
  <c r="N2222" i="1"/>
  <c r="P2222" i="1" s="1"/>
  <c r="R2222" i="1" s="1"/>
  <c r="Q2222" i="1"/>
  <c r="H2222" i="1" s="1"/>
  <c r="K2223" i="1"/>
  <c r="N2223" i="1"/>
  <c r="P2223" i="1" s="1"/>
  <c r="R2223" i="1" s="1"/>
  <c r="Q2223" i="1"/>
  <c r="H2223" i="1" s="1"/>
  <c r="D2223" i="1" s="1"/>
  <c r="K2224" i="1"/>
  <c r="N2224" i="1"/>
  <c r="P2224" i="1" s="1"/>
  <c r="R2224" i="1" s="1"/>
  <c r="X2224" i="1" s="1"/>
  <c r="Q2224" i="1"/>
  <c r="H2224" i="1" s="1"/>
  <c r="G2224" i="1" s="1"/>
  <c r="K2225" i="1"/>
  <c r="N2225" i="1"/>
  <c r="P2225" i="1" s="1"/>
  <c r="R2225" i="1" s="1"/>
  <c r="Q2225" i="1"/>
  <c r="H2225" i="1" s="1"/>
  <c r="K2226" i="1"/>
  <c r="N2226" i="1"/>
  <c r="P2226" i="1" s="1"/>
  <c r="R2226" i="1" s="1"/>
  <c r="Q2226" i="1"/>
  <c r="H2226" i="1" s="1"/>
  <c r="K2227" i="1"/>
  <c r="N2227" i="1"/>
  <c r="P2227" i="1" s="1"/>
  <c r="R2227" i="1" s="1"/>
  <c r="Q2227" i="1"/>
  <c r="H2227" i="1" s="1"/>
  <c r="D2227" i="1" s="1"/>
  <c r="K2228" i="1"/>
  <c r="N2228" i="1"/>
  <c r="P2228" i="1" s="1"/>
  <c r="R2228" i="1" s="1"/>
  <c r="S2228" i="1" s="1"/>
  <c r="Q2228" i="1"/>
  <c r="H2228" i="1" s="1"/>
  <c r="G2228" i="1" s="1"/>
  <c r="K2229" i="1"/>
  <c r="N2229" i="1"/>
  <c r="P2229" i="1" s="1"/>
  <c r="R2229" i="1" s="1"/>
  <c r="Q2229" i="1"/>
  <c r="H2229" i="1" s="1"/>
  <c r="K2230" i="1"/>
  <c r="N2230" i="1"/>
  <c r="P2230" i="1" s="1"/>
  <c r="R2230" i="1" s="1"/>
  <c r="Q2230" i="1"/>
  <c r="H2230" i="1" s="1"/>
  <c r="K2231" i="1"/>
  <c r="N2231" i="1"/>
  <c r="P2231" i="1" s="1"/>
  <c r="R2231" i="1" s="1"/>
  <c r="Q2231" i="1"/>
  <c r="H2231" i="1" s="1"/>
  <c r="D2231" i="1" s="1"/>
  <c r="K2232" i="1"/>
  <c r="N2232" i="1"/>
  <c r="P2232" i="1" s="1"/>
  <c r="R2232" i="1" s="1"/>
  <c r="S2232" i="1" s="1"/>
  <c r="Q2232" i="1"/>
  <c r="H2232" i="1" s="1"/>
  <c r="G2232" i="1" s="1"/>
  <c r="K2233" i="1"/>
  <c r="N2233" i="1"/>
  <c r="P2233" i="1" s="1"/>
  <c r="R2233" i="1" s="1"/>
  <c r="Q2233" i="1"/>
  <c r="H2233" i="1" s="1"/>
  <c r="K2234" i="1"/>
  <c r="N2234" i="1"/>
  <c r="P2234" i="1" s="1"/>
  <c r="R2234" i="1" s="1"/>
  <c r="Q2234" i="1"/>
  <c r="H2234" i="1" s="1"/>
  <c r="K2235" i="1"/>
  <c r="N2235" i="1"/>
  <c r="P2235" i="1" s="1"/>
  <c r="R2235" i="1" s="1"/>
  <c r="Q2235" i="1"/>
  <c r="H2235" i="1" s="1"/>
  <c r="D2235" i="1" s="1"/>
  <c r="K2236" i="1"/>
  <c r="N2236" i="1"/>
  <c r="P2236" i="1" s="1"/>
  <c r="R2236" i="1" s="1"/>
  <c r="X2236" i="1" s="1"/>
  <c r="Q2236" i="1"/>
  <c r="H2236" i="1" s="1"/>
  <c r="G2236" i="1" s="1"/>
  <c r="K2237" i="1"/>
  <c r="N2237" i="1"/>
  <c r="P2237" i="1" s="1"/>
  <c r="R2237" i="1" s="1"/>
  <c r="Q2237" i="1"/>
  <c r="H2237" i="1" s="1"/>
  <c r="K2238" i="1"/>
  <c r="N2238" i="1"/>
  <c r="P2238" i="1" s="1"/>
  <c r="R2238" i="1" s="1"/>
  <c r="Q2238" i="1"/>
  <c r="H2238" i="1" s="1"/>
  <c r="K2239" i="1"/>
  <c r="N2239" i="1"/>
  <c r="P2239" i="1" s="1"/>
  <c r="R2239" i="1" s="1"/>
  <c r="Q2239" i="1"/>
  <c r="H2239" i="1" s="1"/>
  <c r="D2239" i="1" s="1"/>
  <c r="K2240" i="1"/>
  <c r="N2240" i="1"/>
  <c r="P2240" i="1" s="1"/>
  <c r="R2240" i="1" s="1"/>
  <c r="Q2240" i="1"/>
  <c r="H2240" i="1" s="1"/>
  <c r="G2240" i="1" s="1"/>
  <c r="K2241" i="1"/>
  <c r="N2241" i="1"/>
  <c r="P2241" i="1" s="1"/>
  <c r="R2241" i="1" s="1"/>
  <c r="Q2241" i="1"/>
  <c r="H2241" i="1" s="1"/>
  <c r="K2242" i="1"/>
  <c r="N2242" i="1"/>
  <c r="P2242" i="1" s="1"/>
  <c r="R2242" i="1" s="1"/>
  <c r="Q2242" i="1"/>
  <c r="H2242" i="1" s="1"/>
  <c r="K2243" i="1"/>
  <c r="N2243" i="1"/>
  <c r="P2243" i="1" s="1"/>
  <c r="R2243" i="1" s="1"/>
  <c r="Q2243" i="1"/>
  <c r="H2243" i="1" s="1"/>
  <c r="D2243" i="1" s="1"/>
  <c r="K2244" i="1"/>
  <c r="N2244" i="1"/>
  <c r="P2244" i="1" s="1"/>
  <c r="R2244" i="1" s="1"/>
  <c r="S2244" i="1" s="1"/>
  <c r="Q2244" i="1"/>
  <c r="H2244" i="1" s="1"/>
  <c r="G2244" i="1" s="1"/>
  <c r="K2245" i="1"/>
  <c r="N2245" i="1"/>
  <c r="P2245" i="1" s="1"/>
  <c r="R2245" i="1" s="1"/>
  <c r="Q2245" i="1"/>
  <c r="H2245" i="1" s="1"/>
  <c r="K2246" i="1"/>
  <c r="N2246" i="1"/>
  <c r="P2246" i="1" s="1"/>
  <c r="R2246" i="1" s="1"/>
  <c r="Q2246" i="1"/>
  <c r="H2246" i="1" s="1"/>
  <c r="K2247" i="1"/>
  <c r="N2247" i="1"/>
  <c r="P2247" i="1" s="1"/>
  <c r="R2247" i="1" s="1"/>
  <c r="Q2247" i="1"/>
  <c r="H2247" i="1" s="1"/>
  <c r="G2247" i="1" s="1"/>
  <c r="K2248" i="1"/>
  <c r="N2248" i="1"/>
  <c r="P2248" i="1" s="1"/>
  <c r="R2248" i="1" s="1"/>
  <c r="S2248" i="1" s="1"/>
  <c r="T2248" i="1" s="1"/>
  <c r="V2248" i="1" s="1"/>
  <c r="Q2248" i="1"/>
  <c r="H2248" i="1" s="1"/>
  <c r="G2248" i="1" s="1"/>
  <c r="K2249" i="1"/>
  <c r="N2249" i="1"/>
  <c r="P2249" i="1" s="1"/>
  <c r="R2249" i="1" s="1"/>
  <c r="Q2249" i="1"/>
  <c r="H2249" i="1" s="1"/>
  <c r="K2250" i="1"/>
  <c r="N2250" i="1"/>
  <c r="P2250" i="1" s="1"/>
  <c r="R2250" i="1" s="1"/>
  <c r="Q2250" i="1"/>
  <c r="H2250" i="1" s="1"/>
  <c r="K2251" i="1"/>
  <c r="N2251" i="1"/>
  <c r="P2251" i="1" s="1"/>
  <c r="R2251" i="1" s="1"/>
  <c r="Q2251" i="1"/>
  <c r="H2251" i="1" s="1"/>
  <c r="G2251" i="1" s="1"/>
  <c r="K2252" i="1"/>
  <c r="N2252" i="1"/>
  <c r="P2252" i="1" s="1"/>
  <c r="R2252" i="1" s="1"/>
  <c r="S2252" i="1" s="1"/>
  <c r="T2252" i="1" s="1"/>
  <c r="V2252" i="1" s="1"/>
  <c r="Q2252" i="1"/>
  <c r="H2252" i="1" s="1"/>
  <c r="G2252" i="1" s="1"/>
  <c r="K2253" i="1"/>
  <c r="N2253" i="1"/>
  <c r="P2253" i="1" s="1"/>
  <c r="R2253" i="1" s="1"/>
  <c r="Q2253" i="1"/>
  <c r="H2253" i="1" s="1"/>
  <c r="K2254" i="1"/>
  <c r="N2254" i="1"/>
  <c r="P2254" i="1" s="1"/>
  <c r="R2254" i="1" s="1"/>
  <c r="Q2254" i="1"/>
  <c r="H2254" i="1" s="1"/>
  <c r="K2255" i="1"/>
  <c r="N2255" i="1"/>
  <c r="P2255" i="1" s="1"/>
  <c r="R2255" i="1" s="1"/>
  <c r="Q2255" i="1"/>
  <c r="H2255" i="1" s="1"/>
  <c r="G2255" i="1" s="1"/>
  <c r="K2256" i="1"/>
  <c r="N2256" i="1"/>
  <c r="P2256" i="1" s="1"/>
  <c r="R2256" i="1" s="1"/>
  <c r="S2256" i="1" s="1"/>
  <c r="T2256" i="1" s="1"/>
  <c r="V2256" i="1" s="1"/>
  <c r="Q2256" i="1"/>
  <c r="H2256" i="1" s="1"/>
  <c r="G2256" i="1" s="1"/>
  <c r="K2257" i="1"/>
  <c r="N2257" i="1"/>
  <c r="P2257" i="1" s="1"/>
  <c r="R2257" i="1" s="1"/>
  <c r="Q2257" i="1"/>
  <c r="H2257" i="1" s="1"/>
  <c r="K2258" i="1"/>
  <c r="N2258" i="1"/>
  <c r="P2258" i="1" s="1"/>
  <c r="R2258" i="1" s="1"/>
  <c r="Q2258" i="1"/>
  <c r="H2258" i="1" s="1"/>
  <c r="K2259" i="1"/>
  <c r="N2259" i="1"/>
  <c r="P2259" i="1" s="1"/>
  <c r="R2259" i="1" s="1"/>
  <c r="Q2259" i="1"/>
  <c r="H2259" i="1" s="1"/>
  <c r="G2259" i="1" s="1"/>
  <c r="K2260" i="1"/>
  <c r="N2260" i="1"/>
  <c r="P2260" i="1" s="1"/>
  <c r="R2260" i="1" s="1"/>
  <c r="S2260" i="1" s="1"/>
  <c r="T2260" i="1" s="1"/>
  <c r="V2260" i="1" s="1"/>
  <c r="Q2260" i="1"/>
  <c r="H2260" i="1" s="1"/>
  <c r="G2260" i="1" s="1"/>
  <c r="K2261" i="1"/>
  <c r="N2261" i="1"/>
  <c r="P2261" i="1" s="1"/>
  <c r="R2261" i="1" s="1"/>
  <c r="Q2261" i="1"/>
  <c r="H2261" i="1" s="1"/>
  <c r="K2262" i="1"/>
  <c r="N2262" i="1"/>
  <c r="P2262" i="1" s="1"/>
  <c r="R2262" i="1" s="1"/>
  <c r="Q2262" i="1"/>
  <c r="H2262" i="1" s="1"/>
  <c r="K2263" i="1"/>
  <c r="N2263" i="1"/>
  <c r="P2263" i="1" s="1"/>
  <c r="R2263" i="1" s="1"/>
  <c r="Q2263" i="1"/>
  <c r="H2263" i="1" s="1"/>
  <c r="G2263" i="1" s="1"/>
  <c r="K2264" i="1"/>
  <c r="N2264" i="1"/>
  <c r="P2264" i="1" s="1"/>
  <c r="R2264" i="1" s="1"/>
  <c r="S2264" i="1" s="1"/>
  <c r="T2264" i="1" s="1"/>
  <c r="V2264" i="1" s="1"/>
  <c r="Q2264" i="1"/>
  <c r="H2264" i="1" s="1"/>
  <c r="G2264" i="1" s="1"/>
  <c r="K2265" i="1"/>
  <c r="N2265" i="1"/>
  <c r="P2265" i="1" s="1"/>
  <c r="R2265" i="1" s="1"/>
  <c r="Q2265" i="1"/>
  <c r="H2265" i="1" s="1"/>
  <c r="K2266" i="1"/>
  <c r="N2266" i="1"/>
  <c r="P2266" i="1" s="1"/>
  <c r="R2266" i="1" s="1"/>
  <c r="Q2266" i="1"/>
  <c r="H2266" i="1" s="1"/>
  <c r="K2267" i="1"/>
  <c r="N2267" i="1"/>
  <c r="P2267" i="1" s="1"/>
  <c r="R2267" i="1" s="1"/>
  <c r="Q2267" i="1"/>
  <c r="H2267" i="1" s="1"/>
  <c r="G2267" i="1" s="1"/>
  <c r="K2268" i="1"/>
  <c r="N2268" i="1"/>
  <c r="P2268" i="1" s="1"/>
  <c r="R2268" i="1" s="1"/>
  <c r="S2268" i="1" s="1"/>
  <c r="T2268" i="1" s="1"/>
  <c r="V2268" i="1" s="1"/>
  <c r="Q2268" i="1"/>
  <c r="H2268" i="1" s="1"/>
  <c r="G2268" i="1" s="1"/>
  <c r="K2269" i="1"/>
  <c r="N2269" i="1"/>
  <c r="P2269" i="1" s="1"/>
  <c r="R2269" i="1" s="1"/>
  <c r="Q2269" i="1"/>
  <c r="H2269" i="1" s="1"/>
  <c r="K2270" i="1"/>
  <c r="N2270" i="1"/>
  <c r="P2270" i="1" s="1"/>
  <c r="R2270" i="1" s="1"/>
  <c r="Q2270" i="1"/>
  <c r="H2270" i="1" s="1"/>
  <c r="K2271" i="1"/>
  <c r="N2271" i="1"/>
  <c r="P2271" i="1" s="1"/>
  <c r="R2271" i="1" s="1"/>
  <c r="Q2271" i="1"/>
  <c r="H2271" i="1" s="1"/>
  <c r="G2271" i="1" s="1"/>
  <c r="K2272" i="1"/>
  <c r="N2272" i="1"/>
  <c r="P2272" i="1" s="1"/>
  <c r="R2272" i="1" s="1"/>
  <c r="S2272" i="1" s="1"/>
  <c r="T2272" i="1" s="1"/>
  <c r="V2272" i="1" s="1"/>
  <c r="Q2272" i="1"/>
  <c r="H2272" i="1" s="1"/>
  <c r="G2272" i="1" s="1"/>
  <c r="K2273" i="1"/>
  <c r="N2273" i="1"/>
  <c r="P2273" i="1" s="1"/>
  <c r="R2273" i="1" s="1"/>
  <c r="Q2273" i="1"/>
  <c r="H2273" i="1" s="1"/>
  <c r="K2274" i="1"/>
  <c r="N2274" i="1"/>
  <c r="P2274" i="1" s="1"/>
  <c r="R2274" i="1" s="1"/>
  <c r="Q2274" i="1"/>
  <c r="H2274" i="1" s="1"/>
  <c r="K2275" i="1"/>
  <c r="N2275" i="1"/>
  <c r="P2275" i="1" s="1"/>
  <c r="R2275" i="1" s="1"/>
  <c r="Q2275" i="1"/>
  <c r="H2275" i="1" s="1"/>
  <c r="G2275" i="1" s="1"/>
  <c r="K2276" i="1"/>
  <c r="N2276" i="1"/>
  <c r="P2276" i="1" s="1"/>
  <c r="R2276" i="1" s="1"/>
  <c r="S2276" i="1" s="1"/>
  <c r="T2276" i="1" s="1"/>
  <c r="V2276" i="1" s="1"/>
  <c r="Q2276" i="1"/>
  <c r="H2276" i="1" s="1"/>
  <c r="G2276" i="1" s="1"/>
  <c r="K2277" i="1"/>
  <c r="N2277" i="1"/>
  <c r="P2277" i="1" s="1"/>
  <c r="R2277" i="1" s="1"/>
  <c r="Q2277" i="1"/>
  <c r="H2277" i="1" s="1"/>
  <c r="K2278" i="1"/>
  <c r="N2278" i="1"/>
  <c r="P2278" i="1" s="1"/>
  <c r="R2278" i="1" s="1"/>
  <c r="Q2278" i="1"/>
  <c r="H2278" i="1" s="1"/>
  <c r="K2279" i="1"/>
  <c r="N2279" i="1"/>
  <c r="P2279" i="1" s="1"/>
  <c r="R2279" i="1" s="1"/>
  <c r="Q2279" i="1"/>
  <c r="H2279" i="1" s="1"/>
  <c r="G2279" i="1" s="1"/>
  <c r="K2280" i="1"/>
  <c r="N2280" i="1"/>
  <c r="P2280" i="1" s="1"/>
  <c r="R2280" i="1" s="1"/>
  <c r="S2280" i="1" s="1"/>
  <c r="T2280" i="1" s="1"/>
  <c r="V2280" i="1" s="1"/>
  <c r="Q2280" i="1"/>
  <c r="H2280" i="1" s="1"/>
  <c r="G2280" i="1" s="1"/>
  <c r="K2281" i="1"/>
  <c r="N2281" i="1"/>
  <c r="P2281" i="1" s="1"/>
  <c r="R2281" i="1" s="1"/>
  <c r="Q2281" i="1"/>
  <c r="H2281" i="1" s="1"/>
  <c r="K2282" i="1"/>
  <c r="N2282" i="1"/>
  <c r="P2282" i="1" s="1"/>
  <c r="R2282" i="1" s="1"/>
  <c r="Q2282" i="1"/>
  <c r="H2282" i="1" s="1"/>
  <c r="K2283" i="1"/>
  <c r="N2283" i="1"/>
  <c r="P2283" i="1" s="1"/>
  <c r="R2283" i="1" s="1"/>
  <c r="Q2283" i="1"/>
  <c r="H2283" i="1" s="1"/>
  <c r="G2283" i="1" s="1"/>
  <c r="K2284" i="1"/>
  <c r="N2284" i="1"/>
  <c r="P2284" i="1" s="1"/>
  <c r="R2284" i="1" s="1"/>
  <c r="S2284" i="1" s="1"/>
  <c r="T2284" i="1" s="1"/>
  <c r="V2284" i="1" s="1"/>
  <c r="Q2284" i="1"/>
  <c r="H2284" i="1" s="1"/>
  <c r="G2284" i="1" s="1"/>
  <c r="K2285" i="1"/>
  <c r="N2285" i="1"/>
  <c r="P2285" i="1" s="1"/>
  <c r="R2285" i="1" s="1"/>
  <c r="Q2285" i="1"/>
  <c r="H2285" i="1" s="1"/>
  <c r="K2286" i="1"/>
  <c r="N2286" i="1"/>
  <c r="P2286" i="1" s="1"/>
  <c r="R2286" i="1" s="1"/>
  <c r="Q2286" i="1"/>
  <c r="H2286" i="1" s="1"/>
  <c r="K2287" i="1"/>
  <c r="N2287" i="1"/>
  <c r="P2287" i="1" s="1"/>
  <c r="R2287" i="1" s="1"/>
  <c r="Q2287" i="1"/>
  <c r="H2287" i="1" s="1"/>
  <c r="G2287" i="1" s="1"/>
  <c r="K2288" i="1"/>
  <c r="N2288" i="1"/>
  <c r="P2288" i="1" s="1"/>
  <c r="R2288" i="1" s="1"/>
  <c r="S2288" i="1" s="1"/>
  <c r="T2288" i="1" s="1"/>
  <c r="V2288" i="1" s="1"/>
  <c r="Q2288" i="1"/>
  <c r="H2288" i="1" s="1"/>
  <c r="G2288" i="1" s="1"/>
  <c r="K2289" i="1"/>
  <c r="N2289" i="1"/>
  <c r="P2289" i="1" s="1"/>
  <c r="R2289" i="1" s="1"/>
  <c r="Q2289" i="1"/>
  <c r="H2289" i="1" s="1"/>
  <c r="K2290" i="1"/>
  <c r="N2290" i="1"/>
  <c r="P2290" i="1" s="1"/>
  <c r="R2290" i="1" s="1"/>
  <c r="Q2290" i="1"/>
  <c r="H2290" i="1" s="1"/>
  <c r="K2291" i="1"/>
  <c r="N2291" i="1"/>
  <c r="P2291" i="1" s="1"/>
  <c r="R2291" i="1" s="1"/>
  <c r="Q2291" i="1"/>
  <c r="H2291" i="1" s="1"/>
  <c r="G2291" i="1" s="1"/>
  <c r="K2292" i="1"/>
  <c r="N2292" i="1"/>
  <c r="P2292" i="1" s="1"/>
  <c r="R2292" i="1" s="1"/>
  <c r="S2292" i="1" s="1"/>
  <c r="T2292" i="1" s="1"/>
  <c r="V2292" i="1" s="1"/>
  <c r="Q2292" i="1"/>
  <c r="H2292" i="1" s="1"/>
  <c r="G2292" i="1" s="1"/>
  <c r="K2293" i="1"/>
  <c r="N2293" i="1"/>
  <c r="P2293" i="1" s="1"/>
  <c r="R2293" i="1" s="1"/>
  <c r="Q2293" i="1"/>
  <c r="H2293" i="1" s="1"/>
  <c r="K2294" i="1"/>
  <c r="N2294" i="1"/>
  <c r="P2294" i="1" s="1"/>
  <c r="R2294" i="1" s="1"/>
  <c r="Q2294" i="1"/>
  <c r="H2294" i="1" s="1"/>
  <c r="K2295" i="1"/>
  <c r="N2295" i="1"/>
  <c r="P2295" i="1" s="1"/>
  <c r="R2295" i="1" s="1"/>
  <c r="Q2295" i="1"/>
  <c r="H2295" i="1" s="1"/>
  <c r="G2295" i="1" s="1"/>
  <c r="K2296" i="1"/>
  <c r="N2296" i="1"/>
  <c r="P2296" i="1" s="1"/>
  <c r="R2296" i="1" s="1"/>
  <c r="S2296" i="1" s="1"/>
  <c r="T2296" i="1" s="1"/>
  <c r="V2296" i="1" s="1"/>
  <c r="Q2296" i="1"/>
  <c r="H2296" i="1" s="1"/>
  <c r="G2296" i="1" s="1"/>
  <c r="K2297" i="1"/>
  <c r="N2297" i="1"/>
  <c r="P2297" i="1" s="1"/>
  <c r="R2297" i="1" s="1"/>
  <c r="Q2297" i="1"/>
  <c r="H2297" i="1" s="1"/>
  <c r="K2298" i="1"/>
  <c r="N2298" i="1"/>
  <c r="P2298" i="1" s="1"/>
  <c r="R2298" i="1" s="1"/>
  <c r="Q2298" i="1"/>
  <c r="H2298" i="1" s="1"/>
  <c r="K2299" i="1"/>
  <c r="N2299" i="1"/>
  <c r="P2299" i="1" s="1"/>
  <c r="R2299" i="1" s="1"/>
  <c r="Q2299" i="1"/>
  <c r="H2299" i="1" s="1"/>
  <c r="G2299" i="1" s="1"/>
  <c r="K2300" i="1"/>
  <c r="N2300" i="1"/>
  <c r="P2300" i="1" s="1"/>
  <c r="R2300" i="1" s="1"/>
  <c r="S2300" i="1" s="1"/>
  <c r="Q2300" i="1"/>
  <c r="H2300" i="1" s="1"/>
  <c r="G2300" i="1" s="1"/>
  <c r="K2301" i="1"/>
  <c r="N2301" i="1"/>
  <c r="P2301" i="1" s="1"/>
  <c r="R2301" i="1" s="1"/>
  <c r="Q2301" i="1"/>
  <c r="H2301" i="1" s="1"/>
  <c r="K2302" i="1"/>
  <c r="N2302" i="1"/>
  <c r="P2302" i="1" s="1"/>
  <c r="R2302" i="1" s="1"/>
  <c r="Q2302" i="1"/>
  <c r="H2302" i="1" s="1"/>
  <c r="K2303" i="1"/>
  <c r="N2303" i="1"/>
  <c r="P2303" i="1" s="1"/>
  <c r="R2303" i="1" s="1"/>
  <c r="Q2303" i="1"/>
  <c r="H2303" i="1" s="1"/>
  <c r="G2303" i="1" s="1"/>
  <c r="K2304" i="1"/>
  <c r="N2304" i="1"/>
  <c r="P2304" i="1" s="1"/>
  <c r="R2304" i="1" s="1"/>
  <c r="Q2304" i="1"/>
  <c r="H2304" i="1" s="1"/>
  <c r="G2304" i="1" s="1"/>
  <c r="K2305" i="1"/>
  <c r="N2305" i="1"/>
  <c r="P2305" i="1" s="1"/>
  <c r="R2305" i="1" s="1"/>
  <c r="Q2305" i="1"/>
  <c r="H2305" i="1" s="1"/>
  <c r="K2306" i="1"/>
  <c r="N2306" i="1"/>
  <c r="P2306" i="1" s="1"/>
  <c r="R2306" i="1" s="1"/>
  <c r="Q2306" i="1"/>
  <c r="H2306" i="1" s="1"/>
  <c r="K2307" i="1"/>
  <c r="N2307" i="1"/>
  <c r="P2307" i="1" s="1"/>
  <c r="R2307" i="1" s="1"/>
  <c r="S2307" i="1" s="1"/>
  <c r="Q2307" i="1"/>
  <c r="H2307" i="1" s="1"/>
  <c r="G2307" i="1" s="1"/>
  <c r="K2308" i="1"/>
  <c r="N2308" i="1"/>
  <c r="P2308" i="1" s="1"/>
  <c r="R2308" i="1" s="1"/>
  <c r="Q2308" i="1"/>
  <c r="H2308" i="1" s="1"/>
  <c r="G2308" i="1" s="1"/>
  <c r="K2309" i="1"/>
  <c r="N2309" i="1"/>
  <c r="P2309" i="1" s="1"/>
  <c r="R2309" i="1" s="1"/>
  <c r="Q2309" i="1"/>
  <c r="H2309" i="1" s="1"/>
  <c r="K2310" i="1"/>
  <c r="N2310" i="1"/>
  <c r="P2310" i="1" s="1"/>
  <c r="R2310" i="1" s="1"/>
  <c r="Q2310" i="1"/>
  <c r="H2310" i="1" s="1"/>
  <c r="K2311" i="1"/>
  <c r="N2311" i="1"/>
  <c r="P2311" i="1" s="1"/>
  <c r="R2311" i="1" s="1"/>
  <c r="S2311" i="1" s="1"/>
  <c r="Q2311" i="1"/>
  <c r="H2311" i="1" s="1"/>
  <c r="G2311" i="1" s="1"/>
  <c r="K2312" i="1"/>
  <c r="N2312" i="1"/>
  <c r="P2312" i="1" s="1"/>
  <c r="R2312" i="1" s="1"/>
  <c r="Q2312" i="1"/>
  <c r="H2312" i="1" s="1"/>
  <c r="G2312" i="1" s="1"/>
  <c r="K2313" i="1"/>
  <c r="N2313" i="1"/>
  <c r="P2313" i="1" s="1"/>
  <c r="R2313" i="1" s="1"/>
  <c r="Q2313" i="1"/>
  <c r="H2313" i="1" s="1"/>
  <c r="K2314" i="1"/>
  <c r="N2314" i="1"/>
  <c r="P2314" i="1" s="1"/>
  <c r="R2314" i="1" s="1"/>
  <c r="Q2314" i="1"/>
  <c r="H2314" i="1" s="1"/>
  <c r="K2315" i="1"/>
  <c r="N2315" i="1"/>
  <c r="P2315" i="1" s="1"/>
  <c r="R2315" i="1" s="1"/>
  <c r="Q2315" i="1"/>
  <c r="H2315" i="1" s="1"/>
  <c r="G2315" i="1" s="1"/>
  <c r="K2316" i="1"/>
  <c r="N2316" i="1"/>
  <c r="P2316" i="1" s="1"/>
  <c r="R2316" i="1" s="1"/>
  <c r="S2316" i="1" s="1"/>
  <c r="Q2316" i="1"/>
  <c r="H2316" i="1" s="1"/>
  <c r="G2316" i="1" s="1"/>
  <c r="K2317" i="1"/>
  <c r="N2317" i="1"/>
  <c r="P2317" i="1" s="1"/>
  <c r="R2317" i="1" s="1"/>
  <c r="Q2317" i="1"/>
  <c r="H2317" i="1" s="1"/>
  <c r="K2318" i="1"/>
  <c r="N2318" i="1"/>
  <c r="P2318" i="1" s="1"/>
  <c r="R2318" i="1" s="1"/>
  <c r="Q2318" i="1"/>
  <c r="H2318" i="1" s="1"/>
  <c r="K2319" i="1"/>
  <c r="N2319" i="1"/>
  <c r="P2319" i="1" s="1"/>
  <c r="R2319" i="1" s="1"/>
  <c r="Q2319" i="1"/>
  <c r="H2319" i="1" s="1"/>
  <c r="G2319" i="1" s="1"/>
  <c r="K2320" i="1"/>
  <c r="N2320" i="1"/>
  <c r="P2320" i="1" s="1"/>
  <c r="R2320" i="1" s="1"/>
  <c r="Q2320" i="1"/>
  <c r="H2320" i="1" s="1"/>
  <c r="G2320" i="1" s="1"/>
  <c r="K2321" i="1"/>
  <c r="N2321" i="1"/>
  <c r="P2321" i="1" s="1"/>
  <c r="R2321" i="1" s="1"/>
  <c r="Q2321" i="1"/>
  <c r="H2321" i="1" s="1"/>
  <c r="K2322" i="1"/>
  <c r="N2322" i="1"/>
  <c r="P2322" i="1" s="1"/>
  <c r="R2322" i="1" s="1"/>
  <c r="Q2322" i="1"/>
  <c r="H2322" i="1" s="1"/>
  <c r="K2323" i="1"/>
  <c r="N2323" i="1"/>
  <c r="P2323" i="1" s="1"/>
  <c r="R2323" i="1" s="1"/>
  <c r="S2323" i="1" s="1"/>
  <c r="Q2323" i="1"/>
  <c r="H2323" i="1" s="1"/>
  <c r="G2323" i="1" s="1"/>
  <c r="K2324" i="1"/>
  <c r="N2324" i="1"/>
  <c r="P2324" i="1" s="1"/>
  <c r="R2324" i="1" s="1"/>
  <c r="Q2324" i="1"/>
  <c r="H2324" i="1" s="1"/>
  <c r="G2324" i="1" s="1"/>
  <c r="K2325" i="1"/>
  <c r="N2325" i="1"/>
  <c r="P2325" i="1" s="1"/>
  <c r="R2325" i="1" s="1"/>
  <c r="Q2325" i="1"/>
  <c r="H2325" i="1" s="1"/>
  <c r="K2326" i="1"/>
  <c r="N2326" i="1"/>
  <c r="P2326" i="1" s="1"/>
  <c r="R2326" i="1" s="1"/>
  <c r="Q2326" i="1"/>
  <c r="H2326" i="1" s="1"/>
  <c r="K2327" i="1"/>
  <c r="N2327" i="1"/>
  <c r="P2327" i="1" s="1"/>
  <c r="R2327" i="1" s="1"/>
  <c r="S2327" i="1" s="1"/>
  <c r="Q2327" i="1"/>
  <c r="H2327" i="1" s="1"/>
  <c r="G2327" i="1" s="1"/>
  <c r="K2328" i="1"/>
  <c r="N2328" i="1"/>
  <c r="P2328" i="1" s="1"/>
  <c r="R2328" i="1" s="1"/>
  <c r="Q2328" i="1"/>
  <c r="H2328" i="1" s="1"/>
  <c r="G2328" i="1" s="1"/>
  <c r="K2329" i="1"/>
  <c r="N2329" i="1"/>
  <c r="P2329" i="1" s="1"/>
  <c r="R2329" i="1" s="1"/>
  <c r="Q2329" i="1"/>
  <c r="H2329" i="1" s="1"/>
  <c r="K2330" i="1"/>
  <c r="N2330" i="1"/>
  <c r="P2330" i="1" s="1"/>
  <c r="R2330" i="1" s="1"/>
  <c r="Q2330" i="1"/>
  <c r="H2330" i="1" s="1"/>
  <c r="K2331" i="1"/>
  <c r="N2331" i="1"/>
  <c r="P2331" i="1" s="1"/>
  <c r="R2331" i="1" s="1"/>
  <c r="Q2331" i="1"/>
  <c r="H2331" i="1" s="1"/>
  <c r="G2331" i="1" s="1"/>
  <c r="K2332" i="1"/>
  <c r="N2332" i="1"/>
  <c r="P2332" i="1" s="1"/>
  <c r="R2332" i="1" s="1"/>
  <c r="S2332" i="1" s="1"/>
  <c r="Q2332" i="1"/>
  <c r="H2332" i="1" s="1"/>
  <c r="G2332" i="1" s="1"/>
  <c r="K2333" i="1"/>
  <c r="N2333" i="1"/>
  <c r="P2333" i="1" s="1"/>
  <c r="R2333" i="1" s="1"/>
  <c r="Q2333" i="1"/>
  <c r="H2333" i="1" s="1"/>
  <c r="K2334" i="1"/>
  <c r="N2334" i="1"/>
  <c r="P2334" i="1" s="1"/>
  <c r="R2334" i="1" s="1"/>
  <c r="Q2334" i="1"/>
  <c r="H2334" i="1" s="1"/>
  <c r="K2335" i="1"/>
  <c r="N2335" i="1"/>
  <c r="P2335" i="1" s="1"/>
  <c r="R2335" i="1" s="1"/>
  <c r="Q2335" i="1"/>
  <c r="H2335" i="1" s="1"/>
  <c r="G2335" i="1" s="1"/>
  <c r="K2336" i="1"/>
  <c r="N2336" i="1"/>
  <c r="P2336" i="1" s="1"/>
  <c r="R2336" i="1" s="1"/>
  <c r="Q2336" i="1"/>
  <c r="H2336" i="1" s="1"/>
  <c r="G2336" i="1" s="1"/>
  <c r="K2337" i="1"/>
  <c r="N2337" i="1"/>
  <c r="P2337" i="1" s="1"/>
  <c r="R2337" i="1" s="1"/>
  <c r="Q2337" i="1"/>
  <c r="H2337" i="1" s="1"/>
  <c r="K2338" i="1"/>
  <c r="N2338" i="1"/>
  <c r="P2338" i="1" s="1"/>
  <c r="R2338" i="1" s="1"/>
  <c r="Q2338" i="1"/>
  <c r="H2338" i="1" s="1"/>
  <c r="K2339" i="1"/>
  <c r="N2339" i="1"/>
  <c r="P2339" i="1" s="1"/>
  <c r="R2339" i="1" s="1"/>
  <c r="S2339" i="1" s="1"/>
  <c r="Q2339" i="1"/>
  <c r="H2339" i="1" s="1"/>
  <c r="G2339" i="1" s="1"/>
  <c r="K2340" i="1"/>
  <c r="N2340" i="1"/>
  <c r="P2340" i="1" s="1"/>
  <c r="R2340" i="1" s="1"/>
  <c r="Q2340" i="1"/>
  <c r="H2340" i="1" s="1"/>
  <c r="G2340" i="1" s="1"/>
  <c r="K2341" i="1"/>
  <c r="N2341" i="1"/>
  <c r="P2341" i="1" s="1"/>
  <c r="R2341" i="1" s="1"/>
  <c r="Q2341" i="1"/>
  <c r="H2341" i="1" s="1"/>
  <c r="K2342" i="1"/>
  <c r="N2342" i="1"/>
  <c r="P2342" i="1" s="1"/>
  <c r="R2342" i="1" s="1"/>
  <c r="Q2342" i="1"/>
  <c r="H2342" i="1" s="1"/>
  <c r="K2343" i="1"/>
  <c r="N2343" i="1"/>
  <c r="P2343" i="1" s="1"/>
  <c r="R2343" i="1" s="1"/>
  <c r="S2343" i="1" s="1"/>
  <c r="Q2343" i="1"/>
  <c r="H2343" i="1" s="1"/>
  <c r="G2343" i="1" s="1"/>
  <c r="K2344" i="1"/>
  <c r="N2344" i="1"/>
  <c r="P2344" i="1" s="1"/>
  <c r="R2344" i="1" s="1"/>
  <c r="Q2344" i="1"/>
  <c r="H2344" i="1" s="1"/>
  <c r="G2344" i="1" s="1"/>
  <c r="K2345" i="1"/>
  <c r="N2345" i="1"/>
  <c r="P2345" i="1" s="1"/>
  <c r="R2345" i="1" s="1"/>
  <c r="Q2345" i="1"/>
  <c r="H2345" i="1" s="1"/>
  <c r="K2346" i="1"/>
  <c r="N2346" i="1"/>
  <c r="P2346" i="1" s="1"/>
  <c r="R2346" i="1" s="1"/>
  <c r="Q2346" i="1"/>
  <c r="H2346" i="1" s="1"/>
  <c r="K2347" i="1"/>
  <c r="N2347" i="1"/>
  <c r="P2347" i="1" s="1"/>
  <c r="R2347" i="1" s="1"/>
  <c r="Q2347" i="1"/>
  <c r="H2347" i="1" s="1"/>
  <c r="G2347" i="1" s="1"/>
  <c r="K2348" i="1"/>
  <c r="N2348" i="1"/>
  <c r="P2348" i="1" s="1"/>
  <c r="R2348" i="1" s="1"/>
  <c r="S2348" i="1" s="1"/>
  <c r="Q2348" i="1"/>
  <c r="H2348" i="1" s="1"/>
  <c r="G2348" i="1" s="1"/>
  <c r="K2349" i="1"/>
  <c r="N2349" i="1"/>
  <c r="P2349" i="1" s="1"/>
  <c r="R2349" i="1" s="1"/>
  <c r="Q2349" i="1"/>
  <c r="H2349" i="1" s="1"/>
  <c r="K2350" i="1"/>
  <c r="N2350" i="1"/>
  <c r="P2350" i="1" s="1"/>
  <c r="R2350" i="1" s="1"/>
  <c r="Q2350" i="1"/>
  <c r="H2350" i="1" s="1"/>
  <c r="K2351" i="1"/>
  <c r="N2351" i="1"/>
  <c r="P2351" i="1" s="1"/>
  <c r="R2351" i="1" s="1"/>
  <c r="Q2351" i="1"/>
  <c r="H2351" i="1" s="1"/>
  <c r="G2351" i="1" s="1"/>
  <c r="K2352" i="1"/>
  <c r="N2352" i="1"/>
  <c r="P2352" i="1" s="1"/>
  <c r="R2352" i="1" s="1"/>
  <c r="Q2352" i="1"/>
  <c r="H2352" i="1" s="1"/>
  <c r="G2352" i="1" s="1"/>
  <c r="K2353" i="1"/>
  <c r="N2353" i="1"/>
  <c r="P2353" i="1" s="1"/>
  <c r="R2353" i="1" s="1"/>
  <c r="Q2353" i="1"/>
  <c r="H2353" i="1" s="1"/>
  <c r="K2354" i="1"/>
  <c r="N2354" i="1"/>
  <c r="P2354" i="1" s="1"/>
  <c r="R2354" i="1" s="1"/>
  <c r="Q2354" i="1"/>
  <c r="H2354" i="1" s="1"/>
  <c r="K2355" i="1"/>
  <c r="N2355" i="1"/>
  <c r="P2355" i="1" s="1"/>
  <c r="R2355" i="1" s="1"/>
  <c r="S2355" i="1" s="1"/>
  <c r="Q2355" i="1"/>
  <c r="H2355" i="1" s="1"/>
  <c r="G2355" i="1" s="1"/>
  <c r="K2356" i="1"/>
  <c r="N2356" i="1"/>
  <c r="P2356" i="1" s="1"/>
  <c r="R2356" i="1" s="1"/>
  <c r="Q2356" i="1"/>
  <c r="H2356" i="1" s="1"/>
  <c r="G2356" i="1" s="1"/>
  <c r="K2357" i="1"/>
  <c r="N2357" i="1"/>
  <c r="P2357" i="1" s="1"/>
  <c r="R2357" i="1" s="1"/>
  <c r="Q2357" i="1"/>
  <c r="H2357" i="1" s="1"/>
  <c r="K2358" i="1"/>
  <c r="N2358" i="1"/>
  <c r="P2358" i="1" s="1"/>
  <c r="R2358" i="1" s="1"/>
  <c r="Q2358" i="1"/>
  <c r="H2358" i="1" s="1"/>
  <c r="K2359" i="1"/>
  <c r="N2359" i="1"/>
  <c r="P2359" i="1" s="1"/>
  <c r="R2359" i="1" s="1"/>
  <c r="S2359" i="1" s="1"/>
  <c r="Q2359" i="1"/>
  <c r="H2359" i="1" s="1"/>
  <c r="G2359" i="1" s="1"/>
  <c r="K2360" i="1"/>
  <c r="N2360" i="1"/>
  <c r="P2360" i="1" s="1"/>
  <c r="R2360" i="1" s="1"/>
  <c r="Q2360" i="1"/>
  <c r="H2360" i="1" s="1"/>
  <c r="G2360" i="1" s="1"/>
  <c r="K2361" i="1"/>
  <c r="N2361" i="1"/>
  <c r="P2361" i="1" s="1"/>
  <c r="R2361" i="1" s="1"/>
  <c r="Q2361" i="1"/>
  <c r="H2361" i="1" s="1"/>
  <c r="K2362" i="1"/>
  <c r="N2362" i="1"/>
  <c r="P2362" i="1" s="1"/>
  <c r="R2362" i="1" s="1"/>
  <c r="Q2362" i="1"/>
  <c r="H2362" i="1" s="1"/>
  <c r="K2363" i="1"/>
  <c r="N2363" i="1"/>
  <c r="P2363" i="1" s="1"/>
  <c r="R2363" i="1" s="1"/>
  <c r="Q2363" i="1"/>
  <c r="H2363" i="1" s="1"/>
  <c r="G2363" i="1" s="1"/>
  <c r="K2364" i="1"/>
  <c r="N2364" i="1"/>
  <c r="P2364" i="1" s="1"/>
  <c r="R2364" i="1" s="1"/>
  <c r="S2364" i="1" s="1"/>
  <c r="Q2364" i="1"/>
  <c r="H2364" i="1" s="1"/>
  <c r="G2364" i="1" s="1"/>
  <c r="K2365" i="1"/>
  <c r="N2365" i="1"/>
  <c r="P2365" i="1" s="1"/>
  <c r="R2365" i="1" s="1"/>
  <c r="Q2365" i="1"/>
  <c r="H2365" i="1" s="1"/>
  <c r="K2366" i="1"/>
  <c r="N2366" i="1"/>
  <c r="P2366" i="1" s="1"/>
  <c r="R2366" i="1" s="1"/>
  <c r="Q2366" i="1"/>
  <c r="H2366" i="1" s="1"/>
  <c r="K2367" i="1"/>
  <c r="N2367" i="1"/>
  <c r="P2367" i="1" s="1"/>
  <c r="R2367" i="1" s="1"/>
  <c r="Q2367" i="1"/>
  <c r="H2367" i="1" s="1"/>
  <c r="G2367" i="1" s="1"/>
  <c r="K2368" i="1"/>
  <c r="N2368" i="1"/>
  <c r="P2368" i="1" s="1"/>
  <c r="R2368" i="1" s="1"/>
  <c r="Q2368" i="1"/>
  <c r="H2368" i="1" s="1"/>
  <c r="G2368" i="1" s="1"/>
  <c r="K2369" i="1"/>
  <c r="N2369" i="1"/>
  <c r="P2369" i="1" s="1"/>
  <c r="R2369" i="1" s="1"/>
  <c r="Q2369" i="1"/>
  <c r="H2369" i="1" s="1"/>
  <c r="K2370" i="1"/>
  <c r="N2370" i="1"/>
  <c r="P2370" i="1" s="1"/>
  <c r="R2370" i="1" s="1"/>
  <c r="Q2370" i="1"/>
  <c r="H2370" i="1" s="1"/>
  <c r="K2371" i="1"/>
  <c r="N2371" i="1"/>
  <c r="P2371" i="1" s="1"/>
  <c r="R2371" i="1" s="1"/>
  <c r="S2371" i="1" s="1"/>
  <c r="Q2371" i="1"/>
  <c r="H2371" i="1" s="1"/>
  <c r="G2371" i="1" s="1"/>
  <c r="K2372" i="1"/>
  <c r="N2372" i="1"/>
  <c r="P2372" i="1" s="1"/>
  <c r="R2372" i="1" s="1"/>
  <c r="Q2372" i="1"/>
  <c r="H2372" i="1" s="1"/>
  <c r="G2372" i="1" s="1"/>
  <c r="K2373" i="1"/>
  <c r="N2373" i="1"/>
  <c r="P2373" i="1" s="1"/>
  <c r="R2373" i="1" s="1"/>
  <c r="Q2373" i="1"/>
  <c r="H2373" i="1" s="1"/>
  <c r="K2374" i="1"/>
  <c r="N2374" i="1"/>
  <c r="P2374" i="1" s="1"/>
  <c r="R2374" i="1" s="1"/>
  <c r="Q2374" i="1"/>
  <c r="H2374" i="1" s="1"/>
  <c r="K2375" i="1"/>
  <c r="N2375" i="1"/>
  <c r="P2375" i="1" s="1"/>
  <c r="R2375" i="1" s="1"/>
  <c r="S2375" i="1" s="1"/>
  <c r="Q2375" i="1"/>
  <c r="H2375" i="1" s="1"/>
  <c r="G2375" i="1" s="1"/>
  <c r="K2376" i="1"/>
  <c r="N2376" i="1"/>
  <c r="P2376" i="1" s="1"/>
  <c r="R2376" i="1" s="1"/>
  <c r="Q2376" i="1"/>
  <c r="H2376" i="1" s="1"/>
  <c r="G2376" i="1" s="1"/>
  <c r="K2377" i="1"/>
  <c r="N2377" i="1"/>
  <c r="P2377" i="1" s="1"/>
  <c r="R2377" i="1" s="1"/>
  <c r="Q2377" i="1"/>
  <c r="H2377" i="1" s="1"/>
  <c r="K2378" i="1"/>
  <c r="N2378" i="1"/>
  <c r="P2378" i="1" s="1"/>
  <c r="R2378" i="1" s="1"/>
  <c r="Q2378" i="1"/>
  <c r="H2378" i="1" s="1"/>
  <c r="K2379" i="1"/>
  <c r="N2379" i="1"/>
  <c r="P2379" i="1" s="1"/>
  <c r="R2379" i="1" s="1"/>
  <c r="Q2379" i="1"/>
  <c r="H2379" i="1" s="1"/>
  <c r="G2379" i="1" s="1"/>
  <c r="K2380" i="1"/>
  <c r="N2380" i="1"/>
  <c r="P2380" i="1" s="1"/>
  <c r="R2380" i="1" s="1"/>
  <c r="S2380" i="1" s="1"/>
  <c r="Q2380" i="1"/>
  <c r="H2380" i="1" s="1"/>
  <c r="G2380" i="1" s="1"/>
  <c r="K2381" i="1"/>
  <c r="N2381" i="1"/>
  <c r="P2381" i="1" s="1"/>
  <c r="R2381" i="1" s="1"/>
  <c r="Q2381" i="1"/>
  <c r="H2381" i="1" s="1"/>
  <c r="K2382" i="1"/>
  <c r="N2382" i="1"/>
  <c r="P2382" i="1" s="1"/>
  <c r="R2382" i="1" s="1"/>
  <c r="Q2382" i="1"/>
  <c r="H2382" i="1" s="1"/>
  <c r="K2383" i="1"/>
  <c r="N2383" i="1"/>
  <c r="P2383" i="1" s="1"/>
  <c r="R2383" i="1" s="1"/>
  <c r="Q2383" i="1"/>
  <c r="H2383" i="1" s="1"/>
  <c r="G2383" i="1" s="1"/>
  <c r="K2384" i="1"/>
  <c r="N2384" i="1"/>
  <c r="P2384" i="1" s="1"/>
  <c r="R2384" i="1" s="1"/>
  <c r="Q2384" i="1"/>
  <c r="H2384" i="1" s="1"/>
  <c r="G2384" i="1" s="1"/>
  <c r="K2385" i="1"/>
  <c r="N2385" i="1"/>
  <c r="P2385" i="1" s="1"/>
  <c r="R2385" i="1" s="1"/>
  <c r="Q2385" i="1"/>
  <c r="H2385" i="1" s="1"/>
  <c r="K2386" i="1"/>
  <c r="N2386" i="1"/>
  <c r="P2386" i="1" s="1"/>
  <c r="R2386" i="1" s="1"/>
  <c r="Q2386" i="1"/>
  <c r="H2386" i="1" s="1"/>
  <c r="K2387" i="1"/>
  <c r="N2387" i="1"/>
  <c r="P2387" i="1" s="1"/>
  <c r="R2387" i="1" s="1"/>
  <c r="S2387" i="1" s="1"/>
  <c r="Q2387" i="1"/>
  <c r="H2387" i="1" s="1"/>
  <c r="G2387" i="1" s="1"/>
  <c r="K2388" i="1"/>
  <c r="N2388" i="1"/>
  <c r="P2388" i="1" s="1"/>
  <c r="R2388" i="1" s="1"/>
  <c r="Q2388" i="1"/>
  <c r="H2388" i="1" s="1"/>
  <c r="G2388" i="1" s="1"/>
  <c r="K2389" i="1"/>
  <c r="N2389" i="1"/>
  <c r="P2389" i="1" s="1"/>
  <c r="R2389" i="1" s="1"/>
  <c r="Q2389" i="1"/>
  <c r="H2389" i="1" s="1"/>
  <c r="K2390" i="1"/>
  <c r="N2390" i="1"/>
  <c r="P2390" i="1" s="1"/>
  <c r="R2390" i="1" s="1"/>
  <c r="Q2390" i="1"/>
  <c r="H2390" i="1" s="1"/>
  <c r="K2391" i="1"/>
  <c r="N2391" i="1"/>
  <c r="P2391" i="1" s="1"/>
  <c r="R2391" i="1" s="1"/>
  <c r="S2391" i="1" s="1"/>
  <c r="Q2391" i="1"/>
  <c r="H2391" i="1" s="1"/>
  <c r="G2391" i="1" s="1"/>
  <c r="K2392" i="1"/>
  <c r="N2392" i="1"/>
  <c r="P2392" i="1" s="1"/>
  <c r="R2392" i="1" s="1"/>
  <c r="Q2392" i="1"/>
  <c r="H2392" i="1" s="1"/>
  <c r="G2392" i="1" s="1"/>
  <c r="K2393" i="1"/>
  <c r="N2393" i="1"/>
  <c r="P2393" i="1" s="1"/>
  <c r="R2393" i="1" s="1"/>
  <c r="Q2393" i="1"/>
  <c r="H2393" i="1" s="1"/>
  <c r="K2394" i="1"/>
  <c r="N2394" i="1"/>
  <c r="P2394" i="1" s="1"/>
  <c r="R2394" i="1" s="1"/>
  <c r="Q2394" i="1"/>
  <c r="H2394" i="1" s="1"/>
  <c r="K2395" i="1"/>
  <c r="N2395" i="1"/>
  <c r="P2395" i="1" s="1"/>
  <c r="R2395" i="1" s="1"/>
  <c r="Q2395" i="1"/>
  <c r="H2395" i="1" s="1"/>
  <c r="G2395" i="1" s="1"/>
  <c r="K2396" i="1"/>
  <c r="N2396" i="1"/>
  <c r="P2396" i="1" s="1"/>
  <c r="R2396" i="1" s="1"/>
  <c r="S2396" i="1" s="1"/>
  <c r="Q2396" i="1"/>
  <c r="H2396" i="1" s="1"/>
  <c r="G2396" i="1" s="1"/>
  <c r="K2397" i="1"/>
  <c r="N2397" i="1"/>
  <c r="P2397" i="1" s="1"/>
  <c r="R2397" i="1" s="1"/>
  <c r="Q2397" i="1"/>
  <c r="H2397" i="1" s="1"/>
  <c r="K2398" i="1"/>
  <c r="N2398" i="1"/>
  <c r="P2398" i="1" s="1"/>
  <c r="R2398" i="1" s="1"/>
  <c r="Q2398" i="1"/>
  <c r="H2398" i="1" s="1"/>
  <c r="K2399" i="1"/>
  <c r="N2399" i="1"/>
  <c r="P2399" i="1" s="1"/>
  <c r="R2399" i="1" s="1"/>
  <c r="Q2399" i="1"/>
  <c r="H2399" i="1" s="1"/>
  <c r="G2399" i="1" s="1"/>
  <c r="K2400" i="1"/>
  <c r="N2400" i="1"/>
  <c r="P2400" i="1" s="1"/>
  <c r="R2400" i="1" s="1"/>
  <c r="Q2400" i="1"/>
  <c r="H2400" i="1" s="1"/>
  <c r="G2400" i="1" s="1"/>
  <c r="K2401" i="1"/>
  <c r="N2401" i="1"/>
  <c r="P2401" i="1" s="1"/>
  <c r="R2401" i="1" s="1"/>
  <c r="Q2401" i="1"/>
  <c r="H2401" i="1" s="1"/>
  <c r="K2402" i="1"/>
  <c r="N2402" i="1"/>
  <c r="P2402" i="1" s="1"/>
  <c r="R2402" i="1" s="1"/>
  <c r="Q2402" i="1"/>
  <c r="H2402" i="1" s="1"/>
  <c r="K2403" i="1"/>
  <c r="N2403" i="1"/>
  <c r="P2403" i="1" s="1"/>
  <c r="R2403" i="1" s="1"/>
  <c r="S2403" i="1" s="1"/>
  <c r="Q2403" i="1"/>
  <c r="H2403" i="1" s="1"/>
  <c r="G2403" i="1" s="1"/>
  <c r="K2404" i="1"/>
  <c r="N2404" i="1"/>
  <c r="P2404" i="1" s="1"/>
  <c r="R2404" i="1" s="1"/>
  <c r="Q2404" i="1"/>
  <c r="H2404" i="1" s="1"/>
  <c r="G2404" i="1" s="1"/>
  <c r="K2405" i="1"/>
  <c r="N2405" i="1"/>
  <c r="P2405" i="1" s="1"/>
  <c r="R2405" i="1" s="1"/>
  <c r="Q2405" i="1"/>
  <c r="H2405" i="1" s="1"/>
  <c r="K2406" i="1"/>
  <c r="N2406" i="1"/>
  <c r="P2406" i="1" s="1"/>
  <c r="R2406" i="1" s="1"/>
  <c r="Q2406" i="1"/>
  <c r="H2406" i="1" s="1"/>
  <c r="K2407" i="1"/>
  <c r="N2407" i="1"/>
  <c r="P2407" i="1" s="1"/>
  <c r="R2407" i="1" s="1"/>
  <c r="S2407" i="1" s="1"/>
  <c r="Q2407" i="1"/>
  <c r="H2407" i="1" s="1"/>
  <c r="G2407" i="1" s="1"/>
  <c r="K2408" i="1"/>
  <c r="N2408" i="1"/>
  <c r="P2408" i="1" s="1"/>
  <c r="R2408" i="1" s="1"/>
  <c r="Q2408" i="1"/>
  <c r="H2408" i="1" s="1"/>
  <c r="G2408" i="1" s="1"/>
  <c r="K2409" i="1"/>
  <c r="N2409" i="1"/>
  <c r="P2409" i="1" s="1"/>
  <c r="R2409" i="1" s="1"/>
  <c r="Q2409" i="1"/>
  <c r="H2409" i="1" s="1"/>
  <c r="K2410" i="1"/>
  <c r="N2410" i="1"/>
  <c r="P2410" i="1" s="1"/>
  <c r="R2410" i="1" s="1"/>
  <c r="Q2410" i="1"/>
  <c r="H2410" i="1" s="1"/>
  <c r="K2411" i="1"/>
  <c r="N2411" i="1"/>
  <c r="P2411" i="1" s="1"/>
  <c r="R2411" i="1" s="1"/>
  <c r="Q2411" i="1"/>
  <c r="H2411" i="1" s="1"/>
  <c r="G2411" i="1" s="1"/>
  <c r="K2412" i="1"/>
  <c r="N2412" i="1"/>
  <c r="P2412" i="1" s="1"/>
  <c r="R2412" i="1" s="1"/>
  <c r="S2412" i="1" s="1"/>
  <c r="Q2412" i="1"/>
  <c r="H2412" i="1" s="1"/>
  <c r="G2412" i="1" s="1"/>
  <c r="K2413" i="1"/>
  <c r="N2413" i="1"/>
  <c r="P2413" i="1" s="1"/>
  <c r="R2413" i="1" s="1"/>
  <c r="Q2413" i="1"/>
  <c r="H2413" i="1" s="1"/>
  <c r="K2414" i="1"/>
  <c r="N2414" i="1"/>
  <c r="P2414" i="1" s="1"/>
  <c r="R2414" i="1" s="1"/>
  <c r="Q2414" i="1"/>
  <c r="H2414" i="1" s="1"/>
  <c r="K2415" i="1"/>
  <c r="N2415" i="1"/>
  <c r="P2415" i="1" s="1"/>
  <c r="R2415" i="1" s="1"/>
  <c r="Q2415" i="1"/>
  <c r="H2415" i="1" s="1"/>
  <c r="G2415" i="1" s="1"/>
  <c r="K2416" i="1"/>
  <c r="N2416" i="1"/>
  <c r="P2416" i="1" s="1"/>
  <c r="R2416" i="1" s="1"/>
  <c r="Q2416" i="1"/>
  <c r="H2416" i="1" s="1"/>
  <c r="G2416" i="1" s="1"/>
  <c r="K2417" i="1"/>
  <c r="N2417" i="1"/>
  <c r="P2417" i="1" s="1"/>
  <c r="R2417" i="1" s="1"/>
  <c r="Q2417" i="1"/>
  <c r="H2417" i="1" s="1"/>
  <c r="K2418" i="1"/>
  <c r="N2418" i="1"/>
  <c r="P2418" i="1" s="1"/>
  <c r="R2418" i="1" s="1"/>
  <c r="Q2418" i="1"/>
  <c r="H2418" i="1" s="1"/>
  <c r="K2419" i="1"/>
  <c r="N2419" i="1"/>
  <c r="P2419" i="1" s="1"/>
  <c r="R2419" i="1" s="1"/>
  <c r="S2419" i="1" s="1"/>
  <c r="Q2419" i="1"/>
  <c r="H2419" i="1" s="1"/>
  <c r="G2419" i="1" s="1"/>
  <c r="K2420" i="1"/>
  <c r="N2420" i="1"/>
  <c r="P2420" i="1" s="1"/>
  <c r="R2420" i="1" s="1"/>
  <c r="Q2420" i="1"/>
  <c r="H2420" i="1" s="1"/>
  <c r="G2420" i="1" s="1"/>
  <c r="K2421" i="1"/>
  <c r="N2421" i="1"/>
  <c r="P2421" i="1" s="1"/>
  <c r="R2421" i="1" s="1"/>
  <c r="Q2421" i="1"/>
  <c r="H2421" i="1" s="1"/>
  <c r="K2422" i="1"/>
  <c r="N2422" i="1"/>
  <c r="P2422" i="1" s="1"/>
  <c r="R2422" i="1" s="1"/>
  <c r="Q2422" i="1"/>
  <c r="H2422" i="1" s="1"/>
  <c r="K2423" i="1"/>
  <c r="N2423" i="1"/>
  <c r="P2423" i="1" s="1"/>
  <c r="R2423" i="1" s="1"/>
  <c r="S2423" i="1" s="1"/>
  <c r="Q2423" i="1"/>
  <c r="H2423" i="1" s="1"/>
  <c r="G2423" i="1" s="1"/>
  <c r="K2424" i="1"/>
  <c r="N2424" i="1"/>
  <c r="P2424" i="1" s="1"/>
  <c r="R2424" i="1" s="1"/>
  <c r="Q2424" i="1"/>
  <c r="H2424" i="1" s="1"/>
  <c r="G2424" i="1" s="1"/>
  <c r="K2425" i="1"/>
  <c r="N2425" i="1"/>
  <c r="P2425" i="1" s="1"/>
  <c r="R2425" i="1" s="1"/>
  <c r="Q2425" i="1"/>
  <c r="H2425" i="1" s="1"/>
  <c r="K2426" i="1"/>
  <c r="N2426" i="1"/>
  <c r="P2426" i="1" s="1"/>
  <c r="R2426" i="1" s="1"/>
  <c r="Q2426" i="1"/>
  <c r="H2426" i="1" s="1"/>
  <c r="K2427" i="1"/>
  <c r="N2427" i="1"/>
  <c r="P2427" i="1" s="1"/>
  <c r="R2427" i="1" s="1"/>
  <c r="Q2427" i="1"/>
  <c r="H2427" i="1" s="1"/>
  <c r="G2427" i="1" s="1"/>
  <c r="K2428" i="1"/>
  <c r="N2428" i="1"/>
  <c r="P2428" i="1" s="1"/>
  <c r="R2428" i="1" s="1"/>
  <c r="S2428" i="1" s="1"/>
  <c r="Q2428" i="1"/>
  <c r="H2428" i="1" s="1"/>
  <c r="G2428" i="1" s="1"/>
  <c r="K2429" i="1"/>
  <c r="N2429" i="1"/>
  <c r="P2429" i="1" s="1"/>
  <c r="R2429" i="1" s="1"/>
  <c r="Q2429" i="1"/>
  <c r="H2429" i="1" s="1"/>
  <c r="K2430" i="1"/>
  <c r="N2430" i="1"/>
  <c r="P2430" i="1" s="1"/>
  <c r="R2430" i="1" s="1"/>
  <c r="Q2430" i="1"/>
  <c r="H2430" i="1" s="1"/>
  <c r="K2431" i="1"/>
  <c r="N2431" i="1"/>
  <c r="P2431" i="1" s="1"/>
  <c r="R2431" i="1" s="1"/>
  <c r="Q2431" i="1"/>
  <c r="H2431" i="1" s="1"/>
  <c r="G2431" i="1" s="1"/>
  <c r="K2432" i="1"/>
  <c r="N2432" i="1"/>
  <c r="P2432" i="1" s="1"/>
  <c r="R2432" i="1" s="1"/>
  <c r="Q2432" i="1"/>
  <c r="H2432" i="1" s="1"/>
  <c r="G2432" i="1" s="1"/>
  <c r="K2433" i="1"/>
  <c r="N2433" i="1"/>
  <c r="P2433" i="1" s="1"/>
  <c r="R2433" i="1" s="1"/>
  <c r="Q2433" i="1"/>
  <c r="H2433" i="1" s="1"/>
  <c r="K2434" i="1"/>
  <c r="N2434" i="1"/>
  <c r="P2434" i="1" s="1"/>
  <c r="R2434" i="1" s="1"/>
  <c r="Q2434" i="1"/>
  <c r="H2434" i="1" s="1"/>
  <c r="K2435" i="1"/>
  <c r="N2435" i="1"/>
  <c r="P2435" i="1" s="1"/>
  <c r="R2435" i="1" s="1"/>
  <c r="S2435" i="1" s="1"/>
  <c r="Q2435" i="1"/>
  <c r="H2435" i="1" s="1"/>
  <c r="G2435" i="1" s="1"/>
  <c r="K2436" i="1"/>
  <c r="N2436" i="1"/>
  <c r="P2436" i="1" s="1"/>
  <c r="R2436" i="1" s="1"/>
  <c r="Q2436" i="1"/>
  <c r="H2436" i="1" s="1"/>
  <c r="G2436" i="1" s="1"/>
  <c r="K2437" i="1"/>
  <c r="N2437" i="1"/>
  <c r="P2437" i="1" s="1"/>
  <c r="R2437" i="1" s="1"/>
  <c r="Q2437" i="1"/>
  <c r="H2437" i="1" s="1"/>
  <c r="K2438" i="1"/>
  <c r="N2438" i="1"/>
  <c r="P2438" i="1" s="1"/>
  <c r="R2438" i="1" s="1"/>
  <c r="Q2438" i="1"/>
  <c r="H2438" i="1" s="1"/>
  <c r="K2439" i="1"/>
  <c r="N2439" i="1"/>
  <c r="P2439" i="1" s="1"/>
  <c r="R2439" i="1" s="1"/>
  <c r="S2439" i="1" s="1"/>
  <c r="Q2439" i="1"/>
  <c r="H2439" i="1" s="1"/>
  <c r="G2439" i="1" s="1"/>
  <c r="K2440" i="1"/>
  <c r="N2440" i="1"/>
  <c r="P2440" i="1" s="1"/>
  <c r="R2440" i="1" s="1"/>
  <c r="Q2440" i="1"/>
  <c r="H2440" i="1" s="1"/>
  <c r="G2440" i="1" s="1"/>
  <c r="K2441" i="1"/>
  <c r="N2441" i="1"/>
  <c r="P2441" i="1" s="1"/>
  <c r="R2441" i="1" s="1"/>
  <c r="Q2441" i="1"/>
  <c r="H2441" i="1" s="1"/>
  <c r="K2442" i="1"/>
  <c r="N2442" i="1"/>
  <c r="P2442" i="1" s="1"/>
  <c r="R2442" i="1" s="1"/>
  <c r="Q2442" i="1"/>
  <c r="H2442" i="1" s="1"/>
  <c r="K2443" i="1"/>
  <c r="N2443" i="1"/>
  <c r="P2443" i="1" s="1"/>
  <c r="R2443" i="1" s="1"/>
  <c r="Q2443" i="1"/>
  <c r="H2443" i="1" s="1"/>
  <c r="G2443" i="1" s="1"/>
  <c r="K2444" i="1"/>
  <c r="N2444" i="1"/>
  <c r="P2444" i="1" s="1"/>
  <c r="R2444" i="1" s="1"/>
  <c r="S2444" i="1" s="1"/>
  <c r="Q2444" i="1"/>
  <c r="H2444" i="1" s="1"/>
  <c r="G2444" i="1" s="1"/>
  <c r="K2445" i="1"/>
  <c r="N2445" i="1"/>
  <c r="P2445" i="1" s="1"/>
  <c r="R2445" i="1" s="1"/>
  <c r="Q2445" i="1"/>
  <c r="H2445" i="1" s="1"/>
  <c r="K2446" i="1"/>
  <c r="N2446" i="1"/>
  <c r="P2446" i="1" s="1"/>
  <c r="R2446" i="1" s="1"/>
  <c r="Q2446" i="1"/>
  <c r="H2446" i="1" s="1"/>
  <c r="K2447" i="1"/>
  <c r="N2447" i="1"/>
  <c r="P2447" i="1" s="1"/>
  <c r="R2447" i="1" s="1"/>
  <c r="Q2447" i="1"/>
  <c r="H2447" i="1" s="1"/>
  <c r="G2447" i="1" s="1"/>
  <c r="K2448" i="1"/>
  <c r="N2448" i="1"/>
  <c r="P2448" i="1" s="1"/>
  <c r="R2448" i="1" s="1"/>
  <c r="Q2448" i="1"/>
  <c r="H2448" i="1" s="1"/>
  <c r="G2448" i="1" s="1"/>
  <c r="K2449" i="1"/>
  <c r="N2449" i="1"/>
  <c r="P2449" i="1" s="1"/>
  <c r="R2449" i="1" s="1"/>
  <c r="Q2449" i="1"/>
  <c r="H2449" i="1" s="1"/>
  <c r="K2450" i="1"/>
  <c r="N2450" i="1"/>
  <c r="P2450" i="1" s="1"/>
  <c r="R2450" i="1" s="1"/>
  <c r="Q2450" i="1"/>
  <c r="H2450" i="1" s="1"/>
  <c r="K2451" i="1"/>
  <c r="N2451" i="1"/>
  <c r="P2451" i="1" s="1"/>
  <c r="R2451" i="1" s="1"/>
  <c r="S2451" i="1" s="1"/>
  <c r="Q2451" i="1"/>
  <c r="H2451" i="1" s="1"/>
  <c r="G2451" i="1" s="1"/>
  <c r="K2452" i="1"/>
  <c r="N2452" i="1"/>
  <c r="P2452" i="1" s="1"/>
  <c r="R2452" i="1" s="1"/>
  <c r="Q2452" i="1"/>
  <c r="H2452" i="1" s="1"/>
  <c r="G2452" i="1" s="1"/>
  <c r="K2453" i="1"/>
  <c r="N2453" i="1"/>
  <c r="P2453" i="1" s="1"/>
  <c r="R2453" i="1" s="1"/>
  <c r="Q2453" i="1"/>
  <c r="H2453" i="1" s="1"/>
  <c r="K2454" i="1"/>
  <c r="N2454" i="1"/>
  <c r="P2454" i="1" s="1"/>
  <c r="R2454" i="1" s="1"/>
  <c r="Q2454" i="1"/>
  <c r="H2454" i="1" s="1"/>
  <c r="K2455" i="1"/>
  <c r="N2455" i="1"/>
  <c r="P2455" i="1" s="1"/>
  <c r="R2455" i="1" s="1"/>
  <c r="S2455" i="1" s="1"/>
  <c r="Q2455" i="1"/>
  <c r="H2455" i="1" s="1"/>
  <c r="G2455" i="1" s="1"/>
  <c r="K2456" i="1"/>
  <c r="N2456" i="1"/>
  <c r="P2456" i="1" s="1"/>
  <c r="R2456" i="1" s="1"/>
  <c r="Q2456" i="1"/>
  <c r="H2456" i="1" s="1"/>
  <c r="G2456" i="1" s="1"/>
  <c r="K2457" i="1"/>
  <c r="N2457" i="1"/>
  <c r="P2457" i="1" s="1"/>
  <c r="R2457" i="1" s="1"/>
  <c r="Q2457" i="1"/>
  <c r="H2457" i="1" s="1"/>
  <c r="K2458" i="1"/>
  <c r="N2458" i="1"/>
  <c r="P2458" i="1" s="1"/>
  <c r="R2458" i="1" s="1"/>
  <c r="Q2458" i="1"/>
  <c r="H2458" i="1" s="1"/>
  <c r="K2459" i="1"/>
  <c r="N2459" i="1"/>
  <c r="P2459" i="1" s="1"/>
  <c r="R2459" i="1" s="1"/>
  <c r="Q2459" i="1"/>
  <c r="H2459" i="1" s="1"/>
  <c r="G2459" i="1" s="1"/>
  <c r="K2460" i="1"/>
  <c r="N2460" i="1"/>
  <c r="P2460" i="1" s="1"/>
  <c r="R2460" i="1" s="1"/>
  <c r="S2460" i="1" s="1"/>
  <c r="Q2460" i="1"/>
  <c r="H2460" i="1" s="1"/>
  <c r="G2460" i="1" s="1"/>
  <c r="K2461" i="1"/>
  <c r="N2461" i="1"/>
  <c r="P2461" i="1" s="1"/>
  <c r="R2461" i="1" s="1"/>
  <c r="Q2461" i="1"/>
  <c r="H2461" i="1" s="1"/>
  <c r="K2462" i="1"/>
  <c r="N2462" i="1"/>
  <c r="P2462" i="1" s="1"/>
  <c r="R2462" i="1" s="1"/>
  <c r="Q2462" i="1"/>
  <c r="H2462" i="1" s="1"/>
  <c r="K2463" i="1"/>
  <c r="N2463" i="1"/>
  <c r="P2463" i="1" s="1"/>
  <c r="R2463" i="1" s="1"/>
  <c r="Q2463" i="1"/>
  <c r="H2463" i="1" s="1"/>
  <c r="G2463" i="1" s="1"/>
  <c r="K2464" i="1"/>
  <c r="N2464" i="1"/>
  <c r="P2464" i="1" s="1"/>
  <c r="R2464" i="1" s="1"/>
  <c r="Q2464" i="1"/>
  <c r="H2464" i="1" s="1"/>
  <c r="G2464" i="1" s="1"/>
  <c r="K2465" i="1"/>
  <c r="N2465" i="1"/>
  <c r="P2465" i="1" s="1"/>
  <c r="R2465" i="1" s="1"/>
  <c r="Q2465" i="1"/>
  <c r="H2465" i="1" s="1"/>
  <c r="K2466" i="1"/>
  <c r="N2466" i="1"/>
  <c r="P2466" i="1" s="1"/>
  <c r="R2466" i="1" s="1"/>
  <c r="Q2466" i="1"/>
  <c r="H2466" i="1" s="1"/>
  <c r="K2467" i="1"/>
  <c r="N2467" i="1"/>
  <c r="P2467" i="1" s="1"/>
  <c r="R2467" i="1" s="1"/>
  <c r="S2467" i="1" s="1"/>
  <c r="Q2467" i="1"/>
  <c r="H2467" i="1" s="1"/>
  <c r="G2467" i="1" s="1"/>
  <c r="K2468" i="1"/>
  <c r="N2468" i="1"/>
  <c r="P2468" i="1" s="1"/>
  <c r="R2468" i="1" s="1"/>
  <c r="Q2468" i="1"/>
  <c r="H2468" i="1" s="1"/>
  <c r="G2468" i="1" s="1"/>
  <c r="K2469" i="1"/>
  <c r="N2469" i="1"/>
  <c r="P2469" i="1" s="1"/>
  <c r="R2469" i="1" s="1"/>
  <c r="Q2469" i="1"/>
  <c r="H2469" i="1" s="1"/>
  <c r="K2470" i="1"/>
  <c r="N2470" i="1"/>
  <c r="P2470" i="1" s="1"/>
  <c r="R2470" i="1" s="1"/>
  <c r="Q2470" i="1"/>
  <c r="H2470" i="1" s="1"/>
  <c r="K2471" i="1"/>
  <c r="N2471" i="1"/>
  <c r="P2471" i="1" s="1"/>
  <c r="R2471" i="1" s="1"/>
  <c r="S2471" i="1" s="1"/>
  <c r="Q2471" i="1"/>
  <c r="H2471" i="1" s="1"/>
  <c r="G2471" i="1" s="1"/>
  <c r="K2472" i="1"/>
  <c r="N2472" i="1"/>
  <c r="P2472" i="1" s="1"/>
  <c r="R2472" i="1" s="1"/>
  <c r="Q2472" i="1"/>
  <c r="H2472" i="1" s="1"/>
  <c r="G2472" i="1" s="1"/>
  <c r="K2473" i="1"/>
  <c r="N2473" i="1"/>
  <c r="P2473" i="1" s="1"/>
  <c r="R2473" i="1" s="1"/>
  <c r="Q2473" i="1"/>
  <c r="H2473" i="1" s="1"/>
  <c r="K2474" i="1"/>
  <c r="N2474" i="1"/>
  <c r="P2474" i="1" s="1"/>
  <c r="R2474" i="1" s="1"/>
  <c r="Q2474" i="1"/>
  <c r="H2474" i="1" s="1"/>
  <c r="K2475" i="1"/>
  <c r="N2475" i="1"/>
  <c r="P2475" i="1" s="1"/>
  <c r="R2475" i="1" s="1"/>
  <c r="S2475" i="1" s="1"/>
  <c r="Q2475" i="1"/>
  <c r="H2475" i="1" s="1"/>
  <c r="G2475" i="1" s="1"/>
  <c r="K2476" i="1"/>
  <c r="N2476" i="1"/>
  <c r="P2476" i="1" s="1"/>
  <c r="R2476" i="1" s="1"/>
  <c r="Q2476" i="1"/>
  <c r="H2476" i="1" s="1"/>
  <c r="D2476" i="1" s="1"/>
  <c r="K2477" i="1"/>
  <c r="N2477" i="1"/>
  <c r="P2477" i="1" s="1"/>
  <c r="R2477" i="1" s="1"/>
  <c r="Q2477" i="1"/>
  <c r="H2477" i="1" s="1"/>
  <c r="K2478" i="1"/>
  <c r="N2478" i="1"/>
  <c r="P2478" i="1" s="1"/>
  <c r="R2478" i="1" s="1"/>
  <c r="Q2478" i="1"/>
  <c r="H2478" i="1" s="1"/>
  <c r="K2479" i="1"/>
  <c r="N2479" i="1"/>
  <c r="P2479" i="1" s="1"/>
  <c r="R2479" i="1" s="1"/>
  <c r="Q2479" i="1"/>
  <c r="H2479" i="1" s="1"/>
  <c r="K2480" i="1"/>
  <c r="N2480" i="1"/>
  <c r="P2480" i="1" s="1"/>
  <c r="R2480" i="1" s="1"/>
  <c r="Q2480" i="1"/>
  <c r="H2480" i="1" s="1"/>
  <c r="G2480" i="1" s="1"/>
  <c r="K2481" i="1"/>
  <c r="N2481" i="1"/>
  <c r="P2481" i="1" s="1"/>
  <c r="R2481" i="1" s="1"/>
  <c r="Q2481" i="1"/>
  <c r="H2481" i="1" s="1"/>
  <c r="G2481" i="1" s="1"/>
  <c r="K2482" i="1"/>
  <c r="N2482" i="1"/>
  <c r="P2482" i="1" s="1"/>
  <c r="R2482" i="1" s="1"/>
  <c r="Q2482" i="1"/>
  <c r="H2482" i="1" s="1"/>
  <c r="K2483" i="1"/>
  <c r="N2483" i="1"/>
  <c r="P2483" i="1" s="1"/>
  <c r="R2483" i="1" s="1"/>
  <c r="S2483" i="1" s="1"/>
  <c r="Q2483" i="1"/>
  <c r="H2483" i="1" s="1"/>
  <c r="K2484" i="1"/>
  <c r="N2484" i="1"/>
  <c r="P2484" i="1" s="1"/>
  <c r="R2484" i="1" s="1"/>
  <c r="Q2484" i="1"/>
  <c r="H2484" i="1" s="1"/>
  <c r="D2484" i="1" s="1"/>
  <c r="K2485" i="1"/>
  <c r="N2485" i="1"/>
  <c r="P2485" i="1" s="1"/>
  <c r="R2485" i="1" s="1"/>
  <c r="Q2485" i="1"/>
  <c r="H2485" i="1" s="1"/>
  <c r="K2486" i="1"/>
  <c r="N2486" i="1"/>
  <c r="P2486" i="1" s="1"/>
  <c r="R2486" i="1" s="1"/>
  <c r="Q2486" i="1"/>
  <c r="H2486" i="1" s="1"/>
  <c r="K2487" i="1"/>
  <c r="N2487" i="1"/>
  <c r="P2487" i="1" s="1"/>
  <c r="R2487" i="1" s="1"/>
  <c r="Q2487" i="1"/>
  <c r="H2487" i="1" s="1"/>
  <c r="K2488" i="1"/>
  <c r="N2488" i="1"/>
  <c r="P2488" i="1" s="1"/>
  <c r="R2488" i="1" s="1"/>
  <c r="Q2488" i="1"/>
  <c r="H2488" i="1" s="1"/>
  <c r="G2488" i="1" s="1"/>
  <c r="K2489" i="1"/>
  <c r="N2489" i="1"/>
  <c r="P2489" i="1" s="1"/>
  <c r="R2489" i="1" s="1"/>
  <c r="S2489" i="1" s="1"/>
  <c r="Q2489" i="1"/>
  <c r="H2489" i="1" s="1"/>
  <c r="G2489" i="1" s="1"/>
  <c r="K2490" i="1"/>
  <c r="N2490" i="1"/>
  <c r="P2490" i="1" s="1"/>
  <c r="R2490" i="1" s="1"/>
  <c r="Q2490" i="1"/>
  <c r="H2490" i="1" s="1"/>
  <c r="K2491" i="1"/>
  <c r="N2491" i="1"/>
  <c r="P2491" i="1" s="1"/>
  <c r="R2491" i="1" s="1"/>
  <c r="S2491" i="1" s="1"/>
  <c r="Q2491" i="1"/>
  <c r="H2491" i="1" s="1"/>
  <c r="K2492" i="1"/>
  <c r="N2492" i="1"/>
  <c r="P2492" i="1" s="1"/>
  <c r="R2492" i="1" s="1"/>
  <c r="Q2492" i="1"/>
  <c r="H2492" i="1" s="1"/>
  <c r="D2492" i="1" s="1"/>
  <c r="K2493" i="1"/>
  <c r="N2493" i="1"/>
  <c r="P2493" i="1" s="1"/>
  <c r="R2493" i="1" s="1"/>
  <c r="Q2493" i="1"/>
  <c r="H2493" i="1" s="1"/>
  <c r="K2494" i="1"/>
  <c r="N2494" i="1"/>
  <c r="P2494" i="1" s="1"/>
  <c r="R2494" i="1" s="1"/>
  <c r="Q2494" i="1"/>
  <c r="H2494" i="1" s="1"/>
  <c r="K2495" i="1"/>
  <c r="N2495" i="1"/>
  <c r="P2495" i="1" s="1"/>
  <c r="R2495" i="1" s="1"/>
  <c r="Q2495" i="1"/>
  <c r="H2495" i="1" s="1"/>
  <c r="K2496" i="1"/>
  <c r="N2496" i="1"/>
  <c r="P2496" i="1" s="1"/>
  <c r="R2496" i="1" s="1"/>
  <c r="Q2496" i="1"/>
  <c r="H2496" i="1" s="1"/>
  <c r="G2496" i="1" s="1"/>
  <c r="K2497" i="1"/>
  <c r="N2497" i="1"/>
  <c r="P2497" i="1" s="1"/>
  <c r="R2497" i="1" s="1"/>
  <c r="Q2497" i="1"/>
  <c r="H2497" i="1" s="1"/>
  <c r="G2497" i="1" s="1"/>
  <c r="K2498" i="1"/>
  <c r="N2498" i="1"/>
  <c r="P2498" i="1" s="1"/>
  <c r="R2498" i="1" s="1"/>
  <c r="Q2498" i="1"/>
  <c r="H2498" i="1" s="1"/>
  <c r="K2499" i="1"/>
  <c r="N2499" i="1"/>
  <c r="P2499" i="1" s="1"/>
  <c r="R2499" i="1" s="1"/>
  <c r="S2499" i="1" s="1"/>
  <c r="Q2499" i="1"/>
  <c r="H2499" i="1" s="1"/>
  <c r="K2500" i="1"/>
  <c r="N2500" i="1"/>
  <c r="P2500" i="1" s="1"/>
  <c r="R2500" i="1" s="1"/>
  <c r="Q2500" i="1"/>
  <c r="H2500" i="1" s="1"/>
  <c r="D2500" i="1" s="1"/>
  <c r="K2501" i="1"/>
  <c r="N2501" i="1"/>
  <c r="P2501" i="1" s="1"/>
  <c r="R2501" i="1" s="1"/>
  <c r="Q2501" i="1"/>
  <c r="H2501" i="1" s="1"/>
  <c r="K2502" i="1"/>
  <c r="N2502" i="1"/>
  <c r="P2502" i="1" s="1"/>
  <c r="R2502" i="1" s="1"/>
  <c r="Q2502" i="1"/>
  <c r="H2502" i="1" s="1"/>
  <c r="K2503" i="1"/>
  <c r="N2503" i="1"/>
  <c r="P2503" i="1" s="1"/>
  <c r="R2503" i="1" s="1"/>
  <c r="Q2503" i="1"/>
  <c r="H2503" i="1" s="1"/>
  <c r="K2504" i="1"/>
  <c r="N2504" i="1"/>
  <c r="P2504" i="1" s="1"/>
  <c r="R2504" i="1" s="1"/>
  <c r="Q2504" i="1"/>
  <c r="H2504" i="1" s="1"/>
  <c r="G2504" i="1" s="1"/>
  <c r="K2505" i="1"/>
  <c r="N2505" i="1"/>
  <c r="P2505" i="1" s="1"/>
  <c r="R2505" i="1" s="1"/>
  <c r="Q2505" i="1"/>
  <c r="H2505" i="1" s="1"/>
  <c r="G2505" i="1" s="1"/>
  <c r="K2506" i="1"/>
  <c r="N2506" i="1"/>
  <c r="P2506" i="1" s="1"/>
  <c r="R2506" i="1" s="1"/>
  <c r="Q2506" i="1"/>
  <c r="H2506" i="1" s="1"/>
  <c r="K2507" i="1"/>
  <c r="N2507" i="1"/>
  <c r="P2507" i="1" s="1"/>
  <c r="R2507" i="1" s="1"/>
  <c r="S2507" i="1" s="1"/>
  <c r="Q2507" i="1"/>
  <c r="H2507" i="1" s="1"/>
  <c r="K2508" i="1"/>
  <c r="N2508" i="1"/>
  <c r="P2508" i="1" s="1"/>
  <c r="R2508" i="1" s="1"/>
  <c r="Q2508" i="1"/>
  <c r="H2508" i="1" s="1"/>
  <c r="D2508" i="1" s="1"/>
  <c r="K2509" i="1"/>
  <c r="N2509" i="1"/>
  <c r="P2509" i="1" s="1"/>
  <c r="R2509" i="1" s="1"/>
  <c r="Q2509" i="1"/>
  <c r="H2509" i="1" s="1"/>
  <c r="K2510" i="1"/>
  <c r="N2510" i="1"/>
  <c r="P2510" i="1" s="1"/>
  <c r="R2510" i="1" s="1"/>
  <c r="Q2510" i="1"/>
  <c r="H2510" i="1" s="1"/>
  <c r="K2511" i="1"/>
  <c r="N2511" i="1"/>
  <c r="P2511" i="1" s="1"/>
  <c r="R2511" i="1" s="1"/>
  <c r="Q2511" i="1"/>
  <c r="H2511" i="1" s="1"/>
  <c r="K2512" i="1"/>
  <c r="N2512" i="1"/>
  <c r="P2512" i="1" s="1"/>
  <c r="R2512" i="1" s="1"/>
  <c r="Q2512" i="1"/>
  <c r="H2512" i="1" s="1"/>
  <c r="G2512" i="1" s="1"/>
  <c r="K2513" i="1"/>
  <c r="N2513" i="1"/>
  <c r="P2513" i="1" s="1"/>
  <c r="R2513" i="1" s="1"/>
  <c r="S2513" i="1" s="1"/>
  <c r="Q2513" i="1"/>
  <c r="H2513" i="1" s="1"/>
  <c r="G2513" i="1" s="1"/>
  <c r="K2514" i="1"/>
  <c r="N2514" i="1"/>
  <c r="P2514" i="1" s="1"/>
  <c r="R2514" i="1" s="1"/>
  <c r="Q2514" i="1"/>
  <c r="H2514" i="1" s="1"/>
  <c r="K2515" i="1"/>
  <c r="N2515" i="1"/>
  <c r="P2515" i="1" s="1"/>
  <c r="R2515" i="1" s="1"/>
  <c r="S2515" i="1" s="1"/>
  <c r="Q2515" i="1"/>
  <c r="H2515" i="1" s="1"/>
  <c r="K2516" i="1"/>
  <c r="N2516" i="1"/>
  <c r="P2516" i="1" s="1"/>
  <c r="R2516" i="1" s="1"/>
  <c r="Q2516" i="1"/>
  <c r="H2516" i="1" s="1"/>
  <c r="D2516" i="1" s="1"/>
  <c r="K2517" i="1"/>
  <c r="N2517" i="1"/>
  <c r="P2517" i="1" s="1"/>
  <c r="R2517" i="1" s="1"/>
  <c r="Q2517" i="1"/>
  <c r="H2517" i="1" s="1"/>
  <c r="K2518" i="1"/>
  <c r="N2518" i="1"/>
  <c r="P2518" i="1" s="1"/>
  <c r="R2518" i="1" s="1"/>
  <c r="Q2518" i="1"/>
  <c r="H2518" i="1" s="1"/>
  <c r="K2519" i="1"/>
  <c r="N2519" i="1"/>
  <c r="P2519" i="1" s="1"/>
  <c r="R2519" i="1" s="1"/>
  <c r="Q2519" i="1"/>
  <c r="H2519" i="1" s="1"/>
  <c r="K2520" i="1"/>
  <c r="N2520" i="1"/>
  <c r="P2520" i="1" s="1"/>
  <c r="R2520" i="1" s="1"/>
  <c r="Q2520" i="1"/>
  <c r="H2520" i="1" s="1"/>
  <c r="K2521" i="1"/>
  <c r="N2521" i="1"/>
  <c r="P2521" i="1" s="1"/>
  <c r="R2521" i="1" s="1"/>
  <c r="S2521" i="1" s="1"/>
  <c r="Q2521" i="1"/>
  <c r="H2521" i="1" s="1"/>
  <c r="K2522" i="1"/>
  <c r="N2522" i="1"/>
  <c r="P2522" i="1" s="1"/>
  <c r="R2522" i="1" s="1"/>
  <c r="Q2522" i="1"/>
  <c r="H2522" i="1" s="1"/>
  <c r="K2523" i="1"/>
  <c r="N2523" i="1"/>
  <c r="P2523" i="1" s="1"/>
  <c r="R2523" i="1" s="1"/>
  <c r="Q2523" i="1"/>
  <c r="H2523" i="1" s="1"/>
  <c r="K2524" i="1"/>
  <c r="N2524" i="1"/>
  <c r="P2524" i="1" s="1"/>
  <c r="R2524" i="1" s="1"/>
  <c r="Q2524" i="1"/>
  <c r="H2524" i="1" s="1"/>
  <c r="K2525" i="1"/>
  <c r="N2525" i="1"/>
  <c r="P2525" i="1" s="1"/>
  <c r="R2525" i="1" s="1"/>
  <c r="S2525" i="1" s="1"/>
  <c r="Q2525" i="1"/>
  <c r="H2525" i="1" s="1"/>
  <c r="K2526" i="1"/>
  <c r="N2526" i="1"/>
  <c r="P2526" i="1" s="1"/>
  <c r="R2526" i="1" s="1"/>
  <c r="Q2526" i="1"/>
  <c r="H2526" i="1" s="1"/>
  <c r="D2526" i="1" s="1"/>
  <c r="K2527" i="1"/>
  <c r="N2527" i="1"/>
  <c r="P2527" i="1" s="1"/>
  <c r="R2527" i="1" s="1"/>
  <c r="S2527" i="1" s="1"/>
  <c r="Q2527" i="1"/>
  <c r="H2527" i="1" s="1"/>
  <c r="G2527" i="1" s="1"/>
  <c r="K2528" i="1"/>
  <c r="N2528" i="1"/>
  <c r="P2528" i="1" s="1"/>
  <c r="R2528" i="1" s="1"/>
  <c r="Q2528" i="1"/>
  <c r="H2528" i="1" s="1"/>
  <c r="K2529" i="1"/>
  <c r="N2529" i="1"/>
  <c r="P2529" i="1" s="1"/>
  <c r="R2529" i="1" s="1"/>
  <c r="S2529" i="1" s="1"/>
  <c r="Q2529" i="1"/>
  <c r="H2529" i="1" s="1"/>
  <c r="K2530" i="1"/>
  <c r="N2530" i="1"/>
  <c r="P2530" i="1" s="1"/>
  <c r="R2530" i="1" s="1"/>
  <c r="Q2530" i="1"/>
  <c r="H2530" i="1" s="1"/>
  <c r="D2530" i="1" s="1"/>
  <c r="K2531" i="1"/>
  <c r="N2531" i="1"/>
  <c r="P2531" i="1" s="1"/>
  <c r="R2531" i="1" s="1"/>
  <c r="S2531" i="1" s="1"/>
  <c r="Q2531" i="1"/>
  <c r="H2531" i="1" s="1"/>
  <c r="G2531" i="1" s="1"/>
  <c r="K2532" i="1"/>
  <c r="N2532" i="1"/>
  <c r="P2532" i="1" s="1"/>
  <c r="R2532" i="1" s="1"/>
  <c r="Q2532" i="1"/>
  <c r="H2532" i="1" s="1"/>
  <c r="K2533" i="1"/>
  <c r="N2533" i="1"/>
  <c r="P2533" i="1" s="1"/>
  <c r="R2533" i="1" s="1"/>
  <c r="S2533" i="1" s="1"/>
  <c r="Q2533" i="1"/>
  <c r="H2533" i="1" s="1"/>
  <c r="K2534" i="1"/>
  <c r="N2534" i="1"/>
  <c r="P2534" i="1" s="1"/>
  <c r="R2534" i="1" s="1"/>
  <c r="Q2534" i="1"/>
  <c r="H2534" i="1" s="1"/>
  <c r="D2534" i="1" s="1"/>
  <c r="K2535" i="1"/>
  <c r="N2535" i="1"/>
  <c r="P2535" i="1" s="1"/>
  <c r="R2535" i="1" s="1"/>
  <c r="S2535" i="1" s="1"/>
  <c r="Q2535" i="1"/>
  <c r="H2535" i="1" s="1"/>
  <c r="G2535" i="1" s="1"/>
  <c r="K2536" i="1"/>
  <c r="N2536" i="1"/>
  <c r="P2536" i="1" s="1"/>
  <c r="R2536" i="1" s="1"/>
  <c r="Q2536" i="1"/>
  <c r="H2536" i="1" s="1"/>
  <c r="K2537" i="1"/>
  <c r="N2537" i="1"/>
  <c r="P2537" i="1" s="1"/>
  <c r="R2537" i="1" s="1"/>
  <c r="S2537" i="1" s="1"/>
  <c r="Q2537" i="1"/>
  <c r="H2537" i="1" s="1"/>
  <c r="K2538" i="1"/>
  <c r="N2538" i="1"/>
  <c r="P2538" i="1" s="1"/>
  <c r="R2538" i="1" s="1"/>
  <c r="Q2538" i="1"/>
  <c r="H2538" i="1" s="1"/>
  <c r="D2538" i="1" s="1"/>
  <c r="K2539" i="1"/>
  <c r="N2539" i="1"/>
  <c r="P2539" i="1" s="1"/>
  <c r="R2539" i="1" s="1"/>
  <c r="S2539" i="1" s="1"/>
  <c r="Q2539" i="1"/>
  <c r="H2539" i="1" s="1"/>
  <c r="G2539" i="1" s="1"/>
  <c r="K2540" i="1"/>
  <c r="N2540" i="1"/>
  <c r="P2540" i="1" s="1"/>
  <c r="R2540" i="1" s="1"/>
  <c r="Q2540" i="1"/>
  <c r="H2540" i="1" s="1"/>
  <c r="K2541" i="1"/>
  <c r="N2541" i="1"/>
  <c r="P2541" i="1" s="1"/>
  <c r="R2541" i="1" s="1"/>
  <c r="S2541" i="1" s="1"/>
  <c r="Q2541" i="1"/>
  <c r="H2541" i="1" s="1"/>
  <c r="K2542" i="1"/>
  <c r="N2542" i="1"/>
  <c r="P2542" i="1" s="1"/>
  <c r="R2542" i="1" s="1"/>
  <c r="Q2542" i="1"/>
  <c r="H2542" i="1" s="1"/>
  <c r="D2542" i="1" s="1"/>
  <c r="K2543" i="1"/>
  <c r="N2543" i="1"/>
  <c r="P2543" i="1" s="1"/>
  <c r="R2543" i="1" s="1"/>
  <c r="S2543" i="1" s="1"/>
  <c r="Q2543" i="1"/>
  <c r="H2543" i="1" s="1"/>
  <c r="G2543" i="1" s="1"/>
  <c r="K2544" i="1"/>
  <c r="N2544" i="1"/>
  <c r="P2544" i="1" s="1"/>
  <c r="R2544" i="1" s="1"/>
  <c r="Q2544" i="1"/>
  <c r="H2544" i="1" s="1"/>
  <c r="K2545" i="1"/>
  <c r="N2545" i="1"/>
  <c r="P2545" i="1" s="1"/>
  <c r="R2545" i="1" s="1"/>
  <c r="S2545" i="1" s="1"/>
  <c r="Q2545" i="1"/>
  <c r="H2545" i="1" s="1"/>
  <c r="K2546" i="1"/>
  <c r="N2546" i="1"/>
  <c r="P2546" i="1" s="1"/>
  <c r="R2546" i="1" s="1"/>
  <c r="Q2546" i="1"/>
  <c r="H2546" i="1" s="1"/>
  <c r="D2546" i="1" s="1"/>
  <c r="K2547" i="1"/>
  <c r="N2547" i="1"/>
  <c r="P2547" i="1" s="1"/>
  <c r="R2547" i="1" s="1"/>
  <c r="S2547" i="1" s="1"/>
  <c r="Q2547" i="1"/>
  <c r="H2547" i="1" s="1"/>
  <c r="G2547" i="1" s="1"/>
  <c r="K2548" i="1"/>
  <c r="N2548" i="1"/>
  <c r="P2548" i="1" s="1"/>
  <c r="R2548" i="1" s="1"/>
  <c r="Q2548" i="1"/>
  <c r="H2548" i="1" s="1"/>
  <c r="K2549" i="1"/>
  <c r="N2549" i="1"/>
  <c r="P2549" i="1" s="1"/>
  <c r="R2549" i="1" s="1"/>
  <c r="S2549" i="1" s="1"/>
  <c r="Q2549" i="1"/>
  <c r="H2549" i="1" s="1"/>
  <c r="K2550" i="1"/>
  <c r="N2550" i="1"/>
  <c r="P2550" i="1" s="1"/>
  <c r="R2550" i="1" s="1"/>
  <c r="Q2550" i="1"/>
  <c r="H2550" i="1" s="1"/>
  <c r="D2550" i="1" s="1"/>
  <c r="K2551" i="1"/>
  <c r="N2551" i="1"/>
  <c r="P2551" i="1" s="1"/>
  <c r="R2551" i="1" s="1"/>
  <c r="S2551" i="1" s="1"/>
  <c r="Q2551" i="1"/>
  <c r="H2551" i="1" s="1"/>
  <c r="G2551" i="1" s="1"/>
  <c r="K2552" i="1"/>
  <c r="N2552" i="1"/>
  <c r="P2552" i="1" s="1"/>
  <c r="R2552" i="1" s="1"/>
  <c r="Q2552" i="1"/>
  <c r="H2552" i="1" s="1"/>
  <c r="K2553" i="1"/>
  <c r="N2553" i="1"/>
  <c r="P2553" i="1" s="1"/>
  <c r="R2553" i="1" s="1"/>
  <c r="S2553" i="1" s="1"/>
  <c r="Q2553" i="1"/>
  <c r="H2553" i="1" s="1"/>
  <c r="K2554" i="1"/>
  <c r="N2554" i="1"/>
  <c r="P2554" i="1" s="1"/>
  <c r="R2554" i="1" s="1"/>
  <c r="Q2554" i="1"/>
  <c r="H2554" i="1" s="1"/>
  <c r="D2554" i="1" s="1"/>
  <c r="K2555" i="1"/>
  <c r="N2555" i="1"/>
  <c r="P2555" i="1" s="1"/>
  <c r="R2555" i="1" s="1"/>
  <c r="S2555" i="1" s="1"/>
  <c r="Q2555" i="1"/>
  <c r="H2555" i="1" s="1"/>
  <c r="G2555" i="1" s="1"/>
  <c r="K2556" i="1"/>
  <c r="N2556" i="1"/>
  <c r="P2556" i="1" s="1"/>
  <c r="R2556" i="1" s="1"/>
  <c r="Q2556" i="1"/>
  <c r="H2556" i="1" s="1"/>
  <c r="K2557" i="1"/>
  <c r="N2557" i="1"/>
  <c r="P2557" i="1" s="1"/>
  <c r="R2557" i="1" s="1"/>
  <c r="S2557" i="1" s="1"/>
  <c r="Q2557" i="1"/>
  <c r="H2557" i="1" s="1"/>
  <c r="K2558" i="1"/>
  <c r="N2558" i="1"/>
  <c r="P2558" i="1" s="1"/>
  <c r="R2558" i="1" s="1"/>
  <c r="Q2558" i="1"/>
  <c r="H2558" i="1" s="1"/>
  <c r="D2558" i="1" s="1"/>
  <c r="K2559" i="1"/>
  <c r="N2559" i="1"/>
  <c r="P2559" i="1" s="1"/>
  <c r="R2559" i="1" s="1"/>
  <c r="S2559" i="1" s="1"/>
  <c r="Q2559" i="1"/>
  <c r="H2559" i="1" s="1"/>
  <c r="G2559" i="1" s="1"/>
  <c r="K2560" i="1"/>
  <c r="N2560" i="1"/>
  <c r="P2560" i="1" s="1"/>
  <c r="R2560" i="1" s="1"/>
  <c r="Q2560" i="1"/>
  <c r="H2560" i="1" s="1"/>
  <c r="K2561" i="1"/>
  <c r="N2561" i="1"/>
  <c r="P2561" i="1" s="1"/>
  <c r="R2561" i="1" s="1"/>
  <c r="S2561" i="1" s="1"/>
  <c r="Q2561" i="1"/>
  <c r="H2561" i="1" s="1"/>
  <c r="K2562" i="1"/>
  <c r="N2562" i="1"/>
  <c r="P2562" i="1" s="1"/>
  <c r="R2562" i="1" s="1"/>
  <c r="Q2562" i="1"/>
  <c r="H2562" i="1" s="1"/>
  <c r="D2562" i="1" s="1"/>
  <c r="K2563" i="1"/>
  <c r="N2563" i="1"/>
  <c r="P2563" i="1" s="1"/>
  <c r="R2563" i="1" s="1"/>
  <c r="S2563" i="1" s="1"/>
  <c r="Q2563" i="1"/>
  <c r="H2563" i="1" s="1"/>
  <c r="G2563" i="1" s="1"/>
  <c r="K2564" i="1"/>
  <c r="N2564" i="1"/>
  <c r="P2564" i="1" s="1"/>
  <c r="R2564" i="1" s="1"/>
  <c r="Q2564" i="1"/>
  <c r="H2564" i="1" s="1"/>
  <c r="K2565" i="1"/>
  <c r="N2565" i="1"/>
  <c r="P2565" i="1" s="1"/>
  <c r="R2565" i="1" s="1"/>
  <c r="S2565" i="1" s="1"/>
  <c r="Q2565" i="1"/>
  <c r="H2565" i="1" s="1"/>
  <c r="K2566" i="1"/>
  <c r="N2566" i="1"/>
  <c r="P2566" i="1" s="1"/>
  <c r="R2566" i="1" s="1"/>
  <c r="Q2566" i="1"/>
  <c r="H2566" i="1" s="1"/>
  <c r="D2566" i="1" s="1"/>
  <c r="K2567" i="1"/>
  <c r="N2567" i="1"/>
  <c r="P2567" i="1" s="1"/>
  <c r="R2567" i="1" s="1"/>
  <c r="S2567" i="1" s="1"/>
  <c r="Q2567" i="1"/>
  <c r="H2567" i="1" s="1"/>
  <c r="G2567" i="1" s="1"/>
  <c r="K2568" i="1"/>
  <c r="N2568" i="1"/>
  <c r="P2568" i="1" s="1"/>
  <c r="R2568" i="1" s="1"/>
  <c r="Q2568" i="1"/>
  <c r="H2568" i="1" s="1"/>
  <c r="K2569" i="1"/>
  <c r="N2569" i="1"/>
  <c r="P2569" i="1" s="1"/>
  <c r="R2569" i="1" s="1"/>
  <c r="S2569" i="1" s="1"/>
  <c r="Q2569" i="1"/>
  <c r="H2569" i="1" s="1"/>
  <c r="K2570" i="1"/>
  <c r="N2570" i="1"/>
  <c r="P2570" i="1" s="1"/>
  <c r="R2570" i="1" s="1"/>
  <c r="Q2570" i="1"/>
  <c r="H2570" i="1" s="1"/>
  <c r="D2570" i="1" s="1"/>
  <c r="K2571" i="1"/>
  <c r="N2571" i="1"/>
  <c r="P2571" i="1" s="1"/>
  <c r="R2571" i="1" s="1"/>
  <c r="S2571" i="1" s="1"/>
  <c r="Q2571" i="1"/>
  <c r="H2571" i="1" s="1"/>
  <c r="G2571" i="1" s="1"/>
  <c r="K2572" i="1"/>
  <c r="N2572" i="1"/>
  <c r="P2572" i="1" s="1"/>
  <c r="R2572" i="1" s="1"/>
  <c r="Q2572" i="1"/>
  <c r="H2572" i="1" s="1"/>
  <c r="K2573" i="1"/>
  <c r="N2573" i="1"/>
  <c r="P2573" i="1" s="1"/>
  <c r="R2573" i="1" s="1"/>
  <c r="S2573" i="1" s="1"/>
  <c r="Q2573" i="1"/>
  <c r="H2573" i="1" s="1"/>
  <c r="K2574" i="1"/>
  <c r="N2574" i="1"/>
  <c r="P2574" i="1" s="1"/>
  <c r="R2574" i="1" s="1"/>
  <c r="Q2574" i="1"/>
  <c r="H2574" i="1" s="1"/>
  <c r="D2574" i="1" s="1"/>
  <c r="K2575" i="1"/>
  <c r="N2575" i="1"/>
  <c r="P2575" i="1" s="1"/>
  <c r="R2575" i="1" s="1"/>
  <c r="S2575" i="1" s="1"/>
  <c r="Q2575" i="1"/>
  <c r="H2575" i="1" s="1"/>
  <c r="G2575" i="1" s="1"/>
  <c r="K2576" i="1"/>
  <c r="N2576" i="1"/>
  <c r="P2576" i="1" s="1"/>
  <c r="R2576" i="1" s="1"/>
  <c r="Q2576" i="1"/>
  <c r="H2576" i="1" s="1"/>
  <c r="K2577" i="1"/>
  <c r="N2577" i="1"/>
  <c r="P2577" i="1" s="1"/>
  <c r="R2577" i="1" s="1"/>
  <c r="S2577" i="1" s="1"/>
  <c r="Q2577" i="1"/>
  <c r="H2577" i="1" s="1"/>
  <c r="K2578" i="1"/>
  <c r="N2578" i="1"/>
  <c r="P2578" i="1" s="1"/>
  <c r="R2578" i="1" s="1"/>
  <c r="Q2578" i="1"/>
  <c r="H2578" i="1" s="1"/>
  <c r="D2578" i="1" s="1"/>
  <c r="K2579" i="1"/>
  <c r="N2579" i="1"/>
  <c r="P2579" i="1" s="1"/>
  <c r="R2579" i="1" s="1"/>
  <c r="S2579" i="1" s="1"/>
  <c r="Q2579" i="1"/>
  <c r="H2579" i="1" s="1"/>
  <c r="G2579" i="1" s="1"/>
  <c r="K2580" i="1"/>
  <c r="N2580" i="1"/>
  <c r="P2580" i="1" s="1"/>
  <c r="R2580" i="1" s="1"/>
  <c r="Q2580" i="1"/>
  <c r="H2580" i="1" s="1"/>
  <c r="K2581" i="1"/>
  <c r="N2581" i="1"/>
  <c r="P2581" i="1" s="1"/>
  <c r="R2581" i="1" s="1"/>
  <c r="S2581" i="1" s="1"/>
  <c r="Q2581" i="1"/>
  <c r="H2581" i="1" s="1"/>
  <c r="K2582" i="1"/>
  <c r="N2582" i="1"/>
  <c r="P2582" i="1" s="1"/>
  <c r="R2582" i="1" s="1"/>
  <c r="Q2582" i="1"/>
  <c r="H2582" i="1" s="1"/>
  <c r="D2582" i="1" s="1"/>
  <c r="K2583" i="1"/>
  <c r="N2583" i="1"/>
  <c r="P2583" i="1" s="1"/>
  <c r="R2583" i="1" s="1"/>
  <c r="S2583" i="1" s="1"/>
  <c r="Q2583" i="1"/>
  <c r="H2583" i="1" s="1"/>
  <c r="G2583" i="1" s="1"/>
  <c r="K2584" i="1"/>
  <c r="N2584" i="1"/>
  <c r="P2584" i="1" s="1"/>
  <c r="R2584" i="1" s="1"/>
  <c r="Q2584" i="1"/>
  <c r="H2584" i="1" s="1"/>
  <c r="K2585" i="1"/>
  <c r="N2585" i="1"/>
  <c r="P2585" i="1" s="1"/>
  <c r="R2585" i="1" s="1"/>
  <c r="S2585" i="1" s="1"/>
  <c r="Q2585" i="1"/>
  <c r="H2585" i="1" s="1"/>
  <c r="K2586" i="1"/>
  <c r="N2586" i="1"/>
  <c r="P2586" i="1" s="1"/>
  <c r="R2586" i="1" s="1"/>
  <c r="Q2586" i="1"/>
  <c r="H2586" i="1" s="1"/>
  <c r="D2586" i="1" s="1"/>
  <c r="K2587" i="1"/>
  <c r="N2587" i="1"/>
  <c r="P2587" i="1" s="1"/>
  <c r="R2587" i="1" s="1"/>
  <c r="S2587" i="1" s="1"/>
  <c r="Q2587" i="1"/>
  <c r="H2587" i="1" s="1"/>
  <c r="G2587" i="1" s="1"/>
  <c r="K2588" i="1"/>
  <c r="N2588" i="1"/>
  <c r="P2588" i="1" s="1"/>
  <c r="R2588" i="1" s="1"/>
  <c r="Q2588" i="1"/>
  <c r="H2588" i="1" s="1"/>
  <c r="K2589" i="1"/>
  <c r="N2589" i="1"/>
  <c r="P2589" i="1" s="1"/>
  <c r="R2589" i="1" s="1"/>
  <c r="S2589" i="1" s="1"/>
  <c r="Q2589" i="1"/>
  <c r="H2589" i="1" s="1"/>
  <c r="K2590" i="1"/>
  <c r="N2590" i="1"/>
  <c r="P2590" i="1" s="1"/>
  <c r="R2590" i="1" s="1"/>
  <c r="Q2590" i="1"/>
  <c r="H2590" i="1" s="1"/>
  <c r="D2590" i="1" s="1"/>
  <c r="K2591" i="1"/>
  <c r="N2591" i="1"/>
  <c r="P2591" i="1" s="1"/>
  <c r="R2591" i="1" s="1"/>
  <c r="S2591" i="1" s="1"/>
  <c r="Q2591" i="1"/>
  <c r="H2591" i="1" s="1"/>
  <c r="G2591" i="1" s="1"/>
  <c r="K2592" i="1"/>
  <c r="N2592" i="1"/>
  <c r="P2592" i="1" s="1"/>
  <c r="R2592" i="1" s="1"/>
  <c r="Q2592" i="1"/>
  <c r="H2592" i="1" s="1"/>
  <c r="K2593" i="1"/>
  <c r="N2593" i="1"/>
  <c r="P2593" i="1" s="1"/>
  <c r="R2593" i="1" s="1"/>
  <c r="S2593" i="1" s="1"/>
  <c r="Q2593" i="1"/>
  <c r="H2593" i="1" s="1"/>
  <c r="K2594" i="1"/>
  <c r="N2594" i="1"/>
  <c r="P2594" i="1" s="1"/>
  <c r="R2594" i="1" s="1"/>
  <c r="Q2594" i="1"/>
  <c r="H2594" i="1" s="1"/>
  <c r="D2594" i="1" s="1"/>
  <c r="K2595" i="1"/>
  <c r="N2595" i="1"/>
  <c r="P2595" i="1" s="1"/>
  <c r="R2595" i="1" s="1"/>
  <c r="S2595" i="1" s="1"/>
  <c r="Q2595" i="1"/>
  <c r="H2595" i="1" s="1"/>
  <c r="G2595" i="1" s="1"/>
  <c r="K2596" i="1"/>
  <c r="N2596" i="1"/>
  <c r="P2596" i="1" s="1"/>
  <c r="R2596" i="1" s="1"/>
  <c r="Q2596" i="1"/>
  <c r="H2596" i="1" s="1"/>
  <c r="K2597" i="1"/>
  <c r="N2597" i="1"/>
  <c r="P2597" i="1" s="1"/>
  <c r="R2597" i="1" s="1"/>
  <c r="S2597" i="1" s="1"/>
  <c r="Q2597" i="1"/>
  <c r="H2597" i="1" s="1"/>
  <c r="K2598" i="1"/>
  <c r="N2598" i="1"/>
  <c r="P2598" i="1" s="1"/>
  <c r="R2598" i="1" s="1"/>
  <c r="Q2598" i="1"/>
  <c r="H2598" i="1" s="1"/>
  <c r="D2598" i="1" s="1"/>
  <c r="K2599" i="1"/>
  <c r="N2599" i="1"/>
  <c r="P2599" i="1" s="1"/>
  <c r="R2599" i="1" s="1"/>
  <c r="S2599" i="1" s="1"/>
  <c r="Q2599" i="1"/>
  <c r="H2599" i="1" s="1"/>
  <c r="G2599" i="1" s="1"/>
  <c r="K2600" i="1"/>
  <c r="N2600" i="1"/>
  <c r="P2600" i="1" s="1"/>
  <c r="R2600" i="1" s="1"/>
  <c r="Q2600" i="1"/>
  <c r="H2600" i="1" s="1"/>
  <c r="K2601" i="1"/>
  <c r="N2601" i="1"/>
  <c r="P2601" i="1" s="1"/>
  <c r="R2601" i="1" s="1"/>
  <c r="S2601" i="1" s="1"/>
  <c r="Q2601" i="1"/>
  <c r="H2601" i="1" s="1"/>
  <c r="K2602" i="1"/>
  <c r="N2602" i="1"/>
  <c r="P2602" i="1" s="1"/>
  <c r="R2602" i="1" s="1"/>
  <c r="Q2602" i="1"/>
  <c r="H2602" i="1" s="1"/>
  <c r="D2602" i="1" s="1"/>
  <c r="K2603" i="1"/>
  <c r="N2603" i="1"/>
  <c r="P2603" i="1" s="1"/>
  <c r="R2603" i="1" s="1"/>
  <c r="S2603" i="1" s="1"/>
  <c r="Q2603" i="1"/>
  <c r="H2603" i="1" s="1"/>
  <c r="G2603" i="1" s="1"/>
  <c r="K2604" i="1"/>
  <c r="N2604" i="1"/>
  <c r="P2604" i="1" s="1"/>
  <c r="R2604" i="1" s="1"/>
  <c r="Q2604" i="1"/>
  <c r="H2604" i="1" s="1"/>
  <c r="K2605" i="1"/>
  <c r="N2605" i="1"/>
  <c r="P2605" i="1" s="1"/>
  <c r="R2605" i="1" s="1"/>
  <c r="S2605" i="1" s="1"/>
  <c r="Q2605" i="1"/>
  <c r="H2605" i="1" s="1"/>
  <c r="K2606" i="1"/>
  <c r="N2606" i="1"/>
  <c r="P2606" i="1" s="1"/>
  <c r="R2606" i="1" s="1"/>
  <c r="Q2606" i="1"/>
  <c r="H2606" i="1" s="1"/>
  <c r="D2606" i="1" s="1"/>
  <c r="K2607" i="1"/>
  <c r="N2607" i="1"/>
  <c r="P2607" i="1" s="1"/>
  <c r="R2607" i="1" s="1"/>
  <c r="S2607" i="1" s="1"/>
  <c r="Q2607" i="1"/>
  <c r="H2607" i="1" s="1"/>
  <c r="G2607" i="1" s="1"/>
  <c r="K2608" i="1"/>
  <c r="N2608" i="1"/>
  <c r="P2608" i="1" s="1"/>
  <c r="R2608" i="1" s="1"/>
  <c r="Q2608" i="1"/>
  <c r="H2608" i="1" s="1"/>
  <c r="K2609" i="1"/>
  <c r="N2609" i="1"/>
  <c r="P2609" i="1" s="1"/>
  <c r="R2609" i="1" s="1"/>
  <c r="S2609" i="1" s="1"/>
  <c r="Q2609" i="1"/>
  <c r="H2609" i="1" s="1"/>
  <c r="K2610" i="1"/>
  <c r="N2610" i="1"/>
  <c r="P2610" i="1" s="1"/>
  <c r="R2610" i="1" s="1"/>
  <c r="Q2610" i="1"/>
  <c r="H2610" i="1" s="1"/>
  <c r="D2610" i="1" s="1"/>
  <c r="K2611" i="1"/>
  <c r="N2611" i="1"/>
  <c r="P2611" i="1" s="1"/>
  <c r="R2611" i="1" s="1"/>
  <c r="S2611" i="1" s="1"/>
  <c r="Q2611" i="1"/>
  <c r="H2611" i="1" s="1"/>
  <c r="G2611" i="1" s="1"/>
  <c r="K2612" i="1"/>
  <c r="N2612" i="1"/>
  <c r="P2612" i="1" s="1"/>
  <c r="R2612" i="1" s="1"/>
  <c r="Q2612" i="1"/>
  <c r="H2612" i="1" s="1"/>
  <c r="K2613" i="1"/>
  <c r="N2613" i="1"/>
  <c r="P2613" i="1" s="1"/>
  <c r="R2613" i="1" s="1"/>
  <c r="S2613" i="1" s="1"/>
  <c r="Q2613" i="1"/>
  <c r="H2613" i="1" s="1"/>
  <c r="K2614" i="1"/>
  <c r="N2614" i="1"/>
  <c r="P2614" i="1" s="1"/>
  <c r="R2614" i="1" s="1"/>
  <c r="Q2614" i="1"/>
  <c r="H2614" i="1" s="1"/>
  <c r="D2614" i="1" s="1"/>
  <c r="K2615" i="1"/>
  <c r="N2615" i="1"/>
  <c r="P2615" i="1" s="1"/>
  <c r="R2615" i="1" s="1"/>
  <c r="S2615" i="1" s="1"/>
  <c r="Q2615" i="1"/>
  <c r="H2615" i="1" s="1"/>
  <c r="G2615" i="1" s="1"/>
  <c r="K2616" i="1"/>
  <c r="N2616" i="1"/>
  <c r="P2616" i="1" s="1"/>
  <c r="R2616" i="1" s="1"/>
  <c r="Q2616" i="1"/>
  <c r="H2616" i="1" s="1"/>
  <c r="K2617" i="1"/>
  <c r="N2617" i="1"/>
  <c r="P2617" i="1" s="1"/>
  <c r="R2617" i="1" s="1"/>
  <c r="S2617" i="1" s="1"/>
  <c r="Q2617" i="1"/>
  <c r="H2617" i="1" s="1"/>
  <c r="K2618" i="1"/>
  <c r="N2618" i="1"/>
  <c r="P2618" i="1" s="1"/>
  <c r="R2618" i="1" s="1"/>
  <c r="Q2618" i="1"/>
  <c r="H2618" i="1" s="1"/>
  <c r="D2618" i="1" s="1"/>
  <c r="K2619" i="1"/>
  <c r="N2619" i="1"/>
  <c r="P2619" i="1" s="1"/>
  <c r="R2619" i="1" s="1"/>
  <c r="S2619" i="1" s="1"/>
  <c r="Q2619" i="1"/>
  <c r="H2619" i="1" s="1"/>
  <c r="G2619" i="1" s="1"/>
  <c r="K2620" i="1"/>
  <c r="N2620" i="1"/>
  <c r="P2620" i="1" s="1"/>
  <c r="R2620" i="1" s="1"/>
  <c r="Q2620" i="1"/>
  <c r="H2620" i="1" s="1"/>
  <c r="K2621" i="1"/>
  <c r="N2621" i="1"/>
  <c r="P2621" i="1" s="1"/>
  <c r="R2621" i="1" s="1"/>
  <c r="S2621" i="1" s="1"/>
  <c r="Q2621" i="1"/>
  <c r="H2621" i="1" s="1"/>
  <c r="K2622" i="1"/>
  <c r="N2622" i="1"/>
  <c r="P2622" i="1" s="1"/>
  <c r="R2622" i="1" s="1"/>
  <c r="Q2622" i="1"/>
  <c r="H2622" i="1" s="1"/>
  <c r="D2622" i="1" s="1"/>
  <c r="K2623" i="1"/>
  <c r="N2623" i="1"/>
  <c r="P2623" i="1" s="1"/>
  <c r="R2623" i="1" s="1"/>
  <c r="S2623" i="1" s="1"/>
  <c r="Q2623" i="1"/>
  <c r="H2623" i="1" s="1"/>
  <c r="G2623" i="1" s="1"/>
  <c r="K2624" i="1"/>
  <c r="N2624" i="1"/>
  <c r="P2624" i="1" s="1"/>
  <c r="R2624" i="1" s="1"/>
  <c r="Q2624" i="1"/>
  <c r="H2624" i="1" s="1"/>
  <c r="K2625" i="1"/>
  <c r="N2625" i="1"/>
  <c r="P2625" i="1" s="1"/>
  <c r="R2625" i="1" s="1"/>
  <c r="S2625" i="1" s="1"/>
  <c r="Q2625" i="1"/>
  <c r="H2625" i="1" s="1"/>
  <c r="K2626" i="1"/>
  <c r="N2626" i="1"/>
  <c r="P2626" i="1" s="1"/>
  <c r="R2626" i="1" s="1"/>
  <c r="Q2626" i="1"/>
  <c r="H2626" i="1" s="1"/>
  <c r="D2626" i="1" s="1"/>
  <c r="K2627" i="1"/>
  <c r="N2627" i="1"/>
  <c r="P2627" i="1" s="1"/>
  <c r="R2627" i="1" s="1"/>
  <c r="S2627" i="1" s="1"/>
  <c r="Q2627" i="1"/>
  <c r="H2627" i="1" s="1"/>
  <c r="G2627" i="1" s="1"/>
  <c r="K2628" i="1"/>
  <c r="N2628" i="1"/>
  <c r="P2628" i="1" s="1"/>
  <c r="R2628" i="1" s="1"/>
  <c r="Q2628" i="1"/>
  <c r="H2628" i="1" s="1"/>
  <c r="K2629" i="1"/>
  <c r="N2629" i="1"/>
  <c r="P2629" i="1" s="1"/>
  <c r="R2629" i="1" s="1"/>
  <c r="S2629" i="1" s="1"/>
  <c r="Q2629" i="1"/>
  <c r="H2629" i="1" s="1"/>
  <c r="K2630" i="1"/>
  <c r="N2630" i="1"/>
  <c r="P2630" i="1" s="1"/>
  <c r="R2630" i="1" s="1"/>
  <c r="Q2630" i="1"/>
  <c r="H2630" i="1" s="1"/>
  <c r="D2630" i="1" s="1"/>
  <c r="K2631" i="1"/>
  <c r="N2631" i="1"/>
  <c r="P2631" i="1" s="1"/>
  <c r="R2631" i="1" s="1"/>
  <c r="S2631" i="1" s="1"/>
  <c r="Q2631" i="1"/>
  <c r="H2631" i="1" s="1"/>
  <c r="G2631" i="1" s="1"/>
  <c r="K2632" i="1"/>
  <c r="N2632" i="1"/>
  <c r="P2632" i="1" s="1"/>
  <c r="R2632" i="1" s="1"/>
  <c r="Q2632" i="1"/>
  <c r="H2632" i="1" s="1"/>
  <c r="K2633" i="1"/>
  <c r="N2633" i="1"/>
  <c r="P2633" i="1" s="1"/>
  <c r="R2633" i="1" s="1"/>
  <c r="S2633" i="1" s="1"/>
  <c r="Q2633" i="1"/>
  <c r="H2633" i="1" s="1"/>
  <c r="K2634" i="1"/>
  <c r="N2634" i="1"/>
  <c r="P2634" i="1" s="1"/>
  <c r="R2634" i="1" s="1"/>
  <c r="Q2634" i="1"/>
  <c r="H2634" i="1" s="1"/>
  <c r="D2634" i="1" s="1"/>
  <c r="K2635" i="1"/>
  <c r="N2635" i="1"/>
  <c r="P2635" i="1" s="1"/>
  <c r="R2635" i="1" s="1"/>
  <c r="S2635" i="1" s="1"/>
  <c r="Q2635" i="1"/>
  <c r="H2635" i="1" s="1"/>
  <c r="G2635" i="1" s="1"/>
  <c r="K2636" i="1"/>
  <c r="N2636" i="1"/>
  <c r="P2636" i="1" s="1"/>
  <c r="R2636" i="1" s="1"/>
  <c r="Q2636" i="1"/>
  <c r="H2636" i="1" s="1"/>
  <c r="K2637" i="1"/>
  <c r="N2637" i="1"/>
  <c r="P2637" i="1" s="1"/>
  <c r="R2637" i="1" s="1"/>
  <c r="S2637" i="1" s="1"/>
  <c r="Q2637" i="1"/>
  <c r="H2637" i="1" s="1"/>
  <c r="K2638" i="1"/>
  <c r="N2638" i="1"/>
  <c r="P2638" i="1" s="1"/>
  <c r="R2638" i="1" s="1"/>
  <c r="Q2638" i="1"/>
  <c r="H2638" i="1" s="1"/>
  <c r="K2639" i="1"/>
  <c r="N2639" i="1"/>
  <c r="P2639" i="1" s="1"/>
  <c r="R2639" i="1" s="1"/>
  <c r="S2639" i="1" s="1"/>
  <c r="Q2639" i="1"/>
  <c r="H2639" i="1" s="1"/>
  <c r="D2639" i="1" s="1"/>
  <c r="K2640" i="1"/>
  <c r="N2640" i="1"/>
  <c r="P2640" i="1" s="1"/>
  <c r="R2640" i="1" s="1"/>
  <c r="S2640" i="1" s="1"/>
  <c r="Q2640" i="1"/>
  <c r="H2640" i="1" s="1"/>
  <c r="G2640" i="1" s="1"/>
  <c r="K2641" i="1"/>
  <c r="N2641" i="1"/>
  <c r="P2641" i="1" s="1"/>
  <c r="R2641" i="1" s="1"/>
  <c r="Q2641" i="1"/>
  <c r="H2641" i="1" s="1"/>
  <c r="K2642" i="1"/>
  <c r="N2642" i="1"/>
  <c r="P2642" i="1" s="1"/>
  <c r="R2642" i="1" s="1"/>
  <c r="Q2642" i="1"/>
  <c r="H2642" i="1" s="1"/>
  <c r="K2643" i="1"/>
  <c r="N2643" i="1"/>
  <c r="P2643" i="1" s="1"/>
  <c r="R2643" i="1" s="1"/>
  <c r="S2643" i="1" s="1"/>
  <c r="Q2643" i="1"/>
  <c r="H2643" i="1" s="1"/>
  <c r="G2643" i="1" s="1"/>
  <c r="K2644" i="1"/>
  <c r="N2644" i="1"/>
  <c r="P2644" i="1" s="1"/>
  <c r="R2644" i="1" s="1"/>
  <c r="Q2644" i="1"/>
  <c r="H2644" i="1" s="1"/>
  <c r="G2644" i="1" s="1"/>
  <c r="K2645" i="1"/>
  <c r="N2645" i="1"/>
  <c r="P2645" i="1" s="1"/>
  <c r="R2645" i="1" s="1"/>
  <c r="Q2645" i="1"/>
  <c r="H2645" i="1" s="1"/>
  <c r="K2646" i="1"/>
  <c r="N2646" i="1"/>
  <c r="P2646" i="1" s="1"/>
  <c r="R2646" i="1" s="1"/>
  <c r="Q2646" i="1"/>
  <c r="H2646" i="1" s="1"/>
  <c r="K2647" i="1"/>
  <c r="N2647" i="1"/>
  <c r="P2647" i="1" s="1"/>
  <c r="R2647" i="1" s="1"/>
  <c r="Q2647" i="1"/>
  <c r="H2647" i="1" s="1"/>
  <c r="G2647" i="1" s="1"/>
  <c r="K2648" i="1"/>
  <c r="N2648" i="1"/>
  <c r="P2648" i="1" s="1"/>
  <c r="R2648" i="1" s="1"/>
  <c r="Q2648" i="1"/>
  <c r="H2648" i="1" s="1"/>
  <c r="G2648" i="1" s="1"/>
  <c r="K2649" i="1"/>
  <c r="N2649" i="1"/>
  <c r="P2649" i="1" s="1"/>
  <c r="R2649" i="1" s="1"/>
  <c r="Q2649" i="1"/>
  <c r="H2649" i="1" s="1"/>
  <c r="K2650" i="1"/>
  <c r="N2650" i="1"/>
  <c r="P2650" i="1" s="1"/>
  <c r="R2650" i="1" s="1"/>
  <c r="Q2650" i="1"/>
  <c r="H2650" i="1" s="1"/>
  <c r="K2651" i="1"/>
  <c r="N2651" i="1"/>
  <c r="P2651" i="1" s="1"/>
  <c r="R2651" i="1" s="1"/>
  <c r="Q2651" i="1"/>
  <c r="H2651" i="1" s="1"/>
  <c r="D2651" i="1" s="1"/>
  <c r="K2652" i="1"/>
  <c r="N2652" i="1"/>
  <c r="P2652" i="1" s="1"/>
  <c r="R2652" i="1" s="1"/>
  <c r="Q2652" i="1"/>
  <c r="H2652" i="1" s="1"/>
  <c r="G2652" i="1" s="1"/>
  <c r="K2653" i="1"/>
  <c r="N2653" i="1"/>
  <c r="P2653" i="1" s="1"/>
  <c r="R2653" i="1" s="1"/>
  <c r="Q2653" i="1"/>
  <c r="H2653" i="1" s="1"/>
  <c r="K2654" i="1"/>
  <c r="N2654" i="1"/>
  <c r="P2654" i="1" s="1"/>
  <c r="R2654" i="1" s="1"/>
  <c r="Q2654" i="1"/>
  <c r="H2654" i="1" s="1"/>
  <c r="K2655" i="1"/>
  <c r="N2655" i="1"/>
  <c r="P2655" i="1" s="1"/>
  <c r="R2655" i="1" s="1"/>
  <c r="Q2655" i="1"/>
  <c r="H2655" i="1" s="1"/>
  <c r="D2655" i="1" s="1"/>
  <c r="K2656" i="1"/>
  <c r="N2656" i="1"/>
  <c r="P2656" i="1" s="1"/>
  <c r="R2656" i="1" s="1"/>
  <c r="S2656" i="1" s="1"/>
  <c r="Q2656" i="1"/>
  <c r="H2656" i="1" s="1"/>
  <c r="G2656" i="1" s="1"/>
  <c r="K2657" i="1"/>
  <c r="N2657" i="1"/>
  <c r="P2657" i="1" s="1"/>
  <c r="R2657" i="1" s="1"/>
  <c r="Q2657" i="1"/>
  <c r="H2657" i="1" s="1"/>
  <c r="K2658" i="1"/>
  <c r="N2658" i="1"/>
  <c r="P2658" i="1" s="1"/>
  <c r="R2658" i="1" s="1"/>
  <c r="Q2658" i="1"/>
  <c r="H2658" i="1" s="1"/>
  <c r="K2659" i="1"/>
  <c r="N2659" i="1"/>
  <c r="P2659" i="1" s="1"/>
  <c r="R2659" i="1" s="1"/>
  <c r="Q2659" i="1"/>
  <c r="H2659" i="1" s="1"/>
  <c r="G2659" i="1" s="1"/>
  <c r="K2660" i="1"/>
  <c r="N2660" i="1"/>
  <c r="P2660" i="1" s="1"/>
  <c r="R2660" i="1" s="1"/>
  <c r="Q2660" i="1"/>
  <c r="H2660" i="1" s="1"/>
  <c r="G2660" i="1" s="1"/>
  <c r="K2661" i="1"/>
  <c r="N2661" i="1"/>
  <c r="P2661" i="1" s="1"/>
  <c r="R2661" i="1" s="1"/>
  <c r="Q2661" i="1"/>
  <c r="H2661" i="1" s="1"/>
  <c r="K2662" i="1"/>
  <c r="N2662" i="1"/>
  <c r="P2662" i="1" s="1"/>
  <c r="R2662" i="1" s="1"/>
  <c r="Q2662" i="1"/>
  <c r="H2662" i="1" s="1"/>
  <c r="K2663" i="1"/>
  <c r="N2663" i="1"/>
  <c r="P2663" i="1" s="1"/>
  <c r="R2663" i="1" s="1"/>
  <c r="Q2663" i="1"/>
  <c r="H2663" i="1" s="1"/>
  <c r="G2663" i="1" s="1"/>
  <c r="K2664" i="1"/>
  <c r="N2664" i="1"/>
  <c r="P2664" i="1" s="1"/>
  <c r="R2664" i="1" s="1"/>
  <c r="Q2664" i="1"/>
  <c r="H2664" i="1" s="1"/>
  <c r="G2664" i="1" s="1"/>
  <c r="K2665" i="1"/>
  <c r="N2665" i="1"/>
  <c r="P2665" i="1" s="1"/>
  <c r="R2665" i="1" s="1"/>
  <c r="Q2665" i="1"/>
  <c r="H2665" i="1" s="1"/>
  <c r="K2666" i="1"/>
  <c r="N2666" i="1"/>
  <c r="P2666" i="1" s="1"/>
  <c r="R2666" i="1" s="1"/>
  <c r="Q2666" i="1"/>
  <c r="H2666" i="1" s="1"/>
  <c r="K2667" i="1"/>
  <c r="N2667" i="1"/>
  <c r="P2667" i="1" s="1"/>
  <c r="R2667" i="1" s="1"/>
  <c r="Q2667" i="1"/>
  <c r="H2667" i="1" s="1"/>
  <c r="D2667" i="1" s="1"/>
  <c r="K2668" i="1"/>
  <c r="N2668" i="1"/>
  <c r="P2668" i="1" s="1"/>
  <c r="R2668" i="1" s="1"/>
  <c r="X2668" i="1" s="1"/>
  <c r="Q2668" i="1"/>
  <c r="H2668" i="1" s="1"/>
  <c r="G2668" i="1" s="1"/>
  <c r="K2669" i="1"/>
  <c r="N2669" i="1"/>
  <c r="P2669" i="1" s="1"/>
  <c r="R2669" i="1" s="1"/>
  <c r="Q2669" i="1"/>
  <c r="H2669" i="1" s="1"/>
  <c r="K2670" i="1"/>
  <c r="N2670" i="1"/>
  <c r="P2670" i="1" s="1"/>
  <c r="R2670" i="1" s="1"/>
  <c r="Q2670" i="1"/>
  <c r="H2670" i="1" s="1"/>
  <c r="K2671" i="1"/>
  <c r="N2671" i="1"/>
  <c r="P2671" i="1" s="1"/>
  <c r="R2671" i="1" s="1"/>
  <c r="Q2671" i="1"/>
  <c r="H2671" i="1" s="1"/>
  <c r="D2671" i="1" s="1"/>
  <c r="K2672" i="1"/>
  <c r="N2672" i="1"/>
  <c r="P2672" i="1" s="1"/>
  <c r="R2672" i="1" s="1"/>
  <c r="S2672" i="1" s="1"/>
  <c r="Q2672" i="1"/>
  <c r="H2672" i="1" s="1"/>
  <c r="G2672" i="1" s="1"/>
  <c r="K2673" i="1"/>
  <c r="N2673" i="1"/>
  <c r="P2673" i="1" s="1"/>
  <c r="R2673" i="1" s="1"/>
  <c r="Q2673" i="1"/>
  <c r="H2673" i="1" s="1"/>
  <c r="K2674" i="1"/>
  <c r="N2674" i="1"/>
  <c r="P2674" i="1" s="1"/>
  <c r="R2674" i="1" s="1"/>
  <c r="Q2674" i="1"/>
  <c r="H2674" i="1" s="1"/>
  <c r="K2675" i="1"/>
  <c r="N2675" i="1"/>
  <c r="P2675" i="1" s="1"/>
  <c r="R2675" i="1" s="1"/>
  <c r="Q2675" i="1"/>
  <c r="H2675" i="1" s="1"/>
  <c r="G2675" i="1" s="1"/>
  <c r="K2676" i="1"/>
  <c r="N2676" i="1"/>
  <c r="P2676" i="1" s="1"/>
  <c r="R2676" i="1" s="1"/>
  <c r="Q2676" i="1"/>
  <c r="H2676" i="1" s="1"/>
  <c r="G2676" i="1" s="1"/>
  <c r="K2677" i="1"/>
  <c r="N2677" i="1"/>
  <c r="P2677" i="1" s="1"/>
  <c r="R2677" i="1" s="1"/>
  <c r="Q2677" i="1"/>
  <c r="H2677" i="1" s="1"/>
  <c r="K2678" i="1"/>
  <c r="N2678" i="1"/>
  <c r="P2678" i="1" s="1"/>
  <c r="R2678" i="1" s="1"/>
  <c r="Q2678" i="1"/>
  <c r="H2678" i="1" s="1"/>
  <c r="K2679" i="1"/>
  <c r="N2679" i="1"/>
  <c r="P2679" i="1" s="1"/>
  <c r="R2679" i="1" s="1"/>
  <c r="Q2679" i="1"/>
  <c r="H2679" i="1" s="1"/>
  <c r="G2679" i="1" s="1"/>
  <c r="K2680" i="1"/>
  <c r="N2680" i="1"/>
  <c r="P2680" i="1" s="1"/>
  <c r="R2680" i="1" s="1"/>
  <c r="Q2680" i="1"/>
  <c r="H2680" i="1" s="1"/>
  <c r="G2680" i="1" s="1"/>
  <c r="K2681" i="1"/>
  <c r="N2681" i="1"/>
  <c r="P2681" i="1" s="1"/>
  <c r="R2681" i="1" s="1"/>
  <c r="Q2681" i="1"/>
  <c r="H2681" i="1" s="1"/>
  <c r="K2682" i="1"/>
  <c r="N2682" i="1"/>
  <c r="P2682" i="1" s="1"/>
  <c r="R2682" i="1" s="1"/>
  <c r="Q2682" i="1"/>
  <c r="H2682" i="1" s="1"/>
  <c r="K2683" i="1"/>
  <c r="N2683" i="1"/>
  <c r="P2683" i="1" s="1"/>
  <c r="R2683" i="1" s="1"/>
  <c r="Q2683" i="1"/>
  <c r="H2683" i="1" s="1"/>
  <c r="D2683" i="1" s="1"/>
  <c r="K2684" i="1"/>
  <c r="N2684" i="1"/>
  <c r="P2684" i="1" s="1"/>
  <c r="R2684" i="1" s="1"/>
  <c r="Q2684" i="1"/>
  <c r="H2684" i="1" s="1"/>
  <c r="G2684" i="1" s="1"/>
  <c r="K2685" i="1"/>
  <c r="N2685" i="1"/>
  <c r="P2685" i="1" s="1"/>
  <c r="R2685" i="1" s="1"/>
  <c r="Q2685" i="1"/>
  <c r="H2685" i="1" s="1"/>
  <c r="K2686" i="1"/>
  <c r="N2686" i="1"/>
  <c r="P2686" i="1" s="1"/>
  <c r="R2686" i="1" s="1"/>
  <c r="Q2686" i="1"/>
  <c r="H2686" i="1" s="1"/>
  <c r="K2687" i="1"/>
  <c r="N2687" i="1"/>
  <c r="P2687" i="1" s="1"/>
  <c r="R2687" i="1" s="1"/>
  <c r="S2687" i="1" s="1"/>
  <c r="Q2687" i="1"/>
  <c r="H2687" i="1" s="1"/>
  <c r="D2687" i="1" s="1"/>
  <c r="K2688" i="1"/>
  <c r="N2688" i="1"/>
  <c r="P2688" i="1" s="1"/>
  <c r="R2688" i="1" s="1"/>
  <c r="S2688" i="1" s="1"/>
  <c r="Q2688" i="1"/>
  <c r="H2688" i="1" s="1"/>
  <c r="G2688" i="1" s="1"/>
  <c r="K2689" i="1"/>
  <c r="N2689" i="1"/>
  <c r="P2689" i="1" s="1"/>
  <c r="R2689" i="1" s="1"/>
  <c r="Q2689" i="1"/>
  <c r="H2689" i="1" s="1"/>
  <c r="K2690" i="1"/>
  <c r="N2690" i="1"/>
  <c r="P2690" i="1" s="1"/>
  <c r="R2690" i="1" s="1"/>
  <c r="Q2690" i="1"/>
  <c r="H2690" i="1" s="1"/>
  <c r="K2691" i="1"/>
  <c r="N2691" i="1"/>
  <c r="P2691" i="1" s="1"/>
  <c r="R2691" i="1" s="1"/>
  <c r="S2691" i="1" s="1"/>
  <c r="Q2691" i="1"/>
  <c r="H2691" i="1" s="1"/>
  <c r="G2691" i="1" s="1"/>
  <c r="K2692" i="1"/>
  <c r="N2692" i="1"/>
  <c r="P2692" i="1" s="1"/>
  <c r="R2692" i="1" s="1"/>
  <c r="Q2692" i="1"/>
  <c r="H2692" i="1" s="1"/>
  <c r="G2692" i="1" s="1"/>
  <c r="K2693" i="1"/>
  <c r="N2693" i="1"/>
  <c r="P2693" i="1" s="1"/>
  <c r="R2693" i="1" s="1"/>
  <c r="Q2693" i="1"/>
  <c r="H2693" i="1" s="1"/>
  <c r="K2694" i="1"/>
  <c r="N2694" i="1"/>
  <c r="P2694" i="1" s="1"/>
  <c r="R2694" i="1" s="1"/>
  <c r="Q2694" i="1"/>
  <c r="H2694" i="1" s="1"/>
  <c r="K2695" i="1"/>
  <c r="N2695" i="1"/>
  <c r="P2695" i="1" s="1"/>
  <c r="R2695" i="1" s="1"/>
  <c r="Q2695" i="1"/>
  <c r="H2695" i="1" s="1"/>
  <c r="G2695" i="1" s="1"/>
  <c r="K2696" i="1"/>
  <c r="N2696" i="1"/>
  <c r="P2696" i="1" s="1"/>
  <c r="R2696" i="1" s="1"/>
  <c r="Q2696" i="1"/>
  <c r="H2696" i="1" s="1"/>
  <c r="G2696" i="1" s="1"/>
  <c r="K2697" i="1"/>
  <c r="N2697" i="1"/>
  <c r="P2697" i="1" s="1"/>
  <c r="R2697" i="1" s="1"/>
  <c r="Q2697" i="1"/>
  <c r="H2697" i="1" s="1"/>
  <c r="K2698" i="1"/>
  <c r="N2698" i="1"/>
  <c r="P2698" i="1" s="1"/>
  <c r="R2698" i="1" s="1"/>
  <c r="Q2698" i="1"/>
  <c r="H2698" i="1" s="1"/>
  <c r="K2699" i="1"/>
  <c r="N2699" i="1"/>
  <c r="P2699" i="1" s="1"/>
  <c r="R2699" i="1" s="1"/>
  <c r="Q2699" i="1"/>
  <c r="H2699" i="1" s="1"/>
  <c r="D2699" i="1" s="1"/>
  <c r="K2700" i="1"/>
  <c r="N2700" i="1"/>
  <c r="P2700" i="1" s="1"/>
  <c r="R2700" i="1" s="1"/>
  <c r="Q2700" i="1"/>
  <c r="H2700" i="1" s="1"/>
  <c r="K2701" i="1"/>
  <c r="N2701" i="1"/>
  <c r="P2701" i="1" s="1"/>
  <c r="R2701" i="1" s="1"/>
  <c r="Q2701" i="1"/>
  <c r="H2701" i="1" s="1"/>
  <c r="K2702" i="1"/>
  <c r="N2702" i="1"/>
  <c r="P2702" i="1" s="1"/>
  <c r="R2702" i="1" s="1"/>
  <c r="Q2702" i="1"/>
  <c r="H2702" i="1" s="1"/>
  <c r="K2703" i="1"/>
  <c r="N2703" i="1"/>
  <c r="P2703" i="1" s="1"/>
  <c r="R2703" i="1" s="1"/>
  <c r="S2703" i="1" s="1"/>
  <c r="Q2703" i="1"/>
  <c r="H2703" i="1" s="1"/>
  <c r="D2703" i="1" s="1"/>
  <c r="K2704" i="1"/>
  <c r="N2704" i="1"/>
  <c r="P2704" i="1" s="1"/>
  <c r="R2704" i="1" s="1"/>
  <c r="S2704" i="1" s="1"/>
  <c r="Q2704" i="1"/>
  <c r="H2704" i="1" s="1"/>
  <c r="G2704" i="1" s="1"/>
  <c r="K2705" i="1"/>
  <c r="N2705" i="1"/>
  <c r="P2705" i="1" s="1"/>
  <c r="R2705" i="1" s="1"/>
  <c r="Q2705" i="1"/>
  <c r="H2705" i="1" s="1"/>
  <c r="K2706" i="1"/>
  <c r="N2706" i="1"/>
  <c r="P2706" i="1" s="1"/>
  <c r="R2706" i="1" s="1"/>
  <c r="Q2706" i="1"/>
  <c r="H2706" i="1" s="1"/>
  <c r="K2707" i="1"/>
  <c r="N2707" i="1"/>
  <c r="P2707" i="1" s="1"/>
  <c r="R2707" i="1" s="1"/>
  <c r="S2707" i="1" s="1"/>
  <c r="Q2707" i="1"/>
  <c r="H2707" i="1" s="1"/>
  <c r="G2707" i="1" s="1"/>
  <c r="K2708" i="1"/>
  <c r="N2708" i="1"/>
  <c r="P2708" i="1" s="1"/>
  <c r="R2708" i="1" s="1"/>
  <c r="Q2708" i="1"/>
  <c r="H2708" i="1" s="1"/>
  <c r="G2708" i="1" s="1"/>
  <c r="K2709" i="1"/>
  <c r="N2709" i="1"/>
  <c r="P2709" i="1" s="1"/>
  <c r="R2709" i="1" s="1"/>
  <c r="Q2709" i="1"/>
  <c r="H2709" i="1" s="1"/>
  <c r="K2710" i="1"/>
  <c r="N2710" i="1"/>
  <c r="P2710" i="1" s="1"/>
  <c r="R2710" i="1" s="1"/>
  <c r="Q2710" i="1"/>
  <c r="H2710" i="1" s="1"/>
  <c r="K2711" i="1"/>
  <c r="N2711" i="1"/>
  <c r="P2711" i="1" s="1"/>
  <c r="R2711" i="1" s="1"/>
  <c r="Q2711" i="1"/>
  <c r="H2711" i="1" s="1"/>
  <c r="G2711" i="1" s="1"/>
  <c r="K2712" i="1"/>
  <c r="N2712" i="1"/>
  <c r="P2712" i="1" s="1"/>
  <c r="R2712" i="1" s="1"/>
  <c r="Q2712" i="1"/>
  <c r="H2712" i="1" s="1"/>
  <c r="G2712" i="1" s="1"/>
  <c r="K2713" i="1"/>
  <c r="N2713" i="1"/>
  <c r="P2713" i="1" s="1"/>
  <c r="R2713" i="1" s="1"/>
  <c r="Q2713" i="1"/>
  <c r="H2713" i="1" s="1"/>
  <c r="K2714" i="1"/>
  <c r="N2714" i="1"/>
  <c r="P2714" i="1" s="1"/>
  <c r="R2714" i="1" s="1"/>
  <c r="Q2714" i="1"/>
  <c r="H2714" i="1" s="1"/>
  <c r="K2715" i="1"/>
  <c r="N2715" i="1"/>
  <c r="P2715" i="1" s="1"/>
  <c r="R2715" i="1" s="1"/>
  <c r="Q2715" i="1"/>
  <c r="H2715" i="1" s="1"/>
  <c r="D2715" i="1" s="1"/>
  <c r="K2716" i="1"/>
  <c r="N2716" i="1"/>
  <c r="P2716" i="1" s="1"/>
  <c r="R2716" i="1" s="1"/>
  <c r="Q2716" i="1"/>
  <c r="H2716" i="1" s="1"/>
  <c r="G2716" i="1" s="1"/>
  <c r="K2717" i="1"/>
  <c r="N2717" i="1"/>
  <c r="P2717" i="1" s="1"/>
  <c r="R2717" i="1" s="1"/>
  <c r="Q2717" i="1"/>
  <c r="H2717" i="1" s="1"/>
  <c r="K2718" i="1"/>
  <c r="N2718" i="1"/>
  <c r="P2718" i="1" s="1"/>
  <c r="R2718" i="1" s="1"/>
  <c r="Q2718" i="1"/>
  <c r="H2718" i="1" s="1"/>
  <c r="K2719" i="1"/>
  <c r="N2719" i="1"/>
  <c r="P2719" i="1" s="1"/>
  <c r="R2719" i="1" s="1"/>
  <c r="Q2719" i="1"/>
  <c r="H2719" i="1" s="1"/>
  <c r="D2719" i="1" s="1"/>
  <c r="K2720" i="1"/>
  <c r="N2720" i="1"/>
  <c r="P2720" i="1" s="1"/>
  <c r="R2720" i="1" s="1"/>
  <c r="S2720" i="1" s="1"/>
  <c r="Q2720" i="1"/>
  <c r="H2720" i="1" s="1"/>
  <c r="G2720" i="1" s="1"/>
  <c r="K2721" i="1"/>
  <c r="N2721" i="1"/>
  <c r="P2721" i="1" s="1"/>
  <c r="R2721" i="1" s="1"/>
  <c r="Q2721" i="1"/>
  <c r="H2721" i="1" s="1"/>
  <c r="K2722" i="1"/>
  <c r="N2722" i="1"/>
  <c r="P2722" i="1" s="1"/>
  <c r="R2722" i="1" s="1"/>
  <c r="Q2722" i="1"/>
  <c r="H2722" i="1" s="1"/>
  <c r="K2723" i="1"/>
  <c r="N2723" i="1"/>
  <c r="P2723" i="1" s="1"/>
  <c r="R2723" i="1" s="1"/>
  <c r="Q2723" i="1"/>
  <c r="H2723" i="1" s="1"/>
  <c r="G2723" i="1" s="1"/>
  <c r="K2724" i="1"/>
  <c r="N2724" i="1"/>
  <c r="P2724" i="1" s="1"/>
  <c r="R2724" i="1" s="1"/>
  <c r="Q2724" i="1"/>
  <c r="H2724" i="1" s="1"/>
  <c r="G2724" i="1" s="1"/>
  <c r="K2725" i="1"/>
  <c r="N2725" i="1"/>
  <c r="P2725" i="1" s="1"/>
  <c r="R2725" i="1" s="1"/>
  <c r="Q2725" i="1"/>
  <c r="H2725" i="1" s="1"/>
  <c r="K2726" i="1"/>
  <c r="N2726" i="1"/>
  <c r="P2726" i="1" s="1"/>
  <c r="R2726" i="1" s="1"/>
  <c r="Q2726" i="1"/>
  <c r="H2726" i="1" s="1"/>
  <c r="K2727" i="1"/>
  <c r="N2727" i="1"/>
  <c r="P2727" i="1" s="1"/>
  <c r="R2727" i="1" s="1"/>
  <c r="Q2727" i="1"/>
  <c r="H2727" i="1" s="1"/>
  <c r="G2727" i="1" s="1"/>
  <c r="K2728" i="1"/>
  <c r="N2728" i="1"/>
  <c r="P2728" i="1" s="1"/>
  <c r="R2728" i="1" s="1"/>
  <c r="Q2728" i="1"/>
  <c r="H2728" i="1" s="1"/>
  <c r="G2728" i="1" s="1"/>
  <c r="K2729" i="1"/>
  <c r="N2729" i="1"/>
  <c r="P2729" i="1" s="1"/>
  <c r="R2729" i="1" s="1"/>
  <c r="Q2729" i="1"/>
  <c r="H2729" i="1" s="1"/>
  <c r="K2730" i="1"/>
  <c r="N2730" i="1"/>
  <c r="P2730" i="1" s="1"/>
  <c r="R2730" i="1" s="1"/>
  <c r="Q2730" i="1"/>
  <c r="H2730" i="1" s="1"/>
  <c r="K2731" i="1"/>
  <c r="N2731" i="1"/>
  <c r="P2731" i="1" s="1"/>
  <c r="R2731" i="1" s="1"/>
  <c r="Q2731" i="1"/>
  <c r="H2731" i="1" s="1"/>
  <c r="D2731" i="1" s="1"/>
  <c r="K2732" i="1"/>
  <c r="N2732" i="1"/>
  <c r="P2732" i="1" s="1"/>
  <c r="R2732" i="1" s="1"/>
  <c r="X2732" i="1" s="1"/>
  <c r="Q2732" i="1"/>
  <c r="H2732" i="1" s="1"/>
  <c r="G2732" i="1" s="1"/>
  <c r="K2733" i="1"/>
  <c r="N2733" i="1"/>
  <c r="P2733" i="1" s="1"/>
  <c r="R2733" i="1" s="1"/>
  <c r="Q2733" i="1"/>
  <c r="H2733" i="1" s="1"/>
  <c r="K2734" i="1"/>
  <c r="N2734" i="1"/>
  <c r="P2734" i="1" s="1"/>
  <c r="R2734" i="1" s="1"/>
  <c r="Q2734" i="1"/>
  <c r="H2734" i="1" s="1"/>
  <c r="K2735" i="1"/>
  <c r="N2735" i="1"/>
  <c r="P2735" i="1" s="1"/>
  <c r="R2735" i="1" s="1"/>
  <c r="Q2735" i="1"/>
  <c r="H2735" i="1" s="1"/>
  <c r="D2735" i="1" s="1"/>
  <c r="K2736" i="1"/>
  <c r="N2736" i="1"/>
  <c r="P2736" i="1" s="1"/>
  <c r="R2736" i="1" s="1"/>
  <c r="S2736" i="1" s="1"/>
  <c r="Q2736" i="1"/>
  <c r="H2736" i="1" s="1"/>
  <c r="G2736" i="1" s="1"/>
  <c r="K2737" i="1"/>
  <c r="N2737" i="1"/>
  <c r="P2737" i="1" s="1"/>
  <c r="R2737" i="1" s="1"/>
  <c r="Q2737" i="1"/>
  <c r="H2737" i="1" s="1"/>
  <c r="K2738" i="1"/>
  <c r="N2738" i="1"/>
  <c r="P2738" i="1" s="1"/>
  <c r="R2738" i="1" s="1"/>
  <c r="Q2738" i="1"/>
  <c r="H2738" i="1" s="1"/>
  <c r="K2739" i="1"/>
  <c r="N2739" i="1"/>
  <c r="P2739" i="1" s="1"/>
  <c r="R2739" i="1" s="1"/>
  <c r="Q2739" i="1"/>
  <c r="H2739" i="1" s="1"/>
  <c r="G2739" i="1" s="1"/>
  <c r="K2740" i="1"/>
  <c r="N2740" i="1"/>
  <c r="P2740" i="1" s="1"/>
  <c r="R2740" i="1" s="1"/>
  <c r="Q2740" i="1"/>
  <c r="H2740" i="1" s="1"/>
  <c r="G2740" i="1" s="1"/>
  <c r="K2741" i="1"/>
  <c r="N2741" i="1"/>
  <c r="P2741" i="1" s="1"/>
  <c r="R2741" i="1" s="1"/>
  <c r="Q2741" i="1"/>
  <c r="H2741" i="1" s="1"/>
  <c r="K2742" i="1"/>
  <c r="N2742" i="1"/>
  <c r="P2742" i="1" s="1"/>
  <c r="R2742" i="1" s="1"/>
  <c r="Q2742" i="1"/>
  <c r="H2742" i="1" s="1"/>
  <c r="K2743" i="1"/>
  <c r="N2743" i="1"/>
  <c r="P2743" i="1" s="1"/>
  <c r="R2743" i="1" s="1"/>
  <c r="Q2743" i="1"/>
  <c r="H2743" i="1" s="1"/>
  <c r="G2743" i="1" s="1"/>
  <c r="K2744" i="1"/>
  <c r="N2744" i="1"/>
  <c r="P2744" i="1" s="1"/>
  <c r="R2744" i="1" s="1"/>
  <c r="Q2744" i="1"/>
  <c r="H2744" i="1" s="1"/>
  <c r="G2744" i="1" s="1"/>
  <c r="K2745" i="1"/>
  <c r="N2745" i="1"/>
  <c r="P2745" i="1" s="1"/>
  <c r="R2745" i="1" s="1"/>
  <c r="Q2745" i="1"/>
  <c r="H2745" i="1" s="1"/>
  <c r="K2746" i="1"/>
  <c r="N2746" i="1"/>
  <c r="P2746" i="1" s="1"/>
  <c r="R2746" i="1" s="1"/>
  <c r="Q2746" i="1"/>
  <c r="H2746" i="1" s="1"/>
  <c r="K2747" i="1"/>
  <c r="N2747" i="1"/>
  <c r="P2747" i="1" s="1"/>
  <c r="R2747" i="1" s="1"/>
  <c r="Q2747" i="1"/>
  <c r="H2747" i="1" s="1"/>
  <c r="D2747" i="1" s="1"/>
  <c r="K2748" i="1"/>
  <c r="N2748" i="1"/>
  <c r="P2748" i="1" s="1"/>
  <c r="R2748" i="1" s="1"/>
  <c r="Q2748" i="1"/>
  <c r="H2748" i="1" s="1"/>
  <c r="G2748" i="1" s="1"/>
  <c r="K2749" i="1"/>
  <c r="N2749" i="1"/>
  <c r="P2749" i="1" s="1"/>
  <c r="R2749" i="1" s="1"/>
  <c r="Q2749" i="1"/>
  <c r="H2749" i="1" s="1"/>
  <c r="K2750" i="1"/>
  <c r="N2750" i="1"/>
  <c r="P2750" i="1" s="1"/>
  <c r="R2750" i="1" s="1"/>
  <c r="Q2750" i="1"/>
  <c r="H2750" i="1" s="1"/>
  <c r="K2751" i="1"/>
  <c r="N2751" i="1"/>
  <c r="P2751" i="1" s="1"/>
  <c r="R2751" i="1" s="1"/>
  <c r="S2751" i="1" s="1"/>
  <c r="Q2751" i="1"/>
  <c r="H2751" i="1" s="1"/>
  <c r="D2751" i="1" s="1"/>
  <c r="K2752" i="1"/>
  <c r="N2752" i="1"/>
  <c r="P2752" i="1" s="1"/>
  <c r="R2752" i="1" s="1"/>
  <c r="S2752" i="1" s="1"/>
  <c r="Q2752" i="1"/>
  <c r="H2752" i="1" s="1"/>
  <c r="G2752" i="1" s="1"/>
  <c r="K2753" i="1"/>
  <c r="N2753" i="1"/>
  <c r="P2753" i="1" s="1"/>
  <c r="R2753" i="1" s="1"/>
  <c r="Q2753" i="1"/>
  <c r="H2753" i="1" s="1"/>
  <c r="K2754" i="1"/>
  <c r="N2754" i="1"/>
  <c r="P2754" i="1" s="1"/>
  <c r="R2754" i="1" s="1"/>
  <c r="Q2754" i="1"/>
  <c r="H2754" i="1" s="1"/>
  <c r="K2755" i="1"/>
  <c r="N2755" i="1"/>
  <c r="P2755" i="1" s="1"/>
  <c r="R2755" i="1" s="1"/>
  <c r="S2755" i="1" s="1"/>
  <c r="Q2755" i="1"/>
  <c r="H2755" i="1" s="1"/>
  <c r="G2755" i="1" s="1"/>
  <c r="K2756" i="1"/>
  <c r="N2756" i="1"/>
  <c r="P2756" i="1" s="1"/>
  <c r="R2756" i="1" s="1"/>
  <c r="Q2756" i="1"/>
  <c r="H2756" i="1" s="1"/>
  <c r="G2756" i="1" s="1"/>
  <c r="K2757" i="1"/>
  <c r="N2757" i="1"/>
  <c r="P2757" i="1" s="1"/>
  <c r="R2757" i="1" s="1"/>
  <c r="Q2757" i="1"/>
  <c r="H2757" i="1" s="1"/>
  <c r="K2758" i="1"/>
  <c r="N2758" i="1"/>
  <c r="P2758" i="1" s="1"/>
  <c r="R2758" i="1" s="1"/>
  <c r="Q2758" i="1"/>
  <c r="H2758" i="1" s="1"/>
  <c r="K2759" i="1"/>
  <c r="N2759" i="1"/>
  <c r="P2759" i="1" s="1"/>
  <c r="R2759" i="1" s="1"/>
  <c r="Q2759" i="1"/>
  <c r="H2759" i="1" s="1"/>
  <c r="G2759" i="1" s="1"/>
  <c r="K2760" i="1"/>
  <c r="N2760" i="1"/>
  <c r="P2760" i="1" s="1"/>
  <c r="R2760" i="1" s="1"/>
  <c r="Q2760" i="1"/>
  <c r="H2760" i="1" s="1"/>
  <c r="G2760" i="1" s="1"/>
  <c r="K2761" i="1"/>
  <c r="N2761" i="1"/>
  <c r="P2761" i="1" s="1"/>
  <c r="R2761" i="1" s="1"/>
  <c r="Q2761" i="1"/>
  <c r="H2761" i="1" s="1"/>
  <c r="K2762" i="1"/>
  <c r="N2762" i="1"/>
  <c r="P2762" i="1" s="1"/>
  <c r="R2762" i="1" s="1"/>
  <c r="Q2762" i="1"/>
  <c r="H2762" i="1" s="1"/>
  <c r="K2763" i="1"/>
  <c r="N2763" i="1"/>
  <c r="P2763" i="1" s="1"/>
  <c r="R2763" i="1" s="1"/>
  <c r="Q2763" i="1"/>
  <c r="H2763" i="1" s="1"/>
  <c r="D2763" i="1" s="1"/>
  <c r="K2764" i="1"/>
  <c r="N2764" i="1"/>
  <c r="P2764" i="1" s="1"/>
  <c r="R2764" i="1" s="1"/>
  <c r="Q2764" i="1"/>
  <c r="H2764" i="1" s="1"/>
  <c r="G2764" i="1" s="1"/>
  <c r="K2765" i="1"/>
  <c r="N2765" i="1"/>
  <c r="P2765" i="1" s="1"/>
  <c r="R2765" i="1" s="1"/>
  <c r="Q2765" i="1"/>
  <c r="H2765" i="1" s="1"/>
  <c r="K2766" i="1"/>
  <c r="N2766" i="1"/>
  <c r="P2766" i="1" s="1"/>
  <c r="R2766" i="1" s="1"/>
  <c r="Q2766" i="1"/>
  <c r="H2766" i="1" s="1"/>
  <c r="K2767" i="1"/>
  <c r="N2767" i="1"/>
  <c r="P2767" i="1" s="1"/>
  <c r="R2767" i="1" s="1"/>
  <c r="S2767" i="1" s="1"/>
  <c r="Q2767" i="1"/>
  <c r="H2767" i="1" s="1"/>
  <c r="D2767" i="1" s="1"/>
  <c r="K2768" i="1"/>
  <c r="N2768" i="1"/>
  <c r="P2768" i="1" s="1"/>
  <c r="R2768" i="1" s="1"/>
  <c r="S2768" i="1" s="1"/>
  <c r="Q2768" i="1"/>
  <c r="H2768" i="1" s="1"/>
  <c r="G2768" i="1" s="1"/>
  <c r="K2769" i="1"/>
  <c r="N2769" i="1"/>
  <c r="P2769" i="1" s="1"/>
  <c r="R2769" i="1" s="1"/>
  <c r="Q2769" i="1"/>
  <c r="H2769" i="1" s="1"/>
  <c r="K2770" i="1"/>
  <c r="N2770" i="1"/>
  <c r="P2770" i="1" s="1"/>
  <c r="R2770" i="1" s="1"/>
  <c r="Q2770" i="1"/>
  <c r="H2770" i="1" s="1"/>
  <c r="K2771" i="1"/>
  <c r="N2771" i="1"/>
  <c r="P2771" i="1" s="1"/>
  <c r="R2771" i="1" s="1"/>
  <c r="S2771" i="1" s="1"/>
  <c r="Q2771" i="1"/>
  <c r="H2771" i="1" s="1"/>
  <c r="G2771" i="1" s="1"/>
  <c r="K2772" i="1"/>
  <c r="N2772" i="1"/>
  <c r="P2772" i="1" s="1"/>
  <c r="R2772" i="1" s="1"/>
  <c r="Q2772" i="1"/>
  <c r="H2772" i="1" s="1"/>
  <c r="G2772" i="1" s="1"/>
  <c r="K2773" i="1"/>
  <c r="N2773" i="1"/>
  <c r="P2773" i="1" s="1"/>
  <c r="R2773" i="1" s="1"/>
  <c r="Q2773" i="1"/>
  <c r="H2773" i="1" s="1"/>
  <c r="K2774" i="1"/>
  <c r="N2774" i="1"/>
  <c r="P2774" i="1" s="1"/>
  <c r="R2774" i="1" s="1"/>
  <c r="Q2774" i="1"/>
  <c r="H2774" i="1" s="1"/>
  <c r="K2775" i="1"/>
  <c r="N2775" i="1"/>
  <c r="P2775" i="1" s="1"/>
  <c r="R2775" i="1" s="1"/>
  <c r="Q2775" i="1"/>
  <c r="H2775" i="1" s="1"/>
  <c r="G2775" i="1" s="1"/>
  <c r="K2776" i="1"/>
  <c r="N2776" i="1"/>
  <c r="P2776" i="1" s="1"/>
  <c r="R2776" i="1" s="1"/>
  <c r="Q2776" i="1"/>
  <c r="H2776" i="1" s="1"/>
  <c r="G2776" i="1" s="1"/>
  <c r="K2777" i="1"/>
  <c r="N2777" i="1"/>
  <c r="P2777" i="1" s="1"/>
  <c r="R2777" i="1" s="1"/>
  <c r="Q2777" i="1"/>
  <c r="H2777" i="1" s="1"/>
  <c r="K2778" i="1"/>
  <c r="N2778" i="1"/>
  <c r="P2778" i="1" s="1"/>
  <c r="R2778" i="1" s="1"/>
  <c r="Q2778" i="1"/>
  <c r="H2778" i="1" s="1"/>
  <c r="K2779" i="1"/>
  <c r="N2779" i="1"/>
  <c r="P2779" i="1" s="1"/>
  <c r="R2779" i="1" s="1"/>
  <c r="Q2779" i="1"/>
  <c r="H2779" i="1" s="1"/>
  <c r="D2779" i="1" s="1"/>
  <c r="K2780" i="1"/>
  <c r="N2780" i="1"/>
  <c r="P2780" i="1" s="1"/>
  <c r="R2780" i="1" s="1"/>
  <c r="Q2780" i="1"/>
  <c r="H2780" i="1" s="1"/>
  <c r="K2781" i="1"/>
  <c r="N2781" i="1"/>
  <c r="P2781" i="1" s="1"/>
  <c r="R2781" i="1" s="1"/>
  <c r="Q2781" i="1"/>
  <c r="H2781" i="1" s="1"/>
  <c r="K2782" i="1"/>
  <c r="N2782" i="1"/>
  <c r="P2782" i="1" s="1"/>
  <c r="R2782" i="1" s="1"/>
  <c r="Q2782" i="1"/>
  <c r="H2782" i="1" s="1"/>
  <c r="K2783" i="1"/>
  <c r="N2783" i="1"/>
  <c r="P2783" i="1" s="1"/>
  <c r="R2783" i="1" s="1"/>
  <c r="S2783" i="1" s="1"/>
  <c r="Q2783" i="1"/>
  <c r="H2783" i="1" s="1"/>
  <c r="D2783" i="1" s="1"/>
  <c r="K2784" i="1"/>
  <c r="N2784" i="1"/>
  <c r="P2784" i="1" s="1"/>
  <c r="R2784" i="1" s="1"/>
  <c r="S2784" i="1" s="1"/>
  <c r="Q2784" i="1"/>
  <c r="H2784" i="1" s="1"/>
  <c r="K2785" i="1"/>
  <c r="N2785" i="1"/>
  <c r="P2785" i="1" s="1"/>
  <c r="R2785" i="1" s="1"/>
  <c r="Q2785" i="1"/>
  <c r="H2785" i="1" s="1"/>
  <c r="K2786" i="1"/>
  <c r="N2786" i="1"/>
  <c r="P2786" i="1" s="1"/>
  <c r="R2786" i="1" s="1"/>
  <c r="Q2786" i="1"/>
  <c r="H2786" i="1" s="1"/>
  <c r="K2787" i="1"/>
  <c r="N2787" i="1"/>
  <c r="P2787" i="1" s="1"/>
  <c r="R2787" i="1" s="1"/>
  <c r="S2787" i="1" s="1"/>
  <c r="Q2787" i="1"/>
  <c r="H2787" i="1" s="1"/>
  <c r="G2787" i="1" s="1"/>
  <c r="K2788" i="1"/>
  <c r="N2788" i="1"/>
  <c r="P2788" i="1" s="1"/>
  <c r="R2788" i="1" s="1"/>
  <c r="Q2788" i="1"/>
  <c r="H2788" i="1" s="1"/>
  <c r="G2788" i="1" s="1"/>
  <c r="K2789" i="1"/>
  <c r="N2789" i="1"/>
  <c r="P2789" i="1" s="1"/>
  <c r="R2789" i="1" s="1"/>
  <c r="Q2789" i="1"/>
  <c r="H2789" i="1" s="1"/>
  <c r="K2790" i="1"/>
  <c r="N2790" i="1"/>
  <c r="P2790" i="1" s="1"/>
  <c r="R2790" i="1" s="1"/>
  <c r="Q2790" i="1"/>
  <c r="H2790" i="1" s="1"/>
  <c r="K2791" i="1"/>
  <c r="N2791" i="1"/>
  <c r="P2791" i="1" s="1"/>
  <c r="R2791" i="1" s="1"/>
  <c r="Q2791" i="1"/>
  <c r="H2791" i="1" s="1"/>
  <c r="K2792" i="1"/>
  <c r="N2792" i="1"/>
  <c r="P2792" i="1" s="1"/>
  <c r="R2792" i="1" s="1"/>
  <c r="Q2792" i="1"/>
  <c r="H2792" i="1" s="1"/>
  <c r="G2792" i="1" s="1"/>
  <c r="K2793" i="1"/>
  <c r="N2793" i="1"/>
  <c r="P2793" i="1" s="1"/>
  <c r="R2793" i="1" s="1"/>
  <c r="Q2793" i="1"/>
  <c r="H2793" i="1" s="1"/>
  <c r="K2794" i="1"/>
  <c r="N2794" i="1"/>
  <c r="P2794" i="1" s="1"/>
  <c r="R2794" i="1" s="1"/>
  <c r="Q2794" i="1"/>
  <c r="H2794" i="1" s="1"/>
  <c r="K2795" i="1"/>
  <c r="N2795" i="1"/>
  <c r="P2795" i="1" s="1"/>
  <c r="R2795" i="1" s="1"/>
  <c r="Q2795" i="1"/>
  <c r="H2795" i="1" s="1"/>
  <c r="D2795" i="1" s="1"/>
  <c r="K2796" i="1"/>
  <c r="N2796" i="1"/>
  <c r="P2796" i="1" s="1"/>
  <c r="R2796" i="1" s="1"/>
  <c r="Q2796" i="1"/>
  <c r="H2796" i="1" s="1"/>
  <c r="G2796" i="1" s="1"/>
  <c r="K2797" i="1"/>
  <c r="N2797" i="1"/>
  <c r="P2797" i="1" s="1"/>
  <c r="R2797" i="1" s="1"/>
  <c r="Q2797" i="1"/>
  <c r="H2797" i="1" s="1"/>
  <c r="K2798" i="1"/>
  <c r="N2798" i="1"/>
  <c r="P2798" i="1" s="1"/>
  <c r="R2798" i="1" s="1"/>
  <c r="Q2798" i="1"/>
  <c r="H2798" i="1" s="1"/>
  <c r="K2799" i="1"/>
  <c r="N2799" i="1"/>
  <c r="P2799" i="1" s="1"/>
  <c r="R2799" i="1" s="1"/>
  <c r="Q2799" i="1"/>
  <c r="H2799" i="1" s="1"/>
  <c r="D2799" i="1" s="1"/>
  <c r="K2800" i="1"/>
  <c r="N2800" i="1"/>
  <c r="P2800" i="1" s="1"/>
  <c r="R2800" i="1" s="1"/>
  <c r="S2800" i="1" s="1"/>
  <c r="Q2800" i="1"/>
  <c r="H2800" i="1" s="1"/>
  <c r="G2800" i="1" s="1"/>
  <c r="K2801" i="1"/>
  <c r="N2801" i="1"/>
  <c r="P2801" i="1" s="1"/>
  <c r="R2801" i="1" s="1"/>
  <c r="Q2801" i="1"/>
  <c r="H2801" i="1" s="1"/>
  <c r="K2802" i="1"/>
  <c r="N2802" i="1"/>
  <c r="P2802" i="1" s="1"/>
  <c r="R2802" i="1" s="1"/>
  <c r="Q2802" i="1"/>
  <c r="H2802" i="1" s="1"/>
  <c r="K2803" i="1"/>
  <c r="N2803" i="1"/>
  <c r="P2803" i="1" s="1"/>
  <c r="R2803" i="1" s="1"/>
  <c r="Q2803" i="1"/>
  <c r="H2803" i="1" s="1"/>
  <c r="G2803" i="1" s="1"/>
  <c r="K2804" i="1"/>
  <c r="N2804" i="1"/>
  <c r="P2804" i="1" s="1"/>
  <c r="R2804" i="1" s="1"/>
  <c r="Q2804" i="1"/>
  <c r="H2804" i="1" s="1"/>
  <c r="G2804" i="1" s="1"/>
  <c r="K2805" i="1"/>
  <c r="N2805" i="1"/>
  <c r="P2805" i="1" s="1"/>
  <c r="R2805" i="1" s="1"/>
  <c r="Q2805" i="1"/>
  <c r="H2805" i="1" s="1"/>
  <c r="K2806" i="1"/>
  <c r="N2806" i="1"/>
  <c r="P2806" i="1" s="1"/>
  <c r="R2806" i="1" s="1"/>
  <c r="Q2806" i="1"/>
  <c r="H2806" i="1" s="1"/>
  <c r="K2807" i="1"/>
  <c r="N2807" i="1"/>
  <c r="P2807" i="1" s="1"/>
  <c r="R2807" i="1" s="1"/>
  <c r="Q2807" i="1"/>
  <c r="H2807" i="1" s="1"/>
  <c r="K2808" i="1"/>
  <c r="N2808" i="1"/>
  <c r="P2808" i="1" s="1"/>
  <c r="R2808" i="1" s="1"/>
  <c r="Q2808" i="1"/>
  <c r="H2808" i="1" s="1"/>
  <c r="G2808" i="1" s="1"/>
  <c r="K2809" i="1"/>
  <c r="N2809" i="1"/>
  <c r="P2809" i="1" s="1"/>
  <c r="R2809" i="1" s="1"/>
  <c r="Q2809" i="1"/>
  <c r="H2809" i="1" s="1"/>
  <c r="K2810" i="1"/>
  <c r="N2810" i="1"/>
  <c r="P2810" i="1" s="1"/>
  <c r="R2810" i="1" s="1"/>
  <c r="Q2810" i="1"/>
  <c r="H2810" i="1" s="1"/>
  <c r="K2811" i="1"/>
  <c r="N2811" i="1"/>
  <c r="P2811" i="1" s="1"/>
  <c r="R2811" i="1" s="1"/>
  <c r="Q2811" i="1"/>
  <c r="H2811" i="1" s="1"/>
  <c r="D2811" i="1" s="1"/>
  <c r="K2812" i="1"/>
  <c r="N2812" i="1"/>
  <c r="P2812" i="1" s="1"/>
  <c r="R2812" i="1" s="1"/>
  <c r="Q2812" i="1"/>
  <c r="H2812" i="1" s="1"/>
  <c r="G2812" i="1" s="1"/>
  <c r="K2813" i="1"/>
  <c r="N2813" i="1"/>
  <c r="P2813" i="1" s="1"/>
  <c r="R2813" i="1" s="1"/>
  <c r="Q2813" i="1"/>
  <c r="H2813" i="1" s="1"/>
  <c r="K2814" i="1"/>
  <c r="N2814" i="1"/>
  <c r="P2814" i="1" s="1"/>
  <c r="R2814" i="1" s="1"/>
  <c r="Q2814" i="1"/>
  <c r="H2814" i="1" s="1"/>
  <c r="K2815" i="1"/>
  <c r="N2815" i="1"/>
  <c r="P2815" i="1" s="1"/>
  <c r="R2815" i="1" s="1"/>
  <c r="Q2815" i="1"/>
  <c r="H2815" i="1" s="1"/>
  <c r="D2815" i="1" s="1"/>
  <c r="K2816" i="1"/>
  <c r="N2816" i="1"/>
  <c r="P2816" i="1" s="1"/>
  <c r="R2816" i="1" s="1"/>
  <c r="S2816" i="1" s="1"/>
  <c r="Q2816" i="1"/>
  <c r="H2816" i="1" s="1"/>
  <c r="G2816" i="1" s="1"/>
  <c r="K2817" i="1"/>
  <c r="N2817" i="1"/>
  <c r="P2817" i="1" s="1"/>
  <c r="R2817" i="1" s="1"/>
  <c r="Q2817" i="1"/>
  <c r="H2817" i="1" s="1"/>
  <c r="K2818" i="1"/>
  <c r="N2818" i="1"/>
  <c r="P2818" i="1" s="1"/>
  <c r="R2818" i="1" s="1"/>
  <c r="Q2818" i="1"/>
  <c r="H2818" i="1" s="1"/>
  <c r="K2819" i="1"/>
  <c r="N2819" i="1"/>
  <c r="P2819" i="1" s="1"/>
  <c r="R2819" i="1" s="1"/>
  <c r="Q2819" i="1"/>
  <c r="H2819" i="1" s="1"/>
  <c r="G2819" i="1" s="1"/>
  <c r="K2820" i="1"/>
  <c r="N2820" i="1"/>
  <c r="P2820" i="1" s="1"/>
  <c r="R2820" i="1" s="1"/>
  <c r="Q2820" i="1"/>
  <c r="H2820" i="1" s="1"/>
  <c r="G2820" i="1" s="1"/>
  <c r="K2821" i="1"/>
  <c r="N2821" i="1"/>
  <c r="P2821" i="1" s="1"/>
  <c r="R2821" i="1" s="1"/>
  <c r="Q2821" i="1"/>
  <c r="H2821" i="1" s="1"/>
  <c r="K2822" i="1"/>
  <c r="N2822" i="1"/>
  <c r="P2822" i="1" s="1"/>
  <c r="R2822" i="1" s="1"/>
  <c r="Q2822" i="1"/>
  <c r="H2822" i="1" s="1"/>
  <c r="K2823" i="1"/>
  <c r="N2823" i="1"/>
  <c r="P2823" i="1" s="1"/>
  <c r="R2823" i="1" s="1"/>
  <c r="Q2823" i="1"/>
  <c r="H2823" i="1" s="1"/>
  <c r="G2823" i="1" s="1"/>
  <c r="K2824" i="1"/>
  <c r="N2824" i="1"/>
  <c r="P2824" i="1" s="1"/>
  <c r="R2824" i="1" s="1"/>
  <c r="Q2824" i="1"/>
  <c r="H2824" i="1" s="1"/>
  <c r="G2824" i="1" s="1"/>
  <c r="K2825" i="1"/>
  <c r="N2825" i="1"/>
  <c r="P2825" i="1" s="1"/>
  <c r="R2825" i="1" s="1"/>
  <c r="Q2825" i="1"/>
  <c r="H2825" i="1" s="1"/>
  <c r="K2826" i="1"/>
  <c r="N2826" i="1"/>
  <c r="P2826" i="1" s="1"/>
  <c r="R2826" i="1" s="1"/>
  <c r="Q2826" i="1"/>
  <c r="H2826" i="1" s="1"/>
  <c r="K2827" i="1"/>
  <c r="N2827" i="1"/>
  <c r="P2827" i="1" s="1"/>
  <c r="R2827" i="1" s="1"/>
  <c r="Q2827" i="1"/>
  <c r="H2827" i="1" s="1"/>
  <c r="D2827" i="1" s="1"/>
  <c r="K2828" i="1"/>
  <c r="N2828" i="1"/>
  <c r="P2828" i="1" s="1"/>
  <c r="R2828" i="1" s="1"/>
  <c r="Q2828" i="1"/>
  <c r="H2828" i="1" s="1"/>
  <c r="G2828" i="1" s="1"/>
  <c r="K2829" i="1"/>
  <c r="N2829" i="1"/>
  <c r="P2829" i="1" s="1"/>
  <c r="R2829" i="1" s="1"/>
  <c r="Q2829" i="1"/>
  <c r="H2829" i="1" s="1"/>
  <c r="K2830" i="1"/>
  <c r="N2830" i="1"/>
  <c r="P2830" i="1" s="1"/>
  <c r="R2830" i="1" s="1"/>
  <c r="Q2830" i="1"/>
  <c r="H2830" i="1" s="1"/>
  <c r="K2831" i="1"/>
  <c r="N2831" i="1"/>
  <c r="P2831" i="1" s="1"/>
  <c r="R2831" i="1" s="1"/>
  <c r="S2831" i="1" s="1"/>
  <c r="Q2831" i="1"/>
  <c r="H2831" i="1" s="1"/>
  <c r="D2831" i="1" s="1"/>
  <c r="K2832" i="1"/>
  <c r="N2832" i="1"/>
  <c r="P2832" i="1" s="1"/>
  <c r="R2832" i="1" s="1"/>
  <c r="S2832" i="1" s="1"/>
  <c r="Q2832" i="1"/>
  <c r="H2832" i="1" s="1"/>
  <c r="G2832" i="1" s="1"/>
  <c r="K2833" i="1"/>
  <c r="N2833" i="1"/>
  <c r="P2833" i="1" s="1"/>
  <c r="R2833" i="1" s="1"/>
  <c r="Q2833" i="1"/>
  <c r="H2833" i="1" s="1"/>
  <c r="K2834" i="1"/>
  <c r="N2834" i="1"/>
  <c r="P2834" i="1" s="1"/>
  <c r="R2834" i="1" s="1"/>
  <c r="Q2834" i="1"/>
  <c r="H2834" i="1" s="1"/>
  <c r="K2835" i="1"/>
  <c r="N2835" i="1"/>
  <c r="P2835" i="1" s="1"/>
  <c r="R2835" i="1" s="1"/>
  <c r="S2835" i="1" s="1"/>
  <c r="Q2835" i="1"/>
  <c r="H2835" i="1" s="1"/>
  <c r="G2835" i="1" s="1"/>
  <c r="K2836" i="1"/>
  <c r="N2836" i="1"/>
  <c r="P2836" i="1" s="1"/>
  <c r="R2836" i="1" s="1"/>
  <c r="Q2836" i="1"/>
  <c r="H2836" i="1" s="1"/>
  <c r="G2836" i="1" s="1"/>
  <c r="K2837" i="1"/>
  <c r="N2837" i="1"/>
  <c r="P2837" i="1" s="1"/>
  <c r="R2837" i="1" s="1"/>
  <c r="Q2837" i="1"/>
  <c r="H2837" i="1" s="1"/>
  <c r="K2838" i="1"/>
  <c r="N2838" i="1"/>
  <c r="P2838" i="1" s="1"/>
  <c r="R2838" i="1" s="1"/>
  <c r="Q2838" i="1"/>
  <c r="H2838" i="1" s="1"/>
  <c r="K2839" i="1"/>
  <c r="N2839" i="1"/>
  <c r="P2839" i="1" s="1"/>
  <c r="R2839" i="1" s="1"/>
  <c r="Q2839" i="1"/>
  <c r="H2839" i="1" s="1"/>
  <c r="G2839" i="1" s="1"/>
  <c r="K2840" i="1"/>
  <c r="N2840" i="1"/>
  <c r="P2840" i="1" s="1"/>
  <c r="R2840" i="1" s="1"/>
  <c r="Q2840" i="1"/>
  <c r="H2840" i="1" s="1"/>
  <c r="G2840" i="1" s="1"/>
  <c r="K2841" i="1"/>
  <c r="N2841" i="1"/>
  <c r="P2841" i="1" s="1"/>
  <c r="R2841" i="1" s="1"/>
  <c r="Q2841" i="1"/>
  <c r="H2841" i="1" s="1"/>
  <c r="K2842" i="1"/>
  <c r="N2842" i="1"/>
  <c r="P2842" i="1" s="1"/>
  <c r="R2842" i="1" s="1"/>
  <c r="Q2842" i="1"/>
  <c r="H2842" i="1" s="1"/>
  <c r="K2843" i="1"/>
  <c r="N2843" i="1"/>
  <c r="P2843" i="1" s="1"/>
  <c r="R2843" i="1" s="1"/>
  <c r="Q2843" i="1"/>
  <c r="H2843" i="1" s="1"/>
  <c r="D2843" i="1" s="1"/>
  <c r="K2844" i="1"/>
  <c r="N2844" i="1"/>
  <c r="P2844" i="1" s="1"/>
  <c r="R2844" i="1" s="1"/>
  <c r="Q2844" i="1"/>
  <c r="H2844" i="1" s="1"/>
  <c r="K2845" i="1"/>
  <c r="N2845" i="1"/>
  <c r="P2845" i="1" s="1"/>
  <c r="R2845" i="1" s="1"/>
  <c r="Q2845" i="1"/>
  <c r="H2845" i="1" s="1"/>
  <c r="K2846" i="1"/>
  <c r="N2846" i="1"/>
  <c r="P2846" i="1" s="1"/>
  <c r="R2846" i="1" s="1"/>
  <c r="Q2846" i="1"/>
  <c r="H2846" i="1" s="1"/>
  <c r="K2847" i="1"/>
  <c r="N2847" i="1"/>
  <c r="P2847" i="1" s="1"/>
  <c r="R2847" i="1" s="1"/>
  <c r="S2847" i="1" s="1"/>
  <c r="Q2847" i="1"/>
  <c r="H2847" i="1" s="1"/>
  <c r="D2847" i="1" s="1"/>
  <c r="K2848" i="1"/>
  <c r="N2848" i="1"/>
  <c r="P2848" i="1" s="1"/>
  <c r="R2848" i="1" s="1"/>
  <c r="S2848" i="1" s="1"/>
  <c r="Q2848" i="1"/>
  <c r="H2848" i="1" s="1"/>
  <c r="K2849" i="1"/>
  <c r="N2849" i="1"/>
  <c r="P2849" i="1" s="1"/>
  <c r="R2849" i="1" s="1"/>
  <c r="Q2849" i="1"/>
  <c r="H2849" i="1" s="1"/>
  <c r="K2850" i="1"/>
  <c r="N2850" i="1"/>
  <c r="P2850" i="1" s="1"/>
  <c r="R2850" i="1" s="1"/>
  <c r="Q2850" i="1"/>
  <c r="H2850" i="1" s="1"/>
  <c r="K2851" i="1"/>
  <c r="N2851" i="1"/>
  <c r="P2851" i="1" s="1"/>
  <c r="R2851" i="1" s="1"/>
  <c r="S2851" i="1" s="1"/>
  <c r="Q2851" i="1"/>
  <c r="H2851" i="1" s="1"/>
  <c r="G2851" i="1" s="1"/>
  <c r="K2852" i="1"/>
  <c r="N2852" i="1"/>
  <c r="P2852" i="1" s="1"/>
  <c r="R2852" i="1" s="1"/>
  <c r="Q2852" i="1"/>
  <c r="H2852" i="1" s="1"/>
  <c r="G2852" i="1" s="1"/>
  <c r="K2853" i="1"/>
  <c r="N2853" i="1"/>
  <c r="P2853" i="1" s="1"/>
  <c r="R2853" i="1" s="1"/>
  <c r="Q2853" i="1"/>
  <c r="H2853" i="1" s="1"/>
  <c r="K2854" i="1"/>
  <c r="N2854" i="1"/>
  <c r="P2854" i="1" s="1"/>
  <c r="R2854" i="1" s="1"/>
  <c r="Q2854" i="1"/>
  <c r="H2854" i="1" s="1"/>
  <c r="K2855" i="1"/>
  <c r="N2855" i="1"/>
  <c r="P2855" i="1" s="1"/>
  <c r="R2855" i="1" s="1"/>
  <c r="Q2855" i="1"/>
  <c r="H2855" i="1" s="1"/>
  <c r="K2856" i="1"/>
  <c r="N2856" i="1"/>
  <c r="P2856" i="1" s="1"/>
  <c r="R2856" i="1" s="1"/>
  <c r="Q2856" i="1"/>
  <c r="H2856" i="1" s="1"/>
  <c r="G2856" i="1" s="1"/>
  <c r="K2857" i="1"/>
  <c r="N2857" i="1"/>
  <c r="P2857" i="1" s="1"/>
  <c r="R2857" i="1" s="1"/>
  <c r="Q2857" i="1"/>
  <c r="H2857" i="1" s="1"/>
  <c r="K2858" i="1"/>
  <c r="N2858" i="1"/>
  <c r="P2858" i="1" s="1"/>
  <c r="R2858" i="1" s="1"/>
  <c r="Q2858" i="1"/>
  <c r="H2858" i="1" s="1"/>
  <c r="K2859" i="1"/>
  <c r="N2859" i="1"/>
  <c r="P2859" i="1" s="1"/>
  <c r="R2859" i="1" s="1"/>
  <c r="Q2859" i="1"/>
  <c r="H2859" i="1" s="1"/>
  <c r="D2859" i="1" s="1"/>
  <c r="K2860" i="1"/>
  <c r="N2860" i="1"/>
  <c r="P2860" i="1" s="1"/>
  <c r="R2860" i="1" s="1"/>
  <c r="Q2860" i="1"/>
  <c r="H2860" i="1" s="1"/>
  <c r="G2860" i="1" s="1"/>
  <c r="K2861" i="1"/>
  <c r="N2861" i="1"/>
  <c r="P2861" i="1" s="1"/>
  <c r="R2861" i="1" s="1"/>
  <c r="Q2861" i="1"/>
  <c r="H2861" i="1" s="1"/>
  <c r="K2862" i="1"/>
  <c r="N2862" i="1"/>
  <c r="P2862" i="1" s="1"/>
  <c r="R2862" i="1" s="1"/>
  <c r="Q2862" i="1"/>
  <c r="H2862" i="1" s="1"/>
  <c r="K2863" i="1"/>
  <c r="N2863" i="1"/>
  <c r="P2863" i="1" s="1"/>
  <c r="R2863" i="1" s="1"/>
  <c r="Q2863" i="1"/>
  <c r="H2863" i="1" s="1"/>
  <c r="D2863" i="1" s="1"/>
  <c r="K2864" i="1"/>
  <c r="N2864" i="1"/>
  <c r="P2864" i="1" s="1"/>
  <c r="R2864" i="1" s="1"/>
  <c r="S2864" i="1" s="1"/>
  <c r="Q2864" i="1"/>
  <c r="H2864" i="1" s="1"/>
  <c r="K2865" i="1"/>
  <c r="N2865" i="1"/>
  <c r="P2865" i="1" s="1"/>
  <c r="R2865" i="1" s="1"/>
  <c r="Q2865" i="1"/>
  <c r="H2865" i="1" s="1"/>
  <c r="K2866" i="1"/>
  <c r="N2866" i="1"/>
  <c r="P2866" i="1" s="1"/>
  <c r="R2866" i="1" s="1"/>
  <c r="Q2866" i="1"/>
  <c r="H2866" i="1" s="1"/>
  <c r="K2867" i="1"/>
  <c r="N2867" i="1"/>
  <c r="P2867" i="1" s="1"/>
  <c r="R2867" i="1" s="1"/>
  <c r="Q2867" i="1"/>
  <c r="H2867" i="1" s="1"/>
  <c r="D2867" i="1" s="1"/>
  <c r="K2868" i="1"/>
  <c r="N2868" i="1"/>
  <c r="P2868" i="1" s="1"/>
  <c r="R2868" i="1" s="1"/>
  <c r="Q2868" i="1"/>
  <c r="H2868" i="1" s="1"/>
  <c r="G2868" i="1" s="1"/>
  <c r="K2869" i="1"/>
  <c r="N2869" i="1"/>
  <c r="P2869" i="1" s="1"/>
  <c r="R2869" i="1" s="1"/>
  <c r="Q2869" i="1"/>
  <c r="H2869" i="1" s="1"/>
  <c r="K2870" i="1"/>
  <c r="N2870" i="1"/>
  <c r="P2870" i="1" s="1"/>
  <c r="R2870" i="1" s="1"/>
  <c r="S2870" i="1" s="1"/>
  <c r="Q2870" i="1"/>
  <c r="H2870" i="1" s="1"/>
  <c r="K2871" i="1"/>
  <c r="N2871" i="1"/>
  <c r="P2871" i="1" s="1"/>
  <c r="R2871" i="1" s="1"/>
  <c r="Q2871" i="1"/>
  <c r="H2871" i="1" s="1"/>
  <c r="K2872" i="1"/>
  <c r="N2872" i="1"/>
  <c r="P2872" i="1" s="1"/>
  <c r="R2872" i="1" s="1"/>
  <c r="Q2872" i="1"/>
  <c r="H2872" i="1" s="1"/>
  <c r="K2873" i="1"/>
  <c r="N2873" i="1"/>
  <c r="P2873" i="1" s="1"/>
  <c r="R2873" i="1" s="1"/>
  <c r="Q2873" i="1"/>
  <c r="H2873" i="1" s="1"/>
  <c r="K2874" i="1"/>
  <c r="N2874" i="1"/>
  <c r="P2874" i="1" s="1"/>
  <c r="R2874" i="1" s="1"/>
  <c r="Q2874" i="1"/>
  <c r="H2874" i="1" s="1"/>
  <c r="K2875" i="1"/>
  <c r="N2875" i="1"/>
  <c r="P2875" i="1" s="1"/>
  <c r="R2875" i="1" s="1"/>
  <c r="Q2875" i="1"/>
  <c r="H2875" i="1" s="1"/>
  <c r="D2875" i="1" s="1"/>
  <c r="K2876" i="1"/>
  <c r="N2876" i="1"/>
  <c r="P2876" i="1" s="1"/>
  <c r="R2876" i="1" s="1"/>
  <c r="Q2876" i="1"/>
  <c r="H2876" i="1" s="1"/>
  <c r="G2876" i="1" s="1"/>
  <c r="K2877" i="1"/>
  <c r="N2877" i="1"/>
  <c r="P2877" i="1" s="1"/>
  <c r="R2877" i="1" s="1"/>
  <c r="Q2877" i="1"/>
  <c r="H2877" i="1" s="1"/>
  <c r="K2878" i="1"/>
  <c r="N2878" i="1"/>
  <c r="P2878" i="1" s="1"/>
  <c r="R2878" i="1" s="1"/>
  <c r="S2878" i="1" s="1"/>
  <c r="Q2878" i="1"/>
  <c r="H2878" i="1" s="1"/>
  <c r="K2879" i="1"/>
  <c r="N2879" i="1"/>
  <c r="P2879" i="1" s="1"/>
  <c r="R2879" i="1" s="1"/>
  <c r="Q2879" i="1"/>
  <c r="H2879" i="1" s="1"/>
  <c r="K2880" i="1"/>
  <c r="N2880" i="1"/>
  <c r="P2880" i="1" s="1"/>
  <c r="R2880" i="1" s="1"/>
  <c r="Q2880" i="1"/>
  <c r="H2880" i="1" s="1"/>
  <c r="K2881" i="1"/>
  <c r="N2881" i="1"/>
  <c r="P2881" i="1" s="1"/>
  <c r="R2881" i="1" s="1"/>
  <c r="Q2881" i="1"/>
  <c r="H2881" i="1" s="1"/>
  <c r="K2882" i="1"/>
  <c r="N2882" i="1"/>
  <c r="P2882" i="1" s="1"/>
  <c r="R2882" i="1" s="1"/>
  <c r="Q2882" i="1"/>
  <c r="H2882" i="1" s="1"/>
  <c r="K2883" i="1"/>
  <c r="N2883" i="1"/>
  <c r="P2883" i="1" s="1"/>
  <c r="R2883" i="1" s="1"/>
  <c r="Q2883" i="1"/>
  <c r="H2883" i="1" s="1"/>
  <c r="D2883" i="1" s="1"/>
  <c r="K2884" i="1"/>
  <c r="N2884" i="1"/>
  <c r="P2884" i="1" s="1"/>
  <c r="R2884" i="1" s="1"/>
  <c r="X2884" i="1" s="1"/>
  <c r="Q2884" i="1"/>
  <c r="H2884" i="1" s="1"/>
  <c r="G2884" i="1" s="1"/>
  <c r="K2885" i="1"/>
  <c r="N2885" i="1"/>
  <c r="P2885" i="1" s="1"/>
  <c r="R2885" i="1" s="1"/>
  <c r="Q2885" i="1"/>
  <c r="H2885" i="1" s="1"/>
  <c r="K2886" i="1"/>
  <c r="N2886" i="1"/>
  <c r="P2886" i="1" s="1"/>
  <c r="R2886" i="1" s="1"/>
  <c r="Q2886" i="1"/>
  <c r="H2886" i="1" s="1"/>
  <c r="K2887" i="1"/>
  <c r="N2887" i="1"/>
  <c r="P2887" i="1" s="1"/>
  <c r="R2887" i="1" s="1"/>
  <c r="Q2887" i="1"/>
  <c r="H2887" i="1" s="1"/>
  <c r="G2887" i="1" s="1"/>
  <c r="K2888" i="1"/>
  <c r="N2888" i="1"/>
  <c r="P2888" i="1" s="1"/>
  <c r="R2888" i="1" s="1"/>
  <c r="Q2888" i="1"/>
  <c r="H2888" i="1" s="1"/>
  <c r="K2889" i="1"/>
  <c r="N2889" i="1"/>
  <c r="P2889" i="1" s="1"/>
  <c r="R2889" i="1" s="1"/>
  <c r="Q2889" i="1"/>
  <c r="H2889" i="1" s="1"/>
  <c r="K2890" i="1"/>
  <c r="N2890" i="1"/>
  <c r="P2890" i="1" s="1"/>
  <c r="R2890" i="1" s="1"/>
  <c r="Q2890" i="1"/>
  <c r="H2890" i="1" s="1"/>
  <c r="K2891" i="1"/>
  <c r="N2891" i="1"/>
  <c r="P2891" i="1" s="1"/>
  <c r="R2891" i="1" s="1"/>
  <c r="Q2891" i="1"/>
  <c r="H2891" i="1" s="1"/>
  <c r="K2892" i="1"/>
  <c r="N2892" i="1"/>
  <c r="P2892" i="1" s="1"/>
  <c r="R2892" i="1" s="1"/>
  <c r="Q2892" i="1"/>
  <c r="H2892" i="1" s="1"/>
  <c r="K2893" i="1"/>
  <c r="N2893" i="1"/>
  <c r="P2893" i="1" s="1"/>
  <c r="R2893" i="1" s="1"/>
  <c r="Q2893" i="1"/>
  <c r="H2893" i="1" s="1"/>
  <c r="K2894" i="1"/>
  <c r="N2894" i="1"/>
  <c r="P2894" i="1" s="1"/>
  <c r="R2894" i="1" s="1"/>
  <c r="Q2894" i="1"/>
  <c r="H2894" i="1" s="1"/>
  <c r="K2895" i="1"/>
  <c r="N2895" i="1"/>
  <c r="P2895" i="1" s="1"/>
  <c r="R2895" i="1" s="1"/>
  <c r="Q2895" i="1"/>
  <c r="H2895" i="1" s="1"/>
  <c r="K2896" i="1"/>
  <c r="N2896" i="1"/>
  <c r="P2896" i="1" s="1"/>
  <c r="R2896" i="1" s="1"/>
  <c r="Q2896" i="1"/>
  <c r="H2896" i="1" s="1"/>
  <c r="K2897" i="1"/>
  <c r="N2897" i="1"/>
  <c r="P2897" i="1" s="1"/>
  <c r="R2897" i="1" s="1"/>
  <c r="Q2897" i="1"/>
  <c r="H2897" i="1" s="1"/>
  <c r="K2898" i="1"/>
  <c r="N2898" i="1"/>
  <c r="P2898" i="1" s="1"/>
  <c r="R2898" i="1" s="1"/>
  <c r="Q2898" i="1"/>
  <c r="H2898" i="1" s="1"/>
  <c r="K2899" i="1"/>
  <c r="N2899" i="1"/>
  <c r="P2899" i="1" s="1"/>
  <c r="R2899" i="1" s="1"/>
  <c r="Q2899" i="1"/>
  <c r="H2899" i="1" s="1"/>
  <c r="K2900" i="1"/>
  <c r="N2900" i="1"/>
  <c r="P2900" i="1" s="1"/>
  <c r="R2900" i="1" s="1"/>
  <c r="Q2900" i="1"/>
  <c r="H2900" i="1" s="1"/>
  <c r="K2901" i="1"/>
  <c r="N2901" i="1"/>
  <c r="P2901" i="1" s="1"/>
  <c r="R2901" i="1" s="1"/>
  <c r="Q2901" i="1"/>
  <c r="H2901" i="1" s="1"/>
  <c r="K2902" i="1"/>
  <c r="N2902" i="1"/>
  <c r="P2902" i="1" s="1"/>
  <c r="R2902" i="1" s="1"/>
  <c r="Q2902" i="1"/>
  <c r="H2902" i="1" s="1"/>
  <c r="K2903" i="1"/>
  <c r="N2903" i="1"/>
  <c r="P2903" i="1" s="1"/>
  <c r="R2903" i="1" s="1"/>
  <c r="Q2903" i="1"/>
  <c r="H2903" i="1" s="1"/>
  <c r="K2904" i="1"/>
  <c r="N2904" i="1"/>
  <c r="P2904" i="1" s="1"/>
  <c r="R2904" i="1" s="1"/>
  <c r="Q2904" i="1"/>
  <c r="H2904" i="1" s="1"/>
  <c r="K2905" i="1"/>
  <c r="N2905" i="1"/>
  <c r="P2905" i="1" s="1"/>
  <c r="R2905" i="1" s="1"/>
  <c r="Q2905" i="1"/>
  <c r="H2905" i="1" s="1"/>
  <c r="K2906" i="1"/>
  <c r="N2906" i="1"/>
  <c r="P2906" i="1" s="1"/>
  <c r="R2906" i="1" s="1"/>
  <c r="Q2906" i="1"/>
  <c r="H2906" i="1" s="1"/>
  <c r="K2907" i="1"/>
  <c r="N2907" i="1"/>
  <c r="P2907" i="1" s="1"/>
  <c r="R2907" i="1" s="1"/>
  <c r="Q2907" i="1"/>
  <c r="H2907" i="1" s="1"/>
  <c r="K2908" i="1"/>
  <c r="N2908" i="1"/>
  <c r="P2908" i="1" s="1"/>
  <c r="R2908" i="1" s="1"/>
  <c r="Q2908" i="1"/>
  <c r="H2908" i="1" s="1"/>
  <c r="K2909" i="1"/>
  <c r="N2909" i="1"/>
  <c r="P2909" i="1" s="1"/>
  <c r="R2909" i="1" s="1"/>
  <c r="Q2909" i="1"/>
  <c r="H2909" i="1" s="1"/>
  <c r="K2910" i="1"/>
  <c r="N2910" i="1"/>
  <c r="P2910" i="1" s="1"/>
  <c r="R2910" i="1" s="1"/>
  <c r="Q2910" i="1"/>
  <c r="H2910" i="1" s="1"/>
  <c r="K2911" i="1"/>
  <c r="N2911" i="1"/>
  <c r="P2911" i="1" s="1"/>
  <c r="R2911" i="1" s="1"/>
  <c r="Q2911" i="1"/>
  <c r="H2911" i="1" s="1"/>
  <c r="K2912" i="1"/>
  <c r="N2912" i="1"/>
  <c r="P2912" i="1" s="1"/>
  <c r="R2912" i="1" s="1"/>
  <c r="Q2912" i="1"/>
  <c r="H2912" i="1" s="1"/>
  <c r="K2913" i="1"/>
  <c r="N2913" i="1"/>
  <c r="P2913" i="1" s="1"/>
  <c r="R2913" i="1" s="1"/>
  <c r="Q2913" i="1"/>
  <c r="H2913" i="1" s="1"/>
  <c r="K2914" i="1"/>
  <c r="N2914" i="1"/>
  <c r="P2914" i="1" s="1"/>
  <c r="R2914" i="1" s="1"/>
  <c r="Q2914" i="1"/>
  <c r="H2914" i="1" s="1"/>
  <c r="K2915" i="1"/>
  <c r="N2915" i="1"/>
  <c r="P2915" i="1" s="1"/>
  <c r="R2915" i="1" s="1"/>
  <c r="Q2915" i="1"/>
  <c r="H2915" i="1" s="1"/>
  <c r="K2916" i="1"/>
  <c r="N2916" i="1"/>
  <c r="P2916" i="1" s="1"/>
  <c r="R2916" i="1" s="1"/>
  <c r="Q2916" i="1"/>
  <c r="H2916" i="1" s="1"/>
  <c r="K2917" i="1"/>
  <c r="N2917" i="1"/>
  <c r="P2917" i="1" s="1"/>
  <c r="R2917" i="1" s="1"/>
  <c r="Q2917" i="1"/>
  <c r="H2917" i="1" s="1"/>
  <c r="K2918" i="1"/>
  <c r="N2918" i="1"/>
  <c r="P2918" i="1" s="1"/>
  <c r="R2918" i="1" s="1"/>
  <c r="Q2918" i="1"/>
  <c r="H2918" i="1" s="1"/>
  <c r="K2919" i="1"/>
  <c r="N2919" i="1"/>
  <c r="P2919" i="1" s="1"/>
  <c r="R2919" i="1" s="1"/>
  <c r="Q2919" i="1"/>
  <c r="H2919" i="1" s="1"/>
  <c r="K2920" i="1"/>
  <c r="N2920" i="1"/>
  <c r="P2920" i="1" s="1"/>
  <c r="R2920" i="1" s="1"/>
  <c r="Q2920" i="1"/>
  <c r="H2920" i="1" s="1"/>
  <c r="K2921" i="1"/>
  <c r="N2921" i="1"/>
  <c r="P2921" i="1" s="1"/>
  <c r="R2921" i="1" s="1"/>
  <c r="Q2921" i="1"/>
  <c r="H2921" i="1" s="1"/>
  <c r="K2922" i="1"/>
  <c r="N2922" i="1"/>
  <c r="P2922" i="1" s="1"/>
  <c r="R2922" i="1" s="1"/>
  <c r="Q2922" i="1"/>
  <c r="H2922" i="1" s="1"/>
  <c r="K2923" i="1"/>
  <c r="N2923" i="1"/>
  <c r="P2923" i="1" s="1"/>
  <c r="R2923" i="1" s="1"/>
  <c r="Q2923" i="1"/>
  <c r="H2923" i="1" s="1"/>
  <c r="K2924" i="1"/>
  <c r="N2924" i="1"/>
  <c r="P2924" i="1" s="1"/>
  <c r="R2924" i="1" s="1"/>
  <c r="Q2924" i="1"/>
  <c r="H2924" i="1" s="1"/>
  <c r="K2925" i="1"/>
  <c r="N2925" i="1"/>
  <c r="P2925" i="1" s="1"/>
  <c r="R2925" i="1" s="1"/>
  <c r="Q2925" i="1"/>
  <c r="H2925" i="1" s="1"/>
  <c r="K2926" i="1"/>
  <c r="N2926" i="1"/>
  <c r="P2926" i="1" s="1"/>
  <c r="R2926" i="1" s="1"/>
  <c r="Q2926" i="1"/>
  <c r="H2926" i="1" s="1"/>
  <c r="K2927" i="1"/>
  <c r="N2927" i="1"/>
  <c r="P2927" i="1" s="1"/>
  <c r="R2927" i="1" s="1"/>
  <c r="Q2927" i="1"/>
  <c r="H2927" i="1" s="1"/>
  <c r="K2928" i="1"/>
  <c r="N2928" i="1"/>
  <c r="P2928" i="1" s="1"/>
  <c r="R2928" i="1" s="1"/>
  <c r="Q2928" i="1"/>
  <c r="H2928" i="1" s="1"/>
  <c r="K2929" i="1"/>
  <c r="N2929" i="1"/>
  <c r="P2929" i="1" s="1"/>
  <c r="R2929" i="1" s="1"/>
  <c r="Q2929" i="1"/>
  <c r="H2929" i="1" s="1"/>
  <c r="K2930" i="1"/>
  <c r="N2930" i="1"/>
  <c r="P2930" i="1" s="1"/>
  <c r="R2930" i="1" s="1"/>
  <c r="Q2930" i="1"/>
  <c r="H2930" i="1" s="1"/>
  <c r="K2931" i="1"/>
  <c r="N2931" i="1"/>
  <c r="P2931" i="1" s="1"/>
  <c r="R2931" i="1" s="1"/>
  <c r="Q2931" i="1"/>
  <c r="H2931" i="1" s="1"/>
  <c r="K2932" i="1"/>
  <c r="N2932" i="1"/>
  <c r="P2932" i="1" s="1"/>
  <c r="R2932" i="1" s="1"/>
  <c r="Q2932" i="1"/>
  <c r="H2932" i="1" s="1"/>
  <c r="K2933" i="1"/>
  <c r="N2933" i="1"/>
  <c r="P2933" i="1" s="1"/>
  <c r="R2933" i="1" s="1"/>
  <c r="Q2933" i="1"/>
  <c r="H2933" i="1" s="1"/>
  <c r="K2934" i="1"/>
  <c r="N2934" i="1"/>
  <c r="P2934" i="1" s="1"/>
  <c r="R2934" i="1" s="1"/>
  <c r="Q2934" i="1"/>
  <c r="H2934" i="1" s="1"/>
  <c r="K2935" i="1"/>
  <c r="N2935" i="1"/>
  <c r="P2935" i="1" s="1"/>
  <c r="R2935" i="1" s="1"/>
  <c r="Q2935" i="1"/>
  <c r="H2935" i="1" s="1"/>
  <c r="K2936" i="1"/>
  <c r="N2936" i="1"/>
  <c r="P2936" i="1" s="1"/>
  <c r="R2936" i="1" s="1"/>
  <c r="Q2936" i="1"/>
  <c r="H2936" i="1" s="1"/>
  <c r="K2937" i="1"/>
  <c r="N2937" i="1"/>
  <c r="P2937" i="1" s="1"/>
  <c r="R2937" i="1" s="1"/>
  <c r="Q2937" i="1"/>
  <c r="H2937" i="1" s="1"/>
  <c r="K2938" i="1"/>
  <c r="N2938" i="1"/>
  <c r="P2938" i="1" s="1"/>
  <c r="R2938" i="1" s="1"/>
  <c r="Q2938" i="1"/>
  <c r="H2938" i="1" s="1"/>
  <c r="K2939" i="1"/>
  <c r="N2939" i="1"/>
  <c r="P2939" i="1" s="1"/>
  <c r="R2939" i="1" s="1"/>
  <c r="Q2939" i="1"/>
  <c r="H2939" i="1" s="1"/>
  <c r="K2940" i="1"/>
  <c r="N2940" i="1"/>
  <c r="P2940" i="1" s="1"/>
  <c r="R2940" i="1" s="1"/>
  <c r="Q2940" i="1"/>
  <c r="H2940" i="1" s="1"/>
  <c r="K2941" i="1"/>
  <c r="N2941" i="1"/>
  <c r="P2941" i="1" s="1"/>
  <c r="R2941" i="1" s="1"/>
  <c r="Q2941" i="1"/>
  <c r="H2941" i="1" s="1"/>
  <c r="K2942" i="1"/>
  <c r="N2942" i="1"/>
  <c r="P2942" i="1" s="1"/>
  <c r="R2942" i="1" s="1"/>
  <c r="Q2942" i="1"/>
  <c r="H2942" i="1" s="1"/>
  <c r="K2943" i="1"/>
  <c r="N2943" i="1"/>
  <c r="P2943" i="1" s="1"/>
  <c r="R2943" i="1" s="1"/>
  <c r="Q2943" i="1"/>
  <c r="H2943" i="1" s="1"/>
  <c r="K2944" i="1"/>
  <c r="N2944" i="1"/>
  <c r="P2944" i="1" s="1"/>
  <c r="R2944" i="1" s="1"/>
  <c r="Q2944" i="1"/>
  <c r="H2944" i="1" s="1"/>
  <c r="K2945" i="1"/>
  <c r="N2945" i="1"/>
  <c r="P2945" i="1" s="1"/>
  <c r="R2945" i="1" s="1"/>
  <c r="Q2945" i="1"/>
  <c r="H2945" i="1" s="1"/>
  <c r="K2946" i="1"/>
  <c r="N2946" i="1"/>
  <c r="P2946" i="1" s="1"/>
  <c r="R2946" i="1" s="1"/>
  <c r="Q2946" i="1"/>
  <c r="H2946" i="1" s="1"/>
  <c r="K2947" i="1"/>
  <c r="N2947" i="1"/>
  <c r="P2947" i="1" s="1"/>
  <c r="R2947" i="1" s="1"/>
  <c r="Q2947" i="1"/>
  <c r="H2947" i="1" s="1"/>
  <c r="K2948" i="1"/>
  <c r="N2948" i="1"/>
  <c r="P2948" i="1" s="1"/>
  <c r="R2948" i="1" s="1"/>
  <c r="Q2948" i="1"/>
  <c r="H2948" i="1" s="1"/>
  <c r="K2949" i="1"/>
  <c r="N2949" i="1"/>
  <c r="P2949" i="1" s="1"/>
  <c r="R2949" i="1" s="1"/>
  <c r="Q2949" i="1"/>
  <c r="H2949" i="1" s="1"/>
  <c r="K2950" i="1"/>
  <c r="N2950" i="1"/>
  <c r="P2950" i="1" s="1"/>
  <c r="R2950" i="1" s="1"/>
  <c r="Q2950" i="1"/>
  <c r="H2950" i="1" s="1"/>
  <c r="K2951" i="1"/>
  <c r="N2951" i="1"/>
  <c r="P2951" i="1" s="1"/>
  <c r="R2951" i="1" s="1"/>
  <c r="Q2951" i="1"/>
  <c r="H2951" i="1" s="1"/>
  <c r="K2952" i="1"/>
  <c r="N2952" i="1"/>
  <c r="P2952" i="1" s="1"/>
  <c r="R2952" i="1" s="1"/>
  <c r="Q2952" i="1"/>
  <c r="H2952" i="1" s="1"/>
  <c r="K2953" i="1"/>
  <c r="N2953" i="1"/>
  <c r="P2953" i="1" s="1"/>
  <c r="R2953" i="1" s="1"/>
  <c r="Q2953" i="1"/>
  <c r="H2953" i="1" s="1"/>
  <c r="K2954" i="1"/>
  <c r="N2954" i="1"/>
  <c r="P2954" i="1" s="1"/>
  <c r="R2954" i="1" s="1"/>
  <c r="Q2954" i="1"/>
  <c r="H2954" i="1" s="1"/>
  <c r="K2955" i="1"/>
  <c r="N2955" i="1"/>
  <c r="P2955" i="1" s="1"/>
  <c r="R2955" i="1" s="1"/>
  <c r="Q2955" i="1"/>
  <c r="H2955" i="1" s="1"/>
  <c r="K2956" i="1"/>
  <c r="N2956" i="1"/>
  <c r="P2956" i="1" s="1"/>
  <c r="R2956" i="1" s="1"/>
  <c r="Q2956" i="1"/>
  <c r="H2956" i="1" s="1"/>
  <c r="K2957" i="1"/>
  <c r="N2957" i="1"/>
  <c r="P2957" i="1" s="1"/>
  <c r="R2957" i="1" s="1"/>
  <c r="Q2957" i="1"/>
  <c r="H2957" i="1" s="1"/>
  <c r="K2958" i="1"/>
  <c r="N2958" i="1"/>
  <c r="P2958" i="1" s="1"/>
  <c r="R2958" i="1" s="1"/>
  <c r="Q2958" i="1"/>
  <c r="H2958" i="1" s="1"/>
  <c r="K2959" i="1"/>
  <c r="N2959" i="1"/>
  <c r="P2959" i="1" s="1"/>
  <c r="R2959" i="1" s="1"/>
  <c r="Q2959" i="1"/>
  <c r="H2959" i="1" s="1"/>
  <c r="K2960" i="1"/>
  <c r="N2960" i="1"/>
  <c r="P2960" i="1" s="1"/>
  <c r="R2960" i="1" s="1"/>
  <c r="Q2960" i="1"/>
  <c r="H2960" i="1" s="1"/>
  <c r="K2961" i="1"/>
  <c r="N2961" i="1"/>
  <c r="P2961" i="1" s="1"/>
  <c r="R2961" i="1" s="1"/>
  <c r="Q2961" i="1"/>
  <c r="H2961" i="1" s="1"/>
  <c r="K2962" i="1"/>
  <c r="N2962" i="1"/>
  <c r="P2962" i="1" s="1"/>
  <c r="R2962" i="1" s="1"/>
  <c r="Q2962" i="1"/>
  <c r="H2962" i="1" s="1"/>
  <c r="K2963" i="1"/>
  <c r="N2963" i="1"/>
  <c r="P2963" i="1" s="1"/>
  <c r="R2963" i="1" s="1"/>
  <c r="Q2963" i="1"/>
  <c r="H2963" i="1" s="1"/>
  <c r="K2964" i="1"/>
  <c r="N2964" i="1"/>
  <c r="P2964" i="1" s="1"/>
  <c r="R2964" i="1" s="1"/>
  <c r="Q2964" i="1"/>
  <c r="H2964" i="1" s="1"/>
  <c r="K2965" i="1"/>
  <c r="N2965" i="1"/>
  <c r="P2965" i="1" s="1"/>
  <c r="R2965" i="1" s="1"/>
  <c r="Q2965" i="1"/>
  <c r="H2965" i="1" s="1"/>
  <c r="K2966" i="1"/>
  <c r="N2966" i="1"/>
  <c r="P2966" i="1" s="1"/>
  <c r="R2966" i="1" s="1"/>
  <c r="Q2966" i="1"/>
  <c r="H2966" i="1" s="1"/>
  <c r="K2967" i="1"/>
  <c r="N2967" i="1"/>
  <c r="P2967" i="1" s="1"/>
  <c r="R2967" i="1" s="1"/>
  <c r="Q2967" i="1"/>
  <c r="H2967" i="1" s="1"/>
  <c r="K2968" i="1"/>
  <c r="N2968" i="1"/>
  <c r="P2968" i="1" s="1"/>
  <c r="R2968" i="1" s="1"/>
  <c r="Q2968" i="1"/>
  <c r="H2968" i="1" s="1"/>
  <c r="K2969" i="1"/>
  <c r="N2969" i="1"/>
  <c r="P2969" i="1" s="1"/>
  <c r="R2969" i="1" s="1"/>
  <c r="Q2969" i="1"/>
  <c r="H2969" i="1" s="1"/>
  <c r="K2970" i="1"/>
  <c r="N2970" i="1"/>
  <c r="P2970" i="1" s="1"/>
  <c r="R2970" i="1" s="1"/>
  <c r="Q2970" i="1"/>
  <c r="H2970" i="1" s="1"/>
  <c r="K2971" i="1"/>
  <c r="N2971" i="1"/>
  <c r="P2971" i="1" s="1"/>
  <c r="R2971" i="1" s="1"/>
  <c r="Q2971" i="1"/>
  <c r="H2971" i="1" s="1"/>
  <c r="K2972" i="1"/>
  <c r="N2972" i="1"/>
  <c r="P2972" i="1" s="1"/>
  <c r="R2972" i="1" s="1"/>
  <c r="Q2972" i="1"/>
  <c r="H2972" i="1" s="1"/>
  <c r="K2973" i="1"/>
  <c r="N2973" i="1"/>
  <c r="P2973" i="1" s="1"/>
  <c r="R2973" i="1" s="1"/>
  <c r="Q2973" i="1"/>
  <c r="H2973" i="1" s="1"/>
  <c r="K2974" i="1"/>
  <c r="N2974" i="1"/>
  <c r="P2974" i="1" s="1"/>
  <c r="R2974" i="1" s="1"/>
  <c r="Q2974" i="1"/>
  <c r="H2974" i="1" s="1"/>
  <c r="K2975" i="1"/>
  <c r="N2975" i="1"/>
  <c r="P2975" i="1" s="1"/>
  <c r="R2975" i="1" s="1"/>
  <c r="Q2975" i="1"/>
  <c r="H2975" i="1" s="1"/>
  <c r="K2976" i="1"/>
  <c r="N2976" i="1"/>
  <c r="P2976" i="1" s="1"/>
  <c r="R2976" i="1" s="1"/>
  <c r="Q2976" i="1"/>
  <c r="H2976" i="1" s="1"/>
  <c r="K2977" i="1"/>
  <c r="N2977" i="1"/>
  <c r="P2977" i="1" s="1"/>
  <c r="R2977" i="1" s="1"/>
  <c r="Q2977" i="1"/>
  <c r="H2977" i="1" s="1"/>
  <c r="K2978" i="1"/>
  <c r="N2978" i="1"/>
  <c r="P2978" i="1" s="1"/>
  <c r="R2978" i="1" s="1"/>
  <c r="Q2978" i="1"/>
  <c r="H2978" i="1" s="1"/>
  <c r="K2979" i="1"/>
  <c r="N2979" i="1"/>
  <c r="P2979" i="1" s="1"/>
  <c r="R2979" i="1" s="1"/>
  <c r="Q2979" i="1"/>
  <c r="H2979" i="1" s="1"/>
  <c r="K2980" i="1"/>
  <c r="N2980" i="1"/>
  <c r="P2980" i="1" s="1"/>
  <c r="R2980" i="1" s="1"/>
  <c r="Q2980" i="1"/>
  <c r="H2980" i="1" s="1"/>
  <c r="K2981" i="1"/>
  <c r="N2981" i="1"/>
  <c r="P2981" i="1" s="1"/>
  <c r="R2981" i="1" s="1"/>
  <c r="Q2981" i="1"/>
  <c r="H2981" i="1" s="1"/>
  <c r="K2982" i="1"/>
  <c r="N2982" i="1"/>
  <c r="P2982" i="1" s="1"/>
  <c r="R2982" i="1" s="1"/>
  <c r="Q2982" i="1"/>
  <c r="H2982" i="1" s="1"/>
  <c r="K2983" i="1"/>
  <c r="N2983" i="1"/>
  <c r="P2983" i="1" s="1"/>
  <c r="R2983" i="1" s="1"/>
  <c r="Q2983" i="1"/>
  <c r="H2983" i="1" s="1"/>
  <c r="K2984" i="1"/>
  <c r="N2984" i="1"/>
  <c r="P2984" i="1" s="1"/>
  <c r="R2984" i="1" s="1"/>
  <c r="Q2984" i="1"/>
  <c r="H2984" i="1" s="1"/>
  <c r="K2985" i="1"/>
  <c r="N2985" i="1"/>
  <c r="P2985" i="1" s="1"/>
  <c r="R2985" i="1" s="1"/>
  <c r="Q2985" i="1"/>
  <c r="H2985" i="1" s="1"/>
  <c r="K2986" i="1"/>
  <c r="N2986" i="1"/>
  <c r="P2986" i="1" s="1"/>
  <c r="R2986" i="1" s="1"/>
  <c r="Q2986" i="1"/>
  <c r="H2986" i="1" s="1"/>
  <c r="K2987" i="1"/>
  <c r="N2987" i="1"/>
  <c r="P2987" i="1" s="1"/>
  <c r="R2987" i="1" s="1"/>
  <c r="Q2987" i="1"/>
  <c r="H2987" i="1" s="1"/>
  <c r="K2988" i="1"/>
  <c r="N2988" i="1"/>
  <c r="P2988" i="1" s="1"/>
  <c r="R2988" i="1" s="1"/>
  <c r="Q2988" i="1"/>
  <c r="H2988" i="1" s="1"/>
  <c r="K2989" i="1"/>
  <c r="N2989" i="1"/>
  <c r="P2989" i="1" s="1"/>
  <c r="R2989" i="1" s="1"/>
  <c r="Q2989" i="1"/>
  <c r="H2989" i="1" s="1"/>
  <c r="K2990" i="1"/>
  <c r="N2990" i="1"/>
  <c r="P2990" i="1" s="1"/>
  <c r="R2990" i="1" s="1"/>
  <c r="Q2990" i="1"/>
  <c r="H2990" i="1" s="1"/>
  <c r="K2991" i="1"/>
  <c r="N2991" i="1"/>
  <c r="P2991" i="1" s="1"/>
  <c r="R2991" i="1" s="1"/>
  <c r="Q2991" i="1"/>
  <c r="H2991" i="1" s="1"/>
  <c r="K2992" i="1"/>
  <c r="N2992" i="1"/>
  <c r="P2992" i="1" s="1"/>
  <c r="R2992" i="1" s="1"/>
  <c r="Q2992" i="1"/>
  <c r="H2992" i="1" s="1"/>
  <c r="K2993" i="1"/>
  <c r="N2993" i="1"/>
  <c r="P2993" i="1" s="1"/>
  <c r="R2993" i="1" s="1"/>
  <c r="Q2993" i="1"/>
  <c r="H2993" i="1" s="1"/>
  <c r="K2994" i="1"/>
  <c r="N2994" i="1"/>
  <c r="P2994" i="1" s="1"/>
  <c r="R2994" i="1" s="1"/>
  <c r="Q2994" i="1"/>
  <c r="H2994" i="1" s="1"/>
  <c r="K2995" i="1"/>
  <c r="N2995" i="1"/>
  <c r="P2995" i="1" s="1"/>
  <c r="R2995" i="1" s="1"/>
  <c r="Q2995" i="1"/>
  <c r="H2995" i="1" s="1"/>
  <c r="K2996" i="1"/>
  <c r="N2996" i="1"/>
  <c r="P2996" i="1" s="1"/>
  <c r="R2996" i="1" s="1"/>
  <c r="Q2996" i="1"/>
  <c r="H2996" i="1" s="1"/>
  <c r="K2997" i="1"/>
  <c r="N2997" i="1"/>
  <c r="P2997" i="1" s="1"/>
  <c r="R2997" i="1" s="1"/>
  <c r="Q2997" i="1"/>
  <c r="H2997" i="1" s="1"/>
  <c r="K2998" i="1"/>
  <c r="N2998" i="1"/>
  <c r="P2998" i="1" s="1"/>
  <c r="R2998" i="1" s="1"/>
  <c r="Q2998" i="1"/>
  <c r="H2998" i="1" s="1"/>
  <c r="K2999" i="1"/>
  <c r="N2999" i="1"/>
  <c r="P2999" i="1" s="1"/>
  <c r="R2999" i="1" s="1"/>
  <c r="Q2999" i="1"/>
  <c r="H2999" i="1" s="1"/>
  <c r="K3000" i="1"/>
  <c r="N3000" i="1"/>
  <c r="P3000" i="1" s="1"/>
  <c r="R3000" i="1" s="1"/>
  <c r="Q3000" i="1"/>
  <c r="H3000" i="1" s="1"/>
  <c r="K3001" i="1"/>
  <c r="N3001" i="1"/>
  <c r="P3001" i="1" s="1"/>
  <c r="R3001" i="1" s="1"/>
  <c r="Q3001" i="1"/>
  <c r="H3001" i="1" s="1"/>
  <c r="K3002" i="1"/>
  <c r="N3002" i="1"/>
  <c r="P3002" i="1" s="1"/>
  <c r="R3002" i="1" s="1"/>
  <c r="Q3002" i="1"/>
  <c r="H3002" i="1" s="1"/>
  <c r="K3003" i="1"/>
  <c r="N3003" i="1"/>
  <c r="P3003" i="1" s="1"/>
  <c r="R3003" i="1" s="1"/>
  <c r="Q3003" i="1"/>
  <c r="H3003" i="1" s="1"/>
  <c r="K3004" i="1"/>
  <c r="N3004" i="1"/>
  <c r="P3004" i="1" s="1"/>
  <c r="R3004" i="1" s="1"/>
  <c r="Q3004" i="1"/>
  <c r="H3004" i="1" s="1"/>
  <c r="K3005" i="1"/>
  <c r="N3005" i="1"/>
  <c r="P3005" i="1" s="1"/>
  <c r="R3005" i="1" s="1"/>
  <c r="Q3005" i="1"/>
  <c r="H3005" i="1" s="1"/>
  <c r="K3006" i="1"/>
  <c r="N3006" i="1"/>
  <c r="P3006" i="1" s="1"/>
  <c r="R3006" i="1" s="1"/>
  <c r="Q3006" i="1"/>
  <c r="H3006" i="1" s="1"/>
  <c r="K3007" i="1"/>
  <c r="N3007" i="1"/>
  <c r="P3007" i="1" s="1"/>
  <c r="R3007" i="1" s="1"/>
  <c r="Q3007" i="1"/>
  <c r="H3007" i="1" s="1"/>
  <c r="K3008" i="1"/>
  <c r="N3008" i="1"/>
  <c r="P3008" i="1" s="1"/>
  <c r="R3008" i="1" s="1"/>
  <c r="Q3008" i="1"/>
  <c r="H3008" i="1" s="1"/>
  <c r="K3009" i="1"/>
  <c r="N3009" i="1"/>
  <c r="P3009" i="1" s="1"/>
  <c r="R3009" i="1" s="1"/>
  <c r="Q3009" i="1"/>
  <c r="H3009" i="1" s="1"/>
  <c r="K3010" i="1"/>
  <c r="N3010" i="1"/>
  <c r="P3010" i="1" s="1"/>
  <c r="R3010" i="1" s="1"/>
  <c r="Q3010" i="1"/>
  <c r="H3010" i="1" s="1"/>
  <c r="K3011" i="1"/>
  <c r="N3011" i="1"/>
  <c r="P3011" i="1" s="1"/>
  <c r="R3011" i="1" s="1"/>
  <c r="Q3011" i="1"/>
  <c r="H3011" i="1" s="1"/>
  <c r="K3012" i="1"/>
  <c r="N3012" i="1"/>
  <c r="P3012" i="1" s="1"/>
  <c r="R3012" i="1" s="1"/>
  <c r="Q3012" i="1"/>
  <c r="H3012" i="1" s="1"/>
  <c r="K3013" i="1"/>
  <c r="N3013" i="1"/>
  <c r="P3013" i="1" s="1"/>
  <c r="R3013" i="1" s="1"/>
  <c r="Q3013" i="1"/>
  <c r="H3013" i="1" s="1"/>
  <c r="K3014" i="1"/>
  <c r="N3014" i="1"/>
  <c r="P3014" i="1" s="1"/>
  <c r="R3014" i="1" s="1"/>
  <c r="Q3014" i="1"/>
  <c r="H3014" i="1" s="1"/>
  <c r="K3015" i="1"/>
  <c r="N3015" i="1"/>
  <c r="P3015" i="1" s="1"/>
  <c r="R3015" i="1" s="1"/>
  <c r="Q3015" i="1"/>
  <c r="H3015" i="1" s="1"/>
  <c r="K3016" i="1"/>
  <c r="N3016" i="1"/>
  <c r="P3016" i="1" s="1"/>
  <c r="R3016" i="1" s="1"/>
  <c r="Q3016" i="1"/>
  <c r="H3016" i="1" s="1"/>
  <c r="K3017" i="1"/>
  <c r="N3017" i="1"/>
  <c r="P3017" i="1" s="1"/>
  <c r="R3017" i="1" s="1"/>
  <c r="Q3017" i="1"/>
  <c r="H3017" i="1" s="1"/>
  <c r="K3018" i="1"/>
  <c r="N3018" i="1"/>
  <c r="P3018" i="1" s="1"/>
  <c r="R3018" i="1" s="1"/>
  <c r="Q3018" i="1"/>
  <c r="H3018" i="1" s="1"/>
  <c r="K3019" i="1"/>
  <c r="N3019" i="1"/>
  <c r="P3019" i="1" s="1"/>
  <c r="R3019" i="1" s="1"/>
  <c r="Q3019" i="1"/>
  <c r="H3019" i="1" s="1"/>
  <c r="K3020" i="1"/>
  <c r="N3020" i="1"/>
  <c r="P3020" i="1" s="1"/>
  <c r="R3020" i="1" s="1"/>
  <c r="Q3020" i="1"/>
  <c r="H3020" i="1" s="1"/>
  <c r="K3021" i="1"/>
  <c r="N3021" i="1"/>
  <c r="P3021" i="1" s="1"/>
  <c r="R3021" i="1" s="1"/>
  <c r="Q3021" i="1"/>
  <c r="H3021" i="1" s="1"/>
  <c r="K3022" i="1"/>
  <c r="N3022" i="1"/>
  <c r="P3022" i="1" s="1"/>
  <c r="R3022" i="1" s="1"/>
  <c r="Q3022" i="1"/>
  <c r="H3022" i="1" s="1"/>
  <c r="K3023" i="1"/>
  <c r="N3023" i="1"/>
  <c r="P3023" i="1" s="1"/>
  <c r="R3023" i="1" s="1"/>
  <c r="Q3023" i="1"/>
  <c r="H3023" i="1" s="1"/>
  <c r="K3024" i="1"/>
  <c r="N3024" i="1"/>
  <c r="P3024" i="1" s="1"/>
  <c r="R3024" i="1" s="1"/>
  <c r="Q3024" i="1"/>
  <c r="H3024" i="1" s="1"/>
  <c r="K3025" i="1"/>
  <c r="N3025" i="1"/>
  <c r="P3025" i="1" s="1"/>
  <c r="R3025" i="1" s="1"/>
  <c r="Q3025" i="1"/>
  <c r="H3025" i="1" s="1"/>
  <c r="K3026" i="1"/>
  <c r="N3026" i="1"/>
  <c r="P3026" i="1" s="1"/>
  <c r="R3026" i="1" s="1"/>
  <c r="Q3026" i="1"/>
  <c r="H3026" i="1" s="1"/>
  <c r="K3027" i="1"/>
  <c r="N3027" i="1"/>
  <c r="P3027" i="1" s="1"/>
  <c r="R3027" i="1" s="1"/>
  <c r="Q3027" i="1"/>
  <c r="H3027" i="1" s="1"/>
  <c r="K3028" i="1"/>
  <c r="N3028" i="1"/>
  <c r="P3028" i="1" s="1"/>
  <c r="R3028" i="1" s="1"/>
  <c r="Q3028" i="1"/>
  <c r="H3028" i="1" s="1"/>
  <c r="K3029" i="1"/>
  <c r="N3029" i="1"/>
  <c r="P3029" i="1" s="1"/>
  <c r="R3029" i="1" s="1"/>
  <c r="Q3029" i="1"/>
  <c r="H3029" i="1" s="1"/>
  <c r="K3030" i="1"/>
  <c r="N3030" i="1"/>
  <c r="P3030" i="1" s="1"/>
  <c r="R3030" i="1" s="1"/>
  <c r="Q3030" i="1"/>
  <c r="H3030" i="1" s="1"/>
  <c r="K3031" i="1"/>
  <c r="N3031" i="1"/>
  <c r="P3031" i="1" s="1"/>
  <c r="R3031" i="1" s="1"/>
  <c r="Q3031" i="1"/>
  <c r="H3031" i="1" s="1"/>
  <c r="K3032" i="1"/>
  <c r="N3032" i="1"/>
  <c r="P3032" i="1" s="1"/>
  <c r="R3032" i="1" s="1"/>
  <c r="Q3032" i="1"/>
  <c r="H3032" i="1" s="1"/>
  <c r="K3033" i="1"/>
  <c r="N3033" i="1"/>
  <c r="P3033" i="1" s="1"/>
  <c r="R3033" i="1" s="1"/>
  <c r="Q3033" i="1"/>
  <c r="H3033" i="1" s="1"/>
  <c r="K3034" i="1"/>
  <c r="N3034" i="1"/>
  <c r="P3034" i="1" s="1"/>
  <c r="R3034" i="1" s="1"/>
  <c r="Q3034" i="1"/>
  <c r="H3034" i="1" s="1"/>
  <c r="K3035" i="1"/>
  <c r="N3035" i="1"/>
  <c r="P3035" i="1" s="1"/>
  <c r="R3035" i="1" s="1"/>
  <c r="Q3035" i="1"/>
  <c r="H3035" i="1" s="1"/>
  <c r="K3036" i="1"/>
  <c r="N3036" i="1"/>
  <c r="P3036" i="1" s="1"/>
  <c r="R3036" i="1" s="1"/>
  <c r="Q3036" i="1"/>
  <c r="H3036" i="1" s="1"/>
  <c r="K3037" i="1"/>
  <c r="N3037" i="1"/>
  <c r="P3037" i="1" s="1"/>
  <c r="R3037" i="1" s="1"/>
  <c r="Q3037" i="1"/>
  <c r="H3037" i="1" s="1"/>
  <c r="K3038" i="1"/>
  <c r="N3038" i="1"/>
  <c r="P3038" i="1" s="1"/>
  <c r="R3038" i="1" s="1"/>
  <c r="Q3038" i="1"/>
  <c r="H3038" i="1" s="1"/>
  <c r="K3039" i="1"/>
  <c r="N3039" i="1"/>
  <c r="P3039" i="1" s="1"/>
  <c r="R3039" i="1" s="1"/>
  <c r="Q3039" i="1"/>
  <c r="H3039" i="1" s="1"/>
  <c r="K3040" i="1"/>
  <c r="N3040" i="1"/>
  <c r="P3040" i="1" s="1"/>
  <c r="R3040" i="1" s="1"/>
  <c r="Q3040" i="1"/>
  <c r="H3040" i="1" s="1"/>
  <c r="K3041" i="1"/>
  <c r="N3041" i="1"/>
  <c r="P3041" i="1" s="1"/>
  <c r="R3041" i="1" s="1"/>
  <c r="Q3041" i="1"/>
  <c r="H3041" i="1" s="1"/>
  <c r="K3042" i="1"/>
  <c r="N3042" i="1"/>
  <c r="P3042" i="1" s="1"/>
  <c r="R3042" i="1" s="1"/>
  <c r="Q3042" i="1"/>
  <c r="H3042" i="1" s="1"/>
  <c r="K3043" i="1"/>
  <c r="N3043" i="1"/>
  <c r="P3043" i="1" s="1"/>
  <c r="R3043" i="1" s="1"/>
  <c r="Q3043" i="1"/>
  <c r="H3043" i="1" s="1"/>
  <c r="K3044" i="1"/>
  <c r="N3044" i="1"/>
  <c r="P3044" i="1" s="1"/>
  <c r="R3044" i="1" s="1"/>
  <c r="Q3044" i="1"/>
  <c r="H3044" i="1" s="1"/>
  <c r="K3045" i="1"/>
  <c r="N3045" i="1"/>
  <c r="P3045" i="1" s="1"/>
  <c r="R3045" i="1" s="1"/>
  <c r="Q3045" i="1"/>
  <c r="H3045" i="1" s="1"/>
  <c r="K3046" i="1"/>
  <c r="N3046" i="1"/>
  <c r="P3046" i="1" s="1"/>
  <c r="R3046" i="1" s="1"/>
  <c r="Q3046" i="1"/>
  <c r="H3046" i="1" s="1"/>
  <c r="K3047" i="1"/>
  <c r="N3047" i="1"/>
  <c r="P3047" i="1" s="1"/>
  <c r="R3047" i="1" s="1"/>
  <c r="Q3047" i="1"/>
  <c r="H3047" i="1" s="1"/>
  <c r="K3048" i="1"/>
  <c r="N3048" i="1"/>
  <c r="P3048" i="1" s="1"/>
  <c r="R3048" i="1" s="1"/>
  <c r="Q3048" i="1"/>
  <c r="H3048" i="1" s="1"/>
  <c r="K3049" i="1"/>
  <c r="N3049" i="1"/>
  <c r="P3049" i="1" s="1"/>
  <c r="R3049" i="1" s="1"/>
  <c r="Q3049" i="1"/>
  <c r="H3049" i="1" s="1"/>
  <c r="K3050" i="1"/>
  <c r="N3050" i="1"/>
  <c r="P3050" i="1" s="1"/>
  <c r="R3050" i="1" s="1"/>
  <c r="Q3050" i="1"/>
  <c r="H3050" i="1" s="1"/>
  <c r="K3051" i="1"/>
  <c r="N3051" i="1"/>
  <c r="P3051" i="1" s="1"/>
  <c r="R3051" i="1" s="1"/>
  <c r="Q3051" i="1"/>
  <c r="H3051" i="1" s="1"/>
  <c r="K3052" i="1"/>
  <c r="N3052" i="1"/>
  <c r="P3052" i="1" s="1"/>
  <c r="R3052" i="1" s="1"/>
  <c r="Q3052" i="1"/>
  <c r="H3052" i="1" s="1"/>
  <c r="K3053" i="1"/>
  <c r="N3053" i="1"/>
  <c r="P3053" i="1" s="1"/>
  <c r="R3053" i="1" s="1"/>
  <c r="Q3053" i="1"/>
  <c r="H3053" i="1" s="1"/>
  <c r="K3054" i="1"/>
  <c r="N3054" i="1"/>
  <c r="P3054" i="1" s="1"/>
  <c r="R3054" i="1" s="1"/>
  <c r="Q3054" i="1"/>
  <c r="H3054" i="1" s="1"/>
  <c r="K3055" i="1"/>
  <c r="N3055" i="1"/>
  <c r="P3055" i="1" s="1"/>
  <c r="R3055" i="1" s="1"/>
  <c r="Q3055" i="1"/>
  <c r="H3055" i="1" s="1"/>
  <c r="K3056" i="1"/>
  <c r="N3056" i="1"/>
  <c r="P3056" i="1" s="1"/>
  <c r="R3056" i="1" s="1"/>
  <c r="Q3056" i="1"/>
  <c r="H3056" i="1" s="1"/>
  <c r="K3057" i="1"/>
  <c r="N3057" i="1"/>
  <c r="P3057" i="1" s="1"/>
  <c r="R3057" i="1" s="1"/>
  <c r="Q3057" i="1"/>
  <c r="H3057" i="1" s="1"/>
  <c r="K3058" i="1"/>
  <c r="N3058" i="1"/>
  <c r="P3058" i="1" s="1"/>
  <c r="R3058" i="1" s="1"/>
  <c r="Q3058" i="1"/>
  <c r="H3058" i="1" s="1"/>
  <c r="K3059" i="1"/>
  <c r="N3059" i="1"/>
  <c r="P3059" i="1" s="1"/>
  <c r="R3059" i="1" s="1"/>
  <c r="Q3059" i="1"/>
  <c r="H3059" i="1" s="1"/>
  <c r="K3060" i="1"/>
  <c r="N3060" i="1"/>
  <c r="P3060" i="1" s="1"/>
  <c r="R3060" i="1" s="1"/>
  <c r="Q3060" i="1"/>
  <c r="H3060" i="1" s="1"/>
  <c r="K3061" i="1"/>
  <c r="N3061" i="1"/>
  <c r="P3061" i="1" s="1"/>
  <c r="R3061" i="1" s="1"/>
  <c r="Q3061" i="1"/>
  <c r="H3061" i="1" s="1"/>
  <c r="K3062" i="1"/>
  <c r="N3062" i="1"/>
  <c r="P3062" i="1" s="1"/>
  <c r="R3062" i="1" s="1"/>
  <c r="Q3062" i="1"/>
  <c r="H3062" i="1" s="1"/>
  <c r="K3063" i="1"/>
  <c r="N3063" i="1"/>
  <c r="P3063" i="1" s="1"/>
  <c r="R3063" i="1" s="1"/>
  <c r="Q3063" i="1"/>
  <c r="H3063" i="1" s="1"/>
  <c r="K3064" i="1"/>
  <c r="N3064" i="1"/>
  <c r="P3064" i="1" s="1"/>
  <c r="R3064" i="1" s="1"/>
  <c r="Q3064" i="1"/>
  <c r="H3064" i="1" s="1"/>
  <c r="K3065" i="1"/>
  <c r="N3065" i="1"/>
  <c r="P3065" i="1" s="1"/>
  <c r="R3065" i="1" s="1"/>
  <c r="Q3065" i="1"/>
  <c r="H3065" i="1" s="1"/>
  <c r="K3066" i="1"/>
  <c r="N3066" i="1"/>
  <c r="P3066" i="1" s="1"/>
  <c r="R3066" i="1" s="1"/>
  <c r="Q3066" i="1"/>
  <c r="H3066" i="1" s="1"/>
  <c r="K3067" i="1"/>
  <c r="N3067" i="1"/>
  <c r="P3067" i="1" s="1"/>
  <c r="R3067" i="1" s="1"/>
  <c r="Q3067" i="1"/>
  <c r="H3067" i="1" s="1"/>
  <c r="K3068" i="1"/>
  <c r="N3068" i="1"/>
  <c r="P3068" i="1" s="1"/>
  <c r="R3068" i="1" s="1"/>
  <c r="Q3068" i="1"/>
  <c r="H3068" i="1" s="1"/>
  <c r="K3069" i="1"/>
  <c r="N3069" i="1"/>
  <c r="P3069" i="1" s="1"/>
  <c r="R3069" i="1" s="1"/>
  <c r="Q3069" i="1"/>
  <c r="H3069" i="1" s="1"/>
  <c r="K3070" i="1"/>
  <c r="N3070" i="1"/>
  <c r="P3070" i="1" s="1"/>
  <c r="R3070" i="1" s="1"/>
  <c r="Q3070" i="1"/>
  <c r="H3070" i="1" s="1"/>
  <c r="K3071" i="1"/>
  <c r="N3071" i="1"/>
  <c r="P3071" i="1" s="1"/>
  <c r="R3071" i="1" s="1"/>
  <c r="Q3071" i="1"/>
  <c r="H3071" i="1" s="1"/>
  <c r="K3072" i="1"/>
  <c r="N3072" i="1"/>
  <c r="P3072" i="1" s="1"/>
  <c r="R3072" i="1" s="1"/>
  <c r="Q3072" i="1"/>
  <c r="H3072" i="1" s="1"/>
  <c r="K3073" i="1"/>
  <c r="N3073" i="1"/>
  <c r="P3073" i="1" s="1"/>
  <c r="R3073" i="1" s="1"/>
  <c r="Q3073" i="1"/>
  <c r="H3073" i="1" s="1"/>
  <c r="K3074" i="1"/>
  <c r="N3074" i="1"/>
  <c r="P3074" i="1" s="1"/>
  <c r="R3074" i="1" s="1"/>
  <c r="Q3074" i="1"/>
  <c r="H3074" i="1" s="1"/>
  <c r="K3075" i="1"/>
  <c r="N3075" i="1"/>
  <c r="P3075" i="1" s="1"/>
  <c r="R3075" i="1" s="1"/>
  <c r="Q3075" i="1"/>
  <c r="H3075" i="1" s="1"/>
  <c r="K3076" i="1"/>
  <c r="N3076" i="1"/>
  <c r="P3076" i="1" s="1"/>
  <c r="R3076" i="1" s="1"/>
  <c r="Q3076" i="1"/>
  <c r="H3076" i="1" s="1"/>
  <c r="K3077" i="1"/>
  <c r="N3077" i="1"/>
  <c r="P3077" i="1" s="1"/>
  <c r="R3077" i="1" s="1"/>
  <c r="Q3077" i="1"/>
  <c r="H3077" i="1" s="1"/>
  <c r="K3078" i="1"/>
  <c r="N3078" i="1"/>
  <c r="P3078" i="1" s="1"/>
  <c r="R3078" i="1" s="1"/>
  <c r="Q3078" i="1"/>
  <c r="H3078" i="1" s="1"/>
  <c r="K3079" i="1"/>
  <c r="N3079" i="1"/>
  <c r="P3079" i="1" s="1"/>
  <c r="R3079" i="1" s="1"/>
  <c r="Q3079" i="1"/>
  <c r="H3079" i="1" s="1"/>
  <c r="K3080" i="1"/>
  <c r="N3080" i="1"/>
  <c r="P3080" i="1" s="1"/>
  <c r="R3080" i="1" s="1"/>
  <c r="Q3080" i="1"/>
  <c r="H3080" i="1" s="1"/>
  <c r="K3081" i="1"/>
  <c r="N3081" i="1"/>
  <c r="P3081" i="1" s="1"/>
  <c r="R3081" i="1" s="1"/>
  <c r="Q3081" i="1"/>
  <c r="H3081" i="1" s="1"/>
  <c r="K3082" i="1"/>
  <c r="N3082" i="1"/>
  <c r="P3082" i="1" s="1"/>
  <c r="R3082" i="1" s="1"/>
  <c r="Q3082" i="1"/>
  <c r="H3082" i="1" s="1"/>
  <c r="K3083" i="1"/>
  <c r="N3083" i="1"/>
  <c r="P3083" i="1" s="1"/>
  <c r="R3083" i="1" s="1"/>
  <c r="Q3083" i="1"/>
  <c r="H3083" i="1" s="1"/>
  <c r="K3084" i="1"/>
  <c r="N3084" i="1"/>
  <c r="P3084" i="1" s="1"/>
  <c r="R3084" i="1" s="1"/>
  <c r="Q3084" i="1"/>
  <c r="H3084" i="1" s="1"/>
  <c r="K3085" i="1"/>
  <c r="N3085" i="1"/>
  <c r="P3085" i="1" s="1"/>
  <c r="R3085" i="1" s="1"/>
  <c r="Q3085" i="1"/>
  <c r="H3085" i="1" s="1"/>
  <c r="K3086" i="1"/>
  <c r="N3086" i="1"/>
  <c r="P3086" i="1" s="1"/>
  <c r="R3086" i="1" s="1"/>
  <c r="Q3086" i="1"/>
  <c r="H3086" i="1" s="1"/>
  <c r="K3087" i="1"/>
  <c r="N3087" i="1"/>
  <c r="P3087" i="1" s="1"/>
  <c r="R3087" i="1" s="1"/>
  <c r="Q3087" i="1"/>
  <c r="H3087" i="1" s="1"/>
  <c r="K3088" i="1"/>
  <c r="N3088" i="1"/>
  <c r="P3088" i="1" s="1"/>
  <c r="R3088" i="1" s="1"/>
  <c r="Q3088" i="1"/>
  <c r="H3088" i="1" s="1"/>
  <c r="K3089" i="1"/>
  <c r="N3089" i="1"/>
  <c r="P3089" i="1" s="1"/>
  <c r="R3089" i="1" s="1"/>
  <c r="Q3089" i="1"/>
  <c r="H3089" i="1" s="1"/>
  <c r="K3090" i="1"/>
  <c r="N3090" i="1"/>
  <c r="P3090" i="1" s="1"/>
  <c r="R3090" i="1" s="1"/>
  <c r="Q3090" i="1"/>
  <c r="H3090" i="1" s="1"/>
  <c r="K3091" i="1"/>
  <c r="N3091" i="1"/>
  <c r="P3091" i="1" s="1"/>
  <c r="R3091" i="1" s="1"/>
  <c r="Q3091" i="1"/>
  <c r="H3091" i="1" s="1"/>
  <c r="K3092" i="1"/>
  <c r="N3092" i="1"/>
  <c r="P3092" i="1" s="1"/>
  <c r="R3092" i="1" s="1"/>
  <c r="Q3092" i="1"/>
  <c r="H3092" i="1" s="1"/>
  <c r="K3093" i="1"/>
  <c r="N3093" i="1"/>
  <c r="P3093" i="1" s="1"/>
  <c r="R3093" i="1" s="1"/>
  <c r="Q3093" i="1"/>
  <c r="H3093" i="1" s="1"/>
  <c r="K3094" i="1"/>
  <c r="N3094" i="1"/>
  <c r="P3094" i="1" s="1"/>
  <c r="R3094" i="1" s="1"/>
  <c r="Q3094" i="1"/>
  <c r="H3094" i="1" s="1"/>
  <c r="K3095" i="1"/>
  <c r="N3095" i="1"/>
  <c r="P3095" i="1" s="1"/>
  <c r="R3095" i="1" s="1"/>
  <c r="Q3095" i="1"/>
  <c r="H3095" i="1" s="1"/>
  <c r="K3096" i="1"/>
  <c r="N3096" i="1"/>
  <c r="P3096" i="1" s="1"/>
  <c r="R3096" i="1" s="1"/>
  <c r="Q3096" i="1"/>
  <c r="H3096" i="1" s="1"/>
  <c r="K3097" i="1"/>
  <c r="N3097" i="1"/>
  <c r="P3097" i="1" s="1"/>
  <c r="R3097" i="1" s="1"/>
  <c r="Q3097" i="1"/>
  <c r="H3097" i="1" s="1"/>
  <c r="K3098" i="1"/>
  <c r="N3098" i="1"/>
  <c r="P3098" i="1" s="1"/>
  <c r="R3098" i="1" s="1"/>
  <c r="Q3098" i="1"/>
  <c r="H3098" i="1" s="1"/>
  <c r="K3099" i="1"/>
  <c r="N3099" i="1"/>
  <c r="P3099" i="1" s="1"/>
  <c r="R3099" i="1" s="1"/>
  <c r="Q3099" i="1"/>
  <c r="H3099" i="1" s="1"/>
  <c r="K3100" i="1"/>
  <c r="N3100" i="1"/>
  <c r="P3100" i="1" s="1"/>
  <c r="R3100" i="1" s="1"/>
  <c r="Q3100" i="1"/>
  <c r="H3100" i="1" s="1"/>
  <c r="K3101" i="1"/>
  <c r="N3101" i="1"/>
  <c r="P3101" i="1" s="1"/>
  <c r="R3101" i="1" s="1"/>
  <c r="Q3101" i="1"/>
  <c r="H3101" i="1" s="1"/>
  <c r="K3102" i="1"/>
  <c r="N3102" i="1"/>
  <c r="P3102" i="1" s="1"/>
  <c r="R3102" i="1" s="1"/>
  <c r="Q3102" i="1"/>
  <c r="H3102" i="1" s="1"/>
  <c r="K3103" i="1"/>
  <c r="N3103" i="1"/>
  <c r="P3103" i="1" s="1"/>
  <c r="R3103" i="1" s="1"/>
  <c r="Q3103" i="1"/>
  <c r="H3103" i="1" s="1"/>
  <c r="K3104" i="1"/>
  <c r="N3104" i="1"/>
  <c r="P3104" i="1" s="1"/>
  <c r="R3104" i="1" s="1"/>
  <c r="Q3104" i="1"/>
  <c r="H3104" i="1" s="1"/>
  <c r="K3105" i="1"/>
  <c r="N3105" i="1"/>
  <c r="P3105" i="1" s="1"/>
  <c r="R3105" i="1" s="1"/>
  <c r="Q3105" i="1"/>
  <c r="H3105" i="1" s="1"/>
  <c r="K3106" i="1"/>
  <c r="N3106" i="1"/>
  <c r="P3106" i="1" s="1"/>
  <c r="R3106" i="1" s="1"/>
  <c r="Q3106" i="1"/>
  <c r="H3106" i="1" s="1"/>
  <c r="K3107" i="1"/>
  <c r="N3107" i="1"/>
  <c r="P3107" i="1" s="1"/>
  <c r="R3107" i="1" s="1"/>
  <c r="Q3107" i="1"/>
  <c r="H3107" i="1" s="1"/>
  <c r="K3108" i="1"/>
  <c r="N3108" i="1"/>
  <c r="P3108" i="1" s="1"/>
  <c r="R3108" i="1" s="1"/>
  <c r="Q3108" i="1"/>
  <c r="H3108" i="1" s="1"/>
  <c r="K3109" i="1"/>
  <c r="N3109" i="1"/>
  <c r="P3109" i="1" s="1"/>
  <c r="R3109" i="1" s="1"/>
  <c r="Q3109" i="1"/>
  <c r="H3109" i="1" s="1"/>
  <c r="K3110" i="1"/>
  <c r="N3110" i="1"/>
  <c r="P3110" i="1" s="1"/>
  <c r="R3110" i="1" s="1"/>
  <c r="Q3110" i="1"/>
  <c r="H3110" i="1" s="1"/>
  <c r="K3111" i="1"/>
  <c r="N3111" i="1"/>
  <c r="P3111" i="1" s="1"/>
  <c r="R3111" i="1" s="1"/>
  <c r="Q3111" i="1"/>
  <c r="H3111" i="1" s="1"/>
  <c r="K3112" i="1"/>
  <c r="N3112" i="1"/>
  <c r="P3112" i="1" s="1"/>
  <c r="R3112" i="1" s="1"/>
  <c r="Q3112" i="1"/>
  <c r="H3112" i="1" s="1"/>
  <c r="K3113" i="1"/>
  <c r="N3113" i="1"/>
  <c r="P3113" i="1" s="1"/>
  <c r="R3113" i="1" s="1"/>
  <c r="Q3113" i="1"/>
  <c r="H3113" i="1" s="1"/>
  <c r="K3114" i="1"/>
  <c r="N3114" i="1"/>
  <c r="P3114" i="1" s="1"/>
  <c r="R3114" i="1" s="1"/>
  <c r="Q3114" i="1"/>
  <c r="H3114" i="1" s="1"/>
  <c r="K3115" i="1"/>
  <c r="N3115" i="1"/>
  <c r="P3115" i="1" s="1"/>
  <c r="R3115" i="1" s="1"/>
  <c r="Q3115" i="1"/>
  <c r="H3115" i="1" s="1"/>
  <c r="K3116" i="1"/>
  <c r="N3116" i="1"/>
  <c r="P3116" i="1" s="1"/>
  <c r="R3116" i="1" s="1"/>
  <c r="Q3116" i="1"/>
  <c r="H3116" i="1" s="1"/>
  <c r="D3116" i="1" s="1"/>
  <c r="K3117" i="1"/>
  <c r="N3117" i="1"/>
  <c r="P3117" i="1" s="1"/>
  <c r="R3117" i="1" s="1"/>
  <c r="S3117" i="1" s="1"/>
  <c r="Q3117" i="1"/>
  <c r="H3117" i="1" s="1"/>
  <c r="K3118" i="1"/>
  <c r="N3118" i="1"/>
  <c r="P3118" i="1" s="1"/>
  <c r="R3118" i="1" s="1"/>
  <c r="Q3118" i="1"/>
  <c r="H3118" i="1" s="1"/>
  <c r="K3119" i="1"/>
  <c r="N3119" i="1"/>
  <c r="P3119" i="1" s="1"/>
  <c r="R3119" i="1" s="1"/>
  <c r="Q3119" i="1"/>
  <c r="H3119" i="1" s="1"/>
  <c r="K3120" i="1"/>
  <c r="N3120" i="1"/>
  <c r="P3120" i="1" s="1"/>
  <c r="R3120" i="1" s="1"/>
  <c r="Q3120" i="1"/>
  <c r="H3120" i="1" s="1"/>
  <c r="D3120" i="1" s="1"/>
  <c r="K3121" i="1"/>
  <c r="N3121" i="1"/>
  <c r="P3121" i="1" s="1"/>
  <c r="R3121" i="1" s="1"/>
  <c r="S3121" i="1" s="1"/>
  <c r="Q3121" i="1"/>
  <c r="H3121" i="1" s="1"/>
  <c r="G3121" i="1" s="1"/>
  <c r="K3122" i="1"/>
  <c r="N3122" i="1"/>
  <c r="P3122" i="1" s="1"/>
  <c r="R3122" i="1" s="1"/>
  <c r="Q3122" i="1"/>
  <c r="H3122" i="1" s="1"/>
  <c r="K3123" i="1"/>
  <c r="N3123" i="1"/>
  <c r="P3123" i="1" s="1"/>
  <c r="R3123" i="1" s="1"/>
  <c r="Q3123" i="1"/>
  <c r="H3123" i="1" s="1"/>
  <c r="K3124" i="1"/>
  <c r="N3124" i="1"/>
  <c r="P3124" i="1" s="1"/>
  <c r="R3124" i="1" s="1"/>
  <c r="Q3124" i="1"/>
  <c r="H3124" i="1" s="1"/>
  <c r="D3124" i="1" s="1"/>
  <c r="K3125" i="1"/>
  <c r="N3125" i="1"/>
  <c r="P3125" i="1" s="1"/>
  <c r="R3125" i="1" s="1"/>
  <c r="X3125" i="1" s="1"/>
  <c r="Q3125" i="1"/>
  <c r="H3125" i="1" s="1"/>
  <c r="G3125" i="1" s="1"/>
  <c r="K3126" i="1"/>
  <c r="N3126" i="1"/>
  <c r="P3126" i="1" s="1"/>
  <c r="R3126" i="1" s="1"/>
  <c r="Q3126" i="1"/>
  <c r="H3126" i="1" s="1"/>
  <c r="K3127" i="1"/>
  <c r="N3127" i="1"/>
  <c r="P3127" i="1" s="1"/>
  <c r="R3127" i="1" s="1"/>
  <c r="Q3127" i="1"/>
  <c r="H3127" i="1" s="1"/>
  <c r="K3128" i="1"/>
  <c r="N3128" i="1"/>
  <c r="P3128" i="1" s="1"/>
  <c r="R3128" i="1" s="1"/>
  <c r="Q3128" i="1"/>
  <c r="H3128" i="1" s="1"/>
  <c r="D3128" i="1" s="1"/>
  <c r="K3129" i="1"/>
  <c r="N3129" i="1"/>
  <c r="P3129" i="1" s="1"/>
  <c r="R3129" i="1" s="1"/>
  <c r="S3129" i="1" s="1"/>
  <c r="Q3129" i="1"/>
  <c r="H3129" i="1" s="1"/>
  <c r="G3129" i="1" s="1"/>
  <c r="K3130" i="1"/>
  <c r="N3130" i="1"/>
  <c r="P3130" i="1" s="1"/>
  <c r="R3130" i="1" s="1"/>
  <c r="Q3130" i="1"/>
  <c r="H3130" i="1" s="1"/>
  <c r="K3131" i="1"/>
  <c r="N3131" i="1"/>
  <c r="P3131" i="1" s="1"/>
  <c r="R3131" i="1" s="1"/>
  <c r="Q3131" i="1"/>
  <c r="H3131" i="1" s="1"/>
  <c r="K3132" i="1"/>
  <c r="N3132" i="1"/>
  <c r="P3132" i="1" s="1"/>
  <c r="R3132" i="1" s="1"/>
  <c r="Q3132" i="1"/>
  <c r="H3132" i="1" s="1"/>
  <c r="D3132" i="1" s="1"/>
  <c r="K3133" i="1"/>
  <c r="N3133" i="1"/>
  <c r="P3133" i="1" s="1"/>
  <c r="R3133" i="1" s="1"/>
  <c r="S3133" i="1" s="1"/>
  <c r="Q3133" i="1"/>
  <c r="H3133" i="1" s="1"/>
  <c r="K3134" i="1"/>
  <c r="N3134" i="1"/>
  <c r="P3134" i="1" s="1"/>
  <c r="R3134" i="1" s="1"/>
  <c r="Q3134" i="1"/>
  <c r="H3134" i="1" s="1"/>
  <c r="K3135" i="1"/>
  <c r="N3135" i="1"/>
  <c r="P3135" i="1" s="1"/>
  <c r="R3135" i="1" s="1"/>
  <c r="Q3135" i="1"/>
  <c r="H3135" i="1" s="1"/>
  <c r="K3136" i="1"/>
  <c r="N3136" i="1"/>
  <c r="P3136" i="1" s="1"/>
  <c r="R3136" i="1" s="1"/>
  <c r="Q3136" i="1"/>
  <c r="H3136" i="1" s="1"/>
  <c r="D3136" i="1" s="1"/>
  <c r="K3137" i="1"/>
  <c r="N3137" i="1"/>
  <c r="P3137" i="1" s="1"/>
  <c r="R3137" i="1" s="1"/>
  <c r="S3137" i="1" s="1"/>
  <c r="Q3137" i="1"/>
  <c r="H3137" i="1" s="1"/>
  <c r="G3137" i="1" s="1"/>
  <c r="K3138" i="1"/>
  <c r="N3138" i="1"/>
  <c r="P3138" i="1" s="1"/>
  <c r="R3138" i="1" s="1"/>
  <c r="Q3138" i="1"/>
  <c r="H3138" i="1" s="1"/>
  <c r="K3139" i="1"/>
  <c r="N3139" i="1"/>
  <c r="P3139" i="1" s="1"/>
  <c r="R3139" i="1" s="1"/>
  <c r="Q3139" i="1"/>
  <c r="H3139" i="1" s="1"/>
  <c r="K3140" i="1"/>
  <c r="N3140" i="1"/>
  <c r="P3140" i="1" s="1"/>
  <c r="R3140" i="1" s="1"/>
  <c r="Q3140" i="1"/>
  <c r="H3140" i="1" s="1"/>
  <c r="D3140" i="1" s="1"/>
  <c r="K3141" i="1"/>
  <c r="N3141" i="1"/>
  <c r="P3141" i="1" s="1"/>
  <c r="R3141" i="1" s="1"/>
  <c r="X3141" i="1" s="1"/>
  <c r="Q3141" i="1"/>
  <c r="H3141" i="1" s="1"/>
  <c r="G3141" i="1" s="1"/>
  <c r="K3142" i="1"/>
  <c r="N3142" i="1"/>
  <c r="P3142" i="1" s="1"/>
  <c r="R3142" i="1" s="1"/>
  <c r="Q3142" i="1"/>
  <c r="H3142" i="1" s="1"/>
  <c r="K3143" i="1"/>
  <c r="N3143" i="1"/>
  <c r="P3143" i="1" s="1"/>
  <c r="R3143" i="1" s="1"/>
  <c r="Q3143" i="1"/>
  <c r="H3143" i="1" s="1"/>
  <c r="K3144" i="1"/>
  <c r="N3144" i="1"/>
  <c r="P3144" i="1" s="1"/>
  <c r="R3144" i="1" s="1"/>
  <c r="Q3144" i="1"/>
  <c r="H3144" i="1" s="1"/>
  <c r="D3144" i="1" s="1"/>
  <c r="K3145" i="1"/>
  <c r="N3145" i="1"/>
  <c r="P3145" i="1" s="1"/>
  <c r="R3145" i="1" s="1"/>
  <c r="S3145" i="1" s="1"/>
  <c r="Q3145" i="1"/>
  <c r="H3145" i="1" s="1"/>
  <c r="G3145" i="1" s="1"/>
  <c r="K3146" i="1"/>
  <c r="N3146" i="1"/>
  <c r="P3146" i="1" s="1"/>
  <c r="R3146" i="1" s="1"/>
  <c r="Q3146" i="1"/>
  <c r="H3146" i="1" s="1"/>
  <c r="K3147" i="1"/>
  <c r="N3147" i="1"/>
  <c r="P3147" i="1" s="1"/>
  <c r="R3147" i="1" s="1"/>
  <c r="Q3147" i="1"/>
  <c r="H3147" i="1" s="1"/>
  <c r="K3148" i="1"/>
  <c r="N3148" i="1"/>
  <c r="P3148" i="1" s="1"/>
  <c r="R3148" i="1" s="1"/>
  <c r="Q3148" i="1"/>
  <c r="H3148" i="1" s="1"/>
  <c r="D3148" i="1" s="1"/>
  <c r="K3149" i="1"/>
  <c r="N3149" i="1"/>
  <c r="P3149" i="1" s="1"/>
  <c r="R3149" i="1" s="1"/>
  <c r="S3149" i="1" s="1"/>
  <c r="Q3149" i="1"/>
  <c r="H3149" i="1" s="1"/>
  <c r="G3149" i="1" s="1"/>
  <c r="K3150" i="1"/>
  <c r="N3150" i="1"/>
  <c r="P3150" i="1" s="1"/>
  <c r="R3150" i="1" s="1"/>
  <c r="Q3150" i="1"/>
  <c r="H3150" i="1" s="1"/>
  <c r="K3151" i="1"/>
  <c r="N3151" i="1"/>
  <c r="P3151" i="1" s="1"/>
  <c r="R3151" i="1" s="1"/>
  <c r="Q3151" i="1"/>
  <c r="H3151" i="1" s="1"/>
  <c r="K3152" i="1"/>
  <c r="N3152" i="1"/>
  <c r="P3152" i="1" s="1"/>
  <c r="R3152" i="1" s="1"/>
  <c r="Q3152" i="1"/>
  <c r="H3152" i="1" s="1"/>
  <c r="D3152" i="1" s="1"/>
  <c r="K3153" i="1"/>
  <c r="N3153" i="1"/>
  <c r="P3153" i="1" s="1"/>
  <c r="R3153" i="1" s="1"/>
  <c r="S3153" i="1" s="1"/>
  <c r="Q3153" i="1"/>
  <c r="H3153" i="1" s="1"/>
  <c r="G3153" i="1" s="1"/>
  <c r="K3154" i="1"/>
  <c r="N3154" i="1"/>
  <c r="P3154" i="1" s="1"/>
  <c r="R3154" i="1" s="1"/>
  <c r="Q3154" i="1"/>
  <c r="H3154" i="1" s="1"/>
  <c r="K3155" i="1"/>
  <c r="N3155" i="1"/>
  <c r="P3155" i="1" s="1"/>
  <c r="R3155" i="1" s="1"/>
  <c r="Q3155" i="1"/>
  <c r="H3155" i="1" s="1"/>
  <c r="K3156" i="1"/>
  <c r="N3156" i="1"/>
  <c r="P3156" i="1" s="1"/>
  <c r="R3156" i="1" s="1"/>
  <c r="Q3156" i="1"/>
  <c r="H3156" i="1" s="1"/>
  <c r="D3156" i="1" s="1"/>
  <c r="K3157" i="1"/>
  <c r="N3157" i="1"/>
  <c r="P3157" i="1" s="1"/>
  <c r="R3157" i="1" s="1"/>
  <c r="X3157" i="1" s="1"/>
  <c r="Q3157" i="1"/>
  <c r="H3157" i="1" s="1"/>
  <c r="G3157" i="1" s="1"/>
  <c r="K3158" i="1"/>
  <c r="N3158" i="1"/>
  <c r="P3158" i="1" s="1"/>
  <c r="R3158" i="1" s="1"/>
  <c r="Q3158" i="1"/>
  <c r="H3158" i="1" s="1"/>
  <c r="K3159" i="1"/>
  <c r="N3159" i="1"/>
  <c r="P3159" i="1" s="1"/>
  <c r="R3159" i="1" s="1"/>
  <c r="Q3159" i="1"/>
  <c r="H3159" i="1" s="1"/>
  <c r="K3160" i="1"/>
  <c r="N3160" i="1"/>
  <c r="P3160" i="1" s="1"/>
  <c r="R3160" i="1" s="1"/>
  <c r="Q3160" i="1"/>
  <c r="H3160" i="1" s="1"/>
  <c r="D3160" i="1" s="1"/>
  <c r="K3161" i="1"/>
  <c r="N3161" i="1"/>
  <c r="P3161" i="1" s="1"/>
  <c r="R3161" i="1" s="1"/>
  <c r="S3161" i="1" s="1"/>
  <c r="Q3161" i="1"/>
  <c r="H3161" i="1" s="1"/>
  <c r="G3161" i="1" s="1"/>
  <c r="K3162" i="1"/>
  <c r="N3162" i="1"/>
  <c r="P3162" i="1" s="1"/>
  <c r="R3162" i="1" s="1"/>
  <c r="Q3162" i="1"/>
  <c r="H3162" i="1" s="1"/>
  <c r="K3163" i="1"/>
  <c r="N3163" i="1"/>
  <c r="P3163" i="1" s="1"/>
  <c r="R3163" i="1" s="1"/>
  <c r="Q3163" i="1"/>
  <c r="H3163" i="1" s="1"/>
  <c r="K3164" i="1"/>
  <c r="N3164" i="1"/>
  <c r="P3164" i="1" s="1"/>
  <c r="R3164" i="1" s="1"/>
  <c r="Q3164" i="1"/>
  <c r="H3164" i="1" s="1"/>
  <c r="D3164" i="1" s="1"/>
  <c r="K3165" i="1"/>
  <c r="N3165" i="1"/>
  <c r="P3165" i="1" s="1"/>
  <c r="R3165" i="1" s="1"/>
  <c r="S3165" i="1" s="1"/>
  <c r="Q3165" i="1"/>
  <c r="H3165" i="1" s="1"/>
  <c r="K3166" i="1"/>
  <c r="N3166" i="1"/>
  <c r="P3166" i="1" s="1"/>
  <c r="R3166" i="1" s="1"/>
  <c r="Q3166" i="1"/>
  <c r="H3166" i="1" s="1"/>
  <c r="K3167" i="1"/>
  <c r="N3167" i="1"/>
  <c r="P3167" i="1" s="1"/>
  <c r="R3167" i="1" s="1"/>
  <c r="Q3167" i="1"/>
  <c r="H3167" i="1" s="1"/>
  <c r="K3168" i="1"/>
  <c r="N3168" i="1"/>
  <c r="P3168" i="1" s="1"/>
  <c r="R3168" i="1" s="1"/>
  <c r="Q3168" i="1"/>
  <c r="H3168" i="1" s="1"/>
  <c r="D3168" i="1" s="1"/>
  <c r="K3169" i="1"/>
  <c r="N3169" i="1"/>
  <c r="P3169" i="1" s="1"/>
  <c r="R3169" i="1" s="1"/>
  <c r="X3169" i="1" s="1"/>
  <c r="Q3169" i="1"/>
  <c r="H3169" i="1" s="1"/>
  <c r="G3169" i="1" s="1"/>
  <c r="K3170" i="1"/>
  <c r="N3170" i="1"/>
  <c r="P3170" i="1" s="1"/>
  <c r="R3170" i="1" s="1"/>
  <c r="Q3170" i="1"/>
  <c r="H3170" i="1" s="1"/>
  <c r="K3171" i="1"/>
  <c r="N3171" i="1"/>
  <c r="P3171" i="1" s="1"/>
  <c r="R3171" i="1" s="1"/>
  <c r="Q3171" i="1"/>
  <c r="H3171" i="1" s="1"/>
  <c r="K3172" i="1"/>
  <c r="N3172" i="1"/>
  <c r="P3172" i="1" s="1"/>
  <c r="R3172" i="1" s="1"/>
  <c r="Q3172" i="1"/>
  <c r="H3172" i="1" s="1"/>
  <c r="D3172" i="1" s="1"/>
  <c r="K3173" i="1"/>
  <c r="N3173" i="1"/>
  <c r="P3173" i="1" s="1"/>
  <c r="R3173" i="1" s="1"/>
  <c r="X3173" i="1" s="1"/>
  <c r="Q3173" i="1"/>
  <c r="H3173" i="1" s="1"/>
  <c r="G3173" i="1" s="1"/>
  <c r="K3174" i="1"/>
  <c r="N3174" i="1"/>
  <c r="P3174" i="1" s="1"/>
  <c r="R3174" i="1" s="1"/>
  <c r="Q3174" i="1"/>
  <c r="H3174" i="1" s="1"/>
  <c r="K3175" i="1"/>
  <c r="N3175" i="1"/>
  <c r="P3175" i="1" s="1"/>
  <c r="R3175" i="1" s="1"/>
  <c r="Q3175" i="1"/>
  <c r="H3175" i="1" s="1"/>
  <c r="K3176" i="1"/>
  <c r="N3176" i="1"/>
  <c r="P3176" i="1" s="1"/>
  <c r="R3176" i="1" s="1"/>
  <c r="Q3176" i="1"/>
  <c r="H3176" i="1" s="1"/>
  <c r="D3176" i="1" s="1"/>
  <c r="K3177" i="1"/>
  <c r="N3177" i="1"/>
  <c r="P3177" i="1" s="1"/>
  <c r="R3177" i="1" s="1"/>
  <c r="S3177" i="1" s="1"/>
  <c r="Q3177" i="1"/>
  <c r="H3177" i="1" s="1"/>
  <c r="G3177" i="1" s="1"/>
  <c r="K3178" i="1"/>
  <c r="N3178" i="1"/>
  <c r="P3178" i="1" s="1"/>
  <c r="R3178" i="1" s="1"/>
  <c r="Q3178" i="1"/>
  <c r="H3178" i="1" s="1"/>
  <c r="K3179" i="1"/>
  <c r="N3179" i="1"/>
  <c r="P3179" i="1" s="1"/>
  <c r="R3179" i="1" s="1"/>
  <c r="Q3179" i="1"/>
  <c r="H3179" i="1" s="1"/>
  <c r="K3180" i="1"/>
  <c r="N3180" i="1"/>
  <c r="P3180" i="1" s="1"/>
  <c r="R3180" i="1" s="1"/>
  <c r="Q3180" i="1"/>
  <c r="H3180" i="1" s="1"/>
  <c r="D3180" i="1" s="1"/>
  <c r="K3181" i="1"/>
  <c r="N3181" i="1"/>
  <c r="P3181" i="1" s="1"/>
  <c r="R3181" i="1" s="1"/>
  <c r="S3181" i="1" s="1"/>
  <c r="Q3181" i="1"/>
  <c r="H3181" i="1" s="1"/>
  <c r="G3181" i="1" s="1"/>
  <c r="K3182" i="1"/>
  <c r="N3182" i="1"/>
  <c r="P3182" i="1" s="1"/>
  <c r="R3182" i="1" s="1"/>
  <c r="Q3182" i="1"/>
  <c r="H3182" i="1" s="1"/>
  <c r="K3183" i="1"/>
  <c r="N3183" i="1"/>
  <c r="P3183" i="1" s="1"/>
  <c r="R3183" i="1" s="1"/>
  <c r="Q3183" i="1"/>
  <c r="H3183" i="1" s="1"/>
  <c r="K3184" i="1"/>
  <c r="N3184" i="1"/>
  <c r="P3184" i="1" s="1"/>
  <c r="R3184" i="1" s="1"/>
  <c r="Q3184" i="1"/>
  <c r="H3184" i="1" s="1"/>
  <c r="D3184" i="1" s="1"/>
  <c r="K3185" i="1"/>
  <c r="N3185" i="1"/>
  <c r="P3185" i="1" s="1"/>
  <c r="R3185" i="1" s="1"/>
  <c r="X3185" i="1" s="1"/>
  <c r="Q3185" i="1"/>
  <c r="H3185" i="1" s="1"/>
  <c r="G3185" i="1" s="1"/>
  <c r="K3186" i="1"/>
  <c r="N3186" i="1"/>
  <c r="P3186" i="1" s="1"/>
  <c r="R3186" i="1" s="1"/>
  <c r="Q3186" i="1"/>
  <c r="H3186" i="1" s="1"/>
  <c r="K3187" i="1"/>
  <c r="N3187" i="1"/>
  <c r="P3187" i="1" s="1"/>
  <c r="R3187" i="1" s="1"/>
  <c r="Q3187" i="1"/>
  <c r="H3187" i="1" s="1"/>
  <c r="K3188" i="1"/>
  <c r="N3188" i="1"/>
  <c r="P3188" i="1" s="1"/>
  <c r="R3188" i="1" s="1"/>
  <c r="Q3188" i="1"/>
  <c r="H3188" i="1" s="1"/>
  <c r="D3188" i="1" s="1"/>
  <c r="K3189" i="1"/>
  <c r="N3189" i="1"/>
  <c r="P3189" i="1" s="1"/>
  <c r="R3189" i="1" s="1"/>
  <c r="X3189" i="1" s="1"/>
  <c r="Q3189" i="1"/>
  <c r="H3189" i="1" s="1"/>
  <c r="G3189" i="1" s="1"/>
  <c r="K3190" i="1"/>
  <c r="N3190" i="1"/>
  <c r="P3190" i="1" s="1"/>
  <c r="R3190" i="1" s="1"/>
  <c r="Q3190" i="1"/>
  <c r="H3190" i="1" s="1"/>
  <c r="K3191" i="1"/>
  <c r="N3191" i="1"/>
  <c r="P3191" i="1" s="1"/>
  <c r="R3191" i="1" s="1"/>
  <c r="Q3191" i="1"/>
  <c r="H3191" i="1" s="1"/>
  <c r="K3192" i="1"/>
  <c r="N3192" i="1"/>
  <c r="P3192" i="1" s="1"/>
  <c r="R3192" i="1" s="1"/>
  <c r="Q3192" i="1"/>
  <c r="H3192" i="1" s="1"/>
  <c r="D3192" i="1" s="1"/>
  <c r="K3193" i="1"/>
  <c r="N3193" i="1"/>
  <c r="P3193" i="1" s="1"/>
  <c r="R3193" i="1" s="1"/>
  <c r="S3193" i="1" s="1"/>
  <c r="Q3193" i="1"/>
  <c r="H3193" i="1" s="1"/>
  <c r="G3193" i="1" s="1"/>
  <c r="K3194" i="1"/>
  <c r="N3194" i="1"/>
  <c r="P3194" i="1" s="1"/>
  <c r="R3194" i="1" s="1"/>
  <c r="Q3194" i="1"/>
  <c r="H3194" i="1" s="1"/>
  <c r="K3195" i="1"/>
  <c r="N3195" i="1"/>
  <c r="P3195" i="1" s="1"/>
  <c r="R3195" i="1" s="1"/>
  <c r="Q3195" i="1"/>
  <c r="H3195" i="1" s="1"/>
  <c r="K3196" i="1"/>
  <c r="N3196" i="1"/>
  <c r="P3196" i="1" s="1"/>
  <c r="R3196" i="1" s="1"/>
  <c r="Q3196" i="1"/>
  <c r="H3196" i="1" s="1"/>
  <c r="D3196" i="1" s="1"/>
  <c r="K3197" i="1"/>
  <c r="N3197" i="1"/>
  <c r="P3197" i="1" s="1"/>
  <c r="R3197" i="1" s="1"/>
  <c r="S3197" i="1" s="1"/>
  <c r="Q3197" i="1"/>
  <c r="H3197" i="1" s="1"/>
  <c r="G3197" i="1" s="1"/>
  <c r="K3198" i="1"/>
  <c r="N3198" i="1"/>
  <c r="P3198" i="1" s="1"/>
  <c r="R3198" i="1" s="1"/>
  <c r="Q3198" i="1"/>
  <c r="H3198" i="1" s="1"/>
  <c r="K3199" i="1"/>
  <c r="N3199" i="1"/>
  <c r="P3199" i="1" s="1"/>
  <c r="R3199" i="1" s="1"/>
  <c r="Q3199" i="1"/>
  <c r="H3199" i="1" s="1"/>
  <c r="K3200" i="1"/>
  <c r="N3200" i="1"/>
  <c r="P3200" i="1" s="1"/>
  <c r="R3200" i="1" s="1"/>
  <c r="Q3200" i="1"/>
  <c r="H3200" i="1" s="1"/>
  <c r="D3200" i="1" s="1"/>
  <c r="K3201" i="1"/>
  <c r="N3201" i="1"/>
  <c r="P3201" i="1" s="1"/>
  <c r="R3201" i="1" s="1"/>
  <c r="X3201" i="1" s="1"/>
  <c r="Q3201" i="1"/>
  <c r="H3201" i="1" s="1"/>
  <c r="G3201" i="1" s="1"/>
  <c r="K3202" i="1"/>
  <c r="N3202" i="1"/>
  <c r="P3202" i="1" s="1"/>
  <c r="R3202" i="1" s="1"/>
  <c r="Q3202" i="1"/>
  <c r="H3202" i="1" s="1"/>
  <c r="K3203" i="1"/>
  <c r="N3203" i="1"/>
  <c r="P3203" i="1" s="1"/>
  <c r="R3203" i="1" s="1"/>
  <c r="Q3203" i="1"/>
  <c r="H3203" i="1" s="1"/>
  <c r="K3204" i="1"/>
  <c r="N3204" i="1"/>
  <c r="P3204" i="1" s="1"/>
  <c r="R3204" i="1" s="1"/>
  <c r="Q3204" i="1"/>
  <c r="H3204" i="1" s="1"/>
  <c r="D3204" i="1" s="1"/>
  <c r="K3205" i="1"/>
  <c r="N3205" i="1"/>
  <c r="P3205" i="1" s="1"/>
  <c r="R3205" i="1" s="1"/>
  <c r="X3205" i="1" s="1"/>
  <c r="Q3205" i="1"/>
  <c r="H3205" i="1" s="1"/>
  <c r="G3205" i="1" s="1"/>
  <c r="K3206" i="1"/>
  <c r="N3206" i="1"/>
  <c r="P3206" i="1" s="1"/>
  <c r="R3206" i="1" s="1"/>
  <c r="Q3206" i="1"/>
  <c r="H3206" i="1" s="1"/>
  <c r="K3207" i="1"/>
  <c r="N3207" i="1"/>
  <c r="P3207" i="1" s="1"/>
  <c r="R3207" i="1" s="1"/>
  <c r="Q3207" i="1"/>
  <c r="H3207" i="1" s="1"/>
  <c r="K3208" i="1"/>
  <c r="N3208" i="1"/>
  <c r="P3208" i="1" s="1"/>
  <c r="R3208" i="1" s="1"/>
  <c r="Q3208" i="1"/>
  <c r="H3208" i="1" s="1"/>
  <c r="D3208" i="1" s="1"/>
  <c r="K3209" i="1"/>
  <c r="N3209" i="1"/>
  <c r="P3209" i="1" s="1"/>
  <c r="R3209" i="1" s="1"/>
  <c r="S3209" i="1" s="1"/>
  <c r="Q3209" i="1"/>
  <c r="H3209" i="1" s="1"/>
  <c r="G3209" i="1" s="1"/>
  <c r="K3210" i="1"/>
  <c r="N3210" i="1"/>
  <c r="P3210" i="1" s="1"/>
  <c r="R3210" i="1" s="1"/>
  <c r="Q3210" i="1"/>
  <c r="H3210" i="1" s="1"/>
  <c r="K3211" i="1"/>
  <c r="N3211" i="1"/>
  <c r="P3211" i="1" s="1"/>
  <c r="R3211" i="1" s="1"/>
  <c r="Q3211" i="1"/>
  <c r="H3211" i="1" s="1"/>
  <c r="K3212" i="1"/>
  <c r="N3212" i="1"/>
  <c r="P3212" i="1" s="1"/>
  <c r="R3212" i="1" s="1"/>
  <c r="Q3212" i="1"/>
  <c r="H3212" i="1" s="1"/>
  <c r="D3212" i="1" s="1"/>
  <c r="K3213" i="1"/>
  <c r="N3213" i="1"/>
  <c r="P3213" i="1" s="1"/>
  <c r="R3213" i="1" s="1"/>
  <c r="S3213" i="1" s="1"/>
  <c r="Q3213" i="1"/>
  <c r="H3213" i="1" s="1"/>
  <c r="G3213" i="1" s="1"/>
  <c r="K3214" i="1"/>
  <c r="N3214" i="1"/>
  <c r="P3214" i="1" s="1"/>
  <c r="R3214" i="1" s="1"/>
  <c r="Q3214" i="1"/>
  <c r="H3214" i="1" s="1"/>
  <c r="K3215" i="1"/>
  <c r="N3215" i="1"/>
  <c r="P3215" i="1" s="1"/>
  <c r="R3215" i="1" s="1"/>
  <c r="Q3215" i="1"/>
  <c r="H3215" i="1" s="1"/>
  <c r="K3216" i="1"/>
  <c r="N3216" i="1"/>
  <c r="P3216" i="1" s="1"/>
  <c r="R3216" i="1" s="1"/>
  <c r="Q3216" i="1"/>
  <c r="H3216" i="1" s="1"/>
  <c r="D3216" i="1" s="1"/>
  <c r="K3217" i="1"/>
  <c r="N3217" i="1"/>
  <c r="P3217" i="1" s="1"/>
  <c r="R3217" i="1" s="1"/>
  <c r="X3217" i="1" s="1"/>
  <c r="Q3217" i="1"/>
  <c r="H3217" i="1" s="1"/>
  <c r="G3217" i="1" s="1"/>
  <c r="K3218" i="1"/>
  <c r="N3218" i="1"/>
  <c r="P3218" i="1" s="1"/>
  <c r="R3218" i="1" s="1"/>
  <c r="Q3218" i="1"/>
  <c r="H3218" i="1" s="1"/>
  <c r="K3219" i="1"/>
  <c r="N3219" i="1"/>
  <c r="P3219" i="1" s="1"/>
  <c r="R3219" i="1" s="1"/>
  <c r="Q3219" i="1"/>
  <c r="H3219" i="1" s="1"/>
  <c r="K3220" i="1"/>
  <c r="N3220" i="1"/>
  <c r="P3220" i="1" s="1"/>
  <c r="R3220" i="1" s="1"/>
  <c r="Q3220" i="1"/>
  <c r="H3220" i="1" s="1"/>
  <c r="D3220" i="1" s="1"/>
  <c r="K3221" i="1"/>
  <c r="N3221" i="1"/>
  <c r="P3221" i="1" s="1"/>
  <c r="R3221" i="1" s="1"/>
  <c r="X3221" i="1" s="1"/>
  <c r="Q3221" i="1"/>
  <c r="H3221" i="1" s="1"/>
  <c r="G3221" i="1" s="1"/>
  <c r="K3222" i="1"/>
  <c r="N3222" i="1"/>
  <c r="P3222" i="1" s="1"/>
  <c r="R3222" i="1" s="1"/>
  <c r="Q3222" i="1"/>
  <c r="H3222" i="1" s="1"/>
  <c r="K3223" i="1"/>
  <c r="N3223" i="1"/>
  <c r="P3223" i="1" s="1"/>
  <c r="R3223" i="1" s="1"/>
  <c r="Q3223" i="1"/>
  <c r="H3223" i="1" s="1"/>
  <c r="K3224" i="1"/>
  <c r="N3224" i="1"/>
  <c r="P3224" i="1" s="1"/>
  <c r="R3224" i="1" s="1"/>
  <c r="Q3224" i="1"/>
  <c r="H3224" i="1" s="1"/>
  <c r="D3224" i="1" s="1"/>
  <c r="K3225" i="1"/>
  <c r="N3225" i="1"/>
  <c r="P3225" i="1" s="1"/>
  <c r="R3225" i="1" s="1"/>
  <c r="S3225" i="1" s="1"/>
  <c r="Q3225" i="1"/>
  <c r="H3225" i="1" s="1"/>
  <c r="G3225" i="1" s="1"/>
  <c r="K3226" i="1"/>
  <c r="N3226" i="1"/>
  <c r="P3226" i="1" s="1"/>
  <c r="R3226" i="1" s="1"/>
  <c r="Q3226" i="1"/>
  <c r="H3226" i="1" s="1"/>
  <c r="K3227" i="1"/>
  <c r="N3227" i="1"/>
  <c r="P3227" i="1" s="1"/>
  <c r="R3227" i="1" s="1"/>
  <c r="Q3227" i="1"/>
  <c r="H3227" i="1" s="1"/>
  <c r="K3228" i="1"/>
  <c r="N3228" i="1"/>
  <c r="P3228" i="1" s="1"/>
  <c r="R3228" i="1" s="1"/>
  <c r="Q3228" i="1"/>
  <c r="H3228" i="1" s="1"/>
  <c r="D3228" i="1" s="1"/>
  <c r="K3229" i="1"/>
  <c r="N3229" i="1"/>
  <c r="P3229" i="1" s="1"/>
  <c r="R3229" i="1" s="1"/>
  <c r="S3229" i="1" s="1"/>
  <c r="Q3229" i="1"/>
  <c r="H3229" i="1" s="1"/>
  <c r="G3229" i="1" s="1"/>
  <c r="K3230" i="1"/>
  <c r="N3230" i="1"/>
  <c r="P3230" i="1" s="1"/>
  <c r="R3230" i="1" s="1"/>
  <c r="Q3230" i="1"/>
  <c r="H3230" i="1" s="1"/>
  <c r="K3231" i="1"/>
  <c r="N3231" i="1"/>
  <c r="P3231" i="1" s="1"/>
  <c r="R3231" i="1" s="1"/>
  <c r="Q3231" i="1"/>
  <c r="H3231" i="1" s="1"/>
  <c r="K3232" i="1"/>
  <c r="N3232" i="1"/>
  <c r="P3232" i="1" s="1"/>
  <c r="R3232" i="1" s="1"/>
  <c r="Q3232" i="1"/>
  <c r="H3232" i="1" s="1"/>
  <c r="D3232" i="1" s="1"/>
  <c r="K3233" i="1"/>
  <c r="N3233" i="1"/>
  <c r="P3233" i="1" s="1"/>
  <c r="R3233" i="1" s="1"/>
  <c r="X3233" i="1" s="1"/>
  <c r="Q3233" i="1"/>
  <c r="H3233" i="1" s="1"/>
  <c r="G3233" i="1" s="1"/>
  <c r="K3234" i="1"/>
  <c r="N3234" i="1"/>
  <c r="P3234" i="1" s="1"/>
  <c r="R3234" i="1" s="1"/>
  <c r="Q3234" i="1"/>
  <c r="H3234" i="1" s="1"/>
  <c r="K3235" i="1"/>
  <c r="N3235" i="1"/>
  <c r="P3235" i="1" s="1"/>
  <c r="R3235" i="1" s="1"/>
  <c r="Q3235" i="1"/>
  <c r="H3235" i="1" s="1"/>
  <c r="K3236" i="1"/>
  <c r="N3236" i="1"/>
  <c r="P3236" i="1" s="1"/>
  <c r="R3236" i="1" s="1"/>
  <c r="Q3236" i="1"/>
  <c r="H3236" i="1" s="1"/>
  <c r="D3236" i="1" s="1"/>
  <c r="K3237" i="1"/>
  <c r="N3237" i="1"/>
  <c r="P3237" i="1" s="1"/>
  <c r="R3237" i="1" s="1"/>
  <c r="X3237" i="1" s="1"/>
  <c r="Q3237" i="1"/>
  <c r="H3237" i="1" s="1"/>
  <c r="G3237" i="1" s="1"/>
  <c r="K3238" i="1"/>
  <c r="N3238" i="1"/>
  <c r="P3238" i="1" s="1"/>
  <c r="R3238" i="1" s="1"/>
  <c r="Q3238" i="1"/>
  <c r="H3238" i="1" s="1"/>
  <c r="K3239" i="1"/>
  <c r="N3239" i="1"/>
  <c r="P3239" i="1" s="1"/>
  <c r="R3239" i="1" s="1"/>
  <c r="Q3239" i="1"/>
  <c r="H3239" i="1" s="1"/>
  <c r="K3240" i="1"/>
  <c r="N3240" i="1"/>
  <c r="P3240" i="1" s="1"/>
  <c r="R3240" i="1" s="1"/>
  <c r="Q3240" i="1"/>
  <c r="H3240" i="1" s="1"/>
  <c r="D3240" i="1" s="1"/>
  <c r="K3241" i="1"/>
  <c r="N3241" i="1"/>
  <c r="P3241" i="1" s="1"/>
  <c r="R3241" i="1" s="1"/>
  <c r="S3241" i="1" s="1"/>
  <c r="Q3241" i="1"/>
  <c r="H3241" i="1" s="1"/>
  <c r="G3241" i="1" s="1"/>
  <c r="K3242" i="1"/>
  <c r="N3242" i="1"/>
  <c r="P3242" i="1" s="1"/>
  <c r="R3242" i="1" s="1"/>
  <c r="Q3242" i="1"/>
  <c r="H3242" i="1" s="1"/>
  <c r="K3243" i="1"/>
  <c r="N3243" i="1"/>
  <c r="P3243" i="1" s="1"/>
  <c r="R3243" i="1" s="1"/>
  <c r="Q3243" i="1"/>
  <c r="H3243" i="1" s="1"/>
  <c r="K3244" i="1"/>
  <c r="N3244" i="1"/>
  <c r="P3244" i="1" s="1"/>
  <c r="R3244" i="1" s="1"/>
  <c r="Q3244" i="1"/>
  <c r="H3244" i="1" s="1"/>
  <c r="D3244" i="1" s="1"/>
  <c r="K3245" i="1"/>
  <c r="N3245" i="1"/>
  <c r="P3245" i="1" s="1"/>
  <c r="R3245" i="1" s="1"/>
  <c r="S3245" i="1" s="1"/>
  <c r="Q3245" i="1"/>
  <c r="H3245" i="1" s="1"/>
  <c r="G3245" i="1" s="1"/>
  <c r="K3246" i="1"/>
  <c r="N3246" i="1"/>
  <c r="P3246" i="1" s="1"/>
  <c r="R3246" i="1" s="1"/>
  <c r="Q3246" i="1"/>
  <c r="H3246" i="1" s="1"/>
  <c r="K3247" i="1"/>
  <c r="N3247" i="1"/>
  <c r="P3247" i="1" s="1"/>
  <c r="R3247" i="1" s="1"/>
  <c r="Q3247" i="1"/>
  <c r="H3247" i="1" s="1"/>
  <c r="K3248" i="1"/>
  <c r="N3248" i="1"/>
  <c r="P3248" i="1" s="1"/>
  <c r="R3248" i="1" s="1"/>
  <c r="Q3248" i="1"/>
  <c r="H3248" i="1" s="1"/>
  <c r="D3248" i="1" s="1"/>
  <c r="K3249" i="1"/>
  <c r="N3249" i="1"/>
  <c r="P3249" i="1" s="1"/>
  <c r="R3249" i="1" s="1"/>
  <c r="X3249" i="1" s="1"/>
  <c r="Q3249" i="1"/>
  <c r="H3249" i="1" s="1"/>
  <c r="G3249" i="1" s="1"/>
  <c r="K3250" i="1"/>
  <c r="N3250" i="1"/>
  <c r="P3250" i="1" s="1"/>
  <c r="R3250" i="1" s="1"/>
  <c r="Q3250" i="1"/>
  <c r="H3250" i="1" s="1"/>
  <c r="K3251" i="1"/>
  <c r="N3251" i="1"/>
  <c r="P3251" i="1" s="1"/>
  <c r="R3251" i="1" s="1"/>
  <c r="Q3251" i="1"/>
  <c r="H3251" i="1" s="1"/>
  <c r="K3252" i="1"/>
  <c r="N3252" i="1"/>
  <c r="P3252" i="1" s="1"/>
  <c r="R3252" i="1" s="1"/>
  <c r="Q3252" i="1"/>
  <c r="H3252" i="1" s="1"/>
  <c r="D3252" i="1" s="1"/>
  <c r="K3253" i="1"/>
  <c r="N3253" i="1"/>
  <c r="P3253" i="1" s="1"/>
  <c r="R3253" i="1" s="1"/>
  <c r="X3253" i="1" s="1"/>
  <c r="Q3253" i="1"/>
  <c r="H3253" i="1" s="1"/>
  <c r="G3253" i="1" s="1"/>
  <c r="K3254" i="1"/>
  <c r="N3254" i="1"/>
  <c r="P3254" i="1" s="1"/>
  <c r="R3254" i="1" s="1"/>
  <c r="Q3254" i="1"/>
  <c r="H3254" i="1" s="1"/>
  <c r="K3255" i="1"/>
  <c r="N3255" i="1"/>
  <c r="P3255" i="1" s="1"/>
  <c r="R3255" i="1" s="1"/>
  <c r="Q3255" i="1"/>
  <c r="H3255" i="1" s="1"/>
  <c r="K3256" i="1"/>
  <c r="N3256" i="1"/>
  <c r="P3256" i="1" s="1"/>
  <c r="R3256" i="1" s="1"/>
  <c r="Q3256" i="1"/>
  <c r="H3256" i="1" s="1"/>
  <c r="D3256" i="1" s="1"/>
  <c r="K3257" i="1"/>
  <c r="N3257" i="1"/>
  <c r="P3257" i="1" s="1"/>
  <c r="R3257" i="1" s="1"/>
  <c r="S3257" i="1" s="1"/>
  <c r="Q3257" i="1"/>
  <c r="H3257" i="1" s="1"/>
  <c r="G3257" i="1" s="1"/>
  <c r="K3258" i="1"/>
  <c r="N3258" i="1"/>
  <c r="P3258" i="1" s="1"/>
  <c r="R3258" i="1" s="1"/>
  <c r="Q3258" i="1"/>
  <c r="H3258" i="1" s="1"/>
  <c r="K3259" i="1"/>
  <c r="N3259" i="1"/>
  <c r="P3259" i="1" s="1"/>
  <c r="R3259" i="1" s="1"/>
  <c r="Q3259" i="1"/>
  <c r="H3259" i="1" s="1"/>
  <c r="K3260" i="1"/>
  <c r="N3260" i="1"/>
  <c r="P3260" i="1" s="1"/>
  <c r="R3260" i="1" s="1"/>
  <c r="Q3260" i="1"/>
  <c r="H3260" i="1" s="1"/>
  <c r="D3260" i="1" s="1"/>
  <c r="K3261" i="1"/>
  <c r="N3261" i="1"/>
  <c r="P3261" i="1" s="1"/>
  <c r="R3261" i="1" s="1"/>
  <c r="S3261" i="1" s="1"/>
  <c r="Q3261" i="1"/>
  <c r="H3261" i="1" s="1"/>
  <c r="G3261" i="1" s="1"/>
  <c r="K3262" i="1"/>
  <c r="N3262" i="1"/>
  <c r="P3262" i="1" s="1"/>
  <c r="R3262" i="1" s="1"/>
  <c r="Q3262" i="1"/>
  <c r="H3262" i="1" s="1"/>
  <c r="K3263" i="1"/>
  <c r="N3263" i="1"/>
  <c r="P3263" i="1" s="1"/>
  <c r="R3263" i="1" s="1"/>
  <c r="Q3263" i="1"/>
  <c r="H3263" i="1" s="1"/>
  <c r="K3264" i="1"/>
  <c r="N3264" i="1"/>
  <c r="P3264" i="1" s="1"/>
  <c r="R3264" i="1" s="1"/>
  <c r="Q3264" i="1"/>
  <c r="H3264" i="1" s="1"/>
  <c r="D3264" i="1" s="1"/>
  <c r="K3265" i="1"/>
  <c r="N3265" i="1"/>
  <c r="P3265" i="1" s="1"/>
  <c r="R3265" i="1" s="1"/>
  <c r="S3265" i="1" s="1"/>
  <c r="Q3265" i="1"/>
  <c r="H3265" i="1" s="1"/>
  <c r="G3265" i="1" s="1"/>
  <c r="K3266" i="1"/>
  <c r="N3266" i="1"/>
  <c r="P3266" i="1" s="1"/>
  <c r="R3266" i="1" s="1"/>
  <c r="Q3266" i="1"/>
  <c r="H3266" i="1" s="1"/>
  <c r="K3267" i="1"/>
  <c r="N3267" i="1"/>
  <c r="P3267" i="1" s="1"/>
  <c r="R3267" i="1" s="1"/>
  <c r="Q3267" i="1"/>
  <c r="H3267" i="1" s="1"/>
  <c r="K3268" i="1"/>
  <c r="N3268" i="1"/>
  <c r="P3268" i="1" s="1"/>
  <c r="R3268" i="1" s="1"/>
  <c r="Q3268" i="1"/>
  <c r="H3268" i="1" s="1"/>
  <c r="D3268" i="1" s="1"/>
  <c r="K3269" i="1"/>
  <c r="N3269" i="1"/>
  <c r="P3269" i="1" s="1"/>
  <c r="R3269" i="1" s="1"/>
  <c r="X3269" i="1" s="1"/>
  <c r="Q3269" i="1"/>
  <c r="H3269" i="1" s="1"/>
  <c r="G3269" i="1" s="1"/>
  <c r="K3270" i="1"/>
  <c r="N3270" i="1"/>
  <c r="P3270" i="1" s="1"/>
  <c r="R3270" i="1" s="1"/>
  <c r="Q3270" i="1"/>
  <c r="H3270" i="1" s="1"/>
  <c r="K3271" i="1"/>
  <c r="N3271" i="1"/>
  <c r="P3271" i="1" s="1"/>
  <c r="R3271" i="1" s="1"/>
  <c r="Q3271" i="1"/>
  <c r="H3271" i="1" s="1"/>
  <c r="K3272" i="1"/>
  <c r="N3272" i="1"/>
  <c r="P3272" i="1" s="1"/>
  <c r="R3272" i="1" s="1"/>
  <c r="Q3272" i="1"/>
  <c r="H3272" i="1" s="1"/>
  <c r="D3272" i="1" s="1"/>
  <c r="K3273" i="1"/>
  <c r="N3273" i="1"/>
  <c r="P3273" i="1" s="1"/>
  <c r="R3273" i="1" s="1"/>
  <c r="S3273" i="1" s="1"/>
  <c r="Q3273" i="1"/>
  <c r="H3273" i="1" s="1"/>
  <c r="G3273" i="1" s="1"/>
  <c r="K3274" i="1"/>
  <c r="N3274" i="1"/>
  <c r="P3274" i="1" s="1"/>
  <c r="R3274" i="1" s="1"/>
  <c r="Q3274" i="1"/>
  <c r="H3274" i="1" s="1"/>
  <c r="K3275" i="1"/>
  <c r="N3275" i="1"/>
  <c r="P3275" i="1" s="1"/>
  <c r="R3275" i="1" s="1"/>
  <c r="Q3275" i="1"/>
  <c r="H3275" i="1" s="1"/>
  <c r="K3276" i="1"/>
  <c r="N3276" i="1"/>
  <c r="P3276" i="1" s="1"/>
  <c r="R3276" i="1" s="1"/>
  <c r="Q3276" i="1"/>
  <c r="H3276" i="1" s="1"/>
  <c r="D3276" i="1" s="1"/>
  <c r="K3277" i="1"/>
  <c r="N3277" i="1"/>
  <c r="P3277" i="1" s="1"/>
  <c r="R3277" i="1" s="1"/>
  <c r="S3277" i="1" s="1"/>
  <c r="Q3277" i="1"/>
  <c r="H3277" i="1" s="1"/>
  <c r="G3277" i="1" s="1"/>
  <c r="K3278" i="1"/>
  <c r="N3278" i="1"/>
  <c r="P3278" i="1" s="1"/>
  <c r="R3278" i="1" s="1"/>
  <c r="Q3278" i="1"/>
  <c r="H3278" i="1" s="1"/>
  <c r="K3279" i="1"/>
  <c r="N3279" i="1"/>
  <c r="P3279" i="1" s="1"/>
  <c r="R3279" i="1" s="1"/>
  <c r="Q3279" i="1"/>
  <c r="H3279" i="1" s="1"/>
  <c r="K3280" i="1"/>
  <c r="N3280" i="1"/>
  <c r="P3280" i="1" s="1"/>
  <c r="R3280" i="1" s="1"/>
  <c r="Q3280" i="1"/>
  <c r="H3280" i="1" s="1"/>
  <c r="D3280" i="1" s="1"/>
  <c r="K3281" i="1"/>
  <c r="N3281" i="1"/>
  <c r="P3281" i="1" s="1"/>
  <c r="R3281" i="1" s="1"/>
  <c r="S3281" i="1" s="1"/>
  <c r="Q3281" i="1"/>
  <c r="H3281" i="1" s="1"/>
  <c r="G3281" i="1" s="1"/>
  <c r="K3282" i="1"/>
  <c r="N3282" i="1"/>
  <c r="P3282" i="1" s="1"/>
  <c r="R3282" i="1" s="1"/>
  <c r="Q3282" i="1"/>
  <c r="H3282" i="1" s="1"/>
  <c r="K3283" i="1"/>
  <c r="N3283" i="1"/>
  <c r="P3283" i="1" s="1"/>
  <c r="R3283" i="1" s="1"/>
  <c r="Q3283" i="1"/>
  <c r="H3283" i="1" s="1"/>
  <c r="K3284" i="1"/>
  <c r="N3284" i="1"/>
  <c r="P3284" i="1" s="1"/>
  <c r="R3284" i="1" s="1"/>
  <c r="Q3284" i="1"/>
  <c r="H3284" i="1" s="1"/>
  <c r="D3284" i="1" s="1"/>
  <c r="K3285" i="1"/>
  <c r="N3285" i="1"/>
  <c r="P3285" i="1" s="1"/>
  <c r="R3285" i="1" s="1"/>
  <c r="X3285" i="1" s="1"/>
  <c r="Q3285" i="1"/>
  <c r="H3285" i="1" s="1"/>
  <c r="G3285" i="1" s="1"/>
  <c r="K3286" i="1"/>
  <c r="N3286" i="1"/>
  <c r="P3286" i="1" s="1"/>
  <c r="R3286" i="1" s="1"/>
  <c r="Q3286" i="1"/>
  <c r="H3286" i="1" s="1"/>
  <c r="K3287" i="1"/>
  <c r="N3287" i="1"/>
  <c r="P3287" i="1" s="1"/>
  <c r="R3287" i="1" s="1"/>
  <c r="Q3287" i="1"/>
  <c r="H3287" i="1" s="1"/>
  <c r="K3288" i="1"/>
  <c r="N3288" i="1"/>
  <c r="P3288" i="1" s="1"/>
  <c r="R3288" i="1" s="1"/>
  <c r="Q3288" i="1"/>
  <c r="H3288" i="1" s="1"/>
  <c r="D3288" i="1" s="1"/>
  <c r="K3289" i="1"/>
  <c r="N3289" i="1"/>
  <c r="P3289" i="1" s="1"/>
  <c r="R3289" i="1" s="1"/>
  <c r="S3289" i="1" s="1"/>
  <c r="Q3289" i="1"/>
  <c r="H3289" i="1" s="1"/>
  <c r="G3289" i="1" s="1"/>
  <c r="K3290" i="1"/>
  <c r="N3290" i="1"/>
  <c r="P3290" i="1" s="1"/>
  <c r="R3290" i="1" s="1"/>
  <c r="Q3290" i="1"/>
  <c r="H3290" i="1" s="1"/>
  <c r="K3291" i="1"/>
  <c r="N3291" i="1"/>
  <c r="P3291" i="1" s="1"/>
  <c r="R3291" i="1" s="1"/>
  <c r="Q3291" i="1"/>
  <c r="H3291" i="1" s="1"/>
  <c r="K3292" i="1"/>
  <c r="N3292" i="1"/>
  <c r="P3292" i="1" s="1"/>
  <c r="R3292" i="1" s="1"/>
  <c r="Q3292" i="1"/>
  <c r="H3292" i="1" s="1"/>
  <c r="D3292" i="1" s="1"/>
  <c r="K3293" i="1"/>
  <c r="N3293" i="1"/>
  <c r="P3293" i="1" s="1"/>
  <c r="R3293" i="1" s="1"/>
  <c r="S3293" i="1" s="1"/>
  <c r="Q3293" i="1"/>
  <c r="H3293" i="1" s="1"/>
  <c r="G3293" i="1" s="1"/>
  <c r="K3294" i="1"/>
  <c r="N3294" i="1"/>
  <c r="P3294" i="1" s="1"/>
  <c r="R3294" i="1" s="1"/>
  <c r="Q3294" i="1"/>
  <c r="H3294" i="1" s="1"/>
  <c r="K3295" i="1"/>
  <c r="N3295" i="1"/>
  <c r="P3295" i="1" s="1"/>
  <c r="R3295" i="1" s="1"/>
  <c r="Q3295" i="1"/>
  <c r="H3295" i="1" s="1"/>
  <c r="K3296" i="1"/>
  <c r="N3296" i="1"/>
  <c r="P3296" i="1" s="1"/>
  <c r="R3296" i="1" s="1"/>
  <c r="Q3296" i="1"/>
  <c r="H3296" i="1" s="1"/>
  <c r="D3296" i="1" s="1"/>
  <c r="K3297" i="1"/>
  <c r="N3297" i="1"/>
  <c r="P3297" i="1" s="1"/>
  <c r="R3297" i="1" s="1"/>
  <c r="S3297" i="1" s="1"/>
  <c r="Q3297" i="1"/>
  <c r="H3297" i="1" s="1"/>
  <c r="G3297" i="1" s="1"/>
  <c r="K3298" i="1"/>
  <c r="N3298" i="1"/>
  <c r="P3298" i="1" s="1"/>
  <c r="R3298" i="1" s="1"/>
  <c r="Q3298" i="1"/>
  <c r="H3298" i="1" s="1"/>
  <c r="K3299" i="1"/>
  <c r="N3299" i="1"/>
  <c r="P3299" i="1" s="1"/>
  <c r="R3299" i="1" s="1"/>
  <c r="Q3299" i="1"/>
  <c r="H3299" i="1" s="1"/>
  <c r="K3300" i="1"/>
  <c r="N3300" i="1"/>
  <c r="P3300" i="1" s="1"/>
  <c r="R3300" i="1" s="1"/>
  <c r="Q3300" i="1"/>
  <c r="H3300" i="1" s="1"/>
  <c r="D3300" i="1" s="1"/>
  <c r="K3301" i="1"/>
  <c r="N3301" i="1"/>
  <c r="P3301" i="1" s="1"/>
  <c r="R3301" i="1" s="1"/>
  <c r="X3301" i="1" s="1"/>
  <c r="Q3301" i="1"/>
  <c r="H3301" i="1" s="1"/>
  <c r="G3301" i="1" s="1"/>
  <c r="K3302" i="1"/>
  <c r="N3302" i="1"/>
  <c r="P3302" i="1" s="1"/>
  <c r="R3302" i="1" s="1"/>
  <c r="Q3302" i="1"/>
  <c r="H3302" i="1" s="1"/>
  <c r="K3303" i="1"/>
  <c r="N3303" i="1"/>
  <c r="P3303" i="1" s="1"/>
  <c r="R3303" i="1" s="1"/>
  <c r="Q3303" i="1"/>
  <c r="H3303" i="1" s="1"/>
  <c r="K3304" i="1"/>
  <c r="N3304" i="1"/>
  <c r="P3304" i="1" s="1"/>
  <c r="R3304" i="1" s="1"/>
  <c r="Q3304" i="1"/>
  <c r="H3304" i="1" s="1"/>
  <c r="D3304" i="1" s="1"/>
  <c r="K3305" i="1"/>
  <c r="N3305" i="1"/>
  <c r="P3305" i="1" s="1"/>
  <c r="R3305" i="1" s="1"/>
  <c r="S3305" i="1" s="1"/>
  <c r="Q3305" i="1"/>
  <c r="H3305" i="1" s="1"/>
  <c r="G3305" i="1" s="1"/>
  <c r="K3306" i="1"/>
  <c r="N3306" i="1"/>
  <c r="P3306" i="1" s="1"/>
  <c r="R3306" i="1" s="1"/>
  <c r="Q3306" i="1"/>
  <c r="H3306" i="1" s="1"/>
  <c r="K3307" i="1"/>
  <c r="N3307" i="1"/>
  <c r="P3307" i="1" s="1"/>
  <c r="R3307" i="1" s="1"/>
  <c r="Q3307" i="1"/>
  <c r="H3307" i="1" s="1"/>
  <c r="K3308" i="1"/>
  <c r="N3308" i="1"/>
  <c r="P3308" i="1" s="1"/>
  <c r="R3308" i="1" s="1"/>
  <c r="Q3308" i="1"/>
  <c r="H3308" i="1" s="1"/>
  <c r="D3308" i="1" s="1"/>
  <c r="K3309" i="1"/>
  <c r="N3309" i="1"/>
  <c r="P3309" i="1" s="1"/>
  <c r="R3309" i="1" s="1"/>
  <c r="S3309" i="1" s="1"/>
  <c r="Q3309" i="1"/>
  <c r="H3309" i="1" s="1"/>
  <c r="G3309" i="1" s="1"/>
  <c r="K3310" i="1"/>
  <c r="N3310" i="1"/>
  <c r="P3310" i="1" s="1"/>
  <c r="R3310" i="1" s="1"/>
  <c r="Q3310" i="1"/>
  <c r="H3310" i="1" s="1"/>
  <c r="K3311" i="1"/>
  <c r="N3311" i="1"/>
  <c r="P3311" i="1" s="1"/>
  <c r="R3311" i="1" s="1"/>
  <c r="Q3311" i="1"/>
  <c r="H3311" i="1" s="1"/>
  <c r="K3312" i="1"/>
  <c r="N3312" i="1"/>
  <c r="P3312" i="1" s="1"/>
  <c r="R3312" i="1" s="1"/>
  <c r="Q3312" i="1"/>
  <c r="H3312" i="1" s="1"/>
  <c r="D3312" i="1" s="1"/>
  <c r="K3313" i="1"/>
  <c r="N3313" i="1"/>
  <c r="P3313" i="1" s="1"/>
  <c r="R3313" i="1" s="1"/>
  <c r="X3313" i="1" s="1"/>
  <c r="Q3313" i="1"/>
  <c r="H3313" i="1" s="1"/>
  <c r="G3313" i="1" s="1"/>
  <c r="K3314" i="1"/>
  <c r="N3314" i="1"/>
  <c r="P3314" i="1" s="1"/>
  <c r="R3314" i="1" s="1"/>
  <c r="Q3314" i="1"/>
  <c r="H3314" i="1" s="1"/>
  <c r="K3315" i="1"/>
  <c r="N3315" i="1"/>
  <c r="P3315" i="1" s="1"/>
  <c r="R3315" i="1" s="1"/>
  <c r="Q3315" i="1"/>
  <c r="H3315" i="1" s="1"/>
  <c r="K3316" i="1"/>
  <c r="N3316" i="1"/>
  <c r="P3316" i="1" s="1"/>
  <c r="R3316" i="1" s="1"/>
  <c r="Q3316" i="1"/>
  <c r="H3316" i="1" s="1"/>
  <c r="D3316" i="1" s="1"/>
  <c r="K3317" i="1"/>
  <c r="N3317" i="1"/>
  <c r="P3317" i="1" s="1"/>
  <c r="R3317" i="1" s="1"/>
  <c r="X3317" i="1" s="1"/>
  <c r="Q3317" i="1"/>
  <c r="H3317" i="1" s="1"/>
  <c r="G3317" i="1" s="1"/>
  <c r="K3318" i="1"/>
  <c r="N3318" i="1"/>
  <c r="P3318" i="1" s="1"/>
  <c r="R3318" i="1" s="1"/>
  <c r="Q3318" i="1"/>
  <c r="H3318" i="1" s="1"/>
  <c r="K3319" i="1"/>
  <c r="N3319" i="1"/>
  <c r="P3319" i="1" s="1"/>
  <c r="R3319" i="1" s="1"/>
  <c r="Q3319" i="1"/>
  <c r="H3319" i="1" s="1"/>
  <c r="K3320" i="1"/>
  <c r="N3320" i="1"/>
  <c r="P3320" i="1" s="1"/>
  <c r="R3320" i="1" s="1"/>
  <c r="Q3320" i="1"/>
  <c r="H3320" i="1" s="1"/>
  <c r="D3320" i="1" s="1"/>
  <c r="K3321" i="1"/>
  <c r="N3321" i="1"/>
  <c r="P3321" i="1" s="1"/>
  <c r="R3321" i="1" s="1"/>
  <c r="S3321" i="1" s="1"/>
  <c r="Q3321" i="1"/>
  <c r="H3321" i="1" s="1"/>
  <c r="G3321" i="1" s="1"/>
  <c r="K3322" i="1"/>
  <c r="N3322" i="1"/>
  <c r="P3322" i="1" s="1"/>
  <c r="R3322" i="1" s="1"/>
  <c r="Q3322" i="1"/>
  <c r="H3322" i="1" s="1"/>
  <c r="K3323" i="1"/>
  <c r="N3323" i="1"/>
  <c r="P3323" i="1" s="1"/>
  <c r="R3323" i="1" s="1"/>
  <c r="Q3323" i="1"/>
  <c r="H3323" i="1" s="1"/>
  <c r="K3324" i="1"/>
  <c r="N3324" i="1"/>
  <c r="P3324" i="1" s="1"/>
  <c r="R3324" i="1" s="1"/>
  <c r="Q3324" i="1"/>
  <c r="H3324" i="1" s="1"/>
  <c r="D3324" i="1" s="1"/>
  <c r="K3325" i="1"/>
  <c r="N3325" i="1"/>
  <c r="P3325" i="1" s="1"/>
  <c r="R3325" i="1" s="1"/>
  <c r="S3325" i="1" s="1"/>
  <c r="Q3325" i="1"/>
  <c r="H3325" i="1" s="1"/>
  <c r="G3325" i="1" s="1"/>
  <c r="K3326" i="1"/>
  <c r="N3326" i="1"/>
  <c r="P3326" i="1" s="1"/>
  <c r="R3326" i="1" s="1"/>
  <c r="Q3326" i="1"/>
  <c r="H3326" i="1" s="1"/>
  <c r="K3327" i="1"/>
  <c r="N3327" i="1"/>
  <c r="P3327" i="1" s="1"/>
  <c r="R3327" i="1" s="1"/>
  <c r="Q3327" i="1"/>
  <c r="H3327" i="1" s="1"/>
  <c r="K3328" i="1"/>
  <c r="N3328" i="1"/>
  <c r="P3328" i="1" s="1"/>
  <c r="R3328" i="1" s="1"/>
  <c r="Q3328" i="1"/>
  <c r="H3328" i="1" s="1"/>
  <c r="D3328" i="1" s="1"/>
  <c r="K3329" i="1"/>
  <c r="N3329" i="1"/>
  <c r="P3329" i="1" s="1"/>
  <c r="R3329" i="1" s="1"/>
  <c r="S3329" i="1" s="1"/>
  <c r="Q3329" i="1"/>
  <c r="H3329" i="1" s="1"/>
  <c r="G3329" i="1" s="1"/>
  <c r="K3330" i="1"/>
  <c r="N3330" i="1"/>
  <c r="P3330" i="1" s="1"/>
  <c r="R3330" i="1" s="1"/>
  <c r="Q3330" i="1"/>
  <c r="H3330" i="1" s="1"/>
  <c r="K3331" i="1"/>
  <c r="N3331" i="1"/>
  <c r="P3331" i="1" s="1"/>
  <c r="R3331" i="1" s="1"/>
  <c r="Q3331" i="1"/>
  <c r="H3331" i="1" s="1"/>
  <c r="K3332" i="1"/>
  <c r="N3332" i="1"/>
  <c r="P3332" i="1" s="1"/>
  <c r="R3332" i="1" s="1"/>
  <c r="Q3332" i="1"/>
  <c r="H3332" i="1" s="1"/>
  <c r="D3332" i="1" s="1"/>
  <c r="K3333" i="1"/>
  <c r="N3333" i="1"/>
  <c r="P3333" i="1" s="1"/>
  <c r="R3333" i="1" s="1"/>
  <c r="X3333" i="1" s="1"/>
  <c r="Q3333" i="1"/>
  <c r="H3333" i="1" s="1"/>
  <c r="K3334" i="1"/>
  <c r="N3334" i="1"/>
  <c r="P3334" i="1" s="1"/>
  <c r="R3334" i="1" s="1"/>
  <c r="Q3334" i="1"/>
  <c r="H3334" i="1" s="1"/>
  <c r="K3335" i="1"/>
  <c r="N3335" i="1"/>
  <c r="P3335" i="1" s="1"/>
  <c r="R3335" i="1" s="1"/>
  <c r="Q3335" i="1"/>
  <c r="H3335" i="1" s="1"/>
  <c r="K3336" i="1"/>
  <c r="N3336" i="1"/>
  <c r="P3336" i="1" s="1"/>
  <c r="R3336" i="1" s="1"/>
  <c r="Q3336" i="1"/>
  <c r="H3336" i="1" s="1"/>
  <c r="D3336" i="1" s="1"/>
  <c r="K3337" i="1"/>
  <c r="N3337" i="1"/>
  <c r="P3337" i="1" s="1"/>
  <c r="R3337" i="1" s="1"/>
  <c r="S3337" i="1" s="1"/>
  <c r="Q3337" i="1"/>
  <c r="H3337" i="1" s="1"/>
  <c r="G3337" i="1" s="1"/>
  <c r="K3338" i="1"/>
  <c r="N3338" i="1"/>
  <c r="P3338" i="1" s="1"/>
  <c r="R3338" i="1" s="1"/>
  <c r="Q3338" i="1"/>
  <c r="H3338" i="1" s="1"/>
  <c r="K3339" i="1"/>
  <c r="N3339" i="1"/>
  <c r="P3339" i="1" s="1"/>
  <c r="R3339" i="1" s="1"/>
  <c r="Q3339" i="1"/>
  <c r="H3339" i="1" s="1"/>
  <c r="K3340" i="1"/>
  <c r="N3340" i="1"/>
  <c r="P3340" i="1" s="1"/>
  <c r="R3340" i="1" s="1"/>
  <c r="Q3340" i="1"/>
  <c r="H3340" i="1" s="1"/>
  <c r="D3340" i="1" s="1"/>
  <c r="K3341" i="1"/>
  <c r="N3341" i="1"/>
  <c r="P3341" i="1" s="1"/>
  <c r="R3341" i="1" s="1"/>
  <c r="S3341" i="1" s="1"/>
  <c r="Q3341" i="1"/>
  <c r="H3341" i="1" s="1"/>
  <c r="G3341" i="1" s="1"/>
  <c r="K3342" i="1"/>
  <c r="N3342" i="1"/>
  <c r="P3342" i="1" s="1"/>
  <c r="R3342" i="1" s="1"/>
  <c r="Q3342" i="1"/>
  <c r="H3342" i="1" s="1"/>
  <c r="K3343" i="1"/>
  <c r="N3343" i="1"/>
  <c r="P3343" i="1" s="1"/>
  <c r="R3343" i="1" s="1"/>
  <c r="Q3343" i="1"/>
  <c r="H3343" i="1" s="1"/>
  <c r="K3344" i="1"/>
  <c r="N3344" i="1"/>
  <c r="P3344" i="1" s="1"/>
  <c r="R3344" i="1" s="1"/>
  <c r="Q3344" i="1"/>
  <c r="H3344" i="1" s="1"/>
  <c r="D3344" i="1" s="1"/>
  <c r="K3345" i="1"/>
  <c r="N3345" i="1"/>
  <c r="P3345" i="1" s="1"/>
  <c r="R3345" i="1" s="1"/>
  <c r="S3345" i="1" s="1"/>
  <c r="Q3345" i="1"/>
  <c r="H3345" i="1" s="1"/>
  <c r="G3345" i="1" s="1"/>
  <c r="K3346" i="1"/>
  <c r="N3346" i="1"/>
  <c r="P3346" i="1" s="1"/>
  <c r="R3346" i="1" s="1"/>
  <c r="Q3346" i="1"/>
  <c r="H3346" i="1" s="1"/>
  <c r="K3347" i="1"/>
  <c r="N3347" i="1"/>
  <c r="P3347" i="1" s="1"/>
  <c r="R3347" i="1" s="1"/>
  <c r="Q3347" i="1"/>
  <c r="H3347" i="1" s="1"/>
  <c r="K3348" i="1"/>
  <c r="N3348" i="1"/>
  <c r="P3348" i="1" s="1"/>
  <c r="R3348" i="1" s="1"/>
  <c r="Q3348" i="1"/>
  <c r="H3348" i="1" s="1"/>
  <c r="D3348" i="1" s="1"/>
  <c r="K3349" i="1"/>
  <c r="N3349" i="1"/>
  <c r="P3349" i="1" s="1"/>
  <c r="R3349" i="1" s="1"/>
  <c r="Q3349" i="1"/>
  <c r="H3349" i="1" s="1"/>
  <c r="G3349" i="1" s="1"/>
  <c r="K3350" i="1"/>
  <c r="N3350" i="1"/>
  <c r="P3350" i="1" s="1"/>
  <c r="R3350" i="1" s="1"/>
  <c r="Q3350" i="1"/>
  <c r="H3350" i="1" s="1"/>
  <c r="K3351" i="1"/>
  <c r="N3351" i="1"/>
  <c r="P3351" i="1" s="1"/>
  <c r="R3351" i="1" s="1"/>
  <c r="Q3351" i="1"/>
  <c r="H3351" i="1" s="1"/>
  <c r="K3352" i="1"/>
  <c r="N3352" i="1"/>
  <c r="P3352" i="1" s="1"/>
  <c r="R3352" i="1" s="1"/>
  <c r="Q3352" i="1"/>
  <c r="H3352" i="1" s="1"/>
  <c r="D3352" i="1" s="1"/>
  <c r="K3353" i="1"/>
  <c r="N3353" i="1"/>
  <c r="P3353" i="1" s="1"/>
  <c r="R3353" i="1" s="1"/>
  <c r="X3353" i="1" s="1"/>
  <c r="Q3353" i="1"/>
  <c r="H3353" i="1" s="1"/>
  <c r="K3354" i="1"/>
  <c r="N3354" i="1"/>
  <c r="P3354" i="1" s="1"/>
  <c r="R3354" i="1" s="1"/>
  <c r="Q3354" i="1"/>
  <c r="H3354" i="1" s="1"/>
  <c r="K3355" i="1"/>
  <c r="N3355" i="1"/>
  <c r="P3355" i="1" s="1"/>
  <c r="R3355" i="1" s="1"/>
  <c r="Q3355" i="1"/>
  <c r="H3355" i="1" s="1"/>
  <c r="K3356" i="1"/>
  <c r="N3356" i="1"/>
  <c r="P3356" i="1" s="1"/>
  <c r="R3356" i="1" s="1"/>
  <c r="S3356" i="1" s="1"/>
  <c r="Q3356" i="1"/>
  <c r="H3356" i="1" s="1"/>
  <c r="G3356" i="1" s="1"/>
  <c r="K3357" i="1"/>
  <c r="N3357" i="1"/>
  <c r="P3357" i="1" s="1"/>
  <c r="R3357" i="1" s="1"/>
  <c r="Q3357" i="1"/>
  <c r="H3357" i="1" s="1"/>
  <c r="G3357" i="1" s="1"/>
  <c r="K3358" i="1"/>
  <c r="N3358" i="1"/>
  <c r="P3358" i="1" s="1"/>
  <c r="R3358" i="1" s="1"/>
  <c r="Q3358" i="1"/>
  <c r="H3358" i="1" s="1"/>
  <c r="K3359" i="1"/>
  <c r="N3359" i="1"/>
  <c r="P3359" i="1" s="1"/>
  <c r="R3359" i="1" s="1"/>
  <c r="Q3359" i="1"/>
  <c r="H3359" i="1" s="1"/>
  <c r="K3360" i="1"/>
  <c r="N3360" i="1"/>
  <c r="P3360" i="1" s="1"/>
  <c r="R3360" i="1" s="1"/>
  <c r="Q3360" i="1"/>
  <c r="H3360" i="1" s="1"/>
  <c r="G3360" i="1" s="1"/>
  <c r="K3361" i="1"/>
  <c r="N3361" i="1"/>
  <c r="P3361" i="1" s="1"/>
  <c r="R3361" i="1" s="1"/>
  <c r="Q3361" i="1"/>
  <c r="H3361" i="1" s="1"/>
  <c r="G3361" i="1" s="1"/>
  <c r="K3362" i="1"/>
  <c r="N3362" i="1"/>
  <c r="P3362" i="1" s="1"/>
  <c r="R3362" i="1" s="1"/>
  <c r="Q3362" i="1"/>
  <c r="H3362" i="1" s="1"/>
  <c r="K3363" i="1"/>
  <c r="N3363" i="1"/>
  <c r="P3363" i="1" s="1"/>
  <c r="R3363" i="1" s="1"/>
  <c r="Q3363" i="1"/>
  <c r="H3363" i="1" s="1"/>
  <c r="K3364" i="1"/>
  <c r="N3364" i="1"/>
  <c r="P3364" i="1" s="1"/>
  <c r="R3364" i="1" s="1"/>
  <c r="Q3364" i="1"/>
  <c r="H3364" i="1" s="1"/>
  <c r="G3364" i="1" s="1"/>
  <c r="K3365" i="1"/>
  <c r="N3365" i="1"/>
  <c r="P3365" i="1" s="1"/>
  <c r="R3365" i="1" s="1"/>
  <c r="Q3365" i="1"/>
  <c r="H3365" i="1" s="1"/>
  <c r="G3365" i="1" s="1"/>
  <c r="K3366" i="1"/>
  <c r="N3366" i="1"/>
  <c r="P3366" i="1" s="1"/>
  <c r="R3366" i="1" s="1"/>
  <c r="Q3366" i="1"/>
  <c r="H3366" i="1" s="1"/>
  <c r="K3367" i="1"/>
  <c r="N3367" i="1"/>
  <c r="P3367" i="1" s="1"/>
  <c r="R3367" i="1" s="1"/>
  <c r="Q3367" i="1"/>
  <c r="H3367" i="1" s="1"/>
  <c r="K3368" i="1"/>
  <c r="N3368" i="1"/>
  <c r="P3368" i="1" s="1"/>
  <c r="R3368" i="1" s="1"/>
  <c r="Q3368" i="1"/>
  <c r="H3368" i="1" s="1"/>
  <c r="D3368" i="1" s="1"/>
  <c r="K3369" i="1"/>
  <c r="N3369" i="1"/>
  <c r="P3369" i="1" s="1"/>
  <c r="R3369" i="1" s="1"/>
  <c r="X3369" i="1" s="1"/>
  <c r="Q3369" i="1"/>
  <c r="H3369" i="1" s="1"/>
  <c r="G3369" i="1" s="1"/>
  <c r="K3370" i="1"/>
  <c r="N3370" i="1"/>
  <c r="P3370" i="1" s="1"/>
  <c r="R3370" i="1" s="1"/>
  <c r="Q3370" i="1"/>
  <c r="H3370" i="1" s="1"/>
  <c r="K3371" i="1"/>
  <c r="N3371" i="1"/>
  <c r="P3371" i="1" s="1"/>
  <c r="R3371" i="1" s="1"/>
  <c r="Q3371" i="1"/>
  <c r="H3371" i="1" s="1"/>
  <c r="K3372" i="1"/>
  <c r="N3372" i="1"/>
  <c r="P3372" i="1" s="1"/>
  <c r="R3372" i="1" s="1"/>
  <c r="Q3372" i="1"/>
  <c r="H3372" i="1" s="1"/>
  <c r="G3372" i="1" s="1"/>
  <c r="K3373" i="1"/>
  <c r="N3373" i="1"/>
  <c r="P3373" i="1" s="1"/>
  <c r="R3373" i="1" s="1"/>
  <c r="S3373" i="1" s="1"/>
  <c r="Q3373" i="1"/>
  <c r="H3373" i="1" s="1"/>
  <c r="G3373" i="1" s="1"/>
  <c r="K3374" i="1"/>
  <c r="N3374" i="1"/>
  <c r="P3374" i="1" s="1"/>
  <c r="R3374" i="1" s="1"/>
  <c r="Q3374" i="1"/>
  <c r="H3374" i="1" s="1"/>
  <c r="K3375" i="1"/>
  <c r="N3375" i="1"/>
  <c r="P3375" i="1" s="1"/>
  <c r="R3375" i="1" s="1"/>
  <c r="Q3375" i="1"/>
  <c r="H3375" i="1" s="1"/>
  <c r="K3376" i="1"/>
  <c r="N3376" i="1"/>
  <c r="P3376" i="1" s="1"/>
  <c r="R3376" i="1" s="1"/>
  <c r="Q3376" i="1"/>
  <c r="H3376" i="1" s="1"/>
  <c r="K3377" i="1"/>
  <c r="N3377" i="1"/>
  <c r="P3377" i="1" s="1"/>
  <c r="R3377" i="1" s="1"/>
  <c r="Q3377" i="1"/>
  <c r="H3377" i="1" s="1"/>
  <c r="G3377" i="1" s="1"/>
  <c r="K3378" i="1"/>
  <c r="N3378" i="1"/>
  <c r="P3378" i="1" s="1"/>
  <c r="R3378" i="1" s="1"/>
  <c r="Q3378" i="1"/>
  <c r="H3378" i="1" s="1"/>
  <c r="K3379" i="1"/>
  <c r="N3379" i="1"/>
  <c r="P3379" i="1" s="1"/>
  <c r="R3379" i="1" s="1"/>
  <c r="Q3379" i="1"/>
  <c r="H3379" i="1" s="1"/>
  <c r="K3380" i="1"/>
  <c r="N3380" i="1"/>
  <c r="P3380" i="1" s="1"/>
  <c r="R3380" i="1" s="1"/>
  <c r="Q3380" i="1"/>
  <c r="H3380" i="1" s="1"/>
  <c r="K3381" i="1"/>
  <c r="N3381" i="1"/>
  <c r="P3381" i="1" s="1"/>
  <c r="R3381" i="1" s="1"/>
  <c r="Q3381" i="1"/>
  <c r="H3381" i="1" s="1"/>
  <c r="G3381" i="1" s="1"/>
  <c r="K3382" i="1"/>
  <c r="N3382" i="1"/>
  <c r="P3382" i="1" s="1"/>
  <c r="R3382" i="1" s="1"/>
  <c r="Q3382" i="1"/>
  <c r="H3382" i="1" s="1"/>
  <c r="K3383" i="1"/>
  <c r="N3383" i="1"/>
  <c r="P3383" i="1" s="1"/>
  <c r="R3383" i="1" s="1"/>
  <c r="Q3383" i="1"/>
  <c r="H3383" i="1" s="1"/>
  <c r="K3384" i="1"/>
  <c r="N3384" i="1"/>
  <c r="P3384" i="1" s="1"/>
  <c r="R3384" i="1" s="1"/>
  <c r="Q3384" i="1"/>
  <c r="H3384" i="1" s="1"/>
  <c r="D3384" i="1" s="1"/>
  <c r="K3385" i="1"/>
  <c r="N3385" i="1"/>
  <c r="P3385" i="1" s="1"/>
  <c r="R3385" i="1" s="1"/>
  <c r="X3385" i="1" s="1"/>
  <c r="Q3385" i="1"/>
  <c r="H3385" i="1" s="1"/>
  <c r="G3385" i="1" s="1"/>
  <c r="K3386" i="1"/>
  <c r="N3386" i="1"/>
  <c r="P3386" i="1" s="1"/>
  <c r="R3386" i="1" s="1"/>
  <c r="Q3386" i="1"/>
  <c r="H3386" i="1" s="1"/>
  <c r="K3387" i="1"/>
  <c r="N3387" i="1"/>
  <c r="P3387" i="1" s="1"/>
  <c r="R3387" i="1" s="1"/>
  <c r="Q3387" i="1"/>
  <c r="H3387" i="1" s="1"/>
  <c r="K3388" i="1"/>
  <c r="N3388" i="1"/>
  <c r="P3388" i="1" s="1"/>
  <c r="R3388" i="1" s="1"/>
  <c r="S3388" i="1" s="1"/>
  <c r="Q3388" i="1"/>
  <c r="H3388" i="1" s="1"/>
  <c r="G3388" i="1" s="1"/>
  <c r="K3389" i="1"/>
  <c r="N3389" i="1"/>
  <c r="P3389" i="1" s="1"/>
  <c r="R3389" i="1" s="1"/>
  <c r="S3389" i="1" s="1"/>
  <c r="Q3389" i="1"/>
  <c r="H3389" i="1" s="1"/>
  <c r="G3389" i="1" s="1"/>
  <c r="K3390" i="1"/>
  <c r="N3390" i="1"/>
  <c r="P3390" i="1" s="1"/>
  <c r="R3390" i="1" s="1"/>
  <c r="Q3390" i="1"/>
  <c r="H3390" i="1" s="1"/>
  <c r="K3391" i="1"/>
  <c r="N3391" i="1"/>
  <c r="P3391" i="1" s="1"/>
  <c r="R3391" i="1" s="1"/>
  <c r="Q3391" i="1"/>
  <c r="H3391" i="1" s="1"/>
  <c r="K3392" i="1"/>
  <c r="N3392" i="1"/>
  <c r="P3392" i="1" s="1"/>
  <c r="R3392" i="1" s="1"/>
  <c r="Q3392" i="1"/>
  <c r="H3392" i="1" s="1"/>
  <c r="G3392" i="1" s="1"/>
  <c r="K3393" i="1"/>
  <c r="N3393" i="1"/>
  <c r="P3393" i="1" s="1"/>
  <c r="R3393" i="1" s="1"/>
  <c r="Q3393" i="1"/>
  <c r="H3393" i="1" s="1"/>
  <c r="G3393" i="1" s="1"/>
  <c r="K3394" i="1"/>
  <c r="N3394" i="1"/>
  <c r="P3394" i="1" s="1"/>
  <c r="R3394" i="1" s="1"/>
  <c r="Q3394" i="1"/>
  <c r="H3394" i="1" s="1"/>
  <c r="K3395" i="1"/>
  <c r="N3395" i="1"/>
  <c r="P3395" i="1" s="1"/>
  <c r="R3395" i="1" s="1"/>
  <c r="Q3395" i="1"/>
  <c r="H3395" i="1" s="1"/>
  <c r="K3396" i="1"/>
  <c r="N3396" i="1"/>
  <c r="P3396" i="1" s="1"/>
  <c r="R3396" i="1" s="1"/>
  <c r="Q3396" i="1"/>
  <c r="H3396" i="1" s="1"/>
  <c r="G3396" i="1" s="1"/>
  <c r="K3397" i="1"/>
  <c r="N3397" i="1"/>
  <c r="P3397" i="1" s="1"/>
  <c r="R3397" i="1" s="1"/>
  <c r="Q3397" i="1"/>
  <c r="H3397" i="1" s="1"/>
  <c r="G3397" i="1" s="1"/>
  <c r="K3398" i="1"/>
  <c r="N3398" i="1"/>
  <c r="P3398" i="1" s="1"/>
  <c r="R3398" i="1" s="1"/>
  <c r="Q3398" i="1"/>
  <c r="H3398" i="1" s="1"/>
  <c r="K3399" i="1"/>
  <c r="N3399" i="1"/>
  <c r="P3399" i="1" s="1"/>
  <c r="R3399" i="1" s="1"/>
  <c r="Q3399" i="1"/>
  <c r="H3399" i="1" s="1"/>
  <c r="K3400" i="1"/>
  <c r="N3400" i="1"/>
  <c r="P3400" i="1" s="1"/>
  <c r="R3400" i="1" s="1"/>
  <c r="Q3400" i="1"/>
  <c r="H3400" i="1" s="1"/>
  <c r="D3400" i="1" s="1"/>
  <c r="K3401" i="1"/>
  <c r="N3401" i="1"/>
  <c r="P3401" i="1" s="1"/>
  <c r="R3401" i="1" s="1"/>
  <c r="X3401" i="1" s="1"/>
  <c r="Q3401" i="1"/>
  <c r="H3401" i="1" s="1"/>
  <c r="K3402" i="1"/>
  <c r="N3402" i="1"/>
  <c r="P3402" i="1" s="1"/>
  <c r="R3402" i="1" s="1"/>
  <c r="Q3402" i="1"/>
  <c r="H3402" i="1" s="1"/>
  <c r="K3403" i="1"/>
  <c r="N3403" i="1"/>
  <c r="P3403" i="1" s="1"/>
  <c r="R3403" i="1" s="1"/>
  <c r="Q3403" i="1"/>
  <c r="H3403" i="1" s="1"/>
  <c r="K3404" i="1"/>
  <c r="N3404" i="1"/>
  <c r="P3404" i="1" s="1"/>
  <c r="R3404" i="1" s="1"/>
  <c r="Q3404" i="1"/>
  <c r="H3404" i="1" s="1"/>
  <c r="D3404" i="1" s="1"/>
  <c r="K3405" i="1"/>
  <c r="N3405" i="1"/>
  <c r="P3405" i="1" s="1"/>
  <c r="R3405" i="1" s="1"/>
  <c r="X3405" i="1" s="1"/>
  <c r="Q3405" i="1"/>
  <c r="H3405" i="1" s="1"/>
  <c r="G3405" i="1" s="1"/>
  <c r="K3406" i="1"/>
  <c r="N3406" i="1"/>
  <c r="P3406" i="1" s="1"/>
  <c r="R3406" i="1" s="1"/>
  <c r="Q3406" i="1"/>
  <c r="H3406" i="1" s="1"/>
  <c r="K3407" i="1"/>
  <c r="N3407" i="1"/>
  <c r="P3407" i="1" s="1"/>
  <c r="R3407" i="1" s="1"/>
  <c r="Q3407" i="1"/>
  <c r="H3407" i="1" s="1"/>
  <c r="K3408" i="1"/>
  <c r="N3408" i="1"/>
  <c r="P3408" i="1" s="1"/>
  <c r="R3408" i="1" s="1"/>
  <c r="Q3408" i="1"/>
  <c r="H3408" i="1" s="1"/>
  <c r="D3408" i="1" s="1"/>
  <c r="K3409" i="1"/>
  <c r="N3409" i="1"/>
  <c r="P3409" i="1" s="1"/>
  <c r="R3409" i="1" s="1"/>
  <c r="X3409" i="1" s="1"/>
  <c r="Q3409" i="1"/>
  <c r="H3409" i="1" s="1"/>
  <c r="G3409" i="1" s="1"/>
  <c r="K3410" i="1"/>
  <c r="N3410" i="1"/>
  <c r="P3410" i="1" s="1"/>
  <c r="R3410" i="1" s="1"/>
  <c r="Q3410" i="1"/>
  <c r="H3410" i="1" s="1"/>
  <c r="K3411" i="1"/>
  <c r="N3411" i="1"/>
  <c r="P3411" i="1" s="1"/>
  <c r="R3411" i="1" s="1"/>
  <c r="Q3411" i="1"/>
  <c r="H3411" i="1" s="1"/>
  <c r="K3412" i="1"/>
  <c r="N3412" i="1"/>
  <c r="P3412" i="1" s="1"/>
  <c r="R3412" i="1" s="1"/>
  <c r="Q3412" i="1"/>
  <c r="H3412" i="1" s="1"/>
  <c r="D3412" i="1" s="1"/>
  <c r="K3413" i="1"/>
  <c r="N3413" i="1"/>
  <c r="P3413" i="1" s="1"/>
  <c r="R3413" i="1" s="1"/>
  <c r="X3413" i="1" s="1"/>
  <c r="Q3413" i="1"/>
  <c r="H3413" i="1" s="1"/>
  <c r="G3413" i="1" s="1"/>
  <c r="K3414" i="1"/>
  <c r="N3414" i="1"/>
  <c r="P3414" i="1" s="1"/>
  <c r="R3414" i="1" s="1"/>
  <c r="Q3414" i="1"/>
  <c r="H3414" i="1" s="1"/>
  <c r="K3415" i="1"/>
  <c r="N3415" i="1"/>
  <c r="P3415" i="1" s="1"/>
  <c r="R3415" i="1" s="1"/>
  <c r="Q3415" i="1"/>
  <c r="H3415" i="1" s="1"/>
  <c r="K3416" i="1"/>
  <c r="N3416" i="1"/>
  <c r="P3416" i="1" s="1"/>
  <c r="R3416" i="1" s="1"/>
  <c r="Q3416" i="1"/>
  <c r="H3416" i="1" s="1"/>
  <c r="D3416" i="1" s="1"/>
  <c r="K3417" i="1"/>
  <c r="N3417" i="1"/>
  <c r="P3417" i="1" s="1"/>
  <c r="R3417" i="1" s="1"/>
  <c r="X3417" i="1" s="1"/>
  <c r="Q3417" i="1"/>
  <c r="H3417" i="1" s="1"/>
  <c r="K3418" i="1"/>
  <c r="N3418" i="1"/>
  <c r="P3418" i="1" s="1"/>
  <c r="R3418" i="1" s="1"/>
  <c r="Q3418" i="1"/>
  <c r="H3418" i="1" s="1"/>
  <c r="K3419" i="1"/>
  <c r="N3419" i="1"/>
  <c r="P3419" i="1" s="1"/>
  <c r="R3419" i="1" s="1"/>
  <c r="Q3419" i="1"/>
  <c r="H3419" i="1" s="1"/>
  <c r="K3420" i="1"/>
  <c r="N3420" i="1"/>
  <c r="P3420" i="1" s="1"/>
  <c r="R3420" i="1" s="1"/>
  <c r="Q3420" i="1"/>
  <c r="H3420" i="1" s="1"/>
  <c r="D3420" i="1" s="1"/>
  <c r="K3421" i="1"/>
  <c r="N3421" i="1"/>
  <c r="P3421" i="1" s="1"/>
  <c r="R3421" i="1" s="1"/>
  <c r="X3421" i="1" s="1"/>
  <c r="Q3421" i="1"/>
  <c r="H3421" i="1" s="1"/>
  <c r="G3421" i="1" s="1"/>
  <c r="K3422" i="1"/>
  <c r="N3422" i="1"/>
  <c r="P3422" i="1" s="1"/>
  <c r="R3422" i="1" s="1"/>
  <c r="Q3422" i="1"/>
  <c r="H3422" i="1" s="1"/>
  <c r="K3423" i="1"/>
  <c r="N3423" i="1"/>
  <c r="P3423" i="1" s="1"/>
  <c r="R3423" i="1" s="1"/>
  <c r="Q3423" i="1"/>
  <c r="H3423" i="1" s="1"/>
  <c r="K3424" i="1"/>
  <c r="N3424" i="1"/>
  <c r="P3424" i="1" s="1"/>
  <c r="R3424" i="1" s="1"/>
  <c r="Q3424" i="1"/>
  <c r="H3424" i="1" s="1"/>
  <c r="D3424" i="1" s="1"/>
  <c r="K3425" i="1"/>
  <c r="N3425" i="1"/>
  <c r="P3425" i="1" s="1"/>
  <c r="R3425" i="1" s="1"/>
  <c r="X3425" i="1" s="1"/>
  <c r="Q3425" i="1"/>
  <c r="H3425" i="1" s="1"/>
  <c r="K3426" i="1"/>
  <c r="N3426" i="1"/>
  <c r="P3426" i="1" s="1"/>
  <c r="R3426" i="1" s="1"/>
  <c r="Q3426" i="1"/>
  <c r="H3426" i="1" s="1"/>
  <c r="K3427" i="1"/>
  <c r="N3427" i="1"/>
  <c r="P3427" i="1" s="1"/>
  <c r="R3427" i="1" s="1"/>
  <c r="Q3427" i="1"/>
  <c r="H3427" i="1" s="1"/>
  <c r="K3428" i="1"/>
  <c r="N3428" i="1"/>
  <c r="P3428" i="1" s="1"/>
  <c r="R3428" i="1" s="1"/>
  <c r="Q3428" i="1"/>
  <c r="H3428" i="1" s="1"/>
  <c r="D3428" i="1" s="1"/>
  <c r="K3429" i="1"/>
  <c r="N3429" i="1"/>
  <c r="P3429" i="1" s="1"/>
  <c r="R3429" i="1" s="1"/>
  <c r="X3429" i="1" s="1"/>
  <c r="Q3429" i="1"/>
  <c r="H3429" i="1" s="1"/>
  <c r="G3429" i="1" s="1"/>
  <c r="K3430" i="1"/>
  <c r="N3430" i="1"/>
  <c r="P3430" i="1" s="1"/>
  <c r="R3430" i="1" s="1"/>
  <c r="Q3430" i="1"/>
  <c r="H3430" i="1" s="1"/>
  <c r="K3431" i="1"/>
  <c r="N3431" i="1"/>
  <c r="P3431" i="1" s="1"/>
  <c r="R3431" i="1" s="1"/>
  <c r="Q3431" i="1"/>
  <c r="H3431" i="1" s="1"/>
  <c r="K3432" i="1"/>
  <c r="N3432" i="1"/>
  <c r="P3432" i="1" s="1"/>
  <c r="R3432" i="1" s="1"/>
  <c r="Q3432" i="1"/>
  <c r="H3432" i="1" s="1"/>
  <c r="G3432" i="1" s="1"/>
  <c r="K3433" i="1"/>
  <c r="N3433" i="1"/>
  <c r="P3433" i="1" s="1"/>
  <c r="R3433" i="1" s="1"/>
  <c r="Q3433" i="1"/>
  <c r="H3433" i="1" s="1"/>
  <c r="G3433" i="1" s="1"/>
  <c r="K3434" i="1"/>
  <c r="N3434" i="1"/>
  <c r="P3434" i="1" s="1"/>
  <c r="R3434" i="1" s="1"/>
  <c r="Q3434" i="1"/>
  <c r="H3434" i="1" s="1"/>
  <c r="K3435" i="1"/>
  <c r="N3435" i="1"/>
  <c r="P3435" i="1" s="1"/>
  <c r="R3435" i="1" s="1"/>
  <c r="Q3435" i="1"/>
  <c r="H3435" i="1" s="1"/>
  <c r="K3436" i="1"/>
  <c r="N3436" i="1"/>
  <c r="P3436" i="1" s="1"/>
  <c r="R3436" i="1" s="1"/>
  <c r="Q3436" i="1"/>
  <c r="H3436" i="1" s="1"/>
  <c r="K3437" i="1"/>
  <c r="N3437" i="1"/>
  <c r="P3437" i="1" s="1"/>
  <c r="R3437" i="1" s="1"/>
  <c r="Q3437" i="1"/>
  <c r="H3437" i="1" s="1"/>
  <c r="G3437" i="1" s="1"/>
  <c r="K3438" i="1"/>
  <c r="N3438" i="1"/>
  <c r="P3438" i="1" s="1"/>
  <c r="R3438" i="1" s="1"/>
  <c r="Q3438" i="1"/>
  <c r="H3438" i="1" s="1"/>
  <c r="K3439" i="1"/>
  <c r="N3439" i="1"/>
  <c r="P3439" i="1" s="1"/>
  <c r="R3439" i="1" s="1"/>
  <c r="Q3439" i="1"/>
  <c r="H3439" i="1" s="1"/>
  <c r="K3440" i="1"/>
  <c r="N3440" i="1"/>
  <c r="P3440" i="1" s="1"/>
  <c r="R3440" i="1" s="1"/>
  <c r="S3440" i="1" s="1"/>
  <c r="Q3440" i="1"/>
  <c r="H3440" i="1" s="1"/>
  <c r="G3440" i="1" s="1"/>
  <c r="K3441" i="1"/>
  <c r="N3441" i="1"/>
  <c r="P3441" i="1" s="1"/>
  <c r="R3441" i="1" s="1"/>
  <c r="Q3441" i="1"/>
  <c r="H3441" i="1" s="1"/>
  <c r="G3441" i="1" s="1"/>
  <c r="K3442" i="1"/>
  <c r="N3442" i="1"/>
  <c r="P3442" i="1" s="1"/>
  <c r="R3442" i="1" s="1"/>
  <c r="Q3442" i="1"/>
  <c r="H3442" i="1" s="1"/>
  <c r="K3443" i="1"/>
  <c r="N3443" i="1"/>
  <c r="P3443" i="1" s="1"/>
  <c r="R3443" i="1" s="1"/>
  <c r="Q3443" i="1"/>
  <c r="H3443" i="1" s="1"/>
  <c r="K3444" i="1"/>
  <c r="N3444" i="1"/>
  <c r="P3444" i="1" s="1"/>
  <c r="R3444" i="1" s="1"/>
  <c r="Q3444" i="1"/>
  <c r="H3444" i="1" s="1"/>
  <c r="G3444" i="1" s="1"/>
  <c r="K3445" i="1"/>
  <c r="N3445" i="1"/>
  <c r="P3445" i="1" s="1"/>
  <c r="R3445" i="1" s="1"/>
  <c r="S3445" i="1" s="1"/>
  <c r="Q3445" i="1"/>
  <c r="H3445" i="1" s="1"/>
  <c r="G3445" i="1" s="1"/>
  <c r="K3446" i="1"/>
  <c r="N3446" i="1"/>
  <c r="P3446" i="1" s="1"/>
  <c r="R3446" i="1" s="1"/>
  <c r="Q3446" i="1"/>
  <c r="H3446" i="1" s="1"/>
  <c r="K3447" i="1"/>
  <c r="N3447" i="1"/>
  <c r="P3447" i="1" s="1"/>
  <c r="R3447" i="1" s="1"/>
  <c r="Q3447" i="1"/>
  <c r="H3447" i="1" s="1"/>
  <c r="K3448" i="1"/>
  <c r="N3448" i="1"/>
  <c r="P3448" i="1" s="1"/>
  <c r="R3448" i="1" s="1"/>
  <c r="S3448" i="1" s="1"/>
  <c r="Q3448" i="1"/>
  <c r="H3448" i="1" s="1"/>
  <c r="K3449" i="1"/>
  <c r="N3449" i="1"/>
  <c r="P3449" i="1" s="1"/>
  <c r="R3449" i="1" s="1"/>
  <c r="Q3449" i="1"/>
  <c r="H3449" i="1" s="1"/>
  <c r="G3449" i="1" s="1"/>
  <c r="K3450" i="1"/>
  <c r="N3450" i="1"/>
  <c r="P3450" i="1" s="1"/>
  <c r="R3450" i="1" s="1"/>
  <c r="Q3450" i="1"/>
  <c r="H3450" i="1" s="1"/>
  <c r="K3451" i="1"/>
  <c r="N3451" i="1"/>
  <c r="P3451" i="1" s="1"/>
  <c r="R3451" i="1" s="1"/>
  <c r="Q3451" i="1"/>
  <c r="H3451" i="1" s="1"/>
  <c r="K3452" i="1"/>
  <c r="N3452" i="1"/>
  <c r="P3452" i="1" s="1"/>
  <c r="R3452" i="1" s="1"/>
  <c r="Q3452" i="1"/>
  <c r="H3452" i="1" s="1"/>
  <c r="G3452" i="1" s="1"/>
  <c r="K3453" i="1"/>
  <c r="N3453" i="1"/>
  <c r="P3453" i="1" s="1"/>
  <c r="R3453" i="1" s="1"/>
  <c r="Q3453" i="1"/>
  <c r="H3453" i="1" s="1"/>
  <c r="G3453" i="1" s="1"/>
  <c r="K3454" i="1"/>
  <c r="N3454" i="1"/>
  <c r="P3454" i="1" s="1"/>
  <c r="R3454" i="1" s="1"/>
  <c r="Q3454" i="1"/>
  <c r="H3454" i="1" s="1"/>
  <c r="K3455" i="1"/>
  <c r="N3455" i="1"/>
  <c r="P3455" i="1" s="1"/>
  <c r="R3455" i="1" s="1"/>
  <c r="Q3455" i="1"/>
  <c r="H3455" i="1" s="1"/>
  <c r="K3456" i="1"/>
  <c r="N3456" i="1"/>
  <c r="P3456" i="1" s="1"/>
  <c r="R3456" i="1" s="1"/>
  <c r="X3456" i="1" s="1"/>
  <c r="Q3456" i="1"/>
  <c r="H3456" i="1" s="1"/>
  <c r="G3456" i="1" s="1"/>
  <c r="K3457" i="1"/>
  <c r="N3457" i="1"/>
  <c r="P3457" i="1" s="1"/>
  <c r="R3457" i="1" s="1"/>
  <c r="Q3457" i="1"/>
  <c r="H3457" i="1" s="1"/>
  <c r="D3457" i="1" s="1"/>
  <c r="K3458" i="1"/>
  <c r="N3458" i="1"/>
  <c r="P3458" i="1" s="1"/>
  <c r="R3458" i="1" s="1"/>
  <c r="Q3458" i="1"/>
  <c r="H3458" i="1" s="1"/>
  <c r="K3459" i="1"/>
  <c r="N3459" i="1"/>
  <c r="P3459" i="1" s="1"/>
  <c r="R3459" i="1" s="1"/>
  <c r="Q3459" i="1"/>
  <c r="H3459" i="1" s="1"/>
  <c r="K3460" i="1"/>
  <c r="N3460" i="1"/>
  <c r="P3460" i="1" s="1"/>
  <c r="R3460" i="1" s="1"/>
  <c r="Q3460" i="1"/>
  <c r="H3460" i="1" s="1"/>
  <c r="K3461" i="1"/>
  <c r="N3461" i="1"/>
  <c r="P3461" i="1" s="1"/>
  <c r="R3461" i="1" s="1"/>
  <c r="Q3461" i="1"/>
  <c r="H3461" i="1" s="1"/>
  <c r="G3461" i="1" s="1"/>
  <c r="K3462" i="1"/>
  <c r="N3462" i="1"/>
  <c r="P3462" i="1" s="1"/>
  <c r="R3462" i="1" s="1"/>
  <c r="S3462" i="1" s="1"/>
  <c r="Q3462" i="1"/>
  <c r="H3462" i="1" s="1"/>
  <c r="G3462" i="1" s="1"/>
  <c r="K3463" i="1"/>
  <c r="N3463" i="1"/>
  <c r="P3463" i="1" s="1"/>
  <c r="R3463" i="1" s="1"/>
  <c r="Q3463" i="1"/>
  <c r="H3463" i="1" s="1"/>
  <c r="K3464" i="1"/>
  <c r="N3464" i="1"/>
  <c r="P3464" i="1" s="1"/>
  <c r="R3464" i="1" s="1"/>
  <c r="X3464" i="1" s="1"/>
  <c r="Q3464" i="1"/>
  <c r="H3464" i="1" s="1"/>
  <c r="K3465" i="1"/>
  <c r="N3465" i="1"/>
  <c r="P3465" i="1" s="1"/>
  <c r="R3465" i="1" s="1"/>
  <c r="Q3465" i="1"/>
  <c r="H3465" i="1" s="1"/>
  <c r="D3465" i="1" s="1"/>
  <c r="K3466" i="1"/>
  <c r="N3466" i="1"/>
  <c r="P3466" i="1" s="1"/>
  <c r="R3466" i="1" s="1"/>
  <c r="Q3466" i="1"/>
  <c r="H3466" i="1" s="1"/>
  <c r="K3467" i="1"/>
  <c r="N3467" i="1"/>
  <c r="P3467" i="1" s="1"/>
  <c r="R3467" i="1" s="1"/>
  <c r="Q3467" i="1"/>
  <c r="H3467" i="1" s="1"/>
  <c r="K3468" i="1"/>
  <c r="N3468" i="1"/>
  <c r="P3468" i="1" s="1"/>
  <c r="R3468" i="1" s="1"/>
  <c r="Q3468" i="1"/>
  <c r="H3468" i="1" s="1"/>
  <c r="K3469" i="1"/>
  <c r="N3469" i="1"/>
  <c r="P3469" i="1" s="1"/>
  <c r="R3469" i="1" s="1"/>
  <c r="Q3469" i="1"/>
  <c r="H3469" i="1" s="1"/>
  <c r="G3469" i="1" s="1"/>
  <c r="K3470" i="1"/>
  <c r="N3470" i="1"/>
  <c r="P3470" i="1" s="1"/>
  <c r="R3470" i="1" s="1"/>
  <c r="S3470" i="1" s="1"/>
  <c r="Q3470" i="1"/>
  <c r="H3470" i="1" s="1"/>
  <c r="G3470" i="1" s="1"/>
  <c r="K3471" i="1"/>
  <c r="N3471" i="1"/>
  <c r="P3471" i="1" s="1"/>
  <c r="R3471" i="1" s="1"/>
  <c r="Q3471" i="1"/>
  <c r="H3471" i="1" s="1"/>
  <c r="K3472" i="1"/>
  <c r="N3472" i="1"/>
  <c r="P3472" i="1" s="1"/>
  <c r="R3472" i="1" s="1"/>
  <c r="X3472" i="1" s="1"/>
  <c r="Q3472" i="1"/>
  <c r="H3472" i="1" s="1"/>
  <c r="K3473" i="1"/>
  <c r="N3473" i="1"/>
  <c r="P3473" i="1" s="1"/>
  <c r="R3473" i="1" s="1"/>
  <c r="Q3473" i="1"/>
  <c r="H3473" i="1" s="1"/>
  <c r="D3473" i="1" s="1"/>
  <c r="K3474" i="1"/>
  <c r="N3474" i="1"/>
  <c r="P3474" i="1" s="1"/>
  <c r="R3474" i="1" s="1"/>
  <c r="Q3474" i="1"/>
  <c r="H3474" i="1" s="1"/>
  <c r="K3475" i="1"/>
  <c r="N3475" i="1"/>
  <c r="P3475" i="1" s="1"/>
  <c r="R3475" i="1" s="1"/>
  <c r="Q3475" i="1"/>
  <c r="H3475" i="1" s="1"/>
  <c r="K3476" i="1"/>
  <c r="N3476" i="1"/>
  <c r="P3476" i="1" s="1"/>
  <c r="R3476" i="1" s="1"/>
  <c r="Q3476" i="1"/>
  <c r="H3476" i="1" s="1"/>
  <c r="K3477" i="1"/>
  <c r="N3477" i="1"/>
  <c r="P3477" i="1" s="1"/>
  <c r="R3477" i="1" s="1"/>
  <c r="Q3477" i="1"/>
  <c r="H3477" i="1" s="1"/>
  <c r="K3478" i="1"/>
  <c r="N3478" i="1"/>
  <c r="P3478" i="1" s="1"/>
  <c r="R3478" i="1" s="1"/>
  <c r="Q3478" i="1"/>
  <c r="H3478" i="1" s="1"/>
  <c r="G3478" i="1" s="1"/>
  <c r="K3479" i="1"/>
  <c r="N3479" i="1"/>
  <c r="P3479" i="1" s="1"/>
  <c r="R3479" i="1" s="1"/>
  <c r="Q3479" i="1"/>
  <c r="H3479" i="1" s="1"/>
  <c r="K3480" i="1"/>
  <c r="N3480" i="1"/>
  <c r="P3480" i="1" s="1"/>
  <c r="R3480" i="1" s="1"/>
  <c r="X3480" i="1" s="1"/>
  <c r="Q3480" i="1"/>
  <c r="H3480" i="1" s="1"/>
  <c r="K3481" i="1"/>
  <c r="N3481" i="1"/>
  <c r="P3481" i="1" s="1"/>
  <c r="R3481" i="1" s="1"/>
  <c r="S3481" i="1" s="1"/>
  <c r="Q3481" i="1"/>
  <c r="H3481" i="1" s="1"/>
  <c r="K3482" i="1"/>
  <c r="N3482" i="1"/>
  <c r="P3482" i="1" s="1"/>
  <c r="R3482" i="1" s="1"/>
  <c r="Q3482" i="1"/>
  <c r="H3482" i="1" s="1"/>
  <c r="K3483" i="1"/>
  <c r="N3483" i="1"/>
  <c r="P3483" i="1" s="1"/>
  <c r="R3483" i="1" s="1"/>
  <c r="Q3483" i="1"/>
  <c r="H3483" i="1" s="1"/>
  <c r="K3484" i="1"/>
  <c r="N3484" i="1"/>
  <c r="P3484" i="1" s="1"/>
  <c r="R3484" i="1" s="1"/>
  <c r="Q3484" i="1"/>
  <c r="H3484" i="1" s="1"/>
  <c r="K3485" i="1"/>
  <c r="N3485" i="1"/>
  <c r="P3485" i="1" s="1"/>
  <c r="R3485" i="1" s="1"/>
  <c r="S3485" i="1" s="1"/>
  <c r="Q3485" i="1"/>
  <c r="H3485" i="1" s="1"/>
  <c r="K3486" i="1"/>
  <c r="N3486" i="1"/>
  <c r="P3486" i="1" s="1"/>
  <c r="R3486" i="1" s="1"/>
  <c r="Q3486" i="1"/>
  <c r="H3486" i="1" s="1"/>
  <c r="K3487" i="1"/>
  <c r="N3487" i="1"/>
  <c r="P3487" i="1" s="1"/>
  <c r="R3487" i="1" s="1"/>
  <c r="Q3487" i="1"/>
  <c r="H3487" i="1" s="1"/>
  <c r="K3488" i="1"/>
  <c r="N3488" i="1"/>
  <c r="P3488" i="1" s="1"/>
  <c r="R3488" i="1" s="1"/>
  <c r="Q3488" i="1"/>
  <c r="H3488" i="1" s="1"/>
  <c r="K3489" i="1"/>
  <c r="N3489" i="1"/>
  <c r="P3489" i="1" s="1"/>
  <c r="R3489" i="1" s="1"/>
  <c r="S3489" i="1" s="1"/>
  <c r="Q3489" i="1"/>
  <c r="H3489" i="1" s="1"/>
  <c r="K3490" i="1"/>
  <c r="N3490" i="1"/>
  <c r="P3490" i="1" s="1"/>
  <c r="R3490" i="1" s="1"/>
  <c r="Q3490" i="1"/>
  <c r="H3490" i="1" s="1"/>
  <c r="K3491" i="1"/>
  <c r="N3491" i="1"/>
  <c r="P3491" i="1" s="1"/>
  <c r="R3491" i="1" s="1"/>
  <c r="Q3491" i="1"/>
  <c r="H3491" i="1" s="1"/>
  <c r="K3492" i="1"/>
  <c r="N3492" i="1"/>
  <c r="P3492" i="1" s="1"/>
  <c r="R3492" i="1" s="1"/>
  <c r="Q3492" i="1"/>
  <c r="H3492" i="1" s="1"/>
  <c r="K3493" i="1"/>
  <c r="N3493" i="1"/>
  <c r="P3493" i="1" s="1"/>
  <c r="R3493" i="1" s="1"/>
  <c r="S3493" i="1" s="1"/>
  <c r="Q3493" i="1"/>
  <c r="H3493" i="1" s="1"/>
  <c r="K3494" i="1"/>
  <c r="N3494" i="1"/>
  <c r="P3494" i="1" s="1"/>
  <c r="R3494" i="1" s="1"/>
  <c r="Q3494" i="1"/>
  <c r="H3494" i="1" s="1"/>
  <c r="K3495" i="1"/>
  <c r="N3495" i="1"/>
  <c r="P3495" i="1" s="1"/>
  <c r="R3495" i="1" s="1"/>
  <c r="Q3495" i="1"/>
  <c r="H3495" i="1" s="1"/>
  <c r="K3496" i="1"/>
  <c r="N3496" i="1"/>
  <c r="P3496" i="1" s="1"/>
  <c r="R3496" i="1" s="1"/>
  <c r="Q3496" i="1"/>
  <c r="H3496" i="1" s="1"/>
  <c r="K3497" i="1"/>
  <c r="N3497" i="1"/>
  <c r="P3497" i="1" s="1"/>
  <c r="R3497" i="1" s="1"/>
  <c r="S3497" i="1" s="1"/>
  <c r="Q3497" i="1"/>
  <c r="H3497" i="1" s="1"/>
  <c r="K3498" i="1"/>
  <c r="N3498" i="1"/>
  <c r="P3498" i="1" s="1"/>
  <c r="R3498" i="1" s="1"/>
  <c r="Q3498" i="1"/>
  <c r="H3498" i="1" s="1"/>
  <c r="K3499" i="1"/>
  <c r="N3499" i="1"/>
  <c r="P3499" i="1" s="1"/>
  <c r="R3499" i="1" s="1"/>
  <c r="Q3499" i="1"/>
  <c r="H3499" i="1" s="1"/>
  <c r="K3500" i="1"/>
  <c r="N3500" i="1"/>
  <c r="P3500" i="1" s="1"/>
  <c r="R3500" i="1" s="1"/>
  <c r="Q3500" i="1"/>
  <c r="H3500" i="1" s="1"/>
  <c r="K3501" i="1"/>
  <c r="N3501" i="1"/>
  <c r="P3501" i="1" s="1"/>
  <c r="R3501" i="1" s="1"/>
  <c r="S3501" i="1" s="1"/>
  <c r="Q3501" i="1"/>
  <c r="H3501" i="1" s="1"/>
  <c r="K3502" i="1"/>
  <c r="N3502" i="1"/>
  <c r="P3502" i="1" s="1"/>
  <c r="R3502" i="1" s="1"/>
  <c r="Q3502" i="1"/>
  <c r="H3502" i="1" s="1"/>
  <c r="D3502" i="1" s="1"/>
  <c r="K3503" i="1"/>
  <c r="N3503" i="1"/>
  <c r="P3503" i="1" s="1"/>
  <c r="R3503" i="1" s="1"/>
  <c r="S3503" i="1" s="1"/>
  <c r="Q3503" i="1"/>
  <c r="H3503" i="1" s="1"/>
  <c r="G3503" i="1" s="1"/>
  <c r="K3504" i="1"/>
  <c r="N3504" i="1"/>
  <c r="P3504" i="1" s="1"/>
  <c r="R3504" i="1" s="1"/>
  <c r="Q3504" i="1"/>
  <c r="H3504" i="1" s="1"/>
  <c r="K3505" i="1"/>
  <c r="N3505" i="1"/>
  <c r="P3505" i="1" s="1"/>
  <c r="R3505" i="1" s="1"/>
  <c r="S3505" i="1" s="1"/>
  <c r="Q3505" i="1"/>
  <c r="H3505" i="1" s="1"/>
  <c r="K3506" i="1"/>
  <c r="N3506" i="1"/>
  <c r="P3506" i="1" s="1"/>
  <c r="R3506" i="1" s="1"/>
  <c r="Q3506" i="1"/>
  <c r="H3506" i="1" s="1"/>
  <c r="D3506" i="1" s="1"/>
  <c r="K3507" i="1"/>
  <c r="N3507" i="1"/>
  <c r="P3507" i="1" s="1"/>
  <c r="R3507" i="1" s="1"/>
  <c r="S3507" i="1" s="1"/>
  <c r="Q3507" i="1"/>
  <c r="H3507" i="1" s="1"/>
  <c r="G3507" i="1" s="1"/>
  <c r="K3508" i="1"/>
  <c r="N3508" i="1"/>
  <c r="P3508" i="1" s="1"/>
  <c r="R3508" i="1" s="1"/>
  <c r="Q3508" i="1"/>
  <c r="H3508" i="1" s="1"/>
  <c r="K3509" i="1"/>
  <c r="N3509" i="1"/>
  <c r="P3509" i="1" s="1"/>
  <c r="R3509" i="1" s="1"/>
  <c r="S3509" i="1" s="1"/>
  <c r="Q3509" i="1"/>
  <c r="H3509" i="1" s="1"/>
  <c r="K3510" i="1"/>
  <c r="N3510" i="1"/>
  <c r="P3510" i="1" s="1"/>
  <c r="R3510" i="1" s="1"/>
  <c r="Q3510" i="1"/>
  <c r="H3510" i="1" s="1"/>
  <c r="D3510" i="1" s="1"/>
  <c r="K3511" i="1"/>
  <c r="N3511" i="1"/>
  <c r="P3511" i="1" s="1"/>
  <c r="R3511" i="1" s="1"/>
  <c r="S3511" i="1" s="1"/>
  <c r="Q3511" i="1"/>
  <c r="H3511" i="1" s="1"/>
  <c r="G3511" i="1" s="1"/>
  <c r="K3512" i="1"/>
  <c r="N3512" i="1"/>
  <c r="P3512" i="1" s="1"/>
  <c r="R3512" i="1" s="1"/>
  <c r="Q3512" i="1"/>
  <c r="H3512" i="1" s="1"/>
  <c r="K3513" i="1"/>
  <c r="N3513" i="1"/>
  <c r="P3513" i="1" s="1"/>
  <c r="R3513" i="1" s="1"/>
  <c r="S3513" i="1" s="1"/>
  <c r="Q3513" i="1"/>
  <c r="H3513" i="1" s="1"/>
  <c r="K3514" i="1"/>
  <c r="N3514" i="1"/>
  <c r="P3514" i="1" s="1"/>
  <c r="R3514" i="1" s="1"/>
  <c r="Q3514" i="1"/>
  <c r="H3514" i="1" s="1"/>
  <c r="D3514" i="1" s="1"/>
  <c r="K3515" i="1"/>
  <c r="N3515" i="1"/>
  <c r="P3515" i="1" s="1"/>
  <c r="R3515" i="1" s="1"/>
  <c r="S3515" i="1" s="1"/>
  <c r="Q3515" i="1"/>
  <c r="H3515" i="1" s="1"/>
  <c r="G3515" i="1" s="1"/>
  <c r="K3516" i="1"/>
  <c r="N3516" i="1"/>
  <c r="P3516" i="1" s="1"/>
  <c r="R3516" i="1" s="1"/>
  <c r="Q3516" i="1"/>
  <c r="H3516" i="1" s="1"/>
  <c r="K3517" i="1"/>
  <c r="N3517" i="1"/>
  <c r="P3517" i="1" s="1"/>
  <c r="R3517" i="1" s="1"/>
  <c r="S3517" i="1" s="1"/>
  <c r="Q3517" i="1"/>
  <c r="H3517" i="1" s="1"/>
  <c r="K3518" i="1"/>
  <c r="N3518" i="1"/>
  <c r="P3518" i="1" s="1"/>
  <c r="R3518" i="1" s="1"/>
  <c r="Q3518" i="1"/>
  <c r="H3518" i="1" s="1"/>
  <c r="D3518" i="1" s="1"/>
  <c r="K3519" i="1"/>
  <c r="N3519" i="1"/>
  <c r="P3519" i="1" s="1"/>
  <c r="R3519" i="1" s="1"/>
  <c r="S3519" i="1" s="1"/>
  <c r="Q3519" i="1"/>
  <c r="H3519" i="1" s="1"/>
  <c r="G3519" i="1" s="1"/>
  <c r="K3520" i="1"/>
  <c r="N3520" i="1"/>
  <c r="P3520" i="1" s="1"/>
  <c r="R3520" i="1" s="1"/>
  <c r="Q3520" i="1"/>
  <c r="H3520" i="1" s="1"/>
  <c r="K3521" i="1"/>
  <c r="N3521" i="1"/>
  <c r="P3521" i="1" s="1"/>
  <c r="R3521" i="1" s="1"/>
  <c r="S3521" i="1" s="1"/>
  <c r="Q3521" i="1"/>
  <c r="H3521" i="1" s="1"/>
  <c r="K3522" i="1"/>
  <c r="N3522" i="1"/>
  <c r="P3522" i="1" s="1"/>
  <c r="R3522" i="1" s="1"/>
  <c r="Q3522" i="1"/>
  <c r="H3522" i="1" s="1"/>
  <c r="D3522" i="1" s="1"/>
  <c r="K3523" i="1"/>
  <c r="N3523" i="1"/>
  <c r="P3523" i="1" s="1"/>
  <c r="R3523" i="1" s="1"/>
  <c r="S3523" i="1" s="1"/>
  <c r="Q3523" i="1"/>
  <c r="H3523" i="1" s="1"/>
  <c r="G3523" i="1" s="1"/>
  <c r="K3524" i="1"/>
  <c r="N3524" i="1"/>
  <c r="P3524" i="1" s="1"/>
  <c r="R3524" i="1" s="1"/>
  <c r="Q3524" i="1"/>
  <c r="H3524" i="1" s="1"/>
  <c r="K3525" i="1"/>
  <c r="N3525" i="1"/>
  <c r="P3525" i="1" s="1"/>
  <c r="R3525" i="1" s="1"/>
  <c r="S3525" i="1" s="1"/>
  <c r="Q3525" i="1"/>
  <c r="H3525" i="1" s="1"/>
  <c r="K3526" i="1"/>
  <c r="N3526" i="1"/>
  <c r="P3526" i="1" s="1"/>
  <c r="R3526" i="1" s="1"/>
  <c r="Q3526" i="1"/>
  <c r="H3526" i="1" s="1"/>
  <c r="D3526" i="1" s="1"/>
  <c r="K3527" i="1"/>
  <c r="N3527" i="1"/>
  <c r="P3527" i="1" s="1"/>
  <c r="R3527" i="1" s="1"/>
  <c r="S3527" i="1" s="1"/>
  <c r="Q3527" i="1"/>
  <c r="H3527" i="1" s="1"/>
  <c r="G3527" i="1" s="1"/>
  <c r="K3528" i="1"/>
  <c r="N3528" i="1"/>
  <c r="P3528" i="1" s="1"/>
  <c r="R3528" i="1" s="1"/>
  <c r="Q3528" i="1"/>
  <c r="H3528" i="1" s="1"/>
  <c r="K3529" i="1"/>
  <c r="N3529" i="1"/>
  <c r="P3529" i="1" s="1"/>
  <c r="R3529" i="1" s="1"/>
  <c r="S3529" i="1" s="1"/>
  <c r="Q3529" i="1"/>
  <c r="H3529" i="1" s="1"/>
  <c r="K3530" i="1"/>
  <c r="N3530" i="1"/>
  <c r="P3530" i="1" s="1"/>
  <c r="R3530" i="1" s="1"/>
  <c r="Q3530" i="1"/>
  <c r="H3530" i="1" s="1"/>
  <c r="D3530" i="1" s="1"/>
  <c r="K3531" i="1"/>
  <c r="N3531" i="1"/>
  <c r="P3531" i="1" s="1"/>
  <c r="R3531" i="1" s="1"/>
  <c r="Q3531" i="1"/>
  <c r="H3531" i="1" s="1"/>
  <c r="G3531" i="1" s="1"/>
  <c r="K3532" i="1"/>
  <c r="N3532" i="1"/>
  <c r="P3532" i="1" s="1"/>
  <c r="R3532" i="1" s="1"/>
  <c r="Q3532" i="1"/>
  <c r="H3532" i="1" s="1"/>
  <c r="K3533" i="1"/>
  <c r="N3533" i="1"/>
  <c r="P3533" i="1" s="1"/>
  <c r="R3533" i="1" s="1"/>
  <c r="S3533" i="1" s="1"/>
  <c r="Q3533" i="1"/>
  <c r="H3533" i="1" s="1"/>
  <c r="K3534" i="1"/>
  <c r="N3534" i="1"/>
  <c r="P3534" i="1" s="1"/>
  <c r="R3534" i="1" s="1"/>
  <c r="Q3534" i="1"/>
  <c r="H3534" i="1" s="1"/>
  <c r="D3534" i="1" s="1"/>
  <c r="K3535" i="1"/>
  <c r="N3535" i="1"/>
  <c r="P3535" i="1" s="1"/>
  <c r="R3535" i="1" s="1"/>
  <c r="Q3535" i="1"/>
  <c r="H3535" i="1" s="1"/>
  <c r="G3535" i="1" s="1"/>
  <c r="K3536" i="1"/>
  <c r="N3536" i="1"/>
  <c r="P3536" i="1" s="1"/>
  <c r="R3536" i="1" s="1"/>
  <c r="Q3536" i="1"/>
  <c r="H3536" i="1" s="1"/>
  <c r="K3537" i="1"/>
  <c r="N3537" i="1"/>
  <c r="P3537" i="1" s="1"/>
  <c r="R3537" i="1" s="1"/>
  <c r="S3537" i="1" s="1"/>
  <c r="Q3537" i="1"/>
  <c r="H3537" i="1" s="1"/>
  <c r="K3538" i="1"/>
  <c r="N3538" i="1"/>
  <c r="P3538" i="1" s="1"/>
  <c r="R3538" i="1" s="1"/>
  <c r="Q3538" i="1"/>
  <c r="H3538" i="1" s="1"/>
  <c r="D3538" i="1" s="1"/>
  <c r="K3539" i="1"/>
  <c r="N3539" i="1"/>
  <c r="P3539" i="1" s="1"/>
  <c r="R3539" i="1" s="1"/>
  <c r="S3539" i="1" s="1"/>
  <c r="Q3539" i="1"/>
  <c r="H3539" i="1" s="1"/>
  <c r="G3539" i="1" s="1"/>
  <c r="K3540" i="1"/>
  <c r="N3540" i="1"/>
  <c r="P3540" i="1" s="1"/>
  <c r="R3540" i="1" s="1"/>
  <c r="Q3540" i="1"/>
  <c r="H3540" i="1" s="1"/>
  <c r="K3541" i="1"/>
  <c r="N3541" i="1"/>
  <c r="P3541" i="1" s="1"/>
  <c r="R3541" i="1" s="1"/>
  <c r="S3541" i="1" s="1"/>
  <c r="Q3541" i="1"/>
  <c r="H3541" i="1" s="1"/>
  <c r="K3542" i="1"/>
  <c r="N3542" i="1"/>
  <c r="P3542" i="1" s="1"/>
  <c r="R3542" i="1" s="1"/>
  <c r="Q3542" i="1"/>
  <c r="H3542" i="1" s="1"/>
  <c r="D3542" i="1" s="1"/>
  <c r="K3543" i="1"/>
  <c r="N3543" i="1"/>
  <c r="P3543" i="1" s="1"/>
  <c r="R3543" i="1" s="1"/>
  <c r="S3543" i="1" s="1"/>
  <c r="Q3543" i="1"/>
  <c r="H3543" i="1" s="1"/>
  <c r="G3543" i="1" s="1"/>
  <c r="K3544" i="1"/>
  <c r="N3544" i="1"/>
  <c r="P3544" i="1" s="1"/>
  <c r="R3544" i="1" s="1"/>
  <c r="Q3544" i="1"/>
  <c r="H3544" i="1" s="1"/>
  <c r="K3545" i="1"/>
  <c r="N3545" i="1"/>
  <c r="P3545" i="1" s="1"/>
  <c r="R3545" i="1" s="1"/>
  <c r="S3545" i="1" s="1"/>
  <c r="Q3545" i="1"/>
  <c r="H3545" i="1" s="1"/>
  <c r="K3546" i="1"/>
  <c r="N3546" i="1"/>
  <c r="P3546" i="1" s="1"/>
  <c r="R3546" i="1" s="1"/>
  <c r="Q3546" i="1"/>
  <c r="H3546" i="1" s="1"/>
  <c r="D3546" i="1" s="1"/>
  <c r="K3547" i="1"/>
  <c r="N3547" i="1"/>
  <c r="P3547" i="1" s="1"/>
  <c r="R3547" i="1" s="1"/>
  <c r="S3547" i="1" s="1"/>
  <c r="Q3547" i="1"/>
  <c r="H3547" i="1" s="1"/>
  <c r="G3547" i="1" s="1"/>
  <c r="K3548" i="1"/>
  <c r="N3548" i="1"/>
  <c r="P3548" i="1" s="1"/>
  <c r="R3548" i="1" s="1"/>
  <c r="Q3548" i="1"/>
  <c r="H3548" i="1" s="1"/>
  <c r="K3549" i="1"/>
  <c r="N3549" i="1"/>
  <c r="P3549" i="1" s="1"/>
  <c r="R3549" i="1" s="1"/>
  <c r="S3549" i="1" s="1"/>
  <c r="Q3549" i="1"/>
  <c r="H3549" i="1" s="1"/>
  <c r="K3550" i="1"/>
  <c r="N3550" i="1"/>
  <c r="P3550" i="1" s="1"/>
  <c r="R3550" i="1" s="1"/>
  <c r="Q3550" i="1"/>
  <c r="H3550" i="1" s="1"/>
  <c r="D3550" i="1" s="1"/>
  <c r="K3551" i="1"/>
  <c r="N3551" i="1"/>
  <c r="P3551" i="1" s="1"/>
  <c r="R3551" i="1" s="1"/>
  <c r="S3551" i="1" s="1"/>
  <c r="Q3551" i="1"/>
  <c r="H3551" i="1" s="1"/>
  <c r="G3551" i="1" s="1"/>
  <c r="K3552" i="1"/>
  <c r="N3552" i="1"/>
  <c r="P3552" i="1" s="1"/>
  <c r="R3552" i="1" s="1"/>
  <c r="Q3552" i="1"/>
  <c r="H3552" i="1" s="1"/>
  <c r="K3553" i="1"/>
  <c r="N3553" i="1"/>
  <c r="P3553" i="1" s="1"/>
  <c r="R3553" i="1" s="1"/>
  <c r="S3553" i="1" s="1"/>
  <c r="Q3553" i="1"/>
  <c r="H3553" i="1" s="1"/>
  <c r="K3554" i="1"/>
  <c r="N3554" i="1"/>
  <c r="P3554" i="1" s="1"/>
  <c r="R3554" i="1" s="1"/>
  <c r="Q3554" i="1"/>
  <c r="H3554" i="1" s="1"/>
  <c r="D3554" i="1" s="1"/>
  <c r="K3555" i="1"/>
  <c r="N3555" i="1"/>
  <c r="P3555" i="1" s="1"/>
  <c r="R3555" i="1" s="1"/>
  <c r="S3555" i="1" s="1"/>
  <c r="Q3555" i="1"/>
  <c r="H3555" i="1" s="1"/>
  <c r="G3555" i="1" s="1"/>
  <c r="K3556" i="1"/>
  <c r="N3556" i="1"/>
  <c r="P3556" i="1" s="1"/>
  <c r="R3556" i="1" s="1"/>
  <c r="Q3556" i="1"/>
  <c r="H3556" i="1" s="1"/>
  <c r="K3557" i="1"/>
  <c r="N3557" i="1"/>
  <c r="P3557" i="1" s="1"/>
  <c r="R3557" i="1" s="1"/>
  <c r="S3557" i="1" s="1"/>
  <c r="Q3557" i="1"/>
  <c r="H3557" i="1" s="1"/>
  <c r="K3558" i="1"/>
  <c r="N3558" i="1"/>
  <c r="P3558" i="1" s="1"/>
  <c r="R3558" i="1" s="1"/>
  <c r="Q3558" i="1"/>
  <c r="H3558" i="1" s="1"/>
  <c r="D3558" i="1" s="1"/>
  <c r="K3559" i="1"/>
  <c r="N3559" i="1"/>
  <c r="P3559" i="1" s="1"/>
  <c r="R3559" i="1" s="1"/>
  <c r="S3559" i="1" s="1"/>
  <c r="Q3559" i="1"/>
  <c r="H3559" i="1" s="1"/>
  <c r="G3559" i="1" s="1"/>
  <c r="K3560" i="1"/>
  <c r="N3560" i="1"/>
  <c r="P3560" i="1" s="1"/>
  <c r="R3560" i="1" s="1"/>
  <c r="Q3560" i="1"/>
  <c r="H3560" i="1" s="1"/>
  <c r="K3561" i="1"/>
  <c r="N3561" i="1"/>
  <c r="P3561" i="1" s="1"/>
  <c r="R3561" i="1" s="1"/>
  <c r="S3561" i="1" s="1"/>
  <c r="Q3561" i="1"/>
  <c r="H3561" i="1" s="1"/>
  <c r="K3562" i="1"/>
  <c r="N3562" i="1"/>
  <c r="P3562" i="1" s="1"/>
  <c r="R3562" i="1" s="1"/>
  <c r="Q3562" i="1"/>
  <c r="H3562" i="1" s="1"/>
  <c r="D3562" i="1" s="1"/>
  <c r="K3563" i="1"/>
  <c r="N3563" i="1"/>
  <c r="P3563" i="1" s="1"/>
  <c r="R3563" i="1" s="1"/>
  <c r="Q3563" i="1"/>
  <c r="H3563" i="1" s="1"/>
  <c r="G3563" i="1" s="1"/>
  <c r="K3564" i="1"/>
  <c r="N3564" i="1"/>
  <c r="P3564" i="1" s="1"/>
  <c r="R3564" i="1" s="1"/>
  <c r="Q3564" i="1"/>
  <c r="H3564" i="1" s="1"/>
  <c r="K3565" i="1"/>
  <c r="N3565" i="1"/>
  <c r="P3565" i="1" s="1"/>
  <c r="R3565" i="1" s="1"/>
  <c r="S3565" i="1" s="1"/>
  <c r="Q3565" i="1"/>
  <c r="H3565" i="1" s="1"/>
  <c r="K3566" i="1"/>
  <c r="N3566" i="1"/>
  <c r="P3566" i="1" s="1"/>
  <c r="R3566" i="1" s="1"/>
  <c r="Q3566" i="1"/>
  <c r="H3566" i="1" s="1"/>
  <c r="D3566" i="1" s="1"/>
  <c r="K3567" i="1"/>
  <c r="N3567" i="1"/>
  <c r="P3567" i="1" s="1"/>
  <c r="R3567" i="1" s="1"/>
  <c r="S3567" i="1" s="1"/>
  <c r="Q3567" i="1"/>
  <c r="H3567" i="1" s="1"/>
  <c r="G3567" i="1" s="1"/>
  <c r="K3568" i="1"/>
  <c r="N3568" i="1"/>
  <c r="P3568" i="1" s="1"/>
  <c r="R3568" i="1" s="1"/>
  <c r="Q3568" i="1"/>
  <c r="H3568" i="1" s="1"/>
  <c r="K3569" i="1"/>
  <c r="N3569" i="1"/>
  <c r="P3569" i="1" s="1"/>
  <c r="R3569" i="1" s="1"/>
  <c r="S3569" i="1" s="1"/>
  <c r="Q3569" i="1"/>
  <c r="H3569" i="1" s="1"/>
  <c r="K3570" i="1"/>
  <c r="N3570" i="1"/>
  <c r="P3570" i="1" s="1"/>
  <c r="R3570" i="1" s="1"/>
  <c r="Q3570" i="1"/>
  <c r="H3570" i="1" s="1"/>
  <c r="D3570" i="1" s="1"/>
  <c r="K3571" i="1"/>
  <c r="N3571" i="1"/>
  <c r="P3571" i="1" s="1"/>
  <c r="R3571" i="1" s="1"/>
  <c r="Q3571" i="1"/>
  <c r="H3571" i="1" s="1"/>
  <c r="G3571" i="1" s="1"/>
  <c r="K3572" i="1"/>
  <c r="N3572" i="1"/>
  <c r="P3572" i="1" s="1"/>
  <c r="R3572" i="1" s="1"/>
  <c r="S3572" i="1" s="1"/>
  <c r="Q3572" i="1"/>
  <c r="H3572" i="1" s="1"/>
  <c r="G3572" i="1" s="1"/>
  <c r="K3573" i="1"/>
  <c r="N3573" i="1"/>
  <c r="P3573" i="1" s="1"/>
  <c r="R3573" i="1" s="1"/>
  <c r="Q3573" i="1"/>
  <c r="H3573" i="1" s="1"/>
  <c r="K3574" i="1"/>
  <c r="N3574" i="1"/>
  <c r="P3574" i="1" s="1"/>
  <c r="R3574" i="1" s="1"/>
  <c r="Q3574" i="1"/>
  <c r="H3574" i="1" s="1"/>
  <c r="K3575" i="1"/>
  <c r="N3575" i="1"/>
  <c r="P3575" i="1" s="1"/>
  <c r="R3575" i="1" s="1"/>
  <c r="Q3575" i="1"/>
  <c r="H3575" i="1" s="1"/>
  <c r="G3575" i="1" s="1"/>
  <c r="K3576" i="1"/>
  <c r="N3576" i="1"/>
  <c r="P3576" i="1" s="1"/>
  <c r="R3576" i="1" s="1"/>
  <c r="Q3576" i="1"/>
  <c r="H3576" i="1" s="1"/>
  <c r="G3576" i="1" s="1"/>
  <c r="K3577" i="1"/>
  <c r="N3577" i="1"/>
  <c r="P3577" i="1" s="1"/>
  <c r="R3577" i="1" s="1"/>
  <c r="Q3577" i="1"/>
  <c r="H3577" i="1" s="1"/>
  <c r="K3578" i="1"/>
  <c r="N3578" i="1"/>
  <c r="P3578" i="1" s="1"/>
  <c r="R3578" i="1" s="1"/>
  <c r="X3578" i="1" s="1"/>
  <c r="Q3578" i="1"/>
  <c r="H3578" i="1" s="1"/>
  <c r="K3579" i="1"/>
  <c r="N3579" i="1"/>
  <c r="P3579" i="1" s="1"/>
  <c r="R3579" i="1" s="1"/>
  <c r="Q3579" i="1"/>
  <c r="H3579" i="1" s="1"/>
  <c r="G3579" i="1" s="1"/>
  <c r="K3580" i="1"/>
  <c r="N3580" i="1"/>
  <c r="P3580" i="1" s="1"/>
  <c r="R3580" i="1" s="1"/>
  <c r="S3580" i="1" s="1"/>
  <c r="Q3580" i="1"/>
  <c r="H3580" i="1" s="1"/>
  <c r="G3580" i="1" s="1"/>
  <c r="K3581" i="1"/>
  <c r="N3581" i="1"/>
  <c r="P3581" i="1" s="1"/>
  <c r="R3581" i="1" s="1"/>
  <c r="Q3581" i="1"/>
  <c r="H3581" i="1" s="1"/>
  <c r="K3582" i="1"/>
  <c r="N3582" i="1"/>
  <c r="P3582" i="1" s="1"/>
  <c r="R3582" i="1" s="1"/>
  <c r="X3582" i="1" s="1"/>
  <c r="Q3582" i="1"/>
  <c r="H3582" i="1" s="1"/>
  <c r="K3583" i="1"/>
  <c r="N3583" i="1"/>
  <c r="P3583" i="1" s="1"/>
  <c r="R3583" i="1" s="1"/>
  <c r="Q3583" i="1"/>
  <c r="H3583" i="1" s="1"/>
  <c r="G3583" i="1" s="1"/>
  <c r="K3584" i="1"/>
  <c r="N3584" i="1"/>
  <c r="P3584" i="1" s="1"/>
  <c r="R3584" i="1" s="1"/>
  <c r="Q3584" i="1"/>
  <c r="H3584" i="1" s="1"/>
  <c r="K3585" i="1"/>
  <c r="N3585" i="1"/>
  <c r="P3585" i="1" s="1"/>
  <c r="R3585" i="1" s="1"/>
  <c r="Q3585" i="1"/>
  <c r="H3585" i="1" s="1"/>
  <c r="K3586" i="1"/>
  <c r="N3586" i="1"/>
  <c r="P3586" i="1" s="1"/>
  <c r="R3586" i="1" s="1"/>
  <c r="S3586" i="1" s="1"/>
  <c r="Q3586" i="1"/>
  <c r="H3586" i="1" s="1"/>
  <c r="G3586" i="1" s="1"/>
  <c r="K3587" i="1"/>
  <c r="N3587" i="1"/>
  <c r="P3587" i="1" s="1"/>
  <c r="R3587" i="1" s="1"/>
  <c r="Q3587" i="1"/>
  <c r="H3587" i="1" s="1"/>
  <c r="K3588" i="1"/>
  <c r="N3588" i="1"/>
  <c r="P3588" i="1" s="1"/>
  <c r="R3588" i="1" s="1"/>
  <c r="Q3588" i="1"/>
  <c r="H3588" i="1" s="1"/>
  <c r="K3589" i="1"/>
  <c r="N3589" i="1"/>
  <c r="P3589" i="1" s="1"/>
  <c r="R3589" i="1" s="1"/>
  <c r="Q3589" i="1"/>
  <c r="H3589" i="1" s="1"/>
  <c r="D3589" i="1" s="1"/>
  <c r="K3590" i="1"/>
  <c r="N3590" i="1"/>
  <c r="P3590" i="1" s="1"/>
  <c r="R3590" i="1" s="1"/>
  <c r="S3590" i="1" s="1"/>
  <c r="Q3590" i="1"/>
  <c r="H3590" i="1" s="1"/>
  <c r="K3591" i="1"/>
  <c r="N3591" i="1"/>
  <c r="P3591" i="1" s="1"/>
  <c r="R3591" i="1" s="1"/>
  <c r="Q3591" i="1"/>
  <c r="H3591" i="1" s="1"/>
  <c r="K3592" i="1"/>
  <c r="N3592" i="1"/>
  <c r="P3592" i="1" s="1"/>
  <c r="R3592" i="1" s="1"/>
  <c r="Q3592" i="1"/>
  <c r="H3592" i="1" s="1"/>
  <c r="K3593" i="1"/>
  <c r="N3593" i="1"/>
  <c r="P3593" i="1" s="1"/>
  <c r="R3593" i="1" s="1"/>
  <c r="Q3593" i="1"/>
  <c r="H3593" i="1" s="1"/>
  <c r="D3593" i="1" s="1"/>
  <c r="K3594" i="1"/>
  <c r="N3594" i="1"/>
  <c r="P3594" i="1" s="1"/>
  <c r="R3594" i="1" s="1"/>
  <c r="S3594" i="1" s="1"/>
  <c r="Q3594" i="1"/>
  <c r="H3594" i="1" s="1"/>
  <c r="G3594" i="1" s="1"/>
  <c r="K3595" i="1"/>
  <c r="N3595" i="1"/>
  <c r="P3595" i="1" s="1"/>
  <c r="R3595" i="1" s="1"/>
  <c r="Q3595" i="1"/>
  <c r="H3595" i="1" s="1"/>
  <c r="K3596" i="1"/>
  <c r="N3596" i="1"/>
  <c r="P3596" i="1" s="1"/>
  <c r="R3596" i="1" s="1"/>
  <c r="Q3596" i="1"/>
  <c r="H3596" i="1" s="1"/>
  <c r="K3597" i="1"/>
  <c r="N3597" i="1"/>
  <c r="P3597" i="1" s="1"/>
  <c r="R3597" i="1" s="1"/>
  <c r="Q3597" i="1"/>
  <c r="H3597" i="1" s="1"/>
  <c r="D3597" i="1" s="1"/>
  <c r="K3598" i="1"/>
  <c r="N3598" i="1"/>
  <c r="P3598" i="1" s="1"/>
  <c r="R3598" i="1" s="1"/>
  <c r="S3598" i="1" s="1"/>
  <c r="Q3598" i="1"/>
  <c r="H3598" i="1" s="1"/>
  <c r="K3599" i="1"/>
  <c r="N3599" i="1"/>
  <c r="P3599" i="1" s="1"/>
  <c r="R3599" i="1" s="1"/>
  <c r="Q3599" i="1"/>
  <c r="H3599" i="1" s="1"/>
  <c r="K3600" i="1"/>
  <c r="N3600" i="1"/>
  <c r="P3600" i="1" s="1"/>
  <c r="R3600" i="1" s="1"/>
  <c r="Q3600" i="1"/>
  <c r="H3600" i="1" s="1"/>
  <c r="K3601" i="1"/>
  <c r="N3601" i="1"/>
  <c r="P3601" i="1" s="1"/>
  <c r="R3601" i="1" s="1"/>
  <c r="Q3601" i="1"/>
  <c r="H3601" i="1" s="1"/>
  <c r="D3601" i="1" s="1"/>
  <c r="K3602" i="1"/>
  <c r="N3602" i="1"/>
  <c r="P3602" i="1" s="1"/>
  <c r="R3602" i="1" s="1"/>
  <c r="S3602" i="1" s="1"/>
  <c r="Q3602" i="1"/>
  <c r="H3602" i="1" s="1"/>
  <c r="G3602" i="1" s="1"/>
  <c r="K3603" i="1"/>
  <c r="N3603" i="1"/>
  <c r="P3603" i="1" s="1"/>
  <c r="R3603" i="1" s="1"/>
  <c r="Q3603" i="1"/>
  <c r="H3603" i="1" s="1"/>
  <c r="K3604" i="1"/>
  <c r="N3604" i="1"/>
  <c r="P3604" i="1" s="1"/>
  <c r="R3604" i="1" s="1"/>
  <c r="Q3604" i="1"/>
  <c r="H3604" i="1" s="1"/>
  <c r="K3605" i="1"/>
  <c r="N3605" i="1"/>
  <c r="P3605" i="1" s="1"/>
  <c r="R3605" i="1" s="1"/>
  <c r="Q3605" i="1"/>
  <c r="H3605" i="1" s="1"/>
  <c r="D3605" i="1" s="1"/>
  <c r="K3606" i="1"/>
  <c r="N3606" i="1"/>
  <c r="P3606" i="1" s="1"/>
  <c r="R3606" i="1" s="1"/>
  <c r="Q3606" i="1"/>
  <c r="H3606" i="1" s="1"/>
  <c r="K3607" i="1"/>
  <c r="N3607" i="1"/>
  <c r="P3607" i="1" s="1"/>
  <c r="R3607" i="1" s="1"/>
  <c r="Q3607" i="1"/>
  <c r="H3607" i="1" s="1"/>
  <c r="K3608" i="1"/>
  <c r="N3608" i="1"/>
  <c r="P3608" i="1" s="1"/>
  <c r="R3608" i="1" s="1"/>
  <c r="Q3608" i="1"/>
  <c r="H3608" i="1" s="1"/>
  <c r="K3609" i="1"/>
  <c r="N3609" i="1"/>
  <c r="P3609" i="1" s="1"/>
  <c r="R3609" i="1" s="1"/>
  <c r="Q3609" i="1"/>
  <c r="H3609" i="1" s="1"/>
  <c r="D3609" i="1" s="1"/>
  <c r="K3610" i="1"/>
  <c r="N3610" i="1"/>
  <c r="P3610" i="1" s="1"/>
  <c r="R3610" i="1" s="1"/>
  <c r="S3610" i="1" s="1"/>
  <c r="Q3610" i="1"/>
  <c r="H3610" i="1" s="1"/>
  <c r="G3610" i="1" s="1"/>
  <c r="K3611" i="1"/>
  <c r="N3611" i="1"/>
  <c r="P3611" i="1" s="1"/>
  <c r="R3611" i="1" s="1"/>
  <c r="Q3611" i="1"/>
  <c r="H3611" i="1" s="1"/>
  <c r="K3612" i="1"/>
  <c r="N3612" i="1"/>
  <c r="P3612" i="1" s="1"/>
  <c r="R3612" i="1" s="1"/>
  <c r="Q3612" i="1"/>
  <c r="H3612" i="1" s="1"/>
  <c r="K3613" i="1"/>
  <c r="N3613" i="1"/>
  <c r="P3613" i="1" s="1"/>
  <c r="R3613" i="1" s="1"/>
  <c r="Q3613" i="1"/>
  <c r="H3613" i="1" s="1"/>
  <c r="D3613" i="1" s="1"/>
  <c r="K3614" i="1"/>
  <c r="N3614" i="1"/>
  <c r="P3614" i="1" s="1"/>
  <c r="R3614" i="1" s="1"/>
  <c r="S3614" i="1" s="1"/>
  <c r="Q3614" i="1"/>
  <c r="H3614" i="1" s="1"/>
  <c r="K3615" i="1"/>
  <c r="N3615" i="1"/>
  <c r="P3615" i="1" s="1"/>
  <c r="R3615" i="1" s="1"/>
  <c r="Q3615" i="1"/>
  <c r="H3615" i="1" s="1"/>
  <c r="K3616" i="1"/>
  <c r="N3616" i="1"/>
  <c r="P3616" i="1" s="1"/>
  <c r="R3616" i="1" s="1"/>
  <c r="Q3616" i="1"/>
  <c r="H3616" i="1" s="1"/>
  <c r="K3617" i="1"/>
  <c r="N3617" i="1"/>
  <c r="P3617" i="1" s="1"/>
  <c r="R3617" i="1" s="1"/>
  <c r="Q3617" i="1"/>
  <c r="H3617" i="1" s="1"/>
  <c r="D3617" i="1" s="1"/>
  <c r="K3618" i="1"/>
  <c r="N3618" i="1"/>
  <c r="P3618" i="1" s="1"/>
  <c r="R3618" i="1" s="1"/>
  <c r="S3618" i="1" s="1"/>
  <c r="Q3618" i="1"/>
  <c r="H3618" i="1" s="1"/>
  <c r="G3618" i="1" s="1"/>
  <c r="K3619" i="1"/>
  <c r="N3619" i="1"/>
  <c r="P3619" i="1" s="1"/>
  <c r="R3619" i="1" s="1"/>
  <c r="Q3619" i="1"/>
  <c r="H3619" i="1" s="1"/>
  <c r="K3620" i="1"/>
  <c r="N3620" i="1"/>
  <c r="P3620" i="1" s="1"/>
  <c r="R3620" i="1" s="1"/>
  <c r="Q3620" i="1"/>
  <c r="H3620" i="1" s="1"/>
  <c r="K3621" i="1"/>
  <c r="N3621" i="1"/>
  <c r="P3621" i="1" s="1"/>
  <c r="R3621" i="1" s="1"/>
  <c r="Q3621" i="1"/>
  <c r="H3621" i="1" s="1"/>
  <c r="D3621" i="1" s="1"/>
  <c r="K3622" i="1"/>
  <c r="N3622" i="1"/>
  <c r="P3622" i="1" s="1"/>
  <c r="R3622" i="1" s="1"/>
  <c r="X3622" i="1" s="1"/>
  <c r="Q3622" i="1"/>
  <c r="H3622" i="1" s="1"/>
  <c r="K3623" i="1"/>
  <c r="N3623" i="1"/>
  <c r="P3623" i="1" s="1"/>
  <c r="R3623" i="1" s="1"/>
  <c r="Q3623" i="1"/>
  <c r="H3623" i="1" s="1"/>
  <c r="K3624" i="1"/>
  <c r="N3624" i="1"/>
  <c r="P3624" i="1" s="1"/>
  <c r="R3624" i="1" s="1"/>
  <c r="Q3624" i="1"/>
  <c r="H3624" i="1" s="1"/>
  <c r="K3625" i="1"/>
  <c r="N3625" i="1"/>
  <c r="P3625" i="1" s="1"/>
  <c r="R3625" i="1" s="1"/>
  <c r="Q3625" i="1"/>
  <c r="H3625" i="1" s="1"/>
  <c r="D3625" i="1" s="1"/>
  <c r="K3626" i="1"/>
  <c r="N3626" i="1"/>
  <c r="P3626" i="1" s="1"/>
  <c r="R3626" i="1" s="1"/>
  <c r="S3626" i="1" s="1"/>
  <c r="Q3626" i="1"/>
  <c r="H3626" i="1" s="1"/>
  <c r="G3626" i="1" s="1"/>
  <c r="K3627" i="1"/>
  <c r="N3627" i="1"/>
  <c r="P3627" i="1" s="1"/>
  <c r="R3627" i="1" s="1"/>
  <c r="Q3627" i="1"/>
  <c r="H3627" i="1" s="1"/>
  <c r="K3628" i="1"/>
  <c r="N3628" i="1"/>
  <c r="P3628" i="1" s="1"/>
  <c r="R3628" i="1" s="1"/>
  <c r="Q3628" i="1"/>
  <c r="H3628" i="1" s="1"/>
  <c r="K3629" i="1"/>
  <c r="N3629" i="1"/>
  <c r="P3629" i="1" s="1"/>
  <c r="R3629" i="1" s="1"/>
  <c r="Q3629" i="1"/>
  <c r="H3629" i="1" s="1"/>
  <c r="D3629" i="1" s="1"/>
  <c r="K3630" i="1"/>
  <c r="N3630" i="1"/>
  <c r="P3630" i="1" s="1"/>
  <c r="R3630" i="1" s="1"/>
  <c r="Q3630" i="1"/>
  <c r="H3630" i="1" s="1"/>
  <c r="K3631" i="1"/>
  <c r="N3631" i="1"/>
  <c r="P3631" i="1" s="1"/>
  <c r="R3631" i="1" s="1"/>
  <c r="Q3631" i="1"/>
  <c r="H3631" i="1" s="1"/>
  <c r="K3632" i="1"/>
  <c r="N3632" i="1"/>
  <c r="P3632" i="1" s="1"/>
  <c r="R3632" i="1" s="1"/>
  <c r="Q3632" i="1"/>
  <c r="H3632" i="1" s="1"/>
  <c r="K3633" i="1"/>
  <c r="N3633" i="1"/>
  <c r="P3633" i="1" s="1"/>
  <c r="R3633" i="1" s="1"/>
  <c r="Q3633" i="1"/>
  <c r="H3633" i="1" s="1"/>
  <c r="D3633" i="1" s="1"/>
  <c r="K3634" i="1"/>
  <c r="N3634" i="1"/>
  <c r="P3634" i="1" s="1"/>
  <c r="R3634" i="1" s="1"/>
  <c r="S3634" i="1" s="1"/>
  <c r="Q3634" i="1"/>
  <c r="H3634" i="1" s="1"/>
  <c r="G3634" i="1" s="1"/>
  <c r="K3635" i="1"/>
  <c r="N3635" i="1"/>
  <c r="P3635" i="1" s="1"/>
  <c r="R3635" i="1" s="1"/>
  <c r="Q3635" i="1"/>
  <c r="H3635" i="1" s="1"/>
  <c r="K3636" i="1"/>
  <c r="N3636" i="1"/>
  <c r="P3636" i="1" s="1"/>
  <c r="R3636" i="1" s="1"/>
  <c r="Q3636" i="1"/>
  <c r="H3636" i="1" s="1"/>
  <c r="K3637" i="1"/>
  <c r="N3637" i="1"/>
  <c r="P3637" i="1" s="1"/>
  <c r="R3637" i="1" s="1"/>
  <c r="Q3637" i="1"/>
  <c r="H3637" i="1" s="1"/>
  <c r="D3637" i="1" s="1"/>
  <c r="K3638" i="1"/>
  <c r="N3638" i="1"/>
  <c r="P3638" i="1" s="1"/>
  <c r="R3638" i="1" s="1"/>
  <c r="S3638" i="1" s="1"/>
  <c r="Q3638" i="1"/>
  <c r="H3638" i="1" s="1"/>
  <c r="G3638" i="1" s="1"/>
  <c r="K3639" i="1"/>
  <c r="N3639" i="1"/>
  <c r="P3639" i="1" s="1"/>
  <c r="R3639" i="1" s="1"/>
  <c r="Q3639" i="1"/>
  <c r="H3639" i="1" s="1"/>
  <c r="K3640" i="1"/>
  <c r="N3640" i="1"/>
  <c r="P3640" i="1" s="1"/>
  <c r="R3640" i="1" s="1"/>
  <c r="Q3640" i="1"/>
  <c r="H3640" i="1" s="1"/>
  <c r="K3641" i="1"/>
  <c r="N3641" i="1"/>
  <c r="P3641" i="1" s="1"/>
  <c r="R3641" i="1" s="1"/>
  <c r="Q3641" i="1"/>
  <c r="H3641" i="1" s="1"/>
  <c r="D3641" i="1" s="1"/>
  <c r="K3642" i="1"/>
  <c r="N3642" i="1"/>
  <c r="P3642" i="1" s="1"/>
  <c r="R3642" i="1" s="1"/>
  <c r="S3642" i="1" s="1"/>
  <c r="Q3642" i="1"/>
  <c r="H3642" i="1" s="1"/>
  <c r="G3642" i="1" s="1"/>
  <c r="K3643" i="1"/>
  <c r="N3643" i="1"/>
  <c r="P3643" i="1" s="1"/>
  <c r="R3643" i="1" s="1"/>
  <c r="Q3643" i="1"/>
  <c r="H3643" i="1" s="1"/>
  <c r="K3644" i="1"/>
  <c r="N3644" i="1"/>
  <c r="P3644" i="1" s="1"/>
  <c r="R3644" i="1" s="1"/>
  <c r="Q3644" i="1"/>
  <c r="H3644" i="1" s="1"/>
  <c r="K3645" i="1"/>
  <c r="N3645" i="1"/>
  <c r="P3645" i="1" s="1"/>
  <c r="R3645" i="1" s="1"/>
  <c r="Q3645" i="1"/>
  <c r="H3645" i="1" s="1"/>
  <c r="D3645" i="1" s="1"/>
  <c r="K3646" i="1"/>
  <c r="N3646" i="1"/>
  <c r="P3646" i="1" s="1"/>
  <c r="R3646" i="1" s="1"/>
  <c r="S3646" i="1" s="1"/>
  <c r="Q3646" i="1"/>
  <c r="H3646" i="1" s="1"/>
  <c r="G3646" i="1" s="1"/>
  <c r="K3647" i="1"/>
  <c r="N3647" i="1"/>
  <c r="P3647" i="1" s="1"/>
  <c r="R3647" i="1" s="1"/>
  <c r="Q3647" i="1"/>
  <c r="H3647" i="1" s="1"/>
  <c r="K3648" i="1"/>
  <c r="N3648" i="1"/>
  <c r="P3648" i="1" s="1"/>
  <c r="R3648" i="1" s="1"/>
  <c r="Q3648" i="1"/>
  <c r="H3648" i="1" s="1"/>
  <c r="K3649" i="1"/>
  <c r="N3649" i="1"/>
  <c r="P3649" i="1" s="1"/>
  <c r="R3649" i="1" s="1"/>
  <c r="Q3649" i="1"/>
  <c r="H3649" i="1" s="1"/>
  <c r="D3649" i="1" s="1"/>
  <c r="K3650" i="1"/>
  <c r="N3650" i="1"/>
  <c r="P3650" i="1" s="1"/>
  <c r="R3650" i="1" s="1"/>
  <c r="S3650" i="1" s="1"/>
  <c r="Q3650" i="1"/>
  <c r="H3650" i="1" s="1"/>
  <c r="G3650" i="1" s="1"/>
  <c r="K3651" i="1"/>
  <c r="N3651" i="1"/>
  <c r="P3651" i="1" s="1"/>
  <c r="R3651" i="1" s="1"/>
  <c r="Q3651" i="1"/>
  <c r="H3651" i="1" s="1"/>
  <c r="K3652" i="1"/>
  <c r="N3652" i="1"/>
  <c r="P3652" i="1" s="1"/>
  <c r="R3652" i="1" s="1"/>
  <c r="Q3652" i="1"/>
  <c r="H3652" i="1" s="1"/>
  <c r="K3653" i="1"/>
  <c r="N3653" i="1"/>
  <c r="P3653" i="1" s="1"/>
  <c r="R3653" i="1" s="1"/>
  <c r="Q3653" i="1"/>
  <c r="H3653" i="1" s="1"/>
  <c r="D3653" i="1" s="1"/>
  <c r="K3654" i="1"/>
  <c r="N3654" i="1"/>
  <c r="P3654" i="1" s="1"/>
  <c r="R3654" i="1" s="1"/>
  <c r="X3654" i="1" s="1"/>
  <c r="Q3654" i="1"/>
  <c r="H3654" i="1" s="1"/>
  <c r="G3654" i="1" s="1"/>
  <c r="K3655" i="1"/>
  <c r="N3655" i="1"/>
  <c r="P3655" i="1" s="1"/>
  <c r="R3655" i="1" s="1"/>
  <c r="Q3655" i="1"/>
  <c r="H3655" i="1" s="1"/>
  <c r="K3656" i="1"/>
  <c r="N3656" i="1"/>
  <c r="P3656" i="1" s="1"/>
  <c r="R3656" i="1" s="1"/>
  <c r="Q3656" i="1"/>
  <c r="H3656" i="1" s="1"/>
  <c r="K3657" i="1"/>
  <c r="N3657" i="1"/>
  <c r="P3657" i="1" s="1"/>
  <c r="R3657" i="1" s="1"/>
  <c r="Q3657" i="1"/>
  <c r="H3657" i="1" s="1"/>
  <c r="D3657" i="1" s="1"/>
  <c r="K3658" i="1"/>
  <c r="N3658" i="1"/>
  <c r="P3658" i="1" s="1"/>
  <c r="R3658" i="1" s="1"/>
  <c r="S3658" i="1" s="1"/>
  <c r="Q3658" i="1"/>
  <c r="H3658" i="1" s="1"/>
  <c r="G3658" i="1" s="1"/>
  <c r="K3659" i="1"/>
  <c r="N3659" i="1"/>
  <c r="P3659" i="1" s="1"/>
  <c r="R3659" i="1" s="1"/>
  <c r="Q3659" i="1"/>
  <c r="H3659" i="1" s="1"/>
  <c r="K3660" i="1"/>
  <c r="N3660" i="1"/>
  <c r="P3660" i="1" s="1"/>
  <c r="R3660" i="1" s="1"/>
  <c r="Q3660" i="1"/>
  <c r="H3660" i="1" s="1"/>
  <c r="K3661" i="1"/>
  <c r="N3661" i="1"/>
  <c r="P3661" i="1" s="1"/>
  <c r="R3661" i="1" s="1"/>
  <c r="Q3661" i="1"/>
  <c r="H3661" i="1" s="1"/>
  <c r="D3661" i="1" s="1"/>
  <c r="K3662" i="1"/>
  <c r="N3662" i="1"/>
  <c r="P3662" i="1" s="1"/>
  <c r="R3662" i="1" s="1"/>
  <c r="S3662" i="1" s="1"/>
  <c r="Q3662" i="1"/>
  <c r="H3662" i="1" s="1"/>
  <c r="G3662" i="1" s="1"/>
  <c r="K3663" i="1"/>
  <c r="N3663" i="1"/>
  <c r="P3663" i="1" s="1"/>
  <c r="R3663" i="1" s="1"/>
  <c r="Q3663" i="1"/>
  <c r="H3663" i="1" s="1"/>
  <c r="K3664" i="1"/>
  <c r="N3664" i="1"/>
  <c r="P3664" i="1" s="1"/>
  <c r="R3664" i="1" s="1"/>
  <c r="Q3664" i="1"/>
  <c r="H3664" i="1" s="1"/>
  <c r="K3665" i="1"/>
  <c r="N3665" i="1"/>
  <c r="P3665" i="1" s="1"/>
  <c r="R3665" i="1" s="1"/>
  <c r="Q3665" i="1"/>
  <c r="H3665" i="1" s="1"/>
  <c r="D3665" i="1" s="1"/>
  <c r="K3666" i="1"/>
  <c r="N3666" i="1"/>
  <c r="P3666" i="1" s="1"/>
  <c r="R3666" i="1" s="1"/>
  <c r="Q3666" i="1"/>
  <c r="H3666" i="1" s="1"/>
  <c r="D3666" i="1" s="1"/>
  <c r="K3667" i="1"/>
  <c r="N3667" i="1"/>
  <c r="P3667" i="1" s="1"/>
  <c r="R3667" i="1" s="1"/>
  <c r="X3667" i="1" s="1"/>
  <c r="Q3667" i="1"/>
  <c r="H3667" i="1" s="1"/>
  <c r="G3667" i="1" s="1"/>
  <c r="K3668" i="1"/>
  <c r="N3668" i="1"/>
  <c r="P3668" i="1" s="1"/>
  <c r="R3668" i="1" s="1"/>
  <c r="Q3668" i="1"/>
  <c r="H3668" i="1" s="1"/>
  <c r="K3669" i="1"/>
  <c r="N3669" i="1"/>
  <c r="P3669" i="1" s="1"/>
  <c r="R3669" i="1" s="1"/>
  <c r="Q3669" i="1"/>
  <c r="H3669" i="1" s="1"/>
  <c r="K3670" i="1"/>
  <c r="N3670" i="1"/>
  <c r="P3670" i="1" s="1"/>
  <c r="R3670" i="1" s="1"/>
  <c r="S3670" i="1" s="1"/>
  <c r="W3670" i="1" s="1"/>
  <c r="Q3670" i="1"/>
  <c r="H3670" i="1" s="1"/>
  <c r="D3670" i="1" s="1"/>
  <c r="K3671" i="1"/>
  <c r="N3671" i="1"/>
  <c r="P3671" i="1" s="1"/>
  <c r="R3671" i="1" s="1"/>
  <c r="X3671" i="1" s="1"/>
  <c r="Q3671" i="1"/>
  <c r="H3671" i="1" s="1"/>
  <c r="K3672" i="1"/>
  <c r="N3672" i="1"/>
  <c r="P3672" i="1" s="1"/>
  <c r="R3672" i="1" s="1"/>
  <c r="Q3672" i="1"/>
  <c r="H3672" i="1" s="1"/>
  <c r="K3673" i="1"/>
  <c r="N3673" i="1"/>
  <c r="P3673" i="1" s="1"/>
  <c r="R3673" i="1" s="1"/>
  <c r="Q3673" i="1"/>
  <c r="H3673" i="1" s="1"/>
  <c r="K3674" i="1"/>
  <c r="N3674" i="1"/>
  <c r="P3674" i="1" s="1"/>
  <c r="R3674" i="1" s="1"/>
  <c r="X3674" i="1" s="1"/>
  <c r="Q3674" i="1"/>
  <c r="H3674" i="1" s="1"/>
  <c r="D3674" i="1" s="1"/>
  <c r="K3675" i="1"/>
  <c r="N3675" i="1"/>
  <c r="P3675" i="1" s="1"/>
  <c r="R3675" i="1" s="1"/>
  <c r="X3675" i="1" s="1"/>
  <c r="Q3675" i="1"/>
  <c r="H3675" i="1" s="1"/>
  <c r="G3675" i="1" s="1"/>
  <c r="K3676" i="1"/>
  <c r="N3676" i="1"/>
  <c r="P3676" i="1" s="1"/>
  <c r="R3676" i="1" s="1"/>
  <c r="Q3676" i="1"/>
  <c r="H3676" i="1" s="1"/>
  <c r="K3677" i="1"/>
  <c r="N3677" i="1"/>
  <c r="P3677" i="1" s="1"/>
  <c r="R3677" i="1" s="1"/>
  <c r="Q3677" i="1"/>
  <c r="H3677" i="1" s="1"/>
  <c r="K3678" i="1"/>
  <c r="N3678" i="1"/>
  <c r="P3678" i="1" s="1"/>
  <c r="R3678" i="1" s="1"/>
  <c r="S3678" i="1" s="1"/>
  <c r="W3678" i="1" s="1"/>
  <c r="Q3678" i="1"/>
  <c r="H3678" i="1" s="1"/>
  <c r="D3678" i="1" s="1"/>
  <c r="K3679" i="1"/>
  <c r="N3679" i="1"/>
  <c r="P3679" i="1" s="1"/>
  <c r="R3679" i="1" s="1"/>
  <c r="Q3679" i="1"/>
  <c r="H3679" i="1" s="1"/>
  <c r="G3679" i="1" s="1"/>
  <c r="K3680" i="1"/>
  <c r="N3680" i="1"/>
  <c r="P3680" i="1" s="1"/>
  <c r="R3680" i="1" s="1"/>
  <c r="Q3680" i="1"/>
  <c r="H3680" i="1" s="1"/>
  <c r="G3680" i="1" s="1"/>
  <c r="K3681" i="1"/>
  <c r="N3681" i="1"/>
  <c r="P3681" i="1" s="1"/>
  <c r="R3681" i="1" s="1"/>
  <c r="Q3681" i="1"/>
  <c r="H3681" i="1" s="1"/>
  <c r="K3682" i="1"/>
  <c r="N3682" i="1"/>
  <c r="P3682" i="1" s="1"/>
  <c r="R3682" i="1" s="1"/>
  <c r="X3682" i="1" s="1"/>
  <c r="Q3682" i="1"/>
  <c r="H3682" i="1" s="1"/>
  <c r="K3683" i="1"/>
  <c r="N3683" i="1"/>
  <c r="P3683" i="1" s="1"/>
  <c r="R3683" i="1" s="1"/>
  <c r="S3683" i="1" s="1"/>
  <c r="Q3683" i="1"/>
  <c r="H3683" i="1" s="1"/>
  <c r="D3683" i="1" s="1"/>
  <c r="K3684" i="1"/>
  <c r="N3684" i="1"/>
  <c r="P3684" i="1" s="1"/>
  <c r="R3684" i="1" s="1"/>
  <c r="Q3684" i="1"/>
  <c r="H3684" i="1" s="1"/>
  <c r="G3684" i="1" s="1"/>
  <c r="K3685" i="1"/>
  <c r="N3685" i="1"/>
  <c r="P3685" i="1" s="1"/>
  <c r="R3685" i="1" s="1"/>
  <c r="Q3685" i="1"/>
  <c r="H3685" i="1" s="1"/>
  <c r="K3686" i="1"/>
  <c r="N3686" i="1"/>
  <c r="P3686" i="1" s="1"/>
  <c r="R3686" i="1" s="1"/>
  <c r="X3686" i="1" s="1"/>
  <c r="Q3686" i="1"/>
  <c r="H3686" i="1" s="1"/>
  <c r="K3687" i="1"/>
  <c r="N3687" i="1"/>
  <c r="P3687" i="1" s="1"/>
  <c r="R3687" i="1" s="1"/>
  <c r="Q3687" i="1"/>
  <c r="H3687" i="1" s="1"/>
  <c r="G3687" i="1" s="1"/>
  <c r="K3688" i="1"/>
  <c r="N3688" i="1"/>
  <c r="P3688" i="1" s="1"/>
  <c r="R3688" i="1" s="1"/>
  <c r="S3688" i="1" s="1"/>
  <c r="Q3688" i="1"/>
  <c r="H3688" i="1" s="1"/>
  <c r="G3688" i="1" s="1"/>
  <c r="K3689" i="1"/>
  <c r="N3689" i="1"/>
  <c r="P3689" i="1" s="1"/>
  <c r="R3689" i="1" s="1"/>
  <c r="Q3689" i="1"/>
  <c r="H3689" i="1" s="1"/>
  <c r="K3690" i="1"/>
  <c r="N3690" i="1"/>
  <c r="P3690" i="1" s="1"/>
  <c r="R3690" i="1" s="1"/>
  <c r="X3690" i="1" s="1"/>
  <c r="Q3690" i="1"/>
  <c r="H3690" i="1" s="1"/>
  <c r="K3691" i="1"/>
  <c r="N3691" i="1"/>
  <c r="P3691" i="1" s="1"/>
  <c r="R3691" i="1" s="1"/>
  <c r="Q3691" i="1"/>
  <c r="H3691" i="1" s="1"/>
  <c r="D3691" i="1" s="1"/>
  <c r="K3692" i="1"/>
  <c r="N3692" i="1"/>
  <c r="P3692" i="1" s="1"/>
  <c r="R3692" i="1" s="1"/>
  <c r="Q3692" i="1"/>
  <c r="H3692" i="1" s="1"/>
  <c r="G3692" i="1" s="1"/>
  <c r="K3693" i="1"/>
  <c r="N3693" i="1"/>
  <c r="P3693" i="1" s="1"/>
  <c r="R3693" i="1" s="1"/>
  <c r="Q3693" i="1"/>
  <c r="H3693" i="1" s="1"/>
  <c r="K3694" i="1"/>
  <c r="N3694" i="1"/>
  <c r="P3694" i="1" s="1"/>
  <c r="R3694" i="1" s="1"/>
  <c r="Q3694" i="1"/>
  <c r="H3694" i="1" s="1"/>
  <c r="K3695" i="1"/>
  <c r="N3695" i="1"/>
  <c r="P3695" i="1" s="1"/>
  <c r="R3695" i="1" s="1"/>
  <c r="S3695" i="1" s="1"/>
  <c r="Q3695" i="1"/>
  <c r="H3695" i="1" s="1"/>
  <c r="K3696" i="1"/>
  <c r="N3696" i="1"/>
  <c r="P3696" i="1" s="1"/>
  <c r="R3696" i="1" s="1"/>
  <c r="Q3696" i="1"/>
  <c r="H3696" i="1" s="1"/>
  <c r="K3697" i="1"/>
  <c r="N3697" i="1"/>
  <c r="P3697" i="1" s="1"/>
  <c r="R3697" i="1" s="1"/>
  <c r="Q3697" i="1"/>
  <c r="H3697" i="1" s="1"/>
  <c r="K3698" i="1"/>
  <c r="N3698" i="1"/>
  <c r="P3698" i="1" s="1"/>
  <c r="R3698" i="1" s="1"/>
  <c r="Q3698" i="1"/>
  <c r="H3698" i="1" s="1"/>
  <c r="K3699" i="1"/>
  <c r="N3699" i="1"/>
  <c r="P3699" i="1" s="1"/>
  <c r="R3699" i="1" s="1"/>
  <c r="S3699" i="1" s="1"/>
  <c r="Q3699" i="1"/>
  <c r="H3699" i="1" s="1"/>
  <c r="K3700" i="1"/>
  <c r="N3700" i="1"/>
  <c r="P3700" i="1" s="1"/>
  <c r="R3700" i="1" s="1"/>
  <c r="Q3700" i="1"/>
  <c r="H3700" i="1" s="1"/>
  <c r="K3701" i="1"/>
  <c r="N3701" i="1"/>
  <c r="P3701" i="1" s="1"/>
  <c r="R3701" i="1" s="1"/>
  <c r="Q3701" i="1"/>
  <c r="H3701" i="1" s="1"/>
  <c r="K3702" i="1"/>
  <c r="N3702" i="1"/>
  <c r="P3702" i="1" s="1"/>
  <c r="R3702" i="1" s="1"/>
  <c r="Q3702" i="1"/>
  <c r="H3702" i="1" s="1"/>
  <c r="K3703" i="1"/>
  <c r="N3703" i="1"/>
  <c r="P3703" i="1" s="1"/>
  <c r="R3703" i="1" s="1"/>
  <c r="S3703" i="1" s="1"/>
  <c r="Q3703" i="1"/>
  <c r="H3703" i="1" s="1"/>
  <c r="K3704" i="1"/>
  <c r="N3704" i="1"/>
  <c r="P3704" i="1" s="1"/>
  <c r="R3704" i="1" s="1"/>
  <c r="Q3704" i="1"/>
  <c r="H3704" i="1" s="1"/>
  <c r="K3705" i="1"/>
  <c r="N3705" i="1"/>
  <c r="P3705" i="1" s="1"/>
  <c r="R3705" i="1" s="1"/>
  <c r="Q3705" i="1"/>
  <c r="H3705" i="1" s="1"/>
  <c r="K3706" i="1"/>
  <c r="N3706" i="1"/>
  <c r="P3706" i="1" s="1"/>
  <c r="R3706" i="1" s="1"/>
  <c r="Q3706" i="1"/>
  <c r="H3706" i="1" s="1"/>
  <c r="K3707" i="1"/>
  <c r="N3707" i="1"/>
  <c r="P3707" i="1" s="1"/>
  <c r="R3707" i="1" s="1"/>
  <c r="S3707" i="1" s="1"/>
  <c r="Q3707" i="1"/>
  <c r="H3707" i="1" s="1"/>
  <c r="K3708" i="1"/>
  <c r="N3708" i="1"/>
  <c r="P3708" i="1" s="1"/>
  <c r="R3708" i="1" s="1"/>
  <c r="Q3708" i="1"/>
  <c r="H3708" i="1" s="1"/>
  <c r="K3709" i="1"/>
  <c r="N3709" i="1"/>
  <c r="P3709" i="1" s="1"/>
  <c r="R3709" i="1" s="1"/>
  <c r="Q3709" i="1"/>
  <c r="H3709" i="1" s="1"/>
  <c r="K3710" i="1"/>
  <c r="N3710" i="1"/>
  <c r="P3710" i="1" s="1"/>
  <c r="R3710" i="1" s="1"/>
  <c r="Q3710" i="1"/>
  <c r="H3710" i="1" s="1"/>
  <c r="K3711" i="1"/>
  <c r="N3711" i="1"/>
  <c r="P3711" i="1" s="1"/>
  <c r="R3711" i="1" s="1"/>
  <c r="S3711" i="1" s="1"/>
  <c r="Q3711" i="1"/>
  <c r="H3711" i="1" s="1"/>
  <c r="K3712" i="1"/>
  <c r="N3712" i="1"/>
  <c r="P3712" i="1" s="1"/>
  <c r="R3712" i="1" s="1"/>
  <c r="Q3712" i="1"/>
  <c r="H3712" i="1" s="1"/>
  <c r="K3713" i="1"/>
  <c r="N3713" i="1"/>
  <c r="P3713" i="1" s="1"/>
  <c r="R3713" i="1" s="1"/>
  <c r="Q3713" i="1"/>
  <c r="H3713" i="1" s="1"/>
  <c r="K3714" i="1"/>
  <c r="N3714" i="1"/>
  <c r="P3714" i="1" s="1"/>
  <c r="R3714" i="1" s="1"/>
  <c r="Q3714" i="1"/>
  <c r="H3714" i="1" s="1"/>
  <c r="K3715" i="1"/>
  <c r="N3715" i="1"/>
  <c r="P3715" i="1" s="1"/>
  <c r="R3715" i="1" s="1"/>
  <c r="S3715" i="1" s="1"/>
  <c r="Q3715" i="1"/>
  <c r="H3715" i="1" s="1"/>
  <c r="K3716" i="1"/>
  <c r="N3716" i="1"/>
  <c r="P3716" i="1" s="1"/>
  <c r="R3716" i="1" s="1"/>
  <c r="Q3716" i="1"/>
  <c r="H3716" i="1" s="1"/>
  <c r="K3717" i="1"/>
  <c r="N3717" i="1"/>
  <c r="P3717" i="1" s="1"/>
  <c r="R3717" i="1" s="1"/>
  <c r="Q3717" i="1"/>
  <c r="H3717" i="1" s="1"/>
  <c r="K3718" i="1"/>
  <c r="N3718" i="1"/>
  <c r="P3718" i="1" s="1"/>
  <c r="R3718" i="1" s="1"/>
  <c r="Q3718" i="1"/>
  <c r="H3718" i="1" s="1"/>
  <c r="K3719" i="1"/>
  <c r="N3719" i="1"/>
  <c r="P3719" i="1" s="1"/>
  <c r="R3719" i="1" s="1"/>
  <c r="S3719" i="1" s="1"/>
  <c r="Q3719" i="1"/>
  <c r="H3719" i="1" s="1"/>
  <c r="K3720" i="1"/>
  <c r="N3720" i="1"/>
  <c r="P3720" i="1" s="1"/>
  <c r="R3720" i="1" s="1"/>
  <c r="Q3720" i="1"/>
  <c r="H3720" i="1" s="1"/>
  <c r="K3721" i="1"/>
  <c r="N3721" i="1"/>
  <c r="P3721" i="1" s="1"/>
  <c r="R3721" i="1" s="1"/>
  <c r="Q3721" i="1"/>
  <c r="H3721" i="1" s="1"/>
  <c r="K3722" i="1"/>
  <c r="N3722" i="1"/>
  <c r="P3722" i="1" s="1"/>
  <c r="R3722" i="1" s="1"/>
  <c r="Q3722" i="1"/>
  <c r="H3722" i="1" s="1"/>
  <c r="K3723" i="1"/>
  <c r="N3723" i="1"/>
  <c r="P3723" i="1" s="1"/>
  <c r="R3723" i="1" s="1"/>
  <c r="S3723" i="1" s="1"/>
  <c r="Q3723" i="1"/>
  <c r="H3723" i="1" s="1"/>
  <c r="K3724" i="1"/>
  <c r="N3724" i="1"/>
  <c r="P3724" i="1" s="1"/>
  <c r="R3724" i="1" s="1"/>
  <c r="Q3724" i="1"/>
  <c r="H3724" i="1" s="1"/>
  <c r="K3725" i="1"/>
  <c r="N3725" i="1"/>
  <c r="P3725" i="1" s="1"/>
  <c r="R3725" i="1" s="1"/>
  <c r="Q3725" i="1"/>
  <c r="H3725" i="1" s="1"/>
  <c r="K3726" i="1"/>
  <c r="N3726" i="1"/>
  <c r="P3726" i="1" s="1"/>
  <c r="R3726" i="1" s="1"/>
  <c r="Q3726" i="1"/>
  <c r="H3726" i="1" s="1"/>
  <c r="K3727" i="1"/>
  <c r="N3727" i="1"/>
  <c r="P3727" i="1" s="1"/>
  <c r="R3727" i="1" s="1"/>
  <c r="S3727" i="1" s="1"/>
  <c r="Q3727" i="1"/>
  <c r="H3727" i="1" s="1"/>
  <c r="K3728" i="1"/>
  <c r="N3728" i="1"/>
  <c r="P3728" i="1" s="1"/>
  <c r="R3728" i="1" s="1"/>
  <c r="Q3728" i="1"/>
  <c r="H3728" i="1" s="1"/>
  <c r="K3729" i="1"/>
  <c r="N3729" i="1"/>
  <c r="P3729" i="1" s="1"/>
  <c r="R3729" i="1" s="1"/>
  <c r="Q3729" i="1"/>
  <c r="H3729" i="1" s="1"/>
  <c r="K3730" i="1"/>
  <c r="N3730" i="1"/>
  <c r="P3730" i="1" s="1"/>
  <c r="R3730" i="1" s="1"/>
  <c r="Q3730" i="1"/>
  <c r="H3730" i="1" s="1"/>
  <c r="K3731" i="1"/>
  <c r="N3731" i="1"/>
  <c r="P3731" i="1" s="1"/>
  <c r="R3731" i="1" s="1"/>
  <c r="S3731" i="1" s="1"/>
  <c r="Q3731" i="1"/>
  <c r="H3731" i="1" s="1"/>
  <c r="K3732" i="1"/>
  <c r="N3732" i="1"/>
  <c r="P3732" i="1" s="1"/>
  <c r="R3732" i="1" s="1"/>
  <c r="Q3732" i="1"/>
  <c r="H3732" i="1" s="1"/>
  <c r="K3733" i="1"/>
  <c r="N3733" i="1"/>
  <c r="P3733" i="1" s="1"/>
  <c r="R3733" i="1" s="1"/>
  <c r="Q3733" i="1"/>
  <c r="H3733" i="1" s="1"/>
  <c r="K3734" i="1"/>
  <c r="N3734" i="1"/>
  <c r="P3734" i="1" s="1"/>
  <c r="R3734" i="1" s="1"/>
  <c r="Q3734" i="1"/>
  <c r="H3734" i="1" s="1"/>
  <c r="K3735" i="1"/>
  <c r="N3735" i="1"/>
  <c r="P3735" i="1" s="1"/>
  <c r="R3735" i="1" s="1"/>
  <c r="S3735" i="1" s="1"/>
  <c r="Q3735" i="1"/>
  <c r="H3735" i="1" s="1"/>
  <c r="K3736" i="1"/>
  <c r="N3736" i="1"/>
  <c r="P3736" i="1" s="1"/>
  <c r="R3736" i="1" s="1"/>
  <c r="Q3736" i="1"/>
  <c r="H3736" i="1" s="1"/>
  <c r="K3737" i="1"/>
  <c r="N3737" i="1"/>
  <c r="P3737" i="1" s="1"/>
  <c r="R3737" i="1" s="1"/>
  <c r="Q3737" i="1"/>
  <c r="H3737" i="1" s="1"/>
  <c r="K3738" i="1"/>
  <c r="N3738" i="1"/>
  <c r="P3738" i="1" s="1"/>
  <c r="R3738" i="1" s="1"/>
  <c r="Q3738" i="1"/>
  <c r="H3738" i="1" s="1"/>
  <c r="K3739" i="1"/>
  <c r="N3739" i="1"/>
  <c r="P3739" i="1" s="1"/>
  <c r="R3739" i="1" s="1"/>
  <c r="S3739" i="1" s="1"/>
  <c r="Q3739" i="1"/>
  <c r="H3739" i="1" s="1"/>
  <c r="K3740" i="1"/>
  <c r="N3740" i="1"/>
  <c r="P3740" i="1" s="1"/>
  <c r="R3740" i="1" s="1"/>
  <c r="Q3740" i="1"/>
  <c r="H3740" i="1" s="1"/>
  <c r="K3741" i="1"/>
  <c r="N3741" i="1"/>
  <c r="P3741" i="1" s="1"/>
  <c r="R3741" i="1" s="1"/>
  <c r="Q3741" i="1"/>
  <c r="H3741" i="1" s="1"/>
  <c r="K3742" i="1"/>
  <c r="N3742" i="1"/>
  <c r="P3742" i="1" s="1"/>
  <c r="R3742" i="1" s="1"/>
  <c r="Q3742" i="1"/>
  <c r="H3742" i="1" s="1"/>
  <c r="K3743" i="1"/>
  <c r="N3743" i="1"/>
  <c r="P3743" i="1" s="1"/>
  <c r="R3743" i="1" s="1"/>
  <c r="S3743" i="1" s="1"/>
  <c r="Q3743" i="1"/>
  <c r="H3743" i="1" s="1"/>
  <c r="K3744" i="1"/>
  <c r="N3744" i="1"/>
  <c r="P3744" i="1" s="1"/>
  <c r="R3744" i="1" s="1"/>
  <c r="Q3744" i="1"/>
  <c r="H3744" i="1" s="1"/>
  <c r="K3745" i="1"/>
  <c r="N3745" i="1"/>
  <c r="P3745" i="1" s="1"/>
  <c r="R3745" i="1" s="1"/>
  <c r="Q3745" i="1"/>
  <c r="H3745" i="1" s="1"/>
  <c r="K3746" i="1"/>
  <c r="N3746" i="1"/>
  <c r="P3746" i="1" s="1"/>
  <c r="R3746" i="1" s="1"/>
  <c r="Q3746" i="1"/>
  <c r="H3746" i="1" s="1"/>
  <c r="K3747" i="1"/>
  <c r="N3747" i="1"/>
  <c r="P3747" i="1" s="1"/>
  <c r="R3747" i="1" s="1"/>
  <c r="S3747" i="1" s="1"/>
  <c r="Q3747" i="1"/>
  <c r="H3747" i="1" s="1"/>
  <c r="K3748" i="1"/>
  <c r="N3748" i="1"/>
  <c r="P3748" i="1" s="1"/>
  <c r="R3748" i="1" s="1"/>
  <c r="Q3748" i="1"/>
  <c r="H3748" i="1" s="1"/>
  <c r="K3749" i="1"/>
  <c r="N3749" i="1"/>
  <c r="P3749" i="1" s="1"/>
  <c r="R3749" i="1" s="1"/>
  <c r="Q3749" i="1"/>
  <c r="H3749" i="1" s="1"/>
  <c r="K3750" i="1"/>
  <c r="N3750" i="1"/>
  <c r="P3750" i="1" s="1"/>
  <c r="R3750" i="1" s="1"/>
  <c r="X3750" i="1" s="1"/>
  <c r="Q3750" i="1"/>
  <c r="H3750" i="1" s="1"/>
  <c r="K3751" i="1"/>
  <c r="N3751" i="1"/>
  <c r="P3751" i="1" s="1"/>
  <c r="R3751" i="1" s="1"/>
  <c r="Q3751" i="1"/>
  <c r="H3751" i="1" s="1"/>
  <c r="K3752" i="1"/>
  <c r="N3752" i="1"/>
  <c r="P3752" i="1" s="1"/>
  <c r="R3752" i="1" s="1"/>
  <c r="Q3752" i="1"/>
  <c r="H3752" i="1" s="1"/>
  <c r="K3753" i="1"/>
  <c r="N3753" i="1"/>
  <c r="P3753" i="1" s="1"/>
  <c r="R3753" i="1" s="1"/>
  <c r="Q3753" i="1"/>
  <c r="H3753" i="1" s="1"/>
  <c r="D3753" i="1" s="1"/>
  <c r="K3754" i="1"/>
  <c r="N3754" i="1"/>
  <c r="P3754" i="1" s="1"/>
  <c r="R3754" i="1" s="1"/>
  <c r="X3754" i="1" s="1"/>
  <c r="Q3754" i="1"/>
  <c r="H3754" i="1" s="1"/>
  <c r="G3754" i="1" s="1"/>
  <c r="K3755" i="1"/>
  <c r="N3755" i="1"/>
  <c r="P3755" i="1" s="1"/>
  <c r="R3755" i="1" s="1"/>
  <c r="Q3755" i="1"/>
  <c r="H3755" i="1" s="1"/>
  <c r="K3756" i="1"/>
  <c r="N3756" i="1"/>
  <c r="P3756" i="1" s="1"/>
  <c r="R3756" i="1" s="1"/>
  <c r="Q3756" i="1"/>
  <c r="H3756" i="1" s="1"/>
  <c r="K3757" i="1"/>
  <c r="N3757" i="1"/>
  <c r="P3757" i="1" s="1"/>
  <c r="R3757" i="1" s="1"/>
  <c r="Q3757" i="1"/>
  <c r="H3757" i="1" s="1"/>
  <c r="D3757" i="1" s="1"/>
  <c r="K3758" i="1"/>
  <c r="N3758" i="1"/>
  <c r="P3758" i="1" s="1"/>
  <c r="R3758" i="1" s="1"/>
  <c r="Q3758" i="1"/>
  <c r="H3758" i="1" s="1"/>
  <c r="G3758" i="1" s="1"/>
  <c r="K3759" i="1"/>
  <c r="N3759" i="1"/>
  <c r="P3759" i="1" s="1"/>
  <c r="R3759" i="1" s="1"/>
  <c r="Q3759" i="1"/>
  <c r="H3759" i="1" s="1"/>
  <c r="K3760" i="1"/>
  <c r="N3760" i="1"/>
  <c r="P3760" i="1" s="1"/>
  <c r="R3760" i="1" s="1"/>
  <c r="Q3760" i="1"/>
  <c r="H3760" i="1" s="1"/>
  <c r="K3761" i="1"/>
  <c r="N3761" i="1"/>
  <c r="P3761" i="1" s="1"/>
  <c r="R3761" i="1" s="1"/>
  <c r="S3761" i="1" s="1"/>
  <c r="Q3761" i="1"/>
  <c r="H3761" i="1" s="1"/>
  <c r="D3761" i="1" s="1"/>
  <c r="K3762" i="1"/>
  <c r="N3762" i="1"/>
  <c r="P3762" i="1" s="1"/>
  <c r="R3762" i="1" s="1"/>
  <c r="Q3762" i="1"/>
  <c r="H3762" i="1" s="1"/>
  <c r="G3762" i="1" s="1"/>
  <c r="K3763" i="1"/>
  <c r="N3763" i="1"/>
  <c r="P3763" i="1" s="1"/>
  <c r="R3763" i="1" s="1"/>
  <c r="Q3763" i="1"/>
  <c r="H3763" i="1" s="1"/>
  <c r="K3764" i="1"/>
  <c r="N3764" i="1"/>
  <c r="P3764" i="1" s="1"/>
  <c r="R3764" i="1" s="1"/>
  <c r="Q3764" i="1"/>
  <c r="H3764" i="1" s="1"/>
  <c r="D3764" i="1" s="1"/>
  <c r="K3765" i="1"/>
  <c r="N3765" i="1"/>
  <c r="P3765" i="1" s="1"/>
  <c r="R3765" i="1" s="1"/>
  <c r="Q3765" i="1"/>
  <c r="H3765" i="1" s="1"/>
  <c r="G3765" i="1" s="1"/>
  <c r="K3766" i="1"/>
  <c r="N3766" i="1"/>
  <c r="P3766" i="1" s="1"/>
  <c r="R3766" i="1" s="1"/>
  <c r="S3766" i="1" s="1"/>
  <c r="Q3766" i="1"/>
  <c r="H3766" i="1" s="1"/>
  <c r="K3767" i="1"/>
  <c r="N3767" i="1"/>
  <c r="P3767" i="1" s="1"/>
  <c r="R3767" i="1" s="1"/>
  <c r="Q3767" i="1"/>
  <c r="H3767" i="1" s="1"/>
  <c r="K3768" i="1"/>
  <c r="N3768" i="1"/>
  <c r="P3768" i="1" s="1"/>
  <c r="R3768" i="1" s="1"/>
  <c r="Q3768" i="1"/>
  <c r="H3768" i="1" s="1"/>
  <c r="K3769" i="1"/>
  <c r="N3769" i="1"/>
  <c r="P3769" i="1" s="1"/>
  <c r="R3769" i="1" s="1"/>
  <c r="X3769" i="1" s="1"/>
  <c r="Q3769" i="1"/>
  <c r="H3769" i="1" s="1"/>
  <c r="D3769" i="1" s="1"/>
  <c r="K3770" i="1"/>
  <c r="N3770" i="1"/>
  <c r="P3770" i="1" s="1"/>
  <c r="R3770" i="1" s="1"/>
  <c r="Q3770" i="1"/>
  <c r="H3770" i="1" s="1"/>
  <c r="G3770" i="1" s="1"/>
  <c r="K3771" i="1"/>
  <c r="N3771" i="1"/>
  <c r="P3771" i="1" s="1"/>
  <c r="R3771" i="1" s="1"/>
  <c r="Q3771" i="1"/>
  <c r="H3771" i="1" s="1"/>
  <c r="K3772" i="1"/>
  <c r="N3772" i="1"/>
  <c r="P3772" i="1" s="1"/>
  <c r="R3772" i="1" s="1"/>
  <c r="X3772" i="1" s="1"/>
  <c r="Q3772" i="1"/>
  <c r="H3772" i="1" s="1"/>
  <c r="G3772" i="1" s="1"/>
  <c r="K3773" i="1"/>
  <c r="N3773" i="1"/>
  <c r="P3773" i="1" s="1"/>
  <c r="R3773" i="1" s="1"/>
  <c r="Q3773" i="1"/>
  <c r="H3773" i="1" s="1"/>
  <c r="G3773" i="1" s="1"/>
  <c r="K3774" i="1"/>
  <c r="N3774" i="1"/>
  <c r="P3774" i="1" s="1"/>
  <c r="R3774" i="1" s="1"/>
  <c r="S3774" i="1" s="1"/>
  <c r="Q3774" i="1"/>
  <c r="H3774" i="1" s="1"/>
  <c r="K3775" i="1"/>
  <c r="N3775" i="1"/>
  <c r="P3775" i="1" s="1"/>
  <c r="R3775" i="1" s="1"/>
  <c r="Q3775" i="1"/>
  <c r="H3775" i="1" s="1"/>
  <c r="D3775" i="1" s="1"/>
  <c r="K3776" i="1"/>
  <c r="N3776" i="1"/>
  <c r="P3776" i="1" s="1"/>
  <c r="R3776" i="1" s="1"/>
  <c r="Q3776" i="1"/>
  <c r="H3776" i="1" s="1"/>
  <c r="K3777" i="1"/>
  <c r="N3777" i="1"/>
  <c r="P3777" i="1" s="1"/>
  <c r="R3777" i="1" s="1"/>
  <c r="Q3777" i="1"/>
  <c r="H3777" i="1" s="1"/>
  <c r="D3777" i="1" s="1"/>
  <c r="K3778" i="1"/>
  <c r="N3778" i="1"/>
  <c r="P3778" i="1" s="1"/>
  <c r="R3778" i="1" s="1"/>
  <c r="Q3778" i="1"/>
  <c r="H3778" i="1" s="1"/>
  <c r="G3778" i="1" s="1"/>
  <c r="K3779" i="1"/>
  <c r="N3779" i="1"/>
  <c r="P3779" i="1" s="1"/>
  <c r="R3779" i="1" s="1"/>
  <c r="Q3779" i="1"/>
  <c r="H3779" i="1" s="1"/>
  <c r="K3780" i="1"/>
  <c r="N3780" i="1"/>
  <c r="P3780" i="1" s="1"/>
  <c r="R3780" i="1" s="1"/>
  <c r="S3780" i="1" s="1"/>
  <c r="Q3780" i="1"/>
  <c r="H3780" i="1" s="1"/>
  <c r="G3780" i="1" s="1"/>
  <c r="K3781" i="1"/>
  <c r="N3781" i="1"/>
  <c r="P3781" i="1" s="1"/>
  <c r="R3781" i="1" s="1"/>
  <c r="X3781" i="1" s="1"/>
  <c r="Q3781" i="1"/>
  <c r="H3781" i="1" s="1"/>
  <c r="G3781" i="1" s="1"/>
  <c r="K3782" i="1"/>
  <c r="N3782" i="1"/>
  <c r="P3782" i="1" s="1"/>
  <c r="R3782" i="1" s="1"/>
  <c r="Q3782" i="1"/>
  <c r="H3782" i="1" s="1"/>
  <c r="K3783" i="1"/>
  <c r="N3783" i="1"/>
  <c r="P3783" i="1" s="1"/>
  <c r="R3783" i="1" s="1"/>
  <c r="X3783" i="1" s="1"/>
  <c r="Q3783" i="1"/>
  <c r="H3783" i="1" s="1"/>
  <c r="K3784" i="1"/>
  <c r="N3784" i="1"/>
  <c r="P3784" i="1" s="1"/>
  <c r="R3784" i="1" s="1"/>
  <c r="Q3784" i="1"/>
  <c r="H3784" i="1" s="1"/>
  <c r="D3784" i="1" s="1"/>
  <c r="K3785" i="1"/>
  <c r="N3785" i="1"/>
  <c r="P3785" i="1" s="1"/>
  <c r="R3785" i="1" s="1"/>
  <c r="Q3785" i="1"/>
  <c r="H3785" i="1" s="1"/>
  <c r="K3786" i="1"/>
  <c r="N3786" i="1"/>
  <c r="P3786" i="1" s="1"/>
  <c r="R3786" i="1" s="1"/>
  <c r="Q3786" i="1"/>
  <c r="H3786" i="1" s="1"/>
  <c r="D3786" i="1" s="1"/>
  <c r="K3787" i="1"/>
  <c r="N3787" i="1"/>
  <c r="P3787" i="1" s="1"/>
  <c r="R3787" i="1" s="1"/>
  <c r="Q3787" i="1"/>
  <c r="H3787" i="1" s="1"/>
  <c r="K3788" i="1"/>
  <c r="N3788" i="1"/>
  <c r="P3788" i="1" s="1"/>
  <c r="R3788" i="1" s="1"/>
  <c r="Q3788" i="1"/>
  <c r="H3788" i="1" s="1"/>
  <c r="G3788" i="1" s="1"/>
  <c r="K3789" i="1"/>
  <c r="N3789" i="1"/>
  <c r="P3789" i="1" s="1"/>
  <c r="R3789" i="1" s="1"/>
  <c r="Q3789" i="1"/>
  <c r="H3789" i="1" s="1"/>
  <c r="G3789" i="1" s="1"/>
  <c r="K3790" i="1"/>
  <c r="N3790" i="1"/>
  <c r="P3790" i="1" s="1"/>
  <c r="R3790" i="1" s="1"/>
  <c r="Q3790" i="1"/>
  <c r="H3790" i="1" s="1"/>
  <c r="K3791" i="1"/>
  <c r="N3791" i="1"/>
  <c r="P3791" i="1" s="1"/>
  <c r="R3791" i="1" s="1"/>
  <c r="X3791" i="1" s="1"/>
  <c r="Q3791" i="1"/>
  <c r="H3791" i="1" s="1"/>
  <c r="K3792" i="1"/>
  <c r="N3792" i="1"/>
  <c r="P3792" i="1" s="1"/>
  <c r="R3792" i="1" s="1"/>
  <c r="Q3792" i="1"/>
  <c r="H3792" i="1" s="1"/>
  <c r="D3792" i="1" s="1"/>
  <c r="K3793" i="1"/>
  <c r="N3793" i="1"/>
  <c r="P3793" i="1" s="1"/>
  <c r="R3793" i="1" s="1"/>
  <c r="Q3793" i="1"/>
  <c r="H3793" i="1" s="1"/>
  <c r="K3794" i="1"/>
  <c r="N3794" i="1"/>
  <c r="P3794" i="1" s="1"/>
  <c r="R3794" i="1" s="1"/>
  <c r="Q3794" i="1"/>
  <c r="H3794" i="1" s="1"/>
  <c r="K3795" i="1"/>
  <c r="N3795" i="1"/>
  <c r="P3795" i="1" s="1"/>
  <c r="R3795" i="1" s="1"/>
  <c r="Q3795" i="1"/>
  <c r="H3795" i="1" s="1"/>
  <c r="K3796" i="1"/>
  <c r="N3796" i="1"/>
  <c r="P3796" i="1" s="1"/>
  <c r="R3796" i="1" s="1"/>
  <c r="Q3796" i="1"/>
  <c r="H3796" i="1" s="1"/>
  <c r="G3796" i="1" s="1"/>
  <c r="K3797" i="1"/>
  <c r="N3797" i="1"/>
  <c r="P3797" i="1" s="1"/>
  <c r="R3797" i="1" s="1"/>
  <c r="Q3797" i="1"/>
  <c r="H3797" i="1" s="1"/>
  <c r="G3797" i="1" s="1"/>
  <c r="K3798" i="1"/>
  <c r="N3798" i="1"/>
  <c r="P3798" i="1" s="1"/>
  <c r="R3798" i="1" s="1"/>
  <c r="Q3798" i="1"/>
  <c r="H3798" i="1" s="1"/>
  <c r="K3799" i="1"/>
  <c r="N3799" i="1"/>
  <c r="P3799" i="1" s="1"/>
  <c r="R3799" i="1" s="1"/>
  <c r="X3799" i="1" s="1"/>
  <c r="Q3799" i="1"/>
  <c r="H3799" i="1" s="1"/>
  <c r="K3800" i="1"/>
  <c r="N3800" i="1"/>
  <c r="P3800" i="1" s="1"/>
  <c r="R3800" i="1" s="1"/>
  <c r="Q3800" i="1"/>
  <c r="H3800" i="1" s="1"/>
  <c r="D3800" i="1" s="1"/>
  <c r="K3801" i="1"/>
  <c r="N3801" i="1"/>
  <c r="P3801" i="1" s="1"/>
  <c r="R3801" i="1" s="1"/>
  <c r="Q3801" i="1"/>
  <c r="H3801" i="1" s="1"/>
  <c r="K3802" i="1"/>
  <c r="N3802" i="1"/>
  <c r="P3802" i="1" s="1"/>
  <c r="R3802" i="1" s="1"/>
  <c r="Q3802" i="1"/>
  <c r="H3802" i="1" s="1"/>
  <c r="D3802" i="1" s="1"/>
  <c r="K3803" i="1"/>
  <c r="N3803" i="1"/>
  <c r="P3803" i="1" s="1"/>
  <c r="R3803" i="1" s="1"/>
  <c r="Q3803" i="1"/>
  <c r="H3803" i="1" s="1"/>
  <c r="K3804" i="1"/>
  <c r="N3804" i="1"/>
  <c r="P3804" i="1" s="1"/>
  <c r="R3804" i="1" s="1"/>
  <c r="Q3804" i="1"/>
  <c r="H3804" i="1" s="1"/>
  <c r="G3804" i="1" s="1"/>
  <c r="K3805" i="1"/>
  <c r="N3805" i="1"/>
  <c r="P3805" i="1" s="1"/>
  <c r="R3805" i="1" s="1"/>
  <c r="Q3805" i="1"/>
  <c r="H3805" i="1" s="1"/>
  <c r="G3805" i="1" s="1"/>
  <c r="K3806" i="1"/>
  <c r="N3806" i="1"/>
  <c r="P3806" i="1" s="1"/>
  <c r="R3806" i="1" s="1"/>
  <c r="Q3806" i="1"/>
  <c r="H3806" i="1" s="1"/>
  <c r="K3807" i="1"/>
  <c r="N3807" i="1"/>
  <c r="P3807" i="1" s="1"/>
  <c r="R3807" i="1" s="1"/>
  <c r="X3807" i="1" s="1"/>
  <c r="Q3807" i="1"/>
  <c r="H3807" i="1" s="1"/>
  <c r="K3808" i="1"/>
  <c r="N3808" i="1"/>
  <c r="P3808" i="1" s="1"/>
  <c r="R3808" i="1" s="1"/>
  <c r="Q3808" i="1"/>
  <c r="H3808" i="1" s="1"/>
  <c r="D3808" i="1" s="1"/>
  <c r="K3809" i="1"/>
  <c r="N3809" i="1"/>
  <c r="P3809" i="1" s="1"/>
  <c r="R3809" i="1" s="1"/>
  <c r="Q3809" i="1"/>
  <c r="H3809" i="1" s="1"/>
  <c r="K3810" i="1"/>
  <c r="N3810" i="1"/>
  <c r="P3810" i="1" s="1"/>
  <c r="R3810" i="1" s="1"/>
  <c r="Q3810" i="1"/>
  <c r="H3810" i="1" s="1"/>
  <c r="D3810" i="1" s="1"/>
  <c r="K3811" i="1"/>
  <c r="N3811" i="1"/>
  <c r="P3811" i="1" s="1"/>
  <c r="R3811" i="1" s="1"/>
  <c r="Q3811" i="1"/>
  <c r="H3811" i="1" s="1"/>
  <c r="D3811" i="1" s="1"/>
  <c r="K3812" i="1"/>
  <c r="N3812" i="1"/>
  <c r="P3812" i="1" s="1"/>
  <c r="R3812" i="1" s="1"/>
  <c r="Q3812" i="1"/>
  <c r="H3812" i="1" s="1"/>
  <c r="G3812" i="1" s="1"/>
  <c r="K3813" i="1"/>
  <c r="N3813" i="1"/>
  <c r="P3813" i="1" s="1"/>
  <c r="R3813" i="1" s="1"/>
  <c r="Q3813" i="1"/>
  <c r="H3813" i="1" s="1"/>
  <c r="G3813" i="1" s="1"/>
  <c r="K3814" i="1"/>
  <c r="N3814" i="1"/>
  <c r="P3814" i="1" s="1"/>
  <c r="R3814" i="1" s="1"/>
  <c r="Q3814" i="1"/>
  <c r="H3814" i="1" s="1"/>
  <c r="K3815" i="1"/>
  <c r="N3815" i="1"/>
  <c r="P3815" i="1" s="1"/>
  <c r="R3815" i="1" s="1"/>
  <c r="X3815" i="1" s="1"/>
  <c r="Q3815" i="1"/>
  <c r="H3815" i="1" s="1"/>
  <c r="K3816" i="1"/>
  <c r="N3816" i="1"/>
  <c r="P3816" i="1" s="1"/>
  <c r="R3816" i="1" s="1"/>
  <c r="Q3816" i="1"/>
  <c r="H3816" i="1" s="1"/>
  <c r="D3816" i="1" s="1"/>
  <c r="K3817" i="1"/>
  <c r="N3817" i="1"/>
  <c r="P3817" i="1" s="1"/>
  <c r="R3817" i="1" s="1"/>
  <c r="Q3817" i="1"/>
  <c r="H3817" i="1" s="1"/>
  <c r="K3818" i="1"/>
  <c r="N3818" i="1"/>
  <c r="P3818" i="1" s="1"/>
  <c r="R3818" i="1" s="1"/>
  <c r="Q3818" i="1"/>
  <c r="H3818" i="1" s="1"/>
  <c r="D3818" i="1" s="1"/>
  <c r="K3819" i="1"/>
  <c r="N3819" i="1"/>
  <c r="P3819" i="1" s="1"/>
  <c r="R3819" i="1" s="1"/>
  <c r="Q3819" i="1"/>
  <c r="H3819" i="1" s="1"/>
  <c r="D3819" i="1" s="1"/>
  <c r="K3820" i="1"/>
  <c r="N3820" i="1"/>
  <c r="P3820" i="1" s="1"/>
  <c r="R3820" i="1" s="1"/>
  <c r="Q3820" i="1"/>
  <c r="H3820" i="1" s="1"/>
  <c r="G3820" i="1" s="1"/>
  <c r="K3821" i="1"/>
  <c r="N3821" i="1"/>
  <c r="P3821" i="1" s="1"/>
  <c r="R3821" i="1" s="1"/>
  <c r="Q3821" i="1"/>
  <c r="H3821" i="1" s="1"/>
  <c r="G3821" i="1" s="1"/>
  <c r="K3822" i="1"/>
  <c r="N3822" i="1"/>
  <c r="P3822" i="1" s="1"/>
  <c r="R3822" i="1" s="1"/>
  <c r="Q3822" i="1"/>
  <c r="H3822" i="1" s="1"/>
  <c r="K3823" i="1"/>
  <c r="N3823" i="1"/>
  <c r="P3823" i="1" s="1"/>
  <c r="R3823" i="1" s="1"/>
  <c r="X3823" i="1" s="1"/>
  <c r="Q3823" i="1"/>
  <c r="H3823" i="1" s="1"/>
  <c r="K3824" i="1"/>
  <c r="N3824" i="1"/>
  <c r="P3824" i="1" s="1"/>
  <c r="R3824" i="1" s="1"/>
  <c r="Q3824" i="1"/>
  <c r="H3824" i="1" s="1"/>
  <c r="D3824" i="1" s="1"/>
  <c r="K3825" i="1"/>
  <c r="N3825" i="1"/>
  <c r="P3825" i="1" s="1"/>
  <c r="R3825" i="1" s="1"/>
  <c r="Q3825" i="1"/>
  <c r="H3825" i="1" s="1"/>
  <c r="K3826" i="1"/>
  <c r="N3826" i="1"/>
  <c r="P3826" i="1" s="1"/>
  <c r="R3826" i="1" s="1"/>
  <c r="Q3826" i="1"/>
  <c r="H3826" i="1" s="1"/>
  <c r="D3826" i="1" s="1"/>
  <c r="K3827" i="1"/>
  <c r="N3827" i="1"/>
  <c r="P3827" i="1" s="1"/>
  <c r="R3827" i="1" s="1"/>
  <c r="Q3827" i="1"/>
  <c r="H3827" i="1" s="1"/>
  <c r="D3827" i="1" s="1"/>
  <c r="K3828" i="1"/>
  <c r="N3828" i="1"/>
  <c r="P3828" i="1" s="1"/>
  <c r="R3828" i="1" s="1"/>
  <c r="Q3828" i="1"/>
  <c r="H3828" i="1" s="1"/>
  <c r="G3828" i="1" s="1"/>
  <c r="K3829" i="1"/>
  <c r="N3829" i="1"/>
  <c r="P3829" i="1" s="1"/>
  <c r="R3829" i="1" s="1"/>
  <c r="S3829" i="1" s="1"/>
  <c r="Q3829" i="1"/>
  <c r="H3829" i="1" s="1"/>
  <c r="G3829" i="1" s="1"/>
  <c r="K3830" i="1"/>
  <c r="N3830" i="1"/>
  <c r="P3830" i="1" s="1"/>
  <c r="R3830" i="1" s="1"/>
  <c r="Q3830" i="1"/>
  <c r="H3830" i="1" s="1"/>
  <c r="K3831" i="1"/>
  <c r="N3831" i="1"/>
  <c r="P3831" i="1" s="1"/>
  <c r="R3831" i="1" s="1"/>
  <c r="X3831" i="1" s="1"/>
  <c r="Q3831" i="1"/>
  <c r="H3831" i="1" s="1"/>
  <c r="K3832" i="1"/>
  <c r="N3832" i="1"/>
  <c r="P3832" i="1" s="1"/>
  <c r="R3832" i="1" s="1"/>
  <c r="Q3832" i="1"/>
  <c r="H3832" i="1" s="1"/>
  <c r="D3832" i="1" s="1"/>
  <c r="K3833" i="1"/>
  <c r="N3833" i="1"/>
  <c r="P3833" i="1" s="1"/>
  <c r="R3833" i="1" s="1"/>
  <c r="Q3833" i="1"/>
  <c r="H3833" i="1" s="1"/>
  <c r="K3834" i="1"/>
  <c r="N3834" i="1"/>
  <c r="P3834" i="1" s="1"/>
  <c r="R3834" i="1" s="1"/>
  <c r="Q3834" i="1"/>
  <c r="H3834" i="1" s="1"/>
  <c r="D3834" i="1" s="1"/>
  <c r="K3835" i="1"/>
  <c r="N3835" i="1"/>
  <c r="P3835" i="1" s="1"/>
  <c r="R3835" i="1" s="1"/>
  <c r="Q3835" i="1"/>
  <c r="H3835" i="1" s="1"/>
  <c r="D3835" i="1" s="1"/>
  <c r="K3836" i="1"/>
  <c r="N3836" i="1"/>
  <c r="P3836" i="1" s="1"/>
  <c r="R3836" i="1" s="1"/>
  <c r="Q3836" i="1"/>
  <c r="H3836" i="1" s="1"/>
  <c r="G3836" i="1" s="1"/>
  <c r="K3837" i="1"/>
  <c r="N3837" i="1"/>
  <c r="P3837" i="1" s="1"/>
  <c r="R3837" i="1" s="1"/>
  <c r="S3837" i="1" s="1"/>
  <c r="Q3837" i="1"/>
  <c r="H3837" i="1" s="1"/>
  <c r="G3837" i="1" s="1"/>
  <c r="K3838" i="1"/>
  <c r="N3838" i="1"/>
  <c r="P3838" i="1" s="1"/>
  <c r="R3838" i="1" s="1"/>
  <c r="Q3838" i="1"/>
  <c r="H3838" i="1" s="1"/>
  <c r="K3839" i="1"/>
  <c r="N3839" i="1"/>
  <c r="P3839" i="1" s="1"/>
  <c r="R3839" i="1" s="1"/>
  <c r="X3839" i="1" s="1"/>
  <c r="Q3839" i="1"/>
  <c r="H3839" i="1" s="1"/>
  <c r="K3840" i="1"/>
  <c r="N3840" i="1"/>
  <c r="P3840" i="1" s="1"/>
  <c r="R3840" i="1" s="1"/>
  <c r="Q3840" i="1"/>
  <c r="H3840" i="1" s="1"/>
  <c r="G3840" i="1" s="1"/>
  <c r="K3841" i="1"/>
  <c r="N3841" i="1"/>
  <c r="P3841" i="1" s="1"/>
  <c r="R3841" i="1" s="1"/>
  <c r="Q3841" i="1"/>
  <c r="H3841" i="1" s="1"/>
  <c r="K3842" i="1"/>
  <c r="N3842" i="1"/>
  <c r="P3842" i="1" s="1"/>
  <c r="R3842" i="1" s="1"/>
  <c r="Q3842" i="1"/>
  <c r="H3842" i="1" s="1"/>
  <c r="D3842" i="1" s="1"/>
  <c r="K3843" i="1"/>
  <c r="N3843" i="1"/>
  <c r="P3843" i="1" s="1"/>
  <c r="R3843" i="1" s="1"/>
  <c r="Q3843" i="1"/>
  <c r="H3843" i="1" s="1"/>
  <c r="D3843" i="1" s="1"/>
  <c r="K3844" i="1"/>
  <c r="N3844" i="1"/>
  <c r="P3844" i="1" s="1"/>
  <c r="R3844" i="1" s="1"/>
  <c r="Q3844" i="1"/>
  <c r="H3844" i="1" s="1"/>
  <c r="G3844" i="1" s="1"/>
  <c r="K3845" i="1"/>
  <c r="N3845" i="1"/>
  <c r="P3845" i="1" s="1"/>
  <c r="R3845" i="1" s="1"/>
  <c r="Q3845" i="1"/>
  <c r="H3845" i="1" s="1"/>
  <c r="G3845" i="1" s="1"/>
  <c r="K3846" i="1"/>
  <c r="N3846" i="1"/>
  <c r="P3846" i="1" s="1"/>
  <c r="R3846" i="1" s="1"/>
  <c r="Q3846" i="1"/>
  <c r="H3846" i="1" s="1"/>
  <c r="K3847" i="1"/>
  <c r="N3847" i="1"/>
  <c r="P3847" i="1" s="1"/>
  <c r="R3847" i="1" s="1"/>
  <c r="X3847" i="1" s="1"/>
  <c r="Q3847" i="1"/>
  <c r="H3847" i="1" s="1"/>
  <c r="K3848" i="1"/>
  <c r="N3848" i="1"/>
  <c r="P3848" i="1" s="1"/>
  <c r="R3848" i="1" s="1"/>
  <c r="Q3848" i="1"/>
  <c r="H3848" i="1" s="1"/>
  <c r="D3848" i="1" s="1"/>
  <c r="K3849" i="1"/>
  <c r="N3849" i="1"/>
  <c r="P3849" i="1" s="1"/>
  <c r="R3849" i="1" s="1"/>
  <c r="Q3849" i="1"/>
  <c r="H3849" i="1" s="1"/>
  <c r="K3850" i="1"/>
  <c r="N3850" i="1"/>
  <c r="P3850" i="1" s="1"/>
  <c r="R3850" i="1" s="1"/>
  <c r="Q3850" i="1"/>
  <c r="H3850" i="1" s="1"/>
  <c r="D3850" i="1" s="1"/>
  <c r="K3851" i="1"/>
  <c r="N3851" i="1"/>
  <c r="P3851" i="1" s="1"/>
  <c r="R3851" i="1" s="1"/>
  <c r="Q3851" i="1"/>
  <c r="H3851" i="1" s="1"/>
  <c r="D3851" i="1" s="1"/>
  <c r="K3852" i="1"/>
  <c r="N3852" i="1"/>
  <c r="P3852" i="1" s="1"/>
  <c r="R3852" i="1" s="1"/>
  <c r="Q3852" i="1"/>
  <c r="H3852" i="1" s="1"/>
  <c r="G3852" i="1" s="1"/>
  <c r="K3853" i="1"/>
  <c r="N3853" i="1"/>
  <c r="P3853" i="1" s="1"/>
  <c r="R3853" i="1" s="1"/>
  <c r="S3853" i="1" s="1"/>
  <c r="Q3853" i="1"/>
  <c r="H3853" i="1" s="1"/>
  <c r="G3853" i="1" s="1"/>
  <c r="K3854" i="1"/>
  <c r="N3854" i="1"/>
  <c r="P3854" i="1" s="1"/>
  <c r="R3854" i="1" s="1"/>
  <c r="Q3854" i="1"/>
  <c r="H3854" i="1" s="1"/>
  <c r="K3855" i="1"/>
  <c r="N3855" i="1"/>
  <c r="P3855" i="1" s="1"/>
  <c r="R3855" i="1" s="1"/>
  <c r="X3855" i="1" s="1"/>
  <c r="Q3855" i="1"/>
  <c r="H3855" i="1" s="1"/>
  <c r="K3856" i="1"/>
  <c r="N3856" i="1"/>
  <c r="P3856" i="1" s="1"/>
  <c r="R3856" i="1" s="1"/>
  <c r="Q3856" i="1"/>
  <c r="H3856" i="1" s="1"/>
  <c r="G3856" i="1" s="1"/>
  <c r="K3857" i="1"/>
  <c r="N3857" i="1"/>
  <c r="P3857" i="1" s="1"/>
  <c r="R3857" i="1" s="1"/>
  <c r="Q3857" i="1"/>
  <c r="H3857" i="1" s="1"/>
  <c r="K3858" i="1"/>
  <c r="N3858" i="1"/>
  <c r="P3858" i="1" s="1"/>
  <c r="R3858" i="1" s="1"/>
  <c r="Q3858" i="1"/>
  <c r="H3858" i="1" s="1"/>
  <c r="K3859" i="1"/>
  <c r="N3859" i="1"/>
  <c r="P3859" i="1" s="1"/>
  <c r="R3859" i="1" s="1"/>
  <c r="Q3859" i="1"/>
  <c r="H3859" i="1" s="1"/>
  <c r="D3859" i="1" s="1"/>
  <c r="K3860" i="1"/>
  <c r="N3860" i="1"/>
  <c r="P3860" i="1" s="1"/>
  <c r="R3860" i="1" s="1"/>
  <c r="Q3860" i="1"/>
  <c r="H3860" i="1" s="1"/>
  <c r="G3860" i="1" s="1"/>
  <c r="K3861" i="1"/>
  <c r="N3861" i="1"/>
  <c r="P3861" i="1" s="1"/>
  <c r="R3861" i="1" s="1"/>
  <c r="Q3861" i="1"/>
  <c r="H3861" i="1" s="1"/>
  <c r="G3861" i="1" s="1"/>
  <c r="K3862" i="1"/>
  <c r="N3862" i="1"/>
  <c r="P3862" i="1" s="1"/>
  <c r="R3862" i="1" s="1"/>
  <c r="Q3862" i="1"/>
  <c r="H3862" i="1" s="1"/>
  <c r="K3863" i="1"/>
  <c r="N3863" i="1"/>
  <c r="P3863" i="1" s="1"/>
  <c r="R3863" i="1" s="1"/>
  <c r="X3863" i="1" s="1"/>
  <c r="Q3863" i="1"/>
  <c r="H3863" i="1" s="1"/>
  <c r="K3864" i="1"/>
  <c r="N3864" i="1"/>
  <c r="P3864" i="1" s="1"/>
  <c r="R3864" i="1" s="1"/>
  <c r="Q3864" i="1"/>
  <c r="H3864" i="1" s="1"/>
  <c r="D3864" i="1" s="1"/>
  <c r="K3865" i="1"/>
  <c r="N3865" i="1"/>
  <c r="P3865" i="1" s="1"/>
  <c r="R3865" i="1" s="1"/>
  <c r="Q3865" i="1"/>
  <c r="H3865" i="1" s="1"/>
  <c r="K3866" i="1"/>
  <c r="N3866" i="1"/>
  <c r="P3866" i="1" s="1"/>
  <c r="R3866" i="1" s="1"/>
  <c r="Q3866" i="1"/>
  <c r="H3866" i="1" s="1"/>
  <c r="D3866" i="1" s="1"/>
  <c r="K3867" i="1"/>
  <c r="N3867" i="1"/>
  <c r="P3867" i="1" s="1"/>
  <c r="R3867" i="1" s="1"/>
  <c r="Q3867" i="1"/>
  <c r="H3867" i="1" s="1"/>
  <c r="D3867" i="1" s="1"/>
  <c r="K3868" i="1"/>
  <c r="N3868" i="1"/>
  <c r="P3868" i="1" s="1"/>
  <c r="R3868" i="1" s="1"/>
  <c r="Q3868" i="1"/>
  <c r="H3868" i="1" s="1"/>
  <c r="G3868" i="1" s="1"/>
  <c r="K3869" i="1"/>
  <c r="N3869" i="1"/>
  <c r="P3869" i="1" s="1"/>
  <c r="R3869" i="1" s="1"/>
  <c r="Q3869" i="1"/>
  <c r="H3869" i="1" s="1"/>
  <c r="G3869" i="1" s="1"/>
  <c r="K3870" i="1"/>
  <c r="N3870" i="1"/>
  <c r="P3870" i="1" s="1"/>
  <c r="R3870" i="1" s="1"/>
  <c r="Q3870" i="1"/>
  <c r="H3870" i="1" s="1"/>
  <c r="K3871" i="1"/>
  <c r="N3871" i="1"/>
  <c r="P3871" i="1" s="1"/>
  <c r="R3871" i="1" s="1"/>
  <c r="X3871" i="1" s="1"/>
  <c r="Q3871" i="1"/>
  <c r="H3871" i="1" s="1"/>
  <c r="K3872" i="1"/>
  <c r="N3872" i="1"/>
  <c r="P3872" i="1" s="1"/>
  <c r="R3872" i="1" s="1"/>
  <c r="Q3872" i="1"/>
  <c r="H3872" i="1" s="1"/>
  <c r="D3872" i="1" s="1"/>
  <c r="K3873" i="1"/>
  <c r="N3873" i="1"/>
  <c r="P3873" i="1" s="1"/>
  <c r="R3873" i="1" s="1"/>
  <c r="Q3873" i="1"/>
  <c r="H3873" i="1" s="1"/>
  <c r="K3874" i="1"/>
  <c r="N3874" i="1"/>
  <c r="P3874" i="1" s="1"/>
  <c r="R3874" i="1" s="1"/>
  <c r="Q3874" i="1"/>
  <c r="H3874" i="1" s="1"/>
  <c r="K3875" i="1"/>
  <c r="N3875" i="1"/>
  <c r="P3875" i="1" s="1"/>
  <c r="R3875" i="1" s="1"/>
  <c r="Q3875" i="1"/>
  <c r="H3875" i="1" s="1"/>
  <c r="D3875" i="1" s="1"/>
  <c r="K3876" i="1"/>
  <c r="N3876" i="1"/>
  <c r="P3876" i="1" s="1"/>
  <c r="R3876" i="1" s="1"/>
  <c r="Q3876" i="1"/>
  <c r="H3876" i="1" s="1"/>
  <c r="G3876" i="1" s="1"/>
  <c r="K3877" i="1"/>
  <c r="N3877" i="1"/>
  <c r="P3877" i="1" s="1"/>
  <c r="R3877" i="1" s="1"/>
  <c r="S3877" i="1" s="1"/>
  <c r="Q3877" i="1"/>
  <c r="H3877" i="1" s="1"/>
  <c r="G3877" i="1" s="1"/>
  <c r="K3878" i="1"/>
  <c r="N3878" i="1"/>
  <c r="P3878" i="1" s="1"/>
  <c r="R3878" i="1" s="1"/>
  <c r="Q3878" i="1"/>
  <c r="H3878" i="1" s="1"/>
  <c r="K3879" i="1"/>
  <c r="N3879" i="1"/>
  <c r="P3879" i="1" s="1"/>
  <c r="R3879" i="1" s="1"/>
  <c r="X3879" i="1" s="1"/>
  <c r="Q3879" i="1"/>
  <c r="H3879" i="1" s="1"/>
  <c r="K3880" i="1"/>
  <c r="N3880" i="1"/>
  <c r="P3880" i="1" s="1"/>
  <c r="R3880" i="1" s="1"/>
  <c r="Q3880" i="1"/>
  <c r="H3880" i="1" s="1"/>
  <c r="D3880" i="1" s="1"/>
  <c r="K3881" i="1"/>
  <c r="N3881" i="1"/>
  <c r="P3881" i="1" s="1"/>
  <c r="R3881" i="1" s="1"/>
  <c r="Q3881" i="1"/>
  <c r="H3881" i="1" s="1"/>
  <c r="K3882" i="1"/>
  <c r="N3882" i="1"/>
  <c r="P3882" i="1" s="1"/>
  <c r="R3882" i="1" s="1"/>
  <c r="Q3882" i="1"/>
  <c r="H3882" i="1" s="1"/>
  <c r="K3883" i="1"/>
  <c r="N3883" i="1"/>
  <c r="P3883" i="1" s="1"/>
  <c r="R3883" i="1" s="1"/>
  <c r="Q3883" i="1"/>
  <c r="H3883" i="1" s="1"/>
  <c r="D3883" i="1" s="1"/>
  <c r="K3884" i="1"/>
  <c r="N3884" i="1"/>
  <c r="P3884" i="1" s="1"/>
  <c r="R3884" i="1" s="1"/>
  <c r="Q3884" i="1"/>
  <c r="H3884" i="1" s="1"/>
  <c r="G3884" i="1" s="1"/>
  <c r="K3885" i="1"/>
  <c r="N3885" i="1"/>
  <c r="P3885" i="1" s="1"/>
  <c r="R3885" i="1" s="1"/>
  <c r="S3885" i="1" s="1"/>
  <c r="Q3885" i="1"/>
  <c r="H3885" i="1" s="1"/>
  <c r="G3885" i="1" s="1"/>
  <c r="K3886" i="1"/>
  <c r="N3886" i="1"/>
  <c r="P3886" i="1" s="1"/>
  <c r="R3886" i="1" s="1"/>
  <c r="Q3886" i="1"/>
  <c r="H3886" i="1" s="1"/>
  <c r="K3887" i="1"/>
  <c r="N3887" i="1"/>
  <c r="P3887" i="1" s="1"/>
  <c r="R3887" i="1" s="1"/>
  <c r="X3887" i="1" s="1"/>
  <c r="Q3887" i="1"/>
  <c r="H3887" i="1" s="1"/>
  <c r="K3888" i="1"/>
  <c r="N3888" i="1"/>
  <c r="P3888" i="1" s="1"/>
  <c r="R3888" i="1" s="1"/>
  <c r="Q3888" i="1"/>
  <c r="H3888" i="1" s="1"/>
  <c r="D3888" i="1" s="1"/>
  <c r="K3889" i="1"/>
  <c r="N3889" i="1"/>
  <c r="P3889" i="1" s="1"/>
  <c r="R3889" i="1" s="1"/>
  <c r="Q3889" i="1"/>
  <c r="H3889" i="1" s="1"/>
  <c r="K3890" i="1"/>
  <c r="N3890" i="1"/>
  <c r="P3890" i="1" s="1"/>
  <c r="R3890" i="1" s="1"/>
  <c r="Q3890" i="1"/>
  <c r="H3890" i="1" s="1"/>
  <c r="K3891" i="1"/>
  <c r="N3891" i="1"/>
  <c r="P3891" i="1" s="1"/>
  <c r="R3891" i="1" s="1"/>
  <c r="Q3891" i="1"/>
  <c r="H3891" i="1" s="1"/>
  <c r="D3891" i="1" s="1"/>
  <c r="K3892" i="1"/>
  <c r="N3892" i="1"/>
  <c r="P3892" i="1" s="1"/>
  <c r="R3892" i="1" s="1"/>
  <c r="Q3892" i="1"/>
  <c r="H3892" i="1" s="1"/>
  <c r="G3892" i="1" s="1"/>
  <c r="K3893" i="1"/>
  <c r="N3893" i="1"/>
  <c r="P3893" i="1" s="1"/>
  <c r="R3893" i="1" s="1"/>
  <c r="Q3893" i="1"/>
  <c r="H3893" i="1" s="1"/>
  <c r="G3893" i="1" s="1"/>
  <c r="K3894" i="1"/>
  <c r="N3894" i="1"/>
  <c r="P3894" i="1" s="1"/>
  <c r="R3894" i="1" s="1"/>
  <c r="Q3894" i="1"/>
  <c r="H3894" i="1" s="1"/>
  <c r="K3895" i="1"/>
  <c r="N3895" i="1"/>
  <c r="P3895" i="1" s="1"/>
  <c r="R3895" i="1" s="1"/>
  <c r="X3895" i="1" s="1"/>
  <c r="Q3895" i="1"/>
  <c r="H3895" i="1" s="1"/>
  <c r="K3896" i="1"/>
  <c r="N3896" i="1"/>
  <c r="P3896" i="1" s="1"/>
  <c r="R3896" i="1" s="1"/>
  <c r="Q3896" i="1"/>
  <c r="H3896" i="1" s="1"/>
  <c r="D3896" i="1" s="1"/>
  <c r="K3897" i="1"/>
  <c r="N3897" i="1"/>
  <c r="P3897" i="1" s="1"/>
  <c r="R3897" i="1" s="1"/>
  <c r="Q3897" i="1"/>
  <c r="H3897" i="1" s="1"/>
  <c r="K3898" i="1"/>
  <c r="N3898" i="1"/>
  <c r="P3898" i="1" s="1"/>
  <c r="R3898" i="1" s="1"/>
  <c r="Q3898" i="1"/>
  <c r="H3898" i="1" s="1"/>
  <c r="K3899" i="1"/>
  <c r="N3899" i="1"/>
  <c r="P3899" i="1" s="1"/>
  <c r="R3899" i="1" s="1"/>
  <c r="Q3899" i="1"/>
  <c r="H3899" i="1" s="1"/>
  <c r="D3899" i="1" s="1"/>
  <c r="K3900" i="1"/>
  <c r="N3900" i="1"/>
  <c r="P3900" i="1" s="1"/>
  <c r="R3900" i="1" s="1"/>
  <c r="Q3900" i="1"/>
  <c r="H3900" i="1" s="1"/>
  <c r="D3900" i="1" s="1"/>
  <c r="K3901" i="1"/>
  <c r="N3901" i="1"/>
  <c r="P3901" i="1" s="1"/>
  <c r="R3901" i="1" s="1"/>
  <c r="Q3901" i="1"/>
  <c r="H3901" i="1" s="1"/>
  <c r="K3902" i="1"/>
  <c r="N3902" i="1"/>
  <c r="P3902" i="1" s="1"/>
  <c r="R3902" i="1" s="1"/>
  <c r="Q3902" i="1"/>
  <c r="H3902" i="1" s="1"/>
  <c r="K3903" i="1"/>
  <c r="N3903" i="1"/>
  <c r="P3903" i="1" s="1"/>
  <c r="R3903" i="1" s="1"/>
  <c r="Q3903" i="1"/>
  <c r="H3903" i="1" s="1"/>
  <c r="D3903" i="1" s="1"/>
  <c r="K3904" i="1"/>
  <c r="N3904" i="1"/>
  <c r="P3904" i="1" s="1"/>
  <c r="R3904" i="1" s="1"/>
  <c r="Q3904" i="1"/>
  <c r="H3904" i="1" s="1"/>
  <c r="D3904" i="1" s="1"/>
  <c r="K3905" i="1"/>
  <c r="N3905" i="1"/>
  <c r="P3905" i="1" s="1"/>
  <c r="R3905" i="1" s="1"/>
  <c r="Q3905" i="1"/>
  <c r="H3905" i="1" s="1"/>
  <c r="K3906" i="1"/>
  <c r="N3906" i="1"/>
  <c r="P3906" i="1" s="1"/>
  <c r="R3906" i="1" s="1"/>
  <c r="Q3906" i="1"/>
  <c r="H3906" i="1" s="1"/>
  <c r="K3907" i="1"/>
  <c r="N3907" i="1"/>
  <c r="P3907" i="1" s="1"/>
  <c r="R3907" i="1" s="1"/>
  <c r="Q3907" i="1"/>
  <c r="H3907" i="1" s="1"/>
  <c r="D3907" i="1" s="1"/>
  <c r="K3908" i="1"/>
  <c r="N3908" i="1"/>
  <c r="P3908" i="1" s="1"/>
  <c r="R3908" i="1" s="1"/>
  <c r="Q3908" i="1"/>
  <c r="H3908" i="1" s="1"/>
  <c r="G3908" i="1" s="1"/>
  <c r="K3909" i="1"/>
  <c r="N3909" i="1"/>
  <c r="P3909" i="1" s="1"/>
  <c r="R3909" i="1" s="1"/>
  <c r="Q3909" i="1"/>
  <c r="H3909" i="1" s="1"/>
  <c r="K3910" i="1"/>
  <c r="N3910" i="1"/>
  <c r="P3910" i="1" s="1"/>
  <c r="R3910" i="1" s="1"/>
  <c r="Q3910" i="1"/>
  <c r="H3910" i="1" s="1"/>
  <c r="K3911" i="1"/>
  <c r="N3911" i="1"/>
  <c r="P3911" i="1" s="1"/>
  <c r="R3911" i="1" s="1"/>
  <c r="Q3911" i="1"/>
  <c r="H3911" i="1" s="1"/>
  <c r="D3911" i="1" s="1"/>
  <c r="K3912" i="1"/>
  <c r="N3912" i="1"/>
  <c r="P3912" i="1" s="1"/>
  <c r="R3912" i="1" s="1"/>
  <c r="Q3912" i="1"/>
  <c r="H3912" i="1" s="1"/>
  <c r="D3912" i="1" s="1"/>
  <c r="K3913" i="1"/>
  <c r="N3913" i="1"/>
  <c r="P3913" i="1" s="1"/>
  <c r="R3913" i="1" s="1"/>
  <c r="Q3913" i="1"/>
  <c r="H3913" i="1" s="1"/>
  <c r="K3914" i="1"/>
  <c r="N3914" i="1"/>
  <c r="P3914" i="1" s="1"/>
  <c r="R3914" i="1" s="1"/>
  <c r="Q3914" i="1"/>
  <c r="H3914" i="1" s="1"/>
  <c r="K3915" i="1"/>
  <c r="N3915" i="1"/>
  <c r="P3915" i="1" s="1"/>
  <c r="R3915" i="1" s="1"/>
  <c r="Q3915" i="1"/>
  <c r="H3915" i="1" s="1"/>
  <c r="D3915" i="1" s="1"/>
  <c r="K3916" i="1"/>
  <c r="N3916" i="1"/>
  <c r="P3916" i="1" s="1"/>
  <c r="R3916" i="1" s="1"/>
  <c r="Q3916" i="1"/>
  <c r="H3916" i="1" s="1"/>
  <c r="G3916" i="1" s="1"/>
  <c r="K3917" i="1"/>
  <c r="N3917" i="1"/>
  <c r="P3917" i="1" s="1"/>
  <c r="R3917" i="1" s="1"/>
  <c r="Q3917" i="1"/>
  <c r="H3917" i="1" s="1"/>
  <c r="K3918" i="1"/>
  <c r="N3918" i="1"/>
  <c r="P3918" i="1" s="1"/>
  <c r="R3918" i="1" s="1"/>
  <c r="Q3918" i="1"/>
  <c r="H3918" i="1" s="1"/>
  <c r="K3919" i="1"/>
  <c r="N3919" i="1"/>
  <c r="P3919" i="1" s="1"/>
  <c r="R3919" i="1" s="1"/>
  <c r="Q3919" i="1"/>
  <c r="H3919" i="1" s="1"/>
  <c r="D3919" i="1" s="1"/>
  <c r="K3920" i="1"/>
  <c r="N3920" i="1"/>
  <c r="P3920" i="1" s="1"/>
  <c r="R3920" i="1" s="1"/>
  <c r="Q3920" i="1"/>
  <c r="H3920" i="1" s="1"/>
  <c r="D3920" i="1" s="1"/>
  <c r="K3921" i="1"/>
  <c r="N3921" i="1"/>
  <c r="P3921" i="1" s="1"/>
  <c r="R3921" i="1" s="1"/>
  <c r="Q3921" i="1"/>
  <c r="H3921" i="1" s="1"/>
  <c r="K3922" i="1"/>
  <c r="N3922" i="1"/>
  <c r="P3922" i="1" s="1"/>
  <c r="R3922" i="1" s="1"/>
  <c r="Q3922" i="1"/>
  <c r="H3922" i="1" s="1"/>
  <c r="K3923" i="1"/>
  <c r="N3923" i="1"/>
  <c r="P3923" i="1" s="1"/>
  <c r="R3923" i="1" s="1"/>
  <c r="Q3923" i="1"/>
  <c r="H3923" i="1" s="1"/>
  <c r="D3923" i="1" s="1"/>
  <c r="K3924" i="1"/>
  <c r="N3924" i="1"/>
  <c r="P3924" i="1" s="1"/>
  <c r="R3924" i="1" s="1"/>
  <c r="Q3924" i="1"/>
  <c r="H3924" i="1" s="1"/>
  <c r="G3924" i="1" s="1"/>
  <c r="K3925" i="1"/>
  <c r="N3925" i="1"/>
  <c r="P3925" i="1" s="1"/>
  <c r="R3925" i="1" s="1"/>
  <c r="Q3925" i="1"/>
  <c r="H3925" i="1" s="1"/>
  <c r="K3926" i="1"/>
  <c r="N3926" i="1"/>
  <c r="P3926" i="1" s="1"/>
  <c r="R3926" i="1" s="1"/>
  <c r="Q3926" i="1"/>
  <c r="H3926" i="1" s="1"/>
  <c r="K3927" i="1"/>
  <c r="N3927" i="1"/>
  <c r="P3927" i="1" s="1"/>
  <c r="R3927" i="1" s="1"/>
  <c r="Q3927" i="1"/>
  <c r="H3927" i="1" s="1"/>
  <c r="D3927" i="1" s="1"/>
  <c r="K3928" i="1"/>
  <c r="N3928" i="1"/>
  <c r="P3928" i="1" s="1"/>
  <c r="R3928" i="1" s="1"/>
  <c r="Q3928" i="1"/>
  <c r="H3928" i="1" s="1"/>
  <c r="G3928" i="1" s="1"/>
  <c r="K3929" i="1"/>
  <c r="N3929" i="1"/>
  <c r="P3929" i="1" s="1"/>
  <c r="R3929" i="1" s="1"/>
  <c r="Q3929" i="1"/>
  <c r="H3929" i="1" s="1"/>
  <c r="K3930" i="1"/>
  <c r="N3930" i="1"/>
  <c r="P3930" i="1" s="1"/>
  <c r="R3930" i="1" s="1"/>
  <c r="Q3930" i="1"/>
  <c r="H3930" i="1" s="1"/>
  <c r="K3931" i="1"/>
  <c r="N3931" i="1"/>
  <c r="P3931" i="1" s="1"/>
  <c r="R3931" i="1" s="1"/>
  <c r="Q3931" i="1"/>
  <c r="H3931" i="1" s="1"/>
  <c r="D3931" i="1" s="1"/>
  <c r="K3932" i="1"/>
  <c r="N3932" i="1"/>
  <c r="P3932" i="1" s="1"/>
  <c r="R3932" i="1" s="1"/>
  <c r="Q3932" i="1"/>
  <c r="H3932" i="1" s="1"/>
  <c r="G3932" i="1" s="1"/>
  <c r="K3933" i="1"/>
  <c r="N3933" i="1"/>
  <c r="P3933" i="1" s="1"/>
  <c r="R3933" i="1" s="1"/>
  <c r="Q3933" i="1"/>
  <c r="H3933" i="1" s="1"/>
  <c r="K3934" i="1"/>
  <c r="N3934" i="1"/>
  <c r="P3934" i="1" s="1"/>
  <c r="R3934" i="1" s="1"/>
  <c r="Q3934" i="1"/>
  <c r="H3934" i="1" s="1"/>
  <c r="K3935" i="1"/>
  <c r="N3935" i="1"/>
  <c r="P3935" i="1" s="1"/>
  <c r="R3935" i="1" s="1"/>
  <c r="Q3935" i="1"/>
  <c r="H3935" i="1" s="1"/>
  <c r="D3935" i="1" s="1"/>
  <c r="K3936" i="1"/>
  <c r="N3936" i="1"/>
  <c r="P3936" i="1" s="1"/>
  <c r="R3936" i="1" s="1"/>
  <c r="Q3936" i="1"/>
  <c r="H3936" i="1" s="1"/>
  <c r="K3937" i="1"/>
  <c r="N3937" i="1"/>
  <c r="P3937" i="1" s="1"/>
  <c r="R3937" i="1" s="1"/>
  <c r="Q3937" i="1"/>
  <c r="H3937" i="1" s="1"/>
  <c r="D3937" i="1" s="1"/>
  <c r="K3938" i="1"/>
  <c r="N3938" i="1"/>
  <c r="P3938" i="1" s="1"/>
  <c r="R3938" i="1" s="1"/>
  <c r="S3938" i="1" s="1"/>
  <c r="Q3938" i="1"/>
  <c r="H3938" i="1" s="1"/>
  <c r="G3938" i="1" s="1"/>
  <c r="K3939" i="1"/>
  <c r="N3939" i="1"/>
  <c r="P3939" i="1" s="1"/>
  <c r="R3939" i="1" s="1"/>
  <c r="Q3939" i="1"/>
  <c r="H3939" i="1" s="1"/>
  <c r="D3939" i="1" s="1"/>
  <c r="K3940" i="1"/>
  <c r="N3940" i="1"/>
  <c r="P3940" i="1" s="1"/>
  <c r="R3940" i="1" s="1"/>
  <c r="Q3940" i="1"/>
  <c r="H3940" i="1" s="1"/>
  <c r="K3941" i="1"/>
  <c r="N3941" i="1"/>
  <c r="P3941" i="1" s="1"/>
  <c r="R3941" i="1" s="1"/>
  <c r="Q3941" i="1"/>
  <c r="H3941" i="1" s="1"/>
  <c r="D3941" i="1" s="1"/>
  <c r="K3942" i="1"/>
  <c r="N3942" i="1"/>
  <c r="P3942" i="1" s="1"/>
  <c r="R3942" i="1" s="1"/>
  <c r="S3942" i="1" s="1"/>
  <c r="Q3942" i="1"/>
  <c r="H3942" i="1" s="1"/>
  <c r="G3942" i="1" s="1"/>
  <c r="K3943" i="1"/>
  <c r="N3943" i="1"/>
  <c r="P3943" i="1" s="1"/>
  <c r="R3943" i="1" s="1"/>
  <c r="Q3943" i="1"/>
  <c r="H3943" i="1" s="1"/>
  <c r="D3943" i="1" s="1"/>
  <c r="K3944" i="1"/>
  <c r="N3944" i="1"/>
  <c r="P3944" i="1" s="1"/>
  <c r="R3944" i="1" s="1"/>
  <c r="Q3944" i="1"/>
  <c r="H3944" i="1" s="1"/>
  <c r="K3945" i="1"/>
  <c r="N3945" i="1"/>
  <c r="P3945" i="1" s="1"/>
  <c r="R3945" i="1" s="1"/>
  <c r="Q3945" i="1"/>
  <c r="H3945" i="1" s="1"/>
  <c r="D3945" i="1" s="1"/>
  <c r="K3946" i="1"/>
  <c r="N3946" i="1"/>
  <c r="P3946" i="1" s="1"/>
  <c r="R3946" i="1" s="1"/>
  <c r="S3946" i="1" s="1"/>
  <c r="Q3946" i="1"/>
  <c r="H3946" i="1" s="1"/>
  <c r="G3946" i="1" s="1"/>
  <c r="K3947" i="1"/>
  <c r="N3947" i="1"/>
  <c r="P3947" i="1" s="1"/>
  <c r="R3947" i="1" s="1"/>
  <c r="Q3947" i="1"/>
  <c r="H3947" i="1" s="1"/>
  <c r="D3947" i="1" s="1"/>
  <c r="K3948" i="1"/>
  <c r="N3948" i="1"/>
  <c r="P3948" i="1" s="1"/>
  <c r="R3948" i="1" s="1"/>
  <c r="Q3948" i="1"/>
  <c r="H3948" i="1" s="1"/>
  <c r="K3949" i="1"/>
  <c r="N3949" i="1"/>
  <c r="P3949" i="1" s="1"/>
  <c r="R3949" i="1" s="1"/>
  <c r="Q3949" i="1"/>
  <c r="H3949" i="1" s="1"/>
  <c r="D3949" i="1" s="1"/>
  <c r="K3950" i="1"/>
  <c r="N3950" i="1"/>
  <c r="P3950" i="1" s="1"/>
  <c r="R3950" i="1" s="1"/>
  <c r="S3950" i="1" s="1"/>
  <c r="Q3950" i="1"/>
  <c r="H3950" i="1" s="1"/>
  <c r="G3950" i="1" s="1"/>
  <c r="K3951" i="1"/>
  <c r="N3951" i="1"/>
  <c r="P3951" i="1" s="1"/>
  <c r="R3951" i="1" s="1"/>
  <c r="Q3951" i="1"/>
  <c r="H3951" i="1" s="1"/>
  <c r="D3951" i="1" s="1"/>
  <c r="K3952" i="1"/>
  <c r="N3952" i="1"/>
  <c r="P3952" i="1" s="1"/>
  <c r="R3952" i="1" s="1"/>
  <c r="Q3952" i="1"/>
  <c r="H3952" i="1" s="1"/>
  <c r="K3953" i="1"/>
  <c r="N3953" i="1"/>
  <c r="P3953" i="1" s="1"/>
  <c r="R3953" i="1" s="1"/>
  <c r="Q3953" i="1"/>
  <c r="H3953" i="1" s="1"/>
  <c r="D3953" i="1" s="1"/>
  <c r="K3954" i="1"/>
  <c r="N3954" i="1"/>
  <c r="P3954" i="1" s="1"/>
  <c r="R3954" i="1" s="1"/>
  <c r="S3954" i="1" s="1"/>
  <c r="Q3954" i="1"/>
  <c r="H3954" i="1" s="1"/>
  <c r="G3954" i="1" s="1"/>
  <c r="K3955" i="1"/>
  <c r="N3955" i="1"/>
  <c r="P3955" i="1" s="1"/>
  <c r="R3955" i="1" s="1"/>
  <c r="Q3955" i="1"/>
  <c r="H3955" i="1" s="1"/>
  <c r="D3955" i="1" s="1"/>
  <c r="K3956" i="1"/>
  <c r="N3956" i="1"/>
  <c r="P3956" i="1" s="1"/>
  <c r="R3956" i="1" s="1"/>
  <c r="Q3956" i="1"/>
  <c r="H3956" i="1" s="1"/>
  <c r="K3957" i="1"/>
  <c r="N3957" i="1"/>
  <c r="P3957" i="1" s="1"/>
  <c r="R3957" i="1" s="1"/>
  <c r="Q3957" i="1"/>
  <c r="H3957" i="1" s="1"/>
  <c r="D3957" i="1" s="1"/>
  <c r="K3958" i="1"/>
  <c r="N3958" i="1"/>
  <c r="P3958" i="1" s="1"/>
  <c r="R3958" i="1" s="1"/>
  <c r="S3958" i="1" s="1"/>
  <c r="Q3958" i="1"/>
  <c r="H3958" i="1" s="1"/>
  <c r="G3958" i="1" s="1"/>
  <c r="K3959" i="1"/>
  <c r="N3959" i="1"/>
  <c r="P3959" i="1" s="1"/>
  <c r="R3959" i="1" s="1"/>
  <c r="Q3959" i="1"/>
  <c r="H3959" i="1" s="1"/>
  <c r="D3959" i="1" s="1"/>
  <c r="K3960" i="1"/>
  <c r="N3960" i="1"/>
  <c r="P3960" i="1" s="1"/>
  <c r="R3960" i="1" s="1"/>
  <c r="Q3960" i="1"/>
  <c r="H3960" i="1" s="1"/>
  <c r="K3961" i="1"/>
  <c r="N3961" i="1"/>
  <c r="P3961" i="1" s="1"/>
  <c r="R3961" i="1" s="1"/>
  <c r="Q3961" i="1"/>
  <c r="H3961" i="1" s="1"/>
  <c r="D3961" i="1" s="1"/>
  <c r="K3962" i="1"/>
  <c r="N3962" i="1"/>
  <c r="P3962" i="1" s="1"/>
  <c r="R3962" i="1" s="1"/>
  <c r="S3962" i="1" s="1"/>
  <c r="Q3962" i="1"/>
  <c r="H3962" i="1" s="1"/>
  <c r="G3962" i="1" s="1"/>
  <c r="K3963" i="1"/>
  <c r="N3963" i="1"/>
  <c r="P3963" i="1" s="1"/>
  <c r="R3963" i="1" s="1"/>
  <c r="Q3963" i="1"/>
  <c r="H3963" i="1" s="1"/>
  <c r="D3963" i="1" s="1"/>
  <c r="K3964" i="1"/>
  <c r="N3964" i="1"/>
  <c r="P3964" i="1" s="1"/>
  <c r="R3964" i="1" s="1"/>
  <c r="Q3964" i="1"/>
  <c r="H3964" i="1" s="1"/>
  <c r="K3965" i="1"/>
  <c r="N3965" i="1"/>
  <c r="P3965" i="1" s="1"/>
  <c r="R3965" i="1" s="1"/>
  <c r="Q3965" i="1"/>
  <c r="H3965" i="1" s="1"/>
  <c r="D3965" i="1" s="1"/>
  <c r="K3966" i="1"/>
  <c r="N3966" i="1"/>
  <c r="P3966" i="1" s="1"/>
  <c r="R3966" i="1" s="1"/>
  <c r="S3966" i="1" s="1"/>
  <c r="Q3966" i="1"/>
  <c r="H3966" i="1" s="1"/>
  <c r="G3966" i="1" s="1"/>
  <c r="K3967" i="1"/>
  <c r="N3967" i="1"/>
  <c r="P3967" i="1" s="1"/>
  <c r="R3967" i="1" s="1"/>
  <c r="Q3967" i="1"/>
  <c r="H3967" i="1" s="1"/>
  <c r="D3967" i="1" s="1"/>
  <c r="K3968" i="1"/>
  <c r="N3968" i="1"/>
  <c r="P3968" i="1" s="1"/>
  <c r="R3968" i="1" s="1"/>
  <c r="Q3968" i="1"/>
  <c r="H3968" i="1" s="1"/>
  <c r="K3969" i="1"/>
  <c r="N3969" i="1"/>
  <c r="P3969" i="1" s="1"/>
  <c r="R3969" i="1" s="1"/>
  <c r="Q3969" i="1"/>
  <c r="H3969" i="1" s="1"/>
  <c r="D3969" i="1" s="1"/>
  <c r="K3970" i="1"/>
  <c r="N3970" i="1"/>
  <c r="P3970" i="1" s="1"/>
  <c r="R3970" i="1" s="1"/>
  <c r="S3970" i="1" s="1"/>
  <c r="Q3970" i="1"/>
  <c r="H3970" i="1" s="1"/>
  <c r="G3970" i="1" s="1"/>
  <c r="K3971" i="1"/>
  <c r="N3971" i="1"/>
  <c r="P3971" i="1" s="1"/>
  <c r="R3971" i="1" s="1"/>
  <c r="Q3971" i="1"/>
  <c r="H3971" i="1" s="1"/>
  <c r="D3971" i="1" s="1"/>
  <c r="K3972" i="1"/>
  <c r="N3972" i="1"/>
  <c r="P3972" i="1" s="1"/>
  <c r="R3972" i="1" s="1"/>
  <c r="Q3972" i="1"/>
  <c r="H3972" i="1" s="1"/>
  <c r="K3973" i="1"/>
  <c r="N3973" i="1"/>
  <c r="P3973" i="1" s="1"/>
  <c r="R3973" i="1" s="1"/>
  <c r="Q3973" i="1"/>
  <c r="H3973" i="1" s="1"/>
  <c r="D3973" i="1" s="1"/>
  <c r="K3974" i="1"/>
  <c r="N3974" i="1"/>
  <c r="P3974" i="1" s="1"/>
  <c r="R3974" i="1" s="1"/>
  <c r="S3974" i="1" s="1"/>
  <c r="Q3974" i="1"/>
  <c r="H3974" i="1" s="1"/>
  <c r="G3974" i="1" s="1"/>
  <c r="K3975" i="1"/>
  <c r="N3975" i="1"/>
  <c r="P3975" i="1" s="1"/>
  <c r="R3975" i="1" s="1"/>
  <c r="Q3975" i="1"/>
  <c r="H3975" i="1" s="1"/>
  <c r="D3975" i="1" s="1"/>
  <c r="K3976" i="1"/>
  <c r="N3976" i="1"/>
  <c r="P3976" i="1" s="1"/>
  <c r="R3976" i="1" s="1"/>
  <c r="Q3976" i="1"/>
  <c r="H3976" i="1" s="1"/>
  <c r="K3977" i="1"/>
  <c r="N3977" i="1"/>
  <c r="P3977" i="1" s="1"/>
  <c r="R3977" i="1" s="1"/>
  <c r="Q3977" i="1"/>
  <c r="H3977" i="1" s="1"/>
  <c r="D3977" i="1" s="1"/>
  <c r="K3978" i="1"/>
  <c r="N3978" i="1"/>
  <c r="P3978" i="1" s="1"/>
  <c r="R3978" i="1" s="1"/>
  <c r="S3978" i="1" s="1"/>
  <c r="Q3978" i="1"/>
  <c r="H3978" i="1" s="1"/>
  <c r="G3978" i="1" s="1"/>
  <c r="K3979" i="1"/>
  <c r="N3979" i="1"/>
  <c r="P3979" i="1" s="1"/>
  <c r="R3979" i="1" s="1"/>
  <c r="Q3979" i="1"/>
  <c r="H3979" i="1" s="1"/>
  <c r="D3979" i="1" s="1"/>
  <c r="K3980" i="1"/>
  <c r="N3980" i="1"/>
  <c r="P3980" i="1" s="1"/>
  <c r="R3980" i="1" s="1"/>
  <c r="Q3980" i="1"/>
  <c r="H3980" i="1" s="1"/>
  <c r="K3981" i="1"/>
  <c r="N3981" i="1"/>
  <c r="P3981" i="1" s="1"/>
  <c r="R3981" i="1" s="1"/>
  <c r="Q3981" i="1"/>
  <c r="H3981" i="1" s="1"/>
  <c r="D3981" i="1" s="1"/>
  <c r="K3982" i="1"/>
  <c r="N3982" i="1"/>
  <c r="P3982" i="1" s="1"/>
  <c r="R3982" i="1" s="1"/>
  <c r="S3982" i="1" s="1"/>
  <c r="Q3982" i="1"/>
  <c r="H3982" i="1" s="1"/>
  <c r="G3982" i="1" s="1"/>
  <c r="K3983" i="1"/>
  <c r="N3983" i="1"/>
  <c r="P3983" i="1" s="1"/>
  <c r="R3983" i="1" s="1"/>
  <c r="Q3983" i="1"/>
  <c r="H3983" i="1" s="1"/>
  <c r="D3983" i="1" s="1"/>
  <c r="K3984" i="1"/>
  <c r="N3984" i="1"/>
  <c r="P3984" i="1" s="1"/>
  <c r="R3984" i="1" s="1"/>
  <c r="Q3984" i="1"/>
  <c r="H3984" i="1" s="1"/>
  <c r="K3985" i="1"/>
  <c r="N3985" i="1"/>
  <c r="P3985" i="1" s="1"/>
  <c r="R3985" i="1" s="1"/>
  <c r="Q3985" i="1"/>
  <c r="H3985" i="1" s="1"/>
  <c r="D3985" i="1" s="1"/>
  <c r="K3986" i="1"/>
  <c r="N3986" i="1"/>
  <c r="P3986" i="1" s="1"/>
  <c r="R3986" i="1" s="1"/>
  <c r="S3986" i="1" s="1"/>
  <c r="Q3986" i="1"/>
  <c r="H3986" i="1" s="1"/>
  <c r="G3986" i="1" s="1"/>
  <c r="K3987" i="1"/>
  <c r="N3987" i="1"/>
  <c r="P3987" i="1" s="1"/>
  <c r="R3987" i="1" s="1"/>
  <c r="Q3987" i="1"/>
  <c r="H3987" i="1" s="1"/>
  <c r="D3987" i="1" s="1"/>
  <c r="K3988" i="1"/>
  <c r="N3988" i="1"/>
  <c r="P3988" i="1" s="1"/>
  <c r="R3988" i="1" s="1"/>
  <c r="Q3988" i="1"/>
  <c r="H3988" i="1" s="1"/>
  <c r="K3989" i="1"/>
  <c r="N3989" i="1"/>
  <c r="P3989" i="1" s="1"/>
  <c r="R3989" i="1" s="1"/>
  <c r="Q3989" i="1"/>
  <c r="H3989" i="1" s="1"/>
  <c r="D3989" i="1" s="1"/>
  <c r="K3990" i="1"/>
  <c r="N3990" i="1"/>
  <c r="P3990" i="1" s="1"/>
  <c r="R3990" i="1" s="1"/>
  <c r="S3990" i="1" s="1"/>
  <c r="Q3990" i="1"/>
  <c r="H3990" i="1" s="1"/>
  <c r="G3990" i="1" s="1"/>
  <c r="K3991" i="1"/>
  <c r="N3991" i="1"/>
  <c r="P3991" i="1" s="1"/>
  <c r="R3991" i="1" s="1"/>
  <c r="Q3991" i="1"/>
  <c r="H3991" i="1" s="1"/>
  <c r="D3991" i="1" s="1"/>
  <c r="K3992" i="1"/>
  <c r="N3992" i="1"/>
  <c r="P3992" i="1" s="1"/>
  <c r="R3992" i="1" s="1"/>
  <c r="Q3992" i="1"/>
  <c r="H3992" i="1" s="1"/>
  <c r="K3993" i="1"/>
  <c r="N3993" i="1"/>
  <c r="P3993" i="1" s="1"/>
  <c r="R3993" i="1" s="1"/>
  <c r="Q3993" i="1"/>
  <c r="H3993" i="1" s="1"/>
  <c r="D3993" i="1" s="1"/>
  <c r="K3994" i="1"/>
  <c r="N3994" i="1"/>
  <c r="P3994" i="1" s="1"/>
  <c r="R3994" i="1" s="1"/>
  <c r="S3994" i="1" s="1"/>
  <c r="Q3994" i="1"/>
  <c r="H3994" i="1" s="1"/>
  <c r="G3994" i="1" s="1"/>
  <c r="K3995" i="1"/>
  <c r="N3995" i="1"/>
  <c r="P3995" i="1" s="1"/>
  <c r="R3995" i="1" s="1"/>
  <c r="Q3995" i="1"/>
  <c r="H3995" i="1" s="1"/>
  <c r="D3995" i="1" s="1"/>
  <c r="K3996" i="1"/>
  <c r="N3996" i="1"/>
  <c r="P3996" i="1" s="1"/>
  <c r="R3996" i="1" s="1"/>
  <c r="Q3996" i="1"/>
  <c r="H3996" i="1" s="1"/>
  <c r="K3997" i="1"/>
  <c r="N3997" i="1"/>
  <c r="P3997" i="1" s="1"/>
  <c r="R3997" i="1" s="1"/>
  <c r="Q3997" i="1"/>
  <c r="H3997" i="1" s="1"/>
  <c r="D3997" i="1" s="1"/>
  <c r="K3998" i="1"/>
  <c r="N3998" i="1"/>
  <c r="P3998" i="1" s="1"/>
  <c r="R3998" i="1" s="1"/>
  <c r="S3998" i="1" s="1"/>
  <c r="Q3998" i="1"/>
  <c r="H3998" i="1" s="1"/>
  <c r="G3998" i="1" s="1"/>
  <c r="K3999" i="1"/>
  <c r="N3999" i="1"/>
  <c r="P3999" i="1" s="1"/>
  <c r="R3999" i="1" s="1"/>
  <c r="Q3999" i="1"/>
  <c r="H3999" i="1" s="1"/>
  <c r="D3999" i="1" s="1"/>
  <c r="K4000" i="1"/>
  <c r="N4000" i="1"/>
  <c r="P4000" i="1" s="1"/>
  <c r="R4000" i="1" s="1"/>
  <c r="Q4000" i="1"/>
  <c r="H4000" i="1" s="1"/>
  <c r="T4023" i="1" l="1"/>
  <c r="V4023" i="1" s="1"/>
  <c r="T4112" i="1"/>
  <c r="V4112" i="1" s="1"/>
  <c r="T4078" i="1"/>
  <c r="V4078" i="1" s="1"/>
  <c r="W4039" i="1"/>
  <c r="W4027" i="1"/>
  <c r="W4144" i="1"/>
  <c r="W4228" i="1"/>
  <c r="W4248" i="1"/>
  <c r="W4049" i="1"/>
  <c r="T4116" i="1"/>
  <c r="V4116" i="1" s="1"/>
  <c r="W4118" i="1"/>
  <c r="W4212" i="1"/>
  <c r="W4220" i="1"/>
  <c r="W4356" i="1"/>
  <c r="W4160" i="1"/>
  <c r="W4204" i="1"/>
  <c r="W4189" i="1"/>
  <c r="W4324" i="1"/>
  <c r="T4187" i="1"/>
  <c r="V4187" i="1" s="1"/>
  <c r="T4180" i="1"/>
  <c r="V4180" i="1" s="1"/>
  <c r="T4184" i="1"/>
  <c r="V4184" i="1" s="1"/>
  <c r="T4148" i="1"/>
  <c r="V4148" i="1" s="1"/>
  <c r="X3580" i="1"/>
  <c r="T4136" i="1"/>
  <c r="V4136" i="1" s="1"/>
  <c r="W4090" i="1"/>
  <c r="T4172" i="1"/>
  <c r="V4172" i="1" s="1"/>
  <c r="T4162" i="1"/>
  <c r="V4162" i="1" s="1"/>
  <c r="W4168" i="1"/>
  <c r="W4224" i="1"/>
  <c r="W4132" i="1"/>
  <c r="W4164" i="1"/>
  <c r="W4081" i="1"/>
  <c r="T4146" i="1"/>
  <c r="V4146" i="1" s="1"/>
  <c r="W4340" i="1"/>
  <c r="T4130" i="1"/>
  <c r="V4130" i="1" s="1"/>
  <c r="W4128" i="1"/>
  <c r="S1866" i="1"/>
  <c r="W4056" i="1"/>
  <c r="T4122" i="1"/>
  <c r="V4122" i="1" s="1"/>
  <c r="D2029" i="1"/>
  <c r="T4347" i="1"/>
  <c r="V4347" i="1" s="1"/>
  <c r="S3578" i="1"/>
  <c r="W3578" i="1" s="1"/>
  <c r="X3559" i="1"/>
  <c r="D3575" i="1"/>
  <c r="T4052" i="1"/>
  <c r="V4052" i="1" s="1"/>
  <c r="S1900" i="1"/>
  <c r="D1390" i="1"/>
  <c r="X1982" i="1"/>
  <c r="T4140" i="1"/>
  <c r="V4140" i="1" s="1"/>
  <c r="W4203" i="1"/>
  <c r="T4195" i="1"/>
  <c r="V4195" i="1" s="1"/>
  <c r="T4082" i="1"/>
  <c r="V4082" i="1" s="1"/>
  <c r="W4082" i="1"/>
  <c r="T4138" i="1"/>
  <c r="V4138" i="1" s="1"/>
  <c r="T4154" i="1"/>
  <c r="V4154" i="1" s="1"/>
  <c r="T4170" i="1"/>
  <c r="V4170" i="1" s="1"/>
  <c r="W4094" i="1"/>
  <c r="W4156" i="1"/>
  <c r="T4045" i="1"/>
  <c r="V4045" i="1" s="1"/>
  <c r="W4045" i="1"/>
  <c r="X1930" i="1"/>
  <c r="D1753" i="1"/>
  <c r="W4114" i="1"/>
  <c r="W4152" i="1"/>
  <c r="T4252" i="1"/>
  <c r="V4252" i="1" s="1"/>
  <c r="T4053" i="1"/>
  <c r="V4053" i="1" s="1"/>
  <c r="W4053" i="1"/>
  <c r="X3662" i="1"/>
  <c r="D1553" i="1"/>
  <c r="D1529" i="1"/>
  <c r="X1428" i="1"/>
  <c r="T4040" i="1"/>
  <c r="V4040" i="1" s="1"/>
  <c r="W4040" i="1"/>
  <c r="W4033" i="1"/>
  <c r="T4033" i="1"/>
  <c r="V4033" i="1" s="1"/>
  <c r="T4024" i="1"/>
  <c r="V4024" i="1" s="1"/>
  <c r="W4024" i="1"/>
  <c r="W4055" i="1"/>
  <c r="T4055" i="1"/>
  <c r="V4055" i="1" s="1"/>
  <c r="W4047" i="1"/>
  <c r="T4047" i="1"/>
  <c r="V4047" i="1" s="1"/>
  <c r="W4037" i="1"/>
  <c r="T4037" i="1"/>
  <c r="V4037" i="1" s="1"/>
  <c r="W4042" i="1"/>
  <c r="T4042" i="1"/>
  <c r="V4042" i="1" s="1"/>
  <c r="T4099" i="1"/>
  <c r="V4099" i="1" s="1"/>
  <c r="W4099" i="1"/>
  <c r="W4076" i="1"/>
  <c r="T4076" i="1"/>
  <c r="V4076" i="1" s="1"/>
  <c r="T4077" i="1"/>
  <c r="V4077" i="1" s="1"/>
  <c r="W4077" i="1"/>
  <c r="T4091" i="1"/>
  <c r="V4091" i="1" s="1"/>
  <c r="W4091" i="1"/>
  <c r="T4107" i="1"/>
  <c r="V4107" i="1" s="1"/>
  <c r="W4107" i="1"/>
  <c r="W4043" i="1"/>
  <c r="T4043" i="1"/>
  <c r="V4043" i="1" s="1"/>
  <c r="T4102" i="1"/>
  <c r="V4102" i="1" s="1"/>
  <c r="W4102" i="1"/>
  <c r="W4137" i="1"/>
  <c r="T4137" i="1"/>
  <c r="V4137" i="1" s="1"/>
  <c r="W4169" i="1"/>
  <c r="T4169" i="1"/>
  <c r="V4169" i="1" s="1"/>
  <c r="T4194" i="1"/>
  <c r="V4194" i="1" s="1"/>
  <c r="W4194" i="1"/>
  <c r="W4150" i="1"/>
  <c r="T4150" i="1"/>
  <c r="V4150" i="1" s="1"/>
  <c r="W4179" i="1"/>
  <c r="T4179" i="1"/>
  <c r="V4179" i="1" s="1"/>
  <c r="T4205" i="1"/>
  <c r="V4205" i="1" s="1"/>
  <c r="W4205" i="1"/>
  <c r="W4183" i="1"/>
  <c r="T4183" i="1"/>
  <c r="V4183" i="1" s="1"/>
  <c r="T4185" i="1"/>
  <c r="V4185" i="1" s="1"/>
  <c r="W4185" i="1"/>
  <c r="W4211" i="1"/>
  <c r="T4211" i="1"/>
  <c r="V4211" i="1" s="1"/>
  <c r="W4190" i="1"/>
  <c r="T4190" i="1"/>
  <c r="V4190" i="1" s="1"/>
  <c r="T4213" i="1"/>
  <c r="V4213" i="1" s="1"/>
  <c r="W4213" i="1"/>
  <c r="W4199" i="1"/>
  <c r="T4199" i="1"/>
  <c r="V4199" i="1" s="1"/>
  <c r="W4219" i="1"/>
  <c r="T4219" i="1"/>
  <c r="V4219" i="1" s="1"/>
  <c r="W4334" i="1"/>
  <c r="T4334" i="1"/>
  <c r="V4334" i="1" s="1"/>
  <c r="W4358" i="1"/>
  <c r="T4358" i="1"/>
  <c r="V4358" i="1" s="1"/>
  <c r="W4266" i="1"/>
  <c r="T4266" i="1"/>
  <c r="V4266" i="1" s="1"/>
  <c r="W4282" i="1"/>
  <c r="T4282" i="1"/>
  <c r="V4282" i="1" s="1"/>
  <c r="W4298" i="1"/>
  <c r="T4298" i="1"/>
  <c r="V4298" i="1" s="1"/>
  <c r="T4317" i="1"/>
  <c r="V4317" i="1" s="1"/>
  <c r="W4317" i="1"/>
  <c r="W4322" i="1"/>
  <c r="T4322" i="1"/>
  <c r="V4322" i="1" s="1"/>
  <c r="T4349" i="1"/>
  <c r="V4349" i="1" s="1"/>
  <c r="W4349" i="1"/>
  <c r="T4200" i="1"/>
  <c r="V4200" i="1" s="1"/>
  <c r="W4200" i="1"/>
  <c r="W4188" i="1"/>
  <c r="T4188" i="1"/>
  <c r="V4188" i="1" s="1"/>
  <c r="T4250" i="1"/>
  <c r="V4250" i="1" s="1"/>
  <c r="W4250" i="1"/>
  <c r="W4253" i="1"/>
  <c r="T4253" i="1"/>
  <c r="V4253" i="1" s="1"/>
  <c r="W4335" i="1"/>
  <c r="T4335" i="1"/>
  <c r="V4335" i="1" s="1"/>
  <c r="T4320" i="1"/>
  <c r="V4320" i="1" s="1"/>
  <c r="W4320" i="1"/>
  <c r="W4355" i="1"/>
  <c r="T4355" i="1"/>
  <c r="V4355" i="1" s="1"/>
  <c r="W4026" i="1"/>
  <c r="T4026" i="1"/>
  <c r="V4026" i="1" s="1"/>
  <c r="W4029" i="1"/>
  <c r="T4029" i="1"/>
  <c r="V4029" i="1" s="1"/>
  <c r="W4038" i="1"/>
  <c r="T4038" i="1"/>
  <c r="V4038" i="1" s="1"/>
  <c r="W4034" i="1"/>
  <c r="T4034" i="1"/>
  <c r="V4034" i="1" s="1"/>
  <c r="W4058" i="1"/>
  <c r="T4058" i="1"/>
  <c r="V4058" i="1" s="1"/>
  <c r="T4036" i="1"/>
  <c r="V4036" i="1" s="1"/>
  <c r="W4036" i="1"/>
  <c r="W4063" i="1"/>
  <c r="T4063" i="1"/>
  <c r="V4063" i="1" s="1"/>
  <c r="W4067" i="1"/>
  <c r="T4067" i="1"/>
  <c r="V4067" i="1" s="1"/>
  <c r="W4071" i="1"/>
  <c r="T4071" i="1"/>
  <c r="V4071" i="1" s="1"/>
  <c r="T4083" i="1"/>
  <c r="V4083" i="1" s="1"/>
  <c r="W4083" i="1"/>
  <c r="W4096" i="1"/>
  <c r="T4096" i="1"/>
  <c r="V4096" i="1" s="1"/>
  <c r="W4105" i="1"/>
  <c r="T4105" i="1"/>
  <c r="V4105" i="1" s="1"/>
  <c r="W4087" i="1"/>
  <c r="T4087" i="1"/>
  <c r="V4087" i="1" s="1"/>
  <c r="W4101" i="1"/>
  <c r="T4101" i="1"/>
  <c r="V4101" i="1" s="1"/>
  <c r="T4109" i="1"/>
  <c r="V4109" i="1" s="1"/>
  <c r="W4109" i="1"/>
  <c r="W4145" i="1"/>
  <c r="T4145" i="1"/>
  <c r="V4145" i="1" s="1"/>
  <c r="T4186" i="1"/>
  <c r="V4186" i="1" s="1"/>
  <c r="W4186" i="1"/>
  <c r="T4113" i="1"/>
  <c r="V4113" i="1" s="1"/>
  <c r="W4113" i="1"/>
  <c r="W4126" i="1"/>
  <c r="T4126" i="1"/>
  <c r="V4126" i="1" s="1"/>
  <c r="W4158" i="1"/>
  <c r="T4158" i="1"/>
  <c r="V4158" i="1" s="1"/>
  <c r="T4131" i="1"/>
  <c r="V4131" i="1" s="1"/>
  <c r="W4131" i="1"/>
  <c r="T4139" i="1"/>
  <c r="V4139" i="1" s="1"/>
  <c r="W4139" i="1"/>
  <c r="T4147" i="1"/>
  <c r="V4147" i="1" s="1"/>
  <c r="W4147" i="1"/>
  <c r="T4155" i="1"/>
  <c r="V4155" i="1" s="1"/>
  <c r="W4155" i="1"/>
  <c r="T4163" i="1"/>
  <c r="V4163" i="1" s="1"/>
  <c r="W4163" i="1"/>
  <c r="T4171" i="1"/>
  <c r="V4171" i="1" s="1"/>
  <c r="W4171" i="1"/>
  <c r="W4182" i="1"/>
  <c r="T4182" i="1"/>
  <c r="V4182" i="1" s="1"/>
  <c r="T4103" i="1"/>
  <c r="V4103" i="1" s="1"/>
  <c r="W4103" i="1"/>
  <c r="T4111" i="1"/>
  <c r="V4111" i="1" s="1"/>
  <c r="W4111" i="1"/>
  <c r="T4217" i="1"/>
  <c r="V4217" i="1" s="1"/>
  <c r="W4217" i="1"/>
  <c r="T4020" i="1"/>
  <c r="V4020" i="1" s="1"/>
  <c r="W4020" i="1"/>
  <c r="T4329" i="1"/>
  <c r="V4329" i="1" s="1"/>
  <c r="W4329" i="1"/>
  <c r="W4326" i="1"/>
  <c r="T4326" i="1"/>
  <c r="V4326" i="1" s="1"/>
  <c r="W4342" i="1"/>
  <c r="T4342" i="1"/>
  <c r="V4342" i="1" s="1"/>
  <c r="T4357" i="1"/>
  <c r="V4357" i="1" s="1"/>
  <c r="W4357" i="1"/>
  <c r="W4262" i="1"/>
  <c r="T4262" i="1"/>
  <c r="V4262" i="1" s="1"/>
  <c r="W4278" i="1"/>
  <c r="T4278" i="1"/>
  <c r="V4278" i="1" s="1"/>
  <c r="W4294" i="1"/>
  <c r="T4294" i="1"/>
  <c r="V4294" i="1" s="1"/>
  <c r="W4310" i="1"/>
  <c r="T4310" i="1"/>
  <c r="V4310" i="1" s="1"/>
  <c r="T4353" i="1"/>
  <c r="V4353" i="1" s="1"/>
  <c r="W4353" i="1"/>
  <c r="W4210" i="1"/>
  <c r="T4210" i="1"/>
  <c r="V4210" i="1" s="1"/>
  <c r="T4325" i="1"/>
  <c r="V4325" i="1" s="1"/>
  <c r="W4325" i="1"/>
  <c r="W4346" i="1"/>
  <c r="T4346" i="1"/>
  <c r="V4346" i="1" s="1"/>
  <c r="T4296" i="1"/>
  <c r="V4296" i="1" s="1"/>
  <c r="W4296" i="1"/>
  <c r="T4276" i="1"/>
  <c r="V4276" i="1" s="1"/>
  <c r="W4276" i="1"/>
  <c r="T4308" i="1"/>
  <c r="V4308" i="1" s="1"/>
  <c r="W4308" i="1"/>
  <c r="T4348" i="1"/>
  <c r="V4348" i="1" s="1"/>
  <c r="W4348" i="1"/>
  <c r="T4284" i="1"/>
  <c r="V4284" i="1" s="1"/>
  <c r="W4284" i="1"/>
  <c r="T4288" i="1"/>
  <c r="V4288" i="1" s="1"/>
  <c r="W4288" i="1"/>
  <c r="T4332" i="1"/>
  <c r="V4332" i="1" s="1"/>
  <c r="W4332" i="1"/>
  <c r="T4256" i="1"/>
  <c r="V4256" i="1" s="1"/>
  <c r="W4256" i="1"/>
  <c r="T4264" i="1"/>
  <c r="V4264" i="1" s="1"/>
  <c r="W4264" i="1"/>
  <c r="T4300" i="1"/>
  <c r="V4300" i="1" s="1"/>
  <c r="W4300" i="1"/>
  <c r="S3201" i="1"/>
  <c r="D3197" i="1"/>
  <c r="D2812" i="1"/>
  <c r="T4032" i="1"/>
  <c r="V4032" i="1" s="1"/>
  <c r="W4032" i="1"/>
  <c r="W4022" i="1"/>
  <c r="T4022" i="1"/>
  <c r="V4022" i="1" s="1"/>
  <c r="W4025" i="1"/>
  <c r="T4025" i="1"/>
  <c r="V4025" i="1" s="1"/>
  <c r="W4030" i="1"/>
  <c r="T4030" i="1"/>
  <c r="V4030" i="1" s="1"/>
  <c r="W4050" i="1"/>
  <c r="T4050" i="1"/>
  <c r="V4050" i="1" s="1"/>
  <c r="T4041" i="1"/>
  <c r="V4041" i="1" s="1"/>
  <c r="W4041" i="1"/>
  <c r="T4046" i="1"/>
  <c r="V4046" i="1" s="1"/>
  <c r="W4046" i="1"/>
  <c r="W4054" i="1"/>
  <c r="T4054" i="1"/>
  <c r="V4054" i="1" s="1"/>
  <c r="T4085" i="1"/>
  <c r="V4085" i="1" s="1"/>
  <c r="W4085" i="1"/>
  <c r="W4100" i="1"/>
  <c r="T4100" i="1"/>
  <c r="V4100" i="1" s="1"/>
  <c r="T4121" i="1"/>
  <c r="V4121" i="1" s="1"/>
  <c r="W4121" i="1"/>
  <c r="W4089" i="1"/>
  <c r="T4089" i="1"/>
  <c r="V4089" i="1" s="1"/>
  <c r="T4044" i="1"/>
  <c r="V4044" i="1" s="1"/>
  <c r="W4044" i="1"/>
  <c r="W4092" i="1"/>
  <c r="T4092" i="1"/>
  <c r="V4092" i="1" s="1"/>
  <c r="W4097" i="1"/>
  <c r="T4097" i="1"/>
  <c r="V4097" i="1" s="1"/>
  <c r="W4088" i="1"/>
  <c r="T4088" i="1"/>
  <c r="V4088" i="1" s="1"/>
  <c r="T4125" i="1"/>
  <c r="V4125" i="1" s="1"/>
  <c r="W4125" i="1"/>
  <c r="W4123" i="1"/>
  <c r="T4123" i="1"/>
  <c r="V4123" i="1" s="1"/>
  <c r="W4153" i="1"/>
  <c r="T4153" i="1"/>
  <c r="V4153" i="1" s="1"/>
  <c r="W4134" i="1"/>
  <c r="T4134" i="1"/>
  <c r="V4134" i="1" s="1"/>
  <c r="W4166" i="1"/>
  <c r="T4166" i="1"/>
  <c r="V4166" i="1" s="1"/>
  <c r="W4175" i="1"/>
  <c r="T4175" i="1"/>
  <c r="V4175" i="1" s="1"/>
  <c r="W4191" i="1"/>
  <c r="T4191" i="1"/>
  <c r="V4191" i="1" s="1"/>
  <c r="T4193" i="1"/>
  <c r="V4193" i="1" s="1"/>
  <c r="W4193" i="1"/>
  <c r="W4206" i="1"/>
  <c r="T4206" i="1"/>
  <c r="V4206" i="1" s="1"/>
  <c r="W4215" i="1"/>
  <c r="T4215" i="1"/>
  <c r="V4215" i="1" s="1"/>
  <c r="T4124" i="1"/>
  <c r="V4124" i="1" s="1"/>
  <c r="W4124" i="1"/>
  <c r="T4181" i="1"/>
  <c r="V4181" i="1" s="1"/>
  <c r="W4181" i="1"/>
  <c r="W4214" i="1"/>
  <c r="T4214" i="1"/>
  <c r="V4214" i="1" s="1"/>
  <c r="T4209" i="1"/>
  <c r="V4209" i="1" s="1"/>
  <c r="W4209" i="1"/>
  <c r="W4318" i="1"/>
  <c r="T4318" i="1"/>
  <c r="V4318" i="1" s="1"/>
  <c r="W4350" i="1"/>
  <c r="T4350" i="1"/>
  <c r="V4350" i="1" s="1"/>
  <c r="W4258" i="1"/>
  <c r="T4258" i="1"/>
  <c r="V4258" i="1" s="1"/>
  <c r="W4274" i="1"/>
  <c r="T4274" i="1"/>
  <c r="V4274" i="1" s="1"/>
  <c r="W4290" i="1"/>
  <c r="T4290" i="1"/>
  <c r="V4290" i="1" s="1"/>
  <c r="W4306" i="1"/>
  <c r="T4306" i="1"/>
  <c r="V4306" i="1" s="1"/>
  <c r="T4333" i="1"/>
  <c r="V4333" i="1" s="1"/>
  <c r="W4333" i="1"/>
  <c r="W4338" i="1"/>
  <c r="T4338" i="1"/>
  <c r="V4338" i="1" s="1"/>
  <c r="T4201" i="1"/>
  <c r="V4201" i="1" s="1"/>
  <c r="W4201" i="1"/>
  <c r="W4339" i="1"/>
  <c r="T4339" i="1"/>
  <c r="V4339" i="1" s="1"/>
  <c r="T4352" i="1"/>
  <c r="V4352" i="1" s="1"/>
  <c r="W4352" i="1"/>
  <c r="W4319" i="1"/>
  <c r="T4319" i="1"/>
  <c r="V4319" i="1" s="1"/>
  <c r="W4323" i="1"/>
  <c r="T4323" i="1"/>
  <c r="V4323" i="1" s="1"/>
  <c r="T4336" i="1"/>
  <c r="V4336" i="1" s="1"/>
  <c r="W4336" i="1"/>
  <c r="W4351" i="1"/>
  <c r="T4351" i="1"/>
  <c r="V4351" i="1" s="1"/>
  <c r="X3539" i="1"/>
  <c r="D3385" i="1"/>
  <c r="T4028" i="1"/>
  <c r="V4028" i="1" s="1"/>
  <c r="W4028" i="1"/>
  <c r="T4035" i="1"/>
  <c r="V4035" i="1" s="1"/>
  <c r="W4035" i="1"/>
  <c r="T4057" i="1"/>
  <c r="V4057" i="1" s="1"/>
  <c r="W4057" i="1"/>
  <c r="W4021" i="1"/>
  <c r="T4021" i="1"/>
  <c r="V4021" i="1" s="1"/>
  <c r="T4048" i="1"/>
  <c r="V4048" i="1" s="1"/>
  <c r="W4048" i="1"/>
  <c r="W4079" i="1"/>
  <c r="T4079" i="1"/>
  <c r="V4079" i="1" s="1"/>
  <c r="W4093" i="1"/>
  <c r="T4093" i="1"/>
  <c r="V4093" i="1" s="1"/>
  <c r="W4059" i="1"/>
  <c r="T4059" i="1"/>
  <c r="V4059" i="1" s="1"/>
  <c r="T4095" i="1"/>
  <c r="V4095" i="1" s="1"/>
  <c r="W4095" i="1"/>
  <c r="W4061" i="1"/>
  <c r="T4061" i="1"/>
  <c r="V4061" i="1" s="1"/>
  <c r="W4065" i="1"/>
  <c r="T4065" i="1"/>
  <c r="V4065" i="1" s="1"/>
  <c r="W4069" i="1"/>
  <c r="T4069" i="1"/>
  <c r="V4069" i="1" s="1"/>
  <c r="W4073" i="1"/>
  <c r="T4073" i="1"/>
  <c r="V4073" i="1" s="1"/>
  <c r="T4075" i="1"/>
  <c r="V4075" i="1" s="1"/>
  <c r="W4075" i="1"/>
  <c r="T4086" i="1"/>
  <c r="V4086" i="1" s="1"/>
  <c r="W4086" i="1"/>
  <c r="W4104" i="1"/>
  <c r="T4104" i="1"/>
  <c r="V4104" i="1" s="1"/>
  <c r="W4129" i="1"/>
  <c r="T4129" i="1"/>
  <c r="V4129" i="1" s="1"/>
  <c r="W4161" i="1"/>
  <c r="T4161" i="1"/>
  <c r="V4161" i="1" s="1"/>
  <c r="T4202" i="1"/>
  <c r="V4202" i="1" s="1"/>
  <c r="W4202" i="1"/>
  <c r="T4117" i="1"/>
  <c r="V4117" i="1" s="1"/>
  <c r="W4117" i="1"/>
  <c r="W4142" i="1"/>
  <c r="T4142" i="1"/>
  <c r="V4142" i="1" s="1"/>
  <c r="W4084" i="1"/>
  <c r="T4084" i="1"/>
  <c r="V4084" i="1" s="1"/>
  <c r="T4106" i="1"/>
  <c r="V4106" i="1" s="1"/>
  <c r="W4106" i="1"/>
  <c r="T4133" i="1"/>
  <c r="V4133" i="1" s="1"/>
  <c r="W4133" i="1"/>
  <c r="T4141" i="1"/>
  <c r="V4141" i="1" s="1"/>
  <c r="W4141" i="1"/>
  <c r="T4149" i="1"/>
  <c r="V4149" i="1" s="1"/>
  <c r="W4149" i="1"/>
  <c r="T4157" i="1"/>
  <c r="V4157" i="1" s="1"/>
  <c r="W4157" i="1"/>
  <c r="T4165" i="1"/>
  <c r="V4165" i="1" s="1"/>
  <c r="W4165" i="1"/>
  <c r="T4115" i="1"/>
  <c r="V4115" i="1" s="1"/>
  <c r="W4115" i="1"/>
  <c r="T4221" i="1"/>
  <c r="V4221" i="1" s="1"/>
  <c r="W4221" i="1"/>
  <c r="T4223" i="1"/>
  <c r="V4223" i="1" s="1"/>
  <c r="W4223" i="1"/>
  <c r="T4225" i="1"/>
  <c r="V4225" i="1" s="1"/>
  <c r="W4225" i="1"/>
  <c r="T4227" i="1"/>
  <c r="V4227" i="1" s="1"/>
  <c r="W4227" i="1"/>
  <c r="T4229" i="1"/>
  <c r="V4229" i="1" s="1"/>
  <c r="W4229" i="1"/>
  <c r="T4231" i="1"/>
  <c r="V4231" i="1" s="1"/>
  <c r="W4231" i="1"/>
  <c r="T4233" i="1"/>
  <c r="V4233" i="1" s="1"/>
  <c r="W4233" i="1"/>
  <c r="T4235" i="1"/>
  <c r="V4235" i="1" s="1"/>
  <c r="W4235" i="1"/>
  <c r="T4237" i="1"/>
  <c r="V4237" i="1" s="1"/>
  <c r="W4237" i="1"/>
  <c r="T4239" i="1"/>
  <c r="V4239" i="1" s="1"/>
  <c r="W4239" i="1"/>
  <c r="T4241" i="1"/>
  <c r="V4241" i="1" s="1"/>
  <c r="W4241" i="1"/>
  <c r="T4243" i="1"/>
  <c r="V4243" i="1" s="1"/>
  <c r="W4243" i="1"/>
  <c r="T4245" i="1"/>
  <c r="V4245" i="1" s="1"/>
  <c r="W4245" i="1"/>
  <c r="T4247" i="1"/>
  <c r="V4247" i="1" s="1"/>
  <c r="W4247" i="1"/>
  <c r="T4251" i="1"/>
  <c r="V4251" i="1" s="1"/>
  <c r="W4251" i="1"/>
  <c r="T4110" i="1"/>
  <c r="V4110" i="1" s="1"/>
  <c r="W4110" i="1"/>
  <c r="W4198" i="1"/>
  <c r="T4198" i="1"/>
  <c r="V4198" i="1" s="1"/>
  <c r="W4218" i="1"/>
  <c r="T4218" i="1"/>
  <c r="V4218" i="1" s="1"/>
  <c r="T4119" i="1"/>
  <c r="V4119" i="1" s="1"/>
  <c r="W4119" i="1"/>
  <c r="T4177" i="1"/>
  <c r="V4177" i="1" s="1"/>
  <c r="W4177" i="1"/>
  <c r="W4196" i="1"/>
  <c r="T4196" i="1"/>
  <c r="V4196" i="1" s="1"/>
  <c r="W4207" i="1"/>
  <c r="T4207" i="1"/>
  <c r="V4207" i="1" s="1"/>
  <c r="T4173" i="1"/>
  <c r="V4173" i="1" s="1"/>
  <c r="W4173" i="1"/>
  <c r="T4313" i="1"/>
  <c r="V4313" i="1" s="1"/>
  <c r="W4313" i="1"/>
  <c r="T4345" i="1"/>
  <c r="V4345" i="1" s="1"/>
  <c r="W4345" i="1"/>
  <c r="W4254" i="1"/>
  <c r="T4254" i="1"/>
  <c r="V4254" i="1" s="1"/>
  <c r="W4270" i="1"/>
  <c r="T4270" i="1"/>
  <c r="V4270" i="1" s="1"/>
  <c r="W4286" i="1"/>
  <c r="T4286" i="1"/>
  <c r="V4286" i="1" s="1"/>
  <c r="W4302" i="1"/>
  <c r="T4302" i="1"/>
  <c r="V4302" i="1" s="1"/>
  <c r="W4354" i="1"/>
  <c r="T4354" i="1"/>
  <c r="V4354" i="1" s="1"/>
  <c r="T4321" i="1"/>
  <c r="V4321" i="1" s="1"/>
  <c r="W4321" i="1"/>
  <c r="T4337" i="1"/>
  <c r="V4337" i="1" s="1"/>
  <c r="W4337" i="1"/>
  <c r="W4330" i="1"/>
  <c r="T4330" i="1"/>
  <c r="V4330" i="1" s="1"/>
  <c r="T4208" i="1"/>
  <c r="V4208" i="1" s="1"/>
  <c r="W4208" i="1"/>
  <c r="W4314" i="1"/>
  <c r="T4314" i="1"/>
  <c r="V4314" i="1" s="1"/>
  <c r="T4341" i="1"/>
  <c r="V4341" i="1" s="1"/>
  <c r="W4341" i="1"/>
  <c r="T4280" i="1"/>
  <c r="V4280" i="1" s="1"/>
  <c r="W4280" i="1"/>
  <c r="T4312" i="1"/>
  <c r="V4312" i="1" s="1"/>
  <c r="W4312" i="1"/>
  <c r="T4292" i="1"/>
  <c r="V4292" i="1" s="1"/>
  <c r="W4292" i="1"/>
  <c r="T4316" i="1"/>
  <c r="V4316" i="1" s="1"/>
  <c r="W4316" i="1"/>
  <c r="T4272" i="1"/>
  <c r="V4272" i="1" s="1"/>
  <c r="W4272" i="1"/>
  <c r="T4304" i="1"/>
  <c r="V4304" i="1" s="1"/>
  <c r="W4304" i="1"/>
  <c r="T4260" i="1"/>
  <c r="V4260" i="1" s="1"/>
  <c r="W4260" i="1"/>
  <c r="T4268" i="1"/>
  <c r="V4268" i="1" s="1"/>
  <c r="W4268" i="1"/>
  <c r="X114" i="1"/>
  <c r="S3313" i="1"/>
  <c r="D3820" i="1"/>
  <c r="D3229" i="1"/>
  <c r="S3185" i="1"/>
  <c r="X2783" i="1"/>
  <c r="D2093" i="1"/>
  <c r="D2045" i="1"/>
  <c r="X1970" i="1"/>
  <c r="X1964" i="1"/>
  <c r="X1962" i="1"/>
  <c r="X1936" i="1"/>
  <c r="X1906" i="1"/>
  <c r="X1486" i="1"/>
  <c r="S1484" i="1"/>
  <c r="S1460" i="1"/>
  <c r="D3675" i="1"/>
  <c r="D3469" i="1"/>
  <c r="D3452" i="1"/>
  <c r="D3432" i="1"/>
  <c r="X2878" i="1"/>
  <c r="D2212" i="1"/>
  <c r="D2104" i="1"/>
  <c r="X1972" i="1"/>
  <c r="X1966" i="1"/>
  <c r="X1954" i="1"/>
  <c r="D1569" i="1"/>
  <c r="D1537" i="1"/>
  <c r="D1513" i="1"/>
  <c r="X1414" i="1"/>
  <c r="D1414" i="1"/>
  <c r="S14" i="1"/>
  <c r="G2149" i="1"/>
  <c r="D2149" i="1"/>
  <c r="S1918" i="1"/>
  <c r="X1918" i="1"/>
  <c r="G1422" i="1"/>
  <c r="D1422" i="1"/>
  <c r="G1294" i="1"/>
  <c r="D1294" i="1"/>
  <c r="S120" i="1"/>
  <c r="W120" i="1" s="1"/>
  <c r="X120" i="1"/>
  <c r="G2180" i="1"/>
  <c r="D2180" i="1"/>
  <c r="G2077" i="1"/>
  <c r="D2077" i="1"/>
  <c r="S1986" i="1"/>
  <c r="X1986" i="1"/>
  <c r="S1902" i="1"/>
  <c r="T1902" i="1" s="1"/>
  <c r="V1902" i="1" s="1"/>
  <c r="X1902" i="1"/>
  <c r="G1838" i="1"/>
  <c r="D1838" i="1"/>
  <c r="G1577" i="1"/>
  <c r="D1577" i="1"/>
  <c r="D3687" i="1"/>
  <c r="S3654" i="1"/>
  <c r="D3654" i="1"/>
  <c r="X3551" i="1"/>
  <c r="X3515" i="1"/>
  <c r="S3233" i="1"/>
  <c r="S2352" i="1"/>
  <c r="T2352" i="1" s="1"/>
  <c r="V2352" i="1" s="1"/>
  <c r="X2352" i="1"/>
  <c r="X1984" i="1"/>
  <c r="S1916" i="1"/>
  <c r="X1916" i="1"/>
  <c r="G1430" i="1"/>
  <c r="D1430" i="1"/>
  <c r="G1406" i="1"/>
  <c r="D1406" i="1"/>
  <c r="S1376" i="1"/>
  <c r="X1376" i="1"/>
  <c r="S1258" i="1"/>
  <c r="X1258" i="1"/>
  <c r="D3788" i="1"/>
  <c r="D3778" i="1"/>
  <c r="D3679" i="1"/>
  <c r="D3638" i="1"/>
  <c r="S3622" i="1"/>
  <c r="T3622" i="1" s="1"/>
  <c r="V3622" i="1" s="1"/>
  <c r="X3523" i="1"/>
  <c r="D3523" i="1"/>
  <c r="X3507" i="1"/>
  <c r="D3507" i="1"/>
  <c r="X3281" i="1"/>
  <c r="D2887" i="1"/>
  <c r="D2823" i="1"/>
  <c r="S1978" i="1"/>
  <c r="X1978" i="1"/>
  <c r="G1593" i="1"/>
  <c r="D1593" i="1"/>
  <c r="G1201" i="1"/>
  <c r="D1201" i="1"/>
  <c r="W4006" i="1"/>
  <c r="T4006" i="1"/>
  <c r="V4006" i="1" s="1"/>
  <c r="T4009" i="1"/>
  <c r="V4009" i="1" s="1"/>
  <c r="W4009" i="1"/>
  <c r="W4010" i="1"/>
  <c r="T4010" i="1"/>
  <c r="V4010" i="1" s="1"/>
  <c r="W4002" i="1"/>
  <c r="T4002" i="1"/>
  <c r="V4002" i="1" s="1"/>
  <c r="T4005" i="1"/>
  <c r="V4005" i="1" s="1"/>
  <c r="W4005" i="1"/>
  <c r="W4013" i="1"/>
  <c r="T4013" i="1"/>
  <c r="V4013" i="1" s="1"/>
  <c r="T4016" i="1"/>
  <c r="V4016" i="1" s="1"/>
  <c r="W4016" i="1"/>
  <c r="D2141" i="1"/>
  <c r="D2120" i="1"/>
  <c r="D22" i="1"/>
  <c r="T4017" i="1"/>
  <c r="V4017" i="1" s="1"/>
  <c r="W4017" i="1"/>
  <c r="T4001" i="1"/>
  <c r="V4001" i="1" s="1"/>
  <c r="W4001" i="1"/>
  <c r="X1934" i="1"/>
  <c r="X1924" i="1"/>
  <c r="S1818" i="1"/>
  <c r="S1806" i="1"/>
  <c r="S1693" i="1"/>
  <c r="T1693" i="1" s="1"/>
  <c r="V1693" i="1" s="1"/>
  <c r="X1620" i="1"/>
  <c r="X1426" i="1"/>
  <c r="X1406" i="1"/>
  <c r="X1378" i="1"/>
  <c r="S1342" i="1"/>
  <c r="S1201" i="1"/>
  <c r="T4008" i="1"/>
  <c r="V4008" i="1" s="1"/>
  <c r="W4008" i="1"/>
  <c r="T4012" i="1"/>
  <c r="V4012" i="1" s="1"/>
  <c r="W4012" i="1"/>
  <c r="T4004" i="1"/>
  <c r="V4004" i="1" s="1"/>
  <c r="W4004" i="1"/>
  <c r="T4015" i="1"/>
  <c r="V4015" i="1" s="1"/>
  <c r="W4015" i="1"/>
  <c r="T4019" i="1"/>
  <c r="V4019" i="1" s="1"/>
  <c r="W4019" i="1"/>
  <c r="X3758" i="1"/>
  <c r="S3758" i="1"/>
  <c r="T3758" i="1" s="1"/>
  <c r="V3758" i="1" s="1"/>
  <c r="S3893" i="1"/>
  <c r="W3893" i="1" s="1"/>
  <c r="X3893" i="1"/>
  <c r="S3453" i="1"/>
  <c r="T3453" i="1" s="1"/>
  <c r="V3453" i="1" s="1"/>
  <c r="X3453" i="1"/>
  <c r="S3805" i="1"/>
  <c r="T3805" i="1" s="1"/>
  <c r="V3805" i="1" s="1"/>
  <c r="X3805" i="1"/>
  <c r="D3579" i="1"/>
  <c r="S2432" i="1"/>
  <c r="X2432" i="1"/>
  <c r="S2416" i="1"/>
  <c r="T2416" i="1" s="1"/>
  <c r="V2416" i="1" s="1"/>
  <c r="X2416" i="1"/>
  <c r="D3892" i="1"/>
  <c r="D3773" i="1"/>
  <c r="D3812" i="1"/>
  <c r="X3297" i="1"/>
  <c r="X2122" i="1"/>
  <c r="S2122" i="1"/>
  <c r="X2106" i="1"/>
  <c r="S2106" i="1"/>
  <c r="D3884" i="1"/>
  <c r="D3828" i="1"/>
  <c r="D3796" i="1"/>
  <c r="S3675" i="1"/>
  <c r="T3675" i="1" s="1"/>
  <c r="V3675" i="1" s="1"/>
  <c r="X3670" i="1"/>
  <c r="X3646" i="1"/>
  <c r="X3638" i="1"/>
  <c r="X3614" i="1"/>
  <c r="X3598" i="1"/>
  <c r="X3543" i="1"/>
  <c r="X3527" i="1"/>
  <c r="X3511" i="1"/>
  <c r="X3448" i="1"/>
  <c r="X3329" i="1"/>
  <c r="S3249" i="1"/>
  <c r="T3249" i="1" s="1"/>
  <c r="V3249" i="1" s="1"/>
  <c r="D3149" i="1"/>
  <c r="D2748" i="1"/>
  <c r="D2679" i="1"/>
  <c r="S2030" i="1"/>
  <c r="X2030" i="1"/>
  <c r="X3885" i="1"/>
  <c r="D3868" i="1"/>
  <c r="X3829" i="1"/>
  <c r="D3804" i="1"/>
  <c r="D3762" i="1"/>
  <c r="D3758" i="1"/>
  <c r="S3674" i="1"/>
  <c r="W3674" i="1" s="1"/>
  <c r="S3667" i="1"/>
  <c r="T3667" i="1" s="1"/>
  <c r="V3667" i="1" s="1"/>
  <c r="X3547" i="1"/>
  <c r="X3519" i="1"/>
  <c r="X3503" i="1"/>
  <c r="D3461" i="1"/>
  <c r="D3456" i="1"/>
  <c r="D3444" i="1"/>
  <c r="D3429" i="1"/>
  <c r="S3217" i="1"/>
  <c r="X2847" i="1"/>
  <c r="D2796" i="1"/>
  <c r="X2787" i="1"/>
  <c r="D2759" i="1"/>
  <c r="D2732" i="1"/>
  <c r="D2688" i="1"/>
  <c r="S1398" i="1"/>
  <c r="X1398" i="1"/>
  <c r="S1380" i="1"/>
  <c r="X1380" i="1"/>
  <c r="G1358" i="1"/>
  <c r="D1358" i="1"/>
  <c r="S1274" i="1"/>
  <c r="X1274" i="1"/>
  <c r="X1992" i="1"/>
  <c r="S1416" i="1"/>
  <c r="X1416" i="1"/>
  <c r="S1362" i="1"/>
  <c r="X1362" i="1"/>
  <c r="S1218" i="1"/>
  <c r="X1218" i="1"/>
  <c r="D2668" i="1"/>
  <c r="D2136" i="1"/>
  <c r="X2017" i="1"/>
  <c r="X2000" i="1"/>
  <c r="X1994" i="1"/>
  <c r="X1974" i="1"/>
  <c r="X1950" i="1"/>
  <c r="X1944" i="1"/>
  <c r="X1938" i="1"/>
  <c r="X1896" i="1"/>
  <c r="D1870" i="1"/>
  <c r="X1850" i="1"/>
  <c r="X1826" i="1"/>
  <c r="X1802" i="1"/>
  <c r="D1601" i="1"/>
  <c r="D1561" i="1"/>
  <c r="S1364" i="1"/>
  <c r="X1364" i="1"/>
  <c r="X2062" i="1"/>
  <c r="D2061" i="1"/>
  <c r="X1946" i="1"/>
  <c r="X1940" i="1"/>
  <c r="X1922" i="1"/>
  <c r="X1914" i="1"/>
  <c r="X1898" i="1"/>
  <c r="X1886" i="1"/>
  <c r="X1822" i="1"/>
  <c r="S1749" i="1"/>
  <c r="D1585" i="1"/>
  <c r="D1545" i="1"/>
  <c r="D1521" i="1"/>
  <c r="S1392" i="1"/>
  <c r="X1392" i="1"/>
  <c r="G1366" i="1"/>
  <c r="D1366" i="1"/>
  <c r="D1374" i="1"/>
  <c r="D1254" i="1"/>
  <c r="X1242" i="1"/>
  <c r="S669" i="1"/>
  <c r="X333" i="1"/>
  <c r="X218" i="1"/>
  <c r="X28" i="1"/>
  <c r="X418" i="1"/>
  <c r="D222" i="1"/>
  <c r="D167" i="1"/>
  <c r="S103" i="1"/>
  <c r="X18" i="1"/>
  <c r="S3691" i="1"/>
  <c r="T3691" i="1" s="1"/>
  <c r="V3691" i="1" s="1"/>
  <c r="X3691" i="1"/>
  <c r="S3861" i="1"/>
  <c r="T3861" i="1" s="1"/>
  <c r="V3861" i="1" s="1"/>
  <c r="X3861" i="1"/>
  <c r="X3694" i="1"/>
  <c r="S3694" i="1"/>
  <c r="T3694" i="1" s="1"/>
  <c r="V3694" i="1" s="1"/>
  <c r="S3571" i="1"/>
  <c r="W3571" i="1" s="1"/>
  <c r="X3571" i="1"/>
  <c r="S3821" i="1"/>
  <c r="T3821" i="1" s="1"/>
  <c r="V3821" i="1" s="1"/>
  <c r="X3821" i="1"/>
  <c r="S3776" i="1"/>
  <c r="W3776" i="1" s="1"/>
  <c r="X3776" i="1"/>
  <c r="S3765" i="1"/>
  <c r="W3765" i="1" s="1"/>
  <c r="X3765" i="1"/>
  <c r="S3797" i="1"/>
  <c r="W3797" i="1" s="1"/>
  <c r="X3797" i="1"/>
  <c r="S3666" i="1"/>
  <c r="W3666" i="1" s="1"/>
  <c r="X3666" i="1"/>
  <c r="S2464" i="1"/>
  <c r="T2464" i="1" s="1"/>
  <c r="V2464" i="1" s="1"/>
  <c r="X2464" i="1"/>
  <c r="S3869" i="1"/>
  <c r="W3869" i="1" s="1"/>
  <c r="X3869" i="1"/>
  <c r="S3768" i="1"/>
  <c r="W3768" i="1" s="1"/>
  <c r="X3768" i="1"/>
  <c r="S3813" i="1"/>
  <c r="W3813" i="1" s="1"/>
  <c r="X3813" i="1"/>
  <c r="S3789" i="1"/>
  <c r="T3789" i="1" s="1"/>
  <c r="V3789" i="1" s="1"/>
  <c r="X3789" i="1"/>
  <c r="S3845" i="1"/>
  <c r="T3845" i="1" s="1"/>
  <c r="V3845" i="1" s="1"/>
  <c r="X3845" i="1"/>
  <c r="S3757" i="1"/>
  <c r="W3757" i="1" s="1"/>
  <c r="X3757" i="1"/>
  <c r="S2481" i="1"/>
  <c r="X2481" i="1"/>
  <c r="X3780" i="1"/>
  <c r="X3761" i="1"/>
  <c r="S3686" i="1"/>
  <c r="W3686" i="1" s="1"/>
  <c r="X3590" i="1"/>
  <c r="S2384" i="1"/>
  <c r="X2384" i="1"/>
  <c r="X2066" i="1"/>
  <c r="S2066" i="1"/>
  <c r="T2066" i="1" s="1"/>
  <c r="V2066" i="1" s="1"/>
  <c r="S1928" i="1"/>
  <c r="W1928" i="1" s="1"/>
  <c r="X1928" i="1"/>
  <c r="S1910" i="1"/>
  <c r="X1910" i="1"/>
  <c r="X3766" i="1"/>
  <c r="X3877" i="1"/>
  <c r="X3688" i="1"/>
  <c r="X3683" i="1"/>
  <c r="X3678" i="1"/>
  <c r="G3590" i="1"/>
  <c r="D3590" i="1"/>
  <c r="D3583" i="1"/>
  <c r="D3515" i="1"/>
  <c r="S3452" i="1"/>
  <c r="W3452" i="1" s="1"/>
  <c r="X3452" i="1"/>
  <c r="S3449" i="1"/>
  <c r="T3449" i="1" s="1"/>
  <c r="V3449" i="1" s="1"/>
  <c r="X3449" i="1"/>
  <c r="S3432" i="1"/>
  <c r="W3432" i="1" s="1"/>
  <c r="X3432" i="1"/>
  <c r="G3425" i="1"/>
  <c r="D3425" i="1"/>
  <c r="G2807" i="1"/>
  <c r="D2807" i="1"/>
  <c r="X2684" i="1"/>
  <c r="S2684" i="1"/>
  <c r="T2684" i="1" s="1"/>
  <c r="V2684" i="1" s="1"/>
  <c r="S2336" i="1"/>
  <c r="X2336" i="1"/>
  <c r="S2084" i="1"/>
  <c r="X2084" i="1"/>
  <c r="S3563" i="1"/>
  <c r="T3563" i="1" s="1"/>
  <c r="V3563" i="1" s="1"/>
  <c r="X3563" i="1"/>
  <c r="D3754" i="1"/>
  <c r="S3680" i="1"/>
  <c r="T3680" i="1" s="1"/>
  <c r="V3680" i="1" s="1"/>
  <c r="X3680" i="1"/>
  <c r="G3622" i="1"/>
  <c r="D3622" i="1"/>
  <c r="G2864" i="1"/>
  <c r="D2864" i="1"/>
  <c r="X2001" i="1"/>
  <c r="X1998" i="1"/>
  <c r="S1948" i="1"/>
  <c r="S1636" i="1"/>
  <c r="X1636" i="1"/>
  <c r="D3836" i="1"/>
  <c r="G3448" i="1"/>
  <c r="D3448" i="1"/>
  <c r="S3441" i="1"/>
  <c r="T3441" i="1" s="1"/>
  <c r="V3441" i="1" s="1"/>
  <c r="X3441" i="1"/>
  <c r="G3133" i="1"/>
  <c r="D3133" i="1"/>
  <c r="G1262" i="1"/>
  <c r="D1262" i="1"/>
  <c r="D3844" i="1"/>
  <c r="S3750" i="1"/>
  <c r="T3750" i="1" s="1"/>
  <c r="V3750" i="1" s="1"/>
  <c r="D3662" i="1"/>
  <c r="G3614" i="1"/>
  <c r="D3614" i="1"/>
  <c r="X2870" i="1"/>
  <c r="S2448" i="1"/>
  <c r="X2448" i="1"/>
  <c r="S2368" i="1"/>
  <c r="T2368" i="1" s="1"/>
  <c r="V2368" i="1" s="1"/>
  <c r="X2368" i="1"/>
  <c r="S2090" i="1"/>
  <c r="T2090" i="1" s="1"/>
  <c r="V2090" i="1" s="1"/>
  <c r="X2090" i="1"/>
  <c r="S2068" i="1"/>
  <c r="X2068" i="1"/>
  <c r="X1569" i="1"/>
  <c r="S1569" i="1"/>
  <c r="X1529" i="1"/>
  <c r="S1529" i="1"/>
  <c r="D3852" i="1"/>
  <c r="X3837" i="1"/>
  <c r="D3646" i="1"/>
  <c r="G3606" i="1"/>
  <c r="D3606" i="1"/>
  <c r="X2748" i="1"/>
  <c r="S2748" i="1"/>
  <c r="T2748" i="1" s="1"/>
  <c r="V2748" i="1" s="1"/>
  <c r="S2320" i="1"/>
  <c r="X2320" i="1"/>
  <c r="X2240" i="1"/>
  <c r="S2240" i="1"/>
  <c r="S1338" i="1"/>
  <c r="X1338" i="1"/>
  <c r="S3606" i="1"/>
  <c r="T3606" i="1" s="1"/>
  <c r="V3606" i="1" s="1"/>
  <c r="X3606" i="1"/>
  <c r="S3444" i="1"/>
  <c r="T3444" i="1" s="1"/>
  <c r="V3444" i="1" s="1"/>
  <c r="X3444" i="1"/>
  <c r="G2700" i="1"/>
  <c r="D2700" i="1"/>
  <c r="S2400" i="1"/>
  <c r="X2400" i="1"/>
  <c r="X1601" i="1"/>
  <c r="S1601" i="1"/>
  <c r="X1561" i="1"/>
  <c r="S1561" i="1"/>
  <c r="S1396" i="1"/>
  <c r="X1396" i="1"/>
  <c r="D3860" i="1"/>
  <c r="X3853" i="1"/>
  <c r="D3667" i="1"/>
  <c r="S3478" i="1"/>
  <c r="T3478" i="1" s="1"/>
  <c r="V3478" i="1" s="1"/>
  <c r="X3478" i="1"/>
  <c r="S3437" i="1"/>
  <c r="W3437" i="1" s="1"/>
  <c r="X3437" i="1"/>
  <c r="S3433" i="1"/>
  <c r="W3433" i="1" s="1"/>
  <c r="X3433" i="1"/>
  <c r="X2082" i="1"/>
  <c r="S2082" i="1"/>
  <c r="T2082" i="1" s="1"/>
  <c r="V2082" i="1" s="1"/>
  <c r="S1958" i="1"/>
  <c r="T1958" i="1" s="1"/>
  <c r="V1958" i="1" s="1"/>
  <c r="X1958" i="1"/>
  <c r="S1854" i="1"/>
  <c r="X1854" i="1"/>
  <c r="D3765" i="1"/>
  <c r="S3535" i="1"/>
  <c r="T3535" i="1" s="1"/>
  <c r="V3535" i="1" s="1"/>
  <c r="X3535" i="1"/>
  <c r="X3470" i="1"/>
  <c r="X2812" i="1"/>
  <c r="S2812" i="1"/>
  <c r="T2812" i="1" s="1"/>
  <c r="V2812" i="1" s="1"/>
  <c r="S2100" i="1"/>
  <c r="X2100" i="1"/>
  <c r="S2074" i="1"/>
  <c r="T2074" i="1" s="1"/>
  <c r="V2074" i="1" s="1"/>
  <c r="X2074" i="1"/>
  <c r="S3671" i="1"/>
  <c r="T3671" i="1" s="1"/>
  <c r="V3671" i="1" s="1"/>
  <c r="G3630" i="1"/>
  <c r="D3630" i="1"/>
  <c r="S3531" i="1"/>
  <c r="T3531" i="1" s="1"/>
  <c r="V3531" i="1" s="1"/>
  <c r="X3531" i="1"/>
  <c r="G3436" i="1"/>
  <c r="D3436" i="1"/>
  <c r="S3173" i="1"/>
  <c r="S2208" i="1"/>
  <c r="G2134" i="1"/>
  <c r="D2134" i="1"/>
  <c r="X1709" i="1"/>
  <c r="S1709" i="1"/>
  <c r="T1709" i="1" s="1"/>
  <c r="V1709" i="1" s="1"/>
  <c r="S3769" i="1"/>
  <c r="W3769" i="1" s="1"/>
  <c r="D3876" i="1"/>
  <c r="D3781" i="1"/>
  <c r="S3754" i="1"/>
  <c r="T3754" i="1" s="1"/>
  <c r="V3754" i="1" s="1"/>
  <c r="G3671" i="1"/>
  <c r="D3671" i="1"/>
  <c r="S3630" i="1"/>
  <c r="W3630" i="1" s="1"/>
  <c r="X3630" i="1"/>
  <c r="G3598" i="1"/>
  <c r="D3598" i="1"/>
  <c r="D3571" i="1"/>
  <c r="G3477" i="1"/>
  <c r="D3477" i="1"/>
  <c r="X3462" i="1"/>
  <c r="S3436" i="1"/>
  <c r="W3436" i="1" s="1"/>
  <c r="X3436" i="1"/>
  <c r="G3165" i="1"/>
  <c r="D3165" i="1"/>
  <c r="G2879" i="1"/>
  <c r="D2879" i="1"/>
  <c r="S2304" i="1"/>
  <c r="X2304" i="1"/>
  <c r="D3409" i="1"/>
  <c r="D3345" i="1"/>
  <c r="S3169" i="1"/>
  <c r="T3169" i="1" s="1"/>
  <c r="V3169" i="1" s="1"/>
  <c r="D2672" i="1"/>
  <c r="D2125" i="1"/>
  <c r="D2109" i="1"/>
  <c r="S2028" i="1"/>
  <c r="W2028" i="1" s="1"/>
  <c r="X1988" i="1"/>
  <c r="X1968" i="1"/>
  <c r="X1920" i="1"/>
  <c r="X1882" i="1"/>
  <c r="X1774" i="1"/>
  <c r="S1774" i="1"/>
  <c r="S1612" i="1"/>
  <c r="W1612" i="1" s="1"/>
  <c r="S1454" i="1"/>
  <c r="X1454" i="1"/>
  <c r="X115" i="1"/>
  <c r="S115" i="1"/>
  <c r="T115" i="1" s="1"/>
  <c r="V115" i="1" s="1"/>
  <c r="X1838" i="1"/>
  <c r="S1838" i="1"/>
  <c r="X1521" i="1"/>
  <c r="S1521" i="1"/>
  <c r="X416" i="1"/>
  <c r="S416" i="1"/>
  <c r="T416" i="1" s="1"/>
  <c r="V416" i="1" s="1"/>
  <c r="X3572" i="1"/>
  <c r="X3567" i="1"/>
  <c r="X3445" i="1"/>
  <c r="X3440" i="1"/>
  <c r="S1735" i="1"/>
  <c r="X1735" i="1"/>
  <c r="X1593" i="1"/>
  <c r="S1593" i="1"/>
  <c r="X1553" i="1"/>
  <c r="S1553" i="1"/>
  <c r="X1513" i="1"/>
  <c r="S1513" i="1"/>
  <c r="T1513" i="1" s="1"/>
  <c r="V1513" i="1" s="1"/>
  <c r="X1326" i="1"/>
  <c r="S1326" i="1"/>
  <c r="D2860" i="1"/>
  <c r="D2816" i="1"/>
  <c r="D2684" i="1"/>
  <c r="S2224" i="1"/>
  <c r="S2192" i="1"/>
  <c r="D2150" i="1"/>
  <c r="D2102" i="1"/>
  <c r="X1990" i="1"/>
  <c r="X1980" i="1"/>
  <c r="X1960" i="1"/>
  <c r="S1926" i="1"/>
  <c r="X1926" i="1"/>
  <c r="X1912" i="1"/>
  <c r="S1874" i="1"/>
  <c r="W1874" i="1" s="1"/>
  <c r="X1874" i="1"/>
  <c r="X3555" i="1"/>
  <c r="D3369" i="1"/>
  <c r="D2800" i="1"/>
  <c r="D2743" i="1"/>
  <c r="D2164" i="1"/>
  <c r="S2146" i="1"/>
  <c r="X1996" i="1"/>
  <c r="X1956" i="1"/>
  <c r="X1932" i="1"/>
  <c r="X1908" i="1"/>
  <c r="D1625" i="1"/>
  <c r="X1585" i="1"/>
  <c r="S1585" i="1"/>
  <c r="X1545" i="1"/>
  <c r="S1545" i="1"/>
  <c r="S1306" i="1"/>
  <c r="X1306" i="1"/>
  <c r="X348" i="1"/>
  <c r="S348" i="1"/>
  <c r="W348" i="1" s="1"/>
  <c r="S117" i="1"/>
  <c r="X117" i="1"/>
  <c r="D3361" i="1"/>
  <c r="X3265" i="1"/>
  <c r="D3245" i="1"/>
  <c r="D3213" i="1"/>
  <c r="D3181" i="1"/>
  <c r="D2752" i="1"/>
  <c r="D2695" i="1"/>
  <c r="D2228" i="1"/>
  <c r="D2196" i="1"/>
  <c r="X2049" i="1"/>
  <c r="D2013" i="1"/>
  <c r="X1790" i="1"/>
  <c r="D1665" i="1"/>
  <c r="D3519" i="1"/>
  <c r="D3511" i="1"/>
  <c r="D3503" i="1"/>
  <c r="D3440" i="1"/>
  <c r="X3177" i="1"/>
  <c r="D2828" i="1"/>
  <c r="D2736" i="1"/>
  <c r="X2036" i="1"/>
  <c r="X1976" i="1"/>
  <c r="X1952" i="1"/>
  <c r="X1904" i="1"/>
  <c r="X1577" i="1"/>
  <c r="S1577" i="1"/>
  <c r="S1412" i="1"/>
  <c r="X1412" i="1"/>
  <c r="S1390" i="1"/>
  <c r="X1390" i="1"/>
  <c r="X1294" i="1"/>
  <c r="S1294" i="1"/>
  <c r="X2513" i="1"/>
  <c r="S1942" i="1"/>
  <c r="T1942" i="1" s="1"/>
  <c r="V1942" i="1" s="1"/>
  <c r="X1942" i="1"/>
  <c r="X1537" i="1"/>
  <c r="S1537" i="1"/>
  <c r="X1278" i="1"/>
  <c r="S1278" i="1"/>
  <c r="X1207" i="1"/>
  <c r="S1207" i="1"/>
  <c r="X1890" i="1"/>
  <c r="D1649" i="1"/>
  <c r="D1609" i="1"/>
  <c r="D1205" i="1"/>
  <c r="X32" i="1"/>
  <c r="S1262" i="1"/>
  <c r="X1234" i="1"/>
  <c r="S1786" i="1"/>
  <c r="S1736" i="1"/>
  <c r="S1660" i="1"/>
  <c r="W1660" i="1" s="1"/>
  <c r="X1410" i="1"/>
  <c r="X1400" i="1"/>
  <c r="X1394" i="1"/>
  <c r="S541" i="1"/>
  <c r="X410" i="1"/>
  <c r="D408" i="1"/>
  <c r="S349" i="1"/>
  <c r="T349" i="1" s="1"/>
  <c r="V349" i="1" s="1"/>
  <c r="S1310" i="1"/>
  <c r="D111" i="1"/>
  <c r="D66" i="1"/>
  <c r="D944" i="1"/>
  <c r="D1673" i="1"/>
  <c r="D1410" i="1"/>
  <c r="D1394" i="1"/>
  <c r="D541" i="1"/>
  <c r="D3996" i="1"/>
  <c r="G3996" i="1"/>
  <c r="D3980" i="1"/>
  <c r="G3980" i="1"/>
  <c r="G3968" i="1"/>
  <c r="D3968" i="1"/>
  <c r="D3952" i="1"/>
  <c r="G3952" i="1"/>
  <c r="D3944" i="1"/>
  <c r="G3944" i="1"/>
  <c r="D3936" i="1"/>
  <c r="G3936" i="1"/>
  <c r="D3988" i="1"/>
  <c r="G3988" i="1"/>
  <c r="D3972" i="1"/>
  <c r="G3972" i="1"/>
  <c r="G3964" i="1"/>
  <c r="D3964" i="1"/>
  <c r="D3948" i="1"/>
  <c r="G3948" i="1"/>
  <c r="D3940" i="1"/>
  <c r="G3940" i="1"/>
  <c r="D3992" i="1"/>
  <c r="G3992" i="1"/>
  <c r="D3976" i="1"/>
  <c r="G3976" i="1"/>
  <c r="D3956" i="1"/>
  <c r="G3956" i="1"/>
  <c r="T3994" i="1"/>
  <c r="V3994" i="1" s="1"/>
  <c r="W3994" i="1"/>
  <c r="T3982" i="1"/>
  <c r="V3982" i="1" s="1"/>
  <c r="W3982" i="1"/>
  <c r="T3974" i="1"/>
  <c r="V3974" i="1" s="1"/>
  <c r="W3974" i="1"/>
  <c r="T3966" i="1"/>
  <c r="V3966" i="1" s="1"/>
  <c r="W3966" i="1"/>
  <c r="T3958" i="1"/>
  <c r="V3958" i="1" s="1"/>
  <c r="W3958" i="1"/>
  <c r="T3954" i="1"/>
  <c r="V3954" i="1" s="1"/>
  <c r="W3954" i="1"/>
  <c r="T3950" i="1"/>
  <c r="V3950" i="1" s="1"/>
  <c r="W3950" i="1"/>
  <c r="T3946" i="1"/>
  <c r="V3946" i="1" s="1"/>
  <c r="W3946" i="1"/>
  <c r="T3938" i="1"/>
  <c r="V3938" i="1" s="1"/>
  <c r="W3938" i="1"/>
  <c r="D4000" i="1"/>
  <c r="G4000" i="1"/>
  <c r="D3984" i="1"/>
  <c r="G3984" i="1"/>
  <c r="D3960" i="1"/>
  <c r="G3960" i="1"/>
  <c r="T3998" i="1"/>
  <c r="V3998" i="1" s="1"/>
  <c r="W3998" i="1"/>
  <c r="T3990" i="1"/>
  <c r="V3990" i="1" s="1"/>
  <c r="W3990" i="1"/>
  <c r="T3986" i="1"/>
  <c r="V3986" i="1" s="1"/>
  <c r="W3986" i="1"/>
  <c r="T3978" i="1"/>
  <c r="V3978" i="1" s="1"/>
  <c r="W3978" i="1"/>
  <c r="T3970" i="1"/>
  <c r="V3970" i="1" s="1"/>
  <c r="W3970" i="1"/>
  <c r="T3962" i="1"/>
  <c r="V3962" i="1" s="1"/>
  <c r="W3962" i="1"/>
  <c r="T3942" i="1"/>
  <c r="V3942" i="1" s="1"/>
  <c r="W3942" i="1"/>
  <c r="G3961" i="1"/>
  <c r="G3937" i="1"/>
  <c r="S3933" i="1"/>
  <c r="X3933" i="1"/>
  <c r="G3922" i="1"/>
  <c r="D3922" i="1"/>
  <c r="S3920" i="1"/>
  <c r="X3920" i="1"/>
  <c r="G3910" i="1"/>
  <c r="D3910" i="1"/>
  <c r="S3908" i="1"/>
  <c r="X3908" i="1"/>
  <c r="X3905" i="1"/>
  <c r="S3905" i="1"/>
  <c r="S3904" i="1"/>
  <c r="X3904" i="1"/>
  <c r="S3901" i="1"/>
  <c r="X3901" i="1"/>
  <c r="G3881" i="1"/>
  <c r="D3881" i="1"/>
  <c r="G3833" i="1"/>
  <c r="D3833" i="1"/>
  <c r="S3832" i="1"/>
  <c r="X3832" i="1"/>
  <c r="T3829" i="1"/>
  <c r="V3829" i="1" s="1"/>
  <c r="W3829" i="1"/>
  <c r="S3825" i="1"/>
  <c r="X3825" i="1"/>
  <c r="D3815" i="1"/>
  <c r="G3815" i="1"/>
  <c r="X3812" i="1"/>
  <c r="S3812" i="1"/>
  <c r="D3806" i="1"/>
  <c r="G3806" i="1"/>
  <c r="S3803" i="1"/>
  <c r="X3803" i="1"/>
  <c r="X3801" i="1"/>
  <c r="S3801" i="1"/>
  <c r="D3794" i="1"/>
  <c r="G3794" i="1"/>
  <c r="G3793" i="1"/>
  <c r="D3793" i="1"/>
  <c r="S3792" i="1"/>
  <c r="X3792" i="1"/>
  <c r="W3789" i="1"/>
  <c r="D3783" i="1"/>
  <c r="G3783" i="1"/>
  <c r="W3780" i="1"/>
  <c r="T3780" i="1"/>
  <c r="V3780" i="1" s="1"/>
  <c r="S3777" i="1"/>
  <c r="X3777" i="1"/>
  <c r="D3756" i="1"/>
  <c r="G3756" i="1"/>
  <c r="S3987" i="1"/>
  <c r="X3987" i="1"/>
  <c r="G3973" i="1"/>
  <c r="S3971" i="1"/>
  <c r="X3971" i="1"/>
  <c r="G3965" i="1"/>
  <c r="S3959" i="1"/>
  <c r="X3959" i="1"/>
  <c r="S3943" i="1"/>
  <c r="X3943" i="1"/>
  <c r="G3926" i="1"/>
  <c r="D3926" i="1"/>
  <c r="X3925" i="1"/>
  <c r="S3925" i="1"/>
  <c r="X3921" i="1"/>
  <c r="S3921" i="1"/>
  <c r="G3906" i="1"/>
  <c r="D3906" i="1"/>
  <c r="D3898" i="1"/>
  <c r="G3898" i="1"/>
  <c r="S3896" i="1"/>
  <c r="X3896" i="1"/>
  <c r="X3884" i="1"/>
  <c r="S3884" i="1"/>
  <c r="S3880" i="1"/>
  <c r="X3880" i="1"/>
  <c r="T3877" i="1"/>
  <c r="V3877" i="1" s="1"/>
  <c r="W3877" i="1"/>
  <c r="S3859" i="1"/>
  <c r="X3859" i="1"/>
  <c r="D3847" i="1"/>
  <c r="G3847" i="1"/>
  <c r="X3998" i="1"/>
  <c r="X3997" i="1"/>
  <c r="S3997" i="1"/>
  <c r="X3994" i="1"/>
  <c r="S3993" i="1"/>
  <c r="X3993" i="1"/>
  <c r="X3990" i="1"/>
  <c r="X3989" i="1"/>
  <c r="S3989" i="1"/>
  <c r="X3986" i="1"/>
  <c r="S3985" i="1"/>
  <c r="X3985" i="1"/>
  <c r="X3982" i="1"/>
  <c r="S3981" i="1"/>
  <c r="X3981" i="1"/>
  <c r="X3978" i="1"/>
  <c r="S3977" i="1"/>
  <c r="X3977" i="1"/>
  <c r="X3974" i="1"/>
  <c r="X3973" i="1"/>
  <c r="S3973" i="1"/>
  <c r="X3970" i="1"/>
  <c r="S3969" i="1"/>
  <c r="X3969" i="1"/>
  <c r="X3966" i="1"/>
  <c r="X3965" i="1"/>
  <c r="S3965" i="1"/>
  <c r="X3962" i="1"/>
  <c r="X3961" i="1"/>
  <c r="S3961" i="1"/>
  <c r="X3958" i="1"/>
  <c r="S3957" i="1"/>
  <c r="X3957" i="1"/>
  <c r="X3954" i="1"/>
  <c r="S3953" i="1"/>
  <c r="X3953" i="1"/>
  <c r="X3950" i="1"/>
  <c r="S3949" i="1"/>
  <c r="X3949" i="1"/>
  <c r="X3946" i="1"/>
  <c r="S3945" i="1"/>
  <c r="X3945" i="1"/>
  <c r="X3942" i="1"/>
  <c r="X3941" i="1"/>
  <c r="S3941" i="1"/>
  <c r="X3938" i="1"/>
  <c r="X3937" i="1"/>
  <c r="S3937" i="1"/>
  <c r="S3935" i="1"/>
  <c r="X3935" i="1"/>
  <c r="S3934" i="1"/>
  <c r="X3934" i="1"/>
  <c r="S3931" i="1"/>
  <c r="X3931" i="1"/>
  <c r="X3930" i="1"/>
  <c r="S3930" i="1"/>
  <c r="S3927" i="1"/>
  <c r="X3927" i="1"/>
  <c r="X3926" i="1"/>
  <c r="S3926" i="1"/>
  <c r="S3923" i="1"/>
  <c r="X3923" i="1"/>
  <c r="S3922" i="1"/>
  <c r="X3922" i="1"/>
  <c r="S3919" i="1"/>
  <c r="X3919" i="1"/>
  <c r="S3918" i="1"/>
  <c r="X3918" i="1"/>
  <c r="S3915" i="1"/>
  <c r="X3915" i="1"/>
  <c r="X3914" i="1"/>
  <c r="S3914" i="1"/>
  <c r="S3911" i="1"/>
  <c r="X3911" i="1"/>
  <c r="S3910" i="1"/>
  <c r="X3910" i="1"/>
  <c r="S3907" i="1"/>
  <c r="X3907" i="1"/>
  <c r="X3906" i="1"/>
  <c r="S3906" i="1"/>
  <c r="S3903" i="1"/>
  <c r="X3903" i="1"/>
  <c r="S3902" i="1"/>
  <c r="X3902" i="1"/>
  <c r="S3899" i="1"/>
  <c r="X3899" i="1"/>
  <c r="S3898" i="1"/>
  <c r="X3898" i="1"/>
  <c r="X3897" i="1"/>
  <c r="S3897" i="1"/>
  <c r="D3886" i="1"/>
  <c r="G3886" i="1"/>
  <c r="X3883" i="1"/>
  <c r="S3883" i="1"/>
  <c r="S3882" i="1"/>
  <c r="X3882" i="1"/>
  <c r="S3881" i="1"/>
  <c r="X3881" i="1"/>
  <c r="D3870" i="1"/>
  <c r="G3870" i="1"/>
  <c r="X3867" i="1"/>
  <c r="S3867" i="1"/>
  <c r="S3866" i="1"/>
  <c r="X3866" i="1"/>
  <c r="G3865" i="1"/>
  <c r="D3865" i="1"/>
  <c r="S3864" i="1"/>
  <c r="X3864" i="1"/>
  <c r="D3855" i="1"/>
  <c r="G3855" i="1"/>
  <c r="X3852" i="1"/>
  <c r="S3852" i="1"/>
  <c r="D3846" i="1"/>
  <c r="G3846" i="1"/>
  <c r="X3843" i="1"/>
  <c r="S3843" i="1"/>
  <c r="S3842" i="1"/>
  <c r="X3842" i="1"/>
  <c r="G3841" i="1"/>
  <c r="D3841" i="1"/>
  <c r="S3840" i="1"/>
  <c r="X3840" i="1"/>
  <c r="T3837" i="1"/>
  <c r="V3837" i="1" s="1"/>
  <c r="W3837" i="1"/>
  <c r="S3833" i="1"/>
  <c r="X3833" i="1"/>
  <c r="G3823" i="1"/>
  <c r="D3823" i="1"/>
  <c r="S3820" i="1"/>
  <c r="X3820" i="1"/>
  <c r="D3814" i="1"/>
  <c r="G3814" i="1"/>
  <c r="X3811" i="1"/>
  <c r="S3811" i="1"/>
  <c r="S3810" i="1"/>
  <c r="X3810" i="1"/>
  <c r="G3809" i="1"/>
  <c r="D3809" i="1"/>
  <c r="S3808" i="1"/>
  <c r="X3808" i="1"/>
  <c r="G3799" i="1"/>
  <c r="D3799" i="1"/>
  <c r="X3796" i="1"/>
  <c r="S3796" i="1"/>
  <c r="D3795" i="1"/>
  <c r="G3795" i="1"/>
  <c r="S3794" i="1"/>
  <c r="X3794" i="1"/>
  <c r="X3793" i="1"/>
  <c r="S3793" i="1"/>
  <c r="G3782" i="1"/>
  <c r="D3782" i="1"/>
  <c r="D3771" i="1"/>
  <c r="G3771" i="1"/>
  <c r="D3768" i="1"/>
  <c r="G3768" i="1"/>
  <c r="D3763" i="1"/>
  <c r="G3763" i="1"/>
  <c r="S3999" i="1"/>
  <c r="X3999" i="1"/>
  <c r="G3985" i="1"/>
  <c r="S3983" i="1"/>
  <c r="X3983" i="1"/>
  <c r="G3981" i="1"/>
  <c r="S3979" i="1"/>
  <c r="X3979" i="1"/>
  <c r="G3969" i="1"/>
  <c r="S3963" i="1"/>
  <c r="X3963" i="1"/>
  <c r="G3945" i="1"/>
  <c r="G3930" i="1"/>
  <c r="D3930" i="1"/>
  <c r="S3928" i="1"/>
  <c r="X3928" i="1"/>
  <c r="S3924" i="1"/>
  <c r="X3924" i="1"/>
  <c r="G3914" i="1"/>
  <c r="D3914" i="1"/>
  <c r="S3912" i="1"/>
  <c r="X3912" i="1"/>
  <c r="S3909" i="1"/>
  <c r="X3909" i="1"/>
  <c r="G3897" i="1"/>
  <c r="D3897" i="1"/>
  <c r="D3882" i="1"/>
  <c r="G3882" i="1"/>
  <c r="D3862" i="1"/>
  <c r="G3862" i="1"/>
  <c r="S3858" i="1"/>
  <c r="X3858" i="1"/>
  <c r="X3835" i="1"/>
  <c r="S3835" i="1"/>
  <c r="D3998" i="1"/>
  <c r="D3994" i="1"/>
  <c r="D3990" i="1"/>
  <c r="D3986" i="1"/>
  <c r="D3982" i="1"/>
  <c r="D3978" i="1"/>
  <c r="D3974" i="1"/>
  <c r="D3970" i="1"/>
  <c r="D3966" i="1"/>
  <c r="D3962" i="1"/>
  <c r="D3958" i="1"/>
  <c r="D3954" i="1"/>
  <c r="D3950" i="1"/>
  <c r="D3946" i="1"/>
  <c r="D3942" i="1"/>
  <c r="D3938" i="1"/>
  <c r="D3895" i="1"/>
  <c r="G3895" i="1"/>
  <c r="S3892" i="1"/>
  <c r="X3892" i="1"/>
  <c r="D3890" i="1"/>
  <c r="G3890" i="1"/>
  <c r="G3889" i="1"/>
  <c r="D3889" i="1"/>
  <c r="S3888" i="1"/>
  <c r="X3888" i="1"/>
  <c r="T3885" i="1"/>
  <c r="V3885" i="1" s="1"/>
  <c r="W3885" i="1"/>
  <c r="G3879" i="1"/>
  <c r="D3879" i="1"/>
  <c r="X3876" i="1"/>
  <c r="S3876" i="1"/>
  <c r="D3874" i="1"/>
  <c r="G3874" i="1"/>
  <c r="G3873" i="1"/>
  <c r="D3873" i="1"/>
  <c r="S3872" i="1"/>
  <c r="X3872" i="1"/>
  <c r="T3869" i="1"/>
  <c r="V3869" i="1" s="1"/>
  <c r="X3865" i="1"/>
  <c r="S3865" i="1"/>
  <c r="D3854" i="1"/>
  <c r="G3854" i="1"/>
  <c r="S3851" i="1"/>
  <c r="X3851" i="1"/>
  <c r="S3850" i="1"/>
  <c r="X3850" i="1"/>
  <c r="G3849" i="1"/>
  <c r="D3849" i="1"/>
  <c r="S3848" i="1"/>
  <c r="X3848" i="1"/>
  <c r="S3841" i="1"/>
  <c r="X3841" i="1"/>
  <c r="D3831" i="1"/>
  <c r="G3831" i="1"/>
  <c r="S3828" i="1"/>
  <c r="X3828" i="1"/>
  <c r="D3822" i="1"/>
  <c r="G3822" i="1"/>
  <c r="X3819" i="1"/>
  <c r="S3819" i="1"/>
  <c r="S3818" i="1"/>
  <c r="X3818" i="1"/>
  <c r="G3817" i="1"/>
  <c r="D3817" i="1"/>
  <c r="S3816" i="1"/>
  <c r="X3816" i="1"/>
  <c r="X3809" i="1"/>
  <c r="S3809" i="1"/>
  <c r="D3798" i="1"/>
  <c r="G3798" i="1"/>
  <c r="X3795" i="1"/>
  <c r="S3795" i="1"/>
  <c r="D3791" i="1"/>
  <c r="G3791" i="1"/>
  <c r="X3788" i="1"/>
  <c r="S3788" i="1"/>
  <c r="D3787" i="1"/>
  <c r="G3787" i="1"/>
  <c r="S3786" i="1"/>
  <c r="X3786" i="1"/>
  <c r="G3785" i="1"/>
  <c r="D3785" i="1"/>
  <c r="S3784" i="1"/>
  <c r="X3784" i="1"/>
  <c r="D3752" i="1"/>
  <c r="G3752" i="1"/>
  <c r="G3997" i="1"/>
  <c r="S3995" i="1"/>
  <c r="X3995" i="1"/>
  <c r="G3993" i="1"/>
  <c r="S3991" i="1"/>
  <c r="X3991" i="1"/>
  <c r="G3989" i="1"/>
  <c r="G3977" i="1"/>
  <c r="S3975" i="1"/>
  <c r="X3975" i="1"/>
  <c r="S3967" i="1"/>
  <c r="X3967" i="1"/>
  <c r="G3957" i="1"/>
  <c r="S3955" i="1"/>
  <c r="X3955" i="1"/>
  <c r="G3953" i="1"/>
  <c r="S3951" i="1"/>
  <c r="X3951" i="1"/>
  <c r="G3949" i="1"/>
  <c r="S3947" i="1"/>
  <c r="X3947" i="1"/>
  <c r="G3941" i="1"/>
  <c r="S3939" i="1"/>
  <c r="X3939" i="1"/>
  <c r="G3934" i="1"/>
  <c r="D3934" i="1"/>
  <c r="S3932" i="1"/>
  <c r="X3932" i="1"/>
  <c r="S3929" i="1"/>
  <c r="X3929" i="1"/>
  <c r="G3918" i="1"/>
  <c r="D3918" i="1"/>
  <c r="S3917" i="1"/>
  <c r="X3917" i="1"/>
  <c r="S3916" i="1"/>
  <c r="X3916" i="1"/>
  <c r="S3913" i="1"/>
  <c r="X3913" i="1"/>
  <c r="G3902" i="1"/>
  <c r="D3902" i="1"/>
  <c r="S3900" i="1"/>
  <c r="X3900" i="1"/>
  <c r="D3887" i="1"/>
  <c r="G3887" i="1"/>
  <c r="D3871" i="1"/>
  <c r="G3871" i="1"/>
  <c r="S3868" i="1"/>
  <c r="X3868" i="1"/>
  <c r="X3857" i="1"/>
  <c r="S3857" i="1"/>
  <c r="X3844" i="1"/>
  <c r="S3844" i="1"/>
  <c r="D3838" i="1"/>
  <c r="G3838" i="1"/>
  <c r="S3834" i="1"/>
  <c r="X3834" i="1"/>
  <c r="S4000" i="1"/>
  <c r="X4000" i="1"/>
  <c r="S3996" i="1"/>
  <c r="X3996" i="1"/>
  <c r="S3992" i="1"/>
  <c r="X3992" i="1"/>
  <c r="S3988" i="1"/>
  <c r="X3988" i="1"/>
  <c r="S3984" i="1"/>
  <c r="X3984" i="1"/>
  <c r="S3980" i="1"/>
  <c r="X3980" i="1"/>
  <c r="S3976" i="1"/>
  <c r="X3976" i="1"/>
  <c r="S3972" i="1"/>
  <c r="X3972" i="1"/>
  <c r="S3968" i="1"/>
  <c r="X3968" i="1"/>
  <c r="S3964" i="1"/>
  <c r="X3964" i="1"/>
  <c r="S3960" i="1"/>
  <c r="X3960" i="1"/>
  <c r="S3956" i="1"/>
  <c r="X3956" i="1"/>
  <c r="S3952" i="1"/>
  <c r="X3952" i="1"/>
  <c r="S3948" i="1"/>
  <c r="X3948" i="1"/>
  <c r="S3944" i="1"/>
  <c r="X3944" i="1"/>
  <c r="S3940" i="1"/>
  <c r="X3940" i="1"/>
  <c r="S3936" i="1"/>
  <c r="X3936" i="1"/>
  <c r="D3933" i="1"/>
  <c r="G3933" i="1"/>
  <c r="D3929" i="1"/>
  <c r="G3929" i="1"/>
  <c r="D3925" i="1"/>
  <c r="G3925" i="1"/>
  <c r="D3921" i="1"/>
  <c r="G3921" i="1"/>
  <c r="D3917" i="1"/>
  <c r="G3917" i="1"/>
  <c r="D3913" i="1"/>
  <c r="G3913" i="1"/>
  <c r="D3909" i="1"/>
  <c r="G3909" i="1"/>
  <c r="D3905" i="1"/>
  <c r="G3905" i="1"/>
  <c r="D3901" i="1"/>
  <c r="G3901" i="1"/>
  <c r="D3894" i="1"/>
  <c r="G3894" i="1"/>
  <c r="X3891" i="1"/>
  <c r="S3891" i="1"/>
  <c r="S3890" i="1"/>
  <c r="X3890" i="1"/>
  <c r="X3889" i="1"/>
  <c r="S3889" i="1"/>
  <c r="D3878" i="1"/>
  <c r="G3878" i="1"/>
  <c r="X3875" i="1"/>
  <c r="S3875" i="1"/>
  <c r="S3874" i="1"/>
  <c r="X3874" i="1"/>
  <c r="S3873" i="1"/>
  <c r="X3873" i="1"/>
  <c r="D3863" i="1"/>
  <c r="G3863" i="1"/>
  <c r="X3860" i="1"/>
  <c r="S3860" i="1"/>
  <c r="D3858" i="1"/>
  <c r="G3858" i="1"/>
  <c r="G3857" i="1"/>
  <c r="D3857" i="1"/>
  <c r="S3856" i="1"/>
  <c r="X3856" i="1"/>
  <c r="T3853" i="1"/>
  <c r="V3853" i="1" s="1"/>
  <c r="W3853" i="1"/>
  <c r="S3849" i="1"/>
  <c r="X3849" i="1"/>
  <c r="D3839" i="1"/>
  <c r="G3839" i="1"/>
  <c r="X3836" i="1"/>
  <c r="S3836" i="1"/>
  <c r="D3830" i="1"/>
  <c r="G3830" i="1"/>
  <c r="S3827" i="1"/>
  <c r="X3827" i="1"/>
  <c r="S3826" i="1"/>
  <c r="X3826" i="1"/>
  <c r="G3825" i="1"/>
  <c r="D3825" i="1"/>
  <c r="S3824" i="1"/>
  <c r="X3824" i="1"/>
  <c r="S3817" i="1"/>
  <c r="X3817" i="1"/>
  <c r="D3807" i="1"/>
  <c r="G3807" i="1"/>
  <c r="X3804" i="1"/>
  <c r="S3804" i="1"/>
  <c r="D3803" i="1"/>
  <c r="G3803" i="1"/>
  <c r="S3802" i="1"/>
  <c r="X3802" i="1"/>
  <c r="G3801" i="1"/>
  <c r="D3801" i="1"/>
  <c r="S3800" i="1"/>
  <c r="X3800" i="1"/>
  <c r="T3797" i="1"/>
  <c r="V3797" i="1" s="1"/>
  <c r="D3790" i="1"/>
  <c r="G3790" i="1"/>
  <c r="S3787" i="1"/>
  <c r="X3787" i="1"/>
  <c r="X3785" i="1"/>
  <c r="S3785" i="1"/>
  <c r="D3779" i="1"/>
  <c r="G3779" i="1"/>
  <c r="D3776" i="1"/>
  <c r="G3776" i="1"/>
  <c r="T3774" i="1"/>
  <c r="V3774" i="1" s="1"/>
  <c r="W3774" i="1"/>
  <c r="D3760" i="1"/>
  <c r="G3760" i="1"/>
  <c r="X3773" i="1"/>
  <c r="S3773" i="1"/>
  <c r="S3771" i="1"/>
  <c r="X3771" i="1"/>
  <c r="W3761" i="1"/>
  <c r="T3761" i="1"/>
  <c r="V3761" i="1" s="1"/>
  <c r="G3904" i="1"/>
  <c r="D3893" i="1"/>
  <c r="G3880" i="1"/>
  <c r="S3878" i="1"/>
  <c r="X3878" i="1"/>
  <c r="G3872" i="1"/>
  <c r="S3870" i="1"/>
  <c r="X3870" i="1"/>
  <c r="G3866" i="1"/>
  <c r="G3864" i="1"/>
  <c r="S3862" i="1"/>
  <c r="X3862" i="1"/>
  <c r="G3850" i="1"/>
  <c r="G3848" i="1"/>
  <c r="S3846" i="1"/>
  <c r="X3846" i="1"/>
  <c r="D3845" i="1"/>
  <c r="G3842" i="1"/>
  <c r="G3834" i="1"/>
  <c r="G3832" i="1"/>
  <c r="D3829" i="1"/>
  <c r="G3818" i="1"/>
  <c r="G3816" i="1"/>
  <c r="G3810" i="1"/>
  <c r="G3808" i="1"/>
  <c r="S3806" i="1"/>
  <c r="X3806" i="1"/>
  <c r="D3805" i="1"/>
  <c r="G3802" i="1"/>
  <c r="G3800" i="1"/>
  <c r="S3798" i="1"/>
  <c r="X3798" i="1"/>
  <c r="D3797" i="1"/>
  <c r="G3792" i="1"/>
  <c r="S3790" i="1"/>
  <c r="X3790" i="1"/>
  <c r="D3789" i="1"/>
  <c r="G3786" i="1"/>
  <c r="G3784" i="1"/>
  <c r="S3782" i="1"/>
  <c r="X3782" i="1"/>
  <c r="S3779" i="1"/>
  <c r="X3779" i="1"/>
  <c r="G3775" i="1"/>
  <c r="X3770" i="1"/>
  <c r="S3770" i="1"/>
  <c r="G3766" i="1"/>
  <c r="D3766" i="1"/>
  <c r="S3762" i="1"/>
  <c r="X3762" i="1"/>
  <c r="S3759" i="1"/>
  <c r="X3759" i="1"/>
  <c r="G3920" i="1"/>
  <c r="G3912" i="1"/>
  <c r="G3900" i="1"/>
  <c r="G3896" i="1"/>
  <c r="G3888" i="1"/>
  <c r="D3877" i="1"/>
  <c r="D3869" i="1"/>
  <c r="D3861" i="1"/>
  <c r="S3854" i="1"/>
  <c r="X3854" i="1"/>
  <c r="S3838" i="1"/>
  <c r="X3838" i="1"/>
  <c r="D3837" i="1"/>
  <c r="S3830" i="1"/>
  <c r="X3830" i="1"/>
  <c r="G3826" i="1"/>
  <c r="G3824" i="1"/>
  <c r="S3814" i="1"/>
  <c r="X3814" i="1"/>
  <c r="D3813" i="1"/>
  <c r="G3999" i="1"/>
  <c r="G3995" i="1"/>
  <c r="G3991" i="1"/>
  <c r="G3987" i="1"/>
  <c r="G3983" i="1"/>
  <c r="G3979" i="1"/>
  <c r="G3975" i="1"/>
  <c r="G3971" i="1"/>
  <c r="G3967" i="1"/>
  <c r="G3963" i="1"/>
  <c r="G3959" i="1"/>
  <c r="G3955" i="1"/>
  <c r="G3951" i="1"/>
  <c r="G3947" i="1"/>
  <c r="G3943" i="1"/>
  <c r="G3939" i="1"/>
  <c r="G3935" i="1"/>
  <c r="D3932" i="1"/>
  <c r="G3931" i="1"/>
  <c r="D3928" i="1"/>
  <c r="G3927" i="1"/>
  <c r="D3924" i="1"/>
  <c r="G3923" i="1"/>
  <c r="G3919" i="1"/>
  <c r="D3916" i="1"/>
  <c r="G3915" i="1"/>
  <c r="G3911" i="1"/>
  <c r="D3908" i="1"/>
  <c r="G3907" i="1"/>
  <c r="G3903" i="1"/>
  <c r="G3899" i="1"/>
  <c r="S3895" i="1"/>
  <c r="G3891" i="1"/>
  <c r="S3887" i="1"/>
  <c r="G3883" i="1"/>
  <c r="S3879" i="1"/>
  <c r="G3875" i="1"/>
  <c r="S3871" i="1"/>
  <c r="G3867" i="1"/>
  <c r="S3863" i="1"/>
  <c r="G3859" i="1"/>
  <c r="D3856" i="1"/>
  <c r="S3855" i="1"/>
  <c r="G3851" i="1"/>
  <c r="S3847" i="1"/>
  <c r="G3843" i="1"/>
  <c r="D3840" i="1"/>
  <c r="S3839" i="1"/>
  <c r="G3835" i="1"/>
  <c r="S3831" i="1"/>
  <c r="G3827" i="1"/>
  <c r="S3823" i="1"/>
  <c r="G3819" i="1"/>
  <c r="S3815" i="1"/>
  <c r="G3811" i="1"/>
  <c r="S3807" i="1"/>
  <c r="S3799" i="1"/>
  <c r="S3791" i="1"/>
  <c r="S3783" i="1"/>
  <c r="S3781" i="1"/>
  <c r="X3778" i="1"/>
  <c r="S3778" i="1"/>
  <c r="S3775" i="1"/>
  <c r="X3775" i="1"/>
  <c r="X3774" i="1"/>
  <c r="S3772" i="1"/>
  <c r="D3772" i="1"/>
  <c r="T3766" i="1"/>
  <c r="V3766" i="1" s="1"/>
  <c r="W3766" i="1"/>
  <c r="G3764" i="1"/>
  <c r="D3759" i="1"/>
  <c r="G3759" i="1"/>
  <c r="G3774" i="1"/>
  <c r="D3774" i="1"/>
  <c r="D3767" i="1"/>
  <c r="G3767" i="1"/>
  <c r="S3894" i="1"/>
  <c r="X3894" i="1"/>
  <c r="S3886" i="1"/>
  <c r="X3886" i="1"/>
  <c r="D3885" i="1"/>
  <c r="D3853" i="1"/>
  <c r="S3822" i="1"/>
  <c r="X3822" i="1"/>
  <c r="D3821" i="1"/>
  <c r="D3780" i="1"/>
  <c r="D3770" i="1"/>
  <c r="S3764" i="1"/>
  <c r="X3764" i="1"/>
  <c r="G3761" i="1"/>
  <c r="D3749" i="1"/>
  <c r="G3749" i="1"/>
  <c r="D3748" i="1"/>
  <c r="G3748" i="1"/>
  <c r="T3747" i="1"/>
  <c r="V3747" i="1" s="1"/>
  <c r="W3747" i="1"/>
  <c r="D3745" i="1"/>
  <c r="G3745" i="1"/>
  <c r="D3744" i="1"/>
  <c r="G3744" i="1"/>
  <c r="T3743" i="1"/>
  <c r="V3743" i="1" s="1"/>
  <c r="W3743" i="1"/>
  <c r="D3741" i="1"/>
  <c r="G3741" i="1"/>
  <c r="D3740" i="1"/>
  <c r="G3740" i="1"/>
  <c r="T3739" i="1"/>
  <c r="V3739" i="1" s="1"/>
  <c r="W3739" i="1"/>
  <c r="D3737" i="1"/>
  <c r="G3737" i="1"/>
  <c r="D3736" i="1"/>
  <c r="G3736" i="1"/>
  <c r="T3735" i="1"/>
  <c r="V3735" i="1" s="1"/>
  <c r="W3735" i="1"/>
  <c r="D3733" i="1"/>
  <c r="G3733" i="1"/>
  <c r="D3732" i="1"/>
  <c r="G3732" i="1"/>
  <c r="T3731" i="1"/>
  <c r="V3731" i="1" s="1"/>
  <c r="W3731" i="1"/>
  <c r="D3729" i="1"/>
  <c r="G3729" i="1"/>
  <c r="D3728" i="1"/>
  <c r="G3728" i="1"/>
  <c r="T3727" i="1"/>
  <c r="V3727" i="1" s="1"/>
  <c r="W3727" i="1"/>
  <c r="D3725" i="1"/>
  <c r="G3725" i="1"/>
  <c r="S3760" i="1"/>
  <c r="X3760" i="1"/>
  <c r="G3757" i="1"/>
  <c r="S3756" i="1"/>
  <c r="X3756" i="1"/>
  <c r="S3752" i="1"/>
  <c r="X3752" i="1"/>
  <c r="G3750" i="1"/>
  <c r="D3750" i="1"/>
  <c r="S3749" i="1"/>
  <c r="X3749" i="1"/>
  <c r="S3748" i="1"/>
  <c r="X3748" i="1"/>
  <c r="D3747" i="1"/>
  <c r="G3747" i="1"/>
  <c r="G3746" i="1"/>
  <c r="D3746" i="1"/>
  <c r="S3745" i="1"/>
  <c r="X3745" i="1"/>
  <c r="S3744" i="1"/>
  <c r="X3744" i="1"/>
  <c r="D3743" i="1"/>
  <c r="G3743" i="1"/>
  <c r="G3742" i="1"/>
  <c r="D3742" i="1"/>
  <c r="S3741" i="1"/>
  <c r="X3741" i="1"/>
  <c r="S3740" i="1"/>
  <c r="X3740" i="1"/>
  <c r="D3739" i="1"/>
  <c r="G3739" i="1"/>
  <c r="G3738" i="1"/>
  <c r="D3738" i="1"/>
  <c r="S3737" i="1"/>
  <c r="X3737" i="1"/>
  <c r="S3736" i="1"/>
  <c r="X3736" i="1"/>
  <c r="D3735" i="1"/>
  <c r="G3735" i="1"/>
  <c r="G3734" i="1"/>
  <c r="D3734" i="1"/>
  <c r="S3733" i="1"/>
  <c r="X3733" i="1"/>
  <c r="S3732" i="1"/>
  <c r="X3732" i="1"/>
  <c r="D3731" i="1"/>
  <c r="G3731" i="1"/>
  <c r="G3730" i="1"/>
  <c r="D3730" i="1"/>
  <c r="S3729" i="1"/>
  <c r="X3729" i="1"/>
  <c r="S3728" i="1"/>
  <c r="X3728" i="1"/>
  <c r="D3727" i="1"/>
  <c r="G3727" i="1"/>
  <c r="G3726" i="1"/>
  <c r="D3726" i="1"/>
  <c r="S3725" i="1"/>
  <c r="X3725" i="1"/>
  <c r="S3724" i="1"/>
  <c r="X3724" i="1"/>
  <c r="D3723" i="1"/>
  <c r="G3723" i="1"/>
  <c r="G3722" i="1"/>
  <c r="D3722" i="1"/>
  <c r="S3721" i="1"/>
  <c r="X3721" i="1"/>
  <c r="S3720" i="1"/>
  <c r="X3720" i="1"/>
  <c r="D3719" i="1"/>
  <c r="G3719" i="1"/>
  <c r="G3718" i="1"/>
  <c r="D3718" i="1"/>
  <c r="S3717" i="1"/>
  <c r="X3717" i="1"/>
  <c r="S3716" i="1"/>
  <c r="X3716" i="1"/>
  <c r="D3715" i="1"/>
  <c r="G3715" i="1"/>
  <c r="G3714" i="1"/>
  <c r="D3714" i="1"/>
  <c r="S3713" i="1"/>
  <c r="X3713" i="1"/>
  <c r="S3712" i="1"/>
  <c r="X3712" i="1"/>
  <c r="D3711" i="1"/>
  <c r="G3711" i="1"/>
  <c r="G3710" i="1"/>
  <c r="D3710" i="1"/>
  <c r="S3709" i="1"/>
  <c r="X3709" i="1"/>
  <c r="S3708" i="1"/>
  <c r="X3708" i="1"/>
  <c r="D3707" i="1"/>
  <c r="G3707" i="1"/>
  <c r="G3706" i="1"/>
  <c r="D3706" i="1"/>
  <c r="S3705" i="1"/>
  <c r="X3705" i="1"/>
  <c r="S3704" i="1"/>
  <c r="X3704" i="1"/>
  <c r="D3703" i="1"/>
  <c r="G3703" i="1"/>
  <c r="G3702" i="1"/>
  <c r="D3702" i="1"/>
  <c r="S3701" i="1"/>
  <c r="X3701" i="1"/>
  <c r="S3700" i="1"/>
  <c r="X3700" i="1"/>
  <c r="D3699" i="1"/>
  <c r="G3699" i="1"/>
  <c r="G3698" i="1"/>
  <c r="D3698" i="1"/>
  <c r="S3697" i="1"/>
  <c r="X3697" i="1"/>
  <c r="S3696" i="1"/>
  <c r="X3696" i="1"/>
  <c r="D3695" i="1"/>
  <c r="G3695" i="1"/>
  <c r="D3690" i="1"/>
  <c r="G3690" i="1"/>
  <c r="X3687" i="1"/>
  <c r="S3687" i="1"/>
  <c r="D3682" i="1"/>
  <c r="G3682" i="1"/>
  <c r="X3679" i="1"/>
  <c r="S3679" i="1"/>
  <c r="D3669" i="1"/>
  <c r="G3669" i="1"/>
  <c r="S3659" i="1"/>
  <c r="X3659" i="1"/>
  <c r="S3651" i="1"/>
  <c r="X3651" i="1"/>
  <c r="S3643" i="1"/>
  <c r="X3643" i="1"/>
  <c r="S3635" i="1"/>
  <c r="X3635" i="1"/>
  <c r="S3627" i="1"/>
  <c r="X3627" i="1"/>
  <c r="S3619" i="1"/>
  <c r="X3619" i="1"/>
  <c r="S3611" i="1"/>
  <c r="X3611" i="1"/>
  <c r="S3603" i="1"/>
  <c r="X3603" i="1"/>
  <c r="S3595" i="1"/>
  <c r="X3595" i="1"/>
  <c r="S3587" i="1"/>
  <c r="X3587" i="1"/>
  <c r="G3777" i="1"/>
  <c r="G3769" i="1"/>
  <c r="S3767" i="1"/>
  <c r="X3767" i="1"/>
  <c r="S3755" i="1"/>
  <c r="X3755" i="1"/>
  <c r="G3753" i="1"/>
  <c r="S3751" i="1"/>
  <c r="X3751" i="1"/>
  <c r="S3746" i="1"/>
  <c r="X3746" i="1"/>
  <c r="S3742" i="1"/>
  <c r="X3742" i="1"/>
  <c r="S3738" i="1"/>
  <c r="X3738" i="1"/>
  <c r="S3734" i="1"/>
  <c r="X3734" i="1"/>
  <c r="S3730" i="1"/>
  <c r="X3730" i="1"/>
  <c r="S3726" i="1"/>
  <c r="X3726" i="1"/>
  <c r="S3722" i="1"/>
  <c r="X3722" i="1"/>
  <c r="S3718" i="1"/>
  <c r="X3718" i="1"/>
  <c r="S3714" i="1"/>
  <c r="X3714" i="1"/>
  <c r="S3710" i="1"/>
  <c r="X3710" i="1"/>
  <c r="S3706" i="1"/>
  <c r="X3706" i="1"/>
  <c r="S3702" i="1"/>
  <c r="X3702" i="1"/>
  <c r="S3698" i="1"/>
  <c r="X3698" i="1"/>
  <c r="D3689" i="1"/>
  <c r="G3689" i="1"/>
  <c r="D3681" i="1"/>
  <c r="G3681" i="1"/>
  <c r="S3763" i="1"/>
  <c r="X3763" i="1"/>
  <c r="D3755" i="1"/>
  <c r="G3755" i="1"/>
  <c r="S3753" i="1"/>
  <c r="X3753" i="1"/>
  <c r="D3751" i="1"/>
  <c r="G3751" i="1"/>
  <c r="D3694" i="1"/>
  <c r="G3694" i="1"/>
  <c r="D3693" i="1"/>
  <c r="G3693" i="1"/>
  <c r="T3688" i="1"/>
  <c r="V3688" i="1" s="1"/>
  <c r="W3688" i="1"/>
  <c r="D3686" i="1"/>
  <c r="G3686" i="1"/>
  <c r="D3685" i="1"/>
  <c r="G3685" i="1"/>
  <c r="D3677" i="1"/>
  <c r="G3677" i="1"/>
  <c r="D3724" i="1"/>
  <c r="G3724" i="1"/>
  <c r="T3723" i="1"/>
  <c r="V3723" i="1" s="1"/>
  <c r="W3723" i="1"/>
  <c r="D3721" i="1"/>
  <c r="G3721" i="1"/>
  <c r="D3720" i="1"/>
  <c r="G3720" i="1"/>
  <c r="T3719" i="1"/>
  <c r="V3719" i="1" s="1"/>
  <c r="W3719" i="1"/>
  <c r="D3717" i="1"/>
  <c r="G3717" i="1"/>
  <c r="D3716" i="1"/>
  <c r="G3716" i="1"/>
  <c r="T3715" i="1"/>
  <c r="V3715" i="1" s="1"/>
  <c r="W3715" i="1"/>
  <c r="D3713" i="1"/>
  <c r="G3713" i="1"/>
  <c r="D3712" i="1"/>
  <c r="G3712" i="1"/>
  <c r="T3711" i="1"/>
  <c r="V3711" i="1" s="1"/>
  <c r="W3711" i="1"/>
  <c r="D3709" i="1"/>
  <c r="G3709" i="1"/>
  <c r="D3708" i="1"/>
  <c r="G3708" i="1"/>
  <c r="T3707" i="1"/>
  <c r="V3707" i="1" s="1"/>
  <c r="W3707" i="1"/>
  <c r="D3705" i="1"/>
  <c r="G3705" i="1"/>
  <c r="D3704" i="1"/>
  <c r="G3704" i="1"/>
  <c r="T3703" i="1"/>
  <c r="V3703" i="1" s="1"/>
  <c r="W3703" i="1"/>
  <c r="D3701" i="1"/>
  <c r="G3701" i="1"/>
  <c r="D3700" i="1"/>
  <c r="G3700" i="1"/>
  <c r="T3699" i="1"/>
  <c r="V3699" i="1" s="1"/>
  <c r="W3699" i="1"/>
  <c r="D3697" i="1"/>
  <c r="G3697" i="1"/>
  <c r="D3696" i="1"/>
  <c r="G3696" i="1"/>
  <c r="T3695" i="1"/>
  <c r="V3695" i="1" s="1"/>
  <c r="W3695" i="1"/>
  <c r="S3693" i="1"/>
  <c r="X3693" i="1"/>
  <c r="X3692" i="1"/>
  <c r="S3692" i="1"/>
  <c r="S3685" i="1"/>
  <c r="X3685" i="1"/>
  <c r="X3684" i="1"/>
  <c r="S3684" i="1"/>
  <c r="T3683" i="1"/>
  <c r="V3683" i="1" s="1"/>
  <c r="W3683" i="1"/>
  <c r="D3673" i="1"/>
  <c r="G3673" i="1"/>
  <c r="T3658" i="1"/>
  <c r="V3658" i="1" s="1"/>
  <c r="W3658" i="1"/>
  <c r="T3650" i="1"/>
  <c r="V3650" i="1" s="1"/>
  <c r="W3650" i="1"/>
  <c r="T3642" i="1"/>
  <c r="V3642" i="1" s="1"/>
  <c r="W3642" i="1"/>
  <c r="T3634" i="1"/>
  <c r="V3634" i="1" s="1"/>
  <c r="W3634" i="1"/>
  <c r="T3626" i="1"/>
  <c r="V3626" i="1" s="1"/>
  <c r="W3626" i="1"/>
  <c r="T3618" i="1"/>
  <c r="V3618" i="1" s="1"/>
  <c r="W3618" i="1"/>
  <c r="T3610" i="1"/>
  <c r="V3610" i="1" s="1"/>
  <c r="W3610" i="1"/>
  <c r="T3602" i="1"/>
  <c r="V3602" i="1" s="1"/>
  <c r="W3602" i="1"/>
  <c r="T3594" i="1"/>
  <c r="V3594" i="1" s="1"/>
  <c r="W3594" i="1"/>
  <c r="T3586" i="1"/>
  <c r="V3586" i="1" s="1"/>
  <c r="W3586" i="1"/>
  <c r="S3664" i="1"/>
  <c r="X3664" i="1"/>
  <c r="S3663" i="1"/>
  <c r="X3663" i="1"/>
  <c r="S3661" i="1"/>
  <c r="X3661" i="1"/>
  <c r="D3660" i="1"/>
  <c r="G3660" i="1"/>
  <c r="S3656" i="1"/>
  <c r="X3656" i="1"/>
  <c r="S3655" i="1"/>
  <c r="X3655" i="1"/>
  <c r="S3653" i="1"/>
  <c r="X3653" i="1"/>
  <c r="D3652" i="1"/>
  <c r="G3652" i="1"/>
  <c r="S3648" i="1"/>
  <c r="X3648" i="1"/>
  <c r="S3647" i="1"/>
  <c r="X3647" i="1"/>
  <c r="S3645" i="1"/>
  <c r="X3645" i="1"/>
  <c r="D3644" i="1"/>
  <c r="G3644" i="1"/>
  <c r="S3640" i="1"/>
  <c r="X3640" i="1"/>
  <c r="S3639" i="1"/>
  <c r="X3639" i="1"/>
  <c r="S3637" i="1"/>
  <c r="X3637" i="1"/>
  <c r="D3636" i="1"/>
  <c r="G3636" i="1"/>
  <c r="S3632" i="1"/>
  <c r="X3632" i="1"/>
  <c r="S3631" i="1"/>
  <c r="X3631" i="1"/>
  <c r="S3629" i="1"/>
  <c r="X3629" i="1"/>
  <c r="D3628" i="1"/>
  <c r="G3628" i="1"/>
  <c r="S3624" i="1"/>
  <c r="X3624" i="1"/>
  <c r="S3623" i="1"/>
  <c r="X3623" i="1"/>
  <c r="S3621" i="1"/>
  <c r="X3621" i="1"/>
  <c r="D3620" i="1"/>
  <c r="G3620" i="1"/>
  <c r="S3616" i="1"/>
  <c r="X3616" i="1"/>
  <c r="S3615" i="1"/>
  <c r="X3615" i="1"/>
  <c r="S3613" i="1"/>
  <c r="X3613" i="1"/>
  <c r="D3612" i="1"/>
  <c r="G3612" i="1"/>
  <c r="S3608" i="1"/>
  <c r="X3608" i="1"/>
  <c r="S3607" i="1"/>
  <c r="X3607" i="1"/>
  <c r="S3605" i="1"/>
  <c r="X3605" i="1"/>
  <c r="D3604" i="1"/>
  <c r="G3604" i="1"/>
  <c r="S3600" i="1"/>
  <c r="X3600" i="1"/>
  <c r="S3599" i="1"/>
  <c r="X3599" i="1"/>
  <c r="S3597" i="1"/>
  <c r="X3597" i="1"/>
  <c r="D3596" i="1"/>
  <c r="G3596" i="1"/>
  <c r="S3592" i="1"/>
  <c r="X3592" i="1"/>
  <c r="S3591" i="1"/>
  <c r="X3591" i="1"/>
  <c r="S3589" i="1"/>
  <c r="X3589" i="1"/>
  <c r="D3588" i="1"/>
  <c r="G3588" i="1"/>
  <c r="D3582" i="1"/>
  <c r="G3582" i="1"/>
  <c r="D3581" i="1"/>
  <c r="G3581" i="1"/>
  <c r="D3578" i="1"/>
  <c r="G3578" i="1"/>
  <c r="D3574" i="1"/>
  <c r="G3574" i="1"/>
  <c r="D3557" i="1"/>
  <c r="G3557" i="1"/>
  <c r="T3547" i="1"/>
  <c r="V3547" i="1" s="1"/>
  <c r="W3547" i="1"/>
  <c r="D3541" i="1"/>
  <c r="G3541" i="1"/>
  <c r="D3525" i="1"/>
  <c r="G3525" i="1"/>
  <c r="T3519" i="1"/>
  <c r="V3519" i="1" s="1"/>
  <c r="W3519" i="1"/>
  <c r="D3517" i="1"/>
  <c r="G3517" i="1"/>
  <c r="T3511" i="1"/>
  <c r="V3511" i="1" s="1"/>
  <c r="W3511" i="1"/>
  <c r="D3509" i="1"/>
  <c r="G3509" i="1"/>
  <c r="T3503" i="1"/>
  <c r="V3503" i="1" s="1"/>
  <c r="W3503" i="1"/>
  <c r="D3501" i="1"/>
  <c r="G3501" i="1"/>
  <c r="G3691" i="1"/>
  <c r="S3689" i="1"/>
  <c r="X3689" i="1"/>
  <c r="D3688" i="1"/>
  <c r="G3683" i="1"/>
  <c r="S3681" i="1"/>
  <c r="X3681" i="1"/>
  <c r="D3680" i="1"/>
  <c r="G3678" i="1"/>
  <c r="S3676" i="1"/>
  <c r="X3676" i="1"/>
  <c r="D3676" i="1"/>
  <c r="G3676" i="1"/>
  <c r="G3674" i="1"/>
  <c r="S3672" i="1"/>
  <c r="X3672" i="1"/>
  <c r="D3672" i="1"/>
  <c r="G3672" i="1"/>
  <c r="G3670" i="1"/>
  <c r="S3668" i="1"/>
  <c r="X3668" i="1"/>
  <c r="D3668" i="1"/>
  <c r="G3668" i="1"/>
  <c r="G3666" i="1"/>
  <c r="G3665" i="1"/>
  <c r="D3663" i="1"/>
  <c r="G3663" i="1"/>
  <c r="T3662" i="1"/>
  <c r="V3662" i="1" s="1"/>
  <c r="W3662" i="1"/>
  <c r="G3657" i="1"/>
  <c r="D3655" i="1"/>
  <c r="G3655" i="1"/>
  <c r="T3654" i="1"/>
  <c r="V3654" i="1" s="1"/>
  <c r="W3654" i="1"/>
  <c r="G3649" i="1"/>
  <c r="D3647" i="1"/>
  <c r="G3647" i="1"/>
  <c r="T3646" i="1"/>
  <c r="V3646" i="1" s="1"/>
  <c r="W3646" i="1"/>
  <c r="G3641" i="1"/>
  <c r="D3639" i="1"/>
  <c r="G3639" i="1"/>
  <c r="T3638" i="1"/>
  <c r="V3638" i="1" s="1"/>
  <c r="W3638" i="1"/>
  <c r="G3633" i="1"/>
  <c r="D3631" i="1"/>
  <c r="G3631" i="1"/>
  <c r="G3625" i="1"/>
  <c r="D3623" i="1"/>
  <c r="G3623" i="1"/>
  <c r="G3617" i="1"/>
  <c r="D3615" i="1"/>
  <c r="G3615" i="1"/>
  <c r="T3614" i="1"/>
  <c r="V3614" i="1" s="1"/>
  <c r="W3614" i="1"/>
  <c r="G3609" i="1"/>
  <c r="D3607" i="1"/>
  <c r="G3607" i="1"/>
  <c r="G3601" i="1"/>
  <c r="D3599" i="1"/>
  <c r="G3599" i="1"/>
  <c r="T3598" i="1"/>
  <c r="V3598" i="1" s="1"/>
  <c r="W3598" i="1"/>
  <c r="G3593" i="1"/>
  <c r="D3591" i="1"/>
  <c r="G3591" i="1"/>
  <c r="T3590" i="1"/>
  <c r="V3590" i="1" s="1"/>
  <c r="W3590" i="1"/>
  <c r="D3585" i="1"/>
  <c r="G3585" i="1"/>
  <c r="D3584" i="1"/>
  <c r="G3584" i="1"/>
  <c r="S3583" i="1"/>
  <c r="X3583" i="1"/>
  <c r="S3581" i="1"/>
  <c r="X3581" i="1"/>
  <c r="T3580" i="1"/>
  <c r="V3580" i="1" s="1"/>
  <c r="W3580" i="1"/>
  <c r="D3577" i="1"/>
  <c r="G3577" i="1"/>
  <c r="X3575" i="1"/>
  <c r="S3575" i="1"/>
  <c r="D3573" i="1"/>
  <c r="G3573" i="1"/>
  <c r="D3569" i="1"/>
  <c r="G3569" i="1"/>
  <c r="T3559" i="1"/>
  <c r="V3559" i="1" s="1"/>
  <c r="W3559" i="1"/>
  <c r="D3553" i="1"/>
  <c r="G3553" i="1"/>
  <c r="T3543" i="1"/>
  <c r="V3543" i="1" s="1"/>
  <c r="W3543" i="1"/>
  <c r="D3537" i="1"/>
  <c r="G3537" i="1"/>
  <c r="T3527" i="1"/>
  <c r="V3527" i="1" s="1"/>
  <c r="W3527" i="1"/>
  <c r="S3690" i="1"/>
  <c r="S3682" i="1"/>
  <c r="S3677" i="1"/>
  <c r="X3677" i="1"/>
  <c r="S3673" i="1"/>
  <c r="X3673" i="1"/>
  <c r="S3669" i="1"/>
  <c r="X3669" i="1"/>
  <c r="S3665" i="1"/>
  <c r="X3665" i="1"/>
  <c r="D3664" i="1"/>
  <c r="G3664" i="1"/>
  <c r="S3660" i="1"/>
  <c r="X3660" i="1"/>
  <c r="X3658" i="1"/>
  <c r="S3657" i="1"/>
  <c r="X3657" i="1"/>
  <c r="D3656" i="1"/>
  <c r="G3656" i="1"/>
  <c r="S3652" i="1"/>
  <c r="X3652" i="1"/>
  <c r="X3650" i="1"/>
  <c r="S3649" i="1"/>
  <c r="X3649" i="1"/>
  <c r="D3648" i="1"/>
  <c r="G3648" i="1"/>
  <c r="S3644" i="1"/>
  <c r="X3644" i="1"/>
  <c r="X3642" i="1"/>
  <c r="S3641" i="1"/>
  <c r="X3641" i="1"/>
  <c r="D3640" i="1"/>
  <c r="G3640" i="1"/>
  <c r="S3636" i="1"/>
  <c r="X3636" i="1"/>
  <c r="X3634" i="1"/>
  <c r="S3633" i="1"/>
  <c r="X3633" i="1"/>
  <c r="D3632" i="1"/>
  <c r="G3632" i="1"/>
  <c r="S3628" i="1"/>
  <c r="X3628" i="1"/>
  <c r="X3626" i="1"/>
  <c r="S3625" i="1"/>
  <c r="X3625" i="1"/>
  <c r="D3624" i="1"/>
  <c r="G3624" i="1"/>
  <c r="S3620" i="1"/>
  <c r="X3620" i="1"/>
  <c r="X3618" i="1"/>
  <c r="S3617" i="1"/>
  <c r="X3617" i="1"/>
  <c r="D3616" i="1"/>
  <c r="G3616" i="1"/>
  <c r="S3612" i="1"/>
  <c r="X3612" i="1"/>
  <c r="X3610" i="1"/>
  <c r="S3609" i="1"/>
  <c r="X3609" i="1"/>
  <c r="D3608" i="1"/>
  <c r="G3608" i="1"/>
  <c r="S3604" i="1"/>
  <c r="X3604" i="1"/>
  <c r="X3602" i="1"/>
  <c r="S3601" i="1"/>
  <c r="X3601" i="1"/>
  <c r="D3600" i="1"/>
  <c r="G3600" i="1"/>
  <c r="S3596" i="1"/>
  <c r="X3596" i="1"/>
  <c r="X3594" i="1"/>
  <c r="S3593" i="1"/>
  <c r="X3593" i="1"/>
  <c r="D3592" i="1"/>
  <c r="G3592" i="1"/>
  <c r="S3588" i="1"/>
  <c r="X3588" i="1"/>
  <c r="X3586" i="1"/>
  <c r="S3585" i="1"/>
  <c r="X3585" i="1"/>
  <c r="S3584" i="1"/>
  <c r="X3584" i="1"/>
  <c r="X3576" i="1"/>
  <c r="S3576" i="1"/>
  <c r="T3572" i="1"/>
  <c r="V3572" i="1" s="1"/>
  <c r="W3572" i="1"/>
  <c r="D3565" i="1"/>
  <c r="G3565" i="1"/>
  <c r="T3555" i="1"/>
  <c r="V3555" i="1" s="1"/>
  <c r="W3555" i="1"/>
  <c r="D3549" i="1"/>
  <c r="G3549" i="1"/>
  <c r="T3539" i="1"/>
  <c r="V3539" i="1" s="1"/>
  <c r="W3539" i="1"/>
  <c r="D3533" i="1"/>
  <c r="G3533" i="1"/>
  <c r="T3523" i="1"/>
  <c r="V3523" i="1" s="1"/>
  <c r="W3523" i="1"/>
  <c r="D3521" i="1"/>
  <c r="G3521" i="1"/>
  <c r="T3515" i="1"/>
  <c r="V3515" i="1" s="1"/>
  <c r="W3515" i="1"/>
  <c r="D3513" i="1"/>
  <c r="G3513" i="1"/>
  <c r="T3507" i="1"/>
  <c r="V3507" i="1" s="1"/>
  <c r="W3507" i="1"/>
  <c r="D3505" i="1"/>
  <c r="G3505" i="1"/>
  <c r="X3747" i="1"/>
  <c r="X3743" i="1"/>
  <c r="X3739" i="1"/>
  <c r="X3735" i="1"/>
  <c r="X3731" i="1"/>
  <c r="X3727" i="1"/>
  <c r="X3723" i="1"/>
  <c r="X3719" i="1"/>
  <c r="X3715" i="1"/>
  <c r="X3711" i="1"/>
  <c r="X3707" i="1"/>
  <c r="X3703" i="1"/>
  <c r="X3699" i="1"/>
  <c r="X3695" i="1"/>
  <c r="D3692" i="1"/>
  <c r="D3684" i="1"/>
  <c r="T3678" i="1"/>
  <c r="V3678" i="1" s="1"/>
  <c r="W3675" i="1"/>
  <c r="T3670" i="1"/>
  <c r="V3670" i="1" s="1"/>
  <c r="G3661" i="1"/>
  <c r="D3659" i="1"/>
  <c r="G3659" i="1"/>
  <c r="D3658" i="1"/>
  <c r="G3653" i="1"/>
  <c r="D3651" i="1"/>
  <c r="G3651" i="1"/>
  <c r="D3650" i="1"/>
  <c r="G3645" i="1"/>
  <c r="D3643" i="1"/>
  <c r="G3643" i="1"/>
  <c r="D3642" i="1"/>
  <c r="G3637" i="1"/>
  <c r="D3635" i="1"/>
  <c r="G3635" i="1"/>
  <c r="D3634" i="1"/>
  <c r="G3629" i="1"/>
  <c r="D3627" i="1"/>
  <c r="G3627" i="1"/>
  <c r="D3626" i="1"/>
  <c r="G3621" i="1"/>
  <c r="D3619" i="1"/>
  <c r="G3619" i="1"/>
  <c r="D3618" i="1"/>
  <c r="G3613" i="1"/>
  <c r="D3611" i="1"/>
  <c r="G3611" i="1"/>
  <c r="D3610" i="1"/>
  <c r="G3605" i="1"/>
  <c r="D3603" i="1"/>
  <c r="G3603" i="1"/>
  <c r="D3602" i="1"/>
  <c r="G3597" i="1"/>
  <c r="D3595" i="1"/>
  <c r="G3595" i="1"/>
  <c r="D3594" i="1"/>
  <c r="G3589" i="1"/>
  <c r="D3587" i="1"/>
  <c r="G3587" i="1"/>
  <c r="D3586" i="1"/>
  <c r="X3579" i="1"/>
  <c r="S3579" i="1"/>
  <c r="T3567" i="1"/>
  <c r="V3567" i="1" s="1"/>
  <c r="W3567" i="1"/>
  <c r="D3561" i="1"/>
  <c r="G3561" i="1"/>
  <c r="T3551" i="1"/>
  <c r="V3551" i="1" s="1"/>
  <c r="W3551" i="1"/>
  <c r="D3545" i="1"/>
  <c r="G3545" i="1"/>
  <c r="D3529" i="1"/>
  <c r="G3529" i="1"/>
  <c r="S3570" i="1"/>
  <c r="X3570" i="1"/>
  <c r="S3568" i="1"/>
  <c r="X3568" i="1"/>
  <c r="S3566" i="1"/>
  <c r="X3566" i="1"/>
  <c r="S3564" i="1"/>
  <c r="X3564" i="1"/>
  <c r="S3562" i="1"/>
  <c r="X3562" i="1"/>
  <c r="S3560" i="1"/>
  <c r="X3560" i="1"/>
  <c r="S3558" i="1"/>
  <c r="X3558" i="1"/>
  <c r="S3556" i="1"/>
  <c r="X3556" i="1"/>
  <c r="S3554" i="1"/>
  <c r="X3554" i="1"/>
  <c r="S3552" i="1"/>
  <c r="X3552" i="1"/>
  <c r="S3550" i="1"/>
  <c r="X3550" i="1"/>
  <c r="S3548" i="1"/>
  <c r="X3548" i="1"/>
  <c r="S3546" i="1"/>
  <c r="X3546" i="1"/>
  <c r="S3544" i="1"/>
  <c r="X3544" i="1"/>
  <c r="S3542" i="1"/>
  <c r="X3542" i="1"/>
  <c r="S3540" i="1"/>
  <c r="X3540" i="1"/>
  <c r="S3538" i="1"/>
  <c r="X3538" i="1"/>
  <c r="S3536" i="1"/>
  <c r="X3536" i="1"/>
  <c r="S3534" i="1"/>
  <c r="X3534" i="1"/>
  <c r="S3532" i="1"/>
  <c r="X3532" i="1"/>
  <c r="S3530" i="1"/>
  <c r="X3530" i="1"/>
  <c r="S3528" i="1"/>
  <c r="X3528" i="1"/>
  <c r="S3526" i="1"/>
  <c r="X3526" i="1"/>
  <c r="S3524" i="1"/>
  <c r="X3524" i="1"/>
  <c r="S3522" i="1"/>
  <c r="X3522" i="1"/>
  <c r="S3520" i="1"/>
  <c r="X3520" i="1"/>
  <c r="S3518" i="1"/>
  <c r="X3518" i="1"/>
  <c r="S3516" i="1"/>
  <c r="X3516" i="1"/>
  <c r="S3514" i="1"/>
  <c r="X3514" i="1"/>
  <c r="S3512" i="1"/>
  <c r="X3512" i="1"/>
  <c r="S3510" i="1"/>
  <c r="X3510" i="1"/>
  <c r="S3508" i="1"/>
  <c r="X3508" i="1"/>
  <c r="S3506" i="1"/>
  <c r="X3506" i="1"/>
  <c r="S3504" i="1"/>
  <c r="X3504" i="1"/>
  <c r="S3502" i="1"/>
  <c r="X3502" i="1"/>
  <c r="D3500" i="1"/>
  <c r="G3500" i="1"/>
  <c r="S3499" i="1"/>
  <c r="X3499" i="1"/>
  <c r="S3496" i="1"/>
  <c r="X3496" i="1"/>
  <c r="D3490" i="1"/>
  <c r="G3490" i="1"/>
  <c r="W3489" i="1"/>
  <c r="T3489" i="1"/>
  <c r="V3489" i="1" s="1"/>
  <c r="G3487" i="1"/>
  <c r="D3487" i="1"/>
  <c r="S3486" i="1"/>
  <c r="X3486" i="1"/>
  <c r="D3485" i="1"/>
  <c r="G3485" i="1"/>
  <c r="D3484" i="1"/>
  <c r="G3484" i="1"/>
  <c r="S3483" i="1"/>
  <c r="X3483" i="1"/>
  <c r="S3479" i="1"/>
  <c r="X3479" i="1"/>
  <c r="D3472" i="1"/>
  <c r="G3472" i="1"/>
  <c r="D3471" i="1"/>
  <c r="G3471" i="1"/>
  <c r="X3468" i="1"/>
  <c r="S3468" i="1"/>
  <c r="X3466" i="1"/>
  <c r="S3466" i="1"/>
  <c r="X3461" i="1"/>
  <c r="S3461" i="1"/>
  <c r="D3460" i="1"/>
  <c r="G3460" i="1"/>
  <c r="D3459" i="1"/>
  <c r="G3459" i="1"/>
  <c r="G3458" i="1"/>
  <c r="D3458" i="1"/>
  <c r="S3457" i="1"/>
  <c r="X3457" i="1"/>
  <c r="D3454" i="1"/>
  <c r="G3454" i="1"/>
  <c r="W3453" i="1"/>
  <c r="W3444" i="1"/>
  <c r="D3443" i="1"/>
  <c r="G3443" i="1"/>
  <c r="D3438" i="1"/>
  <c r="G3438" i="1"/>
  <c r="T3437" i="1"/>
  <c r="V3437" i="1" s="1"/>
  <c r="D3580" i="1"/>
  <c r="S3577" i="1"/>
  <c r="X3577" i="1"/>
  <c r="W3569" i="1"/>
  <c r="T3569" i="1"/>
  <c r="V3569" i="1" s="1"/>
  <c r="D3568" i="1"/>
  <c r="G3568" i="1"/>
  <c r="D3567" i="1"/>
  <c r="W3565" i="1"/>
  <c r="T3565" i="1"/>
  <c r="V3565" i="1" s="1"/>
  <c r="D3564" i="1"/>
  <c r="G3564" i="1"/>
  <c r="D3563" i="1"/>
  <c r="W3561" i="1"/>
  <c r="T3561" i="1"/>
  <c r="V3561" i="1" s="1"/>
  <c r="D3560" i="1"/>
  <c r="G3560" i="1"/>
  <c r="D3559" i="1"/>
  <c r="W3557" i="1"/>
  <c r="T3557" i="1"/>
  <c r="V3557" i="1" s="1"/>
  <c r="D3556" i="1"/>
  <c r="G3556" i="1"/>
  <c r="D3555" i="1"/>
  <c r="W3553" i="1"/>
  <c r="T3553" i="1"/>
  <c r="V3553" i="1" s="1"/>
  <c r="D3552" i="1"/>
  <c r="G3552" i="1"/>
  <c r="D3551" i="1"/>
  <c r="W3549" i="1"/>
  <c r="T3549" i="1"/>
  <c r="V3549" i="1" s="1"/>
  <c r="D3548" i="1"/>
  <c r="G3548" i="1"/>
  <c r="D3547" i="1"/>
  <c r="W3545" i="1"/>
  <c r="T3545" i="1"/>
  <c r="V3545" i="1" s="1"/>
  <c r="D3544" i="1"/>
  <c r="G3544" i="1"/>
  <c r="D3543" i="1"/>
  <c r="W3541" i="1"/>
  <c r="T3541" i="1"/>
  <c r="V3541" i="1" s="1"/>
  <c r="D3540" i="1"/>
  <c r="G3540" i="1"/>
  <c r="D3539" i="1"/>
  <c r="W3537" i="1"/>
  <c r="T3537" i="1"/>
  <c r="V3537" i="1" s="1"/>
  <c r="D3536" i="1"/>
  <c r="G3536" i="1"/>
  <c r="D3535" i="1"/>
  <c r="W3533" i="1"/>
  <c r="T3533" i="1"/>
  <c r="V3533" i="1" s="1"/>
  <c r="D3532" i="1"/>
  <c r="G3532" i="1"/>
  <c r="D3531" i="1"/>
  <c r="W3529" i="1"/>
  <c r="T3529" i="1"/>
  <c r="V3529" i="1" s="1"/>
  <c r="D3528" i="1"/>
  <c r="G3528" i="1"/>
  <c r="D3527" i="1"/>
  <c r="W3525" i="1"/>
  <c r="T3525" i="1"/>
  <c r="V3525" i="1" s="1"/>
  <c r="D3524" i="1"/>
  <c r="G3524" i="1"/>
  <c r="W3521" i="1"/>
  <c r="T3521" i="1"/>
  <c r="V3521" i="1" s="1"/>
  <c r="D3520" i="1"/>
  <c r="G3520" i="1"/>
  <c r="W3517" i="1"/>
  <c r="T3517" i="1"/>
  <c r="V3517" i="1" s="1"/>
  <c r="D3516" i="1"/>
  <c r="G3516" i="1"/>
  <c r="W3513" i="1"/>
  <c r="T3513" i="1"/>
  <c r="V3513" i="1" s="1"/>
  <c r="D3512" i="1"/>
  <c r="G3512" i="1"/>
  <c r="W3509" i="1"/>
  <c r="T3509" i="1"/>
  <c r="V3509" i="1" s="1"/>
  <c r="D3508" i="1"/>
  <c r="G3508" i="1"/>
  <c r="W3505" i="1"/>
  <c r="T3505" i="1"/>
  <c r="V3505" i="1" s="1"/>
  <c r="D3504" i="1"/>
  <c r="G3504" i="1"/>
  <c r="W3501" i="1"/>
  <c r="T3501" i="1"/>
  <c r="V3501" i="1" s="1"/>
  <c r="S3500" i="1"/>
  <c r="X3500" i="1"/>
  <c r="D3494" i="1"/>
  <c r="G3494" i="1"/>
  <c r="W3493" i="1"/>
  <c r="T3493" i="1"/>
  <c r="V3493" i="1" s="1"/>
  <c r="G3491" i="1"/>
  <c r="D3491" i="1"/>
  <c r="S3490" i="1"/>
  <c r="X3490" i="1"/>
  <c r="D3489" i="1"/>
  <c r="G3489" i="1"/>
  <c r="D3488" i="1"/>
  <c r="G3488" i="1"/>
  <c r="S3487" i="1"/>
  <c r="X3487" i="1"/>
  <c r="S3484" i="1"/>
  <c r="X3484" i="1"/>
  <c r="S3471" i="1"/>
  <c r="X3471" i="1"/>
  <c r="T3470" i="1"/>
  <c r="V3470" i="1" s="1"/>
  <c r="W3470" i="1"/>
  <c r="D3464" i="1"/>
  <c r="G3464" i="1"/>
  <c r="D3463" i="1"/>
  <c r="G3463" i="1"/>
  <c r="X3460" i="1"/>
  <c r="S3460" i="1"/>
  <c r="X3458" i="1"/>
  <c r="S3458" i="1"/>
  <c r="W3448" i="1"/>
  <c r="T3448" i="1"/>
  <c r="V3448" i="1" s="1"/>
  <c r="D3447" i="1"/>
  <c r="G3447" i="1"/>
  <c r="D3442" i="1"/>
  <c r="G3442" i="1"/>
  <c r="D3431" i="1"/>
  <c r="G3431" i="1"/>
  <c r="S3582" i="1"/>
  <c r="D3576" i="1"/>
  <c r="S3573" i="1"/>
  <c r="X3573" i="1"/>
  <c r="D3498" i="1"/>
  <c r="G3498" i="1"/>
  <c r="W3497" i="1"/>
  <c r="T3497" i="1"/>
  <c r="V3497" i="1" s="1"/>
  <c r="G3495" i="1"/>
  <c r="D3495" i="1"/>
  <c r="S3494" i="1"/>
  <c r="X3494" i="1"/>
  <c r="D3493" i="1"/>
  <c r="G3493" i="1"/>
  <c r="D3492" i="1"/>
  <c r="G3492" i="1"/>
  <c r="S3491" i="1"/>
  <c r="X3491" i="1"/>
  <c r="S3488" i="1"/>
  <c r="X3488" i="1"/>
  <c r="D3482" i="1"/>
  <c r="G3482" i="1"/>
  <c r="W3481" i="1"/>
  <c r="T3481" i="1"/>
  <c r="V3481" i="1" s="1"/>
  <c r="X3477" i="1"/>
  <c r="S3477" i="1"/>
  <c r="D3476" i="1"/>
  <c r="G3476" i="1"/>
  <c r="D3475" i="1"/>
  <c r="G3475" i="1"/>
  <c r="G3474" i="1"/>
  <c r="D3474" i="1"/>
  <c r="S3473" i="1"/>
  <c r="X3473" i="1"/>
  <c r="S3463" i="1"/>
  <c r="X3463" i="1"/>
  <c r="T3462" i="1"/>
  <c r="V3462" i="1" s="1"/>
  <c r="W3462" i="1"/>
  <c r="T3452" i="1"/>
  <c r="V3452" i="1" s="1"/>
  <c r="D3451" i="1"/>
  <c r="G3451" i="1"/>
  <c r="D3446" i="1"/>
  <c r="G3446" i="1"/>
  <c r="T3445" i="1"/>
  <c r="V3445" i="1" s="1"/>
  <c r="W3445" i="1"/>
  <c r="D3435" i="1"/>
  <c r="G3435" i="1"/>
  <c r="D3430" i="1"/>
  <c r="G3430" i="1"/>
  <c r="T3578" i="1"/>
  <c r="V3578" i="1" s="1"/>
  <c r="S3574" i="1"/>
  <c r="X3574" i="1"/>
  <c r="D3572" i="1"/>
  <c r="G3570" i="1"/>
  <c r="G3566" i="1"/>
  <c r="G3562" i="1"/>
  <c r="G3558" i="1"/>
  <c r="G3554" i="1"/>
  <c r="G3550" i="1"/>
  <c r="G3546" i="1"/>
  <c r="G3542" i="1"/>
  <c r="G3538" i="1"/>
  <c r="G3534" i="1"/>
  <c r="G3530" i="1"/>
  <c r="G3526" i="1"/>
  <c r="G3522" i="1"/>
  <c r="G3518" i="1"/>
  <c r="G3514" i="1"/>
  <c r="G3510" i="1"/>
  <c r="G3506" i="1"/>
  <c r="G3502" i="1"/>
  <c r="G3499" i="1"/>
  <c r="D3499" i="1"/>
  <c r="S3498" i="1"/>
  <c r="X3498" i="1"/>
  <c r="D3497" i="1"/>
  <c r="G3497" i="1"/>
  <c r="D3496" i="1"/>
  <c r="G3496" i="1"/>
  <c r="S3495" i="1"/>
  <c r="X3495" i="1"/>
  <c r="S3492" i="1"/>
  <c r="X3492" i="1"/>
  <c r="D3486" i="1"/>
  <c r="G3486" i="1"/>
  <c r="W3485" i="1"/>
  <c r="T3485" i="1"/>
  <c r="V3485" i="1" s="1"/>
  <c r="G3483" i="1"/>
  <c r="D3483" i="1"/>
  <c r="S3482" i="1"/>
  <c r="X3482" i="1"/>
  <c r="D3481" i="1"/>
  <c r="G3481" i="1"/>
  <c r="D3480" i="1"/>
  <c r="G3480" i="1"/>
  <c r="D3479" i="1"/>
  <c r="G3479" i="1"/>
  <c r="X3476" i="1"/>
  <c r="S3476" i="1"/>
  <c r="X3474" i="1"/>
  <c r="S3474" i="1"/>
  <c r="X3469" i="1"/>
  <c r="S3469" i="1"/>
  <c r="D3468" i="1"/>
  <c r="G3468" i="1"/>
  <c r="D3467" i="1"/>
  <c r="G3467" i="1"/>
  <c r="G3466" i="1"/>
  <c r="D3466" i="1"/>
  <c r="S3465" i="1"/>
  <c r="X3465" i="1"/>
  <c r="D3455" i="1"/>
  <c r="G3455" i="1"/>
  <c r="D3450" i="1"/>
  <c r="G3450" i="1"/>
  <c r="W3440" i="1"/>
  <c r="T3440" i="1"/>
  <c r="V3440" i="1" s="1"/>
  <c r="D3439" i="1"/>
  <c r="G3439" i="1"/>
  <c r="D3434" i="1"/>
  <c r="G3434" i="1"/>
  <c r="T3433" i="1"/>
  <c r="V3433" i="1" s="1"/>
  <c r="S3372" i="1"/>
  <c r="W3372" i="1" s="1"/>
  <c r="X3372" i="1"/>
  <c r="S3455" i="1"/>
  <c r="X3455" i="1"/>
  <c r="S3451" i="1"/>
  <c r="X3451" i="1"/>
  <c r="S3447" i="1"/>
  <c r="X3447" i="1"/>
  <c r="S3443" i="1"/>
  <c r="X3443" i="1"/>
  <c r="S3439" i="1"/>
  <c r="X3439" i="1"/>
  <c r="S3435" i="1"/>
  <c r="X3435" i="1"/>
  <c r="S3431" i="1"/>
  <c r="X3431" i="1"/>
  <c r="G3353" i="1"/>
  <c r="D3353" i="1"/>
  <c r="D3478" i="1"/>
  <c r="G3473" i="1"/>
  <c r="D3470" i="1"/>
  <c r="G3465" i="1"/>
  <c r="D3462" i="1"/>
  <c r="G3457" i="1"/>
  <c r="G3417" i="1"/>
  <c r="D3417" i="1"/>
  <c r="X3389" i="1"/>
  <c r="G3380" i="1"/>
  <c r="D3380" i="1"/>
  <c r="S3357" i="1"/>
  <c r="T3357" i="1" s="1"/>
  <c r="V3357" i="1" s="1"/>
  <c r="X3357" i="1"/>
  <c r="X3356" i="1"/>
  <c r="G3333" i="1"/>
  <c r="D3333" i="1"/>
  <c r="S2886" i="1"/>
  <c r="W2886" i="1" s="1"/>
  <c r="X2886" i="1"/>
  <c r="X3569" i="1"/>
  <c r="X3565" i="1"/>
  <c r="X3561" i="1"/>
  <c r="X3557" i="1"/>
  <c r="X3553" i="1"/>
  <c r="X3549" i="1"/>
  <c r="X3545" i="1"/>
  <c r="X3541" i="1"/>
  <c r="X3537" i="1"/>
  <c r="X3533" i="1"/>
  <c r="X3529" i="1"/>
  <c r="X3525" i="1"/>
  <c r="X3521" i="1"/>
  <c r="X3517" i="1"/>
  <c r="X3513" i="1"/>
  <c r="X3509" i="1"/>
  <c r="X3505" i="1"/>
  <c r="X3501" i="1"/>
  <c r="X3497" i="1"/>
  <c r="X3493" i="1"/>
  <c r="X3489" i="1"/>
  <c r="X3485" i="1"/>
  <c r="X3481" i="1"/>
  <c r="S3480" i="1"/>
  <c r="S3472" i="1"/>
  <c r="S3464" i="1"/>
  <c r="S3456" i="1"/>
  <c r="D3413" i="1"/>
  <c r="X3388" i="1"/>
  <c r="X3373" i="1"/>
  <c r="S3475" i="1"/>
  <c r="X3475" i="1"/>
  <c r="S3467" i="1"/>
  <c r="X3467" i="1"/>
  <c r="S3459" i="1"/>
  <c r="X3459" i="1"/>
  <c r="S3454" i="1"/>
  <c r="X3454" i="1"/>
  <c r="D3453" i="1"/>
  <c r="S3450" i="1"/>
  <c r="X3450" i="1"/>
  <c r="D3449" i="1"/>
  <c r="S3446" i="1"/>
  <c r="X3446" i="1"/>
  <c r="D3445" i="1"/>
  <c r="S3442" i="1"/>
  <c r="X3442" i="1"/>
  <c r="D3441" i="1"/>
  <c r="S3438" i="1"/>
  <c r="X3438" i="1"/>
  <c r="D3437" i="1"/>
  <c r="S3434" i="1"/>
  <c r="X3434" i="1"/>
  <c r="D3433" i="1"/>
  <c r="S3430" i="1"/>
  <c r="X3430" i="1"/>
  <c r="G3401" i="1"/>
  <c r="D3401" i="1"/>
  <c r="G3376" i="1"/>
  <c r="D3376" i="1"/>
  <c r="D3364" i="1"/>
  <c r="S3348" i="1"/>
  <c r="X3348" i="1"/>
  <c r="D3356" i="1"/>
  <c r="S2876" i="1"/>
  <c r="T2876" i="1" s="1"/>
  <c r="V2876" i="1" s="1"/>
  <c r="X2876" i="1"/>
  <c r="G2871" i="1"/>
  <c r="D2871" i="1"/>
  <c r="S2863" i="1"/>
  <c r="W2863" i="1" s="1"/>
  <c r="X2863" i="1"/>
  <c r="G2855" i="1"/>
  <c r="D2855" i="1"/>
  <c r="S2819" i="1"/>
  <c r="X2819" i="1"/>
  <c r="X2796" i="1"/>
  <c r="S2796" i="1"/>
  <c r="T2796" i="1" s="1"/>
  <c r="V2796" i="1" s="1"/>
  <c r="G2784" i="1"/>
  <c r="D2784" i="1"/>
  <c r="D2771" i="1"/>
  <c r="S2739" i="1"/>
  <c r="W2739" i="1" s="1"/>
  <c r="X2739" i="1"/>
  <c r="S2735" i="1"/>
  <c r="X2735" i="1"/>
  <c r="S2719" i="1"/>
  <c r="W2719" i="1" s="1"/>
  <c r="X2719" i="1"/>
  <c r="S2675" i="1"/>
  <c r="X2675" i="1"/>
  <c r="S2671" i="1"/>
  <c r="W2671" i="1" s="1"/>
  <c r="X2671" i="1"/>
  <c r="S2505" i="1"/>
  <c r="X2505" i="1"/>
  <c r="S2472" i="1"/>
  <c r="T2472" i="1" s="1"/>
  <c r="V2472" i="1" s="1"/>
  <c r="X2472" i="1"/>
  <c r="S2459" i="1"/>
  <c r="X2459" i="1"/>
  <c r="S2436" i="1"/>
  <c r="T2436" i="1" s="1"/>
  <c r="V2436" i="1" s="1"/>
  <c r="X2436" i="1"/>
  <c r="S2431" i="1"/>
  <c r="X2431" i="1"/>
  <c r="S2408" i="1"/>
  <c r="X2408" i="1"/>
  <c r="S2395" i="1"/>
  <c r="X2395" i="1"/>
  <c r="S2372" i="1"/>
  <c r="T2372" i="1" s="1"/>
  <c r="V2372" i="1" s="1"/>
  <c r="X2372" i="1"/>
  <c r="S2367" i="1"/>
  <c r="X2367" i="1"/>
  <c r="S2344" i="1"/>
  <c r="X2344" i="1"/>
  <c r="S2331" i="1"/>
  <c r="X2331" i="1"/>
  <c r="S2308" i="1"/>
  <c r="X2308" i="1"/>
  <c r="S2303" i="1"/>
  <c r="X2303" i="1"/>
  <c r="S2291" i="1"/>
  <c r="W2291" i="1" s="1"/>
  <c r="X2291" i="1"/>
  <c r="S2275" i="1"/>
  <c r="X2275" i="1"/>
  <c r="S2259" i="1"/>
  <c r="X2259" i="1"/>
  <c r="S2025" i="1"/>
  <c r="X2025" i="1"/>
  <c r="D3421" i="1"/>
  <c r="D3405" i="1"/>
  <c r="D3396" i="1"/>
  <c r="D3392" i="1"/>
  <c r="D3388" i="1"/>
  <c r="D3341" i="1"/>
  <c r="D3325" i="1"/>
  <c r="D3309" i="1"/>
  <c r="D3293" i="1"/>
  <c r="D3277" i="1"/>
  <c r="D3261" i="1"/>
  <c r="S2868" i="1"/>
  <c r="T2868" i="1" s="1"/>
  <c r="V2868" i="1" s="1"/>
  <c r="X2868" i="1"/>
  <c r="X2860" i="1"/>
  <c r="S2860" i="1"/>
  <c r="T2860" i="1" s="1"/>
  <c r="V2860" i="1" s="1"/>
  <c r="G2848" i="1"/>
  <c r="D2848" i="1"/>
  <c r="D2835" i="1"/>
  <c r="X2828" i="1"/>
  <c r="S2828" i="1"/>
  <c r="T2828" i="1" s="1"/>
  <c r="V2828" i="1" s="1"/>
  <c r="G2780" i="1"/>
  <c r="D2780" i="1"/>
  <c r="X2716" i="1"/>
  <c r="S2716" i="1"/>
  <c r="T2716" i="1" s="1"/>
  <c r="V2716" i="1" s="1"/>
  <c r="S2659" i="1"/>
  <c r="T2659" i="1" s="1"/>
  <c r="V2659" i="1" s="1"/>
  <c r="X2659" i="1"/>
  <c r="S2456" i="1"/>
  <c r="X2456" i="1"/>
  <c r="S2443" i="1"/>
  <c r="W2443" i="1" s="1"/>
  <c r="X2443" i="1"/>
  <c r="S2420" i="1"/>
  <c r="X2420" i="1"/>
  <c r="S2415" i="1"/>
  <c r="X2415" i="1"/>
  <c r="S2392" i="1"/>
  <c r="X2392" i="1"/>
  <c r="S2379" i="1"/>
  <c r="X2379" i="1"/>
  <c r="S2356" i="1"/>
  <c r="X2356" i="1"/>
  <c r="S2351" i="1"/>
  <c r="W2351" i="1" s="1"/>
  <c r="X2351" i="1"/>
  <c r="S2328" i="1"/>
  <c r="X2328" i="1"/>
  <c r="S2315" i="1"/>
  <c r="T2315" i="1" s="1"/>
  <c r="V2315" i="1" s="1"/>
  <c r="X2315" i="1"/>
  <c r="S2287" i="1"/>
  <c r="X2287" i="1"/>
  <c r="S2271" i="1"/>
  <c r="X2271" i="1"/>
  <c r="S2255" i="1"/>
  <c r="X2255" i="1"/>
  <c r="S2098" i="1"/>
  <c r="T2098" i="1" s="1"/>
  <c r="V2098" i="1" s="1"/>
  <c r="X2098" i="1"/>
  <c r="S2070" i="1"/>
  <c r="X2070" i="1"/>
  <c r="D3372" i="1"/>
  <c r="X3337" i="1"/>
  <c r="S3333" i="1"/>
  <c r="T3333" i="1" s="1"/>
  <c r="V3333" i="1" s="1"/>
  <c r="X3321" i="1"/>
  <c r="S3317" i="1"/>
  <c r="W3317" i="1" s="1"/>
  <c r="D3317" i="1"/>
  <c r="X3305" i="1"/>
  <c r="S3301" i="1"/>
  <c r="W3301" i="1" s="1"/>
  <c r="D3301" i="1"/>
  <c r="X3289" i="1"/>
  <c r="S3285" i="1"/>
  <c r="T3285" i="1" s="1"/>
  <c r="V3285" i="1" s="1"/>
  <c r="D3285" i="1"/>
  <c r="X3273" i="1"/>
  <c r="S3269" i="1"/>
  <c r="T3269" i="1" s="1"/>
  <c r="V3269" i="1" s="1"/>
  <c r="D3269" i="1"/>
  <c r="X3257" i="1"/>
  <c r="S3253" i="1"/>
  <c r="T3253" i="1" s="1"/>
  <c r="V3253" i="1" s="1"/>
  <c r="D3253" i="1"/>
  <c r="X3241" i="1"/>
  <c r="S3237" i="1"/>
  <c r="T3237" i="1" s="1"/>
  <c r="V3237" i="1" s="1"/>
  <c r="D3237" i="1"/>
  <c r="X3225" i="1"/>
  <c r="S3221" i="1"/>
  <c r="T3221" i="1" s="1"/>
  <c r="V3221" i="1" s="1"/>
  <c r="D3221" i="1"/>
  <c r="X3209" i="1"/>
  <c r="S3205" i="1"/>
  <c r="T3205" i="1" s="1"/>
  <c r="V3205" i="1" s="1"/>
  <c r="D3205" i="1"/>
  <c r="X3193" i="1"/>
  <c r="S3189" i="1"/>
  <c r="T3189" i="1" s="1"/>
  <c r="V3189" i="1" s="1"/>
  <c r="D3189" i="1"/>
  <c r="D3173" i="1"/>
  <c r="X3161" i="1"/>
  <c r="S3157" i="1"/>
  <c r="W3157" i="1" s="1"/>
  <c r="D3157" i="1"/>
  <c r="X3153" i="1"/>
  <c r="X3145" i="1"/>
  <c r="S3141" i="1"/>
  <c r="T3141" i="1" s="1"/>
  <c r="V3141" i="1" s="1"/>
  <c r="D3141" i="1"/>
  <c r="X3137" i="1"/>
  <c r="X3129" i="1"/>
  <c r="S3125" i="1"/>
  <c r="T3125" i="1" s="1"/>
  <c r="V3125" i="1" s="1"/>
  <c r="D3125" i="1"/>
  <c r="X3121" i="1"/>
  <c r="G3117" i="1"/>
  <c r="D3117" i="1"/>
  <c r="S2884" i="1"/>
  <c r="T2884" i="1" s="1"/>
  <c r="V2884" i="1" s="1"/>
  <c r="X2851" i="1"/>
  <c r="G2844" i="1"/>
  <c r="D2844" i="1"/>
  <c r="S2815" i="1"/>
  <c r="X2815" i="1"/>
  <c r="X2780" i="1"/>
  <c r="S2780" i="1"/>
  <c r="T2780" i="1" s="1"/>
  <c r="V2780" i="1" s="1"/>
  <c r="X2700" i="1"/>
  <c r="S2700" i="1"/>
  <c r="T2700" i="1" s="1"/>
  <c r="V2700" i="1" s="1"/>
  <c r="S2655" i="1"/>
  <c r="W2655" i="1" s="1"/>
  <c r="X2655" i="1"/>
  <c r="S2497" i="1"/>
  <c r="W2497" i="1" s="1"/>
  <c r="X2497" i="1"/>
  <c r="S2468" i="1"/>
  <c r="T2468" i="1" s="1"/>
  <c r="V2468" i="1" s="1"/>
  <c r="X2468" i="1"/>
  <c r="S2463" i="1"/>
  <c r="T2463" i="1" s="1"/>
  <c r="V2463" i="1" s="1"/>
  <c r="X2463" i="1"/>
  <c r="S2440" i="1"/>
  <c r="T2440" i="1" s="1"/>
  <c r="V2440" i="1" s="1"/>
  <c r="X2440" i="1"/>
  <c r="S2427" i="1"/>
  <c r="X2427" i="1"/>
  <c r="S2404" i="1"/>
  <c r="T2404" i="1" s="1"/>
  <c r="V2404" i="1" s="1"/>
  <c r="X2404" i="1"/>
  <c r="S2399" i="1"/>
  <c r="W2399" i="1" s="1"/>
  <c r="X2399" i="1"/>
  <c r="S2376" i="1"/>
  <c r="T2376" i="1" s="1"/>
  <c r="V2376" i="1" s="1"/>
  <c r="X2376" i="1"/>
  <c r="S2363" i="1"/>
  <c r="X2363" i="1"/>
  <c r="S2340" i="1"/>
  <c r="W2340" i="1" s="1"/>
  <c r="X2340" i="1"/>
  <c r="S2335" i="1"/>
  <c r="W2335" i="1" s="1"/>
  <c r="X2335" i="1"/>
  <c r="S2312" i="1"/>
  <c r="W2312" i="1" s="1"/>
  <c r="X2312" i="1"/>
  <c r="S2299" i="1"/>
  <c r="W2299" i="1" s="1"/>
  <c r="X2299" i="1"/>
  <c r="S2283" i="1"/>
  <c r="W2283" i="1" s="1"/>
  <c r="X2283" i="1"/>
  <c r="S2267" i="1"/>
  <c r="X2267" i="1"/>
  <c r="S2251" i="1"/>
  <c r="W2251" i="1" s="1"/>
  <c r="X2251" i="1"/>
  <c r="X2844" i="1"/>
  <c r="S2844" i="1"/>
  <c r="T2844" i="1" s="1"/>
  <c r="V2844" i="1" s="1"/>
  <c r="S2803" i="1"/>
  <c r="W2803" i="1" s="1"/>
  <c r="X2803" i="1"/>
  <c r="S2799" i="1"/>
  <c r="W2799" i="1" s="1"/>
  <c r="X2799" i="1"/>
  <c r="G2791" i="1"/>
  <c r="D2791" i="1"/>
  <c r="X2764" i="1"/>
  <c r="S2764" i="1"/>
  <c r="T2764" i="1" s="1"/>
  <c r="V2764" i="1" s="1"/>
  <c r="S2723" i="1"/>
  <c r="W2723" i="1" s="1"/>
  <c r="X2723" i="1"/>
  <c r="X2652" i="1"/>
  <c r="S2652" i="1"/>
  <c r="T2652" i="1" s="1"/>
  <c r="V2652" i="1" s="1"/>
  <c r="S2452" i="1"/>
  <c r="T2452" i="1" s="1"/>
  <c r="V2452" i="1" s="1"/>
  <c r="X2452" i="1"/>
  <c r="S2447" i="1"/>
  <c r="W2447" i="1" s="1"/>
  <c r="X2447" i="1"/>
  <c r="S2424" i="1"/>
  <c r="T2424" i="1" s="1"/>
  <c r="V2424" i="1" s="1"/>
  <c r="X2424" i="1"/>
  <c r="S2411" i="1"/>
  <c r="X2411" i="1"/>
  <c r="S2388" i="1"/>
  <c r="T2388" i="1" s="1"/>
  <c r="V2388" i="1" s="1"/>
  <c r="X2388" i="1"/>
  <c r="S2383" i="1"/>
  <c r="W2383" i="1" s="1"/>
  <c r="X2383" i="1"/>
  <c r="S2360" i="1"/>
  <c r="T2360" i="1" s="1"/>
  <c r="V2360" i="1" s="1"/>
  <c r="X2360" i="1"/>
  <c r="S2347" i="1"/>
  <c r="W2347" i="1" s="1"/>
  <c r="X2347" i="1"/>
  <c r="S2324" i="1"/>
  <c r="W2324" i="1" s="1"/>
  <c r="X2324" i="1"/>
  <c r="S2319" i="1"/>
  <c r="W2319" i="1" s="1"/>
  <c r="X2319" i="1"/>
  <c r="S2295" i="1"/>
  <c r="T2295" i="1" s="1"/>
  <c r="V2295" i="1" s="1"/>
  <c r="X2295" i="1"/>
  <c r="S2279" i="1"/>
  <c r="X2279" i="1"/>
  <c r="S2263" i="1"/>
  <c r="W2263" i="1" s="1"/>
  <c r="X2263" i="1"/>
  <c r="S2247" i="1"/>
  <c r="W2247" i="1" s="1"/>
  <c r="X2247" i="1"/>
  <c r="S2140" i="1"/>
  <c r="W2140" i="1" s="1"/>
  <c r="X2140" i="1"/>
  <c r="S2130" i="1"/>
  <c r="X2130" i="1"/>
  <c r="S2114" i="1"/>
  <c r="T2114" i="1" s="1"/>
  <c r="V2114" i="1" s="1"/>
  <c r="X2114" i="1"/>
  <c r="S2057" i="1"/>
  <c r="X2057" i="1"/>
  <c r="S2022" i="1"/>
  <c r="W2022" i="1" s="1"/>
  <c r="X2022" i="1"/>
  <c r="S2009" i="1"/>
  <c r="T2009" i="1" s="1"/>
  <c r="V2009" i="1" s="1"/>
  <c r="X2009" i="1"/>
  <c r="D2707" i="1"/>
  <c r="D2643" i="1"/>
  <c r="D2496" i="1"/>
  <c r="D2471" i="1"/>
  <c r="D2455" i="1"/>
  <c r="D2439" i="1"/>
  <c r="D2423" i="1"/>
  <c r="D2407" i="1"/>
  <c r="D2391" i="1"/>
  <c r="D2375" i="1"/>
  <c r="D2359" i="1"/>
  <c r="D2343" i="1"/>
  <c r="D2327" i="1"/>
  <c r="D2311" i="1"/>
  <c r="S2054" i="1"/>
  <c r="X2054" i="1"/>
  <c r="G2053" i="1"/>
  <c r="D2053" i="1"/>
  <c r="S2041" i="1"/>
  <c r="X2041" i="1"/>
  <c r="S2006" i="1"/>
  <c r="W2006" i="1" s="1"/>
  <c r="X2006" i="1"/>
  <c r="G2005" i="1"/>
  <c r="D2005" i="1"/>
  <c r="D2851" i="1"/>
  <c r="D2787" i="1"/>
  <c r="D2723" i="1"/>
  <c r="D2659" i="1"/>
  <c r="D2488" i="1"/>
  <c r="D2475" i="1"/>
  <c r="D2459" i="1"/>
  <c r="D2443" i="1"/>
  <c r="D2427" i="1"/>
  <c r="D2411" i="1"/>
  <c r="D2395" i="1"/>
  <c r="D2379" i="1"/>
  <c r="D2363" i="1"/>
  <c r="D2347" i="1"/>
  <c r="D2331" i="1"/>
  <c r="D2315" i="1"/>
  <c r="D2299" i="1"/>
  <c r="D2295" i="1"/>
  <c r="D2291" i="1"/>
  <c r="D2287" i="1"/>
  <c r="D2283" i="1"/>
  <c r="D2279" i="1"/>
  <c r="D2275" i="1"/>
  <c r="D2271" i="1"/>
  <c r="D2267" i="1"/>
  <c r="D2263" i="1"/>
  <c r="D2259" i="1"/>
  <c r="D2255" i="1"/>
  <c r="D2251" i="1"/>
  <c r="D2247" i="1"/>
  <c r="X2244" i="1"/>
  <c r="D2244" i="1"/>
  <c r="G2085" i="1"/>
  <c r="D2085" i="1"/>
  <c r="S2038" i="1"/>
  <c r="T2038" i="1" s="1"/>
  <c r="V2038" i="1" s="1"/>
  <c r="X2038" i="1"/>
  <c r="G2037" i="1"/>
  <c r="D2037" i="1"/>
  <c r="D2839" i="1"/>
  <c r="D2832" i="1"/>
  <c r="D2803" i="1"/>
  <c r="D2775" i="1"/>
  <c r="D2768" i="1"/>
  <c r="D2764" i="1"/>
  <c r="X2755" i="1"/>
  <c r="X2751" i="1"/>
  <c r="D2739" i="1"/>
  <c r="D2711" i="1"/>
  <c r="D2704" i="1"/>
  <c r="X2691" i="1"/>
  <c r="X2687" i="1"/>
  <c r="D2675" i="1"/>
  <c r="D2647" i="1"/>
  <c r="D2640" i="1"/>
  <c r="D2512" i="1"/>
  <c r="D2480" i="1"/>
  <c r="X2467" i="1"/>
  <c r="D2463" i="1"/>
  <c r="X2451" i="1"/>
  <c r="D2447" i="1"/>
  <c r="X2435" i="1"/>
  <c r="D2431" i="1"/>
  <c r="X2419" i="1"/>
  <c r="D2415" i="1"/>
  <c r="X2403" i="1"/>
  <c r="D2399" i="1"/>
  <c r="X2387" i="1"/>
  <c r="D2383" i="1"/>
  <c r="X2371" i="1"/>
  <c r="D2367" i="1"/>
  <c r="X2355" i="1"/>
  <c r="D2351" i="1"/>
  <c r="X2339" i="1"/>
  <c r="D2335" i="1"/>
  <c r="X2323" i="1"/>
  <c r="D2319" i="1"/>
  <c r="X2307" i="1"/>
  <c r="D2303" i="1"/>
  <c r="X2296" i="1"/>
  <c r="X2292" i="1"/>
  <c r="X2288" i="1"/>
  <c r="X2284" i="1"/>
  <c r="X2280" i="1"/>
  <c r="X2276" i="1"/>
  <c r="X2272" i="1"/>
  <c r="X2268" i="1"/>
  <c r="X2264" i="1"/>
  <c r="X2260" i="1"/>
  <c r="X2256" i="1"/>
  <c r="X2252" i="1"/>
  <c r="X2248" i="1"/>
  <c r="S2236" i="1"/>
  <c r="D2236" i="1"/>
  <c r="X2232" i="1"/>
  <c r="S2220" i="1"/>
  <c r="T2220" i="1" s="1"/>
  <c r="V2220" i="1" s="1"/>
  <c r="D2220" i="1"/>
  <c r="X2216" i="1"/>
  <c r="S2204" i="1"/>
  <c r="T2204" i="1" s="1"/>
  <c r="V2204" i="1" s="1"/>
  <c r="D2204" i="1"/>
  <c r="X2200" i="1"/>
  <c r="S2188" i="1"/>
  <c r="W2188" i="1" s="1"/>
  <c r="D2188" i="1"/>
  <c r="X2184" i="1"/>
  <c r="X2176" i="1"/>
  <c r="S2172" i="1"/>
  <c r="T2172" i="1" s="1"/>
  <c r="V2172" i="1" s="1"/>
  <c r="D2172" i="1"/>
  <c r="X2168" i="1"/>
  <c r="X2160" i="1"/>
  <c r="S2156" i="1"/>
  <c r="W2156" i="1" s="1"/>
  <c r="D2156" i="1"/>
  <c r="X2152" i="1"/>
  <c r="X2148" i="1"/>
  <c r="X2138" i="1"/>
  <c r="S2133" i="1"/>
  <c r="W2133" i="1" s="1"/>
  <c r="D2133" i="1"/>
  <c r="X2124" i="1"/>
  <c r="D2118" i="1"/>
  <c r="D2117" i="1"/>
  <c r="X2108" i="1"/>
  <c r="G2069" i="1"/>
  <c r="D2069" i="1"/>
  <c r="S2060" i="1"/>
  <c r="W2060" i="1" s="1"/>
  <c r="X2033" i="1"/>
  <c r="X2020" i="1"/>
  <c r="X2014" i="1"/>
  <c r="S2012" i="1"/>
  <c r="W2012" i="1" s="1"/>
  <c r="G1886" i="1"/>
  <c r="D1886" i="1"/>
  <c r="S1473" i="1"/>
  <c r="X1473" i="1"/>
  <c r="X2835" i="1"/>
  <c r="X2831" i="1"/>
  <c r="D2819" i="1"/>
  <c r="X2771" i="1"/>
  <c r="X2767" i="1"/>
  <c r="D2755" i="1"/>
  <c r="S2732" i="1"/>
  <c r="T2732" i="1" s="1"/>
  <c r="V2732" i="1" s="1"/>
  <c r="D2727" i="1"/>
  <c r="D2720" i="1"/>
  <c r="D2716" i="1"/>
  <c r="X2707" i="1"/>
  <c r="X2703" i="1"/>
  <c r="D2691" i="1"/>
  <c r="S2668" i="1"/>
  <c r="T2668" i="1" s="1"/>
  <c r="V2668" i="1" s="1"/>
  <c r="D2663" i="1"/>
  <c r="D2656" i="1"/>
  <c r="D2652" i="1"/>
  <c r="X2643" i="1"/>
  <c r="X2639" i="1"/>
  <c r="D2504" i="1"/>
  <c r="X2489" i="1"/>
  <c r="X2471" i="1"/>
  <c r="D2467" i="1"/>
  <c r="X2460" i="1"/>
  <c r="X2455" i="1"/>
  <c r="D2451" i="1"/>
  <c r="X2444" i="1"/>
  <c r="X2439" i="1"/>
  <c r="D2435" i="1"/>
  <c r="X2428" i="1"/>
  <c r="X2423" i="1"/>
  <c r="D2419" i="1"/>
  <c r="X2412" i="1"/>
  <c r="X2407" i="1"/>
  <c r="D2403" i="1"/>
  <c r="X2396" i="1"/>
  <c r="X2391" i="1"/>
  <c r="D2387" i="1"/>
  <c r="X2380" i="1"/>
  <c r="X2375" i="1"/>
  <c r="D2371" i="1"/>
  <c r="X2364" i="1"/>
  <c r="X2359" i="1"/>
  <c r="D2355" i="1"/>
  <c r="X2348" i="1"/>
  <c r="X2343" i="1"/>
  <c r="D2339" i="1"/>
  <c r="X2332" i="1"/>
  <c r="X2327" i="1"/>
  <c r="D2323" i="1"/>
  <c r="X2316" i="1"/>
  <c r="X2311" i="1"/>
  <c r="D2307" i="1"/>
  <c r="X2300" i="1"/>
  <c r="X2132" i="1"/>
  <c r="X2116" i="1"/>
  <c r="S2101" i="1"/>
  <c r="D2101" i="1"/>
  <c r="S2092" i="1"/>
  <c r="T2092" i="1" s="1"/>
  <c r="V2092" i="1" s="1"/>
  <c r="X2092" i="1"/>
  <c r="S2076" i="1"/>
  <c r="W2076" i="1" s="1"/>
  <c r="X2076" i="1"/>
  <c r="X2065" i="1"/>
  <c r="X2052" i="1"/>
  <c r="X2046" i="1"/>
  <c r="S2044" i="1"/>
  <c r="W2044" i="1" s="1"/>
  <c r="G2021" i="1"/>
  <c r="D2021" i="1"/>
  <c r="X2004" i="1"/>
  <c r="S1870" i="1"/>
  <c r="X1870" i="1"/>
  <c r="G1617" i="1"/>
  <c r="D1617" i="1"/>
  <c r="D1612" i="1"/>
  <c r="X1597" i="1"/>
  <c r="S1597" i="1"/>
  <c r="W1597" i="1" s="1"/>
  <c r="X1581" i="1"/>
  <c r="S1581" i="1"/>
  <c r="X1565" i="1"/>
  <c r="S1565" i="1"/>
  <c r="W1565" i="1" s="1"/>
  <c r="X1549" i="1"/>
  <c r="S1549" i="1"/>
  <c r="X1533" i="1"/>
  <c r="S1533" i="1"/>
  <c r="W1533" i="1" s="1"/>
  <c r="X1517" i="1"/>
  <c r="S1517" i="1"/>
  <c r="S1476" i="1"/>
  <c r="X1476" i="1"/>
  <c r="D1469" i="1"/>
  <c r="S1457" i="1"/>
  <c r="X1457" i="1"/>
  <c r="S1452" i="1"/>
  <c r="T1452" i="1" s="1"/>
  <c r="V1452" i="1" s="1"/>
  <c r="X1452" i="1"/>
  <c r="S1436" i="1"/>
  <c r="X1436" i="1"/>
  <c r="G1402" i="1"/>
  <c r="D1402" i="1"/>
  <c r="G1398" i="1"/>
  <c r="D1398" i="1"/>
  <c r="S1374" i="1"/>
  <c r="W1374" i="1" s="1"/>
  <c r="X1374" i="1"/>
  <c r="S1372" i="1"/>
  <c r="X1372" i="1"/>
  <c r="S1346" i="1"/>
  <c r="T1346" i="1" s="1"/>
  <c r="V1346" i="1" s="1"/>
  <c r="X1346" i="1"/>
  <c r="X1214" i="1"/>
  <c r="S1214" i="1"/>
  <c r="D1854" i="1"/>
  <c r="X1834" i="1"/>
  <c r="D1806" i="1"/>
  <c r="D1774" i="1"/>
  <c r="S1652" i="1"/>
  <c r="T1652" i="1" s="1"/>
  <c r="V1652" i="1" s="1"/>
  <c r="X1652" i="1"/>
  <c r="D1501" i="1"/>
  <c r="S1492" i="1"/>
  <c r="W1492" i="1" s="1"/>
  <c r="S1489" i="1"/>
  <c r="T1489" i="1" s="1"/>
  <c r="V1489" i="1" s="1"/>
  <c r="X1489" i="1"/>
  <c r="S1424" i="1"/>
  <c r="X1424" i="1"/>
  <c r="S1384" i="1"/>
  <c r="W1384" i="1" s="1"/>
  <c r="X1384" i="1"/>
  <c r="S1360" i="1"/>
  <c r="X1360" i="1"/>
  <c r="G1326" i="1"/>
  <c r="D1326" i="1"/>
  <c r="X1842" i="1"/>
  <c r="X1770" i="1"/>
  <c r="S1645" i="1"/>
  <c r="T1645" i="1" s="1"/>
  <c r="V1645" i="1" s="1"/>
  <c r="X1645" i="1"/>
  <c r="X1644" i="1"/>
  <c r="D1636" i="1"/>
  <c r="S1629" i="1"/>
  <c r="T1629" i="1" s="1"/>
  <c r="V1629" i="1" s="1"/>
  <c r="X1605" i="1"/>
  <c r="S1605" i="1"/>
  <c r="X1589" i="1"/>
  <c r="S1589" i="1"/>
  <c r="W1589" i="1" s="1"/>
  <c r="X1573" i="1"/>
  <c r="S1573" i="1"/>
  <c r="X1557" i="1"/>
  <c r="S1557" i="1"/>
  <c r="W1557" i="1" s="1"/>
  <c r="X1541" i="1"/>
  <c r="S1541" i="1"/>
  <c r="X1525" i="1"/>
  <c r="S1525" i="1"/>
  <c r="W1525" i="1" s="1"/>
  <c r="X1509" i="1"/>
  <c r="S1509" i="1"/>
  <c r="D1477" i="1"/>
  <c r="S1468" i="1"/>
  <c r="W1468" i="1" s="1"/>
  <c r="X1468" i="1"/>
  <c r="S1444" i="1"/>
  <c r="X1444" i="1"/>
  <c r="G1378" i="1"/>
  <c r="D1378" i="1"/>
  <c r="G1350" i="1"/>
  <c r="D1350" i="1"/>
  <c r="S1322" i="1"/>
  <c r="X1322" i="1"/>
  <c r="G1197" i="1"/>
  <c r="D1197" i="1"/>
  <c r="X1858" i="1"/>
  <c r="D1822" i="1"/>
  <c r="D1790" i="1"/>
  <c r="G1770" i="1"/>
  <c r="D1770" i="1"/>
  <c r="S1758" i="1"/>
  <c r="D1758" i="1"/>
  <c r="S1741" i="1"/>
  <c r="W1741" i="1" s="1"/>
  <c r="G1740" i="1"/>
  <c r="D1739" i="1"/>
  <c r="X1733" i="1"/>
  <c r="S1725" i="1"/>
  <c r="T1725" i="1" s="1"/>
  <c r="V1725" i="1" s="1"/>
  <c r="S1717" i="1"/>
  <c r="T1717" i="1" s="1"/>
  <c r="V1717" i="1" s="1"/>
  <c r="X1717" i="1"/>
  <c r="S1701" i="1"/>
  <c r="T1701" i="1" s="1"/>
  <c r="V1701" i="1" s="1"/>
  <c r="X1701" i="1"/>
  <c r="S1685" i="1"/>
  <c r="T1685" i="1" s="1"/>
  <c r="V1685" i="1" s="1"/>
  <c r="X1685" i="1"/>
  <c r="X1677" i="1"/>
  <c r="D1676" i="1"/>
  <c r="S1668" i="1"/>
  <c r="W1668" i="1" s="1"/>
  <c r="X1668" i="1"/>
  <c r="G1641" i="1"/>
  <c r="D1641" i="1"/>
  <c r="S1628" i="1"/>
  <c r="W1628" i="1" s="1"/>
  <c r="X1628" i="1"/>
  <c r="X1613" i="1"/>
  <c r="S1608" i="1"/>
  <c r="S1505" i="1"/>
  <c r="T1505" i="1" s="1"/>
  <c r="V1505" i="1" s="1"/>
  <c r="X1505" i="1"/>
  <c r="S1500" i="1"/>
  <c r="X1500" i="1"/>
  <c r="S1386" i="1"/>
  <c r="T1386" i="1" s="1"/>
  <c r="V1386" i="1" s="1"/>
  <c r="X1386" i="1"/>
  <c r="S1382" i="1"/>
  <c r="X1382" i="1"/>
  <c r="G545" i="1"/>
  <c r="D545" i="1"/>
  <c r="S344" i="1"/>
  <c r="W344" i="1" s="1"/>
  <c r="X344" i="1"/>
  <c r="S214" i="1"/>
  <c r="X214" i="1"/>
  <c r="G159" i="1"/>
  <c r="D159" i="1"/>
  <c r="S35" i="1"/>
  <c r="X35" i="1"/>
  <c r="G14" i="1"/>
  <c r="D14" i="1"/>
  <c r="X1661" i="1"/>
  <c r="D1660" i="1"/>
  <c r="D1620" i="1"/>
  <c r="S1446" i="1"/>
  <c r="X1446" i="1"/>
  <c r="S1438" i="1"/>
  <c r="X1438" i="1"/>
  <c r="X1432" i="1"/>
  <c r="X1430" i="1"/>
  <c r="X1422" i="1"/>
  <c r="G1418" i="1"/>
  <c r="D1418" i="1"/>
  <c r="X1408" i="1"/>
  <c r="S1402" i="1"/>
  <c r="X1402" i="1"/>
  <c r="S1388" i="1"/>
  <c r="W1388" i="1" s="1"/>
  <c r="X1388" i="1"/>
  <c r="X1368" i="1"/>
  <c r="X1366" i="1"/>
  <c r="X1358" i="1"/>
  <c r="G1334" i="1"/>
  <c r="D1334" i="1"/>
  <c r="S1314" i="1"/>
  <c r="T1314" i="1" s="1"/>
  <c r="V1314" i="1" s="1"/>
  <c r="X1314" i="1"/>
  <c r="S1282" i="1"/>
  <c r="W1282" i="1" s="1"/>
  <c r="X1282" i="1"/>
  <c r="S1250" i="1"/>
  <c r="X1250" i="1"/>
  <c r="X1230" i="1"/>
  <c r="S1230" i="1"/>
  <c r="G1222" i="1"/>
  <c r="D1222" i="1"/>
  <c r="X1197" i="1"/>
  <c r="S1197" i="1"/>
  <c r="W1197" i="1" s="1"/>
  <c r="X945" i="1"/>
  <c r="S944" i="1"/>
  <c r="T944" i="1" s="1"/>
  <c r="V944" i="1" s="1"/>
  <c r="X1676" i="1"/>
  <c r="D1668" i="1"/>
  <c r="D1657" i="1"/>
  <c r="D1644" i="1"/>
  <c r="D1633" i="1"/>
  <c r="D1605" i="1"/>
  <c r="D1597" i="1"/>
  <c r="D1589" i="1"/>
  <c r="D1581" i="1"/>
  <c r="D1573" i="1"/>
  <c r="D1565" i="1"/>
  <c r="D1557" i="1"/>
  <c r="D1549" i="1"/>
  <c r="D1541" i="1"/>
  <c r="D1533" i="1"/>
  <c r="D1525" i="1"/>
  <c r="D1517" i="1"/>
  <c r="D1509" i="1"/>
  <c r="X1502" i="1"/>
  <c r="D1493" i="1"/>
  <c r="D1485" i="1"/>
  <c r="X1470" i="1"/>
  <c r="D1461" i="1"/>
  <c r="S1448" i="1"/>
  <c r="X1448" i="1"/>
  <c r="S1440" i="1"/>
  <c r="X1440" i="1"/>
  <c r="G1434" i="1"/>
  <c r="D1434" i="1"/>
  <c r="D1426" i="1"/>
  <c r="S1418" i="1"/>
  <c r="X1418" i="1"/>
  <c r="S1404" i="1"/>
  <c r="T1404" i="1" s="1"/>
  <c r="V1404" i="1" s="1"/>
  <c r="X1404" i="1"/>
  <c r="D1382" i="1"/>
  <c r="G1370" i="1"/>
  <c r="D1370" i="1"/>
  <c r="D1362" i="1"/>
  <c r="S1354" i="1"/>
  <c r="X1354" i="1"/>
  <c r="D1342" i="1"/>
  <c r="G1318" i="1"/>
  <c r="D1318" i="1"/>
  <c r="D1310" i="1"/>
  <c r="D1278" i="1"/>
  <c r="G1246" i="1"/>
  <c r="D1246" i="1"/>
  <c r="D1238" i="1"/>
  <c r="S1210" i="1"/>
  <c r="W1210" i="1" s="1"/>
  <c r="X1210" i="1"/>
  <c r="D1652" i="1"/>
  <c r="D1628" i="1"/>
  <c r="S1450" i="1"/>
  <c r="T1450" i="1" s="1"/>
  <c r="V1450" i="1" s="1"/>
  <c r="X1450" i="1"/>
  <c r="S1442" i="1"/>
  <c r="X1442" i="1"/>
  <c r="S1434" i="1"/>
  <c r="T1434" i="1" s="1"/>
  <c r="V1434" i="1" s="1"/>
  <c r="X1434" i="1"/>
  <c r="S1420" i="1"/>
  <c r="T1420" i="1" s="1"/>
  <c r="V1420" i="1" s="1"/>
  <c r="X1420" i="1"/>
  <c r="G1386" i="1"/>
  <c r="D1386" i="1"/>
  <c r="S1370" i="1"/>
  <c r="X1370" i="1"/>
  <c r="S1356" i="1"/>
  <c r="W1356" i="1" s="1"/>
  <c r="X1356" i="1"/>
  <c r="X1330" i="1"/>
  <c r="S1298" i="1"/>
  <c r="T1298" i="1" s="1"/>
  <c r="V1298" i="1" s="1"/>
  <c r="X1298" i="1"/>
  <c r="X1290" i="1"/>
  <c r="S1266" i="1"/>
  <c r="T1266" i="1" s="1"/>
  <c r="V1266" i="1" s="1"/>
  <c r="X1266" i="1"/>
  <c r="X1246" i="1"/>
  <c r="S1246" i="1"/>
  <c r="S1226" i="1"/>
  <c r="X1226" i="1"/>
  <c r="S408" i="1"/>
  <c r="X408" i="1"/>
  <c r="S345" i="1"/>
  <c r="T345" i="1" s="1"/>
  <c r="V345" i="1" s="1"/>
  <c r="X345" i="1"/>
  <c r="S40" i="1"/>
  <c r="X40" i="1"/>
  <c r="D1302" i="1"/>
  <c r="D1286" i="1"/>
  <c r="D1270" i="1"/>
  <c r="D1230" i="1"/>
  <c r="D1214" i="1"/>
  <c r="G669" i="1"/>
  <c r="D669" i="1"/>
  <c r="X537" i="1"/>
  <c r="S537" i="1"/>
  <c r="S74" i="1"/>
  <c r="T74" i="1" s="1"/>
  <c r="V74" i="1" s="1"/>
  <c r="X74" i="1"/>
  <c r="D1208" i="1"/>
  <c r="S736" i="1"/>
  <c r="T736" i="1" s="1"/>
  <c r="V736" i="1" s="1"/>
  <c r="X736" i="1"/>
  <c r="S671" i="1"/>
  <c r="X671" i="1"/>
  <c r="G226" i="1"/>
  <c r="D226" i="1"/>
  <c r="S166" i="1"/>
  <c r="X166" i="1"/>
  <c r="S159" i="1"/>
  <c r="X159" i="1"/>
  <c r="G115" i="1"/>
  <c r="D115" i="1"/>
  <c r="S106" i="1"/>
  <c r="X106" i="1"/>
  <c r="G99" i="1"/>
  <c r="D99" i="1"/>
  <c r="S76" i="1"/>
  <c r="X76" i="1"/>
  <c r="S68" i="1"/>
  <c r="X68" i="1"/>
  <c r="S65" i="1"/>
  <c r="W65" i="1" s="1"/>
  <c r="X65" i="1"/>
  <c r="T59" i="1"/>
  <c r="V59" i="1" s="1"/>
  <c r="W59" i="1"/>
  <c r="X43" i="1"/>
  <c r="X545" i="1"/>
  <c r="D537" i="1"/>
  <c r="S164" i="1"/>
  <c r="T164" i="1" s="1"/>
  <c r="V164" i="1" s="1"/>
  <c r="X164" i="1"/>
  <c r="S38" i="1"/>
  <c r="W38" i="1" s="1"/>
  <c r="X38" i="1"/>
  <c r="G345" i="1"/>
  <c r="D345" i="1"/>
  <c r="X162" i="1"/>
  <c r="S162" i="1"/>
  <c r="X66" i="1"/>
  <c r="S66" i="1"/>
  <c r="T66" i="1" s="1"/>
  <c r="V66" i="1" s="1"/>
  <c r="G62" i="1"/>
  <c r="D62" i="1"/>
  <c r="S30" i="1"/>
  <c r="X30" i="1"/>
  <c r="S286" i="1"/>
  <c r="D286" i="1"/>
  <c r="D218" i="1"/>
  <c r="D103" i="1"/>
  <c r="D39" i="1"/>
  <c r="D18" i="1"/>
  <c r="D214" i="1"/>
  <c r="D156" i="1"/>
  <c r="X337" i="1"/>
  <c r="S99" i="1"/>
  <c r="D3427" i="1"/>
  <c r="G3427" i="1"/>
  <c r="X3420" i="1"/>
  <c r="S3420" i="1"/>
  <c r="D3411" i="1"/>
  <c r="G3411" i="1"/>
  <c r="X3404" i="1"/>
  <c r="S3404" i="1"/>
  <c r="D3398" i="1"/>
  <c r="G3398" i="1"/>
  <c r="X3396" i="1"/>
  <c r="S3396" i="1"/>
  <c r="D3394" i="1"/>
  <c r="G3394" i="1"/>
  <c r="S3392" i="1"/>
  <c r="X3392" i="1"/>
  <c r="D3390" i="1"/>
  <c r="G3390" i="1"/>
  <c r="D3386" i="1"/>
  <c r="G3386" i="1"/>
  <c r="D3383" i="1"/>
  <c r="G3383" i="1"/>
  <c r="D3379" i="1"/>
  <c r="G3379" i="1"/>
  <c r="D3375" i="1"/>
  <c r="G3375" i="1"/>
  <c r="D3371" i="1"/>
  <c r="G3371" i="1"/>
  <c r="D3350" i="1"/>
  <c r="G3350" i="1"/>
  <c r="T3341" i="1"/>
  <c r="V3341" i="1" s="1"/>
  <c r="W3341" i="1"/>
  <c r="D3331" i="1"/>
  <c r="G3331" i="1"/>
  <c r="D3327" i="1"/>
  <c r="G3327" i="1"/>
  <c r="T3325" i="1"/>
  <c r="V3325" i="1" s="1"/>
  <c r="W3325" i="1"/>
  <c r="D3315" i="1"/>
  <c r="G3315" i="1"/>
  <c r="D3311" i="1"/>
  <c r="G3311" i="1"/>
  <c r="T3309" i="1"/>
  <c r="V3309" i="1" s="1"/>
  <c r="W3309" i="1"/>
  <c r="D3299" i="1"/>
  <c r="G3299" i="1"/>
  <c r="D3295" i="1"/>
  <c r="G3295" i="1"/>
  <c r="T3293" i="1"/>
  <c r="V3293" i="1" s="1"/>
  <c r="W3293" i="1"/>
  <c r="D3283" i="1"/>
  <c r="G3283" i="1"/>
  <c r="D3279" i="1"/>
  <c r="G3279" i="1"/>
  <c r="T3277" i="1"/>
  <c r="V3277" i="1" s="1"/>
  <c r="W3277" i="1"/>
  <c r="D3267" i="1"/>
  <c r="G3267" i="1"/>
  <c r="D3263" i="1"/>
  <c r="G3263" i="1"/>
  <c r="T3261" i="1"/>
  <c r="V3261" i="1" s="1"/>
  <c r="W3261" i="1"/>
  <c r="D3251" i="1"/>
  <c r="G3251" i="1"/>
  <c r="D3247" i="1"/>
  <c r="G3247" i="1"/>
  <c r="T3245" i="1"/>
  <c r="V3245" i="1" s="1"/>
  <c r="W3245" i="1"/>
  <c r="D3235" i="1"/>
  <c r="G3235" i="1"/>
  <c r="D3231" i="1"/>
  <c r="G3231" i="1"/>
  <c r="T3229" i="1"/>
  <c r="V3229" i="1" s="1"/>
  <c r="W3229" i="1"/>
  <c r="D3219" i="1"/>
  <c r="G3219" i="1"/>
  <c r="D3215" i="1"/>
  <c r="G3215" i="1"/>
  <c r="T3213" i="1"/>
  <c r="V3213" i="1" s="1"/>
  <c r="W3213" i="1"/>
  <c r="D3203" i="1"/>
  <c r="G3203" i="1"/>
  <c r="D3199" i="1"/>
  <c r="G3199" i="1"/>
  <c r="T3197" i="1"/>
  <c r="V3197" i="1" s="1"/>
  <c r="W3197" i="1"/>
  <c r="D3187" i="1"/>
  <c r="G3187" i="1"/>
  <c r="D3183" i="1"/>
  <c r="G3183" i="1"/>
  <c r="T3181" i="1"/>
  <c r="V3181" i="1" s="1"/>
  <c r="W3181" i="1"/>
  <c r="D3171" i="1"/>
  <c r="G3171" i="1"/>
  <c r="D3167" i="1"/>
  <c r="G3167" i="1"/>
  <c r="T3165" i="1"/>
  <c r="V3165" i="1" s="1"/>
  <c r="W3165" i="1"/>
  <c r="D3155" i="1"/>
  <c r="G3155" i="1"/>
  <c r="D3151" i="1"/>
  <c r="G3151" i="1"/>
  <c r="T3149" i="1"/>
  <c r="V3149" i="1" s="1"/>
  <c r="W3149" i="1"/>
  <c r="D3139" i="1"/>
  <c r="G3139" i="1"/>
  <c r="D3135" i="1"/>
  <c r="G3135" i="1"/>
  <c r="T3133" i="1"/>
  <c r="V3133" i="1" s="1"/>
  <c r="W3133" i="1"/>
  <c r="D3123" i="1"/>
  <c r="G3123" i="1"/>
  <c r="D3119" i="1"/>
  <c r="G3119" i="1"/>
  <c r="T3117" i="1"/>
  <c r="V3117" i="1" s="1"/>
  <c r="W3117" i="1"/>
  <c r="D3423" i="1"/>
  <c r="G3423" i="1"/>
  <c r="X3416" i="1"/>
  <c r="S3416" i="1"/>
  <c r="D3407" i="1"/>
  <c r="G3407" i="1"/>
  <c r="X3400" i="1"/>
  <c r="S3400" i="1"/>
  <c r="X3397" i="1"/>
  <c r="S3397" i="1"/>
  <c r="S3393" i="1"/>
  <c r="X3393" i="1"/>
  <c r="T3389" i="1"/>
  <c r="V3389" i="1" s="1"/>
  <c r="W3389" i="1"/>
  <c r="D3382" i="1"/>
  <c r="G3382" i="1"/>
  <c r="X3380" i="1"/>
  <c r="S3380" i="1"/>
  <c r="D3378" i="1"/>
  <c r="G3378" i="1"/>
  <c r="S3376" i="1"/>
  <c r="X3376" i="1"/>
  <c r="D3374" i="1"/>
  <c r="G3374" i="1"/>
  <c r="D3370" i="1"/>
  <c r="G3370" i="1"/>
  <c r="D3367" i="1"/>
  <c r="G3367" i="1"/>
  <c r="D3363" i="1"/>
  <c r="G3363" i="1"/>
  <c r="D3359" i="1"/>
  <c r="G3359" i="1"/>
  <c r="X3352" i="1"/>
  <c r="S3352" i="1"/>
  <c r="X3349" i="1"/>
  <c r="S3349" i="1"/>
  <c r="D3347" i="1"/>
  <c r="G3347" i="1"/>
  <c r="T3337" i="1"/>
  <c r="V3337" i="1" s="1"/>
  <c r="W3337" i="1"/>
  <c r="S3330" i="1"/>
  <c r="X3330" i="1"/>
  <c r="S3326" i="1"/>
  <c r="X3326" i="1"/>
  <c r="T3321" i="1"/>
  <c r="V3321" i="1" s="1"/>
  <c r="W3321" i="1"/>
  <c r="S3314" i="1"/>
  <c r="X3314" i="1"/>
  <c r="S3310" i="1"/>
  <c r="X3310" i="1"/>
  <c r="T3305" i="1"/>
  <c r="V3305" i="1" s="1"/>
  <c r="W3305" i="1"/>
  <c r="S3298" i="1"/>
  <c r="X3298" i="1"/>
  <c r="S3294" i="1"/>
  <c r="X3294" i="1"/>
  <c r="T3289" i="1"/>
  <c r="V3289" i="1" s="1"/>
  <c r="W3289" i="1"/>
  <c r="S3282" i="1"/>
  <c r="X3282" i="1"/>
  <c r="S3278" i="1"/>
  <c r="X3278" i="1"/>
  <c r="T3273" i="1"/>
  <c r="V3273" i="1" s="1"/>
  <c r="W3273" i="1"/>
  <c r="S3266" i="1"/>
  <c r="X3266" i="1"/>
  <c r="S3262" i="1"/>
  <c r="X3262" i="1"/>
  <c r="T3257" i="1"/>
  <c r="V3257" i="1" s="1"/>
  <c r="W3257" i="1"/>
  <c r="S3250" i="1"/>
  <c r="X3250" i="1"/>
  <c r="S3246" i="1"/>
  <c r="X3246" i="1"/>
  <c r="T3241" i="1"/>
  <c r="V3241" i="1" s="1"/>
  <c r="W3241" i="1"/>
  <c r="S3234" i="1"/>
  <c r="X3234" i="1"/>
  <c r="S3230" i="1"/>
  <c r="X3230" i="1"/>
  <c r="T3225" i="1"/>
  <c r="V3225" i="1" s="1"/>
  <c r="W3225" i="1"/>
  <c r="S3218" i="1"/>
  <c r="X3218" i="1"/>
  <c r="S3214" i="1"/>
  <c r="X3214" i="1"/>
  <c r="T3209" i="1"/>
  <c r="V3209" i="1" s="1"/>
  <c r="W3209" i="1"/>
  <c r="S3202" i="1"/>
  <c r="X3202" i="1"/>
  <c r="S3198" i="1"/>
  <c r="X3198" i="1"/>
  <c r="T3193" i="1"/>
  <c r="V3193" i="1" s="1"/>
  <c r="W3193" i="1"/>
  <c r="S3186" i="1"/>
  <c r="X3186" i="1"/>
  <c r="S3182" i="1"/>
  <c r="X3182" i="1"/>
  <c r="T3177" i="1"/>
  <c r="V3177" i="1" s="1"/>
  <c r="W3177" i="1"/>
  <c r="S3170" i="1"/>
  <c r="X3170" i="1"/>
  <c r="S3166" i="1"/>
  <c r="X3166" i="1"/>
  <c r="T3161" i="1"/>
  <c r="V3161" i="1" s="1"/>
  <c r="W3161" i="1"/>
  <c r="S3154" i="1"/>
  <c r="X3154" i="1"/>
  <c r="S3150" i="1"/>
  <c r="X3150" i="1"/>
  <c r="T3145" i="1"/>
  <c r="V3145" i="1" s="1"/>
  <c r="W3145" i="1"/>
  <c r="S3138" i="1"/>
  <c r="X3138" i="1"/>
  <c r="S3134" i="1"/>
  <c r="X3134" i="1"/>
  <c r="T3129" i="1"/>
  <c r="V3129" i="1" s="1"/>
  <c r="W3129" i="1"/>
  <c r="S3122" i="1"/>
  <c r="X3122" i="1"/>
  <c r="S3118" i="1"/>
  <c r="X3118" i="1"/>
  <c r="X3428" i="1"/>
  <c r="S3428" i="1"/>
  <c r="D3419" i="1"/>
  <c r="G3419" i="1"/>
  <c r="X3412" i="1"/>
  <c r="S3412" i="1"/>
  <c r="D3403" i="1"/>
  <c r="G3403" i="1"/>
  <c r="X3384" i="1"/>
  <c r="S3384" i="1"/>
  <c r="X3381" i="1"/>
  <c r="S3381" i="1"/>
  <c r="S3377" i="1"/>
  <c r="X3377" i="1"/>
  <c r="T3373" i="1"/>
  <c r="V3373" i="1" s="1"/>
  <c r="W3373" i="1"/>
  <c r="D3366" i="1"/>
  <c r="G3366" i="1"/>
  <c r="X3364" i="1"/>
  <c r="S3364" i="1"/>
  <c r="D3362" i="1"/>
  <c r="G3362" i="1"/>
  <c r="D3358" i="1"/>
  <c r="G3358" i="1"/>
  <c r="W3356" i="1"/>
  <c r="T3356" i="1"/>
  <c r="V3356" i="1" s="1"/>
  <c r="D3355" i="1"/>
  <c r="G3355" i="1"/>
  <c r="D3343" i="1"/>
  <c r="G3343" i="1"/>
  <c r="X3424" i="1"/>
  <c r="S3424" i="1"/>
  <c r="D3415" i="1"/>
  <c r="G3415" i="1"/>
  <c r="X3408" i="1"/>
  <c r="S3408" i="1"/>
  <c r="D3399" i="1"/>
  <c r="G3399" i="1"/>
  <c r="D3395" i="1"/>
  <c r="G3395" i="1"/>
  <c r="D3391" i="1"/>
  <c r="G3391" i="1"/>
  <c r="W3388" i="1"/>
  <c r="T3388" i="1"/>
  <c r="V3388" i="1" s="1"/>
  <c r="D3387" i="1"/>
  <c r="G3387" i="1"/>
  <c r="X3368" i="1"/>
  <c r="S3368" i="1"/>
  <c r="X3365" i="1"/>
  <c r="S3365" i="1"/>
  <c r="S3361" i="1"/>
  <c r="X3361" i="1"/>
  <c r="S3360" i="1"/>
  <c r="X3360" i="1"/>
  <c r="D3354" i="1"/>
  <c r="G3354" i="1"/>
  <c r="D3351" i="1"/>
  <c r="G3351" i="1"/>
  <c r="T3345" i="1"/>
  <c r="V3345" i="1" s="1"/>
  <c r="W3345" i="1"/>
  <c r="D3339" i="1"/>
  <c r="G3339" i="1"/>
  <c r="D3335" i="1"/>
  <c r="G3335" i="1"/>
  <c r="D3323" i="1"/>
  <c r="G3323" i="1"/>
  <c r="D3319" i="1"/>
  <c r="G3319" i="1"/>
  <c r="D3307" i="1"/>
  <c r="G3307" i="1"/>
  <c r="D3303" i="1"/>
  <c r="G3303" i="1"/>
  <c r="D3291" i="1"/>
  <c r="G3291" i="1"/>
  <c r="D3287" i="1"/>
  <c r="G3287" i="1"/>
  <c r="D3275" i="1"/>
  <c r="G3275" i="1"/>
  <c r="D3271" i="1"/>
  <c r="G3271" i="1"/>
  <c r="D3259" i="1"/>
  <c r="G3259" i="1"/>
  <c r="D3255" i="1"/>
  <c r="G3255" i="1"/>
  <c r="D3243" i="1"/>
  <c r="G3243" i="1"/>
  <c r="D3239" i="1"/>
  <c r="G3239" i="1"/>
  <c r="D3227" i="1"/>
  <c r="G3227" i="1"/>
  <c r="D3223" i="1"/>
  <c r="G3223" i="1"/>
  <c r="D3211" i="1"/>
  <c r="G3211" i="1"/>
  <c r="D3207" i="1"/>
  <c r="G3207" i="1"/>
  <c r="D3195" i="1"/>
  <c r="G3195" i="1"/>
  <c r="D3191" i="1"/>
  <c r="G3191" i="1"/>
  <c r="D3179" i="1"/>
  <c r="G3179" i="1"/>
  <c r="D3175" i="1"/>
  <c r="G3175" i="1"/>
  <c r="D3163" i="1"/>
  <c r="G3163" i="1"/>
  <c r="D3159" i="1"/>
  <c r="G3159" i="1"/>
  <c r="D3147" i="1"/>
  <c r="G3147" i="1"/>
  <c r="D3143" i="1"/>
  <c r="G3143" i="1"/>
  <c r="D3131" i="1"/>
  <c r="G3131" i="1"/>
  <c r="D3127" i="1"/>
  <c r="G3127" i="1"/>
  <c r="S3429" i="1"/>
  <c r="S3425" i="1"/>
  <c r="S3421" i="1"/>
  <c r="S3417" i="1"/>
  <c r="S3413" i="1"/>
  <c r="S3409" i="1"/>
  <c r="S3405" i="1"/>
  <c r="S3401" i="1"/>
  <c r="S3391" i="1"/>
  <c r="X3391" i="1"/>
  <c r="D3389" i="1"/>
  <c r="S3386" i="1"/>
  <c r="X3386" i="1"/>
  <c r="S3385" i="1"/>
  <c r="S3375" i="1"/>
  <c r="X3375" i="1"/>
  <c r="D3373" i="1"/>
  <c r="S3370" i="1"/>
  <c r="X3370" i="1"/>
  <c r="S3369" i="1"/>
  <c r="D3360" i="1"/>
  <c r="S3359" i="1"/>
  <c r="X3359" i="1"/>
  <c r="D3357" i="1"/>
  <c r="S3354" i="1"/>
  <c r="X3354" i="1"/>
  <c r="S3353" i="1"/>
  <c r="S3347" i="1"/>
  <c r="X3347" i="1"/>
  <c r="S3343" i="1"/>
  <c r="X3343" i="1"/>
  <c r="S3339" i="1"/>
  <c r="X3339" i="1"/>
  <c r="G3336" i="1"/>
  <c r="S3334" i="1"/>
  <c r="X3334" i="1"/>
  <c r="S3332" i="1"/>
  <c r="X3332" i="1"/>
  <c r="D3330" i="1"/>
  <c r="G3330" i="1"/>
  <c r="T3329" i="1"/>
  <c r="V3329" i="1" s="1"/>
  <c r="W3329" i="1"/>
  <c r="D3329" i="1"/>
  <c r="S3323" i="1"/>
  <c r="X3323" i="1"/>
  <c r="G3320" i="1"/>
  <c r="S3318" i="1"/>
  <c r="X3318" i="1"/>
  <c r="S3316" i="1"/>
  <c r="X3316" i="1"/>
  <c r="D3314" i="1"/>
  <c r="G3314" i="1"/>
  <c r="T3313" i="1"/>
  <c r="V3313" i="1" s="1"/>
  <c r="W3313" i="1"/>
  <c r="D3313" i="1"/>
  <c r="S3307" i="1"/>
  <c r="X3307" i="1"/>
  <c r="G3304" i="1"/>
  <c r="S3302" i="1"/>
  <c r="X3302" i="1"/>
  <c r="S3300" i="1"/>
  <c r="X3300" i="1"/>
  <c r="D3298" i="1"/>
  <c r="G3298" i="1"/>
  <c r="T3297" i="1"/>
  <c r="V3297" i="1" s="1"/>
  <c r="W3297" i="1"/>
  <c r="D3297" i="1"/>
  <c r="S3291" i="1"/>
  <c r="X3291" i="1"/>
  <c r="G3288" i="1"/>
  <c r="S3286" i="1"/>
  <c r="X3286" i="1"/>
  <c r="S3284" i="1"/>
  <c r="X3284" i="1"/>
  <c r="D3282" i="1"/>
  <c r="G3282" i="1"/>
  <c r="T3281" i="1"/>
  <c r="V3281" i="1" s="1"/>
  <c r="W3281" i="1"/>
  <c r="D3281" i="1"/>
  <c r="S3275" i="1"/>
  <c r="X3275" i="1"/>
  <c r="G3272" i="1"/>
  <c r="S3270" i="1"/>
  <c r="X3270" i="1"/>
  <c r="S3268" i="1"/>
  <c r="X3268" i="1"/>
  <c r="D3266" i="1"/>
  <c r="G3266" i="1"/>
  <c r="T3265" i="1"/>
  <c r="V3265" i="1" s="1"/>
  <c r="W3265" i="1"/>
  <c r="D3265" i="1"/>
  <c r="S3259" i="1"/>
  <c r="X3259" i="1"/>
  <c r="G3256" i="1"/>
  <c r="S3254" i="1"/>
  <c r="X3254" i="1"/>
  <c r="S3252" i="1"/>
  <c r="X3252" i="1"/>
  <c r="D3250" i="1"/>
  <c r="G3250" i="1"/>
  <c r="D3249" i="1"/>
  <c r="S3243" i="1"/>
  <c r="X3243" i="1"/>
  <c r="G3240" i="1"/>
  <c r="S3238" i="1"/>
  <c r="X3238" i="1"/>
  <c r="S3236" i="1"/>
  <c r="X3236" i="1"/>
  <c r="D3234" i="1"/>
  <c r="G3234" i="1"/>
  <c r="T3233" i="1"/>
  <c r="V3233" i="1" s="1"/>
  <c r="W3233" i="1"/>
  <c r="D3233" i="1"/>
  <c r="S3227" i="1"/>
  <c r="X3227" i="1"/>
  <c r="G3224" i="1"/>
  <c r="S3222" i="1"/>
  <c r="X3222" i="1"/>
  <c r="S3220" i="1"/>
  <c r="X3220" i="1"/>
  <c r="D3218" i="1"/>
  <c r="G3218" i="1"/>
  <c r="T3217" i="1"/>
  <c r="V3217" i="1" s="1"/>
  <c r="W3217" i="1"/>
  <c r="D3217" i="1"/>
  <c r="S3211" i="1"/>
  <c r="X3211" i="1"/>
  <c r="G3208" i="1"/>
  <c r="S3206" i="1"/>
  <c r="X3206" i="1"/>
  <c r="S3204" i="1"/>
  <c r="X3204" i="1"/>
  <c r="D3202" i="1"/>
  <c r="G3202" i="1"/>
  <c r="T3201" i="1"/>
  <c r="V3201" i="1" s="1"/>
  <c r="W3201" i="1"/>
  <c r="D3201" i="1"/>
  <c r="S3195" i="1"/>
  <c r="X3195" i="1"/>
  <c r="G3192" i="1"/>
  <c r="S3190" i="1"/>
  <c r="X3190" i="1"/>
  <c r="S3188" i="1"/>
  <c r="X3188" i="1"/>
  <c r="D3186" i="1"/>
  <c r="G3186" i="1"/>
  <c r="T3185" i="1"/>
  <c r="V3185" i="1" s="1"/>
  <c r="W3185" i="1"/>
  <c r="D3185" i="1"/>
  <c r="S3179" i="1"/>
  <c r="X3179" i="1"/>
  <c r="G3176" i="1"/>
  <c r="S3174" i="1"/>
  <c r="X3174" i="1"/>
  <c r="S3172" i="1"/>
  <c r="X3172" i="1"/>
  <c r="D3170" i="1"/>
  <c r="G3170" i="1"/>
  <c r="D3169" i="1"/>
  <c r="S3163" i="1"/>
  <c r="X3163" i="1"/>
  <c r="G3160" i="1"/>
  <c r="S3158" i="1"/>
  <c r="X3158" i="1"/>
  <c r="S3156" i="1"/>
  <c r="X3156" i="1"/>
  <c r="D3154" i="1"/>
  <c r="G3154" i="1"/>
  <c r="T3153" i="1"/>
  <c r="V3153" i="1" s="1"/>
  <c r="W3153" i="1"/>
  <c r="D3153" i="1"/>
  <c r="S3147" i="1"/>
  <c r="X3147" i="1"/>
  <c r="G3144" i="1"/>
  <c r="S3142" i="1"/>
  <c r="X3142" i="1"/>
  <c r="S3140" i="1"/>
  <c r="X3140" i="1"/>
  <c r="D3138" i="1"/>
  <c r="G3138" i="1"/>
  <c r="T3137" i="1"/>
  <c r="V3137" i="1" s="1"/>
  <c r="W3137" i="1"/>
  <c r="D3137" i="1"/>
  <c r="S3131" i="1"/>
  <c r="X3131" i="1"/>
  <c r="G3128" i="1"/>
  <c r="S3126" i="1"/>
  <c r="X3126" i="1"/>
  <c r="S3124" i="1"/>
  <c r="X3124" i="1"/>
  <c r="D3122" i="1"/>
  <c r="G3122" i="1"/>
  <c r="T3121" i="1"/>
  <c r="V3121" i="1" s="1"/>
  <c r="W3121" i="1"/>
  <c r="D3121" i="1"/>
  <c r="S3115" i="1"/>
  <c r="X3115" i="1"/>
  <c r="S3114" i="1"/>
  <c r="X3114" i="1"/>
  <c r="G3109" i="1"/>
  <c r="D3109" i="1"/>
  <c r="S3108" i="1"/>
  <c r="X3108" i="1"/>
  <c r="S3107" i="1"/>
  <c r="X3107" i="1"/>
  <c r="S3106" i="1"/>
  <c r="X3106" i="1"/>
  <c r="G3101" i="1"/>
  <c r="D3101" i="1"/>
  <c r="S3100" i="1"/>
  <c r="X3100" i="1"/>
  <c r="S3099" i="1"/>
  <c r="X3099" i="1"/>
  <c r="S3098" i="1"/>
  <c r="X3098" i="1"/>
  <c r="G3093" i="1"/>
  <c r="D3093" i="1"/>
  <c r="S3092" i="1"/>
  <c r="X3092" i="1"/>
  <c r="S3091" i="1"/>
  <c r="X3091" i="1"/>
  <c r="S3090" i="1"/>
  <c r="X3090" i="1"/>
  <c r="G3085" i="1"/>
  <c r="D3085" i="1"/>
  <c r="S3084" i="1"/>
  <c r="X3084" i="1"/>
  <c r="S3083" i="1"/>
  <c r="X3083" i="1"/>
  <c r="S3082" i="1"/>
  <c r="X3082" i="1"/>
  <c r="G3077" i="1"/>
  <c r="D3077" i="1"/>
  <c r="S3076" i="1"/>
  <c r="X3076" i="1"/>
  <c r="S3075" i="1"/>
  <c r="X3075" i="1"/>
  <c r="S3074" i="1"/>
  <c r="X3074" i="1"/>
  <c r="G3069" i="1"/>
  <c r="D3069" i="1"/>
  <c r="S3068" i="1"/>
  <c r="X3068" i="1"/>
  <c r="S3067" i="1"/>
  <c r="X3067" i="1"/>
  <c r="S3066" i="1"/>
  <c r="X3066" i="1"/>
  <c r="G3061" i="1"/>
  <c r="D3061" i="1"/>
  <c r="S3060" i="1"/>
  <c r="X3060" i="1"/>
  <c r="S3059" i="1"/>
  <c r="X3059" i="1"/>
  <c r="S3058" i="1"/>
  <c r="X3058" i="1"/>
  <c r="G3053" i="1"/>
  <c r="D3053" i="1"/>
  <c r="S3052" i="1"/>
  <c r="X3052" i="1"/>
  <c r="S3051" i="1"/>
  <c r="X3051" i="1"/>
  <c r="S3050" i="1"/>
  <c r="X3050" i="1"/>
  <c r="G3045" i="1"/>
  <c r="D3045" i="1"/>
  <c r="S3044" i="1"/>
  <c r="X3044" i="1"/>
  <c r="S3043" i="1"/>
  <c r="X3043" i="1"/>
  <c r="S3042" i="1"/>
  <c r="X3042" i="1"/>
  <c r="G3037" i="1"/>
  <c r="D3037" i="1"/>
  <c r="S3036" i="1"/>
  <c r="X3036" i="1"/>
  <c r="S3035" i="1"/>
  <c r="X3035" i="1"/>
  <c r="S3034" i="1"/>
  <c r="X3034" i="1"/>
  <c r="G3029" i="1"/>
  <c r="D3029" i="1"/>
  <c r="S3028" i="1"/>
  <c r="X3028" i="1"/>
  <c r="S3027" i="1"/>
  <c r="X3027" i="1"/>
  <c r="S3026" i="1"/>
  <c r="X3026" i="1"/>
  <c r="G3021" i="1"/>
  <c r="D3021" i="1"/>
  <c r="S3020" i="1"/>
  <c r="X3020" i="1"/>
  <c r="S3019" i="1"/>
  <c r="X3019" i="1"/>
  <c r="S3018" i="1"/>
  <c r="X3018" i="1"/>
  <c r="G3013" i="1"/>
  <c r="D3013" i="1"/>
  <c r="S3012" i="1"/>
  <c r="X3012" i="1"/>
  <c r="S3011" i="1"/>
  <c r="X3011" i="1"/>
  <c r="S3010" i="1"/>
  <c r="X3010" i="1"/>
  <c r="G3005" i="1"/>
  <c r="D3005" i="1"/>
  <c r="S3004" i="1"/>
  <c r="X3004" i="1"/>
  <c r="S3003" i="1"/>
  <c r="X3003" i="1"/>
  <c r="S3002" i="1"/>
  <c r="X3002" i="1"/>
  <c r="G2997" i="1"/>
  <c r="D2997" i="1"/>
  <c r="S2996" i="1"/>
  <c r="X2996" i="1"/>
  <c r="S2995" i="1"/>
  <c r="X2995" i="1"/>
  <c r="S2994" i="1"/>
  <c r="X2994" i="1"/>
  <c r="G2989" i="1"/>
  <c r="D2989" i="1"/>
  <c r="S2988" i="1"/>
  <c r="X2988" i="1"/>
  <c r="S2987" i="1"/>
  <c r="X2987" i="1"/>
  <c r="S2986" i="1"/>
  <c r="X2986" i="1"/>
  <c r="G2981" i="1"/>
  <c r="D2981" i="1"/>
  <c r="S2980" i="1"/>
  <c r="X2980" i="1"/>
  <c r="S2979" i="1"/>
  <c r="X2979" i="1"/>
  <c r="S2978" i="1"/>
  <c r="X2978" i="1"/>
  <c r="G2973" i="1"/>
  <c r="D2973" i="1"/>
  <c r="S2972" i="1"/>
  <c r="X2972" i="1"/>
  <c r="S2971" i="1"/>
  <c r="X2971" i="1"/>
  <c r="S2970" i="1"/>
  <c r="X2970" i="1"/>
  <c r="G2965" i="1"/>
  <c r="D2965" i="1"/>
  <c r="S2964" i="1"/>
  <c r="X2964" i="1"/>
  <c r="S2963" i="1"/>
  <c r="X2963" i="1"/>
  <c r="S2962" i="1"/>
  <c r="X2962" i="1"/>
  <c r="G2957" i="1"/>
  <c r="D2957" i="1"/>
  <c r="S2956" i="1"/>
  <c r="X2956" i="1"/>
  <c r="S2955" i="1"/>
  <c r="X2955" i="1"/>
  <c r="S2954" i="1"/>
  <c r="X2954" i="1"/>
  <c r="G2949" i="1"/>
  <c r="D2949" i="1"/>
  <c r="S2948" i="1"/>
  <c r="X2948" i="1"/>
  <c r="S2947" i="1"/>
  <c r="X2947" i="1"/>
  <c r="S2946" i="1"/>
  <c r="X2946" i="1"/>
  <c r="G2941" i="1"/>
  <c r="D2941" i="1"/>
  <c r="S2940" i="1"/>
  <c r="X2940" i="1"/>
  <c r="S2939" i="1"/>
  <c r="X2939" i="1"/>
  <c r="S2938" i="1"/>
  <c r="X2938" i="1"/>
  <c r="G2933" i="1"/>
  <c r="D2933" i="1"/>
  <c r="S2932" i="1"/>
  <c r="X2932" i="1"/>
  <c r="S2931" i="1"/>
  <c r="X2931" i="1"/>
  <c r="S2930" i="1"/>
  <c r="X2930" i="1"/>
  <c r="G2925" i="1"/>
  <c r="D2925" i="1"/>
  <c r="S2924" i="1"/>
  <c r="X2924" i="1"/>
  <c r="S2923" i="1"/>
  <c r="X2923" i="1"/>
  <c r="S2922" i="1"/>
  <c r="X2922" i="1"/>
  <c r="G2917" i="1"/>
  <c r="D2917" i="1"/>
  <c r="S2916" i="1"/>
  <c r="X2916" i="1"/>
  <c r="S2915" i="1"/>
  <c r="X2915" i="1"/>
  <c r="S2914" i="1"/>
  <c r="X2914" i="1"/>
  <c r="G2909" i="1"/>
  <c r="D2909" i="1"/>
  <c r="S2908" i="1"/>
  <c r="X2908" i="1"/>
  <c r="S2907" i="1"/>
  <c r="X2907" i="1"/>
  <c r="S2906" i="1"/>
  <c r="X2906" i="1"/>
  <c r="G2901" i="1"/>
  <c r="D2901" i="1"/>
  <c r="S2900" i="1"/>
  <c r="X2900" i="1"/>
  <c r="S2899" i="1"/>
  <c r="X2899" i="1"/>
  <c r="S2898" i="1"/>
  <c r="X2898" i="1"/>
  <c r="G2893" i="1"/>
  <c r="D2893" i="1"/>
  <c r="S2892" i="1"/>
  <c r="X2892" i="1"/>
  <c r="S2891" i="1"/>
  <c r="X2891" i="1"/>
  <c r="S2890" i="1"/>
  <c r="X2890" i="1"/>
  <c r="G2874" i="1"/>
  <c r="D2874" i="1"/>
  <c r="D2873" i="1"/>
  <c r="G2873" i="1"/>
  <c r="G2872" i="1"/>
  <c r="D2872" i="1"/>
  <c r="X2871" i="1"/>
  <c r="S2871" i="1"/>
  <c r="D2870" i="1"/>
  <c r="G2870" i="1"/>
  <c r="D2869" i="1"/>
  <c r="G2869" i="1"/>
  <c r="X2867" i="1"/>
  <c r="S2867" i="1"/>
  <c r="X2866" i="1"/>
  <c r="S2866" i="1"/>
  <c r="D2857" i="1"/>
  <c r="G2857" i="1"/>
  <c r="X2855" i="1"/>
  <c r="S2855" i="1"/>
  <c r="D2853" i="1"/>
  <c r="G2853" i="1"/>
  <c r="D2846" i="1"/>
  <c r="G2846" i="1"/>
  <c r="X2843" i="1"/>
  <c r="S2843" i="1"/>
  <c r="X2840" i="1"/>
  <c r="S2840" i="1"/>
  <c r="S2836" i="1"/>
  <c r="X2836" i="1"/>
  <c r="W2835" i="1"/>
  <c r="T2835" i="1"/>
  <c r="V2835" i="1" s="1"/>
  <c r="D2834" i="1"/>
  <c r="G2834" i="1"/>
  <c r="W2831" i="1"/>
  <c r="T2831" i="1"/>
  <c r="V2831" i="1" s="1"/>
  <c r="D2829" i="1"/>
  <c r="G2829" i="1"/>
  <c r="D2817" i="1"/>
  <c r="G2817" i="1"/>
  <c r="T2816" i="1"/>
  <c r="V2816" i="1" s="1"/>
  <c r="W2816" i="1"/>
  <c r="D2810" i="1"/>
  <c r="G2810" i="1"/>
  <c r="D2806" i="1"/>
  <c r="G2806" i="1"/>
  <c r="D2793" i="1"/>
  <c r="G2793" i="1"/>
  <c r="X2791" i="1"/>
  <c r="S2791" i="1"/>
  <c r="D2789" i="1"/>
  <c r="G2789" i="1"/>
  <c r="D2782" i="1"/>
  <c r="G2782" i="1"/>
  <c r="X2779" i="1"/>
  <c r="S2779" i="1"/>
  <c r="X2776" i="1"/>
  <c r="S2776" i="1"/>
  <c r="S2772" i="1"/>
  <c r="X2772" i="1"/>
  <c r="W2771" i="1"/>
  <c r="T2771" i="1"/>
  <c r="V2771" i="1" s="1"/>
  <c r="D2770" i="1"/>
  <c r="G2770" i="1"/>
  <c r="W2767" i="1"/>
  <c r="T2767" i="1"/>
  <c r="V2767" i="1" s="1"/>
  <c r="D2765" i="1"/>
  <c r="G2765" i="1"/>
  <c r="D2753" i="1"/>
  <c r="G2753" i="1"/>
  <c r="T2752" i="1"/>
  <c r="V2752" i="1" s="1"/>
  <c r="W2752" i="1"/>
  <c r="D2746" i="1"/>
  <c r="G2746" i="1"/>
  <c r="D2742" i="1"/>
  <c r="G2742" i="1"/>
  <c r="D2729" i="1"/>
  <c r="G2729" i="1"/>
  <c r="X2727" i="1"/>
  <c r="S2727" i="1"/>
  <c r="D2725" i="1"/>
  <c r="G2725" i="1"/>
  <c r="D2718" i="1"/>
  <c r="G2718" i="1"/>
  <c r="X2715" i="1"/>
  <c r="S2715" i="1"/>
  <c r="X2712" i="1"/>
  <c r="S2712" i="1"/>
  <c r="S2708" i="1"/>
  <c r="X2708" i="1"/>
  <c r="W2707" i="1"/>
  <c r="T2707" i="1"/>
  <c r="V2707" i="1" s="1"/>
  <c r="D2706" i="1"/>
  <c r="G2706" i="1"/>
  <c r="W2703" i="1"/>
  <c r="T2703" i="1"/>
  <c r="V2703" i="1" s="1"/>
  <c r="D2701" i="1"/>
  <c r="G2701" i="1"/>
  <c r="D2689" i="1"/>
  <c r="G2689" i="1"/>
  <c r="T2688" i="1"/>
  <c r="V2688" i="1" s="1"/>
  <c r="W2688" i="1"/>
  <c r="D2682" i="1"/>
  <c r="G2682" i="1"/>
  <c r="D2678" i="1"/>
  <c r="G2678" i="1"/>
  <c r="D2665" i="1"/>
  <c r="G2665" i="1"/>
  <c r="X2663" i="1"/>
  <c r="S2663" i="1"/>
  <c r="D2661" i="1"/>
  <c r="G2661" i="1"/>
  <c r="D2654" i="1"/>
  <c r="G2654" i="1"/>
  <c r="X2651" i="1"/>
  <c r="S2651" i="1"/>
  <c r="X2648" i="1"/>
  <c r="S2648" i="1"/>
  <c r="S2644" i="1"/>
  <c r="X2644" i="1"/>
  <c r="W2643" i="1"/>
  <c r="T2643" i="1"/>
  <c r="V2643" i="1" s="1"/>
  <c r="D2642" i="1"/>
  <c r="G2642" i="1"/>
  <c r="W2639" i="1"/>
  <c r="T2639" i="1"/>
  <c r="V2639" i="1" s="1"/>
  <c r="D2637" i="1"/>
  <c r="G2637" i="1"/>
  <c r="W2635" i="1"/>
  <c r="T2635" i="1"/>
  <c r="V2635" i="1" s="1"/>
  <c r="S2632" i="1"/>
  <c r="X2632" i="1"/>
  <c r="D2621" i="1"/>
  <c r="G2621" i="1"/>
  <c r="W2619" i="1"/>
  <c r="T2619" i="1"/>
  <c r="V2619" i="1" s="1"/>
  <c r="S2616" i="1"/>
  <c r="X2616" i="1"/>
  <c r="D2605" i="1"/>
  <c r="G2605" i="1"/>
  <c r="W2603" i="1"/>
  <c r="T2603" i="1"/>
  <c r="V2603" i="1" s="1"/>
  <c r="S2600" i="1"/>
  <c r="X2600" i="1"/>
  <c r="D2589" i="1"/>
  <c r="G2589" i="1"/>
  <c r="W2587" i="1"/>
  <c r="T2587" i="1"/>
  <c r="V2587" i="1" s="1"/>
  <c r="S2584" i="1"/>
  <c r="X2584" i="1"/>
  <c r="D2573" i="1"/>
  <c r="G2573" i="1"/>
  <c r="W2571" i="1"/>
  <c r="T2571" i="1"/>
  <c r="V2571" i="1" s="1"/>
  <c r="S2568" i="1"/>
  <c r="X2568" i="1"/>
  <c r="D2557" i="1"/>
  <c r="G2557" i="1"/>
  <c r="W2555" i="1"/>
  <c r="T2555" i="1"/>
  <c r="V2555" i="1" s="1"/>
  <c r="S2552" i="1"/>
  <c r="X2552" i="1"/>
  <c r="D2541" i="1"/>
  <c r="G2541" i="1"/>
  <c r="W2539" i="1"/>
  <c r="T2539" i="1"/>
  <c r="V2539" i="1" s="1"/>
  <c r="S2536" i="1"/>
  <c r="X2536" i="1"/>
  <c r="G3428" i="1"/>
  <c r="S3426" i="1"/>
  <c r="X3426" i="1"/>
  <c r="D3426" i="1"/>
  <c r="G3426" i="1"/>
  <c r="G3424" i="1"/>
  <c r="S3422" i="1"/>
  <c r="X3422" i="1"/>
  <c r="D3422" i="1"/>
  <c r="G3422" i="1"/>
  <c r="G3420" i="1"/>
  <c r="S3418" i="1"/>
  <c r="X3418" i="1"/>
  <c r="D3418" i="1"/>
  <c r="G3418" i="1"/>
  <c r="G3416" i="1"/>
  <c r="S3414" i="1"/>
  <c r="X3414" i="1"/>
  <c r="D3414" i="1"/>
  <c r="G3414" i="1"/>
  <c r="G3412" i="1"/>
  <c r="S3410" i="1"/>
  <c r="X3410" i="1"/>
  <c r="D3410" i="1"/>
  <c r="G3410" i="1"/>
  <c r="G3408" i="1"/>
  <c r="S3406" i="1"/>
  <c r="X3406" i="1"/>
  <c r="D3406" i="1"/>
  <c r="G3406" i="1"/>
  <c r="G3404" i="1"/>
  <c r="S3402" i="1"/>
  <c r="X3402" i="1"/>
  <c r="D3402" i="1"/>
  <c r="G3402" i="1"/>
  <c r="G3400" i="1"/>
  <c r="S3398" i="1"/>
  <c r="X3398" i="1"/>
  <c r="S3387" i="1"/>
  <c r="X3387" i="1"/>
  <c r="G3384" i="1"/>
  <c r="S3382" i="1"/>
  <c r="X3382" i="1"/>
  <c r="S3371" i="1"/>
  <c r="X3371" i="1"/>
  <c r="G3368" i="1"/>
  <c r="S3366" i="1"/>
  <c r="X3366" i="1"/>
  <c r="S3355" i="1"/>
  <c r="X3355" i="1"/>
  <c r="G3352" i="1"/>
  <c r="S3350" i="1"/>
  <c r="X3350" i="1"/>
  <c r="G3348" i="1"/>
  <c r="S3346" i="1"/>
  <c r="X3346" i="1"/>
  <c r="G3344" i="1"/>
  <c r="S3342" i="1"/>
  <c r="X3342" i="1"/>
  <c r="G3340" i="1"/>
  <c r="S3338" i="1"/>
  <c r="X3338" i="1"/>
  <c r="S3336" i="1"/>
  <c r="X3336" i="1"/>
  <c r="D3334" i="1"/>
  <c r="G3334" i="1"/>
  <c r="S3327" i="1"/>
  <c r="X3327" i="1"/>
  <c r="G3324" i="1"/>
  <c r="S3322" i="1"/>
  <c r="X3322" i="1"/>
  <c r="S3320" i="1"/>
  <c r="X3320" i="1"/>
  <c r="D3318" i="1"/>
  <c r="G3318" i="1"/>
  <c r="S3311" i="1"/>
  <c r="X3311" i="1"/>
  <c r="G3308" i="1"/>
  <c r="S3306" i="1"/>
  <c r="X3306" i="1"/>
  <c r="S3304" i="1"/>
  <c r="X3304" i="1"/>
  <c r="D3302" i="1"/>
  <c r="G3302" i="1"/>
  <c r="S3295" i="1"/>
  <c r="X3295" i="1"/>
  <c r="G3292" i="1"/>
  <c r="S3290" i="1"/>
  <c r="X3290" i="1"/>
  <c r="S3288" i="1"/>
  <c r="X3288" i="1"/>
  <c r="D3286" i="1"/>
  <c r="G3286" i="1"/>
  <c r="S3279" i="1"/>
  <c r="X3279" i="1"/>
  <c r="G3276" i="1"/>
  <c r="S3274" i="1"/>
  <c r="X3274" i="1"/>
  <c r="S3272" i="1"/>
  <c r="X3272" i="1"/>
  <c r="D3270" i="1"/>
  <c r="G3270" i="1"/>
  <c r="S3263" i="1"/>
  <c r="X3263" i="1"/>
  <c r="G3260" i="1"/>
  <c r="S3258" i="1"/>
  <c r="X3258" i="1"/>
  <c r="S3256" i="1"/>
  <c r="X3256" i="1"/>
  <c r="D3254" i="1"/>
  <c r="G3254" i="1"/>
  <c r="W3253" i="1"/>
  <c r="S3247" i="1"/>
  <c r="X3247" i="1"/>
  <c r="G3244" i="1"/>
  <c r="S3242" i="1"/>
  <c r="X3242" i="1"/>
  <c r="S3240" i="1"/>
  <c r="X3240" i="1"/>
  <c r="D3238" i="1"/>
  <c r="G3238" i="1"/>
  <c r="S3231" i="1"/>
  <c r="X3231" i="1"/>
  <c r="G3228" i="1"/>
  <c r="S3226" i="1"/>
  <c r="X3226" i="1"/>
  <c r="S3224" i="1"/>
  <c r="X3224" i="1"/>
  <c r="D3222" i="1"/>
  <c r="G3222" i="1"/>
  <c r="S3215" i="1"/>
  <c r="X3215" i="1"/>
  <c r="G3212" i="1"/>
  <c r="S3210" i="1"/>
  <c r="X3210" i="1"/>
  <c r="S3208" i="1"/>
  <c r="X3208" i="1"/>
  <c r="D3206" i="1"/>
  <c r="G3206" i="1"/>
  <c r="S3199" i="1"/>
  <c r="X3199" i="1"/>
  <c r="G3196" i="1"/>
  <c r="S3194" i="1"/>
  <c r="X3194" i="1"/>
  <c r="S3192" i="1"/>
  <c r="X3192" i="1"/>
  <c r="D3190" i="1"/>
  <c r="G3190" i="1"/>
  <c r="W3189" i="1"/>
  <c r="S3183" i="1"/>
  <c r="X3183" i="1"/>
  <c r="G3180" i="1"/>
  <c r="S3178" i="1"/>
  <c r="X3178" i="1"/>
  <c r="S3176" i="1"/>
  <c r="X3176" i="1"/>
  <c r="D3174" i="1"/>
  <c r="G3174" i="1"/>
  <c r="T3173" i="1"/>
  <c r="V3173" i="1" s="1"/>
  <c r="W3173" i="1"/>
  <c r="S3167" i="1"/>
  <c r="X3167" i="1"/>
  <c r="G3164" i="1"/>
  <c r="S3162" i="1"/>
  <c r="X3162" i="1"/>
  <c r="S3160" i="1"/>
  <c r="X3160" i="1"/>
  <c r="D3158" i="1"/>
  <c r="G3158" i="1"/>
  <c r="S3151" i="1"/>
  <c r="X3151" i="1"/>
  <c r="G3148" i="1"/>
  <c r="S3146" i="1"/>
  <c r="X3146" i="1"/>
  <c r="S3144" i="1"/>
  <c r="X3144" i="1"/>
  <c r="D3142" i="1"/>
  <c r="G3142" i="1"/>
  <c r="W3141" i="1"/>
  <c r="S3135" i="1"/>
  <c r="X3135" i="1"/>
  <c r="G3132" i="1"/>
  <c r="S3130" i="1"/>
  <c r="X3130" i="1"/>
  <c r="S3128" i="1"/>
  <c r="X3128" i="1"/>
  <c r="D3126" i="1"/>
  <c r="G3126" i="1"/>
  <c r="S3119" i="1"/>
  <c r="X3119" i="1"/>
  <c r="G3116" i="1"/>
  <c r="D3112" i="1"/>
  <c r="G3112" i="1"/>
  <c r="D3111" i="1"/>
  <c r="G3111" i="1"/>
  <c r="D3110" i="1"/>
  <c r="G3110" i="1"/>
  <c r="S3109" i="1"/>
  <c r="X3109" i="1"/>
  <c r="D3104" i="1"/>
  <c r="G3104" i="1"/>
  <c r="D3103" i="1"/>
  <c r="G3103" i="1"/>
  <c r="D3102" i="1"/>
  <c r="G3102" i="1"/>
  <c r="S3101" i="1"/>
  <c r="X3101" i="1"/>
  <c r="D3096" i="1"/>
  <c r="G3096" i="1"/>
  <c r="D3095" i="1"/>
  <c r="G3095" i="1"/>
  <c r="D3094" i="1"/>
  <c r="G3094" i="1"/>
  <c r="S3093" i="1"/>
  <c r="X3093" i="1"/>
  <c r="D3088" i="1"/>
  <c r="G3088" i="1"/>
  <c r="D3087" i="1"/>
  <c r="G3087" i="1"/>
  <c r="D3086" i="1"/>
  <c r="G3086" i="1"/>
  <c r="S3085" i="1"/>
  <c r="X3085" i="1"/>
  <c r="D3080" i="1"/>
  <c r="G3080" i="1"/>
  <c r="D3079" i="1"/>
  <c r="G3079" i="1"/>
  <c r="D3078" i="1"/>
  <c r="G3078" i="1"/>
  <c r="S3077" i="1"/>
  <c r="X3077" i="1"/>
  <c r="D3072" i="1"/>
  <c r="G3072" i="1"/>
  <c r="D3071" i="1"/>
  <c r="G3071" i="1"/>
  <c r="D3070" i="1"/>
  <c r="G3070" i="1"/>
  <c r="S3069" i="1"/>
  <c r="X3069" i="1"/>
  <c r="D3064" i="1"/>
  <c r="G3064" i="1"/>
  <c r="D3063" i="1"/>
  <c r="G3063" i="1"/>
  <c r="D3062" i="1"/>
  <c r="G3062" i="1"/>
  <c r="S3061" i="1"/>
  <c r="X3061" i="1"/>
  <c r="D3056" i="1"/>
  <c r="G3056" i="1"/>
  <c r="D3055" i="1"/>
  <c r="G3055" i="1"/>
  <c r="D3054" i="1"/>
  <c r="G3054" i="1"/>
  <c r="S3053" i="1"/>
  <c r="X3053" i="1"/>
  <c r="D3048" i="1"/>
  <c r="G3048" i="1"/>
  <c r="D3047" i="1"/>
  <c r="G3047" i="1"/>
  <c r="D3046" i="1"/>
  <c r="G3046" i="1"/>
  <c r="S3045" i="1"/>
  <c r="X3045" i="1"/>
  <c r="D3040" i="1"/>
  <c r="G3040" i="1"/>
  <c r="D3039" i="1"/>
  <c r="G3039" i="1"/>
  <c r="D3038" i="1"/>
  <c r="G3038" i="1"/>
  <c r="S3037" i="1"/>
  <c r="X3037" i="1"/>
  <c r="D3032" i="1"/>
  <c r="G3032" i="1"/>
  <c r="D3031" i="1"/>
  <c r="G3031" i="1"/>
  <c r="D3030" i="1"/>
  <c r="G3030" i="1"/>
  <c r="S3029" i="1"/>
  <c r="X3029" i="1"/>
  <c r="D3024" i="1"/>
  <c r="G3024" i="1"/>
  <c r="D3023" i="1"/>
  <c r="G3023" i="1"/>
  <c r="D3022" i="1"/>
  <c r="G3022" i="1"/>
  <c r="S3021" i="1"/>
  <c r="X3021" i="1"/>
  <c r="D3016" i="1"/>
  <c r="G3016" i="1"/>
  <c r="D3015" i="1"/>
  <c r="G3015" i="1"/>
  <c r="D3014" i="1"/>
  <c r="G3014" i="1"/>
  <c r="S3013" i="1"/>
  <c r="X3013" i="1"/>
  <c r="D3008" i="1"/>
  <c r="G3008" i="1"/>
  <c r="D3007" i="1"/>
  <c r="G3007" i="1"/>
  <c r="D3006" i="1"/>
  <c r="G3006" i="1"/>
  <c r="S3005" i="1"/>
  <c r="X3005" i="1"/>
  <c r="D3000" i="1"/>
  <c r="G3000" i="1"/>
  <c r="D2999" i="1"/>
  <c r="G2999" i="1"/>
  <c r="D2998" i="1"/>
  <c r="G2998" i="1"/>
  <c r="S2997" i="1"/>
  <c r="X2997" i="1"/>
  <c r="D2992" i="1"/>
  <c r="G2992" i="1"/>
  <c r="D2991" i="1"/>
  <c r="G2991" i="1"/>
  <c r="D2990" i="1"/>
  <c r="G2990" i="1"/>
  <c r="S2989" i="1"/>
  <c r="X2989" i="1"/>
  <c r="D2984" i="1"/>
  <c r="G2984" i="1"/>
  <c r="D2983" i="1"/>
  <c r="G2983" i="1"/>
  <c r="D2982" i="1"/>
  <c r="G2982" i="1"/>
  <c r="S2981" i="1"/>
  <c r="X2981" i="1"/>
  <c r="D2976" i="1"/>
  <c r="G2976" i="1"/>
  <c r="D2975" i="1"/>
  <c r="G2975" i="1"/>
  <c r="D2974" i="1"/>
  <c r="G2974" i="1"/>
  <c r="S2973" i="1"/>
  <c r="X2973" i="1"/>
  <c r="D2968" i="1"/>
  <c r="G2968" i="1"/>
  <c r="D2967" i="1"/>
  <c r="G2967" i="1"/>
  <c r="D2966" i="1"/>
  <c r="G2966" i="1"/>
  <c r="S2965" i="1"/>
  <c r="X2965" i="1"/>
  <c r="D2960" i="1"/>
  <c r="G2960" i="1"/>
  <c r="D2959" i="1"/>
  <c r="G2959" i="1"/>
  <c r="D2958" i="1"/>
  <c r="G2958" i="1"/>
  <c r="S2957" i="1"/>
  <c r="X2957" i="1"/>
  <c r="D2952" i="1"/>
  <c r="G2952" i="1"/>
  <c r="D2951" i="1"/>
  <c r="G2951" i="1"/>
  <c r="D2950" i="1"/>
  <c r="G2950" i="1"/>
  <c r="S2949" i="1"/>
  <c r="X2949" i="1"/>
  <c r="D2944" i="1"/>
  <c r="G2944" i="1"/>
  <c r="D2943" i="1"/>
  <c r="G2943" i="1"/>
  <c r="D2942" i="1"/>
  <c r="G2942" i="1"/>
  <c r="S2941" i="1"/>
  <c r="X2941" i="1"/>
  <c r="D2936" i="1"/>
  <c r="G2936" i="1"/>
  <c r="D2935" i="1"/>
  <c r="G2935" i="1"/>
  <c r="D2934" i="1"/>
  <c r="G2934" i="1"/>
  <c r="S2933" i="1"/>
  <c r="X2933" i="1"/>
  <c r="D2928" i="1"/>
  <c r="G2928" i="1"/>
  <c r="D2927" i="1"/>
  <c r="G2927" i="1"/>
  <c r="D2926" i="1"/>
  <c r="G2926" i="1"/>
  <c r="S2925" i="1"/>
  <c r="X2925" i="1"/>
  <c r="D2920" i="1"/>
  <c r="G2920" i="1"/>
  <c r="D2919" i="1"/>
  <c r="G2919" i="1"/>
  <c r="D2918" i="1"/>
  <c r="G2918" i="1"/>
  <c r="S2917" i="1"/>
  <c r="X2917" i="1"/>
  <c r="D2912" i="1"/>
  <c r="G2912" i="1"/>
  <c r="D2911" i="1"/>
  <c r="G2911" i="1"/>
  <c r="D2910" i="1"/>
  <c r="G2910" i="1"/>
  <c r="S2909" i="1"/>
  <c r="X2909" i="1"/>
  <c r="D2904" i="1"/>
  <c r="G2904" i="1"/>
  <c r="D2903" i="1"/>
  <c r="G2903" i="1"/>
  <c r="D2902" i="1"/>
  <c r="G2902" i="1"/>
  <c r="S2901" i="1"/>
  <c r="X2901" i="1"/>
  <c r="D2896" i="1"/>
  <c r="G2896" i="1"/>
  <c r="D2895" i="1"/>
  <c r="G2895" i="1"/>
  <c r="D2894" i="1"/>
  <c r="G2894" i="1"/>
  <c r="S2893" i="1"/>
  <c r="X2893" i="1"/>
  <c r="G2888" i="1"/>
  <c r="D2888" i="1"/>
  <c r="G2882" i="1"/>
  <c r="D2882" i="1"/>
  <c r="D2881" i="1"/>
  <c r="G2881" i="1"/>
  <c r="G2880" i="1"/>
  <c r="D2880" i="1"/>
  <c r="X2879" i="1"/>
  <c r="S2879" i="1"/>
  <c r="D2878" i="1"/>
  <c r="G2878" i="1"/>
  <c r="D2877" i="1"/>
  <c r="G2877" i="1"/>
  <c r="X2875" i="1"/>
  <c r="S2875" i="1"/>
  <c r="X2874" i="1"/>
  <c r="S2874" i="1"/>
  <c r="X2872" i="1"/>
  <c r="S2872" i="1"/>
  <c r="W2870" i="1"/>
  <c r="T2870" i="1"/>
  <c r="V2870" i="1" s="1"/>
  <c r="S2869" i="1"/>
  <c r="X2869" i="1"/>
  <c r="D2862" i="1"/>
  <c r="G2862" i="1"/>
  <c r="X2859" i="1"/>
  <c r="S2859" i="1"/>
  <c r="X2856" i="1"/>
  <c r="S2856" i="1"/>
  <c r="S2852" i="1"/>
  <c r="X2852" i="1"/>
  <c r="W2851" i="1"/>
  <c r="T2851" i="1"/>
  <c r="V2851" i="1" s="1"/>
  <c r="D2850" i="1"/>
  <c r="G2850" i="1"/>
  <c r="W2847" i="1"/>
  <c r="T2847" i="1"/>
  <c r="V2847" i="1" s="1"/>
  <c r="D2845" i="1"/>
  <c r="G2845" i="1"/>
  <c r="D2833" i="1"/>
  <c r="G2833" i="1"/>
  <c r="T2832" i="1"/>
  <c r="V2832" i="1" s="1"/>
  <c r="W2832" i="1"/>
  <c r="D2826" i="1"/>
  <c r="G2826" i="1"/>
  <c r="D2822" i="1"/>
  <c r="G2822" i="1"/>
  <c r="D2809" i="1"/>
  <c r="G2809" i="1"/>
  <c r="X2807" i="1"/>
  <c r="S2807" i="1"/>
  <c r="D2805" i="1"/>
  <c r="G2805" i="1"/>
  <c r="D2798" i="1"/>
  <c r="G2798" i="1"/>
  <c r="X2795" i="1"/>
  <c r="S2795" i="1"/>
  <c r="X2792" i="1"/>
  <c r="S2792" i="1"/>
  <c r="S2788" i="1"/>
  <c r="X2788" i="1"/>
  <c r="W2787" i="1"/>
  <c r="T2787" i="1"/>
  <c r="V2787" i="1" s="1"/>
  <c r="D2786" i="1"/>
  <c r="G2786" i="1"/>
  <c r="W2783" i="1"/>
  <c r="T2783" i="1"/>
  <c r="V2783" i="1" s="1"/>
  <c r="D2781" i="1"/>
  <c r="G2781" i="1"/>
  <c r="D2769" i="1"/>
  <c r="G2769" i="1"/>
  <c r="T2768" i="1"/>
  <c r="V2768" i="1" s="1"/>
  <c r="W2768" i="1"/>
  <c r="D2762" i="1"/>
  <c r="G2762" i="1"/>
  <c r="D2758" i="1"/>
  <c r="G2758" i="1"/>
  <c r="D2745" i="1"/>
  <c r="G2745" i="1"/>
  <c r="X2743" i="1"/>
  <c r="S2743" i="1"/>
  <c r="D2741" i="1"/>
  <c r="G2741" i="1"/>
  <c r="D2734" i="1"/>
  <c r="G2734" i="1"/>
  <c r="X2731" i="1"/>
  <c r="S2731" i="1"/>
  <c r="X2728" i="1"/>
  <c r="S2728" i="1"/>
  <c r="S2724" i="1"/>
  <c r="X2724" i="1"/>
  <c r="D2722" i="1"/>
  <c r="G2722" i="1"/>
  <c r="T2719" i="1"/>
  <c r="V2719" i="1" s="1"/>
  <c r="D2717" i="1"/>
  <c r="G2717" i="1"/>
  <c r="D2705" i="1"/>
  <c r="G2705" i="1"/>
  <c r="T2704" i="1"/>
  <c r="V2704" i="1" s="1"/>
  <c r="W2704" i="1"/>
  <c r="D2698" i="1"/>
  <c r="G2698" i="1"/>
  <c r="D2694" i="1"/>
  <c r="G2694" i="1"/>
  <c r="D2681" i="1"/>
  <c r="G2681" i="1"/>
  <c r="X2679" i="1"/>
  <c r="S2679" i="1"/>
  <c r="D2677" i="1"/>
  <c r="G2677" i="1"/>
  <c r="D2670" i="1"/>
  <c r="G2670" i="1"/>
  <c r="X2667" i="1"/>
  <c r="S2667" i="1"/>
  <c r="X2664" i="1"/>
  <c r="S2664" i="1"/>
  <c r="S2660" i="1"/>
  <c r="X2660" i="1"/>
  <c r="W2659" i="1"/>
  <c r="D2658" i="1"/>
  <c r="G2658" i="1"/>
  <c r="D2653" i="1"/>
  <c r="G2653" i="1"/>
  <c r="D2641" i="1"/>
  <c r="G2641" i="1"/>
  <c r="T2640" i="1"/>
  <c r="V2640" i="1" s="1"/>
  <c r="W2640" i="1"/>
  <c r="S2636" i="1"/>
  <c r="X2636" i="1"/>
  <c r="D2625" i="1"/>
  <c r="G2625" i="1"/>
  <c r="W2623" i="1"/>
  <c r="T2623" i="1"/>
  <c r="V2623" i="1" s="1"/>
  <c r="S2620" i="1"/>
  <c r="X2620" i="1"/>
  <c r="D2609" i="1"/>
  <c r="G2609" i="1"/>
  <c r="W2607" i="1"/>
  <c r="T2607" i="1"/>
  <c r="V2607" i="1" s="1"/>
  <c r="S2604" i="1"/>
  <c r="X2604" i="1"/>
  <c r="D2593" i="1"/>
  <c r="G2593" i="1"/>
  <c r="W2591" i="1"/>
  <c r="T2591" i="1"/>
  <c r="V2591" i="1" s="1"/>
  <c r="S2588" i="1"/>
  <c r="X2588" i="1"/>
  <c r="D2577" i="1"/>
  <c r="G2577" i="1"/>
  <c r="W2575" i="1"/>
  <c r="T2575" i="1"/>
  <c r="V2575" i="1" s="1"/>
  <c r="S2572" i="1"/>
  <c r="X2572" i="1"/>
  <c r="D2561" i="1"/>
  <c r="G2561" i="1"/>
  <c r="W2559" i="1"/>
  <c r="T2559" i="1"/>
  <c r="V2559" i="1" s="1"/>
  <c r="S2556" i="1"/>
  <c r="X2556" i="1"/>
  <c r="D2545" i="1"/>
  <c r="G2545" i="1"/>
  <c r="W2543" i="1"/>
  <c r="T2543" i="1"/>
  <c r="V2543" i="1" s="1"/>
  <c r="S2540" i="1"/>
  <c r="X2540" i="1"/>
  <c r="D2529" i="1"/>
  <c r="G2529" i="1"/>
  <c r="W2527" i="1"/>
  <c r="T2527" i="1"/>
  <c r="V2527" i="1" s="1"/>
  <c r="S3427" i="1"/>
  <c r="X3427" i="1"/>
  <c r="S3423" i="1"/>
  <c r="X3423" i="1"/>
  <c r="S3419" i="1"/>
  <c r="X3419" i="1"/>
  <c r="S3415" i="1"/>
  <c r="X3415" i="1"/>
  <c r="S3411" i="1"/>
  <c r="X3411" i="1"/>
  <c r="S3407" i="1"/>
  <c r="X3407" i="1"/>
  <c r="S3403" i="1"/>
  <c r="X3403" i="1"/>
  <c r="S3399" i="1"/>
  <c r="X3399" i="1"/>
  <c r="D3397" i="1"/>
  <c r="S3394" i="1"/>
  <c r="X3394" i="1"/>
  <c r="S3383" i="1"/>
  <c r="X3383" i="1"/>
  <c r="D3381" i="1"/>
  <c r="S3378" i="1"/>
  <c r="X3378" i="1"/>
  <c r="S3367" i="1"/>
  <c r="X3367" i="1"/>
  <c r="D3365" i="1"/>
  <c r="S3362" i="1"/>
  <c r="X3362" i="1"/>
  <c r="W3357" i="1"/>
  <c r="S3351" i="1"/>
  <c r="X3351" i="1"/>
  <c r="D3349" i="1"/>
  <c r="D3346" i="1"/>
  <c r="G3346" i="1"/>
  <c r="X3345" i="1"/>
  <c r="S3344" i="1"/>
  <c r="X3344" i="1"/>
  <c r="D3342" i="1"/>
  <c r="G3342" i="1"/>
  <c r="X3341" i="1"/>
  <c r="S3340" i="1"/>
  <c r="X3340" i="1"/>
  <c r="D3338" i="1"/>
  <c r="G3338" i="1"/>
  <c r="D3337" i="1"/>
  <c r="S3331" i="1"/>
  <c r="X3331" i="1"/>
  <c r="G3328" i="1"/>
  <c r="X3325" i="1"/>
  <c r="S3324" i="1"/>
  <c r="X3324" i="1"/>
  <c r="D3322" i="1"/>
  <c r="G3322" i="1"/>
  <c r="D3321" i="1"/>
  <c r="S3315" i="1"/>
  <c r="X3315" i="1"/>
  <c r="G3312" i="1"/>
  <c r="X3309" i="1"/>
  <c r="S3308" i="1"/>
  <c r="X3308" i="1"/>
  <c r="D3306" i="1"/>
  <c r="G3306" i="1"/>
  <c r="D3305" i="1"/>
  <c r="S3299" i="1"/>
  <c r="X3299" i="1"/>
  <c r="G3296" i="1"/>
  <c r="X3293" i="1"/>
  <c r="S3292" i="1"/>
  <c r="X3292" i="1"/>
  <c r="D3290" i="1"/>
  <c r="G3290" i="1"/>
  <c r="D3289" i="1"/>
  <c r="S3283" i="1"/>
  <c r="X3283" i="1"/>
  <c r="G3280" i="1"/>
  <c r="X3277" i="1"/>
  <c r="S3276" i="1"/>
  <c r="X3276" i="1"/>
  <c r="D3274" i="1"/>
  <c r="G3274" i="1"/>
  <c r="D3273" i="1"/>
  <c r="S3267" i="1"/>
  <c r="X3267" i="1"/>
  <c r="G3264" i="1"/>
  <c r="X3261" i="1"/>
  <c r="S3260" i="1"/>
  <c r="X3260" i="1"/>
  <c r="D3258" i="1"/>
  <c r="G3258" i="1"/>
  <c r="D3257" i="1"/>
  <c r="S3251" i="1"/>
  <c r="X3251" i="1"/>
  <c r="G3248" i="1"/>
  <c r="X3245" i="1"/>
  <c r="S3244" i="1"/>
  <c r="X3244" i="1"/>
  <c r="D3242" i="1"/>
  <c r="G3242" i="1"/>
  <c r="D3241" i="1"/>
  <c r="S3235" i="1"/>
  <c r="X3235" i="1"/>
  <c r="G3232" i="1"/>
  <c r="X3229" i="1"/>
  <c r="S3228" i="1"/>
  <c r="X3228" i="1"/>
  <c r="D3226" i="1"/>
  <c r="G3226" i="1"/>
  <c r="D3225" i="1"/>
  <c r="S3219" i="1"/>
  <c r="X3219" i="1"/>
  <c r="G3216" i="1"/>
  <c r="X3213" i="1"/>
  <c r="S3212" i="1"/>
  <c r="X3212" i="1"/>
  <c r="D3210" i="1"/>
  <c r="G3210" i="1"/>
  <c r="D3209" i="1"/>
  <c r="S3203" i="1"/>
  <c r="X3203" i="1"/>
  <c r="G3200" i="1"/>
  <c r="X3197" i="1"/>
  <c r="S3196" i="1"/>
  <c r="X3196" i="1"/>
  <c r="D3194" i="1"/>
  <c r="G3194" i="1"/>
  <c r="D3193" i="1"/>
  <c r="S3187" i="1"/>
  <c r="X3187" i="1"/>
  <c r="G3184" i="1"/>
  <c r="X3181" i="1"/>
  <c r="S3180" i="1"/>
  <c r="X3180" i="1"/>
  <c r="D3178" i="1"/>
  <c r="G3178" i="1"/>
  <c r="D3177" i="1"/>
  <c r="S3171" i="1"/>
  <c r="X3171" i="1"/>
  <c r="G3168" i="1"/>
  <c r="X3165" i="1"/>
  <c r="S3164" i="1"/>
  <c r="X3164" i="1"/>
  <c r="D3162" i="1"/>
  <c r="G3162" i="1"/>
  <c r="D3161" i="1"/>
  <c r="S3155" i="1"/>
  <c r="X3155" i="1"/>
  <c r="G3152" i="1"/>
  <c r="X3149" i="1"/>
  <c r="S3148" i="1"/>
  <c r="X3148" i="1"/>
  <c r="D3146" i="1"/>
  <c r="G3146" i="1"/>
  <c r="D3145" i="1"/>
  <c r="S3139" i="1"/>
  <c r="X3139" i="1"/>
  <c r="G3136" i="1"/>
  <c r="X3133" i="1"/>
  <c r="S3132" i="1"/>
  <c r="X3132" i="1"/>
  <c r="D3130" i="1"/>
  <c r="G3130" i="1"/>
  <c r="D3129" i="1"/>
  <c r="S3123" i="1"/>
  <c r="X3123" i="1"/>
  <c r="G3120" i="1"/>
  <c r="X3117" i="1"/>
  <c r="S3116" i="1"/>
  <c r="X3116" i="1"/>
  <c r="G3113" i="1"/>
  <c r="D3113" i="1"/>
  <c r="S3112" i="1"/>
  <c r="X3112" i="1"/>
  <c r="S3111" i="1"/>
  <c r="X3111" i="1"/>
  <c r="S3110" i="1"/>
  <c r="X3110" i="1"/>
  <c r="G3105" i="1"/>
  <c r="D3105" i="1"/>
  <c r="S3104" i="1"/>
  <c r="X3104" i="1"/>
  <c r="S3103" i="1"/>
  <c r="X3103" i="1"/>
  <c r="S3102" i="1"/>
  <c r="X3102" i="1"/>
  <c r="G3097" i="1"/>
  <c r="D3097" i="1"/>
  <c r="S3096" i="1"/>
  <c r="X3096" i="1"/>
  <c r="S3095" i="1"/>
  <c r="X3095" i="1"/>
  <c r="S3094" i="1"/>
  <c r="X3094" i="1"/>
  <c r="G3089" i="1"/>
  <c r="D3089" i="1"/>
  <c r="S3088" i="1"/>
  <c r="X3088" i="1"/>
  <c r="S3087" i="1"/>
  <c r="X3087" i="1"/>
  <c r="S3086" i="1"/>
  <c r="X3086" i="1"/>
  <c r="G3081" i="1"/>
  <c r="D3081" i="1"/>
  <c r="S3080" i="1"/>
  <c r="X3080" i="1"/>
  <c r="S3079" i="1"/>
  <c r="X3079" i="1"/>
  <c r="S3078" i="1"/>
  <c r="X3078" i="1"/>
  <c r="G3073" i="1"/>
  <c r="D3073" i="1"/>
  <c r="S3072" i="1"/>
  <c r="X3072" i="1"/>
  <c r="S3071" i="1"/>
  <c r="X3071" i="1"/>
  <c r="S3070" i="1"/>
  <c r="X3070" i="1"/>
  <c r="G3065" i="1"/>
  <c r="D3065" i="1"/>
  <c r="S3064" i="1"/>
  <c r="X3064" i="1"/>
  <c r="S3063" i="1"/>
  <c r="X3063" i="1"/>
  <c r="S3062" i="1"/>
  <c r="X3062" i="1"/>
  <c r="G3057" i="1"/>
  <c r="D3057" i="1"/>
  <c r="S3056" i="1"/>
  <c r="X3056" i="1"/>
  <c r="S3055" i="1"/>
  <c r="X3055" i="1"/>
  <c r="S3054" i="1"/>
  <c r="X3054" i="1"/>
  <c r="G3049" i="1"/>
  <c r="D3049" i="1"/>
  <c r="S3048" i="1"/>
  <c r="X3048" i="1"/>
  <c r="S3047" i="1"/>
  <c r="X3047" i="1"/>
  <c r="S3046" i="1"/>
  <c r="X3046" i="1"/>
  <c r="G3041" i="1"/>
  <c r="D3041" i="1"/>
  <c r="S3040" i="1"/>
  <c r="X3040" i="1"/>
  <c r="S3039" i="1"/>
  <c r="X3039" i="1"/>
  <c r="S3038" i="1"/>
  <c r="X3038" i="1"/>
  <c r="G3033" i="1"/>
  <c r="D3033" i="1"/>
  <c r="S3032" i="1"/>
  <c r="X3032" i="1"/>
  <c r="S3031" i="1"/>
  <c r="X3031" i="1"/>
  <c r="S3030" i="1"/>
  <c r="X3030" i="1"/>
  <c r="G3025" i="1"/>
  <c r="D3025" i="1"/>
  <c r="S3024" i="1"/>
  <c r="X3024" i="1"/>
  <c r="S3023" i="1"/>
  <c r="X3023" i="1"/>
  <c r="S3022" i="1"/>
  <c r="X3022" i="1"/>
  <c r="G3017" i="1"/>
  <c r="D3017" i="1"/>
  <c r="S3016" i="1"/>
  <c r="X3016" i="1"/>
  <c r="S3015" i="1"/>
  <c r="X3015" i="1"/>
  <c r="S3014" i="1"/>
  <c r="X3014" i="1"/>
  <c r="G3009" i="1"/>
  <c r="D3009" i="1"/>
  <c r="S3008" i="1"/>
  <c r="X3008" i="1"/>
  <c r="S3007" i="1"/>
  <c r="X3007" i="1"/>
  <c r="S3006" i="1"/>
  <c r="X3006" i="1"/>
  <c r="G3001" i="1"/>
  <c r="D3001" i="1"/>
  <c r="S3000" i="1"/>
  <c r="X3000" i="1"/>
  <c r="S2999" i="1"/>
  <c r="X2999" i="1"/>
  <c r="S2998" i="1"/>
  <c r="X2998" i="1"/>
  <c r="G2993" i="1"/>
  <c r="D2993" i="1"/>
  <c r="S2992" i="1"/>
  <c r="X2992" i="1"/>
  <c r="S2991" i="1"/>
  <c r="X2991" i="1"/>
  <c r="S2990" i="1"/>
  <c r="X2990" i="1"/>
  <c r="G2985" i="1"/>
  <c r="D2985" i="1"/>
  <c r="S2984" i="1"/>
  <c r="X2984" i="1"/>
  <c r="S2983" i="1"/>
  <c r="X2983" i="1"/>
  <c r="S2982" i="1"/>
  <c r="X2982" i="1"/>
  <c r="G2977" i="1"/>
  <c r="D2977" i="1"/>
  <c r="S2976" i="1"/>
  <c r="X2976" i="1"/>
  <c r="S2975" i="1"/>
  <c r="X2975" i="1"/>
  <c r="S2974" i="1"/>
  <c r="X2974" i="1"/>
  <c r="G2969" i="1"/>
  <c r="D2969" i="1"/>
  <c r="S2968" i="1"/>
  <c r="X2968" i="1"/>
  <c r="S2967" i="1"/>
  <c r="X2967" i="1"/>
  <c r="S2966" i="1"/>
  <c r="X2966" i="1"/>
  <c r="G2961" i="1"/>
  <c r="D2961" i="1"/>
  <c r="S2960" i="1"/>
  <c r="X2960" i="1"/>
  <c r="S2959" i="1"/>
  <c r="X2959" i="1"/>
  <c r="S2958" i="1"/>
  <c r="X2958" i="1"/>
  <c r="G2953" i="1"/>
  <c r="D2953" i="1"/>
  <c r="S2952" i="1"/>
  <c r="X2952" i="1"/>
  <c r="S2951" i="1"/>
  <c r="X2951" i="1"/>
  <c r="S2950" i="1"/>
  <c r="X2950" i="1"/>
  <c r="G2945" i="1"/>
  <c r="D2945" i="1"/>
  <c r="S2944" i="1"/>
  <c r="X2944" i="1"/>
  <c r="S2943" i="1"/>
  <c r="X2943" i="1"/>
  <c r="S2942" i="1"/>
  <c r="X2942" i="1"/>
  <c r="G2937" i="1"/>
  <c r="D2937" i="1"/>
  <c r="S2936" i="1"/>
  <c r="X2936" i="1"/>
  <c r="S2935" i="1"/>
  <c r="X2935" i="1"/>
  <c r="S2934" i="1"/>
  <c r="X2934" i="1"/>
  <c r="G2929" i="1"/>
  <c r="D2929" i="1"/>
  <c r="S2928" i="1"/>
  <c r="X2928" i="1"/>
  <c r="S2927" i="1"/>
  <c r="X2927" i="1"/>
  <c r="S2926" i="1"/>
  <c r="X2926" i="1"/>
  <c r="G2921" i="1"/>
  <c r="D2921" i="1"/>
  <c r="S2920" i="1"/>
  <c r="X2920" i="1"/>
  <c r="S2919" i="1"/>
  <c r="X2919" i="1"/>
  <c r="S2918" i="1"/>
  <c r="X2918" i="1"/>
  <c r="G2913" i="1"/>
  <c r="D2913" i="1"/>
  <c r="S2912" i="1"/>
  <c r="X2912" i="1"/>
  <c r="S2911" i="1"/>
  <c r="X2911" i="1"/>
  <c r="S2910" i="1"/>
  <c r="X2910" i="1"/>
  <c r="G2905" i="1"/>
  <c r="D2905" i="1"/>
  <c r="S2904" i="1"/>
  <c r="X2904" i="1"/>
  <c r="S2903" i="1"/>
  <c r="X2903" i="1"/>
  <c r="S2902" i="1"/>
  <c r="X2902" i="1"/>
  <c r="G2897" i="1"/>
  <c r="D2897" i="1"/>
  <c r="S2896" i="1"/>
  <c r="X2896" i="1"/>
  <c r="S2895" i="1"/>
  <c r="X2895" i="1"/>
  <c r="S2894" i="1"/>
  <c r="X2894" i="1"/>
  <c r="G2889" i="1"/>
  <c r="D2889" i="1"/>
  <c r="S2888" i="1"/>
  <c r="X2888" i="1"/>
  <c r="X2887" i="1"/>
  <c r="S2887" i="1"/>
  <c r="D2886" i="1"/>
  <c r="G2886" i="1"/>
  <c r="D2885" i="1"/>
  <c r="G2885" i="1"/>
  <c r="X2883" i="1"/>
  <c r="S2883" i="1"/>
  <c r="X2882" i="1"/>
  <c r="S2882" i="1"/>
  <c r="X2880" i="1"/>
  <c r="S2880" i="1"/>
  <c r="W2878" i="1"/>
  <c r="T2878" i="1"/>
  <c r="V2878" i="1" s="1"/>
  <c r="S2877" i="1"/>
  <c r="X2877" i="1"/>
  <c r="D2861" i="1"/>
  <c r="G2861" i="1"/>
  <c r="D2849" i="1"/>
  <c r="G2849" i="1"/>
  <c r="T2848" i="1"/>
  <c r="V2848" i="1" s="1"/>
  <c r="W2848" i="1"/>
  <c r="D2842" i="1"/>
  <c r="G2842" i="1"/>
  <c r="D2838" i="1"/>
  <c r="G2838" i="1"/>
  <c r="D2825" i="1"/>
  <c r="G2825" i="1"/>
  <c r="X2823" i="1"/>
  <c r="S2823" i="1"/>
  <c r="D2821" i="1"/>
  <c r="G2821" i="1"/>
  <c r="D2814" i="1"/>
  <c r="G2814" i="1"/>
  <c r="X2811" i="1"/>
  <c r="S2811" i="1"/>
  <c r="X2808" i="1"/>
  <c r="S2808" i="1"/>
  <c r="S2804" i="1"/>
  <c r="X2804" i="1"/>
  <c r="D2802" i="1"/>
  <c r="G2802" i="1"/>
  <c r="D2797" i="1"/>
  <c r="G2797" i="1"/>
  <c r="D2785" i="1"/>
  <c r="G2785" i="1"/>
  <c r="T2784" i="1"/>
  <c r="V2784" i="1" s="1"/>
  <c r="W2784" i="1"/>
  <c r="D2778" i="1"/>
  <c r="G2778" i="1"/>
  <c r="D2774" i="1"/>
  <c r="G2774" i="1"/>
  <c r="D2761" i="1"/>
  <c r="G2761" i="1"/>
  <c r="X2759" i="1"/>
  <c r="S2759" i="1"/>
  <c r="D2757" i="1"/>
  <c r="G2757" i="1"/>
  <c r="D2750" i="1"/>
  <c r="G2750" i="1"/>
  <c r="X2747" i="1"/>
  <c r="S2747" i="1"/>
  <c r="X2744" i="1"/>
  <c r="S2744" i="1"/>
  <c r="S2740" i="1"/>
  <c r="X2740" i="1"/>
  <c r="D2738" i="1"/>
  <c r="G2738" i="1"/>
  <c r="W2735" i="1"/>
  <c r="T2735" i="1"/>
  <c r="V2735" i="1" s="1"/>
  <c r="D2733" i="1"/>
  <c r="G2733" i="1"/>
  <c r="D2721" i="1"/>
  <c r="G2721" i="1"/>
  <c r="T2720" i="1"/>
  <c r="V2720" i="1" s="1"/>
  <c r="W2720" i="1"/>
  <c r="D2714" i="1"/>
  <c r="G2714" i="1"/>
  <c r="D2710" i="1"/>
  <c r="G2710" i="1"/>
  <c r="D2697" i="1"/>
  <c r="G2697" i="1"/>
  <c r="X2695" i="1"/>
  <c r="S2695" i="1"/>
  <c r="D2693" i="1"/>
  <c r="G2693" i="1"/>
  <c r="D2686" i="1"/>
  <c r="G2686" i="1"/>
  <c r="X2683" i="1"/>
  <c r="S2683" i="1"/>
  <c r="X2680" i="1"/>
  <c r="S2680" i="1"/>
  <c r="S2676" i="1"/>
  <c r="X2676" i="1"/>
  <c r="W2675" i="1"/>
  <c r="T2675" i="1"/>
  <c r="V2675" i="1" s="1"/>
  <c r="D2674" i="1"/>
  <c r="G2674" i="1"/>
  <c r="T2671" i="1"/>
  <c r="V2671" i="1" s="1"/>
  <c r="D2669" i="1"/>
  <c r="G2669" i="1"/>
  <c r="D2657" i="1"/>
  <c r="G2657" i="1"/>
  <c r="T2656" i="1"/>
  <c r="V2656" i="1" s="1"/>
  <c r="W2656" i="1"/>
  <c r="D2650" i="1"/>
  <c r="G2650" i="1"/>
  <c r="D2646" i="1"/>
  <c r="G2646" i="1"/>
  <c r="D2629" i="1"/>
  <c r="G2629" i="1"/>
  <c r="W2627" i="1"/>
  <c r="T2627" i="1"/>
  <c r="V2627" i="1" s="1"/>
  <c r="S2624" i="1"/>
  <c r="X2624" i="1"/>
  <c r="D2613" i="1"/>
  <c r="G2613" i="1"/>
  <c r="W2611" i="1"/>
  <c r="T2611" i="1"/>
  <c r="V2611" i="1" s="1"/>
  <c r="S2608" i="1"/>
  <c r="X2608" i="1"/>
  <c r="D2597" i="1"/>
  <c r="G2597" i="1"/>
  <c r="W2595" i="1"/>
  <c r="T2595" i="1"/>
  <c r="V2595" i="1" s="1"/>
  <c r="S2592" i="1"/>
  <c r="X2592" i="1"/>
  <c r="D2581" i="1"/>
  <c r="G2581" i="1"/>
  <c r="W2579" i="1"/>
  <c r="T2579" i="1"/>
  <c r="V2579" i="1" s="1"/>
  <c r="S2576" i="1"/>
  <c r="X2576" i="1"/>
  <c r="D2565" i="1"/>
  <c r="G2565" i="1"/>
  <c r="W2563" i="1"/>
  <c r="T2563" i="1"/>
  <c r="V2563" i="1" s="1"/>
  <c r="S2560" i="1"/>
  <c r="X2560" i="1"/>
  <c r="D2549" i="1"/>
  <c r="G2549" i="1"/>
  <c r="W2547" i="1"/>
  <c r="T2547" i="1"/>
  <c r="V2547" i="1" s="1"/>
  <c r="S2544" i="1"/>
  <c r="X2544" i="1"/>
  <c r="D2533" i="1"/>
  <c r="G2533" i="1"/>
  <c r="W2531" i="1"/>
  <c r="T2531" i="1"/>
  <c r="V2531" i="1" s="1"/>
  <c r="S2528" i="1"/>
  <c r="X2528" i="1"/>
  <c r="S3395" i="1"/>
  <c r="X3395" i="1"/>
  <c r="D3393" i="1"/>
  <c r="S3390" i="1"/>
  <c r="X3390" i="1"/>
  <c r="S3379" i="1"/>
  <c r="X3379" i="1"/>
  <c r="D3377" i="1"/>
  <c r="S3374" i="1"/>
  <c r="X3374" i="1"/>
  <c r="S3363" i="1"/>
  <c r="X3363" i="1"/>
  <c r="S3358" i="1"/>
  <c r="X3358" i="1"/>
  <c r="S3335" i="1"/>
  <c r="X3335" i="1"/>
  <c r="G3332" i="1"/>
  <c r="S3328" i="1"/>
  <c r="X3328" i="1"/>
  <c r="D3326" i="1"/>
  <c r="G3326" i="1"/>
  <c r="S3319" i="1"/>
  <c r="X3319" i="1"/>
  <c r="G3316" i="1"/>
  <c r="S3312" i="1"/>
  <c r="X3312" i="1"/>
  <c r="D3310" i="1"/>
  <c r="G3310" i="1"/>
  <c r="S3303" i="1"/>
  <c r="X3303" i="1"/>
  <c r="G3300" i="1"/>
  <c r="S3296" i="1"/>
  <c r="X3296" i="1"/>
  <c r="D3294" i="1"/>
  <c r="G3294" i="1"/>
  <c r="S3287" i="1"/>
  <c r="X3287" i="1"/>
  <c r="G3284" i="1"/>
  <c r="S3280" i="1"/>
  <c r="X3280" i="1"/>
  <c r="D3278" i="1"/>
  <c r="G3278" i="1"/>
  <c r="S3271" i="1"/>
  <c r="X3271" i="1"/>
  <c r="G3268" i="1"/>
  <c r="S3264" i="1"/>
  <c r="X3264" i="1"/>
  <c r="D3262" i="1"/>
  <c r="G3262" i="1"/>
  <c r="S3255" i="1"/>
  <c r="X3255" i="1"/>
  <c r="G3252" i="1"/>
  <c r="S3248" i="1"/>
  <c r="X3248" i="1"/>
  <c r="D3246" i="1"/>
  <c r="G3246" i="1"/>
  <c r="S3239" i="1"/>
  <c r="X3239" i="1"/>
  <c r="G3236" i="1"/>
  <c r="S3232" i="1"/>
  <c r="X3232" i="1"/>
  <c r="D3230" i="1"/>
  <c r="G3230" i="1"/>
  <c r="S3223" i="1"/>
  <c r="X3223" i="1"/>
  <c r="G3220" i="1"/>
  <c r="S3216" i="1"/>
  <c r="X3216" i="1"/>
  <c r="D3214" i="1"/>
  <c r="G3214" i="1"/>
  <c r="S3207" i="1"/>
  <c r="X3207" i="1"/>
  <c r="G3204" i="1"/>
  <c r="S3200" i="1"/>
  <c r="X3200" i="1"/>
  <c r="D3198" i="1"/>
  <c r="G3198" i="1"/>
  <c r="S3191" i="1"/>
  <c r="X3191" i="1"/>
  <c r="G3188" i="1"/>
  <c r="S3184" i="1"/>
  <c r="X3184" i="1"/>
  <c r="D3182" i="1"/>
  <c r="G3182" i="1"/>
  <c r="S3175" i="1"/>
  <c r="X3175" i="1"/>
  <c r="G3172" i="1"/>
  <c r="S3168" i="1"/>
  <c r="X3168" i="1"/>
  <c r="D3166" i="1"/>
  <c r="G3166" i="1"/>
  <c r="S3159" i="1"/>
  <c r="X3159" i="1"/>
  <c r="G3156" i="1"/>
  <c r="S3152" i="1"/>
  <c r="X3152" i="1"/>
  <c r="D3150" i="1"/>
  <c r="G3150" i="1"/>
  <c r="S3143" i="1"/>
  <c r="X3143" i="1"/>
  <c r="G3140" i="1"/>
  <c r="S3136" i="1"/>
  <c r="X3136" i="1"/>
  <c r="D3134" i="1"/>
  <c r="G3134" i="1"/>
  <c r="S3127" i="1"/>
  <c r="X3127" i="1"/>
  <c r="G3124" i="1"/>
  <c r="S3120" i="1"/>
  <c r="X3120" i="1"/>
  <c r="D3118" i="1"/>
  <c r="G3118" i="1"/>
  <c r="D3115" i="1"/>
  <c r="G3115" i="1"/>
  <c r="D3114" i="1"/>
  <c r="G3114" i="1"/>
  <c r="S3113" i="1"/>
  <c r="X3113" i="1"/>
  <c r="D3108" i="1"/>
  <c r="G3108" i="1"/>
  <c r="D3107" i="1"/>
  <c r="G3107" i="1"/>
  <c r="D3106" i="1"/>
  <c r="G3106" i="1"/>
  <c r="S3105" i="1"/>
  <c r="X3105" i="1"/>
  <c r="D3100" i="1"/>
  <c r="G3100" i="1"/>
  <c r="D3099" i="1"/>
  <c r="G3099" i="1"/>
  <c r="D3098" i="1"/>
  <c r="G3098" i="1"/>
  <c r="S3097" i="1"/>
  <c r="X3097" i="1"/>
  <c r="D3092" i="1"/>
  <c r="G3092" i="1"/>
  <c r="D3091" i="1"/>
  <c r="G3091" i="1"/>
  <c r="D3090" i="1"/>
  <c r="G3090" i="1"/>
  <c r="S3089" i="1"/>
  <c r="X3089" i="1"/>
  <c r="D3084" i="1"/>
  <c r="G3084" i="1"/>
  <c r="D3083" i="1"/>
  <c r="G3083" i="1"/>
  <c r="D3082" i="1"/>
  <c r="G3082" i="1"/>
  <c r="S3081" i="1"/>
  <c r="X3081" i="1"/>
  <c r="D3076" i="1"/>
  <c r="G3076" i="1"/>
  <c r="D3075" i="1"/>
  <c r="G3075" i="1"/>
  <c r="D3074" i="1"/>
  <c r="G3074" i="1"/>
  <c r="S3073" i="1"/>
  <c r="X3073" i="1"/>
  <c r="D3068" i="1"/>
  <c r="G3068" i="1"/>
  <c r="D3067" i="1"/>
  <c r="G3067" i="1"/>
  <c r="D3066" i="1"/>
  <c r="G3066" i="1"/>
  <c r="S3065" i="1"/>
  <c r="X3065" i="1"/>
  <c r="D3060" i="1"/>
  <c r="G3060" i="1"/>
  <c r="D3059" i="1"/>
  <c r="G3059" i="1"/>
  <c r="D3058" i="1"/>
  <c r="G3058" i="1"/>
  <c r="S3057" i="1"/>
  <c r="X3057" i="1"/>
  <c r="D3052" i="1"/>
  <c r="G3052" i="1"/>
  <c r="D3051" i="1"/>
  <c r="G3051" i="1"/>
  <c r="D3050" i="1"/>
  <c r="G3050" i="1"/>
  <c r="S3049" i="1"/>
  <c r="X3049" i="1"/>
  <c r="D3044" i="1"/>
  <c r="G3044" i="1"/>
  <c r="D3043" i="1"/>
  <c r="G3043" i="1"/>
  <c r="D3042" i="1"/>
  <c r="G3042" i="1"/>
  <c r="S3041" i="1"/>
  <c r="X3041" i="1"/>
  <c r="D3036" i="1"/>
  <c r="G3036" i="1"/>
  <c r="D3035" i="1"/>
  <c r="G3035" i="1"/>
  <c r="D3034" i="1"/>
  <c r="G3034" i="1"/>
  <c r="S3033" i="1"/>
  <c r="X3033" i="1"/>
  <c r="D3028" i="1"/>
  <c r="G3028" i="1"/>
  <c r="D3027" i="1"/>
  <c r="G3027" i="1"/>
  <c r="D3026" i="1"/>
  <c r="G3026" i="1"/>
  <c r="S3025" i="1"/>
  <c r="X3025" i="1"/>
  <c r="D3020" i="1"/>
  <c r="G3020" i="1"/>
  <c r="D3019" i="1"/>
  <c r="G3019" i="1"/>
  <c r="D3018" i="1"/>
  <c r="G3018" i="1"/>
  <c r="S3017" i="1"/>
  <c r="X3017" i="1"/>
  <c r="D3012" i="1"/>
  <c r="G3012" i="1"/>
  <c r="D3011" i="1"/>
  <c r="G3011" i="1"/>
  <c r="D3010" i="1"/>
  <c r="G3010" i="1"/>
  <c r="S3009" i="1"/>
  <c r="X3009" i="1"/>
  <c r="D3004" i="1"/>
  <c r="G3004" i="1"/>
  <c r="D3003" i="1"/>
  <c r="G3003" i="1"/>
  <c r="D3002" i="1"/>
  <c r="G3002" i="1"/>
  <c r="S3001" i="1"/>
  <c r="X3001" i="1"/>
  <c r="D2996" i="1"/>
  <c r="G2996" i="1"/>
  <c r="D2995" i="1"/>
  <c r="G2995" i="1"/>
  <c r="D2994" i="1"/>
  <c r="G2994" i="1"/>
  <c r="S2993" i="1"/>
  <c r="X2993" i="1"/>
  <c r="D2988" i="1"/>
  <c r="G2988" i="1"/>
  <c r="D2987" i="1"/>
  <c r="G2987" i="1"/>
  <c r="D2986" i="1"/>
  <c r="G2986" i="1"/>
  <c r="S2985" i="1"/>
  <c r="X2985" i="1"/>
  <c r="D2980" i="1"/>
  <c r="G2980" i="1"/>
  <c r="D2979" i="1"/>
  <c r="G2979" i="1"/>
  <c r="D2978" i="1"/>
  <c r="G2978" i="1"/>
  <c r="S2977" i="1"/>
  <c r="X2977" i="1"/>
  <c r="D2972" i="1"/>
  <c r="G2972" i="1"/>
  <c r="D2971" i="1"/>
  <c r="G2971" i="1"/>
  <c r="D2970" i="1"/>
  <c r="G2970" i="1"/>
  <c r="S2969" i="1"/>
  <c r="X2969" i="1"/>
  <c r="D2964" i="1"/>
  <c r="G2964" i="1"/>
  <c r="D2963" i="1"/>
  <c r="G2963" i="1"/>
  <c r="D2962" i="1"/>
  <c r="G2962" i="1"/>
  <c r="S2961" i="1"/>
  <c r="X2961" i="1"/>
  <c r="D2956" i="1"/>
  <c r="G2956" i="1"/>
  <c r="D2955" i="1"/>
  <c r="G2955" i="1"/>
  <c r="D2954" i="1"/>
  <c r="G2954" i="1"/>
  <c r="S2953" i="1"/>
  <c r="X2953" i="1"/>
  <c r="D2948" i="1"/>
  <c r="G2948" i="1"/>
  <c r="D2947" i="1"/>
  <c r="G2947" i="1"/>
  <c r="D2946" i="1"/>
  <c r="G2946" i="1"/>
  <c r="S2945" i="1"/>
  <c r="X2945" i="1"/>
  <c r="D2940" i="1"/>
  <c r="G2940" i="1"/>
  <c r="D2939" i="1"/>
  <c r="G2939" i="1"/>
  <c r="D2938" i="1"/>
  <c r="G2938" i="1"/>
  <c r="S2937" i="1"/>
  <c r="X2937" i="1"/>
  <c r="D2932" i="1"/>
  <c r="G2932" i="1"/>
  <c r="D2931" i="1"/>
  <c r="G2931" i="1"/>
  <c r="D2930" i="1"/>
  <c r="G2930" i="1"/>
  <c r="S2929" i="1"/>
  <c r="X2929" i="1"/>
  <c r="D2924" i="1"/>
  <c r="G2924" i="1"/>
  <c r="D2923" i="1"/>
  <c r="G2923" i="1"/>
  <c r="D2922" i="1"/>
  <c r="G2922" i="1"/>
  <c r="S2921" i="1"/>
  <c r="X2921" i="1"/>
  <c r="D2916" i="1"/>
  <c r="G2916" i="1"/>
  <c r="D2915" i="1"/>
  <c r="G2915" i="1"/>
  <c r="D2914" i="1"/>
  <c r="G2914" i="1"/>
  <c r="S2913" i="1"/>
  <c r="X2913" i="1"/>
  <c r="D2908" i="1"/>
  <c r="G2908" i="1"/>
  <c r="D2907" i="1"/>
  <c r="G2907" i="1"/>
  <c r="D2906" i="1"/>
  <c r="G2906" i="1"/>
  <c r="S2905" i="1"/>
  <c r="X2905" i="1"/>
  <c r="D2900" i="1"/>
  <c r="G2900" i="1"/>
  <c r="D2899" i="1"/>
  <c r="G2899" i="1"/>
  <c r="D2898" i="1"/>
  <c r="G2898" i="1"/>
  <c r="S2897" i="1"/>
  <c r="X2897" i="1"/>
  <c r="D2892" i="1"/>
  <c r="G2892" i="1"/>
  <c r="D2891" i="1"/>
  <c r="G2891" i="1"/>
  <c r="D2890" i="1"/>
  <c r="G2890" i="1"/>
  <c r="S2889" i="1"/>
  <c r="X2889" i="1"/>
  <c r="S2885" i="1"/>
  <c r="X2885" i="1"/>
  <c r="G2866" i="1"/>
  <c r="D2866" i="1"/>
  <c r="D2865" i="1"/>
  <c r="G2865" i="1"/>
  <c r="T2864" i="1"/>
  <c r="V2864" i="1" s="1"/>
  <c r="W2864" i="1"/>
  <c r="D2858" i="1"/>
  <c r="G2858" i="1"/>
  <c r="D2854" i="1"/>
  <c r="G2854" i="1"/>
  <c r="D2841" i="1"/>
  <c r="G2841" i="1"/>
  <c r="X2839" i="1"/>
  <c r="S2839" i="1"/>
  <c r="D2837" i="1"/>
  <c r="G2837" i="1"/>
  <c r="D2830" i="1"/>
  <c r="G2830" i="1"/>
  <c r="X2827" i="1"/>
  <c r="S2827" i="1"/>
  <c r="X2824" i="1"/>
  <c r="S2824" i="1"/>
  <c r="S2820" i="1"/>
  <c r="X2820" i="1"/>
  <c r="W2819" i="1"/>
  <c r="T2819" i="1"/>
  <c r="V2819" i="1" s="1"/>
  <c r="D2818" i="1"/>
  <c r="G2818" i="1"/>
  <c r="W2815" i="1"/>
  <c r="T2815" i="1"/>
  <c r="V2815" i="1" s="1"/>
  <c r="D2813" i="1"/>
  <c r="G2813" i="1"/>
  <c r="D2801" i="1"/>
  <c r="G2801" i="1"/>
  <c r="T2800" i="1"/>
  <c r="V2800" i="1" s="1"/>
  <c r="W2800" i="1"/>
  <c r="D2794" i="1"/>
  <c r="G2794" i="1"/>
  <c r="D2790" i="1"/>
  <c r="G2790" i="1"/>
  <c r="D2777" i="1"/>
  <c r="G2777" i="1"/>
  <c r="X2775" i="1"/>
  <c r="S2775" i="1"/>
  <c r="D2773" i="1"/>
  <c r="G2773" i="1"/>
  <c r="D2766" i="1"/>
  <c r="G2766" i="1"/>
  <c r="X2763" i="1"/>
  <c r="S2763" i="1"/>
  <c r="X2760" i="1"/>
  <c r="S2760" i="1"/>
  <c r="S2756" i="1"/>
  <c r="X2756" i="1"/>
  <c r="W2755" i="1"/>
  <c r="T2755" i="1"/>
  <c r="V2755" i="1" s="1"/>
  <c r="D2754" i="1"/>
  <c r="G2754" i="1"/>
  <c r="W2751" i="1"/>
  <c r="T2751" i="1"/>
  <c r="V2751" i="1" s="1"/>
  <c r="D2749" i="1"/>
  <c r="G2749" i="1"/>
  <c r="D2737" i="1"/>
  <c r="G2737" i="1"/>
  <c r="T2736" i="1"/>
  <c r="V2736" i="1" s="1"/>
  <c r="W2736" i="1"/>
  <c r="D2730" i="1"/>
  <c r="G2730" i="1"/>
  <c r="D2726" i="1"/>
  <c r="G2726" i="1"/>
  <c r="D2713" i="1"/>
  <c r="G2713" i="1"/>
  <c r="X2711" i="1"/>
  <c r="S2711" i="1"/>
  <c r="D2709" i="1"/>
  <c r="G2709" i="1"/>
  <c r="D2702" i="1"/>
  <c r="G2702" i="1"/>
  <c r="X2699" i="1"/>
  <c r="S2699" i="1"/>
  <c r="X2696" i="1"/>
  <c r="S2696" i="1"/>
  <c r="S2692" i="1"/>
  <c r="X2692" i="1"/>
  <c r="W2691" i="1"/>
  <c r="T2691" i="1"/>
  <c r="V2691" i="1" s="1"/>
  <c r="D2690" i="1"/>
  <c r="G2690" i="1"/>
  <c r="W2687" i="1"/>
  <c r="T2687" i="1"/>
  <c r="V2687" i="1" s="1"/>
  <c r="D2685" i="1"/>
  <c r="G2685" i="1"/>
  <c r="D2673" i="1"/>
  <c r="G2673" i="1"/>
  <c r="T2672" i="1"/>
  <c r="V2672" i="1" s="1"/>
  <c r="W2672" i="1"/>
  <c r="D2666" i="1"/>
  <c r="G2666" i="1"/>
  <c r="D2662" i="1"/>
  <c r="G2662" i="1"/>
  <c r="D2649" i="1"/>
  <c r="G2649" i="1"/>
  <c r="X2647" i="1"/>
  <c r="S2647" i="1"/>
  <c r="D2645" i="1"/>
  <c r="G2645" i="1"/>
  <c r="D2638" i="1"/>
  <c r="G2638" i="1"/>
  <c r="D2633" i="1"/>
  <c r="G2633" i="1"/>
  <c r="W2631" i="1"/>
  <c r="T2631" i="1"/>
  <c r="V2631" i="1" s="1"/>
  <c r="S2628" i="1"/>
  <c r="X2628" i="1"/>
  <c r="D2617" i="1"/>
  <c r="G2617" i="1"/>
  <c r="W2615" i="1"/>
  <c r="T2615" i="1"/>
  <c r="V2615" i="1" s="1"/>
  <c r="S2612" i="1"/>
  <c r="X2612" i="1"/>
  <c r="D2601" i="1"/>
  <c r="G2601" i="1"/>
  <c r="W2599" i="1"/>
  <c r="T2599" i="1"/>
  <c r="V2599" i="1" s="1"/>
  <c r="S2596" i="1"/>
  <c r="X2596" i="1"/>
  <c r="D2585" i="1"/>
  <c r="G2585" i="1"/>
  <c r="W2583" i="1"/>
  <c r="T2583" i="1"/>
  <c r="V2583" i="1" s="1"/>
  <c r="S2580" i="1"/>
  <c r="X2580" i="1"/>
  <c r="D2569" i="1"/>
  <c r="G2569" i="1"/>
  <c r="W2567" i="1"/>
  <c r="T2567" i="1"/>
  <c r="V2567" i="1" s="1"/>
  <c r="S2564" i="1"/>
  <c r="X2564" i="1"/>
  <c r="D2553" i="1"/>
  <c r="G2553" i="1"/>
  <c r="W2551" i="1"/>
  <c r="T2551" i="1"/>
  <c r="V2551" i="1" s="1"/>
  <c r="S2548" i="1"/>
  <c r="X2548" i="1"/>
  <c r="D2537" i="1"/>
  <c r="G2537" i="1"/>
  <c r="W2535" i="1"/>
  <c r="T2535" i="1"/>
  <c r="V2535" i="1" s="1"/>
  <c r="S2532" i="1"/>
  <c r="X2532" i="1"/>
  <c r="G2883" i="1"/>
  <c r="S2881" i="1"/>
  <c r="X2881" i="1"/>
  <c r="G2875" i="1"/>
  <c r="S2873" i="1"/>
  <c r="X2873" i="1"/>
  <c r="G2867" i="1"/>
  <c r="G2863" i="1"/>
  <c r="S2861" i="1"/>
  <c r="X2861" i="1"/>
  <c r="S2850" i="1"/>
  <c r="X2850" i="1"/>
  <c r="G2847" i="1"/>
  <c r="S2845" i="1"/>
  <c r="X2845" i="1"/>
  <c r="S2834" i="1"/>
  <c r="X2834" i="1"/>
  <c r="G2831" i="1"/>
  <c r="S2829" i="1"/>
  <c r="X2829" i="1"/>
  <c r="S2818" i="1"/>
  <c r="X2818" i="1"/>
  <c r="G2815" i="1"/>
  <c r="S2813" i="1"/>
  <c r="X2813" i="1"/>
  <c r="S2802" i="1"/>
  <c r="X2802" i="1"/>
  <c r="G2799" i="1"/>
  <c r="S2797" i="1"/>
  <c r="X2797" i="1"/>
  <c r="S2786" i="1"/>
  <c r="X2786" i="1"/>
  <c r="G2783" i="1"/>
  <c r="S2781" i="1"/>
  <c r="X2781" i="1"/>
  <c r="S2770" i="1"/>
  <c r="X2770" i="1"/>
  <c r="G2767" i="1"/>
  <c r="S2765" i="1"/>
  <c r="X2765" i="1"/>
  <c r="S2754" i="1"/>
  <c r="X2754" i="1"/>
  <c r="G2751" i="1"/>
  <c r="S2749" i="1"/>
  <c r="X2749" i="1"/>
  <c r="S2738" i="1"/>
  <c r="X2738" i="1"/>
  <c r="G2735" i="1"/>
  <c r="S2733" i="1"/>
  <c r="X2733" i="1"/>
  <c r="S2722" i="1"/>
  <c r="X2722" i="1"/>
  <c r="G2719" i="1"/>
  <c r="S2717" i="1"/>
  <c r="X2717" i="1"/>
  <c r="S2706" i="1"/>
  <c r="X2706" i="1"/>
  <c r="G2703" i="1"/>
  <c r="S2701" i="1"/>
  <c r="X2701" i="1"/>
  <c r="S2690" i="1"/>
  <c r="X2690" i="1"/>
  <c r="G2687" i="1"/>
  <c r="S2685" i="1"/>
  <c r="X2685" i="1"/>
  <c r="S2674" i="1"/>
  <c r="X2674" i="1"/>
  <c r="G2671" i="1"/>
  <c r="S2669" i="1"/>
  <c r="X2669" i="1"/>
  <c r="S2658" i="1"/>
  <c r="X2658" i="1"/>
  <c r="G2655" i="1"/>
  <c r="S2653" i="1"/>
  <c r="X2653" i="1"/>
  <c r="S2642" i="1"/>
  <c r="X2642" i="1"/>
  <c r="G2639" i="1"/>
  <c r="D2525" i="1"/>
  <c r="G2525" i="1"/>
  <c r="G2524" i="1"/>
  <c r="D2524" i="1"/>
  <c r="S2523" i="1"/>
  <c r="X2523" i="1"/>
  <c r="S2520" i="1"/>
  <c r="X2520" i="1"/>
  <c r="W2515" i="1"/>
  <c r="T2515" i="1"/>
  <c r="V2515" i="1" s="1"/>
  <c r="S2514" i="1"/>
  <c r="X2514" i="1"/>
  <c r="T2513" i="1"/>
  <c r="V2513" i="1" s="1"/>
  <c r="W2513" i="1"/>
  <c r="D2507" i="1"/>
  <c r="G2507" i="1"/>
  <c r="D2506" i="1"/>
  <c r="G2506" i="1"/>
  <c r="X2503" i="1"/>
  <c r="S2503" i="1"/>
  <c r="X2501" i="1"/>
  <c r="S2501" i="1"/>
  <c r="X2496" i="1"/>
  <c r="S2496" i="1"/>
  <c r="G2495" i="1"/>
  <c r="D2495" i="1"/>
  <c r="D2494" i="1"/>
  <c r="G2494" i="1"/>
  <c r="G2493" i="1"/>
  <c r="D2493" i="1"/>
  <c r="X2492" i="1"/>
  <c r="S2492" i="1"/>
  <c r="W2483" i="1"/>
  <c r="T2483" i="1"/>
  <c r="V2483" i="1" s="1"/>
  <c r="S2482" i="1"/>
  <c r="X2482" i="1"/>
  <c r="T2481" i="1"/>
  <c r="V2481" i="1" s="1"/>
  <c r="W2481" i="1"/>
  <c r="W2471" i="1"/>
  <c r="T2471" i="1"/>
  <c r="V2471" i="1" s="1"/>
  <c r="D2470" i="1"/>
  <c r="G2470" i="1"/>
  <c r="D2465" i="1"/>
  <c r="G2465" i="1"/>
  <c r="W2455" i="1"/>
  <c r="T2455" i="1"/>
  <c r="V2455" i="1" s="1"/>
  <c r="D2454" i="1"/>
  <c r="G2454" i="1"/>
  <c r="D2449" i="1"/>
  <c r="G2449" i="1"/>
  <c r="T2448" i="1"/>
  <c r="V2448" i="1" s="1"/>
  <c r="W2448" i="1"/>
  <c r="W2439" i="1"/>
  <c r="T2439" i="1"/>
  <c r="V2439" i="1" s="1"/>
  <c r="D2438" i="1"/>
  <c r="G2438" i="1"/>
  <c r="D2433" i="1"/>
  <c r="G2433" i="1"/>
  <c r="T2432" i="1"/>
  <c r="V2432" i="1" s="1"/>
  <c r="W2432" i="1"/>
  <c r="W2423" i="1"/>
  <c r="T2423" i="1"/>
  <c r="V2423" i="1" s="1"/>
  <c r="D2422" i="1"/>
  <c r="G2422" i="1"/>
  <c r="D2417" i="1"/>
  <c r="G2417" i="1"/>
  <c r="W2407" i="1"/>
  <c r="T2407" i="1"/>
  <c r="V2407" i="1" s="1"/>
  <c r="D2406" i="1"/>
  <c r="G2406" i="1"/>
  <c r="D2401" i="1"/>
  <c r="G2401" i="1"/>
  <c r="T2400" i="1"/>
  <c r="V2400" i="1" s="1"/>
  <c r="W2400" i="1"/>
  <c r="W2391" i="1"/>
  <c r="T2391" i="1"/>
  <c r="V2391" i="1" s="1"/>
  <c r="D2390" i="1"/>
  <c r="G2390" i="1"/>
  <c r="D2385" i="1"/>
  <c r="G2385" i="1"/>
  <c r="T2384" i="1"/>
  <c r="V2384" i="1" s="1"/>
  <c r="W2384" i="1"/>
  <c r="W2375" i="1"/>
  <c r="T2375" i="1"/>
  <c r="V2375" i="1" s="1"/>
  <c r="D2374" i="1"/>
  <c r="G2374" i="1"/>
  <c r="D2369" i="1"/>
  <c r="G2369" i="1"/>
  <c r="W2359" i="1"/>
  <c r="T2359" i="1"/>
  <c r="V2359" i="1" s="1"/>
  <c r="D2358" i="1"/>
  <c r="G2358" i="1"/>
  <c r="D2353" i="1"/>
  <c r="G2353" i="1"/>
  <c r="W2343" i="1"/>
  <c r="T2343" i="1"/>
  <c r="V2343" i="1" s="1"/>
  <c r="D2342" i="1"/>
  <c r="G2342" i="1"/>
  <c r="D2337" i="1"/>
  <c r="G2337" i="1"/>
  <c r="T2336" i="1"/>
  <c r="V2336" i="1" s="1"/>
  <c r="W2336" i="1"/>
  <c r="W2327" i="1"/>
  <c r="T2327" i="1"/>
  <c r="V2327" i="1" s="1"/>
  <c r="D2326" i="1"/>
  <c r="G2326" i="1"/>
  <c r="D2321" i="1"/>
  <c r="G2321" i="1"/>
  <c r="T2320" i="1"/>
  <c r="V2320" i="1" s="1"/>
  <c r="W2320" i="1"/>
  <c r="W2311" i="1"/>
  <c r="T2311" i="1"/>
  <c r="V2311" i="1" s="1"/>
  <c r="D2310" i="1"/>
  <c r="G2310" i="1"/>
  <c r="D2305" i="1"/>
  <c r="G2305" i="1"/>
  <c r="T2304" i="1"/>
  <c r="V2304" i="1" s="1"/>
  <c r="W2304" i="1"/>
  <c r="D2100" i="1"/>
  <c r="G2100" i="1"/>
  <c r="X2864" i="1"/>
  <c r="S2862" i="1"/>
  <c r="X2862" i="1"/>
  <c r="G2859" i="1"/>
  <c r="S2857" i="1"/>
  <c r="X2857" i="1"/>
  <c r="X2848" i="1"/>
  <c r="S2846" i="1"/>
  <c r="X2846" i="1"/>
  <c r="G2843" i="1"/>
  <c r="S2841" i="1"/>
  <c r="X2841" i="1"/>
  <c r="X2832" i="1"/>
  <c r="S2830" i="1"/>
  <c r="X2830" i="1"/>
  <c r="G2827" i="1"/>
  <c r="S2825" i="1"/>
  <c r="X2825" i="1"/>
  <c r="X2816" i="1"/>
  <c r="S2814" i="1"/>
  <c r="X2814" i="1"/>
  <c r="G2811" i="1"/>
  <c r="S2809" i="1"/>
  <c r="X2809" i="1"/>
  <c r="X2800" i="1"/>
  <c r="S2798" i="1"/>
  <c r="X2798" i="1"/>
  <c r="G2795" i="1"/>
  <c r="S2793" i="1"/>
  <c r="X2793" i="1"/>
  <c r="X2784" i="1"/>
  <c r="S2782" i="1"/>
  <c r="X2782" i="1"/>
  <c r="G2779" i="1"/>
  <c r="S2777" i="1"/>
  <c r="X2777" i="1"/>
  <c r="X2768" i="1"/>
  <c r="S2766" i="1"/>
  <c r="X2766" i="1"/>
  <c r="G2763" i="1"/>
  <c r="S2761" i="1"/>
  <c r="X2761" i="1"/>
  <c r="X2752" i="1"/>
  <c r="S2750" i="1"/>
  <c r="X2750" i="1"/>
  <c r="G2747" i="1"/>
  <c r="S2745" i="1"/>
  <c r="X2745" i="1"/>
  <c r="X2736" i="1"/>
  <c r="S2734" i="1"/>
  <c r="X2734" i="1"/>
  <c r="G2731" i="1"/>
  <c r="S2729" i="1"/>
  <c r="X2729" i="1"/>
  <c r="X2720" i="1"/>
  <c r="S2718" i="1"/>
  <c r="X2718" i="1"/>
  <c r="G2715" i="1"/>
  <c r="S2713" i="1"/>
  <c r="X2713" i="1"/>
  <c r="X2704" i="1"/>
  <c r="S2702" i="1"/>
  <c r="X2702" i="1"/>
  <c r="G2699" i="1"/>
  <c r="S2697" i="1"/>
  <c r="X2697" i="1"/>
  <c r="X2688" i="1"/>
  <c r="S2686" i="1"/>
  <c r="X2686" i="1"/>
  <c r="G2683" i="1"/>
  <c r="S2681" i="1"/>
  <c r="X2681" i="1"/>
  <c r="X2672" i="1"/>
  <c r="S2670" i="1"/>
  <c r="X2670" i="1"/>
  <c r="G2667" i="1"/>
  <c r="S2665" i="1"/>
  <c r="X2665" i="1"/>
  <c r="X2656" i="1"/>
  <c r="S2654" i="1"/>
  <c r="X2654" i="1"/>
  <c r="G2651" i="1"/>
  <c r="S2649" i="1"/>
  <c r="X2649" i="1"/>
  <c r="X2640" i="1"/>
  <c r="S2638" i="1"/>
  <c r="X2638" i="1"/>
  <c r="G2634" i="1"/>
  <c r="G2630" i="1"/>
  <c r="G2626" i="1"/>
  <c r="G2622" i="1"/>
  <c r="G2618" i="1"/>
  <c r="G2614" i="1"/>
  <c r="G2610" i="1"/>
  <c r="G2606" i="1"/>
  <c r="G2602" i="1"/>
  <c r="G2598" i="1"/>
  <c r="G2594" i="1"/>
  <c r="G2590" i="1"/>
  <c r="G2586" i="1"/>
  <c r="G2582" i="1"/>
  <c r="G2578" i="1"/>
  <c r="G2574" i="1"/>
  <c r="G2570" i="1"/>
  <c r="G2566" i="1"/>
  <c r="G2562" i="1"/>
  <c r="G2558" i="1"/>
  <c r="G2554" i="1"/>
  <c r="G2550" i="1"/>
  <c r="G2546" i="1"/>
  <c r="G2542" i="1"/>
  <c r="G2538" i="1"/>
  <c r="G2534" i="1"/>
  <c r="G2530" i="1"/>
  <c r="G2526" i="1"/>
  <c r="S2524" i="1"/>
  <c r="X2524" i="1"/>
  <c r="D2518" i="1"/>
  <c r="G2518" i="1"/>
  <c r="G2517" i="1"/>
  <c r="D2517" i="1"/>
  <c r="X2516" i="1"/>
  <c r="S2516" i="1"/>
  <c r="W2507" i="1"/>
  <c r="T2507" i="1"/>
  <c r="V2507" i="1" s="1"/>
  <c r="S2506" i="1"/>
  <c r="X2506" i="1"/>
  <c r="T2505" i="1"/>
  <c r="V2505" i="1" s="1"/>
  <c r="W2505" i="1"/>
  <c r="D2499" i="1"/>
  <c r="G2499" i="1"/>
  <c r="D2498" i="1"/>
  <c r="G2498" i="1"/>
  <c r="X2495" i="1"/>
  <c r="S2495" i="1"/>
  <c r="X2493" i="1"/>
  <c r="S2493" i="1"/>
  <c r="X2488" i="1"/>
  <c r="S2488" i="1"/>
  <c r="G2487" i="1"/>
  <c r="D2487" i="1"/>
  <c r="D2486" i="1"/>
  <c r="G2486" i="1"/>
  <c r="G2485" i="1"/>
  <c r="D2485" i="1"/>
  <c r="X2484" i="1"/>
  <c r="S2484" i="1"/>
  <c r="W2475" i="1"/>
  <c r="T2475" i="1"/>
  <c r="V2475" i="1" s="1"/>
  <c r="D2474" i="1"/>
  <c r="G2474" i="1"/>
  <c r="D2469" i="1"/>
  <c r="G2469" i="1"/>
  <c r="W2459" i="1"/>
  <c r="T2459" i="1"/>
  <c r="V2459" i="1" s="1"/>
  <c r="D2458" i="1"/>
  <c r="G2458" i="1"/>
  <c r="D2453" i="1"/>
  <c r="G2453" i="1"/>
  <c r="D2442" i="1"/>
  <c r="G2442" i="1"/>
  <c r="D2437" i="1"/>
  <c r="G2437" i="1"/>
  <c r="W2436" i="1"/>
  <c r="W2427" i="1"/>
  <c r="T2427" i="1"/>
  <c r="V2427" i="1" s="1"/>
  <c r="D2426" i="1"/>
  <c r="G2426" i="1"/>
  <c r="D2421" i="1"/>
  <c r="G2421" i="1"/>
  <c r="T2420" i="1"/>
  <c r="V2420" i="1" s="1"/>
  <c r="W2420" i="1"/>
  <c r="W2411" i="1"/>
  <c r="T2411" i="1"/>
  <c r="V2411" i="1" s="1"/>
  <c r="D2410" i="1"/>
  <c r="G2410" i="1"/>
  <c r="D2405" i="1"/>
  <c r="G2405" i="1"/>
  <c r="W2395" i="1"/>
  <c r="T2395" i="1"/>
  <c r="V2395" i="1" s="1"/>
  <c r="D2394" i="1"/>
  <c r="G2394" i="1"/>
  <c r="D2389" i="1"/>
  <c r="G2389" i="1"/>
  <c r="W2388" i="1"/>
  <c r="W2379" i="1"/>
  <c r="T2379" i="1"/>
  <c r="V2379" i="1" s="1"/>
  <c r="D2378" i="1"/>
  <c r="G2378" i="1"/>
  <c r="D2373" i="1"/>
  <c r="G2373" i="1"/>
  <c r="W2363" i="1"/>
  <c r="T2363" i="1"/>
  <c r="V2363" i="1" s="1"/>
  <c r="D2362" i="1"/>
  <c r="G2362" i="1"/>
  <c r="D2357" i="1"/>
  <c r="G2357" i="1"/>
  <c r="T2356" i="1"/>
  <c r="V2356" i="1" s="1"/>
  <c r="W2356" i="1"/>
  <c r="T2347" i="1"/>
  <c r="V2347" i="1" s="1"/>
  <c r="D2346" i="1"/>
  <c r="G2346" i="1"/>
  <c r="D2341" i="1"/>
  <c r="G2341" i="1"/>
  <c r="T2340" i="1"/>
  <c r="V2340" i="1" s="1"/>
  <c r="W2331" i="1"/>
  <c r="T2331" i="1"/>
  <c r="V2331" i="1" s="1"/>
  <c r="D2330" i="1"/>
  <c r="G2330" i="1"/>
  <c r="D2325" i="1"/>
  <c r="G2325" i="1"/>
  <c r="T2324" i="1"/>
  <c r="V2324" i="1" s="1"/>
  <c r="W2315" i="1"/>
  <c r="D2314" i="1"/>
  <c r="G2314" i="1"/>
  <c r="D2309" i="1"/>
  <c r="G2309" i="1"/>
  <c r="T2308" i="1"/>
  <c r="V2308" i="1" s="1"/>
  <c r="W2308" i="1"/>
  <c r="T2299" i="1"/>
  <c r="V2299" i="1" s="1"/>
  <c r="D2298" i="1"/>
  <c r="G2298" i="1"/>
  <c r="W2295" i="1"/>
  <c r="D2294" i="1"/>
  <c r="G2294" i="1"/>
  <c r="T2291" i="1"/>
  <c r="V2291" i="1" s="1"/>
  <c r="D2290" i="1"/>
  <c r="G2290" i="1"/>
  <c r="W2287" i="1"/>
  <c r="T2287" i="1"/>
  <c r="V2287" i="1" s="1"/>
  <c r="D2286" i="1"/>
  <c r="G2286" i="1"/>
  <c r="T2283" i="1"/>
  <c r="V2283" i="1" s="1"/>
  <c r="D2282" i="1"/>
  <c r="G2282" i="1"/>
  <c r="W2279" i="1"/>
  <c r="T2279" i="1"/>
  <c r="V2279" i="1" s="1"/>
  <c r="D2278" i="1"/>
  <c r="G2278" i="1"/>
  <c r="W2275" i="1"/>
  <c r="T2275" i="1"/>
  <c r="V2275" i="1" s="1"/>
  <c r="D2274" i="1"/>
  <c r="G2274" i="1"/>
  <c r="W2271" i="1"/>
  <c r="T2271" i="1"/>
  <c r="V2271" i="1" s="1"/>
  <c r="D2270" i="1"/>
  <c r="G2270" i="1"/>
  <c r="W2267" i="1"/>
  <c r="T2267" i="1"/>
  <c r="V2267" i="1" s="1"/>
  <c r="D2266" i="1"/>
  <c r="G2266" i="1"/>
  <c r="T2263" i="1"/>
  <c r="V2263" i="1" s="1"/>
  <c r="D2262" i="1"/>
  <c r="G2262" i="1"/>
  <c r="W2259" i="1"/>
  <c r="T2259" i="1"/>
  <c r="V2259" i="1" s="1"/>
  <c r="D2258" i="1"/>
  <c r="G2258" i="1"/>
  <c r="W2255" i="1"/>
  <c r="T2255" i="1"/>
  <c r="V2255" i="1" s="1"/>
  <c r="D2254" i="1"/>
  <c r="G2254" i="1"/>
  <c r="T2251" i="1"/>
  <c r="V2251" i="1" s="1"/>
  <c r="D2250" i="1"/>
  <c r="G2250" i="1"/>
  <c r="D2246" i="1"/>
  <c r="G2246" i="1"/>
  <c r="D2245" i="1"/>
  <c r="G2245" i="1"/>
  <c r="D2242" i="1"/>
  <c r="G2242" i="1"/>
  <c r="D2230" i="1"/>
  <c r="G2230" i="1"/>
  <c r="D2226" i="1"/>
  <c r="G2226" i="1"/>
  <c r="D2214" i="1"/>
  <c r="G2214" i="1"/>
  <c r="D2210" i="1"/>
  <c r="G2210" i="1"/>
  <c r="D2198" i="1"/>
  <c r="G2198" i="1"/>
  <c r="D2194" i="1"/>
  <c r="G2194" i="1"/>
  <c r="D2182" i="1"/>
  <c r="G2182" i="1"/>
  <c r="D2178" i="1"/>
  <c r="G2178" i="1"/>
  <c r="D2166" i="1"/>
  <c r="G2166" i="1"/>
  <c r="D2162" i="1"/>
  <c r="G2162" i="1"/>
  <c r="D2140" i="1"/>
  <c r="G2140" i="1"/>
  <c r="D2884" i="1"/>
  <c r="D2876" i="1"/>
  <c r="D2868" i="1"/>
  <c r="S2858" i="1"/>
  <c r="X2858" i="1"/>
  <c r="D2856" i="1"/>
  <c r="S2853" i="1"/>
  <c r="X2853" i="1"/>
  <c r="S2842" i="1"/>
  <c r="X2842" i="1"/>
  <c r="D2840" i="1"/>
  <c r="S2837" i="1"/>
  <c r="X2837" i="1"/>
  <c r="S2826" i="1"/>
  <c r="X2826" i="1"/>
  <c r="D2824" i="1"/>
  <c r="S2821" i="1"/>
  <c r="X2821" i="1"/>
  <c r="S2810" i="1"/>
  <c r="X2810" i="1"/>
  <c r="D2808" i="1"/>
  <c r="S2805" i="1"/>
  <c r="X2805" i="1"/>
  <c r="S2794" i="1"/>
  <c r="X2794" i="1"/>
  <c r="D2792" i="1"/>
  <c r="S2789" i="1"/>
  <c r="X2789" i="1"/>
  <c r="S2778" i="1"/>
  <c r="X2778" i="1"/>
  <c r="D2776" i="1"/>
  <c r="S2773" i="1"/>
  <c r="X2773" i="1"/>
  <c r="S2762" i="1"/>
  <c r="X2762" i="1"/>
  <c r="D2760" i="1"/>
  <c r="S2757" i="1"/>
  <c r="X2757" i="1"/>
  <c r="S2746" i="1"/>
  <c r="X2746" i="1"/>
  <c r="D2744" i="1"/>
  <c r="S2741" i="1"/>
  <c r="X2741" i="1"/>
  <c r="S2730" i="1"/>
  <c r="X2730" i="1"/>
  <c r="D2728" i="1"/>
  <c r="S2725" i="1"/>
  <c r="X2725" i="1"/>
  <c r="S2714" i="1"/>
  <c r="X2714" i="1"/>
  <c r="D2712" i="1"/>
  <c r="S2709" i="1"/>
  <c r="X2709" i="1"/>
  <c r="S2698" i="1"/>
  <c r="X2698" i="1"/>
  <c r="D2696" i="1"/>
  <c r="S2693" i="1"/>
  <c r="X2693" i="1"/>
  <c r="S2682" i="1"/>
  <c r="X2682" i="1"/>
  <c r="D2680" i="1"/>
  <c r="S2677" i="1"/>
  <c r="X2677" i="1"/>
  <c r="S2666" i="1"/>
  <c r="X2666" i="1"/>
  <c r="D2664" i="1"/>
  <c r="S2661" i="1"/>
  <c r="X2661" i="1"/>
  <c r="S2650" i="1"/>
  <c r="X2650" i="1"/>
  <c r="D2648" i="1"/>
  <c r="S2645" i="1"/>
  <c r="X2645" i="1"/>
  <c r="X2635" i="1"/>
  <c r="S2634" i="1"/>
  <c r="X2634" i="1"/>
  <c r="X2631" i="1"/>
  <c r="S2630" i="1"/>
  <c r="X2630" i="1"/>
  <c r="X2627" i="1"/>
  <c r="S2626" i="1"/>
  <c r="X2626" i="1"/>
  <c r="X2623" i="1"/>
  <c r="S2622" i="1"/>
  <c r="X2622" i="1"/>
  <c r="X2619" i="1"/>
  <c r="S2618" i="1"/>
  <c r="X2618" i="1"/>
  <c r="X2615" i="1"/>
  <c r="S2614" i="1"/>
  <c r="X2614" i="1"/>
  <c r="X2611" i="1"/>
  <c r="S2610" i="1"/>
  <c r="X2610" i="1"/>
  <c r="X2607" i="1"/>
  <c r="S2606" i="1"/>
  <c r="X2606" i="1"/>
  <c r="X2603" i="1"/>
  <c r="S2602" i="1"/>
  <c r="X2602" i="1"/>
  <c r="X2599" i="1"/>
  <c r="S2598" i="1"/>
  <c r="X2598" i="1"/>
  <c r="X2595" i="1"/>
  <c r="S2594" i="1"/>
  <c r="X2594" i="1"/>
  <c r="X2591" i="1"/>
  <c r="S2590" i="1"/>
  <c r="X2590" i="1"/>
  <c r="X2587" i="1"/>
  <c r="S2586" i="1"/>
  <c r="X2586" i="1"/>
  <c r="X2583" i="1"/>
  <c r="S2582" i="1"/>
  <c r="X2582" i="1"/>
  <c r="X2579" i="1"/>
  <c r="S2578" i="1"/>
  <c r="X2578" i="1"/>
  <c r="X2575" i="1"/>
  <c r="S2574" i="1"/>
  <c r="X2574" i="1"/>
  <c r="X2571" i="1"/>
  <c r="S2570" i="1"/>
  <c r="X2570" i="1"/>
  <c r="X2567" i="1"/>
  <c r="S2566" i="1"/>
  <c r="X2566" i="1"/>
  <c r="X2563" i="1"/>
  <c r="S2562" i="1"/>
  <c r="X2562" i="1"/>
  <c r="X2559" i="1"/>
  <c r="S2558" i="1"/>
  <c r="X2558" i="1"/>
  <c r="X2555" i="1"/>
  <c r="S2554" i="1"/>
  <c r="X2554" i="1"/>
  <c r="X2551" i="1"/>
  <c r="S2550" i="1"/>
  <c r="X2550" i="1"/>
  <c r="X2547" i="1"/>
  <c r="S2546" i="1"/>
  <c r="X2546" i="1"/>
  <c r="X2543" i="1"/>
  <c r="S2542" i="1"/>
  <c r="X2542" i="1"/>
  <c r="X2539" i="1"/>
  <c r="S2538" i="1"/>
  <c r="X2538" i="1"/>
  <c r="X2535" i="1"/>
  <c r="S2534" i="1"/>
  <c r="X2534" i="1"/>
  <c r="X2531" i="1"/>
  <c r="S2530" i="1"/>
  <c r="X2530" i="1"/>
  <c r="X2527" i="1"/>
  <c r="S2526" i="1"/>
  <c r="X2526" i="1"/>
  <c r="D2522" i="1"/>
  <c r="G2522" i="1"/>
  <c r="T2521" i="1"/>
  <c r="V2521" i="1" s="1"/>
  <c r="W2521" i="1"/>
  <c r="D2519" i="1"/>
  <c r="G2519" i="1"/>
  <c r="S2518" i="1"/>
  <c r="X2518" i="1"/>
  <c r="X2517" i="1"/>
  <c r="S2517" i="1"/>
  <c r="X2512" i="1"/>
  <c r="S2512" i="1"/>
  <c r="G2511" i="1"/>
  <c r="D2511" i="1"/>
  <c r="D2510" i="1"/>
  <c r="G2510" i="1"/>
  <c r="G2509" i="1"/>
  <c r="D2509" i="1"/>
  <c r="X2508" i="1"/>
  <c r="S2508" i="1"/>
  <c r="W2499" i="1"/>
  <c r="T2499" i="1"/>
  <c r="V2499" i="1" s="1"/>
  <c r="S2498" i="1"/>
  <c r="X2498" i="1"/>
  <c r="T2497" i="1"/>
  <c r="V2497" i="1" s="1"/>
  <c r="D2491" i="1"/>
  <c r="G2491" i="1"/>
  <c r="D2490" i="1"/>
  <c r="G2490" i="1"/>
  <c r="X2487" i="1"/>
  <c r="S2487" i="1"/>
  <c r="X2485" i="1"/>
  <c r="S2485" i="1"/>
  <c r="X2480" i="1"/>
  <c r="S2480" i="1"/>
  <c r="G2479" i="1"/>
  <c r="D2479" i="1"/>
  <c r="D2478" i="1"/>
  <c r="G2478" i="1"/>
  <c r="G2477" i="1"/>
  <c r="D2477" i="1"/>
  <c r="X2476" i="1"/>
  <c r="S2476" i="1"/>
  <c r="D2473" i="1"/>
  <c r="G2473" i="1"/>
  <c r="W2463" i="1"/>
  <c r="D2462" i="1"/>
  <c r="G2462" i="1"/>
  <c r="D2457" i="1"/>
  <c r="G2457" i="1"/>
  <c r="T2456" i="1"/>
  <c r="V2456" i="1" s="1"/>
  <c r="W2456" i="1"/>
  <c r="D2446" i="1"/>
  <c r="G2446" i="1"/>
  <c r="D2441" i="1"/>
  <c r="G2441" i="1"/>
  <c r="W2440" i="1"/>
  <c r="W2431" i="1"/>
  <c r="T2431" i="1"/>
  <c r="V2431" i="1" s="1"/>
  <c r="D2430" i="1"/>
  <c r="G2430" i="1"/>
  <c r="D2425" i="1"/>
  <c r="G2425" i="1"/>
  <c r="W2415" i="1"/>
  <c r="T2415" i="1"/>
  <c r="V2415" i="1" s="1"/>
  <c r="D2414" i="1"/>
  <c r="G2414" i="1"/>
  <c r="D2409" i="1"/>
  <c r="G2409" i="1"/>
  <c r="T2408" i="1"/>
  <c r="V2408" i="1" s="1"/>
  <c r="W2408" i="1"/>
  <c r="D2398" i="1"/>
  <c r="G2398" i="1"/>
  <c r="D2393" i="1"/>
  <c r="G2393" i="1"/>
  <c r="T2392" i="1"/>
  <c r="V2392" i="1" s="1"/>
  <c r="W2392" i="1"/>
  <c r="T2383" i="1"/>
  <c r="V2383" i="1" s="1"/>
  <c r="D2382" i="1"/>
  <c r="G2382" i="1"/>
  <c r="D2377" i="1"/>
  <c r="G2377" i="1"/>
  <c r="W2367" i="1"/>
  <c r="T2367" i="1"/>
  <c r="V2367" i="1" s="1"/>
  <c r="D2366" i="1"/>
  <c r="G2366" i="1"/>
  <c r="D2361" i="1"/>
  <c r="G2361" i="1"/>
  <c r="T2351" i="1"/>
  <c r="V2351" i="1" s="1"/>
  <c r="D2350" i="1"/>
  <c r="G2350" i="1"/>
  <c r="D2345" i="1"/>
  <c r="G2345" i="1"/>
  <c r="T2344" i="1"/>
  <c r="V2344" i="1" s="1"/>
  <c r="W2344" i="1"/>
  <c r="D2334" i="1"/>
  <c r="G2334" i="1"/>
  <c r="D2329" i="1"/>
  <c r="G2329" i="1"/>
  <c r="T2328" i="1"/>
  <c r="V2328" i="1" s="1"/>
  <c r="W2328" i="1"/>
  <c r="D2318" i="1"/>
  <c r="G2318" i="1"/>
  <c r="D2313" i="1"/>
  <c r="G2313" i="1"/>
  <c r="T2312" i="1"/>
  <c r="V2312" i="1" s="1"/>
  <c r="W2303" i="1"/>
  <c r="T2303" i="1"/>
  <c r="V2303" i="1" s="1"/>
  <c r="D2302" i="1"/>
  <c r="G2302" i="1"/>
  <c r="D2297" i="1"/>
  <c r="G2297" i="1"/>
  <c r="D2293" i="1"/>
  <c r="G2293" i="1"/>
  <c r="D2289" i="1"/>
  <c r="G2289" i="1"/>
  <c r="D2285" i="1"/>
  <c r="G2285" i="1"/>
  <c r="D2281" i="1"/>
  <c r="G2281" i="1"/>
  <c r="D2277" i="1"/>
  <c r="G2277" i="1"/>
  <c r="D2273" i="1"/>
  <c r="G2273" i="1"/>
  <c r="D2269" i="1"/>
  <c r="G2269" i="1"/>
  <c r="D2265" i="1"/>
  <c r="G2265" i="1"/>
  <c r="D2261" i="1"/>
  <c r="G2261" i="1"/>
  <c r="D2257" i="1"/>
  <c r="G2257" i="1"/>
  <c r="D2253" i="1"/>
  <c r="G2253" i="1"/>
  <c r="D2249" i="1"/>
  <c r="G2249" i="1"/>
  <c r="S2245" i="1"/>
  <c r="X2245" i="1"/>
  <c r="T2244" i="1"/>
  <c r="V2244" i="1" s="1"/>
  <c r="W2244" i="1"/>
  <c r="D2238" i="1"/>
  <c r="G2238" i="1"/>
  <c r="D2234" i="1"/>
  <c r="G2234" i="1"/>
  <c r="T2228" i="1"/>
  <c r="V2228" i="1" s="1"/>
  <c r="W2228" i="1"/>
  <c r="D2222" i="1"/>
  <c r="G2222" i="1"/>
  <c r="D2218" i="1"/>
  <c r="G2218" i="1"/>
  <c r="T2212" i="1"/>
  <c r="V2212" i="1" s="1"/>
  <c r="W2212" i="1"/>
  <c r="D2206" i="1"/>
  <c r="G2206" i="1"/>
  <c r="D2202" i="1"/>
  <c r="G2202" i="1"/>
  <c r="T2196" i="1"/>
  <c r="V2196" i="1" s="1"/>
  <c r="W2196" i="1"/>
  <c r="D2190" i="1"/>
  <c r="G2190" i="1"/>
  <c r="D2186" i="1"/>
  <c r="G2186" i="1"/>
  <c r="T2180" i="1"/>
  <c r="V2180" i="1" s="1"/>
  <c r="W2180" i="1"/>
  <c r="D2174" i="1"/>
  <c r="G2174" i="1"/>
  <c r="D2170" i="1"/>
  <c r="G2170" i="1"/>
  <c r="T2164" i="1"/>
  <c r="V2164" i="1" s="1"/>
  <c r="W2164" i="1"/>
  <c r="D2158" i="1"/>
  <c r="G2158" i="1"/>
  <c r="D2154" i="1"/>
  <c r="G2154" i="1"/>
  <c r="D2148" i="1"/>
  <c r="G2148" i="1"/>
  <c r="D2124" i="1"/>
  <c r="G2124" i="1"/>
  <c r="D2108" i="1"/>
  <c r="G2108" i="1"/>
  <c r="S2865" i="1"/>
  <c r="X2865" i="1"/>
  <c r="W2860" i="1"/>
  <c r="S2854" i="1"/>
  <c r="X2854" i="1"/>
  <c r="D2852" i="1"/>
  <c r="S2849" i="1"/>
  <c r="X2849" i="1"/>
  <c r="W2844" i="1"/>
  <c r="S2838" i="1"/>
  <c r="X2838" i="1"/>
  <c r="D2836" i="1"/>
  <c r="S2833" i="1"/>
  <c r="X2833" i="1"/>
  <c r="S2822" i="1"/>
  <c r="X2822" i="1"/>
  <c r="D2820" i="1"/>
  <c r="S2817" i="1"/>
  <c r="X2817" i="1"/>
  <c r="W2812" i="1"/>
  <c r="S2806" i="1"/>
  <c r="X2806" i="1"/>
  <c r="D2804" i="1"/>
  <c r="S2801" i="1"/>
  <c r="X2801" i="1"/>
  <c r="W2796" i="1"/>
  <c r="S2790" i="1"/>
  <c r="X2790" i="1"/>
  <c r="D2788" i="1"/>
  <c r="S2785" i="1"/>
  <c r="X2785" i="1"/>
  <c r="S2774" i="1"/>
  <c r="X2774" i="1"/>
  <c r="D2772" i="1"/>
  <c r="S2769" i="1"/>
  <c r="X2769" i="1"/>
  <c r="W2764" i="1"/>
  <c r="S2758" i="1"/>
  <c r="X2758" i="1"/>
  <c r="D2756" i="1"/>
  <c r="S2753" i="1"/>
  <c r="X2753" i="1"/>
  <c r="W2748" i="1"/>
  <c r="S2742" i="1"/>
  <c r="X2742" i="1"/>
  <c r="D2740" i="1"/>
  <c r="S2737" i="1"/>
  <c r="X2737" i="1"/>
  <c r="S2726" i="1"/>
  <c r="X2726" i="1"/>
  <c r="D2724" i="1"/>
  <c r="S2721" i="1"/>
  <c r="X2721" i="1"/>
  <c r="W2716" i="1"/>
  <c r="S2710" i="1"/>
  <c r="X2710" i="1"/>
  <c r="D2708" i="1"/>
  <c r="S2705" i="1"/>
  <c r="X2705" i="1"/>
  <c r="W2700" i="1"/>
  <c r="S2694" i="1"/>
  <c r="X2694" i="1"/>
  <c r="D2692" i="1"/>
  <c r="S2689" i="1"/>
  <c r="X2689" i="1"/>
  <c r="S2678" i="1"/>
  <c r="X2678" i="1"/>
  <c r="D2676" i="1"/>
  <c r="S2673" i="1"/>
  <c r="X2673" i="1"/>
  <c r="W2668" i="1"/>
  <c r="S2662" i="1"/>
  <c r="X2662" i="1"/>
  <c r="D2660" i="1"/>
  <c r="S2657" i="1"/>
  <c r="X2657" i="1"/>
  <c r="W2652" i="1"/>
  <c r="S2646" i="1"/>
  <c r="X2646" i="1"/>
  <c r="D2644" i="1"/>
  <c r="S2641" i="1"/>
  <c r="X2641" i="1"/>
  <c r="T2637" i="1"/>
  <c r="V2637" i="1" s="1"/>
  <c r="W2637" i="1"/>
  <c r="G2636" i="1"/>
  <c r="D2636" i="1"/>
  <c r="D2635" i="1"/>
  <c r="T2633" i="1"/>
  <c r="V2633" i="1" s="1"/>
  <c r="W2633" i="1"/>
  <c r="G2632" i="1"/>
  <c r="D2632" i="1"/>
  <c r="D2631" i="1"/>
  <c r="T2629" i="1"/>
  <c r="V2629" i="1" s="1"/>
  <c r="W2629" i="1"/>
  <c r="G2628" i="1"/>
  <c r="D2628" i="1"/>
  <c r="D2627" i="1"/>
  <c r="T2625" i="1"/>
  <c r="V2625" i="1" s="1"/>
  <c r="W2625" i="1"/>
  <c r="G2624" i="1"/>
  <c r="D2624" i="1"/>
  <c r="D2623" i="1"/>
  <c r="T2621" i="1"/>
  <c r="V2621" i="1" s="1"/>
  <c r="W2621" i="1"/>
  <c r="G2620" i="1"/>
  <c r="D2620" i="1"/>
  <c r="D2619" i="1"/>
  <c r="T2617" i="1"/>
  <c r="V2617" i="1" s="1"/>
  <c r="W2617" i="1"/>
  <c r="G2616" i="1"/>
  <c r="D2616" i="1"/>
  <c r="D2615" i="1"/>
  <c r="T2613" i="1"/>
  <c r="V2613" i="1" s="1"/>
  <c r="W2613" i="1"/>
  <c r="G2612" i="1"/>
  <c r="D2612" i="1"/>
  <c r="D2611" i="1"/>
  <c r="T2609" i="1"/>
  <c r="V2609" i="1" s="1"/>
  <c r="W2609" i="1"/>
  <c r="G2608" i="1"/>
  <c r="D2608" i="1"/>
  <c r="D2607" i="1"/>
  <c r="T2605" i="1"/>
  <c r="V2605" i="1" s="1"/>
  <c r="W2605" i="1"/>
  <c r="G2604" i="1"/>
  <c r="D2604" i="1"/>
  <c r="D2603" i="1"/>
  <c r="T2601" i="1"/>
  <c r="V2601" i="1" s="1"/>
  <c r="W2601" i="1"/>
  <c r="G2600" i="1"/>
  <c r="D2600" i="1"/>
  <c r="D2599" i="1"/>
  <c r="T2597" i="1"/>
  <c r="V2597" i="1" s="1"/>
  <c r="W2597" i="1"/>
  <c r="G2596" i="1"/>
  <c r="D2596" i="1"/>
  <c r="D2595" i="1"/>
  <c r="T2593" i="1"/>
  <c r="V2593" i="1" s="1"/>
  <c r="W2593" i="1"/>
  <c r="G2592" i="1"/>
  <c r="D2592" i="1"/>
  <c r="D2591" i="1"/>
  <c r="T2589" i="1"/>
  <c r="V2589" i="1" s="1"/>
  <c r="W2589" i="1"/>
  <c r="G2588" i="1"/>
  <c r="D2588" i="1"/>
  <c r="D2587" i="1"/>
  <c r="T2585" i="1"/>
  <c r="V2585" i="1" s="1"/>
  <c r="W2585" i="1"/>
  <c r="G2584" i="1"/>
  <c r="D2584" i="1"/>
  <c r="D2583" i="1"/>
  <c r="T2581" i="1"/>
  <c r="V2581" i="1" s="1"/>
  <c r="W2581" i="1"/>
  <c r="G2580" i="1"/>
  <c r="D2580" i="1"/>
  <c r="D2579" i="1"/>
  <c r="T2577" i="1"/>
  <c r="V2577" i="1" s="1"/>
  <c r="W2577" i="1"/>
  <c r="G2576" i="1"/>
  <c r="D2576" i="1"/>
  <c r="D2575" i="1"/>
  <c r="T2573" i="1"/>
  <c r="V2573" i="1" s="1"/>
  <c r="W2573" i="1"/>
  <c r="G2572" i="1"/>
  <c r="D2572" i="1"/>
  <c r="D2571" i="1"/>
  <c r="T2569" i="1"/>
  <c r="V2569" i="1" s="1"/>
  <c r="W2569" i="1"/>
  <c r="G2568" i="1"/>
  <c r="D2568" i="1"/>
  <c r="D2567" i="1"/>
  <c r="T2565" i="1"/>
  <c r="V2565" i="1" s="1"/>
  <c r="W2565" i="1"/>
  <c r="G2564" i="1"/>
  <c r="D2564" i="1"/>
  <c r="D2563" i="1"/>
  <c r="T2561" i="1"/>
  <c r="V2561" i="1" s="1"/>
  <c r="W2561" i="1"/>
  <c r="G2560" i="1"/>
  <c r="D2560" i="1"/>
  <c r="D2559" i="1"/>
  <c r="T2557" i="1"/>
  <c r="V2557" i="1" s="1"/>
  <c r="W2557" i="1"/>
  <c r="G2556" i="1"/>
  <c r="D2556" i="1"/>
  <c r="D2555" i="1"/>
  <c r="T2553" i="1"/>
  <c r="V2553" i="1" s="1"/>
  <c r="W2553" i="1"/>
  <c r="G2552" i="1"/>
  <c r="D2552" i="1"/>
  <c r="D2551" i="1"/>
  <c r="T2549" i="1"/>
  <c r="V2549" i="1" s="1"/>
  <c r="W2549" i="1"/>
  <c r="G2548" i="1"/>
  <c r="D2548" i="1"/>
  <c r="D2547" i="1"/>
  <c r="T2545" i="1"/>
  <c r="V2545" i="1" s="1"/>
  <c r="W2545" i="1"/>
  <c r="G2544" i="1"/>
  <c r="D2544" i="1"/>
  <c r="D2543" i="1"/>
  <c r="T2541" i="1"/>
  <c r="V2541" i="1" s="1"/>
  <c r="W2541" i="1"/>
  <c r="G2540" i="1"/>
  <c r="D2540" i="1"/>
  <c r="D2539" i="1"/>
  <c r="T2537" i="1"/>
  <c r="V2537" i="1" s="1"/>
  <c r="W2537" i="1"/>
  <c r="G2536" i="1"/>
  <c r="D2536" i="1"/>
  <c r="D2535" i="1"/>
  <c r="T2533" i="1"/>
  <c r="V2533" i="1" s="1"/>
  <c r="W2533" i="1"/>
  <c r="G2532" i="1"/>
  <c r="D2532" i="1"/>
  <c r="D2531" i="1"/>
  <c r="T2529" i="1"/>
  <c r="V2529" i="1" s="1"/>
  <c r="W2529" i="1"/>
  <c r="G2528" i="1"/>
  <c r="D2528" i="1"/>
  <c r="D2527" i="1"/>
  <c r="T2525" i="1"/>
  <c r="V2525" i="1" s="1"/>
  <c r="W2525" i="1"/>
  <c r="D2523" i="1"/>
  <c r="G2523" i="1"/>
  <c r="S2522" i="1"/>
  <c r="X2522" i="1"/>
  <c r="D2521" i="1"/>
  <c r="G2521" i="1"/>
  <c r="G2520" i="1"/>
  <c r="D2520" i="1"/>
  <c r="S2519" i="1"/>
  <c r="X2519" i="1"/>
  <c r="D2515" i="1"/>
  <c r="G2515" i="1"/>
  <c r="D2514" i="1"/>
  <c r="G2514" i="1"/>
  <c r="X2511" i="1"/>
  <c r="S2511" i="1"/>
  <c r="X2509" i="1"/>
  <c r="S2509" i="1"/>
  <c r="X2504" i="1"/>
  <c r="S2504" i="1"/>
  <c r="G2503" i="1"/>
  <c r="D2503" i="1"/>
  <c r="D2502" i="1"/>
  <c r="G2502" i="1"/>
  <c r="G2501" i="1"/>
  <c r="D2501" i="1"/>
  <c r="X2500" i="1"/>
  <c r="S2500" i="1"/>
  <c r="W2491" i="1"/>
  <c r="T2491" i="1"/>
  <c r="V2491" i="1" s="1"/>
  <c r="S2490" i="1"/>
  <c r="X2490" i="1"/>
  <c r="T2489" i="1"/>
  <c r="V2489" i="1" s="1"/>
  <c r="W2489" i="1"/>
  <c r="D2483" i="1"/>
  <c r="G2483" i="1"/>
  <c r="D2482" i="1"/>
  <c r="G2482" i="1"/>
  <c r="X2479" i="1"/>
  <c r="S2479" i="1"/>
  <c r="X2477" i="1"/>
  <c r="S2477" i="1"/>
  <c r="W2467" i="1"/>
  <c r="T2467" i="1"/>
  <c r="V2467" i="1" s="1"/>
  <c r="D2466" i="1"/>
  <c r="G2466" i="1"/>
  <c r="D2461" i="1"/>
  <c r="G2461" i="1"/>
  <c r="T2460" i="1"/>
  <c r="V2460" i="1" s="1"/>
  <c r="W2460" i="1"/>
  <c r="W2451" i="1"/>
  <c r="T2451" i="1"/>
  <c r="V2451" i="1" s="1"/>
  <c r="D2450" i="1"/>
  <c r="G2450" i="1"/>
  <c r="D2445" i="1"/>
  <c r="G2445" i="1"/>
  <c r="T2444" i="1"/>
  <c r="V2444" i="1" s="1"/>
  <c r="W2444" i="1"/>
  <c r="W2435" i="1"/>
  <c r="T2435" i="1"/>
  <c r="V2435" i="1" s="1"/>
  <c r="D2434" i="1"/>
  <c r="G2434" i="1"/>
  <c r="D2429" i="1"/>
  <c r="G2429" i="1"/>
  <c r="T2428" i="1"/>
  <c r="V2428" i="1" s="1"/>
  <c r="W2428" i="1"/>
  <c r="W2419" i="1"/>
  <c r="T2419" i="1"/>
  <c r="V2419" i="1" s="1"/>
  <c r="D2418" i="1"/>
  <c r="G2418" i="1"/>
  <c r="D2413" i="1"/>
  <c r="G2413" i="1"/>
  <c r="T2412" i="1"/>
  <c r="V2412" i="1" s="1"/>
  <c r="W2412" i="1"/>
  <c r="W2403" i="1"/>
  <c r="T2403" i="1"/>
  <c r="V2403" i="1" s="1"/>
  <c r="D2402" i="1"/>
  <c r="G2402" i="1"/>
  <c r="D2397" i="1"/>
  <c r="G2397" i="1"/>
  <c r="T2396" i="1"/>
  <c r="V2396" i="1" s="1"/>
  <c r="W2396" i="1"/>
  <c r="W2387" i="1"/>
  <c r="T2387" i="1"/>
  <c r="V2387" i="1" s="1"/>
  <c r="D2386" i="1"/>
  <c r="G2386" i="1"/>
  <c r="D2381" i="1"/>
  <c r="G2381" i="1"/>
  <c r="T2380" i="1"/>
  <c r="V2380" i="1" s="1"/>
  <c r="W2380" i="1"/>
  <c r="W2371" i="1"/>
  <c r="T2371" i="1"/>
  <c r="V2371" i="1" s="1"/>
  <c r="D2370" i="1"/>
  <c r="G2370" i="1"/>
  <c r="D2365" i="1"/>
  <c r="G2365" i="1"/>
  <c r="T2364" i="1"/>
  <c r="V2364" i="1" s="1"/>
  <c r="W2364" i="1"/>
  <c r="W2355" i="1"/>
  <c r="T2355" i="1"/>
  <c r="V2355" i="1" s="1"/>
  <c r="D2354" i="1"/>
  <c r="G2354" i="1"/>
  <c r="D2349" i="1"/>
  <c r="G2349" i="1"/>
  <c r="T2348" i="1"/>
  <c r="V2348" i="1" s="1"/>
  <c r="W2348" i="1"/>
  <c r="W2339" i="1"/>
  <c r="T2339" i="1"/>
  <c r="V2339" i="1" s="1"/>
  <c r="D2338" i="1"/>
  <c r="G2338" i="1"/>
  <c r="D2333" i="1"/>
  <c r="G2333" i="1"/>
  <c r="T2332" i="1"/>
  <c r="V2332" i="1" s="1"/>
  <c r="W2332" i="1"/>
  <c r="W2323" i="1"/>
  <c r="T2323" i="1"/>
  <c r="V2323" i="1" s="1"/>
  <c r="D2322" i="1"/>
  <c r="G2322" i="1"/>
  <c r="D2317" i="1"/>
  <c r="G2317" i="1"/>
  <c r="T2316" i="1"/>
  <c r="V2316" i="1" s="1"/>
  <c r="W2316" i="1"/>
  <c r="W2307" i="1"/>
  <c r="T2307" i="1"/>
  <c r="V2307" i="1" s="1"/>
  <c r="D2306" i="1"/>
  <c r="G2306" i="1"/>
  <c r="D2301" i="1"/>
  <c r="G2301" i="1"/>
  <c r="T2300" i="1"/>
  <c r="V2300" i="1" s="1"/>
  <c r="W2300" i="1"/>
  <c r="S2237" i="1"/>
  <c r="X2237" i="1"/>
  <c r="S2233" i="1"/>
  <c r="X2233" i="1"/>
  <c r="T2232" i="1"/>
  <c r="V2232" i="1" s="1"/>
  <c r="W2232" i="1"/>
  <c r="S2221" i="1"/>
  <c r="X2221" i="1"/>
  <c r="S2217" i="1"/>
  <c r="X2217" i="1"/>
  <c r="T2216" i="1"/>
  <c r="V2216" i="1" s="1"/>
  <c r="W2216" i="1"/>
  <c r="S2205" i="1"/>
  <c r="X2205" i="1"/>
  <c r="S2201" i="1"/>
  <c r="X2201" i="1"/>
  <c r="T2200" i="1"/>
  <c r="V2200" i="1" s="1"/>
  <c r="W2200" i="1"/>
  <c r="S2189" i="1"/>
  <c r="X2189" i="1"/>
  <c r="S2185" i="1"/>
  <c r="X2185" i="1"/>
  <c r="T2184" i="1"/>
  <c r="V2184" i="1" s="1"/>
  <c r="W2184" i="1"/>
  <c r="S2173" i="1"/>
  <c r="X2173" i="1"/>
  <c r="S2169" i="1"/>
  <c r="X2169" i="1"/>
  <c r="T2168" i="1"/>
  <c r="V2168" i="1" s="1"/>
  <c r="W2168" i="1"/>
  <c r="S2157" i="1"/>
  <c r="X2157" i="1"/>
  <c r="S2153" i="1"/>
  <c r="X2153" i="1"/>
  <c r="T2152" i="1"/>
  <c r="V2152" i="1" s="1"/>
  <c r="W2152" i="1"/>
  <c r="D2132" i="1"/>
  <c r="G2132" i="1"/>
  <c r="D2116" i="1"/>
  <c r="G2116" i="1"/>
  <c r="X2515" i="1"/>
  <c r="S2510" i="1"/>
  <c r="X2510" i="1"/>
  <c r="X2507" i="1"/>
  <c r="S2502" i="1"/>
  <c r="X2502" i="1"/>
  <c r="X2499" i="1"/>
  <c r="S2494" i="1"/>
  <c r="X2494" i="1"/>
  <c r="X2491" i="1"/>
  <c r="S2486" i="1"/>
  <c r="X2486" i="1"/>
  <c r="X2483" i="1"/>
  <c r="S2478" i="1"/>
  <c r="X2478" i="1"/>
  <c r="X2475" i="1"/>
  <c r="S2473" i="1"/>
  <c r="X2473" i="1"/>
  <c r="D2472" i="1"/>
  <c r="S2469" i="1"/>
  <c r="X2469" i="1"/>
  <c r="D2468" i="1"/>
  <c r="S2465" i="1"/>
  <c r="X2465" i="1"/>
  <c r="D2464" i="1"/>
  <c r="S2461" i="1"/>
  <c r="X2461" i="1"/>
  <c r="D2460" i="1"/>
  <c r="S2457" i="1"/>
  <c r="X2457" i="1"/>
  <c r="D2456" i="1"/>
  <c r="S2453" i="1"/>
  <c r="X2453" i="1"/>
  <c r="D2452" i="1"/>
  <c r="S2449" i="1"/>
  <c r="X2449" i="1"/>
  <c r="D2448" i="1"/>
  <c r="S2445" i="1"/>
  <c r="X2445" i="1"/>
  <c r="D2444" i="1"/>
  <c r="S2441" i="1"/>
  <c r="X2441" i="1"/>
  <c r="D2440" i="1"/>
  <c r="S2437" i="1"/>
  <c r="X2437" i="1"/>
  <c r="D2436" i="1"/>
  <c r="S2433" i="1"/>
  <c r="X2433" i="1"/>
  <c r="D2432" i="1"/>
  <c r="S2429" i="1"/>
  <c r="X2429" i="1"/>
  <c r="D2428" i="1"/>
  <c r="S2425" i="1"/>
  <c r="X2425" i="1"/>
  <c r="D2424" i="1"/>
  <c r="S2421" i="1"/>
  <c r="X2421" i="1"/>
  <c r="D2420" i="1"/>
  <c r="S2417" i="1"/>
  <c r="X2417" i="1"/>
  <c r="D2416" i="1"/>
  <c r="S2413" i="1"/>
  <c r="X2413" i="1"/>
  <c r="D2412" i="1"/>
  <c r="S2409" i="1"/>
  <c r="X2409" i="1"/>
  <c r="D2408" i="1"/>
  <c r="S2405" i="1"/>
  <c r="X2405" i="1"/>
  <c r="D2404" i="1"/>
  <c r="S2401" i="1"/>
  <c r="X2401" i="1"/>
  <c r="D2400" i="1"/>
  <c r="S2397" i="1"/>
  <c r="X2397" i="1"/>
  <c r="D2396" i="1"/>
  <c r="S2393" i="1"/>
  <c r="X2393" i="1"/>
  <c r="D2392" i="1"/>
  <c r="S2389" i="1"/>
  <c r="X2389" i="1"/>
  <c r="D2388" i="1"/>
  <c r="S2385" i="1"/>
  <c r="X2385" i="1"/>
  <c r="D2384" i="1"/>
  <c r="S2381" i="1"/>
  <c r="X2381" i="1"/>
  <c r="D2380" i="1"/>
  <c r="S2377" i="1"/>
  <c r="X2377" i="1"/>
  <c r="D2376" i="1"/>
  <c r="S2373" i="1"/>
  <c r="X2373" i="1"/>
  <c r="D2372" i="1"/>
  <c r="S2369" i="1"/>
  <c r="X2369" i="1"/>
  <c r="D2368" i="1"/>
  <c r="S2365" i="1"/>
  <c r="X2365" i="1"/>
  <c r="D2364" i="1"/>
  <c r="S2361" i="1"/>
  <c r="X2361" i="1"/>
  <c r="D2360" i="1"/>
  <c r="S2357" i="1"/>
  <c r="X2357" i="1"/>
  <c r="D2356" i="1"/>
  <c r="S2353" i="1"/>
  <c r="X2353" i="1"/>
  <c r="D2352" i="1"/>
  <c r="S2349" i="1"/>
  <c r="X2349" i="1"/>
  <c r="D2348" i="1"/>
  <c r="S2345" i="1"/>
  <c r="X2345" i="1"/>
  <c r="D2344" i="1"/>
  <c r="S2341" i="1"/>
  <c r="X2341" i="1"/>
  <c r="D2340" i="1"/>
  <c r="S2337" i="1"/>
  <c r="X2337" i="1"/>
  <c r="D2336" i="1"/>
  <c r="S2333" i="1"/>
  <c r="X2333" i="1"/>
  <c r="D2332" i="1"/>
  <c r="S2329" i="1"/>
  <c r="X2329" i="1"/>
  <c r="D2328" i="1"/>
  <c r="S2325" i="1"/>
  <c r="X2325" i="1"/>
  <c r="D2324" i="1"/>
  <c r="S2321" i="1"/>
  <c r="X2321" i="1"/>
  <c r="D2320" i="1"/>
  <c r="S2317" i="1"/>
  <c r="X2317" i="1"/>
  <c r="D2316" i="1"/>
  <c r="S2313" i="1"/>
  <c r="X2313" i="1"/>
  <c r="D2312" i="1"/>
  <c r="S2309" i="1"/>
  <c r="X2309" i="1"/>
  <c r="D2308" i="1"/>
  <c r="S2305" i="1"/>
  <c r="X2305" i="1"/>
  <c r="D2304" i="1"/>
  <c r="S2301" i="1"/>
  <c r="X2301" i="1"/>
  <c r="D2300" i="1"/>
  <c r="S2297" i="1"/>
  <c r="X2297" i="1"/>
  <c r="D2296" i="1"/>
  <c r="S2293" i="1"/>
  <c r="X2293" i="1"/>
  <c r="D2292" i="1"/>
  <c r="S2289" i="1"/>
  <c r="X2289" i="1"/>
  <c r="D2288" i="1"/>
  <c r="S2285" i="1"/>
  <c r="X2285" i="1"/>
  <c r="D2284" i="1"/>
  <c r="S2281" i="1"/>
  <c r="X2281" i="1"/>
  <c r="D2280" i="1"/>
  <c r="S2277" i="1"/>
  <c r="X2277" i="1"/>
  <c r="D2276" i="1"/>
  <c r="S2273" i="1"/>
  <c r="X2273" i="1"/>
  <c r="D2272" i="1"/>
  <c r="S2269" i="1"/>
  <c r="X2269" i="1"/>
  <c r="D2268" i="1"/>
  <c r="S2265" i="1"/>
  <c r="X2265" i="1"/>
  <c r="D2264" i="1"/>
  <c r="S2261" i="1"/>
  <c r="X2261" i="1"/>
  <c r="D2260" i="1"/>
  <c r="S2257" i="1"/>
  <c r="X2257" i="1"/>
  <c r="D2256" i="1"/>
  <c r="S2253" i="1"/>
  <c r="X2253" i="1"/>
  <c r="D2252" i="1"/>
  <c r="S2249" i="1"/>
  <c r="X2249" i="1"/>
  <c r="D2248" i="1"/>
  <c r="S2242" i="1"/>
  <c r="X2242" i="1"/>
  <c r="G2239" i="1"/>
  <c r="S2235" i="1"/>
  <c r="X2235" i="1"/>
  <c r="D2233" i="1"/>
  <c r="G2233" i="1"/>
  <c r="D2232" i="1"/>
  <c r="S2226" i="1"/>
  <c r="X2226" i="1"/>
  <c r="G2223" i="1"/>
  <c r="S2219" i="1"/>
  <c r="X2219" i="1"/>
  <c r="D2217" i="1"/>
  <c r="G2217" i="1"/>
  <c r="D2216" i="1"/>
  <c r="S2210" i="1"/>
  <c r="X2210" i="1"/>
  <c r="G2207" i="1"/>
  <c r="S2203" i="1"/>
  <c r="X2203" i="1"/>
  <c r="D2201" i="1"/>
  <c r="G2201" i="1"/>
  <c r="D2200" i="1"/>
  <c r="S2194" i="1"/>
  <c r="X2194" i="1"/>
  <c r="G2191" i="1"/>
  <c r="S2187" i="1"/>
  <c r="X2187" i="1"/>
  <c r="D2185" i="1"/>
  <c r="G2185" i="1"/>
  <c r="D2184" i="1"/>
  <c r="S2178" i="1"/>
  <c r="X2178" i="1"/>
  <c r="G2175" i="1"/>
  <c r="S2171" i="1"/>
  <c r="X2171" i="1"/>
  <c r="D2169" i="1"/>
  <c r="G2169" i="1"/>
  <c r="D2168" i="1"/>
  <c r="S2162" i="1"/>
  <c r="X2162" i="1"/>
  <c r="G2159" i="1"/>
  <c r="S2155" i="1"/>
  <c r="X2155" i="1"/>
  <c r="D2153" i="1"/>
  <c r="G2153" i="1"/>
  <c r="D2152" i="1"/>
  <c r="S2149" i="1"/>
  <c r="G2147" i="1"/>
  <c r="X2144" i="1"/>
  <c r="S2144" i="1"/>
  <c r="D2143" i="1"/>
  <c r="G2143" i="1"/>
  <c r="D2142" i="1"/>
  <c r="T2140" i="1"/>
  <c r="V2140" i="1" s="1"/>
  <c r="S2135" i="1"/>
  <c r="X2135" i="1"/>
  <c r="T2130" i="1"/>
  <c r="V2130" i="1" s="1"/>
  <c r="W2130" i="1"/>
  <c r="X2129" i="1"/>
  <c r="S2129" i="1"/>
  <c r="D2128" i="1"/>
  <c r="X2126" i="1"/>
  <c r="S2126" i="1"/>
  <c r="S2123" i="1"/>
  <c r="X2123" i="1"/>
  <c r="G2121" i="1"/>
  <c r="S2117" i="1"/>
  <c r="G2115" i="1"/>
  <c r="X2112" i="1"/>
  <c r="S2112" i="1"/>
  <c r="D2111" i="1"/>
  <c r="G2111" i="1"/>
  <c r="D2110" i="1"/>
  <c r="W2108" i="1"/>
  <c r="T2108" i="1"/>
  <c r="V2108" i="1" s="1"/>
  <c r="S2103" i="1"/>
  <c r="X2103" i="1"/>
  <c r="W2098" i="1"/>
  <c r="X2097" i="1"/>
  <c r="S2097" i="1"/>
  <c r="D2096" i="1"/>
  <c r="X2094" i="1"/>
  <c r="S2094" i="1"/>
  <c r="W2092" i="1"/>
  <c r="S2091" i="1"/>
  <c r="X2091" i="1"/>
  <c r="G2072" i="1"/>
  <c r="D2072" i="1"/>
  <c r="D2071" i="1"/>
  <c r="G2071" i="1"/>
  <c r="X2064" i="1"/>
  <c r="S2064" i="1"/>
  <c r="T2062" i="1"/>
  <c r="V2062" i="1" s="1"/>
  <c r="W2062" i="1"/>
  <c r="G2056" i="1"/>
  <c r="D2056" i="1"/>
  <c r="D2055" i="1"/>
  <c r="G2055" i="1"/>
  <c r="S2051" i="1"/>
  <c r="X2051" i="1"/>
  <c r="X2050" i="1"/>
  <c r="S2050" i="1"/>
  <c r="T2049" i="1"/>
  <c r="V2049" i="1" s="1"/>
  <c r="W2049" i="1"/>
  <c r="D2044" i="1"/>
  <c r="G2044" i="1"/>
  <c r="D2043" i="1"/>
  <c r="G2043" i="1"/>
  <c r="G2038" i="1"/>
  <c r="D2038" i="1"/>
  <c r="X2037" i="1"/>
  <c r="S2037" i="1"/>
  <c r="X2032" i="1"/>
  <c r="S2032" i="1"/>
  <c r="T2030" i="1"/>
  <c r="V2030" i="1" s="1"/>
  <c r="W2030" i="1"/>
  <c r="G2024" i="1"/>
  <c r="D2024" i="1"/>
  <c r="D2023" i="1"/>
  <c r="G2023" i="1"/>
  <c r="S2019" i="1"/>
  <c r="X2019" i="1"/>
  <c r="X2018" i="1"/>
  <c r="S2018" i="1"/>
  <c r="T2017" i="1"/>
  <c r="V2017" i="1" s="1"/>
  <c r="W2017" i="1"/>
  <c r="D2012" i="1"/>
  <c r="G2012" i="1"/>
  <c r="D2011" i="1"/>
  <c r="G2011" i="1"/>
  <c r="G2006" i="1"/>
  <c r="D2006" i="1"/>
  <c r="X2005" i="1"/>
  <c r="S2005" i="1"/>
  <c r="D1892" i="1"/>
  <c r="G1892" i="1"/>
  <c r="D1880" i="1"/>
  <c r="G1880" i="1"/>
  <c r="T1862" i="1"/>
  <c r="V1862" i="1" s="1"/>
  <c r="W1862" i="1"/>
  <c r="T1858" i="1"/>
  <c r="V1858" i="1" s="1"/>
  <c r="W1858" i="1"/>
  <c r="D1836" i="1"/>
  <c r="G1836" i="1"/>
  <c r="D1828" i="1"/>
  <c r="G1828" i="1"/>
  <c r="D1816" i="1"/>
  <c r="G1816" i="1"/>
  <c r="T1810" i="1"/>
  <c r="V1810" i="1" s="1"/>
  <c r="W1810" i="1"/>
  <c r="D1784" i="1"/>
  <c r="G1784" i="1"/>
  <c r="T1778" i="1"/>
  <c r="V1778" i="1" s="1"/>
  <c r="W1778" i="1"/>
  <c r="D1768" i="1"/>
  <c r="G1768" i="1"/>
  <c r="T1762" i="1"/>
  <c r="V1762" i="1" s="1"/>
  <c r="W1762" i="1"/>
  <c r="D1743" i="1"/>
  <c r="G1743" i="1"/>
  <c r="S2474" i="1"/>
  <c r="X2474" i="1"/>
  <c r="S2470" i="1"/>
  <c r="X2470" i="1"/>
  <c r="S2466" i="1"/>
  <c r="X2466" i="1"/>
  <c r="S2462" i="1"/>
  <c r="X2462" i="1"/>
  <c r="S2458" i="1"/>
  <c r="X2458" i="1"/>
  <c r="S2454" i="1"/>
  <c r="X2454" i="1"/>
  <c r="S2450" i="1"/>
  <c r="X2450" i="1"/>
  <c r="S2446" i="1"/>
  <c r="X2446" i="1"/>
  <c r="S2442" i="1"/>
  <c r="X2442" i="1"/>
  <c r="S2438" i="1"/>
  <c r="X2438" i="1"/>
  <c r="S2434" i="1"/>
  <c r="X2434" i="1"/>
  <c r="S2430" i="1"/>
  <c r="X2430" i="1"/>
  <c r="S2426" i="1"/>
  <c r="X2426" i="1"/>
  <c r="S2422" i="1"/>
  <c r="X2422" i="1"/>
  <c r="S2418" i="1"/>
  <c r="X2418" i="1"/>
  <c r="S2414" i="1"/>
  <c r="X2414" i="1"/>
  <c r="S2410" i="1"/>
  <c r="X2410" i="1"/>
  <c r="S2406" i="1"/>
  <c r="X2406" i="1"/>
  <c r="S2402" i="1"/>
  <c r="X2402" i="1"/>
  <c r="S2398" i="1"/>
  <c r="X2398" i="1"/>
  <c r="S2394" i="1"/>
  <c r="X2394" i="1"/>
  <c r="S2390" i="1"/>
  <c r="X2390" i="1"/>
  <c r="S2386" i="1"/>
  <c r="X2386" i="1"/>
  <c r="S2382" i="1"/>
  <c r="X2382" i="1"/>
  <c r="S2378" i="1"/>
  <c r="X2378" i="1"/>
  <c r="S2374" i="1"/>
  <c r="X2374" i="1"/>
  <c r="S2370" i="1"/>
  <c r="X2370" i="1"/>
  <c r="S2366" i="1"/>
  <c r="X2366" i="1"/>
  <c r="S2362" i="1"/>
  <c r="X2362" i="1"/>
  <c r="S2358" i="1"/>
  <c r="X2358" i="1"/>
  <c r="S2354" i="1"/>
  <c r="X2354" i="1"/>
  <c r="S2350" i="1"/>
  <c r="X2350" i="1"/>
  <c r="S2346" i="1"/>
  <c r="X2346" i="1"/>
  <c r="S2342" i="1"/>
  <c r="X2342" i="1"/>
  <c r="S2338" i="1"/>
  <c r="X2338" i="1"/>
  <c r="S2334" i="1"/>
  <c r="X2334" i="1"/>
  <c r="S2330" i="1"/>
  <c r="X2330" i="1"/>
  <c r="S2326" i="1"/>
  <c r="X2326" i="1"/>
  <c r="S2322" i="1"/>
  <c r="X2322" i="1"/>
  <c r="S2318" i="1"/>
  <c r="X2318" i="1"/>
  <c r="S2314" i="1"/>
  <c r="X2314" i="1"/>
  <c r="S2310" i="1"/>
  <c r="X2310" i="1"/>
  <c r="S2306" i="1"/>
  <c r="X2306" i="1"/>
  <c r="S2302" i="1"/>
  <c r="X2302" i="1"/>
  <c r="S2298" i="1"/>
  <c r="X2298" i="1"/>
  <c r="S2294" i="1"/>
  <c r="X2294" i="1"/>
  <c r="S2290" i="1"/>
  <c r="X2290" i="1"/>
  <c r="S2286" i="1"/>
  <c r="X2286" i="1"/>
  <c r="S2282" i="1"/>
  <c r="X2282" i="1"/>
  <c r="S2278" i="1"/>
  <c r="X2278" i="1"/>
  <c r="S2274" i="1"/>
  <c r="X2274" i="1"/>
  <c r="S2270" i="1"/>
  <c r="X2270" i="1"/>
  <c r="S2266" i="1"/>
  <c r="X2266" i="1"/>
  <c r="S2262" i="1"/>
  <c r="X2262" i="1"/>
  <c r="S2258" i="1"/>
  <c r="X2258" i="1"/>
  <c r="S2254" i="1"/>
  <c r="X2254" i="1"/>
  <c r="S2250" i="1"/>
  <c r="X2250" i="1"/>
  <c r="S2246" i="1"/>
  <c r="X2246" i="1"/>
  <c r="G2243" i="1"/>
  <c r="S2241" i="1"/>
  <c r="X2241" i="1"/>
  <c r="S2239" i="1"/>
  <c r="X2239" i="1"/>
  <c r="D2237" i="1"/>
  <c r="G2237" i="1"/>
  <c r="T2236" i="1"/>
  <c r="V2236" i="1" s="1"/>
  <c r="W2236" i="1"/>
  <c r="S2230" i="1"/>
  <c r="X2230" i="1"/>
  <c r="G2227" i="1"/>
  <c r="S2225" i="1"/>
  <c r="X2225" i="1"/>
  <c r="S2223" i="1"/>
  <c r="X2223" i="1"/>
  <c r="D2221" i="1"/>
  <c r="G2221" i="1"/>
  <c r="S2214" i="1"/>
  <c r="X2214" i="1"/>
  <c r="G2211" i="1"/>
  <c r="S2209" i="1"/>
  <c r="X2209" i="1"/>
  <c r="S2207" i="1"/>
  <c r="X2207" i="1"/>
  <c r="D2205" i="1"/>
  <c r="G2205" i="1"/>
  <c r="S2198" i="1"/>
  <c r="X2198" i="1"/>
  <c r="G2195" i="1"/>
  <c r="S2193" i="1"/>
  <c r="X2193" i="1"/>
  <c r="S2191" i="1"/>
  <c r="X2191" i="1"/>
  <c r="D2189" i="1"/>
  <c r="G2189" i="1"/>
  <c r="S2182" i="1"/>
  <c r="X2182" i="1"/>
  <c r="G2179" i="1"/>
  <c r="S2177" i="1"/>
  <c r="X2177" i="1"/>
  <c r="S2175" i="1"/>
  <c r="X2175" i="1"/>
  <c r="D2173" i="1"/>
  <c r="G2173" i="1"/>
  <c r="S2166" i="1"/>
  <c r="X2166" i="1"/>
  <c r="G2163" i="1"/>
  <c r="S2161" i="1"/>
  <c r="X2161" i="1"/>
  <c r="S2159" i="1"/>
  <c r="X2159" i="1"/>
  <c r="D2157" i="1"/>
  <c r="G2157" i="1"/>
  <c r="S2150" i="1"/>
  <c r="X2150" i="1"/>
  <c r="S2147" i="1"/>
  <c r="X2147" i="1"/>
  <c r="G2145" i="1"/>
  <c r="S2141" i="1"/>
  <c r="G2139" i="1"/>
  <c r="X2136" i="1"/>
  <c r="S2136" i="1"/>
  <c r="D2135" i="1"/>
  <c r="G2135" i="1"/>
  <c r="W2132" i="1"/>
  <c r="T2132" i="1"/>
  <c r="V2132" i="1" s="1"/>
  <c r="S2127" i="1"/>
  <c r="X2127" i="1"/>
  <c r="T2122" i="1"/>
  <c r="V2122" i="1" s="1"/>
  <c r="W2122" i="1"/>
  <c r="X2121" i="1"/>
  <c r="S2121" i="1"/>
  <c r="X2118" i="1"/>
  <c r="S2118" i="1"/>
  <c r="S2115" i="1"/>
  <c r="X2115" i="1"/>
  <c r="G2113" i="1"/>
  <c r="S2109" i="1"/>
  <c r="G2107" i="1"/>
  <c r="X2104" i="1"/>
  <c r="S2104" i="1"/>
  <c r="D2103" i="1"/>
  <c r="G2103" i="1"/>
  <c r="W2100" i="1"/>
  <c r="T2100" i="1"/>
  <c r="V2100" i="1" s="1"/>
  <c r="S2095" i="1"/>
  <c r="X2095" i="1"/>
  <c r="G2080" i="1"/>
  <c r="D2080" i="1"/>
  <c r="D2079" i="1"/>
  <c r="G2079" i="1"/>
  <c r="G2078" i="1"/>
  <c r="D2078" i="1"/>
  <c r="X2077" i="1"/>
  <c r="S2077" i="1"/>
  <c r="D2076" i="1"/>
  <c r="G2076" i="1"/>
  <c r="D2075" i="1"/>
  <c r="G2075" i="1"/>
  <c r="X2073" i="1"/>
  <c r="S2073" i="1"/>
  <c r="X2072" i="1"/>
  <c r="S2072" i="1"/>
  <c r="T2070" i="1"/>
  <c r="V2070" i="1" s="1"/>
  <c r="W2070" i="1"/>
  <c r="G2062" i="1"/>
  <c r="D2062" i="1"/>
  <c r="X2061" i="1"/>
  <c r="S2061" i="1"/>
  <c r="X2056" i="1"/>
  <c r="S2056" i="1"/>
  <c r="T2054" i="1"/>
  <c r="V2054" i="1" s="1"/>
  <c r="W2054" i="1"/>
  <c r="G2048" i="1"/>
  <c r="D2048" i="1"/>
  <c r="D2047" i="1"/>
  <c r="G2047" i="1"/>
  <c r="S2043" i="1"/>
  <c r="X2043" i="1"/>
  <c r="X2042" i="1"/>
  <c r="S2042" i="1"/>
  <c r="T2041" i="1"/>
  <c r="V2041" i="1" s="1"/>
  <c r="W2041" i="1"/>
  <c r="D2036" i="1"/>
  <c r="G2036" i="1"/>
  <c r="D2035" i="1"/>
  <c r="G2035" i="1"/>
  <c r="G2030" i="1"/>
  <c r="D2030" i="1"/>
  <c r="X2029" i="1"/>
  <c r="S2029" i="1"/>
  <c r="X2024" i="1"/>
  <c r="S2024" i="1"/>
  <c r="T2022" i="1"/>
  <c r="V2022" i="1" s="1"/>
  <c r="G2016" i="1"/>
  <c r="D2016" i="1"/>
  <c r="D2015" i="1"/>
  <c r="G2015" i="1"/>
  <c r="S2011" i="1"/>
  <c r="X2011" i="1"/>
  <c r="X2010" i="1"/>
  <c r="S2010" i="1"/>
  <c r="D2004" i="1"/>
  <c r="G2004" i="1"/>
  <c r="D2003" i="1"/>
  <c r="G2003" i="1"/>
  <c r="G2000" i="1"/>
  <c r="D2000" i="1"/>
  <c r="G1996" i="1"/>
  <c r="D1996" i="1"/>
  <c r="G1992" i="1"/>
  <c r="D1992" i="1"/>
  <c r="G1988" i="1"/>
  <c r="D1988" i="1"/>
  <c r="G1984" i="1"/>
  <c r="D1984" i="1"/>
  <c r="G1980" i="1"/>
  <c r="D1980" i="1"/>
  <c r="G1976" i="1"/>
  <c r="D1976" i="1"/>
  <c r="G1972" i="1"/>
  <c r="D1972" i="1"/>
  <c r="G1968" i="1"/>
  <c r="D1968" i="1"/>
  <c r="G1964" i="1"/>
  <c r="D1964" i="1"/>
  <c r="G1960" i="1"/>
  <c r="D1960" i="1"/>
  <c r="G1956" i="1"/>
  <c r="D1956" i="1"/>
  <c r="G1952" i="1"/>
  <c r="D1952" i="1"/>
  <c r="G1948" i="1"/>
  <c r="D1948" i="1"/>
  <c r="G1944" i="1"/>
  <c r="D1944" i="1"/>
  <c r="G1940" i="1"/>
  <c r="D1940" i="1"/>
  <c r="G1936" i="1"/>
  <c r="D1936" i="1"/>
  <c r="G1932" i="1"/>
  <c r="D1932" i="1"/>
  <c r="G1928" i="1"/>
  <c r="D1928" i="1"/>
  <c r="G1924" i="1"/>
  <c r="D1924" i="1"/>
  <c r="G1920" i="1"/>
  <c r="D1920" i="1"/>
  <c r="G1916" i="1"/>
  <c r="D1916" i="1"/>
  <c r="G1912" i="1"/>
  <c r="D1912" i="1"/>
  <c r="G1908" i="1"/>
  <c r="D1908" i="1"/>
  <c r="G1904" i="1"/>
  <c r="D1904" i="1"/>
  <c r="G1900" i="1"/>
  <c r="D1900" i="1"/>
  <c r="G1896" i="1"/>
  <c r="D1896" i="1"/>
  <c r="T1878" i="1"/>
  <c r="V1878" i="1" s="1"/>
  <c r="W1878" i="1"/>
  <c r="T1874" i="1"/>
  <c r="V1874" i="1" s="1"/>
  <c r="D1852" i="1"/>
  <c r="G1852" i="1"/>
  <c r="D1844" i="1"/>
  <c r="G1844" i="1"/>
  <c r="D1832" i="1"/>
  <c r="G1832" i="1"/>
  <c r="T1814" i="1"/>
  <c r="V1814" i="1" s="1"/>
  <c r="W1814" i="1"/>
  <c r="D1804" i="1"/>
  <c r="G1804" i="1"/>
  <c r="D1796" i="1"/>
  <c r="G1796" i="1"/>
  <c r="T1782" i="1"/>
  <c r="V1782" i="1" s="1"/>
  <c r="W1782" i="1"/>
  <c r="T1766" i="1"/>
  <c r="V1766" i="1" s="1"/>
  <c r="W1766" i="1"/>
  <c r="G2516" i="1"/>
  <c r="D2513" i="1"/>
  <c r="G2508" i="1"/>
  <c r="D2505" i="1"/>
  <c r="G2500" i="1"/>
  <c r="D2497" i="1"/>
  <c r="G2492" i="1"/>
  <c r="D2489" i="1"/>
  <c r="G2484" i="1"/>
  <c r="D2481" i="1"/>
  <c r="G2476" i="1"/>
  <c r="W2296" i="1"/>
  <c r="W2292" i="1"/>
  <c r="W2288" i="1"/>
  <c r="W2284" i="1"/>
  <c r="W2280" i="1"/>
  <c r="W2276" i="1"/>
  <c r="W2272" i="1"/>
  <c r="W2268" i="1"/>
  <c r="W2264" i="1"/>
  <c r="W2260" i="1"/>
  <c r="W2256" i="1"/>
  <c r="W2252" i="1"/>
  <c r="W2248" i="1"/>
  <c r="S2243" i="1"/>
  <c r="X2243" i="1"/>
  <c r="D2241" i="1"/>
  <c r="G2241" i="1"/>
  <c r="T2240" i="1"/>
  <c r="V2240" i="1" s="1"/>
  <c r="W2240" i="1"/>
  <c r="D2240" i="1"/>
  <c r="S2234" i="1"/>
  <c r="X2234" i="1"/>
  <c r="G2231" i="1"/>
  <c r="S2229" i="1"/>
  <c r="X2229" i="1"/>
  <c r="X2228" i="1"/>
  <c r="S2227" i="1"/>
  <c r="X2227" i="1"/>
  <c r="D2225" i="1"/>
  <c r="G2225" i="1"/>
  <c r="T2224" i="1"/>
  <c r="V2224" i="1" s="1"/>
  <c r="W2224" i="1"/>
  <c r="D2224" i="1"/>
  <c r="S2218" i="1"/>
  <c r="X2218" i="1"/>
  <c r="G2215" i="1"/>
  <c r="S2213" i="1"/>
  <c r="X2213" i="1"/>
  <c r="X2212" i="1"/>
  <c r="S2211" i="1"/>
  <c r="X2211" i="1"/>
  <c r="D2209" i="1"/>
  <c r="G2209" i="1"/>
  <c r="T2208" i="1"/>
  <c r="V2208" i="1" s="1"/>
  <c r="W2208" i="1"/>
  <c r="D2208" i="1"/>
  <c r="S2202" i="1"/>
  <c r="X2202" i="1"/>
  <c r="G2199" i="1"/>
  <c r="S2197" i="1"/>
  <c r="X2197" i="1"/>
  <c r="X2196" i="1"/>
  <c r="S2195" i="1"/>
  <c r="X2195" i="1"/>
  <c r="D2193" i="1"/>
  <c r="G2193" i="1"/>
  <c r="T2192" i="1"/>
  <c r="V2192" i="1" s="1"/>
  <c r="W2192" i="1"/>
  <c r="D2192" i="1"/>
  <c r="S2186" i="1"/>
  <c r="X2186" i="1"/>
  <c r="G2183" i="1"/>
  <c r="S2181" i="1"/>
  <c r="X2181" i="1"/>
  <c r="X2180" i="1"/>
  <c r="S2179" i="1"/>
  <c r="X2179" i="1"/>
  <c r="D2177" i="1"/>
  <c r="G2177" i="1"/>
  <c r="T2176" i="1"/>
  <c r="V2176" i="1" s="1"/>
  <c r="W2176" i="1"/>
  <c r="D2176" i="1"/>
  <c r="S2170" i="1"/>
  <c r="X2170" i="1"/>
  <c r="G2167" i="1"/>
  <c r="S2165" i="1"/>
  <c r="X2165" i="1"/>
  <c r="X2164" i="1"/>
  <c r="S2163" i="1"/>
  <c r="X2163" i="1"/>
  <c r="D2161" i="1"/>
  <c r="G2161" i="1"/>
  <c r="T2160" i="1"/>
  <c r="V2160" i="1" s="1"/>
  <c r="W2160" i="1"/>
  <c r="D2160" i="1"/>
  <c r="S2154" i="1"/>
  <c r="X2154" i="1"/>
  <c r="G2151" i="1"/>
  <c r="T2146" i="1"/>
  <c r="V2146" i="1" s="1"/>
  <c r="W2146" i="1"/>
  <c r="X2145" i="1"/>
  <c r="S2145" i="1"/>
  <c r="D2144" i="1"/>
  <c r="X2142" i="1"/>
  <c r="S2142" i="1"/>
  <c r="S2139" i="1"/>
  <c r="X2139" i="1"/>
  <c r="G2137" i="1"/>
  <c r="T2133" i="1"/>
  <c r="V2133" i="1" s="1"/>
  <c r="G2131" i="1"/>
  <c r="X2128" i="1"/>
  <c r="S2128" i="1"/>
  <c r="D2127" i="1"/>
  <c r="G2127" i="1"/>
  <c r="D2126" i="1"/>
  <c r="W2124" i="1"/>
  <c r="T2124" i="1"/>
  <c r="V2124" i="1" s="1"/>
  <c r="S2119" i="1"/>
  <c r="X2119" i="1"/>
  <c r="W2114" i="1"/>
  <c r="X2113" i="1"/>
  <c r="S2113" i="1"/>
  <c r="D2112" i="1"/>
  <c r="X2110" i="1"/>
  <c r="S2110" i="1"/>
  <c r="S2107" i="1"/>
  <c r="X2107" i="1"/>
  <c r="G2105" i="1"/>
  <c r="T2101" i="1"/>
  <c r="V2101" i="1" s="1"/>
  <c r="W2101" i="1"/>
  <c r="G2099" i="1"/>
  <c r="X2096" i="1"/>
  <c r="S2096" i="1"/>
  <c r="D2095" i="1"/>
  <c r="G2095" i="1"/>
  <c r="G2088" i="1"/>
  <c r="D2088" i="1"/>
  <c r="D2087" i="1"/>
  <c r="G2087" i="1"/>
  <c r="G2086" i="1"/>
  <c r="D2086" i="1"/>
  <c r="X2085" i="1"/>
  <c r="S2085" i="1"/>
  <c r="D2084" i="1"/>
  <c r="G2084" i="1"/>
  <c r="D2083" i="1"/>
  <c r="G2083" i="1"/>
  <c r="X2081" i="1"/>
  <c r="S2081" i="1"/>
  <c r="X2080" i="1"/>
  <c r="S2080" i="1"/>
  <c r="X2078" i="1"/>
  <c r="S2078" i="1"/>
  <c r="S2075" i="1"/>
  <c r="X2075" i="1"/>
  <c r="G2070" i="1"/>
  <c r="D2070" i="1"/>
  <c r="X2069" i="1"/>
  <c r="S2069" i="1"/>
  <c r="D2068" i="1"/>
  <c r="G2068" i="1"/>
  <c r="D2067" i="1"/>
  <c r="G2067" i="1"/>
  <c r="T2065" i="1"/>
  <c r="V2065" i="1" s="1"/>
  <c r="W2065" i="1"/>
  <c r="D2060" i="1"/>
  <c r="G2060" i="1"/>
  <c r="D2059" i="1"/>
  <c r="G2059" i="1"/>
  <c r="G2054" i="1"/>
  <c r="D2054" i="1"/>
  <c r="X2053" i="1"/>
  <c r="S2053" i="1"/>
  <c r="X2048" i="1"/>
  <c r="S2048" i="1"/>
  <c r="T2046" i="1"/>
  <c r="V2046" i="1" s="1"/>
  <c r="W2046" i="1"/>
  <c r="G2040" i="1"/>
  <c r="D2040" i="1"/>
  <c r="D2039" i="1"/>
  <c r="G2039" i="1"/>
  <c r="S2035" i="1"/>
  <c r="X2035" i="1"/>
  <c r="X2034" i="1"/>
  <c r="S2034" i="1"/>
  <c r="T2033" i="1"/>
  <c r="V2033" i="1" s="1"/>
  <c r="W2033" i="1"/>
  <c r="D2028" i="1"/>
  <c r="G2028" i="1"/>
  <c r="D2027" i="1"/>
  <c r="G2027" i="1"/>
  <c r="G2022" i="1"/>
  <c r="D2022" i="1"/>
  <c r="X2021" i="1"/>
  <c r="S2021" i="1"/>
  <c r="X2016" i="1"/>
  <c r="S2016" i="1"/>
  <c r="T2014" i="1"/>
  <c r="V2014" i="1" s="1"/>
  <c r="W2014" i="1"/>
  <c r="G2008" i="1"/>
  <c r="D2008" i="1"/>
  <c r="D2007" i="1"/>
  <c r="G2007" i="1"/>
  <c r="S2003" i="1"/>
  <c r="X2003" i="1"/>
  <c r="X2002" i="1"/>
  <c r="S2002" i="1"/>
  <c r="T2001" i="1"/>
  <c r="V2001" i="1" s="1"/>
  <c r="W2001" i="1"/>
  <c r="T1894" i="1"/>
  <c r="V1894" i="1" s="1"/>
  <c r="W1894" i="1"/>
  <c r="T1890" i="1"/>
  <c r="V1890" i="1" s="1"/>
  <c r="W1890" i="1"/>
  <c r="D1868" i="1"/>
  <c r="G1868" i="1"/>
  <c r="D1860" i="1"/>
  <c r="G1860" i="1"/>
  <c r="D1848" i="1"/>
  <c r="G1848" i="1"/>
  <c r="T1830" i="1"/>
  <c r="V1830" i="1" s="1"/>
  <c r="W1830" i="1"/>
  <c r="T1826" i="1"/>
  <c r="V1826" i="1" s="1"/>
  <c r="W1826" i="1"/>
  <c r="D1800" i="1"/>
  <c r="G1800" i="1"/>
  <c r="T1794" i="1"/>
  <c r="V1794" i="1" s="1"/>
  <c r="W1794" i="1"/>
  <c r="D1751" i="1"/>
  <c r="G1751" i="1"/>
  <c r="X2637" i="1"/>
  <c r="X2633" i="1"/>
  <c r="X2629" i="1"/>
  <c r="X2625" i="1"/>
  <c r="X2621" i="1"/>
  <c r="X2617" i="1"/>
  <c r="X2613" i="1"/>
  <c r="X2609" i="1"/>
  <c r="X2605" i="1"/>
  <c r="X2601" i="1"/>
  <c r="X2597" i="1"/>
  <c r="X2593" i="1"/>
  <c r="X2589" i="1"/>
  <c r="X2585" i="1"/>
  <c r="X2581" i="1"/>
  <c r="X2577" i="1"/>
  <c r="X2573" i="1"/>
  <c r="X2569" i="1"/>
  <c r="X2565" i="1"/>
  <c r="X2561" i="1"/>
  <c r="X2557" i="1"/>
  <c r="X2553" i="1"/>
  <c r="X2549" i="1"/>
  <c r="X2545" i="1"/>
  <c r="X2541" i="1"/>
  <c r="X2537" i="1"/>
  <c r="X2533" i="1"/>
  <c r="X2529" i="1"/>
  <c r="X2525" i="1"/>
  <c r="X2521" i="1"/>
  <c r="S2238" i="1"/>
  <c r="X2238" i="1"/>
  <c r="G2235" i="1"/>
  <c r="S2231" i="1"/>
  <c r="X2231" i="1"/>
  <c r="D2229" i="1"/>
  <c r="G2229" i="1"/>
  <c r="S2222" i="1"/>
  <c r="X2222" i="1"/>
  <c r="G2219" i="1"/>
  <c r="S2215" i="1"/>
  <c r="X2215" i="1"/>
  <c r="D2213" i="1"/>
  <c r="G2213" i="1"/>
  <c r="S2206" i="1"/>
  <c r="X2206" i="1"/>
  <c r="G2203" i="1"/>
  <c r="S2199" i="1"/>
  <c r="X2199" i="1"/>
  <c r="D2197" i="1"/>
  <c r="G2197" i="1"/>
  <c r="S2190" i="1"/>
  <c r="X2190" i="1"/>
  <c r="G2187" i="1"/>
  <c r="S2183" i="1"/>
  <c r="X2183" i="1"/>
  <c r="D2181" i="1"/>
  <c r="G2181" i="1"/>
  <c r="S2174" i="1"/>
  <c r="X2174" i="1"/>
  <c r="G2171" i="1"/>
  <c r="S2167" i="1"/>
  <c r="X2167" i="1"/>
  <c r="D2165" i="1"/>
  <c r="G2165" i="1"/>
  <c r="S2158" i="1"/>
  <c r="X2158" i="1"/>
  <c r="G2155" i="1"/>
  <c r="S2151" i="1"/>
  <c r="X2151" i="1"/>
  <c r="W2148" i="1"/>
  <c r="T2148" i="1"/>
  <c r="V2148" i="1" s="1"/>
  <c r="S2143" i="1"/>
  <c r="X2143" i="1"/>
  <c r="T2138" i="1"/>
  <c r="V2138" i="1" s="1"/>
  <c r="W2138" i="1"/>
  <c r="X2137" i="1"/>
  <c r="S2137" i="1"/>
  <c r="X2134" i="1"/>
  <c r="S2134" i="1"/>
  <c r="S2131" i="1"/>
  <c r="X2131" i="1"/>
  <c r="G2129" i="1"/>
  <c r="S2125" i="1"/>
  <c r="G2123" i="1"/>
  <c r="X2120" i="1"/>
  <c r="S2120" i="1"/>
  <c r="D2119" i="1"/>
  <c r="G2119" i="1"/>
  <c r="W2116" i="1"/>
  <c r="T2116" i="1"/>
  <c r="V2116" i="1" s="1"/>
  <c r="S2111" i="1"/>
  <c r="X2111" i="1"/>
  <c r="T2106" i="1"/>
  <c r="V2106" i="1" s="1"/>
  <c r="W2106" i="1"/>
  <c r="X2105" i="1"/>
  <c r="S2105" i="1"/>
  <c r="X2102" i="1"/>
  <c r="S2102" i="1"/>
  <c r="S2099" i="1"/>
  <c r="X2099" i="1"/>
  <c r="G2097" i="1"/>
  <c r="G2094" i="1"/>
  <c r="D2094" i="1"/>
  <c r="X2093" i="1"/>
  <c r="S2093" i="1"/>
  <c r="D2092" i="1"/>
  <c r="G2092" i="1"/>
  <c r="D2091" i="1"/>
  <c r="G2091" i="1"/>
  <c r="X2089" i="1"/>
  <c r="S2089" i="1"/>
  <c r="X2088" i="1"/>
  <c r="S2088" i="1"/>
  <c r="X2086" i="1"/>
  <c r="S2086" i="1"/>
  <c r="W2084" i="1"/>
  <c r="T2084" i="1"/>
  <c r="V2084" i="1" s="1"/>
  <c r="S2083" i="1"/>
  <c r="X2083" i="1"/>
  <c r="W2068" i="1"/>
  <c r="T2068" i="1"/>
  <c r="V2068" i="1" s="1"/>
  <c r="S2067" i="1"/>
  <c r="X2067" i="1"/>
  <c r="G2064" i="1"/>
  <c r="D2064" i="1"/>
  <c r="D2063" i="1"/>
  <c r="G2063" i="1"/>
  <c r="S2059" i="1"/>
  <c r="X2059" i="1"/>
  <c r="X2058" i="1"/>
  <c r="S2058" i="1"/>
  <c r="T2057" i="1"/>
  <c r="V2057" i="1" s="1"/>
  <c r="W2057" i="1"/>
  <c r="D2052" i="1"/>
  <c r="G2052" i="1"/>
  <c r="D2051" i="1"/>
  <c r="G2051" i="1"/>
  <c r="G2046" i="1"/>
  <c r="D2046" i="1"/>
  <c r="X2045" i="1"/>
  <c r="S2045" i="1"/>
  <c r="X2040" i="1"/>
  <c r="S2040" i="1"/>
  <c r="G2032" i="1"/>
  <c r="D2032" i="1"/>
  <c r="D2031" i="1"/>
  <c r="G2031" i="1"/>
  <c r="S2027" i="1"/>
  <c r="X2027" i="1"/>
  <c r="X2026" i="1"/>
  <c r="S2026" i="1"/>
  <c r="T2025" i="1"/>
  <c r="V2025" i="1" s="1"/>
  <c r="W2025" i="1"/>
  <c r="D2020" i="1"/>
  <c r="G2020" i="1"/>
  <c r="D2019" i="1"/>
  <c r="G2019" i="1"/>
  <c r="G2014" i="1"/>
  <c r="D2014" i="1"/>
  <c r="X2013" i="1"/>
  <c r="S2013" i="1"/>
  <c r="X2008" i="1"/>
  <c r="S2008" i="1"/>
  <c r="T2006" i="1"/>
  <c r="V2006" i="1" s="1"/>
  <c r="G1998" i="1"/>
  <c r="D1998" i="1"/>
  <c r="G1994" i="1"/>
  <c r="D1994" i="1"/>
  <c r="G1990" i="1"/>
  <c r="D1990" i="1"/>
  <c r="G1986" i="1"/>
  <c r="D1986" i="1"/>
  <c r="G1982" i="1"/>
  <c r="D1982" i="1"/>
  <c r="G1978" i="1"/>
  <c r="D1978" i="1"/>
  <c r="G1974" i="1"/>
  <c r="D1974" i="1"/>
  <c r="G1970" i="1"/>
  <c r="D1970" i="1"/>
  <c r="G1966" i="1"/>
  <c r="D1966" i="1"/>
  <c r="G1962" i="1"/>
  <c r="D1962" i="1"/>
  <c r="G1958" i="1"/>
  <c r="D1958" i="1"/>
  <c r="G1954" i="1"/>
  <c r="D1954" i="1"/>
  <c r="G1950" i="1"/>
  <c r="D1950" i="1"/>
  <c r="G1946" i="1"/>
  <c r="D1946" i="1"/>
  <c r="G1942" i="1"/>
  <c r="D1942" i="1"/>
  <c r="G1938" i="1"/>
  <c r="D1938" i="1"/>
  <c r="G1934" i="1"/>
  <c r="D1934" i="1"/>
  <c r="G1930" i="1"/>
  <c r="D1930" i="1"/>
  <c r="G1926" i="1"/>
  <c r="D1926" i="1"/>
  <c r="G1922" i="1"/>
  <c r="D1922" i="1"/>
  <c r="G1918" i="1"/>
  <c r="D1918" i="1"/>
  <c r="G1914" i="1"/>
  <c r="D1914" i="1"/>
  <c r="G1910" i="1"/>
  <c r="D1910" i="1"/>
  <c r="G1906" i="1"/>
  <c r="D1906" i="1"/>
  <c r="G1902" i="1"/>
  <c r="D1902" i="1"/>
  <c r="G1898" i="1"/>
  <c r="D1898" i="1"/>
  <c r="D1884" i="1"/>
  <c r="G1884" i="1"/>
  <c r="D1876" i="1"/>
  <c r="G1876" i="1"/>
  <c r="D1864" i="1"/>
  <c r="G1864" i="1"/>
  <c r="T1846" i="1"/>
  <c r="V1846" i="1" s="1"/>
  <c r="W1846" i="1"/>
  <c r="T1842" i="1"/>
  <c r="V1842" i="1" s="1"/>
  <c r="W1842" i="1"/>
  <c r="D1820" i="1"/>
  <c r="G1820" i="1"/>
  <c r="D1812" i="1"/>
  <c r="G1812" i="1"/>
  <c r="T1798" i="1"/>
  <c r="V1798" i="1" s="1"/>
  <c r="W1798" i="1"/>
  <c r="D1788" i="1"/>
  <c r="G1788" i="1"/>
  <c r="D1780" i="1"/>
  <c r="G1780" i="1"/>
  <c r="D1764" i="1"/>
  <c r="G1764" i="1"/>
  <c r="G2089" i="1"/>
  <c r="S2087" i="1"/>
  <c r="X2087" i="1"/>
  <c r="G2081" i="1"/>
  <c r="S2079" i="1"/>
  <c r="X2079" i="1"/>
  <c r="G2073" i="1"/>
  <c r="S2071" i="1"/>
  <c r="X2071" i="1"/>
  <c r="G2065" i="1"/>
  <c r="S2063" i="1"/>
  <c r="X2063" i="1"/>
  <c r="G2057" i="1"/>
  <c r="S2055" i="1"/>
  <c r="X2055" i="1"/>
  <c r="G2049" i="1"/>
  <c r="S2047" i="1"/>
  <c r="X2047" i="1"/>
  <c r="G2041" i="1"/>
  <c r="S2039" i="1"/>
  <c r="X2039" i="1"/>
  <c r="G2033" i="1"/>
  <c r="S2031" i="1"/>
  <c r="X2031" i="1"/>
  <c r="G2025" i="1"/>
  <c r="S2023" i="1"/>
  <c r="X2023" i="1"/>
  <c r="G2017" i="1"/>
  <c r="S2015" i="1"/>
  <c r="X2015" i="1"/>
  <c r="G2009" i="1"/>
  <c r="S2007" i="1"/>
  <c r="X2007" i="1"/>
  <c r="G2001" i="1"/>
  <c r="G1999" i="1"/>
  <c r="G1997" i="1"/>
  <c r="G1995" i="1"/>
  <c r="G1993" i="1"/>
  <c r="G1991" i="1"/>
  <c r="G1989" i="1"/>
  <c r="G1987" i="1"/>
  <c r="G1985" i="1"/>
  <c r="G1983" i="1"/>
  <c r="G1981" i="1"/>
  <c r="G1979" i="1"/>
  <c r="G1977" i="1"/>
  <c r="G1975" i="1"/>
  <c r="G1973" i="1"/>
  <c r="G1971" i="1"/>
  <c r="G1969" i="1"/>
  <c r="G1967" i="1"/>
  <c r="G1965" i="1"/>
  <c r="G1963" i="1"/>
  <c r="G1961" i="1"/>
  <c r="G1959" i="1"/>
  <c r="G1957" i="1"/>
  <c r="G1955" i="1"/>
  <c r="G1953" i="1"/>
  <c r="G1951" i="1"/>
  <c r="G1949" i="1"/>
  <c r="G1947" i="1"/>
  <c r="G1945" i="1"/>
  <c r="G1943" i="1"/>
  <c r="G1941" i="1"/>
  <c r="G1939" i="1"/>
  <c r="G1937" i="1"/>
  <c r="G1935" i="1"/>
  <c r="G1933" i="1"/>
  <c r="G1931" i="1"/>
  <c r="G1929" i="1"/>
  <c r="G1927" i="1"/>
  <c r="G1925" i="1"/>
  <c r="G1923" i="1"/>
  <c r="G1921" i="1"/>
  <c r="G1919" i="1"/>
  <c r="G1917" i="1"/>
  <c r="G1915" i="1"/>
  <c r="G1913" i="1"/>
  <c r="G1911" i="1"/>
  <c r="G1909" i="1"/>
  <c r="G1907" i="1"/>
  <c r="G1905" i="1"/>
  <c r="G1903" i="1"/>
  <c r="G1901" i="1"/>
  <c r="G1899" i="1"/>
  <c r="G1897" i="1"/>
  <c r="G1895" i="1"/>
  <c r="G1893" i="1"/>
  <c r="D1891" i="1"/>
  <c r="G1891" i="1"/>
  <c r="S1889" i="1"/>
  <c r="X1889" i="1"/>
  <c r="D1888" i="1"/>
  <c r="G1888" i="1"/>
  <c r="T1886" i="1"/>
  <c r="V1886" i="1" s="1"/>
  <c r="W1886" i="1"/>
  <c r="S1880" i="1"/>
  <c r="X1880" i="1"/>
  <c r="S1879" i="1"/>
  <c r="X1879" i="1"/>
  <c r="G1877" i="1"/>
  <c r="D1875" i="1"/>
  <c r="G1875" i="1"/>
  <c r="S1873" i="1"/>
  <c r="X1873" i="1"/>
  <c r="D1872" i="1"/>
  <c r="G1872" i="1"/>
  <c r="T1870" i="1"/>
  <c r="V1870" i="1" s="1"/>
  <c r="W1870" i="1"/>
  <c r="S1864" i="1"/>
  <c r="X1864" i="1"/>
  <c r="S1863" i="1"/>
  <c r="X1863" i="1"/>
  <c r="G1861" i="1"/>
  <c r="D1859" i="1"/>
  <c r="G1859" i="1"/>
  <c r="S1857" i="1"/>
  <c r="X1857" i="1"/>
  <c r="D1856" i="1"/>
  <c r="G1856" i="1"/>
  <c r="T1854" i="1"/>
  <c r="V1854" i="1" s="1"/>
  <c r="W1854" i="1"/>
  <c r="S1848" i="1"/>
  <c r="X1848" i="1"/>
  <c r="S1847" i="1"/>
  <c r="X1847" i="1"/>
  <c r="G1845" i="1"/>
  <c r="D1843" i="1"/>
  <c r="G1843" i="1"/>
  <c r="S1841" i="1"/>
  <c r="X1841" i="1"/>
  <c r="D1840" i="1"/>
  <c r="G1840" i="1"/>
  <c r="T1838" i="1"/>
  <c r="V1838" i="1" s="1"/>
  <c r="W1838" i="1"/>
  <c r="S1832" i="1"/>
  <c r="X1832" i="1"/>
  <c r="S1831" i="1"/>
  <c r="X1831" i="1"/>
  <c r="G1829" i="1"/>
  <c r="D1827" i="1"/>
  <c r="G1827" i="1"/>
  <c r="S1825" i="1"/>
  <c r="X1825" i="1"/>
  <c r="D1824" i="1"/>
  <c r="G1824" i="1"/>
  <c r="T1822" i="1"/>
  <c r="V1822" i="1" s="1"/>
  <c r="W1822" i="1"/>
  <c r="S1816" i="1"/>
  <c r="X1816" i="1"/>
  <c r="S1815" i="1"/>
  <c r="X1815" i="1"/>
  <c r="G1813" i="1"/>
  <c r="D1811" i="1"/>
  <c r="G1811" i="1"/>
  <c r="X1810" i="1"/>
  <c r="S1809" i="1"/>
  <c r="X1809" i="1"/>
  <c r="D1808" i="1"/>
  <c r="G1808" i="1"/>
  <c r="T1806" i="1"/>
  <c r="V1806" i="1" s="1"/>
  <c r="W1806" i="1"/>
  <c r="S1800" i="1"/>
  <c r="X1800" i="1"/>
  <c r="S1799" i="1"/>
  <c r="X1799" i="1"/>
  <c r="G1797" i="1"/>
  <c r="D1795" i="1"/>
  <c r="G1795" i="1"/>
  <c r="X1794" i="1"/>
  <c r="S1793" i="1"/>
  <c r="X1793" i="1"/>
  <c r="D1792" i="1"/>
  <c r="G1792" i="1"/>
  <c r="T1790" i="1"/>
  <c r="V1790" i="1" s="1"/>
  <c r="W1790" i="1"/>
  <c r="S1784" i="1"/>
  <c r="X1784" i="1"/>
  <c r="S1783" i="1"/>
  <c r="X1783" i="1"/>
  <c r="G1781" i="1"/>
  <c r="D1779" i="1"/>
  <c r="G1779" i="1"/>
  <c r="X1778" i="1"/>
  <c r="S1777" i="1"/>
  <c r="X1777" i="1"/>
  <c r="D1776" i="1"/>
  <c r="G1776" i="1"/>
  <c r="T1774" i="1"/>
  <c r="V1774" i="1" s="1"/>
  <c r="W1774" i="1"/>
  <c r="S1768" i="1"/>
  <c r="X1768" i="1"/>
  <c r="S1767" i="1"/>
  <c r="X1767" i="1"/>
  <c r="G1765" i="1"/>
  <c r="D1763" i="1"/>
  <c r="G1763" i="1"/>
  <c r="X1762" i="1"/>
  <c r="S1761" i="1"/>
  <c r="X1761" i="1"/>
  <c r="D1760" i="1"/>
  <c r="G1760" i="1"/>
  <c r="T1758" i="1"/>
  <c r="V1758" i="1" s="1"/>
  <c r="W1758" i="1"/>
  <c r="D1754" i="1"/>
  <c r="G1754" i="1"/>
  <c r="S1750" i="1"/>
  <c r="X1750" i="1"/>
  <c r="X1748" i="1"/>
  <c r="S1748" i="1"/>
  <c r="S1746" i="1"/>
  <c r="X1746" i="1"/>
  <c r="W1743" i="1"/>
  <c r="T1743" i="1"/>
  <c r="V1743" i="1" s="1"/>
  <c r="G1742" i="1"/>
  <c r="G1741" i="1"/>
  <c r="D1741" i="1"/>
  <c r="X1737" i="1"/>
  <c r="S1737" i="1"/>
  <c r="X1731" i="1"/>
  <c r="S1731" i="1"/>
  <c r="X1729" i="1"/>
  <c r="S1729" i="1"/>
  <c r="D1726" i="1"/>
  <c r="G1726" i="1"/>
  <c r="S1719" i="1"/>
  <c r="X1719" i="1"/>
  <c r="X1715" i="1"/>
  <c r="S1715" i="1"/>
  <c r="X1713" i="1"/>
  <c r="S1713" i="1"/>
  <c r="D1710" i="1"/>
  <c r="G1710" i="1"/>
  <c r="S1703" i="1"/>
  <c r="X1703" i="1"/>
  <c r="X1699" i="1"/>
  <c r="S1699" i="1"/>
  <c r="X1697" i="1"/>
  <c r="S1697" i="1"/>
  <c r="D1694" i="1"/>
  <c r="G1694" i="1"/>
  <c r="S1687" i="1"/>
  <c r="X1687" i="1"/>
  <c r="X1683" i="1"/>
  <c r="S1683" i="1"/>
  <c r="X1681" i="1"/>
  <c r="S1681" i="1"/>
  <c r="X1673" i="1"/>
  <c r="S1673" i="1"/>
  <c r="X1672" i="1"/>
  <c r="S1672" i="1"/>
  <c r="S1669" i="1"/>
  <c r="X1669" i="1"/>
  <c r="D1667" i="1"/>
  <c r="G1667" i="1"/>
  <c r="D1658" i="1"/>
  <c r="G1658" i="1"/>
  <c r="D1654" i="1"/>
  <c r="G1654" i="1"/>
  <c r="S1648" i="1"/>
  <c r="X1648" i="1"/>
  <c r="D1643" i="1"/>
  <c r="G1643" i="1"/>
  <c r="D1639" i="1"/>
  <c r="G1639" i="1"/>
  <c r="D1630" i="1"/>
  <c r="G1630" i="1"/>
  <c r="D1618" i="1"/>
  <c r="G1618" i="1"/>
  <c r="T1617" i="1"/>
  <c r="V1617" i="1" s="1"/>
  <c r="W1617" i="1"/>
  <c r="D1615" i="1"/>
  <c r="G1615" i="1"/>
  <c r="X1609" i="1"/>
  <c r="S1609" i="1"/>
  <c r="D1603" i="1"/>
  <c r="G1603" i="1"/>
  <c r="D1595" i="1"/>
  <c r="G1595" i="1"/>
  <c r="D1587" i="1"/>
  <c r="G1587" i="1"/>
  <c r="D1579" i="1"/>
  <c r="G1579" i="1"/>
  <c r="D1571" i="1"/>
  <c r="G1571" i="1"/>
  <c r="D1563" i="1"/>
  <c r="G1563" i="1"/>
  <c r="D1555" i="1"/>
  <c r="G1555" i="1"/>
  <c r="D1547" i="1"/>
  <c r="G1547" i="1"/>
  <c r="D1539" i="1"/>
  <c r="G1539" i="1"/>
  <c r="D1531" i="1"/>
  <c r="G1531" i="1"/>
  <c r="D1523" i="1"/>
  <c r="G1523" i="1"/>
  <c r="D1515" i="1"/>
  <c r="G1515" i="1"/>
  <c r="D1507" i="1"/>
  <c r="G1507" i="1"/>
  <c r="D1499" i="1"/>
  <c r="G1499" i="1"/>
  <c r="D1475" i="1"/>
  <c r="G1475" i="1"/>
  <c r="D1467" i="1"/>
  <c r="G1467" i="1"/>
  <c r="X1894" i="1"/>
  <c r="S1893" i="1"/>
  <c r="X1893" i="1"/>
  <c r="D1890" i="1"/>
  <c r="S1884" i="1"/>
  <c r="X1884" i="1"/>
  <c r="S1883" i="1"/>
  <c r="X1883" i="1"/>
  <c r="G1881" i="1"/>
  <c r="D1879" i="1"/>
  <c r="G1879" i="1"/>
  <c r="X1878" i="1"/>
  <c r="S1877" i="1"/>
  <c r="X1877" i="1"/>
  <c r="D1874" i="1"/>
  <c r="S1868" i="1"/>
  <c r="X1868" i="1"/>
  <c r="S1867" i="1"/>
  <c r="X1867" i="1"/>
  <c r="G1865" i="1"/>
  <c r="D1863" i="1"/>
  <c r="G1863" i="1"/>
  <c r="X1862" i="1"/>
  <c r="S1861" i="1"/>
  <c r="X1861" i="1"/>
  <c r="D1858" i="1"/>
  <c r="S1852" i="1"/>
  <c r="X1852" i="1"/>
  <c r="S1851" i="1"/>
  <c r="X1851" i="1"/>
  <c r="G1849" i="1"/>
  <c r="D1847" i="1"/>
  <c r="G1847" i="1"/>
  <c r="X1846" i="1"/>
  <c r="S1845" i="1"/>
  <c r="X1845" i="1"/>
  <c r="D1842" i="1"/>
  <c r="S1836" i="1"/>
  <c r="X1836" i="1"/>
  <c r="S1835" i="1"/>
  <c r="X1835" i="1"/>
  <c r="G1833" i="1"/>
  <c r="D1831" i="1"/>
  <c r="G1831" i="1"/>
  <c r="X1830" i="1"/>
  <c r="S1829" i="1"/>
  <c r="X1829" i="1"/>
  <c r="D1826" i="1"/>
  <c r="S1820" i="1"/>
  <c r="X1820" i="1"/>
  <c r="S1819" i="1"/>
  <c r="X1819" i="1"/>
  <c r="G1817" i="1"/>
  <c r="D1815" i="1"/>
  <c r="G1815" i="1"/>
  <c r="X1814" i="1"/>
  <c r="S1813" i="1"/>
  <c r="X1813" i="1"/>
  <c r="D1810" i="1"/>
  <c r="S1804" i="1"/>
  <c r="X1804" i="1"/>
  <c r="S1803" i="1"/>
  <c r="X1803" i="1"/>
  <c r="G1801" i="1"/>
  <c r="D1799" i="1"/>
  <c r="G1799" i="1"/>
  <c r="X1798" i="1"/>
  <c r="S1797" i="1"/>
  <c r="X1797" i="1"/>
  <c r="D1794" i="1"/>
  <c r="S1788" i="1"/>
  <c r="X1788" i="1"/>
  <c r="S1787" i="1"/>
  <c r="X1787" i="1"/>
  <c r="G1785" i="1"/>
  <c r="D1783" i="1"/>
  <c r="G1783" i="1"/>
  <c r="X1782" i="1"/>
  <c r="S1781" i="1"/>
  <c r="X1781" i="1"/>
  <c r="D1778" i="1"/>
  <c r="S1772" i="1"/>
  <c r="X1772" i="1"/>
  <c r="S1771" i="1"/>
  <c r="X1771" i="1"/>
  <c r="G1769" i="1"/>
  <c r="D1767" i="1"/>
  <c r="G1767" i="1"/>
  <c r="X1766" i="1"/>
  <c r="S1765" i="1"/>
  <c r="X1765" i="1"/>
  <c r="D1762" i="1"/>
  <c r="S1756" i="1"/>
  <c r="X1756" i="1"/>
  <c r="S1755" i="1"/>
  <c r="X1755" i="1"/>
  <c r="S1752" i="1"/>
  <c r="X1751" i="1"/>
  <c r="T1749" i="1"/>
  <c r="V1749" i="1" s="1"/>
  <c r="W1749" i="1"/>
  <c r="X1747" i="1"/>
  <c r="S1747" i="1"/>
  <c r="D1746" i="1"/>
  <c r="G1746" i="1"/>
  <c r="D1745" i="1"/>
  <c r="S1742" i="1"/>
  <c r="X1742" i="1"/>
  <c r="X1740" i="1"/>
  <c r="S1740" i="1"/>
  <c r="S1738" i="1"/>
  <c r="X1738" i="1"/>
  <c r="W1735" i="1"/>
  <c r="T1735" i="1"/>
  <c r="V1735" i="1" s="1"/>
  <c r="G1734" i="1"/>
  <c r="G1733" i="1"/>
  <c r="D1733" i="1"/>
  <c r="X1732" i="1"/>
  <c r="S1732" i="1"/>
  <c r="D1727" i="1"/>
  <c r="G1727" i="1"/>
  <c r="S1726" i="1"/>
  <c r="X1726" i="1"/>
  <c r="G1723" i="1"/>
  <c r="D1723" i="1"/>
  <c r="D1722" i="1"/>
  <c r="G1722" i="1"/>
  <c r="G1721" i="1"/>
  <c r="D1721" i="1"/>
  <c r="X1720" i="1"/>
  <c r="S1720" i="1"/>
  <c r="G1717" i="1"/>
  <c r="D1717" i="1"/>
  <c r="X1716" i="1"/>
  <c r="S1716" i="1"/>
  <c r="D1711" i="1"/>
  <c r="G1711" i="1"/>
  <c r="S1710" i="1"/>
  <c r="X1710" i="1"/>
  <c r="G1707" i="1"/>
  <c r="D1707" i="1"/>
  <c r="D1706" i="1"/>
  <c r="G1706" i="1"/>
  <c r="G1705" i="1"/>
  <c r="D1705" i="1"/>
  <c r="X1704" i="1"/>
  <c r="S1704" i="1"/>
  <c r="G1701" i="1"/>
  <c r="D1701" i="1"/>
  <c r="X1700" i="1"/>
  <c r="S1700" i="1"/>
  <c r="D1695" i="1"/>
  <c r="G1695" i="1"/>
  <c r="S1694" i="1"/>
  <c r="X1694" i="1"/>
  <c r="G1691" i="1"/>
  <c r="D1691" i="1"/>
  <c r="D1690" i="1"/>
  <c r="G1690" i="1"/>
  <c r="G1689" i="1"/>
  <c r="D1689" i="1"/>
  <c r="X1688" i="1"/>
  <c r="S1688" i="1"/>
  <c r="G1685" i="1"/>
  <c r="D1685" i="1"/>
  <c r="X1684" i="1"/>
  <c r="S1684" i="1"/>
  <c r="D1679" i="1"/>
  <c r="G1679" i="1"/>
  <c r="D1678" i="1"/>
  <c r="G1678" i="1"/>
  <c r="D1666" i="1"/>
  <c r="G1666" i="1"/>
  <c r="T1665" i="1"/>
  <c r="V1665" i="1" s="1"/>
  <c r="W1665" i="1"/>
  <c r="D1663" i="1"/>
  <c r="G1663" i="1"/>
  <c r="X1657" i="1"/>
  <c r="S1657" i="1"/>
  <c r="X1656" i="1"/>
  <c r="S1656" i="1"/>
  <c r="S1653" i="1"/>
  <c r="X1653" i="1"/>
  <c r="W1652" i="1"/>
  <c r="D1651" i="1"/>
  <c r="G1651" i="1"/>
  <c r="D1642" i="1"/>
  <c r="G1642" i="1"/>
  <c r="D1638" i="1"/>
  <c r="G1638" i="1"/>
  <c r="S1632" i="1"/>
  <c r="X1632" i="1"/>
  <c r="D1627" i="1"/>
  <c r="G1627" i="1"/>
  <c r="D1623" i="1"/>
  <c r="G1623" i="1"/>
  <c r="D1614" i="1"/>
  <c r="G1614" i="1"/>
  <c r="D2146" i="1"/>
  <c r="D2138" i="1"/>
  <c r="D2130" i="1"/>
  <c r="D2122" i="1"/>
  <c r="D2114" i="1"/>
  <c r="D2106" i="1"/>
  <c r="D2098" i="1"/>
  <c r="W2090" i="1"/>
  <c r="D2090" i="1"/>
  <c r="W2082" i="1"/>
  <c r="D2082" i="1"/>
  <c r="W2074" i="1"/>
  <c r="D2074" i="1"/>
  <c r="W2066" i="1"/>
  <c r="D2066" i="1"/>
  <c r="D2058" i="1"/>
  <c r="T2052" i="1"/>
  <c r="V2052" i="1" s="1"/>
  <c r="D2050" i="1"/>
  <c r="T2044" i="1"/>
  <c r="V2044" i="1" s="1"/>
  <c r="D2042" i="1"/>
  <c r="T2036" i="1"/>
  <c r="V2036" i="1" s="1"/>
  <c r="D2034" i="1"/>
  <c r="T2028" i="1"/>
  <c r="V2028" i="1" s="1"/>
  <c r="D2026" i="1"/>
  <c r="T2020" i="1"/>
  <c r="V2020" i="1" s="1"/>
  <c r="D2018" i="1"/>
  <c r="D2010" i="1"/>
  <c r="T2004" i="1"/>
  <c r="V2004" i="1" s="1"/>
  <c r="D2002" i="1"/>
  <c r="D1894" i="1"/>
  <c r="S1888" i="1"/>
  <c r="X1888" i="1"/>
  <c r="S1887" i="1"/>
  <c r="X1887" i="1"/>
  <c r="G1885" i="1"/>
  <c r="D1883" i="1"/>
  <c r="G1883" i="1"/>
  <c r="S1881" i="1"/>
  <c r="X1881" i="1"/>
  <c r="D1878" i="1"/>
  <c r="S1872" i="1"/>
  <c r="X1872" i="1"/>
  <c r="S1871" i="1"/>
  <c r="X1871" i="1"/>
  <c r="G1869" i="1"/>
  <c r="D1867" i="1"/>
  <c r="G1867" i="1"/>
  <c r="S1865" i="1"/>
  <c r="X1865" i="1"/>
  <c r="D1862" i="1"/>
  <c r="S1856" i="1"/>
  <c r="X1856" i="1"/>
  <c r="S1855" i="1"/>
  <c r="X1855" i="1"/>
  <c r="G1853" i="1"/>
  <c r="D1851" i="1"/>
  <c r="G1851" i="1"/>
  <c r="S1849" i="1"/>
  <c r="X1849" i="1"/>
  <c r="D1846" i="1"/>
  <c r="S1840" i="1"/>
  <c r="X1840" i="1"/>
  <c r="S1839" i="1"/>
  <c r="X1839" i="1"/>
  <c r="G1837" i="1"/>
  <c r="D1835" i="1"/>
  <c r="G1835" i="1"/>
  <c r="S1833" i="1"/>
  <c r="X1833" i="1"/>
  <c r="D1830" i="1"/>
  <c r="S1824" i="1"/>
  <c r="X1824" i="1"/>
  <c r="S1823" i="1"/>
  <c r="X1823" i="1"/>
  <c r="G1821" i="1"/>
  <c r="D1819" i="1"/>
  <c r="G1819" i="1"/>
  <c r="S1817" i="1"/>
  <c r="X1817" i="1"/>
  <c r="D1814" i="1"/>
  <c r="S1808" i="1"/>
  <c r="X1808" i="1"/>
  <c r="S1807" i="1"/>
  <c r="X1807" i="1"/>
  <c r="G1805" i="1"/>
  <c r="D1803" i="1"/>
  <c r="G1803" i="1"/>
  <c r="S1801" i="1"/>
  <c r="X1801" i="1"/>
  <c r="D1798" i="1"/>
  <c r="S1792" i="1"/>
  <c r="X1792" i="1"/>
  <c r="S1791" i="1"/>
  <c r="X1791" i="1"/>
  <c r="G1789" i="1"/>
  <c r="D1787" i="1"/>
  <c r="G1787" i="1"/>
  <c r="S1785" i="1"/>
  <c r="X1785" i="1"/>
  <c r="D1782" i="1"/>
  <c r="S1776" i="1"/>
  <c r="X1776" i="1"/>
  <c r="S1775" i="1"/>
  <c r="X1775" i="1"/>
  <c r="G1773" i="1"/>
  <c r="D1771" i="1"/>
  <c r="G1771" i="1"/>
  <c r="S1769" i="1"/>
  <c r="X1769" i="1"/>
  <c r="D1766" i="1"/>
  <c r="S1760" i="1"/>
  <c r="X1760" i="1"/>
  <c r="S1759" i="1"/>
  <c r="X1759" i="1"/>
  <c r="G1757" i="1"/>
  <c r="D1755" i="1"/>
  <c r="G1755" i="1"/>
  <c r="X1754" i="1"/>
  <c r="X1753" i="1"/>
  <c r="S1753" i="1"/>
  <c r="G1748" i="1"/>
  <c r="S1744" i="1"/>
  <c r="X1743" i="1"/>
  <c r="T1741" i="1"/>
  <c r="V1741" i="1" s="1"/>
  <c r="X1739" i="1"/>
  <c r="S1739" i="1"/>
  <c r="D1738" i="1"/>
  <c r="G1738" i="1"/>
  <c r="D1737" i="1"/>
  <c r="S1734" i="1"/>
  <c r="X1734" i="1"/>
  <c r="S1727" i="1"/>
  <c r="X1727" i="1"/>
  <c r="X1723" i="1"/>
  <c r="S1723" i="1"/>
  <c r="X1721" i="1"/>
  <c r="S1721" i="1"/>
  <c r="D1718" i="1"/>
  <c r="G1718" i="1"/>
  <c r="S1711" i="1"/>
  <c r="X1711" i="1"/>
  <c r="X1707" i="1"/>
  <c r="S1707" i="1"/>
  <c r="X1705" i="1"/>
  <c r="S1705" i="1"/>
  <c r="D1702" i="1"/>
  <c r="G1702" i="1"/>
  <c r="S1695" i="1"/>
  <c r="X1695" i="1"/>
  <c r="X1691" i="1"/>
  <c r="S1691" i="1"/>
  <c r="X1689" i="1"/>
  <c r="S1689" i="1"/>
  <c r="D1686" i="1"/>
  <c r="G1686" i="1"/>
  <c r="S1679" i="1"/>
  <c r="X1679" i="1"/>
  <c r="D1675" i="1"/>
  <c r="G1675" i="1"/>
  <c r="D1671" i="1"/>
  <c r="G1671" i="1"/>
  <c r="D1662" i="1"/>
  <c r="G1662" i="1"/>
  <c r="D1650" i="1"/>
  <c r="G1650" i="1"/>
  <c r="T1649" i="1"/>
  <c r="V1649" i="1" s="1"/>
  <c r="W1649" i="1"/>
  <c r="D1647" i="1"/>
  <c r="G1647" i="1"/>
  <c r="X1641" i="1"/>
  <c r="S1641" i="1"/>
  <c r="X1640" i="1"/>
  <c r="S1640" i="1"/>
  <c r="S1637" i="1"/>
  <c r="X1637" i="1"/>
  <c r="W1636" i="1"/>
  <c r="T1636" i="1"/>
  <c r="V1636" i="1" s="1"/>
  <c r="D1635" i="1"/>
  <c r="G1635" i="1"/>
  <c r="D1626" i="1"/>
  <c r="G1626" i="1"/>
  <c r="D1622" i="1"/>
  <c r="G1622" i="1"/>
  <c r="S1616" i="1"/>
  <c r="X1616" i="1"/>
  <c r="D1611" i="1"/>
  <c r="G1611" i="1"/>
  <c r="D1607" i="1"/>
  <c r="G1607" i="1"/>
  <c r="D1599" i="1"/>
  <c r="G1599" i="1"/>
  <c r="D1591" i="1"/>
  <c r="G1591" i="1"/>
  <c r="D1583" i="1"/>
  <c r="G1583" i="1"/>
  <c r="D1575" i="1"/>
  <c r="G1575" i="1"/>
  <c r="D1567" i="1"/>
  <c r="G1567" i="1"/>
  <c r="D1559" i="1"/>
  <c r="G1559" i="1"/>
  <c r="D1551" i="1"/>
  <c r="G1551" i="1"/>
  <c r="D1543" i="1"/>
  <c r="G1543" i="1"/>
  <c r="D1535" i="1"/>
  <c r="G1535" i="1"/>
  <c r="D1527" i="1"/>
  <c r="G1527" i="1"/>
  <c r="D1519" i="1"/>
  <c r="G1519" i="1"/>
  <c r="D1511" i="1"/>
  <c r="G1511" i="1"/>
  <c r="D1491" i="1"/>
  <c r="G1491" i="1"/>
  <c r="D1483" i="1"/>
  <c r="G1483" i="1"/>
  <c r="D1459" i="1"/>
  <c r="G1459" i="1"/>
  <c r="G1203" i="1"/>
  <c r="D1203" i="1"/>
  <c r="W2000" i="1"/>
  <c r="T2000" i="1"/>
  <c r="V2000" i="1" s="1"/>
  <c r="S1999" i="1"/>
  <c r="X1999" i="1"/>
  <c r="T1998" i="1"/>
  <c r="V1998" i="1" s="1"/>
  <c r="W1998" i="1"/>
  <c r="S1997" i="1"/>
  <c r="X1997" i="1"/>
  <c r="W1996" i="1"/>
  <c r="T1996" i="1"/>
  <c r="V1996" i="1" s="1"/>
  <c r="S1995" i="1"/>
  <c r="X1995" i="1"/>
  <c r="T1994" i="1"/>
  <c r="V1994" i="1" s="1"/>
  <c r="W1994" i="1"/>
  <c r="S1993" i="1"/>
  <c r="X1993" i="1"/>
  <c r="W1992" i="1"/>
  <c r="T1992" i="1"/>
  <c r="V1992" i="1" s="1"/>
  <c r="S1991" i="1"/>
  <c r="X1991" i="1"/>
  <c r="T1990" i="1"/>
  <c r="V1990" i="1" s="1"/>
  <c r="W1990" i="1"/>
  <c r="S1989" i="1"/>
  <c r="X1989" i="1"/>
  <c r="W1988" i="1"/>
  <c r="T1988" i="1"/>
  <c r="V1988" i="1" s="1"/>
  <c r="S1987" i="1"/>
  <c r="X1987" i="1"/>
  <c r="T1986" i="1"/>
  <c r="V1986" i="1" s="1"/>
  <c r="W1986" i="1"/>
  <c r="S1985" i="1"/>
  <c r="X1985" i="1"/>
  <c r="W1984" i="1"/>
  <c r="T1984" i="1"/>
  <c r="V1984" i="1" s="1"/>
  <c r="S1983" i="1"/>
  <c r="X1983" i="1"/>
  <c r="T1982" i="1"/>
  <c r="V1982" i="1" s="1"/>
  <c r="W1982" i="1"/>
  <c r="S1981" i="1"/>
  <c r="X1981" i="1"/>
  <c r="W1980" i="1"/>
  <c r="T1980" i="1"/>
  <c r="V1980" i="1" s="1"/>
  <c r="S1979" i="1"/>
  <c r="X1979" i="1"/>
  <c r="T1978" i="1"/>
  <c r="V1978" i="1" s="1"/>
  <c r="W1978" i="1"/>
  <c r="S1977" i="1"/>
  <c r="X1977" i="1"/>
  <c r="W1976" i="1"/>
  <c r="T1976" i="1"/>
  <c r="V1976" i="1" s="1"/>
  <c r="S1975" i="1"/>
  <c r="X1975" i="1"/>
  <c r="T1974" i="1"/>
  <c r="V1974" i="1" s="1"/>
  <c r="W1974" i="1"/>
  <c r="S1973" i="1"/>
  <c r="X1973" i="1"/>
  <c r="W1972" i="1"/>
  <c r="T1972" i="1"/>
  <c r="V1972" i="1" s="1"/>
  <c r="S1971" i="1"/>
  <c r="X1971" i="1"/>
  <c r="T1970" i="1"/>
  <c r="V1970" i="1" s="1"/>
  <c r="W1970" i="1"/>
  <c r="S1969" i="1"/>
  <c r="X1969" i="1"/>
  <c r="W1968" i="1"/>
  <c r="T1968" i="1"/>
  <c r="V1968" i="1" s="1"/>
  <c r="S1967" i="1"/>
  <c r="X1967" i="1"/>
  <c r="T1966" i="1"/>
  <c r="V1966" i="1" s="1"/>
  <c r="W1966" i="1"/>
  <c r="S1965" i="1"/>
  <c r="X1965" i="1"/>
  <c r="W1964" i="1"/>
  <c r="T1964" i="1"/>
  <c r="V1964" i="1" s="1"/>
  <c r="S1963" i="1"/>
  <c r="X1963" i="1"/>
  <c r="T1962" i="1"/>
  <c r="V1962" i="1" s="1"/>
  <c r="W1962" i="1"/>
  <c r="S1961" i="1"/>
  <c r="X1961" i="1"/>
  <c r="W1960" i="1"/>
  <c r="T1960" i="1"/>
  <c r="V1960" i="1" s="1"/>
  <c r="S1959" i="1"/>
  <c r="X1959" i="1"/>
  <c r="S1957" i="1"/>
  <c r="X1957" i="1"/>
  <c r="W1956" i="1"/>
  <c r="T1956" i="1"/>
  <c r="V1956" i="1" s="1"/>
  <c r="S1955" i="1"/>
  <c r="X1955" i="1"/>
  <c r="T1954" i="1"/>
  <c r="V1954" i="1" s="1"/>
  <c r="W1954" i="1"/>
  <c r="S1953" i="1"/>
  <c r="X1953" i="1"/>
  <c r="W1952" i="1"/>
  <c r="T1952" i="1"/>
  <c r="V1952" i="1" s="1"/>
  <c r="S1951" i="1"/>
  <c r="X1951" i="1"/>
  <c r="T1950" i="1"/>
  <c r="V1950" i="1" s="1"/>
  <c r="W1950" i="1"/>
  <c r="S1949" i="1"/>
  <c r="X1949" i="1"/>
  <c r="W1948" i="1"/>
  <c r="T1948" i="1"/>
  <c r="V1948" i="1" s="1"/>
  <c r="S1947" i="1"/>
  <c r="X1947" i="1"/>
  <c r="T1946" i="1"/>
  <c r="V1946" i="1" s="1"/>
  <c r="W1946" i="1"/>
  <c r="S1945" i="1"/>
  <c r="X1945" i="1"/>
  <c r="W1944" i="1"/>
  <c r="T1944" i="1"/>
  <c r="V1944" i="1" s="1"/>
  <c r="S1943" i="1"/>
  <c r="X1943" i="1"/>
  <c r="S1941" i="1"/>
  <c r="X1941" i="1"/>
  <c r="W1940" i="1"/>
  <c r="T1940" i="1"/>
  <c r="V1940" i="1" s="1"/>
  <c r="S1939" i="1"/>
  <c r="X1939" i="1"/>
  <c r="T1938" i="1"/>
  <c r="V1938" i="1" s="1"/>
  <c r="W1938" i="1"/>
  <c r="S1937" i="1"/>
  <c r="X1937" i="1"/>
  <c r="W1936" i="1"/>
  <c r="T1936" i="1"/>
  <c r="V1936" i="1" s="1"/>
  <c r="S1935" i="1"/>
  <c r="X1935" i="1"/>
  <c r="T1934" i="1"/>
  <c r="V1934" i="1" s="1"/>
  <c r="W1934" i="1"/>
  <c r="S1933" i="1"/>
  <c r="X1933" i="1"/>
  <c r="W1932" i="1"/>
  <c r="T1932" i="1"/>
  <c r="V1932" i="1" s="1"/>
  <c r="S1931" i="1"/>
  <c r="X1931" i="1"/>
  <c r="T1930" i="1"/>
  <c r="V1930" i="1" s="1"/>
  <c r="W1930" i="1"/>
  <c r="S1929" i="1"/>
  <c r="X1929" i="1"/>
  <c r="S1927" i="1"/>
  <c r="X1927" i="1"/>
  <c r="T1926" i="1"/>
  <c r="V1926" i="1" s="1"/>
  <c r="W1926" i="1"/>
  <c r="S1925" i="1"/>
  <c r="X1925" i="1"/>
  <c r="W1924" i="1"/>
  <c r="T1924" i="1"/>
  <c r="V1924" i="1" s="1"/>
  <c r="S1923" i="1"/>
  <c r="X1923" i="1"/>
  <c r="T1922" i="1"/>
  <c r="V1922" i="1" s="1"/>
  <c r="W1922" i="1"/>
  <c r="S1921" i="1"/>
  <c r="X1921" i="1"/>
  <c r="W1920" i="1"/>
  <c r="T1920" i="1"/>
  <c r="V1920" i="1" s="1"/>
  <c r="S1919" i="1"/>
  <c r="X1919" i="1"/>
  <c r="T1918" i="1"/>
  <c r="V1918" i="1" s="1"/>
  <c r="W1918" i="1"/>
  <c r="S1917" i="1"/>
  <c r="X1917" i="1"/>
  <c r="W1916" i="1"/>
  <c r="T1916" i="1"/>
  <c r="V1916" i="1" s="1"/>
  <c r="S1915" i="1"/>
  <c r="X1915" i="1"/>
  <c r="T1914" i="1"/>
  <c r="V1914" i="1" s="1"/>
  <c r="W1914" i="1"/>
  <c r="S1913" i="1"/>
  <c r="X1913" i="1"/>
  <c r="W1912" i="1"/>
  <c r="T1912" i="1"/>
  <c r="V1912" i="1" s="1"/>
  <c r="S1911" i="1"/>
  <c r="X1911" i="1"/>
  <c r="T1910" i="1"/>
  <c r="V1910" i="1" s="1"/>
  <c r="W1910" i="1"/>
  <c r="S1909" i="1"/>
  <c r="X1909" i="1"/>
  <c r="W1908" i="1"/>
  <c r="T1908" i="1"/>
  <c r="V1908" i="1" s="1"/>
  <c r="S1907" i="1"/>
  <c r="X1907" i="1"/>
  <c r="T1906" i="1"/>
  <c r="V1906" i="1" s="1"/>
  <c r="W1906" i="1"/>
  <c r="S1905" i="1"/>
  <c r="X1905" i="1"/>
  <c r="W1904" i="1"/>
  <c r="T1904" i="1"/>
  <c r="V1904" i="1" s="1"/>
  <c r="S1903" i="1"/>
  <c r="X1903" i="1"/>
  <c r="S1901" i="1"/>
  <c r="X1901" i="1"/>
  <c r="W1900" i="1"/>
  <c r="T1900" i="1"/>
  <c r="V1900" i="1" s="1"/>
  <c r="S1899" i="1"/>
  <c r="X1899" i="1"/>
  <c r="T1898" i="1"/>
  <c r="V1898" i="1" s="1"/>
  <c r="W1898" i="1"/>
  <c r="S1897" i="1"/>
  <c r="X1897" i="1"/>
  <c r="W1896" i="1"/>
  <c r="T1896" i="1"/>
  <c r="V1896" i="1" s="1"/>
  <c r="S1895" i="1"/>
  <c r="X1895" i="1"/>
  <c r="S1892" i="1"/>
  <c r="X1892" i="1"/>
  <c r="S1891" i="1"/>
  <c r="X1891" i="1"/>
  <c r="G1889" i="1"/>
  <c r="D1887" i="1"/>
  <c r="G1887" i="1"/>
  <c r="S1885" i="1"/>
  <c r="X1885" i="1"/>
  <c r="T1882" i="1"/>
  <c r="V1882" i="1" s="1"/>
  <c r="W1882" i="1"/>
  <c r="D1882" i="1"/>
  <c r="S1876" i="1"/>
  <c r="X1876" i="1"/>
  <c r="S1875" i="1"/>
  <c r="X1875" i="1"/>
  <c r="G1873" i="1"/>
  <c r="D1871" i="1"/>
  <c r="G1871" i="1"/>
  <c r="S1869" i="1"/>
  <c r="X1869" i="1"/>
  <c r="T1866" i="1"/>
  <c r="V1866" i="1" s="1"/>
  <c r="W1866" i="1"/>
  <c r="D1866" i="1"/>
  <c r="S1860" i="1"/>
  <c r="X1860" i="1"/>
  <c r="S1859" i="1"/>
  <c r="X1859" i="1"/>
  <c r="G1857" i="1"/>
  <c r="D1855" i="1"/>
  <c r="G1855" i="1"/>
  <c r="S1853" i="1"/>
  <c r="X1853" i="1"/>
  <c r="T1850" i="1"/>
  <c r="V1850" i="1" s="1"/>
  <c r="W1850" i="1"/>
  <c r="D1850" i="1"/>
  <c r="S1844" i="1"/>
  <c r="X1844" i="1"/>
  <c r="S1843" i="1"/>
  <c r="X1843" i="1"/>
  <c r="G1841" i="1"/>
  <c r="D1839" i="1"/>
  <c r="G1839" i="1"/>
  <c r="S1837" i="1"/>
  <c r="X1837" i="1"/>
  <c r="T1834" i="1"/>
  <c r="V1834" i="1" s="1"/>
  <c r="W1834" i="1"/>
  <c r="D1834" i="1"/>
  <c r="S1828" i="1"/>
  <c r="X1828" i="1"/>
  <c r="S1827" i="1"/>
  <c r="X1827" i="1"/>
  <c r="G1825" i="1"/>
  <c r="D1823" i="1"/>
  <c r="G1823" i="1"/>
  <c r="S1821" i="1"/>
  <c r="X1821" i="1"/>
  <c r="T1818" i="1"/>
  <c r="V1818" i="1" s="1"/>
  <c r="W1818" i="1"/>
  <c r="D1818" i="1"/>
  <c r="S1812" i="1"/>
  <c r="X1812" i="1"/>
  <c r="S1811" i="1"/>
  <c r="X1811" i="1"/>
  <c r="G1809" i="1"/>
  <c r="D1807" i="1"/>
  <c r="G1807" i="1"/>
  <c r="S1805" i="1"/>
  <c r="X1805" i="1"/>
  <c r="T1802" i="1"/>
  <c r="V1802" i="1" s="1"/>
  <c r="W1802" i="1"/>
  <c r="D1802" i="1"/>
  <c r="S1796" i="1"/>
  <c r="X1796" i="1"/>
  <c r="S1795" i="1"/>
  <c r="X1795" i="1"/>
  <c r="G1793" i="1"/>
  <c r="D1791" i="1"/>
  <c r="G1791" i="1"/>
  <c r="S1789" i="1"/>
  <c r="X1789" i="1"/>
  <c r="T1786" i="1"/>
  <c r="V1786" i="1" s="1"/>
  <c r="W1786" i="1"/>
  <c r="D1786" i="1"/>
  <c r="S1780" i="1"/>
  <c r="X1780" i="1"/>
  <c r="S1779" i="1"/>
  <c r="X1779" i="1"/>
  <c r="G1777" i="1"/>
  <c r="D1775" i="1"/>
  <c r="G1775" i="1"/>
  <c r="S1773" i="1"/>
  <c r="X1773" i="1"/>
  <c r="D1772" i="1"/>
  <c r="G1772" i="1"/>
  <c r="T1770" i="1"/>
  <c r="V1770" i="1" s="1"/>
  <c r="W1770" i="1"/>
  <c r="S1764" i="1"/>
  <c r="X1764" i="1"/>
  <c r="S1763" i="1"/>
  <c r="X1763" i="1"/>
  <c r="G1761" i="1"/>
  <c r="D1759" i="1"/>
  <c r="G1759" i="1"/>
  <c r="S1757" i="1"/>
  <c r="X1757" i="1"/>
  <c r="D1756" i="1"/>
  <c r="G1756" i="1"/>
  <c r="T1754" i="1"/>
  <c r="V1754" i="1" s="1"/>
  <c r="W1754" i="1"/>
  <c r="W1751" i="1"/>
  <c r="T1751" i="1"/>
  <c r="V1751" i="1" s="1"/>
  <c r="G1750" i="1"/>
  <c r="G1749" i="1"/>
  <c r="D1749" i="1"/>
  <c r="D1747" i="1"/>
  <c r="X1745" i="1"/>
  <c r="S1745" i="1"/>
  <c r="T1736" i="1"/>
  <c r="V1736" i="1" s="1"/>
  <c r="W1736" i="1"/>
  <c r="D1735" i="1"/>
  <c r="G1735" i="1"/>
  <c r="T1733" i="1"/>
  <c r="V1733" i="1" s="1"/>
  <c r="W1733" i="1"/>
  <c r="G1731" i="1"/>
  <c r="D1731" i="1"/>
  <c r="D1730" i="1"/>
  <c r="G1730" i="1"/>
  <c r="G1729" i="1"/>
  <c r="D1729" i="1"/>
  <c r="X1728" i="1"/>
  <c r="S1728" i="1"/>
  <c r="G1725" i="1"/>
  <c r="D1725" i="1"/>
  <c r="X1724" i="1"/>
  <c r="S1724" i="1"/>
  <c r="D1719" i="1"/>
  <c r="G1719" i="1"/>
  <c r="S1718" i="1"/>
  <c r="X1718" i="1"/>
  <c r="G1715" i="1"/>
  <c r="D1715" i="1"/>
  <c r="D1714" i="1"/>
  <c r="G1714" i="1"/>
  <c r="G1713" i="1"/>
  <c r="D1713" i="1"/>
  <c r="X1712" i="1"/>
  <c r="S1712" i="1"/>
  <c r="G1709" i="1"/>
  <c r="D1709" i="1"/>
  <c r="X1708" i="1"/>
  <c r="S1708" i="1"/>
  <c r="D1703" i="1"/>
  <c r="G1703" i="1"/>
  <c r="S1702" i="1"/>
  <c r="X1702" i="1"/>
  <c r="G1699" i="1"/>
  <c r="D1699" i="1"/>
  <c r="D1698" i="1"/>
  <c r="G1698" i="1"/>
  <c r="G1697" i="1"/>
  <c r="D1697" i="1"/>
  <c r="X1696" i="1"/>
  <c r="S1696" i="1"/>
  <c r="G1693" i="1"/>
  <c r="D1693" i="1"/>
  <c r="X1692" i="1"/>
  <c r="S1692" i="1"/>
  <c r="D1687" i="1"/>
  <c r="G1687" i="1"/>
  <c r="S1686" i="1"/>
  <c r="X1686" i="1"/>
  <c r="G1683" i="1"/>
  <c r="D1683" i="1"/>
  <c r="D1682" i="1"/>
  <c r="G1682" i="1"/>
  <c r="G1681" i="1"/>
  <c r="D1681" i="1"/>
  <c r="X1680" i="1"/>
  <c r="S1680" i="1"/>
  <c r="D1674" i="1"/>
  <c r="G1674" i="1"/>
  <c r="D1670" i="1"/>
  <c r="G1670" i="1"/>
  <c r="S1664" i="1"/>
  <c r="X1664" i="1"/>
  <c r="D1659" i="1"/>
  <c r="G1659" i="1"/>
  <c r="D1655" i="1"/>
  <c r="G1655" i="1"/>
  <c r="D1646" i="1"/>
  <c r="G1646" i="1"/>
  <c r="D1634" i="1"/>
  <c r="G1634" i="1"/>
  <c r="T1633" i="1"/>
  <c r="V1633" i="1" s="1"/>
  <c r="W1633" i="1"/>
  <c r="D1631" i="1"/>
  <c r="G1631" i="1"/>
  <c r="X1625" i="1"/>
  <c r="S1625" i="1"/>
  <c r="X1624" i="1"/>
  <c r="S1624" i="1"/>
  <c r="S1621" i="1"/>
  <c r="X1621" i="1"/>
  <c r="W1620" i="1"/>
  <c r="T1620" i="1"/>
  <c r="V1620" i="1" s="1"/>
  <c r="D1619" i="1"/>
  <c r="G1619" i="1"/>
  <c r="D1610" i="1"/>
  <c r="G1610" i="1"/>
  <c r="G1732" i="1"/>
  <c r="S1730" i="1"/>
  <c r="X1730" i="1"/>
  <c r="G1724" i="1"/>
  <c r="S1722" i="1"/>
  <c r="X1722" i="1"/>
  <c r="G1716" i="1"/>
  <c r="S1714" i="1"/>
  <c r="X1714" i="1"/>
  <c r="G1708" i="1"/>
  <c r="S1706" i="1"/>
  <c r="X1706" i="1"/>
  <c r="G1700" i="1"/>
  <c r="S1698" i="1"/>
  <c r="X1698" i="1"/>
  <c r="G1692" i="1"/>
  <c r="S1690" i="1"/>
  <c r="X1690" i="1"/>
  <c r="G1684" i="1"/>
  <c r="S1682" i="1"/>
  <c r="X1682" i="1"/>
  <c r="S1678" i="1"/>
  <c r="X1678" i="1"/>
  <c r="S1667" i="1"/>
  <c r="X1667" i="1"/>
  <c r="G1664" i="1"/>
  <c r="S1662" i="1"/>
  <c r="X1662" i="1"/>
  <c r="S1651" i="1"/>
  <c r="X1651" i="1"/>
  <c r="G1648" i="1"/>
  <c r="S1646" i="1"/>
  <c r="X1646" i="1"/>
  <c r="S1635" i="1"/>
  <c r="X1635" i="1"/>
  <c r="G1632" i="1"/>
  <c r="S1630" i="1"/>
  <c r="X1630" i="1"/>
  <c r="S1619" i="1"/>
  <c r="X1619" i="1"/>
  <c r="G1616" i="1"/>
  <c r="S1614" i="1"/>
  <c r="X1614" i="1"/>
  <c r="T1605" i="1"/>
  <c r="V1605" i="1" s="1"/>
  <c r="W1605" i="1"/>
  <c r="T1601" i="1"/>
  <c r="V1601" i="1" s="1"/>
  <c r="W1601" i="1"/>
  <c r="T1597" i="1"/>
  <c r="V1597" i="1" s="1"/>
  <c r="T1593" i="1"/>
  <c r="V1593" i="1" s="1"/>
  <c r="W1593" i="1"/>
  <c r="T1589" i="1"/>
  <c r="V1589" i="1" s="1"/>
  <c r="T1585" i="1"/>
  <c r="V1585" i="1" s="1"/>
  <c r="W1585" i="1"/>
  <c r="T1581" i="1"/>
  <c r="V1581" i="1" s="1"/>
  <c r="W1581" i="1"/>
  <c r="T1577" i="1"/>
  <c r="V1577" i="1" s="1"/>
  <c r="W1577" i="1"/>
  <c r="T1573" i="1"/>
  <c r="V1573" i="1" s="1"/>
  <c r="W1573" i="1"/>
  <c r="T1569" i="1"/>
  <c r="V1569" i="1" s="1"/>
  <c r="W1569" i="1"/>
  <c r="T1565" i="1"/>
  <c r="V1565" i="1" s="1"/>
  <c r="T1561" i="1"/>
  <c r="V1561" i="1" s="1"/>
  <c r="W1561" i="1"/>
  <c r="T1557" i="1"/>
  <c r="V1557" i="1" s="1"/>
  <c r="T1553" i="1"/>
  <c r="V1553" i="1" s="1"/>
  <c r="W1553" i="1"/>
  <c r="T1549" i="1"/>
  <c r="V1549" i="1" s="1"/>
  <c r="W1549" i="1"/>
  <c r="T1545" i="1"/>
  <c r="V1545" i="1" s="1"/>
  <c r="W1545" i="1"/>
  <c r="T1541" i="1"/>
  <c r="V1541" i="1" s="1"/>
  <c r="W1541" i="1"/>
  <c r="T1537" i="1"/>
  <c r="V1537" i="1" s="1"/>
  <c r="W1537" i="1"/>
  <c r="T1533" i="1"/>
  <c r="V1533" i="1" s="1"/>
  <c r="T1529" i="1"/>
  <c r="V1529" i="1" s="1"/>
  <c r="W1529" i="1"/>
  <c r="T1525" i="1"/>
  <c r="V1525" i="1" s="1"/>
  <c r="T1521" i="1"/>
  <c r="V1521" i="1" s="1"/>
  <c r="W1521" i="1"/>
  <c r="T1517" i="1"/>
  <c r="V1517" i="1" s="1"/>
  <c r="W1517" i="1"/>
  <c r="T1509" i="1"/>
  <c r="V1509" i="1" s="1"/>
  <c r="W1509" i="1"/>
  <c r="D1503" i="1"/>
  <c r="G1503" i="1"/>
  <c r="X1501" i="1"/>
  <c r="S1501" i="1"/>
  <c r="S1499" i="1"/>
  <c r="X1499" i="1"/>
  <c r="G1496" i="1"/>
  <c r="T1494" i="1"/>
  <c r="V1494" i="1" s="1"/>
  <c r="W1494" i="1"/>
  <c r="G1494" i="1"/>
  <c r="D1494" i="1"/>
  <c r="T1492" i="1"/>
  <c r="V1492" i="1" s="1"/>
  <c r="X1488" i="1"/>
  <c r="S1488" i="1"/>
  <c r="D1484" i="1"/>
  <c r="G1484" i="1"/>
  <c r="X1482" i="1"/>
  <c r="S1482" i="1"/>
  <c r="T1481" i="1"/>
  <c r="V1481" i="1" s="1"/>
  <c r="W1481" i="1"/>
  <c r="D1471" i="1"/>
  <c r="G1471" i="1"/>
  <c r="X1469" i="1"/>
  <c r="S1469" i="1"/>
  <c r="S1467" i="1"/>
  <c r="X1467" i="1"/>
  <c r="G1464" i="1"/>
  <c r="T1462" i="1"/>
  <c r="V1462" i="1" s="1"/>
  <c r="W1462" i="1"/>
  <c r="G1462" i="1"/>
  <c r="D1462" i="1"/>
  <c r="W1460" i="1"/>
  <c r="T1460" i="1"/>
  <c r="V1460" i="1" s="1"/>
  <c r="X1456" i="1"/>
  <c r="S1456" i="1"/>
  <c r="G1455" i="1"/>
  <c r="G1451" i="1"/>
  <c r="G1447" i="1"/>
  <c r="G1443" i="1"/>
  <c r="G1439" i="1"/>
  <c r="G1435" i="1"/>
  <c r="G1431" i="1"/>
  <c r="G1427" i="1"/>
  <c r="G1423" i="1"/>
  <c r="G1419" i="1"/>
  <c r="G1415" i="1"/>
  <c r="G1411" i="1"/>
  <c r="G1407" i="1"/>
  <c r="G1403" i="1"/>
  <c r="G1399" i="1"/>
  <c r="G1395" i="1"/>
  <c r="G1391" i="1"/>
  <c r="G1387" i="1"/>
  <c r="G1383" i="1"/>
  <c r="G1379" i="1"/>
  <c r="G1375" i="1"/>
  <c r="G1371" i="1"/>
  <c r="G1367" i="1"/>
  <c r="G1363" i="1"/>
  <c r="G1359" i="1"/>
  <c r="G1355" i="1"/>
  <c r="S1350" i="1"/>
  <c r="X1350" i="1"/>
  <c r="G1348" i="1"/>
  <c r="D1348" i="1"/>
  <c r="D1347" i="1"/>
  <c r="G1347" i="1"/>
  <c r="G1344" i="1"/>
  <c r="D1344" i="1"/>
  <c r="S1334" i="1"/>
  <c r="X1334" i="1"/>
  <c r="G1332" i="1"/>
  <c r="D1332" i="1"/>
  <c r="D1331" i="1"/>
  <c r="G1331" i="1"/>
  <c r="G1328" i="1"/>
  <c r="D1328" i="1"/>
  <c r="S1318" i="1"/>
  <c r="X1318" i="1"/>
  <c r="G1316" i="1"/>
  <c r="D1316" i="1"/>
  <c r="D1315" i="1"/>
  <c r="G1315" i="1"/>
  <c r="G1312" i="1"/>
  <c r="D1312" i="1"/>
  <c r="S1302" i="1"/>
  <c r="X1302" i="1"/>
  <c r="G1300" i="1"/>
  <c r="D1300" i="1"/>
  <c r="D1299" i="1"/>
  <c r="G1299" i="1"/>
  <c r="G1296" i="1"/>
  <c r="D1296" i="1"/>
  <c r="S1286" i="1"/>
  <c r="X1286" i="1"/>
  <c r="G1284" i="1"/>
  <c r="D1284" i="1"/>
  <c r="D1283" i="1"/>
  <c r="G1283" i="1"/>
  <c r="G1280" i="1"/>
  <c r="D1280" i="1"/>
  <c r="S1270" i="1"/>
  <c r="X1270" i="1"/>
  <c r="G1268" i="1"/>
  <c r="D1268" i="1"/>
  <c r="D1267" i="1"/>
  <c r="G1267" i="1"/>
  <c r="G1264" i="1"/>
  <c r="D1264" i="1"/>
  <c r="S1249" i="1"/>
  <c r="X1249" i="1"/>
  <c r="G1242" i="1"/>
  <c r="D1242" i="1"/>
  <c r="S1239" i="1"/>
  <c r="X1239" i="1"/>
  <c r="W1234" i="1"/>
  <c r="T1234" i="1"/>
  <c r="V1234" i="1" s="1"/>
  <c r="W1230" i="1"/>
  <c r="T1230" i="1"/>
  <c r="V1230" i="1" s="1"/>
  <c r="W1226" i="1"/>
  <c r="T1226" i="1"/>
  <c r="V1226" i="1" s="1"/>
  <c r="S1224" i="1"/>
  <c r="X1224" i="1"/>
  <c r="G1221" i="1"/>
  <c r="W1214" i="1"/>
  <c r="T1214" i="1"/>
  <c r="V1214" i="1" s="1"/>
  <c r="S1208" i="1"/>
  <c r="X1208" i="1"/>
  <c r="W1207" i="1"/>
  <c r="T1207" i="1"/>
  <c r="V1207" i="1" s="1"/>
  <c r="G1199" i="1"/>
  <c r="D1199" i="1"/>
  <c r="D1677" i="1"/>
  <c r="S1674" i="1"/>
  <c r="X1674" i="1"/>
  <c r="X1665" i="1"/>
  <c r="S1663" i="1"/>
  <c r="X1663" i="1"/>
  <c r="D1661" i="1"/>
  <c r="S1658" i="1"/>
  <c r="X1658" i="1"/>
  <c r="X1649" i="1"/>
  <c r="S1647" i="1"/>
  <c r="X1647" i="1"/>
  <c r="D1645" i="1"/>
  <c r="S1642" i="1"/>
  <c r="X1642" i="1"/>
  <c r="X1633" i="1"/>
  <c r="S1631" i="1"/>
  <c r="X1631" i="1"/>
  <c r="D1629" i="1"/>
  <c r="S1626" i="1"/>
  <c r="X1626" i="1"/>
  <c r="X1617" i="1"/>
  <c r="S1615" i="1"/>
  <c r="X1615" i="1"/>
  <c r="D1613" i="1"/>
  <c r="S1610" i="1"/>
  <c r="X1610" i="1"/>
  <c r="S1607" i="1"/>
  <c r="X1607" i="1"/>
  <c r="S1603" i="1"/>
  <c r="X1603" i="1"/>
  <c r="S1599" i="1"/>
  <c r="X1599" i="1"/>
  <c r="S1595" i="1"/>
  <c r="X1595" i="1"/>
  <c r="S1591" i="1"/>
  <c r="X1591" i="1"/>
  <c r="S1587" i="1"/>
  <c r="X1587" i="1"/>
  <c r="S1583" i="1"/>
  <c r="X1583" i="1"/>
  <c r="S1579" i="1"/>
  <c r="X1579" i="1"/>
  <c r="S1575" i="1"/>
  <c r="X1575" i="1"/>
  <c r="S1571" i="1"/>
  <c r="X1571" i="1"/>
  <c r="S1567" i="1"/>
  <c r="X1567" i="1"/>
  <c r="S1563" i="1"/>
  <c r="X1563" i="1"/>
  <c r="S1559" i="1"/>
  <c r="X1559" i="1"/>
  <c r="S1555" i="1"/>
  <c r="X1555" i="1"/>
  <c r="S1551" i="1"/>
  <c r="X1551" i="1"/>
  <c r="S1547" i="1"/>
  <c r="X1547" i="1"/>
  <c r="S1543" i="1"/>
  <c r="X1543" i="1"/>
  <c r="S1539" i="1"/>
  <c r="X1539" i="1"/>
  <c r="S1535" i="1"/>
  <c r="X1535" i="1"/>
  <c r="S1531" i="1"/>
  <c r="X1531" i="1"/>
  <c r="S1527" i="1"/>
  <c r="X1527" i="1"/>
  <c r="S1523" i="1"/>
  <c r="X1523" i="1"/>
  <c r="S1519" i="1"/>
  <c r="X1519" i="1"/>
  <c r="S1515" i="1"/>
  <c r="X1515" i="1"/>
  <c r="S1511" i="1"/>
  <c r="X1511" i="1"/>
  <c r="S1507" i="1"/>
  <c r="X1507" i="1"/>
  <c r="G1504" i="1"/>
  <c r="T1502" i="1"/>
  <c r="V1502" i="1" s="1"/>
  <c r="W1502" i="1"/>
  <c r="G1502" i="1"/>
  <c r="D1502" i="1"/>
  <c r="W1500" i="1"/>
  <c r="T1500" i="1"/>
  <c r="V1500" i="1" s="1"/>
  <c r="X1497" i="1"/>
  <c r="X1496" i="1"/>
  <c r="S1496" i="1"/>
  <c r="D1492" i="1"/>
  <c r="G1492" i="1"/>
  <c r="X1490" i="1"/>
  <c r="S1490" i="1"/>
  <c r="W1489" i="1"/>
  <c r="D1479" i="1"/>
  <c r="G1479" i="1"/>
  <c r="X1478" i="1"/>
  <c r="X1477" i="1"/>
  <c r="S1477" i="1"/>
  <c r="S1475" i="1"/>
  <c r="X1475" i="1"/>
  <c r="G1472" i="1"/>
  <c r="T1470" i="1"/>
  <c r="V1470" i="1" s="1"/>
  <c r="W1470" i="1"/>
  <c r="G1470" i="1"/>
  <c r="D1470" i="1"/>
  <c r="X1465" i="1"/>
  <c r="X1464" i="1"/>
  <c r="S1464" i="1"/>
  <c r="D1460" i="1"/>
  <c r="G1460" i="1"/>
  <c r="X1458" i="1"/>
  <c r="S1458" i="1"/>
  <c r="T1457" i="1"/>
  <c r="V1457" i="1" s="1"/>
  <c r="W1457" i="1"/>
  <c r="S1455" i="1"/>
  <c r="X1455" i="1"/>
  <c r="D1454" i="1"/>
  <c r="W1452" i="1"/>
  <c r="S1451" i="1"/>
  <c r="X1451" i="1"/>
  <c r="D1450" i="1"/>
  <c r="T1448" i="1"/>
  <c r="V1448" i="1" s="1"/>
  <c r="W1448" i="1"/>
  <c r="S1447" i="1"/>
  <c r="X1447" i="1"/>
  <c r="D1446" i="1"/>
  <c r="T1444" i="1"/>
  <c r="V1444" i="1" s="1"/>
  <c r="W1444" i="1"/>
  <c r="S1443" i="1"/>
  <c r="X1443" i="1"/>
  <c r="D1442" i="1"/>
  <c r="T1440" i="1"/>
  <c r="V1440" i="1" s="1"/>
  <c r="W1440" i="1"/>
  <c r="S1439" i="1"/>
  <c r="X1439" i="1"/>
  <c r="D1438" i="1"/>
  <c r="T1436" i="1"/>
  <c r="V1436" i="1" s="1"/>
  <c r="W1436" i="1"/>
  <c r="S1435" i="1"/>
  <c r="X1435" i="1"/>
  <c r="T1432" i="1"/>
  <c r="V1432" i="1" s="1"/>
  <c r="W1432" i="1"/>
  <c r="S1431" i="1"/>
  <c r="X1431" i="1"/>
  <c r="T1428" i="1"/>
  <c r="V1428" i="1" s="1"/>
  <c r="W1428" i="1"/>
  <c r="S1427" i="1"/>
  <c r="X1427" i="1"/>
  <c r="T1424" i="1"/>
  <c r="V1424" i="1" s="1"/>
  <c r="W1424" i="1"/>
  <c r="S1423" i="1"/>
  <c r="X1423" i="1"/>
  <c r="S1419" i="1"/>
  <c r="X1419" i="1"/>
  <c r="T1416" i="1"/>
  <c r="V1416" i="1" s="1"/>
  <c r="W1416" i="1"/>
  <c r="S1415" i="1"/>
  <c r="X1415" i="1"/>
  <c r="T1412" i="1"/>
  <c r="V1412" i="1" s="1"/>
  <c r="W1412" i="1"/>
  <c r="S1411" i="1"/>
  <c r="X1411" i="1"/>
  <c r="T1408" i="1"/>
  <c r="V1408" i="1" s="1"/>
  <c r="W1408" i="1"/>
  <c r="S1407" i="1"/>
  <c r="X1407" i="1"/>
  <c r="S1403" i="1"/>
  <c r="X1403" i="1"/>
  <c r="T1400" i="1"/>
  <c r="V1400" i="1" s="1"/>
  <c r="W1400" i="1"/>
  <c r="S1399" i="1"/>
  <c r="X1399" i="1"/>
  <c r="T1396" i="1"/>
  <c r="V1396" i="1" s="1"/>
  <c r="W1396" i="1"/>
  <c r="S1395" i="1"/>
  <c r="X1395" i="1"/>
  <c r="T1392" i="1"/>
  <c r="V1392" i="1" s="1"/>
  <c r="W1392" i="1"/>
  <c r="S1391" i="1"/>
  <c r="X1391" i="1"/>
  <c r="T1388" i="1"/>
  <c r="V1388" i="1" s="1"/>
  <c r="S1387" i="1"/>
  <c r="X1387" i="1"/>
  <c r="T1384" i="1"/>
  <c r="V1384" i="1" s="1"/>
  <c r="S1383" i="1"/>
  <c r="X1383" i="1"/>
  <c r="T1380" i="1"/>
  <c r="V1380" i="1" s="1"/>
  <c r="W1380" i="1"/>
  <c r="S1379" i="1"/>
  <c r="X1379" i="1"/>
  <c r="T1376" i="1"/>
  <c r="V1376" i="1" s="1"/>
  <c r="W1376" i="1"/>
  <c r="S1375" i="1"/>
  <c r="X1375" i="1"/>
  <c r="T1372" i="1"/>
  <c r="V1372" i="1" s="1"/>
  <c r="W1372" i="1"/>
  <c r="S1371" i="1"/>
  <c r="X1371" i="1"/>
  <c r="T1368" i="1"/>
  <c r="V1368" i="1" s="1"/>
  <c r="W1368" i="1"/>
  <c r="S1367" i="1"/>
  <c r="X1367" i="1"/>
  <c r="T1364" i="1"/>
  <c r="V1364" i="1" s="1"/>
  <c r="W1364" i="1"/>
  <c r="S1363" i="1"/>
  <c r="X1363" i="1"/>
  <c r="T1360" i="1"/>
  <c r="V1360" i="1" s="1"/>
  <c r="W1360" i="1"/>
  <c r="S1359" i="1"/>
  <c r="X1359" i="1"/>
  <c r="T1356" i="1"/>
  <c r="V1356" i="1" s="1"/>
  <c r="S1355" i="1"/>
  <c r="X1355" i="1"/>
  <c r="S1345" i="1"/>
  <c r="X1345" i="1"/>
  <c r="S1329" i="1"/>
  <c r="X1329" i="1"/>
  <c r="S1313" i="1"/>
  <c r="X1313" i="1"/>
  <c r="S1297" i="1"/>
  <c r="X1297" i="1"/>
  <c r="S1281" i="1"/>
  <c r="X1281" i="1"/>
  <c r="S1265" i="1"/>
  <c r="X1265" i="1"/>
  <c r="G1258" i="1"/>
  <c r="D1258" i="1"/>
  <c r="S1255" i="1"/>
  <c r="X1255" i="1"/>
  <c r="W1250" i="1"/>
  <c r="T1250" i="1"/>
  <c r="V1250" i="1" s="1"/>
  <c r="W1246" i="1"/>
  <c r="T1246" i="1"/>
  <c r="V1246" i="1" s="1"/>
  <c r="W1242" i="1"/>
  <c r="T1242" i="1"/>
  <c r="V1242" i="1" s="1"/>
  <c r="S1240" i="1"/>
  <c r="X1240" i="1"/>
  <c r="G1237" i="1"/>
  <c r="G1228" i="1"/>
  <c r="D1228" i="1"/>
  <c r="S1222" i="1"/>
  <c r="X1222" i="1"/>
  <c r="G1220" i="1"/>
  <c r="D1220" i="1"/>
  <c r="D1219" i="1"/>
  <c r="G1219" i="1"/>
  <c r="G1212" i="1"/>
  <c r="D1212" i="1"/>
  <c r="D1206" i="1"/>
  <c r="G1206" i="1"/>
  <c r="G1752" i="1"/>
  <c r="G1744" i="1"/>
  <c r="G1736" i="1"/>
  <c r="G1728" i="1"/>
  <c r="G1720" i="1"/>
  <c r="G1712" i="1"/>
  <c r="W1709" i="1"/>
  <c r="G1704" i="1"/>
  <c r="W1701" i="1"/>
  <c r="G1696" i="1"/>
  <c r="W1693" i="1"/>
  <c r="G1688" i="1"/>
  <c r="G1680" i="1"/>
  <c r="S1675" i="1"/>
  <c r="X1675" i="1"/>
  <c r="G1672" i="1"/>
  <c r="S1670" i="1"/>
  <c r="X1670" i="1"/>
  <c r="S1659" i="1"/>
  <c r="X1659" i="1"/>
  <c r="G1656" i="1"/>
  <c r="S1654" i="1"/>
  <c r="X1654" i="1"/>
  <c r="S1643" i="1"/>
  <c r="X1643" i="1"/>
  <c r="G1640" i="1"/>
  <c r="S1638" i="1"/>
  <c r="X1638" i="1"/>
  <c r="S1627" i="1"/>
  <c r="X1627" i="1"/>
  <c r="G1624" i="1"/>
  <c r="S1622" i="1"/>
  <c r="X1622" i="1"/>
  <c r="S1611" i="1"/>
  <c r="X1611" i="1"/>
  <c r="G1608" i="1"/>
  <c r="S1606" i="1"/>
  <c r="X1606" i="1"/>
  <c r="G1604" i="1"/>
  <c r="S1602" i="1"/>
  <c r="X1602" i="1"/>
  <c r="G1600" i="1"/>
  <c r="S1598" i="1"/>
  <c r="X1598" i="1"/>
  <c r="G1596" i="1"/>
  <c r="S1594" i="1"/>
  <c r="X1594" i="1"/>
  <c r="G1592" i="1"/>
  <c r="S1590" i="1"/>
  <c r="X1590" i="1"/>
  <c r="G1588" i="1"/>
  <c r="S1586" i="1"/>
  <c r="X1586" i="1"/>
  <c r="G1584" i="1"/>
  <c r="S1582" i="1"/>
  <c r="X1582" i="1"/>
  <c r="G1580" i="1"/>
  <c r="S1578" i="1"/>
  <c r="X1578" i="1"/>
  <c r="G1576" i="1"/>
  <c r="S1574" i="1"/>
  <c r="X1574" i="1"/>
  <c r="G1572" i="1"/>
  <c r="S1570" i="1"/>
  <c r="X1570" i="1"/>
  <c r="G1568" i="1"/>
  <c r="S1566" i="1"/>
  <c r="X1566" i="1"/>
  <c r="G1564" i="1"/>
  <c r="S1562" i="1"/>
  <c r="X1562" i="1"/>
  <c r="G1560" i="1"/>
  <c r="S1558" i="1"/>
  <c r="X1558" i="1"/>
  <c r="G1556" i="1"/>
  <c r="S1554" i="1"/>
  <c r="X1554" i="1"/>
  <c r="G1552" i="1"/>
  <c r="S1550" i="1"/>
  <c r="X1550" i="1"/>
  <c r="G1548" i="1"/>
  <c r="S1546" i="1"/>
  <c r="X1546" i="1"/>
  <c r="G1544" i="1"/>
  <c r="S1542" i="1"/>
  <c r="X1542" i="1"/>
  <c r="G1540" i="1"/>
  <c r="S1538" i="1"/>
  <c r="X1538" i="1"/>
  <c r="G1536" i="1"/>
  <c r="S1534" i="1"/>
  <c r="X1534" i="1"/>
  <c r="G1532" i="1"/>
  <c r="S1530" i="1"/>
  <c r="X1530" i="1"/>
  <c r="G1528" i="1"/>
  <c r="S1526" i="1"/>
  <c r="X1526" i="1"/>
  <c r="G1524" i="1"/>
  <c r="S1522" i="1"/>
  <c r="X1522" i="1"/>
  <c r="G1520" i="1"/>
  <c r="S1518" i="1"/>
  <c r="X1518" i="1"/>
  <c r="G1516" i="1"/>
  <c r="S1514" i="1"/>
  <c r="X1514" i="1"/>
  <c r="G1512" i="1"/>
  <c r="S1510" i="1"/>
  <c r="X1510" i="1"/>
  <c r="G1508" i="1"/>
  <c r="X1504" i="1"/>
  <c r="S1504" i="1"/>
  <c r="D1500" i="1"/>
  <c r="G1500" i="1"/>
  <c r="X1498" i="1"/>
  <c r="S1498" i="1"/>
  <c r="T1497" i="1"/>
  <c r="V1497" i="1" s="1"/>
  <c r="W1497" i="1"/>
  <c r="D1487" i="1"/>
  <c r="G1487" i="1"/>
  <c r="X1485" i="1"/>
  <c r="S1485" i="1"/>
  <c r="S1483" i="1"/>
  <c r="X1483" i="1"/>
  <c r="G1480" i="1"/>
  <c r="T1478" i="1"/>
  <c r="V1478" i="1" s="1"/>
  <c r="W1478" i="1"/>
  <c r="G1478" i="1"/>
  <c r="D1478" i="1"/>
  <c r="W1476" i="1"/>
  <c r="T1476" i="1"/>
  <c r="V1476" i="1" s="1"/>
  <c r="X1472" i="1"/>
  <c r="S1472" i="1"/>
  <c r="D1468" i="1"/>
  <c r="G1468" i="1"/>
  <c r="X1466" i="1"/>
  <c r="S1466" i="1"/>
  <c r="T1465" i="1"/>
  <c r="V1465" i="1" s="1"/>
  <c r="W1465" i="1"/>
  <c r="G1453" i="1"/>
  <c r="G1449" i="1"/>
  <c r="G1445" i="1"/>
  <c r="G1441" i="1"/>
  <c r="G1437" i="1"/>
  <c r="G1433" i="1"/>
  <c r="G1429" i="1"/>
  <c r="G1425" i="1"/>
  <c r="G1421" i="1"/>
  <c r="G1417" i="1"/>
  <c r="G1413" i="1"/>
  <c r="G1409" i="1"/>
  <c r="G1405" i="1"/>
  <c r="G1401" i="1"/>
  <c r="G1397" i="1"/>
  <c r="G1393" i="1"/>
  <c r="G1389" i="1"/>
  <c r="G1385" i="1"/>
  <c r="G1381" i="1"/>
  <c r="G1377" i="1"/>
  <c r="G1373" i="1"/>
  <c r="G1369" i="1"/>
  <c r="G1365" i="1"/>
  <c r="G1361" i="1"/>
  <c r="G1357" i="1"/>
  <c r="G1354" i="1"/>
  <c r="D1354" i="1"/>
  <c r="S1351" i="1"/>
  <c r="X1351" i="1"/>
  <c r="W1346" i="1"/>
  <c r="W1342" i="1"/>
  <c r="T1342" i="1"/>
  <c r="V1342" i="1" s="1"/>
  <c r="G1338" i="1"/>
  <c r="D1338" i="1"/>
  <c r="S1335" i="1"/>
  <c r="X1335" i="1"/>
  <c r="W1330" i="1"/>
  <c r="T1330" i="1"/>
  <c r="V1330" i="1" s="1"/>
  <c r="W1326" i="1"/>
  <c r="T1326" i="1"/>
  <c r="V1326" i="1" s="1"/>
  <c r="G1322" i="1"/>
  <c r="D1322" i="1"/>
  <c r="S1319" i="1"/>
  <c r="X1319" i="1"/>
  <c r="W1314" i="1"/>
  <c r="W1310" i="1"/>
  <c r="T1310" i="1"/>
  <c r="V1310" i="1" s="1"/>
  <c r="G1306" i="1"/>
  <c r="D1306" i="1"/>
  <c r="S1303" i="1"/>
  <c r="X1303" i="1"/>
  <c r="W1298" i="1"/>
  <c r="W1294" i="1"/>
  <c r="T1294" i="1"/>
  <c r="V1294" i="1" s="1"/>
  <c r="G1290" i="1"/>
  <c r="D1290" i="1"/>
  <c r="S1287" i="1"/>
  <c r="X1287" i="1"/>
  <c r="W1278" i="1"/>
  <c r="T1278" i="1"/>
  <c r="V1278" i="1" s="1"/>
  <c r="G1274" i="1"/>
  <c r="D1274" i="1"/>
  <c r="S1271" i="1"/>
  <c r="X1271" i="1"/>
  <c r="W1266" i="1"/>
  <c r="W1262" i="1"/>
  <c r="T1262" i="1"/>
  <c r="V1262" i="1" s="1"/>
  <c r="W1258" i="1"/>
  <c r="T1258" i="1"/>
  <c r="V1258" i="1" s="1"/>
  <c r="S1256" i="1"/>
  <c r="X1256" i="1"/>
  <c r="G1253" i="1"/>
  <c r="G1244" i="1"/>
  <c r="D1244" i="1"/>
  <c r="S1238" i="1"/>
  <c r="X1238" i="1"/>
  <c r="G1236" i="1"/>
  <c r="D1236" i="1"/>
  <c r="D1235" i="1"/>
  <c r="G1235" i="1"/>
  <c r="G1232" i="1"/>
  <c r="D1232" i="1"/>
  <c r="G1216" i="1"/>
  <c r="D1216" i="1"/>
  <c r="W1677" i="1"/>
  <c r="T1676" i="1"/>
  <c r="V1676" i="1" s="1"/>
  <c r="S1671" i="1"/>
  <c r="X1671" i="1"/>
  <c r="D1669" i="1"/>
  <c r="S1666" i="1"/>
  <c r="X1666" i="1"/>
  <c r="W1661" i="1"/>
  <c r="T1660" i="1"/>
  <c r="V1660" i="1" s="1"/>
  <c r="S1655" i="1"/>
  <c r="X1655" i="1"/>
  <c r="D1653" i="1"/>
  <c r="S1650" i="1"/>
  <c r="X1650" i="1"/>
  <c r="W1645" i="1"/>
  <c r="T1644" i="1"/>
  <c r="V1644" i="1" s="1"/>
  <c r="S1639" i="1"/>
  <c r="X1639" i="1"/>
  <c r="D1637" i="1"/>
  <c r="S1634" i="1"/>
  <c r="X1634" i="1"/>
  <c r="T1628" i="1"/>
  <c r="V1628" i="1" s="1"/>
  <c r="S1623" i="1"/>
  <c r="X1623" i="1"/>
  <c r="D1621" i="1"/>
  <c r="S1618" i="1"/>
  <c r="X1618" i="1"/>
  <c r="W1613" i="1"/>
  <c r="T1612" i="1"/>
  <c r="V1612" i="1" s="1"/>
  <c r="D1606" i="1"/>
  <c r="G1606" i="1"/>
  <c r="S1604" i="1"/>
  <c r="X1604" i="1"/>
  <c r="D1602" i="1"/>
  <c r="G1602" i="1"/>
  <c r="S1600" i="1"/>
  <c r="X1600" i="1"/>
  <c r="D1598" i="1"/>
  <c r="G1598" i="1"/>
  <c r="S1596" i="1"/>
  <c r="X1596" i="1"/>
  <c r="D1594" i="1"/>
  <c r="G1594" i="1"/>
  <c r="S1592" i="1"/>
  <c r="X1592" i="1"/>
  <c r="D1590" i="1"/>
  <c r="G1590" i="1"/>
  <c r="S1588" i="1"/>
  <c r="X1588" i="1"/>
  <c r="D1586" i="1"/>
  <c r="G1586" i="1"/>
  <c r="S1584" i="1"/>
  <c r="X1584" i="1"/>
  <c r="D1582" i="1"/>
  <c r="G1582" i="1"/>
  <c r="S1580" i="1"/>
  <c r="X1580" i="1"/>
  <c r="D1578" i="1"/>
  <c r="G1578" i="1"/>
  <c r="S1576" i="1"/>
  <c r="X1576" i="1"/>
  <c r="D1574" i="1"/>
  <c r="G1574" i="1"/>
  <c r="S1572" i="1"/>
  <c r="X1572" i="1"/>
  <c r="D1570" i="1"/>
  <c r="G1570" i="1"/>
  <c r="S1568" i="1"/>
  <c r="X1568" i="1"/>
  <c r="D1566" i="1"/>
  <c r="G1566" i="1"/>
  <c r="S1564" i="1"/>
  <c r="X1564" i="1"/>
  <c r="D1562" i="1"/>
  <c r="G1562" i="1"/>
  <c r="S1560" i="1"/>
  <c r="X1560" i="1"/>
  <c r="D1558" i="1"/>
  <c r="G1558" i="1"/>
  <c r="S1556" i="1"/>
  <c r="X1556" i="1"/>
  <c r="D1554" i="1"/>
  <c r="G1554" i="1"/>
  <c r="S1552" i="1"/>
  <c r="X1552" i="1"/>
  <c r="D1550" i="1"/>
  <c r="G1550" i="1"/>
  <c r="S1548" i="1"/>
  <c r="X1548" i="1"/>
  <c r="D1546" i="1"/>
  <c r="G1546" i="1"/>
  <c r="S1544" i="1"/>
  <c r="X1544" i="1"/>
  <c r="D1542" i="1"/>
  <c r="G1542" i="1"/>
  <c r="S1540" i="1"/>
  <c r="X1540" i="1"/>
  <c r="D1538" i="1"/>
  <c r="G1538" i="1"/>
  <c r="S1536" i="1"/>
  <c r="X1536" i="1"/>
  <c r="D1534" i="1"/>
  <c r="G1534" i="1"/>
  <c r="S1532" i="1"/>
  <c r="X1532" i="1"/>
  <c r="D1530" i="1"/>
  <c r="G1530" i="1"/>
  <c r="S1528" i="1"/>
  <c r="X1528" i="1"/>
  <c r="D1526" i="1"/>
  <c r="G1526" i="1"/>
  <c r="S1524" i="1"/>
  <c r="X1524" i="1"/>
  <c r="D1522" i="1"/>
  <c r="G1522" i="1"/>
  <c r="S1520" i="1"/>
  <c r="X1520" i="1"/>
  <c r="D1518" i="1"/>
  <c r="G1518" i="1"/>
  <c r="S1516" i="1"/>
  <c r="X1516" i="1"/>
  <c r="D1514" i="1"/>
  <c r="G1514" i="1"/>
  <c r="S1512" i="1"/>
  <c r="X1512" i="1"/>
  <c r="D1510" i="1"/>
  <c r="G1510" i="1"/>
  <c r="S1508" i="1"/>
  <c r="X1508" i="1"/>
  <c r="X1506" i="1"/>
  <c r="S1506" i="1"/>
  <c r="D1495" i="1"/>
  <c r="G1495" i="1"/>
  <c r="X1494" i="1"/>
  <c r="X1493" i="1"/>
  <c r="S1493" i="1"/>
  <c r="S1491" i="1"/>
  <c r="X1491" i="1"/>
  <c r="G1488" i="1"/>
  <c r="T1486" i="1"/>
  <c r="V1486" i="1" s="1"/>
  <c r="W1486" i="1"/>
  <c r="G1486" i="1"/>
  <c r="D1486" i="1"/>
  <c r="W1484" i="1"/>
  <c r="T1484" i="1"/>
  <c r="V1484" i="1" s="1"/>
  <c r="X1481" i="1"/>
  <c r="X1480" i="1"/>
  <c r="S1480" i="1"/>
  <c r="D1476" i="1"/>
  <c r="G1476" i="1"/>
  <c r="X1474" i="1"/>
  <c r="S1474" i="1"/>
  <c r="T1473" i="1"/>
  <c r="V1473" i="1" s="1"/>
  <c r="W1473" i="1"/>
  <c r="D1463" i="1"/>
  <c r="G1463" i="1"/>
  <c r="X1462" i="1"/>
  <c r="X1461" i="1"/>
  <c r="S1461" i="1"/>
  <c r="S1459" i="1"/>
  <c r="X1459" i="1"/>
  <c r="D1456" i="1"/>
  <c r="W1454" i="1"/>
  <c r="T1454" i="1"/>
  <c r="V1454" i="1" s="1"/>
  <c r="S1453" i="1"/>
  <c r="X1453" i="1"/>
  <c r="D1452" i="1"/>
  <c r="W1450" i="1"/>
  <c r="S1449" i="1"/>
  <c r="X1449" i="1"/>
  <c r="D1448" i="1"/>
  <c r="W1446" i="1"/>
  <c r="T1446" i="1"/>
  <c r="V1446" i="1" s="1"/>
  <c r="S1445" i="1"/>
  <c r="X1445" i="1"/>
  <c r="D1444" i="1"/>
  <c r="W1442" i="1"/>
  <c r="T1442" i="1"/>
  <c r="V1442" i="1" s="1"/>
  <c r="S1441" i="1"/>
  <c r="X1441" i="1"/>
  <c r="D1440" i="1"/>
  <c r="W1438" i="1"/>
  <c r="T1438" i="1"/>
  <c r="V1438" i="1" s="1"/>
  <c r="S1437" i="1"/>
  <c r="X1437" i="1"/>
  <c r="D1436" i="1"/>
  <c r="W1434" i="1"/>
  <c r="S1433" i="1"/>
  <c r="X1433" i="1"/>
  <c r="D1432" i="1"/>
  <c r="W1430" i="1"/>
  <c r="T1430" i="1"/>
  <c r="V1430" i="1" s="1"/>
  <c r="S1429" i="1"/>
  <c r="X1429" i="1"/>
  <c r="D1428" i="1"/>
  <c r="W1426" i="1"/>
  <c r="T1426" i="1"/>
  <c r="V1426" i="1" s="1"/>
  <c r="S1425" i="1"/>
  <c r="X1425" i="1"/>
  <c r="D1424" i="1"/>
  <c r="W1422" i="1"/>
  <c r="T1422" i="1"/>
  <c r="V1422" i="1" s="1"/>
  <c r="S1421" i="1"/>
  <c r="X1421" i="1"/>
  <c r="D1420" i="1"/>
  <c r="W1418" i="1"/>
  <c r="T1418" i="1"/>
  <c r="V1418" i="1" s="1"/>
  <c r="S1417" i="1"/>
  <c r="X1417" i="1"/>
  <c r="D1416" i="1"/>
  <c r="W1414" i="1"/>
  <c r="T1414" i="1"/>
  <c r="V1414" i="1" s="1"/>
  <c r="S1413" i="1"/>
  <c r="X1413" i="1"/>
  <c r="D1412" i="1"/>
  <c r="W1410" i="1"/>
  <c r="T1410" i="1"/>
  <c r="V1410" i="1" s="1"/>
  <c r="S1409" i="1"/>
  <c r="X1409" i="1"/>
  <c r="D1408" i="1"/>
  <c r="W1406" i="1"/>
  <c r="T1406" i="1"/>
  <c r="V1406" i="1" s="1"/>
  <c r="S1405" i="1"/>
  <c r="X1405" i="1"/>
  <c r="D1404" i="1"/>
  <c r="W1402" i="1"/>
  <c r="T1402" i="1"/>
  <c r="V1402" i="1" s="1"/>
  <c r="S1401" i="1"/>
  <c r="X1401" i="1"/>
  <c r="D1400" i="1"/>
  <c r="W1398" i="1"/>
  <c r="T1398" i="1"/>
  <c r="V1398" i="1" s="1"/>
  <c r="S1397" i="1"/>
  <c r="X1397" i="1"/>
  <c r="D1396" i="1"/>
  <c r="W1394" i="1"/>
  <c r="T1394" i="1"/>
  <c r="V1394" i="1" s="1"/>
  <c r="S1393" i="1"/>
  <c r="X1393" i="1"/>
  <c r="D1392" i="1"/>
  <c r="W1390" i="1"/>
  <c r="T1390" i="1"/>
  <c r="V1390" i="1" s="1"/>
  <c r="S1389" i="1"/>
  <c r="X1389" i="1"/>
  <c r="D1388" i="1"/>
  <c r="W1386" i="1"/>
  <c r="S1385" i="1"/>
  <c r="X1385" i="1"/>
  <c r="D1384" i="1"/>
  <c r="W1382" i="1"/>
  <c r="T1382" i="1"/>
  <c r="V1382" i="1" s="1"/>
  <c r="S1381" i="1"/>
  <c r="X1381" i="1"/>
  <c r="D1380" i="1"/>
  <c r="W1378" i="1"/>
  <c r="T1378" i="1"/>
  <c r="V1378" i="1" s="1"/>
  <c r="S1377" i="1"/>
  <c r="X1377" i="1"/>
  <c r="D1376" i="1"/>
  <c r="T1374" i="1"/>
  <c r="V1374" i="1" s="1"/>
  <c r="S1373" i="1"/>
  <c r="X1373" i="1"/>
  <c r="D1372" i="1"/>
  <c r="W1370" i="1"/>
  <c r="T1370" i="1"/>
  <c r="V1370" i="1" s="1"/>
  <c r="S1369" i="1"/>
  <c r="X1369" i="1"/>
  <c r="D1368" i="1"/>
  <c r="W1366" i="1"/>
  <c r="T1366" i="1"/>
  <c r="V1366" i="1" s="1"/>
  <c r="S1365" i="1"/>
  <c r="X1365" i="1"/>
  <c r="D1364" i="1"/>
  <c r="W1362" i="1"/>
  <c r="T1362" i="1"/>
  <c r="V1362" i="1" s="1"/>
  <c r="S1361" i="1"/>
  <c r="X1361" i="1"/>
  <c r="D1360" i="1"/>
  <c r="W1358" i="1"/>
  <c r="T1358" i="1"/>
  <c r="V1358" i="1" s="1"/>
  <c r="S1357" i="1"/>
  <c r="X1357" i="1"/>
  <c r="D1356" i="1"/>
  <c r="W1354" i="1"/>
  <c r="T1354" i="1"/>
  <c r="V1354" i="1" s="1"/>
  <c r="S1352" i="1"/>
  <c r="X1352" i="1"/>
  <c r="G1349" i="1"/>
  <c r="G1340" i="1"/>
  <c r="D1340" i="1"/>
  <c r="S1336" i="1"/>
  <c r="X1336" i="1"/>
  <c r="G1333" i="1"/>
  <c r="G1324" i="1"/>
  <c r="D1324" i="1"/>
  <c r="S1320" i="1"/>
  <c r="X1320" i="1"/>
  <c r="G1317" i="1"/>
  <c r="G1308" i="1"/>
  <c r="D1308" i="1"/>
  <c r="S1304" i="1"/>
  <c r="X1304" i="1"/>
  <c r="G1301" i="1"/>
  <c r="G1292" i="1"/>
  <c r="D1292" i="1"/>
  <c r="S1288" i="1"/>
  <c r="X1288" i="1"/>
  <c r="G1285" i="1"/>
  <c r="G1276" i="1"/>
  <c r="D1276" i="1"/>
  <c r="S1272" i="1"/>
  <c r="X1272" i="1"/>
  <c r="G1269" i="1"/>
  <c r="G1260" i="1"/>
  <c r="D1260" i="1"/>
  <c r="S1254" i="1"/>
  <c r="X1254" i="1"/>
  <c r="G1252" i="1"/>
  <c r="D1252" i="1"/>
  <c r="D1251" i="1"/>
  <c r="G1251" i="1"/>
  <c r="G1248" i="1"/>
  <c r="D1248" i="1"/>
  <c r="S1233" i="1"/>
  <c r="X1233" i="1"/>
  <c r="G1226" i="1"/>
  <c r="D1226" i="1"/>
  <c r="S1223" i="1"/>
  <c r="X1223" i="1"/>
  <c r="S1217" i="1"/>
  <c r="X1217" i="1"/>
  <c r="G1210" i="1"/>
  <c r="D1210" i="1"/>
  <c r="G1505" i="1"/>
  <c r="S1503" i="1"/>
  <c r="X1503" i="1"/>
  <c r="G1497" i="1"/>
  <c r="S1495" i="1"/>
  <c r="X1495" i="1"/>
  <c r="G1489" i="1"/>
  <c r="S1487" i="1"/>
  <c r="X1487" i="1"/>
  <c r="G1481" i="1"/>
  <c r="S1479" i="1"/>
  <c r="X1479" i="1"/>
  <c r="G1473" i="1"/>
  <c r="S1471" i="1"/>
  <c r="X1471" i="1"/>
  <c r="G1465" i="1"/>
  <c r="S1463" i="1"/>
  <c r="X1463" i="1"/>
  <c r="G1457" i="1"/>
  <c r="G1353" i="1"/>
  <c r="D1351" i="1"/>
  <c r="G1351" i="1"/>
  <c r="S1349" i="1"/>
  <c r="X1349" i="1"/>
  <c r="D1346" i="1"/>
  <c r="S1340" i="1"/>
  <c r="X1340" i="1"/>
  <c r="S1339" i="1"/>
  <c r="X1339" i="1"/>
  <c r="G1337" i="1"/>
  <c r="D1335" i="1"/>
  <c r="G1335" i="1"/>
  <c r="S1333" i="1"/>
  <c r="X1333" i="1"/>
  <c r="D1330" i="1"/>
  <c r="S1324" i="1"/>
  <c r="X1324" i="1"/>
  <c r="S1323" i="1"/>
  <c r="X1323" i="1"/>
  <c r="G1321" i="1"/>
  <c r="D1319" i="1"/>
  <c r="G1319" i="1"/>
  <c r="S1317" i="1"/>
  <c r="X1317" i="1"/>
  <c r="D1314" i="1"/>
  <c r="S1308" i="1"/>
  <c r="X1308" i="1"/>
  <c r="S1307" i="1"/>
  <c r="X1307" i="1"/>
  <c r="G1305" i="1"/>
  <c r="D1303" i="1"/>
  <c r="G1303" i="1"/>
  <c r="S1301" i="1"/>
  <c r="X1301" i="1"/>
  <c r="D1298" i="1"/>
  <c r="S1292" i="1"/>
  <c r="X1292" i="1"/>
  <c r="S1291" i="1"/>
  <c r="X1291" i="1"/>
  <c r="G1289" i="1"/>
  <c r="D1287" i="1"/>
  <c r="G1287" i="1"/>
  <c r="S1285" i="1"/>
  <c r="X1285" i="1"/>
  <c r="D1282" i="1"/>
  <c r="S1276" i="1"/>
  <c r="X1276" i="1"/>
  <c r="S1275" i="1"/>
  <c r="X1275" i="1"/>
  <c r="G1273" i="1"/>
  <c r="D1271" i="1"/>
  <c r="G1271" i="1"/>
  <c r="S1269" i="1"/>
  <c r="X1269" i="1"/>
  <c r="D1266" i="1"/>
  <c r="S1260" i="1"/>
  <c r="X1260" i="1"/>
  <c r="S1259" i="1"/>
  <c r="X1259" i="1"/>
  <c r="G1257" i="1"/>
  <c r="D1255" i="1"/>
  <c r="G1255" i="1"/>
  <c r="S1253" i="1"/>
  <c r="X1253" i="1"/>
  <c r="D1250" i="1"/>
  <c r="S1244" i="1"/>
  <c r="X1244" i="1"/>
  <c r="S1243" i="1"/>
  <c r="X1243" i="1"/>
  <c r="G1241" i="1"/>
  <c r="D1239" i="1"/>
  <c r="G1239" i="1"/>
  <c r="S1237" i="1"/>
  <c r="X1237" i="1"/>
  <c r="D1234" i="1"/>
  <c r="S1228" i="1"/>
  <c r="X1228" i="1"/>
  <c r="S1227" i="1"/>
  <c r="X1227" i="1"/>
  <c r="G1225" i="1"/>
  <c r="D1223" i="1"/>
  <c r="G1223" i="1"/>
  <c r="S1221" i="1"/>
  <c r="X1221" i="1"/>
  <c r="W1218" i="1"/>
  <c r="T1218" i="1"/>
  <c r="V1218" i="1" s="1"/>
  <c r="D1218" i="1"/>
  <c r="S1212" i="1"/>
  <c r="X1212" i="1"/>
  <c r="S1211" i="1"/>
  <c r="X1211" i="1"/>
  <c r="G1209" i="1"/>
  <c r="D1207" i="1"/>
  <c r="G1207" i="1"/>
  <c r="S1205" i="1"/>
  <c r="X1205" i="1"/>
  <c r="S1353" i="1"/>
  <c r="X1353" i="1"/>
  <c r="G1352" i="1"/>
  <c r="D1352" i="1"/>
  <c r="S1344" i="1"/>
  <c r="X1344" i="1"/>
  <c r="S1343" i="1"/>
  <c r="X1343" i="1"/>
  <c r="G1341" i="1"/>
  <c r="D1339" i="1"/>
  <c r="G1339" i="1"/>
  <c r="S1337" i="1"/>
  <c r="X1337" i="1"/>
  <c r="G1336" i="1"/>
  <c r="D1336" i="1"/>
  <c r="S1328" i="1"/>
  <c r="X1328" i="1"/>
  <c r="S1327" i="1"/>
  <c r="X1327" i="1"/>
  <c r="G1325" i="1"/>
  <c r="D1323" i="1"/>
  <c r="G1323" i="1"/>
  <c r="S1321" i="1"/>
  <c r="X1321" i="1"/>
  <c r="G1320" i="1"/>
  <c r="D1320" i="1"/>
  <c r="S1312" i="1"/>
  <c r="X1312" i="1"/>
  <c r="S1311" i="1"/>
  <c r="X1311" i="1"/>
  <c r="G1309" i="1"/>
  <c r="D1307" i="1"/>
  <c r="G1307" i="1"/>
  <c r="S1305" i="1"/>
  <c r="X1305" i="1"/>
  <c r="G1304" i="1"/>
  <c r="D1304" i="1"/>
  <c r="S1296" i="1"/>
  <c r="X1296" i="1"/>
  <c r="S1295" i="1"/>
  <c r="X1295" i="1"/>
  <c r="G1293" i="1"/>
  <c r="D1291" i="1"/>
  <c r="G1291" i="1"/>
  <c r="S1289" i="1"/>
  <c r="X1289" i="1"/>
  <c r="G1288" i="1"/>
  <c r="D1288" i="1"/>
  <c r="S1280" i="1"/>
  <c r="X1280" i="1"/>
  <c r="S1279" i="1"/>
  <c r="X1279" i="1"/>
  <c r="G1277" i="1"/>
  <c r="D1275" i="1"/>
  <c r="G1275" i="1"/>
  <c r="S1273" i="1"/>
  <c r="X1273" i="1"/>
  <c r="G1272" i="1"/>
  <c r="D1272" i="1"/>
  <c r="S1264" i="1"/>
  <c r="X1264" i="1"/>
  <c r="S1263" i="1"/>
  <c r="X1263" i="1"/>
  <c r="G1261" i="1"/>
  <c r="D1259" i="1"/>
  <c r="G1259" i="1"/>
  <c r="S1257" i="1"/>
  <c r="X1257" i="1"/>
  <c r="G1256" i="1"/>
  <c r="D1256" i="1"/>
  <c r="S1248" i="1"/>
  <c r="X1248" i="1"/>
  <c r="S1247" i="1"/>
  <c r="X1247" i="1"/>
  <c r="G1245" i="1"/>
  <c r="D1243" i="1"/>
  <c r="G1243" i="1"/>
  <c r="S1241" i="1"/>
  <c r="X1241" i="1"/>
  <c r="G1240" i="1"/>
  <c r="D1240" i="1"/>
  <c r="S1232" i="1"/>
  <c r="X1232" i="1"/>
  <c r="S1231" i="1"/>
  <c r="X1231" i="1"/>
  <c r="G1229" i="1"/>
  <c r="D1227" i="1"/>
  <c r="G1227" i="1"/>
  <c r="S1225" i="1"/>
  <c r="X1225" i="1"/>
  <c r="G1224" i="1"/>
  <c r="D1224" i="1"/>
  <c r="S1216" i="1"/>
  <c r="X1216" i="1"/>
  <c r="S1215" i="1"/>
  <c r="X1215" i="1"/>
  <c r="G1213" i="1"/>
  <c r="D1211" i="1"/>
  <c r="G1211" i="1"/>
  <c r="S1209" i="1"/>
  <c r="X1209" i="1"/>
  <c r="S1204" i="1"/>
  <c r="X1204" i="1"/>
  <c r="W1201" i="1"/>
  <c r="T1201" i="1"/>
  <c r="V1201" i="1" s="1"/>
  <c r="G1195" i="1"/>
  <c r="D1195" i="1"/>
  <c r="W1194" i="1"/>
  <c r="T1194" i="1"/>
  <c r="V1194" i="1" s="1"/>
  <c r="D1192" i="1"/>
  <c r="G1192" i="1"/>
  <c r="G1191" i="1"/>
  <c r="D1191" i="1"/>
  <c r="W1190" i="1"/>
  <c r="T1190" i="1"/>
  <c r="V1190" i="1" s="1"/>
  <c r="D1188" i="1"/>
  <c r="G1188" i="1"/>
  <c r="G1187" i="1"/>
  <c r="D1187" i="1"/>
  <c r="W1186" i="1"/>
  <c r="T1186" i="1"/>
  <c r="V1186" i="1" s="1"/>
  <c r="D1184" i="1"/>
  <c r="G1184" i="1"/>
  <c r="G1183" i="1"/>
  <c r="D1183" i="1"/>
  <c r="W1182" i="1"/>
  <c r="T1182" i="1"/>
  <c r="V1182" i="1" s="1"/>
  <c r="D1180" i="1"/>
  <c r="G1180" i="1"/>
  <c r="G1179" i="1"/>
  <c r="D1179" i="1"/>
  <c r="W1178" i="1"/>
  <c r="T1178" i="1"/>
  <c r="V1178" i="1" s="1"/>
  <c r="D1176" i="1"/>
  <c r="G1176" i="1"/>
  <c r="G1175" i="1"/>
  <c r="D1175" i="1"/>
  <c r="W1174" i="1"/>
  <c r="T1174" i="1"/>
  <c r="V1174" i="1" s="1"/>
  <c r="D1172" i="1"/>
  <c r="G1172" i="1"/>
  <c r="G1171" i="1"/>
  <c r="D1171" i="1"/>
  <c r="W1170" i="1"/>
  <c r="T1170" i="1"/>
  <c r="V1170" i="1" s="1"/>
  <c r="D1168" i="1"/>
  <c r="G1168" i="1"/>
  <c r="G1167" i="1"/>
  <c r="D1167" i="1"/>
  <c r="W1166" i="1"/>
  <c r="T1166" i="1"/>
  <c r="V1166" i="1" s="1"/>
  <c r="D1164" i="1"/>
  <c r="G1164" i="1"/>
  <c r="G1163" i="1"/>
  <c r="D1163" i="1"/>
  <c r="W1162" i="1"/>
  <c r="T1162" i="1"/>
  <c r="V1162" i="1" s="1"/>
  <c r="D1160" i="1"/>
  <c r="G1160" i="1"/>
  <c r="G1159" i="1"/>
  <c r="D1159" i="1"/>
  <c r="W1158" i="1"/>
  <c r="T1158" i="1"/>
  <c r="V1158" i="1" s="1"/>
  <c r="D1156" i="1"/>
  <c r="G1156" i="1"/>
  <c r="G1155" i="1"/>
  <c r="D1155" i="1"/>
  <c r="W1154" i="1"/>
  <c r="T1154" i="1"/>
  <c r="V1154" i="1" s="1"/>
  <c r="D1152" i="1"/>
  <c r="G1152" i="1"/>
  <c r="G1151" i="1"/>
  <c r="D1151" i="1"/>
  <c r="W1150" i="1"/>
  <c r="T1150" i="1"/>
  <c r="V1150" i="1" s="1"/>
  <c r="D1148" i="1"/>
  <c r="G1148" i="1"/>
  <c r="G1147" i="1"/>
  <c r="D1147" i="1"/>
  <c r="W1146" i="1"/>
  <c r="T1146" i="1"/>
  <c r="V1146" i="1" s="1"/>
  <c r="D1144" i="1"/>
  <c r="G1144" i="1"/>
  <c r="G1143" i="1"/>
  <c r="D1143" i="1"/>
  <c r="W1142" i="1"/>
  <c r="T1142" i="1"/>
  <c r="V1142" i="1" s="1"/>
  <c r="D1140" i="1"/>
  <c r="G1140" i="1"/>
  <c r="G1139" i="1"/>
  <c r="D1139" i="1"/>
  <c r="W1138" i="1"/>
  <c r="T1138" i="1"/>
  <c r="V1138" i="1" s="1"/>
  <c r="D1136" i="1"/>
  <c r="G1136" i="1"/>
  <c r="G1135" i="1"/>
  <c r="D1135" i="1"/>
  <c r="W1134" i="1"/>
  <c r="T1134" i="1"/>
  <c r="V1134" i="1" s="1"/>
  <c r="D1132" i="1"/>
  <c r="G1132" i="1"/>
  <c r="G1131" i="1"/>
  <c r="D1131" i="1"/>
  <c r="W1130" i="1"/>
  <c r="T1130" i="1"/>
  <c r="V1130" i="1" s="1"/>
  <c r="D1128" i="1"/>
  <c r="G1128" i="1"/>
  <c r="G1127" i="1"/>
  <c r="D1127" i="1"/>
  <c r="W1126" i="1"/>
  <c r="T1126" i="1"/>
  <c r="V1126" i="1" s="1"/>
  <c r="D1124" i="1"/>
  <c r="G1124" i="1"/>
  <c r="G1123" i="1"/>
  <c r="D1123" i="1"/>
  <c r="D1122" i="1"/>
  <c r="G1122" i="1"/>
  <c r="S1121" i="1"/>
  <c r="X1121" i="1"/>
  <c r="D1116" i="1"/>
  <c r="G1116" i="1"/>
  <c r="G1115" i="1"/>
  <c r="D1115" i="1"/>
  <c r="D1114" i="1"/>
  <c r="G1114" i="1"/>
  <c r="S1113" i="1"/>
  <c r="X1113" i="1"/>
  <c r="S1109" i="1"/>
  <c r="X1109" i="1"/>
  <c r="D1104" i="1"/>
  <c r="G1104" i="1"/>
  <c r="G1103" i="1"/>
  <c r="D1103" i="1"/>
  <c r="D1102" i="1"/>
  <c r="G1102" i="1"/>
  <c r="S1101" i="1"/>
  <c r="X1101" i="1"/>
  <c r="D1096" i="1"/>
  <c r="G1096" i="1"/>
  <c r="G1095" i="1"/>
  <c r="D1095" i="1"/>
  <c r="D1094" i="1"/>
  <c r="G1094" i="1"/>
  <c r="S1093" i="1"/>
  <c r="X1093" i="1"/>
  <c r="D1088" i="1"/>
  <c r="G1088" i="1"/>
  <c r="G1087" i="1"/>
  <c r="D1087" i="1"/>
  <c r="D1086" i="1"/>
  <c r="G1086" i="1"/>
  <c r="S1085" i="1"/>
  <c r="X1085" i="1"/>
  <c r="D1080" i="1"/>
  <c r="G1080" i="1"/>
  <c r="G1079" i="1"/>
  <c r="D1079" i="1"/>
  <c r="D1078" i="1"/>
  <c r="G1078" i="1"/>
  <c r="S1077" i="1"/>
  <c r="X1077" i="1"/>
  <c r="D1072" i="1"/>
  <c r="G1072" i="1"/>
  <c r="G1071" i="1"/>
  <c r="D1071" i="1"/>
  <c r="D1070" i="1"/>
  <c r="G1070" i="1"/>
  <c r="S1069" i="1"/>
  <c r="X1069" i="1"/>
  <c r="D1064" i="1"/>
  <c r="G1064" i="1"/>
  <c r="G1063" i="1"/>
  <c r="D1063" i="1"/>
  <c r="D1062" i="1"/>
  <c r="G1062" i="1"/>
  <c r="S1061" i="1"/>
  <c r="X1061" i="1"/>
  <c r="D1056" i="1"/>
  <c r="G1056" i="1"/>
  <c r="G1055" i="1"/>
  <c r="D1055" i="1"/>
  <c r="D1054" i="1"/>
  <c r="G1054" i="1"/>
  <c r="S1053" i="1"/>
  <c r="X1053" i="1"/>
  <c r="D1048" i="1"/>
  <c r="G1048" i="1"/>
  <c r="G1047" i="1"/>
  <c r="D1047" i="1"/>
  <c r="D1046" i="1"/>
  <c r="G1046" i="1"/>
  <c r="S1045" i="1"/>
  <c r="X1045" i="1"/>
  <c r="D1040" i="1"/>
  <c r="G1040" i="1"/>
  <c r="G1039" i="1"/>
  <c r="D1039" i="1"/>
  <c r="D1038" i="1"/>
  <c r="G1038" i="1"/>
  <c r="S1037" i="1"/>
  <c r="X1037" i="1"/>
  <c r="D1032" i="1"/>
  <c r="G1032" i="1"/>
  <c r="G1031" i="1"/>
  <c r="D1031" i="1"/>
  <c r="D1030" i="1"/>
  <c r="G1030" i="1"/>
  <c r="S1029" i="1"/>
  <c r="X1029" i="1"/>
  <c r="D1024" i="1"/>
  <c r="G1024" i="1"/>
  <c r="G1023" i="1"/>
  <c r="D1023" i="1"/>
  <c r="D1022" i="1"/>
  <c r="G1022" i="1"/>
  <c r="S1021" i="1"/>
  <c r="X1021" i="1"/>
  <c r="D1016" i="1"/>
  <c r="G1016" i="1"/>
  <c r="G1015" i="1"/>
  <c r="D1015" i="1"/>
  <c r="D1014" i="1"/>
  <c r="G1014" i="1"/>
  <c r="S1013" i="1"/>
  <c r="X1013" i="1"/>
  <c r="D1008" i="1"/>
  <c r="G1008" i="1"/>
  <c r="G1007" i="1"/>
  <c r="D1007" i="1"/>
  <c r="D1006" i="1"/>
  <c r="G1006" i="1"/>
  <c r="S1005" i="1"/>
  <c r="X1005" i="1"/>
  <c r="D1000" i="1"/>
  <c r="G1000" i="1"/>
  <c r="G999" i="1"/>
  <c r="D999" i="1"/>
  <c r="D998" i="1"/>
  <c r="G998" i="1"/>
  <c r="S997" i="1"/>
  <c r="X997" i="1"/>
  <c r="D992" i="1"/>
  <c r="G992" i="1"/>
  <c r="G991" i="1"/>
  <c r="D991" i="1"/>
  <c r="D990" i="1"/>
  <c r="G990" i="1"/>
  <c r="S989" i="1"/>
  <c r="X989" i="1"/>
  <c r="D984" i="1"/>
  <c r="G984" i="1"/>
  <c r="G983" i="1"/>
  <c r="D983" i="1"/>
  <c r="D982" i="1"/>
  <c r="G982" i="1"/>
  <c r="S981" i="1"/>
  <c r="X981" i="1"/>
  <c r="D976" i="1"/>
  <c r="G976" i="1"/>
  <c r="G975" i="1"/>
  <c r="D975" i="1"/>
  <c r="D974" i="1"/>
  <c r="G974" i="1"/>
  <c r="S973" i="1"/>
  <c r="X973" i="1"/>
  <c r="D968" i="1"/>
  <c r="G968" i="1"/>
  <c r="G967" i="1"/>
  <c r="D967" i="1"/>
  <c r="D966" i="1"/>
  <c r="G966" i="1"/>
  <c r="S965" i="1"/>
  <c r="X965" i="1"/>
  <c r="D960" i="1"/>
  <c r="G960" i="1"/>
  <c r="G959" i="1"/>
  <c r="D959" i="1"/>
  <c r="D958" i="1"/>
  <c r="G958" i="1"/>
  <c r="S957" i="1"/>
  <c r="X957" i="1"/>
  <c r="D952" i="1"/>
  <c r="G952" i="1"/>
  <c r="G951" i="1"/>
  <c r="D951" i="1"/>
  <c r="D950" i="1"/>
  <c r="G950" i="1"/>
  <c r="S949" i="1"/>
  <c r="X949" i="1"/>
  <c r="D1506" i="1"/>
  <c r="D1498" i="1"/>
  <c r="D1490" i="1"/>
  <c r="D1482" i="1"/>
  <c r="D1474" i="1"/>
  <c r="D1466" i="1"/>
  <c r="D1458" i="1"/>
  <c r="S1348" i="1"/>
  <c r="X1348" i="1"/>
  <c r="S1347" i="1"/>
  <c r="X1347" i="1"/>
  <c r="G1345" i="1"/>
  <c r="D1343" i="1"/>
  <c r="G1343" i="1"/>
  <c r="S1341" i="1"/>
  <c r="X1341" i="1"/>
  <c r="W1338" i="1"/>
  <c r="T1338" i="1"/>
  <c r="V1338" i="1" s="1"/>
  <c r="S1332" i="1"/>
  <c r="X1332" i="1"/>
  <c r="S1331" i="1"/>
  <c r="X1331" i="1"/>
  <c r="G1329" i="1"/>
  <c r="D1327" i="1"/>
  <c r="G1327" i="1"/>
  <c r="S1325" i="1"/>
  <c r="X1325" i="1"/>
  <c r="W1322" i="1"/>
  <c r="T1322" i="1"/>
  <c r="V1322" i="1" s="1"/>
  <c r="S1316" i="1"/>
  <c r="X1316" i="1"/>
  <c r="S1315" i="1"/>
  <c r="X1315" i="1"/>
  <c r="G1313" i="1"/>
  <c r="D1311" i="1"/>
  <c r="G1311" i="1"/>
  <c r="S1309" i="1"/>
  <c r="X1309" i="1"/>
  <c r="W1306" i="1"/>
  <c r="T1306" i="1"/>
  <c r="V1306" i="1" s="1"/>
  <c r="S1300" i="1"/>
  <c r="X1300" i="1"/>
  <c r="S1299" i="1"/>
  <c r="X1299" i="1"/>
  <c r="G1297" i="1"/>
  <c r="D1295" i="1"/>
  <c r="G1295" i="1"/>
  <c r="S1293" i="1"/>
  <c r="X1293" i="1"/>
  <c r="W1290" i="1"/>
  <c r="T1290" i="1"/>
  <c r="V1290" i="1" s="1"/>
  <c r="S1284" i="1"/>
  <c r="X1284" i="1"/>
  <c r="S1283" i="1"/>
  <c r="X1283" i="1"/>
  <c r="G1281" i="1"/>
  <c r="D1279" i="1"/>
  <c r="G1279" i="1"/>
  <c r="S1277" i="1"/>
  <c r="X1277" i="1"/>
  <c r="W1274" i="1"/>
  <c r="T1274" i="1"/>
  <c r="V1274" i="1" s="1"/>
  <c r="S1268" i="1"/>
  <c r="X1268" i="1"/>
  <c r="S1267" i="1"/>
  <c r="X1267" i="1"/>
  <c r="G1265" i="1"/>
  <c r="D1263" i="1"/>
  <c r="G1263" i="1"/>
  <c r="S1261" i="1"/>
  <c r="X1261" i="1"/>
  <c r="S1252" i="1"/>
  <c r="X1252" i="1"/>
  <c r="S1251" i="1"/>
  <c r="X1251" i="1"/>
  <c r="G1249" i="1"/>
  <c r="D1247" i="1"/>
  <c r="G1247" i="1"/>
  <c r="S1245" i="1"/>
  <c r="X1245" i="1"/>
  <c r="S1236" i="1"/>
  <c r="X1236" i="1"/>
  <c r="S1235" i="1"/>
  <c r="X1235" i="1"/>
  <c r="G1233" i="1"/>
  <c r="D1231" i="1"/>
  <c r="G1231" i="1"/>
  <c r="S1229" i="1"/>
  <c r="X1229" i="1"/>
  <c r="S1220" i="1"/>
  <c r="X1220" i="1"/>
  <c r="S1219" i="1"/>
  <c r="X1219" i="1"/>
  <c r="G1217" i="1"/>
  <c r="D1215" i="1"/>
  <c r="G1215" i="1"/>
  <c r="S1213" i="1"/>
  <c r="X1213" i="1"/>
  <c r="S1206" i="1"/>
  <c r="X1206" i="1"/>
  <c r="G1204" i="1"/>
  <c r="S1202" i="1"/>
  <c r="X1202" i="1"/>
  <c r="G1200" i="1"/>
  <c r="S1198" i="1"/>
  <c r="X1198" i="1"/>
  <c r="G1196" i="1"/>
  <c r="S1193" i="1"/>
  <c r="X1193" i="1"/>
  <c r="S1189" i="1"/>
  <c r="X1189" i="1"/>
  <c r="S1185" i="1"/>
  <c r="X1185" i="1"/>
  <c r="S1181" i="1"/>
  <c r="X1181" i="1"/>
  <c r="S1177" i="1"/>
  <c r="X1177" i="1"/>
  <c r="S1173" i="1"/>
  <c r="X1173" i="1"/>
  <c r="S1169" i="1"/>
  <c r="X1169" i="1"/>
  <c r="S1165" i="1"/>
  <c r="X1165" i="1"/>
  <c r="S1161" i="1"/>
  <c r="X1161" i="1"/>
  <c r="S1157" i="1"/>
  <c r="X1157" i="1"/>
  <c r="S1153" i="1"/>
  <c r="X1153" i="1"/>
  <c r="S1149" i="1"/>
  <c r="X1149" i="1"/>
  <c r="S1145" i="1"/>
  <c r="X1145" i="1"/>
  <c r="S1141" i="1"/>
  <c r="X1141" i="1"/>
  <c r="S1137" i="1"/>
  <c r="X1137" i="1"/>
  <c r="S1133" i="1"/>
  <c r="X1133" i="1"/>
  <c r="S1129" i="1"/>
  <c r="X1129" i="1"/>
  <c r="S1125" i="1"/>
  <c r="X1125" i="1"/>
  <c r="D1120" i="1"/>
  <c r="G1120" i="1"/>
  <c r="G1119" i="1"/>
  <c r="D1119" i="1"/>
  <c r="D1118" i="1"/>
  <c r="G1118" i="1"/>
  <c r="S1117" i="1"/>
  <c r="X1117" i="1"/>
  <c r="D1112" i="1"/>
  <c r="G1112" i="1"/>
  <c r="G1111" i="1"/>
  <c r="D1111" i="1"/>
  <c r="W1110" i="1"/>
  <c r="T1110" i="1"/>
  <c r="V1110" i="1" s="1"/>
  <c r="D1108" i="1"/>
  <c r="G1108" i="1"/>
  <c r="G1107" i="1"/>
  <c r="D1107" i="1"/>
  <c r="D1106" i="1"/>
  <c r="G1106" i="1"/>
  <c r="S1105" i="1"/>
  <c r="X1105" i="1"/>
  <c r="D1100" i="1"/>
  <c r="G1100" i="1"/>
  <c r="G1099" i="1"/>
  <c r="D1099" i="1"/>
  <c r="D1098" i="1"/>
  <c r="G1098" i="1"/>
  <c r="S1097" i="1"/>
  <c r="X1097" i="1"/>
  <c r="D1092" i="1"/>
  <c r="G1092" i="1"/>
  <c r="G1091" i="1"/>
  <c r="D1091" i="1"/>
  <c r="D1090" i="1"/>
  <c r="G1090" i="1"/>
  <c r="S1089" i="1"/>
  <c r="X1089" i="1"/>
  <c r="D1084" i="1"/>
  <c r="G1084" i="1"/>
  <c r="G1083" i="1"/>
  <c r="D1083" i="1"/>
  <c r="D1082" i="1"/>
  <c r="G1082" i="1"/>
  <c r="S1081" i="1"/>
  <c r="X1081" i="1"/>
  <c r="D1076" i="1"/>
  <c r="G1076" i="1"/>
  <c r="G1075" i="1"/>
  <c r="D1075" i="1"/>
  <c r="D1074" i="1"/>
  <c r="G1074" i="1"/>
  <c r="S1073" i="1"/>
  <c r="X1073" i="1"/>
  <c r="D1068" i="1"/>
  <c r="G1068" i="1"/>
  <c r="G1067" i="1"/>
  <c r="D1067" i="1"/>
  <c r="D1066" i="1"/>
  <c r="G1066" i="1"/>
  <c r="S1065" i="1"/>
  <c r="X1065" i="1"/>
  <c r="D1060" i="1"/>
  <c r="G1060" i="1"/>
  <c r="G1059" i="1"/>
  <c r="D1059" i="1"/>
  <c r="D1058" i="1"/>
  <c r="G1058" i="1"/>
  <c r="S1057" i="1"/>
  <c r="X1057" i="1"/>
  <c r="D1052" i="1"/>
  <c r="G1052" i="1"/>
  <c r="G1051" i="1"/>
  <c r="D1051" i="1"/>
  <c r="D1050" i="1"/>
  <c r="G1050" i="1"/>
  <c r="S1049" i="1"/>
  <c r="X1049" i="1"/>
  <c r="D1044" i="1"/>
  <c r="G1044" i="1"/>
  <c r="G1043" i="1"/>
  <c r="D1043" i="1"/>
  <c r="D1042" i="1"/>
  <c r="G1042" i="1"/>
  <c r="S1041" i="1"/>
  <c r="X1041" i="1"/>
  <c r="D1036" i="1"/>
  <c r="G1036" i="1"/>
  <c r="G1035" i="1"/>
  <c r="D1035" i="1"/>
  <c r="D1034" i="1"/>
  <c r="G1034" i="1"/>
  <c r="S1033" i="1"/>
  <c r="X1033" i="1"/>
  <c r="D1028" i="1"/>
  <c r="G1028" i="1"/>
  <c r="G1027" i="1"/>
  <c r="D1027" i="1"/>
  <c r="D1026" i="1"/>
  <c r="G1026" i="1"/>
  <c r="S1025" i="1"/>
  <c r="X1025" i="1"/>
  <c r="D1020" i="1"/>
  <c r="G1020" i="1"/>
  <c r="G1019" i="1"/>
  <c r="D1019" i="1"/>
  <c r="D1018" i="1"/>
  <c r="G1018" i="1"/>
  <c r="S1017" i="1"/>
  <c r="X1017" i="1"/>
  <c r="D1012" i="1"/>
  <c r="G1012" i="1"/>
  <c r="G1011" i="1"/>
  <c r="D1011" i="1"/>
  <c r="D1010" i="1"/>
  <c r="G1010" i="1"/>
  <c r="S1009" i="1"/>
  <c r="X1009" i="1"/>
  <c r="D1004" i="1"/>
  <c r="G1004" i="1"/>
  <c r="G1003" i="1"/>
  <c r="D1003" i="1"/>
  <c r="D1002" i="1"/>
  <c r="G1002" i="1"/>
  <c r="S1001" i="1"/>
  <c r="X1001" i="1"/>
  <c r="D996" i="1"/>
  <c r="G996" i="1"/>
  <c r="G995" i="1"/>
  <c r="D995" i="1"/>
  <c r="D994" i="1"/>
  <c r="G994" i="1"/>
  <c r="S993" i="1"/>
  <c r="X993" i="1"/>
  <c r="D988" i="1"/>
  <c r="G988" i="1"/>
  <c r="G987" i="1"/>
  <c r="D987" i="1"/>
  <c r="D986" i="1"/>
  <c r="G986" i="1"/>
  <c r="S985" i="1"/>
  <c r="X985" i="1"/>
  <c r="D980" i="1"/>
  <c r="G980" i="1"/>
  <c r="G979" i="1"/>
  <c r="D979" i="1"/>
  <c r="D978" i="1"/>
  <c r="G978" i="1"/>
  <c r="S977" i="1"/>
  <c r="X977" i="1"/>
  <c r="D972" i="1"/>
  <c r="G972" i="1"/>
  <c r="G971" i="1"/>
  <c r="D971" i="1"/>
  <c r="D970" i="1"/>
  <c r="G970" i="1"/>
  <c r="S969" i="1"/>
  <c r="X969" i="1"/>
  <c r="D964" i="1"/>
  <c r="G964" i="1"/>
  <c r="G963" i="1"/>
  <c r="D963" i="1"/>
  <c r="D962" i="1"/>
  <c r="G962" i="1"/>
  <c r="S961" i="1"/>
  <c r="X961" i="1"/>
  <c r="D956" i="1"/>
  <c r="G956" i="1"/>
  <c r="G955" i="1"/>
  <c r="D955" i="1"/>
  <c r="D954" i="1"/>
  <c r="G954" i="1"/>
  <c r="S953" i="1"/>
  <c r="X953" i="1"/>
  <c r="D948" i="1"/>
  <c r="G948" i="1"/>
  <c r="G947" i="1"/>
  <c r="D947" i="1"/>
  <c r="D946" i="1"/>
  <c r="G946" i="1"/>
  <c r="D1202" i="1"/>
  <c r="G1202" i="1"/>
  <c r="S1200" i="1"/>
  <c r="X1200" i="1"/>
  <c r="D1198" i="1"/>
  <c r="G1198" i="1"/>
  <c r="S1196" i="1"/>
  <c r="X1196" i="1"/>
  <c r="D1121" i="1"/>
  <c r="G1121" i="1"/>
  <c r="S1120" i="1"/>
  <c r="X1120" i="1"/>
  <c r="S1119" i="1"/>
  <c r="X1119" i="1"/>
  <c r="S1118" i="1"/>
  <c r="X1118" i="1"/>
  <c r="D1113" i="1"/>
  <c r="G1113" i="1"/>
  <c r="S1112" i="1"/>
  <c r="X1112" i="1"/>
  <c r="S1111" i="1"/>
  <c r="X1111" i="1"/>
  <c r="D1110" i="1"/>
  <c r="G1110" i="1"/>
  <c r="D1109" i="1"/>
  <c r="G1109" i="1"/>
  <c r="S1108" i="1"/>
  <c r="X1108" i="1"/>
  <c r="S1107" i="1"/>
  <c r="X1107" i="1"/>
  <c r="S1106" i="1"/>
  <c r="X1106" i="1"/>
  <c r="D1101" i="1"/>
  <c r="G1101" i="1"/>
  <c r="S1100" i="1"/>
  <c r="X1100" i="1"/>
  <c r="S1099" i="1"/>
  <c r="X1099" i="1"/>
  <c r="S1098" i="1"/>
  <c r="X1098" i="1"/>
  <c r="D1093" i="1"/>
  <c r="G1093" i="1"/>
  <c r="S1092" i="1"/>
  <c r="X1092" i="1"/>
  <c r="S1091" i="1"/>
  <c r="X1091" i="1"/>
  <c r="S1090" i="1"/>
  <c r="X1090" i="1"/>
  <c r="D1085" i="1"/>
  <c r="G1085" i="1"/>
  <c r="S1084" i="1"/>
  <c r="X1084" i="1"/>
  <c r="S1083" i="1"/>
  <c r="X1083" i="1"/>
  <c r="S1082" i="1"/>
  <c r="X1082" i="1"/>
  <c r="D1077" i="1"/>
  <c r="G1077" i="1"/>
  <c r="S1076" i="1"/>
  <c r="X1076" i="1"/>
  <c r="S1075" i="1"/>
  <c r="X1075" i="1"/>
  <c r="S1074" i="1"/>
  <c r="X1074" i="1"/>
  <c r="D1069" i="1"/>
  <c r="G1069" i="1"/>
  <c r="S1068" i="1"/>
  <c r="X1068" i="1"/>
  <c r="S1067" i="1"/>
  <c r="X1067" i="1"/>
  <c r="S1066" i="1"/>
  <c r="X1066" i="1"/>
  <c r="D1061" i="1"/>
  <c r="G1061" i="1"/>
  <c r="S1060" i="1"/>
  <c r="X1060" i="1"/>
  <c r="S1059" i="1"/>
  <c r="X1059" i="1"/>
  <c r="S1058" i="1"/>
  <c r="X1058" i="1"/>
  <c r="D1053" i="1"/>
  <c r="G1053" i="1"/>
  <c r="S1052" i="1"/>
  <c r="X1052" i="1"/>
  <c r="S1051" i="1"/>
  <c r="X1051" i="1"/>
  <c r="S1050" i="1"/>
  <c r="X1050" i="1"/>
  <c r="D1045" i="1"/>
  <c r="G1045" i="1"/>
  <c r="S1044" i="1"/>
  <c r="X1044" i="1"/>
  <c r="S1043" i="1"/>
  <c r="X1043" i="1"/>
  <c r="S1042" i="1"/>
  <c r="X1042" i="1"/>
  <c r="D1037" i="1"/>
  <c r="G1037" i="1"/>
  <c r="S1036" i="1"/>
  <c r="X1036" i="1"/>
  <c r="S1035" i="1"/>
  <c r="X1035" i="1"/>
  <c r="S1034" i="1"/>
  <c r="X1034" i="1"/>
  <c r="D1029" i="1"/>
  <c r="G1029" i="1"/>
  <c r="S1028" i="1"/>
  <c r="X1028" i="1"/>
  <c r="S1027" i="1"/>
  <c r="X1027" i="1"/>
  <c r="S1026" i="1"/>
  <c r="X1026" i="1"/>
  <c r="D1021" i="1"/>
  <c r="G1021" i="1"/>
  <c r="S1020" i="1"/>
  <c r="X1020" i="1"/>
  <c r="S1019" i="1"/>
  <c r="X1019" i="1"/>
  <c r="S1018" i="1"/>
  <c r="X1018" i="1"/>
  <c r="D1013" i="1"/>
  <c r="G1013" i="1"/>
  <c r="S1012" i="1"/>
  <c r="X1012" i="1"/>
  <c r="S1011" i="1"/>
  <c r="X1011" i="1"/>
  <c r="S1010" i="1"/>
  <c r="X1010" i="1"/>
  <c r="D1005" i="1"/>
  <c r="G1005" i="1"/>
  <c r="S1004" i="1"/>
  <c r="X1004" i="1"/>
  <c r="S1003" i="1"/>
  <c r="X1003" i="1"/>
  <c r="S1002" i="1"/>
  <c r="X1002" i="1"/>
  <c r="D997" i="1"/>
  <c r="G997" i="1"/>
  <c r="S996" i="1"/>
  <c r="X996" i="1"/>
  <c r="S995" i="1"/>
  <c r="X995" i="1"/>
  <c r="S994" i="1"/>
  <c r="X994" i="1"/>
  <c r="D989" i="1"/>
  <c r="G989" i="1"/>
  <c r="S988" i="1"/>
  <c r="X988" i="1"/>
  <c r="S987" i="1"/>
  <c r="X987" i="1"/>
  <c r="S986" i="1"/>
  <c r="X986" i="1"/>
  <c r="D981" i="1"/>
  <c r="G981" i="1"/>
  <c r="S980" i="1"/>
  <c r="X980" i="1"/>
  <c r="S979" i="1"/>
  <c r="X979" i="1"/>
  <c r="S978" i="1"/>
  <c r="X978" i="1"/>
  <c r="D973" i="1"/>
  <c r="G973" i="1"/>
  <c r="S972" i="1"/>
  <c r="X972" i="1"/>
  <c r="S971" i="1"/>
  <c r="X971" i="1"/>
  <c r="S970" i="1"/>
  <c r="X970" i="1"/>
  <c r="D965" i="1"/>
  <c r="G965" i="1"/>
  <c r="S964" i="1"/>
  <c r="X964" i="1"/>
  <c r="S963" i="1"/>
  <c r="X963" i="1"/>
  <c r="S962" i="1"/>
  <c r="X962" i="1"/>
  <c r="D957" i="1"/>
  <c r="G957" i="1"/>
  <c r="S956" i="1"/>
  <c r="X956" i="1"/>
  <c r="S955" i="1"/>
  <c r="X955" i="1"/>
  <c r="S954" i="1"/>
  <c r="X954" i="1"/>
  <c r="D949" i="1"/>
  <c r="G949" i="1"/>
  <c r="S948" i="1"/>
  <c r="X948" i="1"/>
  <c r="S947" i="1"/>
  <c r="X947" i="1"/>
  <c r="S946" i="1"/>
  <c r="X946" i="1"/>
  <c r="S943" i="1"/>
  <c r="X943" i="1"/>
  <c r="S1203" i="1"/>
  <c r="X1203" i="1"/>
  <c r="S1199" i="1"/>
  <c r="X1199" i="1"/>
  <c r="S1195" i="1"/>
  <c r="X1195" i="1"/>
  <c r="D1194" i="1"/>
  <c r="G1194" i="1"/>
  <c r="D1193" i="1"/>
  <c r="G1193" i="1"/>
  <c r="S1192" i="1"/>
  <c r="X1192" i="1"/>
  <c r="S1191" i="1"/>
  <c r="X1191" i="1"/>
  <c r="D1190" i="1"/>
  <c r="G1190" i="1"/>
  <c r="D1189" i="1"/>
  <c r="G1189" i="1"/>
  <c r="S1188" i="1"/>
  <c r="X1188" i="1"/>
  <c r="S1187" i="1"/>
  <c r="X1187" i="1"/>
  <c r="D1186" i="1"/>
  <c r="G1186" i="1"/>
  <c r="D1185" i="1"/>
  <c r="G1185" i="1"/>
  <c r="S1184" i="1"/>
  <c r="X1184" i="1"/>
  <c r="S1183" i="1"/>
  <c r="X1183" i="1"/>
  <c r="D1182" i="1"/>
  <c r="G1182" i="1"/>
  <c r="D1181" i="1"/>
  <c r="G1181" i="1"/>
  <c r="S1180" i="1"/>
  <c r="X1180" i="1"/>
  <c r="S1179" i="1"/>
  <c r="X1179" i="1"/>
  <c r="D1178" i="1"/>
  <c r="G1178" i="1"/>
  <c r="D1177" i="1"/>
  <c r="G1177" i="1"/>
  <c r="S1176" i="1"/>
  <c r="X1176" i="1"/>
  <c r="S1175" i="1"/>
  <c r="X1175" i="1"/>
  <c r="D1174" i="1"/>
  <c r="G1174" i="1"/>
  <c r="D1173" i="1"/>
  <c r="G1173" i="1"/>
  <c r="S1172" i="1"/>
  <c r="X1172" i="1"/>
  <c r="S1171" i="1"/>
  <c r="X1171" i="1"/>
  <c r="D1170" i="1"/>
  <c r="G1170" i="1"/>
  <c r="D1169" i="1"/>
  <c r="G1169" i="1"/>
  <c r="S1168" i="1"/>
  <c r="X1168" i="1"/>
  <c r="S1167" i="1"/>
  <c r="X1167" i="1"/>
  <c r="D1166" i="1"/>
  <c r="G1166" i="1"/>
  <c r="D1165" i="1"/>
  <c r="G1165" i="1"/>
  <c r="S1164" i="1"/>
  <c r="X1164" i="1"/>
  <c r="S1163" i="1"/>
  <c r="X1163" i="1"/>
  <c r="D1162" i="1"/>
  <c r="G1162" i="1"/>
  <c r="D1161" i="1"/>
  <c r="G1161" i="1"/>
  <c r="S1160" i="1"/>
  <c r="X1160" i="1"/>
  <c r="S1159" i="1"/>
  <c r="X1159" i="1"/>
  <c r="D1158" i="1"/>
  <c r="G1158" i="1"/>
  <c r="D1157" i="1"/>
  <c r="G1157" i="1"/>
  <c r="S1156" i="1"/>
  <c r="X1156" i="1"/>
  <c r="S1155" i="1"/>
  <c r="X1155" i="1"/>
  <c r="D1154" i="1"/>
  <c r="G1154" i="1"/>
  <c r="D1153" i="1"/>
  <c r="G1153" i="1"/>
  <c r="S1152" i="1"/>
  <c r="X1152" i="1"/>
  <c r="S1151" i="1"/>
  <c r="X1151" i="1"/>
  <c r="D1150" i="1"/>
  <c r="G1150" i="1"/>
  <c r="D1149" i="1"/>
  <c r="G1149" i="1"/>
  <c r="S1148" i="1"/>
  <c r="X1148" i="1"/>
  <c r="S1147" i="1"/>
  <c r="X1147" i="1"/>
  <c r="D1146" i="1"/>
  <c r="G1146" i="1"/>
  <c r="D1145" i="1"/>
  <c r="G1145" i="1"/>
  <c r="S1144" i="1"/>
  <c r="X1144" i="1"/>
  <c r="S1143" i="1"/>
  <c r="X1143" i="1"/>
  <c r="D1142" i="1"/>
  <c r="G1142" i="1"/>
  <c r="D1141" i="1"/>
  <c r="G1141" i="1"/>
  <c r="S1140" i="1"/>
  <c r="X1140" i="1"/>
  <c r="S1139" i="1"/>
  <c r="X1139" i="1"/>
  <c r="D1138" i="1"/>
  <c r="G1138" i="1"/>
  <c r="D1137" i="1"/>
  <c r="G1137" i="1"/>
  <c r="S1136" i="1"/>
  <c r="X1136" i="1"/>
  <c r="S1135" i="1"/>
  <c r="X1135" i="1"/>
  <c r="D1134" i="1"/>
  <c r="G1134" i="1"/>
  <c r="D1133" i="1"/>
  <c r="G1133" i="1"/>
  <c r="S1132" i="1"/>
  <c r="X1132" i="1"/>
  <c r="S1131" i="1"/>
  <c r="X1131" i="1"/>
  <c r="D1130" i="1"/>
  <c r="G1130" i="1"/>
  <c r="D1129" i="1"/>
  <c r="G1129" i="1"/>
  <c r="S1128" i="1"/>
  <c r="X1128" i="1"/>
  <c r="S1127" i="1"/>
  <c r="X1127" i="1"/>
  <c r="D1126" i="1"/>
  <c r="G1126" i="1"/>
  <c r="D1125" i="1"/>
  <c r="G1125" i="1"/>
  <c r="S1124" i="1"/>
  <c r="X1124" i="1"/>
  <c r="S1123" i="1"/>
  <c r="X1123" i="1"/>
  <c r="S1122" i="1"/>
  <c r="X1122" i="1"/>
  <c r="D1117" i="1"/>
  <c r="G1117" i="1"/>
  <c r="S1116" i="1"/>
  <c r="X1116" i="1"/>
  <c r="S1115" i="1"/>
  <c r="X1115" i="1"/>
  <c r="S1114" i="1"/>
  <c r="X1114" i="1"/>
  <c r="D1105" i="1"/>
  <c r="G1105" i="1"/>
  <c r="S1104" i="1"/>
  <c r="X1104" i="1"/>
  <c r="S1103" i="1"/>
  <c r="X1103" i="1"/>
  <c r="S1102" i="1"/>
  <c r="X1102" i="1"/>
  <c r="D1097" i="1"/>
  <c r="G1097" i="1"/>
  <c r="S1096" i="1"/>
  <c r="X1096" i="1"/>
  <c r="S1095" i="1"/>
  <c r="X1095" i="1"/>
  <c r="S1094" i="1"/>
  <c r="X1094" i="1"/>
  <c r="D1089" i="1"/>
  <c r="G1089" i="1"/>
  <c r="S1088" i="1"/>
  <c r="X1088" i="1"/>
  <c r="S1087" i="1"/>
  <c r="X1087" i="1"/>
  <c r="S1086" i="1"/>
  <c r="X1086" i="1"/>
  <c r="D1081" i="1"/>
  <c r="G1081" i="1"/>
  <c r="S1080" i="1"/>
  <c r="X1080" i="1"/>
  <c r="S1079" i="1"/>
  <c r="X1079" i="1"/>
  <c r="S1078" i="1"/>
  <c r="X1078" i="1"/>
  <c r="D1073" i="1"/>
  <c r="G1073" i="1"/>
  <c r="S1072" i="1"/>
  <c r="X1072" i="1"/>
  <c r="S1071" i="1"/>
  <c r="X1071" i="1"/>
  <c r="S1070" i="1"/>
  <c r="X1070" i="1"/>
  <c r="D1065" i="1"/>
  <c r="G1065" i="1"/>
  <c r="S1064" i="1"/>
  <c r="X1064" i="1"/>
  <c r="S1063" i="1"/>
  <c r="X1063" i="1"/>
  <c r="S1062" i="1"/>
  <c r="X1062" i="1"/>
  <c r="D1057" i="1"/>
  <c r="G1057" i="1"/>
  <c r="S1056" i="1"/>
  <c r="X1056" i="1"/>
  <c r="S1055" i="1"/>
  <c r="X1055" i="1"/>
  <c r="S1054" i="1"/>
  <c r="X1054" i="1"/>
  <c r="D1049" i="1"/>
  <c r="G1049" i="1"/>
  <c r="S1048" i="1"/>
  <c r="X1048" i="1"/>
  <c r="S1047" i="1"/>
  <c r="X1047" i="1"/>
  <c r="S1046" i="1"/>
  <c r="X1046" i="1"/>
  <c r="D1041" i="1"/>
  <c r="G1041" i="1"/>
  <c r="S1040" i="1"/>
  <c r="X1040" i="1"/>
  <c r="S1039" i="1"/>
  <c r="X1039" i="1"/>
  <c r="S1038" i="1"/>
  <c r="X1038" i="1"/>
  <c r="D1033" i="1"/>
  <c r="G1033" i="1"/>
  <c r="S1032" i="1"/>
  <c r="X1032" i="1"/>
  <c r="S1031" i="1"/>
  <c r="X1031" i="1"/>
  <c r="S1030" i="1"/>
  <c r="X1030" i="1"/>
  <c r="D1025" i="1"/>
  <c r="G1025" i="1"/>
  <c r="S1024" i="1"/>
  <c r="X1024" i="1"/>
  <c r="S1023" i="1"/>
  <c r="X1023" i="1"/>
  <c r="S1022" i="1"/>
  <c r="X1022" i="1"/>
  <c r="D1017" i="1"/>
  <c r="G1017" i="1"/>
  <c r="S1016" i="1"/>
  <c r="X1016" i="1"/>
  <c r="S1015" i="1"/>
  <c r="X1015" i="1"/>
  <c r="S1014" i="1"/>
  <c r="X1014" i="1"/>
  <c r="D1009" i="1"/>
  <c r="G1009" i="1"/>
  <c r="S1008" i="1"/>
  <c r="X1008" i="1"/>
  <c r="S1007" i="1"/>
  <c r="X1007" i="1"/>
  <c r="S1006" i="1"/>
  <c r="X1006" i="1"/>
  <c r="D1001" i="1"/>
  <c r="G1001" i="1"/>
  <c r="S1000" i="1"/>
  <c r="X1000" i="1"/>
  <c r="S999" i="1"/>
  <c r="X999" i="1"/>
  <c r="S998" i="1"/>
  <c r="X998" i="1"/>
  <c r="D993" i="1"/>
  <c r="G993" i="1"/>
  <c r="S992" i="1"/>
  <c r="X992" i="1"/>
  <c r="S991" i="1"/>
  <c r="X991" i="1"/>
  <c r="S990" i="1"/>
  <c r="X990" i="1"/>
  <c r="D985" i="1"/>
  <c r="G985" i="1"/>
  <c r="S984" i="1"/>
  <c r="X984" i="1"/>
  <c r="S983" i="1"/>
  <c r="X983" i="1"/>
  <c r="S982" i="1"/>
  <c r="X982" i="1"/>
  <c r="D977" i="1"/>
  <c r="G977" i="1"/>
  <c r="S976" i="1"/>
  <c r="X976" i="1"/>
  <c r="S975" i="1"/>
  <c r="X975" i="1"/>
  <c r="S974" i="1"/>
  <c r="X974" i="1"/>
  <c r="D969" i="1"/>
  <c r="G969" i="1"/>
  <c r="S968" i="1"/>
  <c r="X968" i="1"/>
  <c r="S967" i="1"/>
  <c r="X967" i="1"/>
  <c r="S966" i="1"/>
  <c r="X966" i="1"/>
  <c r="D961" i="1"/>
  <c r="G961" i="1"/>
  <c r="S960" i="1"/>
  <c r="X960" i="1"/>
  <c r="S959" i="1"/>
  <c r="X959" i="1"/>
  <c r="S958" i="1"/>
  <c r="X958" i="1"/>
  <c r="D953" i="1"/>
  <c r="G953" i="1"/>
  <c r="S952" i="1"/>
  <c r="X952" i="1"/>
  <c r="S951" i="1"/>
  <c r="X951" i="1"/>
  <c r="S950" i="1"/>
  <c r="X950" i="1"/>
  <c r="D943" i="1"/>
  <c r="S942" i="1"/>
  <c r="X942" i="1"/>
  <c r="S941" i="1"/>
  <c r="X941" i="1"/>
  <c r="G938" i="1"/>
  <c r="D938" i="1"/>
  <c r="D937" i="1"/>
  <c r="G937" i="1"/>
  <c r="S936" i="1"/>
  <c r="X936" i="1"/>
  <c r="D932" i="1"/>
  <c r="G932" i="1"/>
  <c r="S931" i="1"/>
  <c r="X931" i="1"/>
  <c r="S928" i="1"/>
  <c r="X928" i="1"/>
  <c r="G922" i="1"/>
  <c r="D922" i="1"/>
  <c r="D921" i="1"/>
  <c r="G921" i="1"/>
  <c r="S920" i="1"/>
  <c r="X920" i="1"/>
  <c r="S916" i="1"/>
  <c r="X916" i="1"/>
  <c r="S912" i="1"/>
  <c r="X912" i="1"/>
  <c r="S908" i="1"/>
  <c r="X908" i="1"/>
  <c r="S904" i="1"/>
  <c r="X904" i="1"/>
  <c r="D899" i="1"/>
  <c r="G899" i="1"/>
  <c r="G898" i="1"/>
  <c r="D898" i="1"/>
  <c r="D897" i="1"/>
  <c r="G897" i="1"/>
  <c r="S896" i="1"/>
  <c r="X896" i="1"/>
  <c r="D891" i="1"/>
  <c r="G891" i="1"/>
  <c r="G890" i="1"/>
  <c r="D890" i="1"/>
  <c r="D889" i="1"/>
  <c r="G889" i="1"/>
  <c r="S888" i="1"/>
  <c r="X888" i="1"/>
  <c r="D883" i="1"/>
  <c r="G883" i="1"/>
  <c r="G882" i="1"/>
  <c r="D882" i="1"/>
  <c r="D881" i="1"/>
  <c r="G881" i="1"/>
  <c r="S880" i="1"/>
  <c r="X880" i="1"/>
  <c r="D875" i="1"/>
  <c r="G875" i="1"/>
  <c r="G874" i="1"/>
  <c r="D874" i="1"/>
  <c r="D873" i="1"/>
  <c r="G873" i="1"/>
  <c r="S872" i="1"/>
  <c r="X872" i="1"/>
  <c r="D867" i="1"/>
  <c r="G867" i="1"/>
  <c r="G866" i="1"/>
  <c r="D866" i="1"/>
  <c r="D865" i="1"/>
  <c r="G865" i="1"/>
  <c r="S864" i="1"/>
  <c r="X864" i="1"/>
  <c r="D859" i="1"/>
  <c r="G859" i="1"/>
  <c r="G858" i="1"/>
  <c r="D858" i="1"/>
  <c r="D857" i="1"/>
  <c r="G857" i="1"/>
  <c r="S856" i="1"/>
  <c r="X856" i="1"/>
  <c r="D851" i="1"/>
  <c r="G851" i="1"/>
  <c r="G850" i="1"/>
  <c r="D850" i="1"/>
  <c r="D849" i="1"/>
  <c r="G849" i="1"/>
  <c r="S848" i="1"/>
  <c r="X848" i="1"/>
  <c r="D843" i="1"/>
  <c r="G843" i="1"/>
  <c r="G842" i="1"/>
  <c r="D842" i="1"/>
  <c r="D841" i="1"/>
  <c r="G841" i="1"/>
  <c r="S840" i="1"/>
  <c r="X840" i="1"/>
  <c r="D835" i="1"/>
  <c r="G835" i="1"/>
  <c r="G834" i="1"/>
  <c r="D834" i="1"/>
  <c r="D833" i="1"/>
  <c r="G833" i="1"/>
  <c r="S832" i="1"/>
  <c r="X832" i="1"/>
  <c r="D827" i="1"/>
  <c r="G827" i="1"/>
  <c r="G826" i="1"/>
  <c r="D826" i="1"/>
  <c r="D825" i="1"/>
  <c r="G825" i="1"/>
  <c r="S824" i="1"/>
  <c r="X824" i="1"/>
  <c r="D819" i="1"/>
  <c r="G819" i="1"/>
  <c r="G818" i="1"/>
  <c r="D818" i="1"/>
  <c r="D817" i="1"/>
  <c r="G817" i="1"/>
  <c r="S816" i="1"/>
  <c r="X816" i="1"/>
  <c r="D811" i="1"/>
  <c r="G811" i="1"/>
  <c r="G810" i="1"/>
  <c r="D810" i="1"/>
  <c r="D809" i="1"/>
  <c r="G809" i="1"/>
  <c r="S808" i="1"/>
  <c r="X808" i="1"/>
  <c r="D803" i="1"/>
  <c r="G803" i="1"/>
  <c r="G802" i="1"/>
  <c r="D802" i="1"/>
  <c r="D801" i="1"/>
  <c r="G801" i="1"/>
  <c r="S800" i="1"/>
  <c r="X800" i="1"/>
  <c r="X1194" i="1"/>
  <c r="X1190" i="1"/>
  <c r="X1186" i="1"/>
  <c r="X1182" i="1"/>
  <c r="X1178" i="1"/>
  <c r="X1174" i="1"/>
  <c r="X1170" i="1"/>
  <c r="X1166" i="1"/>
  <c r="X1162" i="1"/>
  <c r="X1158" i="1"/>
  <c r="X1154" i="1"/>
  <c r="X1150" i="1"/>
  <c r="X1146" i="1"/>
  <c r="X1142" i="1"/>
  <c r="X1138" i="1"/>
  <c r="X1134" i="1"/>
  <c r="X1130" i="1"/>
  <c r="X1126" i="1"/>
  <c r="X1110" i="1"/>
  <c r="T945" i="1"/>
  <c r="V945" i="1" s="1"/>
  <c r="W944" i="1"/>
  <c r="D939" i="1"/>
  <c r="G939" i="1"/>
  <c r="S938" i="1"/>
  <c r="X938" i="1"/>
  <c r="S937" i="1"/>
  <c r="X937" i="1"/>
  <c r="G934" i="1"/>
  <c r="D934" i="1"/>
  <c r="D933" i="1"/>
  <c r="G933" i="1"/>
  <c r="S932" i="1"/>
  <c r="X932" i="1"/>
  <c r="G926" i="1"/>
  <c r="D926" i="1"/>
  <c r="W925" i="1"/>
  <c r="T925" i="1"/>
  <c r="V925" i="1" s="1"/>
  <c r="D923" i="1"/>
  <c r="G923" i="1"/>
  <c r="S922" i="1"/>
  <c r="X922" i="1"/>
  <c r="S921" i="1"/>
  <c r="X921" i="1"/>
  <c r="D900" i="1"/>
  <c r="G900" i="1"/>
  <c r="S899" i="1"/>
  <c r="X899" i="1"/>
  <c r="S898" i="1"/>
  <c r="X898" i="1"/>
  <c r="S897" i="1"/>
  <c r="X897" i="1"/>
  <c r="D892" i="1"/>
  <c r="G892" i="1"/>
  <c r="S891" i="1"/>
  <c r="X891" i="1"/>
  <c r="S890" i="1"/>
  <c r="X890" i="1"/>
  <c r="S889" i="1"/>
  <c r="X889" i="1"/>
  <c r="D884" i="1"/>
  <c r="G884" i="1"/>
  <c r="S883" i="1"/>
  <c r="X883" i="1"/>
  <c r="S882" i="1"/>
  <c r="X882" i="1"/>
  <c r="S881" i="1"/>
  <c r="X881" i="1"/>
  <c r="D876" i="1"/>
  <c r="G876" i="1"/>
  <c r="S875" i="1"/>
  <c r="X875" i="1"/>
  <c r="S874" i="1"/>
  <c r="X874" i="1"/>
  <c r="S873" i="1"/>
  <c r="X873" i="1"/>
  <c r="D868" i="1"/>
  <c r="G868" i="1"/>
  <c r="S867" i="1"/>
  <c r="X867" i="1"/>
  <c r="S866" i="1"/>
  <c r="X866" i="1"/>
  <c r="S865" i="1"/>
  <c r="X865" i="1"/>
  <c r="D860" i="1"/>
  <c r="G860" i="1"/>
  <c r="S859" i="1"/>
  <c r="X859" i="1"/>
  <c r="S858" i="1"/>
  <c r="X858" i="1"/>
  <c r="S857" i="1"/>
  <c r="X857" i="1"/>
  <c r="D852" i="1"/>
  <c r="G852" i="1"/>
  <c r="S851" i="1"/>
  <c r="X851" i="1"/>
  <c r="S850" i="1"/>
  <c r="X850" i="1"/>
  <c r="S849" i="1"/>
  <c r="X849" i="1"/>
  <c r="D844" i="1"/>
  <c r="G844" i="1"/>
  <c r="S843" i="1"/>
  <c r="X843" i="1"/>
  <c r="S842" i="1"/>
  <c r="X842" i="1"/>
  <c r="S841" i="1"/>
  <c r="X841" i="1"/>
  <c r="D836" i="1"/>
  <c r="G836" i="1"/>
  <c r="S835" i="1"/>
  <c r="X835" i="1"/>
  <c r="S834" i="1"/>
  <c r="X834" i="1"/>
  <c r="S833" i="1"/>
  <c r="X833" i="1"/>
  <c r="D828" i="1"/>
  <c r="G828" i="1"/>
  <c r="S827" i="1"/>
  <c r="X827" i="1"/>
  <c r="S826" i="1"/>
  <c r="X826" i="1"/>
  <c r="S825" i="1"/>
  <c r="X825" i="1"/>
  <c r="D820" i="1"/>
  <c r="G820" i="1"/>
  <c r="S819" i="1"/>
  <c r="X819" i="1"/>
  <c r="S818" i="1"/>
  <c r="X818" i="1"/>
  <c r="S817" i="1"/>
  <c r="X817" i="1"/>
  <c r="D812" i="1"/>
  <c r="G812" i="1"/>
  <c r="S811" i="1"/>
  <c r="X811" i="1"/>
  <c r="S810" i="1"/>
  <c r="X810" i="1"/>
  <c r="S809" i="1"/>
  <c r="X809" i="1"/>
  <c r="D804" i="1"/>
  <c r="G804" i="1"/>
  <c r="S803" i="1"/>
  <c r="X803" i="1"/>
  <c r="S802" i="1"/>
  <c r="X802" i="1"/>
  <c r="S801" i="1"/>
  <c r="X801" i="1"/>
  <c r="D940" i="1"/>
  <c r="G940" i="1"/>
  <c r="S939" i="1"/>
  <c r="X939" i="1"/>
  <c r="D935" i="1"/>
  <c r="G935" i="1"/>
  <c r="S934" i="1"/>
  <c r="X934" i="1"/>
  <c r="S933" i="1"/>
  <c r="X933" i="1"/>
  <c r="G930" i="1"/>
  <c r="D930" i="1"/>
  <c r="W929" i="1"/>
  <c r="T929" i="1"/>
  <c r="V929" i="1" s="1"/>
  <c r="D927" i="1"/>
  <c r="G927" i="1"/>
  <c r="S926" i="1"/>
  <c r="X926" i="1"/>
  <c r="D925" i="1"/>
  <c r="G925" i="1"/>
  <c r="D924" i="1"/>
  <c r="G924" i="1"/>
  <c r="S923" i="1"/>
  <c r="X923" i="1"/>
  <c r="D919" i="1"/>
  <c r="G919" i="1"/>
  <c r="G918" i="1"/>
  <c r="D918" i="1"/>
  <c r="W917" i="1"/>
  <c r="T917" i="1"/>
  <c r="V917" i="1" s="1"/>
  <c r="D915" i="1"/>
  <c r="G915" i="1"/>
  <c r="G914" i="1"/>
  <c r="D914" i="1"/>
  <c r="W913" i="1"/>
  <c r="T913" i="1"/>
  <c r="V913" i="1" s="1"/>
  <c r="D911" i="1"/>
  <c r="G911" i="1"/>
  <c r="G910" i="1"/>
  <c r="D910" i="1"/>
  <c r="W909" i="1"/>
  <c r="T909" i="1"/>
  <c r="V909" i="1" s="1"/>
  <c r="D907" i="1"/>
  <c r="G907" i="1"/>
  <c r="G906" i="1"/>
  <c r="D906" i="1"/>
  <c r="W905" i="1"/>
  <c r="T905" i="1"/>
  <c r="V905" i="1" s="1"/>
  <c r="D903" i="1"/>
  <c r="G903" i="1"/>
  <c r="G902" i="1"/>
  <c r="D902" i="1"/>
  <c r="D901" i="1"/>
  <c r="G901" i="1"/>
  <c r="S900" i="1"/>
  <c r="X900" i="1"/>
  <c r="D895" i="1"/>
  <c r="G895" i="1"/>
  <c r="G894" i="1"/>
  <c r="D894" i="1"/>
  <c r="D893" i="1"/>
  <c r="G893" i="1"/>
  <c r="S892" i="1"/>
  <c r="X892" i="1"/>
  <c r="D887" i="1"/>
  <c r="G887" i="1"/>
  <c r="G886" i="1"/>
  <c r="D886" i="1"/>
  <c r="D885" i="1"/>
  <c r="G885" i="1"/>
  <c r="S884" i="1"/>
  <c r="X884" i="1"/>
  <c r="D879" i="1"/>
  <c r="G879" i="1"/>
  <c r="G878" i="1"/>
  <c r="D878" i="1"/>
  <c r="D877" i="1"/>
  <c r="G877" i="1"/>
  <c r="S876" i="1"/>
  <c r="X876" i="1"/>
  <c r="D871" i="1"/>
  <c r="G871" i="1"/>
  <c r="G870" i="1"/>
  <c r="D870" i="1"/>
  <c r="D869" i="1"/>
  <c r="G869" i="1"/>
  <c r="S868" i="1"/>
  <c r="X868" i="1"/>
  <c r="D863" i="1"/>
  <c r="G863" i="1"/>
  <c r="G862" i="1"/>
  <c r="D862" i="1"/>
  <c r="D861" i="1"/>
  <c r="G861" i="1"/>
  <c r="S860" i="1"/>
  <c r="X860" i="1"/>
  <c r="D855" i="1"/>
  <c r="G855" i="1"/>
  <c r="G854" i="1"/>
  <c r="D854" i="1"/>
  <c r="D853" i="1"/>
  <c r="G853" i="1"/>
  <c r="S852" i="1"/>
  <c r="X852" i="1"/>
  <c r="D847" i="1"/>
  <c r="G847" i="1"/>
  <c r="G846" i="1"/>
  <c r="D846" i="1"/>
  <c r="D845" i="1"/>
  <c r="G845" i="1"/>
  <c r="S844" i="1"/>
  <c r="X844" i="1"/>
  <c r="D839" i="1"/>
  <c r="G839" i="1"/>
  <c r="G838" i="1"/>
  <c r="D838" i="1"/>
  <c r="D837" i="1"/>
  <c r="G837" i="1"/>
  <c r="S836" i="1"/>
  <c r="X836" i="1"/>
  <c r="D831" i="1"/>
  <c r="G831" i="1"/>
  <c r="G830" i="1"/>
  <c r="D830" i="1"/>
  <c r="D829" i="1"/>
  <c r="G829" i="1"/>
  <c r="S828" i="1"/>
  <c r="X828" i="1"/>
  <c r="D823" i="1"/>
  <c r="G823" i="1"/>
  <c r="G822" i="1"/>
  <c r="D822" i="1"/>
  <c r="D821" i="1"/>
  <c r="G821" i="1"/>
  <c r="S820" i="1"/>
  <c r="X820" i="1"/>
  <c r="D815" i="1"/>
  <c r="G815" i="1"/>
  <c r="G814" i="1"/>
  <c r="D814" i="1"/>
  <c r="D813" i="1"/>
  <c r="G813" i="1"/>
  <c r="S812" i="1"/>
  <c r="X812" i="1"/>
  <c r="D807" i="1"/>
  <c r="G807" i="1"/>
  <c r="G806" i="1"/>
  <c r="D806" i="1"/>
  <c r="D805" i="1"/>
  <c r="G805" i="1"/>
  <c r="S804" i="1"/>
  <c r="X804" i="1"/>
  <c r="D945" i="1"/>
  <c r="G945" i="1"/>
  <c r="G942" i="1"/>
  <c r="D942" i="1"/>
  <c r="D941" i="1"/>
  <c r="G941" i="1"/>
  <c r="S940" i="1"/>
  <c r="X940" i="1"/>
  <c r="D936" i="1"/>
  <c r="G936" i="1"/>
  <c r="S935" i="1"/>
  <c r="X935" i="1"/>
  <c r="D931" i="1"/>
  <c r="G931" i="1"/>
  <c r="S930" i="1"/>
  <c r="X930" i="1"/>
  <c r="D929" i="1"/>
  <c r="G929" i="1"/>
  <c r="D928" i="1"/>
  <c r="G928" i="1"/>
  <c r="S927" i="1"/>
  <c r="X927" i="1"/>
  <c r="S924" i="1"/>
  <c r="X924" i="1"/>
  <c r="D920" i="1"/>
  <c r="G920" i="1"/>
  <c r="S919" i="1"/>
  <c r="X919" i="1"/>
  <c r="S918" i="1"/>
  <c r="X918" i="1"/>
  <c r="D917" i="1"/>
  <c r="G917" i="1"/>
  <c r="D916" i="1"/>
  <c r="G916" i="1"/>
  <c r="S915" i="1"/>
  <c r="X915" i="1"/>
  <c r="S914" i="1"/>
  <c r="X914" i="1"/>
  <c r="D913" i="1"/>
  <c r="G913" i="1"/>
  <c r="D912" i="1"/>
  <c r="G912" i="1"/>
  <c r="S911" i="1"/>
  <c r="X911" i="1"/>
  <c r="S910" i="1"/>
  <c r="X910" i="1"/>
  <c r="D909" i="1"/>
  <c r="G909" i="1"/>
  <c r="D908" i="1"/>
  <c r="G908" i="1"/>
  <c r="S907" i="1"/>
  <c r="X907" i="1"/>
  <c r="S906" i="1"/>
  <c r="X906" i="1"/>
  <c r="D905" i="1"/>
  <c r="G905" i="1"/>
  <c r="D904" i="1"/>
  <c r="G904" i="1"/>
  <c r="S903" i="1"/>
  <c r="X903" i="1"/>
  <c r="S902" i="1"/>
  <c r="X902" i="1"/>
  <c r="S901" i="1"/>
  <c r="X901" i="1"/>
  <c r="D896" i="1"/>
  <c r="G896" i="1"/>
  <c r="S895" i="1"/>
  <c r="X895" i="1"/>
  <c r="S894" i="1"/>
  <c r="X894" i="1"/>
  <c r="S893" i="1"/>
  <c r="X893" i="1"/>
  <c r="D888" i="1"/>
  <c r="G888" i="1"/>
  <c r="S887" i="1"/>
  <c r="X887" i="1"/>
  <c r="S886" i="1"/>
  <c r="X886" i="1"/>
  <c r="S885" i="1"/>
  <c r="X885" i="1"/>
  <c r="D880" i="1"/>
  <c r="G880" i="1"/>
  <c r="S879" i="1"/>
  <c r="X879" i="1"/>
  <c r="S878" i="1"/>
  <c r="X878" i="1"/>
  <c r="S877" i="1"/>
  <c r="X877" i="1"/>
  <c r="D872" i="1"/>
  <c r="G872" i="1"/>
  <c r="S871" i="1"/>
  <c r="X871" i="1"/>
  <c r="S870" i="1"/>
  <c r="X870" i="1"/>
  <c r="S869" i="1"/>
  <c r="X869" i="1"/>
  <c r="D864" i="1"/>
  <c r="G864" i="1"/>
  <c r="S863" i="1"/>
  <c r="X863" i="1"/>
  <c r="S862" i="1"/>
  <c r="X862" i="1"/>
  <c r="S861" i="1"/>
  <c r="X861" i="1"/>
  <c r="D856" i="1"/>
  <c r="G856" i="1"/>
  <c r="S855" i="1"/>
  <c r="X855" i="1"/>
  <c r="S854" i="1"/>
  <c r="X854" i="1"/>
  <c r="S853" i="1"/>
  <c r="X853" i="1"/>
  <c r="D848" i="1"/>
  <c r="G848" i="1"/>
  <c r="S847" i="1"/>
  <c r="X847" i="1"/>
  <c r="S846" i="1"/>
  <c r="X846" i="1"/>
  <c r="S845" i="1"/>
  <c r="X845" i="1"/>
  <c r="D840" i="1"/>
  <c r="G840" i="1"/>
  <c r="S839" i="1"/>
  <c r="X839" i="1"/>
  <c r="S838" i="1"/>
  <c r="X838" i="1"/>
  <c r="S837" i="1"/>
  <c r="X837" i="1"/>
  <c r="D832" i="1"/>
  <c r="G832" i="1"/>
  <c r="S831" i="1"/>
  <c r="X831" i="1"/>
  <c r="S830" i="1"/>
  <c r="X830" i="1"/>
  <c r="S829" i="1"/>
  <c r="X829" i="1"/>
  <c r="D824" i="1"/>
  <c r="G824" i="1"/>
  <c r="S823" i="1"/>
  <c r="X823" i="1"/>
  <c r="S822" i="1"/>
  <c r="X822" i="1"/>
  <c r="S821" i="1"/>
  <c r="X821" i="1"/>
  <c r="D816" i="1"/>
  <c r="G816" i="1"/>
  <c r="S815" i="1"/>
  <c r="X815" i="1"/>
  <c r="S814" i="1"/>
  <c r="X814" i="1"/>
  <c r="S813" i="1"/>
  <c r="X813" i="1"/>
  <c r="D808" i="1"/>
  <c r="G808" i="1"/>
  <c r="S807" i="1"/>
  <c r="X807" i="1"/>
  <c r="S806" i="1"/>
  <c r="X806" i="1"/>
  <c r="S805" i="1"/>
  <c r="X805" i="1"/>
  <c r="D800" i="1"/>
  <c r="G800" i="1"/>
  <c r="S799" i="1"/>
  <c r="X799" i="1"/>
  <c r="D795" i="1"/>
  <c r="G795" i="1"/>
  <c r="S794" i="1"/>
  <c r="X794" i="1"/>
  <c r="S793" i="1"/>
  <c r="X793" i="1"/>
  <c r="S792" i="1"/>
  <c r="X792" i="1"/>
  <c r="T788" i="1"/>
  <c r="V788" i="1" s="1"/>
  <c r="W788" i="1"/>
  <c r="D786" i="1"/>
  <c r="G786" i="1"/>
  <c r="D785" i="1"/>
  <c r="G785" i="1"/>
  <c r="G784" i="1"/>
  <c r="D784" i="1"/>
  <c r="D783" i="1"/>
  <c r="G783" i="1"/>
  <c r="S782" i="1"/>
  <c r="X782" i="1"/>
  <c r="S781" i="1"/>
  <c r="X781" i="1"/>
  <c r="S779" i="1"/>
  <c r="X779" i="1"/>
  <c r="G772" i="1"/>
  <c r="D772" i="1"/>
  <c r="D771" i="1"/>
  <c r="G771" i="1"/>
  <c r="S770" i="1"/>
  <c r="X770" i="1"/>
  <c r="S769" i="1"/>
  <c r="X769" i="1"/>
  <c r="G764" i="1"/>
  <c r="D764" i="1"/>
  <c r="D763" i="1"/>
  <c r="G763" i="1"/>
  <c r="S762" i="1"/>
  <c r="X762" i="1"/>
  <c r="S761" i="1"/>
  <c r="X761" i="1"/>
  <c r="S759" i="1"/>
  <c r="X759" i="1"/>
  <c r="G752" i="1"/>
  <c r="D752" i="1"/>
  <c r="D751" i="1"/>
  <c r="G751" i="1"/>
  <c r="S750" i="1"/>
  <c r="X750" i="1"/>
  <c r="S749" i="1"/>
  <c r="X749" i="1"/>
  <c r="G744" i="1"/>
  <c r="D744" i="1"/>
  <c r="D743" i="1"/>
  <c r="G743" i="1"/>
  <c r="S742" i="1"/>
  <c r="X742" i="1"/>
  <c r="S741" i="1"/>
  <c r="X741" i="1"/>
  <c r="D737" i="1"/>
  <c r="G737" i="1"/>
  <c r="W736" i="1"/>
  <c r="D734" i="1"/>
  <c r="G734" i="1"/>
  <c r="S733" i="1"/>
  <c r="X733" i="1"/>
  <c r="S732" i="1"/>
  <c r="X732" i="1"/>
  <c r="S731" i="1"/>
  <c r="X731" i="1"/>
  <c r="D726" i="1"/>
  <c r="G726" i="1"/>
  <c r="S725" i="1"/>
  <c r="X725" i="1"/>
  <c r="S724" i="1"/>
  <c r="X724" i="1"/>
  <c r="S723" i="1"/>
  <c r="X723" i="1"/>
  <c r="G716" i="1"/>
  <c r="D716" i="1"/>
  <c r="D715" i="1"/>
  <c r="G715" i="1"/>
  <c r="S714" i="1"/>
  <c r="X714" i="1"/>
  <c r="D710" i="1"/>
  <c r="G710" i="1"/>
  <c r="D709" i="1"/>
  <c r="G709" i="1"/>
  <c r="S708" i="1"/>
  <c r="X708" i="1"/>
  <c r="G704" i="1"/>
  <c r="D704" i="1"/>
  <c r="D703" i="1"/>
  <c r="G703" i="1"/>
  <c r="D702" i="1"/>
  <c r="G702" i="1"/>
  <c r="D701" i="1"/>
  <c r="G701" i="1"/>
  <c r="G700" i="1"/>
  <c r="D700" i="1"/>
  <c r="D699" i="1"/>
  <c r="G699" i="1"/>
  <c r="D698" i="1"/>
  <c r="G698" i="1"/>
  <c r="D697" i="1"/>
  <c r="G697" i="1"/>
  <c r="G696" i="1"/>
  <c r="D696" i="1"/>
  <c r="D695" i="1"/>
  <c r="G695" i="1"/>
  <c r="S694" i="1"/>
  <c r="X694" i="1"/>
  <c r="S693" i="1"/>
  <c r="X693" i="1"/>
  <c r="S691" i="1"/>
  <c r="X691" i="1"/>
  <c r="D683" i="1"/>
  <c r="G683" i="1"/>
  <c r="S682" i="1"/>
  <c r="X682" i="1"/>
  <c r="S681" i="1"/>
  <c r="X681" i="1"/>
  <c r="S680" i="1"/>
  <c r="X680" i="1"/>
  <c r="D675" i="1"/>
  <c r="G675" i="1"/>
  <c r="S674" i="1"/>
  <c r="X674" i="1"/>
  <c r="S673" i="1"/>
  <c r="X673" i="1"/>
  <c r="S672" i="1"/>
  <c r="X672" i="1"/>
  <c r="G671" i="1"/>
  <c r="D671" i="1"/>
  <c r="X929" i="1"/>
  <c r="X925" i="1"/>
  <c r="X917" i="1"/>
  <c r="X913" i="1"/>
  <c r="X909" i="1"/>
  <c r="X905" i="1"/>
  <c r="G799" i="1"/>
  <c r="D797" i="1"/>
  <c r="G797" i="1"/>
  <c r="G796" i="1"/>
  <c r="D796" i="1"/>
  <c r="S795" i="1"/>
  <c r="X795" i="1"/>
  <c r="D790" i="1"/>
  <c r="G790" i="1"/>
  <c r="D789" i="1"/>
  <c r="G789" i="1"/>
  <c r="G788" i="1"/>
  <c r="D788" i="1"/>
  <c r="D787" i="1"/>
  <c r="G787" i="1"/>
  <c r="S786" i="1"/>
  <c r="X786" i="1"/>
  <c r="S785" i="1"/>
  <c r="X785" i="1"/>
  <c r="S783" i="1"/>
  <c r="X783" i="1"/>
  <c r="T776" i="1"/>
  <c r="V776" i="1" s="1"/>
  <c r="W776" i="1"/>
  <c r="D774" i="1"/>
  <c r="G774" i="1"/>
  <c r="D773" i="1"/>
  <c r="G773" i="1"/>
  <c r="S772" i="1"/>
  <c r="X772" i="1"/>
  <c r="S771" i="1"/>
  <c r="X771" i="1"/>
  <c r="D766" i="1"/>
  <c r="G766" i="1"/>
  <c r="D765" i="1"/>
  <c r="G765" i="1"/>
  <c r="S764" i="1"/>
  <c r="X764" i="1"/>
  <c r="S763" i="1"/>
  <c r="X763" i="1"/>
  <c r="T756" i="1"/>
  <c r="V756" i="1" s="1"/>
  <c r="W756" i="1"/>
  <c r="D754" i="1"/>
  <c r="G754" i="1"/>
  <c r="D753" i="1"/>
  <c r="G753" i="1"/>
  <c r="S752" i="1"/>
  <c r="X752" i="1"/>
  <c r="S751" i="1"/>
  <c r="X751" i="1"/>
  <c r="D746" i="1"/>
  <c r="G746" i="1"/>
  <c r="D745" i="1"/>
  <c r="G745" i="1"/>
  <c r="S744" i="1"/>
  <c r="X744" i="1"/>
  <c r="S743" i="1"/>
  <c r="X743" i="1"/>
  <c r="D738" i="1"/>
  <c r="G738" i="1"/>
  <c r="S737" i="1"/>
  <c r="X737" i="1"/>
  <c r="G736" i="1"/>
  <c r="D736" i="1"/>
  <c r="D735" i="1"/>
  <c r="G735" i="1"/>
  <c r="S734" i="1"/>
  <c r="X734" i="1"/>
  <c r="D729" i="1"/>
  <c r="G729" i="1"/>
  <c r="G728" i="1"/>
  <c r="D728" i="1"/>
  <c r="D727" i="1"/>
  <c r="G727" i="1"/>
  <c r="S726" i="1"/>
  <c r="X726" i="1"/>
  <c r="D721" i="1"/>
  <c r="G721" i="1"/>
  <c r="T720" i="1"/>
  <c r="V720" i="1" s="1"/>
  <c r="W720" i="1"/>
  <c r="D718" i="1"/>
  <c r="G718" i="1"/>
  <c r="D717" i="1"/>
  <c r="G717" i="1"/>
  <c r="S716" i="1"/>
  <c r="X716" i="1"/>
  <c r="S715" i="1"/>
  <c r="X715" i="1"/>
  <c r="G712" i="1"/>
  <c r="D712" i="1"/>
  <c r="D711" i="1"/>
  <c r="G711" i="1"/>
  <c r="S710" i="1"/>
  <c r="X710" i="1"/>
  <c r="S709" i="1"/>
  <c r="X709" i="1"/>
  <c r="D706" i="1"/>
  <c r="G706" i="1"/>
  <c r="D705" i="1"/>
  <c r="G705" i="1"/>
  <c r="S704" i="1"/>
  <c r="X704" i="1"/>
  <c r="S703" i="1"/>
  <c r="X703" i="1"/>
  <c r="S701" i="1"/>
  <c r="X701" i="1"/>
  <c r="S699" i="1"/>
  <c r="X699" i="1"/>
  <c r="S697" i="1"/>
  <c r="X697" i="1"/>
  <c r="S695" i="1"/>
  <c r="X695" i="1"/>
  <c r="T688" i="1"/>
  <c r="V688" i="1" s="1"/>
  <c r="W688" i="1"/>
  <c r="D686" i="1"/>
  <c r="G686" i="1"/>
  <c r="D685" i="1"/>
  <c r="G685" i="1"/>
  <c r="G684" i="1"/>
  <c r="D684" i="1"/>
  <c r="S683" i="1"/>
  <c r="X683" i="1"/>
  <c r="D678" i="1"/>
  <c r="G678" i="1"/>
  <c r="D677" i="1"/>
  <c r="G677" i="1"/>
  <c r="G676" i="1"/>
  <c r="D676" i="1"/>
  <c r="S675" i="1"/>
  <c r="X675" i="1"/>
  <c r="T671" i="1"/>
  <c r="V671" i="1" s="1"/>
  <c r="W671" i="1"/>
  <c r="D798" i="1"/>
  <c r="G798" i="1"/>
  <c r="S797" i="1"/>
  <c r="X797" i="1"/>
  <c r="S796" i="1"/>
  <c r="X796" i="1"/>
  <c r="D791" i="1"/>
  <c r="G791" i="1"/>
  <c r="S790" i="1"/>
  <c r="X790" i="1"/>
  <c r="S789" i="1"/>
  <c r="X789" i="1"/>
  <c r="S787" i="1"/>
  <c r="X787" i="1"/>
  <c r="T780" i="1"/>
  <c r="V780" i="1" s="1"/>
  <c r="W780" i="1"/>
  <c r="D778" i="1"/>
  <c r="G778" i="1"/>
  <c r="D777" i="1"/>
  <c r="G777" i="1"/>
  <c r="G776" i="1"/>
  <c r="D776" i="1"/>
  <c r="D775" i="1"/>
  <c r="G775" i="1"/>
  <c r="S774" i="1"/>
  <c r="X774" i="1"/>
  <c r="S773" i="1"/>
  <c r="X773" i="1"/>
  <c r="G768" i="1"/>
  <c r="D768" i="1"/>
  <c r="D767" i="1"/>
  <c r="G767" i="1"/>
  <c r="S766" i="1"/>
  <c r="X766" i="1"/>
  <c r="S765" i="1"/>
  <c r="X765" i="1"/>
  <c r="T760" i="1"/>
  <c r="V760" i="1" s="1"/>
  <c r="W760" i="1"/>
  <c r="D758" i="1"/>
  <c r="G758" i="1"/>
  <c r="D757" i="1"/>
  <c r="G757" i="1"/>
  <c r="G756" i="1"/>
  <c r="D756" i="1"/>
  <c r="D755" i="1"/>
  <c r="G755" i="1"/>
  <c r="S754" i="1"/>
  <c r="X754" i="1"/>
  <c r="S753" i="1"/>
  <c r="X753" i="1"/>
  <c r="G748" i="1"/>
  <c r="D748" i="1"/>
  <c r="D747" i="1"/>
  <c r="G747" i="1"/>
  <c r="S746" i="1"/>
  <c r="X746" i="1"/>
  <c r="S745" i="1"/>
  <c r="X745" i="1"/>
  <c r="G740" i="1"/>
  <c r="D740" i="1"/>
  <c r="D739" i="1"/>
  <c r="G739" i="1"/>
  <c r="S738" i="1"/>
  <c r="X738" i="1"/>
  <c r="S735" i="1"/>
  <c r="X735" i="1"/>
  <c r="D730" i="1"/>
  <c r="G730" i="1"/>
  <c r="S729" i="1"/>
  <c r="X729" i="1"/>
  <c r="S728" i="1"/>
  <c r="X728" i="1"/>
  <c r="S727" i="1"/>
  <c r="X727" i="1"/>
  <c r="D722" i="1"/>
  <c r="G722" i="1"/>
  <c r="S721" i="1"/>
  <c r="X721" i="1"/>
  <c r="G720" i="1"/>
  <c r="D720" i="1"/>
  <c r="D719" i="1"/>
  <c r="G719" i="1"/>
  <c r="S718" i="1"/>
  <c r="X718" i="1"/>
  <c r="S717" i="1"/>
  <c r="X717" i="1"/>
  <c r="D713" i="1"/>
  <c r="G713" i="1"/>
  <c r="S712" i="1"/>
  <c r="X712" i="1"/>
  <c r="S711" i="1"/>
  <c r="X711" i="1"/>
  <c r="D707" i="1"/>
  <c r="G707" i="1"/>
  <c r="S706" i="1"/>
  <c r="X706" i="1"/>
  <c r="S705" i="1"/>
  <c r="X705" i="1"/>
  <c r="T692" i="1"/>
  <c r="V692" i="1" s="1"/>
  <c r="W692" i="1"/>
  <c r="D690" i="1"/>
  <c r="G690" i="1"/>
  <c r="D689" i="1"/>
  <c r="G689" i="1"/>
  <c r="G688" i="1"/>
  <c r="D688" i="1"/>
  <c r="D687" i="1"/>
  <c r="G687" i="1"/>
  <c r="S686" i="1"/>
  <c r="X686" i="1"/>
  <c r="S685" i="1"/>
  <c r="X685" i="1"/>
  <c r="S684" i="1"/>
  <c r="X684" i="1"/>
  <c r="D679" i="1"/>
  <c r="G679" i="1"/>
  <c r="S678" i="1"/>
  <c r="X678" i="1"/>
  <c r="S677" i="1"/>
  <c r="X677" i="1"/>
  <c r="S676" i="1"/>
  <c r="X676" i="1"/>
  <c r="S798" i="1"/>
  <c r="X798" i="1"/>
  <c r="D794" i="1"/>
  <c r="G794" i="1"/>
  <c r="D793" i="1"/>
  <c r="G793" i="1"/>
  <c r="G792" i="1"/>
  <c r="D792" i="1"/>
  <c r="S791" i="1"/>
  <c r="X791" i="1"/>
  <c r="T784" i="1"/>
  <c r="V784" i="1" s="1"/>
  <c r="W784" i="1"/>
  <c r="D782" i="1"/>
  <c r="G782" i="1"/>
  <c r="D781" i="1"/>
  <c r="G781" i="1"/>
  <c r="G780" i="1"/>
  <c r="D780" i="1"/>
  <c r="D779" i="1"/>
  <c r="G779" i="1"/>
  <c r="S778" i="1"/>
  <c r="X778" i="1"/>
  <c r="S777" i="1"/>
  <c r="X777" i="1"/>
  <c r="S775" i="1"/>
  <c r="X775" i="1"/>
  <c r="D770" i="1"/>
  <c r="G770" i="1"/>
  <c r="D769" i="1"/>
  <c r="G769" i="1"/>
  <c r="S768" i="1"/>
  <c r="X768" i="1"/>
  <c r="S767" i="1"/>
  <c r="X767" i="1"/>
  <c r="D762" i="1"/>
  <c r="G762" i="1"/>
  <c r="D761" i="1"/>
  <c r="G761" i="1"/>
  <c r="G760" i="1"/>
  <c r="D760" i="1"/>
  <c r="D759" i="1"/>
  <c r="G759" i="1"/>
  <c r="S758" i="1"/>
  <c r="X758" i="1"/>
  <c r="S757" i="1"/>
  <c r="X757" i="1"/>
  <c r="S755" i="1"/>
  <c r="X755" i="1"/>
  <c r="D750" i="1"/>
  <c r="G750" i="1"/>
  <c r="D749" i="1"/>
  <c r="G749" i="1"/>
  <c r="S748" i="1"/>
  <c r="X748" i="1"/>
  <c r="S747" i="1"/>
  <c r="X747" i="1"/>
  <c r="D742" i="1"/>
  <c r="G742" i="1"/>
  <c r="D741" i="1"/>
  <c r="G741" i="1"/>
  <c r="S740" i="1"/>
  <c r="X740" i="1"/>
  <c r="S739" i="1"/>
  <c r="X739" i="1"/>
  <c r="D733" i="1"/>
  <c r="G733" i="1"/>
  <c r="G732" i="1"/>
  <c r="D732" i="1"/>
  <c r="D731" i="1"/>
  <c r="G731" i="1"/>
  <c r="S730" i="1"/>
  <c r="X730" i="1"/>
  <c r="D725" i="1"/>
  <c r="G725" i="1"/>
  <c r="G724" i="1"/>
  <c r="D724" i="1"/>
  <c r="D723" i="1"/>
  <c r="G723" i="1"/>
  <c r="S722" i="1"/>
  <c r="X722" i="1"/>
  <c r="S719" i="1"/>
  <c r="X719" i="1"/>
  <c r="D714" i="1"/>
  <c r="G714" i="1"/>
  <c r="S713" i="1"/>
  <c r="X713" i="1"/>
  <c r="G708" i="1"/>
  <c r="D708" i="1"/>
  <c r="S707" i="1"/>
  <c r="X707" i="1"/>
  <c r="W702" i="1"/>
  <c r="T702" i="1"/>
  <c r="V702" i="1" s="1"/>
  <c r="T700" i="1"/>
  <c r="V700" i="1" s="1"/>
  <c r="W700" i="1"/>
  <c r="W698" i="1"/>
  <c r="T698" i="1"/>
  <c r="V698" i="1" s="1"/>
  <c r="T696" i="1"/>
  <c r="V696" i="1" s="1"/>
  <c r="W696" i="1"/>
  <c r="D694" i="1"/>
  <c r="G694" i="1"/>
  <c r="D693" i="1"/>
  <c r="G693" i="1"/>
  <c r="G692" i="1"/>
  <c r="D692" i="1"/>
  <c r="D691" i="1"/>
  <c r="G691" i="1"/>
  <c r="S690" i="1"/>
  <c r="X690" i="1"/>
  <c r="S689" i="1"/>
  <c r="X689" i="1"/>
  <c r="S687" i="1"/>
  <c r="X687" i="1"/>
  <c r="D682" i="1"/>
  <c r="G682" i="1"/>
  <c r="D681" i="1"/>
  <c r="G681" i="1"/>
  <c r="G680" i="1"/>
  <c r="D680" i="1"/>
  <c r="S679" i="1"/>
  <c r="X679" i="1"/>
  <c r="D674" i="1"/>
  <c r="G674" i="1"/>
  <c r="D673" i="1"/>
  <c r="G673" i="1"/>
  <c r="X788" i="1"/>
  <c r="X784" i="1"/>
  <c r="X780" i="1"/>
  <c r="X776" i="1"/>
  <c r="X760" i="1"/>
  <c r="X756" i="1"/>
  <c r="X720" i="1"/>
  <c r="X700" i="1"/>
  <c r="X696" i="1"/>
  <c r="X692" i="1"/>
  <c r="X688" i="1"/>
  <c r="D670" i="1"/>
  <c r="G670" i="1"/>
  <c r="S668" i="1"/>
  <c r="X668" i="1"/>
  <c r="W666" i="1"/>
  <c r="T666" i="1"/>
  <c r="V666" i="1" s="1"/>
  <c r="D664" i="1"/>
  <c r="G664" i="1"/>
  <c r="G663" i="1"/>
  <c r="D663" i="1"/>
  <c r="D662" i="1"/>
  <c r="G662" i="1"/>
  <c r="D661" i="1"/>
  <c r="G661" i="1"/>
  <c r="S660" i="1"/>
  <c r="X660" i="1"/>
  <c r="S659" i="1"/>
  <c r="X659" i="1"/>
  <c r="S657" i="1"/>
  <c r="X657" i="1"/>
  <c r="W650" i="1"/>
  <c r="T650" i="1"/>
  <c r="V650" i="1" s="1"/>
  <c r="D648" i="1"/>
  <c r="G648" i="1"/>
  <c r="G647" i="1"/>
  <c r="D647" i="1"/>
  <c r="D646" i="1"/>
  <c r="G646" i="1"/>
  <c r="D645" i="1"/>
  <c r="G645" i="1"/>
  <c r="S644" i="1"/>
  <c r="X644" i="1"/>
  <c r="S643" i="1"/>
  <c r="X643" i="1"/>
  <c r="S641" i="1"/>
  <c r="X641" i="1"/>
  <c r="W634" i="1"/>
  <c r="T634" i="1"/>
  <c r="V634" i="1" s="1"/>
  <c r="D632" i="1"/>
  <c r="G632" i="1"/>
  <c r="G631" i="1"/>
  <c r="D631" i="1"/>
  <c r="D630" i="1"/>
  <c r="G630" i="1"/>
  <c r="D629" i="1"/>
  <c r="G629" i="1"/>
  <c r="S628" i="1"/>
  <c r="X628" i="1"/>
  <c r="S627" i="1"/>
  <c r="X627" i="1"/>
  <c r="S625" i="1"/>
  <c r="X625" i="1"/>
  <c r="W618" i="1"/>
  <c r="T618" i="1"/>
  <c r="V618" i="1" s="1"/>
  <c r="D616" i="1"/>
  <c r="G616" i="1"/>
  <c r="G615" i="1"/>
  <c r="D615" i="1"/>
  <c r="D614" i="1"/>
  <c r="G614" i="1"/>
  <c r="D613" i="1"/>
  <c r="G613" i="1"/>
  <c r="S612" i="1"/>
  <c r="X612" i="1"/>
  <c r="S611" i="1"/>
  <c r="X611" i="1"/>
  <c r="S609" i="1"/>
  <c r="X609" i="1"/>
  <c r="W602" i="1"/>
  <c r="T602" i="1"/>
  <c r="V602" i="1" s="1"/>
  <c r="D600" i="1"/>
  <c r="G600" i="1"/>
  <c r="G599" i="1"/>
  <c r="D599" i="1"/>
  <c r="D598" i="1"/>
  <c r="G598" i="1"/>
  <c r="D597" i="1"/>
  <c r="G597" i="1"/>
  <c r="S596" i="1"/>
  <c r="X596" i="1"/>
  <c r="S595" i="1"/>
  <c r="X595" i="1"/>
  <c r="S593" i="1"/>
  <c r="X593" i="1"/>
  <c r="W586" i="1"/>
  <c r="T586" i="1"/>
  <c r="V586" i="1" s="1"/>
  <c r="D584" i="1"/>
  <c r="G584" i="1"/>
  <c r="G583" i="1"/>
  <c r="D583" i="1"/>
  <c r="D582" i="1"/>
  <c r="G582" i="1"/>
  <c r="D581" i="1"/>
  <c r="G581" i="1"/>
  <c r="S580" i="1"/>
  <c r="X580" i="1"/>
  <c r="S579" i="1"/>
  <c r="X579" i="1"/>
  <c r="S577" i="1"/>
  <c r="X577" i="1"/>
  <c r="W570" i="1"/>
  <c r="T570" i="1"/>
  <c r="V570" i="1" s="1"/>
  <c r="D568" i="1"/>
  <c r="G568" i="1"/>
  <c r="G567" i="1"/>
  <c r="D567" i="1"/>
  <c r="D566" i="1"/>
  <c r="G566" i="1"/>
  <c r="D565" i="1"/>
  <c r="G565" i="1"/>
  <c r="S564" i="1"/>
  <c r="X564" i="1"/>
  <c r="S563" i="1"/>
  <c r="X563" i="1"/>
  <c r="S561" i="1"/>
  <c r="X561" i="1"/>
  <c r="W554" i="1"/>
  <c r="T554" i="1"/>
  <c r="V554" i="1" s="1"/>
  <c r="D552" i="1"/>
  <c r="G552" i="1"/>
  <c r="G551" i="1"/>
  <c r="D551" i="1"/>
  <c r="D550" i="1"/>
  <c r="G550" i="1"/>
  <c r="D549" i="1"/>
  <c r="G549" i="1"/>
  <c r="S548" i="1"/>
  <c r="X548" i="1"/>
  <c r="S547" i="1"/>
  <c r="X547" i="1"/>
  <c r="T545" i="1"/>
  <c r="V545" i="1" s="1"/>
  <c r="W545" i="1"/>
  <c r="G543" i="1"/>
  <c r="D543" i="1"/>
  <c r="G672" i="1"/>
  <c r="W669" i="1"/>
  <c r="T669" i="1"/>
  <c r="V669" i="1" s="1"/>
  <c r="G667" i="1"/>
  <c r="D667" i="1"/>
  <c r="D666" i="1"/>
  <c r="G666" i="1"/>
  <c r="D665" i="1"/>
  <c r="G665" i="1"/>
  <c r="S664" i="1"/>
  <c r="X664" i="1"/>
  <c r="S663" i="1"/>
  <c r="X663" i="1"/>
  <c r="S661" i="1"/>
  <c r="X661" i="1"/>
  <c r="W654" i="1"/>
  <c r="T654" i="1"/>
  <c r="V654" i="1" s="1"/>
  <c r="D652" i="1"/>
  <c r="G652" i="1"/>
  <c r="G651" i="1"/>
  <c r="D651" i="1"/>
  <c r="D650" i="1"/>
  <c r="G650" i="1"/>
  <c r="D649" i="1"/>
  <c r="G649" i="1"/>
  <c r="S648" i="1"/>
  <c r="X648" i="1"/>
  <c r="S647" i="1"/>
  <c r="X647" i="1"/>
  <c r="S645" i="1"/>
  <c r="X645" i="1"/>
  <c r="W638" i="1"/>
  <c r="T638" i="1"/>
  <c r="V638" i="1" s="1"/>
  <c r="D636" i="1"/>
  <c r="G636" i="1"/>
  <c r="G635" i="1"/>
  <c r="D635" i="1"/>
  <c r="D634" i="1"/>
  <c r="G634" i="1"/>
  <c r="D633" i="1"/>
  <c r="G633" i="1"/>
  <c r="S632" i="1"/>
  <c r="X632" i="1"/>
  <c r="S631" i="1"/>
  <c r="X631" i="1"/>
  <c r="S629" i="1"/>
  <c r="X629" i="1"/>
  <c r="W622" i="1"/>
  <c r="T622" i="1"/>
  <c r="V622" i="1" s="1"/>
  <c r="D620" i="1"/>
  <c r="G620" i="1"/>
  <c r="G619" i="1"/>
  <c r="D619" i="1"/>
  <c r="D618" i="1"/>
  <c r="G618" i="1"/>
  <c r="D617" i="1"/>
  <c r="G617" i="1"/>
  <c r="S616" i="1"/>
  <c r="X616" i="1"/>
  <c r="S615" i="1"/>
  <c r="X615" i="1"/>
  <c r="S613" i="1"/>
  <c r="X613" i="1"/>
  <c r="W606" i="1"/>
  <c r="T606" i="1"/>
  <c r="V606" i="1" s="1"/>
  <c r="D604" i="1"/>
  <c r="G604" i="1"/>
  <c r="G603" i="1"/>
  <c r="D603" i="1"/>
  <c r="D602" i="1"/>
  <c r="G602" i="1"/>
  <c r="D601" i="1"/>
  <c r="G601" i="1"/>
  <c r="S600" i="1"/>
  <c r="X600" i="1"/>
  <c r="S599" i="1"/>
  <c r="X599" i="1"/>
  <c r="S597" i="1"/>
  <c r="X597" i="1"/>
  <c r="W590" i="1"/>
  <c r="T590" i="1"/>
  <c r="V590" i="1" s="1"/>
  <c r="D588" i="1"/>
  <c r="G588" i="1"/>
  <c r="G587" i="1"/>
  <c r="D587" i="1"/>
  <c r="D586" i="1"/>
  <c r="G586" i="1"/>
  <c r="D585" i="1"/>
  <c r="G585" i="1"/>
  <c r="S584" i="1"/>
  <c r="X584" i="1"/>
  <c r="S583" i="1"/>
  <c r="X583" i="1"/>
  <c r="S581" i="1"/>
  <c r="X581" i="1"/>
  <c r="W574" i="1"/>
  <c r="T574" i="1"/>
  <c r="V574" i="1" s="1"/>
  <c r="D572" i="1"/>
  <c r="G572" i="1"/>
  <c r="G571" i="1"/>
  <c r="D571" i="1"/>
  <c r="D570" i="1"/>
  <c r="G570" i="1"/>
  <c r="D569" i="1"/>
  <c r="G569" i="1"/>
  <c r="S568" i="1"/>
  <c r="X568" i="1"/>
  <c r="S567" i="1"/>
  <c r="X567" i="1"/>
  <c r="S565" i="1"/>
  <c r="X565" i="1"/>
  <c r="W558" i="1"/>
  <c r="T558" i="1"/>
  <c r="V558" i="1" s="1"/>
  <c r="D556" i="1"/>
  <c r="G556" i="1"/>
  <c r="G555" i="1"/>
  <c r="D555" i="1"/>
  <c r="D554" i="1"/>
  <c r="G554" i="1"/>
  <c r="D553" i="1"/>
  <c r="G553" i="1"/>
  <c r="S552" i="1"/>
  <c r="X552" i="1"/>
  <c r="S551" i="1"/>
  <c r="X551" i="1"/>
  <c r="S549" i="1"/>
  <c r="X549" i="1"/>
  <c r="X702" i="1"/>
  <c r="X698" i="1"/>
  <c r="S667" i="1"/>
  <c r="X667" i="1"/>
  <c r="S665" i="1"/>
  <c r="X665" i="1"/>
  <c r="W658" i="1"/>
  <c r="T658" i="1"/>
  <c r="V658" i="1" s="1"/>
  <c r="D656" i="1"/>
  <c r="G656" i="1"/>
  <c r="G655" i="1"/>
  <c r="D655" i="1"/>
  <c r="D654" i="1"/>
  <c r="G654" i="1"/>
  <c r="D653" i="1"/>
  <c r="G653" i="1"/>
  <c r="S652" i="1"/>
  <c r="X652" i="1"/>
  <c r="S651" i="1"/>
  <c r="X651" i="1"/>
  <c r="S649" i="1"/>
  <c r="X649" i="1"/>
  <c r="W642" i="1"/>
  <c r="T642" i="1"/>
  <c r="V642" i="1" s="1"/>
  <c r="D640" i="1"/>
  <c r="G640" i="1"/>
  <c r="G639" i="1"/>
  <c r="D639" i="1"/>
  <c r="D638" i="1"/>
  <c r="G638" i="1"/>
  <c r="D637" i="1"/>
  <c r="G637" i="1"/>
  <c r="S636" i="1"/>
  <c r="X636" i="1"/>
  <c r="S635" i="1"/>
  <c r="X635" i="1"/>
  <c r="S633" i="1"/>
  <c r="X633" i="1"/>
  <c r="W626" i="1"/>
  <c r="T626" i="1"/>
  <c r="V626" i="1" s="1"/>
  <c r="D624" i="1"/>
  <c r="G624" i="1"/>
  <c r="G623" i="1"/>
  <c r="D623" i="1"/>
  <c r="D622" i="1"/>
  <c r="G622" i="1"/>
  <c r="D621" i="1"/>
  <c r="G621" i="1"/>
  <c r="S620" i="1"/>
  <c r="X620" i="1"/>
  <c r="S619" i="1"/>
  <c r="X619" i="1"/>
  <c r="S617" i="1"/>
  <c r="X617" i="1"/>
  <c r="W610" i="1"/>
  <c r="T610" i="1"/>
  <c r="V610" i="1" s="1"/>
  <c r="D608" i="1"/>
  <c r="G608" i="1"/>
  <c r="G607" i="1"/>
  <c r="D607" i="1"/>
  <c r="D606" i="1"/>
  <c r="G606" i="1"/>
  <c r="D605" i="1"/>
  <c r="G605" i="1"/>
  <c r="S604" i="1"/>
  <c r="X604" i="1"/>
  <c r="S603" i="1"/>
  <c r="X603" i="1"/>
  <c r="S601" i="1"/>
  <c r="X601" i="1"/>
  <c r="W594" i="1"/>
  <c r="T594" i="1"/>
  <c r="V594" i="1" s="1"/>
  <c r="D592" i="1"/>
  <c r="G592" i="1"/>
  <c r="G591" i="1"/>
  <c r="D591" i="1"/>
  <c r="D590" i="1"/>
  <c r="G590" i="1"/>
  <c r="D589" i="1"/>
  <c r="G589" i="1"/>
  <c r="S588" i="1"/>
  <c r="X588" i="1"/>
  <c r="S587" i="1"/>
  <c r="X587" i="1"/>
  <c r="S585" i="1"/>
  <c r="X585" i="1"/>
  <c r="W578" i="1"/>
  <c r="T578" i="1"/>
  <c r="V578" i="1" s="1"/>
  <c r="D576" i="1"/>
  <c r="G576" i="1"/>
  <c r="G575" i="1"/>
  <c r="D575" i="1"/>
  <c r="D574" i="1"/>
  <c r="G574" i="1"/>
  <c r="D573" i="1"/>
  <c r="G573" i="1"/>
  <c r="S572" i="1"/>
  <c r="X572" i="1"/>
  <c r="S571" i="1"/>
  <c r="X571" i="1"/>
  <c r="S569" i="1"/>
  <c r="X569" i="1"/>
  <c r="W562" i="1"/>
  <c r="T562" i="1"/>
  <c r="V562" i="1" s="1"/>
  <c r="D560" i="1"/>
  <c r="G560" i="1"/>
  <c r="G559" i="1"/>
  <c r="D559" i="1"/>
  <c r="D558" i="1"/>
  <c r="G558" i="1"/>
  <c r="D557" i="1"/>
  <c r="G557" i="1"/>
  <c r="S556" i="1"/>
  <c r="X556" i="1"/>
  <c r="S555" i="1"/>
  <c r="X555" i="1"/>
  <c r="S553" i="1"/>
  <c r="X553" i="1"/>
  <c r="W546" i="1"/>
  <c r="T546" i="1"/>
  <c r="V546" i="1" s="1"/>
  <c r="X544" i="1"/>
  <c r="S544" i="1"/>
  <c r="G539" i="1"/>
  <c r="D539" i="1"/>
  <c r="S670" i="1"/>
  <c r="X670" i="1"/>
  <c r="G668" i="1"/>
  <c r="W662" i="1"/>
  <c r="T662" i="1"/>
  <c r="V662" i="1" s="1"/>
  <c r="D660" i="1"/>
  <c r="G660" i="1"/>
  <c r="G659" i="1"/>
  <c r="D659" i="1"/>
  <c r="D658" i="1"/>
  <c r="G658" i="1"/>
  <c r="D657" i="1"/>
  <c r="G657" i="1"/>
  <c r="S656" i="1"/>
  <c r="X656" i="1"/>
  <c r="S655" i="1"/>
  <c r="X655" i="1"/>
  <c r="S653" i="1"/>
  <c r="X653" i="1"/>
  <c r="W646" i="1"/>
  <c r="T646" i="1"/>
  <c r="V646" i="1" s="1"/>
  <c r="D644" i="1"/>
  <c r="G644" i="1"/>
  <c r="G643" i="1"/>
  <c r="D643" i="1"/>
  <c r="D642" i="1"/>
  <c r="G642" i="1"/>
  <c r="D641" i="1"/>
  <c r="G641" i="1"/>
  <c r="S640" i="1"/>
  <c r="X640" i="1"/>
  <c r="S639" i="1"/>
  <c r="X639" i="1"/>
  <c r="S637" i="1"/>
  <c r="X637" i="1"/>
  <c r="W630" i="1"/>
  <c r="T630" i="1"/>
  <c r="V630" i="1" s="1"/>
  <c r="D628" i="1"/>
  <c r="G628" i="1"/>
  <c r="G627" i="1"/>
  <c r="D627" i="1"/>
  <c r="D626" i="1"/>
  <c r="G626" i="1"/>
  <c r="D625" i="1"/>
  <c r="G625" i="1"/>
  <c r="S624" i="1"/>
  <c r="X624" i="1"/>
  <c r="S623" i="1"/>
  <c r="X623" i="1"/>
  <c r="S621" i="1"/>
  <c r="X621" i="1"/>
  <c r="W614" i="1"/>
  <c r="T614" i="1"/>
  <c r="V614" i="1" s="1"/>
  <c r="D612" i="1"/>
  <c r="G612" i="1"/>
  <c r="G611" i="1"/>
  <c r="D611" i="1"/>
  <c r="D610" i="1"/>
  <c r="G610" i="1"/>
  <c r="D609" i="1"/>
  <c r="G609" i="1"/>
  <c r="S608" i="1"/>
  <c r="X608" i="1"/>
  <c r="S607" i="1"/>
  <c r="X607" i="1"/>
  <c r="S605" i="1"/>
  <c r="X605" i="1"/>
  <c r="W598" i="1"/>
  <c r="T598" i="1"/>
  <c r="V598" i="1" s="1"/>
  <c r="D596" i="1"/>
  <c r="G596" i="1"/>
  <c r="G595" i="1"/>
  <c r="D595" i="1"/>
  <c r="D594" i="1"/>
  <c r="G594" i="1"/>
  <c r="D593" i="1"/>
  <c r="G593" i="1"/>
  <c r="S592" i="1"/>
  <c r="X592" i="1"/>
  <c r="S591" i="1"/>
  <c r="X591" i="1"/>
  <c r="S589" i="1"/>
  <c r="X589" i="1"/>
  <c r="W582" i="1"/>
  <c r="T582" i="1"/>
  <c r="V582" i="1" s="1"/>
  <c r="D580" i="1"/>
  <c r="G580" i="1"/>
  <c r="G579" i="1"/>
  <c r="D579" i="1"/>
  <c r="D578" i="1"/>
  <c r="G578" i="1"/>
  <c r="D577" i="1"/>
  <c r="G577" i="1"/>
  <c r="S576" i="1"/>
  <c r="X576" i="1"/>
  <c r="S575" i="1"/>
  <c r="X575" i="1"/>
  <c r="S573" i="1"/>
  <c r="X573" i="1"/>
  <c r="W566" i="1"/>
  <c r="T566" i="1"/>
  <c r="V566" i="1" s="1"/>
  <c r="D564" i="1"/>
  <c r="G564" i="1"/>
  <c r="G563" i="1"/>
  <c r="D563" i="1"/>
  <c r="D562" i="1"/>
  <c r="G562" i="1"/>
  <c r="D561" i="1"/>
  <c r="G561" i="1"/>
  <c r="S560" i="1"/>
  <c r="X560" i="1"/>
  <c r="S559" i="1"/>
  <c r="X559" i="1"/>
  <c r="S557" i="1"/>
  <c r="X557" i="1"/>
  <c r="W550" i="1"/>
  <c r="T550" i="1"/>
  <c r="V550" i="1" s="1"/>
  <c r="D548" i="1"/>
  <c r="G548" i="1"/>
  <c r="G547" i="1"/>
  <c r="D547" i="1"/>
  <c r="D546" i="1"/>
  <c r="G546" i="1"/>
  <c r="S542" i="1"/>
  <c r="X542" i="1"/>
  <c r="G540" i="1"/>
  <c r="S538" i="1"/>
  <c r="X538" i="1"/>
  <c r="D536" i="1"/>
  <c r="G536" i="1"/>
  <c r="G535" i="1"/>
  <c r="D535" i="1"/>
  <c r="W534" i="1"/>
  <c r="T534" i="1"/>
  <c r="V534" i="1" s="1"/>
  <c r="D532" i="1"/>
  <c r="G532" i="1"/>
  <c r="G531" i="1"/>
  <c r="D531" i="1"/>
  <c r="W530" i="1"/>
  <c r="T530" i="1"/>
  <c r="V530" i="1" s="1"/>
  <c r="D528" i="1"/>
  <c r="G528" i="1"/>
  <c r="G527" i="1"/>
  <c r="D527" i="1"/>
  <c r="W526" i="1"/>
  <c r="T526" i="1"/>
  <c r="V526" i="1" s="1"/>
  <c r="D524" i="1"/>
  <c r="G524" i="1"/>
  <c r="G523" i="1"/>
  <c r="D523" i="1"/>
  <c r="W522" i="1"/>
  <c r="T522" i="1"/>
  <c r="V522" i="1" s="1"/>
  <c r="D520" i="1"/>
  <c r="G520" i="1"/>
  <c r="G519" i="1"/>
  <c r="D519" i="1"/>
  <c r="W518" i="1"/>
  <c r="T518" i="1"/>
  <c r="V518" i="1" s="1"/>
  <c r="D516" i="1"/>
  <c r="G516" i="1"/>
  <c r="G515" i="1"/>
  <c r="D515" i="1"/>
  <c r="W514" i="1"/>
  <c r="T514" i="1"/>
  <c r="V514" i="1" s="1"/>
  <c r="D512" i="1"/>
  <c r="G512" i="1"/>
  <c r="G511" i="1"/>
  <c r="D511" i="1"/>
  <c r="W510" i="1"/>
  <c r="T510" i="1"/>
  <c r="V510" i="1" s="1"/>
  <c r="D508" i="1"/>
  <c r="G508" i="1"/>
  <c r="G507" i="1"/>
  <c r="D507" i="1"/>
  <c r="W506" i="1"/>
  <c r="T506" i="1"/>
  <c r="V506" i="1" s="1"/>
  <c r="D504" i="1"/>
  <c r="G504" i="1"/>
  <c r="G503" i="1"/>
  <c r="D503" i="1"/>
  <c r="W502" i="1"/>
  <c r="T502" i="1"/>
  <c r="V502" i="1" s="1"/>
  <c r="D500" i="1"/>
  <c r="G500" i="1"/>
  <c r="G499" i="1"/>
  <c r="D499" i="1"/>
  <c r="W498" i="1"/>
  <c r="T498" i="1"/>
  <c r="V498" i="1" s="1"/>
  <c r="D496" i="1"/>
  <c r="G496" i="1"/>
  <c r="G495" i="1"/>
  <c r="D495" i="1"/>
  <c r="W494" i="1"/>
  <c r="T494" i="1"/>
  <c r="V494" i="1" s="1"/>
  <c r="D492" i="1"/>
  <c r="G492" i="1"/>
  <c r="G491" i="1"/>
  <c r="D491" i="1"/>
  <c r="D490" i="1"/>
  <c r="G490" i="1"/>
  <c r="S489" i="1"/>
  <c r="X489" i="1"/>
  <c r="D484" i="1"/>
  <c r="G484" i="1"/>
  <c r="G483" i="1"/>
  <c r="D483" i="1"/>
  <c r="W482" i="1"/>
  <c r="T482" i="1"/>
  <c r="V482" i="1" s="1"/>
  <c r="D480" i="1"/>
  <c r="G480" i="1"/>
  <c r="G479" i="1"/>
  <c r="D479" i="1"/>
  <c r="W478" i="1"/>
  <c r="T478" i="1"/>
  <c r="V478" i="1" s="1"/>
  <c r="D476" i="1"/>
  <c r="G476" i="1"/>
  <c r="G475" i="1"/>
  <c r="D475" i="1"/>
  <c r="W474" i="1"/>
  <c r="T474" i="1"/>
  <c r="V474" i="1" s="1"/>
  <c r="D472" i="1"/>
  <c r="G472" i="1"/>
  <c r="G471" i="1"/>
  <c r="D471" i="1"/>
  <c r="W470" i="1"/>
  <c r="T470" i="1"/>
  <c r="V470" i="1" s="1"/>
  <c r="D468" i="1"/>
  <c r="G468" i="1"/>
  <c r="G467" i="1"/>
  <c r="D467" i="1"/>
  <c r="D466" i="1"/>
  <c r="G466" i="1"/>
  <c r="S465" i="1"/>
  <c r="X465" i="1"/>
  <c r="D460" i="1"/>
  <c r="G460" i="1"/>
  <c r="G459" i="1"/>
  <c r="D459" i="1"/>
  <c r="W458" i="1"/>
  <c r="T458" i="1"/>
  <c r="V458" i="1" s="1"/>
  <c r="D456" i="1"/>
  <c r="G456" i="1"/>
  <c r="G455" i="1"/>
  <c r="D455" i="1"/>
  <c r="D454" i="1"/>
  <c r="G454" i="1"/>
  <c r="S453" i="1"/>
  <c r="X453" i="1"/>
  <c r="S449" i="1"/>
  <c r="X449" i="1"/>
  <c r="S445" i="1"/>
  <c r="X445" i="1"/>
  <c r="S441" i="1"/>
  <c r="X441" i="1"/>
  <c r="S437" i="1"/>
  <c r="X437" i="1"/>
  <c r="S433" i="1"/>
  <c r="X433" i="1"/>
  <c r="S429" i="1"/>
  <c r="X429" i="1"/>
  <c r="S425" i="1"/>
  <c r="X425" i="1"/>
  <c r="S421" i="1"/>
  <c r="X421" i="1"/>
  <c r="X666" i="1"/>
  <c r="X662" i="1"/>
  <c r="X658" i="1"/>
  <c r="X654" i="1"/>
  <c r="X650" i="1"/>
  <c r="X646" i="1"/>
  <c r="X642" i="1"/>
  <c r="X638" i="1"/>
  <c r="X634" i="1"/>
  <c r="X630" i="1"/>
  <c r="X626" i="1"/>
  <c r="X622" i="1"/>
  <c r="X618" i="1"/>
  <c r="X614" i="1"/>
  <c r="X610" i="1"/>
  <c r="X606" i="1"/>
  <c r="X602" i="1"/>
  <c r="X598" i="1"/>
  <c r="X594" i="1"/>
  <c r="X590" i="1"/>
  <c r="X586" i="1"/>
  <c r="X582" i="1"/>
  <c r="X578" i="1"/>
  <c r="X574" i="1"/>
  <c r="X570" i="1"/>
  <c r="X566" i="1"/>
  <c r="X562" i="1"/>
  <c r="X558" i="1"/>
  <c r="X554" i="1"/>
  <c r="X550" i="1"/>
  <c r="X546" i="1"/>
  <c r="D542" i="1"/>
  <c r="G542" i="1"/>
  <c r="S540" i="1"/>
  <c r="X540" i="1"/>
  <c r="D538" i="1"/>
  <c r="G538" i="1"/>
  <c r="S536" i="1"/>
  <c r="X536" i="1"/>
  <c r="S535" i="1"/>
  <c r="X535" i="1"/>
  <c r="D534" i="1"/>
  <c r="G534" i="1"/>
  <c r="D533" i="1"/>
  <c r="G533" i="1"/>
  <c r="S532" i="1"/>
  <c r="X532" i="1"/>
  <c r="S531" i="1"/>
  <c r="X531" i="1"/>
  <c r="D530" i="1"/>
  <c r="G530" i="1"/>
  <c r="D529" i="1"/>
  <c r="G529" i="1"/>
  <c r="S528" i="1"/>
  <c r="X528" i="1"/>
  <c r="S527" i="1"/>
  <c r="X527" i="1"/>
  <c r="D526" i="1"/>
  <c r="G526" i="1"/>
  <c r="D525" i="1"/>
  <c r="G525" i="1"/>
  <c r="S524" i="1"/>
  <c r="X524" i="1"/>
  <c r="S523" i="1"/>
  <c r="X523" i="1"/>
  <c r="D522" i="1"/>
  <c r="G522" i="1"/>
  <c r="D521" i="1"/>
  <c r="G521" i="1"/>
  <c r="S520" i="1"/>
  <c r="X520" i="1"/>
  <c r="S519" i="1"/>
  <c r="X519" i="1"/>
  <c r="D518" i="1"/>
  <c r="G518" i="1"/>
  <c r="D517" i="1"/>
  <c r="G517" i="1"/>
  <c r="S516" i="1"/>
  <c r="X516" i="1"/>
  <c r="S515" i="1"/>
  <c r="X515" i="1"/>
  <c r="D514" i="1"/>
  <c r="G514" i="1"/>
  <c r="D513" i="1"/>
  <c r="G513" i="1"/>
  <c r="S512" i="1"/>
  <c r="X512" i="1"/>
  <c r="S511" i="1"/>
  <c r="X511" i="1"/>
  <c r="D510" i="1"/>
  <c r="G510" i="1"/>
  <c r="D509" i="1"/>
  <c r="G509" i="1"/>
  <c r="S508" i="1"/>
  <c r="X508" i="1"/>
  <c r="S507" i="1"/>
  <c r="X507" i="1"/>
  <c r="D506" i="1"/>
  <c r="G506" i="1"/>
  <c r="D505" i="1"/>
  <c r="G505" i="1"/>
  <c r="S504" i="1"/>
  <c r="X504" i="1"/>
  <c r="S503" i="1"/>
  <c r="X503" i="1"/>
  <c r="D502" i="1"/>
  <c r="G502" i="1"/>
  <c r="D501" i="1"/>
  <c r="G501" i="1"/>
  <c r="S500" i="1"/>
  <c r="X500" i="1"/>
  <c r="S499" i="1"/>
  <c r="X499" i="1"/>
  <c r="D498" i="1"/>
  <c r="G498" i="1"/>
  <c r="D497" i="1"/>
  <c r="G497" i="1"/>
  <c r="S496" i="1"/>
  <c r="X496" i="1"/>
  <c r="S495" i="1"/>
  <c r="X495" i="1"/>
  <c r="D494" i="1"/>
  <c r="G494" i="1"/>
  <c r="D493" i="1"/>
  <c r="G493" i="1"/>
  <c r="S492" i="1"/>
  <c r="X492" i="1"/>
  <c r="S491" i="1"/>
  <c r="X491" i="1"/>
  <c r="S490" i="1"/>
  <c r="X490" i="1"/>
  <c r="D485" i="1"/>
  <c r="G485" i="1"/>
  <c r="S484" i="1"/>
  <c r="X484" i="1"/>
  <c r="S483" i="1"/>
  <c r="X483" i="1"/>
  <c r="D482" i="1"/>
  <c r="G482" i="1"/>
  <c r="D481" i="1"/>
  <c r="G481" i="1"/>
  <c r="S480" i="1"/>
  <c r="X480" i="1"/>
  <c r="S479" i="1"/>
  <c r="X479" i="1"/>
  <c r="D478" i="1"/>
  <c r="G478" i="1"/>
  <c r="D477" i="1"/>
  <c r="G477" i="1"/>
  <c r="S476" i="1"/>
  <c r="X476" i="1"/>
  <c r="S475" i="1"/>
  <c r="X475" i="1"/>
  <c r="D474" i="1"/>
  <c r="G474" i="1"/>
  <c r="D473" i="1"/>
  <c r="G473" i="1"/>
  <c r="S472" i="1"/>
  <c r="X472" i="1"/>
  <c r="S471" i="1"/>
  <c r="X471" i="1"/>
  <c r="D470" i="1"/>
  <c r="G470" i="1"/>
  <c r="D469" i="1"/>
  <c r="G469" i="1"/>
  <c r="S468" i="1"/>
  <c r="X468" i="1"/>
  <c r="S467" i="1"/>
  <c r="X467" i="1"/>
  <c r="S466" i="1"/>
  <c r="X466" i="1"/>
  <c r="D461" i="1"/>
  <c r="G461" i="1"/>
  <c r="S460" i="1"/>
  <c r="X460" i="1"/>
  <c r="S459" i="1"/>
  <c r="X459" i="1"/>
  <c r="D458" i="1"/>
  <c r="G458" i="1"/>
  <c r="D457" i="1"/>
  <c r="G457" i="1"/>
  <c r="S456" i="1"/>
  <c r="X456" i="1"/>
  <c r="S455" i="1"/>
  <c r="X455" i="1"/>
  <c r="S454" i="1"/>
  <c r="X454" i="1"/>
  <c r="D414" i="1"/>
  <c r="G414" i="1"/>
  <c r="D413" i="1"/>
  <c r="G413" i="1"/>
  <c r="G412" i="1"/>
  <c r="D412" i="1"/>
  <c r="S411" i="1"/>
  <c r="X411" i="1"/>
  <c r="G544" i="1"/>
  <c r="W541" i="1"/>
  <c r="T541" i="1"/>
  <c r="V541" i="1" s="1"/>
  <c r="W537" i="1"/>
  <c r="T537" i="1"/>
  <c r="V537" i="1" s="1"/>
  <c r="S533" i="1"/>
  <c r="X533" i="1"/>
  <c r="S529" i="1"/>
  <c r="X529" i="1"/>
  <c r="S525" i="1"/>
  <c r="X525" i="1"/>
  <c r="S521" i="1"/>
  <c r="X521" i="1"/>
  <c r="S517" i="1"/>
  <c r="X517" i="1"/>
  <c r="S513" i="1"/>
  <c r="X513" i="1"/>
  <c r="S509" i="1"/>
  <c r="X509" i="1"/>
  <c r="S505" i="1"/>
  <c r="X505" i="1"/>
  <c r="S501" i="1"/>
  <c r="X501" i="1"/>
  <c r="S497" i="1"/>
  <c r="X497" i="1"/>
  <c r="S493" i="1"/>
  <c r="X493" i="1"/>
  <c r="D488" i="1"/>
  <c r="G488" i="1"/>
  <c r="G487" i="1"/>
  <c r="D487" i="1"/>
  <c r="D486" i="1"/>
  <c r="G486" i="1"/>
  <c r="S485" i="1"/>
  <c r="X485" i="1"/>
  <c r="S481" i="1"/>
  <c r="X481" i="1"/>
  <c r="S477" i="1"/>
  <c r="X477" i="1"/>
  <c r="S473" i="1"/>
  <c r="X473" i="1"/>
  <c r="S469" i="1"/>
  <c r="X469" i="1"/>
  <c r="D464" i="1"/>
  <c r="G464" i="1"/>
  <c r="G463" i="1"/>
  <c r="D463" i="1"/>
  <c r="D462" i="1"/>
  <c r="G462" i="1"/>
  <c r="S461" i="1"/>
  <c r="X461" i="1"/>
  <c r="S457" i="1"/>
  <c r="X457" i="1"/>
  <c r="D452" i="1"/>
  <c r="G452" i="1"/>
  <c r="G451" i="1"/>
  <c r="D451" i="1"/>
  <c r="W450" i="1"/>
  <c r="T450" i="1"/>
  <c r="V450" i="1" s="1"/>
  <c r="D448" i="1"/>
  <c r="G448" i="1"/>
  <c r="G447" i="1"/>
  <c r="D447" i="1"/>
  <c r="W446" i="1"/>
  <c r="T446" i="1"/>
  <c r="V446" i="1" s="1"/>
  <c r="D444" i="1"/>
  <c r="G444" i="1"/>
  <c r="G443" i="1"/>
  <c r="D443" i="1"/>
  <c r="W442" i="1"/>
  <c r="T442" i="1"/>
  <c r="V442" i="1" s="1"/>
  <c r="D440" i="1"/>
  <c r="G440" i="1"/>
  <c r="G439" i="1"/>
  <c r="D439" i="1"/>
  <c r="W438" i="1"/>
  <c r="T438" i="1"/>
  <c r="V438" i="1" s="1"/>
  <c r="D436" i="1"/>
  <c r="G436" i="1"/>
  <c r="G435" i="1"/>
  <c r="D435" i="1"/>
  <c r="W434" i="1"/>
  <c r="T434" i="1"/>
  <c r="V434" i="1" s="1"/>
  <c r="D432" i="1"/>
  <c r="G432" i="1"/>
  <c r="G431" i="1"/>
  <c r="D431" i="1"/>
  <c r="W430" i="1"/>
  <c r="T430" i="1"/>
  <c r="V430" i="1" s="1"/>
  <c r="D428" i="1"/>
  <c r="G428" i="1"/>
  <c r="G427" i="1"/>
  <c r="D427" i="1"/>
  <c r="W426" i="1"/>
  <c r="T426" i="1"/>
  <c r="V426" i="1" s="1"/>
  <c r="D424" i="1"/>
  <c r="G424" i="1"/>
  <c r="G423" i="1"/>
  <c r="D423" i="1"/>
  <c r="W422" i="1"/>
  <c r="T422" i="1"/>
  <c r="V422" i="1" s="1"/>
  <c r="G420" i="1"/>
  <c r="D420" i="1"/>
  <c r="G418" i="1"/>
  <c r="D418" i="1"/>
  <c r="D417" i="1"/>
  <c r="G417" i="1"/>
  <c r="X415" i="1"/>
  <c r="S415" i="1"/>
  <c r="S414" i="1"/>
  <c r="X414" i="1"/>
  <c r="S543" i="1"/>
  <c r="X543" i="1"/>
  <c r="S539" i="1"/>
  <c r="X539" i="1"/>
  <c r="D489" i="1"/>
  <c r="G489" i="1"/>
  <c r="S488" i="1"/>
  <c r="X488" i="1"/>
  <c r="S487" i="1"/>
  <c r="X487" i="1"/>
  <c r="S486" i="1"/>
  <c r="X486" i="1"/>
  <c r="D465" i="1"/>
  <c r="G465" i="1"/>
  <c r="S464" i="1"/>
  <c r="X464" i="1"/>
  <c r="S463" i="1"/>
  <c r="X463" i="1"/>
  <c r="S462" i="1"/>
  <c r="X462" i="1"/>
  <c r="D453" i="1"/>
  <c r="G453" i="1"/>
  <c r="S452" i="1"/>
  <c r="X452" i="1"/>
  <c r="S451" i="1"/>
  <c r="X451" i="1"/>
  <c r="D450" i="1"/>
  <c r="G450" i="1"/>
  <c r="D449" i="1"/>
  <c r="G449" i="1"/>
  <c r="S448" i="1"/>
  <c r="X448" i="1"/>
  <c r="S447" i="1"/>
  <c r="X447" i="1"/>
  <c r="D446" i="1"/>
  <c r="G446" i="1"/>
  <c r="D445" i="1"/>
  <c r="G445" i="1"/>
  <c r="S444" i="1"/>
  <c r="X444" i="1"/>
  <c r="S443" i="1"/>
  <c r="X443" i="1"/>
  <c r="D442" i="1"/>
  <c r="G442" i="1"/>
  <c r="D441" i="1"/>
  <c r="G441" i="1"/>
  <c r="S440" i="1"/>
  <c r="X440" i="1"/>
  <c r="S439" i="1"/>
  <c r="X439" i="1"/>
  <c r="D438" i="1"/>
  <c r="G438" i="1"/>
  <c r="D437" i="1"/>
  <c r="G437" i="1"/>
  <c r="S436" i="1"/>
  <c r="X436" i="1"/>
  <c r="S435" i="1"/>
  <c r="X435" i="1"/>
  <c r="D434" i="1"/>
  <c r="G434" i="1"/>
  <c r="D433" i="1"/>
  <c r="G433" i="1"/>
  <c r="S432" i="1"/>
  <c r="X432" i="1"/>
  <c r="S431" i="1"/>
  <c r="X431" i="1"/>
  <c r="D430" i="1"/>
  <c r="G430" i="1"/>
  <c r="D429" i="1"/>
  <c r="G429" i="1"/>
  <c r="S428" i="1"/>
  <c r="X428" i="1"/>
  <c r="S427" i="1"/>
  <c r="X427" i="1"/>
  <c r="D426" i="1"/>
  <c r="G426" i="1"/>
  <c r="D425" i="1"/>
  <c r="G425" i="1"/>
  <c r="S424" i="1"/>
  <c r="X424" i="1"/>
  <c r="S423" i="1"/>
  <c r="X423" i="1"/>
  <c r="D422" i="1"/>
  <c r="G422" i="1"/>
  <c r="D421" i="1"/>
  <c r="G421" i="1"/>
  <c r="S420" i="1"/>
  <c r="X420" i="1"/>
  <c r="X419" i="1"/>
  <c r="S419" i="1"/>
  <c r="W418" i="1"/>
  <c r="T418" i="1"/>
  <c r="V418" i="1" s="1"/>
  <c r="S417" i="1"/>
  <c r="X417" i="1"/>
  <c r="G419" i="1"/>
  <c r="D416" i="1"/>
  <c r="S412" i="1"/>
  <c r="D407" i="1"/>
  <c r="G407" i="1"/>
  <c r="G406" i="1"/>
  <c r="D406" i="1"/>
  <c r="D405" i="1"/>
  <c r="G405" i="1"/>
  <c r="D404" i="1"/>
  <c r="G404" i="1"/>
  <c r="S403" i="1"/>
  <c r="X403" i="1"/>
  <c r="S402" i="1"/>
  <c r="X402" i="1"/>
  <c r="S400" i="1"/>
  <c r="X400" i="1"/>
  <c r="W393" i="1"/>
  <c r="T393" i="1"/>
  <c r="V393" i="1" s="1"/>
  <c r="D391" i="1"/>
  <c r="G391" i="1"/>
  <c r="G390" i="1"/>
  <c r="D390" i="1"/>
  <c r="D389" i="1"/>
  <c r="G389" i="1"/>
  <c r="D388" i="1"/>
  <c r="G388" i="1"/>
  <c r="S387" i="1"/>
  <c r="X387" i="1"/>
  <c r="S386" i="1"/>
  <c r="X386" i="1"/>
  <c r="S384" i="1"/>
  <c r="X384" i="1"/>
  <c r="W377" i="1"/>
  <c r="T377" i="1"/>
  <c r="V377" i="1" s="1"/>
  <c r="D375" i="1"/>
  <c r="G375" i="1"/>
  <c r="G374" i="1"/>
  <c r="D374" i="1"/>
  <c r="D373" i="1"/>
  <c r="G373" i="1"/>
  <c r="D372" i="1"/>
  <c r="G372" i="1"/>
  <c r="S371" i="1"/>
  <c r="X371" i="1"/>
  <c r="S370" i="1"/>
  <c r="X370" i="1"/>
  <c r="S368" i="1"/>
  <c r="X368" i="1"/>
  <c r="W361" i="1"/>
  <c r="T361" i="1"/>
  <c r="V361" i="1" s="1"/>
  <c r="D359" i="1"/>
  <c r="G359" i="1"/>
  <c r="G358" i="1"/>
  <c r="D358" i="1"/>
  <c r="D357" i="1"/>
  <c r="G357" i="1"/>
  <c r="D356" i="1"/>
  <c r="G356" i="1"/>
  <c r="S355" i="1"/>
  <c r="X355" i="1"/>
  <c r="S354" i="1"/>
  <c r="X354" i="1"/>
  <c r="S352" i="1"/>
  <c r="X352" i="1"/>
  <c r="W341" i="1"/>
  <c r="T341" i="1"/>
  <c r="V341" i="1" s="1"/>
  <c r="X534" i="1"/>
  <c r="X530" i="1"/>
  <c r="X526" i="1"/>
  <c r="X522" i="1"/>
  <c r="X518" i="1"/>
  <c r="X514" i="1"/>
  <c r="X510" i="1"/>
  <c r="X506" i="1"/>
  <c r="X502" i="1"/>
  <c r="X498" i="1"/>
  <c r="X494" i="1"/>
  <c r="X482" i="1"/>
  <c r="X478" i="1"/>
  <c r="X474" i="1"/>
  <c r="X470" i="1"/>
  <c r="X458" i="1"/>
  <c r="X450" i="1"/>
  <c r="X446" i="1"/>
  <c r="X442" i="1"/>
  <c r="X438" i="1"/>
  <c r="X434" i="1"/>
  <c r="X430" i="1"/>
  <c r="X426" i="1"/>
  <c r="X422" i="1"/>
  <c r="G411" i="1"/>
  <c r="T410" i="1"/>
  <c r="V410" i="1" s="1"/>
  <c r="W410" i="1"/>
  <c r="S409" i="1"/>
  <c r="X409" i="1"/>
  <c r="S407" i="1"/>
  <c r="X407" i="1"/>
  <c r="S406" i="1"/>
  <c r="X406" i="1"/>
  <c r="S404" i="1"/>
  <c r="X404" i="1"/>
  <c r="W397" i="1"/>
  <c r="T397" i="1"/>
  <c r="V397" i="1" s="1"/>
  <c r="D395" i="1"/>
  <c r="G395" i="1"/>
  <c r="G394" i="1"/>
  <c r="D394" i="1"/>
  <c r="D393" i="1"/>
  <c r="G393" i="1"/>
  <c r="D392" i="1"/>
  <c r="G392" i="1"/>
  <c r="S391" i="1"/>
  <c r="X391" i="1"/>
  <c r="S390" i="1"/>
  <c r="X390" i="1"/>
  <c r="S388" i="1"/>
  <c r="X388" i="1"/>
  <c r="W381" i="1"/>
  <c r="T381" i="1"/>
  <c r="V381" i="1" s="1"/>
  <c r="D379" i="1"/>
  <c r="G379" i="1"/>
  <c r="G378" i="1"/>
  <c r="D378" i="1"/>
  <c r="D377" i="1"/>
  <c r="G377" i="1"/>
  <c r="D376" i="1"/>
  <c r="G376" i="1"/>
  <c r="S375" i="1"/>
  <c r="X375" i="1"/>
  <c r="S374" i="1"/>
  <c r="X374" i="1"/>
  <c r="S372" i="1"/>
  <c r="X372" i="1"/>
  <c r="W365" i="1"/>
  <c r="T365" i="1"/>
  <c r="V365" i="1" s="1"/>
  <c r="D363" i="1"/>
  <c r="G363" i="1"/>
  <c r="G362" i="1"/>
  <c r="D362" i="1"/>
  <c r="D361" i="1"/>
  <c r="G361" i="1"/>
  <c r="D360" i="1"/>
  <c r="G360" i="1"/>
  <c r="S359" i="1"/>
  <c r="X359" i="1"/>
  <c r="S358" i="1"/>
  <c r="X358" i="1"/>
  <c r="S356" i="1"/>
  <c r="X356" i="1"/>
  <c r="D347" i="1"/>
  <c r="G347" i="1"/>
  <c r="W337" i="1"/>
  <c r="T337" i="1"/>
  <c r="V337" i="1" s="1"/>
  <c r="G415" i="1"/>
  <c r="S413" i="1"/>
  <c r="X413" i="1"/>
  <c r="D409" i="1"/>
  <c r="G409" i="1"/>
  <c r="W401" i="1"/>
  <c r="T401" i="1"/>
  <c r="V401" i="1" s="1"/>
  <c r="D399" i="1"/>
  <c r="G399" i="1"/>
  <c r="G398" i="1"/>
  <c r="D398" i="1"/>
  <c r="D397" i="1"/>
  <c r="G397" i="1"/>
  <c r="D396" i="1"/>
  <c r="G396" i="1"/>
  <c r="S395" i="1"/>
  <c r="X395" i="1"/>
  <c r="S394" i="1"/>
  <c r="X394" i="1"/>
  <c r="S392" i="1"/>
  <c r="X392" i="1"/>
  <c r="W385" i="1"/>
  <c r="T385" i="1"/>
  <c r="V385" i="1" s="1"/>
  <c r="D383" i="1"/>
  <c r="G383" i="1"/>
  <c r="G382" i="1"/>
  <c r="D382" i="1"/>
  <c r="D381" i="1"/>
  <c r="G381" i="1"/>
  <c r="D380" i="1"/>
  <c r="G380" i="1"/>
  <c r="S379" i="1"/>
  <c r="X379" i="1"/>
  <c r="S378" i="1"/>
  <c r="X378" i="1"/>
  <c r="S376" i="1"/>
  <c r="X376" i="1"/>
  <c r="W369" i="1"/>
  <c r="T369" i="1"/>
  <c r="V369" i="1" s="1"/>
  <c r="D367" i="1"/>
  <c r="G367" i="1"/>
  <c r="G366" i="1"/>
  <c r="D366" i="1"/>
  <c r="D365" i="1"/>
  <c r="G365" i="1"/>
  <c r="D364" i="1"/>
  <c r="G364" i="1"/>
  <c r="S363" i="1"/>
  <c r="X363" i="1"/>
  <c r="S362" i="1"/>
  <c r="X362" i="1"/>
  <c r="S360" i="1"/>
  <c r="X360" i="1"/>
  <c r="W353" i="1"/>
  <c r="T353" i="1"/>
  <c r="V353" i="1" s="1"/>
  <c r="D351" i="1"/>
  <c r="G351" i="1"/>
  <c r="D350" i="1"/>
  <c r="G350" i="1"/>
  <c r="D346" i="1"/>
  <c r="G346" i="1"/>
  <c r="D343" i="1"/>
  <c r="G343" i="1"/>
  <c r="G339" i="1"/>
  <c r="D339" i="1"/>
  <c r="W333" i="1"/>
  <c r="T333" i="1"/>
  <c r="V333" i="1" s="1"/>
  <c r="G410" i="1"/>
  <c r="D410" i="1"/>
  <c r="W408" i="1"/>
  <c r="T408" i="1"/>
  <c r="V408" i="1" s="1"/>
  <c r="W405" i="1"/>
  <c r="T405" i="1"/>
  <c r="V405" i="1" s="1"/>
  <c r="D403" i="1"/>
  <c r="G403" i="1"/>
  <c r="G402" i="1"/>
  <c r="D402" i="1"/>
  <c r="D401" i="1"/>
  <c r="G401" i="1"/>
  <c r="D400" i="1"/>
  <c r="G400" i="1"/>
  <c r="S399" i="1"/>
  <c r="X399" i="1"/>
  <c r="S398" i="1"/>
  <c r="X398" i="1"/>
  <c r="S396" i="1"/>
  <c r="X396" i="1"/>
  <c r="W389" i="1"/>
  <c r="T389" i="1"/>
  <c r="V389" i="1" s="1"/>
  <c r="D387" i="1"/>
  <c r="G387" i="1"/>
  <c r="G386" i="1"/>
  <c r="D386" i="1"/>
  <c r="D385" i="1"/>
  <c r="G385" i="1"/>
  <c r="D384" i="1"/>
  <c r="G384" i="1"/>
  <c r="S383" i="1"/>
  <c r="X383" i="1"/>
  <c r="S382" i="1"/>
  <c r="X382" i="1"/>
  <c r="S380" i="1"/>
  <c r="X380" i="1"/>
  <c r="W373" i="1"/>
  <c r="T373" i="1"/>
  <c r="V373" i="1" s="1"/>
  <c r="D371" i="1"/>
  <c r="G371" i="1"/>
  <c r="G370" i="1"/>
  <c r="D370" i="1"/>
  <c r="D369" i="1"/>
  <c r="G369" i="1"/>
  <c r="D368" i="1"/>
  <c r="G368" i="1"/>
  <c r="S367" i="1"/>
  <c r="X367" i="1"/>
  <c r="S366" i="1"/>
  <c r="X366" i="1"/>
  <c r="S364" i="1"/>
  <c r="X364" i="1"/>
  <c r="W357" i="1"/>
  <c r="T357" i="1"/>
  <c r="V357" i="1" s="1"/>
  <c r="D355" i="1"/>
  <c r="G355" i="1"/>
  <c r="G354" i="1"/>
  <c r="D354" i="1"/>
  <c r="D353" i="1"/>
  <c r="G353" i="1"/>
  <c r="D352" i="1"/>
  <c r="G352" i="1"/>
  <c r="S351" i="1"/>
  <c r="X351" i="1"/>
  <c r="S350" i="1"/>
  <c r="X350" i="1"/>
  <c r="G335" i="1"/>
  <c r="D335" i="1"/>
  <c r="D348" i="1"/>
  <c r="S347" i="1"/>
  <c r="X347" i="1"/>
  <c r="D344" i="1"/>
  <c r="S343" i="1"/>
  <c r="X343" i="1"/>
  <c r="X341" i="1"/>
  <c r="S340" i="1"/>
  <c r="X340" i="1"/>
  <c r="D338" i="1"/>
  <c r="G338" i="1"/>
  <c r="S336" i="1"/>
  <c r="X336" i="1"/>
  <c r="D334" i="1"/>
  <c r="G334" i="1"/>
  <c r="S332" i="1"/>
  <c r="X332" i="1"/>
  <c r="G331" i="1"/>
  <c r="D331" i="1"/>
  <c r="W330" i="1"/>
  <c r="T330" i="1"/>
  <c r="V330" i="1" s="1"/>
  <c r="D328" i="1"/>
  <c r="G328" i="1"/>
  <c r="G327" i="1"/>
  <c r="D327" i="1"/>
  <c r="W326" i="1"/>
  <c r="T326" i="1"/>
  <c r="V326" i="1" s="1"/>
  <c r="D324" i="1"/>
  <c r="G324" i="1"/>
  <c r="G323" i="1"/>
  <c r="D323" i="1"/>
  <c r="W322" i="1"/>
  <c r="T322" i="1"/>
  <c r="V322" i="1" s="1"/>
  <c r="D320" i="1"/>
  <c r="G320" i="1"/>
  <c r="G319" i="1"/>
  <c r="D319" i="1"/>
  <c r="W318" i="1"/>
  <c r="T318" i="1"/>
  <c r="V318" i="1" s="1"/>
  <c r="D316" i="1"/>
  <c r="G316" i="1"/>
  <c r="G315" i="1"/>
  <c r="D315" i="1"/>
  <c r="W314" i="1"/>
  <c r="T314" i="1"/>
  <c r="V314" i="1" s="1"/>
  <c r="D312" i="1"/>
  <c r="G312" i="1"/>
  <c r="G311" i="1"/>
  <c r="D311" i="1"/>
  <c r="W310" i="1"/>
  <c r="T310" i="1"/>
  <c r="V310" i="1" s="1"/>
  <c r="D308" i="1"/>
  <c r="G308" i="1"/>
  <c r="G307" i="1"/>
  <c r="D307" i="1"/>
  <c r="W306" i="1"/>
  <c r="T306" i="1"/>
  <c r="V306" i="1" s="1"/>
  <c r="D304" i="1"/>
  <c r="G304" i="1"/>
  <c r="G303" i="1"/>
  <c r="D303" i="1"/>
  <c r="W302" i="1"/>
  <c r="T302" i="1"/>
  <c r="V302" i="1" s="1"/>
  <c r="D300" i="1"/>
  <c r="G300" i="1"/>
  <c r="G299" i="1"/>
  <c r="D299" i="1"/>
  <c r="D298" i="1"/>
  <c r="G298" i="1"/>
  <c r="S297" i="1"/>
  <c r="X297" i="1"/>
  <c r="D292" i="1"/>
  <c r="G292" i="1"/>
  <c r="G291" i="1"/>
  <c r="D291" i="1"/>
  <c r="D290" i="1"/>
  <c r="G290" i="1"/>
  <c r="S289" i="1"/>
  <c r="X289" i="1"/>
  <c r="X405" i="1"/>
  <c r="X401" i="1"/>
  <c r="X397" i="1"/>
  <c r="X393" i="1"/>
  <c r="X389" i="1"/>
  <c r="X385" i="1"/>
  <c r="X381" i="1"/>
  <c r="X377" i="1"/>
  <c r="X373" i="1"/>
  <c r="X369" i="1"/>
  <c r="X365" i="1"/>
  <c r="X361" i="1"/>
  <c r="X357" i="1"/>
  <c r="X353" i="1"/>
  <c r="W345" i="1"/>
  <c r="T344" i="1"/>
  <c r="V344" i="1" s="1"/>
  <c r="D341" i="1"/>
  <c r="D337" i="1"/>
  <c r="D333" i="1"/>
  <c r="S331" i="1"/>
  <c r="X331" i="1"/>
  <c r="D330" i="1"/>
  <c r="G330" i="1"/>
  <c r="D329" i="1"/>
  <c r="G329" i="1"/>
  <c r="S328" i="1"/>
  <c r="X328" i="1"/>
  <c r="S327" i="1"/>
  <c r="X327" i="1"/>
  <c r="D326" i="1"/>
  <c r="G326" i="1"/>
  <c r="D325" i="1"/>
  <c r="G325" i="1"/>
  <c r="S324" i="1"/>
  <c r="X324" i="1"/>
  <c r="S323" i="1"/>
  <c r="X323" i="1"/>
  <c r="D322" i="1"/>
  <c r="G322" i="1"/>
  <c r="D321" i="1"/>
  <c r="G321" i="1"/>
  <c r="S320" i="1"/>
  <c r="X320" i="1"/>
  <c r="S319" i="1"/>
  <c r="X319" i="1"/>
  <c r="D318" i="1"/>
  <c r="G318" i="1"/>
  <c r="D317" i="1"/>
  <c r="G317" i="1"/>
  <c r="S316" i="1"/>
  <c r="X316" i="1"/>
  <c r="S315" i="1"/>
  <c r="X315" i="1"/>
  <c r="D314" i="1"/>
  <c r="G314" i="1"/>
  <c r="D313" i="1"/>
  <c r="G313" i="1"/>
  <c r="S312" i="1"/>
  <c r="X312" i="1"/>
  <c r="S311" i="1"/>
  <c r="X311" i="1"/>
  <c r="D310" i="1"/>
  <c r="G310" i="1"/>
  <c r="D309" i="1"/>
  <c r="G309" i="1"/>
  <c r="S308" i="1"/>
  <c r="X308" i="1"/>
  <c r="S307" i="1"/>
  <c r="X307" i="1"/>
  <c r="D306" i="1"/>
  <c r="G306" i="1"/>
  <c r="D305" i="1"/>
  <c r="G305" i="1"/>
  <c r="S304" i="1"/>
  <c r="X304" i="1"/>
  <c r="S303" i="1"/>
  <c r="X303" i="1"/>
  <c r="D302" i="1"/>
  <c r="G302" i="1"/>
  <c r="D301" i="1"/>
  <c r="G301" i="1"/>
  <c r="S300" i="1"/>
  <c r="X300" i="1"/>
  <c r="S299" i="1"/>
  <c r="X299" i="1"/>
  <c r="S298" i="1"/>
  <c r="X298" i="1"/>
  <c r="D293" i="1"/>
  <c r="G293" i="1"/>
  <c r="S292" i="1"/>
  <c r="X292" i="1"/>
  <c r="S291" i="1"/>
  <c r="X291" i="1"/>
  <c r="S290" i="1"/>
  <c r="X290" i="1"/>
  <c r="S339" i="1"/>
  <c r="X339" i="1"/>
  <c r="S335" i="1"/>
  <c r="X335" i="1"/>
  <c r="S329" i="1"/>
  <c r="X329" i="1"/>
  <c r="S325" i="1"/>
  <c r="X325" i="1"/>
  <c r="S321" i="1"/>
  <c r="X321" i="1"/>
  <c r="S317" i="1"/>
  <c r="X317" i="1"/>
  <c r="S313" i="1"/>
  <c r="X313" i="1"/>
  <c r="S309" i="1"/>
  <c r="X309" i="1"/>
  <c r="S305" i="1"/>
  <c r="X305" i="1"/>
  <c r="S301" i="1"/>
  <c r="X301" i="1"/>
  <c r="D296" i="1"/>
  <c r="G296" i="1"/>
  <c r="G295" i="1"/>
  <c r="D295" i="1"/>
  <c r="D294" i="1"/>
  <c r="G294" i="1"/>
  <c r="S293" i="1"/>
  <c r="X293" i="1"/>
  <c r="D288" i="1"/>
  <c r="G288" i="1"/>
  <c r="D284" i="1"/>
  <c r="G284" i="1"/>
  <c r="D349" i="1"/>
  <c r="S346" i="1"/>
  <c r="X346" i="1"/>
  <c r="S342" i="1"/>
  <c r="X342" i="1"/>
  <c r="D342" i="1"/>
  <c r="G342" i="1"/>
  <c r="G340" i="1"/>
  <c r="S338" i="1"/>
  <c r="X338" i="1"/>
  <c r="G336" i="1"/>
  <c r="S334" i="1"/>
  <c r="X334" i="1"/>
  <c r="G332" i="1"/>
  <c r="D297" i="1"/>
  <c r="G297" i="1"/>
  <c r="S296" i="1"/>
  <c r="X296" i="1"/>
  <c r="S295" i="1"/>
  <c r="X295" i="1"/>
  <c r="S294" i="1"/>
  <c r="X294" i="1"/>
  <c r="D289" i="1"/>
  <c r="G289" i="1"/>
  <c r="S288" i="1"/>
  <c r="X288" i="1"/>
  <c r="S287" i="1"/>
  <c r="X287" i="1"/>
  <c r="D287" i="1"/>
  <c r="G285" i="1"/>
  <c r="D283" i="1"/>
  <c r="G283" i="1"/>
  <c r="S282" i="1"/>
  <c r="D282" i="1"/>
  <c r="D280" i="1"/>
  <c r="G280" i="1"/>
  <c r="S279" i="1"/>
  <c r="X279" i="1"/>
  <c r="D275" i="1"/>
  <c r="G275" i="1"/>
  <c r="S274" i="1"/>
  <c r="X274" i="1"/>
  <c r="D270" i="1"/>
  <c r="G270" i="1"/>
  <c r="S269" i="1"/>
  <c r="X269" i="1"/>
  <c r="S268" i="1"/>
  <c r="X268" i="1"/>
  <c r="G265" i="1"/>
  <c r="D265" i="1"/>
  <c r="D264" i="1"/>
  <c r="G264" i="1"/>
  <c r="S263" i="1"/>
  <c r="X263" i="1"/>
  <c r="D259" i="1"/>
  <c r="G259" i="1"/>
  <c r="S258" i="1"/>
  <c r="X258" i="1"/>
  <c r="D254" i="1"/>
  <c r="G254" i="1"/>
  <c r="S253" i="1"/>
  <c r="X253" i="1"/>
  <c r="S252" i="1"/>
  <c r="X252" i="1"/>
  <c r="G249" i="1"/>
  <c r="D249" i="1"/>
  <c r="D248" i="1"/>
  <c r="G248" i="1"/>
  <c r="S247" i="1"/>
  <c r="X247" i="1"/>
  <c r="D243" i="1"/>
  <c r="G243" i="1"/>
  <c r="S242" i="1"/>
  <c r="X242" i="1"/>
  <c r="D238" i="1"/>
  <c r="G238" i="1"/>
  <c r="S237" i="1"/>
  <c r="X237" i="1"/>
  <c r="S236" i="1"/>
  <c r="X236" i="1"/>
  <c r="G233" i="1"/>
  <c r="D233" i="1"/>
  <c r="D232" i="1"/>
  <c r="G232" i="1"/>
  <c r="S231" i="1"/>
  <c r="X231" i="1"/>
  <c r="T222" i="1"/>
  <c r="V222" i="1" s="1"/>
  <c r="W222" i="1"/>
  <c r="D220" i="1"/>
  <c r="G220" i="1"/>
  <c r="X330" i="1"/>
  <c r="X326" i="1"/>
  <c r="X322" i="1"/>
  <c r="X318" i="1"/>
  <c r="X314" i="1"/>
  <c r="X310" i="1"/>
  <c r="X306" i="1"/>
  <c r="X302" i="1"/>
  <c r="S285" i="1"/>
  <c r="X285" i="1"/>
  <c r="S280" i="1"/>
  <c r="X280" i="1"/>
  <c r="G277" i="1"/>
  <c r="D277" i="1"/>
  <c r="D276" i="1"/>
  <c r="G276" i="1"/>
  <c r="S275" i="1"/>
  <c r="X275" i="1"/>
  <c r="D271" i="1"/>
  <c r="G271" i="1"/>
  <c r="S270" i="1"/>
  <c r="X270" i="1"/>
  <c r="D266" i="1"/>
  <c r="G266" i="1"/>
  <c r="S265" i="1"/>
  <c r="X265" i="1"/>
  <c r="S264" i="1"/>
  <c r="X264" i="1"/>
  <c r="G261" i="1"/>
  <c r="D261" i="1"/>
  <c r="D260" i="1"/>
  <c r="G260" i="1"/>
  <c r="S259" i="1"/>
  <c r="X259" i="1"/>
  <c r="D255" i="1"/>
  <c r="G255" i="1"/>
  <c r="S254" i="1"/>
  <c r="X254" i="1"/>
  <c r="D250" i="1"/>
  <c r="G250" i="1"/>
  <c r="S249" i="1"/>
  <c r="X249" i="1"/>
  <c r="S248" i="1"/>
  <c r="X248" i="1"/>
  <c r="G245" i="1"/>
  <c r="D245" i="1"/>
  <c r="D244" i="1"/>
  <c r="G244" i="1"/>
  <c r="S243" i="1"/>
  <c r="X243" i="1"/>
  <c r="D239" i="1"/>
  <c r="G239" i="1"/>
  <c r="S238" i="1"/>
  <c r="X238" i="1"/>
  <c r="D234" i="1"/>
  <c r="G234" i="1"/>
  <c r="S233" i="1"/>
  <c r="X233" i="1"/>
  <c r="S232" i="1"/>
  <c r="X232" i="1"/>
  <c r="G229" i="1"/>
  <c r="D229" i="1"/>
  <c r="W228" i="1"/>
  <c r="T228" i="1"/>
  <c r="V228" i="1" s="1"/>
  <c r="S225" i="1"/>
  <c r="X225" i="1"/>
  <c r="T286" i="1"/>
  <c r="V286" i="1" s="1"/>
  <c r="W286" i="1"/>
  <c r="G281" i="1"/>
  <c r="D278" i="1"/>
  <c r="G278" i="1"/>
  <c r="S277" i="1"/>
  <c r="X277" i="1"/>
  <c r="S276" i="1"/>
  <c r="X276" i="1"/>
  <c r="G273" i="1"/>
  <c r="D273" i="1"/>
  <c r="D272" i="1"/>
  <c r="G272" i="1"/>
  <c r="S271" i="1"/>
  <c r="X271" i="1"/>
  <c r="D267" i="1"/>
  <c r="G267" i="1"/>
  <c r="S266" i="1"/>
  <c r="X266" i="1"/>
  <c r="D262" i="1"/>
  <c r="G262" i="1"/>
  <c r="S261" i="1"/>
  <c r="X261" i="1"/>
  <c r="S260" i="1"/>
  <c r="X260" i="1"/>
  <c r="G257" i="1"/>
  <c r="D257" i="1"/>
  <c r="D256" i="1"/>
  <c r="G256" i="1"/>
  <c r="S255" i="1"/>
  <c r="X255" i="1"/>
  <c r="D251" i="1"/>
  <c r="G251" i="1"/>
  <c r="S250" i="1"/>
  <c r="X250" i="1"/>
  <c r="D246" i="1"/>
  <c r="G246" i="1"/>
  <c r="S245" i="1"/>
  <c r="X245" i="1"/>
  <c r="S244" i="1"/>
  <c r="X244" i="1"/>
  <c r="G241" i="1"/>
  <c r="D241" i="1"/>
  <c r="D240" i="1"/>
  <c r="G240" i="1"/>
  <c r="S239" i="1"/>
  <c r="X239" i="1"/>
  <c r="D235" i="1"/>
  <c r="G235" i="1"/>
  <c r="S234" i="1"/>
  <c r="X234" i="1"/>
  <c r="D230" i="1"/>
  <c r="G230" i="1"/>
  <c r="S229" i="1"/>
  <c r="X229" i="1"/>
  <c r="D228" i="1"/>
  <c r="G228" i="1"/>
  <c r="S221" i="1"/>
  <c r="X221" i="1"/>
  <c r="D216" i="1"/>
  <c r="G216" i="1"/>
  <c r="S284" i="1"/>
  <c r="X284" i="1"/>
  <c r="S283" i="1"/>
  <c r="X283" i="1"/>
  <c r="S281" i="1"/>
  <c r="X281" i="1"/>
  <c r="D279" i="1"/>
  <c r="G279" i="1"/>
  <c r="S278" i="1"/>
  <c r="X278" i="1"/>
  <c r="D274" i="1"/>
  <c r="G274" i="1"/>
  <c r="S273" i="1"/>
  <c r="X273" i="1"/>
  <c r="S272" i="1"/>
  <c r="X272" i="1"/>
  <c r="G269" i="1"/>
  <c r="D269" i="1"/>
  <c r="D268" i="1"/>
  <c r="G268" i="1"/>
  <c r="S267" i="1"/>
  <c r="X267" i="1"/>
  <c r="D263" i="1"/>
  <c r="G263" i="1"/>
  <c r="S262" i="1"/>
  <c r="X262" i="1"/>
  <c r="D258" i="1"/>
  <c r="G258" i="1"/>
  <c r="S257" i="1"/>
  <c r="X257" i="1"/>
  <c r="S256" i="1"/>
  <c r="X256" i="1"/>
  <c r="G253" i="1"/>
  <c r="D253" i="1"/>
  <c r="D252" i="1"/>
  <c r="G252" i="1"/>
  <c r="S251" i="1"/>
  <c r="X251" i="1"/>
  <c r="D247" i="1"/>
  <c r="G247" i="1"/>
  <c r="S246" i="1"/>
  <c r="X246" i="1"/>
  <c r="D242" i="1"/>
  <c r="G242" i="1"/>
  <c r="S241" i="1"/>
  <c r="X241" i="1"/>
  <c r="S240" i="1"/>
  <c r="X240" i="1"/>
  <c r="G237" i="1"/>
  <c r="D237" i="1"/>
  <c r="D236" i="1"/>
  <c r="G236" i="1"/>
  <c r="S235" i="1"/>
  <c r="X235" i="1"/>
  <c r="D231" i="1"/>
  <c r="G231" i="1"/>
  <c r="S230" i="1"/>
  <c r="X230" i="1"/>
  <c r="T226" i="1"/>
  <c r="V226" i="1" s="1"/>
  <c r="W226" i="1"/>
  <c r="D224" i="1"/>
  <c r="G224" i="1"/>
  <c r="S215" i="1"/>
  <c r="X215" i="1"/>
  <c r="D212" i="1"/>
  <c r="G212" i="1"/>
  <c r="X226" i="1"/>
  <c r="D225" i="1"/>
  <c r="S224" i="1"/>
  <c r="X224" i="1"/>
  <c r="X222" i="1"/>
  <c r="D221" i="1"/>
  <c r="S220" i="1"/>
  <c r="X220" i="1"/>
  <c r="S216" i="1"/>
  <c r="X216" i="1"/>
  <c r="G213" i="1"/>
  <c r="S211" i="1"/>
  <c r="X211" i="1"/>
  <c r="D206" i="1"/>
  <c r="G206" i="1"/>
  <c r="S205" i="1"/>
  <c r="X205" i="1"/>
  <c r="S204" i="1"/>
  <c r="X204" i="1"/>
  <c r="S203" i="1"/>
  <c r="X203" i="1"/>
  <c r="D198" i="1"/>
  <c r="G198" i="1"/>
  <c r="S197" i="1"/>
  <c r="X197" i="1"/>
  <c r="S196" i="1"/>
  <c r="X196" i="1"/>
  <c r="S195" i="1"/>
  <c r="X195" i="1"/>
  <c r="D190" i="1"/>
  <c r="G190" i="1"/>
  <c r="S189" i="1"/>
  <c r="X189" i="1"/>
  <c r="S188" i="1"/>
  <c r="X188" i="1"/>
  <c r="S187" i="1"/>
  <c r="X187" i="1"/>
  <c r="D182" i="1"/>
  <c r="G182" i="1"/>
  <c r="S181" i="1"/>
  <c r="X181" i="1"/>
  <c r="S180" i="1"/>
  <c r="X180" i="1"/>
  <c r="S179" i="1"/>
  <c r="X179" i="1"/>
  <c r="D174" i="1"/>
  <c r="G174" i="1"/>
  <c r="S173" i="1"/>
  <c r="X173" i="1"/>
  <c r="S172" i="1"/>
  <c r="X172" i="1"/>
  <c r="S171" i="1"/>
  <c r="X171" i="1"/>
  <c r="D161" i="1"/>
  <c r="G161" i="1"/>
  <c r="X228" i="1"/>
  <c r="G217" i="1"/>
  <c r="S213" i="1"/>
  <c r="X213" i="1"/>
  <c r="G209" i="1"/>
  <c r="D209" i="1"/>
  <c r="D208" i="1"/>
  <c r="G208" i="1"/>
  <c r="D207" i="1"/>
  <c r="G207" i="1"/>
  <c r="S206" i="1"/>
  <c r="X206" i="1"/>
  <c r="G201" i="1"/>
  <c r="D201" i="1"/>
  <c r="D200" i="1"/>
  <c r="G200" i="1"/>
  <c r="D199" i="1"/>
  <c r="G199" i="1"/>
  <c r="S198" i="1"/>
  <c r="X198" i="1"/>
  <c r="G193" i="1"/>
  <c r="D193" i="1"/>
  <c r="D192" i="1"/>
  <c r="G192" i="1"/>
  <c r="D191" i="1"/>
  <c r="G191" i="1"/>
  <c r="S190" i="1"/>
  <c r="X190" i="1"/>
  <c r="G185" i="1"/>
  <c r="D185" i="1"/>
  <c r="D184" i="1"/>
  <c r="G184" i="1"/>
  <c r="D183" i="1"/>
  <c r="G183" i="1"/>
  <c r="S182" i="1"/>
  <c r="X182" i="1"/>
  <c r="G177" i="1"/>
  <c r="D177" i="1"/>
  <c r="D176" i="1"/>
  <c r="G176" i="1"/>
  <c r="D175" i="1"/>
  <c r="G175" i="1"/>
  <c r="S174" i="1"/>
  <c r="X174" i="1"/>
  <c r="X160" i="1"/>
  <c r="S160" i="1"/>
  <c r="W159" i="1"/>
  <c r="T159" i="1"/>
  <c r="V159" i="1" s="1"/>
  <c r="D158" i="1"/>
  <c r="G158" i="1"/>
  <c r="S219" i="1"/>
  <c r="X219" i="1"/>
  <c r="S217" i="1"/>
  <c r="X217" i="1"/>
  <c r="D215" i="1"/>
  <c r="G215" i="1"/>
  <c r="T214" i="1"/>
  <c r="V214" i="1" s="1"/>
  <c r="W214" i="1"/>
  <c r="D210" i="1"/>
  <c r="G210" i="1"/>
  <c r="S209" i="1"/>
  <c r="X209" i="1"/>
  <c r="S208" i="1"/>
  <c r="X208" i="1"/>
  <c r="S207" i="1"/>
  <c r="X207" i="1"/>
  <c r="D202" i="1"/>
  <c r="G202" i="1"/>
  <c r="S201" i="1"/>
  <c r="X201" i="1"/>
  <c r="S200" i="1"/>
  <c r="X200" i="1"/>
  <c r="S199" i="1"/>
  <c r="X199" i="1"/>
  <c r="D194" i="1"/>
  <c r="G194" i="1"/>
  <c r="S193" i="1"/>
  <c r="X193" i="1"/>
  <c r="S192" i="1"/>
  <c r="X192" i="1"/>
  <c r="S191" i="1"/>
  <c r="X191" i="1"/>
  <c r="D186" i="1"/>
  <c r="G186" i="1"/>
  <c r="S185" i="1"/>
  <c r="X185" i="1"/>
  <c r="S184" i="1"/>
  <c r="X184" i="1"/>
  <c r="S183" i="1"/>
  <c r="X183" i="1"/>
  <c r="D178" i="1"/>
  <c r="G178" i="1"/>
  <c r="S177" i="1"/>
  <c r="X177" i="1"/>
  <c r="S176" i="1"/>
  <c r="X176" i="1"/>
  <c r="S175" i="1"/>
  <c r="X175" i="1"/>
  <c r="D170" i="1"/>
  <c r="G170" i="1"/>
  <c r="D169" i="1"/>
  <c r="G169" i="1"/>
  <c r="G168" i="1"/>
  <c r="D168" i="1"/>
  <c r="S167" i="1"/>
  <c r="X167" i="1"/>
  <c r="D166" i="1"/>
  <c r="G166" i="1"/>
  <c r="D165" i="1"/>
  <c r="G165" i="1"/>
  <c r="X163" i="1"/>
  <c r="S163" i="1"/>
  <c r="D157" i="1"/>
  <c r="G157" i="1"/>
  <c r="T156" i="1"/>
  <c r="V156" i="1" s="1"/>
  <c r="W156" i="1"/>
  <c r="S227" i="1"/>
  <c r="X227" i="1"/>
  <c r="D227" i="1"/>
  <c r="G227" i="1"/>
  <c r="S223" i="1"/>
  <c r="X223" i="1"/>
  <c r="D223" i="1"/>
  <c r="G223" i="1"/>
  <c r="D219" i="1"/>
  <c r="G219" i="1"/>
  <c r="T218" i="1"/>
  <c r="V218" i="1" s="1"/>
  <c r="W218" i="1"/>
  <c r="S212" i="1"/>
  <c r="X212" i="1"/>
  <c r="D211" i="1"/>
  <c r="G211" i="1"/>
  <c r="S210" i="1"/>
  <c r="X210" i="1"/>
  <c r="G205" i="1"/>
  <c r="D205" i="1"/>
  <c r="D204" i="1"/>
  <c r="G204" i="1"/>
  <c r="D203" i="1"/>
  <c r="G203" i="1"/>
  <c r="S202" i="1"/>
  <c r="X202" i="1"/>
  <c r="G197" i="1"/>
  <c r="D197" i="1"/>
  <c r="D196" i="1"/>
  <c r="G196" i="1"/>
  <c r="D195" i="1"/>
  <c r="G195" i="1"/>
  <c r="S194" i="1"/>
  <c r="X194" i="1"/>
  <c r="G189" i="1"/>
  <c r="D189" i="1"/>
  <c r="D188" i="1"/>
  <c r="G188" i="1"/>
  <c r="D187" i="1"/>
  <c r="G187" i="1"/>
  <c r="S186" i="1"/>
  <c r="X186" i="1"/>
  <c r="G181" i="1"/>
  <c r="D181" i="1"/>
  <c r="D180" i="1"/>
  <c r="G180" i="1"/>
  <c r="D179" i="1"/>
  <c r="G179" i="1"/>
  <c r="S178" i="1"/>
  <c r="X178" i="1"/>
  <c r="G173" i="1"/>
  <c r="D173" i="1"/>
  <c r="D172" i="1"/>
  <c r="G172" i="1"/>
  <c r="D171" i="1"/>
  <c r="G171" i="1"/>
  <c r="S170" i="1"/>
  <c r="X170" i="1"/>
  <c r="X168" i="1"/>
  <c r="S168" i="1"/>
  <c r="W166" i="1"/>
  <c r="T166" i="1"/>
  <c r="V166" i="1" s="1"/>
  <c r="S165" i="1"/>
  <c r="X165" i="1"/>
  <c r="D162" i="1"/>
  <c r="G162" i="1"/>
  <c r="D163" i="1"/>
  <c r="X156" i="1"/>
  <c r="X155" i="1"/>
  <c r="S154" i="1"/>
  <c r="X154" i="1"/>
  <c r="D153" i="1"/>
  <c r="G153" i="1"/>
  <c r="D152" i="1"/>
  <c r="G152" i="1"/>
  <c r="S151" i="1"/>
  <c r="X151" i="1"/>
  <c r="S150" i="1"/>
  <c r="X150" i="1"/>
  <c r="D149" i="1"/>
  <c r="G149" i="1"/>
  <c r="D148" i="1"/>
  <c r="G148" i="1"/>
  <c r="S147" i="1"/>
  <c r="X147" i="1"/>
  <c r="S146" i="1"/>
  <c r="X146" i="1"/>
  <c r="D145" i="1"/>
  <c r="G145" i="1"/>
  <c r="D144" i="1"/>
  <c r="G144" i="1"/>
  <c r="S143" i="1"/>
  <c r="X143" i="1"/>
  <c r="S142" i="1"/>
  <c r="X142" i="1"/>
  <c r="D141" i="1"/>
  <c r="G141" i="1"/>
  <c r="D140" i="1"/>
  <c r="G140" i="1"/>
  <c r="S139" i="1"/>
  <c r="X139" i="1"/>
  <c r="S138" i="1"/>
  <c r="X138" i="1"/>
  <c r="D137" i="1"/>
  <c r="G137" i="1"/>
  <c r="D136" i="1"/>
  <c r="G136" i="1"/>
  <c r="S135" i="1"/>
  <c r="X135" i="1"/>
  <c r="S134" i="1"/>
  <c r="X134" i="1"/>
  <c r="D133" i="1"/>
  <c r="G133" i="1"/>
  <c r="D132" i="1"/>
  <c r="G132" i="1"/>
  <c r="S131" i="1"/>
  <c r="X131" i="1"/>
  <c r="S130" i="1"/>
  <c r="X130" i="1"/>
  <c r="D129" i="1"/>
  <c r="G129" i="1"/>
  <c r="D128" i="1"/>
  <c r="G128" i="1"/>
  <c r="S127" i="1"/>
  <c r="X127" i="1"/>
  <c r="S126" i="1"/>
  <c r="X126" i="1"/>
  <c r="D125" i="1"/>
  <c r="G125" i="1"/>
  <c r="D124" i="1"/>
  <c r="G124" i="1"/>
  <c r="S123" i="1"/>
  <c r="X123" i="1"/>
  <c r="S122" i="1"/>
  <c r="X122" i="1"/>
  <c r="D121" i="1"/>
  <c r="G121" i="1"/>
  <c r="S111" i="1"/>
  <c r="X111" i="1"/>
  <c r="S110" i="1"/>
  <c r="X110" i="1"/>
  <c r="X107" i="1"/>
  <c r="S107" i="1"/>
  <c r="G105" i="1"/>
  <c r="D105" i="1"/>
  <c r="W164" i="1"/>
  <c r="D164" i="1"/>
  <c r="S161" i="1"/>
  <c r="X161" i="1"/>
  <c r="T155" i="1"/>
  <c r="V155" i="1" s="1"/>
  <c r="S152" i="1"/>
  <c r="X152" i="1"/>
  <c r="S148" i="1"/>
  <c r="X148" i="1"/>
  <c r="S144" i="1"/>
  <c r="X144" i="1"/>
  <c r="S140" i="1"/>
  <c r="X140" i="1"/>
  <c r="S136" i="1"/>
  <c r="X136" i="1"/>
  <c r="S132" i="1"/>
  <c r="X132" i="1"/>
  <c r="S128" i="1"/>
  <c r="X128" i="1"/>
  <c r="S124" i="1"/>
  <c r="X124" i="1"/>
  <c r="G117" i="1"/>
  <c r="D117" i="1"/>
  <c r="D116" i="1"/>
  <c r="G116" i="1"/>
  <c r="D160" i="1"/>
  <c r="S157" i="1"/>
  <c r="X157" i="1"/>
  <c r="G155" i="1"/>
  <c r="D120" i="1"/>
  <c r="G120" i="1"/>
  <c r="G119" i="1"/>
  <c r="D119" i="1"/>
  <c r="X118" i="1"/>
  <c r="S118" i="1"/>
  <c r="W117" i="1"/>
  <c r="T117" i="1"/>
  <c r="V117" i="1" s="1"/>
  <c r="S116" i="1"/>
  <c r="X116" i="1"/>
  <c r="D113" i="1"/>
  <c r="G113" i="1"/>
  <c r="D109" i="1"/>
  <c r="G109" i="1"/>
  <c r="G101" i="1"/>
  <c r="D101" i="1"/>
  <c r="S169" i="1"/>
  <c r="X169" i="1"/>
  <c r="S158" i="1"/>
  <c r="X158" i="1"/>
  <c r="G154" i="1"/>
  <c r="D154" i="1"/>
  <c r="W153" i="1"/>
  <c r="T153" i="1"/>
  <c r="V153" i="1" s="1"/>
  <c r="D151" i="1"/>
  <c r="G151" i="1"/>
  <c r="G150" i="1"/>
  <c r="D150" i="1"/>
  <c r="W149" i="1"/>
  <c r="T149" i="1"/>
  <c r="V149" i="1" s="1"/>
  <c r="D147" i="1"/>
  <c r="G147" i="1"/>
  <c r="G146" i="1"/>
  <c r="D146" i="1"/>
  <c r="W145" i="1"/>
  <c r="T145" i="1"/>
  <c r="V145" i="1" s="1"/>
  <c r="D143" i="1"/>
  <c r="G143" i="1"/>
  <c r="G142" i="1"/>
  <c r="D142" i="1"/>
  <c r="W141" i="1"/>
  <c r="T141" i="1"/>
  <c r="V141" i="1" s="1"/>
  <c r="D139" i="1"/>
  <c r="G139" i="1"/>
  <c r="G138" i="1"/>
  <c r="D138" i="1"/>
  <c r="W137" i="1"/>
  <c r="T137" i="1"/>
  <c r="V137" i="1" s="1"/>
  <c r="D135" i="1"/>
  <c r="G135" i="1"/>
  <c r="G134" i="1"/>
  <c r="D134" i="1"/>
  <c r="W133" i="1"/>
  <c r="T133" i="1"/>
  <c r="V133" i="1" s="1"/>
  <c r="D131" i="1"/>
  <c r="G131" i="1"/>
  <c r="G130" i="1"/>
  <c r="D130" i="1"/>
  <c r="W129" i="1"/>
  <c r="T129" i="1"/>
  <c r="V129" i="1" s="1"/>
  <c r="D127" i="1"/>
  <c r="G127" i="1"/>
  <c r="G126" i="1"/>
  <c r="D126" i="1"/>
  <c r="W125" i="1"/>
  <c r="T125" i="1"/>
  <c r="V125" i="1" s="1"/>
  <c r="D123" i="1"/>
  <c r="G123" i="1"/>
  <c r="G122" i="1"/>
  <c r="D122" i="1"/>
  <c r="W121" i="1"/>
  <c r="T121" i="1"/>
  <c r="V121" i="1" s="1"/>
  <c r="X119" i="1"/>
  <c r="S119" i="1"/>
  <c r="D112" i="1"/>
  <c r="G112" i="1"/>
  <c r="D108" i="1"/>
  <c r="G108" i="1"/>
  <c r="G118" i="1"/>
  <c r="W115" i="1"/>
  <c r="D114" i="1"/>
  <c r="S113" i="1"/>
  <c r="X113" i="1"/>
  <c r="G110" i="1"/>
  <c r="S108" i="1"/>
  <c r="X108" i="1"/>
  <c r="G106" i="1"/>
  <c r="S104" i="1"/>
  <c r="X104" i="1"/>
  <c r="G102" i="1"/>
  <c r="S100" i="1"/>
  <c r="X100" i="1"/>
  <c r="D98" i="1"/>
  <c r="G98" i="1"/>
  <c r="G97" i="1"/>
  <c r="D97" i="1"/>
  <c r="W96" i="1"/>
  <c r="T96" i="1"/>
  <c r="V96" i="1" s="1"/>
  <c r="D94" i="1"/>
  <c r="G94" i="1"/>
  <c r="G93" i="1"/>
  <c r="D93" i="1"/>
  <c r="W92" i="1"/>
  <c r="T92" i="1"/>
  <c r="V92" i="1" s="1"/>
  <c r="D90" i="1"/>
  <c r="G90" i="1"/>
  <c r="G89" i="1"/>
  <c r="D89" i="1"/>
  <c r="W88" i="1"/>
  <c r="T88" i="1"/>
  <c r="V88" i="1" s="1"/>
  <c r="D86" i="1"/>
  <c r="G86" i="1"/>
  <c r="G85" i="1"/>
  <c r="D85" i="1"/>
  <c r="W84" i="1"/>
  <c r="T84" i="1"/>
  <c r="V84" i="1" s="1"/>
  <c r="D82" i="1"/>
  <c r="G82" i="1"/>
  <c r="G81" i="1"/>
  <c r="D81" i="1"/>
  <c r="W80" i="1"/>
  <c r="T80" i="1"/>
  <c r="V80" i="1" s="1"/>
  <c r="G78" i="1"/>
  <c r="D78" i="1"/>
  <c r="G76" i="1"/>
  <c r="D76" i="1"/>
  <c r="D75" i="1"/>
  <c r="G75" i="1"/>
  <c r="X73" i="1"/>
  <c r="S73" i="1"/>
  <c r="S72" i="1"/>
  <c r="X72" i="1"/>
  <c r="X70" i="1"/>
  <c r="S70" i="1"/>
  <c r="D63" i="1"/>
  <c r="G63" i="1"/>
  <c r="X153" i="1"/>
  <c r="X149" i="1"/>
  <c r="X145" i="1"/>
  <c r="X141" i="1"/>
  <c r="X137" i="1"/>
  <c r="X133" i="1"/>
  <c r="X129" i="1"/>
  <c r="X125" i="1"/>
  <c r="X121" i="1"/>
  <c r="T120" i="1"/>
  <c r="V120" i="1" s="1"/>
  <c r="T114" i="1"/>
  <c r="V114" i="1" s="1"/>
  <c r="S109" i="1"/>
  <c r="X109" i="1"/>
  <c r="D107" i="1"/>
  <c r="D104" i="1"/>
  <c r="G104" i="1"/>
  <c r="S102" i="1"/>
  <c r="X102" i="1"/>
  <c r="D100" i="1"/>
  <c r="G100" i="1"/>
  <c r="S98" i="1"/>
  <c r="X98" i="1"/>
  <c r="S97" i="1"/>
  <c r="X97" i="1"/>
  <c r="D96" i="1"/>
  <c r="G96" i="1"/>
  <c r="D95" i="1"/>
  <c r="G95" i="1"/>
  <c r="S94" i="1"/>
  <c r="X94" i="1"/>
  <c r="S93" i="1"/>
  <c r="X93" i="1"/>
  <c r="D92" i="1"/>
  <c r="G92" i="1"/>
  <c r="D91" i="1"/>
  <c r="G91" i="1"/>
  <c r="S90" i="1"/>
  <c r="X90" i="1"/>
  <c r="S89" i="1"/>
  <c r="X89" i="1"/>
  <c r="D88" i="1"/>
  <c r="G88" i="1"/>
  <c r="D87" i="1"/>
  <c r="G87" i="1"/>
  <c r="S86" i="1"/>
  <c r="X86" i="1"/>
  <c r="S85" i="1"/>
  <c r="X85" i="1"/>
  <c r="D84" i="1"/>
  <c r="G84" i="1"/>
  <c r="D83" i="1"/>
  <c r="G83" i="1"/>
  <c r="S82" i="1"/>
  <c r="X82" i="1"/>
  <c r="S81" i="1"/>
  <c r="X81" i="1"/>
  <c r="D80" i="1"/>
  <c r="G80" i="1"/>
  <c r="D79" i="1"/>
  <c r="G79" i="1"/>
  <c r="S78" i="1"/>
  <c r="X78" i="1"/>
  <c r="X77" i="1"/>
  <c r="S77" i="1"/>
  <c r="W76" i="1"/>
  <c r="T76" i="1"/>
  <c r="V76" i="1" s="1"/>
  <c r="S75" i="1"/>
  <c r="X75" i="1"/>
  <c r="S62" i="1"/>
  <c r="X62" i="1"/>
  <c r="S61" i="1"/>
  <c r="X61" i="1"/>
  <c r="W103" i="1"/>
  <c r="T103" i="1"/>
  <c r="V103" i="1" s="1"/>
  <c r="W99" i="1"/>
  <c r="T99" i="1"/>
  <c r="V99" i="1" s="1"/>
  <c r="S95" i="1"/>
  <c r="X95" i="1"/>
  <c r="S91" i="1"/>
  <c r="X91" i="1"/>
  <c r="S87" i="1"/>
  <c r="X87" i="1"/>
  <c r="S83" i="1"/>
  <c r="X83" i="1"/>
  <c r="S79" i="1"/>
  <c r="X79" i="1"/>
  <c r="D68" i="1"/>
  <c r="G68" i="1"/>
  <c r="S112" i="1"/>
  <c r="X112" i="1"/>
  <c r="S105" i="1"/>
  <c r="X105" i="1"/>
  <c r="S101" i="1"/>
  <c r="X101" i="1"/>
  <c r="D72" i="1"/>
  <c r="G72" i="1"/>
  <c r="D71" i="1"/>
  <c r="G71" i="1"/>
  <c r="G70" i="1"/>
  <c r="D70" i="1"/>
  <c r="X69" i="1"/>
  <c r="S69" i="1"/>
  <c r="W68" i="1"/>
  <c r="T68" i="1"/>
  <c r="V68" i="1" s="1"/>
  <c r="D67" i="1"/>
  <c r="G67" i="1"/>
  <c r="D64" i="1"/>
  <c r="G64" i="1"/>
  <c r="G60" i="1"/>
  <c r="D60" i="1"/>
  <c r="G77" i="1"/>
  <c r="W74" i="1"/>
  <c r="D74" i="1"/>
  <c r="G69" i="1"/>
  <c r="D65" i="1"/>
  <c r="S64" i="1"/>
  <c r="X64" i="1"/>
  <c r="G61" i="1"/>
  <c r="D57" i="1"/>
  <c r="G57" i="1"/>
  <c r="G56" i="1"/>
  <c r="D56" i="1"/>
  <c r="W55" i="1"/>
  <c r="T55" i="1"/>
  <c r="V55" i="1" s="1"/>
  <c r="D53" i="1"/>
  <c r="G53" i="1"/>
  <c r="G52" i="1"/>
  <c r="D52" i="1"/>
  <c r="W51" i="1"/>
  <c r="T51" i="1"/>
  <c r="V51" i="1" s="1"/>
  <c r="D49" i="1"/>
  <c r="G49" i="1"/>
  <c r="G48" i="1"/>
  <c r="D48" i="1"/>
  <c r="W47" i="1"/>
  <c r="T47" i="1"/>
  <c r="V47" i="1" s="1"/>
  <c r="D45" i="1"/>
  <c r="G45" i="1"/>
  <c r="T40" i="1"/>
  <c r="V40" i="1" s="1"/>
  <c r="W40" i="1"/>
  <c r="D38" i="1"/>
  <c r="G38" i="1"/>
  <c r="D37" i="1"/>
  <c r="G37" i="1"/>
  <c r="T26" i="1"/>
  <c r="V26" i="1" s="1"/>
  <c r="W26" i="1"/>
  <c r="D12" i="1"/>
  <c r="G12" i="1"/>
  <c r="X96" i="1"/>
  <c r="X92" i="1"/>
  <c r="X88" i="1"/>
  <c r="X84" i="1"/>
  <c r="X80" i="1"/>
  <c r="T65" i="1"/>
  <c r="V65" i="1" s="1"/>
  <c r="D59" i="1"/>
  <c r="G59" i="1"/>
  <c r="D58" i="1"/>
  <c r="G58" i="1"/>
  <c r="S57" i="1"/>
  <c r="X57" i="1"/>
  <c r="S56" i="1"/>
  <c r="X56" i="1"/>
  <c r="D55" i="1"/>
  <c r="G55" i="1"/>
  <c r="D54" i="1"/>
  <c r="G54" i="1"/>
  <c r="S53" i="1"/>
  <c r="X53" i="1"/>
  <c r="S52" i="1"/>
  <c r="X52" i="1"/>
  <c r="D51" i="1"/>
  <c r="G51" i="1"/>
  <c r="D50" i="1"/>
  <c r="G50" i="1"/>
  <c r="S49" i="1"/>
  <c r="X49" i="1"/>
  <c r="S48" i="1"/>
  <c r="X48" i="1"/>
  <c r="D47" i="1"/>
  <c r="G47" i="1"/>
  <c r="D46" i="1"/>
  <c r="G46" i="1"/>
  <c r="S45" i="1"/>
  <c r="X45" i="1"/>
  <c r="S44" i="1"/>
  <c r="X44" i="1"/>
  <c r="W43" i="1"/>
  <c r="T43" i="1"/>
  <c r="V43" i="1" s="1"/>
  <c r="S37" i="1"/>
  <c r="X37" i="1"/>
  <c r="S36" i="1"/>
  <c r="X36" i="1"/>
  <c r="W35" i="1"/>
  <c r="T35" i="1"/>
  <c r="V35" i="1" s="1"/>
  <c r="G73" i="1"/>
  <c r="S71" i="1"/>
  <c r="X71" i="1"/>
  <c r="S67" i="1"/>
  <c r="X67" i="1"/>
  <c r="S58" i="1"/>
  <c r="X58" i="1"/>
  <c r="S54" i="1"/>
  <c r="X54" i="1"/>
  <c r="S50" i="1"/>
  <c r="X50" i="1"/>
  <c r="S46" i="1"/>
  <c r="X46" i="1"/>
  <c r="D42" i="1"/>
  <c r="G42" i="1"/>
  <c r="S39" i="1"/>
  <c r="X39" i="1"/>
  <c r="D34" i="1"/>
  <c r="G34" i="1"/>
  <c r="S63" i="1"/>
  <c r="X63" i="1"/>
  <c r="S60" i="1"/>
  <c r="X60" i="1"/>
  <c r="D41" i="1"/>
  <c r="G41" i="1"/>
  <c r="X34" i="1"/>
  <c r="S34" i="1"/>
  <c r="D43" i="1"/>
  <c r="S42" i="1"/>
  <c r="D35" i="1"/>
  <c r="G33" i="1"/>
  <c r="D32" i="1"/>
  <c r="G31" i="1"/>
  <c r="D30" i="1"/>
  <c r="G29" i="1"/>
  <c r="D28" i="1"/>
  <c r="D27" i="1"/>
  <c r="G27" i="1"/>
  <c r="X26" i="1"/>
  <c r="S25" i="1"/>
  <c r="X25" i="1"/>
  <c r="D24" i="1"/>
  <c r="G24" i="1"/>
  <c r="S22" i="1"/>
  <c r="S16" i="1"/>
  <c r="X16" i="1"/>
  <c r="S15" i="1"/>
  <c r="X15" i="1"/>
  <c r="G13" i="1"/>
  <c r="D11" i="1"/>
  <c r="G11" i="1"/>
  <c r="X59" i="1"/>
  <c r="X55" i="1"/>
  <c r="X51" i="1"/>
  <c r="X47" i="1"/>
  <c r="D44" i="1"/>
  <c r="T38" i="1"/>
  <c r="V38" i="1" s="1"/>
  <c r="D36" i="1"/>
  <c r="D26" i="1"/>
  <c r="S20" i="1"/>
  <c r="X20" i="1"/>
  <c r="S19" i="1"/>
  <c r="X19" i="1"/>
  <c r="G17" i="1"/>
  <c r="D15" i="1"/>
  <c r="G15" i="1"/>
  <c r="S13" i="1"/>
  <c r="X13" i="1"/>
  <c r="S24" i="1"/>
  <c r="X24" i="1"/>
  <c r="S23" i="1"/>
  <c r="X23" i="1"/>
  <c r="G21" i="1"/>
  <c r="D19" i="1"/>
  <c r="G19" i="1"/>
  <c r="S17" i="1"/>
  <c r="X17" i="1"/>
  <c r="D16" i="1"/>
  <c r="G16" i="1"/>
  <c r="T14" i="1"/>
  <c r="V14" i="1" s="1"/>
  <c r="W14" i="1"/>
  <c r="S41" i="1"/>
  <c r="X41" i="1"/>
  <c r="D40" i="1"/>
  <c r="S33" i="1"/>
  <c r="X33" i="1"/>
  <c r="W32" i="1"/>
  <c r="T32" i="1"/>
  <c r="V32" i="1" s="1"/>
  <c r="S31" i="1"/>
  <c r="X31" i="1"/>
  <c r="T30" i="1"/>
  <c r="V30" i="1" s="1"/>
  <c r="W30" i="1"/>
  <c r="S29" i="1"/>
  <c r="X29" i="1"/>
  <c r="W28" i="1"/>
  <c r="T28" i="1"/>
  <c r="V28" i="1" s="1"/>
  <c r="S27" i="1"/>
  <c r="X27" i="1"/>
  <c r="G25" i="1"/>
  <c r="D23" i="1"/>
  <c r="G23" i="1"/>
  <c r="S21" i="1"/>
  <c r="X21" i="1"/>
  <c r="D20" i="1"/>
  <c r="G20" i="1"/>
  <c r="T18" i="1"/>
  <c r="V18" i="1" s="1"/>
  <c r="W18" i="1"/>
  <c r="S12" i="1"/>
  <c r="X12" i="1"/>
  <c r="S11" i="1"/>
  <c r="X11" i="1"/>
  <c r="T3630" i="1" l="1"/>
  <c r="V3630" i="1" s="1"/>
  <c r="W2172" i="1"/>
  <c r="T2156" i="1"/>
  <c r="V2156" i="1" s="1"/>
  <c r="T2188" i="1"/>
  <c r="V2188" i="1" s="1"/>
  <c r="T3301" i="1"/>
  <c r="V3301" i="1" s="1"/>
  <c r="W1505" i="1"/>
  <c r="W1629" i="1"/>
  <c r="T1282" i="1"/>
  <c r="V1282" i="1" s="1"/>
  <c r="T1210" i="1"/>
  <c r="V1210" i="1" s="1"/>
  <c r="T2012" i="1"/>
  <c r="V2012" i="1" s="1"/>
  <c r="T2060" i="1"/>
  <c r="V2060" i="1" s="1"/>
  <c r="T1668" i="1"/>
  <c r="V1668" i="1" s="1"/>
  <c r="W1685" i="1"/>
  <c r="W1717" i="1"/>
  <c r="W1404" i="1"/>
  <c r="T1468" i="1"/>
  <c r="V1468" i="1" s="1"/>
  <c r="W2204" i="1"/>
  <c r="W2780" i="1"/>
  <c r="W2424" i="1"/>
  <c r="W2404" i="1"/>
  <c r="T3157" i="1"/>
  <c r="V3157" i="1" s="1"/>
  <c r="T3317" i="1"/>
  <c r="V3317" i="1" s="1"/>
  <c r="T2319" i="1"/>
  <c r="V2319" i="1" s="1"/>
  <c r="T2335" i="1"/>
  <c r="V2335" i="1" s="1"/>
  <c r="W2876" i="1"/>
  <c r="W3441" i="1"/>
  <c r="W3671" i="1"/>
  <c r="T3686" i="1"/>
  <c r="V3686" i="1" s="1"/>
  <c r="W3269" i="1"/>
  <c r="W3691" i="1"/>
  <c r="W3758" i="1"/>
  <c r="T3666" i="1"/>
  <c r="V3666" i="1" s="1"/>
  <c r="W3754" i="1"/>
  <c r="T3813" i="1"/>
  <c r="V3813" i="1" s="1"/>
  <c r="T3765" i="1"/>
  <c r="V3765" i="1" s="1"/>
  <c r="W3821" i="1"/>
  <c r="W3845" i="1"/>
  <c r="T3893" i="1"/>
  <c r="V3893" i="1" s="1"/>
  <c r="W2452" i="1"/>
  <c r="W2468" i="1"/>
  <c r="T2655" i="1"/>
  <c r="V2655" i="1" s="1"/>
  <c r="T2723" i="1"/>
  <c r="V2723" i="1" s="1"/>
  <c r="W3680" i="1"/>
  <c r="T3776" i="1"/>
  <c r="V3776" i="1" s="1"/>
  <c r="W3861" i="1"/>
  <c r="W2732" i="1"/>
  <c r="W2828" i="1"/>
  <c r="W2360" i="1"/>
  <c r="W2376" i="1"/>
  <c r="W2868" i="1"/>
  <c r="T2886" i="1"/>
  <c r="V2886" i="1" s="1"/>
  <c r="T2803" i="1"/>
  <c r="V2803" i="1" s="1"/>
  <c r="W3237" i="1"/>
  <c r="W3478" i="1"/>
  <c r="T3768" i="1"/>
  <c r="V3768" i="1" s="1"/>
  <c r="W1725" i="1"/>
  <c r="W3125" i="1"/>
  <c r="W3667" i="1"/>
  <c r="W3622" i="1"/>
  <c r="W3205" i="1"/>
  <c r="T3769" i="1"/>
  <c r="V3769" i="1" s="1"/>
  <c r="T3372" i="1"/>
  <c r="V3372" i="1" s="1"/>
  <c r="W3606" i="1"/>
  <c r="W3694" i="1"/>
  <c r="W3805" i="1"/>
  <c r="T1197" i="1"/>
  <c r="V1197" i="1" s="1"/>
  <c r="T2799" i="1"/>
  <c r="V2799" i="1" s="1"/>
  <c r="T1928" i="1"/>
  <c r="V1928" i="1" s="1"/>
  <c r="W1958" i="1"/>
  <c r="T3757" i="1"/>
  <c r="V3757" i="1" s="1"/>
  <c r="W2038" i="1"/>
  <c r="W2368" i="1"/>
  <c r="W2416" i="1"/>
  <c r="W2464" i="1"/>
  <c r="W2884" i="1"/>
  <c r="T3571" i="1"/>
  <c r="V3571" i="1" s="1"/>
  <c r="W2009" i="1"/>
  <c r="T2399" i="1"/>
  <c r="V2399" i="1" s="1"/>
  <c r="T2447" i="1"/>
  <c r="V2447" i="1" s="1"/>
  <c r="T3674" i="1"/>
  <c r="V3674" i="1" s="1"/>
  <c r="W1942" i="1"/>
  <c r="W416" i="1"/>
  <c r="W1513" i="1"/>
  <c r="W2352" i="1"/>
  <c r="T2863" i="1"/>
  <c r="V2863" i="1" s="1"/>
  <c r="T348" i="1"/>
  <c r="V348" i="1" s="1"/>
  <c r="W3249" i="1"/>
  <c r="W349" i="1"/>
  <c r="T2076" i="1"/>
  <c r="V2076" i="1" s="1"/>
  <c r="W2220" i="1"/>
  <c r="W2684" i="1"/>
  <c r="T2247" i="1"/>
  <c r="V2247" i="1" s="1"/>
  <c r="W1902" i="1"/>
  <c r="W3333" i="1"/>
  <c r="T2739" i="1"/>
  <c r="V2739" i="1" s="1"/>
  <c r="W3285" i="1"/>
  <c r="W3563" i="1"/>
  <c r="W3750" i="1"/>
  <c r="W1420" i="1"/>
  <c r="W3449" i="1"/>
  <c r="T3436" i="1"/>
  <c r="V3436" i="1" s="1"/>
  <c r="W3535" i="1"/>
  <c r="W3221" i="1"/>
  <c r="W3531" i="1"/>
  <c r="W2372" i="1"/>
  <c r="T3432" i="1"/>
  <c r="V3432" i="1" s="1"/>
  <c r="W66" i="1"/>
  <c r="W3169" i="1"/>
  <c r="W2472" i="1"/>
  <c r="T2443" i="1"/>
  <c r="V2443" i="1" s="1"/>
  <c r="T3438" i="1"/>
  <c r="V3438" i="1" s="1"/>
  <c r="W3438" i="1"/>
  <c r="T3454" i="1"/>
  <c r="V3454" i="1" s="1"/>
  <c r="W3454" i="1"/>
  <c r="T3467" i="1"/>
  <c r="V3467" i="1" s="1"/>
  <c r="W3467" i="1"/>
  <c r="W3472" i="1"/>
  <c r="T3472" i="1"/>
  <c r="V3472" i="1" s="1"/>
  <c r="W3435" i="1"/>
  <c r="T3435" i="1"/>
  <c r="V3435" i="1" s="1"/>
  <c r="W3443" i="1"/>
  <c r="T3443" i="1"/>
  <c r="V3443" i="1" s="1"/>
  <c r="W3451" i="1"/>
  <c r="T3451" i="1"/>
  <c r="V3451" i="1" s="1"/>
  <c r="T3465" i="1"/>
  <c r="V3465" i="1" s="1"/>
  <c r="W3465" i="1"/>
  <c r="W3482" i="1"/>
  <c r="T3482" i="1"/>
  <c r="V3482" i="1" s="1"/>
  <c r="T3492" i="1"/>
  <c r="V3492" i="1" s="1"/>
  <c r="W3492" i="1"/>
  <c r="W3498" i="1"/>
  <c r="T3498" i="1"/>
  <c r="V3498" i="1" s="1"/>
  <c r="T3473" i="1"/>
  <c r="V3473" i="1" s="1"/>
  <c r="W3473" i="1"/>
  <c r="T3491" i="1"/>
  <c r="V3491" i="1" s="1"/>
  <c r="W3491" i="1"/>
  <c r="W3582" i="1"/>
  <c r="T3582" i="1"/>
  <c r="V3582" i="1" s="1"/>
  <c r="W3471" i="1"/>
  <c r="T3471" i="1"/>
  <c r="V3471" i="1" s="1"/>
  <c r="T3487" i="1"/>
  <c r="V3487" i="1" s="1"/>
  <c r="W3487" i="1"/>
  <c r="T3457" i="1"/>
  <c r="V3457" i="1" s="1"/>
  <c r="W3457" i="1"/>
  <c r="W3479" i="1"/>
  <c r="T3479" i="1"/>
  <c r="V3479" i="1" s="1"/>
  <c r="W3486" i="1"/>
  <c r="T3486" i="1"/>
  <c r="V3486" i="1" s="1"/>
  <c r="T3496" i="1"/>
  <c r="V3496" i="1" s="1"/>
  <c r="W3496" i="1"/>
  <c r="T3504" i="1"/>
  <c r="V3504" i="1" s="1"/>
  <c r="W3504" i="1"/>
  <c r="T3508" i="1"/>
  <c r="V3508" i="1" s="1"/>
  <c r="W3508" i="1"/>
  <c r="T3512" i="1"/>
  <c r="V3512" i="1" s="1"/>
  <c r="W3512" i="1"/>
  <c r="T3516" i="1"/>
  <c r="V3516" i="1" s="1"/>
  <c r="W3516" i="1"/>
  <c r="T3520" i="1"/>
  <c r="V3520" i="1" s="1"/>
  <c r="W3520" i="1"/>
  <c r="T3524" i="1"/>
  <c r="V3524" i="1" s="1"/>
  <c r="W3524" i="1"/>
  <c r="T3528" i="1"/>
  <c r="V3528" i="1" s="1"/>
  <c r="W3528" i="1"/>
  <c r="T3532" i="1"/>
  <c r="V3532" i="1" s="1"/>
  <c r="W3532" i="1"/>
  <c r="T3536" i="1"/>
  <c r="V3536" i="1" s="1"/>
  <c r="W3536" i="1"/>
  <c r="T3540" i="1"/>
  <c r="V3540" i="1" s="1"/>
  <c r="W3540" i="1"/>
  <c r="T3544" i="1"/>
  <c r="V3544" i="1" s="1"/>
  <c r="W3544" i="1"/>
  <c r="T3548" i="1"/>
  <c r="V3548" i="1" s="1"/>
  <c r="W3548" i="1"/>
  <c r="T3552" i="1"/>
  <c r="V3552" i="1" s="1"/>
  <c r="W3552" i="1"/>
  <c r="T3556" i="1"/>
  <c r="V3556" i="1" s="1"/>
  <c r="W3556" i="1"/>
  <c r="T3560" i="1"/>
  <c r="V3560" i="1" s="1"/>
  <c r="W3560" i="1"/>
  <c r="T3564" i="1"/>
  <c r="V3564" i="1" s="1"/>
  <c r="W3564" i="1"/>
  <c r="T3568" i="1"/>
  <c r="V3568" i="1" s="1"/>
  <c r="W3568" i="1"/>
  <c r="W3584" i="1"/>
  <c r="T3584" i="1"/>
  <c r="V3584" i="1" s="1"/>
  <c r="W3596" i="1"/>
  <c r="T3596" i="1"/>
  <c r="V3596" i="1" s="1"/>
  <c r="W3601" i="1"/>
  <c r="T3601" i="1"/>
  <c r="V3601" i="1" s="1"/>
  <c r="W3628" i="1"/>
  <c r="T3628" i="1"/>
  <c r="V3628" i="1" s="1"/>
  <c r="W3633" i="1"/>
  <c r="T3633" i="1"/>
  <c r="V3633" i="1" s="1"/>
  <c r="W3660" i="1"/>
  <c r="T3660" i="1"/>
  <c r="V3660" i="1" s="1"/>
  <c r="W3665" i="1"/>
  <c r="T3665" i="1"/>
  <c r="V3665" i="1" s="1"/>
  <c r="W3673" i="1"/>
  <c r="T3673" i="1"/>
  <c r="V3673" i="1" s="1"/>
  <c r="W3690" i="1"/>
  <c r="T3690" i="1"/>
  <c r="V3690" i="1" s="1"/>
  <c r="T3583" i="1"/>
  <c r="V3583" i="1" s="1"/>
  <c r="W3583" i="1"/>
  <c r="T3672" i="1"/>
  <c r="V3672" i="1" s="1"/>
  <c r="W3672" i="1"/>
  <c r="T3692" i="1"/>
  <c r="V3692" i="1" s="1"/>
  <c r="W3692" i="1"/>
  <c r="W3767" i="1"/>
  <c r="T3767" i="1"/>
  <c r="V3767" i="1" s="1"/>
  <c r="T3587" i="1"/>
  <c r="V3587" i="1" s="1"/>
  <c r="W3587" i="1"/>
  <c r="T3603" i="1"/>
  <c r="V3603" i="1" s="1"/>
  <c r="W3603" i="1"/>
  <c r="T3619" i="1"/>
  <c r="V3619" i="1" s="1"/>
  <c r="W3619" i="1"/>
  <c r="T3635" i="1"/>
  <c r="V3635" i="1" s="1"/>
  <c r="W3635" i="1"/>
  <c r="T3651" i="1"/>
  <c r="V3651" i="1" s="1"/>
  <c r="W3651" i="1"/>
  <c r="W3696" i="1"/>
  <c r="T3696" i="1"/>
  <c r="V3696" i="1" s="1"/>
  <c r="W3700" i="1"/>
  <c r="T3700" i="1"/>
  <c r="V3700" i="1" s="1"/>
  <c r="W3704" i="1"/>
  <c r="T3704" i="1"/>
  <c r="V3704" i="1" s="1"/>
  <c r="W3708" i="1"/>
  <c r="T3708" i="1"/>
  <c r="V3708" i="1" s="1"/>
  <c r="W3712" i="1"/>
  <c r="T3712" i="1"/>
  <c r="V3712" i="1" s="1"/>
  <c r="W3716" i="1"/>
  <c r="T3716" i="1"/>
  <c r="V3716" i="1" s="1"/>
  <c r="W3720" i="1"/>
  <c r="T3720" i="1"/>
  <c r="V3720" i="1" s="1"/>
  <c r="W3724" i="1"/>
  <c r="T3724" i="1"/>
  <c r="V3724" i="1" s="1"/>
  <c r="W3728" i="1"/>
  <c r="T3728" i="1"/>
  <c r="V3728" i="1" s="1"/>
  <c r="W3732" i="1"/>
  <c r="T3732" i="1"/>
  <c r="V3732" i="1" s="1"/>
  <c r="W3736" i="1"/>
  <c r="T3736" i="1"/>
  <c r="V3736" i="1" s="1"/>
  <c r="W3740" i="1"/>
  <c r="T3740" i="1"/>
  <c r="V3740" i="1" s="1"/>
  <c r="W3744" i="1"/>
  <c r="T3744" i="1"/>
  <c r="V3744" i="1" s="1"/>
  <c r="W3748" i="1"/>
  <c r="T3748" i="1"/>
  <c r="V3748" i="1" s="1"/>
  <c r="W3756" i="1"/>
  <c r="T3756" i="1"/>
  <c r="V3756" i="1" s="1"/>
  <c r="T3778" i="1"/>
  <c r="V3778" i="1" s="1"/>
  <c r="W3778" i="1"/>
  <c r="W3791" i="1"/>
  <c r="T3791" i="1"/>
  <c r="V3791" i="1" s="1"/>
  <c r="W3815" i="1"/>
  <c r="T3815" i="1"/>
  <c r="V3815" i="1" s="1"/>
  <c r="W3831" i="1"/>
  <c r="T3831" i="1"/>
  <c r="V3831" i="1" s="1"/>
  <c r="W3871" i="1"/>
  <c r="T3871" i="1"/>
  <c r="V3871" i="1" s="1"/>
  <c r="W3887" i="1"/>
  <c r="T3887" i="1"/>
  <c r="V3887" i="1" s="1"/>
  <c r="W3814" i="1"/>
  <c r="T3814" i="1"/>
  <c r="V3814" i="1" s="1"/>
  <c r="W3830" i="1"/>
  <c r="T3830" i="1"/>
  <c r="V3830" i="1" s="1"/>
  <c r="T3770" i="1"/>
  <c r="V3770" i="1" s="1"/>
  <c r="W3770" i="1"/>
  <c r="T3779" i="1"/>
  <c r="V3779" i="1" s="1"/>
  <c r="W3779" i="1"/>
  <c r="W3806" i="1"/>
  <c r="T3806" i="1"/>
  <c r="V3806" i="1" s="1"/>
  <c r="T3773" i="1"/>
  <c r="V3773" i="1" s="1"/>
  <c r="W3773" i="1"/>
  <c r="W3836" i="1"/>
  <c r="T3836" i="1"/>
  <c r="V3836" i="1" s="1"/>
  <c r="T3857" i="1"/>
  <c r="V3857" i="1" s="1"/>
  <c r="W3857" i="1"/>
  <c r="T3955" i="1"/>
  <c r="V3955" i="1" s="1"/>
  <c r="W3955" i="1"/>
  <c r="T3995" i="1"/>
  <c r="V3995" i="1" s="1"/>
  <c r="W3995" i="1"/>
  <c r="W3788" i="1"/>
  <c r="T3788" i="1"/>
  <c r="V3788" i="1" s="1"/>
  <c r="W3795" i="1"/>
  <c r="T3795" i="1"/>
  <c r="V3795" i="1" s="1"/>
  <c r="T3809" i="1"/>
  <c r="V3809" i="1" s="1"/>
  <c r="W3809" i="1"/>
  <c r="T3865" i="1"/>
  <c r="V3865" i="1" s="1"/>
  <c r="W3865" i="1"/>
  <c r="T3983" i="1"/>
  <c r="V3983" i="1" s="1"/>
  <c r="W3983" i="1"/>
  <c r="T3793" i="1"/>
  <c r="V3793" i="1" s="1"/>
  <c r="W3793" i="1"/>
  <c r="W3843" i="1"/>
  <c r="T3843" i="1"/>
  <c r="V3843" i="1" s="1"/>
  <c r="W3852" i="1"/>
  <c r="T3852" i="1"/>
  <c r="V3852" i="1" s="1"/>
  <c r="W3867" i="1"/>
  <c r="T3867" i="1"/>
  <c r="V3867" i="1" s="1"/>
  <c r="W3883" i="1"/>
  <c r="T3883" i="1"/>
  <c r="V3883" i="1" s="1"/>
  <c r="T3897" i="1"/>
  <c r="V3897" i="1" s="1"/>
  <c r="W3897" i="1"/>
  <c r="W3949" i="1"/>
  <c r="T3949" i="1"/>
  <c r="V3949" i="1" s="1"/>
  <c r="W3961" i="1"/>
  <c r="T3961" i="1"/>
  <c r="V3961" i="1" s="1"/>
  <c r="W3981" i="1"/>
  <c r="T3981" i="1"/>
  <c r="V3981" i="1" s="1"/>
  <c r="W3921" i="1"/>
  <c r="T3921" i="1"/>
  <c r="V3921" i="1" s="1"/>
  <c r="T3971" i="1"/>
  <c r="V3971" i="1" s="1"/>
  <c r="W3971" i="1"/>
  <c r="T3801" i="1"/>
  <c r="V3801" i="1" s="1"/>
  <c r="W3801" i="1"/>
  <c r="W3905" i="1"/>
  <c r="T3905" i="1"/>
  <c r="V3905" i="1" s="1"/>
  <c r="W162" i="1"/>
  <c r="T162" i="1"/>
  <c r="V162" i="1" s="1"/>
  <c r="T3434" i="1"/>
  <c r="V3434" i="1" s="1"/>
  <c r="W3434" i="1"/>
  <c r="T3450" i="1"/>
  <c r="V3450" i="1" s="1"/>
  <c r="W3450" i="1"/>
  <c r="W3480" i="1"/>
  <c r="T3480" i="1"/>
  <c r="V3480" i="1" s="1"/>
  <c r="T3474" i="1"/>
  <c r="V3474" i="1" s="1"/>
  <c r="W3474" i="1"/>
  <c r="T3458" i="1"/>
  <c r="V3458" i="1" s="1"/>
  <c r="W3458" i="1"/>
  <c r="T3577" i="1"/>
  <c r="V3577" i="1" s="1"/>
  <c r="W3577" i="1"/>
  <c r="T3466" i="1"/>
  <c r="V3466" i="1" s="1"/>
  <c r="W3466" i="1"/>
  <c r="T3576" i="1"/>
  <c r="V3576" i="1" s="1"/>
  <c r="W3576" i="1"/>
  <c r="W3588" i="1"/>
  <c r="T3588" i="1"/>
  <c r="V3588" i="1" s="1"/>
  <c r="W3593" i="1"/>
  <c r="T3593" i="1"/>
  <c r="V3593" i="1" s="1"/>
  <c r="W3620" i="1"/>
  <c r="T3620" i="1"/>
  <c r="V3620" i="1" s="1"/>
  <c r="W3625" i="1"/>
  <c r="T3625" i="1"/>
  <c r="V3625" i="1" s="1"/>
  <c r="W3652" i="1"/>
  <c r="T3652" i="1"/>
  <c r="V3652" i="1" s="1"/>
  <c r="W3657" i="1"/>
  <c r="T3657" i="1"/>
  <c r="V3657" i="1" s="1"/>
  <c r="T3676" i="1"/>
  <c r="V3676" i="1" s="1"/>
  <c r="W3676" i="1"/>
  <c r="W3681" i="1"/>
  <c r="T3681" i="1"/>
  <c r="V3681" i="1" s="1"/>
  <c r="W3689" i="1"/>
  <c r="T3689" i="1"/>
  <c r="V3689" i="1" s="1"/>
  <c r="W3589" i="1"/>
  <c r="T3589" i="1"/>
  <c r="V3589" i="1" s="1"/>
  <c r="W3592" i="1"/>
  <c r="T3592" i="1"/>
  <c r="V3592" i="1" s="1"/>
  <c r="W3597" i="1"/>
  <c r="T3597" i="1"/>
  <c r="V3597" i="1" s="1"/>
  <c r="W3600" i="1"/>
  <c r="T3600" i="1"/>
  <c r="V3600" i="1" s="1"/>
  <c r="W3605" i="1"/>
  <c r="T3605" i="1"/>
  <c r="V3605" i="1" s="1"/>
  <c r="W3608" i="1"/>
  <c r="T3608" i="1"/>
  <c r="V3608" i="1" s="1"/>
  <c r="W3613" i="1"/>
  <c r="T3613" i="1"/>
  <c r="V3613" i="1" s="1"/>
  <c r="W3616" i="1"/>
  <c r="T3616" i="1"/>
  <c r="V3616" i="1" s="1"/>
  <c r="W3621" i="1"/>
  <c r="T3621" i="1"/>
  <c r="V3621" i="1" s="1"/>
  <c r="W3624" i="1"/>
  <c r="T3624" i="1"/>
  <c r="V3624" i="1" s="1"/>
  <c r="W3629" i="1"/>
  <c r="T3629" i="1"/>
  <c r="V3629" i="1" s="1"/>
  <c r="W3632" i="1"/>
  <c r="T3632" i="1"/>
  <c r="V3632" i="1" s="1"/>
  <c r="W3637" i="1"/>
  <c r="T3637" i="1"/>
  <c r="V3637" i="1" s="1"/>
  <c r="W3640" i="1"/>
  <c r="T3640" i="1"/>
  <c r="V3640" i="1" s="1"/>
  <c r="W3645" i="1"/>
  <c r="T3645" i="1"/>
  <c r="V3645" i="1" s="1"/>
  <c r="W3648" i="1"/>
  <c r="T3648" i="1"/>
  <c r="V3648" i="1" s="1"/>
  <c r="W3653" i="1"/>
  <c r="T3653" i="1"/>
  <c r="V3653" i="1" s="1"/>
  <c r="W3656" i="1"/>
  <c r="T3656" i="1"/>
  <c r="V3656" i="1" s="1"/>
  <c r="W3661" i="1"/>
  <c r="T3661" i="1"/>
  <c r="V3661" i="1" s="1"/>
  <c r="W3664" i="1"/>
  <c r="T3664" i="1"/>
  <c r="V3664" i="1" s="1"/>
  <c r="T3685" i="1"/>
  <c r="V3685" i="1" s="1"/>
  <c r="W3685" i="1"/>
  <c r="T3698" i="1"/>
  <c r="V3698" i="1" s="1"/>
  <c r="W3698" i="1"/>
  <c r="T3706" i="1"/>
  <c r="V3706" i="1" s="1"/>
  <c r="W3706" i="1"/>
  <c r="T3714" i="1"/>
  <c r="V3714" i="1" s="1"/>
  <c r="W3714" i="1"/>
  <c r="T3722" i="1"/>
  <c r="V3722" i="1" s="1"/>
  <c r="W3722" i="1"/>
  <c r="T3730" i="1"/>
  <c r="V3730" i="1" s="1"/>
  <c r="W3730" i="1"/>
  <c r="T3738" i="1"/>
  <c r="V3738" i="1" s="1"/>
  <c r="W3738" i="1"/>
  <c r="T3746" i="1"/>
  <c r="V3746" i="1" s="1"/>
  <c r="W3746" i="1"/>
  <c r="W3679" i="1"/>
  <c r="T3679" i="1"/>
  <c r="V3679" i="1" s="1"/>
  <c r="W3687" i="1"/>
  <c r="T3687" i="1"/>
  <c r="V3687" i="1" s="1"/>
  <c r="W3894" i="1"/>
  <c r="T3894" i="1"/>
  <c r="V3894" i="1" s="1"/>
  <c r="W3775" i="1"/>
  <c r="T3775" i="1"/>
  <c r="V3775" i="1" s="1"/>
  <c r="W3799" i="1"/>
  <c r="T3799" i="1"/>
  <c r="V3799" i="1" s="1"/>
  <c r="W3847" i="1"/>
  <c r="T3847" i="1"/>
  <c r="V3847" i="1" s="1"/>
  <c r="W3854" i="1"/>
  <c r="T3854" i="1"/>
  <c r="V3854" i="1" s="1"/>
  <c r="T3762" i="1"/>
  <c r="V3762" i="1" s="1"/>
  <c r="W3762" i="1"/>
  <c r="W3787" i="1"/>
  <c r="T3787" i="1"/>
  <c r="V3787" i="1" s="1"/>
  <c r="W3827" i="1"/>
  <c r="T3827" i="1"/>
  <c r="V3827" i="1" s="1"/>
  <c r="T3849" i="1"/>
  <c r="V3849" i="1" s="1"/>
  <c r="W3849" i="1"/>
  <c r="T3856" i="1"/>
  <c r="V3856" i="1" s="1"/>
  <c r="W3856" i="1"/>
  <c r="T3874" i="1"/>
  <c r="V3874" i="1" s="1"/>
  <c r="W3874" i="1"/>
  <c r="W3890" i="1"/>
  <c r="T3890" i="1"/>
  <c r="V3890" i="1" s="1"/>
  <c r="W3936" i="1"/>
  <c r="T3936" i="1"/>
  <c r="V3936" i="1" s="1"/>
  <c r="W3944" i="1"/>
  <c r="T3944" i="1"/>
  <c r="V3944" i="1" s="1"/>
  <c r="W3952" i="1"/>
  <c r="T3952" i="1"/>
  <c r="V3952" i="1" s="1"/>
  <c r="W3960" i="1"/>
  <c r="T3960" i="1"/>
  <c r="V3960" i="1" s="1"/>
  <c r="W3968" i="1"/>
  <c r="T3968" i="1"/>
  <c r="V3968" i="1" s="1"/>
  <c r="W3976" i="1"/>
  <c r="T3976" i="1"/>
  <c r="V3976" i="1" s="1"/>
  <c r="W3984" i="1"/>
  <c r="T3984" i="1"/>
  <c r="V3984" i="1" s="1"/>
  <c r="W3992" i="1"/>
  <c r="T3992" i="1"/>
  <c r="V3992" i="1" s="1"/>
  <c r="W4000" i="1"/>
  <c r="T4000" i="1"/>
  <c r="V4000" i="1" s="1"/>
  <c r="W3900" i="1"/>
  <c r="T3900" i="1"/>
  <c r="V3900" i="1" s="1"/>
  <c r="W3913" i="1"/>
  <c r="T3913" i="1"/>
  <c r="V3913" i="1" s="1"/>
  <c r="W3917" i="1"/>
  <c r="T3917" i="1"/>
  <c r="V3917" i="1" s="1"/>
  <c r="W3929" i="1"/>
  <c r="T3929" i="1"/>
  <c r="V3929" i="1" s="1"/>
  <c r="T3951" i="1"/>
  <c r="V3951" i="1" s="1"/>
  <c r="W3951" i="1"/>
  <c r="T3975" i="1"/>
  <c r="V3975" i="1" s="1"/>
  <c r="W3975" i="1"/>
  <c r="T3991" i="1"/>
  <c r="V3991" i="1" s="1"/>
  <c r="W3991" i="1"/>
  <c r="T3784" i="1"/>
  <c r="V3784" i="1" s="1"/>
  <c r="W3784" i="1"/>
  <c r="T3786" i="1"/>
  <c r="V3786" i="1" s="1"/>
  <c r="W3786" i="1"/>
  <c r="T3816" i="1"/>
  <c r="V3816" i="1" s="1"/>
  <c r="W3816" i="1"/>
  <c r="T3818" i="1"/>
  <c r="V3818" i="1" s="1"/>
  <c r="W3818" i="1"/>
  <c r="W3851" i="1"/>
  <c r="T3851" i="1"/>
  <c r="V3851" i="1" s="1"/>
  <c r="W3872" i="1"/>
  <c r="T3872" i="1"/>
  <c r="V3872" i="1" s="1"/>
  <c r="T3888" i="1"/>
  <c r="V3888" i="1" s="1"/>
  <c r="W3888" i="1"/>
  <c r="T3858" i="1"/>
  <c r="V3858" i="1" s="1"/>
  <c r="W3858" i="1"/>
  <c r="T3909" i="1"/>
  <c r="V3909" i="1" s="1"/>
  <c r="W3909" i="1"/>
  <c r="W3928" i="1"/>
  <c r="T3928" i="1"/>
  <c r="V3928" i="1" s="1"/>
  <c r="T3979" i="1"/>
  <c r="V3979" i="1" s="1"/>
  <c r="W3979" i="1"/>
  <c r="T3808" i="1"/>
  <c r="V3808" i="1" s="1"/>
  <c r="W3808" i="1"/>
  <c r="T3810" i="1"/>
  <c r="V3810" i="1" s="1"/>
  <c r="W3810" i="1"/>
  <c r="T3881" i="1"/>
  <c r="V3881" i="1" s="1"/>
  <c r="W3881" i="1"/>
  <c r="T3899" i="1"/>
  <c r="V3899" i="1" s="1"/>
  <c r="W3899" i="1"/>
  <c r="T3903" i="1"/>
  <c r="V3903" i="1" s="1"/>
  <c r="W3903" i="1"/>
  <c r="W3907" i="1"/>
  <c r="T3907" i="1"/>
  <c r="V3907" i="1" s="1"/>
  <c r="W3911" i="1"/>
  <c r="T3911" i="1"/>
  <c r="V3911" i="1" s="1"/>
  <c r="T3915" i="1"/>
  <c r="V3915" i="1" s="1"/>
  <c r="W3915" i="1"/>
  <c r="W3919" i="1"/>
  <c r="T3919" i="1"/>
  <c r="V3919" i="1" s="1"/>
  <c r="W3923" i="1"/>
  <c r="T3923" i="1"/>
  <c r="V3923" i="1" s="1"/>
  <c r="W3927" i="1"/>
  <c r="T3927" i="1"/>
  <c r="V3927" i="1" s="1"/>
  <c r="W3931" i="1"/>
  <c r="T3931" i="1"/>
  <c r="V3931" i="1" s="1"/>
  <c r="T3935" i="1"/>
  <c r="V3935" i="1" s="1"/>
  <c r="W3935" i="1"/>
  <c r="W3941" i="1"/>
  <c r="T3941" i="1"/>
  <c r="V3941" i="1" s="1"/>
  <c r="W3945" i="1"/>
  <c r="T3945" i="1"/>
  <c r="V3945" i="1" s="1"/>
  <c r="W3973" i="1"/>
  <c r="T3973" i="1"/>
  <c r="V3973" i="1" s="1"/>
  <c r="W3977" i="1"/>
  <c r="T3977" i="1"/>
  <c r="V3977" i="1" s="1"/>
  <c r="W3989" i="1"/>
  <c r="T3989" i="1"/>
  <c r="V3989" i="1" s="1"/>
  <c r="W3993" i="1"/>
  <c r="T3993" i="1"/>
  <c r="V3993" i="1" s="1"/>
  <c r="W3859" i="1"/>
  <c r="T3859" i="1"/>
  <c r="V3859" i="1" s="1"/>
  <c r="W3880" i="1"/>
  <c r="T3880" i="1"/>
  <c r="V3880" i="1" s="1"/>
  <c r="T3959" i="1"/>
  <c r="V3959" i="1" s="1"/>
  <c r="W3959" i="1"/>
  <c r="W3901" i="1"/>
  <c r="T3901" i="1"/>
  <c r="V3901" i="1" s="1"/>
  <c r="W1608" i="1"/>
  <c r="T1608" i="1"/>
  <c r="V1608" i="1" s="1"/>
  <c r="T3430" i="1"/>
  <c r="V3430" i="1" s="1"/>
  <c r="W3430" i="1"/>
  <c r="T3446" i="1"/>
  <c r="V3446" i="1" s="1"/>
  <c r="W3446" i="1"/>
  <c r="T3459" i="1"/>
  <c r="V3459" i="1" s="1"/>
  <c r="W3459" i="1"/>
  <c r="T3475" i="1"/>
  <c r="V3475" i="1" s="1"/>
  <c r="W3475" i="1"/>
  <c r="W3456" i="1"/>
  <c r="T3456" i="1"/>
  <c r="V3456" i="1" s="1"/>
  <c r="W3431" i="1"/>
  <c r="T3431" i="1"/>
  <c r="V3431" i="1" s="1"/>
  <c r="W3439" i="1"/>
  <c r="T3439" i="1"/>
  <c r="V3439" i="1" s="1"/>
  <c r="W3447" i="1"/>
  <c r="T3447" i="1"/>
  <c r="V3447" i="1" s="1"/>
  <c r="W3455" i="1"/>
  <c r="T3455" i="1"/>
  <c r="V3455" i="1" s="1"/>
  <c r="T3495" i="1"/>
  <c r="V3495" i="1" s="1"/>
  <c r="W3495" i="1"/>
  <c r="W3463" i="1"/>
  <c r="T3463" i="1"/>
  <c r="V3463" i="1" s="1"/>
  <c r="T3488" i="1"/>
  <c r="V3488" i="1" s="1"/>
  <c r="W3488" i="1"/>
  <c r="W3494" i="1"/>
  <c r="T3494" i="1"/>
  <c r="V3494" i="1" s="1"/>
  <c r="T3573" i="1"/>
  <c r="V3573" i="1" s="1"/>
  <c r="W3573" i="1"/>
  <c r="T3484" i="1"/>
  <c r="V3484" i="1" s="1"/>
  <c r="W3484" i="1"/>
  <c r="W3490" i="1"/>
  <c r="T3490" i="1"/>
  <c r="V3490" i="1" s="1"/>
  <c r="T3500" i="1"/>
  <c r="V3500" i="1" s="1"/>
  <c r="W3500" i="1"/>
  <c r="T3483" i="1"/>
  <c r="V3483" i="1" s="1"/>
  <c r="W3483" i="1"/>
  <c r="T3499" i="1"/>
  <c r="V3499" i="1" s="1"/>
  <c r="W3499" i="1"/>
  <c r="W3502" i="1"/>
  <c r="T3502" i="1"/>
  <c r="V3502" i="1" s="1"/>
  <c r="W3506" i="1"/>
  <c r="T3506" i="1"/>
  <c r="V3506" i="1" s="1"/>
  <c r="W3510" i="1"/>
  <c r="T3510" i="1"/>
  <c r="V3510" i="1" s="1"/>
  <c r="W3514" i="1"/>
  <c r="T3514" i="1"/>
  <c r="V3514" i="1" s="1"/>
  <c r="W3518" i="1"/>
  <c r="T3518" i="1"/>
  <c r="V3518" i="1" s="1"/>
  <c r="W3522" i="1"/>
  <c r="T3522" i="1"/>
  <c r="V3522" i="1" s="1"/>
  <c r="W3526" i="1"/>
  <c r="T3526" i="1"/>
  <c r="V3526" i="1" s="1"/>
  <c r="W3530" i="1"/>
  <c r="T3530" i="1"/>
  <c r="V3530" i="1" s="1"/>
  <c r="W3534" i="1"/>
  <c r="T3534" i="1"/>
  <c r="V3534" i="1" s="1"/>
  <c r="W3538" i="1"/>
  <c r="T3538" i="1"/>
  <c r="V3538" i="1" s="1"/>
  <c r="W3542" i="1"/>
  <c r="T3542" i="1"/>
  <c r="V3542" i="1" s="1"/>
  <c r="W3546" i="1"/>
  <c r="T3546" i="1"/>
  <c r="V3546" i="1" s="1"/>
  <c r="W3550" i="1"/>
  <c r="T3550" i="1"/>
  <c r="V3550" i="1" s="1"/>
  <c r="W3554" i="1"/>
  <c r="T3554" i="1"/>
  <c r="V3554" i="1" s="1"/>
  <c r="W3558" i="1"/>
  <c r="T3558" i="1"/>
  <c r="V3558" i="1" s="1"/>
  <c r="W3562" i="1"/>
  <c r="T3562" i="1"/>
  <c r="V3562" i="1" s="1"/>
  <c r="W3566" i="1"/>
  <c r="T3566" i="1"/>
  <c r="V3566" i="1" s="1"/>
  <c r="W3570" i="1"/>
  <c r="T3570" i="1"/>
  <c r="V3570" i="1" s="1"/>
  <c r="W3585" i="1"/>
  <c r="T3585" i="1"/>
  <c r="V3585" i="1" s="1"/>
  <c r="W3612" i="1"/>
  <c r="T3612" i="1"/>
  <c r="V3612" i="1" s="1"/>
  <c r="W3617" i="1"/>
  <c r="T3617" i="1"/>
  <c r="V3617" i="1" s="1"/>
  <c r="W3644" i="1"/>
  <c r="T3644" i="1"/>
  <c r="V3644" i="1" s="1"/>
  <c r="W3649" i="1"/>
  <c r="T3649" i="1"/>
  <c r="V3649" i="1" s="1"/>
  <c r="W3669" i="1"/>
  <c r="T3669" i="1"/>
  <c r="V3669" i="1" s="1"/>
  <c r="W3677" i="1"/>
  <c r="T3677" i="1"/>
  <c r="V3677" i="1" s="1"/>
  <c r="W3581" i="1"/>
  <c r="T3581" i="1"/>
  <c r="V3581" i="1" s="1"/>
  <c r="T3684" i="1"/>
  <c r="V3684" i="1" s="1"/>
  <c r="W3684" i="1"/>
  <c r="T3755" i="1"/>
  <c r="V3755" i="1" s="1"/>
  <c r="W3755" i="1"/>
  <c r="T3595" i="1"/>
  <c r="V3595" i="1" s="1"/>
  <c r="W3595" i="1"/>
  <c r="T3611" i="1"/>
  <c r="V3611" i="1" s="1"/>
  <c r="W3611" i="1"/>
  <c r="T3627" i="1"/>
  <c r="V3627" i="1" s="1"/>
  <c r="W3627" i="1"/>
  <c r="T3643" i="1"/>
  <c r="V3643" i="1" s="1"/>
  <c r="W3643" i="1"/>
  <c r="T3659" i="1"/>
  <c r="V3659" i="1" s="1"/>
  <c r="W3659" i="1"/>
  <c r="W3697" i="1"/>
  <c r="T3697" i="1"/>
  <c r="V3697" i="1" s="1"/>
  <c r="W3701" i="1"/>
  <c r="T3701" i="1"/>
  <c r="V3701" i="1" s="1"/>
  <c r="W3705" i="1"/>
  <c r="T3705" i="1"/>
  <c r="V3705" i="1" s="1"/>
  <c r="W3709" i="1"/>
  <c r="T3709" i="1"/>
  <c r="V3709" i="1" s="1"/>
  <c r="W3713" i="1"/>
  <c r="T3713" i="1"/>
  <c r="V3713" i="1" s="1"/>
  <c r="W3717" i="1"/>
  <c r="T3717" i="1"/>
  <c r="V3717" i="1" s="1"/>
  <c r="W3721" i="1"/>
  <c r="T3721" i="1"/>
  <c r="V3721" i="1" s="1"/>
  <c r="W3725" i="1"/>
  <c r="T3725" i="1"/>
  <c r="V3725" i="1" s="1"/>
  <c r="W3729" i="1"/>
  <c r="T3729" i="1"/>
  <c r="V3729" i="1" s="1"/>
  <c r="W3733" i="1"/>
  <c r="T3733" i="1"/>
  <c r="V3733" i="1" s="1"/>
  <c r="W3737" i="1"/>
  <c r="T3737" i="1"/>
  <c r="V3737" i="1" s="1"/>
  <c r="W3741" i="1"/>
  <c r="T3741" i="1"/>
  <c r="V3741" i="1" s="1"/>
  <c r="W3745" i="1"/>
  <c r="T3745" i="1"/>
  <c r="V3745" i="1" s="1"/>
  <c r="W3749" i="1"/>
  <c r="T3749" i="1"/>
  <c r="V3749" i="1" s="1"/>
  <c r="W3752" i="1"/>
  <c r="T3752" i="1"/>
  <c r="V3752" i="1" s="1"/>
  <c r="W3764" i="1"/>
  <c r="T3764" i="1"/>
  <c r="V3764" i="1" s="1"/>
  <c r="W3772" i="1"/>
  <c r="T3772" i="1"/>
  <c r="V3772" i="1" s="1"/>
  <c r="T3781" i="1"/>
  <c r="V3781" i="1" s="1"/>
  <c r="W3781" i="1"/>
  <c r="W3807" i="1"/>
  <c r="T3807" i="1"/>
  <c r="V3807" i="1" s="1"/>
  <c r="W3823" i="1"/>
  <c r="T3823" i="1"/>
  <c r="V3823" i="1" s="1"/>
  <c r="W3839" i="1"/>
  <c r="T3839" i="1"/>
  <c r="V3839" i="1" s="1"/>
  <c r="W3863" i="1"/>
  <c r="T3863" i="1"/>
  <c r="V3863" i="1" s="1"/>
  <c r="W3879" i="1"/>
  <c r="T3879" i="1"/>
  <c r="V3879" i="1" s="1"/>
  <c r="W3895" i="1"/>
  <c r="T3895" i="1"/>
  <c r="V3895" i="1" s="1"/>
  <c r="W3782" i="1"/>
  <c r="T3782" i="1"/>
  <c r="V3782" i="1" s="1"/>
  <c r="T3878" i="1"/>
  <c r="V3878" i="1" s="1"/>
  <c r="W3878" i="1"/>
  <c r="T3785" i="1"/>
  <c r="V3785" i="1" s="1"/>
  <c r="W3785" i="1"/>
  <c r="W3804" i="1"/>
  <c r="T3804" i="1"/>
  <c r="V3804" i="1" s="1"/>
  <c r="W3860" i="1"/>
  <c r="T3860" i="1"/>
  <c r="V3860" i="1" s="1"/>
  <c r="W3875" i="1"/>
  <c r="T3875" i="1"/>
  <c r="V3875" i="1" s="1"/>
  <c r="T3889" i="1"/>
  <c r="V3889" i="1" s="1"/>
  <c r="W3889" i="1"/>
  <c r="W3891" i="1"/>
  <c r="T3891" i="1"/>
  <c r="V3891" i="1" s="1"/>
  <c r="W3844" i="1"/>
  <c r="T3844" i="1"/>
  <c r="V3844" i="1" s="1"/>
  <c r="T3947" i="1"/>
  <c r="V3947" i="1" s="1"/>
  <c r="W3947" i="1"/>
  <c r="W3819" i="1"/>
  <c r="T3819" i="1"/>
  <c r="V3819" i="1" s="1"/>
  <c r="W3876" i="1"/>
  <c r="T3876" i="1"/>
  <c r="V3876" i="1" s="1"/>
  <c r="W3835" i="1"/>
  <c r="T3835" i="1"/>
  <c r="V3835" i="1" s="1"/>
  <c r="T3963" i="1"/>
  <c r="V3963" i="1" s="1"/>
  <c r="W3963" i="1"/>
  <c r="W3796" i="1"/>
  <c r="T3796" i="1"/>
  <c r="V3796" i="1" s="1"/>
  <c r="W3811" i="1"/>
  <c r="T3811" i="1"/>
  <c r="V3811" i="1" s="1"/>
  <c r="T3906" i="1"/>
  <c r="V3906" i="1" s="1"/>
  <c r="W3906" i="1"/>
  <c r="T3914" i="1"/>
  <c r="V3914" i="1" s="1"/>
  <c r="W3914" i="1"/>
  <c r="T3926" i="1"/>
  <c r="V3926" i="1" s="1"/>
  <c r="W3926" i="1"/>
  <c r="T3930" i="1"/>
  <c r="V3930" i="1" s="1"/>
  <c r="W3930" i="1"/>
  <c r="W3937" i="1"/>
  <c r="T3937" i="1"/>
  <c r="V3937" i="1" s="1"/>
  <c r="W3957" i="1"/>
  <c r="T3957" i="1"/>
  <c r="V3957" i="1" s="1"/>
  <c r="W3884" i="1"/>
  <c r="T3884" i="1"/>
  <c r="V3884" i="1" s="1"/>
  <c r="W3925" i="1"/>
  <c r="T3925" i="1"/>
  <c r="V3925" i="1" s="1"/>
  <c r="W3812" i="1"/>
  <c r="T3812" i="1"/>
  <c r="V3812" i="1" s="1"/>
  <c r="W106" i="1"/>
  <c r="T106" i="1"/>
  <c r="V106" i="1" s="1"/>
  <c r="W3348" i="1"/>
  <c r="T3348" i="1"/>
  <c r="V3348" i="1" s="1"/>
  <c r="T3442" i="1"/>
  <c r="V3442" i="1" s="1"/>
  <c r="W3442" i="1"/>
  <c r="W3464" i="1"/>
  <c r="T3464" i="1"/>
  <c r="V3464" i="1" s="1"/>
  <c r="W3469" i="1"/>
  <c r="T3469" i="1"/>
  <c r="V3469" i="1" s="1"/>
  <c r="W3476" i="1"/>
  <c r="T3476" i="1"/>
  <c r="V3476" i="1" s="1"/>
  <c r="W3574" i="1"/>
  <c r="T3574" i="1"/>
  <c r="V3574" i="1" s="1"/>
  <c r="W3477" i="1"/>
  <c r="T3477" i="1"/>
  <c r="V3477" i="1" s="1"/>
  <c r="W3460" i="1"/>
  <c r="T3460" i="1"/>
  <c r="V3460" i="1" s="1"/>
  <c r="W3461" i="1"/>
  <c r="T3461" i="1"/>
  <c r="V3461" i="1" s="1"/>
  <c r="W3468" i="1"/>
  <c r="T3468" i="1"/>
  <c r="V3468" i="1" s="1"/>
  <c r="W3579" i="1"/>
  <c r="T3579" i="1"/>
  <c r="V3579" i="1" s="1"/>
  <c r="W3604" i="1"/>
  <c r="T3604" i="1"/>
  <c r="V3604" i="1" s="1"/>
  <c r="W3609" i="1"/>
  <c r="T3609" i="1"/>
  <c r="V3609" i="1" s="1"/>
  <c r="W3636" i="1"/>
  <c r="T3636" i="1"/>
  <c r="V3636" i="1" s="1"/>
  <c r="W3641" i="1"/>
  <c r="T3641" i="1"/>
  <c r="V3641" i="1" s="1"/>
  <c r="W3682" i="1"/>
  <c r="T3682" i="1"/>
  <c r="V3682" i="1" s="1"/>
  <c r="W3575" i="1"/>
  <c r="T3575" i="1"/>
  <c r="V3575" i="1" s="1"/>
  <c r="T3668" i="1"/>
  <c r="V3668" i="1" s="1"/>
  <c r="W3668" i="1"/>
  <c r="T3591" i="1"/>
  <c r="V3591" i="1" s="1"/>
  <c r="W3591" i="1"/>
  <c r="T3599" i="1"/>
  <c r="V3599" i="1" s="1"/>
  <c r="W3599" i="1"/>
  <c r="T3607" i="1"/>
  <c r="V3607" i="1" s="1"/>
  <c r="W3607" i="1"/>
  <c r="T3615" i="1"/>
  <c r="V3615" i="1" s="1"/>
  <c r="W3615" i="1"/>
  <c r="T3623" i="1"/>
  <c r="V3623" i="1" s="1"/>
  <c r="W3623" i="1"/>
  <c r="T3631" i="1"/>
  <c r="V3631" i="1" s="1"/>
  <c r="W3631" i="1"/>
  <c r="T3639" i="1"/>
  <c r="V3639" i="1" s="1"/>
  <c r="W3639" i="1"/>
  <c r="T3647" i="1"/>
  <c r="V3647" i="1" s="1"/>
  <c r="W3647" i="1"/>
  <c r="T3655" i="1"/>
  <c r="V3655" i="1" s="1"/>
  <c r="W3655" i="1"/>
  <c r="T3663" i="1"/>
  <c r="V3663" i="1" s="1"/>
  <c r="W3663" i="1"/>
  <c r="T3693" i="1"/>
  <c r="V3693" i="1" s="1"/>
  <c r="W3693" i="1"/>
  <c r="W3753" i="1"/>
  <c r="T3753" i="1"/>
  <c r="V3753" i="1" s="1"/>
  <c r="T3763" i="1"/>
  <c r="V3763" i="1" s="1"/>
  <c r="W3763" i="1"/>
  <c r="T3702" i="1"/>
  <c r="V3702" i="1" s="1"/>
  <c r="W3702" i="1"/>
  <c r="T3710" i="1"/>
  <c r="V3710" i="1" s="1"/>
  <c r="W3710" i="1"/>
  <c r="T3718" i="1"/>
  <c r="V3718" i="1" s="1"/>
  <c r="W3718" i="1"/>
  <c r="T3726" i="1"/>
  <c r="V3726" i="1" s="1"/>
  <c r="W3726" i="1"/>
  <c r="T3734" i="1"/>
  <c r="V3734" i="1" s="1"/>
  <c r="W3734" i="1"/>
  <c r="T3742" i="1"/>
  <c r="V3742" i="1" s="1"/>
  <c r="W3742" i="1"/>
  <c r="T3751" i="1"/>
  <c r="V3751" i="1" s="1"/>
  <c r="W3751" i="1"/>
  <c r="W3760" i="1"/>
  <c r="T3760" i="1"/>
  <c r="V3760" i="1" s="1"/>
  <c r="W3822" i="1"/>
  <c r="T3822" i="1"/>
  <c r="V3822" i="1" s="1"/>
  <c r="T3886" i="1"/>
  <c r="V3886" i="1" s="1"/>
  <c r="W3886" i="1"/>
  <c r="W3783" i="1"/>
  <c r="T3783" i="1"/>
  <c r="V3783" i="1" s="1"/>
  <c r="W3855" i="1"/>
  <c r="T3855" i="1"/>
  <c r="V3855" i="1" s="1"/>
  <c r="W3838" i="1"/>
  <c r="T3838" i="1"/>
  <c r="V3838" i="1" s="1"/>
  <c r="T3759" i="1"/>
  <c r="V3759" i="1" s="1"/>
  <c r="W3759" i="1"/>
  <c r="T3790" i="1"/>
  <c r="V3790" i="1" s="1"/>
  <c r="W3790" i="1"/>
  <c r="W3798" i="1"/>
  <c r="T3798" i="1"/>
  <c r="V3798" i="1" s="1"/>
  <c r="W3846" i="1"/>
  <c r="T3846" i="1"/>
  <c r="V3846" i="1" s="1"/>
  <c r="W3862" i="1"/>
  <c r="T3862" i="1"/>
  <c r="V3862" i="1" s="1"/>
  <c r="W3870" i="1"/>
  <c r="T3870" i="1"/>
  <c r="V3870" i="1" s="1"/>
  <c r="T3771" i="1"/>
  <c r="V3771" i="1" s="1"/>
  <c r="W3771" i="1"/>
  <c r="W3800" i="1"/>
  <c r="T3800" i="1"/>
  <c r="V3800" i="1" s="1"/>
  <c r="W3802" i="1"/>
  <c r="T3802" i="1"/>
  <c r="V3802" i="1" s="1"/>
  <c r="T3817" i="1"/>
  <c r="V3817" i="1" s="1"/>
  <c r="W3817" i="1"/>
  <c r="W3824" i="1"/>
  <c r="T3824" i="1"/>
  <c r="V3824" i="1" s="1"/>
  <c r="T3826" i="1"/>
  <c r="V3826" i="1" s="1"/>
  <c r="W3826" i="1"/>
  <c r="T3873" i="1"/>
  <c r="V3873" i="1" s="1"/>
  <c r="W3873" i="1"/>
  <c r="W3940" i="1"/>
  <c r="T3940" i="1"/>
  <c r="V3940" i="1" s="1"/>
  <c r="W3948" i="1"/>
  <c r="T3948" i="1"/>
  <c r="V3948" i="1" s="1"/>
  <c r="W3956" i="1"/>
  <c r="T3956" i="1"/>
  <c r="V3956" i="1" s="1"/>
  <c r="W3964" i="1"/>
  <c r="T3964" i="1"/>
  <c r="V3964" i="1" s="1"/>
  <c r="W3972" i="1"/>
  <c r="T3972" i="1"/>
  <c r="V3972" i="1" s="1"/>
  <c r="W3980" i="1"/>
  <c r="T3980" i="1"/>
  <c r="V3980" i="1" s="1"/>
  <c r="W3988" i="1"/>
  <c r="T3988" i="1"/>
  <c r="V3988" i="1" s="1"/>
  <c r="W3996" i="1"/>
  <c r="T3996" i="1"/>
  <c r="V3996" i="1" s="1"/>
  <c r="T3834" i="1"/>
  <c r="V3834" i="1" s="1"/>
  <c r="W3834" i="1"/>
  <c r="W3868" i="1"/>
  <c r="T3868" i="1"/>
  <c r="V3868" i="1" s="1"/>
  <c r="W3916" i="1"/>
  <c r="T3916" i="1"/>
  <c r="V3916" i="1" s="1"/>
  <c r="W3932" i="1"/>
  <c r="T3932" i="1"/>
  <c r="V3932" i="1" s="1"/>
  <c r="T3939" i="1"/>
  <c r="V3939" i="1" s="1"/>
  <c r="W3939" i="1"/>
  <c r="T3967" i="1"/>
  <c r="V3967" i="1" s="1"/>
  <c r="W3967" i="1"/>
  <c r="W3828" i="1"/>
  <c r="T3828" i="1"/>
  <c r="V3828" i="1" s="1"/>
  <c r="T3841" i="1"/>
  <c r="V3841" i="1" s="1"/>
  <c r="W3841" i="1"/>
  <c r="W3848" i="1"/>
  <c r="T3848" i="1"/>
  <c r="V3848" i="1" s="1"/>
  <c r="W3850" i="1"/>
  <c r="T3850" i="1"/>
  <c r="V3850" i="1" s="1"/>
  <c r="W3892" i="1"/>
  <c r="T3892" i="1"/>
  <c r="V3892" i="1" s="1"/>
  <c r="W3912" i="1"/>
  <c r="T3912" i="1"/>
  <c r="V3912" i="1" s="1"/>
  <c r="W3924" i="1"/>
  <c r="T3924" i="1"/>
  <c r="V3924" i="1" s="1"/>
  <c r="T3999" i="1"/>
  <c r="V3999" i="1" s="1"/>
  <c r="W3999" i="1"/>
  <c r="W3794" i="1"/>
  <c r="T3794" i="1"/>
  <c r="V3794" i="1" s="1"/>
  <c r="W3820" i="1"/>
  <c r="T3820" i="1"/>
  <c r="V3820" i="1" s="1"/>
  <c r="T3833" i="1"/>
  <c r="V3833" i="1" s="1"/>
  <c r="W3833" i="1"/>
  <c r="W3840" i="1"/>
  <c r="T3840" i="1"/>
  <c r="V3840" i="1" s="1"/>
  <c r="T3842" i="1"/>
  <c r="V3842" i="1" s="1"/>
  <c r="W3842" i="1"/>
  <c r="T3864" i="1"/>
  <c r="V3864" i="1" s="1"/>
  <c r="W3864" i="1"/>
  <c r="T3866" i="1"/>
  <c r="V3866" i="1" s="1"/>
  <c r="W3866" i="1"/>
  <c r="T3882" i="1"/>
  <c r="V3882" i="1" s="1"/>
  <c r="W3882" i="1"/>
  <c r="W3898" i="1"/>
  <c r="T3898" i="1"/>
  <c r="V3898" i="1" s="1"/>
  <c r="T3902" i="1"/>
  <c r="V3902" i="1" s="1"/>
  <c r="W3902" i="1"/>
  <c r="T3910" i="1"/>
  <c r="V3910" i="1" s="1"/>
  <c r="W3910" i="1"/>
  <c r="T3918" i="1"/>
  <c r="V3918" i="1" s="1"/>
  <c r="W3918" i="1"/>
  <c r="T3922" i="1"/>
  <c r="V3922" i="1" s="1"/>
  <c r="W3922" i="1"/>
  <c r="T3934" i="1"/>
  <c r="V3934" i="1" s="1"/>
  <c r="W3934" i="1"/>
  <c r="W3953" i="1"/>
  <c r="T3953" i="1"/>
  <c r="V3953" i="1" s="1"/>
  <c r="W3965" i="1"/>
  <c r="T3965" i="1"/>
  <c r="V3965" i="1" s="1"/>
  <c r="W3969" i="1"/>
  <c r="T3969" i="1"/>
  <c r="V3969" i="1" s="1"/>
  <c r="W3985" i="1"/>
  <c r="T3985" i="1"/>
  <c r="V3985" i="1" s="1"/>
  <c r="W3997" i="1"/>
  <c r="T3997" i="1"/>
  <c r="V3997" i="1" s="1"/>
  <c r="T3896" i="1"/>
  <c r="V3896" i="1" s="1"/>
  <c r="W3896" i="1"/>
  <c r="T3943" i="1"/>
  <c r="V3943" i="1" s="1"/>
  <c r="W3943" i="1"/>
  <c r="T3987" i="1"/>
  <c r="V3987" i="1" s="1"/>
  <c r="W3987" i="1"/>
  <c r="T3777" i="1"/>
  <c r="V3777" i="1" s="1"/>
  <c r="W3777" i="1"/>
  <c r="T3792" i="1"/>
  <c r="V3792" i="1" s="1"/>
  <c r="W3792" i="1"/>
  <c r="W3803" i="1"/>
  <c r="T3803" i="1"/>
  <c r="V3803" i="1" s="1"/>
  <c r="T3825" i="1"/>
  <c r="V3825" i="1" s="1"/>
  <c r="W3825" i="1"/>
  <c r="W3832" i="1"/>
  <c r="T3832" i="1"/>
  <c r="V3832" i="1" s="1"/>
  <c r="W3904" i="1"/>
  <c r="T3904" i="1"/>
  <c r="V3904" i="1" s="1"/>
  <c r="W3908" i="1"/>
  <c r="T3908" i="1"/>
  <c r="V3908" i="1" s="1"/>
  <c r="W3920" i="1"/>
  <c r="T3920" i="1"/>
  <c r="V3920" i="1" s="1"/>
  <c r="W3933" i="1"/>
  <c r="T3933" i="1"/>
  <c r="V3933" i="1" s="1"/>
  <c r="T27" i="1"/>
  <c r="V27" i="1" s="1"/>
  <c r="W27" i="1"/>
  <c r="T29" i="1"/>
  <c r="V29" i="1" s="1"/>
  <c r="W29" i="1"/>
  <c r="T31" i="1"/>
  <c r="V31" i="1" s="1"/>
  <c r="W31" i="1"/>
  <c r="T33" i="1"/>
  <c r="V33" i="1" s="1"/>
  <c r="W33" i="1"/>
  <c r="W24" i="1"/>
  <c r="T24" i="1"/>
  <c r="V24" i="1" s="1"/>
  <c r="W16" i="1"/>
  <c r="T16" i="1"/>
  <c r="V16" i="1" s="1"/>
  <c r="W42" i="1"/>
  <c r="T42" i="1"/>
  <c r="V42" i="1" s="1"/>
  <c r="T36" i="1"/>
  <c r="V36" i="1" s="1"/>
  <c r="W36" i="1"/>
  <c r="T45" i="1"/>
  <c r="V45" i="1" s="1"/>
  <c r="W45" i="1"/>
  <c r="T49" i="1"/>
  <c r="V49" i="1" s="1"/>
  <c r="W49" i="1"/>
  <c r="T53" i="1"/>
  <c r="V53" i="1" s="1"/>
  <c r="W53" i="1"/>
  <c r="T57" i="1"/>
  <c r="V57" i="1" s="1"/>
  <c r="W57" i="1"/>
  <c r="W64" i="1"/>
  <c r="T64" i="1"/>
  <c r="V64" i="1" s="1"/>
  <c r="T77" i="1"/>
  <c r="V77" i="1" s="1"/>
  <c r="W77" i="1"/>
  <c r="W109" i="1"/>
  <c r="T109" i="1"/>
  <c r="V109" i="1" s="1"/>
  <c r="T104" i="1"/>
  <c r="V104" i="1" s="1"/>
  <c r="W104" i="1"/>
  <c r="T111" i="1"/>
  <c r="V111" i="1" s="1"/>
  <c r="W111" i="1"/>
  <c r="T122" i="1"/>
  <c r="V122" i="1" s="1"/>
  <c r="W122" i="1"/>
  <c r="T126" i="1"/>
  <c r="V126" i="1" s="1"/>
  <c r="W126" i="1"/>
  <c r="T130" i="1"/>
  <c r="V130" i="1" s="1"/>
  <c r="W130" i="1"/>
  <c r="T134" i="1"/>
  <c r="V134" i="1" s="1"/>
  <c r="W134" i="1"/>
  <c r="T138" i="1"/>
  <c r="V138" i="1" s="1"/>
  <c r="W138" i="1"/>
  <c r="T142" i="1"/>
  <c r="V142" i="1" s="1"/>
  <c r="W142" i="1"/>
  <c r="T146" i="1"/>
  <c r="V146" i="1" s="1"/>
  <c r="W146" i="1"/>
  <c r="T150" i="1"/>
  <c r="V150" i="1" s="1"/>
  <c r="W150" i="1"/>
  <c r="T154" i="1"/>
  <c r="V154" i="1" s="1"/>
  <c r="W154" i="1"/>
  <c r="T160" i="1"/>
  <c r="V160" i="1" s="1"/>
  <c r="W160" i="1"/>
  <c r="W216" i="1"/>
  <c r="T216" i="1"/>
  <c r="V216" i="1" s="1"/>
  <c r="T215" i="1"/>
  <c r="V215" i="1" s="1"/>
  <c r="W215" i="1"/>
  <c r="W240" i="1"/>
  <c r="T240" i="1"/>
  <c r="V240" i="1" s="1"/>
  <c r="W256" i="1"/>
  <c r="T256" i="1"/>
  <c r="V256" i="1" s="1"/>
  <c r="W272" i="1"/>
  <c r="T272" i="1"/>
  <c r="V272" i="1" s="1"/>
  <c r="T283" i="1"/>
  <c r="V283" i="1" s="1"/>
  <c r="W283" i="1"/>
  <c r="W244" i="1"/>
  <c r="T244" i="1"/>
  <c r="V244" i="1" s="1"/>
  <c r="W260" i="1"/>
  <c r="T260" i="1"/>
  <c r="V260" i="1" s="1"/>
  <c r="W276" i="1"/>
  <c r="T276" i="1"/>
  <c r="V276" i="1" s="1"/>
  <c r="T334" i="1"/>
  <c r="V334" i="1" s="1"/>
  <c r="W334" i="1"/>
  <c r="T342" i="1"/>
  <c r="V342" i="1" s="1"/>
  <c r="W342" i="1"/>
  <c r="W332" i="1"/>
  <c r="T332" i="1"/>
  <c r="V332" i="1" s="1"/>
  <c r="W336" i="1"/>
  <c r="T336" i="1"/>
  <c r="V336" i="1" s="1"/>
  <c r="W340" i="1"/>
  <c r="T340" i="1"/>
  <c r="V340" i="1" s="1"/>
  <c r="W356" i="1"/>
  <c r="T356" i="1"/>
  <c r="V356" i="1" s="1"/>
  <c r="T359" i="1"/>
  <c r="V359" i="1" s="1"/>
  <c r="W359" i="1"/>
  <c r="W372" i="1"/>
  <c r="T372" i="1"/>
  <c r="V372" i="1" s="1"/>
  <c r="T375" i="1"/>
  <c r="V375" i="1" s="1"/>
  <c r="W375" i="1"/>
  <c r="W388" i="1"/>
  <c r="T388" i="1"/>
  <c r="V388" i="1" s="1"/>
  <c r="T391" i="1"/>
  <c r="V391" i="1" s="1"/>
  <c r="W391" i="1"/>
  <c r="W404" i="1"/>
  <c r="T404" i="1"/>
  <c r="V404" i="1" s="1"/>
  <c r="T407" i="1"/>
  <c r="V407" i="1" s="1"/>
  <c r="W407" i="1"/>
  <c r="T411" i="1"/>
  <c r="V411" i="1" s="1"/>
  <c r="W411" i="1"/>
  <c r="W454" i="1"/>
  <c r="T454" i="1"/>
  <c r="V454" i="1" s="1"/>
  <c r="T456" i="1"/>
  <c r="V456" i="1" s="1"/>
  <c r="W456" i="1"/>
  <c r="T460" i="1"/>
  <c r="V460" i="1" s="1"/>
  <c r="W460" i="1"/>
  <c r="W466" i="1"/>
  <c r="T466" i="1"/>
  <c r="V466" i="1" s="1"/>
  <c r="T468" i="1"/>
  <c r="V468" i="1" s="1"/>
  <c r="W468" i="1"/>
  <c r="T472" i="1"/>
  <c r="V472" i="1" s="1"/>
  <c r="W472" i="1"/>
  <c r="T476" i="1"/>
  <c r="V476" i="1" s="1"/>
  <c r="W476" i="1"/>
  <c r="T480" i="1"/>
  <c r="V480" i="1" s="1"/>
  <c r="W480" i="1"/>
  <c r="T484" i="1"/>
  <c r="V484" i="1" s="1"/>
  <c r="W484" i="1"/>
  <c r="W490" i="1"/>
  <c r="T490" i="1"/>
  <c r="V490" i="1" s="1"/>
  <c r="T492" i="1"/>
  <c r="V492" i="1" s="1"/>
  <c r="W492" i="1"/>
  <c r="T496" i="1"/>
  <c r="V496" i="1" s="1"/>
  <c r="W496" i="1"/>
  <c r="T500" i="1"/>
  <c r="V500" i="1" s="1"/>
  <c r="W500" i="1"/>
  <c r="T504" i="1"/>
  <c r="V504" i="1" s="1"/>
  <c r="W504" i="1"/>
  <c r="T508" i="1"/>
  <c r="V508" i="1" s="1"/>
  <c r="W508" i="1"/>
  <c r="T512" i="1"/>
  <c r="V512" i="1" s="1"/>
  <c r="W512" i="1"/>
  <c r="T516" i="1"/>
  <c r="V516" i="1" s="1"/>
  <c r="W516" i="1"/>
  <c r="T520" i="1"/>
  <c r="V520" i="1" s="1"/>
  <c r="W520" i="1"/>
  <c r="T524" i="1"/>
  <c r="V524" i="1" s="1"/>
  <c r="W524" i="1"/>
  <c r="T528" i="1"/>
  <c r="V528" i="1" s="1"/>
  <c r="W528" i="1"/>
  <c r="T532" i="1"/>
  <c r="V532" i="1" s="1"/>
  <c r="W532" i="1"/>
  <c r="W536" i="1"/>
  <c r="T536" i="1"/>
  <c r="V536" i="1" s="1"/>
  <c r="W540" i="1"/>
  <c r="T540" i="1"/>
  <c r="V540" i="1" s="1"/>
  <c r="W557" i="1"/>
  <c r="T557" i="1"/>
  <c r="V557" i="1" s="1"/>
  <c r="T560" i="1"/>
  <c r="V560" i="1" s="1"/>
  <c r="W560" i="1"/>
  <c r="W573" i="1"/>
  <c r="T573" i="1"/>
  <c r="V573" i="1" s="1"/>
  <c r="T576" i="1"/>
  <c r="V576" i="1" s="1"/>
  <c r="W576" i="1"/>
  <c r="W589" i="1"/>
  <c r="T589" i="1"/>
  <c r="V589" i="1" s="1"/>
  <c r="T592" i="1"/>
  <c r="V592" i="1" s="1"/>
  <c r="W592" i="1"/>
  <c r="W605" i="1"/>
  <c r="T605" i="1"/>
  <c r="V605" i="1" s="1"/>
  <c r="T608" i="1"/>
  <c r="V608" i="1" s="1"/>
  <c r="W608" i="1"/>
  <c r="W621" i="1"/>
  <c r="T621" i="1"/>
  <c r="V621" i="1" s="1"/>
  <c r="T624" i="1"/>
  <c r="V624" i="1" s="1"/>
  <c r="W624" i="1"/>
  <c r="W637" i="1"/>
  <c r="T637" i="1"/>
  <c r="V637" i="1" s="1"/>
  <c r="T640" i="1"/>
  <c r="V640" i="1" s="1"/>
  <c r="W640" i="1"/>
  <c r="W653" i="1"/>
  <c r="T653" i="1"/>
  <c r="V653" i="1" s="1"/>
  <c r="T656" i="1"/>
  <c r="V656" i="1" s="1"/>
  <c r="W656" i="1"/>
  <c r="W544" i="1"/>
  <c r="T544" i="1"/>
  <c r="V544" i="1" s="1"/>
  <c r="T548" i="1"/>
  <c r="V548" i="1" s="1"/>
  <c r="W548" i="1"/>
  <c r="W561" i="1"/>
  <c r="T561" i="1"/>
  <c r="V561" i="1" s="1"/>
  <c r="T564" i="1"/>
  <c r="V564" i="1" s="1"/>
  <c r="W564" i="1"/>
  <c r="W577" i="1"/>
  <c r="T577" i="1"/>
  <c r="V577" i="1" s="1"/>
  <c r="T580" i="1"/>
  <c r="V580" i="1" s="1"/>
  <c r="W580" i="1"/>
  <c r="W593" i="1"/>
  <c r="T593" i="1"/>
  <c r="V593" i="1" s="1"/>
  <c r="T596" i="1"/>
  <c r="V596" i="1" s="1"/>
  <c r="W596" i="1"/>
  <c r="W609" i="1"/>
  <c r="T609" i="1"/>
  <c r="V609" i="1" s="1"/>
  <c r="T612" i="1"/>
  <c r="V612" i="1" s="1"/>
  <c r="W612" i="1"/>
  <c r="W625" i="1"/>
  <c r="T625" i="1"/>
  <c r="V625" i="1" s="1"/>
  <c r="T628" i="1"/>
  <c r="V628" i="1" s="1"/>
  <c r="W628" i="1"/>
  <c r="W641" i="1"/>
  <c r="T641" i="1"/>
  <c r="V641" i="1" s="1"/>
  <c r="T644" i="1"/>
  <c r="V644" i="1" s="1"/>
  <c r="W644" i="1"/>
  <c r="W657" i="1"/>
  <c r="T657" i="1"/>
  <c r="V657" i="1" s="1"/>
  <c r="T660" i="1"/>
  <c r="V660" i="1" s="1"/>
  <c r="W660" i="1"/>
  <c r="W668" i="1"/>
  <c r="T668" i="1"/>
  <c r="V668" i="1" s="1"/>
  <c r="T672" i="1"/>
  <c r="V672" i="1" s="1"/>
  <c r="W672" i="1"/>
  <c r="W674" i="1"/>
  <c r="T674" i="1"/>
  <c r="V674" i="1" s="1"/>
  <c r="T680" i="1"/>
  <c r="V680" i="1" s="1"/>
  <c r="W680" i="1"/>
  <c r="W682" i="1"/>
  <c r="T682" i="1"/>
  <c r="V682" i="1" s="1"/>
  <c r="W691" i="1"/>
  <c r="T691" i="1"/>
  <c r="V691" i="1" s="1"/>
  <c r="W694" i="1"/>
  <c r="T694" i="1"/>
  <c r="V694" i="1" s="1"/>
  <c r="W714" i="1"/>
  <c r="T714" i="1"/>
  <c r="V714" i="1" s="1"/>
  <c r="T724" i="1"/>
  <c r="V724" i="1" s="1"/>
  <c r="W724" i="1"/>
  <c r="T732" i="1"/>
  <c r="V732" i="1" s="1"/>
  <c r="W732" i="1"/>
  <c r="W742" i="1"/>
  <c r="T742" i="1"/>
  <c r="V742" i="1" s="1"/>
  <c r="W750" i="1"/>
  <c r="T750" i="1"/>
  <c r="V750" i="1" s="1"/>
  <c r="T761" i="1"/>
  <c r="V761" i="1" s="1"/>
  <c r="W761" i="1"/>
  <c r="T769" i="1"/>
  <c r="V769" i="1" s="1"/>
  <c r="W769" i="1"/>
  <c r="W779" i="1"/>
  <c r="T779" i="1"/>
  <c r="V779" i="1" s="1"/>
  <c r="W782" i="1"/>
  <c r="T782" i="1"/>
  <c r="V782" i="1" s="1"/>
  <c r="T792" i="1"/>
  <c r="V792" i="1" s="1"/>
  <c r="W792" i="1"/>
  <c r="W794" i="1"/>
  <c r="T794" i="1"/>
  <c r="V794" i="1" s="1"/>
  <c r="T799" i="1"/>
  <c r="V799" i="1" s="1"/>
  <c r="W799" i="1"/>
  <c r="W805" i="1"/>
  <c r="T805" i="1"/>
  <c r="V805" i="1" s="1"/>
  <c r="T807" i="1"/>
  <c r="V807" i="1" s="1"/>
  <c r="W807" i="1"/>
  <c r="W813" i="1"/>
  <c r="T813" i="1"/>
  <c r="V813" i="1" s="1"/>
  <c r="T815" i="1"/>
  <c r="V815" i="1" s="1"/>
  <c r="W815" i="1"/>
  <c r="W821" i="1"/>
  <c r="T821" i="1"/>
  <c r="V821" i="1" s="1"/>
  <c r="T823" i="1"/>
  <c r="V823" i="1" s="1"/>
  <c r="W823" i="1"/>
  <c r="W829" i="1"/>
  <c r="T829" i="1"/>
  <c r="V829" i="1" s="1"/>
  <c r="T831" i="1"/>
  <c r="V831" i="1" s="1"/>
  <c r="W831" i="1"/>
  <c r="W837" i="1"/>
  <c r="T837" i="1"/>
  <c r="V837" i="1" s="1"/>
  <c r="T839" i="1"/>
  <c r="V839" i="1" s="1"/>
  <c r="W839" i="1"/>
  <c r="W845" i="1"/>
  <c r="T845" i="1"/>
  <c r="V845" i="1" s="1"/>
  <c r="T847" i="1"/>
  <c r="V847" i="1" s="1"/>
  <c r="W847" i="1"/>
  <c r="W853" i="1"/>
  <c r="T853" i="1"/>
  <c r="V853" i="1" s="1"/>
  <c r="T855" i="1"/>
  <c r="V855" i="1" s="1"/>
  <c r="W855" i="1"/>
  <c r="W861" i="1"/>
  <c r="T861" i="1"/>
  <c r="V861" i="1" s="1"/>
  <c r="T863" i="1"/>
  <c r="V863" i="1" s="1"/>
  <c r="W863" i="1"/>
  <c r="W869" i="1"/>
  <c r="T869" i="1"/>
  <c r="V869" i="1" s="1"/>
  <c r="T871" i="1"/>
  <c r="V871" i="1" s="1"/>
  <c r="W871" i="1"/>
  <c r="W877" i="1"/>
  <c r="T877" i="1"/>
  <c r="V877" i="1" s="1"/>
  <c r="T879" i="1"/>
  <c r="V879" i="1" s="1"/>
  <c r="W879" i="1"/>
  <c r="W885" i="1"/>
  <c r="T885" i="1"/>
  <c r="V885" i="1" s="1"/>
  <c r="T887" i="1"/>
  <c r="V887" i="1" s="1"/>
  <c r="W887" i="1"/>
  <c r="W893" i="1"/>
  <c r="T893" i="1"/>
  <c r="V893" i="1" s="1"/>
  <c r="T895" i="1"/>
  <c r="V895" i="1" s="1"/>
  <c r="W895" i="1"/>
  <c r="W901" i="1"/>
  <c r="T901" i="1"/>
  <c r="V901" i="1" s="1"/>
  <c r="T903" i="1"/>
  <c r="V903" i="1" s="1"/>
  <c r="W903" i="1"/>
  <c r="T907" i="1"/>
  <c r="V907" i="1" s="1"/>
  <c r="W907" i="1"/>
  <c r="T911" i="1"/>
  <c r="V911" i="1" s="1"/>
  <c r="W911" i="1"/>
  <c r="T915" i="1"/>
  <c r="V915" i="1" s="1"/>
  <c r="W915" i="1"/>
  <c r="T919" i="1"/>
  <c r="V919" i="1" s="1"/>
  <c r="W919" i="1"/>
  <c r="W924" i="1"/>
  <c r="T924" i="1"/>
  <c r="V924" i="1" s="1"/>
  <c r="T930" i="1"/>
  <c r="V930" i="1" s="1"/>
  <c r="W930" i="1"/>
  <c r="T935" i="1"/>
  <c r="V935" i="1" s="1"/>
  <c r="W935" i="1"/>
  <c r="W940" i="1"/>
  <c r="T940" i="1"/>
  <c r="V940" i="1" s="1"/>
  <c r="W804" i="1"/>
  <c r="T804" i="1"/>
  <c r="V804" i="1" s="1"/>
  <c r="W812" i="1"/>
  <c r="T812" i="1"/>
  <c r="V812" i="1" s="1"/>
  <c r="W820" i="1"/>
  <c r="T820" i="1"/>
  <c r="V820" i="1" s="1"/>
  <c r="W828" i="1"/>
  <c r="T828" i="1"/>
  <c r="V828" i="1" s="1"/>
  <c r="W836" i="1"/>
  <c r="T836" i="1"/>
  <c r="V836" i="1" s="1"/>
  <c r="W844" i="1"/>
  <c r="T844" i="1"/>
  <c r="V844" i="1" s="1"/>
  <c r="W852" i="1"/>
  <c r="T852" i="1"/>
  <c r="V852" i="1" s="1"/>
  <c r="W860" i="1"/>
  <c r="T860" i="1"/>
  <c r="V860" i="1" s="1"/>
  <c r="W868" i="1"/>
  <c r="T868" i="1"/>
  <c r="V868" i="1" s="1"/>
  <c r="W876" i="1"/>
  <c r="T876" i="1"/>
  <c r="V876" i="1" s="1"/>
  <c r="W884" i="1"/>
  <c r="T884" i="1"/>
  <c r="V884" i="1" s="1"/>
  <c r="W892" i="1"/>
  <c r="T892" i="1"/>
  <c r="V892" i="1" s="1"/>
  <c r="W900" i="1"/>
  <c r="T900" i="1"/>
  <c r="V900" i="1" s="1"/>
  <c r="T923" i="1"/>
  <c r="V923" i="1" s="1"/>
  <c r="W923" i="1"/>
  <c r="T934" i="1"/>
  <c r="V934" i="1" s="1"/>
  <c r="W934" i="1"/>
  <c r="T939" i="1"/>
  <c r="V939" i="1" s="1"/>
  <c r="W939" i="1"/>
  <c r="W801" i="1"/>
  <c r="T801" i="1"/>
  <c r="V801" i="1" s="1"/>
  <c r="T803" i="1"/>
  <c r="V803" i="1" s="1"/>
  <c r="W803" i="1"/>
  <c r="W809" i="1"/>
  <c r="T809" i="1"/>
  <c r="V809" i="1" s="1"/>
  <c r="T811" i="1"/>
  <c r="V811" i="1" s="1"/>
  <c r="W811" i="1"/>
  <c r="W817" i="1"/>
  <c r="T817" i="1"/>
  <c r="V817" i="1" s="1"/>
  <c r="T819" i="1"/>
  <c r="V819" i="1" s="1"/>
  <c r="W819" i="1"/>
  <c r="W825" i="1"/>
  <c r="T825" i="1"/>
  <c r="V825" i="1" s="1"/>
  <c r="T827" i="1"/>
  <c r="V827" i="1" s="1"/>
  <c r="W827" i="1"/>
  <c r="W833" i="1"/>
  <c r="T833" i="1"/>
  <c r="V833" i="1" s="1"/>
  <c r="T835" i="1"/>
  <c r="V835" i="1" s="1"/>
  <c r="W835" i="1"/>
  <c r="W841" i="1"/>
  <c r="T841" i="1"/>
  <c r="V841" i="1" s="1"/>
  <c r="T843" i="1"/>
  <c r="V843" i="1" s="1"/>
  <c r="W843" i="1"/>
  <c r="W849" i="1"/>
  <c r="T849" i="1"/>
  <c r="V849" i="1" s="1"/>
  <c r="T851" i="1"/>
  <c r="V851" i="1" s="1"/>
  <c r="W851" i="1"/>
  <c r="W857" i="1"/>
  <c r="T857" i="1"/>
  <c r="V857" i="1" s="1"/>
  <c r="T859" i="1"/>
  <c r="V859" i="1" s="1"/>
  <c r="W859" i="1"/>
  <c r="W865" i="1"/>
  <c r="T865" i="1"/>
  <c r="V865" i="1" s="1"/>
  <c r="T867" i="1"/>
  <c r="V867" i="1" s="1"/>
  <c r="W867" i="1"/>
  <c r="W873" i="1"/>
  <c r="T873" i="1"/>
  <c r="V873" i="1" s="1"/>
  <c r="T875" i="1"/>
  <c r="V875" i="1" s="1"/>
  <c r="W875" i="1"/>
  <c r="W881" i="1"/>
  <c r="T881" i="1"/>
  <c r="V881" i="1" s="1"/>
  <c r="T883" i="1"/>
  <c r="V883" i="1" s="1"/>
  <c r="W883" i="1"/>
  <c r="W889" i="1"/>
  <c r="T889" i="1"/>
  <c r="V889" i="1" s="1"/>
  <c r="T891" i="1"/>
  <c r="V891" i="1" s="1"/>
  <c r="W891" i="1"/>
  <c r="W897" i="1"/>
  <c r="T897" i="1"/>
  <c r="V897" i="1" s="1"/>
  <c r="T899" i="1"/>
  <c r="V899" i="1" s="1"/>
  <c r="W899" i="1"/>
  <c r="W921" i="1"/>
  <c r="T921" i="1"/>
  <c r="V921" i="1" s="1"/>
  <c r="W937" i="1"/>
  <c r="T937" i="1"/>
  <c r="V937" i="1" s="1"/>
  <c r="T951" i="1"/>
  <c r="V951" i="1" s="1"/>
  <c r="W951" i="1"/>
  <c r="T959" i="1"/>
  <c r="V959" i="1" s="1"/>
  <c r="W959" i="1"/>
  <c r="T967" i="1"/>
  <c r="V967" i="1" s="1"/>
  <c r="W967" i="1"/>
  <c r="T975" i="1"/>
  <c r="V975" i="1" s="1"/>
  <c r="W975" i="1"/>
  <c r="T983" i="1"/>
  <c r="V983" i="1" s="1"/>
  <c r="W983" i="1"/>
  <c r="T991" i="1"/>
  <c r="V991" i="1" s="1"/>
  <c r="W991" i="1"/>
  <c r="T999" i="1"/>
  <c r="V999" i="1" s="1"/>
  <c r="W999" i="1"/>
  <c r="T1007" i="1"/>
  <c r="V1007" i="1" s="1"/>
  <c r="W1007" i="1"/>
  <c r="T1015" i="1"/>
  <c r="V1015" i="1" s="1"/>
  <c r="W1015" i="1"/>
  <c r="T1023" i="1"/>
  <c r="V1023" i="1" s="1"/>
  <c r="W1023" i="1"/>
  <c r="T1031" i="1"/>
  <c r="V1031" i="1" s="1"/>
  <c r="W1031" i="1"/>
  <c r="T1039" i="1"/>
  <c r="V1039" i="1" s="1"/>
  <c r="W1039" i="1"/>
  <c r="T1047" i="1"/>
  <c r="V1047" i="1" s="1"/>
  <c r="W1047" i="1"/>
  <c r="T1055" i="1"/>
  <c r="V1055" i="1" s="1"/>
  <c r="W1055" i="1"/>
  <c r="T1063" i="1"/>
  <c r="V1063" i="1" s="1"/>
  <c r="W1063" i="1"/>
  <c r="T1071" i="1"/>
  <c r="V1071" i="1" s="1"/>
  <c r="W1071" i="1"/>
  <c r="T1079" i="1"/>
  <c r="V1079" i="1" s="1"/>
  <c r="W1079" i="1"/>
  <c r="T1087" i="1"/>
  <c r="V1087" i="1" s="1"/>
  <c r="W1087" i="1"/>
  <c r="T1095" i="1"/>
  <c r="V1095" i="1" s="1"/>
  <c r="W1095" i="1"/>
  <c r="T1103" i="1"/>
  <c r="V1103" i="1" s="1"/>
  <c r="W1103" i="1"/>
  <c r="T1115" i="1"/>
  <c r="V1115" i="1" s="1"/>
  <c r="W1115" i="1"/>
  <c r="T1123" i="1"/>
  <c r="V1123" i="1" s="1"/>
  <c r="W1123" i="1"/>
  <c r="T1127" i="1"/>
  <c r="V1127" i="1" s="1"/>
  <c r="W1127" i="1"/>
  <c r="T1131" i="1"/>
  <c r="V1131" i="1" s="1"/>
  <c r="W1131" i="1"/>
  <c r="T1135" i="1"/>
  <c r="V1135" i="1" s="1"/>
  <c r="W1135" i="1"/>
  <c r="T1139" i="1"/>
  <c r="V1139" i="1" s="1"/>
  <c r="W1139" i="1"/>
  <c r="T1143" i="1"/>
  <c r="V1143" i="1" s="1"/>
  <c r="W1143" i="1"/>
  <c r="T1147" i="1"/>
  <c r="V1147" i="1" s="1"/>
  <c r="W1147" i="1"/>
  <c r="T1151" i="1"/>
  <c r="V1151" i="1" s="1"/>
  <c r="W1151" i="1"/>
  <c r="T1155" i="1"/>
  <c r="V1155" i="1" s="1"/>
  <c r="W1155" i="1"/>
  <c r="T1159" i="1"/>
  <c r="V1159" i="1" s="1"/>
  <c r="W1159" i="1"/>
  <c r="T1163" i="1"/>
  <c r="V1163" i="1" s="1"/>
  <c r="W1163" i="1"/>
  <c r="T1167" i="1"/>
  <c r="V1167" i="1" s="1"/>
  <c r="W1167" i="1"/>
  <c r="T1171" i="1"/>
  <c r="V1171" i="1" s="1"/>
  <c r="W1171" i="1"/>
  <c r="T1175" i="1"/>
  <c r="V1175" i="1" s="1"/>
  <c r="W1175" i="1"/>
  <c r="T1179" i="1"/>
  <c r="V1179" i="1" s="1"/>
  <c r="W1179" i="1"/>
  <c r="T1183" i="1"/>
  <c r="V1183" i="1" s="1"/>
  <c r="W1183" i="1"/>
  <c r="T1187" i="1"/>
  <c r="V1187" i="1" s="1"/>
  <c r="W1187" i="1"/>
  <c r="T1191" i="1"/>
  <c r="V1191" i="1" s="1"/>
  <c r="W1191" i="1"/>
  <c r="T1195" i="1"/>
  <c r="V1195" i="1" s="1"/>
  <c r="W1195" i="1"/>
  <c r="T1203" i="1"/>
  <c r="V1203" i="1" s="1"/>
  <c r="W1203" i="1"/>
  <c r="W946" i="1"/>
  <c r="T946" i="1"/>
  <c r="V946" i="1" s="1"/>
  <c r="T948" i="1"/>
  <c r="V948" i="1" s="1"/>
  <c r="W948" i="1"/>
  <c r="W954" i="1"/>
  <c r="T954" i="1"/>
  <c r="V954" i="1" s="1"/>
  <c r="T956" i="1"/>
  <c r="V956" i="1" s="1"/>
  <c r="W956" i="1"/>
  <c r="W962" i="1"/>
  <c r="T962" i="1"/>
  <c r="V962" i="1" s="1"/>
  <c r="T964" i="1"/>
  <c r="V964" i="1" s="1"/>
  <c r="W964" i="1"/>
  <c r="W970" i="1"/>
  <c r="T970" i="1"/>
  <c r="V970" i="1" s="1"/>
  <c r="T972" i="1"/>
  <c r="V972" i="1" s="1"/>
  <c r="W972" i="1"/>
  <c r="W978" i="1"/>
  <c r="T978" i="1"/>
  <c r="V978" i="1" s="1"/>
  <c r="T980" i="1"/>
  <c r="V980" i="1" s="1"/>
  <c r="W980" i="1"/>
  <c r="W986" i="1"/>
  <c r="T986" i="1"/>
  <c r="V986" i="1" s="1"/>
  <c r="T988" i="1"/>
  <c r="V988" i="1" s="1"/>
  <c r="W988" i="1"/>
  <c r="W994" i="1"/>
  <c r="T994" i="1"/>
  <c r="V994" i="1" s="1"/>
  <c r="T996" i="1"/>
  <c r="V996" i="1" s="1"/>
  <c r="W996" i="1"/>
  <c r="W1002" i="1"/>
  <c r="T1002" i="1"/>
  <c r="V1002" i="1" s="1"/>
  <c r="T1004" i="1"/>
  <c r="V1004" i="1" s="1"/>
  <c r="W1004" i="1"/>
  <c r="W1010" i="1"/>
  <c r="T1010" i="1"/>
  <c r="V1010" i="1" s="1"/>
  <c r="T1012" i="1"/>
  <c r="V1012" i="1" s="1"/>
  <c r="W1012" i="1"/>
  <c r="W1018" i="1"/>
  <c r="T1018" i="1"/>
  <c r="V1018" i="1" s="1"/>
  <c r="T1020" i="1"/>
  <c r="V1020" i="1" s="1"/>
  <c r="W1020" i="1"/>
  <c r="W1026" i="1"/>
  <c r="T1026" i="1"/>
  <c r="V1026" i="1" s="1"/>
  <c r="T1028" i="1"/>
  <c r="V1028" i="1" s="1"/>
  <c r="W1028" i="1"/>
  <c r="W1034" i="1"/>
  <c r="T1034" i="1"/>
  <c r="V1034" i="1" s="1"/>
  <c r="T1036" i="1"/>
  <c r="V1036" i="1" s="1"/>
  <c r="W1036" i="1"/>
  <c r="W1042" i="1"/>
  <c r="T1042" i="1"/>
  <c r="V1042" i="1" s="1"/>
  <c r="T1044" i="1"/>
  <c r="V1044" i="1" s="1"/>
  <c r="W1044" i="1"/>
  <c r="W1050" i="1"/>
  <c r="T1050" i="1"/>
  <c r="V1050" i="1" s="1"/>
  <c r="T1052" i="1"/>
  <c r="V1052" i="1" s="1"/>
  <c r="W1052" i="1"/>
  <c r="W1058" i="1"/>
  <c r="T1058" i="1"/>
  <c r="V1058" i="1" s="1"/>
  <c r="T1060" i="1"/>
  <c r="V1060" i="1" s="1"/>
  <c r="W1060" i="1"/>
  <c r="W1066" i="1"/>
  <c r="T1066" i="1"/>
  <c r="V1066" i="1" s="1"/>
  <c r="T1068" i="1"/>
  <c r="V1068" i="1" s="1"/>
  <c r="W1068" i="1"/>
  <c r="W1074" i="1"/>
  <c r="T1074" i="1"/>
  <c r="V1074" i="1" s="1"/>
  <c r="T1076" i="1"/>
  <c r="V1076" i="1" s="1"/>
  <c r="W1076" i="1"/>
  <c r="W1082" i="1"/>
  <c r="T1082" i="1"/>
  <c r="V1082" i="1" s="1"/>
  <c r="T1084" i="1"/>
  <c r="V1084" i="1" s="1"/>
  <c r="W1084" i="1"/>
  <c r="W1090" i="1"/>
  <c r="T1090" i="1"/>
  <c r="V1090" i="1" s="1"/>
  <c r="T1092" i="1"/>
  <c r="V1092" i="1" s="1"/>
  <c r="W1092" i="1"/>
  <c r="W1098" i="1"/>
  <c r="T1098" i="1"/>
  <c r="V1098" i="1" s="1"/>
  <c r="T1100" i="1"/>
  <c r="V1100" i="1" s="1"/>
  <c r="W1100" i="1"/>
  <c r="W1106" i="1"/>
  <c r="T1106" i="1"/>
  <c r="V1106" i="1" s="1"/>
  <c r="T1108" i="1"/>
  <c r="V1108" i="1" s="1"/>
  <c r="W1108" i="1"/>
  <c r="T1112" i="1"/>
  <c r="V1112" i="1" s="1"/>
  <c r="W1112" i="1"/>
  <c r="W1118" i="1"/>
  <c r="T1118" i="1"/>
  <c r="V1118" i="1" s="1"/>
  <c r="T1120" i="1"/>
  <c r="V1120" i="1" s="1"/>
  <c r="W1120" i="1"/>
  <c r="W1196" i="1"/>
  <c r="T1196" i="1"/>
  <c r="V1196" i="1" s="1"/>
  <c r="W1200" i="1"/>
  <c r="T1200" i="1"/>
  <c r="V1200" i="1" s="1"/>
  <c r="W1117" i="1"/>
  <c r="T1117" i="1"/>
  <c r="V1117" i="1" s="1"/>
  <c r="W1125" i="1"/>
  <c r="T1125" i="1"/>
  <c r="V1125" i="1" s="1"/>
  <c r="W1133" i="1"/>
  <c r="T1133" i="1"/>
  <c r="V1133" i="1" s="1"/>
  <c r="W1141" i="1"/>
  <c r="T1141" i="1"/>
  <c r="V1141" i="1" s="1"/>
  <c r="W1149" i="1"/>
  <c r="T1149" i="1"/>
  <c r="V1149" i="1" s="1"/>
  <c r="W1157" i="1"/>
  <c r="T1157" i="1"/>
  <c r="V1157" i="1" s="1"/>
  <c r="W1165" i="1"/>
  <c r="T1165" i="1"/>
  <c r="V1165" i="1" s="1"/>
  <c r="W1173" i="1"/>
  <c r="T1173" i="1"/>
  <c r="V1173" i="1" s="1"/>
  <c r="W1181" i="1"/>
  <c r="T1181" i="1"/>
  <c r="V1181" i="1" s="1"/>
  <c r="W1189" i="1"/>
  <c r="T1189" i="1"/>
  <c r="V1189" i="1" s="1"/>
  <c r="T1202" i="1"/>
  <c r="V1202" i="1" s="1"/>
  <c r="W1202" i="1"/>
  <c r="T1220" i="1"/>
  <c r="V1220" i="1" s="1"/>
  <c r="W1220" i="1"/>
  <c r="T1251" i="1"/>
  <c r="V1251" i="1" s="1"/>
  <c r="W1251" i="1"/>
  <c r="W1261" i="1"/>
  <c r="T1261" i="1"/>
  <c r="V1261" i="1" s="1"/>
  <c r="T1283" i="1"/>
  <c r="V1283" i="1" s="1"/>
  <c r="W1283" i="1"/>
  <c r="T1316" i="1"/>
  <c r="V1316" i="1" s="1"/>
  <c r="W1316" i="1"/>
  <c r="W1325" i="1"/>
  <c r="T1325" i="1"/>
  <c r="V1325" i="1" s="1"/>
  <c r="T1347" i="1"/>
  <c r="V1347" i="1" s="1"/>
  <c r="W1347" i="1"/>
  <c r="T1215" i="1"/>
  <c r="V1215" i="1" s="1"/>
  <c r="W1215" i="1"/>
  <c r="T1248" i="1"/>
  <c r="V1248" i="1" s="1"/>
  <c r="W1248" i="1"/>
  <c r="W1257" i="1"/>
  <c r="T1257" i="1"/>
  <c r="V1257" i="1" s="1"/>
  <c r="T1279" i="1"/>
  <c r="V1279" i="1" s="1"/>
  <c r="W1279" i="1"/>
  <c r="T1312" i="1"/>
  <c r="V1312" i="1" s="1"/>
  <c r="W1312" i="1"/>
  <c r="W1321" i="1"/>
  <c r="T1321" i="1"/>
  <c r="V1321" i="1" s="1"/>
  <c r="T1343" i="1"/>
  <c r="V1343" i="1" s="1"/>
  <c r="W1343" i="1"/>
  <c r="W1237" i="1"/>
  <c r="T1237" i="1"/>
  <c r="V1237" i="1" s="1"/>
  <c r="W1269" i="1"/>
  <c r="T1269" i="1"/>
  <c r="V1269" i="1" s="1"/>
  <c r="W1301" i="1"/>
  <c r="T1301" i="1"/>
  <c r="V1301" i="1" s="1"/>
  <c r="W1333" i="1"/>
  <c r="T1333" i="1"/>
  <c r="V1333" i="1" s="1"/>
  <c r="W1463" i="1"/>
  <c r="T1463" i="1"/>
  <c r="V1463" i="1" s="1"/>
  <c r="W1495" i="1"/>
  <c r="T1495" i="1"/>
  <c r="V1495" i="1" s="1"/>
  <c r="W1217" i="1"/>
  <c r="T1217" i="1"/>
  <c r="V1217" i="1" s="1"/>
  <c r="T1288" i="1"/>
  <c r="V1288" i="1" s="1"/>
  <c r="W1288" i="1"/>
  <c r="T1352" i="1"/>
  <c r="V1352" i="1" s="1"/>
  <c r="W1352" i="1"/>
  <c r="T1369" i="1"/>
  <c r="V1369" i="1" s="1"/>
  <c r="W1369" i="1"/>
  <c r="T1385" i="1"/>
  <c r="V1385" i="1" s="1"/>
  <c r="W1385" i="1"/>
  <c r="T1401" i="1"/>
  <c r="V1401" i="1" s="1"/>
  <c r="W1401" i="1"/>
  <c r="T1417" i="1"/>
  <c r="V1417" i="1" s="1"/>
  <c r="W1417" i="1"/>
  <c r="T1433" i="1"/>
  <c r="V1433" i="1" s="1"/>
  <c r="W1433" i="1"/>
  <c r="T1449" i="1"/>
  <c r="V1449" i="1" s="1"/>
  <c r="W1449" i="1"/>
  <c r="W1508" i="1"/>
  <c r="T1508" i="1"/>
  <c r="V1508" i="1" s="1"/>
  <c r="W1512" i="1"/>
  <c r="T1512" i="1"/>
  <c r="V1512" i="1" s="1"/>
  <c r="W1516" i="1"/>
  <c r="T1516" i="1"/>
  <c r="V1516" i="1" s="1"/>
  <c r="W1520" i="1"/>
  <c r="T1520" i="1"/>
  <c r="V1520" i="1" s="1"/>
  <c r="W1524" i="1"/>
  <c r="T1524" i="1"/>
  <c r="V1524" i="1" s="1"/>
  <c r="W1528" i="1"/>
  <c r="T1528" i="1"/>
  <c r="V1528" i="1" s="1"/>
  <c r="W1532" i="1"/>
  <c r="T1532" i="1"/>
  <c r="V1532" i="1" s="1"/>
  <c r="W1536" i="1"/>
  <c r="T1536" i="1"/>
  <c r="V1536" i="1" s="1"/>
  <c r="W1540" i="1"/>
  <c r="T1540" i="1"/>
  <c r="V1540" i="1" s="1"/>
  <c r="W1544" i="1"/>
  <c r="T1544" i="1"/>
  <c r="V1544" i="1" s="1"/>
  <c r="W1548" i="1"/>
  <c r="T1548" i="1"/>
  <c r="V1548" i="1" s="1"/>
  <c r="W1552" i="1"/>
  <c r="T1552" i="1"/>
  <c r="V1552" i="1" s="1"/>
  <c r="W1556" i="1"/>
  <c r="T1556" i="1"/>
  <c r="V1556" i="1" s="1"/>
  <c r="W1560" i="1"/>
  <c r="T1560" i="1"/>
  <c r="V1560" i="1" s="1"/>
  <c r="W1564" i="1"/>
  <c r="T1564" i="1"/>
  <c r="V1564" i="1" s="1"/>
  <c r="W1568" i="1"/>
  <c r="T1568" i="1"/>
  <c r="V1568" i="1" s="1"/>
  <c r="W1572" i="1"/>
  <c r="T1572" i="1"/>
  <c r="V1572" i="1" s="1"/>
  <c r="W1576" i="1"/>
  <c r="T1576" i="1"/>
  <c r="V1576" i="1" s="1"/>
  <c r="W1580" i="1"/>
  <c r="T1580" i="1"/>
  <c r="V1580" i="1" s="1"/>
  <c r="W1584" i="1"/>
  <c r="T1584" i="1"/>
  <c r="V1584" i="1" s="1"/>
  <c r="W1588" i="1"/>
  <c r="T1588" i="1"/>
  <c r="V1588" i="1" s="1"/>
  <c r="W1592" i="1"/>
  <c r="T1592" i="1"/>
  <c r="V1592" i="1" s="1"/>
  <c r="W1596" i="1"/>
  <c r="T1596" i="1"/>
  <c r="V1596" i="1" s="1"/>
  <c r="W1600" i="1"/>
  <c r="T1600" i="1"/>
  <c r="V1600" i="1" s="1"/>
  <c r="W1604" i="1"/>
  <c r="T1604" i="1"/>
  <c r="V1604" i="1" s="1"/>
  <c r="W1639" i="1"/>
  <c r="T1639" i="1"/>
  <c r="V1639" i="1" s="1"/>
  <c r="T1650" i="1"/>
  <c r="V1650" i="1" s="1"/>
  <c r="W1650" i="1"/>
  <c r="W1485" i="1"/>
  <c r="T1485" i="1"/>
  <c r="V1485" i="1" s="1"/>
  <c r="T1518" i="1"/>
  <c r="V1518" i="1" s="1"/>
  <c r="W1518" i="1"/>
  <c r="T1534" i="1"/>
  <c r="V1534" i="1" s="1"/>
  <c r="W1534" i="1"/>
  <c r="T1550" i="1"/>
  <c r="V1550" i="1" s="1"/>
  <c r="W1550" i="1"/>
  <c r="T1566" i="1"/>
  <c r="V1566" i="1" s="1"/>
  <c r="W1566" i="1"/>
  <c r="T1582" i="1"/>
  <c r="V1582" i="1" s="1"/>
  <c r="W1582" i="1"/>
  <c r="T1598" i="1"/>
  <c r="V1598" i="1" s="1"/>
  <c r="W1598" i="1"/>
  <c r="T1638" i="1"/>
  <c r="V1638" i="1" s="1"/>
  <c r="W1638" i="1"/>
  <c r="W1659" i="1"/>
  <c r="T1659" i="1"/>
  <c r="V1659" i="1" s="1"/>
  <c r="T1240" i="1"/>
  <c r="V1240" i="1" s="1"/>
  <c r="W1240" i="1"/>
  <c r="T1255" i="1"/>
  <c r="V1255" i="1" s="1"/>
  <c r="W1255" i="1"/>
  <c r="W1265" i="1"/>
  <c r="T1265" i="1"/>
  <c r="V1265" i="1" s="1"/>
  <c r="W1297" i="1"/>
  <c r="T1297" i="1"/>
  <c r="V1297" i="1" s="1"/>
  <c r="W1329" i="1"/>
  <c r="T1329" i="1"/>
  <c r="V1329" i="1" s="1"/>
  <c r="T1355" i="1"/>
  <c r="V1355" i="1" s="1"/>
  <c r="W1355" i="1"/>
  <c r="T1359" i="1"/>
  <c r="V1359" i="1" s="1"/>
  <c r="W1359" i="1"/>
  <c r="T1363" i="1"/>
  <c r="V1363" i="1" s="1"/>
  <c r="W1363" i="1"/>
  <c r="T1367" i="1"/>
  <c r="V1367" i="1" s="1"/>
  <c r="W1367" i="1"/>
  <c r="T1371" i="1"/>
  <c r="V1371" i="1" s="1"/>
  <c r="W1371" i="1"/>
  <c r="T1375" i="1"/>
  <c r="V1375" i="1" s="1"/>
  <c r="W1375" i="1"/>
  <c r="T1379" i="1"/>
  <c r="V1379" i="1" s="1"/>
  <c r="W1379" i="1"/>
  <c r="T1383" i="1"/>
  <c r="V1383" i="1" s="1"/>
  <c r="W1383" i="1"/>
  <c r="T1387" i="1"/>
  <c r="V1387" i="1" s="1"/>
  <c r="W1387" i="1"/>
  <c r="T1391" i="1"/>
  <c r="V1391" i="1" s="1"/>
  <c r="W1391" i="1"/>
  <c r="T1395" i="1"/>
  <c r="V1395" i="1" s="1"/>
  <c r="W1395" i="1"/>
  <c r="T1399" i="1"/>
  <c r="V1399" i="1" s="1"/>
  <c r="W1399" i="1"/>
  <c r="T1403" i="1"/>
  <c r="V1403" i="1" s="1"/>
  <c r="W1403" i="1"/>
  <c r="T1407" i="1"/>
  <c r="V1407" i="1" s="1"/>
  <c r="W1407" i="1"/>
  <c r="T1411" i="1"/>
  <c r="V1411" i="1" s="1"/>
  <c r="W1411" i="1"/>
  <c r="T1415" i="1"/>
  <c r="V1415" i="1" s="1"/>
  <c r="W1415" i="1"/>
  <c r="T1419" i="1"/>
  <c r="V1419" i="1" s="1"/>
  <c r="W1419" i="1"/>
  <c r="T1423" i="1"/>
  <c r="V1423" i="1" s="1"/>
  <c r="W1423" i="1"/>
  <c r="T1427" i="1"/>
  <c r="V1427" i="1" s="1"/>
  <c r="W1427" i="1"/>
  <c r="T1431" i="1"/>
  <c r="V1431" i="1" s="1"/>
  <c r="W1431" i="1"/>
  <c r="T1435" i="1"/>
  <c r="V1435" i="1" s="1"/>
  <c r="W1435" i="1"/>
  <c r="T1451" i="1"/>
  <c r="V1451" i="1" s="1"/>
  <c r="W1451" i="1"/>
  <c r="T1458" i="1"/>
  <c r="V1458" i="1" s="1"/>
  <c r="W1458" i="1"/>
  <c r="W1464" i="1"/>
  <c r="T1464" i="1"/>
  <c r="V1464" i="1" s="1"/>
  <c r="W1477" i="1"/>
  <c r="T1477" i="1"/>
  <c r="V1477" i="1" s="1"/>
  <c r="W1511" i="1"/>
  <c r="T1511" i="1"/>
  <c r="V1511" i="1" s="1"/>
  <c r="W1519" i="1"/>
  <c r="T1519" i="1"/>
  <c r="V1519" i="1" s="1"/>
  <c r="W1527" i="1"/>
  <c r="T1527" i="1"/>
  <c r="V1527" i="1" s="1"/>
  <c r="W1535" i="1"/>
  <c r="T1535" i="1"/>
  <c r="V1535" i="1" s="1"/>
  <c r="W1543" i="1"/>
  <c r="T1543" i="1"/>
  <c r="V1543" i="1" s="1"/>
  <c r="W1551" i="1"/>
  <c r="T1551" i="1"/>
  <c r="V1551" i="1" s="1"/>
  <c r="W1559" i="1"/>
  <c r="T1559" i="1"/>
  <c r="V1559" i="1" s="1"/>
  <c r="W1567" i="1"/>
  <c r="T1567" i="1"/>
  <c r="V1567" i="1" s="1"/>
  <c r="W1575" i="1"/>
  <c r="T1575" i="1"/>
  <c r="V1575" i="1" s="1"/>
  <c r="W1583" i="1"/>
  <c r="T1583" i="1"/>
  <c r="V1583" i="1" s="1"/>
  <c r="W1591" i="1"/>
  <c r="T1591" i="1"/>
  <c r="V1591" i="1" s="1"/>
  <c r="W1599" i="1"/>
  <c r="T1599" i="1"/>
  <c r="V1599" i="1" s="1"/>
  <c r="W1607" i="1"/>
  <c r="T1607" i="1"/>
  <c r="V1607" i="1" s="1"/>
  <c r="T1626" i="1"/>
  <c r="V1626" i="1" s="1"/>
  <c r="W1626" i="1"/>
  <c r="T1658" i="1"/>
  <c r="V1658" i="1" s="1"/>
  <c r="W1658" i="1"/>
  <c r="T1224" i="1"/>
  <c r="V1224" i="1" s="1"/>
  <c r="W1224" i="1"/>
  <c r="T1239" i="1"/>
  <c r="V1239" i="1" s="1"/>
  <c r="W1239" i="1"/>
  <c r="W1249" i="1"/>
  <c r="T1249" i="1"/>
  <c r="V1249" i="1" s="1"/>
  <c r="W1270" i="1"/>
  <c r="T1270" i="1"/>
  <c r="V1270" i="1" s="1"/>
  <c r="W1286" i="1"/>
  <c r="T1286" i="1"/>
  <c r="V1286" i="1" s="1"/>
  <c r="W1302" i="1"/>
  <c r="T1302" i="1"/>
  <c r="V1302" i="1" s="1"/>
  <c r="W1318" i="1"/>
  <c r="T1318" i="1"/>
  <c r="V1318" i="1" s="1"/>
  <c r="W1334" i="1"/>
  <c r="T1334" i="1"/>
  <c r="V1334" i="1" s="1"/>
  <c r="W1350" i="1"/>
  <c r="T1350" i="1"/>
  <c r="V1350" i="1" s="1"/>
  <c r="T1482" i="1"/>
  <c r="V1482" i="1" s="1"/>
  <c r="W1482" i="1"/>
  <c r="W1488" i="1"/>
  <c r="T1488" i="1"/>
  <c r="V1488" i="1" s="1"/>
  <c r="T1646" i="1"/>
  <c r="V1646" i="1" s="1"/>
  <c r="W1646" i="1"/>
  <c r="W1667" i="1"/>
  <c r="T1667" i="1"/>
  <c r="V1667" i="1" s="1"/>
  <c r="T1682" i="1"/>
  <c r="V1682" i="1" s="1"/>
  <c r="W1682" i="1"/>
  <c r="T1714" i="1"/>
  <c r="V1714" i="1" s="1"/>
  <c r="W1714" i="1"/>
  <c r="W1624" i="1"/>
  <c r="T1624" i="1"/>
  <c r="V1624" i="1" s="1"/>
  <c r="T1745" i="1"/>
  <c r="V1745" i="1" s="1"/>
  <c r="W1745" i="1"/>
  <c r="W1764" i="1"/>
  <c r="T1764" i="1"/>
  <c r="V1764" i="1" s="1"/>
  <c r="T1641" i="1"/>
  <c r="V1641" i="1" s="1"/>
  <c r="W1641" i="1"/>
  <c r="W1691" i="1"/>
  <c r="T1691" i="1"/>
  <c r="V1691" i="1" s="1"/>
  <c r="W1707" i="1"/>
  <c r="T1707" i="1"/>
  <c r="V1707" i="1" s="1"/>
  <c r="W1723" i="1"/>
  <c r="T1723" i="1"/>
  <c r="V1723" i="1" s="1"/>
  <c r="T1753" i="1"/>
  <c r="V1753" i="1" s="1"/>
  <c r="W1753" i="1"/>
  <c r="W1769" i="1"/>
  <c r="T1769" i="1"/>
  <c r="V1769" i="1" s="1"/>
  <c r="W1801" i="1"/>
  <c r="T1801" i="1"/>
  <c r="V1801" i="1" s="1"/>
  <c r="W1833" i="1"/>
  <c r="T1833" i="1"/>
  <c r="V1833" i="1" s="1"/>
  <c r="W1865" i="1"/>
  <c r="T1865" i="1"/>
  <c r="V1865" i="1" s="1"/>
  <c r="W1656" i="1"/>
  <c r="T1656" i="1"/>
  <c r="V1656" i="1" s="1"/>
  <c r="T1771" i="1"/>
  <c r="V1771" i="1" s="1"/>
  <c r="W1771" i="1"/>
  <c r="W1797" i="1"/>
  <c r="T1797" i="1"/>
  <c r="V1797" i="1" s="1"/>
  <c r="W1804" i="1"/>
  <c r="T1804" i="1"/>
  <c r="V1804" i="1" s="1"/>
  <c r="T1835" i="1"/>
  <c r="V1835" i="1" s="1"/>
  <c r="W1835" i="1"/>
  <c r="W1861" i="1"/>
  <c r="T1861" i="1"/>
  <c r="V1861" i="1" s="1"/>
  <c r="W1868" i="1"/>
  <c r="T1868" i="1"/>
  <c r="V1868" i="1" s="1"/>
  <c r="T1609" i="1"/>
  <c r="V1609" i="1" s="1"/>
  <c r="W1609" i="1"/>
  <c r="T1673" i="1"/>
  <c r="V1673" i="1" s="1"/>
  <c r="W1673" i="1"/>
  <c r="W1683" i="1"/>
  <c r="T1683" i="1"/>
  <c r="V1683" i="1" s="1"/>
  <c r="W1699" i="1"/>
  <c r="T1699" i="1"/>
  <c r="V1699" i="1" s="1"/>
  <c r="W1715" i="1"/>
  <c r="T1715" i="1"/>
  <c r="V1715" i="1" s="1"/>
  <c r="W1731" i="1"/>
  <c r="T1731" i="1"/>
  <c r="V1731" i="1" s="1"/>
  <c r="T1767" i="1"/>
  <c r="V1767" i="1" s="1"/>
  <c r="W1767" i="1"/>
  <c r="W1777" i="1"/>
  <c r="T1777" i="1"/>
  <c r="V1777" i="1" s="1"/>
  <c r="W1784" i="1"/>
  <c r="T1784" i="1"/>
  <c r="V1784" i="1" s="1"/>
  <c r="T1799" i="1"/>
  <c r="V1799" i="1" s="1"/>
  <c r="W1799" i="1"/>
  <c r="W1809" i="1"/>
  <c r="T1809" i="1"/>
  <c r="V1809" i="1" s="1"/>
  <c r="W1816" i="1"/>
  <c r="T1816" i="1"/>
  <c r="V1816" i="1" s="1"/>
  <c r="T1847" i="1"/>
  <c r="V1847" i="1" s="1"/>
  <c r="W1847" i="1"/>
  <c r="W1857" i="1"/>
  <c r="T1857" i="1"/>
  <c r="V1857" i="1" s="1"/>
  <c r="W1880" i="1"/>
  <c r="T1880" i="1"/>
  <c r="V1880" i="1" s="1"/>
  <c r="T2015" i="1"/>
  <c r="V2015" i="1" s="1"/>
  <c r="W2015" i="1"/>
  <c r="T2047" i="1"/>
  <c r="V2047" i="1" s="1"/>
  <c r="W2047" i="1"/>
  <c r="T2079" i="1"/>
  <c r="V2079" i="1" s="1"/>
  <c r="W2079" i="1"/>
  <c r="W2027" i="1"/>
  <c r="T2027" i="1"/>
  <c r="V2027" i="1" s="1"/>
  <c r="W2067" i="1"/>
  <c r="T2067" i="1"/>
  <c r="V2067" i="1" s="1"/>
  <c r="W2083" i="1"/>
  <c r="T2083" i="1"/>
  <c r="V2083" i="1" s="1"/>
  <c r="T2102" i="1"/>
  <c r="V2102" i="1" s="1"/>
  <c r="W2102" i="1"/>
  <c r="W2120" i="1"/>
  <c r="T2120" i="1"/>
  <c r="V2120" i="1" s="1"/>
  <c r="W2174" i="1"/>
  <c r="T2174" i="1"/>
  <c r="V2174" i="1" s="1"/>
  <c r="W2183" i="1"/>
  <c r="T2183" i="1"/>
  <c r="V2183" i="1" s="1"/>
  <c r="W2238" i="1"/>
  <c r="T2238" i="1"/>
  <c r="V2238" i="1" s="1"/>
  <c r="W2003" i="1"/>
  <c r="T2003" i="1"/>
  <c r="V2003" i="1" s="1"/>
  <c r="W2107" i="1"/>
  <c r="T2107" i="1"/>
  <c r="V2107" i="1" s="1"/>
  <c r="T2113" i="1"/>
  <c r="V2113" i="1" s="1"/>
  <c r="W2113" i="1"/>
  <c r="W2154" i="1"/>
  <c r="T2154" i="1"/>
  <c r="V2154" i="1" s="1"/>
  <c r="W2179" i="1"/>
  <c r="T2179" i="1"/>
  <c r="V2179" i="1" s="1"/>
  <c r="T2197" i="1"/>
  <c r="V2197" i="1" s="1"/>
  <c r="W2197" i="1"/>
  <c r="W2218" i="1"/>
  <c r="T2218" i="1"/>
  <c r="V2218" i="1" s="1"/>
  <c r="W2243" i="1"/>
  <c r="T2243" i="1"/>
  <c r="V2243" i="1" s="1"/>
  <c r="W2011" i="1"/>
  <c r="T2011" i="1"/>
  <c r="V2011" i="1" s="1"/>
  <c r="T2121" i="1"/>
  <c r="V2121" i="1" s="1"/>
  <c r="W2121" i="1"/>
  <c r="W2147" i="1"/>
  <c r="T2147" i="1"/>
  <c r="V2147" i="1" s="1"/>
  <c r="W2159" i="1"/>
  <c r="T2159" i="1"/>
  <c r="V2159" i="1" s="1"/>
  <c r="W2182" i="1"/>
  <c r="T2182" i="1"/>
  <c r="V2182" i="1" s="1"/>
  <c r="T2193" i="1"/>
  <c r="V2193" i="1" s="1"/>
  <c r="W2193" i="1"/>
  <c r="W2223" i="1"/>
  <c r="T2223" i="1"/>
  <c r="V2223" i="1" s="1"/>
  <c r="W2246" i="1"/>
  <c r="T2246" i="1"/>
  <c r="V2246" i="1" s="1"/>
  <c r="W2254" i="1"/>
  <c r="T2254" i="1"/>
  <c r="V2254" i="1" s="1"/>
  <c r="W2262" i="1"/>
  <c r="T2262" i="1"/>
  <c r="V2262" i="1" s="1"/>
  <c r="W2270" i="1"/>
  <c r="T2270" i="1"/>
  <c r="V2270" i="1" s="1"/>
  <c r="W2278" i="1"/>
  <c r="T2278" i="1"/>
  <c r="V2278" i="1" s="1"/>
  <c r="W2286" i="1"/>
  <c r="T2286" i="1"/>
  <c r="V2286" i="1" s="1"/>
  <c r="W2294" i="1"/>
  <c r="T2294" i="1"/>
  <c r="V2294" i="1" s="1"/>
  <c r="W2302" i="1"/>
  <c r="T2302" i="1"/>
  <c r="V2302" i="1" s="1"/>
  <c r="W2310" i="1"/>
  <c r="T2310" i="1"/>
  <c r="V2310" i="1" s="1"/>
  <c r="W2318" i="1"/>
  <c r="T2318" i="1"/>
  <c r="V2318" i="1" s="1"/>
  <c r="W2326" i="1"/>
  <c r="T2326" i="1"/>
  <c r="V2326" i="1" s="1"/>
  <c r="W2334" i="1"/>
  <c r="T2334" i="1"/>
  <c r="V2334" i="1" s="1"/>
  <c r="W2342" i="1"/>
  <c r="T2342" i="1"/>
  <c r="V2342" i="1" s="1"/>
  <c r="W2350" i="1"/>
  <c r="T2350" i="1"/>
  <c r="V2350" i="1" s="1"/>
  <c r="W2358" i="1"/>
  <c r="T2358" i="1"/>
  <c r="V2358" i="1" s="1"/>
  <c r="W2366" i="1"/>
  <c r="T2366" i="1"/>
  <c r="V2366" i="1" s="1"/>
  <c r="W2374" i="1"/>
  <c r="T2374" i="1"/>
  <c r="V2374" i="1" s="1"/>
  <c r="W2382" i="1"/>
  <c r="T2382" i="1"/>
  <c r="V2382" i="1" s="1"/>
  <c r="W2390" i="1"/>
  <c r="T2390" i="1"/>
  <c r="V2390" i="1" s="1"/>
  <c r="W2398" i="1"/>
  <c r="T2398" i="1"/>
  <c r="V2398" i="1" s="1"/>
  <c r="W2406" i="1"/>
  <c r="T2406" i="1"/>
  <c r="V2406" i="1" s="1"/>
  <c r="W2414" i="1"/>
  <c r="T2414" i="1"/>
  <c r="V2414" i="1" s="1"/>
  <c r="W2422" i="1"/>
  <c r="T2422" i="1"/>
  <c r="V2422" i="1" s="1"/>
  <c r="W2430" i="1"/>
  <c r="T2430" i="1"/>
  <c r="V2430" i="1" s="1"/>
  <c r="W2438" i="1"/>
  <c r="T2438" i="1"/>
  <c r="V2438" i="1" s="1"/>
  <c r="W2446" i="1"/>
  <c r="T2446" i="1"/>
  <c r="V2446" i="1" s="1"/>
  <c r="W2454" i="1"/>
  <c r="T2454" i="1"/>
  <c r="V2454" i="1" s="1"/>
  <c r="W2462" i="1"/>
  <c r="T2462" i="1"/>
  <c r="V2462" i="1" s="1"/>
  <c r="W2470" i="1"/>
  <c r="T2470" i="1"/>
  <c r="V2470" i="1" s="1"/>
  <c r="W2051" i="1"/>
  <c r="T2051" i="1"/>
  <c r="V2051" i="1" s="1"/>
  <c r="T2097" i="1"/>
  <c r="V2097" i="1" s="1"/>
  <c r="W2097" i="1"/>
  <c r="W2144" i="1"/>
  <c r="T2144" i="1"/>
  <c r="V2144" i="1" s="1"/>
  <c r="W2155" i="1"/>
  <c r="T2155" i="1"/>
  <c r="V2155" i="1" s="1"/>
  <c r="W2171" i="1"/>
  <c r="T2171" i="1"/>
  <c r="V2171" i="1" s="1"/>
  <c r="W2187" i="1"/>
  <c r="T2187" i="1"/>
  <c r="V2187" i="1" s="1"/>
  <c r="W2203" i="1"/>
  <c r="T2203" i="1"/>
  <c r="V2203" i="1" s="1"/>
  <c r="W2219" i="1"/>
  <c r="T2219" i="1"/>
  <c r="V2219" i="1" s="1"/>
  <c r="W2235" i="1"/>
  <c r="T2235" i="1"/>
  <c r="V2235" i="1" s="1"/>
  <c r="T2257" i="1"/>
  <c r="V2257" i="1" s="1"/>
  <c r="W2257" i="1"/>
  <c r="T2273" i="1"/>
  <c r="V2273" i="1" s="1"/>
  <c r="W2273" i="1"/>
  <c r="T2289" i="1"/>
  <c r="V2289" i="1" s="1"/>
  <c r="W2289" i="1"/>
  <c r="T2305" i="1"/>
  <c r="V2305" i="1" s="1"/>
  <c r="W2305" i="1"/>
  <c r="T2321" i="1"/>
  <c r="V2321" i="1" s="1"/>
  <c r="W2321" i="1"/>
  <c r="T2337" i="1"/>
  <c r="V2337" i="1" s="1"/>
  <c r="W2337" i="1"/>
  <c r="T2353" i="1"/>
  <c r="V2353" i="1" s="1"/>
  <c r="W2353" i="1"/>
  <c r="T2369" i="1"/>
  <c r="V2369" i="1" s="1"/>
  <c r="W2369" i="1"/>
  <c r="T2385" i="1"/>
  <c r="V2385" i="1" s="1"/>
  <c r="W2385" i="1"/>
  <c r="T2401" i="1"/>
  <c r="V2401" i="1" s="1"/>
  <c r="W2401" i="1"/>
  <c r="T2417" i="1"/>
  <c r="V2417" i="1" s="1"/>
  <c r="W2417" i="1"/>
  <c r="T2433" i="1"/>
  <c r="V2433" i="1" s="1"/>
  <c r="W2433" i="1"/>
  <c r="T2449" i="1"/>
  <c r="V2449" i="1" s="1"/>
  <c r="W2449" i="1"/>
  <c r="T2465" i="1"/>
  <c r="V2465" i="1" s="1"/>
  <c r="W2465" i="1"/>
  <c r="T2486" i="1"/>
  <c r="V2486" i="1" s="1"/>
  <c r="W2486" i="1"/>
  <c r="T2157" i="1"/>
  <c r="V2157" i="1" s="1"/>
  <c r="W2157" i="1"/>
  <c r="T2169" i="1"/>
  <c r="V2169" i="1" s="1"/>
  <c r="W2169" i="1"/>
  <c r="T2189" i="1"/>
  <c r="V2189" i="1" s="1"/>
  <c r="W2189" i="1"/>
  <c r="T2201" i="1"/>
  <c r="V2201" i="1" s="1"/>
  <c r="W2201" i="1"/>
  <c r="T2221" i="1"/>
  <c r="V2221" i="1" s="1"/>
  <c r="W2221" i="1"/>
  <c r="T2233" i="1"/>
  <c r="V2233" i="1" s="1"/>
  <c r="W2233" i="1"/>
  <c r="W2519" i="1"/>
  <c r="T2519" i="1"/>
  <c r="V2519" i="1" s="1"/>
  <c r="T2641" i="1"/>
  <c r="V2641" i="1" s="1"/>
  <c r="W2641" i="1"/>
  <c r="T2673" i="1"/>
  <c r="V2673" i="1" s="1"/>
  <c r="W2673" i="1"/>
  <c r="T2705" i="1"/>
  <c r="V2705" i="1" s="1"/>
  <c r="W2705" i="1"/>
  <c r="T2737" i="1"/>
  <c r="V2737" i="1" s="1"/>
  <c r="W2737" i="1"/>
  <c r="T2769" i="1"/>
  <c r="V2769" i="1" s="1"/>
  <c r="W2769" i="1"/>
  <c r="T2801" i="1"/>
  <c r="V2801" i="1" s="1"/>
  <c r="W2801" i="1"/>
  <c r="T2833" i="1"/>
  <c r="V2833" i="1" s="1"/>
  <c r="W2833" i="1"/>
  <c r="T2865" i="1"/>
  <c r="V2865" i="1" s="1"/>
  <c r="W2865" i="1"/>
  <c r="T2245" i="1"/>
  <c r="V2245" i="1" s="1"/>
  <c r="W2245" i="1"/>
  <c r="W2498" i="1"/>
  <c r="T2498" i="1"/>
  <c r="V2498" i="1" s="1"/>
  <c r="W2518" i="1"/>
  <c r="T2518" i="1"/>
  <c r="V2518" i="1" s="1"/>
  <c r="W2526" i="1"/>
  <c r="T2526" i="1"/>
  <c r="V2526" i="1" s="1"/>
  <c r="W2542" i="1"/>
  <c r="T2542" i="1"/>
  <c r="V2542" i="1" s="1"/>
  <c r="W2558" i="1"/>
  <c r="T2558" i="1"/>
  <c r="V2558" i="1" s="1"/>
  <c r="W2574" i="1"/>
  <c r="T2574" i="1"/>
  <c r="V2574" i="1" s="1"/>
  <c r="W2590" i="1"/>
  <c r="T2590" i="1"/>
  <c r="V2590" i="1" s="1"/>
  <c r="W2606" i="1"/>
  <c r="T2606" i="1"/>
  <c r="V2606" i="1" s="1"/>
  <c r="W2622" i="1"/>
  <c r="T2622" i="1"/>
  <c r="V2622" i="1" s="1"/>
  <c r="T2645" i="1"/>
  <c r="V2645" i="1" s="1"/>
  <c r="W2645" i="1"/>
  <c r="W2666" i="1"/>
  <c r="T2666" i="1"/>
  <c r="V2666" i="1" s="1"/>
  <c r="T2709" i="1"/>
  <c r="V2709" i="1" s="1"/>
  <c r="W2709" i="1"/>
  <c r="W2730" i="1"/>
  <c r="T2730" i="1"/>
  <c r="V2730" i="1" s="1"/>
  <c r="T2773" i="1"/>
  <c r="V2773" i="1" s="1"/>
  <c r="W2773" i="1"/>
  <c r="W2794" i="1"/>
  <c r="T2794" i="1"/>
  <c r="V2794" i="1" s="1"/>
  <c r="T2837" i="1"/>
  <c r="V2837" i="1" s="1"/>
  <c r="W2837" i="1"/>
  <c r="W2858" i="1"/>
  <c r="T2858" i="1"/>
  <c r="V2858" i="1" s="1"/>
  <c r="T2524" i="1"/>
  <c r="V2524" i="1" s="1"/>
  <c r="W2524" i="1"/>
  <c r="W2654" i="1"/>
  <c r="T2654" i="1"/>
  <c r="V2654" i="1" s="1"/>
  <c r="W2686" i="1"/>
  <c r="T2686" i="1"/>
  <c r="V2686" i="1" s="1"/>
  <c r="W2718" i="1"/>
  <c r="T2718" i="1"/>
  <c r="V2718" i="1" s="1"/>
  <c r="W2750" i="1"/>
  <c r="T2750" i="1"/>
  <c r="V2750" i="1" s="1"/>
  <c r="W2782" i="1"/>
  <c r="T2782" i="1"/>
  <c r="V2782" i="1" s="1"/>
  <c r="W2814" i="1"/>
  <c r="T2814" i="1"/>
  <c r="V2814" i="1" s="1"/>
  <c r="W2846" i="1"/>
  <c r="T2846" i="1"/>
  <c r="V2846" i="1" s="1"/>
  <c r="T2492" i="1"/>
  <c r="V2492" i="1" s="1"/>
  <c r="W2492" i="1"/>
  <c r="T2496" i="1"/>
  <c r="V2496" i="1" s="1"/>
  <c r="W2496" i="1"/>
  <c r="W2503" i="1"/>
  <c r="T2503" i="1"/>
  <c r="V2503" i="1" s="1"/>
  <c r="T2653" i="1"/>
  <c r="V2653" i="1" s="1"/>
  <c r="W2653" i="1"/>
  <c r="W2674" i="1"/>
  <c r="T2674" i="1"/>
  <c r="V2674" i="1" s="1"/>
  <c r="T2717" i="1"/>
  <c r="V2717" i="1" s="1"/>
  <c r="W2717" i="1"/>
  <c r="W2738" i="1"/>
  <c r="T2738" i="1"/>
  <c r="V2738" i="1" s="1"/>
  <c r="T2781" i="1"/>
  <c r="V2781" i="1" s="1"/>
  <c r="W2781" i="1"/>
  <c r="W2802" i="1"/>
  <c r="T2802" i="1"/>
  <c r="V2802" i="1" s="1"/>
  <c r="T2845" i="1"/>
  <c r="V2845" i="1" s="1"/>
  <c r="W2845" i="1"/>
  <c r="T2881" i="1"/>
  <c r="V2881" i="1" s="1"/>
  <c r="W2881" i="1"/>
  <c r="W2647" i="1"/>
  <c r="T2647" i="1"/>
  <c r="V2647" i="1" s="1"/>
  <c r="W2699" i="1"/>
  <c r="T2699" i="1"/>
  <c r="V2699" i="1" s="1"/>
  <c r="T2760" i="1"/>
  <c r="V2760" i="1" s="1"/>
  <c r="W2760" i="1"/>
  <c r="W2775" i="1"/>
  <c r="T2775" i="1"/>
  <c r="V2775" i="1" s="1"/>
  <c r="W2827" i="1"/>
  <c r="T2827" i="1"/>
  <c r="V2827" i="1" s="1"/>
  <c r="W3127" i="1"/>
  <c r="T3127" i="1"/>
  <c r="V3127" i="1" s="1"/>
  <c r="W3136" i="1"/>
  <c r="T3136" i="1"/>
  <c r="V3136" i="1" s="1"/>
  <c r="W3191" i="1"/>
  <c r="T3191" i="1"/>
  <c r="V3191" i="1" s="1"/>
  <c r="W3200" i="1"/>
  <c r="T3200" i="1"/>
  <c r="V3200" i="1" s="1"/>
  <c r="W3255" i="1"/>
  <c r="T3255" i="1"/>
  <c r="V3255" i="1" s="1"/>
  <c r="W3264" i="1"/>
  <c r="T3264" i="1"/>
  <c r="V3264" i="1" s="1"/>
  <c r="W3319" i="1"/>
  <c r="T3319" i="1"/>
  <c r="V3319" i="1" s="1"/>
  <c r="W3328" i="1"/>
  <c r="T3328" i="1"/>
  <c r="V3328" i="1" s="1"/>
  <c r="W3379" i="1"/>
  <c r="T3379" i="1"/>
  <c r="V3379" i="1" s="1"/>
  <c r="W2683" i="1"/>
  <c r="T2683" i="1"/>
  <c r="V2683" i="1" s="1"/>
  <c r="T2744" i="1"/>
  <c r="V2744" i="1" s="1"/>
  <c r="W2744" i="1"/>
  <c r="W2759" i="1"/>
  <c r="T2759" i="1"/>
  <c r="V2759" i="1" s="1"/>
  <c r="W2811" i="1"/>
  <c r="T2811" i="1"/>
  <c r="V2811" i="1" s="1"/>
  <c r="W2882" i="1"/>
  <c r="T2882" i="1"/>
  <c r="V2882" i="1" s="1"/>
  <c r="T2887" i="1"/>
  <c r="V2887" i="1" s="1"/>
  <c r="W2887" i="1"/>
  <c r="W3132" i="1"/>
  <c r="T3132" i="1"/>
  <c r="V3132" i="1" s="1"/>
  <c r="W3139" i="1"/>
  <c r="T3139" i="1"/>
  <c r="V3139" i="1" s="1"/>
  <c r="W3196" i="1"/>
  <c r="T3196" i="1"/>
  <c r="V3196" i="1" s="1"/>
  <c r="W3203" i="1"/>
  <c r="T3203" i="1"/>
  <c r="V3203" i="1" s="1"/>
  <c r="W3260" i="1"/>
  <c r="T3260" i="1"/>
  <c r="V3260" i="1" s="1"/>
  <c r="W3267" i="1"/>
  <c r="T3267" i="1"/>
  <c r="V3267" i="1" s="1"/>
  <c r="W3324" i="1"/>
  <c r="T3324" i="1"/>
  <c r="V3324" i="1" s="1"/>
  <c r="W3331" i="1"/>
  <c r="T3331" i="1"/>
  <c r="V3331" i="1" s="1"/>
  <c r="W3351" i="1"/>
  <c r="T3351" i="1"/>
  <c r="V3351" i="1" s="1"/>
  <c r="T3378" i="1"/>
  <c r="V3378" i="1" s="1"/>
  <c r="W3378" i="1"/>
  <c r="W3399" i="1"/>
  <c r="T3399" i="1"/>
  <c r="V3399" i="1" s="1"/>
  <c r="W3407" i="1"/>
  <c r="T3407" i="1"/>
  <c r="V3407" i="1" s="1"/>
  <c r="W3415" i="1"/>
  <c r="T3415" i="1"/>
  <c r="V3415" i="1" s="1"/>
  <c r="W3423" i="1"/>
  <c r="T3423" i="1"/>
  <c r="V3423" i="1" s="1"/>
  <c r="T2540" i="1"/>
  <c r="V2540" i="1" s="1"/>
  <c r="W2540" i="1"/>
  <c r="T2572" i="1"/>
  <c r="V2572" i="1" s="1"/>
  <c r="W2572" i="1"/>
  <c r="T2604" i="1"/>
  <c r="V2604" i="1" s="1"/>
  <c r="W2604" i="1"/>
  <c r="T2636" i="1"/>
  <c r="V2636" i="1" s="1"/>
  <c r="W2636" i="1"/>
  <c r="T2724" i="1"/>
  <c r="V2724" i="1" s="1"/>
  <c r="W2724" i="1"/>
  <c r="T2852" i="1"/>
  <c r="V2852" i="1" s="1"/>
  <c r="W2852" i="1"/>
  <c r="W2869" i="1"/>
  <c r="T2869" i="1"/>
  <c r="V2869" i="1" s="1"/>
  <c r="T2893" i="1"/>
  <c r="V2893" i="1" s="1"/>
  <c r="W2893" i="1"/>
  <c r="T2901" i="1"/>
  <c r="V2901" i="1" s="1"/>
  <c r="W2901" i="1"/>
  <c r="T2909" i="1"/>
  <c r="V2909" i="1" s="1"/>
  <c r="W2909" i="1"/>
  <c r="T2917" i="1"/>
  <c r="V2917" i="1" s="1"/>
  <c r="W2917" i="1"/>
  <c r="T2925" i="1"/>
  <c r="V2925" i="1" s="1"/>
  <c r="W2925" i="1"/>
  <c r="T2933" i="1"/>
  <c r="V2933" i="1" s="1"/>
  <c r="W2933" i="1"/>
  <c r="T2941" i="1"/>
  <c r="V2941" i="1" s="1"/>
  <c r="W2941" i="1"/>
  <c r="T2949" i="1"/>
  <c r="V2949" i="1" s="1"/>
  <c r="W2949" i="1"/>
  <c r="T2957" i="1"/>
  <c r="V2957" i="1" s="1"/>
  <c r="W2957" i="1"/>
  <c r="T2965" i="1"/>
  <c r="V2965" i="1" s="1"/>
  <c r="W2965" i="1"/>
  <c r="T2973" i="1"/>
  <c r="V2973" i="1" s="1"/>
  <c r="W2973" i="1"/>
  <c r="T2981" i="1"/>
  <c r="V2981" i="1" s="1"/>
  <c r="W2981" i="1"/>
  <c r="T2989" i="1"/>
  <c r="V2989" i="1" s="1"/>
  <c r="W2989" i="1"/>
  <c r="T2997" i="1"/>
  <c r="V2997" i="1" s="1"/>
  <c r="W2997" i="1"/>
  <c r="T3005" i="1"/>
  <c r="V3005" i="1" s="1"/>
  <c r="W3005" i="1"/>
  <c r="T3013" i="1"/>
  <c r="V3013" i="1" s="1"/>
  <c r="W3013" i="1"/>
  <c r="T3021" i="1"/>
  <c r="V3021" i="1" s="1"/>
  <c r="W3021" i="1"/>
  <c r="T3029" i="1"/>
  <c r="V3029" i="1" s="1"/>
  <c r="W3029" i="1"/>
  <c r="T3037" i="1"/>
  <c r="V3037" i="1" s="1"/>
  <c r="W3037" i="1"/>
  <c r="T3045" i="1"/>
  <c r="V3045" i="1" s="1"/>
  <c r="W3045" i="1"/>
  <c r="T3053" i="1"/>
  <c r="V3053" i="1" s="1"/>
  <c r="W3053" i="1"/>
  <c r="T3061" i="1"/>
  <c r="V3061" i="1" s="1"/>
  <c r="W3061" i="1"/>
  <c r="T3069" i="1"/>
  <c r="V3069" i="1" s="1"/>
  <c r="W3069" i="1"/>
  <c r="T3077" i="1"/>
  <c r="V3077" i="1" s="1"/>
  <c r="W3077" i="1"/>
  <c r="T3085" i="1"/>
  <c r="V3085" i="1" s="1"/>
  <c r="W3085" i="1"/>
  <c r="T3093" i="1"/>
  <c r="V3093" i="1" s="1"/>
  <c r="W3093" i="1"/>
  <c r="T3101" i="1"/>
  <c r="V3101" i="1" s="1"/>
  <c r="W3101" i="1"/>
  <c r="T3109" i="1"/>
  <c r="V3109" i="1" s="1"/>
  <c r="W3109" i="1"/>
  <c r="W3135" i="1"/>
  <c r="T3135" i="1"/>
  <c r="V3135" i="1" s="1"/>
  <c r="T3146" i="1"/>
  <c r="V3146" i="1" s="1"/>
  <c r="W3146" i="1"/>
  <c r="W3176" i="1"/>
  <c r="T3176" i="1"/>
  <c r="V3176" i="1" s="1"/>
  <c r="W3199" i="1"/>
  <c r="T3199" i="1"/>
  <c r="V3199" i="1" s="1"/>
  <c r="T3210" i="1"/>
  <c r="V3210" i="1" s="1"/>
  <c r="W3210" i="1"/>
  <c r="W3240" i="1"/>
  <c r="T3240" i="1"/>
  <c r="V3240" i="1" s="1"/>
  <c r="W3263" i="1"/>
  <c r="T3263" i="1"/>
  <c r="V3263" i="1" s="1"/>
  <c r="T3274" i="1"/>
  <c r="V3274" i="1" s="1"/>
  <c r="W3274" i="1"/>
  <c r="W3304" i="1"/>
  <c r="T3304" i="1"/>
  <c r="V3304" i="1" s="1"/>
  <c r="W3327" i="1"/>
  <c r="T3327" i="1"/>
  <c r="V3327" i="1" s="1"/>
  <c r="T3338" i="1"/>
  <c r="V3338" i="1" s="1"/>
  <c r="W3338" i="1"/>
  <c r="W3355" i="1"/>
  <c r="T3355" i="1"/>
  <c r="V3355" i="1" s="1"/>
  <c r="T3398" i="1"/>
  <c r="V3398" i="1" s="1"/>
  <c r="W3398" i="1"/>
  <c r="T3414" i="1"/>
  <c r="V3414" i="1" s="1"/>
  <c r="W3414" i="1"/>
  <c r="T2552" i="1"/>
  <c r="V2552" i="1" s="1"/>
  <c r="W2552" i="1"/>
  <c r="T2584" i="1"/>
  <c r="V2584" i="1" s="1"/>
  <c r="W2584" i="1"/>
  <c r="T2616" i="1"/>
  <c r="V2616" i="1" s="1"/>
  <c r="W2616" i="1"/>
  <c r="T2708" i="1"/>
  <c r="V2708" i="1" s="1"/>
  <c r="W2708" i="1"/>
  <c r="T2836" i="1"/>
  <c r="V2836" i="1" s="1"/>
  <c r="W2836" i="1"/>
  <c r="W2891" i="1"/>
  <c r="T2891" i="1"/>
  <c r="V2891" i="1" s="1"/>
  <c r="W2899" i="1"/>
  <c r="T2899" i="1"/>
  <c r="V2899" i="1" s="1"/>
  <c r="W2907" i="1"/>
  <c r="T2907" i="1"/>
  <c r="V2907" i="1" s="1"/>
  <c r="W2915" i="1"/>
  <c r="T2915" i="1"/>
  <c r="V2915" i="1" s="1"/>
  <c r="W2923" i="1"/>
  <c r="T2923" i="1"/>
  <c r="V2923" i="1" s="1"/>
  <c r="W2931" i="1"/>
  <c r="T2931" i="1"/>
  <c r="V2931" i="1" s="1"/>
  <c r="W2939" i="1"/>
  <c r="T2939" i="1"/>
  <c r="V2939" i="1" s="1"/>
  <c r="W2947" i="1"/>
  <c r="T2947" i="1"/>
  <c r="V2947" i="1" s="1"/>
  <c r="W2955" i="1"/>
  <c r="T2955" i="1"/>
  <c r="V2955" i="1" s="1"/>
  <c r="W2963" i="1"/>
  <c r="T2963" i="1"/>
  <c r="V2963" i="1" s="1"/>
  <c r="W2971" i="1"/>
  <c r="T2971" i="1"/>
  <c r="V2971" i="1" s="1"/>
  <c r="W2979" i="1"/>
  <c r="T2979" i="1"/>
  <c r="V2979" i="1" s="1"/>
  <c r="W2987" i="1"/>
  <c r="T2987" i="1"/>
  <c r="V2987" i="1" s="1"/>
  <c r="W2995" i="1"/>
  <c r="T2995" i="1"/>
  <c r="V2995" i="1" s="1"/>
  <c r="W3003" i="1"/>
  <c r="T3003" i="1"/>
  <c r="V3003" i="1" s="1"/>
  <c r="W3011" i="1"/>
  <c r="T3011" i="1"/>
  <c r="V3011" i="1" s="1"/>
  <c r="W3019" i="1"/>
  <c r="T3019" i="1"/>
  <c r="V3019" i="1" s="1"/>
  <c r="W3027" i="1"/>
  <c r="T3027" i="1"/>
  <c r="V3027" i="1" s="1"/>
  <c r="W3035" i="1"/>
  <c r="T3035" i="1"/>
  <c r="V3035" i="1" s="1"/>
  <c r="W3043" i="1"/>
  <c r="T3043" i="1"/>
  <c r="V3043" i="1" s="1"/>
  <c r="W3051" i="1"/>
  <c r="T3051" i="1"/>
  <c r="V3051" i="1" s="1"/>
  <c r="W3059" i="1"/>
  <c r="T3059" i="1"/>
  <c r="V3059" i="1" s="1"/>
  <c r="W3067" i="1"/>
  <c r="T3067" i="1"/>
  <c r="V3067" i="1" s="1"/>
  <c r="W3075" i="1"/>
  <c r="T3075" i="1"/>
  <c r="V3075" i="1" s="1"/>
  <c r="W3083" i="1"/>
  <c r="T3083" i="1"/>
  <c r="V3083" i="1" s="1"/>
  <c r="W3091" i="1"/>
  <c r="T3091" i="1"/>
  <c r="V3091" i="1" s="1"/>
  <c r="W3099" i="1"/>
  <c r="T3099" i="1"/>
  <c r="V3099" i="1" s="1"/>
  <c r="W3107" i="1"/>
  <c r="T3107" i="1"/>
  <c r="V3107" i="1" s="1"/>
  <c r="W3115" i="1"/>
  <c r="T3115" i="1"/>
  <c r="V3115" i="1" s="1"/>
  <c r="W3131" i="1"/>
  <c r="T3131" i="1"/>
  <c r="V3131" i="1" s="1"/>
  <c r="W3147" i="1"/>
  <c r="T3147" i="1"/>
  <c r="V3147" i="1" s="1"/>
  <c r="W3163" i="1"/>
  <c r="T3163" i="1"/>
  <c r="V3163" i="1" s="1"/>
  <c r="W3179" i="1"/>
  <c r="T3179" i="1"/>
  <c r="V3179" i="1" s="1"/>
  <c r="W3195" i="1"/>
  <c r="T3195" i="1"/>
  <c r="V3195" i="1" s="1"/>
  <c r="W3211" i="1"/>
  <c r="T3211" i="1"/>
  <c r="V3211" i="1" s="1"/>
  <c r="W3227" i="1"/>
  <c r="T3227" i="1"/>
  <c r="V3227" i="1" s="1"/>
  <c r="W3243" i="1"/>
  <c r="T3243" i="1"/>
  <c r="V3243" i="1" s="1"/>
  <c r="W3259" i="1"/>
  <c r="T3259" i="1"/>
  <c r="V3259" i="1" s="1"/>
  <c r="W3275" i="1"/>
  <c r="T3275" i="1"/>
  <c r="V3275" i="1" s="1"/>
  <c r="W3291" i="1"/>
  <c r="T3291" i="1"/>
  <c r="V3291" i="1" s="1"/>
  <c r="W3307" i="1"/>
  <c r="T3307" i="1"/>
  <c r="V3307" i="1" s="1"/>
  <c r="W3323" i="1"/>
  <c r="T3323" i="1"/>
  <c r="V3323" i="1" s="1"/>
  <c r="W3339" i="1"/>
  <c r="T3339" i="1"/>
  <c r="V3339" i="1" s="1"/>
  <c r="W3347" i="1"/>
  <c r="T3347" i="1"/>
  <c r="V3347" i="1" s="1"/>
  <c r="T3369" i="1"/>
  <c r="V3369" i="1" s="1"/>
  <c r="W3369" i="1"/>
  <c r="T3386" i="1"/>
  <c r="V3386" i="1" s="1"/>
  <c r="W3386" i="1"/>
  <c r="T3401" i="1"/>
  <c r="V3401" i="1" s="1"/>
  <c r="W3401" i="1"/>
  <c r="T3417" i="1"/>
  <c r="V3417" i="1" s="1"/>
  <c r="W3417" i="1"/>
  <c r="W3368" i="1"/>
  <c r="T3368" i="1"/>
  <c r="V3368" i="1" s="1"/>
  <c r="W3408" i="1"/>
  <c r="T3408" i="1"/>
  <c r="V3408" i="1" s="1"/>
  <c r="W3424" i="1"/>
  <c r="T3424" i="1"/>
  <c r="V3424" i="1" s="1"/>
  <c r="W3364" i="1"/>
  <c r="T3364" i="1"/>
  <c r="V3364" i="1" s="1"/>
  <c r="T3381" i="1"/>
  <c r="V3381" i="1" s="1"/>
  <c r="W3381" i="1"/>
  <c r="W3352" i="1"/>
  <c r="T3352" i="1"/>
  <c r="V3352" i="1" s="1"/>
  <c r="W3380" i="1"/>
  <c r="T3380" i="1"/>
  <c r="V3380" i="1" s="1"/>
  <c r="T3397" i="1"/>
  <c r="V3397" i="1" s="1"/>
  <c r="W3397" i="1"/>
  <c r="W3396" i="1"/>
  <c r="T3396" i="1"/>
  <c r="V3396" i="1" s="1"/>
  <c r="W3404" i="1"/>
  <c r="T3404" i="1"/>
  <c r="V3404" i="1" s="1"/>
  <c r="W3420" i="1"/>
  <c r="T3420" i="1"/>
  <c r="V3420" i="1" s="1"/>
  <c r="T11" i="1"/>
  <c r="V11" i="1" s="1"/>
  <c r="W11" i="1"/>
  <c r="W12" i="1"/>
  <c r="T12" i="1"/>
  <c r="V12" i="1" s="1"/>
  <c r="W17" i="1"/>
  <c r="T17" i="1"/>
  <c r="V17" i="1" s="1"/>
  <c r="W20" i="1"/>
  <c r="T20" i="1"/>
  <c r="V20" i="1" s="1"/>
  <c r="T22" i="1"/>
  <c r="V22" i="1" s="1"/>
  <c r="W22" i="1"/>
  <c r="W25" i="1"/>
  <c r="T25" i="1"/>
  <c r="V25" i="1" s="1"/>
  <c r="T63" i="1"/>
  <c r="V63" i="1" s="1"/>
  <c r="W63" i="1"/>
  <c r="T39" i="1"/>
  <c r="V39" i="1" s="1"/>
  <c r="W39" i="1"/>
  <c r="W46" i="1"/>
  <c r="T46" i="1"/>
  <c r="V46" i="1" s="1"/>
  <c r="W54" i="1"/>
  <c r="T54" i="1"/>
  <c r="V54" i="1" s="1"/>
  <c r="T67" i="1"/>
  <c r="V67" i="1" s="1"/>
  <c r="W67" i="1"/>
  <c r="T105" i="1"/>
  <c r="V105" i="1" s="1"/>
  <c r="W105" i="1"/>
  <c r="W83" i="1"/>
  <c r="T83" i="1"/>
  <c r="V83" i="1" s="1"/>
  <c r="W91" i="1"/>
  <c r="T91" i="1"/>
  <c r="V91" i="1" s="1"/>
  <c r="W61" i="1"/>
  <c r="T61" i="1"/>
  <c r="V61" i="1" s="1"/>
  <c r="T75" i="1"/>
  <c r="V75" i="1" s="1"/>
  <c r="W75" i="1"/>
  <c r="T81" i="1"/>
  <c r="V81" i="1" s="1"/>
  <c r="W81" i="1"/>
  <c r="T85" i="1"/>
  <c r="V85" i="1" s="1"/>
  <c r="W85" i="1"/>
  <c r="T89" i="1"/>
  <c r="V89" i="1" s="1"/>
  <c r="W89" i="1"/>
  <c r="T93" i="1"/>
  <c r="V93" i="1" s="1"/>
  <c r="W93" i="1"/>
  <c r="T97" i="1"/>
  <c r="V97" i="1" s="1"/>
  <c r="W97" i="1"/>
  <c r="W72" i="1"/>
  <c r="T72" i="1"/>
  <c r="V72" i="1" s="1"/>
  <c r="T100" i="1"/>
  <c r="V100" i="1" s="1"/>
  <c r="W100" i="1"/>
  <c r="W158" i="1"/>
  <c r="T158" i="1"/>
  <c r="V158" i="1" s="1"/>
  <c r="W124" i="1"/>
  <c r="T124" i="1"/>
  <c r="V124" i="1" s="1"/>
  <c r="W132" i="1"/>
  <c r="T132" i="1"/>
  <c r="V132" i="1" s="1"/>
  <c r="W140" i="1"/>
  <c r="T140" i="1"/>
  <c r="V140" i="1" s="1"/>
  <c r="W148" i="1"/>
  <c r="T148" i="1"/>
  <c r="V148" i="1" s="1"/>
  <c r="T170" i="1"/>
  <c r="V170" i="1" s="1"/>
  <c r="W170" i="1"/>
  <c r="T178" i="1"/>
  <c r="V178" i="1" s="1"/>
  <c r="W178" i="1"/>
  <c r="T186" i="1"/>
  <c r="V186" i="1" s="1"/>
  <c r="W186" i="1"/>
  <c r="T194" i="1"/>
  <c r="V194" i="1" s="1"/>
  <c r="W194" i="1"/>
  <c r="T202" i="1"/>
  <c r="V202" i="1" s="1"/>
  <c r="W202" i="1"/>
  <c r="T210" i="1"/>
  <c r="V210" i="1" s="1"/>
  <c r="W210" i="1"/>
  <c r="W212" i="1"/>
  <c r="T212" i="1"/>
  <c r="V212" i="1" s="1"/>
  <c r="T223" i="1"/>
  <c r="V223" i="1" s="1"/>
  <c r="W223" i="1"/>
  <c r="T227" i="1"/>
  <c r="V227" i="1" s="1"/>
  <c r="W227" i="1"/>
  <c r="T167" i="1"/>
  <c r="V167" i="1" s="1"/>
  <c r="W167" i="1"/>
  <c r="W175" i="1"/>
  <c r="T175" i="1"/>
  <c r="V175" i="1" s="1"/>
  <c r="T177" i="1"/>
  <c r="V177" i="1" s="1"/>
  <c r="W177" i="1"/>
  <c r="W183" i="1"/>
  <c r="T183" i="1"/>
  <c r="V183" i="1" s="1"/>
  <c r="T185" i="1"/>
  <c r="V185" i="1" s="1"/>
  <c r="W185" i="1"/>
  <c r="W191" i="1"/>
  <c r="T191" i="1"/>
  <c r="V191" i="1" s="1"/>
  <c r="T193" i="1"/>
  <c r="V193" i="1" s="1"/>
  <c r="W193" i="1"/>
  <c r="W199" i="1"/>
  <c r="T199" i="1"/>
  <c r="V199" i="1" s="1"/>
  <c r="T201" i="1"/>
  <c r="V201" i="1" s="1"/>
  <c r="W201" i="1"/>
  <c r="W207" i="1"/>
  <c r="T207" i="1"/>
  <c r="V207" i="1" s="1"/>
  <c r="T209" i="1"/>
  <c r="V209" i="1" s="1"/>
  <c r="W209" i="1"/>
  <c r="W217" i="1"/>
  <c r="T217" i="1"/>
  <c r="V217" i="1" s="1"/>
  <c r="W171" i="1"/>
  <c r="T171" i="1"/>
  <c r="V171" i="1" s="1"/>
  <c r="T173" i="1"/>
  <c r="V173" i="1" s="1"/>
  <c r="W173" i="1"/>
  <c r="W179" i="1"/>
  <c r="T179" i="1"/>
  <c r="V179" i="1" s="1"/>
  <c r="T181" i="1"/>
  <c r="V181" i="1" s="1"/>
  <c r="W181" i="1"/>
  <c r="W187" i="1"/>
  <c r="T187" i="1"/>
  <c r="V187" i="1" s="1"/>
  <c r="T189" i="1"/>
  <c r="V189" i="1" s="1"/>
  <c r="W189" i="1"/>
  <c r="W195" i="1"/>
  <c r="T195" i="1"/>
  <c r="V195" i="1" s="1"/>
  <c r="T197" i="1"/>
  <c r="V197" i="1" s="1"/>
  <c r="W197" i="1"/>
  <c r="W203" i="1"/>
  <c r="T203" i="1"/>
  <c r="V203" i="1" s="1"/>
  <c r="T205" i="1"/>
  <c r="V205" i="1" s="1"/>
  <c r="W205" i="1"/>
  <c r="W211" i="1"/>
  <c r="T211" i="1"/>
  <c r="V211" i="1" s="1"/>
  <c r="W225" i="1"/>
  <c r="T225" i="1"/>
  <c r="V225" i="1" s="1"/>
  <c r="T233" i="1"/>
  <c r="V233" i="1" s="1"/>
  <c r="W233" i="1"/>
  <c r="T238" i="1"/>
  <c r="V238" i="1" s="1"/>
  <c r="W238" i="1"/>
  <c r="W243" i="1"/>
  <c r="T243" i="1"/>
  <c r="V243" i="1" s="1"/>
  <c r="T249" i="1"/>
  <c r="V249" i="1" s="1"/>
  <c r="W249" i="1"/>
  <c r="T254" i="1"/>
  <c r="V254" i="1" s="1"/>
  <c r="W254" i="1"/>
  <c r="W259" i="1"/>
  <c r="T259" i="1"/>
  <c r="V259" i="1" s="1"/>
  <c r="T265" i="1"/>
  <c r="V265" i="1" s="1"/>
  <c r="W265" i="1"/>
  <c r="T270" i="1"/>
  <c r="V270" i="1" s="1"/>
  <c r="W270" i="1"/>
  <c r="W275" i="1"/>
  <c r="T275" i="1"/>
  <c r="V275" i="1" s="1"/>
  <c r="W285" i="1"/>
  <c r="T285" i="1"/>
  <c r="V285" i="1" s="1"/>
  <c r="W236" i="1"/>
  <c r="T236" i="1"/>
  <c r="V236" i="1" s="1"/>
  <c r="W252" i="1"/>
  <c r="T252" i="1"/>
  <c r="V252" i="1" s="1"/>
  <c r="W268" i="1"/>
  <c r="T268" i="1"/>
  <c r="V268" i="1" s="1"/>
  <c r="T287" i="1"/>
  <c r="V287" i="1" s="1"/>
  <c r="W287" i="1"/>
  <c r="T295" i="1"/>
  <c r="V295" i="1" s="1"/>
  <c r="W295" i="1"/>
  <c r="W293" i="1"/>
  <c r="T293" i="1"/>
  <c r="V293" i="1" s="1"/>
  <c r="W301" i="1"/>
  <c r="T301" i="1"/>
  <c r="V301" i="1" s="1"/>
  <c r="W309" i="1"/>
  <c r="T309" i="1"/>
  <c r="V309" i="1" s="1"/>
  <c r="W317" i="1"/>
  <c r="T317" i="1"/>
  <c r="V317" i="1" s="1"/>
  <c r="W325" i="1"/>
  <c r="T325" i="1"/>
  <c r="V325" i="1" s="1"/>
  <c r="T335" i="1"/>
  <c r="V335" i="1" s="1"/>
  <c r="W335" i="1"/>
  <c r="W290" i="1"/>
  <c r="T290" i="1"/>
  <c r="V290" i="1" s="1"/>
  <c r="T292" i="1"/>
  <c r="V292" i="1" s="1"/>
  <c r="W292" i="1"/>
  <c r="W298" i="1"/>
  <c r="T298" i="1"/>
  <c r="V298" i="1" s="1"/>
  <c r="T300" i="1"/>
  <c r="V300" i="1" s="1"/>
  <c r="W300" i="1"/>
  <c r="T304" i="1"/>
  <c r="V304" i="1" s="1"/>
  <c r="W304" i="1"/>
  <c r="T308" i="1"/>
  <c r="V308" i="1" s="1"/>
  <c r="W308" i="1"/>
  <c r="T312" i="1"/>
  <c r="V312" i="1" s="1"/>
  <c r="W312" i="1"/>
  <c r="T316" i="1"/>
  <c r="V316" i="1" s="1"/>
  <c r="W316" i="1"/>
  <c r="T320" i="1"/>
  <c r="V320" i="1" s="1"/>
  <c r="W320" i="1"/>
  <c r="T324" i="1"/>
  <c r="V324" i="1" s="1"/>
  <c r="W324" i="1"/>
  <c r="T328" i="1"/>
  <c r="V328" i="1" s="1"/>
  <c r="W328" i="1"/>
  <c r="T351" i="1"/>
  <c r="V351" i="1" s="1"/>
  <c r="W351" i="1"/>
  <c r="W364" i="1"/>
  <c r="T364" i="1"/>
  <c r="V364" i="1" s="1"/>
  <c r="T367" i="1"/>
  <c r="V367" i="1" s="1"/>
  <c r="W367" i="1"/>
  <c r="W380" i="1"/>
  <c r="T380" i="1"/>
  <c r="V380" i="1" s="1"/>
  <c r="T383" i="1"/>
  <c r="V383" i="1" s="1"/>
  <c r="W383" i="1"/>
  <c r="W396" i="1"/>
  <c r="T396" i="1"/>
  <c r="V396" i="1" s="1"/>
  <c r="T399" i="1"/>
  <c r="V399" i="1" s="1"/>
  <c r="W399" i="1"/>
  <c r="T362" i="1"/>
  <c r="V362" i="1" s="1"/>
  <c r="W362" i="1"/>
  <c r="T378" i="1"/>
  <c r="V378" i="1" s="1"/>
  <c r="W378" i="1"/>
  <c r="T394" i="1"/>
  <c r="V394" i="1" s="1"/>
  <c r="W394" i="1"/>
  <c r="W413" i="1"/>
  <c r="T413" i="1"/>
  <c r="V413" i="1" s="1"/>
  <c r="W352" i="1"/>
  <c r="T352" i="1"/>
  <c r="V352" i="1" s="1"/>
  <c r="T355" i="1"/>
  <c r="V355" i="1" s="1"/>
  <c r="W355" i="1"/>
  <c r="W368" i="1"/>
  <c r="T368" i="1"/>
  <c r="V368" i="1" s="1"/>
  <c r="T371" i="1"/>
  <c r="V371" i="1" s="1"/>
  <c r="W371" i="1"/>
  <c r="W384" i="1"/>
  <c r="T384" i="1"/>
  <c r="V384" i="1" s="1"/>
  <c r="T387" i="1"/>
  <c r="V387" i="1" s="1"/>
  <c r="W387" i="1"/>
  <c r="W400" i="1"/>
  <c r="T400" i="1"/>
  <c r="V400" i="1" s="1"/>
  <c r="T403" i="1"/>
  <c r="V403" i="1" s="1"/>
  <c r="W403" i="1"/>
  <c r="T420" i="1"/>
  <c r="V420" i="1" s="1"/>
  <c r="W420" i="1"/>
  <c r="T424" i="1"/>
  <c r="V424" i="1" s="1"/>
  <c r="W424" i="1"/>
  <c r="T428" i="1"/>
  <c r="V428" i="1" s="1"/>
  <c r="W428" i="1"/>
  <c r="T432" i="1"/>
  <c r="V432" i="1" s="1"/>
  <c r="W432" i="1"/>
  <c r="T436" i="1"/>
  <c r="V436" i="1" s="1"/>
  <c r="W436" i="1"/>
  <c r="T440" i="1"/>
  <c r="V440" i="1" s="1"/>
  <c r="W440" i="1"/>
  <c r="T444" i="1"/>
  <c r="V444" i="1" s="1"/>
  <c r="W444" i="1"/>
  <c r="T448" i="1"/>
  <c r="V448" i="1" s="1"/>
  <c r="W448" i="1"/>
  <c r="T452" i="1"/>
  <c r="V452" i="1" s="1"/>
  <c r="W452" i="1"/>
  <c r="W462" i="1"/>
  <c r="T462" i="1"/>
  <c r="V462" i="1" s="1"/>
  <c r="T464" i="1"/>
  <c r="V464" i="1" s="1"/>
  <c r="W464" i="1"/>
  <c r="W486" i="1"/>
  <c r="T486" i="1"/>
  <c r="V486" i="1" s="1"/>
  <c r="T488" i="1"/>
  <c r="V488" i="1" s="1"/>
  <c r="W488" i="1"/>
  <c r="T539" i="1"/>
  <c r="V539" i="1" s="1"/>
  <c r="W539" i="1"/>
  <c r="W414" i="1"/>
  <c r="T414" i="1"/>
  <c r="V414" i="1" s="1"/>
  <c r="W461" i="1"/>
  <c r="T461" i="1"/>
  <c r="V461" i="1" s="1"/>
  <c r="W469" i="1"/>
  <c r="T469" i="1"/>
  <c r="V469" i="1" s="1"/>
  <c r="W477" i="1"/>
  <c r="T477" i="1"/>
  <c r="V477" i="1" s="1"/>
  <c r="W485" i="1"/>
  <c r="T485" i="1"/>
  <c r="V485" i="1" s="1"/>
  <c r="W493" i="1"/>
  <c r="T493" i="1"/>
  <c r="V493" i="1" s="1"/>
  <c r="W501" i="1"/>
  <c r="T501" i="1"/>
  <c r="V501" i="1" s="1"/>
  <c r="W509" i="1"/>
  <c r="T509" i="1"/>
  <c r="V509" i="1" s="1"/>
  <c r="W517" i="1"/>
  <c r="T517" i="1"/>
  <c r="V517" i="1" s="1"/>
  <c r="W525" i="1"/>
  <c r="T525" i="1"/>
  <c r="V525" i="1" s="1"/>
  <c r="W533" i="1"/>
  <c r="T533" i="1"/>
  <c r="V533" i="1" s="1"/>
  <c r="W425" i="1"/>
  <c r="T425" i="1"/>
  <c r="V425" i="1" s="1"/>
  <c r="W433" i="1"/>
  <c r="T433" i="1"/>
  <c r="V433" i="1" s="1"/>
  <c r="W441" i="1"/>
  <c r="T441" i="1"/>
  <c r="V441" i="1" s="1"/>
  <c r="W449" i="1"/>
  <c r="T449" i="1"/>
  <c r="V449" i="1" s="1"/>
  <c r="W465" i="1"/>
  <c r="T465" i="1"/>
  <c r="V465" i="1" s="1"/>
  <c r="W489" i="1"/>
  <c r="T489" i="1"/>
  <c r="V489" i="1" s="1"/>
  <c r="T670" i="1"/>
  <c r="V670" i="1" s="1"/>
  <c r="W670" i="1"/>
  <c r="W553" i="1"/>
  <c r="T553" i="1"/>
  <c r="V553" i="1" s="1"/>
  <c r="T556" i="1"/>
  <c r="V556" i="1" s="1"/>
  <c r="W556" i="1"/>
  <c r="W569" i="1"/>
  <c r="T569" i="1"/>
  <c r="V569" i="1" s="1"/>
  <c r="T572" i="1"/>
  <c r="V572" i="1" s="1"/>
  <c r="W572" i="1"/>
  <c r="W585" i="1"/>
  <c r="T585" i="1"/>
  <c r="V585" i="1" s="1"/>
  <c r="T588" i="1"/>
  <c r="V588" i="1" s="1"/>
  <c r="W588" i="1"/>
  <c r="W601" i="1"/>
  <c r="T601" i="1"/>
  <c r="V601" i="1" s="1"/>
  <c r="T604" i="1"/>
  <c r="V604" i="1" s="1"/>
  <c r="W604" i="1"/>
  <c r="W617" i="1"/>
  <c r="T617" i="1"/>
  <c r="V617" i="1" s="1"/>
  <c r="T620" i="1"/>
  <c r="V620" i="1" s="1"/>
  <c r="W620" i="1"/>
  <c r="W633" i="1"/>
  <c r="T633" i="1"/>
  <c r="V633" i="1" s="1"/>
  <c r="T636" i="1"/>
  <c r="V636" i="1" s="1"/>
  <c r="W636" i="1"/>
  <c r="W649" i="1"/>
  <c r="T649" i="1"/>
  <c r="V649" i="1" s="1"/>
  <c r="T652" i="1"/>
  <c r="V652" i="1" s="1"/>
  <c r="W652" i="1"/>
  <c r="W665" i="1"/>
  <c r="T665" i="1"/>
  <c r="V665" i="1" s="1"/>
  <c r="T551" i="1"/>
  <c r="V551" i="1" s="1"/>
  <c r="W551" i="1"/>
  <c r="T567" i="1"/>
  <c r="V567" i="1" s="1"/>
  <c r="W567" i="1"/>
  <c r="T583" i="1"/>
  <c r="V583" i="1" s="1"/>
  <c r="W583" i="1"/>
  <c r="T599" i="1"/>
  <c r="V599" i="1" s="1"/>
  <c r="W599" i="1"/>
  <c r="T615" i="1"/>
  <c r="V615" i="1" s="1"/>
  <c r="W615" i="1"/>
  <c r="T631" i="1"/>
  <c r="V631" i="1" s="1"/>
  <c r="W631" i="1"/>
  <c r="T647" i="1"/>
  <c r="V647" i="1" s="1"/>
  <c r="W647" i="1"/>
  <c r="T663" i="1"/>
  <c r="V663" i="1" s="1"/>
  <c r="W663" i="1"/>
  <c r="T689" i="1"/>
  <c r="V689" i="1" s="1"/>
  <c r="W689" i="1"/>
  <c r="W707" i="1"/>
  <c r="T707" i="1"/>
  <c r="V707" i="1" s="1"/>
  <c r="T713" i="1"/>
  <c r="V713" i="1" s="1"/>
  <c r="W713" i="1"/>
  <c r="W719" i="1"/>
  <c r="T719" i="1"/>
  <c r="V719" i="1" s="1"/>
  <c r="T740" i="1"/>
  <c r="V740" i="1" s="1"/>
  <c r="W740" i="1"/>
  <c r="T748" i="1"/>
  <c r="V748" i="1" s="1"/>
  <c r="W748" i="1"/>
  <c r="T757" i="1"/>
  <c r="V757" i="1" s="1"/>
  <c r="W757" i="1"/>
  <c r="W767" i="1"/>
  <c r="T767" i="1"/>
  <c r="V767" i="1" s="1"/>
  <c r="W775" i="1"/>
  <c r="T775" i="1"/>
  <c r="V775" i="1" s="1"/>
  <c r="W778" i="1"/>
  <c r="T778" i="1"/>
  <c r="V778" i="1" s="1"/>
  <c r="W791" i="1"/>
  <c r="T791" i="1"/>
  <c r="V791" i="1" s="1"/>
  <c r="W798" i="1"/>
  <c r="T798" i="1"/>
  <c r="V798" i="1" s="1"/>
  <c r="T677" i="1"/>
  <c r="V677" i="1" s="1"/>
  <c r="W677" i="1"/>
  <c r="T685" i="1"/>
  <c r="V685" i="1" s="1"/>
  <c r="W685" i="1"/>
  <c r="W706" i="1"/>
  <c r="T706" i="1"/>
  <c r="V706" i="1" s="1"/>
  <c r="W711" i="1"/>
  <c r="T711" i="1"/>
  <c r="V711" i="1" s="1"/>
  <c r="W718" i="1"/>
  <c r="T718" i="1"/>
  <c r="V718" i="1" s="1"/>
  <c r="T728" i="1"/>
  <c r="V728" i="1" s="1"/>
  <c r="W728" i="1"/>
  <c r="W738" i="1"/>
  <c r="T738" i="1"/>
  <c r="V738" i="1" s="1"/>
  <c r="W746" i="1"/>
  <c r="T746" i="1"/>
  <c r="V746" i="1" s="1"/>
  <c r="W754" i="1"/>
  <c r="T754" i="1"/>
  <c r="V754" i="1" s="1"/>
  <c r="T765" i="1"/>
  <c r="V765" i="1" s="1"/>
  <c r="W765" i="1"/>
  <c r="T773" i="1"/>
  <c r="V773" i="1" s="1"/>
  <c r="W773" i="1"/>
  <c r="T789" i="1"/>
  <c r="V789" i="1" s="1"/>
  <c r="W789" i="1"/>
  <c r="T797" i="1"/>
  <c r="V797" i="1" s="1"/>
  <c r="W797" i="1"/>
  <c r="W695" i="1"/>
  <c r="T695" i="1"/>
  <c r="V695" i="1" s="1"/>
  <c r="W699" i="1"/>
  <c r="T699" i="1"/>
  <c r="V699" i="1" s="1"/>
  <c r="W703" i="1"/>
  <c r="T703" i="1"/>
  <c r="V703" i="1" s="1"/>
  <c r="T709" i="1"/>
  <c r="V709" i="1" s="1"/>
  <c r="W709" i="1"/>
  <c r="W715" i="1"/>
  <c r="T715" i="1"/>
  <c r="V715" i="1" s="1"/>
  <c r="W726" i="1"/>
  <c r="T726" i="1"/>
  <c r="V726" i="1" s="1"/>
  <c r="W734" i="1"/>
  <c r="T734" i="1"/>
  <c r="V734" i="1" s="1"/>
  <c r="T744" i="1"/>
  <c r="V744" i="1" s="1"/>
  <c r="W744" i="1"/>
  <c r="T752" i="1"/>
  <c r="V752" i="1" s="1"/>
  <c r="W752" i="1"/>
  <c r="W763" i="1"/>
  <c r="T763" i="1"/>
  <c r="V763" i="1" s="1"/>
  <c r="W771" i="1"/>
  <c r="T771" i="1"/>
  <c r="V771" i="1" s="1"/>
  <c r="T785" i="1"/>
  <c r="V785" i="1" s="1"/>
  <c r="W785" i="1"/>
  <c r="W795" i="1"/>
  <c r="T795" i="1"/>
  <c r="V795" i="1" s="1"/>
  <c r="W908" i="1"/>
  <c r="T908" i="1"/>
  <c r="V908" i="1" s="1"/>
  <c r="W916" i="1"/>
  <c r="T916" i="1"/>
  <c r="V916" i="1" s="1"/>
  <c r="W928" i="1"/>
  <c r="T928" i="1"/>
  <c r="V928" i="1" s="1"/>
  <c r="W941" i="1"/>
  <c r="T941" i="1"/>
  <c r="V941" i="1" s="1"/>
  <c r="T1198" i="1"/>
  <c r="V1198" i="1" s="1"/>
  <c r="W1198" i="1"/>
  <c r="W1213" i="1"/>
  <c r="T1213" i="1"/>
  <c r="V1213" i="1" s="1"/>
  <c r="T1236" i="1"/>
  <c r="V1236" i="1" s="1"/>
  <c r="W1236" i="1"/>
  <c r="T1267" i="1"/>
  <c r="V1267" i="1" s="1"/>
  <c r="W1267" i="1"/>
  <c r="T1300" i="1"/>
  <c r="V1300" i="1" s="1"/>
  <c r="W1300" i="1"/>
  <c r="W1309" i="1"/>
  <c r="T1309" i="1"/>
  <c r="V1309" i="1" s="1"/>
  <c r="T1331" i="1"/>
  <c r="V1331" i="1" s="1"/>
  <c r="W1331" i="1"/>
  <c r="W1113" i="1"/>
  <c r="T1113" i="1"/>
  <c r="V1113" i="1" s="1"/>
  <c r="W1121" i="1"/>
  <c r="T1121" i="1"/>
  <c r="V1121" i="1" s="1"/>
  <c r="W1204" i="1"/>
  <c r="T1204" i="1"/>
  <c r="V1204" i="1" s="1"/>
  <c r="T1232" i="1"/>
  <c r="V1232" i="1" s="1"/>
  <c r="W1232" i="1"/>
  <c r="W1241" i="1"/>
  <c r="T1241" i="1"/>
  <c r="V1241" i="1" s="1"/>
  <c r="T1263" i="1"/>
  <c r="V1263" i="1" s="1"/>
  <c r="W1263" i="1"/>
  <c r="T1296" i="1"/>
  <c r="V1296" i="1" s="1"/>
  <c r="W1296" i="1"/>
  <c r="W1305" i="1"/>
  <c r="T1305" i="1"/>
  <c r="V1305" i="1" s="1"/>
  <c r="T1327" i="1"/>
  <c r="V1327" i="1" s="1"/>
  <c r="W1327" i="1"/>
  <c r="T1212" i="1"/>
  <c r="V1212" i="1" s="1"/>
  <c r="W1212" i="1"/>
  <c r="T1228" i="1"/>
  <c r="V1228" i="1" s="1"/>
  <c r="W1228" i="1"/>
  <c r="T1243" i="1"/>
  <c r="V1243" i="1" s="1"/>
  <c r="W1243" i="1"/>
  <c r="T1260" i="1"/>
  <c r="V1260" i="1" s="1"/>
  <c r="W1260" i="1"/>
  <c r="T1275" i="1"/>
  <c r="V1275" i="1" s="1"/>
  <c r="W1275" i="1"/>
  <c r="T1292" i="1"/>
  <c r="V1292" i="1" s="1"/>
  <c r="W1292" i="1"/>
  <c r="T1307" i="1"/>
  <c r="V1307" i="1" s="1"/>
  <c r="W1307" i="1"/>
  <c r="T1324" i="1"/>
  <c r="V1324" i="1" s="1"/>
  <c r="W1324" i="1"/>
  <c r="T1339" i="1"/>
  <c r="V1339" i="1" s="1"/>
  <c r="W1339" i="1"/>
  <c r="W1487" i="1"/>
  <c r="T1487" i="1"/>
  <c r="V1487" i="1" s="1"/>
  <c r="T1304" i="1"/>
  <c r="V1304" i="1" s="1"/>
  <c r="W1304" i="1"/>
  <c r="T1357" i="1"/>
  <c r="V1357" i="1" s="1"/>
  <c r="W1357" i="1"/>
  <c r="T1373" i="1"/>
  <c r="V1373" i="1" s="1"/>
  <c r="W1373" i="1"/>
  <c r="T1389" i="1"/>
  <c r="V1389" i="1" s="1"/>
  <c r="W1389" i="1"/>
  <c r="T1405" i="1"/>
  <c r="V1405" i="1" s="1"/>
  <c r="W1405" i="1"/>
  <c r="T1421" i="1"/>
  <c r="V1421" i="1" s="1"/>
  <c r="W1421" i="1"/>
  <c r="T1437" i="1"/>
  <c r="V1437" i="1" s="1"/>
  <c r="W1437" i="1"/>
  <c r="T1453" i="1"/>
  <c r="V1453" i="1" s="1"/>
  <c r="W1453" i="1"/>
  <c r="T1491" i="1"/>
  <c r="V1491" i="1" s="1"/>
  <c r="W1491" i="1"/>
  <c r="T1506" i="1"/>
  <c r="V1506" i="1" s="1"/>
  <c r="W1506" i="1"/>
  <c r="W1623" i="1"/>
  <c r="T1623" i="1"/>
  <c r="V1623" i="1" s="1"/>
  <c r="T1634" i="1"/>
  <c r="V1634" i="1" s="1"/>
  <c r="W1634" i="1"/>
  <c r="T1466" i="1"/>
  <c r="V1466" i="1" s="1"/>
  <c r="W1466" i="1"/>
  <c r="W1472" i="1"/>
  <c r="T1472" i="1"/>
  <c r="V1472" i="1" s="1"/>
  <c r="T1514" i="1"/>
  <c r="V1514" i="1" s="1"/>
  <c r="W1514" i="1"/>
  <c r="T1530" i="1"/>
  <c r="V1530" i="1" s="1"/>
  <c r="W1530" i="1"/>
  <c r="T1546" i="1"/>
  <c r="V1546" i="1" s="1"/>
  <c r="W1546" i="1"/>
  <c r="T1562" i="1"/>
  <c r="V1562" i="1" s="1"/>
  <c r="W1562" i="1"/>
  <c r="T1578" i="1"/>
  <c r="V1578" i="1" s="1"/>
  <c r="W1578" i="1"/>
  <c r="T1594" i="1"/>
  <c r="V1594" i="1" s="1"/>
  <c r="W1594" i="1"/>
  <c r="W1611" i="1"/>
  <c r="T1611" i="1"/>
  <c r="V1611" i="1" s="1"/>
  <c r="T1654" i="1"/>
  <c r="V1654" i="1" s="1"/>
  <c r="W1654" i="1"/>
  <c r="W1675" i="1"/>
  <c r="T1675" i="1"/>
  <c r="V1675" i="1" s="1"/>
  <c r="T1439" i="1"/>
  <c r="V1439" i="1" s="1"/>
  <c r="W1439" i="1"/>
  <c r="T1455" i="1"/>
  <c r="V1455" i="1" s="1"/>
  <c r="W1455" i="1"/>
  <c r="W1615" i="1"/>
  <c r="T1615" i="1"/>
  <c r="V1615" i="1" s="1"/>
  <c r="W1647" i="1"/>
  <c r="T1647" i="1"/>
  <c r="V1647" i="1" s="1"/>
  <c r="W1208" i="1"/>
  <c r="T1208" i="1"/>
  <c r="V1208" i="1" s="1"/>
  <c r="T1467" i="1"/>
  <c r="V1467" i="1" s="1"/>
  <c r="W1467" i="1"/>
  <c r="W1619" i="1"/>
  <c r="T1619" i="1"/>
  <c r="V1619" i="1" s="1"/>
  <c r="T1662" i="1"/>
  <c r="V1662" i="1" s="1"/>
  <c r="W1662" i="1"/>
  <c r="T1706" i="1"/>
  <c r="V1706" i="1" s="1"/>
  <c r="W1706" i="1"/>
  <c r="W1664" i="1"/>
  <c r="T1664" i="1"/>
  <c r="V1664" i="1" s="1"/>
  <c r="W1757" i="1"/>
  <c r="T1757" i="1"/>
  <c r="V1757" i="1" s="1"/>
  <c r="W1780" i="1"/>
  <c r="T1780" i="1"/>
  <c r="V1780" i="1" s="1"/>
  <c r="W1796" i="1"/>
  <c r="T1796" i="1"/>
  <c r="V1796" i="1" s="1"/>
  <c r="W1812" i="1"/>
  <c r="T1812" i="1"/>
  <c r="V1812" i="1" s="1"/>
  <c r="W1828" i="1"/>
  <c r="T1828" i="1"/>
  <c r="V1828" i="1" s="1"/>
  <c r="W1844" i="1"/>
  <c r="T1844" i="1"/>
  <c r="V1844" i="1" s="1"/>
  <c r="W1860" i="1"/>
  <c r="T1860" i="1"/>
  <c r="V1860" i="1" s="1"/>
  <c r="W1876" i="1"/>
  <c r="T1876" i="1"/>
  <c r="V1876" i="1" s="1"/>
  <c r="W1892" i="1"/>
  <c r="T1892" i="1"/>
  <c r="V1892" i="1" s="1"/>
  <c r="T1637" i="1"/>
  <c r="V1637" i="1" s="1"/>
  <c r="W1637" i="1"/>
  <c r="W1734" i="1"/>
  <c r="T1734" i="1"/>
  <c r="V1734" i="1" s="1"/>
  <c r="W1739" i="1"/>
  <c r="T1739" i="1"/>
  <c r="V1739" i="1" s="1"/>
  <c r="W1760" i="1"/>
  <c r="T1760" i="1"/>
  <c r="V1760" i="1" s="1"/>
  <c r="T1775" i="1"/>
  <c r="V1775" i="1" s="1"/>
  <c r="W1775" i="1"/>
  <c r="W1792" i="1"/>
  <c r="T1792" i="1"/>
  <c r="V1792" i="1" s="1"/>
  <c r="T1807" i="1"/>
  <c r="V1807" i="1" s="1"/>
  <c r="W1807" i="1"/>
  <c r="W1824" i="1"/>
  <c r="T1824" i="1"/>
  <c r="V1824" i="1" s="1"/>
  <c r="T1839" i="1"/>
  <c r="V1839" i="1" s="1"/>
  <c r="W1839" i="1"/>
  <c r="W1856" i="1"/>
  <c r="T1856" i="1"/>
  <c r="V1856" i="1" s="1"/>
  <c r="T1871" i="1"/>
  <c r="V1871" i="1" s="1"/>
  <c r="W1871" i="1"/>
  <c r="W1888" i="1"/>
  <c r="T1888" i="1"/>
  <c r="V1888" i="1" s="1"/>
  <c r="W1632" i="1"/>
  <c r="T1632" i="1"/>
  <c r="V1632" i="1" s="1"/>
  <c r="T1755" i="1"/>
  <c r="V1755" i="1" s="1"/>
  <c r="W1755" i="1"/>
  <c r="W1781" i="1"/>
  <c r="T1781" i="1"/>
  <c r="V1781" i="1" s="1"/>
  <c r="W1788" i="1"/>
  <c r="T1788" i="1"/>
  <c r="V1788" i="1" s="1"/>
  <c r="T1819" i="1"/>
  <c r="V1819" i="1" s="1"/>
  <c r="W1819" i="1"/>
  <c r="W1845" i="1"/>
  <c r="T1845" i="1"/>
  <c r="V1845" i="1" s="1"/>
  <c r="W1852" i="1"/>
  <c r="T1852" i="1"/>
  <c r="V1852" i="1" s="1"/>
  <c r="T1883" i="1"/>
  <c r="V1883" i="1" s="1"/>
  <c r="W1883" i="1"/>
  <c r="T1669" i="1"/>
  <c r="V1669" i="1" s="1"/>
  <c r="W1669" i="1"/>
  <c r="W1832" i="1"/>
  <c r="T1832" i="1"/>
  <c r="V1832" i="1" s="1"/>
  <c r="T1863" i="1"/>
  <c r="V1863" i="1" s="1"/>
  <c r="W1863" i="1"/>
  <c r="W1873" i="1"/>
  <c r="T1873" i="1"/>
  <c r="V1873" i="1" s="1"/>
  <c r="T2007" i="1"/>
  <c r="V2007" i="1" s="1"/>
  <c r="W2007" i="1"/>
  <c r="T2039" i="1"/>
  <c r="V2039" i="1" s="1"/>
  <c r="W2039" i="1"/>
  <c r="T2071" i="1"/>
  <c r="V2071" i="1" s="1"/>
  <c r="W2071" i="1"/>
  <c r="W2008" i="1"/>
  <c r="T2008" i="1"/>
  <c r="V2008" i="1" s="1"/>
  <c r="T2026" i="1"/>
  <c r="V2026" i="1" s="1"/>
  <c r="W2026" i="1"/>
  <c r="T2045" i="1"/>
  <c r="V2045" i="1" s="1"/>
  <c r="W2045" i="1"/>
  <c r="W2088" i="1"/>
  <c r="T2088" i="1"/>
  <c r="V2088" i="1" s="1"/>
  <c r="T2093" i="1"/>
  <c r="V2093" i="1" s="1"/>
  <c r="W2093" i="1"/>
  <c r="T2137" i="1"/>
  <c r="V2137" i="1" s="1"/>
  <c r="W2137" i="1"/>
  <c r="W2158" i="1"/>
  <c r="T2158" i="1"/>
  <c r="V2158" i="1" s="1"/>
  <c r="W2167" i="1"/>
  <c r="T2167" i="1"/>
  <c r="V2167" i="1" s="1"/>
  <c r="W2222" i="1"/>
  <c r="T2222" i="1"/>
  <c r="V2222" i="1" s="1"/>
  <c r="W2231" i="1"/>
  <c r="T2231" i="1"/>
  <c r="V2231" i="1" s="1"/>
  <c r="T2002" i="1"/>
  <c r="V2002" i="1" s="1"/>
  <c r="W2002" i="1"/>
  <c r="T2021" i="1"/>
  <c r="V2021" i="1" s="1"/>
  <c r="W2021" i="1"/>
  <c r="W2048" i="1"/>
  <c r="T2048" i="1"/>
  <c r="V2048" i="1" s="1"/>
  <c r="T2069" i="1"/>
  <c r="V2069" i="1" s="1"/>
  <c r="W2069" i="1"/>
  <c r="T2078" i="1"/>
  <c r="V2078" i="1" s="1"/>
  <c r="W2078" i="1"/>
  <c r="T2081" i="1"/>
  <c r="V2081" i="1" s="1"/>
  <c r="W2081" i="1"/>
  <c r="W2096" i="1"/>
  <c r="T2096" i="1"/>
  <c r="V2096" i="1" s="1"/>
  <c r="T2110" i="1"/>
  <c r="V2110" i="1" s="1"/>
  <c r="W2110" i="1"/>
  <c r="T2119" i="1"/>
  <c r="V2119" i="1" s="1"/>
  <c r="W2119" i="1"/>
  <c r="W2170" i="1"/>
  <c r="T2170" i="1"/>
  <c r="V2170" i="1" s="1"/>
  <c r="W2195" i="1"/>
  <c r="T2195" i="1"/>
  <c r="V2195" i="1" s="1"/>
  <c r="T2213" i="1"/>
  <c r="V2213" i="1" s="1"/>
  <c r="W2213" i="1"/>
  <c r="W2234" i="1"/>
  <c r="T2234" i="1"/>
  <c r="V2234" i="1" s="1"/>
  <c r="T2010" i="1"/>
  <c r="V2010" i="1" s="1"/>
  <c r="W2010" i="1"/>
  <c r="T2029" i="1"/>
  <c r="V2029" i="1" s="1"/>
  <c r="W2029" i="1"/>
  <c r="W2056" i="1"/>
  <c r="T2056" i="1"/>
  <c r="V2056" i="1" s="1"/>
  <c r="W2072" i="1"/>
  <c r="T2072" i="1"/>
  <c r="V2072" i="1" s="1"/>
  <c r="T2077" i="1"/>
  <c r="V2077" i="1" s="1"/>
  <c r="W2077" i="1"/>
  <c r="W2115" i="1"/>
  <c r="T2115" i="1"/>
  <c r="V2115" i="1" s="1"/>
  <c r="T2127" i="1"/>
  <c r="V2127" i="1" s="1"/>
  <c r="W2127" i="1"/>
  <c r="T2141" i="1"/>
  <c r="V2141" i="1" s="1"/>
  <c r="W2141" i="1"/>
  <c r="W2166" i="1"/>
  <c r="T2166" i="1"/>
  <c r="V2166" i="1" s="1"/>
  <c r="T2177" i="1"/>
  <c r="V2177" i="1" s="1"/>
  <c r="W2177" i="1"/>
  <c r="W2207" i="1"/>
  <c r="T2207" i="1"/>
  <c r="V2207" i="1" s="1"/>
  <c r="W2230" i="1"/>
  <c r="T2230" i="1"/>
  <c r="V2230" i="1" s="1"/>
  <c r="T2241" i="1"/>
  <c r="V2241" i="1" s="1"/>
  <c r="W2241" i="1"/>
  <c r="T2005" i="1"/>
  <c r="V2005" i="1" s="1"/>
  <c r="W2005" i="1"/>
  <c r="W2032" i="1"/>
  <c r="T2032" i="1"/>
  <c r="V2032" i="1" s="1"/>
  <c r="T2050" i="1"/>
  <c r="V2050" i="1" s="1"/>
  <c r="W2050" i="1"/>
  <c r="T2094" i="1"/>
  <c r="V2094" i="1" s="1"/>
  <c r="W2094" i="1"/>
  <c r="T2103" i="1"/>
  <c r="V2103" i="1" s="1"/>
  <c r="W2103" i="1"/>
  <c r="W2123" i="1"/>
  <c r="T2123" i="1"/>
  <c r="V2123" i="1" s="1"/>
  <c r="T2129" i="1"/>
  <c r="V2129" i="1" s="1"/>
  <c r="W2129" i="1"/>
  <c r="T2253" i="1"/>
  <c r="V2253" i="1" s="1"/>
  <c r="W2253" i="1"/>
  <c r="T2269" i="1"/>
  <c r="V2269" i="1" s="1"/>
  <c r="W2269" i="1"/>
  <c r="T2285" i="1"/>
  <c r="V2285" i="1" s="1"/>
  <c r="W2285" i="1"/>
  <c r="T2301" i="1"/>
  <c r="V2301" i="1" s="1"/>
  <c r="W2301" i="1"/>
  <c r="T2317" i="1"/>
  <c r="V2317" i="1" s="1"/>
  <c r="W2317" i="1"/>
  <c r="T2333" i="1"/>
  <c r="V2333" i="1" s="1"/>
  <c r="W2333" i="1"/>
  <c r="T2349" i="1"/>
  <c r="V2349" i="1" s="1"/>
  <c r="W2349" i="1"/>
  <c r="T2365" i="1"/>
  <c r="V2365" i="1" s="1"/>
  <c r="W2365" i="1"/>
  <c r="T2381" i="1"/>
  <c r="V2381" i="1" s="1"/>
  <c r="W2381" i="1"/>
  <c r="T2397" i="1"/>
  <c r="V2397" i="1" s="1"/>
  <c r="W2397" i="1"/>
  <c r="T2413" i="1"/>
  <c r="V2413" i="1" s="1"/>
  <c r="W2413" i="1"/>
  <c r="T2429" i="1"/>
  <c r="V2429" i="1" s="1"/>
  <c r="W2429" i="1"/>
  <c r="T2445" i="1"/>
  <c r="V2445" i="1" s="1"/>
  <c r="W2445" i="1"/>
  <c r="T2461" i="1"/>
  <c r="V2461" i="1" s="1"/>
  <c r="W2461" i="1"/>
  <c r="T2478" i="1"/>
  <c r="V2478" i="1" s="1"/>
  <c r="W2478" i="1"/>
  <c r="T2510" i="1"/>
  <c r="V2510" i="1" s="1"/>
  <c r="W2510" i="1"/>
  <c r="W2479" i="1"/>
  <c r="T2479" i="1"/>
  <c r="V2479" i="1" s="1"/>
  <c r="T2500" i="1"/>
  <c r="V2500" i="1" s="1"/>
  <c r="W2500" i="1"/>
  <c r="T2504" i="1"/>
  <c r="V2504" i="1" s="1"/>
  <c r="W2504" i="1"/>
  <c r="W2511" i="1"/>
  <c r="T2511" i="1"/>
  <c r="V2511" i="1" s="1"/>
  <c r="W2662" i="1"/>
  <c r="T2662" i="1"/>
  <c r="V2662" i="1" s="1"/>
  <c r="W2694" i="1"/>
  <c r="T2694" i="1"/>
  <c r="V2694" i="1" s="1"/>
  <c r="W2726" i="1"/>
  <c r="T2726" i="1"/>
  <c r="V2726" i="1" s="1"/>
  <c r="W2758" i="1"/>
  <c r="T2758" i="1"/>
  <c r="V2758" i="1" s="1"/>
  <c r="W2790" i="1"/>
  <c r="T2790" i="1"/>
  <c r="V2790" i="1" s="1"/>
  <c r="W2822" i="1"/>
  <c r="T2822" i="1"/>
  <c r="V2822" i="1" s="1"/>
  <c r="W2854" i="1"/>
  <c r="T2854" i="1"/>
  <c r="V2854" i="1" s="1"/>
  <c r="T2485" i="1"/>
  <c r="V2485" i="1" s="1"/>
  <c r="W2485" i="1"/>
  <c r="T2517" i="1"/>
  <c r="V2517" i="1" s="1"/>
  <c r="W2517" i="1"/>
  <c r="W2538" i="1"/>
  <c r="T2538" i="1"/>
  <c r="V2538" i="1" s="1"/>
  <c r="W2554" i="1"/>
  <c r="T2554" i="1"/>
  <c r="V2554" i="1" s="1"/>
  <c r="W2570" i="1"/>
  <c r="T2570" i="1"/>
  <c r="V2570" i="1" s="1"/>
  <c r="W2586" i="1"/>
  <c r="T2586" i="1"/>
  <c r="V2586" i="1" s="1"/>
  <c r="W2602" i="1"/>
  <c r="T2602" i="1"/>
  <c r="V2602" i="1" s="1"/>
  <c r="W2618" i="1"/>
  <c r="T2618" i="1"/>
  <c r="V2618" i="1" s="1"/>
  <c r="W2634" i="1"/>
  <c r="T2634" i="1"/>
  <c r="V2634" i="1" s="1"/>
  <c r="T2661" i="1"/>
  <c r="V2661" i="1" s="1"/>
  <c r="W2661" i="1"/>
  <c r="W2682" i="1"/>
  <c r="T2682" i="1"/>
  <c r="V2682" i="1" s="1"/>
  <c r="T2725" i="1"/>
  <c r="V2725" i="1" s="1"/>
  <c r="W2725" i="1"/>
  <c r="W2746" i="1"/>
  <c r="T2746" i="1"/>
  <c r="V2746" i="1" s="1"/>
  <c r="T2789" i="1"/>
  <c r="V2789" i="1" s="1"/>
  <c r="W2789" i="1"/>
  <c r="W2810" i="1"/>
  <c r="T2810" i="1"/>
  <c r="V2810" i="1" s="1"/>
  <c r="T2853" i="1"/>
  <c r="V2853" i="1" s="1"/>
  <c r="W2853" i="1"/>
  <c r="T2484" i="1"/>
  <c r="V2484" i="1" s="1"/>
  <c r="W2484" i="1"/>
  <c r="T2488" i="1"/>
  <c r="V2488" i="1" s="1"/>
  <c r="W2488" i="1"/>
  <c r="W2495" i="1"/>
  <c r="T2495" i="1"/>
  <c r="V2495" i="1" s="1"/>
  <c r="T2516" i="1"/>
  <c r="V2516" i="1" s="1"/>
  <c r="W2516" i="1"/>
  <c r="T2649" i="1"/>
  <c r="V2649" i="1" s="1"/>
  <c r="W2649" i="1"/>
  <c r="T2681" i="1"/>
  <c r="V2681" i="1" s="1"/>
  <c r="W2681" i="1"/>
  <c r="T2713" i="1"/>
  <c r="V2713" i="1" s="1"/>
  <c r="W2713" i="1"/>
  <c r="T2745" i="1"/>
  <c r="V2745" i="1" s="1"/>
  <c r="W2745" i="1"/>
  <c r="T2777" i="1"/>
  <c r="V2777" i="1" s="1"/>
  <c r="W2777" i="1"/>
  <c r="T2809" i="1"/>
  <c r="V2809" i="1" s="1"/>
  <c r="W2809" i="1"/>
  <c r="T2841" i="1"/>
  <c r="V2841" i="1" s="1"/>
  <c r="W2841" i="1"/>
  <c r="W2482" i="1"/>
  <c r="T2482" i="1"/>
  <c r="V2482" i="1" s="1"/>
  <c r="W2514" i="1"/>
  <c r="T2514" i="1"/>
  <c r="V2514" i="1" s="1"/>
  <c r="T2520" i="1"/>
  <c r="V2520" i="1" s="1"/>
  <c r="W2520" i="1"/>
  <c r="T2669" i="1"/>
  <c r="V2669" i="1" s="1"/>
  <c r="W2669" i="1"/>
  <c r="W2690" i="1"/>
  <c r="T2690" i="1"/>
  <c r="V2690" i="1" s="1"/>
  <c r="T2733" i="1"/>
  <c r="V2733" i="1" s="1"/>
  <c r="W2733" i="1"/>
  <c r="W2754" i="1"/>
  <c r="T2754" i="1"/>
  <c r="V2754" i="1" s="1"/>
  <c r="T2797" i="1"/>
  <c r="V2797" i="1" s="1"/>
  <c r="W2797" i="1"/>
  <c r="W2818" i="1"/>
  <c r="T2818" i="1"/>
  <c r="V2818" i="1" s="1"/>
  <c r="T2861" i="1"/>
  <c r="V2861" i="1" s="1"/>
  <c r="W2861" i="1"/>
  <c r="T2873" i="1"/>
  <c r="V2873" i="1" s="1"/>
  <c r="W2873" i="1"/>
  <c r="T2548" i="1"/>
  <c r="V2548" i="1" s="1"/>
  <c r="W2548" i="1"/>
  <c r="T2580" i="1"/>
  <c r="V2580" i="1" s="1"/>
  <c r="W2580" i="1"/>
  <c r="T2612" i="1"/>
  <c r="V2612" i="1" s="1"/>
  <c r="W2612" i="1"/>
  <c r="T2692" i="1"/>
  <c r="V2692" i="1" s="1"/>
  <c r="W2692" i="1"/>
  <c r="T2820" i="1"/>
  <c r="V2820" i="1" s="1"/>
  <c r="W2820" i="1"/>
  <c r="W2885" i="1"/>
  <c r="T2885" i="1"/>
  <c r="V2885" i="1" s="1"/>
  <c r="T2889" i="1"/>
  <c r="V2889" i="1" s="1"/>
  <c r="W2889" i="1"/>
  <c r="T2897" i="1"/>
  <c r="V2897" i="1" s="1"/>
  <c r="W2897" i="1"/>
  <c r="T2905" i="1"/>
  <c r="V2905" i="1" s="1"/>
  <c r="W2905" i="1"/>
  <c r="T2913" i="1"/>
  <c r="V2913" i="1" s="1"/>
  <c r="W2913" i="1"/>
  <c r="T2921" i="1"/>
  <c r="V2921" i="1" s="1"/>
  <c r="W2921" i="1"/>
  <c r="T2929" i="1"/>
  <c r="V2929" i="1" s="1"/>
  <c r="W2929" i="1"/>
  <c r="T2937" i="1"/>
  <c r="V2937" i="1" s="1"/>
  <c r="W2937" i="1"/>
  <c r="T2945" i="1"/>
  <c r="V2945" i="1" s="1"/>
  <c r="W2945" i="1"/>
  <c r="T2953" i="1"/>
  <c r="V2953" i="1" s="1"/>
  <c r="W2953" i="1"/>
  <c r="T2961" i="1"/>
  <c r="V2961" i="1" s="1"/>
  <c r="W2961" i="1"/>
  <c r="T2969" i="1"/>
  <c r="V2969" i="1" s="1"/>
  <c r="W2969" i="1"/>
  <c r="T2977" i="1"/>
  <c r="V2977" i="1" s="1"/>
  <c r="W2977" i="1"/>
  <c r="T2985" i="1"/>
  <c r="V2985" i="1" s="1"/>
  <c r="W2985" i="1"/>
  <c r="T2993" i="1"/>
  <c r="V2993" i="1" s="1"/>
  <c r="W2993" i="1"/>
  <c r="T3001" i="1"/>
  <c r="V3001" i="1" s="1"/>
  <c r="W3001" i="1"/>
  <c r="T3009" i="1"/>
  <c r="V3009" i="1" s="1"/>
  <c r="W3009" i="1"/>
  <c r="T3017" i="1"/>
  <c r="V3017" i="1" s="1"/>
  <c r="W3017" i="1"/>
  <c r="T3025" i="1"/>
  <c r="V3025" i="1" s="1"/>
  <c r="W3025" i="1"/>
  <c r="T3033" i="1"/>
  <c r="V3033" i="1" s="1"/>
  <c r="W3033" i="1"/>
  <c r="T3041" i="1"/>
  <c r="V3041" i="1" s="1"/>
  <c r="W3041" i="1"/>
  <c r="T3049" i="1"/>
  <c r="V3049" i="1" s="1"/>
  <c r="W3049" i="1"/>
  <c r="T3057" i="1"/>
  <c r="V3057" i="1" s="1"/>
  <c r="W3057" i="1"/>
  <c r="T3065" i="1"/>
  <c r="V3065" i="1" s="1"/>
  <c r="W3065" i="1"/>
  <c r="T3073" i="1"/>
  <c r="V3073" i="1" s="1"/>
  <c r="W3073" i="1"/>
  <c r="T3081" i="1"/>
  <c r="V3081" i="1" s="1"/>
  <c r="W3081" i="1"/>
  <c r="T3089" i="1"/>
  <c r="V3089" i="1" s="1"/>
  <c r="W3089" i="1"/>
  <c r="T3097" i="1"/>
  <c r="V3097" i="1" s="1"/>
  <c r="W3097" i="1"/>
  <c r="T3105" i="1"/>
  <c r="V3105" i="1" s="1"/>
  <c r="W3105" i="1"/>
  <c r="T3113" i="1"/>
  <c r="V3113" i="1" s="1"/>
  <c r="W3113" i="1"/>
  <c r="W3120" i="1"/>
  <c r="T3120" i="1"/>
  <c r="V3120" i="1" s="1"/>
  <c r="W3175" i="1"/>
  <c r="T3175" i="1"/>
  <c r="V3175" i="1" s="1"/>
  <c r="W3184" i="1"/>
  <c r="T3184" i="1"/>
  <c r="V3184" i="1" s="1"/>
  <c r="W3239" i="1"/>
  <c r="T3239" i="1"/>
  <c r="V3239" i="1" s="1"/>
  <c r="W3248" i="1"/>
  <c r="T3248" i="1"/>
  <c r="V3248" i="1" s="1"/>
  <c r="W3303" i="1"/>
  <c r="T3303" i="1"/>
  <c r="V3303" i="1" s="1"/>
  <c r="W3312" i="1"/>
  <c r="T3312" i="1"/>
  <c r="V3312" i="1" s="1"/>
  <c r="T3358" i="1"/>
  <c r="V3358" i="1" s="1"/>
  <c r="W3358" i="1"/>
  <c r="T3374" i="1"/>
  <c r="V3374" i="1" s="1"/>
  <c r="W3374" i="1"/>
  <c r="W3395" i="1"/>
  <c r="T3395" i="1"/>
  <c r="V3395" i="1" s="1"/>
  <c r="T2544" i="1"/>
  <c r="V2544" i="1" s="1"/>
  <c r="W2544" i="1"/>
  <c r="T2576" i="1"/>
  <c r="V2576" i="1" s="1"/>
  <c r="W2576" i="1"/>
  <c r="T2608" i="1"/>
  <c r="V2608" i="1" s="1"/>
  <c r="W2608" i="1"/>
  <c r="T2676" i="1"/>
  <c r="V2676" i="1" s="1"/>
  <c r="W2676" i="1"/>
  <c r="T2804" i="1"/>
  <c r="V2804" i="1" s="1"/>
  <c r="W2804" i="1"/>
  <c r="W2895" i="1"/>
  <c r="T2895" i="1"/>
  <c r="V2895" i="1" s="1"/>
  <c r="W2903" i="1"/>
  <c r="T2903" i="1"/>
  <c r="V2903" i="1" s="1"/>
  <c r="W2911" i="1"/>
  <c r="T2911" i="1"/>
  <c r="V2911" i="1" s="1"/>
  <c r="W2919" i="1"/>
  <c r="T2919" i="1"/>
  <c r="V2919" i="1" s="1"/>
  <c r="W2927" i="1"/>
  <c r="T2927" i="1"/>
  <c r="V2927" i="1" s="1"/>
  <c r="W2935" i="1"/>
  <c r="T2935" i="1"/>
  <c r="V2935" i="1" s="1"/>
  <c r="W2943" i="1"/>
  <c r="T2943" i="1"/>
  <c r="V2943" i="1" s="1"/>
  <c r="W2951" i="1"/>
  <c r="T2951" i="1"/>
  <c r="V2951" i="1" s="1"/>
  <c r="W2959" i="1"/>
  <c r="T2959" i="1"/>
  <c r="V2959" i="1" s="1"/>
  <c r="W2967" i="1"/>
  <c r="T2967" i="1"/>
  <c r="V2967" i="1" s="1"/>
  <c r="W2975" i="1"/>
  <c r="T2975" i="1"/>
  <c r="V2975" i="1" s="1"/>
  <c r="W2983" i="1"/>
  <c r="T2983" i="1"/>
  <c r="V2983" i="1" s="1"/>
  <c r="W2991" i="1"/>
  <c r="T2991" i="1"/>
  <c r="V2991" i="1" s="1"/>
  <c r="W2999" i="1"/>
  <c r="T2999" i="1"/>
  <c r="V2999" i="1" s="1"/>
  <c r="W3007" i="1"/>
  <c r="T3007" i="1"/>
  <c r="V3007" i="1" s="1"/>
  <c r="W3015" i="1"/>
  <c r="T3015" i="1"/>
  <c r="V3015" i="1" s="1"/>
  <c r="W3023" i="1"/>
  <c r="T3023" i="1"/>
  <c r="V3023" i="1" s="1"/>
  <c r="W3031" i="1"/>
  <c r="T3031" i="1"/>
  <c r="V3031" i="1" s="1"/>
  <c r="W3039" i="1"/>
  <c r="T3039" i="1"/>
  <c r="V3039" i="1" s="1"/>
  <c r="W3047" i="1"/>
  <c r="T3047" i="1"/>
  <c r="V3047" i="1" s="1"/>
  <c r="W3055" i="1"/>
  <c r="T3055" i="1"/>
  <c r="V3055" i="1" s="1"/>
  <c r="W3063" i="1"/>
  <c r="T3063" i="1"/>
  <c r="V3063" i="1" s="1"/>
  <c r="W3071" i="1"/>
  <c r="T3071" i="1"/>
  <c r="V3071" i="1" s="1"/>
  <c r="W3079" i="1"/>
  <c r="T3079" i="1"/>
  <c r="V3079" i="1" s="1"/>
  <c r="W3087" i="1"/>
  <c r="T3087" i="1"/>
  <c r="V3087" i="1" s="1"/>
  <c r="W3095" i="1"/>
  <c r="T3095" i="1"/>
  <c r="V3095" i="1" s="1"/>
  <c r="W3103" i="1"/>
  <c r="T3103" i="1"/>
  <c r="V3103" i="1" s="1"/>
  <c r="W3111" i="1"/>
  <c r="T3111" i="1"/>
  <c r="V3111" i="1" s="1"/>
  <c r="W3148" i="1"/>
  <c r="T3148" i="1"/>
  <c r="V3148" i="1" s="1"/>
  <c r="W3155" i="1"/>
  <c r="T3155" i="1"/>
  <c r="V3155" i="1" s="1"/>
  <c r="W3212" i="1"/>
  <c r="T3212" i="1"/>
  <c r="V3212" i="1" s="1"/>
  <c r="W3219" i="1"/>
  <c r="T3219" i="1"/>
  <c r="V3219" i="1" s="1"/>
  <c r="W3276" i="1"/>
  <c r="T3276" i="1"/>
  <c r="V3276" i="1" s="1"/>
  <c r="W3283" i="1"/>
  <c r="T3283" i="1"/>
  <c r="V3283" i="1" s="1"/>
  <c r="W3340" i="1"/>
  <c r="T3340" i="1"/>
  <c r="V3340" i="1" s="1"/>
  <c r="T3394" i="1"/>
  <c r="V3394" i="1" s="1"/>
  <c r="W3394" i="1"/>
  <c r="W2667" i="1"/>
  <c r="T2667" i="1"/>
  <c r="V2667" i="1" s="1"/>
  <c r="T2728" i="1"/>
  <c r="V2728" i="1" s="1"/>
  <c r="W2728" i="1"/>
  <c r="W2743" i="1"/>
  <c r="T2743" i="1"/>
  <c r="V2743" i="1" s="1"/>
  <c r="W2795" i="1"/>
  <c r="T2795" i="1"/>
  <c r="V2795" i="1" s="1"/>
  <c r="T2856" i="1"/>
  <c r="V2856" i="1" s="1"/>
  <c r="W2856" i="1"/>
  <c r="W2874" i="1"/>
  <c r="T2874" i="1"/>
  <c r="V2874" i="1" s="1"/>
  <c r="T2879" i="1"/>
  <c r="V2879" i="1" s="1"/>
  <c r="W2879" i="1"/>
  <c r="W3119" i="1"/>
  <c r="T3119" i="1"/>
  <c r="V3119" i="1" s="1"/>
  <c r="T3130" i="1"/>
  <c r="V3130" i="1" s="1"/>
  <c r="W3130" i="1"/>
  <c r="W3160" i="1"/>
  <c r="T3160" i="1"/>
  <c r="V3160" i="1" s="1"/>
  <c r="W3183" i="1"/>
  <c r="T3183" i="1"/>
  <c r="V3183" i="1" s="1"/>
  <c r="T3194" i="1"/>
  <c r="V3194" i="1" s="1"/>
  <c r="W3194" i="1"/>
  <c r="W3224" i="1"/>
  <c r="T3224" i="1"/>
  <c r="V3224" i="1" s="1"/>
  <c r="W3247" i="1"/>
  <c r="T3247" i="1"/>
  <c r="V3247" i="1" s="1"/>
  <c r="T3258" i="1"/>
  <c r="V3258" i="1" s="1"/>
  <c r="W3258" i="1"/>
  <c r="W3288" i="1"/>
  <c r="T3288" i="1"/>
  <c r="V3288" i="1" s="1"/>
  <c r="W3311" i="1"/>
  <c r="T3311" i="1"/>
  <c r="V3311" i="1" s="1"/>
  <c r="T3322" i="1"/>
  <c r="V3322" i="1" s="1"/>
  <c r="W3322" i="1"/>
  <c r="T3350" i="1"/>
  <c r="V3350" i="1" s="1"/>
  <c r="W3350" i="1"/>
  <c r="W3371" i="1"/>
  <c r="T3371" i="1"/>
  <c r="V3371" i="1" s="1"/>
  <c r="T3402" i="1"/>
  <c r="V3402" i="1" s="1"/>
  <c r="W3402" i="1"/>
  <c r="T3418" i="1"/>
  <c r="V3418" i="1" s="1"/>
  <c r="W3418" i="1"/>
  <c r="W2651" i="1"/>
  <c r="T2651" i="1"/>
  <c r="V2651" i="1" s="1"/>
  <c r="T2712" i="1"/>
  <c r="V2712" i="1" s="1"/>
  <c r="W2712" i="1"/>
  <c r="W2727" i="1"/>
  <c r="T2727" i="1"/>
  <c r="V2727" i="1" s="1"/>
  <c r="W2779" i="1"/>
  <c r="T2779" i="1"/>
  <c r="V2779" i="1" s="1"/>
  <c r="T2840" i="1"/>
  <c r="V2840" i="1" s="1"/>
  <c r="W2840" i="1"/>
  <c r="W2855" i="1"/>
  <c r="T2855" i="1"/>
  <c r="V2855" i="1" s="1"/>
  <c r="W2866" i="1"/>
  <c r="T2866" i="1"/>
  <c r="V2866" i="1" s="1"/>
  <c r="T2871" i="1"/>
  <c r="V2871" i="1" s="1"/>
  <c r="W2871" i="1"/>
  <c r="T3126" i="1"/>
  <c r="V3126" i="1" s="1"/>
  <c r="W3126" i="1"/>
  <c r="T3142" i="1"/>
  <c r="V3142" i="1" s="1"/>
  <c r="W3142" i="1"/>
  <c r="T3158" i="1"/>
  <c r="V3158" i="1" s="1"/>
  <c r="W3158" i="1"/>
  <c r="T3174" i="1"/>
  <c r="V3174" i="1" s="1"/>
  <c r="W3174" i="1"/>
  <c r="T3190" i="1"/>
  <c r="V3190" i="1" s="1"/>
  <c r="W3190" i="1"/>
  <c r="T3206" i="1"/>
  <c r="V3206" i="1" s="1"/>
  <c r="W3206" i="1"/>
  <c r="T3222" i="1"/>
  <c r="V3222" i="1" s="1"/>
  <c r="W3222" i="1"/>
  <c r="T3238" i="1"/>
  <c r="V3238" i="1" s="1"/>
  <c r="W3238" i="1"/>
  <c r="T3254" i="1"/>
  <c r="V3254" i="1" s="1"/>
  <c r="W3254" i="1"/>
  <c r="T3270" i="1"/>
  <c r="V3270" i="1" s="1"/>
  <c r="W3270" i="1"/>
  <c r="T3286" i="1"/>
  <c r="V3286" i="1" s="1"/>
  <c r="W3286" i="1"/>
  <c r="T3302" i="1"/>
  <c r="V3302" i="1" s="1"/>
  <c r="W3302" i="1"/>
  <c r="T3318" i="1"/>
  <c r="V3318" i="1" s="1"/>
  <c r="W3318" i="1"/>
  <c r="T3334" i="1"/>
  <c r="V3334" i="1" s="1"/>
  <c r="W3334" i="1"/>
  <c r="T3353" i="1"/>
  <c r="V3353" i="1" s="1"/>
  <c r="W3353" i="1"/>
  <c r="W3375" i="1"/>
  <c r="T3375" i="1"/>
  <c r="V3375" i="1" s="1"/>
  <c r="T3405" i="1"/>
  <c r="V3405" i="1" s="1"/>
  <c r="W3405" i="1"/>
  <c r="T3421" i="1"/>
  <c r="V3421" i="1" s="1"/>
  <c r="W3421" i="1"/>
  <c r="T3361" i="1"/>
  <c r="V3361" i="1" s="1"/>
  <c r="W3361" i="1"/>
  <c r="T3118" i="1"/>
  <c r="V3118" i="1" s="1"/>
  <c r="W3118" i="1"/>
  <c r="T3138" i="1"/>
  <c r="V3138" i="1" s="1"/>
  <c r="W3138" i="1"/>
  <c r="T3150" i="1"/>
  <c r="V3150" i="1" s="1"/>
  <c r="W3150" i="1"/>
  <c r="T3170" i="1"/>
  <c r="V3170" i="1" s="1"/>
  <c r="W3170" i="1"/>
  <c r="T3182" i="1"/>
  <c r="V3182" i="1" s="1"/>
  <c r="W3182" i="1"/>
  <c r="T3202" i="1"/>
  <c r="V3202" i="1" s="1"/>
  <c r="W3202" i="1"/>
  <c r="T3214" i="1"/>
  <c r="V3214" i="1" s="1"/>
  <c r="W3214" i="1"/>
  <c r="T3234" i="1"/>
  <c r="V3234" i="1" s="1"/>
  <c r="W3234" i="1"/>
  <c r="T3246" i="1"/>
  <c r="V3246" i="1" s="1"/>
  <c r="W3246" i="1"/>
  <c r="T3266" i="1"/>
  <c r="V3266" i="1" s="1"/>
  <c r="W3266" i="1"/>
  <c r="T3278" i="1"/>
  <c r="V3278" i="1" s="1"/>
  <c r="W3278" i="1"/>
  <c r="T3298" i="1"/>
  <c r="V3298" i="1" s="1"/>
  <c r="W3298" i="1"/>
  <c r="T3310" i="1"/>
  <c r="V3310" i="1" s="1"/>
  <c r="W3310" i="1"/>
  <c r="T3330" i="1"/>
  <c r="V3330" i="1" s="1"/>
  <c r="W3330" i="1"/>
  <c r="W3376" i="1"/>
  <c r="T3376" i="1"/>
  <c r="V3376" i="1" s="1"/>
  <c r="W3392" i="1"/>
  <c r="T3392" i="1"/>
  <c r="V3392" i="1" s="1"/>
  <c r="T23" i="1"/>
  <c r="V23" i="1" s="1"/>
  <c r="W23" i="1"/>
  <c r="W13" i="1"/>
  <c r="T13" i="1"/>
  <c r="V13" i="1" s="1"/>
  <c r="T15" i="1"/>
  <c r="V15" i="1" s="1"/>
  <c r="W15" i="1"/>
  <c r="W34" i="1"/>
  <c r="T34" i="1"/>
  <c r="V34" i="1" s="1"/>
  <c r="W37" i="1"/>
  <c r="T37" i="1"/>
  <c r="V37" i="1" s="1"/>
  <c r="T44" i="1"/>
  <c r="V44" i="1" s="1"/>
  <c r="W44" i="1"/>
  <c r="T48" i="1"/>
  <c r="V48" i="1" s="1"/>
  <c r="W48" i="1"/>
  <c r="T52" i="1"/>
  <c r="V52" i="1" s="1"/>
  <c r="W52" i="1"/>
  <c r="T56" i="1"/>
  <c r="V56" i="1" s="1"/>
  <c r="W56" i="1"/>
  <c r="T69" i="1"/>
  <c r="V69" i="1" s="1"/>
  <c r="W69" i="1"/>
  <c r="T70" i="1"/>
  <c r="V70" i="1" s="1"/>
  <c r="W70" i="1"/>
  <c r="T73" i="1"/>
  <c r="V73" i="1" s="1"/>
  <c r="W73" i="1"/>
  <c r="W113" i="1"/>
  <c r="T113" i="1"/>
  <c r="V113" i="1" s="1"/>
  <c r="T119" i="1"/>
  <c r="V119" i="1" s="1"/>
  <c r="W119" i="1"/>
  <c r="T118" i="1"/>
  <c r="V118" i="1" s="1"/>
  <c r="W118" i="1"/>
  <c r="T157" i="1"/>
  <c r="V157" i="1" s="1"/>
  <c r="W157" i="1"/>
  <c r="T161" i="1"/>
  <c r="V161" i="1" s="1"/>
  <c r="W161" i="1"/>
  <c r="W110" i="1"/>
  <c r="T110" i="1"/>
  <c r="V110" i="1" s="1"/>
  <c r="T123" i="1"/>
  <c r="V123" i="1" s="1"/>
  <c r="W123" i="1"/>
  <c r="T127" i="1"/>
  <c r="V127" i="1" s="1"/>
  <c r="W127" i="1"/>
  <c r="T131" i="1"/>
  <c r="V131" i="1" s="1"/>
  <c r="W131" i="1"/>
  <c r="T135" i="1"/>
  <c r="V135" i="1" s="1"/>
  <c r="W135" i="1"/>
  <c r="T139" i="1"/>
  <c r="V139" i="1" s="1"/>
  <c r="W139" i="1"/>
  <c r="T143" i="1"/>
  <c r="V143" i="1" s="1"/>
  <c r="W143" i="1"/>
  <c r="T147" i="1"/>
  <c r="V147" i="1" s="1"/>
  <c r="W147" i="1"/>
  <c r="T151" i="1"/>
  <c r="V151" i="1" s="1"/>
  <c r="W151" i="1"/>
  <c r="T168" i="1"/>
  <c r="V168" i="1" s="1"/>
  <c r="W168" i="1"/>
  <c r="W163" i="1"/>
  <c r="T163" i="1"/>
  <c r="V163" i="1" s="1"/>
  <c r="W220" i="1"/>
  <c r="T220" i="1"/>
  <c r="V220" i="1" s="1"/>
  <c r="W224" i="1"/>
  <c r="T224" i="1"/>
  <c r="V224" i="1" s="1"/>
  <c r="T230" i="1"/>
  <c r="V230" i="1" s="1"/>
  <c r="W230" i="1"/>
  <c r="W235" i="1"/>
  <c r="T235" i="1"/>
  <c r="V235" i="1" s="1"/>
  <c r="T241" i="1"/>
  <c r="V241" i="1" s="1"/>
  <c r="W241" i="1"/>
  <c r="T246" i="1"/>
  <c r="V246" i="1" s="1"/>
  <c r="W246" i="1"/>
  <c r="W251" i="1"/>
  <c r="T251" i="1"/>
  <c r="V251" i="1" s="1"/>
  <c r="T257" i="1"/>
  <c r="V257" i="1" s="1"/>
  <c r="W257" i="1"/>
  <c r="T262" i="1"/>
  <c r="V262" i="1" s="1"/>
  <c r="W262" i="1"/>
  <c r="W267" i="1"/>
  <c r="T267" i="1"/>
  <c r="V267" i="1" s="1"/>
  <c r="T273" i="1"/>
  <c r="V273" i="1" s="1"/>
  <c r="W273" i="1"/>
  <c r="T278" i="1"/>
  <c r="V278" i="1" s="1"/>
  <c r="W278" i="1"/>
  <c r="W281" i="1"/>
  <c r="T281" i="1"/>
  <c r="V281" i="1" s="1"/>
  <c r="W284" i="1"/>
  <c r="T284" i="1"/>
  <c r="V284" i="1" s="1"/>
  <c r="W221" i="1"/>
  <c r="T221" i="1"/>
  <c r="V221" i="1" s="1"/>
  <c r="T229" i="1"/>
  <c r="V229" i="1" s="1"/>
  <c r="W229" i="1"/>
  <c r="T234" i="1"/>
  <c r="V234" i="1" s="1"/>
  <c r="W234" i="1"/>
  <c r="W239" i="1"/>
  <c r="T239" i="1"/>
  <c r="V239" i="1" s="1"/>
  <c r="T245" i="1"/>
  <c r="V245" i="1" s="1"/>
  <c r="W245" i="1"/>
  <c r="T250" i="1"/>
  <c r="V250" i="1" s="1"/>
  <c r="W250" i="1"/>
  <c r="W255" i="1"/>
  <c r="T255" i="1"/>
  <c r="V255" i="1" s="1"/>
  <c r="T261" i="1"/>
  <c r="V261" i="1" s="1"/>
  <c r="W261" i="1"/>
  <c r="T266" i="1"/>
  <c r="V266" i="1" s="1"/>
  <c r="W266" i="1"/>
  <c r="W271" i="1"/>
  <c r="T271" i="1"/>
  <c r="V271" i="1" s="1"/>
  <c r="T277" i="1"/>
  <c r="V277" i="1" s="1"/>
  <c r="W277" i="1"/>
  <c r="T346" i="1"/>
  <c r="V346" i="1" s="1"/>
  <c r="W346" i="1"/>
  <c r="W289" i="1"/>
  <c r="T289" i="1"/>
  <c r="V289" i="1" s="1"/>
  <c r="W297" i="1"/>
  <c r="T297" i="1"/>
  <c r="V297" i="1" s="1"/>
  <c r="W347" i="1"/>
  <c r="T347" i="1"/>
  <c r="V347" i="1" s="1"/>
  <c r="T358" i="1"/>
  <c r="V358" i="1" s="1"/>
  <c r="W358" i="1"/>
  <c r="T374" i="1"/>
  <c r="V374" i="1" s="1"/>
  <c r="W374" i="1"/>
  <c r="T390" i="1"/>
  <c r="V390" i="1" s="1"/>
  <c r="W390" i="1"/>
  <c r="T406" i="1"/>
  <c r="V406" i="1" s="1"/>
  <c r="W406" i="1"/>
  <c r="T409" i="1"/>
  <c r="V409" i="1" s="1"/>
  <c r="W409" i="1"/>
  <c r="T412" i="1"/>
  <c r="V412" i="1" s="1"/>
  <c r="W412" i="1"/>
  <c r="T419" i="1"/>
  <c r="V419" i="1" s="1"/>
  <c r="W419" i="1"/>
  <c r="T415" i="1"/>
  <c r="V415" i="1" s="1"/>
  <c r="W415" i="1"/>
  <c r="T455" i="1"/>
  <c r="V455" i="1" s="1"/>
  <c r="W455" i="1"/>
  <c r="T459" i="1"/>
  <c r="V459" i="1" s="1"/>
  <c r="W459" i="1"/>
  <c r="T467" i="1"/>
  <c r="V467" i="1" s="1"/>
  <c r="W467" i="1"/>
  <c r="T471" i="1"/>
  <c r="V471" i="1" s="1"/>
  <c r="W471" i="1"/>
  <c r="T475" i="1"/>
  <c r="V475" i="1" s="1"/>
  <c r="W475" i="1"/>
  <c r="T479" i="1"/>
  <c r="V479" i="1" s="1"/>
  <c r="W479" i="1"/>
  <c r="T483" i="1"/>
  <c r="V483" i="1" s="1"/>
  <c r="W483" i="1"/>
  <c r="T491" i="1"/>
  <c r="V491" i="1" s="1"/>
  <c r="W491" i="1"/>
  <c r="T495" i="1"/>
  <c r="V495" i="1" s="1"/>
  <c r="W495" i="1"/>
  <c r="T499" i="1"/>
  <c r="V499" i="1" s="1"/>
  <c r="W499" i="1"/>
  <c r="T503" i="1"/>
  <c r="V503" i="1" s="1"/>
  <c r="W503" i="1"/>
  <c r="T507" i="1"/>
  <c r="V507" i="1" s="1"/>
  <c r="W507" i="1"/>
  <c r="T511" i="1"/>
  <c r="V511" i="1" s="1"/>
  <c r="W511" i="1"/>
  <c r="T515" i="1"/>
  <c r="V515" i="1" s="1"/>
  <c r="W515" i="1"/>
  <c r="T519" i="1"/>
  <c r="V519" i="1" s="1"/>
  <c r="W519" i="1"/>
  <c r="T523" i="1"/>
  <c r="V523" i="1" s="1"/>
  <c r="W523" i="1"/>
  <c r="T527" i="1"/>
  <c r="V527" i="1" s="1"/>
  <c r="W527" i="1"/>
  <c r="T531" i="1"/>
  <c r="V531" i="1" s="1"/>
  <c r="W531" i="1"/>
  <c r="T535" i="1"/>
  <c r="V535" i="1" s="1"/>
  <c r="W535" i="1"/>
  <c r="T542" i="1"/>
  <c r="V542" i="1" s="1"/>
  <c r="W542" i="1"/>
  <c r="T559" i="1"/>
  <c r="V559" i="1" s="1"/>
  <c r="W559" i="1"/>
  <c r="T575" i="1"/>
  <c r="V575" i="1" s="1"/>
  <c r="W575" i="1"/>
  <c r="T591" i="1"/>
  <c r="V591" i="1" s="1"/>
  <c r="W591" i="1"/>
  <c r="T607" i="1"/>
  <c r="V607" i="1" s="1"/>
  <c r="W607" i="1"/>
  <c r="T623" i="1"/>
  <c r="V623" i="1" s="1"/>
  <c r="W623" i="1"/>
  <c r="T639" i="1"/>
  <c r="V639" i="1" s="1"/>
  <c r="W639" i="1"/>
  <c r="T655" i="1"/>
  <c r="V655" i="1" s="1"/>
  <c r="W655" i="1"/>
  <c r="T547" i="1"/>
  <c r="V547" i="1" s="1"/>
  <c r="W547" i="1"/>
  <c r="T563" i="1"/>
  <c r="V563" i="1" s="1"/>
  <c r="W563" i="1"/>
  <c r="T579" i="1"/>
  <c r="V579" i="1" s="1"/>
  <c r="W579" i="1"/>
  <c r="T595" i="1"/>
  <c r="V595" i="1" s="1"/>
  <c r="W595" i="1"/>
  <c r="T611" i="1"/>
  <c r="V611" i="1" s="1"/>
  <c r="W611" i="1"/>
  <c r="T627" i="1"/>
  <c r="V627" i="1" s="1"/>
  <c r="W627" i="1"/>
  <c r="T643" i="1"/>
  <c r="V643" i="1" s="1"/>
  <c r="W643" i="1"/>
  <c r="T659" i="1"/>
  <c r="V659" i="1" s="1"/>
  <c r="W659" i="1"/>
  <c r="T673" i="1"/>
  <c r="V673" i="1" s="1"/>
  <c r="W673" i="1"/>
  <c r="T681" i="1"/>
  <c r="V681" i="1" s="1"/>
  <c r="W681" i="1"/>
  <c r="T693" i="1"/>
  <c r="V693" i="1" s="1"/>
  <c r="W693" i="1"/>
  <c r="T708" i="1"/>
  <c r="V708" i="1" s="1"/>
  <c r="W708" i="1"/>
  <c r="W723" i="1"/>
  <c r="T723" i="1"/>
  <c r="V723" i="1" s="1"/>
  <c r="T725" i="1"/>
  <c r="V725" i="1" s="1"/>
  <c r="W725" i="1"/>
  <c r="W731" i="1"/>
  <c r="T731" i="1"/>
  <c r="V731" i="1" s="1"/>
  <c r="T733" i="1"/>
  <c r="V733" i="1" s="1"/>
  <c r="W733" i="1"/>
  <c r="T741" i="1"/>
  <c r="V741" i="1" s="1"/>
  <c r="W741" i="1"/>
  <c r="T749" i="1"/>
  <c r="V749" i="1" s="1"/>
  <c r="W749" i="1"/>
  <c r="W759" i="1"/>
  <c r="T759" i="1"/>
  <c r="V759" i="1" s="1"/>
  <c r="W762" i="1"/>
  <c r="T762" i="1"/>
  <c r="V762" i="1" s="1"/>
  <c r="W770" i="1"/>
  <c r="T770" i="1"/>
  <c r="V770" i="1" s="1"/>
  <c r="T781" i="1"/>
  <c r="V781" i="1" s="1"/>
  <c r="W781" i="1"/>
  <c r="T793" i="1"/>
  <c r="V793" i="1" s="1"/>
  <c r="W793" i="1"/>
  <c r="T806" i="1"/>
  <c r="V806" i="1" s="1"/>
  <c r="W806" i="1"/>
  <c r="T814" i="1"/>
  <c r="V814" i="1" s="1"/>
  <c r="W814" i="1"/>
  <c r="T822" i="1"/>
  <c r="V822" i="1" s="1"/>
  <c r="W822" i="1"/>
  <c r="T830" i="1"/>
  <c r="V830" i="1" s="1"/>
  <c r="W830" i="1"/>
  <c r="T838" i="1"/>
  <c r="V838" i="1" s="1"/>
  <c r="W838" i="1"/>
  <c r="T846" i="1"/>
  <c r="V846" i="1" s="1"/>
  <c r="W846" i="1"/>
  <c r="T854" i="1"/>
  <c r="V854" i="1" s="1"/>
  <c r="W854" i="1"/>
  <c r="T862" i="1"/>
  <c r="V862" i="1" s="1"/>
  <c r="W862" i="1"/>
  <c r="T870" i="1"/>
  <c r="V870" i="1" s="1"/>
  <c r="W870" i="1"/>
  <c r="T878" i="1"/>
  <c r="V878" i="1" s="1"/>
  <c r="W878" i="1"/>
  <c r="T886" i="1"/>
  <c r="V886" i="1" s="1"/>
  <c r="W886" i="1"/>
  <c r="T894" i="1"/>
  <c r="V894" i="1" s="1"/>
  <c r="W894" i="1"/>
  <c r="T902" i="1"/>
  <c r="V902" i="1" s="1"/>
  <c r="W902" i="1"/>
  <c r="T906" i="1"/>
  <c r="V906" i="1" s="1"/>
  <c r="W906" i="1"/>
  <c r="T910" i="1"/>
  <c r="V910" i="1" s="1"/>
  <c r="W910" i="1"/>
  <c r="T914" i="1"/>
  <c r="V914" i="1" s="1"/>
  <c r="W914" i="1"/>
  <c r="T918" i="1"/>
  <c r="V918" i="1" s="1"/>
  <c r="W918" i="1"/>
  <c r="T927" i="1"/>
  <c r="V927" i="1" s="1"/>
  <c r="W927" i="1"/>
  <c r="T926" i="1"/>
  <c r="V926" i="1" s="1"/>
  <c r="W926" i="1"/>
  <c r="W933" i="1"/>
  <c r="T933" i="1"/>
  <c r="V933" i="1" s="1"/>
  <c r="T802" i="1"/>
  <c r="V802" i="1" s="1"/>
  <c r="W802" i="1"/>
  <c r="T810" i="1"/>
  <c r="V810" i="1" s="1"/>
  <c r="W810" i="1"/>
  <c r="T818" i="1"/>
  <c r="V818" i="1" s="1"/>
  <c r="W818" i="1"/>
  <c r="T826" i="1"/>
  <c r="V826" i="1" s="1"/>
  <c r="W826" i="1"/>
  <c r="T834" i="1"/>
  <c r="V834" i="1" s="1"/>
  <c r="W834" i="1"/>
  <c r="T842" i="1"/>
  <c r="V842" i="1" s="1"/>
  <c r="W842" i="1"/>
  <c r="T850" i="1"/>
  <c r="V850" i="1" s="1"/>
  <c r="W850" i="1"/>
  <c r="T858" i="1"/>
  <c r="V858" i="1" s="1"/>
  <c r="W858" i="1"/>
  <c r="T866" i="1"/>
  <c r="V866" i="1" s="1"/>
  <c r="W866" i="1"/>
  <c r="T874" i="1"/>
  <c r="V874" i="1" s="1"/>
  <c r="W874" i="1"/>
  <c r="T882" i="1"/>
  <c r="V882" i="1" s="1"/>
  <c r="W882" i="1"/>
  <c r="T890" i="1"/>
  <c r="V890" i="1" s="1"/>
  <c r="W890" i="1"/>
  <c r="T898" i="1"/>
  <c r="V898" i="1" s="1"/>
  <c r="W898" i="1"/>
  <c r="T922" i="1"/>
  <c r="V922" i="1" s="1"/>
  <c r="W922" i="1"/>
  <c r="W932" i="1"/>
  <c r="T932" i="1"/>
  <c r="V932" i="1" s="1"/>
  <c r="T938" i="1"/>
  <c r="V938" i="1" s="1"/>
  <c r="W938" i="1"/>
  <c r="W950" i="1"/>
  <c r="T950" i="1"/>
  <c r="V950" i="1" s="1"/>
  <c r="T952" i="1"/>
  <c r="V952" i="1" s="1"/>
  <c r="W952" i="1"/>
  <c r="W958" i="1"/>
  <c r="T958" i="1"/>
  <c r="V958" i="1" s="1"/>
  <c r="T960" i="1"/>
  <c r="V960" i="1" s="1"/>
  <c r="W960" i="1"/>
  <c r="W966" i="1"/>
  <c r="T966" i="1"/>
  <c r="V966" i="1" s="1"/>
  <c r="T968" i="1"/>
  <c r="V968" i="1" s="1"/>
  <c r="W968" i="1"/>
  <c r="W974" i="1"/>
  <c r="T974" i="1"/>
  <c r="V974" i="1" s="1"/>
  <c r="T976" i="1"/>
  <c r="V976" i="1" s="1"/>
  <c r="W976" i="1"/>
  <c r="W982" i="1"/>
  <c r="T982" i="1"/>
  <c r="V982" i="1" s="1"/>
  <c r="T984" i="1"/>
  <c r="V984" i="1" s="1"/>
  <c r="W984" i="1"/>
  <c r="W990" i="1"/>
  <c r="T990" i="1"/>
  <c r="V990" i="1" s="1"/>
  <c r="T992" i="1"/>
  <c r="V992" i="1" s="1"/>
  <c r="W992" i="1"/>
  <c r="W998" i="1"/>
  <c r="T998" i="1"/>
  <c r="V998" i="1" s="1"/>
  <c r="T1000" i="1"/>
  <c r="V1000" i="1" s="1"/>
  <c r="W1000" i="1"/>
  <c r="W1006" i="1"/>
  <c r="T1006" i="1"/>
  <c r="V1006" i="1" s="1"/>
  <c r="T1008" i="1"/>
  <c r="V1008" i="1" s="1"/>
  <c r="W1008" i="1"/>
  <c r="W1014" i="1"/>
  <c r="T1014" i="1"/>
  <c r="V1014" i="1" s="1"/>
  <c r="T1016" i="1"/>
  <c r="V1016" i="1" s="1"/>
  <c r="W1016" i="1"/>
  <c r="W1022" i="1"/>
  <c r="T1022" i="1"/>
  <c r="V1022" i="1" s="1"/>
  <c r="T1024" i="1"/>
  <c r="V1024" i="1" s="1"/>
  <c r="W1024" i="1"/>
  <c r="W1030" i="1"/>
  <c r="T1030" i="1"/>
  <c r="V1030" i="1" s="1"/>
  <c r="T1032" i="1"/>
  <c r="V1032" i="1" s="1"/>
  <c r="W1032" i="1"/>
  <c r="W1038" i="1"/>
  <c r="T1038" i="1"/>
  <c r="V1038" i="1" s="1"/>
  <c r="T1040" i="1"/>
  <c r="V1040" i="1" s="1"/>
  <c r="W1040" i="1"/>
  <c r="W1046" i="1"/>
  <c r="T1046" i="1"/>
  <c r="V1046" i="1" s="1"/>
  <c r="T1048" i="1"/>
  <c r="V1048" i="1" s="1"/>
  <c r="W1048" i="1"/>
  <c r="W1054" i="1"/>
  <c r="T1054" i="1"/>
  <c r="V1054" i="1" s="1"/>
  <c r="T1056" i="1"/>
  <c r="V1056" i="1" s="1"/>
  <c r="W1056" i="1"/>
  <c r="W1062" i="1"/>
  <c r="T1062" i="1"/>
  <c r="V1062" i="1" s="1"/>
  <c r="T1064" i="1"/>
  <c r="V1064" i="1" s="1"/>
  <c r="W1064" i="1"/>
  <c r="W1070" i="1"/>
  <c r="T1070" i="1"/>
  <c r="V1070" i="1" s="1"/>
  <c r="T1072" i="1"/>
  <c r="V1072" i="1" s="1"/>
  <c r="W1072" i="1"/>
  <c r="W1078" i="1"/>
  <c r="T1078" i="1"/>
  <c r="V1078" i="1" s="1"/>
  <c r="T1080" i="1"/>
  <c r="V1080" i="1" s="1"/>
  <c r="W1080" i="1"/>
  <c r="W1086" i="1"/>
  <c r="T1086" i="1"/>
  <c r="V1086" i="1" s="1"/>
  <c r="T1088" i="1"/>
  <c r="V1088" i="1" s="1"/>
  <c r="W1088" i="1"/>
  <c r="W1094" i="1"/>
  <c r="T1094" i="1"/>
  <c r="V1094" i="1" s="1"/>
  <c r="T1096" i="1"/>
  <c r="V1096" i="1" s="1"/>
  <c r="W1096" i="1"/>
  <c r="W1102" i="1"/>
  <c r="T1102" i="1"/>
  <c r="V1102" i="1" s="1"/>
  <c r="T1104" i="1"/>
  <c r="V1104" i="1" s="1"/>
  <c r="W1104" i="1"/>
  <c r="W1114" i="1"/>
  <c r="T1114" i="1"/>
  <c r="V1114" i="1" s="1"/>
  <c r="T1116" i="1"/>
  <c r="V1116" i="1" s="1"/>
  <c r="W1116" i="1"/>
  <c r="W1122" i="1"/>
  <c r="T1122" i="1"/>
  <c r="V1122" i="1" s="1"/>
  <c r="T1124" i="1"/>
  <c r="V1124" i="1" s="1"/>
  <c r="W1124" i="1"/>
  <c r="T1128" i="1"/>
  <c r="V1128" i="1" s="1"/>
  <c r="W1128" i="1"/>
  <c r="T1132" i="1"/>
  <c r="V1132" i="1" s="1"/>
  <c r="W1132" i="1"/>
  <c r="T1136" i="1"/>
  <c r="V1136" i="1" s="1"/>
  <c r="W1136" i="1"/>
  <c r="T1140" i="1"/>
  <c r="V1140" i="1" s="1"/>
  <c r="W1140" i="1"/>
  <c r="T1144" i="1"/>
  <c r="V1144" i="1" s="1"/>
  <c r="W1144" i="1"/>
  <c r="T1148" i="1"/>
  <c r="V1148" i="1" s="1"/>
  <c r="W1148" i="1"/>
  <c r="T1152" i="1"/>
  <c r="V1152" i="1" s="1"/>
  <c r="W1152" i="1"/>
  <c r="T1156" i="1"/>
  <c r="V1156" i="1" s="1"/>
  <c r="W1156" i="1"/>
  <c r="T1160" i="1"/>
  <c r="V1160" i="1" s="1"/>
  <c r="W1160" i="1"/>
  <c r="T1164" i="1"/>
  <c r="V1164" i="1" s="1"/>
  <c r="W1164" i="1"/>
  <c r="T1168" i="1"/>
  <c r="V1168" i="1" s="1"/>
  <c r="W1168" i="1"/>
  <c r="T1172" i="1"/>
  <c r="V1172" i="1" s="1"/>
  <c r="W1172" i="1"/>
  <c r="T1176" i="1"/>
  <c r="V1176" i="1" s="1"/>
  <c r="W1176" i="1"/>
  <c r="T1180" i="1"/>
  <c r="V1180" i="1" s="1"/>
  <c r="W1180" i="1"/>
  <c r="T1184" i="1"/>
  <c r="V1184" i="1" s="1"/>
  <c r="W1184" i="1"/>
  <c r="T1188" i="1"/>
  <c r="V1188" i="1" s="1"/>
  <c r="W1188" i="1"/>
  <c r="T1192" i="1"/>
  <c r="V1192" i="1" s="1"/>
  <c r="W1192" i="1"/>
  <c r="T1199" i="1"/>
  <c r="V1199" i="1" s="1"/>
  <c r="W1199" i="1"/>
  <c r="W943" i="1"/>
  <c r="T943" i="1"/>
  <c r="V943" i="1" s="1"/>
  <c r="T947" i="1"/>
  <c r="V947" i="1" s="1"/>
  <c r="W947" i="1"/>
  <c r="T955" i="1"/>
  <c r="V955" i="1" s="1"/>
  <c r="W955" i="1"/>
  <c r="T963" i="1"/>
  <c r="V963" i="1" s="1"/>
  <c r="W963" i="1"/>
  <c r="T971" i="1"/>
  <c r="V971" i="1" s="1"/>
  <c r="W971" i="1"/>
  <c r="T979" i="1"/>
  <c r="V979" i="1" s="1"/>
  <c r="W979" i="1"/>
  <c r="T987" i="1"/>
  <c r="V987" i="1" s="1"/>
  <c r="W987" i="1"/>
  <c r="T995" i="1"/>
  <c r="V995" i="1" s="1"/>
  <c r="W995" i="1"/>
  <c r="T1003" i="1"/>
  <c r="V1003" i="1" s="1"/>
  <c r="W1003" i="1"/>
  <c r="T1011" i="1"/>
  <c r="V1011" i="1" s="1"/>
  <c r="W1011" i="1"/>
  <c r="T1019" i="1"/>
  <c r="V1019" i="1" s="1"/>
  <c r="W1019" i="1"/>
  <c r="T1027" i="1"/>
  <c r="V1027" i="1" s="1"/>
  <c r="W1027" i="1"/>
  <c r="T1035" i="1"/>
  <c r="V1035" i="1" s="1"/>
  <c r="W1035" i="1"/>
  <c r="T1043" i="1"/>
  <c r="V1043" i="1" s="1"/>
  <c r="W1043" i="1"/>
  <c r="T1051" i="1"/>
  <c r="V1051" i="1" s="1"/>
  <c r="W1051" i="1"/>
  <c r="T1059" i="1"/>
  <c r="V1059" i="1" s="1"/>
  <c r="W1059" i="1"/>
  <c r="T1067" i="1"/>
  <c r="V1067" i="1" s="1"/>
  <c r="W1067" i="1"/>
  <c r="T1075" i="1"/>
  <c r="V1075" i="1" s="1"/>
  <c r="W1075" i="1"/>
  <c r="T1083" i="1"/>
  <c r="V1083" i="1" s="1"/>
  <c r="W1083" i="1"/>
  <c r="T1091" i="1"/>
  <c r="V1091" i="1" s="1"/>
  <c r="W1091" i="1"/>
  <c r="T1099" i="1"/>
  <c r="V1099" i="1" s="1"/>
  <c r="W1099" i="1"/>
  <c r="T1107" i="1"/>
  <c r="V1107" i="1" s="1"/>
  <c r="W1107" i="1"/>
  <c r="T1111" i="1"/>
  <c r="V1111" i="1" s="1"/>
  <c r="W1111" i="1"/>
  <c r="T1119" i="1"/>
  <c r="V1119" i="1" s="1"/>
  <c r="W1119" i="1"/>
  <c r="W953" i="1"/>
  <c r="T953" i="1"/>
  <c r="V953" i="1" s="1"/>
  <c r="W961" i="1"/>
  <c r="T961" i="1"/>
  <c r="V961" i="1" s="1"/>
  <c r="W969" i="1"/>
  <c r="T969" i="1"/>
  <c r="V969" i="1" s="1"/>
  <c r="W977" i="1"/>
  <c r="T977" i="1"/>
  <c r="V977" i="1" s="1"/>
  <c r="W985" i="1"/>
  <c r="T985" i="1"/>
  <c r="V985" i="1" s="1"/>
  <c r="W993" i="1"/>
  <c r="T993" i="1"/>
  <c r="V993" i="1" s="1"/>
  <c r="W1001" i="1"/>
  <c r="T1001" i="1"/>
  <c r="V1001" i="1" s="1"/>
  <c r="W1009" i="1"/>
  <c r="T1009" i="1"/>
  <c r="V1009" i="1" s="1"/>
  <c r="W1017" i="1"/>
  <c r="T1017" i="1"/>
  <c r="V1017" i="1" s="1"/>
  <c r="W1025" i="1"/>
  <c r="T1025" i="1"/>
  <c r="V1025" i="1" s="1"/>
  <c r="W1033" i="1"/>
  <c r="T1033" i="1"/>
  <c r="V1033" i="1" s="1"/>
  <c r="W1041" i="1"/>
  <c r="T1041" i="1"/>
  <c r="V1041" i="1" s="1"/>
  <c r="W1049" i="1"/>
  <c r="T1049" i="1"/>
  <c r="V1049" i="1" s="1"/>
  <c r="W1057" i="1"/>
  <c r="T1057" i="1"/>
  <c r="V1057" i="1" s="1"/>
  <c r="W1065" i="1"/>
  <c r="T1065" i="1"/>
  <c r="V1065" i="1" s="1"/>
  <c r="W1073" i="1"/>
  <c r="T1073" i="1"/>
  <c r="V1073" i="1" s="1"/>
  <c r="W1081" i="1"/>
  <c r="T1081" i="1"/>
  <c r="V1081" i="1" s="1"/>
  <c r="W1089" i="1"/>
  <c r="T1089" i="1"/>
  <c r="V1089" i="1" s="1"/>
  <c r="W1097" i="1"/>
  <c r="T1097" i="1"/>
  <c r="V1097" i="1" s="1"/>
  <c r="W1105" i="1"/>
  <c r="T1105" i="1"/>
  <c r="V1105" i="1" s="1"/>
  <c r="W1129" i="1"/>
  <c r="T1129" i="1"/>
  <c r="V1129" i="1" s="1"/>
  <c r="W1137" i="1"/>
  <c r="T1137" i="1"/>
  <c r="V1137" i="1" s="1"/>
  <c r="W1145" i="1"/>
  <c r="T1145" i="1"/>
  <c r="V1145" i="1" s="1"/>
  <c r="W1153" i="1"/>
  <c r="T1153" i="1"/>
  <c r="V1153" i="1" s="1"/>
  <c r="W1161" i="1"/>
  <c r="T1161" i="1"/>
  <c r="V1161" i="1" s="1"/>
  <c r="W1169" i="1"/>
  <c r="T1169" i="1"/>
  <c r="V1169" i="1" s="1"/>
  <c r="W1177" i="1"/>
  <c r="T1177" i="1"/>
  <c r="V1177" i="1" s="1"/>
  <c r="W1185" i="1"/>
  <c r="T1185" i="1"/>
  <c r="V1185" i="1" s="1"/>
  <c r="W1193" i="1"/>
  <c r="T1193" i="1"/>
  <c r="V1193" i="1" s="1"/>
  <c r="T1219" i="1"/>
  <c r="V1219" i="1" s="1"/>
  <c r="W1219" i="1"/>
  <c r="W1229" i="1"/>
  <c r="T1229" i="1"/>
  <c r="V1229" i="1" s="1"/>
  <c r="T1252" i="1"/>
  <c r="V1252" i="1" s="1"/>
  <c r="W1252" i="1"/>
  <c r="T1284" i="1"/>
  <c r="V1284" i="1" s="1"/>
  <c r="W1284" i="1"/>
  <c r="W1293" i="1"/>
  <c r="T1293" i="1"/>
  <c r="V1293" i="1" s="1"/>
  <c r="T1315" i="1"/>
  <c r="V1315" i="1" s="1"/>
  <c r="W1315" i="1"/>
  <c r="T1348" i="1"/>
  <c r="V1348" i="1" s="1"/>
  <c r="W1348" i="1"/>
  <c r="T1216" i="1"/>
  <c r="V1216" i="1" s="1"/>
  <c r="W1216" i="1"/>
  <c r="W1225" i="1"/>
  <c r="T1225" i="1"/>
  <c r="V1225" i="1" s="1"/>
  <c r="T1247" i="1"/>
  <c r="V1247" i="1" s="1"/>
  <c r="W1247" i="1"/>
  <c r="T1280" i="1"/>
  <c r="V1280" i="1" s="1"/>
  <c r="W1280" i="1"/>
  <c r="W1289" i="1"/>
  <c r="T1289" i="1"/>
  <c r="V1289" i="1" s="1"/>
  <c r="T1311" i="1"/>
  <c r="V1311" i="1" s="1"/>
  <c r="W1311" i="1"/>
  <c r="T1344" i="1"/>
  <c r="V1344" i="1" s="1"/>
  <c r="W1344" i="1"/>
  <c r="W1353" i="1"/>
  <c r="T1353" i="1"/>
  <c r="V1353" i="1" s="1"/>
  <c r="T1205" i="1"/>
  <c r="V1205" i="1" s="1"/>
  <c r="W1205" i="1"/>
  <c r="W1221" i="1"/>
  <c r="T1221" i="1"/>
  <c r="V1221" i="1" s="1"/>
  <c r="W1253" i="1"/>
  <c r="T1253" i="1"/>
  <c r="V1253" i="1" s="1"/>
  <c r="W1285" i="1"/>
  <c r="T1285" i="1"/>
  <c r="V1285" i="1" s="1"/>
  <c r="W1317" i="1"/>
  <c r="T1317" i="1"/>
  <c r="V1317" i="1" s="1"/>
  <c r="W1349" i="1"/>
  <c r="T1349" i="1"/>
  <c r="V1349" i="1" s="1"/>
  <c r="W1479" i="1"/>
  <c r="T1479" i="1"/>
  <c r="V1479" i="1" s="1"/>
  <c r="T1223" i="1"/>
  <c r="V1223" i="1" s="1"/>
  <c r="W1223" i="1"/>
  <c r="W1233" i="1"/>
  <c r="T1233" i="1"/>
  <c r="V1233" i="1" s="1"/>
  <c r="W1254" i="1"/>
  <c r="T1254" i="1"/>
  <c r="V1254" i="1" s="1"/>
  <c r="T1320" i="1"/>
  <c r="V1320" i="1" s="1"/>
  <c r="W1320" i="1"/>
  <c r="T1361" i="1"/>
  <c r="V1361" i="1" s="1"/>
  <c r="W1361" i="1"/>
  <c r="T1377" i="1"/>
  <c r="V1377" i="1" s="1"/>
  <c r="W1377" i="1"/>
  <c r="T1393" i="1"/>
  <c r="V1393" i="1" s="1"/>
  <c r="W1393" i="1"/>
  <c r="T1409" i="1"/>
  <c r="V1409" i="1" s="1"/>
  <c r="W1409" i="1"/>
  <c r="T1425" i="1"/>
  <c r="V1425" i="1" s="1"/>
  <c r="W1425" i="1"/>
  <c r="T1441" i="1"/>
  <c r="V1441" i="1" s="1"/>
  <c r="W1441" i="1"/>
  <c r="T1459" i="1"/>
  <c r="V1459" i="1" s="1"/>
  <c r="W1459" i="1"/>
  <c r="T1474" i="1"/>
  <c r="V1474" i="1" s="1"/>
  <c r="W1474" i="1"/>
  <c r="W1480" i="1"/>
  <c r="T1480" i="1"/>
  <c r="V1480" i="1" s="1"/>
  <c r="W1493" i="1"/>
  <c r="T1493" i="1"/>
  <c r="V1493" i="1" s="1"/>
  <c r="T1618" i="1"/>
  <c r="V1618" i="1" s="1"/>
  <c r="W1618" i="1"/>
  <c r="W1671" i="1"/>
  <c r="T1671" i="1"/>
  <c r="V1671" i="1" s="1"/>
  <c r="W1238" i="1"/>
  <c r="T1238" i="1"/>
  <c r="V1238" i="1" s="1"/>
  <c r="T1498" i="1"/>
  <c r="V1498" i="1" s="1"/>
  <c r="W1498" i="1"/>
  <c r="W1504" i="1"/>
  <c r="T1504" i="1"/>
  <c r="V1504" i="1" s="1"/>
  <c r="T1510" i="1"/>
  <c r="V1510" i="1" s="1"/>
  <c r="W1510" i="1"/>
  <c r="T1526" i="1"/>
  <c r="V1526" i="1" s="1"/>
  <c r="W1526" i="1"/>
  <c r="T1542" i="1"/>
  <c r="V1542" i="1" s="1"/>
  <c r="W1542" i="1"/>
  <c r="T1558" i="1"/>
  <c r="V1558" i="1" s="1"/>
  <c r="W1558" i="1"/>
  <c r="T1574" i="1"/>
  <c r="V1574" i="1" s="1"/>
  <c r="W1574" i="1"/>
  <c r="T1590" i="1"/>
  <c r="V1590" i="1" s="1"/>
  <c r="W1590" i="1"/>
  <c r="T1606" i="1"/>
  <c r="V1606" i="1" s="1"/>
  <c r="W1606" i="1"/>
  <c r="W1627" i="1"/>
  <c r="T1627" i="1"/>
  <c r="V1627" i="1" s="1"/>
  <c r="T1670" i="1"/>
  <c r="V1670" i="1" s="1"/>
  <c r="W1670" i="1"/>
  <c r="W1281" i="1"/>
  <c r="T1281" i="1"/>
  <c r="V1281" i="1" s="1"/>
  <c r="W1313" i="1"/>
  <c r="T1313" i="1"/>
  <c r="V1313" i="1" s="1"/>
  <c r="W1345" i="1"/>
  <c r="T1345" i="1"/>
  <c r="V1345" i="1" s="1"/>
  <c r="T1443" i="1"/>
  <c r="V1443" i="1" s="1"/>
  <c r="W1443" i="1"/>
  <c r="W1507" i="1"/>
  <c r="T1507" i="1"/>
  <c r="V1507" i="1" s="1"/>
  <c r="W1515" i="1"/>
  <c r="T1515" i="1"/>
  <c r="V1515" i="1" s="1"/>
  <c r="W1523" i="1"/>
  <c r="T1523" i="1"/>
  <c r="V1523" i="1" s="1"/>
  <c r="W1531" i="1"/>
  <c r="T1531" i="1"/>
  <c r="V1531" i="1" s="1"/>
  <c r="W1539" i="1"/>
  <c r="T1539" i="1"/>
  <c r="V1539" i="1" s="1"/>
  <c r="W1547" i="1"/>
  <c r="T1547" i="1"/>
  <c r="V1547" i="1" s="1"/>
  <c r="W1555" i="1"/>
  <c r="T1555" i="1"/>
  <c r="V1555" i="1" s="1"/>
  <c r="W1563" i="1"/>
  <c r="T1563" i="1"/>
  <c r="V1563" i="1" s="1"/>
  <c r="W1571" i="1"/>
  <c r="T1571" i="1"/>
  <c r="V1571" i="1" s="1"/>
  <c r="W1579" i="1"/>
  <c r="T1579" i="1"/>
  <c r="V1579" i="1" s="1"/>
  <c r="W1587" i="1"/>
  <c r="T1587" i="1"/>
  <c r="V1587" i="1" s="1"/>
  <c r="W1595" i="1"/>
  <c r="T1595" i="1"/>
  <c r="V1595" i="1" s="1"/>
  <c r="W1603" i="1"/>
  <c r="T1603" i="1"/>
  <c r="V1603" i="1" s="1"/>
  <c r="T1610" i="1"/>
  <c r="V1610" i="1" s="1"/>
  <c r="W1610" i="1"/>
  <c r="T1642" i="1"/>
  <c r="V1642" i="1" s="1"/>
  <c r="W1642" i="1"/>
  <c r="T1674" i="1"/>
  <c r="V1674" i="1" s="1"/>
  <c r="W1674" i="1"/>
  <c r="W1469" i="1"/>
  <c r="T1469" i="1"/>
  <c r="V1469" i="1" s="1"/>
  <c r="T1499" i="1"/>
  <c r="V1499" i="1" s="1"/>
  <c r="W1499" i="1"/>
  <c r="T1614" i="1"/>
  <c r="V1614" i="1" s="1"/>
  <c r="W1614" i="1"/>
  <c r="W1635" i="1"/>
  <c r="T1635" i="1"/>
  <c r="V1635" i="1" s="1"/>
  <c r="T1678" i="1"/>
  <c r="V1678" i="1" s="1"/>
  <c r="W1678" i="1"/>
  <c r="T1698" i="1"/>
  <c r="V1698" i="1" s="1"/>
  <c r="W1698" i="1"/>
  <c r="T1730" i="1"/>
  <c r="V1730" i="1" s="1"/>
  <c r="W1730" i="1"/>
  <c r="T1625" i="1"/>
  <c r="V1625" i="1" s="1"/>
  <c r="W1625" i="1"/>
  <c r="T1680" i="1"/>
  <c r="V1680" i="1" s="1"/>
  <c r="W1680" i="1"/>
  <c r="T1692" i="1"/>
  <c r="V1692" i="1" s="1"/>
  <c r="W1692" i="1"/>
  <c r="T1696" i="1"/>
  <c r="V1696" i="1" s="1"/>
  <c r="W1696" i="1"/>
  <c r="T1708" i="1"/>
  <c r="V1708" i="1" s="1"/>
  <c r="W1708" i="1"/>
  <c r="T1712" i="1"/>
  <c r="V1712" i="1" s="1"/>
  <c r="W1712" i="1"/>
  <c r="T1724" i="1"/>
  <c r="V1724" i="1" s="1"/>
  <c r="W1724" i="1"/>
  <c r="T1728" i="1"/>
  <c r="V1728" i="1" s="1"/>
  <c r="W1728" i="1"/>
  <c r="T1763" i="1"/>
  <c r="V1763" i="1" s="1"/>
  <c r="W1763" i="1"/>
  <c r="W1773" i="1"/>
  <c r="T1773" i="1"/>
  <c r="V1773" i="1" s="1"/>
  <c r="W1789" i="1"/>
  <c r="T1789" i="1"/>
  <c r="V1789" i="1" s="1"/>
  <c r="W1805" i="1"/>
  <c r="T1805" i="1"/>
  <c r="V1805" i="1" s="1"/>
  <c r="W1821" i="1"/>
  <c r="T1821" i="1"/>
  <c r="V1821" i="1" s="1"/>
  <c r="W1837" i="1"/>
  <c r="T1837" i="1"/>
  <c r="V1837" i="1" s="1"/>
  <c r="W1853" i="1"/>
  <c r="T1853" i="1"/>
  <c r="V1853" i="1" s="1"/>
  <c r="W1869" i="1"/>
  <c r="T1869" i="1"/>
  <c r="V1869" i="1" s="1"/>
  <c r="W1885" i="1"/>
  <c r="T1885" i="1"/>
  <c r="V1885" i="1" s="1"/>
  <c r="W1640" i="1"/>
  <c r="T1640" i="1"/>
  <c r="V1640" i="1" s="1"/>
  <c r="T1689" i="1"/>
  <c r="V1689" i="1" s="1"/>
  <c r="W1689" i="1"/>
  <c r="T1705" i="1"/>
  <c r="V1705" i="1" s="1"/>
  <c r="W1705" i="1"/>
  <c r="T1721" i="1"/>
  <c r="V1721" i="1" s="1"/>
  <c r="W1721" i="1"/>
  <c r="T1744" i="1"/>
  <c r="V1744" i="1" s="1"/>
  <c r="W1744" i="1"/>
  <c r="W1785" i="1"/>
  <c r="T1785" i="1"/>
  <c r="V1785" i="1" s="1"/>
  <c r="W1817" i="1"/>
  <c r="T1817" i="1"/>
  <c r="V1817" i="1" s="1"/>
  <c r="W1849" i="1"/>
  <c r="T1849" i="1"/>
  <c r="V1849" i="1" s="1"/>
  <c r="W1881" i="1"/>
  <c r="T1881" i="1"/>
  <c r="V1881" i="1" s="1"/>
  <c r="T1657" i="1"/>
  <c r="V1657" i="1" s="1"/>
  <c r="W1657" i="1"/>
  <c r="T1684" i="1"/>
  <c r="V1684" i="1" s="1"/>
  <c r="W1684" i="1"/>
  <c r="T1688" i="1"/>
  <c r="V1688" i="1" s="1"/>
  <c r="W1688" i="1"/>
  <c r="T1700" i="1"/>
  <c r="V1700" i="1" s="1"/>
  <c r="W1700" i="1"/>
  <c r="T1704" i="1"/>
  <c r="V1704" i="1" s="1"/>
  <c r="W1704" i="1"/>
  <c r="T1716" i="1"/>
  <c r="V1716" i="1" s="1"/>
  <c r="W1716" i="1"/>
  <c r="T1720" i="1"/>
  <c r="V1720" i="1" s="1"/>
  <c r="W1720" i="1"/>
  <c r="T1732" i="1"/>
  <c r="V1732" i="1" s="1"/>
  <c r="W1732" i="1"/>
  <c r="T1738" i="1"/>
  <c r="V1738" i="1" s="1"/>
  <c r="W1738" i="1"/>
  <c r="W1742" i="1"/>
  <c r="T1742" i="1"/>
  <c r="V1742" i="1" s="1"/>
  <c r="W1747" i="1"/>
  <c r="T1747" i="1"/>
  <c r="V1747" i="1" s="1"/>
  <c r="W1765" i="1"/>
  <c r="T1765" i="1"/>
  <c r="V1765" i="1" s="1"/>
  <c r="W1772" i="1"/>
  <c r="T1772" i="1"/>
  <c r="V1772" i="1" s="1"/>
  <c r="T1803" i="1"/>
  <c r="V1803" i="1" s="1"/>
  <c r="W1803" i="1"/>
  <c r="W1829" i="1"/>
  <c r="T1829" i="1"/>
  <c r="V1829" i="1" s="1"/>
  <c r="W1836" i="1"/>
  <c r="T1836" i="1"/>
  <c r="V1836" i="1" s="1"/>
  <c r="T1867" i="1"/>
  <c r="V1867" i="1" s="1"/>
  <c r="W1867" i="1"/>
  <c r="W1893" i="1"/>
  <c r="T1893" i="1"/>
  <c r="V1893" i="1" s="1"/>
  <c r="W1672" i="1"/>
  <c r="T1672" i="1"/>
  <c r="V1672" i="1" s="1"/>
  <c r="T1681" i="1"/>
  <c r="V1681" i="1" s="1"/>
  <c r="W1681" i="1"/>
  <c r="T1697" i="1"/>
  <c r="V1697" i="1" s="1"/>
  <c r="W1697" i="1"/>
  <c r="T1713" i="1"/>
  <c r="V1713" i="1" s="1"/>
  <c r="W1713" i="1"/>
  <c r="T1729" i="1"/>
  <c r="V1729" i="1" s="1"/>
  <c r="W1729" i="1"/>
  <c r="T1737" i="1"/>
  <c r="V1737" i="1" s="1"/>
  <c r="W1737" i="1"/>
  <c r="T1746" i="1"/>
  <c r="V1746" i="1" s="1"/>
  <c r="W1746" i="1"/>
  <c r="W1750" i="1"/>
  <c r="T1750" i="1"/>
  <c r="V1750" i="1" s="1"/>
  <c r="W1761" i="1"/>
  <c r="T1761" i="1"/>
  <c r="V1761" i="1" s="1"/>
  <c r="W1768" i="1"/>
  <c r="T1768" i="1"/>
  <c r="V1768" i="1" s="1"/>
  <c r="T1783" i="1"/>
  <c r="V1783" i="1" s="1"/>
  <c r="W1783" i="1"/>
  <c r="W1793" i="1"/>
  <c r="T1793" i="1"/>
  <c r="V1793" i="1" s="1"/>
  <c r="W1800" i="1"/>
  <c r="T1800" i="1"/>
  <c r="V1800" i="1" s="1"/>
  <c r="T1815" i="1"/>
  <c r="V1815" i="1" s="1"/>
  <c r="W1815" i="1"/>
  <c r="W1825" i="1"/>
  <c r="T1825" i="1"/>
  <c r="V1825" i="1" s="1"/>
  <c r="W1848" i="1"/>
  <c r="T1848" i="1"/>
  <c r="V1848" i="1" s="1"/>
  <c r="T1879" i="1"/>
  <c r="V1879" i="1" s="1"/>
  <c r="W1879" i="1"/>
  <c r="W1889" i="1"/>
  <c r="T1889" i="1"/>
  <c r="V1889" i="1" s="1"/>
  <c r="T2031" i="1"/>
  <c r="V2031" i="1" s="1"/>
  <c r="W2031" i="1"/>
  <c r="T2063" i="1"/>
  <c r="V2063" i="1" s="1"/>
  <c r="W2063" i="1"/>
  <c r="W2059" i="1"/>
  <c r="T2059" i="1"/>
  <c r="V2059" i="1" s="1"/>
  <c r="T2105" i="1"/>
  <c r="V2105" i="1" s="1"/>
  <c r="W2105" i="1"/>
  <c r="W2131" i="1"/>
  <c r="T2131" i="1"/>
  <c r="V2131" i="1" s="1"/>
  <c r="T2143" i="1"/>
  <c r="V2143" i="1" s="1"/>
  <c r="W2143" i="1"/>
  <c r="W2151" i="1"/>
  <c r="T2151" i="1"/>
  <c r="V2151" i="1" s="1"/>
  <c r="W2206" i="1"/>
  <c r="T2206" i="1"/>
  <c r="V2206" i="1" s="1"/>
  <c r="W2215" i="1"/>
  <c r="T2215" i="1"/>
  <c r="V2215" i="1" s="1"/>
  <c r="W2035" i="1"/>
  <c r="T2035" i="1"/>
  <c r="V2035" i="1" s="1"/>
  <c r="W2075" i="1"/>
  <c r="T2075" i="1"/>
  <c r="V2075" i="1" s="1"/>
  <c r="W2139" i="1"/>
  <c r="T2139" i="1"/>
  <c r="V2139" i="1" s="1"/>
  <c r="T2145" i="1"/>
  <c r="V2145" i="1" s="1"/>
  <c r="W2145" i="1"/>
  <c r="T2165" i="1"/>
  <c r="V2165" i="1" s="1"/>
  <c r="W2165" i="1"/>
  <c r="W2186" i="1"/>
  <c r="T2186" i="1"/>
  <c r="V2186" i="1" s="1"/>
  <c r="W2211" i="1"/>
  <c r="T2211" i="1"/>
  <c r="V2211" i="1" s="1"/>
  <c r="T2229" i="1"/>
  <c r="V2229" i="1" s="1"/>
  <c r="W2229" i="1"/>
  <c r="W2043" i="1"/>
  <c r="T2043" i="1"/>
  <c r="V2043" i="1" s="1"/>
  <c r="T2095" i="1"/>
  <c r="V2095" i="1" s="1"/>
  <c r="W2095" i="1"/>
  <c r="T2109" i="1"/>
  <c r="V2109" i="1" s="1"/>
  <c r="W2109" i="1"/>
  <c r="T2118" i="1"/>
  <c r="V2118" i="1" s="1"/>
  <c r="W2118" i="1"/>
  <c r="W2136" i="1"/>
  <c r="T2136" i="1"/>
  <c r="V2136" i="1" s="1"/>
  <c r="W2150" i="1"/>
  <c r="T2150" i="1"/>
  <c r="V2150" i="1" s="1"/>
  <c r="T2161" i="1"/>
  <c r="V2161" i="1" s="1"/>
  <c r="W2161" i="1"/>
  <c r="W2191" i="1"/>
  <c r="T2191" i="1"/>
  <c r="V2191" i="1" s="1"/>
  <c r="W2214" i="1"/>
  <c r="T2214" i="1"/>
  <c r="V2214" i="1" s="1"/>
  <c r="T2225" i="1"/>
  <c r="V2225" i="1" s="1"/>
  <c r="W2225" i="1"/>
  <c r="W2250" i="1"/>
  <c r="T2250" i="1"/>
  <c r="V2250" i="1" s="1"/>
  <c r="W2258" i="1"/>
  <c r="T2258" i="1"/>
  <c r="V2258" i="1" s="1"/>
  <c r="W2266" i="1"/>
  <c r="T2266" i="1"/>
  <c r="V2266" i="1" s="1"/>
  <c r="W2274" i="1"/>
  <c r="T2274" i="1"/>
  <c r="V2274" i="1" s="1"/>
  <c r="W2282" i="1"/>
  <c r="T2282" i="1"/>
  <c r="V2282" i="1" s="1"/>
  <c r="W2290" i="1"/>
  <c r="T2290" i="1"/>
  <c r="V2290" i="1" s="1"/>
  <c r="W2298" i="1"/>
  <c r="T2298" i="1"/>
  <c r="V2298" i="1" s="1"/>
  <c r="W2306" i="1"/>
  <c r="T2306" i="1"/>
  <c r="V2306" i="1" s="1"/>
  <c r="W2314" i="1"/>
  <c r="T2314" i="1"/>
  <c r="V2314" i="1" s="1"/>
  <c r="W2322" i="1"/>
  <c r="T2322" i="1"/>
  <c r="V2322" i="1" s="1"/>
  <c r="W2330" i="1"/>
  <c r="T2330" i="1"/>
  <c r="V2330" i="1" s="1"/>
  <c r="W2338" i="1"/>
  <c r="T2338" i="1"/>
  <c r="V2338" i="1" s="1"/>
  <c r="W2346" i="1"/>
  <c r="T2346" i="1"/>
  <c r="V2346" i="1" s="1"/>
  <c r="W2354" i="1"/>
  <c r="T2354" i="1"/>
  <c r="V2354" i="1" s="1"/>
  <c r="W2362" i="1"/>
  <c r="T2362" i="1"/>
  <c r="V2362" i="1" s="1"/>
  <c r="W2370" i="1"/>
  <c r="T2370" i="1"/>
  <c r="V2370" i="1" s="1"/>
  <c r="W2378" i="1"/>
  <c r="T2378" i="1"/>
  <c r="V2378" i="1" s="1"/>
  <c r="W2386" i="1"/>
  <c r="T2386" i="1"/>
  <c r="V2386" i="1" s="1"/>
  <c r="W2394" i="1"/>
  <c r="T2394" i="1"/>
  <c r="V2394" i="1" s="1"/>
  <c r="W2402" i="1"/>
  <c r="T2402" i="1"/>
  <c r="V2402" i="1" s="1"/>
  <c r="W2410" i="1"/>
  <c r="T2410" i="1"/>
  <c r="V2410" i="1" s="1"/>
  <c r="W2418" i="1"/>
  <c r="T2418" i="1"/>
  <c r="V2418" i="1" s="1"/>
  <c r="W2426" i="1"/>
  <c r="T2426" i="1"/>
  <c r="V2426" i="1" s="1"/>
  <c r="W2434" i="1"/>
  <c r="T2434" i="1"/>
  <c r="V2434" i="1" s="1"/>
  <c r="W2442" i="1"/>
  <c r="T2442" i="1"/>
  <c r="V2442" i="1" s="1"/>
  <c r="W2450" i="1"/>
  <c r="T2450" i="1"/>
  <c r="V2450" i="1" s="1"/>
  <c r="W2458" i="1"/>
  <c r="T2458" i="1"/>
  <c r="V2458" i="1" s="1"/>
  <c r="W2466" i="1"/>
  <c r="T2466" i="1"/>
  <c r="V2466" i="1" s="1"/>
  <c r="W2474" i="1"/>
  <c r="T2474" i="1"/>
  <c r="V2474" i="1" s="1"/>
  <c r="W2019" i="1"/>
  <c r="T2019" i="1"/>
  <c r="V2019" i="1" s="1"/>
  <c r="W2091" i="1"/>
  <c r="T2091" i="1"/>
  <c r="V2091" i="1" s="1"/>
  <c r="T2117" i="1"/>
  <c r="V2117" i="1" s="1"/>
  <c r="W2117" i="1"/>
  <c r="T2126" i="1"/>
  <c r="V2126" i="1" s="1"/>
  <c r="W2126" i="1"/>
  <c r="T2135" i="1"/>
  <c r="V2135" i="1" s="1"/>
  <c r="W2135" i="1"/>
  <c r="T2249" i="1"/>
  <c r="V2249" i="1" s="1"/>
  <c r="W2249" i="1"/>
  <c r="T2265" i="1"/>
  <c r="V2265" i="1" s="1"/>
  <c r="W2265" i="1"/>
  <c r="T2281" i="1"/>
  <c r="V2281" i="1" s="1"/>
  <c r="W2281" i="1"/>
  <c r="T2297" i="1"/>
  <c r="V2297" i="1" s="1"/>
  <c r="W2297" i="1"/>
  <c r="T2313" i="1"/>
  <c r="V2313" i="1" s="1"/>
  <c r="W2313" i="1"/>
  <c r="T2329" i="1"/>
  <c r="V2329" i="1" s="1"/>
  <c r="W2329" i="1"/>
  <c r="T2345" i="1"/>
  <c r="V2345" i="1" s="1"/>
  <c r="W2345" i="1"/>
  <c r="T2361" i="1"/>
  <c r="V2361" i="1" s="1"/>
  <c r="W2361" i="1"/>
  <c r="T2377" i="1"/>
  <c r="V2377" i="1" s="1"/>
  <c r="W2377" i="1"/>
  <c r="T2393" i="1"/>
  <c r="V2393" i="1" s="1"/>
  <c r="W2393" i="1"/>
  <c r="T2409" i="1"/>
  <c r="V2409" i="1" s="1"/>
  <c r="W2409" i="1"/>
  <c r="T2425" i="1"/>
  <c r="V2425" i="1" s="1"/>
  <c r="W2425" i="1"/>
  <c r="T2441" i="1"/>
  <c r="V2441" i="1" s="1"/>
  <c r="W2441" i="1"/>
  <c r="T2457" i="1"/>
  <c r="V2457" i="1" s="1"/>
  <c r="W2457" i="1"/>
  <c r="T2473" i="1"/>
  <c r="V2473" i="1" s="1"/>
  <c r="W2473" i="1"/>
  <c r="T2502" i="1"/>
  <c r="V2502" i="1" s="1"/>
  <c r="W2502" i="1"/>
  <c r="T2153" i="1"/>
  <c r="V2153" i="1" s="1"/>
  <c r="W2153" i="1"/>
  <c r="T2173" i="1"/>
  <c r="V2173" i="1" s="1"/>
  <c r="W2173" i="1"/>
  <c r="T2185" i="1"/>
  <c r="V2185" i="1" s="1"/>
  <c r="W2185" i="1"/>
  <c r="T2205" i="1"/>
  <c r="V2205" i="1" s="1"/>
  <c r="W2205" i="1"/>
  <c r="T2217" i="1"/>
  <c r="V2217" i="1" s="1"/>
  <c r="W2217" i="1"/>
  <c r="T2237" i="1"/>
  <c r="V2237" i="1" s="1"/>
  <c r="W2237" i="1"/>
  <c r="W2490" i="1"/>
  <c r="T2490" i="1"/>
  <c r="V2490" i="1" s="1"/>
  <c r="W2522" i="1"/>
  <c r="T2522" i="1"/>
  <c r="V2522" i="1" s="1"/>
  <c r="T2657" i="1"/>
  <c r="V2657" i="1" s="1"/>
  <c r="W2657" i="1"/>
  <c r="T2689" i="1"/>
  <c r="V2689" i="1" s="1"/>
  <c r="W2689" i="1"/>
  <c r="T2721" i="1"/>
  <c r="V2721" i="1" s="1"/>
  <c r="W2721" i="1"/>
  <c r="T2753" i="1"/>
  <c r="V2753" i="1" s="1"/>
  <c r="W2753" i="1"/>
  <c r="T2785" i="1"/>
  <c r="V2785" i="1" s="1"/>
  <c r="W2785" i="1"/>
  <c r="T2817" i="1"/>
  <c r="V2817" i="1" s="1"/>
  <c r="W2817" i="1"/>
  <c r="T2849" i="1"/>
  <c r="V2849" i="1" s="1"/>
  <c r="W2849" i="1"/>
  <c r="W2534" i="1"/>
  <c r="T2534" i="1"/>
  <c r="V2534" i="1" s="1"/>
  <c r="W2550" i="1"/>
  <c r="T2550" i="1"/>
  <c r="V2550" i="1" s="1"/>
  <c r="W2566" i="1"/>
  <c r="T2566" i="1"/>
  <c r="V2566" i="1" s="1"/>
  <c r="W2582" i="1"/>
  <c r="T2582" i="1"/>
  <c r="V2582" i="1" s="1"/>
  <c r="W2598" i="1"/>
  <c r="T2598" i="1"/>
  <c r="V2598" i="1" s="1"/>
  <c r="W2614" i="1"/>
  <c r="T2614" i="1"/>
  <c r="V2614" i="1" s="1"/>
  <c r="W2630" i="1"/>
  <c r="T2630" i="1"/>
  <c r="V2630" i="1" s="1"/>
  <c r="T2677" i="1"/>
  <c r="V2677" i="1" s="1"/>
  <c r="W2677" i="1"/>
  <c r="W2698" i="1"/>
  <c r="T2698" i="1"/>
  <c r="V2698" i="1" s="1"/>
  <c r="T2741" i="1"/>
  <c r="V2741" i="1" s="1"/>
  <c r="W2741" i="1"/>
  <c r="W2762" i="1"/>
  <c r="T2762" i="1"/>
  <c r="V2762" i="1" s="1"/>
  <c r="T2805" i="1"/>
  <c r="V2805" i="1" s="1"/>
  <c r="W2805" i="1"/>
  <c r="W2826" i="1"/>
  <c r="T2826" i="1"/>
  <c r="V2826" i="1" s="1"/>
  <c r="W2506" i="1"/>
  <c r="T2506" i="1"/>
  <c r="V2506" i="1" s="1"/>
  <c r="W2638" i="1"/>
  <c r="T2638" i="1"/>
  <c r="V2638" i="1" s="1"/>
  <c r="W2670" i="1"/>
  <c r="T2670" i="1"/>
  <c r="V2670" i="1" s="1"/>
  <c r="W2702" i="1"/>
  <c r="T2702" i="1"/>
  <c r="V2702" i="1" s="1"/>
  <c r="W2734" i="1"/>
  <c r="T2734" i="1"/>
  <c r="V2734" i="1" s="1"/>
  <c r="W2766" i="1"/>
  <c r="T2766" i="1"/>
  <c r="V2766" i="1" s="1"/>
  <c r="W2798" i="1"/>
  <c r="T2798" i="1"/>
  <c r="V2798" i="1" s="1"/>
  <c r="W2830" i="1"/>
  <c r="T2830" i="1"/>
  <c r="V2830" i="1" s="1"/>
  <c r="W2862" i="1"/>
  <c r="T2862" i="1"/>
  <c r="V2862" i="1" s="1"/>
  <c r="T2501" i="1"/>
  <c r="V2501" i="1" s="1"/>
  <c r="W2501" i="1"/>
  <c r="W2642" i="1"/>
  <c r="T2642" i="1"/>
  <c r="V2642" i="1" s="1"/>
  <c r="T2685" i="1"/>
  <c r="V2685" i="1" s="1"/>
  <c r="W2685" i="1"/>
  <c r="W2706" i="1"/>
  <c r="T2706" i="1"/>
  <c r="V2706" i="1" s="1"/>
  <c r="T2749" i="1"/>
  <c r="V2749" i="1" s="1"/>
  <c r="W2749" i="1"/>
  <c r="W2770" i="1"/>
  <c r="T2770" i="1"/>
  <c r="V2770" i="1" s="1"/>
  <c r="T2813" i="1"/>
  <c r="V2813" i="1" s="1"/>
  <c r="W2813" i="1"/>
  <c r="W2834" i="1"/>
  <c r="T2834" i="1"/>
  <c r="V2834" i="1" s="1"/>
  <c r="T2696" i="1"/>
  <c r="V2696" i="1" s="1"/>
  <c r="W2696" i="1"/>
  <c r="W2711" i="1"/>
  <c r="T2711" i="1"/>
  <c r="V2711" i="1" s="1"/>
  <c r="W2763" i="1"/>
  <c r="T2763" i="1"/>
  <c r="V2763" i="1" s="1"/>
  <c r="T2824" i="1"/>
  <c r="V2824" i="1" s="1"/>
  <c r="W2824" i="1"/>
  <c r="W2839" i="1"/>
  <c r="T2839" i="1"/>
  <c r="V2839" i="1" s="1"/>
  <c r="W3159" i="1"/>
  <c r="T3159" i="1"/>
  <c r="V3159" i="1" s="1"/>
  <c r="W3168" i="1"/>
  <c r="T3168" i="1"/>
  <c r="V3168" i="1" s="1"/>
  <c r="W3223" i="1"/>
  <c r="T3223" i="1"/>
  <c r="V3223" i="1" s="1"/>
  <c r="W3232" i="1"/>
  <c r="T3232" i="1"/>
  <c r="V3232" i="1" s="1"/>
  <c r="W3287" i="1"/>
  <c r="T3287" i="1"/>
  <c r="V3287" i="1" s="1"/>
  <c r="W3296" i="1"/>
  <c r="T3296" i="1"/>
  <c r="V3296" i="1" s="1"/>
  <c r="T3390" i="1"/>
  <c r="V3390" i="1" s="1"/>
  <c r="W3390" i="1"/>
  <c r="T2680" i="1"/>
  <c r="V2680" i="1" s="1"/>
  <c r="W2680" i="1"/>
  <c r="W2695" i="1"/>
  <c r="T2695" i="1"/>
  <c r="V2695" i="1" s="1"/>
  <c r="W2747" i="1"/>
  <c r="T2747" i="1"/>
  <c r="V2747" i="1" s="1"/>
  <c r="T2808" i="1"/>
  <c r="V2808" i="1" s="1"/>
  <c r="W2808" i="1"/>
  <c r="W2823" i="1"/>
  <c r="T2823" i="1"/>
  <c r="V2823" i="1" s="1"/>
  <c r="T2880" i="1"/>
  <c r="V2880" i="1" s="1"/>
  <c r="W2880" i="1"/>
  <c r="T2883" i="1"/>
  <c r="V2883" i="1" s="1"/>
  <c r="W2883" i="1"/>
  <c r="W3164" i="1"/>
  <c r="T3164" i="1"/>
  <c r="V3164" i="1" s="1"/>
  <c r="W3171" i="1"/>
  <c r="T3171" i="1"/>
  <c r="V3171" i="1" s="1"/>
  <c r="W3228" i="1"/>
  <c r="T3228" i="1"/>
  <c r="V3228" i="1" s="1"/>
  <c r="W3235" i="1"/>
  <c r="T3235" i="1"/>
  <c r="V3235" i="1" s="1"/>
  <c r="W3292" i="1"/>
  <c r="T3292" i="1"/>
  <c r="V3292" i="1" s="1"/>
  <c r="W3299" i="1"/>
  <c r="T3299" i="1"/>
  <c r="V3299" i="1" s="1"/>
  <c r="W3344" i="1"/>
  <c r="T3344" i="1"/>
  <c r="V3344" i="1" s="1"/>
  <c r="W3367" i="1"/>
  <c r="T3367" i="1"/>
  <c r="V3367" i="1" s="1"/>
  <c r="W3403" i="1"/>
  <c r="T3403" i="1"/>
  <c r="V3403" i="1" s="1"/>
  <c r="W3411" i="1"/>
  <c r="T3411" i="1"/>
  <c r="V3411" i="1" s="1"/>
  <c r="W3419" i="1"/>
  <c r="T3419" i="1"/>
  <c r="V3419" i="1" s="1"/>
  <c r="W3427" i="1"/>
  <c r="T3427" i="1"/>
  <c r="V3427" i="1" s="1"/>
  <c r="T2556" i="1"/>
  <c r="V2556" i="1" s="1"/>
  <c r="W2556" i="1"/>
  <c r="T2588" i="1"/>
  <c r="V2588" i="1" s="1"/>
  <c r="W2588" i="1"/>
  <c r="T2620" i="1"/>
  <c r="V2620" i="1" s="1"/>
  <c r="W2620" i="1"/>
  <c r="T2660" i="1"/>
  <c r="V2660" i="1" s="1"/>
  <c r="W2660" i="1"/>
  <c r="T2788" i="1"/>
  <c r="V2788" i="1" s="1"/>
  <c r="W2788" i="1"/>
  <c r="W3144" i="1"/>
  <c r="T3144" i="1"/>
  <c r="V3144" i="1" s="1"/>
  <c r="W3167" i="1"/>
  <c r="T3167" i="1"/>
  <c r="V3167" i="1" s="1"/>
  <c r="T3178" i="1"/>
  <c r="V3178" i="1" s="1"/>
  <c r="W3178" i="1"/>
  <c r="W3208" i="1"/>
  <c r="T3208" i="1"/>
  <c r="V3208" i="1" s="1"/>
  <c r="W3231" i="1"/>
  <c r="T3231" i="1"/>
  <c r="V3231" i="1" s="1"/>
  <c r="T3242" i="1"/>
  <c r="V3242" i="1" s="1"/>
  <c r="W3242" i="1"/>
  <c r="W3272" i="1"/>
  <c r="T3272" i="1"/>
  <c r="V3272" i="1" s="1"/>
  <c r="W3295" i="1"/>
  <c r="T3295" i="1"/>
  <c r="V3295" i="1" s="1"/>
  <c r="T3306" i="1"/>
  <c r="V3306" i="1" s="1"/>
  <c r="W3306" i="1"/>
  <c r="W3336" i="1"/>
  <c r="T3336" i="1"/>
  <c r="V3336" i="1" s="1"/>
  <c r="T3346" i="1"/>
  <c r="V3346" i="1" s="1"/>
  <c r="W3346" i="1"/>
  <c r="T3366" i="1"/>
  <c r="V3366" i="1" s="1"/>
  <c r="W3366" i="1"/>
  <c r="W3387" i="1"/>
  <c r="T3387" i="1"/>
  <c r="V3387" i="1" s="1"/>
  <c r="T3406" i="1"/>
  <c r="V3406" i="1" s="1"/>
  <c r="W3406" i="1"/>
  <c r="T3422" i="1"/>
  <c r="V3422" i="1" s="1"/>
  <c r="W3422" i="1"/>
  <c r="T2536" i="1"/>
  <c r="V2536" i="1" s="1"/>
  <c r="W2536" i="1"/>
  <c r="T2568" i="1"/>
  <c r="V2568" i="1" s="1"/>
  <c r="W2568" i="1"/>
  <c r="T2600" i="1"/>
  <c r="V2600" i="1" s="1"/>
  <c r="W2600" i="1"/>
  <c r="T2632" i="1"/>
  <c r="V2632" i="1" s="1"/>
  <c r="W2632" i="1"/>
  <c r="T2644" i="1"/>
  <c r="V2644" i="1" s="1"/>
  <c r="W2644" i="1"/>
  <c r="T2772" i="1"/>
  <c r="V2772" i="1" s="1"/>
  <c r="W2772" i="1"/>
  <c r="T2890" i="1"/>
  <c r="V2890" i="1" s="1"/>
  <c r="W2890" i="1"/>
  <c r="W2892" i="1"/>
  <c r="T2892" i="1"/>
  <c r="V2892" i="1" s="1"/>
  <c r="T2898" i="1"/>
  <c r="V2898" i="1" s="1"/>
  <c r="W2898" i="1"/>
  <c r="W2900" i="1"/>
  <c r="T2900" i="1"/>
  <c r="V2900" i="1" s="1"/>
  <c r="T2906" i="1"/>
  <c r="V2906" i="1" s="1"/>
  <c r="W2906" i="1"/>
  <c r="W2908" i="1"/>
  <c r="T2908" i="1"/>
  <c r="V2908" i="1" s="1"/>
  <c r="T2914" i="1"/>
  <c r="V2914" i="1" s="1"/>
  <c r="W2914" i="1"/>
  <c r="W2916" i="1"/>
  <c r="T2916" i="1"/>
  <c r="V2916" i="1" s="1"/>
  <c r="T2922" i="1"/>
  <c r="V2922" i="1" s="1"/>
  <c r="W2922" i="1"/>
  <c r="W2924" i="1"/>
  <c r="T2924" i="1"/>
  <c r="V2924" i="1" s="1"/>
  <c r="T2930" i="1"/>
  <c r="V2930" i="1" s="1"/>
  <c r="W2930" i="1"/>
  <c r="W2932" i="1"/>
  <c r="T2932" i="1"/>
  <c r="V2932" i="1" s="1"/>
  <c r="T2938" i="1"/>
  <c r="V2938" i="1" s="1"/>
  <c r="W2938" i="1"/>
  <c r="W2940" i="1"/>
  <c r="T2940" i="1"/>
  <c r="V2940" i="1" s="1"/>
  <c r="T2946" i="1"/>
  <c r="V2946" i="1" s="1"/>
  <c r="W2946" i="1"/>
  <c r="W2948" i="1"/>
  <c r="T2948" i="1"/>
  <c r="V2948" i="1" s="1"/>
  <c r="T2954" i="1"/>
  <c r="V2954" i="1" s="1"/>
  <c r="W2954" i="1"/>
  <c r="W2956" i="1"/>
  <c r="T2956" i="1"/>
  <c r="V2956" i="1" s="1"/>
  <c r="T2962" i="1"/>
  <c r="V2962" i="1" s="1"/>
  <c r="W2962" i="1"/>
  <c r="W2964" i="1"/>
  <c r="T2964" i="1"/>
  <c r="V2964" i="1" s="1"/>
  <c r="T2970" i="1"/>
  <c r="V2970" i="1" s="1"/>
  <c r="W2970" i="1"/>
  <c r="W2972" i="1"/>
  <c r="T2972" i="1"/>
  <c r="V2972" i="1" s="1"/>
  <c r="T2978" i="1"/>
  <c r="V2978" i="1" s="1"/>
  <c r="W2978" i="1"/>
  <c r="W2980" i="1"/>
  <c r="T2980" i="1"/>
  <c r="V2980" i="1" s="1"/>
  <c r="T2986" i="1"/>
  <c r="V2986" i="1" s="1"/>
  <c r="W2986" i="1"/>
  <c r="W2988" i="1"/>
  <c r="T2988" i="1"/>
  <c r="V2988" i="1" s="1"/>
  <c r="T2994" i="1"/>
  <c r="V2994" i="1" s="1"/>
  <c r="W2994" i="1"/>
  <c r="W2996" i="1"/>
  <c r="T2996" i="1"/>
  <c r="V2996" i="1" s="1"/>
  <c r="T3002" i="1"/>
  <c r="V3002" i="1" s="1"/>
  <c r="W3002" i="1"/>
  <c r="W3004" i="1"/>
  <c r="T3004" i="1"/>
  <c r="V3004" i="1" s="1"/>
  <c r="T3010" i="1"/>
  <c r="V3010" i="1" s="1"/>
  <c r="W3010" i="1"/>
  <c r="W3012" i="1"/>
  <c r="T3012" i="1"/>
  <c r="V3012" i="1" s="1"/>
  <c r="T3018" i="1"/>
  <c r="V3018" i="1" s="1"/>
  <c r="W3018" i="1"/>
  <c r="W3020" i="1"/>
  <c r="T3020" i="1"/>
  <c r="V3020" i="1" s="1"/>
  <c r="T3026" i="1"/>
  <c r="V3026" i="1" s="1"/>
  <c r="W3026" i="1"/>
  <c r="W3028" i="1"/>
  <c r="T3028" i="1"/>
  <c r="V3028" i="1" s="1"/>
  <c r="T3034" i="1"/>
  <c r="V3034" i="1" s="1"/>
  <c r="W3034" i="1"/>
  <c r="W3036" i="1"/>
  <c r="T3036" i="1"/>
  <c r="V3036" i="1" s="1"/>
  <c r="T3042" i="1"/>
  <c r="V3042" i="1" s="1"/>
  <c r="W3042" i="1"/>
  <c r="W3044" i="1"/>
  <c r="T3044" i="1"/>
  <c r="V3044" i="1" s="1"/>
  <c r="T3050" i="1"/>
  <c r="V3050" i="1" s="1"/>
  <c r="W3050" i="1"/>
  <c r="W3052" i="1"/>
  <c r="T3052" i="1"/>
  <c r="V3052" i="1" s="1"/>
  <c r="T3058" i="1"/>
  <c r="V3058" i="1" s="1"/>
  <c r="W3058" i="1"/>
  <c r="W3060" i="1"/>
  <c r="T3060" i="1"/>
  <c r="V3060" i="1" s="1"/>
  <c r="T3066" i="1"/>
  <c r="V3066" i="1" s="1"/>
  <c r="W3066" i="1"/>
  <c r="W3068" i="1"/>
  <c r="T3068" i="1"/>
  <c r="V3068" i="1" s="1"/>
  <c r="T3074" i="1"/>
  <c r="V3074" i="1" s="1"/>
  <c r="W3074" i="1"/>
  <c r="W3076" i="1"/>
  <c r="T3076" i="1"/>
  <c r="V3076" i="1" s="1"/>
  <c r="T3082" i="1"/>
  <c r="V3082" i="1" s="1"/>
  <c r="W3082" i="1"/>
  <c r="W3084" i="1"/>
  <c r="T3084" i="1"/>
  <c r="V3084" i="1" s="1"/>
  <c r="T3090" i="1"/>
  <c r="V3090" i="1" s="1"/>
  <c r="W3090" i="1"/>
  <c r="W3092" i="1"/>
  <c r="T3092" i="1"/>
  <c r="V3092" i="1" s="1"/>
  <c r="T3098" i="1"/>
  <c r="V3098" i="1" s="1"/>
  <c r="W3098" i="1"/>
  <c r="W3100" i="1"/>
  <c r="T3100" i="1"/>
  <c r="V3100" i="1" s="1"/>
  <c r="T3106" i="1"/>
  <c r="V3106" i="1" s="1"/>
  <c r="W3106" i="1"/>
  <c r="W3108" i="1"/>
  <c r="T3108" i="1"/>
  <c r="V3108" i="1" s="1"/>
  <c r="T3114" i="1"/>
  <c r="V3114" i="1" s="1"/>
  <c r="W3114" i="1"/>
  <c r="W3343" i="1"/>
  <c r="T3343" i="1"/>
  <c r="V3343" i="1" s="1"/>
  <c r="W3359" i="1"/>
  <c r="T3359" i="1"/>
  <c r="V3359" i="1" s="1"/>
  <c r="T3370" i="1"/>
  <c r="V3370" i="1" s="1"/>
  <c r="W3370" i="1"/>
  <c r="T3385" i="1"/>
  <c r="V3385" i="1" s="1"/>
  <c r="W3385" i="1"/>
  <c r="T3409" i="1"/>
  <c r="V3409" i="1" s="1"/>
  <c r="W3409" i="1"/>
  <c r="T3425" i="1"/>
  <c r="V3425" i="1" s="1"/>
  <c r="W3425" i="1"/>
  <c r="T3365" i="1"/>
  <c r="V3365" i="1" s="1"/>
  <c r="W3365" i="1"/>
  <c r="W3384" i="1"/>
  <c r="T3384" i="1"/>
  <c r="V3384" i="1" s="1"/>
  <c r="W3412" i="1"/>
  <c r="T3412" i="1"/>
  <c r="V3412" i="1" s="1"/>
  <c r="W3428" i="1"/>
  <c r="T3428" i="1"/>
  <c r="V3428" i="1" s="1"/>
  <c r="T3349" i="1"/>
  <c r="V3349" i="1" s="1"/>
  <c r="W3349" i="1"/>
  <c r="W3400" i="1"/>
  <c r="T3400" i="1"/>
  <c r="V3400" i="1" s="1"/>
  <c r="W3416" i="1"/>
  <c r="T3416" i="1"/>
  <c r="V3416" i="1" s="1"/>
  <c r="W21" i="1"/>
  <c r="T21" i="1"/>
  <c r="V21" i="1" s="1"/>
  <c r="T41" i="1"/>
  <c r="V41" i="1" s="1"/>
  <c r="W41" i="1"/>
  <c r="T19" i="1"/>
  <c r="V19" i="1" s="1"/>
  <c r="W19" i="1"/>
  <c r="T60" i="1"/>
  <c r="V60" i="1" s="1"/>
  <c r="W60" i="1"/>
  <c r="W50" i="1"/>
  <c r="T50" i="1"/>
  <c r="V50" i="1" s="1"/>
  <c r="W58" i="1"/>
  <c r="T58" i="1"/>
  <c r="V58" i="1" s="1"/>
  <c r="W71" i="1"/>
  <c r="T71" i="1"/>
  <c r="V71" i="1" s="1"/>
  <c r="T101" i="1"/>
  <c r="V101" i="1" s="1"/>
  <c r="W101" i="1"/>
  <c r="T112" i="1"/>
  <c r="V112" i="1" s="1"/>
  <c r="W112" i="1"/>
  <c r="W79" i="1"/>
  <c r="T79" i="1"/>
  <c r="V79" i="1" s="1"/>
  <c r="W87" i="1"/>
  <c r="T87" i="1"/>
  <c r="V87" i="1" s="1"/>
  <c r="W95" i="1"/>
  <c r="T95" i="1"/>
  <c r="V95" i="1" s="1"/>
  <c r="T62" i="1"/>
  <c r="V62" i="1" s="1"/>
  <c r="W62" i="1"/>
  <c r="T78" i="1"/>
  <c r="V78" i="1" s="1"/>
  <c r="W78" i="1"/>
  <c r="T82" i="1"/>
  <c r="V82" i="1" s="1"/>
  <c r="W82" i="1"/>
  <c r="T86" i="1"/>
  <c r="V86" i="1" s="1"/>
  <c r="W86" i="1"/>
  <c r="T90" i="1"/>
  <c r="V90" i="1" s="1"/>
  <c r="W90" i="1"/>
  <c r="T94" i="1"/>
  <c r="V94" i="1" s="1"/>
  <c r="W94" i="1"/>
  <c r="W98" i="1"/>
  <c r="T98" i="1"/>
  <c r="V98" i="1" s="1"/>
  <c r="W102" i="1"/>
  <c r="T102" i="1"/>
  <c r="V102" i="1" s="1"/>
  <c r="T108" i="1"/>
  <c r="V108" i="1" s="1"/>
  <c r="W108" i="1"/>
  <c r="T169" i="1"/>
  <c r="V169" i="1" s="1"/>
  <c r="W169" i="1"/>
  <c r="T116" i="1"/>
  <c r="V116" i="1" s="1"/>
  <c r="W116" i="1"/>
  <c r="W128" i="1"/>
  <c r="T128" i="1"/>
  <c r="V128" i="1" s="1"/>
  <c r="W136" i="1"/>
  <c r="T136" i="1"/>
  <c r="V136" i="1" s="1"/>
  <c r="W144" i="1"/>
  <c r="T144" i="1"/>
  <c r="V144" i="1" s="1"/>
  <c r="W152" i="1"/>
  <c r="T152" i="1"/>
  <c r="V152" i="1" s="1"/>
  <c r="T107" i="1"/>
  <c r="V107" i="1" s="1"/>
  <c r="W107" i="1"/>
  <c r="W165" i="1"/>
  <c r="T165" i="1"/>
  <c r="V165" i="1" s="1"/>
  <c r="W176" i="1"/>
  <c r="T176" i="1"/>
  <c r="V176" i="1" s="1"/>
  <c r="W184" i="1"/>
  <c r="T184" i="1"/>
  <c r="V184" i="1" s="1"/>
  <c r="W192" i="1"/>
  <c r="T192" i="1"/>
  <c r="V192" i="1" s="1"/>
  <c r="W200" i="1"/>
  <c r="T200" i="1"/>
  <c r="V200" i="1" s="1"/>
  <c r="W208" i="1"/>
  <c r="T208" i="1"/>
  <c r="V208" i="1" s="1"/>
  <c r="T219" i="1"/>
  <c r="V219" i="1" s="1"/>
  <c r="W219" i="1"/>
  <c r="T174" i="1"/>
  <c r="V174" i="1" s="1"/>
  <c r="W174" i="1"/>
  <c r="T182" i="1"/>
  <c r="V182" i="1" s="1"/>
  <c r="W182" i="1"/>
  <c r="T190" i="1"/>
  <c r="V190" i="1" s="1"/>
  <c r="W190" i="1"/>
  <c r="T198" i="1"/>
  <c r="V198" i="1" s="1"/>
  <c r="W198" i="1"/>
  <c r="T206" i="1"/>
  <c r="V206" i="1" s="1"/>
  <c r="W206" i="1"/>
  <c r="W213" i="1"/>
  <c r="T213" i="1"/>
  <c r="V213" i="1" s="1"/>
  <c r="W172" i="1"/>
  <c r="T172" i="1"/>
  <c r="V172" i="1" s="1"/>
  <c r="W180" i="1"/>
  <c r="T180" i="1"/>
  <c r="V180" i="1" s="1"/>
  <c r="W188" i="1"/>
  <c r="T188" i="1"/>
  <c r="V188" i="1" s="1"/>
  <c r="W196" i="1"/>
  <c r="T196" i="1"/>
  <c r="V196" i="1" s="1"/>
  <c r="W204" i="1"/>
  <c r="T204" i="1"/>
  <c r="V204" i="1" s="1"/>
  <c r="W232" i="1"/>
  <c r="T232" i="1"/>
  <c r="V232" i="1" s="1"/>
  <c r="W248" i="1"/>
  <c r="T248" i="1"/>
  <c r="V248" i="1" s="1"/>
  <c r="W264" i="1"/>
  <c r="T264" i="1"/>
  <c r="V264" i="1" s="1"/>
  <c r="W280" i="1"/>
  <c r="T280" i="1"/>
  <c r="V280" i="1" s="1"/>
  <c r="W231" i="1"/>
  <c r="T231" i="1"/>
  <c r="V231" i="1" s="1"/>
  <c r="T237" i="1"/>
  <c r="V237" i="1" s="1"/>
  <c r="W237" i="1"/>
  <c r="T242" i="1"/>
  <c r="V242" i="1" s="1"/>
  <c r="W242" i="1"/>
  <c r="W247" i="1"/>
  <c r="T247" i="1"/>
  <c r="V247" i="1" s="1"/>
  <c r="T253" i="1"/>
  <c r="V253" i="1" s="1"/>
  <c r="W253" i="1"/>
  <c r="T258" i="1"/>
  <c r="V258" i="1" s="1"/>
  <c r="W258" i="1"/>
  <c r="W263" i="1"/>
  <c r="T263" i="1"/>
  <c r="V263" i="1" s="1"/>
  <c r="T269" i="1"/>
  <c r="V269" i="1" s="1"/>
  <c r="W269" i="1"/>
  <c r="T274" i="1"/>
  <c r="V274" i="1" s="1"/>
  <c r="W274" i="1"/>
  <c r="W279" i="1"/>
  <c r="T279" i="1"/>
  <c r="V279" i="1" s="1"/>
  <c r="T282" i="1"/>
  <c r="V282" i="1" s="1"/>
  <c r="W282" i="1"/>
  <c r="T288" i="1"/>
  <c r="V288" i="1" s="1"/>
  <c r="W288" i="1"/>
  <c r="W294" i="1"/>
  <c r="T294" i="1"/>
  <c r="V294" i="1" s="1"/>
  <c r="T296" i="1"/>
  <c r="V296" i="1" s="1"/>
  <c r="W296" i="1"/>
  <c r="T338" i="1"/>
  <c r="V338" i="1" s="1"/>
  <c r="W338" i="1"/>
  <c r="W305" i="1"/>
  <c r="T305" i="1"/>
  <c r="V305" i="1" s="1"/>
  <c r="W313" i="1"/>
  <c r="T313" i="1"/>
  <c r="V313" i="1" s="1"/>
  <c r="W321" i="1"/>
  <c r="T321" i="1"/>
  <c r="V321" i="1" s="1"/>
  <c r="W329" i="1"/>
  <c r="T329" i="1"/>
  <c r="V329" i="1" s="1"/>
  <c r="T339" i="1"/>
  <c r="V339" i="1" s="1"/>
  <c r="W339" i="1"/>
  <c r="T291" i="1"/>
  <c r="V291" i="1" s="1"/>
  <c r="W291" i="1"/>
  <c r="T299" i="1"/>
  <c r="V299" i="1" s="1"/>
  <c r="W299" i="1"/>
  <c r="T303" i="1"/>
  <c r="V303" i="1" s="1"/>
  <c r="W303" i="1"/>
  <c r="T307" i="1"/>
  <c r="V307" i="1" s="1"/>
  <c r="W307" i="1"/>
  <c r="T311" i="1"/>
  <c r="V311" i="1" s="1"/>
  <c r="W311" i="1"/>
  <c r="T315" i="1"/>
  <c r="V315" i="1" s="1"/>
  <c r="W315" i="1"/>
  <c r="T319" i="1"/>
  <c r="V319" i="1" s="1"/>
  <c r="W319" i="1"/>
  <c r="T323" i="1"/>
  <c r="V323" i="1" s="1"/>
  <c r="W323" i="1"/>
  <c r="T327" i="1"/>
  <c r="V327" i="1" s="1"/>
  <c r="W327" i="1"/>
  <c r="T331" i="1"/>
  <c r="V331" i="1" s="1"/>
  <c r="W331" i="1"/>
  <c r="W343" i="1"/>
  <c r="T343" i="1"/>
  <c r="V343" i="1" s="1"/>
  <c r="T350" i="1"/>
  <c r="V350" i="1" s="1"/>
  <c r="W350" i="1"/>
  <c r="T366" i="1"/>
  <c r="V366" i="1" s="1"/>
  <c r="W366" i="1"/>
  <c r="T382" i="1"/>
  <c r="V382" i="1" s="1"/>
  <c r="W382" i="1"/>
  <c r="T398" i="1"/>
  <c r="V398" i="1" s="1"/>
  <c r="W398" i="1"/>
  <c r="W360" i="1"/>
  <c r="T360" i="1"/>
  <c r="V360" i="1" s="1"/>
  <c r="T363" i="1"/>
  <c r="V363" i="1" s="1"/>
  <c r="W363" i="1"/>
  <c r="W376" i="1"/>
  <c r="T376" i="1"/>
  <c r="V376" i="1" s="1"/>
  <c r="T379" i="1"/>
  <c r="V379" i="1" s="1"/>
  <c r="W379" i="1"/>
  <c r="W392" i="1"/>
  <c r="T392" i="1"/>
  <c r="V392" i="1" s="1"/>
  <c r="T395" i="1"/>
  <c r="V395" i="1" s="1"/>
  <c r="W395" i="1"/>
  <c r="T354" i="1"/>
  <c r="V354" i="1" s="1"/>
  <c r="W354" i="1"/>
  <c r="T370" i="1"/>
  <c r="V370" i="1" s="1"/>
  <c r="W370" i="1"/>
  <c r="T386" i="1"/>
  <c r="V386" i="1" s="1"/>
  <c r="W386" i="1"/>
  <c r="T402" i="1"/>
  <c r="V402" i="1" s="1"/>
  <c r="W402" i="1"/>
  <c r="T417" i="1"/>
  <c r="V417" i="1" s="1"/>
  <c r="W417" i="1"/>
  <c r="T423" i="1"/>
  <c r="V423" i="1" s="1"/>
  <c r="W423" i="1"/>
  <c r="T427" i="1"/>
  <c r="V427" i="1" s="1"/>
  <c r="W427" i="1"/>
  <c r="T431" i="1"/>
  <c r="V431" i="1" s="1"/>
  <c r="W431" i="1"/>
  <c r="T435" i="1"/>
  <c r="V435" i="1" s="1"/>
  <c r="W435" i="1"/>
  <c r="T439" i="1"/>
  <c r="V439" i="1" s="1"/>
  <c r="W439" i="1"/>
  <c r="T443" i="1"/>
  <c r="V443" i="1" s="1"/>
  <c r="W443" i="1"/>
  <c r="T447" i="1"/>
  <c r="V447" i="1" s="1"/>
  <c r="W447" i="1"/>
  <c r="T451" i="1"/>
  <c r="V451" i="1" s="1"/>
  <c r="W451" i="1"/>
  <c r="T463" i="1"/>
  <c r="V463" i="1" s="1"/>
  <c r="W463" i="1"/>
  <c r="T487" i="1"/>
  <c r="V487" i="1" s="1"/>
  <c r="W487" i="1"/>
  <c r="W543" i="1"/>
  <c r="T543" i="1"/>
  <c r="V543" i="1" s="1"/>
  <c r="W457" i="1"/>
  <c r="T457" i="1"/>
  <c r="V457" i="1" s="1"/>
  <c r="W473" i="1"/>
  <c r="T473" i="1"/>
  <c r="V473" i="1" s="1"/>
  <c r="W481" i="1"/>
  <c r="T481" i="1"/>
  <c r="V481" i="1" s="1"/>
  <c r="W497" i="1"/>
  <c r="T497" i="1"/>
  <c r="V497" i="1" s="1"/>
  <c r="W505" i="1"/>
  <c r="T505" i="1"/>
  <c r="V505" i="1" s="1"/>
  <c r="W513" i="1"/>
  <c r="T513" i="1"/>
  <c r="V513" i="1" s="1"/>
  <c r="W521" i="1"/>
  <c r="T521" i="1"/>
  <c r="V521" i="1" s="1"/>
  <c r="W529" i="1"/>
  <c r="T529" i="1"/>
  <c r="V529" i="1" s="1"/>
  <c r="W421" i="1"/>
  <c r="T421" i="1"/>
  <c r="V421" i="1" s="1"/>
  <c r="W429" i="1"/>
  <c r="T429" i="1"/>
  <c r="V429" i="1" s="1"/>
  <c r="W437" i="1"/>
  <c r="T437" i="1"/>
  <c r="V437" i="1" s="1"/>
  <c r="W445" i="1"/>
  <c r="T445" i="1"/>
  <c r="V445" i="1" s="1"/>
  <c r="W453" i="1"/>
  <c r="T453" i="1"/>
  <c r="V453" i="1" s="1"/>
  <c r="T538" i="1"/>
  <c r="V538" i="1" s="1"/>
  <c r="W538" i="1"/>
  <c r="T555" i="1"/>
  <c r="V555" i="1" s="1"/>
  <c r="W555" i="1"/>
  <c r="T571" i="1"/>
  <c r="V571" i="1" s="1"/>
  <c r="W571" i="1"/>
  <c r="T587" i="1"/>
  <c r="V587" i="1" s="1"/>
  <c r="W587" i="1"/>
  <c r="T603" i="1"/>
  <c r="V603" i="1" s="1"/>
  <c r="W603" i="1"/>
  <c r="T619" i="1"/>
  <c r="V619" i="1" s="1"/>
  <c r="W619" i="1"/>
  <c r="T635" i="1"/>
  <c r="V635" i="1" s="1"/>
  <c r="W635" i="1"/>
  <c r="T651" i="1"/>
  <c r="V651" i="1" s="1"/>
  <c r="W651" i="1"/>
  <c r="T667" i="1"/>
  <c r="V667" i="1" s="1"/>
  <c r="W667" i="1"/>
  <c r="W549" i="1"/>
  <c r="T549" i="1"/>
  <c r="V549" i="1" s="1"/>
  <c r="T552" i="1"/>
  <c r="V552" i="1" s="1"/>
  <c r="W552" i="1"/>
  <c r="W565" i="1"/>
  <c r="T565" i="1"/>
  <c r="V565" i="1" s="1"/>
  <c r="T568" i="1"/>
  <c r="V568" i="1" s="1"/>
  <c r="W568" i="1"/>
  <c r="W581" i="1"/>
  <c r="T581" i="1"/>
  <c r="V581" i="1" s="1"/>
  <c r="T584" i="1"/>
  <c r="V584" i="1" s="1"/>
  <c r="W584" i="1"/>
  <c r="W597" i="1"/>
  <c r="T597" i="1"/>
  <c r="V597" i="1" s="1"/>
  <c r="T600" i="1"/>
  <c r="V600" i="1" s="1"/>
  <c r="W600" i="1"/>
  <c r="W613" i="1"/>
  <c r="T613" i="1"/>
  <c r="V613" i="1" s="1"/>
  <c r="T616" i="1"/>
  <c r="V616" i="1" s="1"/>
  <c r="W616" i="1"/>
  <c r="W629" i="1"/>
  <c r="T629" i="1"/>
  <c r="V629" i="1" s="1"/>
  <c r="T632" i="1"/>
  <c r="V632" i="1" s="1"/>
  <c r="W632" i="1"/>
  <c r="W645" i="1"/>
  <c r="T645" i="1"/>
  <c r="V645" i="1" s="1"/>
  <c r="T648" i="1"/>
  <c r="V648" i="1" s="1"/>
  <c r="W648" i="1"/>
  <c r="W661" i="1"/>
  <c r="T661" i="1"/>
  <c r="V661" i="1" s="1"/>
  <c r="T664" i="1"/>
  <c r="V664" i="1" s="1"/>
  <c r="W664" i="1"/>
  <c r="W679" i="1"/>
  <c r="T679" i="1"/>
  <c r="V679" i="1" s="1"/>
  <c r="W687" i="1"/>
  <c r="T687" i="1"/>
  <c r="V687" i="1" s="1"/>
  <c r="W690" i="1"/>
  <c r="T690" i="1"/>
  <c r="V690" i="1" s="1"/>
  <c r="W722" i="1"/>
  <c r="T722" i="1"/>
  <c r="V722" i="1" s="1"/>
  <c r="W730" i="1"/>
  <c r="T730" i="1"/>
  <c r="V730" i="1" s="1"/>
  <c r="W739" i="1"/>
  <c r="T739" i="1"/>
  <c r="V739" i="1" s="1"/>
  <c r="W747" i="1"/>
  <c r="T747" i="1"/>
  <c r="V747" i="1" s="1"/>
  <c r="W755" i="1"/>
  <c r="T755" i="1"/>
  <c r="V755" i="1" s="1"/>
  <c r="W758" i="1"/>
  <c r="T758" i="1"/>
  <c r="V758" i="1" s="1"/>
  <c r="T768" i="1"/>
  <c r="V768" i="1" s="1"/>
  <c r="W768" i="1"/>
  <c r="T777" i="1"/>
  <c r="V777" i="1" s="1"/>
  <c r="W777" i="1"/>
  <c r="T676" i="1"/>
  <c r="V676" i="1" s="1"/>
  <c r="W676" i="1"/>
  <c r="W678" i="1"/>
  <c r="T678" i="1"/>
  <c r="V678" i="1" s="1"/>
  <c r="T684" i="1"/>
  <c r="V684" i="1" s="1"/>
  <c r="W684" i="1"/>
  <c r="W686" i="1"/>
  <c r="T686" i="1"/>
  <c r="V686" i="1" s="1"/>
  <c r="T705" i="1"/>
  <c r="V705" i="1" s="1"/>
  <c r="W705" i="1"/>
  <c r="T712" i="1"/>
  <c r="V712" i="1" s="1"/>
  <c r="W712" i="1"/>
  <c r="T717" i="1"/>
  <c r="V717" i="1" s="1"/>
  <c r="W717" i="1"/>
  <c r="T721" i="1"/>
  <c r="V721" i="1" s="1"/>
  <c r="W721" i="1"/>
  <c r="W727" i="1"/>
  <c r="T727" i="1"/>
  <c r="V727" i="1" s="1"/>
  <c r="T729" i="1"/>
  <c r="V729" i="1" s="1"/>
  <c r="W729" i="1"/>
  <c r="W735" i="1"/>
  <c r="T735" i="1"/>
  <c r="V735" i="1" s="1"/>
  <c r="T745" i="1"/>
  <c r="V745" i="1" s="1"/>
  <c r="W745" i="1"/>
  <c r="T753" i="1"/>
  <c r="V753" i="1" s="1"/>
  <c r="W753" i="1"/>
  <c r="W766" i="1"/>
  <c r="T766" i="1"/>
  <c r="V766" i="1" s="1"/>
  <c r="W774" i="1"/>
  <c r="T774" i="1"/>
  <c r="V774" i="1" s="1"/>
  <c r="W787" i="1"/>
  <c r="T787" i="1"/>
  <c r="V787" i="1" s="1"/>
  <c r="W790" i="1"/>
  <c r="T790" i="1"/>
  <c r="V790" i="1" s="1"/>
  <c r="T796" i="1"/>
  <c r="V796" i="1" s="1"/>
  <c r="W796" i="1"/>
  <c r="W675" i="1"/>
  <c r="T675" i="1"/>
  <c r="V675" i="1" s="1"/>
  <c r="W683" i="1"/>
  <c r="T683" i="1"/>
  <c r="V683" i="1" s="1"/>
  <c r="T697" i="1"/>
  <c r="V697" i="1" s="1"/>
  <c r="W697" i="1"/>
  <c r="T701" i="1"/>
  <c r="V701" i="1" s="1"/>
  <c r="W701" i="1"/>
  <c r="T704" i="1"/>
  <c r="V704" i="1" s="1"/>
  <c r="W704" i="1"/>
  <c r="W710" i="1"/>
  <c r="T710" i="1"/>
  <c r="V710" i="1" s="1"/>
  <c r="T716" i="1"/>
  <c r="V716" i="1" s="1"/>
  <c r="W716" i="1"/>
  <c r="T737" i="1"/>
  <c r="V737" i="1" s="1"/>
  <c r="W737" i="1"/>
  <c r="W743" i="1"/>
  <c r="T743" i="1"/>
  <c r="V743" i="1" s="1"/>
  <c r="W751" i="1"/>
  <c r="T751" i="1"/>
  <c r="V751" i="1" s="1"/>
  <c r="T764" i="1"/>
  <c r="V764" i="1" s="1"/>
  <c r="W764" i="1"/>
  <c r="T772" i="1"/>
  <c r="V772" i="1" s="1"/>
  <c r="W772" i="1"/>
  <c r="W783" i="1"/>
  <c r="T783" i="1"/>
  <c r="V783" i="1" s="1"/>
  <c r="W786" i="1"/>
  <c r="T786" i="1"/>
  <c r="V786" i="1" s="1"/>
  <c r="W800" i="1"/>
  <c r="T800" i="1"/>
  <c r="V800" i="1" s="1"/>
  <c r="W808" i="1"/>
  <c r="T808" i="1"/>
  <c r="V808" i="1" s="1"/>
  <c r="W816" i="1"/>
  <c r="T816" i="1"/>
  <c r="V816" i="1" s="1"/>
  <c r="W824" i="1"/>
  <c r="T824" i="1"/>
  <c r="V824" i="1" s="1"/>
  <c r="W832" i="1"/>
  <c r="T832" i="1"/>
  <c r="V832" i="1" s="1"/>
  <c r="W840" i="1"/>
  <c r="T840" i="1"/>
  <c r="V840" i="1" s="1"/>
  <c r="W848" i="1"/>
  <c r="T848" i="1"/>
  <c r="V848" i="1" s="1"/>
  <c r="W856" i="1"/>
  <c r="T856" i="1"/>
  <c r="V856" i="1" s="1"/>
  <c r="W864" i="1"/>
  <c r="T864" i="1"/>
  <c r="V864" i="1" s="1"/>
  <c r="W872" i="1"/>
  <c r="T872" i="1"/>
  <c r="V872" i="1" s="1"/>
  <c r="W880" i="1"/>
  <c r="T880" i="1"/>
  <c r="V880" i="1" s="1"/>
  <c r="W888" i="1"/>
  <c r="T888" i="1"/>
  <c r="V888" i="1" s="1"/>
  <c r="W896" i="1"/>
  <c r="T896" i="1"/>
  <c r="V896" i="1" s="1"/>
  <c r="W904" i="1"/>
  <c r="T904" i="1"/>
  <c r="V904" i="1" s="1"/>
  <c r="W912" i="1"/>
  <c r="T912" i="1"/>
  <c r="V912" i="1" s="1"/>
  <c r="W920" i="1"/>
  <c r="T920" i="1"/>
  <c r="V920" i="1" s="1"/>
  <c r="T931" i="1"/>
  <c r="V931" i="1" s="1"/>
  <c r="W931" i="1"/>
  <c r="W936" i="1"/>
  <c r="T936" i="1"/>
  <c r="V936" i="1" s="1"/>
  <c r="W942" i="1"/>
  <c r="T942" i="1"/>
  <c r="V942" i="1" s="1"/>
  <c r="T1206" i="1"/>
  <c r="V1206" i="1" s="1"/>
  <c r="W1206" i="1"/>
  <c r="T1235" i="1"/>
  <c r="V1235" i="1" s="1"/>
  <c r="W1235" i="1"/>
  <c r="W1245" i="1"/>
  <c r="T1245" i="1"/>
  <c r="V1245" i="1" s="1"/>
  <c r="T1268" i="1"/>
  <c r="V1268" i="1" s="1"/>
  <c r="W1268" i="1"/>
  <c r="W1277" i="1"/>
  <c r="T1277" i="1"/>
  <c r="V1277" i="1" s="1"/>
  <c r="T1299" i="1"/>
  <c r="V1299" i="1" s="1"/>
  <c r="W1299" i="1"/>
  <c r="T1332" i="1"/>
  <c r="V1332" i="1" s="1"/>
  <c r="W1332" i="1"/>
  <c r="W1341" i="1"/>
  <c r="T1341" i="1"/>
  <c r="V1341" i="1" s="1"/>
  <c r="W949" i="1"/>
  <c r="T949" i="1"/>
  <c r="V949" i="1" s="1"/>
  <c r="W957" i="1"/>
  <c r="T957" i="1"/>
  <c r="V957" i="1" s="1"/>
  <c r="W965" i="1"/>
  <c r="T965" i="1"/>
  <c r="V965" i="1" s="1"/>
  <c r="W973" i="1"/>
  <c r="T973" i="1"/>
  <c r="V973" i="1" s="1"/>
  <c r="W981" i="1"/>
  <c r="T981" i="1"/>
  <c r="V981" i="1" s="1"/>
  <c r="W989" i="1"/>
  <c r="T989" i="1"/>
  <c r="V989" i="1" s="1"/>
  <c r="W997" i="1"/>
  <c r="T997" i="1"/>
  <c r="V997" i="1" s="1"/>
  <c r="W1005" i="1"/>
  <c r="T1005" i="1"/>
  <c r="V1005" i="1" s="1"/>
  <c r="W1013" i="1"/>
  <c r="T1013" i="1"/>
  <c r="V1013" i="1" s="1"/>
  <c r="W1021" i="1"/>
  <c r="T1021" i="1"/>
  <c r="V1021" i="1" s="1"/>
  <c r="W1029" i="1"/>
  <c r="T1029" i="1"/>
  <c r="V1029" i="1" s="1"/>
  <c r="W1037" i="1"/>
  <c r="T1037" i="1"/>
  <c r="V1037" i="1" s="1"/>
  <c r="W1045" i="1"/>
  <c r="T1045" i="1"/>
  <c r="V1045" i="1" s="1"/>
  <c r="W1053" i="1"/>
  <c r="T1053" i="1"/>
  <c r="V1053" i="1" s="1"/>
  <c r="W1061" i="1"/>
  <c r="T1061" i="1"/>
  <c r="V1061" i="1" s="1"/>
  <c r="W1069" i="1"/>
  <c r="T1069" i="1"/>
  <c r="V1069" i="1" s="1"/>
  <c r="W1077" i="1"/>
  <c r="T1077" i="1"/>
  <c r="V1077" i="1" s="1"/>
  <c r="W1085" i="1"/>
  <c r="T1085" i="1"/>
  <c r="V1085" i="1" s="1"/>
  <c r="W1093" i="1"/>
  <c r="T1093" i="1"/>
  <c r="V1093" i="1" s="1"/>
  <c r="W1101" i="1"/>
  <c r="T1101" i="1"/>
  <c r="V1101" i="1" s="1"/>
  <c r="W1109" i="1"/>
  <c r="T1109" i="1"/>
  <c r="V1109" i="1" s="1"/>
  <c r="W1209" i="1"/>
  <c r="T1209" i="1"/>
  <c r="V1209" i="1" s="1"/>
  <c r="T1231" i="1"/>
  <c r="V1231" i="1" s="1"/>
  <c r="W1231" i="1"/>
  <c r="T1264" i="1"/>
  <c r="V1264" i="1" s="1"/>
  <c r="W1264" i="1"/>
  <c r="W1273" i="1"/>
  <c r="T1273" i="1"/>
  <c r="V1273" i="1" s="1"/>
  <c r="T1295" i="1"/>
  <c r="V1295" i="1" s="1"/>
  <c r="W1295" i="1"/>
  <c r="T1328" i="1"/>
  <c r="V1328" i="1" s="1"/>
  <c r="W1328" i="1"/>
  <c r="W1337" i="1"/>
  <c r="T1337" i="1"/>
  <c r="V1337" i="1" s="1"/>
  <c r="T1211" i="1"/>
  <c r="V1211" i="1" s="1"/>
  <c r="W1211" i="1"/>
  <c r="T1227" i="1"/>
  <c r="V1227" i="1" s="1"/>
  <c r="W1227" i="1"/>
  <c r="T1244" i="1"/>
  <c r="V1244" i="1" s="1"/>
  <c r="W1244" i="1"/>
  <c r="T1259" i="1"/>
  <c r="V1259" i="1" s="1"/>
  <c r="W1259" i="1"/>
  <c r="T1276" i="1"/>
  <c r="V1276" i="1" s="1"/>
  <c r="W1276" i="1"/>
  <c r="T1291" i="1"/>
  <c r="V1291" i="1" s="1"/>
  <c r="W1291" i="1"/>
  <c r="T1308" i="1"/>
  <c r="V1308" i="1" s="1"/>
  <c r="W1308" i="1"/>
  <c r="T1323" i="1"/>
  <c r="V1323" i="1" s="1"/>
  <c r="W1323" i="1"/>
  <c r="T1340" i="1"/>
  <c r="V1340" i="1" s="1"/>
  <c r="W1340" i="1"/>
  <c r="W1471" i="1"/>
  <c r="T1471" i="1"/>
  <c r="V1471" i="1" s="1"/>
  <c r="W1503" i="1"/>
  <c r="T1503" i="1"/>
  <c r="V1503" i="1" s="1"/>
  <c r="T1272" i="1"/>
  <c r="V1272" i="1" s="1"/>
  <c r="W1272" i="1"/>
  <c r="T1336" i="1"/>
  <c r="V1336" i="1" s="1"/>
  <c r="W1336" i="1"/>
  <c r="T1365" i="1"/>
  <c r="V1365" i="1" s="1"/>
  <c r="W1365" i="1"/>
  <c r="T1381" i="1"/>
  <c r="V1381" i="1" s="1"/>
  <c r="W1381" i="1"/>
  <c r="T1397" i="1"/>
  <c r="V1397" i="1" s="1"/>
  <c r="W1397" i="1"/>
  <c r="T1413" i="1"/>
  <c r="V1413" i="1" s="1"/>
  <c r="W1413" i="1"/>
  <c r="T1429" i="1"/>
  <c r="V1429" i="1" s="1"/>
  <c r="W1429" i="1"/>
  <c r="T1445" i="1"/>
  <c r="V1445" i="1" s="1"/>
  <c r="W1445" i="1"/>
  <c r="W1461" i="1"/>
  <c r="T1461" i="1"/>
  <c r="V1461" i="1" s="1"/>
  <c r="W1655" i="1"/>
  <c r="T1655" i="1"/>
  <c r="V1655" i="1" s="1"/>
  <c r="T1666" i="1"/>
  <c r="V1666" i="1" s="1"/>
  <c r="W1666" i="1"/>
  <c r="T1256" i="1"/>
  <c r="V1256" i="1" s="1"/>
  <c r="W1256" i="1"/>
  <c r="T1271" i="1"/>
  <c r="V1271" i="1" s="1"/>
  <c r="W1271" i="1"/>
  <c r="T1287" i="1"/>
  <c r="V1287" i="1" s="1"/>
  <c r="W1287" i="1"/>
  <c r="T1303" i="1"/>
  <c r="V1303" i="1" s="1"/>
  <c r="W1303" i="1"/>
  <c r="T1319" i="1"/>
  <c r="V1319" i="1" s="1"/>
  <c r="W1319" i="1"/>
  <c r="T1335" i="1"/>
  <c r="V1335" i="1" s="1"/>
  <c r="W1335" i="1"/>
  <c r="T1351" i="1"/>
  <c r="V1351" i="1" s="1"/>
  <c r="W1351" i="1"/>
  <c r="T1483" i="1"/>
  <c r="V1483" i="1" s="1"/>
  <c r="W1483" i="1"/>
  <c r="T1522" i="1"/>
  <c r="V1522" i="1" s="1"/>
  <c r="W1522" i="1"/>
  <c r="T1538" i="1"/>
  <c r="V1538" i="1" s="1"/>
  <c r="W1538" i="1"/>
  <c r="T1554" i="1"/>
  <c r="V1554" i="1" s="1"/>
  <c r="W1554" i="1"/>
  <c r="T1570" i="1"/>
  <c r="V1570" i="1" s="1"/>
  <c r="W1570" i="1"/>
  <c r="T1586" i="1"/>
  <c r="V1586" i="1" s="1"/>
  <c r="W1586" i="1"/>
  <c r="T1602" i="1"/>
  <c r="V1602" i="1" s="1"/>
  <c r="W1602" i="1"/>
  <c r="T1622" i="1"/>
  <c r="V1622" i="1" s="1"/>
  <c r="W1622" i="1"/>
  <c r="W1643" i="1"/>
  <c r="T1643" i="1"/>
  <c r="V1643" i="1" s="1"/>
  <c r="W1222" i="1"/>
  <c r="T1222" i="1"/>
  <c r="V1222" i="1" s="1"/>
  <c r="T1447" i="1"/>
  <c r="V1447" i="1" s="1"/>
  <c r="W1447" i="1"/>
  <c r="T1475" i="1"/>
  <c r="V1475" i="1" s="1"/>
  <c r="W1475" i="1"/>
  <c r="T1490" i="1"/>
  <c r="V1490" i="1" s="1"/>
  <c r="W1490" i="1"/>
  <c r="W1496" i="1"/>
  <c r="T1496" i="1"/>
  <c r="V1496" i="1" s="1"/>
  <c r="W1631" i="1"/>
  <c r="T1631" i="1"/>
  <c r="V1631" i="1" s="1"/>
  <c r="W1663" i="1"/>
  <c r="T1663" i="1"/>
  <c r="V1663" i="1" s="1"/>
  <c r="W1456" i="1"/>
  <c r="T1456" i="1"/>
  <c r="V1456" i="1" s="1"/>
  <c r="W1501" i="1"/>
  <c r="T1501" i="1"/>
  <c r="V1501" i="1" s="1"/>
  <c r="T1630" i="1"/>
  <c r="V1630" i="1" s="1"/>
  <c r="W1630" i="1"/>
  <c r="W1651" i="1"/>
  <c r="T1651" i="1"/>
  <c r="V1651" i="1" s="1"/>
  <c r="T1690" i="1"/>
  <c r="V1690" i="1" s="1"/>
  <c r="W1690" i="1"/>
  <c r="T1722" i="1"/>
  <c r="V1722" i="1" s="1"/>
  <c r="W1722" i="1"/>
  <c r="T1621" i="1"/>
  <c r="V1621" i="1" s="1"/>
  <c r="W1621" i="1"/>
  <c r="W1686" i="1"/>
  <c r="T1686" i="1"/>
  <c r="V1686" i="1" s="1"/>
  <c r="W1702" i="1"/>
  <c r="T1702" i="1"/>
  <c r="V1702" i="1" s="1"/>
  <c r="W1718" i="1"/>
  <c r="T1718" i="1"/>
  <c r="V1718" i="1" s="1"/>
  <c r="T1779" i="1"/>
  <c r="V1779" i="1" s="1"/>
  <c r="W1779" i="1"/>
  <c r="T1795" i="1"/>
  <c r="V1795" i="1" s="1"/>
  <c r="W1795" i="1"/>
  <c r="T1811" i="1"/>
  <c r="V1811" i="1" s="1"/>
  <c r="W1811" i="1"/>
  <c r="T1827" i="1"/>
  <c r="V1827" i="1" s="1"/>
  <c r="W1827" i="1"/>
  <c r="T1843" i="1"/>
  <c r="V1843" i="1" s="1"/>
  <c r="W1843" i="1"/>
  <c r="T1859" i="1"/>
  <c r="V1859" i="1" s="1"/>
  <c r="W1859" i="1"/>
  <c r="T1875" i="1"/>
  <c r="V1875" i="1" s="1"/>
  <c r="W1875" i="1"/>
  <c r="T1891" i="1"/>
  <c r="V1891" i="1" s="1"/>
  <c r="W1891" i="1"/>
  <c r="T1895" i="1"/>
  <c r="V1895" i="1" s="1"/>
  <c r="W1895" i="1"/>
  <c r="T1897" i="1"/>
  <c r="V1897" i="1" s="1"/>
  <c r="W1897" i="1"/>
  <c r="T1899" i="1"/>
  <c r="V1899" i="1" s="1"/>
  <c r="W1899" i="1"/>
  <c r="T1901" i="1"/>
  <c r="V1901" i="1" s="1"/>
  <c r="W1901" i="1"/>
  <c r="T1903" i="1"/>
  <c r="V1903" i="1" s="1"/>
  <c r="W1903" i="1"/>
  <c r="T1905" i="1"/>
  <c r="V1905" i="1" s="1"/>
  <c r="W1905" i="1"/>
  <c r="T1907" i="1"/>
  <c r="V1907" i="1" s="1"/>
  <c r="W1907" i="1"/>
  <c r="T1909" i="1"/>
  <c r="V1909" i="1" s="1"/>
  <c r="W1909" i="1"/>
  <c r="T1911" i="1"/>
  <c r="V1911" i="1" s="1"/>
  <c r="W1911" i="1"/>
  <c r="T1913" i="1"/>
  <c r="V1913" i="1" s="1"/>
  <c r="W1913" i="1"/>
  <c r="T1915" i="1"/>
  <c r="V1915" i="1" s="1"/>
  <c r="W1915" i="1"/>
  <c r="T1917" i="1"/>
  <c r="V1917" i="1" s="1"/>
  <c r="W1917" i="1"/>
  <c r="T1919" i="1"/>
  <c r="V1919" i="1" s="1"/>
  <c r="W1919" i="1"/>
  <c r="T1921" i="1"/>
  <c r="V1921" i="1" s="1"/>
  <c r="W1921" i="1"/>
  <c r="T1923" i="1"/>
  <c r="V1923" i="1" s="1"/>
  <c r="W1923" i="1"/>
  <c r="T1925" i="1"/>
  <c r="V1925" i="1" s="1"/>
  <c r="W1925" i="1"/>
  <c r="T1927" i="1"/>
  <c r="V1927" i="1" s="1"/>
  <c r="W1927" i="1"/>
  <c r="T1929" i="1"/>
  <c r="V1929" i="1" s="1"/>
  <c r="W1929" i="1"/>
  <c r="T1931" i="1"/>
  <c r="V1931" i="1" s="1"/>
  <c r="W1931" i="1"/>
  <c r="T1933" i="1"/>
  <c r="V1933" i="1" s="1"/>
  <c r="W1933" i="1"/>
  <c r="T1935" i="1"/>
  <c r="V1935" i="1" s="1"/>
  <c r="W1935" i="1"/>
  <c r="T1937" i="1"/>
  <c r="V1937" i="1" s="1"/>
  <c r="W1937" i="1"/>
  <c r="T1939" i="1"/>
  <c r="V1939" i="1" s="1"/>
  <c r="W1939" i="1"/>
  <c r="T1941" i="1"/>
  <c r="V1941" i="1" s="1"/>
  <c r="W1941" i="1"/>
  <c r="T1943" i="1"/>
  <c r="V1943" i="1" s="1"/>
  <c r="W1943" i="1"/>
  <c r="T1945" i="1"/>
  <c r="V1945" i="1" s="1"/>
  <c r="W1945" i="1"/>
  <c r="T1947" i="1"/>
  <c r="V1947" i="1" s="1"/>
  <c r="W1947" i="1"/>
  <c r="T1949" i="1"/>
  <c r="V1949" i="1" s="1"/>
  <c r="W1949" i="1"/>
  <c r="T1951" i="1"/>
  <c r="V1951" i="1" s="1"/>
  <c r="W1951" i="1"/>
  <c r="T1953" i="1"/>
  <c r="V1953" i="1" s="1"/>
  <c r="W1953" i="1"/>
  <c r="T1955" i="1"/>
  <c r="V1955" i="1" s="1"/>
  <c r="W1955" i="1"/>
  <c r="T1957" i="1"/>
  <c r="V1957" i="1" s="1"/>
  <c r="W1957" i="1"/>
  <c r="T1959" i="1"/>
  <c r="V1959" i="1" s="1"/>
  <c r="W1959" i="1"/>
  <c r="T1961" i="1"/>
  <c r="V1961" i="1" s="1"/>
  <c r="W1961" i="1"/>
  <c r="T1963" i="1"/>
  <c r="V1963" i="1" s="1"/>
  <c r="W1963" i="1"/>
  <c r="T1965" i="1"/>
  <c r="V1965" i="1" s="1"/>
  <c r="W1965" i="1"/>
  <c r="T1967" i="1"/>
  <c r="V1967" i="1" s="1"/>
  <c r="W1967" i="1"/>
  <c r="T1969" i="1"/>
  <c r="V1969" i="1" s="1"/>
  <c r="W1969" i="1"/>
  <c r="T1971" i="1"/>
  <c r="V1971" i="1" s="1"/>
  <c r="W1971" i="1"/>
  <c r="T1973" i="1"/>
  <c r="V1973" i="1" s="1"/>
  <c r="W1973" i="1"/>
  <c r="T1975" i="1"/>
  <c r="V1975" i="1" s="1"/>
  <c r="W1975" i="1"/>
  <c r="T1977" i="1"/>
  <c r="V1977" i="1" s="1"/>
  <c r="W1977" i="1"/>
  <c r="T1979" i="1"/>
  <c r="V1979" i="1" s="1"/>
  <c r="W1979" i="1"/>
  <c r="T1981" i="1"/>
  <c r="V1981" i="1" s="1"/>
  <c r="W1981" i="1"/>
  <c r="T1983" i="1"/>
  <c r="V1983" i="1" s="1"/>
  <c r="W1983" i="1"/>
  <c r="T1985" i="1"/>
  <c r="V1985" i="1" s="1"/>
  <c r="W1985" i="1"/>
  <c r="T1987" i="1"/>
  <c r="V1987" i="1" s="1"/>
  <c r="W1987" i="1"/>
  <c r="T1989" i="1"/>
  <c r="V1989" i="1" s="1"/>
  <c r="W1989" i="1"/>
  <c r="T1991" i="1"/>
  <c r="V1991" i="1" s="1"/>
  <c r="W1991" i="1"/>
  <c r="T1993" i="1"/>
  <c r="V1993" i="1" s="1"/>
  <c r="W1993" i="1"/>
  <c r="T1995" i="1"/>
  <c r="V1995" i="1" s="1"/>
  <c r="W1995" i="1"/>
  <c r="T1997" i="1"/>
  <c r="V1997" i="1" s="1"/>
  <c r="W1997" i="1"/>
  <c r="T1999" i="1"/>
  <c r="V1999" i="1" s="1"/>
  <c r="W1999" i="1"/>
  <c r="W1616" i="1"/>
  <c r="T1616" i="1"/>
  <c r="V1616" i="1" s="1"/>
  <c r="W1679" i="1"/>
  <c r="T1679" i="1"/>
  <c r="V1679" i="1" s="1"/>
  <c r="W1695" i="1"/>
  <c r="T1695" i="1"/>
  <c r="V1695" i="1" s="1"/>
  <c r="W1711" i="1"/>
  <c r="T1711" i="1"/>
  <c r="V1711" i="1" s="1"/>
  <c r="W1727" i="1"/>
  <c r="T1727" i="1"/>
  <c r="V1727" i="1" s="1"/>
  <c r="T1759" i="1"/>
  <c r="V1759" i="1" s="1"/>
  <c r="W1759" i="1"/>
  <c r="W1776" i="1"/>
  <c r="T1776" i="1"/>
  <c r="V1776" i="1" s="1"/>
  <c r="T1791" i="1"/>
  <c r="V1791" i="1" s="1"/>
  <c r="W1791" i="1"/>
  <c r="W1808" i="1"/>
  <c r="T1808" i="1"/>
  <c r="V1808" i="1" s="1"/>
  <c r="T1823" i="1"/>
  <c r="V1823" i="1" s="1"/>
  <c r="W1823" i="1"/>
  <c r="W1840" i="1"/>
  <c r="T1840" i="1"/>
  <c r="V1840" i="1" s="1"/>
  <c r="T1855" i="1"/>
  <c r="V1855" i="1" s="1"/>
  <c r="W1855" i="1"/>
  <c r="W1872" i="1"/>
  <c r="T1872" i="1"/>
  <c r="V1872" i="1" s="1"/>
  <c r="T1887" i="1"/>
  <c r="V1887" i="1" s="1"/>
  <c r="W1887" i="1"/>
  <c r="T1653" i="1"/>
  <c r="V1653" i="1" s="1"/>
  <c r="W1653" i="1"/>
  <c r="W1694" i="1"/>
  <c r="T1694" i="1"/>
  <c r="V1694" i="1" s="1"/>
  <c r="W1710" i="1"/>
  <c r="T1710" i="1"/>
  <c r="V1710" i="1" s="1"/>
  <c r="W1726" i="1"/>
  <c r="T1726" i="1"/>
  <c r="V1726" i="1" s="1"/>
  <c r="T1740" i="1"/>
  <c r="V1740" i="1" s="1"/>
  <c r="W1740" i="1"/>
  <c r="T1752" i="1"/>
  <c r="V1752" i="1" s="1"/>
  <c r="W1752" i="1"/>
  <c r="W1756" i="1"/>
  <c r="T1756" i="1"/>
  <c r="V1756" i="1" s="1"/>
  <c r="T1787" i="1"/>
  <c r="V1787" i="1" s="1"/>
  <c r="W1787" i="1"/>
  <c r="W1813" i="1"/>
  <c r="T1813" i="1"/>
  <c r="V1813" i="1" s="1"/>
  <c r="W1820" i="1"/>
  <c r="T1820" i="1"/>
  <c r="V1820" i="1" s="1"/>
  <c r="T1851" i="1"/>
  <c r="V1851" i="1" s="1"/>
  <c r="W1851" i="1"/>
  <c r="W1877" i="1"/>
  <c r="T1877" i="1"/>
  <c r="V1877" i="1" s="1"/>
  <c r="W1884" i="1"/>
  <c r="T1884" i="1"/>
  <c r="V1884" i="1" s="1"/>
  <c r="W1648" i="1"/>
  <c r="T1648" i="1"/>
  <c r="V1648" i="1" s="1"/>
  <c r="W1687" i="1"/>
  <c r="T1687" i="1"/>
  <c r="V1687" i="1" s="1"/>
  <c r="W1703" i="1"/>
  <c r="T1703" i="1"/>
  <c r="V1703" i="1" s="1"/>
  <c r="W1719" i="1"/>
  <c r="T1719" i="1"/>
  <c r="V1719" i="1" s="1"/>
  <c r="T1748" i="1"/>
  <c r="V1748" i="1" s="1"/>
  <c r="W1748" i="1"/>
  <c r="T1831" i="1"/>
  <c r="V1831" i="1" s="1"/>
  <c r="W1831" i="1"/>
  <c r="W1841" i="1"/>
  <c r="T1841" i="1"/>
  <c r="V1841" i="1" s="1"/>
  <c r="W1864" i="1"/>
  <c r="T1864" i="1"/>
  <c r="V1864" i="1" s="1"/>
  <c r="T2023" i="1"/>
  <c r="V2023" i="1" s="1"/>
  <c r="W2023" i="1"/>
  <c r="T2055" i="1"/>
  <c r="V2055" i="1" s="1"/>
  <c r="W2055" i="1"/>
  <c r="T2087" i="1"/>
  <c r="V2087" i="1" s="1"/>
  <c r="W2087" i="1"/>
  <c r="T2013" i="1"/>
  <c r="V2013" i="1" s="1"/>
  <c r="W2013" i="1"/>
  <c r="W2040" i="1"/>
  <c r="T2040" i="1"/>
  <c r="V2040" i="1" s="1"/>
  <c r="T2058" i="1"/>
  <c r="V2058" i="1" s="1"/>
  <c r="W2058" i="1"/>
  <c r="T2086" i="1"/>
  <c r="V2086" i="1" s="1"/>
  <c r="W2086" i="1"/>
  <c r="T2089" i="1"/>
  <c r="V2089" i="1" s="1"/>
  <c r="W2089" i="1"/>
  <c r="W2099" i="1"/>
  <c r="T2099" i="1"/>
  <c r="V2099" i="1" s="1"/>
  <c r="T2111" i="1"/>
  <c r="V2111" i="1" s="1"/>
  <c r="W2111" i="1"/>
  <c r="T2125" i="1"/>
  <c r="V2125" i="1" s="1"/>
  <c r="W2125" i="1"/>
  <c r="T2134" i="1"/>
  <c r="V2134" i="1" s="1"/>
  <c r="W2134" i="1"/>
  <c r="W2190" i="1"/>
  <c r="T2190" i="1"/>
  <c r="V2190" i="1" s="1"/>
  <c r="W2199" i="1"/>
  <c r="T2199" i="1"/>
  <c r="V2199" i="1" s="1"/>
  <c r="W2016" i="1"/>
  <c r="T2016" i="1"/>
  <c r="V2016" i="1" s="1"/>
  <c r="T2034" i="1"/>
  <c r="V2034" i="1" s="1"/>
  <c r="W2034" i="1"/>
  <c r="T2053" i="1"/>
  <c r="V2053" i="1" s="1"/>
  <c r="W2053" i="1"/>
  <c r="W2080" i="1"/>
  <c r="T2080" i="1"/>
  <c r="V2080" i="1" s="1"/>
  <c r="T2085" i="1"/>
  <c r="V2085" i="1" s="1"/>
  <c r="W2085" i="1"/>
  <c r="W2128" i="1"/>
  <c r="T2128" i="1"/>
  <c r="V2128" i="1" s="1"/>
  <c r="T2142" i="1"/>
  <c r="V2142" i="1" s="1"/>
  <c r="W2142" i="1"/>
  <c r="W2163" i="1"/>
  <c r="T2163" i="1"/>
  <c r="V2163" i="1" s="1"/>
  <c r="T2181" i="1"/>
  <c r="V2181" i="1" s="1"/>
  <c r="W2181" i="1"/>
  <c r="W2202" i="1"/>
  <c r="T2202" i="1"/>
  <c r="V2202" i="1" s="1"/>
  <c r="W2227" i="1"/>
  <c r="T2227" i="1"/>
  <c r="V2227" i="1" s="1"/>
  <c r="W2024" i="1"/>
  <c r="T2024" i="1"/>
  <c r="V2024" i="1" s="1"/>
  <c r="T2042" i="1"/>
  <c r="V2042" i="1" s="1"/>
  <c r="W2042" i="1"/>
  <c r="T2061" i="1"/>
  <c r="V2061" i="1" s="1"/>
  <c r="W2061" i="1"/>
  <c r="T2073" i="1"/>
  <c r="V2073" i="1" s="1"/>
  <c r="W2073" i="1"/>
  <c r="W2104" i="1"/>
  <c r="T2104" i="1"/>
  <c r="V2104" i="1" s="1"/>
  <c r="W2175" i="1"/>
  <c r="T2175" i="1"/>
  <c r="V2175" i="1" s="1"/>
  <c r="W2198" i="1"/>
  <c r="T2198" i="1"/>
  <c r="V2198" i="1" s="1"/>
  <c r="T2209" i="1"/>
  <c r="V2209" i="1" s="1"/>
  <c r="W2209" i="1"/>
  <c r="W2239" i="1"/>
  <c r="T2239" i="1"/>
  <c r="V2239" i="1" s="1"/>
  <c r="T2018" i="1"/>
  <c r="V2018" i="1" s="1"/>
  <c r="W2018" i="1"/>
  <c r="T2037" i="1"/>
  <c r="V2037" i="1" s="1"/>
  <c r="W2037" i="1"/>
  <c r="W2064" i="1"/>
  <c r="T2064" i="1"/>
  <c r="V2064" i="1" s="1"/>
  <c r="W2112" i="1"/>
  <c r="T2112" i="1"/>
  <c r="V2112" i="1" s="1"/>
  <c r="T2149" i="1"/>
  <c r="V2149" i="1" s="1"/>
  <c r="W2149" i="1"/>
  <c r="W2162" i="1"/>
  <c r="T2162" i="1"/>
  <c r="V2162" i="1" s="1"/>
  <c r="W2178" i="1"/>
  <c r="T2178" i="1"/>
  <c r="V2178" i="1" s="1"/>
  <c r="W2194" i="1"/>
  <c r="T2194" i="1"/>
  <c r="V2194" i="1" s="1"/>
  <c r="W2210" i="1"/>
  <c r="T2210" i="1"/>
  <c r="V2210" i="1" s="1"/>
  <c r="W2226" i="1"/>
  <c r="T2226" i="1"/>
  <c r="V2226" i="1" s="1"/>
  <c r="W2242" i="1"/>
  <c r="T2242" i="1"/>
  <c r="V2242" i="1" s="1"/>
  <c r="T2261" i="1"/>
  <c r="V2261" i="1" s="1"/>
  <c r="W2261" i="1"/>
  <c r="T2277" i="1"/>
  <c r="V2277" i="1" s="1"/>
  <c r="W2277" i="1"/>
  <c r="T2293" i="1"/>
  <c r="V2293" i="1" s="1"/>
  <c r="W2293" i="1"/>
  <c r="T2309" i="1"/>
  <c r="V2309" i="1" s="1"/>
  <c r="W2309" i="1"/>
  <c r="T2325" i="1"/>
  <c r="V2325" i="1" s="1"/>
  <c r="W2325" i="1"/>
  <c r="T2341" i="1"/>
  <c r="V2341" i="1" s="1"/>
  <c r="W2341" i="1"/>
  <c r="T2357" i="1"/>
  <c r="V2357" i="1" s="1"/>
  <c r="W2357" i="1"/>
  <c r="T2373" i="1"/>
  <c r="V2373" i="1" s="1"/>
  <c r="W2373" i="1"/>
  <c r="T2389" i="1"/>
  <c r="V2389" i="1" s="1"/>
  <c r="W2389" i="1"/>
  <c r="T2405" i="1"/>
  <c r="V2405" i="1" s="1"/>
  <c r="W2405" i="1"/>
  <c r="T2421" i="1"/>
  <c r="V2421" i="1" s="1"/>
  <c r="W2421" i="1"/>
  <c r="T2437" i="1"/>
  <c r="V2437" i="1" s="1"/>
  <c r="W2437" i="1"/>
  <c r="T2453" i="1"/>
  <c r="V2453" i="1" s="1"/>
  <c r="W2453" i="1"/>
  <c r="T2469" i="1"/>
  <c r="V2469" i="1" s="1"/>
  <c r="W2469" i="1"/>
  <c r="T2494" i="1"/>
  <c r="V2494" i="1" s="1"/>
  <c r="W2494" i="1"/>
  <c r="T2477" i="1"/>
  <c r="V2477" i="1" s="1"/>
  <c r="W2477" i="1"/>
  <c r="T2509" i="1"/>
  <c r="V2509" i="1" s="1"/>
  <c r="W2509" i="1"/>
  <c r="W2646" i="1"/>
  <c r="T2646" i="1"/>
  <c r="V2646" i="1" s="1"/>
  <c r="W2678" i="1"/>
  <c r="T2678" i="1"/>
  <c r="V2678" i="1" s="1"/>
  <c r="W2710" i="1"/>
  <c r="T2710" i="1"/>
  <c r="V2710" i="1" s="1"/>
  <c r="W2742" i="1"/>
  <c r="T2742" i="1"/>
  <c r="V2742" i="1" s="1"/>
  <c r="W2774" i="1"/>
  <c r="T2774" i="1"/>
  <c r="V2774" i="1" s="1"/>
  <c r="W2806" i="1"/>
  <c r="T2806" i="1"/>
  <c r="V2806" i="1" s="1"/>
  <c r="W2838" i="1"/>
  <c r="T2838" i="1"/>
  <c r="V2838" i="1" s="1"/>
  <c r="T2476" i="1"/>
  <c r="V2476" i="1" s="1"/>
  <c r="W2476" i="1"/>
  <c r="T2480" i="1"/>
  <c r="V2480" i="1" s="1"/>
  <c r="W2480" i="1"/>
  <c r="W2487" i="1"/>
  <c r="T2487" i="1"/>
  <c r="V2487" i="1" s="1"/>
  <c r="T2508" i="1"/>
  <c r="V2508" i="1" s="1"/>
  <c r="W2508" i="1"/>
  <c r="T2512" i="1"/>
  <c r="V2512" i="1" s="1"/>
  <c r="W2512" i="1"/>
  <c r="W2530" i="1"/>
  <c r="T2530" i="1"/>
  <c r="V2530" i="1" s="1"/>
  <c r="W2546" i="1"/>
  <c r="T2546" i="1"/>
  <c r="V2546" i="1" s="1"/>
  <c r="W2562" i="1"/>
  <c r="T2562" i="1"/>
  <c r="V2562" i="1" s="1"/>
  <c r="W2578" i="1"/>
  <c r="T2578" i="1"/>
  <c r="V2578" i="1" s="1"/>
  <c r="W2594" i="1"/>
  <c r="T2594" i="1"/>
  <c r="V2594" i="1" s="1"/>
  <c r="W2610" i="1"/>
  <c r="T2610" i="1"/>
  <c r="V2610" i="1" s="1"/>
  <c r="W2626" i="1"/>
  <c r="T2626" i="1"/>
  <c r="V2626" i="1" s="1"/>
  <c r="W2650" i="1"/>
  <c r="T2650" i="1"/>
  <c r="V2650" i="1" s="1"/>
  <c r="T2693" i="1"/>
  <c r="V2693" i="1" s="1"/>
  <c r="W2693" i="1"/>
  <c r="W2714" i="1"/>
  <c r="T2714" i="1"/>
  <c r="V2714" i="1" s="1"/>
  <c r="T2757" i="1"/>
  <c r="V2757" i="1" s="1"/>
  <c r="W2757" i="1"/>
  <c r="W2778" i="1"/>
  <c r="T2778" i="1"/>
  <c r="V2778" i="1" s="1"/>
  <c r="T2821" i="1"/>
  <c r="V2821" i="1" s="1"/>
  <c r="W2821" i="1"/>
  <c r="W2842" i="1"/>
  <c r="T2842" i="1"/>
  <c r="V2842" i="1" s="1"/>
  <c r="T2493" i="1"/>
  <c r="V2493" i="1" s="1"/>
  <c r="W2493" i="1"/>
  <c r="T2665" i="1"/>
  <c r="V2665" i="1" s="1"/>
  <c r="W2665" i="1"/>
  <c r="T2697" i="1"/>
  <c r="V2697" i="1" s="1"/>
  <c r="W2697" i="1"/>
  <c r="T2729" i="1"/>
  <c r="V2729" i="1" s="1"/>
  <c r="W2729" i="1"/>
  <c r="T2761" i="1"/>
  <c r="V2761" i="1" s="1"/>
  <c r="W2761" i="1"/>
  <c r="T2793" i="1"/>
  <c r="V2793" i="1" s="1"/>
  <c r="W2793" i="1"/>
  <c r="T2825" i="1"/>
  <c r="V2825" i="1" s="1"/>
  <c r="W2825" i="1"/>
  <c r="T2857" i="1"/>
  <c r="V2857" i="1" s="1"/>
  <c r="W2857" i="1"/>
  <c r="W2523" i="1"/>
  <c r="T2523" i="1"/>
  <c r="V2523" i="1" s="1"/>
  <c r="W2658" i="1"/>
  <c r="T2658" i="1"/>
  <c r="V2658" i="1" s="1"/>
  <c r="T2701" i="1"/>
  <c r="V2701" i="1" s="1"/>
  <c r="W2701" i="1"/>
  <c r="W2722" i="1"/>
  <c r="T2722" i="1"/>
  <c r="V2722" i="1" s="1"/>
  <c r="T2765" i="1"/>
  <c r="V2765" i="1" s="1"/>
  <c r="W2765" i="1"/>
  <c r="W2786" i="1"/>
  <c r="T2786" i="1"/>
  <c r="V2786" i="1" s="1"/>
  <c r="T2829" i="1"/>
  <c r="V2829" i="1" s="1"/>
  <c r="W2829" i="1"/>
  <c r="W2850" i="1"/>
  <c r="T2850" i="1"/>
  <c r="V2850" i="1" s="1"/>
  <c r="T2532" i="1"/>
  <c r="V2532" i="1" s="1"/>
  <c r="W2532" i="1"/>
  <c r="T2564" i="1"/>
  <c r="V2564" i="1" s="1"/>
  <c r="W2564" i="1"/>
  <c r="T2596" i="1"/>
  <c r="V2596" i="1" s="1"/>
  <c r="W2596" i="1"/>
  <c r="T2628" i="1"/>
  <c r="V2628" i="1" s="1"/>
  <c r="W2628" i="1"/>
  <c r="T2756" i="1"/>
  <c r="V2756" i="1" s="1"/>
  <c r="W2756" i="1"/>
  <c r="W3143" i="1"/>
  <c r="T3143" i="1"/>
  <c r="V3143" i="1" s="1"/>
  <c r="W3152" i="1"/>
  <c r="T3152" i="1"/>
  <c r="V3152" i="1" s="1"/>
  <c r="W3207" i="1"/>
  <c r="T3207" i="1"/>
  <c r="V3207" i="1" s="1"/>
  <c r="W3216" i="1"/>
  <c r="T3216" i="1"/>
  <c r="V3216" i="1" s="1"/>
  <c r="W3271" i="1"/>
  <c r="T3271" i="1"/>
  <c r="V3271" i="1" s="1"/>
  <c r="W3280" i="1"/>
  <c r="T3280" i="1"/>
  <c r="V3280" i="1" s="1"/>
  <c r="W3335" i="1"/>
  <c r="T3335" i="1"/>
  <c r="V3335" i="1" s="1"/>
  <c r="W3363" i="1"/>
  <c r="T3363" i="1"/>
  <c r="V3363" i="1" s="1"/>
  <c r="T2528" i="1"/>
  <c r="V2528" i="1" s="1"/>
  <c r="W2528" i="1"/>
  <c r="T2560" i="1"/>
  <c r="V2560" i="1" s="1"/>
  <c r="W2560" i="1"/>
  <c r="T2592" i="1"/>
  <c r="V2592" i="1" s="1"/>
  <c r="W2592" i="1"/>
  <c r="T2624" i="1"/>
  <c r="V2624" i="1" s="1"/>
  <c r="W2624" i="1"/>
  <c r="T2740" i="1"/>
  <c r="V2740" i="1" s="1"/>
  <c r="W2740" i="1"/>
  <c r="W2877" i="1"/>
  <c r="T2877" i="1"/>
  <c r="V2877" i="1" s="1"/>
  <c r="W2888" i="1"/>
  <c r="T2888" i="1"/>
  <c r="V2888" i="1" s="1"/>
  <c r="T2894" i="1"/>
  <c r="V2894" i="1" s="1"/>
  <c r="W2894" i="1"/>
  <c r="W2896" i="1"/>
  <c r="T2896" i="1"/>
  <c r="V2896" i="1" s="1"/>
  <c r="T2902" i="1"/>
  <c r="V2902" i="1" s="1"/>
  <c r="W2902" i="1"/>
  <c r="W2904" i="1"/>
  <c r="T2904" i="1"/>
  <c r="V2904" i="1" s="1"/>
  <c r="T2910" i="1"/>
  <c r="V2910" i="1" s="1"/>
  <c r="W2910" i="1"/>
  <c r="W2912" i="1"/>
  <c r="T2912" i="1"/>
  <c r="V2912" i="1" s="1"/>
  <c r="T2918" i="1"/>
  <c r="V2918" i="1" s="1"/>
  <c r="W2918" i="1"/>
  <c r="W2920" i="1"/>
  <c r="T2920" i="1"/>
  <c r="V2920" i="1" s="1"/>
  <c r="T2926" i="1"/>
  <c r="V2926" i="1" s="1"/>
  <c r="W2926" i="1"/>
  <c r="W2928" i="1"/>
  <c r="T2928" i="1"/>
  <c r="V2928" i="1" s="1"/>
  <c r="T2934" i="1"/>
  <c r="V2934" i="1" s="1"/>
  <c r="W2934" i="1"/>
  <c r="W2936" i="1"/>
  <c r="T2936" i="1"/>
  <c r="V2936" i="1" s="1"/>
  <c r="T2942" i="1"/>
  <c r="V2942" i="1" s="1"/>
  <c r="W2942" i="1"/>
  <c r="W2944" i="1"/>
  <c r="T2944" i="1"/>
  <c r="V2944" i="1" s="1"/>
  <c r="T2950" i="1"/>
  <c r="V2950" i="1" s="1"/>
  <c r="W2950" i="1"/>
  <c r="W2952" i="1"/>
  <c r="T2952" i="1"/>
  <c r="V2952" i="1" s="1"/>
  <c r="T2958" i="1"/>
  <c r="V2958" i="1" s="1"/>
  <c r="W2958" i="1"/>
  <c r="W2960" i="1"/>
  <c r="T2960" i="1"/>
  <c r="V2960" i="1" s="1"/>
  <c r="T2966" i="1"/>
  <c r="V2966" i="1" s="1"/>
  <c r="W2966" i="1"/>
  <c r="W2968" i="1"/>
  <c r="T2968" i="1"/>
  <c r="V2968" i="1" s="1"/>
  <c r="T2974" i="1"/>
  <c r="V2974" i="1" s="1"/>
  <c r="W2974" i="1"/>
  <c r="W2976" i="1"/>
  <c r="T2976" i="1"/>
  <c r="V2976" i="1" s="1"/>
  <c r="T2982" i="1"/>
  <c r="V2982" i="1" s="1"/>
  <c r="W2982" i="1"/>
  <c r="W2984" i="1"/>
  <c r="T2984" i="1"/>
  <c r="V2984" i="1" s="1"/>
  <c r="T2990" i="1"/>
  <c r="V2990" i="1" s="1"/>
  <c r="W2990" i="1"/>
  <c r="W2992" i="1"/>
  <c r="T2992" i="1"/>
  <c r="V2992" i="1" s="1"/>
  <c r="T2998" i="1"/>
  <c r="V2998" i="1" s="1"/>
  <c r="W2998" i="1"/>
  <c r="W3000" i="1"/>
  <c r="T3000" i="1"/>
  <c r="V3000" i="1" s="1"/>
  <c r="T3006" i="1"/>
  <c r="V3006" i="1" s="1"/>
  <c r="W3006" i="1"/>
  <c r="W3008" i="1"/>
  <c r="T3008" i="1"/>
  <c r="V3008" i="1" s="1"/>
  <c r="T3014" i="1"/>
  <c r="V3014" i="1" s="1"/>
  <c r="W3014" i="1"/>
  <c r="W3016" i="1"/>
  <c r="T3016" i="1"/>
  <c r="V3016" i="1" s="1"/>
  <c r="T3022" i="1"/>
  <c r="V3022" i="1" s="1"/>
  <c r="W3022" i="1"/>
  <c r="W3024" i="1"/>
  <c r="T3024" i="1"/>
  <c r="V3024" i="1" s="1"/>
  <c r="T3030" i="1"/>
  <c r="V3030" i="1" s="1"/>
  <c r="W3030" i="1"/>
  <c r="W3032" i="1"/>
  <c r="T3032" i="1"/>
  <c r="V3032" i="1" s="1"/>
  <c r="T3038" i="1"/>
  <c r="V3038" i="1" s="1"/>
  <c r="W3038" i="1"/>
  <c r="W3040" i="1"/>
  <c r="T3040" i="1"/>
  <c r="V3040" i="1" s="1"/>
  <c r="T3046" i="1"/>
  <c r="V3046" i="1" s="1"/>
  <c r="W3046" i="1"/>
  <c r="W3048" i="1"/>
  <c r="T3048" i="1"/>
  <c r="V3048" i="1" s="1"/>
  <c r="T3054" i="1"/>
  <c r="V3054" i="1" s="1"/>
  <c r="W3054" i="1"/>
  <c r="W3056" i="1"/>
  <c r="T3056" i="1"/>
  <c r="V3056" i="1" s="1"/>
  <c r="T3062" i="1"/>
  <c r="V3062" i="1" s="1"/>
  <c r="W3062" i="1"/>
  <c r="W3064" i="1"/>
  <c r="T3064" i="1"/>
  <c r="V3064" i="1" s="1"/>
  <c r="T3070" i="1"/>
  <c r="V3070" i="1" s="1"/>
  <c r="W3070" i="1"/>
  <c r="W3072" i="1"/>
  <c r="T3072" i="1"/>
  <c r="V3072" i="1" s="1"/>
  <c r="T3078" i="1"/>
  <c r="V3078" i="1" s="1"/>
  <c r="W3078" i="1"/>
  <c r="W3080" i="1"/>
  <c r="T3080" i="1"/>
  <c r="V3080" i="1" s="1"/>
  <c r="T3086" i="1"/>
  <c r="V3086" i="1" s="1"/>
  <c r="W3086" i="1"/>
  <c r="W3088" i="1"/>
  <c r="T3088" i="1"/>
  <c r="V3088" i="1" s="1"/>
  <c r="T3094" i="1"/>
  <c r="V3094" i="1" s="1"/>
  <c r="W3094" i="1"/>
  <c r="W3096" i="1"/>
  <c r="T3096" i="1"/>
  <c r="V3096" i="1" s="1"/>
  <c r="T3102" i="1"/>
  <c r="V3102" i="1" s="1"/>
  <c r="W3102" i="1"/>
  <c r="W3104" i="1"/>
  <c r="T3104" i="1"/>
  <c r="V3104" i="1" s="1"/>
  <c r="T3110" i="1"/>
  <c r="V3110" i="1" s="1"/>
  <c r="W3110" i="1"/>
  <c r="W3112" i="1"/>
  <c r="T3112" i="1"/>
  <c r="V3112" i="1" s="1"/>
  <c r="W3116" i="1"/>
  <c r="T3116" i="1"/>
  <c r="V3116" i="1" s="1"/>
  <c r="W3123" i="1"/>
  <c r="T3123" i="1"/>
  <c r="V3123" i="1" s="1"/>
  <c r="W3180" i="1"/>
  <c r="T3180" i="1"/>
  <c r="V3180" i="1" s="1"/>
  <c r="W3187" i="1"/>
  <c r="T3187" i="1"/>
  <c r="V3187" i="1" s="1"/>
  <c r="W3244" i="1"/>
  <c r="T3244" i="1"/>
  <c r="V3244" i="1" s="1"/>
  <c r="W3251" i="1"/>
  <c r="T3251" i="1"/>
  <c r="V3251" i="1" s="1"/>
  <c r="W3308" i="1"/>
  <c r="T3308" i="1"/>
  <c r="V3308" i="1" s="1"/>
  <c r="W3315" i="1"/>
  <c r="T3315" i="1"/>
  <c r="V3315" i="1" s="1"/>
  <c r="T3362" i="1"/>
  <c r="V3362" i="1" s="1"/>
  <c r="W3362" i="1"/>
  <c r="W3383" i="1"/>
  <c r="T3383" i="1"/>
  <c r="V3383" i="1" s="1"/>
  <c r="T2664" i="1"/>
  <c r="V2664" i="1" s="1"/>
  <c r="W2664" i="1"/>
  <c r="W2679" i="1"/>
  <c r="T2679" i="1"/>
  <c r="V2679" i="1" s="1"/>
  <c r="W2731" i="1"/>
  <c r="T2731" i="1"/>
  <c r="V2731" i="1" s="1"/>
  <c r="T2792" i="1"/>
  <c r="V2792" i="1" s="1"/>
  <c r="W2792" i="1"/>
  <c r="W2807" i="1"/>
  <c r="T2807" i="1"/>
  <c r="V2807" i="1" s="1"/>
  <c r="W2859" i="1"/>
  <c r="T2859" i="1"/>
  <c r="V2859" i="1" s="1"/>
  <c r="T2872" i="1"/>
  <c r="V2872" i="1" s="1"/>
  <c r="W2872" i="1"/>
  <c r="T2875" i="1"/>
  <c r="V2875" i="1" s="1"/>
  <c r="W2875" i="1"/>
  <c r="W3128" i="1"/>
  <c r="T3128" i="1"/>
  <c r="V3128" i="1" s="1"/>
  <c r="W3151" i="1"/>
  <c r="T3151" i="1"/>
  <c r="V3151" i="1" s="1"/>
  <c r="T3162" i="1"/>
  <c r="V3162" i="1" s="1"/>
  <c r="W3162" i="1"/>
  <c r="W3192" i="1"/>
  <c r="T3192" i="1"/>
  <c r="V3192" i="1" s="1"/>
  <c r="W3215" i="1"/>
  <c r="T3215" i="1"/>
  <c r="V3215" i="1" s="1"/>
  <c r="T3226" i="1"/>
  <c r="V3226" i="1" s="1"/>
  <c r="W3226" i="1"/>
  <c r="W3256" i="1"/>
  <c r="T3256" i="1"/>
  <c r="V3256" i="1" s="1"/>
  <c r="W3279" i="1"/>
  <c r="T3279" i="1"/>
  <c r="V3279" i="1" s="1"/>
  <c r="T3290" i="1"/>
  <c r="V3290" i="1" s="1"/>
  <c r="W3290" i="1"/>
  <c r="W3320" i="1"/>
  <c r="T3320" i="1"/>
  <c r="V3320" i="1" s="1"/>
  <c r="T3342" i="1"/>
  <c r="V3342" i="1" s="1"/>
  <c r="W3342" i="1"/>
  <c r="T3382" i="1"/>
  <c r="V3382" i="1" s="1"/>
  <c r="W3382" i="1"/>
  <c r="T3410" i="1"/>
  <c r="V3410" i="1" s="1"/>
  <c r="W3410" i="1"/>
  <c r="T3426" i="1"/>
  <c r="V3426" i="1" s="1"/>
  <c r="W3426" i="1"/>
  <c r="T2648" i="1"/>
  <c r="V2648" i="1" s="1"/>
  <c r="W2648" i="1"/>
  <c r="W2663" i="1"/>
  <c r="T2663" i="1"/>
  <c r="V2663" i="1" s="1"/>
  <c r="W2715" i="1"/>
  <c r="T2715" i="1"/>
  <c r="V2715" i="1" s="1"/>
  <c r="T2776" i="1"/>
  <c r="V2776" i="1" s="1"/>
  <c r="W2776" i="1"/>
  <c r="W2791" i="1"/>
  <c r="T2791" i="1"/>
  <c r="V2791" i="1" s="1"/>
  <c r="W2843" i="1"/>
  <c r="T2843" i="1"/>
  <c r="V2843" i="1" s="1"/>
  <c r="T2867" i="1"/>
  <c r="V2867" i="1" s="1"/>
  <c r="W2867" i="1"/>
  <c r="W3124" i="1"/>
  <c r="T3124" i="1"/>
  <c r="V3124" i="1" s="1"/>
  <c r="W3140" i="1"/>
  <c r="T3140" i="1"/>
  <c r="V3140" i="1" s="1"/>
  <c r="W3156" i="1"/>
  <c r="T3156" i="1"/>
  <c r="V3156" i="1" s="1"/>
  <c r="W3172" i="1"/>
  <c r="T3172" i="1"/>
  <c r="V3172" i="1" s="1"/>
  <c r="W3188" i="1"/>
  <c r="T3188" i="1"/>
  <c r="V3188" i="1" s="1"/>
  <c r="W3204" i="1"/>
  <c r="T3204" i="1"/>
  <c r="V3204" i="1" s="1"/>
  <c r="W3220" i="1"/>
  <c r="T3220" i="1"/>
  <c r="V3220" i="1" s="1"/>
  <c r="W3236" i="1"/>
  <c r="T3236" i="1"/>
  <c r="V3236" i="1" s="1"/>
  <c r="W3252" i="1"/>
  <c r="T3252" i="1"/>
  <c r="V3252" i="1" s="1"/>
  <c r="W3268" i="1"/>
  <c r="T3268" i="1"/>
  <c r="V3268" i="1" s="1"/>
  <c r="W3284" i="1"/>
  <c r="T3284" i="1"/>
  <c r="V3284" i="1" s="1"/>
  <c r="W3300" i="1"/>
  <c r="T3300" i="1"/>
  <c r="V3300" i="1" s="1"/>
  <c r="W3316" i="1"/>
  <c r="T3316" i="1"/>
  <c r="V3316" i="1" s="1"/>
  <c r="W3332" i="1"/>
  <c r="T3332" i="1"/>
  <c r="V3332" i="1" s="1"/>
  <c r="T3354" i="1"/>
  <c r="V3354" i="1" s="1"/>
  <c r="W3354" i="1"/>
  <c r="W3391" i="1"/>
  <c r="T3391" i="1"/>
  <c r="V3391" i="1" s="1"/>
  <c r="T3413" i="1"/>
  <c r="V3413" i="1" s="1"/>
  <c r="W3413" i="1"/>
  <c r="T3429" i="1"/>
  <c r="V3429" i="1" s="1"/>
  <c r="W3429" i="1"/>
  <c r="W3360" i="1"/>
  <c r="T3360" i="1"/>
  <c r="V3360" i="1" s="1"/>
  <c r="T3377" i="1"/>
  <c r="V3377" i="1" s="1"/>
  <c r="W3377" i="1"/>
  <c r="T3122" i="1"/>
  <c r="V3122" i="1" s="1"/>
  <c r="W3122" i="1"/>
  <c r="T3134" i="1"/>
  <c r="V3134" i="1" s="1"/>
  <c r="W3134" i="1"/>
  <c r="T3154" i="1"/>
  <c r="V3154" i="1" s="1"/>
  <c r="W3154" i="1"/>
  <c r="T3166" i="1"/>
  <c r="V3166" i="1" s="1"/>
  <c r="W3166" i="1"/>
  <c r="T3186" i="1"/>
  <c r="V3186" i="1" s="1"/>
  <c r="W3186" i="1"/>
  <c r="T3198" i="1"/>
  <c r="V3198" i="1" s="1"/>
  <c r="W3198" i="1"/>
  <c r="T3218" i="1"/>
  <c r="V3218" i="1" s="1"/>
  <c r="W3218" i="1"/>
  <c r="T3230" i="1"/>
  <c r="V3230" i="1" s="1"/>
  <c r="W3230" i="1"/>
  <c r="T3250" i="1"/>
  <c r="V3250" i="1" s="1"/>
  <c r="W3250" i="1"/>
  <c r="T3262" i="1"/>
  <c r="V3262" i="1" s="1"/>
  <c r="W3262" i="1"/>
  <c r="T3282" i="1"/>
  <c r="V3282" i="1" s="1"/>
  <c r="W3282" i="1"/>
  <c r="T3294" i="1"/>
  <c r="V3294" i="1" s="1"/>
  <c r="W3294" i="1"/>
  <c r="T3314" i="1"/>
  <c r="V3314" i="1" s="1"/>
  <c r="W3314" i="1"/>
  <c r="T3326" i="1"/>
  <c r="V3326" i="1" s="1"/>
  <c r="W3326" i="1"/>
  <c r="T3393" i="1"/>
  <c r="V3393" i="1" s="1"/>
  <c r="W3393" i="1"/>
  <c r="N9" i="1"/>
  <c r="N10" i="1"/>
  <c r="P10" i="1" s="1"/>
  <c r="K9" i="1"/>
  <c r="Q10" i="1" l="1"/>
  <c r="P9" i="1"/>
  <c r="Q9" i="1"/>
  <c r="R9" i="1" l="1"/>
  <c r="X9" i="1" s="1"/>
  <c r="R10" i="1"/>
  <c r="S10" i="1" l="1"/>
  <c r="X10" i="1"/>
  <c r="S9" i="1"/>
  <c r="H10" i="1"/>
  <c r="D10" i="1" s="1"/>
  <c r="W10" i="1" l="1"/>
  <c r="T10" i="1"/>
  <c r="W9" i="1"/>
  <c r="T9" i="1"/>
  <c r="V9" i="1" s="1"/>
  <c r="G10" i="1"/>
  <c r="V10" i="1" l="1"/>
  <c r="V7" i="1" s="1"/>
  <c r="K10" i="1"/>
  <c r="H9" i="1"/>
  <c r="D9" i="1" s="1"/>
  <c r="G9" i="1" l="1"/>
  <c r="X7" i="1" l="1"/>
  <c r="U7" i="1"/>
  <c r="W7" i="1" l="1"/>
</calcChain>
</file>

<file path=xl/sharedStrings.xml><?xml version="1.0" encoding="utf-8"?>
<sst xmlns="http://schemas.openxmlformats.org/spreadsheetml/2006/main" count="20094" uniqueCount="5332">
  <si>
    <t>STOCK</t>
  </si>
  <si>
    <t xml:space="preserve">PEDIDO </t>
  </si>
  <si>
    <t xml:space="preserve">SUB-TOT con Dcto </t>
  </si>
  <si>
    <t xml:space="preserve">SUB-TOT S/N Dcto </t>
  </si>
  <si>
    <t xml:space="preserve">CATEGORIA </t>
  </si>
  <si>
    <t xml:space="preserve">LABORATORIO </t>
  </si>
  <si>
    <t>E/G</t>
  </si>
  <si>
    <t>DESCUENTO</t>
  </si>
  <si>
    <t>LISTA ORDENADA POR: PRINCIPIO ACTIVO; PRESENTACION; LABORATORIO; VENCIMIENTO</t>
  </si>
  <si>
    <t>CODIGO DE BARRA</t>
  </si>
  <si>
    <t>Columna1</t>
  </si>
  <si>
    <t xml:space="preserve">TOTALES </t>
  </si>
  <si>
    <t>¡Los buenos proveedores generan buenos clientes, sumate a nuestro equipo y crece con nosotros!</t>
  </si>
  <si>
    <t>V</t>
  </si>
  <si>
    <t>% PRODUCTO</t>
  </si>
  <si>
    <t>% LÍNEA</t>
  </si>
  <si>
    <t>OCULTAR2</t>
  </si>
  <si>
    <t>OCULTAR3</t>
  </si>
  <si>
    <t>%</t>
  </si>
  <si>
    <t>PRECIOS</t>
  </si>
  <si>
    <t>ROTACIÓN</t>
  </si>
  <si>
    <r>
      <t xml:space="preserve">                    CLICK EN</t>
    </r>
    <r>
      <rPr>
        <sz val="14"/>
        <color theme="1"/>
        <rFont val="Arial Black"/>
        <family val="2"/>
      </rPr>
      <t xml:space="preserve"> </t>
    </r>
    <r>
      <rPr>
        <sz val="26"/>
        <color theme="1"/>
        <rFont val="Arial Black"/>
        <family val="2"/>
      </rPr>
      <t>🔊</t>
    </r>
    <r>
      <rPr>
        <sz val="14"/>
        <color theme="1"/>
        <rFont val="Arial Black"/>
        <family val="2"/>
      </rPr>
      <t xml:space="preserve"> </t>
    </r>
    <r>
      <rPr>
        <sz val="20"/>
        <color theme="1"/>
        <rFont val="Arial Black"/>
        <family val="2"/>
      </rPr>
      <t>🏆</t>
    </r>
    <r>
      <rPr>
        <b/>
        <sz val="14"/>
        <color theme="1"/>
        <rFont val="Arial Black"/>
        <family val="2"/>
      </rPr>
      <t>DESCUBRE SORPRESAS</t>
    </r>
  </si>
  <si>
    <t>BENEFICIO POR PROVEEDOR</t>
  </si>
  <si>
    <t xml:space="preserve"> </t>
  </si>
  <si>
    <t>PRODUCTOS TOP</t>
  </si>
  <si>
    <t>SUB-TOTAL en divisas</t>
  </si>
  <si>
    <t>PRECIO CON %</t>
  </si>
  <si>
    <t>PRECIO SIN %</t>
  </si>
  <si>
    <t>TOTAL Pedido con pago en DOLARES  en BUEN estado.</t>
  </si>
  <si>
    <t>1 - 9 Dias</t>
  </si>
  <si>
    <t>10 - 14 Días</t>
  </si>
  <si>
    <t>15 - Antes F/Venc.</t>
  </si>
  <si>
    <t>% DE DESCUENTO</t>
  </si>
  <si>
    <t xml:space="preserve">DÍAS DE PRONTO </t>
  </si>
  <si>
    <t>PRONTO PAGO</t>
  </si>
  <si>
    <t>CONTADO</t>
  </si>
  <si>
    <t>Total de unidades solicitadas</t>
  </si>
  <si>
    <t>APROVECHA el descuento por pronto pago, este se aplicará adicional a tu factura.</t>
  </si>
  <si>
    <t>NOTA: Para gozar del DESCUENTO debe cumplir con las politicas explicadas por el vendedor, Ante cualquier duda contáctanos.</t>
  </si>
  <si>
    <t>Precio SIN descuento.</t>
  </si>
  <si>
    <t>Dcto. Adicional por pago con $ en BUEN estado</t>
  </si>
  <si>
    <t>Total Pedido con descuento.</t>
  </si>
  <si>
    <t>Precio con dcto. en Bs. BCV o con $ DETERIORADO</t>
  </si>
  <si>
    <t>PRECIO %      en $</t>
  </si>
  <si>
    <t>Total Pedido SIN descuento.</t>
  </si>
  <si>
    <t>PRECIO CON DESCT.</t>
  </si>
  <si>
    <t>ALIMENTOS</t>
  </si>
  <si>
    <t>GAMMA FOOD</t>
  </si>
  <si>
    <t>ABBOTT</t>
  </si>
  <si>
    <t>NESTLE</t>
  </si>
  <si>
    <t>FALIDU</t>
  </si>
  <si>
    <t>FITOSANA</t>
  </si>
  <si>
    <t>AMPOLLAS</t>
  </si>
  <si>
    <t>DPT</t>
  </si>
  <si>
    <t>VINTER</t>
  </si>
  <si>
    <t>VITALIS</t>
  </si>
  <si>
    <t>DISTRILAB</t>
  </si>
  <si>
    <t>ADN</t>
  </si>
  <si>
    <t>BIOGLASS</t>
  </si>
  <si>
    <t>ANTILA</t>
  </si>
  <si>
    <t>BLUE MEDICAL</t>
  </si>
  <si>
    <t>GAMA</t>
  </si>
  <si>
    <t>GLOBAL MEDIC</t>
  </si>
  <si>
    <t>CR MEDICARE</t>
  </si>
  <si>
    <t>AMP01093</t>
  </si>
  <si>
    <t>VIDA LABS</t>
  </si>
  <si>
    <t>UNIPHARMA</t>
  </si>
  <si>
    <t>ALESS</t>
  </si>
  <si>
    <t>AMP00797</t>
  </si>
  <si>
    <t>MIFAR</t>
  </si>
  <si>
    <t>BIOVITAK</t>
  </si>
  <si>
    <t>BIOSANO</t>
  </si>
  <si>
    <t>KMPLUS</t>
  </si>
  <si>
    <t>BEHRENS</t>
  </si>
  <si>
    <t>RONAVA</t>
  </si>
  <si>
    <t>GENVEN</t>
  </si>
  <si>
    <t>KWALITY</t>
  </si>
  <si>
    <t>JMW</t>
  </si>
  <si>
    <t>MEDVAL</t>
  </si>
  <si>
    <t>ALFA</t>
  </si>
  <si>
    <t>AMP00593</t>
  </si>
  <si>
    <t>BIOS-VITA</t>
  </si>
  <si>
    <t>NO</t>
  </si>
  <si>
    <t>ROWE</t>
  </si>
  <si>
    <t>JL DE VENEZUELA</t>
  </si>
  <si>
    <t>IPS</t>
  </si>
  <si>
    <t>LABORATORIO ZUZU</t>
  </si>
  <si>
    <t>HUMAN BIOSCIENCE</t>
  </si>
  <si>
    <t>AMP01081</t>
  </si>
  <si>
    <t>PHARMAX</t>
  </si>
  <si>
    <t>EL MORRO</t>
  </si>
  <si>
    <t>VINCENTI</t>
  </si>
  <si>
    <t>ZAKIMED</t>
  </si>
  <si>
    <t>AMP00110</t>
  </si>
  <si>
    <t>AMP01085</t>
  </si>
  <si>
    <t>VICAR</t>
  </si>
  <si>
    <t>ACEC</t>
  </si>
  <si>
    <t>BIOMEDIC</t>
  </si>
  <si>
    <t>SIEGFRIED</t>
  </si>
  <si>
    <t>BIOESTERIL</t>
  </si>
  <si>
    <t>PISA</t>
  </si>
  <si>
    <t>GENCER</t>
  </si>
  <si>
    <t>AMP01101</t>
  </si>
  <si>
    <t>AMP01108</t>
  </si>
  <si>
    <t>LETI</t>
  </si>
  <si>
    <t>COFASA</t>
  </si>
  <si>
    <t>BRIXMEDIC</t>
  </si>
  <si>
    <t>AMP00761</t>
  </si>
  <si>
    <t>BIOTECH</t>
  </si>
  <si>
    <t>BUKA</t>
  </si>
  <si>
    <t>AMP01082</t>
  </si>
  <si>
    <t>CARIBE PHARMA</t>
  </si>
  <si>
    <t>FARMIONNI</t>
  </si>
  <si>
    <t>CCM DESCUENTO</t>
  </si>
  <si>
    <t>AMP00883</t>
  </si>
  <si>
    <t>EG</t>
  </si>
  <si>
    <t>ANDILAB</t>
  </si>
  <si>
    <t>NEOPHARMA</t>
  </si>
  <si>
    <t>VIVAX</t>
  </si>
  <si>
    <t>TIARES</t>
  </si>
  <si>
    <t>2N</t>
  </si>
  <si>
    <t>SANOFI</t>
  </si>
  <si>
    <t>DELTA</t>
  </si>
  <si>
    <t>CRUZ VERDE</t>
  </si>
  <si>
    <t>NY PHARMA</t>
  </si>
  <si>
    <t>CLEO.</t>
  </si>
  <si>
    <t>AMP00793</t>
  </si>
  <si>
    <t>POLINAC</t>
  </si>
  <si>
    <t>ARTE MEDICO</t>
  </si>
  <si>
    <t>ZUOZ</t>
  </si>
  <si>
    <t>ZAKI</t>
  </si>
  <si>
    <t>MEGALABS</t>
  </si>
  <si>
    <t>DOLLDER</t>
  </si>
  <si>
    <t>CAI</t>
  </si>
  <si>
    <t>LAND</t>
  </si>
  <si>
    <t>ECAR</t>
  </si>
  <si>
    <t>DROGECA</t>
  </si>
  <si>
    <t>AMP01095</t>
  </si>
  <si>
    <t>AMP00134</t>
  </si>
  <si>
    <t>TOP 7</t>
  </si>
  <si>
    <t>AMP01086</t>
  </si>
  <si>
    <t>TOP 1</t>
  </si>
  <si>
    <t>AMP01084</t>
  </si>
  <si>
    <t>RAPID LIFE</t>
  </si>
  <si>
    <t>AMP00767</t>
  </si>
  <si>
    <t>WELLONA PHARMA</t>
  </si>
  <si>
    <t>PRISM</t>
  </si>
  <si>
    <t>AMP00751</t>
  </si>
  <si>
    <t>CREMAS</t>
  </si>
  <si>
    <t>CALOX</t>
  </si>
  <si>
    <t>H&amp;M</t>
  </si>
  <si>
    <t>SGG</t>
  </si>
  <si>
    <t>COASPHARMA</t>
  </si>
  <si>
    <t>BOOZ</t>
  </si>
  <si>
    <t>LYA</t>
  </si>
  <si>
    <t>VARGAS</t>
  </si>
  <si>
    <t>MEDIHEALTH</t>
  </si>
  <si>
    <t>PONCE &amp; BENZO</t>
  </si>
  <si>
    <t>LABORATORIOS PONCE C.</t>
  </si>
  <si>
    <t>DAC 55</t>
  </si>
  <si>
    <t>CIMED</t>
  </si>
  <si>
    <t>KIMICEG</t>
  </si>
  <si>
    <t>BRIUTCARE</t>
  </si>
  <si>
    <t>FAHD</t>
  </si>
  <si>
    <t>AG MEDICAMENTOS</t>
  </si>
  <si>
    <t>ZUKATI</t>
  </si>
  <si>
    <t>BIOVENEZUELA</t>
  </si>
  <si>
    <t>BAYER</t>
  </si>
  <si>
    <t>ANGELUS.</t>
  </si>
  <si>
    <t>MEDIC BRAND</t>
  </si>
  <si>
    <t>S&amp;G</t>
  </si>
  <si>
    <t>LA SANTÉ</t>
  </si>
  <si>
    <t>PORTUGAL</t>
  </si>
  <si>
    <t>PONDS</t>
  </si>
  <si>
    <t>INSTITUTO ESPAÑOL</t>
  </si>
  <si>
    <t>SOMA</t>
  </si>
  <si>
    <t>CERO</t>
  </si>
  <si>
    <t>F.S.I</t>
  </si>
  <si>
    <t>ST. IVES</t>
  </si>
  <si>
    <t>OZONEPIU</t>
  </si>
  <si>
    <t>OZONE</t>
  </si>
  <si>
    <t>VIBRA NATURAL</t>
  </si>
  <si>
    <t>NIVEA</t>
  </si>
  <si>
    <t>ETIFAR</t>
  </si>
  <si>
    <t>BRUPHARM</t>
  </si>
  <si>
    <t>KORILI</t>
  </si>
  <si>
    <t>JOHNSON &amp; JOHNSON</t>
  </si>
  <si>
    <t>BRIZNA</t>
  </si>
  <si>
    <t>PHARMETIQUE LABS</t>
  </si>
  <si>
    <t>ELMOR</t>
  </si>
  <si>
    <t>PHARMAPLAST</t>
  </si>
  <si>
    <t>DG GODAN</t>
  </si>
  <si>
    <t>HONG-SAN</t>
  </si>
  <si>
    <t>COSMOLIVE</t>
  </si>
  <si>
    <t>FARMAGENIK</t>
  </si>
  <si>
    <t>GreenPharma</t>
  </si>
  <si>
    <t>VALMORCA</t>
  </si>
  <si>
    <t>SUAVINEX</t>
  </si>
  <si>
    <t>BIOFARCO</t>
  </si>
  <si>
    <t>MEGALABS DESCUENTO.</t>
  </si>
  <si>
    <t>OFTALMI</t>
  </si>
  <si>
    <t>TOP 4</t>
  </si>
  <si>
    <t>JARABES</t>
  </si>
  <si>
    <t>PLUSANDEX</t>
  </si>
  <si>
    <t>KIPHARM</t>
  </si>
  <si>
    <t>BIOQUIMICA</t>
  </si>
  <si>
    <t>FARMAMED</t>
  </si>
  <si>
    <t>DEVA</t>
  </si>
  <si>
    <t>ZORIAK</t>
  </si>
  <si>
    <t>BIO-MERCY</t>
  </si>
  <si>
    <t>QUIM-FAR</t>
  </si>
  <si>
    <t>BRASTERAPICA</t>
  </si>
  <si>
    <t>CIFARMA</t>
  </si>
  <si>
    <t>INNOVACION QUIMICA</t>
  </si>
  <si>
    <t>BIOINFINITY</t>
  </si>
  <si>
    <t>LAPROFF</t>
  </si>
  <si>
    <t>PROBIOTIC</t>
  </si>
  <si>
    <t>TOP 2</t>
  </si>
  <si>
    <t>SALUDX</t>
  </si>
  <si>
    <t>MARNYS</t>
  </si>
  <si>
    <t>MEMPHIS</t>
  </si>
  <si>
    <t>FARDEL</t>
  </si>
  <si>
    <t>FARMA CARE</t>
  </si>
  <si>
    <t>ELEA</t>
  </si>
  <si>
    <t>VITALMAX</t>
  </si>
  <si>
    <t>MEDICAMENTOS</t>
  </si>
  <si>
    <t>VITAVEA</t>
  </si>
  <si>
    <t>LEGRAND</t>
  </si>
  <si>
    <t>GENERICOS DE CALIDAD</t>
  </si>
  <si>
    <t>LATTAN</t>
  </si>
  <si>
    <t>MEDIGEN</t>
  </si>
  <si>
    <t>MD04547</t>
  </si>
  <si>
    <t>BIOQUIFAR</t>
  </si>
  <si>
    <t>REMENY</t>
  </si>
  <si>
    <t>PHARMACORP</t>
  </si>
  <si>
    <t>CORPUS</t>
  </si>
  <si>
    <t>NIO PHARMACEUTICAL</t>
  </si>
  <si>
    <t>GLOBO</t>
  </si>
  <si>
    <t>GEAGAR</t>
  </si>
  <si>
    <t>NATURAL SYSTEMS</t>
  </si>
  <si>
    <t>TOP 6</t>
  </si>
  <si>
    <t>MT</t>
  </si>
  <si>
    <t>LISTER FENIX</t>
  </si>
  <si>
    <t>TECNOFARMA</t>
  </si>
  <si>
    <t>MD04487</t>
  </si>
  <si>
    <t>POEN</t>
  </si>
  <si>
    <t>GDG</t>
  </si>
  <si>
    <t>GRUNENTHAL</t>
  </si>
  <si>
    <t>ROIPHARMA</t>
  </si>
  <si>
    <t>MCK</t>
  </si>
  <si>
    <t>SPEFAR</t>
  </si>
  <si>
    <t>ADN DESCUENTO</t>
  </si>
  <si>
    <t>ANGELUS</t>
  </si>
  <si>
    <t>FARMACEUTICA HISPA</t>
  </si>
  <si>
    <t>DISKAM</t>
  </si>
  <si>
    <t>MALLEN</t>
  </si>
  <si>
    <t>LEBRIUT</t>
  </si>
  <si>
    <t>NEO QUIMICA</t>
  </si>
  <si>
    <t>FC PHARMA</t>
  </si>
  <si>
    <t>ANGELUS M</t>
  </si>
  <si>
    <t>TEUTO</t>
  </si>
  <si>
    <t>GENFAR</t>
  </si>
  <si>
    <t>POLIMAIS</t>
  </si>
  <si>
    <t>COLMED</t>
  </si>
  <si>
    <t>KLINOS</t>
  </si>
  <si>
    <t>AIRELA</t>
  </si>
  <si>
    <t>RIWA</t>
  </si>
  <si>
    <t>OB MEDICAL</t>
  </si>
  <si>
    <t>GEDEON RICHTER</t>
  </si>
  <si>
    <t>TABLETAS</t>
  </si>
  <si>
    <t>KMPLUS.</t>
  </si>
  <si>
    <t>SYGMA</t>
  </si>
  <si>
    <t>PROCAPS</t>
  </si>
  <si>
    <t>PSICOFARMA</t>
  </si>
  <si>
    <t>GEMA LABS</t>
  </si>
  <si>
    <t>CLEO</t>
  </si>
  <si>
    <t>FAES FARMA</t>
  </si>
  <si>
    <t>CAICLOS</t>
  </si>
  <si>
    <t>VALMA</t>
  </si>
  <si>
    <t>MULTILAB</t>
  </si>
  <si>
    <t>ADIUM</t>
  </si>
  <si>
    <t>FAPASA</t>
  </si>
  <si>
    <t>MD03055</t>
  </si>
  <si>
    <t>TOP 5</t>
  </si>
  <si>
    <t>LIALI</t>
  </si>
  <si>
    <t>MD04106</t>
  </si>
  <si>
    <t>MD01811</t>
  </si>
  <si>
    <t>MD04107</t>
  </si>
  <si>
    <t>INCOBRA</t>
  </si>
  <si>
    <t>NUTRIEX</t>
  </si>
  <si>
    <t>ASOFARMA</t>
  </si>
  <si>
    <t>MAVER</t>
  </si>
  <si>
    <t>CIPLA</t>
  </si>
  <si>
    <t>SOLUCIONES</t>
  </si>
  <si>
    <t>D'LAB</t>
  </si>
  <si>
    <t>ALGOL</t>
  </si>
  <si>
    <t>JERICO</t>
  </si>
  <si>
    <t>MEDICO QUIRURGICO</t>
  </si>
  <si>
    <t>BSN</t>
  </si>
  <si>
    <t>MQ00927</t>
  </si>
  <si>
    <t>HEALTH MEDICAL</t>
  </si>
  <si>
    <t>ZUVISS</t>
  </si>
  <si>
    <t>PLUSVITAL</t>
  </si>
  <si>
    <t>VIAZUL</t>
  </si>
  <si>
    <t>GUARDIAN</t>
  </si>
  <si>
    <t>ALNA</t>
  </si>
  <si>
    <t>ALVA</t>
  </si>
  <si>
    <t>ECOMED</t>
  </si>
  <si>
    <t>MC-MEDICAL</t>
  </si>
  <si>
    <t>JHC</t>
  </si>
  <si>
    <t>GROSSMED</t>
  </si>
  <si>
    <t>MED-AID</t>
  </si>
  <si>
    <t>VALEMEDIC</t>
  </si>
  <si>
    <t>BIONECTAR</t>
  </si>
  <si>
    <t>ALGOBAP</t>
  </si>
  <si>
    <t>ALVE</t>
  </si>
  <si>
    <t>MQ00485</t>
  </si>
  <si>
    <t>VENSALUD</t>
  </si>
  <si>
    <t>DISPROMED</t>
  </si>
  <si>
    <t>IM-SUMEDICAL</t>
  </si>
  <si>
    <t>CURE-AID</t>
  </si>
  <si>
    <t>EUROCARE</t>
  </si>
  <si>
    <t>BASTOS VIEGAS</t>
  </si>
  <si>
    <t>MED SUPPLY</t>
  </si>
  <si>
    <t>COVALON TECHNOLOGIES</t>
  </si>
  <si>
    <t>A927263044</t>
  </si>
  <si>
    <t>MQ00273</t>
  </si>
  <si>
    <t>MQ01219</t>
  </si>
  <si>
    <t>UM DESCARTABLES</t>
  </si>
  <si>
    <t>CMV</t>
  </si>
  <si>
    <t>MQ00477</t>
  </si>
  <si>
    <t>DAV</t>
  </si>
  <si>
    <t>MQ00109</t>
  </si>
  <si>
    <t>MQ01397</t>
  </si>
  <si>
    <t>MQ01218</t>
  </si>
  <si>
    <t>KX MEDICAL</t>
  </si>
  <si>
    <t>COMPOMEDICA</t>
  </si>
  <si>
    <t>PURA+</t>
  </si>
  <si>
    <t>DEXX</t>
  </si>
  <si>
    <t>DESCART</t>
  </si>
  <si>
    <t>MQ00087</t>
  </si>
  <si>
    <t>MQ01254</t>
  </si>
  <si>
    <t>H.M.D</t>
  </si>
  <si>
    <t>MQ00884</t>
  </si>
  <si>
    <t>MQ00620</t>
  </si>
  <si>
    <t>KINESIOLOGY TAPE</t>
  </si>
  <si>
    <t>MQ00588</t>
  </si>
  <si>
    <t>MQ00639</t>
  </si>
  <si>
    <t>MQ00591</t>
  </si>
  <si>
    <t>MQ00910</t>
  </si>
  <si>
    <t>MQ00621</t>
  </si>
  <si>
    <t>MQ00589</t>
  </si>
  <si>
    <t>MQ00664</t>
  </si>
  <si>
    <t>MQ00603</t>
  </si>
  <si>
    <t>MQ00636</t>
  </si>
  <si>
    <t>MQ00622</t>
  </si>
  <si>
    <t>BIALY</t>
  </si>
  <si>
    <t>CREMER</t>
  </si>
  <si>
    <t>RB IMEDICAL GROUP</t>
  </si>
  <si>
    <t>GENIAL</t>
  </si>
  <si>
    <t>PRIMA-SALUD</t>
  </si>
  <si>
    <t>NO TIENE</t>
  </si>
  <si>
    <t>MQ01431</t>
  </si>
  <si>
    <t>MQ01399</t>
  </si>
  <si>
    <t>LADY FACE</t>
  </si>
  <si>
    <t>PROFAMILIA</t>
  </si>
  <si>
    <t>TECNOMED</t>
  </si>
  <si>
    <t>MQ00730</t>
  </si>
  <si>
    <t>PROCARE</t>
  </si>
  <si>
    <t>GIDAGUS</t>
  </si>
  <si>
    <t>BIO VERDES</t>
  </si>
  <si>
    <t>RODENEZA</t>
  </si>
  <si>
    <t>BLOODGOOD</t>
  </si>
  <si>
    <t>MQ00108</t>
  </si>
  <si>
    <t>DIPHOSYC</t>
  </si>
  <si>
    <t>ORTOBAN</t>
  </si>
  <si>
    <t>SMITH MEDICAL</t>
  </si>
  <si>
    <t>MQ01135</t>
  </si>
  <si>
    <t>BIOMERCY.</t>
  </si>
  <si>
    <t>CEPILAB</t>
  </si>
  <si>
    <t>MQ01194</t>
  </si>
  <si>
    <t>MQ01123</t>
  </si>
  <si>
    <t>MQ01430</t>
  </si>
  <si>
    <t>MQ00138</t>
  </si>
  <si>
    <t>MQ01417</t>
  </si>
  <si>
    <t>MQ01377</t>
  </si>
  <si>
    <t>ROMSONS</t>
  </si>
  <si>
    <t>DEVAX</t>
  </si>
  <si>
    <t>MQ01350</t>
  </si>
  <si>
    <t>MQ01348</t>
  </si>
  <si>
    <t>MQ01349</t>
  </si>
  <si>
    <t>DYNAREX</t>
  </si>
  <si>
    <t>DYNAVEN</t>
  </si>
  <si>
    <t>00000381538227158N001</t>
  </si>
  <si>
    <t>MQ00494</t>
  </si>
  <si>
    <t>MQ00247</t>
  </si>
  <si>
    <t>MQ00410</t>
  </si>
  <si>
    <t>MEDIPATCH</t>
  </si>
  <si>
    <t>MQ00899</t>
  </si>
  <si>
    <t>MQ01121</t>
  </si>
  <si>
    <t>SECUREZZA</t>
  </si>
  <si>
    <t>SANFARMA</t>
  </si>
  <si>
    <t>MQ00580</t>
  </si>
  <si>
    <t>JOSTDINE</t>
  </si>
  <si>
    <t>YODINE</t>
  </si>
  <si>
    <t>MQ00419</t>
  </si>
  <si>
    <t>MQ01142</t>
  </si>
  <si>
    <t>MQ00372</t>
  </si>
  <si>
    <t>MQ00496</t>
  </si>
  <si>
    <t>KAREMAX</t>
  </si>
  <si>
    <t>MQ00716</t>
  </si>
  <si>
    <t>MQ00717</t>
  </si>
  <si>
    <t>MQ00955</t>
  </si>
  <si>
    <t>MQ00714</t>
  </si>
  <si>
    <t>MQ00699</t>
  </si>
  <si>
    <t>MQ00638</t>
  </si>
  <si>
    <t>MQ00637</t>
  </si>
  <si>
    <t>MQ01163</t>
  </si>
  <si>
    <t>MQ00807</t>
  </si>
  <si>
    <t>GAVENTEX</t>
  </si>
  <si>
    <t>MQ00376</t>
  </si>
  <si>
    <t>MQ00377</t>
  </si>
  <si>
    <t>MQ00378</t>
  </si>
  <si>
    <t>MQ00158</t>
  </si>
  <si>
    <t>MISCELANEOS</t>
  </si>
  <si>
    <t>CHICCO</t>
  </si>
  <si>
    <t>ABEJITA</t>
  </si>
  <si>
    <t>RECETEMARK</t>
  </si>
  <si>
    <t>VITAOZONO</t>
  </si>
  <si>
    <t>MISC0235</t>
  </si>
  <si>
    <t>SAN LORENZO</t>
  </si>
  <si>
    <t>P.M.B</t>
  </si>
  <si>
    <t>WALIFE</t>
  </si>
  <si>
    <t>LONGEVITY</t>
  </si>
  <si>
    <t>MISC0358</t>
  </si>
  <si>
    <t>BOTICA CASERA</t>
  </si>
  <si>
    <t>MISC1341</t>
  </si>
  <si>
    <t>CLARESS</t>
  </si>
  <si>
    <t>DERNIER</t>
  </si>
  <si>
    <t>NOW</t>
  </si>
  <si>
    <t>MZONE</t>
  </si>
  <si>
    <t>RHELEN</t>
  </si>
  <si>
    <t>ENERGIZER</t>
  </si>
  <si>
    <t>PHILIPS</t>
  </si>
  <si>
    <t>NATURISTIK</t>
  </si>
  <si>
    <t>ICEBERG</t>
  </si>
  <si>
    <t>INTERCOS</t>
  </si>
  <si>
    <t>PIKOF</t>
  </si>
  <si>
    <t>PHARMATECH</t>
  </si>
  <si>
    <t>BIOFAR</t>
  </si>
  <si>
    <t>FRESH´N SOFT</t>
  </si>
  <si>
    <t>REXONA</t>
  </si>
  <si>
    <t>DOVE</t>
  </si>
  <si>
    <t>LISTERINE</t>
  </si>
  <si>
    <t>RAZOR</t>
  </si>
  <si>
    <t>MISC1398</t>
  </si>
  <si>
    <t>AXE</t>
  </si>
  <si>
    <t>VITA</t>
  </si>
  <si>
    <t>INTYLACT</t>
  </si>
  <si>
    <t>SAVONE</t>
  </si>
  <si>
    <t>LUX</t>
  </si>
  <si>
    <t>BIOS</t>
  </si>
  <si>
    <t>NOSOTRAS</t>
  </si>
  <si>
    <t>MISC0388</t>
  </si>
  <si>
    <t>MISC0387</t>
  </si>
  <si>
    <t>PRIMAVERA MAF</t>
  </si>
  <si>
    <t>MISC1452</t>
  </si>
  <si>
    <t>PJJA</t>
  </si>
  <si>
    <t>MISC1454</t>
  </si>
  <si>
    <t>MISC1462</t>
  </si>
  <si>
    <t>MISC1456</t>
  </si>
  <si>
    <t>MISC1457</t>
  </si>
  <si>
    <t>MISC1460</t>
  </si>
  <si>
    <t>MISC1465</t>
  </si>
  <si>
    <t>MISC1467</t>
  </si>
  <si>
    <t>MISC1464</t>
  </si>
  <si>
    <t>MISC1458</t>
  </si>
  <si>
    <t>MISC1461</t>
  </si>
  <si>
    <t>MISC1463</t>
  </si>
  <si>
    <t>MISC1466</t>
  </si>
  <si>
    <t>MISC1459</t>
  </si>
  <si>
    <t>LUBRIX</t>
  </si>
  <si>
    <t>SENSE</t>
  </si>
  <si>
    <t>PALMPERFECT</t>
  </si>
  <si>
    <t>NATURAL PREMIUM</t>
  </si>
  <si>
    <t>DAVIS</t>
  </si>
  <si>
    <t>ASSA</t>
  </si>
  <si>
    <t>MISC1224</t>
  </si>
  <si>
    <t>MISC0733</t>
  </si>
  <si>
    <t>+ SEX</t>
  </si>
  <si>
    <t>MISC0735</t>
  </si>
  <si>
    <t>MISC0737</t>
  </si>
  <si>
    <t>MISC0734</t>
  </si>
  <si>
    <t>MISC0736</t>
  </si>
  <si>
    <t>MISC1431</t>
  </si>
  <si>
    <t>MISC1432</t>
  </si>
  <si>
    <t>VASELINE</t>
  </si>
  <si>
    <t>KOTEX</t>
  </si>
  <si>
    <t>REVLON</t>
  </si>
  <si>
    <t>SAVITAL</t>
  </si>
  <si>
    <t>BALKER</t>
  </si>
  <si>
    <t>OKI</t>
  </si>
  <si>
    <t>MEDI FRESH</t>
  </si>
  <si>
    <t>HUGGIES</t>
  </si>
  <si>
    <t>MISC1220</t>
  </si>
  <si>
    <t>MISC1136</t>
  </si>
  <si>
    <t>MISC0762</t>
  </si>
  <si>
    <t>OFTALMOLOGIA</t>
  </si>
  <si>
    <t>EL SURTIDOR DEL LENTE</t>
  </si>
  <si>
    <t>MISC0772</t>
  </si>
  <si>
    <t>MISC0773</t>
  </si>
  <si>
    <t>MISC0774</t>
  </si>
  <si>
    <t>MISC0777</t>
  </si>
  <si>
    <t>MISC0778</t>
  </si>
  <si>
    <t>MISC0779</t>
  </si>
  <si>
    <t>MISC1204</t>
  </si>
  <si>
    <t>PRODUCTOS NATURALES</t>
  </si>
  <si>
    <t>VAL</t>
  </si>
  <si>
    <t>ARCO IRIS</t>
  </si>
  <si>
    <t>MISC0007</t>
  </si>
  <si>
    <t>PREVENTUD PLUS</t>
  </si>
  <si>
    <t>COOL FRESH</t>
  </si>
  <si>
    <t>MISC1259</t>
  </si>
  <si>
    <t>PSICOTROPICOS Y CONTROLADOS</t>
  </si>
  <si>
    <t>CORPAUL</t>
  </si>
  <si>
    <t>ALIM. A BASE DE CARBOHIDRATOS (CARBO NEUTRO) LATA X 450GR (GAMMAFOOD) FV.04/2028</t>
  </si>
  <si>
    <t>G</t>
  </si>
  <si>
    <t>ALIM. A BASE DE L-CARNITINA,PROB. PREB. COLAGENO (SUSTAPLUS ENERGY) LATA X 400GR (GAMMA FOOD) FV. 04/2028</t>
  </si>
  <si>
    <t>ALIM. A BASE DE PROB, PREB, L-CARNITINA (SUSTAPLUS KIDS) LATA X 400GR (GAMMAFOOD) FV. 04/2028</t>
  </si>
  <si>
    <t>ALIM. A BASE DE PROT,CARBOH, L-CARNITINA,L-GLUTAMINA (PROKAL CON L-CARNITINA) LATA X 400G (GAMMAFOOD) FV. 05/2028</t>
  </si>
  <si>
    <t>ALIM. A BASE DE PROT,CARBOHIDRATO,L-CARNITINA (SUSTAPLUS ADULTOS MAYORES) LATA X 400GR (GAMMAFOOD) FV. 04/2028</t>
  </si>
  <si>
    <t>ALIM. A BASE DE PROT.DE SOYA+CARBOHIDRATO (PROPLUS) LATA X 300GR (GAMMAFOOD) FV. 03/2028</t>
  </si>
  <si>
    <t>ALIM. A BASE DE PROT.DE SOYA,CARBOHI, L-CARNITINA (ADULTOS MAYORES) LATA X 400GR (GAMMAFOOD) FV. 04/2028</t>
  </si>
  <si>
    <t>ALIMENTO CON VIT. Y MINERALES (ENSURE ADVANCE) FCO X 220ML SABOR A VAINILLA (ABBOTT) FV. 04/2026</t>
  </si>
  <si>
    <t>ALIMENTO CON VIT. Y MINERALES PARA DIABETICO (GLUCERNA) FCO X 237ML SABOR VAINILLA (ABBOTT) FV. 05/2026</t>
  </si>
  <si>
    <t>ALIMENTO CON VIT. Y MINERALES PARA NIÑOS (PEDIASURE) FCO X 220ML SABOR VAINILLA (ABBOTT) FV.02/2026</t>
  </si>
  <si>
    <t>CHOCOLATE DE LECHE X 9GR (TORONTO) BOLSA X 14UND (NESTLE) FV. 04/2026</t>
  </si>
  <si>
    <t>E</t>
  </si>
  <si>
    <t>CREATINA MONOHIDRATADA 5GR EN POLVO FRASCO X 30 SERVICIOS (FALIDU) FV. 11/2027</t>
  </si>
  <si>
    <t>FORMULA LACTEA EN POLVO DE 0 + (NAN EXPERT PRO SOYA) LATA X 800GR (NESTLE) FV. 04/2027</t>
  </si>
  <si>
    <t>FORMULA LACTEA EN POLVO DE 0 A 12 MESES (NAN EXPERT PRO HA) LATA X 400GR (NESTLE) FV. 12/2026</t>
  </si>
  <si>
    <t>FORMULA LACTEA EN POLVO DE 0 MESES A + (NAN EXPERTPRO SIN LACTOSA) LATA X 400GR (NESTLE) FV. 10/2026</t>
  </si>
  <si>
    <t>PROTEINA DE SUERO SABOR CHOCOLATE X 500GR (FITOSANA) FV. 09/2026</t>
  </si>
  <si>
    <t>PROTEINA DE SUERO SABOR VAINILLA X 500GR (FITOSANA) FV. 09/2026</t>
  </si>
  <si>
    <t>SUPLEMENTO ALIM. EN POLVO PARA DIABETICOS SABOR A VAINILLA (GLUCERNA) LATAX400GR(ABBOTT)FV. 10/2026</t>
  </si>
  <si>
    <t>9 VIT INFUSION MULTIVITAMINICA AMP I.V (DPT) FV. 05/2027</t>
  </si>
  <si>
    <t>ACETONIDO DE TRIAMCINOLONA 40MG/ML (VIVACORT) AMP I.A/I.M JERING PRELLENADA X 1ML (VINTER) FV.12/2026</t>
  </si>
  <si>
    <t>ACICLOVIR 250MG AMP I.V (VITALIS) FV. 06/2027</t>
  </si>
  <si>
    <t>ACICLOVIR 250MG VIAL I.V (DISTRILAB) FV. 08/2027</t>
  </si>
  <si>
    <t>ACIDO ASCORBICO 1GR/ML AMP I.V/I.M (ADN) FV. 09/2027</t>
  </si>
  <si>
    <t>ACIDO ASCORBICO 500MG/5ML (GLASVIC) AMP I.V/I.M (BIOGLASS) F.V 01/2027</t>
  </si>
  <si>
    <t>ACIDO ASCORBICO 500MG/5ML (VITAMINA C) AMP I.V/I.M (ANTILA) FV.12/2026</t>
  </si>
  <si>
    <t>ACIDO ASCORBICO 500MG/5ML (VITAMINA C) AMP I.V/I.M (BLUE MEDICAL) FV. 09/2026</t>
  </si>
  <si>
    <t>ACIDO ASCORBICO 500MG/5ML (VITAMINA C) AMP I.V/I.M (GAMA) FV. 05/2028</t>
  </si>
  <si>
    <t>ACIDO FOLICO 10MG/1ML (BIOFOLIC) AMP I.V/I.M (BIOGLASS) F.V 07/2027</t>
  </si>
  <si>
    <t>ACIDO FOLICO 10MG/1ML AMP I.V/I.M (ANTILA) FV. 12/2026</t>
  </si>
  <si>
    <t>ACIDO FOLICO 10MG/2ML AMP I.V/I.M (DISTRILAB) F.V 09/2027</t>
  </si>
  <si>
    <t>ACIDO FOLICO 10MG/2ML AMP I.V/I.M (GLOBAL MEDIC) F.V 12/2026</t>
  </si>
  <si>
    <t>ACIDO HIALURONICO 25MG (HYPROJOINT) AMP I.A. JERINGA PRELLENADA X 2.5 ML (OTHEPHARMA) FV. 06/2026</t>
  </si>
  <si>
    <t>ACIDO TRANEXAMICO 500MG/5ML (BIOTRANEX) AMP I.V. (BIOGLASS) FV. 02/2028</t>
  </si>
  <si>
    <t>ACIDO TRANEXAMICO 500MG/5ML (CICLOTRAN) AMP I.V X 5ML (MEDICARE) F.V 12/2027</t>
  </si>
  <si>
    <t>ACIDO TRANEXAMICO 500MG/5ML (HEMOTRAN) AMP I.V (VIDA LABS) FV. 04/2028</t>
  </si>
  <si>
    <t>ACIDO TRANEXAMICO 500MG/5ML (TRANEXUNI) AMP I.V (UNIPHARMA) FV. 06/2028</t>
  </si>
  <si>
    <t>ACIDO TRANEXAMICO 500MG/5ML (XANEXTRA) AMP I.V. (ALESS PHARMACEUTICAL) FV. 01/2028</t>
  </si>
  <si>
    <t>ACIDO TRANEXAMICO 500MG/5ML AMP I.V (ADN MEDICAL) F.V 02/2027</t>
  </si>
  <si>
    <t>ADRENALINA 1MG/1M (ADRENAPRA) AMP I.V/I.M (ADN MEDICAL) FV. 11/2026</t>
  </si>
  <si>
    <t>ADRENALINA 1MG/1ML AMP I.V/I.M (MIFAR) F.V 02/2026</t>
  </si>
  <si>
    <t>ADRENALINA 1MG/ML AMP I.V/I.M (DISTRILAB) FV. 11/2027</t>
  </si>
  <si>
    <t>AGUA ESTERIL DESTILADA PARA INYECCION USP AMP X 100ML (BIOVITAK) FV. 07/2027</t>
  </si>
  <si>
    <t>ALBUMINA HUMANA 20% (ALBUVIV) AMP I.V X 50ML (VINTER) FV. 12/2026</t>
  </si>
  <si>
    <t>AMIKACINA 100MG/2ML AMP I.V/I.M (BIOSANO) FV. 03/2027</t>
  </si>
  <si>
    <t>AMIKACINA 100MG/2ML AMP I.V/I.M (KMPLUS) FV. 12/2027</t>
  </si>
  <si>
    <t>AMIKACINA 500MG/2ML (BEHKACIN) AMP I.V/I.M (BEHRENS) FV. 03/2027</t>
  </si>
  <si>
    <t>AMIKACINA 500MG/2ML (BIOKACIN) AMP I.V/I.M VIAL (BIOGLASS) FV. 03/2027.</t>
  </si>
  <si>
    <t>AMIKACINA 500MG/2ML AMP I.V/I.M (GLOBAL MEDIC) FV. 04/2026</t>
  </si>
  <si>
    <t>AMIKACINA 500MG/2ML AMP I.V/I.M (RONAVA) FV. 05/2028</t>
  </si>
  <si>
    <t>AMIKACINA 500MG/2ML AMP I.V/I.M CJ X 1 AMP (GENVEN) F.V 03/2027</t>
  </si>
  <si>
    <t>AMINOACIDOS CRIST. AL 3% + GLICEROL AL 3% CON ELECTR. (GLICERAMIN) SOL INY X 500ML (BEHRENS) FV. 12/2027</t>
  </si>
  <si>
    <t>AMINOFILINA 200MG/10ML AMP I.V (KWALITY) F.V 01/2028</t>
  </si>
  <si>
    <t>AMINOFILINA 250MG/10ML (AMINOFUNI) AMP I.V (UNIPHARMA) F.V 01/2028</t>
  </si>
  <si>
    <t>AMIODARONA 150MG/3ML AMP I.V (BIOSANO) FV. 12/2026</t>
  </si>
  <si>
    <t>AMIODARONA 150MG/3ML AMP I.V (JMW) FV. 09/2026</t>
  </si>
  <si>
    <t>AMPICILINA + SULBACTAM 1.5GR (AMPISUL) AMP I.V/I.M (MEDICARE) F.V 07/2027</t>
  </si>
  <si>
    <t>AMPICILINA + SULBACTAM 1.5GR (AMTACILYN) AMP I.V/I.M (ALESS PHARMACEUTICALS) FV.10/2027</t>
  </si>
  <si>
    <t>AMPICILINA + SULBACTAM 1.5GR AMP I.V/I.M (DPT) F.V 11/2026</t>
  </si>
  <si>
    <t>AMPICILINA + SULBACTAN 1.5GR (UNACILYN) AMP I.V/I.M (VIDA LABS) F.V 01/2027</t>
  </si>
  <si>
    <t>AMPICILINA 500MG AMP I.V/I.M (VITALIS) FV. 03/2027</t>
  </si>
  <si>
    <t>ATENOLOL 5MG/10ML (TENELOL IV) AMP I.V (MEDVAL) FV. 03/2026</t>
  </si>
  <si>
    <t>ATROPINA 0.5MG/ML (ATROMED) AMP I.V/I.M/S.C (MEDICARE) FV. 07/2027</t>
  </si>
  <si>
    <t>ATROPINA 1MG/1ML (ATROPRA) AMP I.V/I.M (ADN MEDICAL) F.V 09/2026</t>
  </si>
  <si>
    <t>ATROPINA 1MG/ML AMP I.V/I.M (DISTRILAB) FV. 09/2027</t>
  </si>
  <si>
    <t>AZITROMICINA 500MG (ZITROMYN) AMP I.V (MEDICARE) FV. 07/2027</t>
  </si>
  <si>
    <t>AZITROMICINA 500MG POLVO LIOFILIZADO AMP I.V (JMW) FV. 08/2026</t>
  </si>
  <si>
    <t>AZTREONAM 1GR AMP I.V/I.M (VITALIS) FV. 05/2028</t>
  </si>
  <si>
    <t>BENCILPENICILINA BENZATINICA 1.200.000 UI AMP I.M. (ALFA) FV. 01/2028</t>
  </si>
  <si>
    <t>BENCILPENICILINA BENZATINICA 2.400.000 UI AMP I.M. (ALFA) FV. 01/2028</t>
  </si>
  <si>
    <t>BETAMETASONA 4MG/1ML (BETACORT) AMP I.V/I.M (MEDICARE) FV. 12/2027</t>
  </si>
  <si>
    <t>BETAMETASONA 4MG/1ML (BETAGLASS) AMP I.V/I.M (BIOGLASS) FV. 03/2027</t>
  </si>
  <si>
    <t>BETAMETASONA 4MG/1ML AMP I.V/I.M (BIOS-VITA) FV. 03/2027</t>
  </si>
  <si>
    <t>BETAMETASONA 8MG/2ML AMP I.V/I.M (DISTRILAB) FV. 02/2028</t>
  </si>
  <si>
    <t>BROMURO DE HIOSCINA 20MG/1ML AMP I.V/I.M (GLOBAL MEDIC) F.V 02/2027</t>
  </si>
  <si>
    <t>BROMURO DE HIOSCINA 20MG/1ML AMP I.V/I.M (VITALIS) FV. 07/2027</t>
  </si>
  <si>
    <t>BROMURO DE HIOSCINA 20MG/5ML + DIPIRONA 2.5MG (SARIFAN COMPOSITUM) AMP I.V/I.M (RONAVA) FV. 04/2030</t>
  </si>
  <si>
    <t>BROMURO DE HIOSCINA 20MG/5ML + DIPIRONA 2.5MG AMP I.V/I.M (VITALIS) FV. 09/2028</t>
  </si>
  <si>
    <t>BROMURO DE HIOSCINA 20MG/ML (HIOSFEM) AMP I.V/I.M (BEHRENS) FV. 01/2028</t>
  </si>
  <si>
    <t>BROMURO DE HIOSCINA 20MG/ML (PASMIDOL) AMP I.V/I.M (MEDICARE) FV. 12/2027</t>
  </si>
  <si>
    <t>BROMURO DE ROCURONIO 50MG/5ML (ROCUR) AMP I.V (GLAND PHARMA) FV. 01/2027</t>
  </si>
  <si>
    <t>BROMURO DE ROCURONIO 50MG/5ML (ZOCURON) AMP I.V (MEDVAL) FV 07/2027</t>
  </si>
  <si>
    <t>BROMURO DE ROCURONIO 50MG/5ML AMP I.V (BIOSANO) F.V 01/2027</t>
  </si>
  <si>
    <t>BROMURO DE ROCURONIO 50MG/5ML AMP I.V (VITALIS) FV. 03/2028</t>
  </si>
  <si>
    <t>BROMURO VECURONIO 4MG (NORCUM) AMP I.V (MEDICARE) FV. 12/2027</t>
  </si>
  <si>
    <t>BROMURO VECURONIO 4MG AMP I.V (VITALIS) FV. 07/2028</t>
  </si>
  <si>
    <t>BUMETANIDA 0.5MG/2ML (BUMELEX) AMP I.M/I.V CJ X 3 AMP (ROWE) FV. 09/2028</t>
  </si>
  <si>
    <t>BUPIVACAINA HIPERBARICA 0.75%/2ML AMP EPIDURAL (BIOSANO) FV. 07/2026</t>
  </si>
  <si>
    <t>BUPIVACAINA SIMPLE 50MG/10ML AMP EPIDURAL (BIOSANO) FV. 01/2027</t>
  </si>
  <si>
    <t>CEFALOTINA 1GR (CEFLOT) AMP I.V/I.M (VIDA LABS) FV. 11/2026</t>
  </si>
  <si>
    <t>CEFAZOLINA 0.5GR AMP I.V (JL PHARMA) FV. 05/2026</t>
  </si>
  <si>
    <t>CEFAZOLINA 1GR (CEFALIN-1) AMP I.V/I.M (VIDA LABS) F.V 06/2026</t>
  </si>
  <si>
    <t>CEFAZOLINA 1GR (EFAZTAS) AMP I.V/I.M (ALESS PHARMACEUTICALS) FV. 05/2027</t>
  </si>
  <si>
    <t>CEFEPIME 1GR (CEFEMEDC) AMP I.V/I.M (IPS) FV. 02/2028</t>
  </si>
  <si>
    <t>CEFEPIME 1GR (CEFIMAX) AMP I.V/I.M (VIDA LABS) FV. 11/2026</t>
  </si>
  <si>
    <t>CEFEPIME 1GR AMP I.V/I.M (ADN MEDICAL) FV. 10/2027</t>
  </si>
  <si>
    <t>CEFEPIME 1GR AMP I.V/I.M (ZUZU) FV. 05/2027</t>
  </si>
  <si>
    <t>CEFOPERAZONA + SULBACTAM 1.5GR AMP I.V/I.M (HUMAN BIOSCIENCE) FV. 12/2026</t>
  </si>
  <si>
    <t>CEFOPERAZONA + SULBACTAM 1500MG (CEFOTILA SB-1.5) AMP I.V/I.M (ANTILA) FV. 01/2028</t>
  </si>
  <si>
    <t>CEFOTAXIMA 1G + AGUA ESTERIL 10ML (TAXOPHAR 1000) CJ X 1 VIAL I.V/I.M (PHARMAX) FV. 10/2027</t>
  </si>
  <si>
    <t>CEFOTAXIMA 1GR (CEFOMEDC) VIAL I.V/I.M (IPS) FV. 07/2026</t>
  </si>
  <si>
    <t>CEFOTAXIMA 1GR (CEXTACIM) AMP I.V/I.M (ALESS PHARMACEUTICALS) FV. 09/2027</t>
  </si>
  <si>
    <t>CEFOTAXIMA 1GR AMP I.V/I.M (BLUE MEDICAL) FV.06/2028</t>
  </si>
  <si>
    <t>CEFOTAXIMA 1GR AMP I.V/I.M (MORRO) FV. 06/2026</t>
  </si>
  <si>
    <t>CEFOTAXIMA 1GR AMP I.V/I.M (VINCENTI) FV. 10/2026</t>
  </si>
  <si>
    <t>CEFOTAXIMA 1GR AMP I.V/I.M (ZAKIMED) FV. 04/2027</t>
  </si>
  <si>
    <t>CEFTAZIDIMA 1GR AMP I.V/I.M (VITALIS) F.V. 05/2028</t>
  </si>
  <si>
    <t>CEFTRIAXONA 1GR  AMP I.V./I.M.(DISTRILAB) FV. 08/2027</t>
  </si>
  <si>
    <t>CEFTRIAXONA 1GR (CEFTPHAR) AMP I.V/I.M  (PHARMAX) FV. 10/2027</t>
  </si>
  <si>
    <t>CEFTRIAXONA 1GR (CEFTRIAMEDC) AMP I.V/I.M (IPS) FV. 02/2028</t>
  </si>
  <si>
    <t>CEFTRIAXONA 1GR (CEFTRIAX-1) AMP I.V/I.M (VIDA LABS) FV. 03/2027</t>
  </si>
  <si>
    <t>CEFTRIAXONA 1GR (CYTRIAX) AMP I.V/I.M (ALESS PHARMACEUTICAL) F.V 04/2027</t>
  </si>
  <si>
    <t>CEFTRIAXONA 1GR + AGUA ESTERIL (BIOCEFT) AMP I.V (BIOGLASS) F.V 02/2028</t>
  </si>
  <si>
    <t>CEFTRIAXONA 1GR AMP I.V/I.M (GLOBAL MEDIC) FV. 02/2028</t>
  </si>
  <si>
    <t>CEFTRIAXONA 1GR AMP I.V/I.M (VICAR) F.V 09/2026</t>
  </si>
  <si>
    <t>CEFUROXIMA 1.5 GR (FUROCEC) AMP I.V (ACEC) FV. 01/2027</t>
  </si>
  <si>
    <t>CIANOCOBALAMINA 0.1 MG/1ML (VITAMINA B12) AMP I.M (BIOSANO) FV. 01/2027</t>
  </si>
  <si>
    <t>CIANOCOBALAMINA 500MCG/ML (VITAMINA B12) AMP I.M (ZUZU) FV. 04/2026</t>
  </si>
  <si>
    <t>CIFARCAINA HIPERBARA 5% AMP I.V X 2ML (BEHRENS) FV. 08/2027</t>
  </si>
  <si>
    <t>CIPROFLOXACINA 200MG/100ML (CIPROQUIN) AMP I.V. (BEHRENS) FV. 03/2027</t>
  </si>
  <si>
    <t>CIPROFLOXACINA 200MG/100ML (CIPROVIV) AMP I.V. (VINTER) FV. 03/2026</t>
  </si>
  <si>
    <t>CIPROFLOXACINA 200MG/100ML AMP I.V (BIOMEDIC) F.V 07/2027</t>
  </si>
  <si>
    <t>CIPROFLOXACINA 200MG/100ML AMP I.V (DISTRILAB) FV. 06/2026</t>
  </si>
  <si>
    <t>CIPROFLOXACINA 200MG/100ML AMP I.V (GAMA) FV. 03/2027</t>
  </si>
  <si>
    <t>CIPROFLOXACINA 200MG/100ML AMP I.V (GLOBAL MEDIC) FV. 04/2027</t>
  </si>
  <si>
    <t>CIPROFLOXACINA 200MG/100ML AMP I.V (IPS) FV. 03/2027</t>
  </si>
  <si>
    <t>CIPROFLOXACINA 200MG/100ML AMP I.V (KMPLUS) F.V 09/2026</t>
  </si>
  <si>
    <t>CIPROFLOXACINA 400MG/200ML (CIPROQUIN) AMP I.V. (BEHRENS) FV. 06/2027</t>
  </si>
  <si>
    <t>CITICOLINA 500MG/2ML (CIATAL) AMP I.V/I.M. (SIEGFRIED) FV. 04/2026</t>
  </si>
  <si>
    <t>CITICOLINA 500MG/2ML (MEDCOLIN) AMP I.V/I.M. (MEDVAL) FV. 06/2026</t>
  </si>
  <si>
    <t>CLINDAMICINA 150MG/4ML AMP I.V/I.M (ALESS PHARMACEUTICALS) FV. 08/2027</t>
  </si>
  <si>
    <t>CLINDAMICINA 600MG/4ML AMP I.V/I.M (BIOESTERIL) FV. 02/2027</t>
  </si>
  <si>
    <t>CLINDAMICINA 600MG/4ML AMP I.V/I.M (KMPLUS) FV. 08/2027</t>
  </si>
  <si>
    <t>CLINDAMICINA 600MG/4ML AMP I.V/I.M CJ X 1 AMP (GENVEN) FV. 06/2027</t>
  </si>
  <si>
    <t>CLINDAMICINA 600MG/50ML (CLINDOX-D) AMP I.V (BEHRENS) FV. 07/2027</t>
  </si>
  <si>
    <t>CLONIDINA 0.150MG/ML (EPICLODINA) AMP I.V/S.A (PISA) FV.12/2026</t>
  </si>
  <si>
    <t>CLONIDINA 0.150MG/ML CJ X 2 AMP X 1ML I.V/I.M (GENCER) FV. 03/2027</t>
  </si>
  <si>
    <t>CLORFENAMINA 10MG/1ML (BIOCLORFEN) AMP I.V/I.M (BIOGLASS) FV. 03/2027</t>
  </si>
  <si>
    <t>CLORFENIRAMINA 10MG/ML AMP I.M (BLUE MEDICAL) FV. 09/2026</t>
  </si>
  <si>
    <t>CLORFENIRAMINA 10MG/ML AMP I.V/I.M (BIOSANO) FV. 11/2027</t>
  </si>
  <si>
    <t>CLORFENIRAMINA 10MG/ML AMP I.V/I.M (ZUZU) FV.04/2027</t>
  </si>
  <si>
    <t>CLORFENIRAMINA 10MG/ML AMP I.V/I.M X 1ML (UNIPHARMA) F.V 06/2028</t>
  </si>
  <si>
    <t>CLORHI DE BUPIVACAINA 5MG+DEXTR ANHIDRA 80MG (DURACAINA HIPERBARA) SOL INYECTABL X 3ML (BEHRENS) FV. 05/2028</t>
  </si>
  <si>
    <t>CLORHIDRATO DE BUPIVACAINA 5MG/ML (DURACAINA) SOL INYECTABLE X 10ML (BEHRENS) FV.02/2027</t>
  </si>
  <si>
    <t>COMPLEJO B + B1 + B6 + B12 + LIDOCAINA (NEUROMIX) CJ X 1 AMP I.M X 3ML (LETI) FV. 03/2027</t>
  </si>
  <si>
    <t>COMPLEJO B + B1 + B6 + B12 + LIDOCAINA (NEUROMIX) CJ X 3 AMP I.M X 3ML (LETI) FV. 07/2027</t>
  </si>
  <si>
    <t>COMPLEJO B + B1 + B6 + B12 + LIDOCAINA (RONAVIT) KIT X 3 AMP I.M X 2ML (RONAVA) FV. 03/2027</t>
  </si>
  <si>
    <t>COMPLEJO B + LIDOCAINA (MIOVIT) CJ X 1 AMP I.M X 3ML (COFASA) FV. 11/2027</t>
  </si>
  <si>
    <t>COMPLEJO B + LIDOCAINA (MIOVIT) CJ X 3 AMP I.M X 3ML (COFASA) FV. 03/2028</t>
  </si>
  <si>
    <t>COMPLEJO B + LIDOCAINA (MIOVIT) CJ X 6 AMP I.M X 3ML (COFASA) FV. 10/2027</t>
  </si>
  <si>
    <t>COMPLEJO B + LIDOCAINA 2% (VITA-BRIX) AMP X 3ML I.M (BRIXMEDIC) FV. 09/2027</t>
  </si>
  <si>
    <t>COMPLEJO B AMP I.M X 3ML (EL MORRO) FV. 04/2027</t>
  </si>
  <si>
    <t>COMPLEJO B AMP I.V/I.M X 3ML (KWALITY) (MIFAR) FV. 02/2027</t>
  </si>
  <si>
    <t>COMPLEJO B B1 + B2 + B3 + B5 + B6 + B12 (BENUCOMPLEX B12)  AMP I.V X 10ML (BIOGLASS) FV. 06/2026</t>
  </si>
  <si>
    <t>COMPLEJO B B1 + B6 + B12 AMP I.V/I.M X 3 ML (GAMA) FV. 05/2028</t>
  </si>
  <si>
    <t>COMPLEJO B+ LIDOCAINA (DECA LENTERMINA COMPLEX) CJ X 3 AMP I.M X 2ML (BIOTECH) FV. 09/2027</t>
  </si>
  <si>
    <t>DECANOATO TESTOSTERONA 250MG/ML (TESTO-MIX) AMP X 1ML I.M (LIALI) FV.02/2028</t>
  </si>
  <si>
    <t>DEXAMETASONA 4MG/1ML AMP I.V/I.M (DISTRILAB) FV. 02/2028</t>
  </si>
  <si>
    <t>DEXAMETASONA 4MG/1ML AMP I.V/I.M (KMPLUS) FV. 07/2028</t>
  </si>
  <si>
    <t>DEXAMETASONA 4MG/1ML AMP I.V/I.M (VITALIS) FV. 07/2028</t>
  </si>
  <si>
    <t>DEXAMETASONA 8MG/2ML (BIODEXA) AMP I.V/I.M (BIOGLASS) FV. 02/2028</t>
  </si>
  <si>
    <t>DEXAMETASONA 8MG/2ML (DECOBEL) VIAL I.V/I.M. (RONAVA) FV. 11/2027</t>
  </si>
  <si>
    <t>DEXAMETASONA 8MG/2ML (DEXAMEX) AMP I.V/I.M (BLUE MEDICAL) FV. 12/2027</t>
  </si>
  <si>
    <t>DEXAMETASONA 8MG/2ML (DEXAPHAR) AMP I.V/I.M (PHARMAX) FV. 10/2027</t>
  </si>
  <si>
    <t>DEXAMETASONA 8MG/2ML (DEXUNI) AMP I.V/I.M. (UNIPHARMA) FV. 02/2027</t>
  </si>
  <si>
    <t>DEXAMETASONA 8MG/2ML AMP I.V/I.M (ADN MEDICAL) FV. 03/2028</t>
  </si>
  <si>
    <t>DEXAMETASONA 8MG/2ML AMP I.V/I.M (ALFA) FV. 02/2028</t>
  </si>
  <si>
    <t>DEXAMETASONA 8MG/2ML AMP I.V/I.M (CARIBE PHARMA) FV. 10/2027</t>
  </si>
  <si>
    <t>DEXAMETASONA 8MG/2ML AMP I.V/I.M (DISTRILAB) F.V 09/2027</t>
  </si>
  <si>
    <t>DEXAMETASONA 8MG/2ML AMP I.V/I.M (FARMIONNI) F.V 05/2027</t>
  </si>
  <si>
    <t>DEXAMETASONA 8MG/2ML AMP I.V/I.M (GAMA) FV. 05/2028</t>
  </si>
  <si>
    <t>DEXAMETASONA 8MG/2ML AMP I.V/I.M (GLOBAL MEDIC) FV. 03/2027</t>
  </si>
  <si>
    <t>DEXAMETASONA 8MG/2ML AMP I.V/I.M (KMPLUS) FV. 07/2028</t>
  </si>
  <si>
    <t>DEXAMETASONA 8MG/2ML AMP I.V/I.M (PSICOFARMA) FV. 09/2026</t>
  </si>
  <si>
    <t>DICLOFENAC POTASICO 75MG/3ML (BIOFENAP) AMP I.V/I.M (BIOGLASS) FV. 04/2027</t>
  </si>
  <si>
    <t>DICLOFENAC POTASICO 75MG/3ML (DIKLASON) AMP I.M CJ X 1 AMP (LETI) FV.07/2027</t>
  </si>
  <si>
    <t>DICLOFENAC POTASICO 75MG/3ML AMP I.V/I.M (KMPLUS) FV. 12/2027</t>
  </si>
  <si>
    <t>DICLOFENAC POTASICO 75MG/3ML CJ X 1 AMP I.V/I.M (GLOBAL MEDIC) FV. 12/2026</t>
  </si>
  <si>
    <t>DICLOFENAC POTASICO+ CIANOCOBALAMINA + PREDNISOLONA (DIFEN-FORT) AMP X 3ML I.M (EG) FV. 09/2026</t>
  </si>
  <si>
    <t>DICLOFENAC SODICO 75MG/3ML AMP I.M (BLUE MEDICAL) FV. 10/2026</t>
  </si>
  <si>
    <t>DICLOFENAC SODICO 75MG/3ML AMP I.M (HUMAN BIOSCIENCE) F.V 11/2026</t>
  </si>
  <si>
    <t>DICLOFENAC SODICO 75MG/3ML AMP I.M (JMW) F.V 07/2027</t>
  </si>
  <si>
    <t>DICLOFENAC SODICO 75MG/3ML AMP I.M/I.V (CARIBE PHARMA) FV. 09/2027</t>
  </si>
  <si>
    <t>DICLOFENAC SODICO 75MG/3ML AMP I.V/I.M (ANDILAB) FV. 01/2027</t>
  </si>
  <si>
    <t>DIGOXINA 0.25MG/ML AMP I.V/I.M (CIRON DRUGS) FV. 05/2027</t>
  </si>
  <si>
    <t>DIGOXINA 0.25MG/ML AMP I.V/I.M (ZUZU) FV. 11/2027</t>
  </si>
  <si>
    <t>DIPIRONA 1GR/2ML (METAMIZOL) AMP I.V/I.M (KMPLUS) FV. 07/2028</t>
  </si>
  <si>
    <t>DIPIRONA 1GR/2ML AMP I.V/I.M (CARIBE PHARMA) FV. 10/2027</t>
  </si>
  <si>
    <t>DIPIRONA 1GR/2ML AMP I.V/I.M (FARMIONNI) FV. 05/2028</t>
  </si>
  <si>
    <t>DIPIRONA 1GR/2ML AMP I.V/I.M (GLOBAL MEDIC) FV. 12/2026</t>
  </si>
  <si>
    <t>DIPIRONA 1GR/2ML AMP I.V/I.M (VITALIS) FV. 05/2028</t>
  </si>
  <si>
    <t>DIPROP. BETAME 6.43MG+FOSF DISO BETA 2.63MG (BETADUO) AMP I.M JERING PRELLENADA X 1ML (VIVAX) FV.02/2027</t>
  </si>
  <si>
    <t>DIPROP. BETAMETASONA 6.43MG+FOSF DISO BETAMETASONA 2.631MG (BETADUO) AMP I.M  X 1ML (VIVAX) FV. 01/2027</t>
  </si>
  <si>
    <t>DIPROP. DE BETAM 2MG/ML+FOSF. DE BETAM 5MG/ML (BEPROSPEN 7) CJX1 AMP I.M+JERINGA 3CC (BIOTECH) FV. 02/2027</t>
  </si>
  <si>
    <t>DIPROPIONATO DE BETAM 2MG/ML+FOSFATO DE BETAM 5MG/ML (BEPROSPEN 7) AMP I.M (BIOTECH) FV. 07/2027</t>
  </si>
  <si>
    <t>DOPAMINA 200MG/5ML (INOTROPISA) AMP I.V (PISA) FV. 06/2026</t>
  </si>
  <si>
    <t>DOPAMINA 200MG/5ML AMP I.V (BRIXMEDIC) FV. 10/2026</t>
  </si>
  <si>
    <t>DOPAMINA 200MG/5ML AMP I.V (JMW) FV. 09/2027</t>
  </si>
  <si>
    <t>EFEDRINA SULFATO 6% / 1ML AMP I.V/I.M/S.C (BIOSANO) FV. 03/2027</t>
  </si>
  <si>
    <t>ELEMENTOS TRAZA (TRAZEL) AMP X 10ML (BEHRENS) FV. 07/2028</t>
  </si>
  <si>
    <t>ENANTATO DE NORETISTERONA 50MG/ML + VALERATO DE ESTRADIOL 5MG (MAITE) AMP I.M (TIARES) FV. 05/2027</t>
  </si>
  <si>
    <t>ENANTATO DE NORETISTERONA 50MG/ML + VALERATO DE ESTRADIOL 5MG (NOR-GYNA) AMP I.M (2N) FV. 01/2027</t>
  </si>
  <si>
    <t>ENANTATO DE TESTOSTERONA 250MG/ML (ENAPRIME) AMP X 1ML I.M. (LIALI) FV.02/2028</t>
  </si>
  <si>
    <t>ENOXAPARINA SODICA 20MG/0.2ML (CLEXANE) DOS JERINGAS PRELLENADAS AMP S.C/I.V (SANOFI)  FV. 09/2026</t>
  </si>
  <si>
    <t>ENOXAPARINA SODICA 40MG/0.4ML (CLEXANE) DOS JERINGAS PRELLENADAS AMP S.C/I.V (SANOFI) FV. 11/2026</t>
  </si>
  <si>
    <t>ENOXAPARINA SODICA 60MG/0.6ML (DIXAPARIN) CJ X 2 JERINGAS PRELLENADAS AMP S.C (DISTRILAB) FV. 05/2027</t>
  </si>
  <si>
    <t>ENOXAPARINA SODICA 60MG/0.6ML (NEOPARIN) JERINGA PRELLENADA AMP S.C (HERO PHARMA) FV. 01/2028</t>
  </si>
  <si>
    <t>ENOXAPARINA SODICA 80MG/0.8ML (CLEXANE) DOS JERINGAS PRELLENADAS AMP S.C/I.V (SANOFI)  FV. 01/2027</t>
  </si>
  <si>
    <t>ENOXAPARINA SODICA 80MG/0.8ML (ZUPARINA) AMP S.C X 2 JERINGAS PRELLENADAS (ZUZU) FV. 11/2027</t>
  </si>
  <si>
    <t>ERITROPOYETINA HUMANA  2000IU AMP X 1ML S.C/I.V (DELTA) F.V 07/2027</t>
  </si>
  <si>
    <t>ERITROPOYETINA HUMANA 4000IU AMP X 1ML S.C/I.V (DELTA) F.V 10/2027</t>
  </si>
  <si>
    <t>ESOMEPRAZOL 40MG (ESPRAZ) AMP I.V (VIDA LABS) FV. 01/2027</t>
  </si>
  <si>
    <t>ESOMEPRAZOL 40MG AMP I.V (ALFA) FV. 11/2026</t>
  </si>
  <si>
    <t>ETOFENAMATO 1GR/2ML AMP I.M. (BIOGLASS) FV. 01/2028</t>
  </si>
  <si>
    <t>ETOFENAMATO 1GR/2ML AMP I.M. (CORPO MECA) FV.01/2027</t>
  </si>
  <si>
    <t>FENITOINA 250MG/5ML (BIOFENIT) AMP I.V/I.M (BIOGLASS) FV. 03/2026</t>
  </si>
  <si>
    <t>FENITOINA 250MG/5ML (BIOFENIT) AMP I.V/I.M (BIOGLASS) FV. 04/2027</t>
  </si>
  <si>
    <t>FENITOINA 250MG/5ML (PHENYTOPRA) AMP I.V/I.M (ADN MEDICAL) FV. 10/2026</t>
  </si>
  <si>
    <t>FENITOINA 250MG/5ML AMP I.V (BIOS-VITA) FV. 02/2027</t>
  </si>
  <si>
    <t>FITOMENADIONA 10MG/1ML (VITAMINA K1) AMP I.V/I.M (ALFA) FV. 02/2028</t>
  </si>
  <si>
    <t>FITOMENADIONA 10MG/1ML AMP I.M/S.C (CRUZ VERDE) FV. 10/2026</t>
  </si>
  <si>
    <t>FITOMENADIONA 10MG/1ML AMP I.V/I.M (KWALITY) FV. 04/2028</t>
  </si>
  <si>
    <t>FLUCONAZOL 200MG/100ML AMP I.V (BLUE MEDICAL) FV.09/2026</t>
  </si>
  <si>
    <t>FLUCONAZOL 200MG/100ML AMP I.V (IPS) FV. 03/2027</t>
  </si>
  <si>
    <t>FLUCONAZOL 200MG/100ML AMP I.V (KMPLUS) F.V 09/2026</t>
  </si>
  <si>
    <t>FLUCONAZOL 200MG/100ML AMP I.V (ZUZU) F.V 06/2027</t>
  </si>
  <si>
    <t>FLUMAZENIL 0.5MG/5ML (HEMZENIL) AMP I.V (ADN MEDICAL) FV. 07/2027</t>
  </si>
  <si>
    <t>FLUMAZENIL 0.5MG/5ML AMP I.V (BIOSANO) FV. 07/2028</t>
  </si>
  <si>
    <t>FLUMAZENIL 0.5MG/5ML AMP I.V (MEDVAL) FV. 02/2027</t>
  </si>
  <si>
    <t>FOSFATO DE BETAMESONA 4MG/ML + ACETATO DE BETAMESONA 3MG/ML (BETAGEN SOLSPEN) AMP I.M (BIOTECH) FV. 04/2027</t>
  </si>
  <si>
    <t>FOSFATO DE BETAMETASONA 3MG/ML + ACETATO DE BETAMETASONA 3MG/ML (BETADUAL) AMP I.M (MEDICARE) FV. 12/2027</t>
  </si>
  <si>
    <t>FUROSEMIDA 20MG/2ML (BIOSEMID) AMP I.V/I.M (BIOGLASS) F.V 02/2028</t>
  </si>
  <si>
    <t>FUROSEMIDA 20MG/2ML (FUROMED) AMP I.V/I.M (MEDICARE) FV. 12/2027</t>
  </si>
  <si>
    <t>FUROSEMIDA 20MG/2ML (FUROPRA) AMP I.V/I.M  (ADN) FV. 04/2027</t>
  </si>
  <si>
    <t>FUROSEMIDA 20MG/2ML AMP I.V/I.M (ANDILAB) FV. 09/2027</t>
  </si>
  <si>
    <t>FUROSEMIDA 20MG/2ML AMP I.V/I.M (BIOSANO) FV. 05/2027</t>
  </si>
  <si>
    <t>FUROSEMIDA 20MG/2ML AMP I.V/I.M (GLOBAL MEDIC) F.V 12/2026</t>
  </si>
  <si>
    <t>FUROSEMIDA 20MG/2ML AMP I.V/I.M (JMW) FV. 07/2027</t>
  </si>
  <si>
    <t>FUROSEMIDA 20MG/2ML AMP I.V/I.M (VITALIS) FV. 03/2027</t>
  </si>
  <si>
    <t>GENTAMICINA 160MG/2ML (GENTAGLASS) AMP I.V/I.M (BIOGLASS) F.V 06/2027</t>
  </si>
  <si>
    <t>GENTAMICINA 160MG/2ML AMP I.V/I.M (BLUE MEDICAL) FV. 09/2026</t>
  </si>
  <si>
    <t>GENTAMICINA 160MG/2ML AMP I.V/I.M (DISTRILAB) FV. 11/2027</t>
  </si>
  <si>
    <t>GENTAMICINA 160MG/2ML AMP I.V/I.M (NY PHARMA) F.V 04/2027</t>
  </si>
  <si>
    <t>GENTAMICINA 80MG/2ML (GENTAGLASS) AMP IV/I.M (BIOGLASS) F.V 12/2027</t>
  </si>
  <si>
    <t>GENTAMICINA 80MG/2ML AMP I.V/I.M (BLUE MEDICAL) FV. 09/2026</t>
  </si>
  <si>
    <t>GENTAMICINA 80MG/2ML AMP I.V/I.M (ZUZU) FV. 03/2027</t>
  </si>
  <si>
    <t>GLUCONATO DE CALCIO 10% AMP I.V X 10ML (BIOSANO) FV. 03/2028</t>
  </si>
  <si>
    <t>GLUCONATO DE CALCIO 10GM/10ML AMP I.V  (BIOS-VITA FV. 09/2027</t>
  </si>
  <si>
    <t>HALOPERIDOL 50MG/1ML AMP I.M (CLEO) FV. 02/2028</t>
  </si>
  <si>
    <t>HALOPERIDOL 5MG/1ML AMP I.M (BIOS-VITA) FV. 09/2027</t>
  </si>
  <si>
    <t>HALOPERIDOL 5MG/1ML AMP I.M (BIOSANO) FV. 03/2026</t>
  </si>
  <si>
    <t>HALOPERIDOL 5MG/5ML AMP I.V/I.M (ZUZU) FV. 10/2026</t>
  </si>
  <si>
    <t>HIDROCORTISONA 100MG (CORTIS 100) AMP I.V/I.M (VIDA LABS) F.V 12/2027</t>
  </si>
  <si>
    <t>HIDROCORTISONA 100MG + DILUYENTE (MEDACORT) AMP I.V/I.M (MEDICARE) FV. 12/2027</t>
  </si>
  <si>
    <t>HIDROCORTISONA 100MG AMP I.V/I.M (ALESS PHARMACEUTICALS) F.V 12/2027</t>
  </si>
  <si>
    <t>HIDROCORTISONA 100MG AMP I.V/I.M (DISTRILAB) FV. 04/2027</t>
  </si>
  <si>
    <t>HIDROXOCOBALAMINA 10MG/2ML (VITAMINA B12) VIAL I.M (POLINAC) FV. 11/2027</t>
  </si>
  <si>
    <t>HIERRO ELEMENTAL 100MG/2ML (FERSINOL) AMP I.M. (ARTE MEDICO) FV. 11/2027</t>
  </si>
  <si>
    <t>HIERRO SACAROSA 100MG/5ML (FERROGLAS) AMP I.V (BIOGLASS) FV. 04/2027</t>
  </si>
  <si>
    <t>HIERRO SACAROSA 100MG/5ML (HIERROPRA) AMP I.V (ADN MEDICAL) FV. 07/2027</t>
  </si>
  <si>
    <t>HIERRO SACAROSA 20MG/ML AMP I.V X 5ML (JL DE VENEZUELA) FV. 06/2027</t>
  </si>
  <si>
    <t>IMIPENEM 500MG + CILASTATINA 500MG (IMICEC) AMP I.V (ACEC) FV.11/2026</t>
  </si>
  <si>
    <t>IMIPENEM 500MG + CILASTATINA 500MG (IMIDEX) AMP I.V (VIDA LABS) FV. 04/2026</t>
  </si>
  <si>
    <t>IMIPENEM 500MG + CILASTATINA 500MG AMP I.V (JMW) F.V 08/2026</t>
  </si>
  <si>
    <t>INMUNOGLOBULINA NORMAL HUMANA 5% (INMUVIV) AMP I.V X 100ML (VINTER) FV. 12/2026</t>
  </si>
  <si>
    <t>INSULINA GLARGINA 100UI/ML PLUMA RECARGADA (LANTUS) S.C X 3ML (SANOFI) FV. 09/2027</t>
  </si>
  <si>
    <t>INSULINA GLARGINA 100UI/ML S.C (LANTUS) AMP S.C X 10ML (SANOFI) FV. 06/2028</t>
  </si>
  <si>
    <t>INSULINA R 100UI/ML (INSULEX) AMP I.V/I.M./S.C X 10ML (PISA) FV. 03/2028</t>
  </si>
  <si>
    <t>ISOXSUPRINA 10MG/2ML (DUVADILAN) CJ X 1 AMP I.M/I.V (ZUOZ) FV. 11/2026</t>
  </si>
  <si>
    <t>KETOPROFENO 100MG POLVO LIOFILIZADO AMP I.V (ZAKI) FV. 12/2027</t>
  </si>
  <si>
    <t>KETOPROFENO 100MG/10ML AMP I.V (KMPLUS) FV. 01/2028</t>
  </si>
  <si>
    <t>KETOPROFENO 100MG/2ML (KETOGLASS) AMP I.V/I.M (BIOGLASS) FV. 04/2027</t>
  </si>
  <si>
    <t>KETOPROFENO 100MG/2ML AMP I.V/I.M (BIOSANO) FV. 07/2026</t>
  </si>
  <si>
    <t>KETOPROFENO 100MG/2ML AMP I.V/I.M (GLOBAL MEDIC) FV. 12/2026</t>
  </si>
  <si>
    <t>KETOPROFENO 100MG/2ML AMP I.V/I.M (TIARES) FV. 04/2027</t>
  </si>
  <si>
    <t>KETOROLACO 30MG/1ML (KELAC) CJ X 1 AMP I.V/I.M (MEGALABS) FV.08/2028</t>
  </si>
  <si>
    <t>KETOROLACO 30MG/1ML AMP I.V/I.M (BIOGLASS) FV. 12/2027</t>
  </si>
  <si>
    <t>KETOROLACO 30MG/ML (DOLAK) CJ X 1 AMP I.V/I.M (DOLLDER) FV. 05/2027</t>
  </si>
  <si>
    <t>KETOROLACO 30MG/ML (DOLAK) CJ X 2 AMP I.V/I.M (DOLLDER) FV. 05/2027</t>
  </si>
  <si>
    <t>KETOROLACO 30MG/ML (KATRIN) AMP I.V/I.M (BEHRENS) FV. 12/2027</t>
  </si>
  <si>
    <t>KETOROLACO 30MG/ML AMP I.V/I.M (ADN MEDICAL) F.V 02/2028</t>
  </si>
  <si>
    <t>KETOROLACO 30MG/ML AMP I.V/I.M (GLOBAL MEDIC) FV.02/2028</t>
  </si>
  <si>
    <t>LEVOCARNITINA 1G/5ML (EFE-CARN) AMP I.V/I.M (PISA) FV. 08/2026</t>
  </si>
  <si>
    <t>LEVOFLOXACINA 500MG/100ML (LEVOTEC) AMP I.V X 100ML (BEHRENS) FV. 03/2027</t>
  </si>
  <si>
    <t>LEVOFLOXACINA 500MG/100ML AMP I.V (DISTRILAB) F.V 09/2027</t>
  </si>
  <si>
    <t>LEVOFLOXACINA 500MG/100ML AMP I.V (IPS)  FV. 05/2026</t>
  </si>
  <si>
    <t>LEVOFLOXACINA 500MG/100ML AMP I.V (VIDA LABS)  FV. 06/2026</t>
  </si>
  <si>
    <t>LEVOFLOXACINA 750MG/100ML (LEFLOXIN) AMP I.V (CAI) FV. 03/2027</t>
  </si>
  <si>
    <t>LEVOFLOXACINA 750MG/150ML (LEVOTEC) AMP I.V X 150ML (BEHRENS) FV. 06/2027</t>
  </si>
  <si>
    <t>LIDOCAINA 2% (LIDOMED 2) VIAL I.V X 20ML (MEDICARE) FV. 12/2027</t>
  </si>
  <si>
    <t>LIDOCAINA 2% (PISACAINA) AMP I.V X 50 ML (PISA) FV. 08/2027</t>
  </si>
  <si>
    <t>LIDOCAINA 2% + ADRENALINA 1:80.000 BLIST X 5 AMP USO DENTAL/S.C/S.M X 1.8ML (TIARES) FV. 08/2026</t>
  </si>
  <si>
    <t>LIDOCAINA 2% 30ML AMP I.V (ZUZU) FV. 04/2027</t>
  </si>
  <si>
    <t>LIDOCAINA 2% AMP I.V/I.M/S.C X 2ML (GLOBAL MEDIC) FV. 12/2026</t>
  </si>
  <si>
    <t>LIDOCAINA 2% P/V (LIDOHEM) AMP I.M X 50ML (ADN MEDICAL) FV. 07/2027</t>
  </si>
  <si>
    <t>LINEZOLID 600MG/300ML (LINEZID) AMP I.V (BEHRENS) FV. 05/2027</t>
  </si>
  <si>
    <t>MEDROXIPROGESTERONA 150MG/ML (DEPOFEM) AMP I.M (TIARES) FV. 05/2027</t>
  </si>
  <si>
    <t>MEDROXIPROGESTERONA 150MG/ML (DEPRO-GEST) AMP I.M (2N) FV. 12/2026</t>
  </si>
  <si>
    <t>MEDROXIPROGESTERONA 150MG/ML (FEMIDROX) AMP I.M (CAI) FV.05/2027</t>
  </si>
  <si>
    <t>MELOXICAM 15MG/1.5ML AMP I.M (JMW) FV. 01/2027</t>
  </si>
  <si>
    <t>MELOXICAM 15MG/1.5ML AMP I.M (VITALIS) FV. 07/2027</t>
  </si>
  <si>
    <t>MEROPENEM 1GR (MERODEX 1) AMP IV (VIDA LABS) FV. 08/2026</t>
  </si>
  <si>
    <t>MEROPENEM 1GR (MERONEX) AMP I.V (MEDICARE) FV. 07/2027</t>
  </si>
  <si>
    <t>MEROPENEM 1GR (UNIPENEM) AMP I.V (UNIPHARMA) FV. 01/2027</t>
  </si>
  <si>
    <t>MEROPENEM 1GR AMP I.V (JL PHARMA) FV. 10/2026</t>
  </si>
  <si>
    <t>MEROPENEM 500MG (MERODEX 500) AMP IV (VIDA LABS) FV. 07/2026</t>
  </si>
  <si>
    <t>MEROPENEM 500MG (MESPEN) AMP I.V (ALESS PHARMACEUTICALS) FV. 05/2027</t>
  </si>
  <si>
    <t>MEROPENEM 500MG (ZUPENEM) AMP I.V (ZUZU) FV. 02/2027</t>
  </si>
  <si>
    <t>MEROPENEM 500MG AMP I.V (DISTRILAB) FV. 06/2028</t>
  </si>
  <si>
    <t>METAMIZOL SODICO 1G/2ML AMP I.V/I.M. (ANDILAB) FV. 02/2027</t>
  </si>
  <si>
    <t>METILPREDNISOLONA 1000MG AMP I.V/I.M (ADN MEDICAL) FV. 01/2027</t>
  </si>
  <si>
    <t>METILPREDNISOLONA 500MG (BIOSONA) AMP I.V/I.M (BIOGLAS) FV. 10/2027</t>
  </si>
  <si>
    <t>METILPREDNISOLONA 500MG (NOVACORT 500) AMP I.V/I.M (VIDA LABS) FV. 11/2026</t>
  </si>
  <si>
    <t>METILPREDNISOLONA 500MG + AGUA ESTERIL AMP I.V/I.M (ADN MEDICAL) FV. 01/2028</t>
  </si>
  <si>
    <t>METOCLOPRAMIDA 10MG/2ML (MEPRAMID) AMP I.V/I.M (MEDICARE) F.V 12/2027</t>
  </si>
  <si>
    <t>METOCLOPRAMIDA 10MG/2ML AMP I.V/I.M (BIOSANO) FV. 12/2027</t>
  </si>
  <si>
    <t>METOCLOPRAMIDA 10MG/2ML AMP I.V/I.M (GENCER) FV. 07/2028</t>
  </si>
  <si>
    <t>METOCLOPRAMIDA 10MG/2ML AMP I.V/I.M (VITALIS) FV. 08/2028</t>
  </si>
  <si>
    <t>METOTREXATO 50MG/2ML AMP I.V/I.M (LAND) FV. 04/2026</t>
  </si>
  <si>
    <t>METRONIDAZOL 500MG/100ML (METROVIV) AMP I.V (VINTER) FV. 03/2027</t>
  </si>
  <si>
    <t>METRONIDAZOL 500MG/100ML AMP I.V (DISTRILAB) FV. 01/2028</t>
  </si>
  <si>
    <t>METRONIDAZOL 500MG/100ML AMP I.V (IPS) F.V 11/2026</t>
  </si>
  <si>
    <t>METRONIDAZOL 500MG/100ML AMP I.V (VIDA LABS) FV. 06/2026</t>
  </si>
  <si>
    <t>METRONIDAZOL 500MG/100ML AMP I.V (ZAKI) FV. 11/2027</t>
  </si>
  <si>
    <t>METRONIDAZOL 5MG/ML (BACTRIZOL) AMP I.V X 100ML (BEHRENS) FV. 06/2027</t>
  </si>
  <si>
    <t>MOXIFLOXACINA 400MG/250ML (MEGAMOX) AMP I.V (BEHRENS) FV. 04/2027</t>
  </si>
  <si>
    <t>N-ACETILCISTEINA 200MG/ML AMP I.V X 10ML (KWALITY) FV.01/2028</t>
  </si>
  <si>
    <t>NALOXONA 0.4MG/ML (NALOX) AMP IM./IV./SC (MEDICARE) FV. 07/2027</t>
  </si>
  <si>
    <t>NEOSTIGMINA 0.5MG/1ML (BIOSTIGMIN) AMP I.V/I.M (BIOGLASS) FV. 12/2026</t>
  </si>
  <si>
    <t>NEOSTIGMINA 0.5MG/1ML (NEOPRA) AMP S.C/I.M/I.V (ADN MEDICAL) FV. 11/2027</t>
  </si>
  <si>
    <t>NEOSTIGMINA 0.5MG/1ML AMP I.V/I.M (VITALIS) FV. 08/2026</t>
  </si>
  <si>
    <t>NITROGLICERINA 5MG/ML AMP I.V (CIRON DRUGS) FV. 05/2027</t>
  </si>
  <si>
    <t>NITROPRUSIATO DE SODIO 50MG/2ML AMP I.V (ECAR) FV. 04/2030</t>
  </si>
  <si>
    <t>OMEPRAZOL 40MG POLVO LIOFILIZADO (OMEFLUX) AMP I.V/I.M (ALESS PHARMACETICALS) FV.12/2027</t>
  </si>
  <si>
    <t>OMEPRAZOL 40MG/ML (OMEBLOC) AMP I.V (BEHRENS) FV. 12/2027</t>
  </si>
  <si>
    <t>OMEPRAZOL 40MG/ML (OMEPRUNI) AMP I.V (UNIPHARMA) FV.01/2028</t>
  </si>
  <si>
    <t>OMEPRAZOL 40MG/ML (OMEROL) AMP I.V (VIDA LABS) F.V 07/2027</t>
  </si>
  <si>
    <t>OMEPRAZOL 40MG/ML + AGUA ESTERIL 10ML (BIOZOL) AMP I.V (BIOGLASS) FV. 10/2027</t>
  </si>
  <si>
    <t>OMEPRAZOL 40MG/ML + AGUA ESTERIL 10ML (OMECARE) AMP I.V (MEDICARE) F.V 12/2027</t>
  </si>
  <si>
    <t>OMEPRAZOL 40MG/ML + AGUA ESTERIL 10ML AMP I.V (ADN MEDICAL) FV. 11/2026</t>
  </si>
  <si>
    <t>OMEPRAZOL 40MG/ML AMP I.V (DROGECA) FV. 06/2027</t>
  </si>
  <si>
    <t>OMEPRAZOL 40MG/ML AMP I.V (EMIRATES GROUP) FV. 04/2028</t>
  </si>
  <si>
    <t>OMEPRAZOL 40MG/ML AMP I.V (ZAKI) FV. 02/2027</t>
  </si>
  <si>
    <t>OMEPRAZOL 40MG/ML AMP I.V/I.M (KMPLUS)  FV. 01/2028</t>
  </si>
  <si>
    <t>ONDANSETRON 4MG/2ML (ONDAMET-4) AMP I.V (MEDICARE) FV. 12/2027</t>
  </si>
  <si>
    <t>ONDANSETRON 4MG/2ML AMP I.V (BIOSANO) F.V 06/2027</t>
  </si>
  <si>
    <t>ONDANSETRON 4MG/2ML AMP I.V (KMPLUS) FV. 12/2027</t>
  </si>
  <si>
    <t>ONDANSETRON 4MG/2ML AMP I.V (NEOPHARMA) FV. 04/2026</t>
  </si>
  <si>
    <t>ONDANSETRON 8MG/4ML (ONDAGLASS) AMP I.V/I.M (BIOGLASS) FV. 09/2026</t>
  </si>
  <si>
    <t>ONDANSETRON 8MG/4ML (ONDATRIN) AMP I.V (BEHRENS) FV. 02/2027</t>
  </si>
  <si>
    <t>ONDANSETRON 8MG/4ML (ONDOPRA) AMP I.V/I.M (ADN MEDICAL) FV. 04/2027</t>
  </si>
  <si>
    <t>ONDANSETRON 8MG/4ML AMP I.V (BIOSANO) F.V 09/2028</t>
  </si>
  <si>
    <t>ONDANSETRON 8MG/4ML AMP I.V (KMPLUS) FV. 12/2027</t>
  </si>
  <si>
    <t>ONDANSETRON 8MG/4ML AMP I.V (NEOPHARMA) FV. 09/2026</t>
  </si>
  <si>
    <t>ONDANSETRON 8MG/4ML AMP I.V/I.M  (CARIBE PHARMA) FV. 10/2027</t>
  </si>
  <si>
    <t>ONDANSETRON 8MG/4ML AMP I.V/I.M (CRUZ VERDE) FV.12/2027</t>
  </si>
  <si>
    <t>OXACILINA 1GR AMP I.V/I.M (VITALIS) FV. 05/2028</t>
  </si>
  <si>
    <t>OXITOCINA 10 U.I /1ML AMP I.V (UNIPHARMA) F.V 03/2026</t>
  </si>
  <si>
    <t>OXITOCINA 10 U.I/1ML AMP I.V/I.M (ALFA) F.V 01/2028</t>
  </si>
  <si>
    <t>OXITOCINA 5 I.U/1ML AMP I.V/I.M (UNIPHARMA) FV. 12/2027</t>
  </si>
  <si>
    <t>OXITOCINA 5 U.I /1ML AMP I.V (BIOSANO) F.V 06/2026</t>
  </si>
  <si>
    <t>PANTOPRAZOL 40MG AMP I.V (GLOBAL MEDIC) FV. 03/2026</t>
  </si>
  <si>
    <t>PARACETAMOL 1GR AMP I.V X 100ML (GLOBAL MEDIC) FV. 02/2027</t>
  </si>
  <si>
    <t>PARACETAMOL 1GR/100ML (TAMINOL IV) AMP I.V. (MEDVAL) FV. 01/2026</t>
  </si>
  <si>
    <t>PARACETAMOL 1GR/100ML AMP I.V (ALFA) FV. 02/2028</t>
  </si>
  <si>
    <t>PARACETAMOL 1GR/100ML AMP I.V (DISTRILAB) FV. 01/2027</t>
  </si>
  <si>
    <t>PARACETAMOL 1GR/100ML AMP I.V (VIDA LABS) FV. 07/2026</t>
  </si>
  <si>
    <t>PARACETAMOL 1GR/100ML AMP I.V (ZAKIMED) FV. 12/2026</t>
  </si>
  <si>
    <t>PENICILINA 6.3.3. UI AMP I.M. (MORRO) FV. 07/2026</t>
  </si>
  <si>
    <t>PENICILINA BENZA 1.200.000 UI AMP I.M (VITALIS) FV. 05/2028</t>
  </si>
  <si>
    <t>PENTOXIFILINA 100MG/5ML AMP I.V (KMPLUS) FV.09/2026</t>
  </si>
  <si>
    <t>PENTOXIFILINA 20MG/ML (300MG) (PENXIFIL) AMP X 15ML I.V (MEDICARE) FV. 12/2027</t>
  </si>
  <si>
    <t>PIPERACILINA + TAZOBACTAM 4.5GR (TAZILIM) AMP I.V (ALESS PHARMACEUTICALS) FV. 12/2027</t>
  </si>
  <si>
    <t>PIPERACILINA + TAZOBACTAM 4.5GR (TAZOBAX) AMP I.V (VIDA LABS) F.V 01/2027</t>
  </si>
  <si>
    <t>PIPERACILINA + TAZOBACTAM 4.5GR AMP I.V (VITALIS) FV. 11/2026</t>
  </si>
  <si>
    <t>PIROXICAM 20MG/ML (PIROPHAR) AMP I.M  (PHARMAX) FV. 10/2027</t>
  </si>
  <si>
    <t>PROP CLOR 15MG/2ML+CLON LIS 100MG/2ML(PLIDAN COMPUESTO 1 DOSIS) CJ X 2 AMP I.V/I.M X 2ML (MEGALABS) FV.07/2028</t>
  </si>
  <si>
    <t>PROPOFOL 1% 200MG/20ML  AMP I.V (KWALITY) FV.01/2028</t>
  </si>
  <si>
    <t>PROPOFOL 1% 200MG/20ML (PROPOHEM) AMP I.V (ANTILA) FV.07/2028</t>
  </si>
  <si>
    <t>PROPOFOL 1% 200MG/20ML (PROPOHEM) AMP I.V (VINTER) FV. 12/2027</t>
  </si>
  <si>
    <t>PROPOFOL 1% 200MG/20ML (VELOFOL) AMP I.V X 20ML (RAPID LIFE) FV. 03/2027</t>
  </si>
  <si>
    <t>RANITIDINA 50MG/2ML AMP I.V/I.M (ANDILAB) FV. 05/2028</t>
  </si>
  <si>
    <t>RANITIDINA 50MG/2ML AMP I.V/I.M (GLOBAL MEDIC) FV. 02/2027</t>
  </si>
  <si>
    <t>RANITIDINA 50MG/2ML AMP I.V/I.M (VITALIS) FV. 09/2027</t>
  </si>
  <si>
    <t>REMDESIVIR 100MG POLVO LIOFILIZADO AMP I.V (DISTRILAB) FV. 05/2028</t>
  </si>
  <si>
    <t>SOLUCION CLORHIDRATO DE LIDOCAINA (CIFARCAINA 1%) AMP I.V PERIDURAL Y TRONCULAR X 100ML (BEHRENS) FV. 11/2028</t>
  </si>
  <si>
    <t>SULFATO DE MAGNESIO 25% AMP X 5ML I.M/I.V (BIOSANO) FV. 05/2028</t>
  </si>
  <si>
    <t>TIOCOLCHICOSIDO 4MG/2ML (EUSILEN) CJ X 2 AMP I.V/I.M (COFASA) FV. 07/2028</t>
  </si>
  <si>
    <t>TIOCOLCHICOSIDO 4MG/2ML (TRACTIL) KIT AMP I.M (RONAVA) FV. 04/2030</t>
  </si>
  <si>
    <t>TIOCOLCHICOSIDO 4MG/2ML AMP I.M (ALESS PHARMACEUTICALS) FV. 05/2027</t>
  </si>
  <si>
    <t>TIOCOLCHICOSIDO 4MG/2ML AMP I.M (ANDILAB) FV.02/2027</t>
  </si>
  <si>
    <t>TIOCOLCHICOSIDO 4MG/2ML AMP I.M (CRUZ VERDE) FV. 09/2027</t>
  </si>
  <si>
    <t>TIOCOLCHICOSIDO 4MG/2ML AMP I.M (GLOBAL MEDIC) FV. 12/2026</t>
  </si>
  <si>
    <t>TIOCOLCHICOSIDO 8MG/2ML (TRACTIL FORTE) AMP I.M X 2ML (RONAVA) FV.02/2027</t>
  </si>
  <si>
    <t>TRIAMCINOLONA 10MG/ML (TRIAMCORT) AMP X 1ML I.M/I.A (MEDICARE) FV. 01/2028</t>
  </si>
  <si>
    <t>TRIAMCINOLONA 10MG/ML AMP X 5ML I.M/I.A (KWALITY) (MIFAR) FV. 03/2026</t>
  </si>
  <si>
    <t>TRIAMCINOLONA 40MG/ML (KORTWELL-40) AMP I.A (WELLONA PHARMA) FV. 08/2026</t>
  </si>
  <si>
    <t>TRIAMCINOLONA 40MG/ML (TRIAMAPRI INJ) AMP I.M. (PRISM) FV. 12/2026</t>
  </si>
  <si>
    <t>TRIMETOPRIM 80MG + SULFAMETOZAXOL 400MG/5ML (TRISULGLASS) AMP I.V (BIOGLASS) FV. 02/2028</t>
  </si>
  <si>
    <t>TRIMETOPRIM 80MG + SULFAMETOZAXOL 400MG/5ML AMP I.V (ADN) FV. 02/2028</t>
  </si>
  <si>
    <t>VANCOMICINA 1GR (VANCOCYN 1) AMP I.V (VIDA LABS) FV. 10/2026</t>
  </si>
  <si>
    <t>VANCOMICINA 1GR AMP I.V (DROGECA) FV. 06/2027</t>
  </si>
  <si>
    <t>VANCOMICINA 500MG (VANBIOTIC) AMP I.V (VITALIS) FV. 11/2027</t>
  </si>
  <si>
    <t>VANCOMICINA 500MG (VANCOCYN) AMP I.V (VIDA LABS) F.V 01/2027</t>
  </si>
  <si>
    <t>VANCOMICINA 500MG (VANCOMEDC) AMP I.V (IPS) FV. 01/2028</t>
  </si>
  <si>
    <t>VANCOMICINA 500MG (VANCOZYM) AMP I.V (MEDICARE) FV. 01/2028</t>
  </si>
  <si>
    <t>VIT C 500MG/5ML+AC FOLIC 10MG/1ML+COMPLEJO B 10ML+SOL.0.9% X 500ML (KIT MULTIVITAMINICO BIOGLASS) FV.06/2026</t>
  </si>
  <si>
    <t>ACICLOVIR 3% UNG OFT X 4.5GR (DISTRILAB) FV. 09/2027</t>
  </si>
  <si>
    <t>ACICLOVIR 5% (ACICLOR) CREMA TOPICA X 10GR (LETI) FV. 05/2028</t>
  </si>
  <si>
    <t>ACICLOVIR 5% CREMA TOPICA X 10GR (CALOX) FV. 06/2027</t>
  </si>
  <si>
    <t>ACICLOVIR 5% CREMA X 10GR (DISTRILAB) FV. 11/2026</t>
  </si>
  <si>
    <t>ACICLOVIR 5% CREMA X 20GR (H&amp;M) FV. 07/2027</t>
  </si>
  <si>
    <t>ACICLOVIR 5% CREMA X 20GR (SOTO GLOBAL GROUP) FV. 02/2027</t>
  </si>
  <si>
    <t>ACICLOVIR 5% UNG TOP X 15GR (COASPHARMA) FV. 02/2027</t>
  </si>
  <si>
    <t>ACICLOVIR 50MG (LABICIS) CREMA X 20GR (BOOZ) FV. 10/2027</t>
  </si>
  <si>
    <t>ACIDO BENZOICO 6% + AZUFRE 6% + ACIDO SALICILICO 2,5% (CUTIMER) CREMA X 20GR (BOOZ) FV. 09/2027</t>
  </si>
  <si>
    <t>ACIDO SALICILICO (QUITACALLOS) UNG X 8GR (LYA) FV. 06/2027</t>
  </si>
  <si>
    <t>ACIDO SALICILICO + ACIDO BENZOICO (NIOSILIN) TUBO X 20GR (VARGAS) FV. 03/2027</t>
  </si>
  <si>
    <t>ACIDO SALICILICO 1% (SALICIS) TUBO X 20GR (BOOZ) FV. 10/2027</t>
  </si>
  <si>
    <t>ADAPALENO 0.1% (ZUDENINA) CREMA TOPICA X 30GR (MEDIHEALTH) FV. 08/2028</t>
  </si>
  <si>
    <t>ADAPALENO 0.1% + CLINDAMICINA 1.0% (ZUDENINA PLUS) GEL X 30GR (MEDIHEALTH) FV. 10/2027</t>
  </si>
  <si>
    <t>ADAPALENO 0.1% GEL X 15GR (H&amp;M) FV. 05/2027</t>
  </si>
  <si>
    <t>ADAPALENO 0.3% (ZUDENINA FORTE) GEL X 30GR (MEDIHEALTH) FV. 09/2029</t>
  </si>
  <si>
    <t>ALANTOINA 0.5% + DECUALINIO HCL 0.4% (ALANTAMIDA) CREMA X 20GR (SIEGFRIED) FV. 12/2026</t>
  </si>
  <si>
    <t>ALCANFOR + EUCALIPTO + MENTOL + SAL. DE METILO + ARNICA (DENCORUB ICE ARNICA) GEL X 40GR (PONCE &amp; BENZO) FV. 03/28</t>
  </si>
  <si>
    <t>ALCANFOR + EUCALIPTO + MENTOL + SALICILATO DE METILO (DENCORUB ICE) GEL X 40GR (PONCE &amp; BENZO) FV. 10/2027</t>
  </si>
  <si>
    <t>ALCANFOR + EUCALIPTO + MENTOL + SALICILATO DE METILO (DENCORUB) TUBO X 40GR (LABORATORIOS PONCE) FV. 03/2027</t>
  </si>
  <si>
    <t>ALCANFOR+EUCALIPTO+MENTOL+SALICILATO METILO (DENCORUB GEL) TUBO X 40GR (LABORATORIOS PONCE) FV. 02/2027</t>
  </si>
  <si>
    <t>AMIKACINA 5% (AMIKACIS) TUBO X 20GR (BOOZ) FV. 01/2027</t>
  </si>
  <si>
    <t>AZUFRE 10% + IVERMENTINA 1% + VITAMINA A-D Y E (SULFUROCIS) CREMA X 40GR (BOOZ) F.V 01/2027</t>
  </si>
  <si>
    <t>BACITRACINA + NEOMICINA 500IU/5MG UNG TOP X 15GR (KMPLUS) FV. 12/2027</t>
  </si>
  <si>
    <t>BACITRACINA + ZINC + NEOMICINA + POLIMIXINA (TRIPLE ANTIBIOTICO) UNG X 15GR (SOTO GLOBAL GROUP) FV. 10/2027</t>
  </si>
  <si>
    <t>BACITRACINA + ZINC 500UI/GR UNG X 20GR (DAC55) FV. 07/2027</t>
  </si>
  <si>
    <t>BACITRACINA + ZINC USP 500UI.I/G UNGUENTO X 15G (TIARES) FV. 04/2028</t>
  </si>
  <si>
    <t>BACITRACINA 250UI/GR + NEOMICINA 5MG/GR POMADA X 15GR (CIMED) FV. 07/2027</t>
  </si>
  <si>
    <t>BACITRACINA 500 UI UNGUENTO X 15GR (SOTO GLOBAL GROUP) FV. 03/2027</t>
  </si>
  <si>
    <t>BACITRACINA 500UI UNG TOPICO X 15GR (KIMICEG) FV. 05/2028</t>
  </si>
  <si>
    <t>BACITRACINA 500UI UNGUENTO X 20GR (DISTRILAB) FV. 06/2026</t>
  </si>
  <si>
    <t>BACITRACINA+NEOMICINA+POLIMIXINA (BACIPORIN) CREMA X 28.3GR (BRIUTCARE) FV. 11/2027</t>
  </si>
  <si>
    <t>BACITRACINA+NEOMICINA+POLIMIXINA+PRAMOXINA (BACIPORIN +) UNGUENTO X 14.17GR (BRIUTCARE) FV. 11/2027</t>
  </si>
  <si>
    <t>BECLOMETASONA + GENTAMICINA + CLOTRIMAZOL CREMA X 30GR (FAHD) FV.</t>
  </si>
  <si>
    <t>BEDUCIS CON GLICERINA TUBO X 200ML (BOOZ) FV. 10/2026</t>
  </si>
  <si>
    <t>BETAM 0.05%+ CLOTRIM 1%+ NEOMIC 0.5% (BECUTENPLUS) CREMA X 30G (TIARES) FV. 04/2028</t>
  </si>
  <si>
    <t>BETAMET 0.50MG+GENTAMIC 1MG+IODO CLORHIDROXIQUINOLINA 10MG (TRIDETARMON) CREMA TOPICA X 15GR (ROWE) FV. 06/2029</t>
  </si>
  <si>
    <t>BETAMETASONA + CLOTRIMAZOL + GENTAMICINA (TRIDERMARON) CREMA X 15GR (UNIPHARMA) FV. 04/2027</t>
  </si>
  <si>
    <t>BETAMETASONA + CLOTRIMAZOL + NEOMICINA CREMA TOPICA X 15GR (ARTE MEDICO) FV. 08/2027</t>
  </si>
  <si>
    <t>BETAMETASONA + GENTAMICINA + CLOTRIMAZOL (BETADEX PLUS) CREMA TOPICA X 20GR (LIALI) FV.02/2028</t>
  </si>
  <si>
    <t>BETAMETASONA 0,1%  CREMA X 20GR (COASPHARMA) FV. 09/2026</t>
  </si>
  <si>
    <t>BETAMETASONA 0,1% (BETAMER) CREMA X 20GR (BOOZ) F.V 06/2026</t>
  </si>
  <si>
    <t>BETAMETASONA 0.05% + GENTAMICINA 0.1% + CLOTRIMAZOL 1% CREMA X 20GR (H&amp;M) FV. 03/2028</t>
  </si>
  <si>
    <t>BETAMETASONA 0.05% TUBO X 20G (AG MEDICAMENTOS) FV. 11/2026</t>
  </si>
  <si>
    <t>BETAMETASONA 0.05% TUBO X 20GR (CLEO) FV. 04/2027</t>
  </si>
  <si>
    <t>BETAMETASONA 0.05% TUBO X 20GR (H&amp;M) FV. 03/2028</t>
  </si>
  <si>
    <t>BETAMETASONA 0.1% + GENTAMICINA 0.1% (BETAGEMER) CREMA X 20GR (BOOZ) F.V 08/2027</t>
  </si>
  <si>
    <t>BETAMETASONA 1.22MG+GENTAMICINA 1.471MG+CLOTRIMAZOL 10MG (BETADERM PLUS) TUBO X 15GR (BIOTECH) FV. 07/2027</t>
  </si>
  <si>
    <t>BETAMETASONA 1.22MG+GENTAMICINA 1.471MG+CLOTRIMAZOL 10MG (TRICUDERMA) TUBO X 20GR (SOTO GLOBAL) FV.03/2027</t>
  </si>
  <si>
    <t>BETAMETASONA DIPIONATO 0.1% (BETADEX) CREMA X 15GR (LIALI) FV. 02/2028</t>
  </si>
  <si>
    <t>BETAMETASONA USP 0.05% (BETASKIN) CREMA X 15G (TIARES) FV. 04/2028</t>
  </si>
  <si>
    <t>CALAMICIS TUBO X 200ML (BOOZ) FV. 10/2027</t>
  </si>
  <si>
    <t>CENTELLA ASIATICA 1% (CENTELLACIS) TUBO X 20GR (BOOZ) F.V 10/2026</t>
  </si>
  <si>
    <t>CENTELLA ASIATICA 1% (LITONATE) CREMA X 15GR (BIOTECH) FV. 03/2027</t>
  </si>
  <si>
    <t>CETOC 20MG + BETA 0.64MG + NEOM 2.5MG (CIMECORT) CREMA X 30GR (CIMED) FV. 05/2027</t>
  </si>
  <si>
    <t>CLINDAMICINA 1% (CLINDASKIN) GEL TOPICO X 25GR (TIARES) FV. 11/2026</t>
  </si>
  <si>
    <t>CLINDAMICINA 1% GEL TOPICO X 15GR (ZUKATI) FV.</t>
  </si>
  <si>
    <t>CLINDAMICINA 1% GEL X 20GR (H&amp;M) FV. 05/2027</t>
  </si>
  <si>
    <t>CLINDAMICINA 1% PROPILENGLICOL 5% (CLINDAMER) TUBO X 20GR (BOOZ) F.V 02/2027</t>
  </si>
  <si>
    <t>CLINDAMICINA 2% (DYMACIN) CREMA VAGINAL X 40GR (DISTRILAB) FV. 01/2027</t>
  </si>
  <si>
    <t>CLOBETASOL 0.05% (CLOBESKIN) CREMA X 30G (TIARES) FV. 04/2028</t>
  </si>
  <si>
    <t>CLOBETASOL 0.05% (CLOBIDERM) CREMA X 30GR (2N) FV. 06/2028</t>
  </si>
  <si>
    <t>CLOBETASOL 0.05% (CLOBIT) CREMA X 15GR (BIOVENEZUELA) F.V 07/2027</t>
  </si>
  <si>
    <t>CLOBETASOL 0.05% CREMA X 20GR (CALOX) FV. 09/2027</t>
  </si>
  <si>
    <t>CLOBETASOL 0.05% UNG X 15GR (H&amp;M) FV. 05/2027</t>
  </si>
  <si>
    <t>CLOBETASOL 0.05% UNG X 20GR (SOTO GLOBAL) FV. 10/2027</t>
  </si>
  <si>
    <t>CLOBETASOL 0.5% (DERMAZOL) CREMA X 30GR (MEDIHEALTH) FV. 04/2029</t>
  </si>
  <si>
    <t>CLOBETASOL 0.5% (DERMAZOL) UNG X 30GR (MEDIHEALTH) FV. 04/2029</t>
  </si>
  <si>
    <t>CLOBETASOL 0.5MG CREMA X 25GR (ARTE MEDICO) FV. 02/2027</t>
  </si>
  <si>
    <t>CLOBETASOL 0.5MG CREMA X 30GR (KMPLUS) FV. 02/2028</t>
  </si>
  <si>
    <t>CLOT 1GR + DEXA 0.04GR + NEOM 0.5GR (BAYCOMED) CREMA X 20GR (ZAKIMED) FV. 02/2027</t>
  </si>
  <si>
    <t>CLOT 1GR + DEXA 0.04GR + NEOM 0.5GR (BAYCUTEN N) CREMA X 20GR (BAYER) FV. 03/2026</t>
  </si>
  <si>
    <t>CLOT 1GR + DEXA 0.04GR + NEOM 0.5GR (CLONEDAC) CREMA X 20GR (DAC55) FV. 11/2027</t>
  </si>
  <si>
    <t>CLOT 1GR + DEXA 0.04GR + NEOM 0.5GR (CORZELAN) CREMA X 20GR (ANGELUS) FV. 05/2028</t>
  </si>
  <si>
    <t>CLOT 1GR + DEXA 0.04GR + NEOM 0.5GR (DERMASKIN) CREMA X 40GR (MEDIC BRAND) FV. 06/2026</t>
  </si>
  <si>
    <t>CLOT 1GR + DEXA 0.04GR + NEOM 0.5GR CREMA X 20GR (H&amp;M) FV. 03/2028</t>
  </si>
  <si>
    <t>CLOT 1GR + DEXA 0.04GR + NEOM 0.5GR CREMA X 20GR (S&amp;G) FV. 10/2027</t>
  </si>
  <si>
    <t>CLOTRIMAZOL 1% (CLOTRIDERM) CREMA TOPICA X 20GR (2N) FV. 07/2026</t>
  </si>
  <si>
    <t>CLOTRIMAZOL 1% (FUGOLIN) CREMA TOPICA X 20GR (VINCENTI) FV. 09/2026</t>
  </si>
  <si>
    <t>CLOTRIMAZOL 1% (FUGOLIN) CREMA VAGINAL C/APLICADORES X 50GR (VINCENTI) FV. 03/2027</t>
  </si>
  <si>
    <t>CLOTRIMAZOL 1% (GYNO DAC) CREMA VAGINAL X 50GR C/6 APLICADORES (DAC55) FV. 07/2027</t>
  </si>
  <si>
    <t>CLOTRIMAZOL 1% (IMAZOL) CREMA X 20GR (SIEGFRIED) FV. 06/2029</t>
  </si>
  <si>
    <t>CLOTRIMAZOL 1% + DEXAMETASONA 0.04% +  NEOMICINA 0.5% CREMA X 20GR (LA SANTE) FV. 06/2027</t>
  </si>
  <si>
    <t>CLOTRIMAZOL 1% + GENTAMICINA 0.1% + BETAMETASONA 0.05% (BEXADERM) CREMA TOPICA X 20GR (PORTUGAL) FV. 06/2027</t>
  </si>
  <si>
    <t>CLOTRIMAZOL 1% + NEOMICINA 0.05% + DEXAMETASONA 0.04% (TRICLEAR) CREMA X 20GR (PRISM) FV.05/2027</t>
  </si>
  <si>
    <t>CLOTRIMAZOL 1% + NEOMICINA 0.5% + DEXAMETASONA 0.04% (DECUTEN) CREMA X 20GR (2N) FV. 08/2026</t>
  </si>
  <si>
    <t>CLOTRIMAZOL 1% CREMA TOPICA X 20GR (CALOX) FV. 07/2028</t>
  </si>
  <si>
    <t>CLOTRIMAZOL 1% CREMA TOPICA X 20GR (H&amp;M) FV. 03/2028</t>
  </si>
  <si>
    <t>CLOTRIMAZOL 1% CREMA TOPICA X 20GR (KIMICEG) FV. 07/2027</t>
  </si>
  <si>
    <t>CLOTRIMAZOL 1% CREMA TOPICA X 20GR (KMPLUS) FV. 02/2027</t>
  </si>
  <si>
    <t>CLOTRIMAZOL 1% CREMA TOPICA X 40GR (COASPHARMA) FV. 04/2026</t>
  </si>
  <si>
    <t>CLOTRIMAZOL 1% CREMA TOPICA X 40GR (FARMIONNI) FV. 06/2027</t>
  </si>
  <si>
    <t>CLOTRIMAZOL 1% CREMA TOPICA X 50GR (KIMICEG) FV. 06/2027</t>
  </si>
  <si>
    <t>CLOTRIMAZOL 1% CREMA VAGINAL X 30GR (ARTE MEDICO) FV. 04/2027</t>
  </si>
  <si>
    <t>CLOTRIMAZOL 1% CREMA VAGINAL X 40GR C/ APLICADOR (H&amp;M) FV. 05/2027</t>
  </si>
  <si>
    <t>CLOTRIMAZOL 1% CREMA VAGINAL X 40GR C/6 APLICADORES (COASPHARMA) FV. 01/2027</t>
  </si>
  <si>
    <t>CLOTRIMAZOL 1% CREMA VAGINAL X 40GR C/6 APLICADORES (COASPHARMA) FV. 08/2026</t>
  </si>
  <si>
    <t>CLOTRIMAZOL 1% CREMA VAGINAL X 40GR C/6 APLICADORES (FARMIONNI) FV. 07/2027</t>
  </si>
  <si>
    <t>CLOTRIMAZOL 1% CREMA VAGINAL X 40GR C/7 APLICADORES (CALOX) FV. 09/2027</t>
  </si>
  <si>
    <t>CLOTRIMAZOL 1% CREMA VAGINAL X 50GR C/5 APLICADORES (TIARES) FV. 11/2027</t>
  </si>
  <si>
    <t>CLOTRIMAZOL 10% DOSIS UNICA CREMA VAGINAL X 5GR C/APLICADOR (KIMICEG) FV. 03/2028</t>
  </si>
  <si>
    <t>CLOTRIMAZOL 2% CREMA VAGINAL X 30GR C/1 APLICADOR (TIARES) FV. 12/2027</t>
  </si>
  <si>
    <t>CLOTRIMAZOL 200MG OVULOS + CLOTRIMAZOL 1% (DYMAZOL DUAL) CREMA VAGINAL X 20GR (DISTRILAB) FV. 01/2027</t>
  </si>
  <si>
    <t>CLOTRIMAZOL 20MG/G CREMA VAGINAL X 30GR CON APLICADOR (BRIXMEDIC) FV. 09/2027</t>
  </si>
  <si>
    <t>CLOTRIMAZOL 500MG (IMAZOL DUAL) 1 CAP BLANDA VAGINAL + CREMA VAGINAL 10GR (SIEGFRIED) FV. 08/2027</t>
  </si>
  <si>
    <t>CREMA ACLARADORA PIEL NORMAL A SECA CLARANT B3 X 50GR (PONDS) FV. 06/2026</t>
  </si>
  <si>
    <t>CREMA ANTIHEMORROIDAL (HEMORROIMED) TARRO X 30GR (LYA) FV. 04/2027</t>
  </si>
  <si>
    <t>CREMA ANTIMANCHAS PARA MANOS CON PROTECTOR +20SPF/ROSA MOSQUETA TUBO X 75ML (INSTITUTO ESPAÑOL) FV.02/2029</t>
  </si>
  <si>
    <t>CREMA ANTIMICOTICA (MICODERM) TARRO X 50GR (SOMA) FV.07/2029</t>
  </si>
  <si>
    <t>CREMA ANTIPAÑALITIS (ALOE VERA) TARRO X 30GR (CERO) FV. 04/2027</t>
  </si>
  <si>
    <t>CREMA ANTIPAÑALITIS (ALOE VERA) TARRO X 50GR (CERO) FV. 07/2027</t>
  </si>
  <si>
    <t>CREMA ANTIPAÑALITIS (CALENDULA Y VITAMINA E) TARRO X 30GR (CERO) FV. 02/2027</t>
  </si>
  <si>
    <t>CREMA ANTIPAÑALITIS (CALENDULA Y VITAMINA E) TARRO X 50GR (CERO) FV. 07/2027</t>
  </si>
  <si>
    <t>CREMA ANTIPAÑALITIS (ORIGINAL) TARRO X 30GR (CERO) FV. 05/2027</t>
  </si>
  <si>
    <t>CREMA ANTIPAÑALITIS (ORIGINAL) TARRO X 50GR (CERO) FV. 07/2027</t>
  </si>
  <si>
    <t>CREMA ANTIPAÑALITIS BABY FCO X 250GR (DERNIER) FV.09/2026</t>
  </si>
  <si>
    <t>CREMA AZUFRADA 5% TARRO X 30GR (FSI) FV. 02/2026</t>
  </si>
  <si>
    <t>CREMA CALMANTE CORPORAL DE AVENA Y MANTECA DE KARITE TARRO X 621ML (ST.IVES) FV.12/2028</t>
  </si>
  <si>
    <t>CREMA CON MENTOL+ALCANF+EUCAL+ACE. OZONIZADO(OZONE MENTHOL EUB) TARRO X 30GR (OZONEPIU) FV.07/2028</t>
  </si>
  <si>
    <t>CREMA CON MENTOL+ALCANF+EUCAL+ACE. OZONIZADO(OZONE MENTHOL EUB) TARRO X 60GR (OZONEPIU) FV.09/2028</t>
  </si>
  <si>
    <t>CREMA CONTRA ARRUGAS REJUVENESS X 50GR (PONDS) FV. 09/2026</t>
  </si>
  <si>
    <t>CREMA CORPORAL (ARTRI FRESH) EXTRACT DE CALENDULA+ARNICA+MANZANILLA CREMA X 200GR (VIBRA NATURAL) FV.05/2028</t>
  </si>
  <si>
    <t>CREMA CORPORAL (EXPRESS HIDRATION) TARRO X 400ML (NIVEA) FV. 08/2027</t>
  </si>
  <si>
    <t>CREMA CORPORAL (SOFT MILK) TARRO X 400ML (NIVEA) FV. 07/2027</t>
  </si>
  <si>
    <t>CREMA CORPORAL CALIENTE CON EXTR. CAPSICUM + ARNICA + MANZANILLA CREMA X 200GR (VIBRA NATURAL) FV. 03/2028</t>
  </si>
  <si>
    <t>CREMA CORPORAL CON VITAMINAS A Y E (ADEMINA PLUS) TUBO X 60GR (ETIFAR) FV. 04/2028</t>
  </si>
  <si>
    <t>CREMA CORPORAL EMOLIENTE RESTAURADORA PIELES ATOPICAS TUBO X 150ML (INSTITUTO ESPAÑOL) FV.11/2029</t>
  </si>
  <si>
    <t>CREMA CORPORAL EMOLIENTE SYNDET UREA 12% (BRUCEN PSO-SKIN) FRASCO X 250ML (BRUPHARM) FV. 02/2028</t>
  </si>
  <si>
    <t>CREMA CORPORAL EXTRAHIDRATACION SYNDET UREA 10% (BRUCEN PSO-SKIN) FRASCO X 400ML (BRUPHARM) FV. 05/2028</t>
  </si>
  <si>
    <t>CREMA CORPORAL EXTRAHIDRATANTE PARA DIABETICOS (DIA-B SKIN/HIDRATACION MULTINIVEL)X 220ML(BRUCEN)FV.08/28</t>
  </si>
  <si>
    <t>CREMA CORPORAL HUMECTANTE CON ALOE VERA FRASCO X 444ML (KORILI) FV.03/2028</t>
  </si>
  <si>
    <t>CREMA CORPORAL HUMECTANTE CON EXTRACTO DE TRIGO FRASCO X 444ML (KORILI) FV.07/2026</t>
  </si>
  <si>
    <t>CREMA CORPORAL HUMECTANTE CON VITAMINA E FRASCO X 444ML (KORILI) FV.03/2028</t>
  </si>
  <si>
    <t>CREMA CORPORAL HUMECTANTE PARA PIEL SENSIBLE SIN FRAGANCIA FRASCO X 444ML (KORILI) FV.03/2028</t>
  </si>
  <si>
    <t>CREMA DE MANOS CON PROTECTOR SOLAR Y COLAGENO (PROTECCION MEDIA) TUBO X 50GR (BRUPHARM) FV.04/28</t>
  </si>
  <si>
    <t>CREMA DERMOPROTECTORA (BRUCETIN KIDS) TUBO X 50GR (BRUPHARM) FV. 06/2028</t>
  </si>
  <si>
    <t>CREMA DERMOPROTECTORA ADULTO (BRUCEN ADULTCARE) TARRO X 100GR (BRUPHARM) FV. 01/2028</t>
  </si>
  <si>
    <t>CREMA DERMOPROTECTORA ADULTOS TUBO X 50GR (CERO) FV. 10/2028</t>
  </si>
  <si>
    <t>CREMA DERMOPROTECTORA CON OXIDO DE ZINC (FORMULA CONCENTRADA) TUBO X 114GR (CERO) FV. 05/2027</t>
  </si>
  <si>
    <t>CREMA DERMOPROTECTORA CON OXIDO DE ZINC (FORMULA CONCENTRADA) TUBO X 30GR (CERO) FV. 08/2027</t>
  </si>
  <si>
    <t>CREMA DERMORESTAURADORA CENT ASIATIC PROVIT B5+E+D-PANTHENOL (BRUCEN ADULTCARE) TUBOX30GR (BRUPHARM)FV.03/27</t>
  </si>
  <si>
    <t>CREMA FACIAL ANTISEPTICA 3ER PASO (SANALO) TARRO X 55GR (VARGAS) FV. 05/2028</t>
  </si>
  <si>
    <t>CREMA FACIAL PIELES ATOPICAS 3 CERAMIDAS + CENTELLA ASIATICA TUBO X 75ML (INSTITUTO ESPAÑOL) FV.06/2029</t>
  </si>
  <si>
    <t>CREMA HIDRATANTE (ANTES DE DORMIR) FRASCO X 200ML (JOHNSON &amp; JOHNSON) FV. 09/2027</t>
  </si>
  <si>
    <t>CREMA HIDRATANTE (AVENA) FRASCO X 200ML (JOHNSON &amp; JOHNSON) FV. 04/2027</t>
  </si>
  <si>
    <t>CREMA HIDRATANTE PARA LOS PIES FRASCO X 170GR (PODI)</t>
  </si>
  <si>
    <t>CREMA HUMECTANTE (CREME) LATA X 50ML (NIVEA) FV. 04/2027</t>
  </si>
  <si>
    <t>CREMA HUMECTANTE (CREME) TARRO X 100ML (NIVEA) FV. 12/2026</t>
  </si>
  <si>
    <t>CREMA HUMECTANTE BIO-HYDRATANTE X 50GR (PONDS) FV. 12/2026</t>
  </si>
  <si>
    <t>CREMA HUMECTANTE NUTRITIVA POR 48 HORAS CREMA S X 50GR (PONDS) FV. 06/2026</t>
  </si>
  <si>
    <t>CREMA NUTRITIVA CON ACIDO HIALURONICO (BRUCEN HYDRO AGE) TUBO X 80GR (BRUPHARM) FV. 02/2028</t>
  </si>
  <si>
    <t>CREMA NUTRITIVA CON PANTENOL (BRUCETIN KIDS) TUBO X 80GR (BRUPHARM) FV. 11/2027</t>
  </si>
  <si>
    <t>CREMA NUTRITIVA HIDRATANTE MANOS Y CUERPO (ELASTICIDAD ROSA/MANZANILLA) FRASCO X 240ML (BRIZNA) FV. 07/2027</t>
  </si>
  <si>
    <t>CREMA NUTRITIVA RESTAURADORA PROVIT B5+D-PANTHENOL+COLAGE+Q10+VIT E (BRUCEN) TUBOX80GR (BRUPHARM) FV.04/2028</t>
  </si>
  <si>
    <t>CREMA PARA MANOS (PIELES ATOPICAS) TUBO X 75ML (INSTITUTO ESPAÑOL) FV.03/2029</t>
  </si>
  <si>
    <t>CREMA PARA MANOS Y UÑAS CON KARITE TUBO X 75ML (INSTITUTO ESPAÑOL) FV.04/2029</t>
  </si>
  <si>
    <t>CREMA PARA PEINAR (HIDRATACION INTENSA) FRASCO X 200ML (JOHNSON &amp; JOHNSON) FV. 07/2027</t>
  </si>
  <si>
    <t>CREMA PIERNAS CANSADAS CON ARNICA+MANZAN+CALEND+CASTAÑO DE INDIAS CREMA X 200GR (VIBRA NATURAL) FV. 07/2028</t>
  </si>
  <si>
    <t>CREMA REPARADORA FACIAL/PIEL SECA UREA 10% TARRO X 50ML (INSTITUTO ESPAÑOL) FV.09/2029</t>
  </si>
  <si>
    <t>DESONIDA 0.05% (DERMOSUPRIL 0.05%) CREMA TOPICA X 15GR (MEDIHEALTH) FV. 06/2029</t>
  </si>
  <si>
    <t>DESONIDA 0.05% CREMA TOPICA X 15GR (2N) FV. 10/2026</t>
  </si>
  <si>
    <t>DESONIDA 0.1% (DERMOSUPRIL 0.1%) CREMA TOPICA X 15GR (MEDIHEALTH) FV. 01/2030</t>
  </si>
  <si>
    <t>DESONIDA 0.1% + CLIOQUINOL 3% (DERMOSUPRIL C) CREMA TOPICA X 15GR (MEDIHEALTH) FV. 03/2028</t>
  </si>
  <si>
    <t>DIADEX CON ALOE VERA CREMA X 50GR (POLINAC) FV. 10/2027</t>
  </si>
  <si>
    <t>DIADEX CON PANTENOL CREMA PARA PAÑALITIS X 50GR (POLINAC) FV. 05/2028</t>
  </si>
  <si>
    <t>DICLOFENAC DIETILAMINA 1.16% (DISFENAC GEL) TUBO X 50GR (DISTRILAB) FV. 05/2027</t>
  </si>
  <si>
    <t>DICLOFENAC DIETILAMINA 1.16% GEL X 30GR (S&amp;G) FV. 09/2027</t>
  </si>
  <si>
    <t>DICLOFENAC DIETILAMINO 1.16% (DENCOFEN GEL) TUBO X 40GR (LABORATORIOS PONCE) FV. 12/2027</t>
  </si>
  <si>
    <t>DICLOFENAC DIETILAMINO 1.16% (DIANALPER) GEL X 30GR (PHARMETIQUE) FV. 03/2027</t>
  </si>
  <si>
    <t>DICLOFENAC GEL 1.16% (DOFLEX) CREMA X 30GR (2N) FV. 09/2026</t>
  </si>
  <si>
    <t>DICLOFENAC SODICO 1% (CAMPAL) CREMA TOPICA X 50GR (SIEGFRIED) FV. 07/2028</t>
  </si>
  <si>
    <t>DICLOFENAC SODICO 1% (DIFENAC) GEL X 30GR (DOLLDER) FV. 05/2027</t>
  </si>
  <si>
    <t>DICLOFENAC SODICO 1% GEL X 50GR (SOTO GLOBAL GROUP) FV. 02/2027</t>
  </si>
  <si>
    <t>DICLOFENACO (DICLO GEL) GEL X 50GR (UNIPHARMA) FV. 04/2027</t>
  </si>
  <si>
    <t>DICLOFENACO DIETILAMINO 1.16% (DICLODAC) TUBO X 30GR (DAC55) FV. 07/2027</t>
  </si>
  <si>
    <t>DICLOFENACO DIETILAMONIO 1% (ATLETIC'S) GEL X 60GR (ECAR) FV. 01/2027</t>
  </si>
  <si>
    <t>DICLOFENACO GEL 1% CREMA X 50GR (COASPHARMA) FV. 02/2027</t>
  </si>
  <si>
    <t>DICLOFENACO GEL 11.6MG/G CREMA X 60GR (CIMED) FV. 11/2026</t>
  </si>
  <si>
    <t>ESTRADIOL 0.01% (ESTRASYN) CREMA VAGINAL X 30GR (TIARES) FV. 05/2028</t>
  </si>
  <si>
    <t>ESTRIOL 0.1% (ESTROGIN) CREMA VAGINAL X 15GR (TIARES) FV. 02/2028</t>
  </si>
  <si>
    <t>ESTROGENOS CONJUGADOS 0.625MG CREMA VAGINAL X 47GR (VINCENTI) FV. 06/2028</t>
  </si>
  <si>
    <t>EXTRA ACUOSO DE TRITICUM VULGARE 20% (GYNODERAIN) CREMA TOPICA VAG C/7 APLICADORES X 60GR (LETI) FV.03/2028</t>
  </si>
  <si>
    <t>FENTICONAZOL 2% (MYCOFENTIN) CREMA TOPICA X 20GR (ELMOR) FV. 01/2027</t>
  </si>
  <si>
    <t>FENTICONAZOL 2% (MYCOFENTIN) CREMA VAG X 40GR C/APLICADOR (ELMOR) FV. 11/2027</t>
  </si>
  <si>
    <t>GEL CREMA ANTI ACNE  (BRUCEN) PASO 3 TUBO X 20GR (BRUPHARM) FV. 10/2027</t>
  </si>
  <si>
    <t>GEL DESBRILDANTE E HIDRATANTE (KEMAGEL) TUBO X 15GR (PHARMAPLAST) FV. 02/2027</t>
  </si>
  <si>
    <t>GEL DESBRILDANTE E HIDRATANTE (KEMAGEL) TUBO X 30GR (PHARMAPLAST) FV. 10/2027</t>
  </si>
  <si>
    <t>GEL FRIO CORPORAL CON MENTOL + EXTR. ARNICA Y MANZANILLA CREMA X 200GR (VIBRA NATURAL) FV 07/2028</t>
  </si>
  <si>
    <t>GEL HIDRATANTE PARA PIEL GRASA ANTI ACNE PH 5.5 (BRUCEN) PASO 2 FRASCO X 120ML (BRUPHARM) FV. 03/2028</t>
  </si>
  <si>
    <t>GEL MENTOLADO (ICE BLUE) TARRO X 240GR (DG GODAN) FV. 07/2029</t>
  </si>
  <si>
    <t>GENTAMICINA 0.1% (GENTAMICIS) CREMA X 20GR (BOOZ) F.V 01/2027</t>
  </si>
  <si>
    <t>GENTAMICINA 0.1% CREMA X 15GRS (LA SANTE) FV. 02/2027</t>
  </si>
  <si>
    <t>GENTAMICINA 0.1% CREMA X 20GR (BRIXMEDIC) FV. 10/2027</t>
  </si>
  <si>
    <t>GENTAMICINA 0.3% UNG OFT X 5GR (KMPLUS) FV. 12/2027</t>
  </si>
  <si>
    <t>HIDRAMER C/VIT E TUBO X 200ML (BOOZ) F.V 09/2027</t>
  </si>
  <si>
    <t>HIDROCORTISONA 1% CREMA X 15GR (COASPHARMA) FV. 05/2028</t>
  </si>
  <si>
    <t>HIDROCORTISONA 1% CREMA X 15GR (KMPLUS) FV. 02/2027</t>
  </si>
  <si>
    <t>HONG-SAN CREMA TOPICA X 30GR FV. 03/02027</t>
  </si>
  <si>
    <t>ISOTIPENDILO 0.75GR (ANDANTOL) JALEA X 20GR (VARGAS) FV. 07/2027</t>
  </si>
  <si>
    <t>IVERMECTINA 1% (QUANOX) CREMA TOPICA X 30G (SIEGFRIED) FV. 07/2027</t>
  </si>
  <si>
    <t>KETOCONAZOL 2% (HIDROPIEL) CREMA X 30GR (BIOESTERIL) FV. 08/2026</t>
  </si>
  <si>
    <t>KETOCONAZOL 2% (KETOMIZOL) CREMA TOPICA X 15GR (KIMICEG) FV. 06/2027</t>
  </si>
  <si>
    <t>KETOCONAZOL 2% (KETOVEN) CREMA X 30GR (SOTO GLOBAL GROUP) FV. 02/2027</t>
  </si>
  <si>
    <t>KETOCONAZOL 2% (ZOLCUTEN) CREMA X 20GR (2N) FV. 06/2027</t>
  </si>
  <si>
    <t>KETOCONAZOL 2% CREMA X 15GR (BRIXMEDIC) FV. 10/2027</t>
  </si>
  <si>
    <t>KETOCONAZOL 2% CREMA X 15GR (KIMICEG) FV. 04/2027</t>
  </si>
  <si>
    <t>KETOCONAZOL 2% CREMA X 20GR (H&amp;M) FV. 03/2028</t>
  </si>
  <si>
    <t>KETOCONAZOL 20MG/G (KETAZOL) CREMA X 15GR (VARGAS) FV. 11/2030</t>
  </si>
  <si>
    <t>KETOCONAZOL BP 2% (TIARES) CREMA X 30G FV. 04/2028</t>
  </si>
  <si>
    <t>KETOPROFENO 2.5% (KELFEN) GEL X 30GR (ROWE) FV. 02/2029</t>
  </si>
  <si>
    <t>KETOPROFENO 2.5% GEL X 50GR (DISTRILAB) FV. 11/2027</t>
  </si>
  <si>
    <t>KETOPROFENO BP 2.5% (KETOGEL) GEL X 30G (TIARES) FV. 04/2028</t>
  </si>
  <si>
    <t>LIDOCAINA  2% GEL X 35G (TIARES) FV. 04/2028</t>
  </si>
  <si>
    <t>LIDOCAINA 5%  GEL X 30GR (H&amp;M) FV. 05/2027</t>
  </si>
  <si>
    <t>LIDOCAINA 5% USP CREMA X 30GR (BRIXMEDIC) FV. 05/2027</t>
  </si>
  <si>
    <t>LOCION CORP ACID HIAL+COLAG+NIACI(SERUM CORPORAL/PIEL EXTRA SECA)X400GR(DG GODAN)FV.07/29</t>
  </si>
  <si>
    <t>LOCION CORP CON ALBARICOQUE+ VIT.E (SERUM CORPORAL/PIEL NORMAL) X 400GR (DG GODAN)FV.07/29</t>
  </si>
  <si>
    <t>LOCION CORP CON NIACI+VIT.C+COLAG+ACEI ROSA MOSQ(SERUM HIDRATANTE)X400GR(DG GODAN)FV.07/29</t>
  </si>
  <si>
    <t>LOCION CORPORAL HIDRATANTE CON VITAMINA E Y AGUACATE TARRO X 621ML (ST.IVES) FV.10/2028</t>
  </si>
  <si>
    <t>LOCION CORPORAL HIDRATANTE FRANGANCIA A COCO TARRO X 500ML (INSTITUTO ESPAÑOL) FV.02/2030</t>
  </si>
  <si>
    <t>LOCION CORPORAL NEUTRA (BEDUCIS) X 200ML (BOOZ) FV. 02/2027</t>
  </si>
  <si>
    <t>LOCION CORPORAL REGENERADORA CON COLAGENO TARRO X 200ML (INSTITUTO ESPAÑOL) FV.01/2030</t>
  </si>
  <si>
    <t>LOCION CORPORAL REGENERADORA CON COLAGENO TARRO X 500ML (INSTITUTO ESPAÑOL) FV.03/2030</t>
  </si>
  <si>
    <t>LOCION HIDRATANTE DE ALOE VERA PARA MANOS Y CUERPO TARRO X 500ML (INSTITUTO ESPAÑOL) FV.09/2030</t>
  </si>
  <si>
    <t>LOCION HIDRATANTE DE AVENA PARA MANOS Y CUERPO TARRO X 500ML (INSTITUTO ESPAÑOL) FV.01/2030</t>
  </si>
  <si>
    <t>LOCION LIMPIADORA DE ROSTRO Y CUERPO PARA DIABETICOS (DIA-B SKIN/DERMOLIMIEZA SYNDET)X 250ML(BRUCEN)FV.08/28</t>
  </si>
  <si>
    <t>LOCION LIMPIADORA FACIAL SYNDET ACTI ACNE PH 5.5 (BRUCEN) PASO 1 FRASCO X 120ML (BRUPHARM) FV. 02/2028</t>
  </si>
  <si>
    <t>LOCION PARA MANOS Y CUERPO FRAGANCIA A BERRIES FRASCO X 100ML (COSMOLIVE) FV.10/2027</t>
  </si>
  <si>
    <t>LOCION PARA MANOS Y CUERPO FRAGANCIA A CITRUS FRASCO X 100ML (COSMOLIVE) FV.08/2027</t>
  </si>
  <si>
    <t>LOCION PARA MANOS Y CUERPO FRAGANCIA A COCO FRASCO X 100ML (COSMOLIVE) FV.10/2027</t>
  </si>
  <si>
    <t>LOCION PARA MANOS Y CUERPO FRAGANCIA A MANGO FRASCO X 100ML (COSMOLIVE) FV.03/2028</t>
  </si>
  <si>
    <t>LOCION PEDIA DERMOPROTECTORA (BEDUCIS) FRASCO X 200ML (BOOZ)  FV. 06/2027</t>
  </si>
  <si>
    <t>MADECASSOL 1% UNG X 10GR (POLINAC) FV. 03/2030</t>
  </si>
  <si>
    <t>MADECASSOL 1% UNG X 20GR (POLINAC) FV. 09/2029</t>
  </si>
  <si>
    <t>MENTOL UNGUENTO X 25GR (LYA) FV. 08/27</t>
  </si>
  <si>
    <t>METILO 0,12GR + EUCAL 0,005GR + ALC 0,01GR + MENTOL 0,01GR (BALSADER) POM RUBEF X 30GR (KIMICEG) FV. 11/2029</t>
  </si>
  <si>
    <t>METRONIDAZOL 0.75% GEL X 15GR (ZUKATI) FV. 02/2027</t>
  </si>
  <si>
    <t>METRONIDAZOL 15% + MICONAZOL 4% (CEFIPLUS) CREMA VAGINAL X 40GR CON 7 APLICADORES (DOLLDER) FV. 09/2027</t>
  </si>
  <si>
    <t>METRONIDAZOL 15% + MICONAZOL 4% (DYNAZOL FORTE) CREMA X 40GR C/7 APLICADORES (DISTRILAB) FV. 04/2026</t>
  </si>
  <si>
    <t>METRONIDAZOL 15% + MICONAZOL 4% (GYNOMET) CREMA VAGINAL X 40GR CON 7 APLICADORES (LETI) FV. 07/2029</t>
  </si>
  <si>
    <t>METRONIDAZOL 15%+MICONAZOL 4% (GYNOTRAN) CREMA VAGINAL X 40GR C/7 APLICADORES (EXELTIS) FV.11/2027</t>
  </si>
  <si>
    <t>METRONIDAZOL 2.5% + FLUCONAZOL 2% (MICOSMER) CREMA X 20GR (BOOZ) FV. 01/2027</t>
  </si>
  <si>
    <t>METRONIDAZOL 2.5% + FLUCONAZOL 2% + DEXAMETASONA1% (BACUMER) CREMA X 20GR (BOOZ) FV. 01/2027</t>
  </si>
  <si>
    <t>MOMETASONA 0.1% (DERMAPIL) CREMA X 15GR (BIOTECH) FV. 08/2027</t>
  </si>
  <si>
    <t>MOMETASONA 0.1% (ELOK) CREMA X 20GR (LIALI) FV. 02/2027</t>
  </si>
  <si>
    <t>MOMETASONA FUROATO 0.1% (DERMACORTINE) CREMA TOPICA X 15GR (MEDIHEALTH) FV. 01/2028</t>
  </si>
  <si>
    <t>MOXIFLOXACINA 8MG (BACTROCIS) CREMA X 20GR (BOOZ) F.V 02/2027</t>
  </si>
  <si>
    <t>MUPIROCIN 2% (DALCITRIN) UNG X 15GR (DOLLDER) FV. 04/2027</t>
  </si>
  <si>
    <t>MUPIROCIN 2% (MUPROBAN) UNG X 15GR (SIEGFRIED) FV. 08/2027</t>
  </si>
  <si>
    <t>MUPIROCIN 2% (MUPROBAN) UNG X 30GR (SIEGFRIED) FV. 02/2027</t>
  </si>
  <si>
    <t>MUPIROCIN 2% (PRESIDERM) UNG X 15GR (MEDIHEALTH) FV.07/2029</t>
  </si>
  <si>
    <t>MUPIROCIN 2% UNG X 15GR (H&amp;M) FV. 05/2027</t>
  </si>
  <si>
    <t>MUPIROCIN 2% UNG X 15GR (SOTO GLOBAL GROUP) FV. 04/2027</t>
  </si>
  <si>
    <t>MUPIROCIN 2% UNG X 30GR (DAC55) FV. 06/2027</t>
  </si>
  <si>
    <t>MUPIROCINA 2% (MUPIROGEN) UNG X 30GR (FARMAGENIK) FV. 04/2027</t>
  </si>
  <si>
    <t>MUPIROCINA 2% CREMA X 10GR (S&amp;G) FV. 09/2027</t>
  </si>
  <si>
    <t>MUPIROCINA USP 2% (MUPROSKIN) UNGUENTO X 15G (TIARES) FV. 04/2027</t>
  </si>
  <si>
    <t>NISTATINA 10.000.000 U.I + OXIDO DE ZINC 20GR (NELIND) CREMA X 40GR (COASPHARMA) FV. 07/2027</t>
  </si>
  <si>
    <t>NISTATINA 100.000UI CREMA X 15GR (HUMAN BIOSCIENCE) FV. 10/2026</t>
  </si>
  <si>
    <t>NITRATO DE MICONAZOL 2% CREMA X 15GR (S&amp;G) FV. 09/2027</t>
  </si>
  <si>
    <t>NITRATO DE MICONAZOL 2.5MG/G + OXIDO DE ZINC 150MG/G (CLONEDAC BABY) TUBO X 90GR (DAC55) FV. 08/2026</t>
  </si>
  <si>
    <t>NITROFURAZONA 0,20G/100G (FUXAL) UNGUENTO X 30GR (GREENPHARMA) FV. 09/2029</t>
  </si>
  <si>
    <t>NITROFURAZONA 0.2% (DIFURAZ) CREMA TOPICA X 30GR (DISTRILAB) FV. 06/2026</t>
  </si>
  <si>
    <t>NITROFURAZONA 0.2% UNGUENTO X 30GR (H&amp;M) FV. 03/2028</t>
  </si>
  <si>
    <t>NITROFURAZONA 0.20GR/100GR (FURFURIL) UNG X 30GR (ROWE) FV. 06/2028</t>
  </si>
  <si>
    <t>OXIDO DE ZINC + EXTRACTO DE CEBADA (OVERSKIN 13%) TUBO X 50GR (PONCE &amp; BENZO) FV. 03/2028</t>
  </si>
  <si>
    <t>OXIDO DE ZINC + EXTRACTOS NATURALES (NELIND) CREMA X 40GR (COASPHARMA) FV. 11/2027</t>
  </si>
  <si>
    <t>OXIDO DE ZINC + EXTRACTOS NATURALES (NELIND) CREMA X 90GR (COASPHARMA) FV. 05/2027</t>
  </si>
  <si>
    <t>OXIDO DE ZINC + VITAMINA A Y D (OVERSKIN 40%) TUBO X 50GR (PONCE &amp; BENZO) FV. 10/2027</t>
  </si>
  <si>
    <t>OXIDO DE ZINC 15% + ACEITE DE HIGADO DE BACALAO 11% (LANOLZINC) POMADA X 30GR (VALMORCA) FV. 12/2027</t>
  </si>
  <si>
    <t>OXIDO DE ZINC 15% + ACEITE DE HIGADO DE BACALAO 11% (LANOLZINC) POMADA X 60GR (VALMORCA) FV. 06/2027</t>
  </si>
  <si>
    <t>OXITETRACICLINA 0,5% POLIMIXINA B 10000UI/G UNG OFT X 6 GR (ZUKATI) FV. 02/2028</t>
  </si>
  <si>
    <t>PANTENOL + VITAMINA A + VITAMINA D (VITENOL) CREMA X 15GR (PONCE &amp; BENZO) FV. 02/2028</t>
  </si>
  <si>
    <t>PASTA DE ZINC BORICADA (CICATRIMED) FCO X 30GR (LYA) FV. 09/2027</t>
  </si>
  <si>
    <t>PEPTIDOS PROTECTORES + MANTECA KARITE (CREMA DEL PAÑAL) TUBO X 75ML (SUAVINEX)</t>
  </si>
  <si>
    <t>PEROXIDO BENZOILO 10% GEL X 30GR (SOTO GLOBAL GROUP) FV. 05/2027</t>
  </si>
  <si>
    <t>PEROXIDO BENZOILO 5% GEL X 30GR (H&amp;M) FV. 05/2027</t>
  </si>
  <si>
    <t>PEROXIDO BENZOILO 5% GEL X 30GR (SOTO GLOBAL GROUP) FV. 05/2027</t>
  </si>
  <si>
    <t>PEROXIDO DE BENZOILO 2.5% + ADAPALENO 0.1% (ZUDENINA PEB) GEL X 30G (MEDIHEALTH) FV. 03/2027</t>
  </si>
  <si>
    <t>POMADA ALCANFORADA (DOLMAX) TARRO X 50GR (SOMA) FV. 07/2028</t>
  </si>
  <si>
    <t>PROPIONATO DE CLOBETASOL 0.05% CREMA X 30GR (HUMAN BIOSCIENCE) FV. 12/2027</t>
  </si>
  <si>
    <t>SALIC METILO+SALIC TROLAM+MENTOL+ALCANFOR+ARNICA (DISTROVIT GEL FORTE) X 120GR (DISTRILAB) FV. 02/2028</t>
  </si>
  <si>
    <t>SALICILATO DE METILO (MENTOL) CREMA X 50GR (BIOFARCO) FV. 11/2026</t>
  </si>
  <si>
    <t>SALICILATO METILICO 10% + MENTOL 7% + ALCANFOR 2% (BOOZSPORT) CREMA X 40GR (BOOZ) FV. 02/2027</t>
  </si>
  <si>
    <t>SULFADIAZINA DE PLATA 1% (BIOTRIZINA) CREMA X 30GR (BIOESTERIL) FV. 02/2028</t>
  </si>
  <si>
    <t>SULFADIAZINA DE PLATA 1% (PROTOSKIN) CREMA X 30GR (TIARES) FV. 03/2028</t>
  </si>
  <si>
    <t>SULFADIAZINA DE PLATA 1% (PROTOSULFIL) CREMA X 15GR (ROWE) FV. 04/2029</t>
  </si>
  <si>
    <t>SULFADIAZINA DE PLATA 1% (PROTOSULFIL) CREMA X 30GR (ROWE) FV. 08/2029</t>
  </si>
  <si>
    <t>SULFADIAZINA DE PLATA 1% CREMA X 30GR (KIMICEG) FV. 06/2027</t>
  </si>
  <si>
    <t>SULFADIAZINA DE PLATA 1% TUBO X 30GR (COASPHARMA) FV. 03/2027</t>
  </si>
  <si>
    <t>SULFADIAZINA DE PLATA 1% TUBO X 30GR (H&amp;M) FV. 03/2028</t>
  </si>
  <si>
    <t>TACROLIMUS 0.03% (CROMUS) UNG DERMICO X 15GR (VIVAX) FV. 12/2026</t>
  </si>
  <si>
    <t>TACROLIMUS 0.1% (CROMUS) UNG DERMICO X 15GR (VIVAX) FV. 11/2027</t>
  </si>
  <si>
    <t>TERBINAFINA 1% (LOSIL-C) CREMA TOPICA X 20GR (ALPHARMA) FV. 08/2026</t>
  </si>
  <si>
    <t>TERBINAFINA 1% (NAFINA) CREMA X 15GR (ROWE) FV. 06/2029</t>
  </si>
  <si>
    <t>TERBINAFINA 1% (PERTEN) CREMA TOPICA X 20GR (SIEGFRIED) FV. 05/2028</t>
  </si>
  <si>
    <t>TERBINAFINA 1% (PERTEN) GEL X 20GR (SIEGFRIED) FV. 08/2027</t>
  </si>
  <si>
    <t>TERBINAFINA 1% TUBO X 15GR (KIMICEG) FV. 04/2027</t>
  </si>
  <si>
    <t>TERBINAFINA 1% TUBO X 20GR (2N) FV. 04/2027</t>
  </si>
  <si>
    <t>TERBINAFINA 1% TUBO X 20GR (H&amp;M) FV. 03/2028</t>
  </si>
  <si>
    <t>TERBINAFINA 1% TUBO X 20GR (H&amp;M) FV. 07/2027</t>
  </si>
  <si>
    <t>TERBINAFINA BP 1% (TERBIFEET) CREMA X 20G (TIARES) FV. 04/2028</t>
  </si>
  <si>
    <t>TERBINAFINA CLORHIDRATO 1% (FARBICIL) CREMA TOPICA X 15GR (MEDIHEALTH) FV. 07/2028</t>
  </si>
  <si>
    <t>TOBRAMICINA 0.3% (POENTOBRAL) GEL X 5GR (POEN) FV. 05/2027</t>
  </si>
  <si>
    <t>TOBRAMICINA 0.3% (TOBRASOL) UNG OFT X 7.5GR (OFTALMI) FV. 07/2027</t>
  </si>
  <si>
    <t>TOBRAMICINA 0.3% + DEXAMETASONA 0.1% (TODEX) UNG OFT X 7.5GR (OFTALMI) FV. 06/2027</t>
  </si>
  <si>
    <t>TRETINOINA 0.025% (BETARRETIN) CREMA TOPICA X 30GR (MEDIHEALTH) FV. 10/2027</t>
  </si>
  <si>
    <t>TRETINOINA 0.025% (BETARRETIN) GEL X 30GR (MEDIHEALTH) FV. 06/2027</t>
  </si>
  <si>
    <t>TRETINOINA 0.05% (BETARRETIN) CREMA TOPICA X 30GR (MEDIHEALTH) FV. 10/2029</t>
  </si>
  <si>
    <t>TRETINOINA 0.05% GEL X 20GR (H&amp;M) FV. 05/2027</t>
  </si>
  <si>
    <t>TRETINOINA AL 0.05% (RETI-1) CREMA TOPICA X 30GR (FARMAGENIK) FV.04/2027</t>
  </si>
  <si>
    <t>TRIAMCINOLONA 0.1% CREMA X 25GR (2N) FV. 08/2026</t>
  </si>
  <si>
    <t>TRIBENOSIDO + HEPARINOIDE + LIDOCAINA (BARGONIL 2%) UNG X 10GR (ROWE) FV. 08/2029</t>
  </si>
  <si>
    <t>TRIBENOSIDO + HEPARINOIDE + LIDOCAINA (BARGONIL 2%) UNG X 30GR (ROWE) FV. 08/2029</t>
  </si>
  <si>
    <t>UNGUENTO CORPORAL REPARADOR CON PANTENOL (BRUCETIN KIDS) TUBO X 80GR (BRUPHARM) FV. 05/2028</t>
  </si>
  <si>
    <t>VITAMINA A + VITAMINA D + LANOLIN + OXIDO DE ZINC (ADEL) UNG X 50GR (PONCE &amp; BENZO) FV. 04/2027</t>
  </si>
  <si>
    <t>VITAMINA C 10% (CEVITMER) CREMA X 40GR (BOOZ) FV. 08/2027</t>
  </si>
  <si>
    <t>ACEBROFILINA 100MG/10ML (KLAS) JBE X 60ML (ELMOR) FV. 09/2027</t>
  </si>
  <si>
    <t>ACET. 125MG + CLORF. 0.5MG/5ML (CLORACE) JBE X 120ML S/AZUCAR SABOR FRAMBUESA (COFASA) FV. 07/2029</t>
  </si>
  <si>
    <t>ACETAMINOFEN + CLORFENIRAMINA + CAFEINA (NIPE) JBE X 120ML S/AZUCAR (VARGAS) FV. 09/2027</t>
  </si>
  <si>
    <t>ACETAMINOFEN 120MG/5ML (ANANTY) SUSP PED X 120ML SABOR A FRESA (PLUSANDEX) FV. 04/2027</t>
  </si>
  <si>
    <t>ACETAMINOFEN 120MG/5ML (ATAMEL) JBE X 120ML  SABOR A TUTTI FRUTTI (CALOX) FV. 09/2026</t>
  </si>
  <si>
    <t>ACETAMINOFEN 120MG/5ML (ATAMEL) JBE X 60ML SABOR A TUTTI FRUTTI (CALOX) FV. 03/2027</t>
  </si>
  <si>
    <t>ACETAMINOFEN 120MG/5ML (FEBRILIX) JBE SIN AZUCAR X 120ML (KIPHARM) FV. 02/2027</t>
  </si>
  <si>
    <t>ACETAMINOFEN 125MG + CLORF. 0.5MG/5ML (ACETACLOR) JBE PED X 120ML (BIOFARCO) FV. 07/2027</t>
  </si>
  <si>
    <t>ACETAMINOFEN 125MG + CLORFENIRAMINA 0.5/5ML (NOXPIRIN) JBE X 120ML (SIEGFRIED) FV. 03/2027</t>
  </si>
  <si>
    <t>ACETAMINOFEN 125MG+CLORFENIRAMINA 1MG/5ML (BROXOL GRIP) JBE PED X 120ML SABOR CHICLE (PHARMETIQUE) FV.09/27</t>
  </si>
  <si>
    <t>ACETAMINOFEN 160MG/5ML (ANANTY FORTE) JBE PED X 120ML SABOR A FRESA (PLUSANDEX) FV. 06/2027</t>
  </si>
  <si>
    <t>ACETAMINOFEN 160MG/5ML (ANANTY FORTE) JBE PED X 60ML (PLUSANDEX) FV. 02/2027</t>
  </si>
  <si>
    <t>ACETAMINOFEN 160MG/5ML (TACHIPIRIN FORTE) SUSP X 120ML SABOR TUTTI FRUTTI S/AZUCAR (ELMOR) FV. 12/2027</t>
  </si>
  <si>
    <t>ACETAMINOFEN 180MG/5ML (ACETAFEN FORTE) SUSP PED X 120ML (BIOFARCO) FV. 09/2026</t>
  </si>
  <si>
    <t>ACETAMINOFEN 180MG/5ML (ANALPER) JBE PED X 120ML (PHARMETIQUE) FV. 05/2027</t>
  </si>
  <si>
    <t>ACETAMINOFEN 180MG/5ML (APIRET) JBE X 120ML (OFTALMI) FV. 05/2027</t>
  </si>
  <si>
    <t>ACETAMINOFEN 180MG/5ML (APIRET) JBE X 60ML (OFTALMI) FV. 08/2027</t>
  </si>
  <si>
    <t>ACETAMINOFEN 180MG/5ML (BREXIN) JBE PED X 120ML (COFASA) FV. 08/2028</t>
  </si>
  <si>
    <t>ACETAMINOFEN 180MG/5ML (FEBRIP) JBE PED X 60ML (MEGALABS) FV. 03/2027</t>
  </si>
  <si>
    <t>ACETAMINOFEN 180MG/5ML JBE PED X 120ML (BIOQUIMICA) FV. 03/2028</t>
  </si>
  <si>
    <t>ACETAMINOFEN 180MG/5ML JBE X 120ML SABOR A FRAMBUESA (ALESS PHARMACEUTICALS) FV. 05/2027</t>
  </si>
  <si>
    <t>ACETAMINOFEN 180MG/5ML SUSP PED X 120ML (BIOGLASS) FV. 11/2026</t>
  </si>
  <si>
    <t>ACETAMINOFEN 325MG + CAFEINA 32MG + CLORFENIRAMINA 4MG/15ML (SINUTIL) JBE X 90ML (VINCENTI) FV. 07/2027</t>
  </si>
  <si>
    <t>ACETAMINOFEN 325MG + CLORFENIRAMINA 1.25/5ML (NOXPIRIN) JBE X 120ML (SIEGFRIED) FV. 02/2027</t>
  </si>
  <si>
    <t>ACICLOVIR 200MG/5ML SUSP X 100ML (DISTRILAB) FV. 08/2027</t>
  </si>
  <si>
    <t>ACIDO ASCORBICO 100MG/5ML (VITAMINA C) JBE PED X 120ML (2N) FV. 05/2027</t>
  </si>
  <si>
    <t>ACIDO ASCORBICO 100MG/ML (VITACON C) JBE X 120ML (BIOFARCO) FV. 04/2027</t>
  </si>
  <si>
    <t>ACIDO ASCORBICO 100MG/ML (VITAMINA C) JBE PED X 120ML (BIOQUIMICA) FV. 03/2028</t>
  </si>
  <si>
    <t>ACIDO ASCORBICO 200MG/5ML (DISTAMIN C) JBE X 120ML SABOR A NARANJA (DISTRILAB) FV. 01/2028</t>
  </si>
  <si>
    <t>ACIDO ASCORBICO 50MG/5ML (VITREXON) JBE PED X 120ML (VARGAS) FV. 05/2027</t>
  </si>
  <si>
    <t>ACIDO VALPROICO 250MG/5ML (DIALPRON) JBE X 120ML (DISTRILAB) FV. 01/2028</t>
  </si>
  <si>
    <t>ACIDO VALPROICO 250MG/5ML (VASTRON) SUSP X 180ML (CLEO) FV. 12/2026</t>
  </si>
  <si>
    <t>ACIDO VALPROICO 250MG/5ML JBE X 100ML (S&amp;G) FV. 09/2026</t>
  </si>
  <si>
    <t>ACIDO VALPROICO 250MG/5ML JBE X 120ML (H&amp;M) FV. 03/2028</t>
  </si>
  <si>
    <t>ACIDO VALPROICO 250MG/5ML JBE X 180ML (LAND) FV. 11/2027</t>
  </si>
  <si>
    <t>ACIDO VALPROICO 250MG/5ML JBE X 60ML (ZAKI) FV. 11/2027</t>
  </si>
  <si>
    <t>ALBENDAZOL 4% SACHET X 10ML (COASPHARMA) FV. 07/2026</t>
  </si>
  <si>
    <t>ALBENDAZOL 4% SUSP X 10ML (COASPHARMA) FV. 10/2026</t>
  </si>
  <si>
    <t>ALBENDAZOL 400MG/10ML (BEVINDAZOL) SUSP X 10ML (VINCENTI) FV. 10/2026</t>
  </si>
  <si>
    <t>ALBENDAZOL 400MG/10ML SUSP X 10ML (PLUSANDEX) FV. 06/2026</t>
  </si>
  <si>
    <t>ALBENDAZOL 400MG/10ML SUSP X 10ML (PLUSANDEX) FV. 06/2027</t>
  </si>
  <si>
    <t>ALGI DE SODIO + BICAR DE SODIO (GASTRO FULL MAX) SACHET X 10ML SABOR A CEREZA (COASPHARMA) FV. 04/2027</t>
  </si>
  <si>
    <t>ALGI. DE SOD. + BICAR. DE SOD. + CARB. DE CAL. (GASTRO FULL) SACHET X 10ML A MENTA (COASPHARMA) FV. 05/2027</t>
  </si>
  <si>
    <t>AMBROXOL 15MG/5ML (MISULVAN) JBE PED X 120ML (PLUSANDEX) FV. 02/2027</t>
  </si>
  <si>
    <t>AMBROXOL 15MG/5ML (MUCOLIPTO) FRASCO X 90ML (VARGAS) FV. 03/2027</t>
  </si>
  <si>
    <t>AMBROXOL 15MG/5ML (MUCOMAX) JBE PED X 120ML (KIPHARM) FV. 04/2027</t>
  </si>
  <si>
    <t>AMBROXOL 15MG/5ML (MUCORAMA) FRASCO X 118ML (VARGAS) FV. 02/2027</t>
  </si>
  <si>
    <t>AMBROXOL 15MG/5ML + CLENBUTEROL 0.01MG/5ML (MISULVAN COMPOSITUM) JBE ADULTO X 120ML (PLUSANDEX) FV. 02/2027</t>
  </si>
  <si>
    <t>AMBROXOL 15MG/5ML + CLENBUTEROL 10MCG/5ML (ARBIXIL) JBE X 120ML (SIEGFRIED) FV. 09/2027</t>
  </si>
  <si>
    <t>AMBROXOL 30MG + LORATADINA 5MG (MISULVAN FORTE) JBE ADULTO X 120ML (PLUSANDEX) FV. 05/2028</t>
  </si>
  <si>
    <t>AMBROXOL 30MG + LORATADINA 5MG/5ML (CLORACOLD) JBE X 120ML (COFASA) FV. 05/2027</t>
  </si>
  <si>
    <t>AMBROXOL 30MG + LORATADINA 5MG/5ML (MUCLAR) JBE X 60ML SABOR A FRAMBUESA (DOLLDER) F.V 01/2027</t>
  </si>
  <si>
    <t>AMBROXOL 30MG/5ML (MISULVAN) JBE ADULTO X 120ML (PLUSANDEX) FV. 02/2028</t>
  </si>
  <si>
    <t>AMBROXOL 30MG/5ML (MUCOMAX) JBE X 120ML (KIPHARM) FV. 05/2027</t>
  </si>
  <si>
    <t>AMBROXOL 30MG/5ML (MUCOXOL) JBE X 120ML (OFTALMI) FV. 11/2027</t>
  </si>
  <si>
    <t>AMBROXOL 7.5MG + CLENBUTEROL 0.005MG/5ML (MISULVAN COMPOSITUM) JBE PED X 120ML (PLUSANDEX) FV. 02/2027</t>
  </si>
  <si>
    <t>AMBROXOL 7.5MG/5ML + CLENBUTEROL 5MCG/5ML (ARBIXIL) JBE PED X 120ML (SIEGFRIED) FV. 02/2028</t>
  </si>
  <si>
    <t>AMOX. 600MG + ACIDO CLAV. 42.9MG/5ML (DOXICLAV FORTE KIDS) SUSP X 60ML SABOR A FRESA (DISTRILAB) FV. 10/2027</t>
  </si>
  <si>
    <t>AMOXICILINA + ACIDO CLAV. 642.9MG/5ML (AUGMEXICLAV) SUSP X 60ML (UNIPHARMA) FV. 02/2027</t>
  </si>
  <si>
    <t>AMOXICILINA 250MG + ACIDO CLAV. 62.5MG/5ML (AMOXIVAL A.C.) SUSP ORAL X 60ML (VALMORCA) FV. 06/2027</t>
  </si>
  <si>
    <t>AMOXICILINA 250MG + ACIDO CLAV. 62.5MG/5ML (CLAVUROL) P/SUSP X 100ML (VIDA LABS) FV. 01/2026</t>
  </si>
  <si>
    <t>AMOXICILINA 250MG + ACIDO CLAV. 62.5MG/5ML (DOXICLAV KIDS) SUSP X 60ML (DISTRILAB) FV. 10/2027</t>
  </si>
  <si>
    <t>AMOXICILINA 250MG + ACIDO CLAV. 62.5MG/5ML SUSP X 60ML (ANGELUS) F.V 10/2026</t>
  </si>
  <si>
    <t>AMOXICILINA 250MG + ACIDO CLAV. 62.5MG/5ML SUSP X 60ML (ZAKI) FV. 07/2028</t>
  </si>
  <si>
    <t>AMOXICILINA 250MG/5MG SUSP PED X 60ML (CALOX) FV. 11/2027</t>
  </si>
  <si>
    <t>AMOXICILINA 250MG/5MG SUSP PED X 60ML (DROGECA) FV. 06/2027</t>
  </si>
  <si>
    <t>AMOXICILINA 250MG/5ML (AMOXIVAL) JBE X 90ML (VALMORCA) FV. 08/2027</t>
  </si>
  <si>
    <t>AMOXICILINA 250MG/5ML (BACXIN) JBE PED X 100ML (2N) FV. 10/2027</t>
  </si>
  <si>
    <t>AMOXICILINA 250MG/5ML (CLAVUMEDC) SUSP X 100ML (IPS) F.V 07/2027</t>
  </si>
  <si>
    <t>AMOXICILINA 250MG/5ML SUSP X 100ML (BRIXMEDIC) F.V 09/2027</t>
  </si>
  <si>
    <t>AMOXICILINA 250MG/5ML SUSP X 100ML (COASPHARMA) F.V 12/2026</t>
  </si>
  <si>
    <t>AMOXICILINA 250MG/5ML SUSP X 60ML (H&amp;M) FV. 12/2026</t>
  </si>
  <si>
    <t>AMOXICILINA 250MG/5ML SUSP X 60ML (S&amp;G) FV. 08/2027</t>
  </si>
  <si>
    <t>AMOXICILINA 250MG/5ML SUSP X 60ML SABOR A FRESA (DISTRILAB) F.V 02/2027</t>
  </si>
  <si>
    <t>AMOXICILINA 250MG/5ML SUSP X 60ML SABOR A NARANJA (FARMAMED) FV. 07/2027</t>
  </si>
  <si>
    <t>AMOXICILINA 400MG + ACIDO CLAV. 57MG (AMOKLAVIN-BID) SUSP ORAL X 70ML (DEVA) FV.07/2027</t>
  </si>
  <si>
    <t>AMOXICILINA 400MG + ACIDO CLAV. 57MG/5ML (AMOXIVAL A.C.) PVO P/SUSP PED X 60ML (VALMORCA) FV. 07/2027</t>
  </si>
  <si>
    <t>AMOXICILINA 400MG + ACIDO CLAV. 57MG/5ML SUSP X 60ML (BUKA) FV. 07/2026</t>
  </si>
  <si>
    <t>AMOXICILINA 400MG + ACIDO CLAVULANICO 57MG/5ML (AMOXTIN) SUSP X 60ML (ALESS PHARMACEUTICALS) FV. 12/2026</t>
  </si>
  <si>
    <t>AMOXICILINA 600MG + ACIDO CLAV. 42.9MG/5ML (CLAVUMEDC) SUSP X 60ML (IPS) F.V 07/2027</t>
  </si>
  <si>
    <t>AMOXICILINA 600MG + ACIDO CLAV. 42.9MG/5ML (CLAVUTAN) SUP X 60ML (ZORIAK) FV. 01/2027</t>
  </si>
  <si>
    <t>AMOXICILINA 600MG + ACIDO CLAV. 42.9MG/5ML SUSP X 60ML (DAC55) FV. 07/2026</t>
  </si>
  <si>
    <t>AMOXICILINA 600MG + ACIDO CLAVULANICO 42.9MG/5ML (AMOXTIN) SUSP X 60ML (ALESS PHARMACEUTICALS) FV. 01/2027</t>
  </si>
  <si>
    <t>AMOXICILINA 750MG/5ML (AMOXIVAL) JBE X 70ML (VALMORCA) FV. 09/2029</t>
  </si>
  <si>
    <t>AMPICILINA 125MG/5ML SUSP X 100ML (KMPLUS) F.V 08/2027</t>
  </si>
  <si>
    <t>AMPICILINA 250MG/5ML SUSP PED X 60ML (ZUZU) F.V 12/2027</t>
  </si>
  <si>
    <t>AMPICILINA 250MG/5ML SUSP X 60ML (LA SANTE) FV. 05/2027</t>
  </si>
  <si>
    <t>AZITROMICINA 200MG/5ML (ARZOMIDOL) SUSP X 15ML (DOLLDER) FV. 09/2027</t>
  </si>
  <si>
    <t>AZITROMICINA 200MG/5ML (AZEEWELL-200) SUSP X 15ML (WELLONA PHARMA) FV. 07/2026</t>
  </si>
  <si>
    <t>AZITROMICINA 200MG/5ML (ZITROBIO) SUSP X 15ML (BIO-MERCY) FV. 05/2028</t>
  </si>
  <si>
    <t>AZITROMICINA 200MG/5ML (ZITROPRAD) SUSP X 15ML (DPT) FV. 03/2026</t>
  </si>
  <si>
    <t>AZITROMICINA 200MG/5ML SUSP ORAL X 22.5ML (ALESS PHARMACEUTICAL) FV. 06/2027</t>
  </si>
  <si>
    <t>AZITROMICINA 200MG/5ML SUSP X 15ML (ANGELUS) FV. 03/2027</t>
  </si>
  <si>
    <t>AZITROMICINA 200MG/5ML SUSP X 15ML (COASPHARMA) FV. 02/2027</t>
  </si>
  <si>
    <t>AZITROMICINA 200MG/5ML SUSP X 15ML (DROGECA) FV. 06/2027</t>
  </si>
  <si>
    <t>AZITROMICINA 200MG/5ML SUSP X 15ML (LAND) FV.10/2027</t>
  </si>
  <si>
    <t>AZITROMICINA 200MG/5ML SUSP X 15ML SABOR A FRESA (DISTRILAB) FV. 03/2028</t>
  </si>
  <si>
    <t>AZITROMICINA 200MG/5ML SUSP X 30ML (BUKA) FV.02/2028</t>
  </si>
  <si>
    <t>AZITROMICINA 200MG/5ML SUSP X 30ML (ZAKI) FV. 11/2027</t>
  </si>
  <si>
    <t>BENCIDAMINA 0.15% (BEDEX) SOL BUCAL X 120ML (PLUSANDEX) FV. 02/2027</t>
  </si>
  <si>
    <t>BENCIDAMINA 0.15% + CETILPIRIDINIO 0.25% (BUCOXOLGAR) SOL X 120ML SABOR FRUTOS ROJOS (PHARMETIQUE) FV. 11/2027</t>
  </si>
  <si>
    <t>BENCIDAMINA 0.15% + CETILPIRIDINIO 0.25% (BUCOXOLGAR) SOL X 120ML SABOR MENTA (PHARMETIQUE) FV. 07/2027</t>
  </si>
  <si>
    <t>BENCIDAMINA 0.15% + CLORURO DE CETILPIRIDINIO 0.25% (FLOMED) SOL BUCAL TOPICA X 180ML (ELMOR) FV. 08/2028</t>
  </si>
  <si>
    <t>BENCIDAMINA 0.15% SOL BUCAL X 120ML (COFASA) FV. 07/2029</t>
  </si>
  <si>
    <t>BENZIDAMINA 0.15% (AZUTAN) SOL TOPICO BUCAL X 180ML (BIOTECH) FV. 08/2027</t>
  </si>
  <si>
    <t>BENZIDAMINA 0.15% + CETILPIRIDINO 0.25% (ISOSPRAY PLUS) JBE X 180ML (BIOTECH) FV. 02/2027</t>
  </si>
  <si>
    <t>BIC. DE SODIO 0.40GRS/15ML + ALGI. DE SODIO 0.375GRS/15ML (REFLUXYL) JBE X 120ML (VARGAS) FV. 05/2027</t>
  </si>
  <si>
    <t>BIC. DE SODIO 0.40GRS/15ML + ALGI. DE SODIO 0.375GRS/15ML (REFLUXYL) JBE X 240ML (VARGAS) FV. 02/2027</t>
  </si>
  <si>
    <t>BISMUTO SUBCARBO. 262MG+CARB. DE CALCIO 500MG/15ML (KLINCOSAL) SUSP X 180ML SABOR UVA (MEGALABS) FV.08/2027</t>
  </si>
  <si>
    <t>BROMEXINA 4MG/5ML (BRODOX) JBE PED X 120ML (2N) FV. 10/2027</t>
  </si>
  <si>
    <t>BROMEXINA 4MG/5ML (BROFLEMA) JBE PED X 120ML (BIOTECH) FV. 08/2027</t>
  </si>
  <si>
    <t>BROMEXINA 4MG/5ML (BROMECOR) JBE PED X 120ML (BIOQUIMICA) FV. 04/2027</t>
  </si>
  <si>
    <t>BROMEXINA 4MG/5ML JBE X 120ML (QUIM-FAR) FV. 08/2027</t>
  </si>
  <si>
    <t>BROMEXINA 4MG/5ML JBE X 120ML (S&amp;G) FV. 09/2027</t>
  </si>
  <si>
    <t>BROMEXINA 8MG/5ML (BROFLEMA) JBE X 120ML (BIOTECH) FV. 08/2027</t>
  </si>
  <si>
    <t>BROMEXINA 8MG/5ML (DISMEXINA) JBE X 120ML SABOR A FRESA (DISTRILAB) FV. 08/2027</t>
  </si>
  <si>
    <t>BROMEXINA 8MG/5ML JBE X 120ML (BIOQUIMICA) FV. 10/2028</t>
  </si>
  <si>
    <t>BROMEXINA 8MG/5ML JBE X 120ML (POLINAC) FV. 07/2028</t>
  </si>
  <si>
    <t>BROMEXINA 8MG/5ML JBE X 120ML (QUIM-FAR) FV. 10/2027</t>
  </si>
  <si>
    <t>BUTILBROMURO DE HIOSCINA 6.67MG + METAMIZOL 333.40MG/ML (FLEMIBAR) SOL ORAL X 20ML (ROWE) FV. 08/2027</t>
  </si>
  <si>
    <t>CALCIO + VITAMINA D3 + ZINC (CALZINC D) SUSP ORAL X 240ML (BIOFARCO) FV. 05/2027</t>
  </si>
  <si>
    <t>CALCIO + VITAMINA D3 + ZINC (EKICAL) ALIMENTO LIQUIDO SUSP X 120ML (BIOTECH) FV. 07/2027</t>
  </si>
  <si>
    <t>CARBOXIMETILCISTEINA 100MG/5ML (GULAPER) JBE PED X 120ML (MEGALABS) FV. 04/2027</t>
  </si>
  <si>
    <t>CARBOXIMETILCISTEINA 100MG/5ML (GULAPER) JBE PED X 60ML (MEGALABS) FV. 04/2027</t>
  </si>
  <si>
    <t>CARBOXIMETILCISTEINA 250MG/5ML (GULAPER) JBE ADULTO X 120ML (MEGALABS) FV. 05/2027</t>
  </si>
  <si>
    <t>CARBOXIMETILCISTEINA 250MG/5ML (LOGANIL) JBE ADULTO X 120ML (BIOTECH) FV. 02/2027</t>
  </si>
  <si>
    <t>CARBOXIMETILCISTEINA 250MG/5ML (MUCOFAR) JBE ADUL X 120ML (QUIM-FAR) FV. 07/2027</t>
  </si>
  <si>
    <t>CARBOXIMETILCISTEINA 750MG/15ML (BROXOL FLEM) JBE ADULTO X 120ML (PHARMETIQUE) FV. 07/2027</t>
  </si>
  <si>
    <t>CEFADROXILO 250MG/5ML (CEFONAX) SUSP PVO X 60ML (ELMOR) FV. 02/2027</t>
  </si>
  <si>
    <t>CEFADROXILO 250MG/5ML (CEFOTAS) SUSP X 100ML (MEGALABS) FV. 10/2027</t>
  </si>
  <si>
    <t>CEFADROXILO 250MG/5ML (UNIDROXY) SUSP X 60ML (UNIPHARMA) FV.06/2028</t>
  </si>
  <si>
    <t>CEFADROXILO 250MG/5ML SUSP X 100ML (BRIXMEDIC) FV. 09/2027</t>
  </si>
  <si>
    <t>CEFADROXILO 250MG/5ML SUSP X 100ML SABOR A BANANA (DISTRILAB) FV. 01/2028</t>
  </si>
  <si>
    <t>CEFADROXILO 250MG/5ML SUSP X 60ML (ALESS PHARMACUETICALS) FV. 10/2027</t>
  </si>
  <si>
    <t>CEFADROXILO 250MG/5ML SUSP X 60ML (DAC55) FV. 01/2027</t>
  </si>
  <si>
    <t>CEFADROXILO 250MG/5ML SUSP X 60ML (DROGECA) FV. 06/2027</t>
  </si>
  <si>
    <t>CEFADROXILO 250MG/5ML SUSP X 60ML (LA SANTE) FV. 03/2027</t>
  </si>
  <si>
    <t>CEFADROXILO 250MG/5ML SUSP X 60ML (ZAKI) FV. 12/2027</t>
  </si>
  <si>
    <t>CEFADROXILO 250MG/5ML SUSP X 75ML (GENVEN) FV. 11/2027</t>
  </si>
  <si>
    <t>CEFALEXINA 125MG/5ML SUSP X 60ML (UNIPHARMA) FV. 07/2026</t>
  </si>
  <si>
    <t>CEFALEXINA 250MG/5ML SUSP X 60ML (UNIPHARMA) FV 07/2028</t>
  </si>
  <si>
    <t>CEFIXIMA 100MG/5ML (BACEF) SUSP PED X 60ML SABOR A FRESA (2N) FV. 05/2028</t>
  </si>
  <si>
    <t>CEFIXIMA 100MG/5ML (CEFICEF) SUSP PED X 60ML (ALESS PHARMACEUTICALS) FV. 11/2026</t>
  </si>
  <si>
    <t>CEFIXIMA 100MG/5ML (CEFIXTAN) JBE X 60ML (ZORIAK) FV. 06/2026</t>
  </si>
  <si>
    <t>CEFIXIMA 100MG/5ML PVO P/SUSP X 60ML SABOR A FRESA (DISTRILAB) FV. 05/2027</t>
  </si>
  <si>
    <t>CEFIXIMA 100MG/5ML SUSP X 60ML (DAC55) FV. 07/2026</t>
  </si>
  <si>
    <t>CETILPIRIDINIO 0.05% (SOLUNOVAR) SOL BUCAL X 240ML (VINCENTI) FV. 10/2027</t>
  </si>
  <si>
    <t>CETILPIRIDINIO 0.25GR + BENCIDAMINA 0.15GR/100ML (SOLUNOVAR COMPUESTO) SOL X 120ML (VINCENTI) FV. 05/2027</t>
  </si>
  <si>
    <t>CETIRIZINA 1MG/ML (TALZIC) JBE X 120ML (ELMOR) FV. 02/2027</t>
  </si>
  <si>
    <t>CETIRIZINA 1MG/ML JBE X 60ML (KIMICEG) FV. 08/2027</t>
  </si>
  <si>
    <t>CETIRIZINA 5MG + PSEUDOEFEDRINA 60MG (CETRAL D) SOL ORAL X 60ML (SIEGFRIED) FV. 06/2029</t>
  </si>
  <si>
    <t>CETIRIZINA 5MG/5ML (CELAY) SOL ORAL X 100ML (COFASA) FV. 05/2027</t>
  </si>
  <si>
    <t>CETIRIZINA 5MG/5ML (CETRAL) SOL ORAL X 60ML (SIEGFRIED) FV. 09/2027</t>
  </si>
  <si>
    <t>CETIRIZINA 5MG/5ML (CIZTAMIN) JBE X 60ML (2N) FV. 10/2027</t>
  </si>
  <si>
    <t>CETIRIZINA 5MG/5ML FRASCO X 60ML (ALESS PHARMACEUTICALS) FV. 08/2027</t>
  </si>
  <si>
    <t>CETIRIZINA 5MG/5ML JBE X 60ML (LA SANTE) FV. 07/2028</t>
  </si>
  <si>
    <t>CETIRIZINA 5MG/5ML JBE X 60ML SABOR A MORA AZUL (ECAR) FV. 02/2027</t>
  </si>
  <si>
    <t>CETIRIZINA 5MG/5ML SOL ORAL X 60ML (DISTRILAB) FV. 05/2028</t>
  </si>
  <si>
    <t>CIANOCO. + NIACINAMIDA + RIBOFLAVIN + PIRIDOXINA + TIAMINA (DOCE-PLEX) JBE X 120ML (SIEGFRIED) FV. 05/2026</t>
  </si>
  <si>
    <t>CIPROEPTADINA + VIT B + VIT C (PETIVIT BC) JBE X 240ML SABOR A FRESA (BRASTERAPICA) FV. 04/2027</t>
  </si>
  <si>
    <t>CIPROEPTADINA 0.8MG/ML + VIT B + VIT C (APETIVITON BC) JBE X 240ML (CIFARMA) FV. 03/2027</t>
  </si>
  <si>
    <t>CIPROFLOXACINA 250MG/5ML SUSP PVO X 60ML (S&amp;G) FV. 12/2026</t>
  </si>
  <si>
    <t>CLARITROMICINA 250MG/5ML (CLARIMIN) SUSP ORAL PED X 100ML (HUMAN BIOSCIENCE) FV. 09/2026</t>
  </si>
  <si>
    <t>CLARITROMICINA 250MG/5ML (INNOBROX) SUSP X 60ML (INNOVACION QUIMICA) FV. 08/2027</t>
  </si>
  <si>
    <t>CLENBUTEROL 0.005MG/5ML (BRODILIN) JBE PED X 120ML (ZUOZ PHARMA) FV. 10/2027</t>
  </si>
  <si>
    <t>CLENBUTEROL 0.010MG/5ML (CLENBUNAL) JBE X 120ML (ROWE) FV. 02/2029</t>
  </si>
  <si>
    <t>CLENBUTEROL 0.010MG/5ML + AMBROXOL 15MG/5ML (CLENBUXOL) JBE X 120ML (ROWE) FV. 10/2027</t>
  </si>
  <si>
    <t>COMPLEJO B (MIOVIT) GOTAS PED X 20ML (COFASA) FV. 03/2027</t>
  </si>
  <si>
    <t>COMPLEJO B (MIOVIT) JBE X 180ML (COFASA) FV. 05/2027</t>
  </si>
  <si>
    <t>COMPLEJO B (VITACON B COMPLEX) JBE X 180ML SABOR A NARANJA (BIOFARCO) FV.08/2027</t>
  </si>
  <si>
    <t>COMPLEJO B + AMINOACIDOS (LISIN-BE) ALIMENTO LIQUIDO JBE X 120ML (BIOTECH) FV. 09/2027</t>
  </si>
  <si>
    <t>COMPLEJO B + VITAMINAS (DISTAMIN B) JBE X 120ML SABOR A NARANJA (DISTRILAB) FV. 01/2027</t>
  </si>
  <si>
    <t>COMPLEJO B JBE X 120ML (S&amp;G) FV. 09/2027</t>
  </si>
  <si>
    <t>COMPLEJO B VITAMINICO (NOVHEPAR B12) JBE X 180ML (VINCENTI) FV. 04/2027</t>
  </si>
  <si>
    <t>COMPLEJO B VITAMINICO (NOVHEPAR B12) JBE X 90ML (VINCENTI) FV. 04/2027</t>
  </si>
  <si>
    <t>DESLORATADINA 0.05% SOL ORAL X 60ML SABOR A CHICLE (COASPHARMA) FV. 06/2026</t>
  </si>
  <si>
    <t>DESLORATADINA 0.5MG/ML (DESLER) JBE PED X 60 ML (PHARMETIQUE) FV. 08/2027</t>
  </si>
  <si>
    <t>DESLORATADINA 0.5MG/ML (DESLORAT) JBE X 60ML (OFTALMI) FV. 03/2027</t>
  </si>
  <si>
    <t>DESLORATADINA 0.5MG/ML (DEXTAMIN) JBE PED X 120ML (PLUSANDEX) FV. 01/2027</t>
  </si>
  <si>
    <t>DESLORATADINA 0.5MG/ML (DEXTAMIN) JBE PED X 60ML (PLUSANDEX) FV. 03/2027</t>
  </si>
  <si>
    <t>DESLORATADINA 0.5MG/ML JBE X 60ML (BIOQUIMICA) FV. 05/2028</t>
  </si>
  <si>
    <t>DESLORATADINA 0.5MG/ML SOL ORAL X 60ML (GENVEN) FV. 03/2027</t>
  </si>
  <si>
    <t>DESLORATADINA 2.5MG/5ML (LIBERDUX) JBE X 60ML (SIEGFRIED) FV. 11/2026</t>
  </si>
  <si>
    <t>DESLORATADINA 2.5MG/5ML (SINALER) JBE PED X 60ML (ALESS PHARMACEUTICAL) FV. 08/2026</t>
  </si>
  <si>
    <t>DESLORATADINA 2.5MG/5ML JBE X 60ML (KIMICEG) FV. 03/2027</t>
  </si>
  <si>
    <t>DEXKETOPROFENO 25MG/10ML SOL ORAL X 10ML (CALOX) FV. 06/2027</t>
  </si>
  <si>
    <t>DEXTROMETORFANO 15MG/5ML (CLASOL) JBE X 120ML SABOR A NARANJA (ANGELUS) FV.11/2027</t>
  </si>
  <si>
    <t>DEXTROMETORFANO 15MG/5ML (DEXTONIL) JBE X 120ML (PLUSANDEX) FV. 03/2027</t>
  </si>
  <si>
    <t>DEXTROMETORFANO 15MG/5ML (YONAL) JBE X 120ML (BIOTECH) FV. 09/2027</t>
  </si>
  <si>
    <t>DEXTROMETORFANO 15MG/5ML + CLORFENIRAMINA 3MG/5ML (PREVERAL) JBE X 120ML (VARGAS) FV. 03/2027</t>
  </si>
  <si>
    <t>DEXTROMETORFANO 15MG/5ML + CLORFENIRAMINA 3MG/5ML (YONALAT) JBE X 120ML (BIOTECH) FV. 05/2027</t>
  </si>
  <si>
    <t>DEXTROMETORFANO 30MG/15ML (TILODRIN) JBE X 120ML (SIEGFRIED) FV. 03/2027</t>
  </si>
  <si>
    <t>DEXTROMETORFANO 4MG/ML (YONALIN) SOL PED X 15ML (BIOTECH) FV. 07/2027</t>
  </si>
  <si>
    <t>DEXTROMETORFANO 7.5MG/5ML + CLORFENIRAMINA 2MG/5ML (PROMEDINA) JBE X 120ML (VARGAS) FV. 04/2027</t>
  </si>
  <si>
    <t>DICLOFENAC POTASICO 1.8MG/ML (CLOFEN) SUSP X 120ML (DOLLDER) F.V 07/2027</t>
  </si>
  <si>
    <t>DICLOFENAC POTASICO 1.8MG/ML (CLOFEN) SUSP X 60ML (DOLLDER) FV. 02/2027</t>
  </si>
  <si>
    <t>DICLOFENAC POTASICO 1.8MG/ML (DICLODEX) JBE PED X 120ML (PLUSANDEX) FV. 05/2027</t>
  </si>
  <si>
    <t>DICLOFENAC POTASICO 1.8MG/ML (DICLORET) SUSP ORAL PED X 60ML SABOR FRAMBUESA (OFTALMI) FV.07/2026</t>
  </si>
  <si>
    <t>DICLOFENAC POTASICO 1.8MG/ML (DISFENAC) JBE PED X 120ML SABOR A FRESA (DISTRILAB) FV. 03/2028</t>
  </si>
  <si>
    <t>DICLOFENAC POTASICO 10MG/5ML (DOLCAN) JBE PED X 120ML (MEGALABS) FV. 02/2027</t>
  </si>
  <si>
    <t>DICLOXACILINA 250MG/5ML P/SUSP JBE PED X 80ML (LA SANTE) FV. 03/2026</t>
  </si>
  <si>
    <t>DOMPERIDONA 1MG/ML (DOMPESIN) SUSP X 120ML (DOLLDER) F.V 06/2027</t>
  </si>
  <si>
    <t>DOMPERIDONA 1MG/ML (TONUM) SUSP X 100ML (BIOTECH) FV. 10/2027</t>
  </si>
  <si>
    <t>ECHINACEA 0.16ML+QUINCHONCHO 0.16ML+VIT C 0.2ML (BIOALERGON) SOL ORAL X 60ML (BIOINFINITY) FV. 10/2026</t>
  </si>
  <si>
    <t>FENITOINA 125MG/5ML SUSP X 120ML (VINCENTI) FV. 02/2027</t>
  </si>
  <si>
    <t>FEXOFENADINA 30MG/5ML (ALLEGRA) SUSP PED X 150ML (SANOFI) FV. 03/2027</t>
  </si>
  <si>
    <t>FEXOFENADINA 30MG/5ML SUSP PED X 120ML (LA SANTE) FV. 10/2027</t>
  </si>
  <si>
    <t>FOSFATO DE OXOLAMINA 28MG/5ML (PEREBRON) JBE PED X 120ML SABOR A FRAMBUESA (ELMOR) FV. 05/2028</t>
  </si>
  <si>
    <t>FOSFATO DE OXOLAMINA 50MG/5ML (PEREBRON) JBE X 120ML SABOR A FRAMBUESA (ELMOR) FV. 10/2027</t>
  </si>
  <si>
    <t>GLUCONATO DE CLORHEXIDINA 0.12% (PERIDONT) SOL TOPICA BUCAL X 240ML (OFTALMI) FV. 11/2027</t>
  </si>
  <si>
    <t>GLUCONATO DE CLORHEXIDINA 0.12% (PERIDONT) SOL TOPICA BUCAL X 350ML (OFTALMI) FV. 06/2027</t>
  </si>
  <si>
    <t>GUAIFENESINA 100MG/5ML (ACETOBEN) JBE ADUL/PED X 120ML (RONAVA) FV. 05/2027</t>
  </si>
  <si>
    <t>GUAIFENESINA 2GR + DEXTROMETORFANO 0,2GR (NOTUSIN) JBE PED X 120ML SABOR A CEREZA (SIEGFRIED) FV. 10/2026</t>
  </si>
  <si>
    <t>GUAIFENESINA 50MG/5ML (NOVACODIN) JBE X 120ML (VARGAS) FV. 09/2026</t>
  </si>
  <si>
    <t>GUAYACOLATO DE GLICERILO (GUAYAPROFF) JBE X 120ML (LAPROFF) FV. 10/2026</t>
  </si>
  <si>
    <t>HEDERA HELIX 7MG/ML (PHITOSS) JBE X 100ML SABOR A FRAMBUESA (BRASTEPHARMA) FV. 06/2028</t>
  </si>
  <si>
    <t>HEDERA HELIX 7MG/ML (PROSPAN) JBE X 100ML S/AZUCAR (MEGALABS) FV. 06/2027</t>
  </si>
  <si>
    <t>HEDERA HELIX 7MG/ML (ROWETOS) JBE X 200ML SIN AZUCAR (ROWE) FV. 09/2026</t>
  </si>
  <si>
    <t>HEDERA HELIX 7MG/ML (ROWETOS) JBE X 80ML SIN AZUCAR (ROWE) FV. 09/2026</t>
  </si>
  <si>
    <t>HEDERA HELIX L 0,035G/5ML (HEDRALIV) JBE X 120ML (PHARMETIQUE) FV. 07/2027</t>
  </si>
  <si>
    <t>HIDROX ALUM + HIDROX MAG + SIMET (DICIGEL) SUSP X 240ML SABOR A MENTA (PHARMETIQUE) FV. 07/2027</t>
  </si>
  <si>
    <t>HIDROX ALUM 4% + HIDROX MAG 4% + SIMET SUSP X 150ML SABOR A MENTA (COASPHARMA) FV. 02/2027</t>
  </si>
  <si>
    <t>HIDROX ALUM 4% + HIDROX MAG 4% + SIMET SUSP X 360ML SABOR A MENTA (COASPHARMA) FV. 12/2026</t>
  </si>
  <si>
    <t>HIDROXIDO DE MAGNESIO 8.5% SUSP ORAL X 120ML (COASPHARMA) FV. 10/2026</t>
  </si>
  <si>
    <t>HIERRO 150MG/15ML + VITAMINA B12 0.015MG/15ML (HEPAFOL FORTE) JBE X 120ML (SIEGFRIED) FV. 05/2027</t>
  </si>
  <si>
    <t>HIERRO 20MG + ACIDO FOLICO 80MCG/ML (IRFOL) GOTAS PED X 30ML (2N) FV. 06/2028</t>
  </si>
  <si>
    <t>HIERRO 40MG + ACIDO FOLICO 360MCG/15ML (IRFOL) JBE PED X 120ML (2N) FV. 10/2027</t>
  </si>
  <si>
    <t>HIERRO 40MG + ACIDO FOLICO 360MCG/15ML JBE PED X 120ML (H&amp;M) FV. 03/2028</t>
  </si>
  <si>
    <t>HIERRO 40MG + ACIDO FOLICO 360MCG/15ML JBE X 120ML (ZUZU) FV. 03/2027</t>
  </si>
  <si>
    <t>HIERRO 40MG/15ML (FERGANIC) JBE X 120ML (ROWE) FV. 05/2027</t>
  </si>
  <si>
    <t>HIERRO 40MG/15ML + ACIDO FOLICO 360MCG/15ML (FERGANIC FOLIC) JBE X 180ML (ROWE) FV. 03/2027</t>
  </si>
  <si>
    <t>HIERRO 66MG + ACIDO ASCORBICO 150MG + CIANOCO. 15MCG/15ML (FERROCE B12) JBE X 120ML (SIEGFRIED) FV. 09/2026</t>
  </si>
  <si>
    <t>HIERRO 66MG + VITAMINA B12 0,15MG/5ML JBE PED X 120ML (ZUZU) FV. 11/2026</t>
  </si>
  <si>
    <t>HIERRO 66MG/15ML + VITAMINA B12 0.150MG/15ML (HEPAFOL) JBE X 120ML (SIEGFRIED) FV. 04/2027</t>
  </si>
  <si>
    <t>HIERRO AMINOQUELADO 18MG  + ACIDO FOLICO 0.4MG (FERYFOL) JBE X 120ML SABOR A AVELLANA (BIOFARCO) FV. 03/2027</t>
  </si>
  <si>
    <t>IBUPROFENO 100MG/5ML (IBUMAX) SUSP PED X 60ML (PHARMETIQUE) FV. 11/2026</t>
  </si>
  <si>
    <t>IBUPROFENO 100MG/5ML (IBUTAN) SUSP PED X 60ML (SIEGFRIED) FV. 05/2027</t>
  </si>
  <si>
    <t>IBUPROFENO 100MG/5ML JBE PED X 120ML (BIOQUIMICA) FV. 05/2028</t>
  </si>
  <si>
    <t>IBUPROFENO 100MG/5ML SUSP X 60ML (KIMICEG) FV. 07/2028</t>
  </si>
  <si>
    <t>IBUPROFENO 100ML/5ML SUSP X 120ML (COASPHARMA) F.V 03/2027</t>
  </si>
  <si>
    <t>KETOPROFENO 1MG/ML (KEPRORET) SOL ORAL X 120 ML (OFTALMI) FV. 04/2028</t>
  </si>
  <si>
    <t>L-CARNITINA 1G/10ML (KATIVIL) SOL ORAL X 120ML S/AZUCAR (COFASA) FV. 07/2028</t>
  </si>
  <si>
    <t>L-CARNITINA 1G/10ML (ROCARNIN) SOL ORAL X 120ML (RONAVA) FV. 08/2027</t>
  </si>
  <si>
    <t>L-CARNITINA 1G/10ML (ROCARNIN) SOL ORAL X 180ML (RONAVA) FV. 12/2027</t>
  </si>
  <si>
    <t>L-CARNITINA 1G/10ML SOL ORAL X 120ML (BIOQUIMICA) FV. 03/2028</t>
  </si>
  <si>
    <t>L-CARNITINA 1GR/10ML (ACTICAR) SOL ORAL X 120ML (PLUSANDEX) FV.05/2027</t>
  </si>
  <si>
    <t>LACTOVAC +PLUS FRASCO X 30ML (PROBIOTICCA) FV. 06/2026</t>
  </si>
  <si>
    <t>LACTOVAC ORIGINAL FRASCO X 12ML (PROBIOTICCA) FV. 06/2026</t>
  </si>
  <si>
    <t>LACTOVAC PEDIATRICO FRASCO X 12ML (PROBIOTICCA) FV. 07/2026</t>
  </si>
  <si>
    <t>LACTULOSA 10.1G/15ML (MODERAN) SOL ORAL X 120ML (VARGAS) FV. 03/2027</t>
  </si>
  <si>
    <t>LACTULOSA 10GR/15ML (LAXAPRO) JBE X 250ML (ARTE MEDICO) FV. 11/2027</t>
  </si>
  <si>
    <t>LECHE DE MAGNESIA FRASCO X 100ML (SALUDX) FV. 01/2027</t>
  </si>
  <si>
    <t>LEVETIRACETAM 100MG/ML  (DISCETAM) JBE X 150ML (DISTRILAB) FV.03/2028</t>
  </si>
  <si>
    <t>LEVETIRACETAM 100MG/ML (CLOUSAN) JBE X 150ML (CLEO) FV. 02/2028</t>
  </si>
  <si>
    <t>LEVOCETIRIZINA 5MG/ML (LEVORAT) SUSP X 30ML (OFTALMI) FV. 06/2027</t>
  </si>
  <si>
    <t>LEVODROPROPIZINA 30MG/5ML (LEVOFERIN) JBE X 90ML (VINCENTI) FV. 07/2027</t>
  </si>
  <si>
    <t>LEVODROPROPIZINA 6MG/ML (ANTUX) SOL ORAL X 120ML (LETI) FV. 04/2028</t>
  </si>
  <si>
    <t>LIDOCAINA HCL 0.15% + BENCIDAMINA HCL 0.15% (GENCIVOL COMPUESTO) SOL TOPICA X 15ML (VINCENTI) FV. 04/2027</t>
  </si>
  <si>
    <t>LORATADINA 1MG + BETAMETASONA 0,05MG JBE X 100ML (H&amp;M) FV. 06/2027</t>
  </si>
  <si>
    <t>LORATADINA 1MG + BETAMETASONA 0.05MG (LORECORT) JBE X 60ML (OFTALMI) FV. 06/2027</t>
  </si>
  <si>
    <t>LORATADINA 1MG/ML (LORADEX) JBE X 30ML (PLUSANDEX) FV. 01/2028</t>
  </si>
  <si>
    <t>LORATADINA 1MG/ML (LORADEX) JBE X 60ML (PLUSANDEX) FV. 12/2027</t>
  </si>
  <si>
    <t>LORATADINA 1MG/ML (LOREX) JBE X 60ML (DOLLDER) FV. 02/2028</t>
  </si>
  <si>
    <t>LORATADINA 1MG/ML JBE X 120ML (COASPHARMA) FV. 09/2026</t>
  </si>
  <si>
    <t>LORATADINA 1MG/ML JBE X 60ML (BIOQUIMICA) FV. 01/2027</t>
  </si>
  <si>
    <t>LORATADINA 5MG + AMBROXOL 30MG (BROLAT) SOL X 60ML (SIEGFRIED) FV. 02/2027</t>
  </si>
  <si>
    <t>LORATADINA 5MG + AMBROXOL 30MG/5ML (MUCOMAX PLUS) SOL X 60ML (KIPHARM) FV. 01/2027</t>
  </si>
  <si>
    <t>LORATADINA 5MG + PSEUDOEFEDRINA 60MG/5ML (LOKARIN) JBE X 60ML (BIOTECH) FV. 09/2027</t>
  </si>
  <si>
    <t>LORATADINA 5MG + PSEUDOEFEDRINA 60MG/5ML (LORACERT) JBE PED X 60ML (PHARMETIQUE) FV. 07/2027</t>
  </si>
  <si>
    <t>LORATADINA 5MG/5ML JBE X 60ML (BUKA) FV. 11/2026</t>
  </si>
  <si>
    <t>MAGNESIO 375MG MULTIFUENTE (MAGVITAL FORTE) VIAL X 25ML SABOR A NARANJA (MARNYS) FV.11/2025</t>
  </si>
  <si>
    <t>MEBENDAZOL 100MG/5ML (BENDAMEN) SUSP X 30ML (SIEGFRIED) FV. 03/2027</t>
  </si>
  <si>
    <t>METOCLOPRAMIDA 1MG + VITAMINA B6 10MG/ML (CLODOXIN) GOTAS PED X 30ML (PLUSANDEX) FV. 11/2026</t>
  </si>
  <si>
    <t>METOCLOPRAMIDA 4MG/ML SOL ORAL GOTAS X 30ML (COASPHARMA) FV. 05/2027</t>
  </si>
  <si>
    <t>METOCLOPRAMIDA 5MG/5ML (DICLOPRAM) JBE X 100ML SABOR A FRESA (DISTRILAB) FV. 06/2027</t>
  </si>
  <si>
    <t>METOCLOPRAMIDA 5MG/5ML (LANCERAN) JBE X 120ML (BIOQUIMICA) FV. 07/2027</t>
  </si>
  <si>
    <t>METOCLOPRAMIDA 5MG/5ML + VITAMINA B 50MG/5ML (CLODOXIN) JBE X 120ML (PLUSANDEX) FV. 06/2028</t>
  </si>
  <si>
    <t>METRONIDAZOL 125MG/5ML (METREN) SUSP X 120ML (SIEGFRIED) FV. 10/2026</t>
  </si>
  <si>
    <t>METRONIDAZOL 250MG/5ML (METREN) SUSP X 120ML (SIEGFRIED) FV. 05/2027</t>
  </si>
  <si>
    <t>METRONIDAZOL 250MG/5ML SUSP PED X 100ML SABOR A NARANJA (DISTRILAB) FV. 01/2028</t>
  </si>
  <si>
    <t>METRONIDAZOL 250MG/5ML SUSP X 120ML (ALESS PHARMACEUTICALS) FV. 08/2027</t>
  </si>
  <si>
    <t>METRONIDAZOL 250MG/5ML SUSP X 120ML (COASPHARMA) FV. 01/2027</t>
  </si>
  <si>
    <t>METRONIDAZOL 250MG/5ML SUSP X 60ML (ZAKI) FV. 11/2027</t>
  </si>
  <si>
    <t>MULTIVITAMINA B1 + B6 + B12 (PLEXAMIN) JBE X 120ML (SIEGFRIED) FV. 12/2026</t>
  </si>
  <si>
    <t>MULTIVITAMINAS (VITALAND) JBE X 100ML (LAND) FV. 10/2027</t>
  </si>
  <si>
    <t>NISTATINA 100.000 IU/ML SUSP X 30ML (UNIPHARMA) FV. 04/2028</t>
  </si>
  <si>
    <t>NISTATINA 100.000 IU/ML SUSP X 30ML (ZUZU) FV. 11/2027</t>
  </si>
  <si>
    <t>NISTATINA 100.000 IU/ML SUSP X 60ML (COASPHARMA) FV. 09/2026</t>
  </si>
  <si>
    <t>NISTATINA 100.000 UI/5ML SUSP X 60ML (H&amp;M) FV. 03/2028</t>
  </si>
  <si>
    <t>NITAZOXANIDA 100MG/5ML (DIZONIDE) SUSP PED X 60ML (DISTRILAB) F.V 02/2027</t>
  </si>
  <si>
    <t>NITAZOXANIDA 100MG/5ML (GIVOTAN) SUSP X 60ML (MEGALABS) FV. 03/2028</t>
  </si>
  <si>
    <t>NITAZOXANIDA 100MG/5ML (NITAZONE) SUSP X 30ML (ALESS PHARMACEUTICALS) FV. 10/2026</t>
  </si>
  <si>
    <t>NITAZOXANIDA 100MG/5ML (NIZOX) SUSP PED X 30ML (ZUOZ) FV. 12/2026</t>
  </si>
  <si>
    <t>NITAZOXANIDA 100MG/5ML (ZONTRICON) SUSP X 30ML (LETI) F.V 06/2028</t>
  </si>
  <si>
    <t>NITAZOXANIDA 100MG/5ML (ZULTINA) SUSP PED X 30ML SABOR NARANJA (ANGELUS) FV. 05/2026</t>
  </si>
  <si>
    <t>NITAZOXANIDA 100MG/5ML SUSP PED X 30ML (BIOGLASS) FV. 04/2026</t>
  </si>
  <si>
    <t>NITAZOXANIDA 100MG/5ML SUSP PED X 30ML (DAC55) FV. 01/2027</t>
  </si>
  <si>
    <t>NITAZOXANIDA 100MG/5ML SUSP X 60ML (LAND) FV. 10/2027</t>
  </si>
  <si>
    <t>OXCARBAMAZEPINA 300MG/5ML (DISLEPTAL) SUSP PED X 100ML (DISTRILAB) FV. 01/2028</t>
  </si>
  <si>
    <t>OXCARBAZEPINA 300MG/5ML (TRILEPTAMEDC) SUSP PED SABOR A CEREZA X 100ML (IPS) FV. 01/2028</t>
  </si>
  <si>
    <t>OXOLAMINA 210MG/15ML (BROXOL) JBE ADUL X 120ML SIN AZUCAR (PHARMETIQUE) FV. 07/2027</t>
  </si>
  <si>
    <t>OXOLAMINA 50MG/5ML (BROXOL) JBE PED X 120ML SIN AZUCAR (PHARMETIQUE) FV. 09/2027</t>
  </si>
  <si>
    <t>PAMOATO DE PIRANTEL + PAMOATO DE OXANTEL 250MG/5ML SUSP X 15ML (COASPHARMA) FV. 05/2026</t>
  </si>
  <si>
    <t>PAMOATO DE PIRANTEL 250MG/5ML SUSP X 15ML (GENFAR) FV. 05/2026</t>
  </si>
  <si>
    <t>PAMOATO DE PIRANTEL 5% FCO X 15ML (MEMPHIS) FV. 02/2027</t>
  </si>
  <si>
    <t>PAMOATO DE PIRANTEL USP 250MG/5ML FCO X 30ML (CRUZ VERDE) FV. 11/2027</t>
  </si>
  <si>
    <t>PIPERAZINA 500MG/5ML JBE X 120ML (BIOQUIMICA) FV. 03/2027</t>
  </si>
  <si>
    <t>PIPERAZINA 500MG/5ML JBE X 120ML (S&amp;G) FV. 08/2027</t>
  </si>
  <si>
    <t>POLIETILENGLICOL 3350 (MILAX 50%) JBE X 120ML (RONAVA) FV. 01/2030</t>
  </si>
  <si>
    <t>POLIETILENGLICOL 3350 (MILAX 50%) JBE X 180ML (RONAVA) FV. 02/2030</t>
  </si>
  <si>
    <t>PREDNISOLONA 15MG/5ML (PREDNA) SOL ORAL X 60ML (VARGAS) FV. 02/2027</t>
  </si>
  <si>
    <t>PREDNISOLONA 3MG/ML (ADNICORT) FRASCO X 60ML (ALESS PHARMACEUTICALS) FV. 10/2026</t>
  </si>
  <si>
    <t>PREDNISOLONA 3MG/ML (NISOLCORT) JBE PED X 60ML SABOR A UVA (2N) FV. 06/2028</t>
  </si>
  <si>
    <t>PREDNISOLONA 3MG/ML (PEDIACORT) SOL ORAL X 60ML (OFTALMI) FV. 01/2028</t>
  </si>
  <si>
    <t>PREDNISOLONA 3MG/ML JBE X 60ML (DAC55) FV. 01/2028</t>
  </si>
  <si>
    <t>PREDNISOLONA 3MG/ML SUSP X 60ML (ZAKI) FV. 11/2027</t>
  </si>
  <si>
    <t>PREDNISONA 15MG/5ML JBE PED X 100ML (ARTE MEDICO) F.V 02/2026</t>
  </si>
  <si>
    <t>PREDNISONA 3MG (DIACORT) JBE X 60ML SABOR A FRESA (DISTRILAB) F.V 07/2026</t>
  </si>
  <si>
    <t>RANITIDINA 150MG/10ML (RANIFLUX) SUSP X 120ML (ALESS PHARMACEUTICALS) FV. 10/2026</t>
  </si>
  <si>
    <t>RANITIDINA 150MG/10ML (VIZERUL) JBE X 120ML (DOLLDER) FV. 07/2027</t>
  </si>
  <si>
    <t>RANITIDINA 150MG/10ML (ZAKIRUL) JBE X 120ML (ZAKIMED) FV. 02/2026</t>
  </si>
  <si>
    <t>RANITIDINA 150MG/10ML JBE X 120ML (BIOQUIMICA) FV. 07/2027</t>
  </si>
  <si>
    <t>RANITIDINA 150MG/10ML JBE X 120ML (H&amp;M) FV. 05/2027</t>
  </si>
  <si>
    <t>RIFAXIMINA 100MG/5ML (RIXIGAL) SUSP X 100ML (PHARMETIQUE) FV. 05/2027</t>
  </si>
  <si>
    <t>SALBUTAMOL 2MG/5ML JBE X 120ML (ECAR) FV. 09/2027</t>
  </si>
  <si>
    <t>SECNIDAZOL 500MG (FAZOL) SUSP X 15ML (DOLLDER) FV. 09/2027</t>
  </si>
  <si>
    <t>SUBSALICILATO DE BISMUTO 262.5MG/15ML (GASTRO ALIV) SUSP X 120ML SABOR A MENTA CHERRY (MAVER) FV. 07/2026</t>
  </si>
  <si>
    <t>SUBSALICILATO DE BISMUTO 87,33MG (PEPSADEL) SUSP X 120ML SABOR A FRESA (FARDEL) FV. 10/2026</t>
  </si>
  <si>
    <t>SUCRALFATO 1GR/5ML (DISCRALFAT) SUSP SABOR A FRESA X 150ML (DISTRILAB) FV. 11/2027</t>
  </si>
  <si>
    <t>SUCRALFATO 1GR/5ML (ULCRAF) SUSP X 200ML SABOR A NARANJA (FARMA CARE) FV. 04/2028</t>
  </si>
  <si>
    <t>SUCRALFATO 1GR/5ML SUSP X 100ML (KMPLUS) FV. 09/2026</t>
  </si>
  <si>
    <t>SUCRALFATO 1GR/5ML SUSP X 150ML (H&amp;M) FV. 03/2028</t>
  </si>
  <si>
    <t>SUCRALFATO 1GR/5ML SUSP X 80ML (ADN MEDICAL) FV. 12/2026</t>
  </si>
  <si>
    <t>SUCRALFATO 20GR/100ML (NETUNAL) SUSP X 200ML SABOR A NARANJA (ELEA) FV. 02/2028</t>
  </si>
  <si>
    <t>SULFATO DE ZINC 15MG (ZINCOSOL) SUSP X 120ML SABOR A UVA (BIOFARCO) FV. 02/2027</t>
  </si>
  <si>
    <t>SULFATO FERROSO 4G/100ML JBE X 120ML (LAPROFF) FV. 07/2027</t>
  </si>
  <si>
    <t>SULTAMICILINA 250MG/5ML SUSP X 100ML (H&amp;M) FV. 04/2026</t>
  </si>
  <si>
    <t>SULTAMICILINA 250MG/5ML SUSP X 100ML (H&amp;M) FV.03/2026</t>
  </si>
  <si>
    <t>SULTAMICILINA 250MG/5ML SUSP X 100ML (H&amp;M) FV.04/2026</t>
  </si>
  <si>
    <t>SULTAMICILINA 250MG/5ML SUSP X 100ML SABOR A FRESA (DISTRILAB) FV. 07/2028</t>
  </si>
  <si>
    <t>SULTAMICILINA 250MG/5ML SUSP X 60ML SABOR A NARANJA (ANGELUS) FV.02/2027</t>
  </si>
  <si>
    <t>SUPLEMENTO ALIMENTICIO (LACPLUS) JBE X 120ML SABOR ENSALDA DE FRUTAS (CIFARMA) FV. 01/2027</t>
  </si>
  <si>
    <t>SUPLEMENTO ALIMENTICIO (RECOVERY) VIAL X 10ML (NUTRADOSE) FV. 07/2026</t>
  </si>
  <si>
    <t>SUPLEMENTO DIETARIO (VITALMAX) SACHET X 5ML (TRADING MEDICAL) FV. 08/2027</t>
  </si>
  <si>
    <t>SUPLEMENTO DIETARIO (VITALMAX) SOL X 20ML (TRADING MEDICAL) FV. 10/2027</t>
  </si>
  <si>
    <t>SUPLEMENTO DIETARIO (VITALMAX) SOL X 510ML (TRADING MEDICAL) FV.11/2027</t>
  </si>
  <si>
    <t>SUPLEMENTO POLIVITAMINICO B (VITISIVAL) SUSP ORAL X 180ML (VALMORCA) FV. 08/2029</t>
  </si>
  <si>
    <t>SUPLEMENTO POLIVITAMINICO B Y LISINA (VITISIVAL PLUS) SUSP ORAL X 180ML (VALMORCA) FV 06/2027</t>
  </si>
  <si>
    <t>TEOFILINA ANHIDRA 80MG/15ML SOL ORAL X 100ML (ADN MEDICAL) F.V. 08/2026</t>
  </si>
  <si>
    <t>TRIMETOPRIM 40MG + SULFAMETOXAZOL 200MG/5ML JBE X 60ML (S&amp;G) FV. 08/2027</t>
  </si>
  <si>
    <t>TRIMETOPRIM 40MG/5ML + SULFAMETOXAZOL 200MG/5ML (BACTRON) SUSP X 100ML (RONAVA) FV. 04/2030</t>
  </si>
  <si>
    <t>TRIMETOPRIM 40MG/5ML + SULFAMETOXAZOL 200MG/5ML (CO-SULTRIN) SUSP ORAL PED X 100ML (VALMORCA) FV. 10/2027</t>
  </si>
  <si>
    <t>TRIMETOPRIM 40MG/5ML + SULFAMETOXAZOL 200MG/5ML (SULTRIM) SUSP ORAL PED X 100ML (ALESS PHARMACEUTICALS) FV. 09/2027</t>
  </si>
  <si>
    <t>TRIMETOPRIM 40MG/5ML + SULFAMETOXAZOL 200MG/5ML SUSP X 60ML (KIMICEG) FV. 04/2027</t>
  </si>
  <si>
    <t>VIT B3 + INOSITOL +  VIT B6 + FOSFO. (NEUROVITAL KIDS) JBE X 180ML SABOR A F. ROJOS (BIOFARCO) FV. 12/2026</t>
  </si>
  <si>
    <t>AC ASCORB 50MG + VIT E 10MG + ZINC 6MG (INMUNOGUM) FCO X 30 GOMITAS SABOR A MANGO (ARTE MEDICO) FV. 08/2026</t>
  </si>
  <si>
    <t>AC ASCORBICO 500MG (VICAL VITAMINA C) BLIST X 12 TABL MASTICABLE SABOR NARANJA SIN AZUCAR (ECAR) FV. 02/2027</t>
  </si>
  <si>
    <t>AC SALICILICO + AC LACTICO + OXIPOLIETOXIDODECANO (COLLOVAR) SOL TOPICA X 10ML (VARGAS) FV. 05/2027</t>
  </si>
  <si>
    <t>ACEBROFILINA 100MG (KLAS) CJ X 20 CAP (ELMOR) FV. 04/2028</t>
  </si>
  <si>
    <t>ACEITE BORRAJA+ENDOFOS+VIT. E+VIT. B9+CITROFL.+HIERRO+ZINC (MANHAE) FCO X 30 CAP BLANDA (VITAVEA) FV.02/2028</t>
  </si>
  <si>
    <t>ACET 500MG+DEXTROMETORFAN 15MG+CLORF 2MG+FENILEFRINA 5MG (NOXPIRIN GRIP) CJ X 12 TAB (SIEGFRIED) FV. 05/2027</t>
  </si>
  <si>
    <t>ACET 650MG + CLORF 2MG/4MG + CAFEINA 20MG (ANGRIP FORTE) CJ X 10 COMP DIA+5 COMP NOCHE (MEGALABS) FV 06/2027</t>
  </si>
  <si>
    <t>ACET 650MG + CLORFENIRAMINA 4MG + PSEUDOEFEDRINA 30MG (NIPE PLUS) SOBRE X 12GR S/AZUCAR (VARGAS) FV. 03/2027</t>
  </si>
  <si>
    <t>ACET. 500MG + CETIRI. 5MG + FENILE.10MG + CAFEINA 30MG (DOLICOX GRIP) CJ X 12 CAPS (COASPHARMA) FV. 09/2025</t>
  </si>
  <si>
    <t>ACET. CIPROTERONA 2MG+ETINILESTRADIOL 0.035MG (REPOPIL 35) CJ X 21 TABL(LEGRAND)FV.10/2026</t>
  </si>
  <si>
    <t>ACETA. 500MG+FENI. 10MG+CLORFE. 4MG (DOLICOX GRIP NOCHE) SOBRE X 6GR PANELA Y LIMON (COASPHARMA) FV. 07/2026</t>
  </si>
  <si>
    <t>ACETAMI 500MG+CAFEINA 10MG+CLORF 2MG (DAYFLU DIA/NOCHE) CJ X 15 CAPS BLANDA (VIVAX) FV. 02/2027</t>
  </si>
  <si>
    <t>ACETAMINOFEN 100MG + CLORFENIRAMINA 0.25MG (NIPE) GOTAS PED S/AZUCAR X 15ML (VARGAS) FV. 09/2026</t>
  </si>
  <si>
    <t>ACETAMINOFEN 100MG + CLORFENIRAMINA 0.4MG (BABILINKID) GOTAS PED X 20ML (LETI) FV. 04/2027</t>
  </si>
  <si>
    <t>ACETAMINOFEN 100MG/ML (BREXIN) GOTAS PED X 15ML (COFASA) FV. 03/2028</t>
  </si>
  <si>
    <t>ACETAMINOFEN 100MG/ML (DOLINFAR) GOTAS PED X 30ML (COASPHARMA) FV. 02/2027</t>
  </si>
  <si>
    <t>ACETAMINOFEN 100MG/ML (TACHIPIRIN) GOTAS X 30ML (ELMOR) FV. 04/2028</t>
  </si>
  <si>
    <t>ACETAMINOFEN 100MG/ML GOTAS PED SABOR A CEREZA X 30ML (LAPROFF) FV. 01/2027</t>
  </si>
  <si>
    <t>ACETAMINOFEN 125MG (TACHIPIRIN) CJ X 6 SUPOSITORIOS (ELMOR) FV. 09/2030</t>
  </si>
  <si>
    <t>ACETAMINOFEN 125MG CJ X 6 SUPOSITORIOS (ALESS PHARMACEUTICALS) FV. 06/2027</t>
  </si>
  <si>
    <t>ACETAMINOFEN 125MG CJ X 8 SUPOSITORIOS PED (GENERICOS DE CALIDAD) FV.10/2027</t>
  </si>
  <si>
    <t>ACETAMINOFEN 160MG (DOLKIDS) CJ X 20 TAB MASTICABLES SABOR TUTTI-FRUTTI (CALOX) FV. 04/2027</t>
  </si>
  <si>
    <t>ACETAMINOFEN 1GR (TACHIFORTE) CJ X 20 TABL (ELMOR) FV. 04/2027</t>
  </si>
  <si>
    <t>ACETAMINOFEN 250MG (APIRET) CJ X 6 SUPOSITORIOS (OFTALMI) FV. 09/2026</t>
  </si>
  <si>
    <t>ACETAMINOFEN 250MG (TACHIPIRIN) CJ X 6 SUPOSITORIOS (ELMOR) FV. 10/2029</t>
  </si>
  <si>
    <t>ACETAMINOFEN 250MG + IBUPROFENO 400MG + CAFEINA 65MG (RYNAMED FORTE) CJ X 10 TABL (FARMAMED) FV. 08/2027</t>
  </si>
  <si>
    <t>ACETAMINOFEN 250MG + NAPROXENO 220MG + CAFEINA 65MG (DOLICOX FORTE MAX) CJ X 12 TABL (COASPHARMA) FV. 05/2027</t>
  </si>
  <si>
    <t>ACETAMINOFEN 250MG CJ X 6 SUPOSITORIOS (ALESS PHARMACEUTICALS) FV. 06/2027</t>
  </si>
  <si>
    <t>ACETAMINOFEN 450MG + CAFEINA 40MG + DIHIDROERGOTAMINA 1MG (BREXIN PLUS) CJ X 10 TAB (COFASA) FV. 10/2026</t>
  </si>
  <si>
    <t>ACETAMINOFEN 450MG + CAFEINA 40MG + DIHIDROERGOTAMINA 1MG (DOL) BLIST X 4 TAB (CALOX) FV. 09/2027</t>
  </si>
  <si>
    <t>ACETAMINOFEN 450MG + CAFEINA 40MG + DIHIDROERGOTAMINA 1MG (DOL) CJ X 10 TABL (CALOX) FV. 12/2027</t>
  </si>
  <si>
    <t>ACETAMINOFEN 450MG + CAFEINA 40MG + DIHIDROERGOTAMINA 1MG (DOL) CJ X 20 TABL (CALOX) FV. 06/2028</t>
  </si>
  <si>
    <t>ACETAMINOFEN 500MG (ACETABIOFEN) BLIST X 10 TAB (BIOVENEZUELA) F.V 07/2028</t>
  </si>
  <si>
    <t>ACETAMINOFEN 500MG (ACETUNI) CJ X 10 TAB (UNIPHARMA) FV. 05/2028</t>
  </si>
  <si>
    <t>ACETAMINOFEN 500MG (APIRET) CJ X 10 TAB (OFTALMI) FV. 09/2027</t>
  </si>
  <si>
    <t>ACETAMINOFEN 500MG (FENAMAX) CJ X 10 TAB (2N) FV. 05/2027</t>
  </si>
  <si>
    <t>ACETAMINOFEN 500MG (TACHIPIRIN) CJ X 20 TAB (ELMOR) FV. 10/2029</t>
  </si>
  <si>
    <t>ACETAMINOFEN 500MG + BUTILBROMURO DE HIOSCINA 10MG (ANALPER PLUS) CJ X 10 TAB (PHARMETIQUE) FV. 07/2027</t>
  </si>
  <si>
    <t>ACETAMINOFEN 500MG + BUTILBROMURO DE HIOSCINA 10MG (ATROVERAN PLUS) CJ X 10 TAB (VARGAS) FV. 06/2027</t>
  </si>
  <si>
    <t>ACETAMINOFEN 500MG + BUTILBROMURO DE HIOSCINA 10MG (DOLDUO) CJ X 10 TABL (CALOX) FV. 02/2027</t>
  </si>
  <si>
    <t>ACETAMINOFEN 500MG + CLORFENIRAMINA 2MG + CAFEINA 30MG (ANGRIP DIA) CJ X 8 COMP (MEGALABS) FV. 06/2029</t>
  </si>
  <si>
    <t>ACETAMINOFEN 500MG + CLORFENIRAMINA 2MG + CAFEINA 30MG (ASCAFYL PLUS) CJ X 10 TAB (SIEGFRIED) FV. 03/2027</t>
  </si>
  <si>
    <t>ACETAMINOFEN 500MG + CLORFENIRAMINA 2MG + CAFEINA 5MG (APIRET FLU DIA) SOBRE X 8GR (OFTALMI) FV. 05/2028</t>
  </si>
  <si>
    <t>ACETAMINOFEN 500MG + CLORFENIRAMINA 4MG (CLORACE) BLIST X 4 TAB (COFASA) FV. 05/2028</t>
  </si>
  <si>
    <t>ACETAMINOFEN 500MG + CLORFENIRAMINA 4MG (CLORACE) CJ X 10 TAB (COFASA) FV. 04/2028</t>
  </si>
  <si>
    <t>ACETAMINOFEN 500MG + CLORFENIRAMINA 4MG (CLORACE) CJ X 20 TAB (COFASA) FV. 11/2027</t>
  </si>
  <si>
    <t>ACETAMINOFEN 500MG + CLORFENIRAMINA 4MG (DLORACE) CJ X 20 TABL (DISTRILAB) F.V 04/2027</t>
  </si>
  <si>
    <t>ACETAMINOFEN 500MG + FENILEFRINA 10MG (NOXPIRIN DIA) SOBRE X 15GR (SIEGFRIED) FV. 08/2027</t>
  </si>
  <si>
    <t>ACETAMINOFEN 500MG + FENILEFRINA 10MG + CLORFERAMINA 4MG (NOXPIRIN NOCHE) SOBREX10GR (SIEGFRIED) FV. 02/2027</t>
  </si>
  <si>
    <t>ACETAMINOFEN 500MG + N-BUTILBROMURO DE HIOSCINA 10MG (NORSINA) CJ X 12 TABL (BIOTECH) FV. 09/2027</t>
  </si>
  <si>
    <t>ACETAMINOFEN 500MG + N-BUTILBROMURO DE HIOSCINA 10MG (NORSINA) CJ X 6 TAB (BIOTECH) FV. 09/2027</t>
  </si>
  <si>
    <t>ACETAMINOFEN 500MG CJ X 10 TAB (CALOX) FV. 07/2028</t>
  </si>
  <si>
    <t>ACETAMINOFEN 500MG CJ X 10 TABL (KMPLUS) F.V 08/2027</t>
  </si>
  <si>
    <t>ACETAMINOFEN 500MG CJ X 10 TABL (ZAKIMED) FV. 05/2027</t>
  </si>
  <si>
    <t>ACETAMINOFEN 500MG+CLORFENIRAMINA 2MG+CAFEINA 5MG (ALIVET) SABOR LIMON SBRE X 10GR (LETI) FV. 10/2026</t>
  </si>
  <si>
    <t>ACETAMINOFEN 500MG+N-BUTILBROMURO DE HIOSCINA 10MG (BUTILATT PLUS) CJ X 10 TABL (LATTAN MEDIC) FV. 08/2027</t>
  </si>
  <si>
    <t>ACETAMINOFEN 650MG (ANALPER FORTE) CJ X 10 TAB (PHARMETIQUE) FV. 09/2026</t>
  </si>
  <si>
    <t>ACETAMINOFEN 650MG (ANANTY) CJ X 10 TAB (PLUSANDEX) FV. 07/2026</t>
  </si>
  <si>
    <t>ACETAMINOFEN 650MG (APIRET FORTE) CJ X 10 TAB (OFTALMI) FV. 02/2028</t>
  </si>
  <si>
    <t>ACETAMINOFEN 650MG (ATAMEL FORTE) CJ X 10 TABL  (CALOX) FV. 07/2027</t>
  </si>
  <si>
    <t>ACETAMINOFEN 650MG (FEBRIP) CJ X 7 TAB (MEGALABS) FV. 05/2029</t>
  </si>
  <si>
    <t>ACETAMINOFEN 650MG (FENAMAX FORTE) CJ X 10 TAB (2N) FV. 01/2028</t>
  </si>
  <si>
    <t>ACETAMINOFEN 650MG (TACHIFORTE) CJ X 10 TABL (ELMOR) FV. 02/2030</t>
  </si>
  <si>
    <t>ACETAMINOFEN 650MG + CAFEINA 40MG + DIHIDROERGOTAMINA 1MG (IVAGAN FORTE) CJ X 10 TAB (BIOTECH) FV. 02/2027</t>
  </si>
  <si>
    <t>ACETAMINOFEN 650MG + CAFEINA 50MG + DIHIDROERGOTAMINA 1MG (DOL PLUS) BLIST X 4 TAB (CALOX) FV. 02/2028</t>
  </si>
  <si>
    <t>ACETAMINOFEN 650MG + CAFEINA 50MG + DIHIDROERGOTAMINA 1MG (DOL PLUS) CJ X 10 TABL (CALOX) FV. 06/2028</t>
  </si>
  <si>
    <t>ACETAMINOFEN 650MG + CAFEINA 50MG + DIHIDROERGOTAMINA 1MG (DOL PLUS) CJ X 20 TAB (CALOX) FV. 04/2028</t>
  </si>
  <si>
    <t>ACETAMINOFEN 650MG + CAFEINA 50MG + DIHIDROERGOTAMINA 1MG (MIGREN) CJ X 10 TAB (LETI) FV. 04/2027</t>
  </si>
  <si>
    <t>ACETAMINOFEN 650MG + CAFEINA 50MG + DIHIDROERGOTAMINA 1MG (MIGREN) CJ X 20 TABL (LETI) FV. 04/2027</t>
  </si>
  <si>
    <t>ACETAMINOFEN 650MG + CLORFENIRAMINA 2MG (BRIXFLU DIA) SOBRE GRANULADO X 10GR (BRIXMEDIC) FV. 05/2027</t>
  </si>
  <si>
    <t>ACETAMINOFEN 650MG + CLORFENIRAMINA 4MG (ALIVETNOC FORTE) SOBRE X 10GR (LETI) FV. 04/2027</t>
  </si>
  <si>
    <t>ACETAMINOFEN 650MG + CLORFENIRAMINA 4MG (BRIXFLU NOCHE) SOBRE GRANULADO X 10GR (BRIXMEDIC) FV. 05/2027</t>
  </si>
  <si>
    <t>ACETAMINOFEN 650MG CJ X 10 TAB (CALOX) FV. 08/2028</t>
  </si>
  <si>
    <t>ACETAMINOFEN 650MG CJ X 10 TABL (LA SANTE) FV. 07/2027</t>
  </si>
  <si>
    <t>ACETAMINOFEN 650MG CJ X 10 TABL (MEDIGEN) FV.06/2028</t>
  </si>
  <si>
    <t>ACETAMINOFEN 650MG CJ X 10 TABL (PLUSANDEX) FV. 05/2027</t>
  </si>
  <si>
    <t>ACETAMINOFEN 650MG+CLORF 4MG+DEXTRO 20MG+FENILEF 10MG (ALIVET PLUS) SOB X 10GR (LETI) FV. 05/2027</t>
  </si>
  <si>
    <t>ACETAMINOFEN 650MG+CLORFEN 2MG+ CAFEINA 20MG (UNIGRIP FORTE) S/MIEL Y LIMON SOBRE X 10G (UNIPHARMA) FV.06/28</t>
  </si>
  <si>
    <t>ACETAMINOFEN 650MG+DEXTROCLORFENIRAMINA 2MG+CAFEINA 30MG (TACHIGRIP FORTE) SOBRE X 3GR  (ELMOR) FV. 04/2027</t>
  </si>
  <si>
    <t>ACETAMINOFEN 800MG (BLUFEN PLUS) CJ X 10 TABL (BLUE MEDICAL) FV. 08/2027</t>
  </si>
  <si>
    <t>ACETAMINOFEN 80MG + CLORFENIRAMINA 0.4MG/ML (NOXPIRIN) GOTAS X 15ML (SIEGFRIED) FV. 12/2026</t>
  </si>
  <si>
    <t>ACETAMINOFEN 80MG + CLORFENIRAMINA 0.5MG/ML (CLORACE) GOTAS PED X 30ML (COFASA) FV. 06/2028</t>
  </si>
  <si>
    <t>ACETAMINOFEN 80MG + CLORFENIRAMINA 0.5MG/ML (SINUTIL) GOTAS PED X 30ML (VINCENTI) FV. 04/2027</t>
  </si>
  <si>
    <t>ACETATO DE CIPROTERONA 2MG + ETINILESTRADIOL 0.035MG (DANIELE) CJ X 21 TABL (DALT PHARMA) FV.04/2026</t>
  </si>
  <si>
    <t>ACETATO DE CIPROTERONA 2MG + ETINILESTRADIOL 0.035MG CJ X 21 TABL (2N) FV. 07/2026</t>
  </si>
  <si>
    <t>ACETATO DE CIPROTERONA 2MG + ETINILESTRADIOL 35MCG (DANI PILL) CJ X 21 TAB (TIARES) FV. 11/2027</t>
  </si>
  <si>
    <t>ACETATO DE CIPROTERONA 2MG + ETINILESTRADIOL 35MCG (GALBY) CJ X 21 COMP (LETI) FV. 11/2026</t>
  </si>
  <si>
    <t>ACETATO DE MEDROXIPROGESTERONA 10MG (PROVUNI) CJ X 28 TAB (UNIPHARMA) FV.03/2028</t>
  </si>
  <si>
    <t>ACETATO DE MEDROXIPROGESTERONA 5MG (PROVUNI) CJ X 30 TAB (UNIPHARMA) FV 03/2028</t>
  </si>
  <si>
    <t>ACETILCISTEINA 600MG (ZIFLUVIS) SOBRE X 3GR (BIOQUIFAR) FV. 03/2027</t>
  </si>
  <si>
    <t>ACICLOVIR  1GR AP CJ X 10 TABL (LATTAN MEDIC) FV. 09/2027</t>
  </si>
  <si>
    <t>ACICLOVIR 1G (ACICLOR AP) CJ X 10 TABL (LETI) FV. 10/2027</t>
  </si>
  <si>
    <t>ACICLOVIR 200MG CJ X 10 TAB (REMENY) FV. 10/2027</t>
  </si>
  <si>
    <t>ACICLOVIR 200MG CJ X 24 TABL (LA SANTE) FV. 10/2027</t>
  </si>
  <si>
    <t>ACICLOVIR 400MG (CLOVIDOX) CJ X 10 TABL (2N) FV. 07/2028</t>
  </si>
  <si>
    <t>ACICLOVIR 400MG BLIST X 10 TAB (FAHD) FV. 03/2027</t>
  </si>
  <si>
    <t>ACICLOVIR 400MG CJ X 10 TAB (DISTRILAB) F.V 07/2028</t>
  </si>
  <si>
    <t>ACICLOVIR 400MG CJ X 10 TAB (LAND) FV. 04/2027</t>
  </si>
  <si>
    <t>ACIDO ACETILSALICILICO 81MG (ALESPIRINA) FRASCO X 30 TAB (ALESS PHARMACEUTICAL) FV. 02/2027</t>
  </si>
  <si>
    <t>ACIDO ACETILSALICILICO 81MG (ASAPROL) FRASCO X 40 COMP (LETI) FV. 07/2027</t>
  </si>
  <si>
    <t>ACIDO ACETILSALICILICO 81MG (ASAPRUNI) FRASCO X 100 TABL (UNIPHARMA) FV. 07/2028</t>
  </si>
  <si>
    <t>ACIDO ACETILSALICILICO 81MG (ASPIANDEX) FRASCO X 30 TABL (PLUSANDEX) FV. 06/2027</t>
  </si>
  <si>
    <t>ACIDO ACETILSALICILICO 81MG (AZACARD) CJ X 100 TAB (OFTALMI) FV. 0/2027</t>
  </si>
  <si>
    <t>ACIDO ACETILSALICILICO 81MG (AZACARD) CJ X 30 TAB (OFTALMI) FV. 06/2027</t>
  </si>
  <si>
    <t>ACIDO ACETILSALICILICO 81MG (AZACARD) CJ X 60 TAB (OFTALMI) FV. 07/2026</t>
  </si>
  <si>
    <t>ACIDO ACETILSALICILICO 81MG (CALOXPIRINA) FRASCO X 100 TABL (CALOX) FV. 03/2028</t>
  </si>
  <si>
    <t>ACIDO ACETILSALICILICO 81MG (CALOXPIRINA) FRASCO X 30 TAB (CALOX) FV. 05/2028</t>
  </si>
  <si>
    <t>ACIDO ACETILSALICILICO 81MG (CORATAB) CJ X 30 TAB (COFASA) FV. 05/2028</t>
  </si>
  <si>
    <t>ACIDO ACETILSALICILICO 81MG (DOSPIRINA) FRASCO X 100 TABL (2N) FV. 10/2026</t>
  </si>
  <si>
    <t>ACIDO ACETILSALICILICO 81MG CJ X 30 TAB (BRIXMEDIC) FV. 05/2027</t>
  </si>
  <si>
    <t>ACIDO ACETILSALICILICO 81MG CJ X 30 TABL (KMPLUS) FV. 03/2028</t>
  </si>
  <si>
    <t>ACIDO ASCORBICO 1000MG  + ZINC 10MG (REDOZINC) TUBO X 10 TABL EFERVESCENTES (PORTUGAL) FV.10/2026</t>
  </si>
  <si>
    <t>ACIDO ASCORBICO 1000MG (CLORACI) FRASCO X 30 TAB (COFASA) FV. 06/2027</t>
  </si>
  <si>
    <t>ACIDO ASCORBICO 1000MG (VITAMINA C) FRASCO X 60 CAPS (PHARMACORP) FV. 06/2028</t>
  </si>
  <si>
    <t>ACIDO ASCORBICO 1000MG (VITAMINA C) TUBO X 20 TAB EFERV SABOR A NARANJA (FAHD) FV. 08/2027</t>
  </si>
  <si>
    <t>ACIDO ASCORBICO 100MG/ML GOTAS X 30ML (BIOQUIMICA) FV. 12/2026</t>
  </si>
  <si>
    <t>ACIDO ASCORBICO 500MG (CEVAX) CJ X 15 CAPS (VIVAX) FV. 05/2027</t>
  </si>
  <si>
    <t>ACIDO ASCORBICO 500MG (CEVAX) CJ X 30 CAPS (VIVAX) FV. 09/2026</t>
  </si>
  <si>
    <t>ACIDO ASCORBICO 500MG (LETISAN) BLIST X 10 TABL MASTICABLES SABOR A FRUTAS TROPICALES (LETI) FV. 05/2028</t>
  </si>
  <si>
    <t>ACIDO ASCORBICO 500MG (LETISAN) CJ X 10 CAPS (LETI) FV. 04/2028</t>
  </si>
  <si>
    <t>ACIDO ASCORBICO 500MG (LETISAN) CJ X 30 CAPS (LETI) FV. 04/2028</t>
  </si>
  <si>
    <t>ACIDO ASCORBICO 500MG (VITADYN C) BLIST X 10 TAB MASTICABLES SABOR FRUTAS TROPICALES (OFTALMI) FV. 09/2027</t>
  </si>
  <si>
    <t>ACIDO ASCORBICO 500MG (VITAMIN-C) CJ X 30 TABL MASTICABLE (ZUZU) FV. 03/2027</t>
  </si>
  <si>
    <t>ACIDO ASCORBICO 500MG (VITAMINA C) BLIST X 10 TAB SABOR A NARANJA (2N) FV. 04/2027</t>
  </si>
  <si>
    <t>ACIDO ASCORBICO 500MG (VITAMINA C) BLIST X 10 TABL (ECAR) FV. 02/2027</t>
  </si>
  <si>
    <t>ACIDO ASCORBICO 500MG (VITAMINA C) BLIST X 10 TABL MAST SABOR CHICLE (LA SANTE) FV. 03/2028</t>
  </si>
  <si>
    <t>ACIDO ASCORBICO 500MG (VITAMINA C) BLIST X 10 TABL MAST SABOR MANDARINA (LA SANTE) FV. 05/2028</t>
  </si>
  <si>
    <t>ACIDO ASCORBICO 500MG (VITAMINA C) BLIST X 10 TABL MAST SABOR NARANJA (LA SANTE) FV. 04/2028</t>
  </si>
  <si>
    <t>ACIDO ASCORBICO 500MG (VITAMINA C) BLIST X 10 TABL MAST SABOR TUTTI FRUTI (LA SANTE) FV. 03/2028</t>
  </si>
  <si>
    <t>ACIDO ASCORBICO 500MG (VITAMINA C) BLIST X 10 TABL MASTICABLES (COASPHARMA) FV.12/2026</t>
  </si>
  <si>
    <t>ACIDO ASCORBICO 500MG (VITAMINA C) CJ X 10 TABL MASTICABLE (LAND) FV. 10/2027</t>
  </si>
  <si>
    <t>ACIDO ASCORBICO 500MG (VITAMINA C) CJ X 30 TABL (BIOQUIMICA) FV. 06/2027</t>
  </si>
  <si>
    <t>ACIDO ASCORBICO 500MG (VITAMINA C) FRASCO X 60 GOMITAS (FALIDU) FV. 01/2027</t>
  </si>
  <si>
    <t>ACIDO ASCORBICO 500MG + ZINC 15MG BLIST X 10 TABL MAST SABOR NARANJA (LA SANTE) FV. 03/2027</t>
  </si>
  <si>
    <t>ACIDO ASCORBICO 500MG + ZINC 7.5MG (CEVAX ZINC) CJ X 15 CAPS (VIVAX) FV. 08/2027</t>
  </si>
  <si>
    <t>ACIDO ASCORBICO 500MG + ZINC 7.5MG (CEVAX ZINC) CJ X 30 CAPS (VIVAX) FV. 08/2027</t>
  </si>
  <si>
    <t>ACIDO ASCORBICO 60MG (CEGUM) FCO X 30 GOMITAS SABOR A NARANJA (ARTE MEDICO) FV. 08/2026</t>
  </si>
  <si>
    <t>ACIDO FOLICO + VITAMINA B6 + VITAMINA B12 (CARVIX) CJ X 30 CAPS BLANDAS (CORPUS) FV. 11/2027</t>
  </si>
  <si>
    <t>ACIDO FOLICO 10MG (NONAFOL) CJ X 10 TABL (SIEGFRIED) FV. 09/2027</t>
  </si>
  <si>
    <t>ACIDO FOLICO 10MG BLIST X 10 TABL (BRIXMEDIC) FV. 08/2026</t>
  </si>
  <si>
    <t>ACIDO FOLICO 10MG CJ X 20 TAB (CALOX) FV. 06/2028</t>
  </si>
  <si>
    <t>ACIDO FOLICO 10MG CJ X 20 TAB (PLUSANDEX) FV. 03/2028</t>
  </si>
  <si>
    <t>ACIDO FOLICO 10MG CJ X 30 COMP (GENVEN) FV. 06/2027</t>
  </si>
  <si>
    <t>ACIDO FOLICO 10MG CJ X 30 TAB (CALOX) FV. 06/2028</t>
  </si>
  <si>
    <t>ACIDO FOLICO 10MG CJ X 30 TAB (SIEGFRIED) FV. 02/2027</t>
  </si>
  <si>
    <t>ACIDO FOLICO 10MG CJ X 30 TABL (PLUSANDEX) FV. 06/2028</t>
  </si>
  <si>
    <t>ACIDO FOLICO 10MG CJ X 30 TABL (PLUSANDEX) FV. 11/2028</t>
  </si>
  <si>
    <t>ACIDO FOLICO 10MG/ML (CELUFOL) GOTAS PED X 30ML (2N) FV. 06/2028</t>
  </si>
  <si>
    <t>ACIDO FOLICO 10MG/ML (NONAFOL) GOTAS X 15ML (SIEGFRIED) FV. 09/2026</t>
  </si>
  <si>
    <t>ACIDO FOLICO 10MG/ML GOTAS PED X 15ML (GENVEN) FV. 05/2027</t>
  </si>
  <si>
    <t>ACIDO FOLICO 10MG/ML GOTAS X 15ML (GENCER) FV. 07/2027</t>
  </si>
  <si>
    <t>ACIDO FOLICO 10MG/ML GOTAS X 30ML (BIOQUIMICA) FV. 06/2028</t>
  </si>
  <si>
    <t>ACIDO FOLICO 500MCG (FOLIGUM) FCO X 30 GOMITAS SABOR A FRESA PRENATAL (ARTE MEDICO) FV. 08/2026</t>
  </si>
  <si>
    <t>ACIDO FOLICO 5MG (NONAFOL) CJ X 10 TABL (SIEGFRIED) FV. 04/2027</t>
  </si>
  <si>
    <t>ACIDO FOLICO 5MG (NONAFOL) CJ X 30 TAB (SIEGFRIED) FV. 02/2027</t>
  </si>
  <si>
    <t>ACIDO FOLICO 5MG CJ X 30 TAB (SIEGFRIED) FV. 05/2027</t>
  </si>
  <si>
    <t>ACIDO FOLICO 5MG CJ X 30 TABL (PLUSANDEX) FV. 10/2028</t>
  </si>
  <si>
    <t>ACIDO IBANDRONICO 150MG (DENUAL) CJ X 1 COMP (ROWE) FV. 04/2028</t>
  </si>
  <si>
    <t>ACIDO IBANDRONICO 150MG (IBAMES) CJ X 1 TAB (ALESS PHARMACEUTICALS) FV. 10/2026</t>
  </si>
  <si>
    <t>ACIDO IBANDRONICO 150MG (IBANDROMET 150) CJ X 1 TAB (SIEGFRIED) FV. 05/2027</t>
  </si>
  <si>
    <t>ACIDO IBANDRONICO 150MG CJ X 1 TAB (NIO PHARMACEUTICAL) FV. 04/2027</t>
  </si>
  <si>
    <t>ACIDO IBANDRONICO 150MG CJ X 1 TAB (REMENY) FV. 07/2026</t>
  </si>
  <si>
    <t>ACIDO MEFENAMICO 500MG (MEFEDOL) CJ X 10 TABL (2N) FV. 06/2027</t>
  </si>
  <si>
    <t>ACIDO MEFENAMICO 500MG CJ X 10 TABL (FARMAMED) FV. 09/2027</t>
  </si>
  <si>
    <t>ACIDO SALICILICO 10% (KAYIVIS) SOL TOPICA X 10ML (VINCENTI) FV. 04/2027</t>
  </si>
  <si>
    <t>ACIDO SALICILICO 2G + ACIDO LACTICO 1.5ML (KALOSTOP) SOL X 10ML CON APLICADOR (GLOBO) FV. 02/2027</t>
  </si>
  <si>
    <t>ACIDO TRANEXAMICO 500MG (CICLOKAN) CJ X 21 COMP (MEGALABS) FV. 08/2029</t>
  </si>
  <si>
    <t>ACIDO TRANEXAMICO 500MG (XANEXTRA) CJ X 21 COMP (ALESS PHARMACEUTICAL) FV. 05/2027</t>
  </si>
  <si>
    <t>ACIDO TRANEXAMICO 500MG CJ X 10 TABL (KMPLUS) FV. 11/2027</t>
  </si>
  <si>
    <t>ACIDO VALPROICO 500MG (SEIZUR) CJ X 10 TABL (PRISM) FV.11/2027</t>
  </si>
  <si>
    <t>ACIDO VALPROICO 500MG (VALPRODAC) CJ X 30 TABL (DAC55) FV. 02/2028</t>
  </si>
  <si>
    <t>ACIDO VALPROICO 500MG (VALPROTAN) CJ X 30 TABL (ZORIAK) FV.01/2027</t>
  </si>
  <si>
    <t>ACIDO VALPROICO 500MG (VASTRON) CJ X 30 TABL (CLEO) FV. 08/2026</t>
  </si>
  <si>
    <t>ACIDO VALPROICO 500MG BLIST X 10 TABL (BRIXMEDIC) FV. 09/2027</t>
  </si>
  <si>
    <t>ACIDO VALPROICO 500MG BLIST X 10 TABL (CRUZ VERDE) FV. 12/2026</t>
  </si>
  <si>
    <t>ACIDO VALPROICO 500MG CJ X 14 TABL (LATTAN) F.V. 12/2026</t>
  </si>
  <si>
    <t>ACIDO VALPROICO 500MG CJ X 30 TAB (GEAGAR) FV. 01/2028</t>
  </si>
  <si>
    <t>ACIDO VALPROICO 500MG CJ X 30 TABL (H&amp;M) FV. 03/2028</t>
  </si>
  <si>
    <t>ACIDO VALPROICO 500MG LP CJ X 10 TABL (LAND) F.V 10/2027</t>
  </si>
  <si>
    <t>ALBENDAZOL 200MG (ALBICAR) CJ X 2 TABL (ELMOR) FV. 10/2027</t>
  </si>
  <si>
    <t>ALBENDAZOL 200MG (ALBICAR) CJ X 6 TABL (ELMOR) FV. 10/2027</t>
  </si>
  <si>
    <t>ALBENDAZOL 200MG CJ X 2 TAB (COASPHARMA) FV. 02/2026</t>
  </si>
  <si>
    <t>ALBENDAZOL 200MG CJ X 2 TAB (COASPHARMA) FV. 06/2026</t>
  </si>
  <si>
    <t>ALBENDAZOL 200MG CJ X 2 TAB (LA SANTE) FV. 05/2028</t>
  </si>
  <si>
    <t>ALBENDAZOL 200MG CJ X 2 TAB (PLUSANDEX) FV. 12/2026</t>
  </si>
  <si>
    <t>ALBENDAZOL 200MG CJ X 2 TAB MAST SABOR TUTTI FRUTTI (CALOX) FV. 03/2027</t>
  </si>
  <si>
    <t>ALBENDAZOL 200MG CJ X 6 TAB (PLUSANDEX) FV. 08/2026</t>
  </si>
  <si>
    <t>ALBENDAZOL 200MG CJ X 6 TAB (PLUSANDEX) FV. 12/2026</t>
  </si>
  <si>
    <t>ALBENDAZOL 200MG CJ X 6 TABL (LA SANTE) FV. 07/2028</t>
  </si>
  <si>
    <t>ALBENDAZOL 400MG BLIST X 10 TAB (FAHD) F.V 06/2027</t>
  </si>
  <si>
    <t>ALBENDAZOL 400MG CJ X 10 TAB (KMPLUS) FV. 09/2027</t>
  </si>
  <si>
    <t>ALBENDAZOL 400MG/10ML (ALBEMER) SUSP X 10ML (BOOZ) FV. 09/2027</t>
  </si>
  <si>
    <t>ALENDRONATO SODICO 70MG (BENPAZYL) CJ X 4 TABL (CLEO) FV. 02/2027</t>
  </si>
  <si>
    <t>ALGI DE SODIO + BICAR DE SODIO (GASTRO FULL MAX) FCO X 150ML SABOR A CEREZA (COASPHARMA) FV. 05/2027</t>
  </si>
  <si>
    <t>ALIMENTO A BASE DE VITAMINAS Y MINERALES PARA NIÑOS (GUMMY) FRASCO X 60 GOMITAS (NATURAL SYSTEM) FV. 05/2027</t>
  </si>
  <si>
    <t>ALOPURINOL 100MG (ALURON) CJ X 30 TAB (RONAVA) FV. 05/2029</t>
  </si>
  <si>
    <t>ALOPURINOL 300MG (ALURON) CJ X 20 TAB (RONAVA) FV. 04/2028</t>
  </si>
  <si>
    <t>ALOPURINOL 300MG CJ X 20 TABL (NEOLPHARMA) FV. 07/2026</t>
  </si>
  <si>
    <t>AMBROXOL 30MG + LORATADINA 5MG (MUCLAR) CJ X 10 COMP (DOLLDER) FV. 06/2027</t>
  </si>
  <si>
    <t>AMBROXOL 7.5MG/ML (MISULVAN) GOTAS PED X 30ML (PLUSANDEX) FV. 06/2028</t>
  </si>
  <si>
    <t>AMBROXOL 7.5MG/ML + CLENBUTEROL 5MCG/ML (ARBIXIL) GOTAS PED X 15ML (SIEGFRIED) FV. 05/2027</t>
  </si>
  <si>
    <t>AMIODARONA 200MG (DIARONA) CJ X 10 TABL (VINCENTI) FV. 02/2029</t>
  </si>
  <si>
    <t>AMIODARONA 200MG (NOVARONA) CJ X 10 COMP (DOLLDER) FV. 06/2028</t>
  </si>
  <si>
    <t>AMIODARONA 200MG (TRANGOLATT) CJ X 10 TABL (LATTAN) FV. 07/2026</t>
  </si>
  <si>
    <t>AMIODARONA 200MG CJ X 10 TAB (FARMAMED) FV. 06/2027</t>
  </si>
  <si>
    <t>AMIODARONA 200MG CJ X 10 TAB (GENCER) FV. 08/2030</t>
  </si>
  <si>
    <t>AMIODARONA 200MG CJ X 10 TAB (KMPLUS) FV. 12/2027</t>
  </si>
  <si>
    <t>AMIODARONA 200MG CJ X 10 TAB (LAND) FV. 09/2026</t>
  </si>
  <si>
    <t>AMIODARONA 200MG CJ X 10 TABL (H&amp;M) FV. 12/2026</t>
  </si>
  <si>
    <t>AMLODIPINA 10MG (AMBIODIPINA) CJ X 30 TAB (BIO-MERCY) FV. 12/2027</t>
  </si>
  <si>
    <t>AMLODIPINA 10MG (DILOTEX) CJ X 10 TABL (DOLLDER) FV. 01/2028</t>
  </si>
  <si>
    <t>AMLODIPINA 10MG CJ X 10 TAB (CALOX) FV. 06/2027</t>
  </si>
  <si>
    <t>AMLODIPINA 10MG CJ X 20 TAB (KIMICEG) FV. 07/2028</t>
  </si>
  <si>
    <t>AMLODIPINA 10MG CJ X 30 COMP (GENVEN FV. 04/2028</t>
  </si>
  <si>
    <t>AMLODIPINA 10MG CJ X 30 TAB (ARTE MEDICO) FV. 08/2027</t>
  </si>
  <si>
    <t>AMLODIPINA 10MG CJ X 30 TAB (BUKA) FV. 07/2027</t>
  </si>
  <si>
    <t>AMLODIPINA 10MG CJ X 30 TAB (CALOX) FV. 06/2027</t>
  </si>
  <si>
    <t>AMLODIPINA 10MG CJ X 30 TABL (2N) FV. 05/2027</t>
  </si>
  <si>
    <t>AMLODIPINA 10MG CJ X 30 TABL (ALESS PHARMACEUTICAL) FV. 05/2027</t>
  </si>
  <si>
    <t>AMLODIPINA 5MG  + VALSARTAN 160MG CJ X 30 TABL (ANGELUS) FV. 04/2028</t>
  </si>
  <si>
    <t>AMLODIPINA 5MG (AMBIODIPINA) CJ X 30 TAB (BIO-MERCY) FV. 12/2027</t>
  </si>
  <si>
    <t>AMLODIPINA 5MG (AMIPINA) CJ X 30 TABL (QUIM-FAR) FV. 09/2027</t>
  </si>
  <si>
    <t>AMLODIPINA 5MG (AMLOTAN) CJ X 30 TABL (ZORIAK) FV. 09/2027</t>
  </si>
  <si>
    <t>AMLODIPINA 5MG (DILOTEX) CJ X 30 TABL (DOLLDER) FV. 11/2028</t>
  </si>
  <si>
    <t>AMLODIPINA 5MG BLIST X 10 TAB (COASPHARMA) FV. 04/2026</t>
  </si>
  <si>
    <t>AMLODIPINA 5MG BLIST X 10 TABL (ECAR) FV. 07/2027</t>
  </si>
  <si>
    <t>AMLODIPINA 5MG CJ X 10 TAB (CALOX) FV. 02/2029</t>
  </si>
  <si>
    <t>AMLODIPINA 5MG CJ X 30 TAB (CALOX) FV. 06/2029</t>
  </si>
  <si>
    <t>AMLODIPINA 5MG CJ X 30 TAB (GENVEN) FV. 06/2028</t>
  </si>
  <si>
    <t>AMLODIPINA 5MG CJ X 30 TAB (KIMICEG) FV. 07/2028</t>
  </si>
  <si>
    <t>AMLODIPINA 5MG CJ X 30 TABL (2N) FV. 05/2027</t>
  </si>
  <si>
    <t>AMLODIPINA 5MG CJ X 30 TABL (ALESS PHARMACEUTICAL) FV. 05/2027</t>
  </si>
  <si>
    <t>AMLODIPINA 5MG CJ X 30 TABL (ARTE MEDICO) F.V 08/2027</t>
  </si>
  <si>
    <t>AMLODIPINO 10MG CJ X 10 TABL (LA SANTE) FV. 03/2027</t>
  </si>
  <si>
    <t>AMLODIPINO 10MG CJ X 30 TABL (LA SANTE) FV. 03/2027</t>
  </si>
  <si>
    <t>AMLODIPINO 5MG CJ X 10 TABL (LA SANTE) FV. 03/2028</t>
  </si>
  <si>
    <t>AMLODIPINO 5MG CJ X 30 TABL (ANGELUS) FV. 09/2027</t>
  </si>
  <si>
    <t>AMLODIPINO 5MG CJ X 30 TABL (LA SANTE) FV. 07/2028</t>
  </si>
  <si>
    <t>AMOXICILINA 500MG (AMOXIPRA) CJ X 10 TAB (ADN MEDICAL) FV. 09/2027</t>
  </si>
  <si>
    <t>AMOXICILINA 500MG (AMOXIVAL) CJ X 12 CAP (VALMORCA) FV. 06/2027</t>
  </si>
  <si>
    <t>AMOXICILINA 500MG + ACIDO CLAV. 125MG (CLAVUMEDC) CJ X 10 TABL (IPS)  F.V 04/2027</t>
  </si>
  <si>
    <t>AMOXICILINA 500MG + ACIDO CLAV. 125MG (JUVIMOX-CV) CJ X 10 TABL (ADN MEDICAL) FV. 09/2026</t>
  </si>
  <si>
    <t>AMOXICILINA 500MG + ACIDO CLAV. 125MG CJ X 10 TABL (KIMICEG) FV. 05/2027</t>
  </si>
  <si>
    <t>AMOXICILINA 500MG + ACIDO CLAV. 125MG CJ X 10 TABL (LAND)  FV. 12/2027</t>
  </si>
  <si>
    <t>AMOXICILINA 500MG + ACIDO CLAV. 125MG CJ X 14 TABL (DROGECA) FV. 03/2027</t>
  </si>
  <si>
    <t>AMOXICILINA 500MG + ACIDO CLAV. 125MG CJ X 14 TABL (ZAKI) FV. 11/2027</t>
  </si>
  <si>
    <t>AMOXICILINA 500MG BLIST X 10 CAPS (DROGECA) FV. 06/2027</t>
  </si>
  <si>
    <t>AMOXICILINA 500MG BLIST X 10 TABL (COASPHARMA) F.V 01/2027</t>
  </si>
  <si>
    <t>AMOXICILINA 500MG BLIST X 10 TABL (COASPHARMA) F.V 06/2026</t>
  </si>
  <si>
    <t>AMOXICILINA 500MG CJ X 10 CAP (DAC55) FV. 07/2026</t>
  </si>
  <si>
    <t>AMOXICILINA 500MG CJ X 10 CAPS (ARTE MEDICO) FV. 01/2027</t>
  </si>
  <si>
    <t>AMOXICILINA 500MG CJ X 10 CAPS (FARMAMED) FV. 07/2027</t>
  </si>
  <si>
    <t>AMOXICILINA 500MG CJ X 10 CAPS (H&amp;M) FV. 11/2026</t>
  </si>
  <si>
    <t>AMOXICILINA 500MG CJ X 10 TAB (DISTRILAB) FV. 02/2028</t>
  </si>
  <si>
    <t>AMOXICILINA 500MG CJ X 12 CAPS (GENVEN) FV. 06/2027</t>
  </si>
  <si>
    <t>AMOXICILINA 875MG (AMOXIVAL) CJ X 20 TAB (VALMORCA) FV. 05/2030</t>
  </si>
  <si>
    <t>AMOXICILINA 875MG + ACIDO CLAV 125MG (CLAVUTRIM CL 12H) CJ X 14 TABL (PORTUGAL) FV. 10/2026</t>
  </si>
  <si>
    <t>AMOXICILINA 875MG + ACIDO CLAV. 125MG (AMOXIPRAD-CL) CJ X 16 TABL (DPT) FV. 11/2026</t>
  </si>
  <si>
    <t>AMOXICILINA 875MG + ACIDO CLAV. 125MG (AUGMEXICLAV) CJ X 14 TABL (UNIPHARMA) FV.02/2027</t>
  </si>
  <si>
    <t>AMOXICILINA 875MG + ACIDO CLAV. 125MG (CLAMOLIN) CJ X 10 TAB (ZUZU) FV. 11/2026</t>
  </si>
  <si>
    <t>AMOXICILINA 875MG + ACIDO CLAV. 125MG (CLAVUMEDC) CJ X 10 TABL (IPS)  FV. 04/2027</t>
  </si>
  <si>
    <t>AMOXICILINA 875MG + ACIDO CLAV. 125MG (CLAVUTAN) CJ X 10 TABL (ZORIAK) FV.12/2026</t>
  </si>
  <si>
    <t>AMOXICILINA 875MG + ACIDO CLAV. 125MG (DOXICLAV) CJ X 14 TABL (DISTRILAB) F.V 02/2028</t>
  </si>
  <si>
    <t>AMOXICILINA 875MG + ACIDO CLAV. 125MG CJ X 10 TABL (ARTE MEDICO) F.V 08/2026</t>
  </si>
  <si>
    <t>AMOXICILINA 875MG + ACIDO CLAV. 125MG CJ X 10 TABL (ARTE MEDICO) FV. 08/2026</t>
  </si>
  <si>
    <t>AMOXICILINA 875MG + ACIDO CLAV. 125MG CJ X 10 TABL (DAC55) FV. 01/2027</t>
  </si>
  <si>
    <t>AMOXICILINA 875MG + ACIDO CLAV. 125MG CJ X 10 TABL (LAND)  FV. 06/2027</t>
  </si>
  <si>
    <t>AMOXICILINA 875MG + ACIDO CLAV. 125MG CJ X 14 TAB (GENVEN) FV. 05/2027</t>
  </si>
  <si>
    <t>AMOXICILINA 875MG + ACIDO CLAV. 125MG CJ X 14TABL (BUKA) FV.10/2027</t>
  </si>
  <si>
    <t>AMOXICILINA 875MG + ACIDO CLAVULANICO 125MG CJ X 14 TAB (GEAGAR) FV. 02/2027</t>
  </si>
  <si>
    <t>APIXABAN 5MG (APIXTAN) CJ X 30 TABL (ZORIAK) FV. 04/2028</t>
  </si>
  <si>
    <t>ARIPIPRAZOL 15MG CJ X 10 TAB (MT) FV. 11/2026</t>
  </si>
  <si>
    <t>ATENOLOL 100MG (ATEPREX) CJ X 30 TABL (BLUE MEDICAL) FV. 04/2027</t>
  </si>
  <si>
    <t>ATENOLOL 100MG CJ X 10 TABL (LAND) FV. 04/2027</t>
  </si>
  <si>
    <t>ATENOLOL 100MG CJ X 30 TAB (GENVEN) FV. 03/2029</t>
  </si>
  <si>
    <t>ATENOLOL 100MG CJ X 30 TAB (LISTER FENIX) FV. 06/2027</t>
  </si>
  <si>
    <t>ATENOLOL 100MG CJ X 30 TABL (LA SANTE) FV. 07/2027</t>
  </si>
  <si>
    <t>ATENOLOL 50MG CJ X 30 TAB (ARTE MEDICO) FV. 08/2026</t>
  </si>
  <si>
    <t>ATENOLOL 50MG CJ X 30 TAB (BRIXMEDIC) FV. 10/2027</t>
  </si>
  <si>
    <t>ATENOLOL 50MG CJ X 30 TAB (BUKA) FV. 02/2027</t>
  </si>
  <si>
    <t>ATENOLOL 50MG CJ X 30 TAB (KIMICEG) FV. 04/2027</t>
  </si>
  <si>
    <t>ATENOLOL 50MG CJ X 30 TABL (LA SANTE) FV. 01/2027</t>
  </si>
  <si>
    <t>ATOMOXETINA 18MG (ABRETIA 18) CJ X 10 CAPS (MEGALABS) FV. 01/2028</t>
  </si>
  <si>
    <t>ATORVASTATINA 10MG + EZETIMIBA 10MG (COLMIBE) CJ X 30 COMP (TECNOFARMA) FV. 02/2027</t>
  </si>
  <si>
    <t>ATORVASTATINA 20MG (ATORVACOF) CJ X 14 TABL (COFASA) FV. 04/2027</t>
  </si>
  <si>
    <t>ATORVASTATINA 20MG (ATORVASTATIN) CJ X 30 TAB (BIO-MERCY) FV. 05/2028</t>
  </si>
  <si>
    <t>ATORVASTATINA 20MG (ATOVAROL) CJ X 30 CAPS BLANDAS (VIVAX) FV. 11/2026</t>
  </si>
  <si>
    <t>ATORVASTATINA 20MG (ESTATLEN 20) CJ X 30 TAB (SIEGFRIED) FV. 05/2027</t>
  </si>
  <si>
    <t>ATORVASTATINA 20MG + EZETIMIBA 10MG (COLMIBE) CJ X 30 COMP (TECNOFARMA) FV. 03/2027</t>
  </si>
  <si>
    <t>ATORVASTATINA 20MG CJ X 10 TABL (ARTE MEDICO) FV. 08/2026</t>
  </si>
  <si>
    <t>ATORVASTATINA 20MG CJ X 10 TABL (LAND) FV. 03/2028</t>
  </si>
  <si>
    <t>ATORVASTATINA 20MG CJ X 30 COMP (GENVEN) FV. 02/2027</t>
  </si>
  <si>
    <t>ATORVASTATINA 20MG CJ X 30 TABL (ALESS PHARMACEUTICAL) FV. 06/2027</t>
  </si>
  <si>
    <t>ATORVASTATINA 20MG CJ X 30 TABL (ANGELUS) FV. 09/2027</t>
  </si>
  <si>
    <t>ATORVASTATINA 20MG CJ X 30 TABL (BUKA) FV. 07/2027</t>
  </si>
  <si>
    <t>ATORVASTATINA 20MG CJ X 30 TABL (CALOX) FV. 06/2027</t>
  </si>
  <si>
    <t>ATORVASTATINA 20MG CJ X 30 TABL (COASPHARMA) FV. 09/2026</t>
  </si>
  <si>
    <t>ATORVASTATINA 20MG CJ X 30 TABL (COASPHARMA) FV. 10/2026</t>
  </si>
  <si>
    <t>ATORVASTATINA 20MG CJ X 30 TABL (FARMAMED) FV. 02/2027</t>
  </si>
  <si>
    <t>ATORVASTATINA 20MG CJ X 30 TABL (H&amp;M) FV. 02/2028</t>
  </si>
  <si>
    <t>ATORVASTATINA 20MG CJ X 30 TABL (PLUSANDEX) FV. 05/2028</t>
  </si>
  <si>
    <t>ATORVASTATINA 40MG (ATORVACOF) CJ X 30 TABL (COFASA) FV. 14/2027</t>
  </si>
  <si>
    <t>ATORVASTATINA 40MG (ATORVASTATIN) CJ X 30 TAB (BIO-MERCY) FV.</t>
  </si>
  <si>
    <t>ATORVASTATINA 40MG (ATOVAROL) CJ X 14 CAPS BLANDAS (VIVAX) FV. 02/2027</t>
  </si>
  <si>
    <t>ATORVASTATINA 40MG (ATOVAROL) CJ X 30 CAPS BLANDAS (VIVAX) FV. 04/2027</t>
  </si>
  <si>
    <t>ATORVASTATINA 40MG (LESTECOL) CJ X 30 TAB (BIOTECH) FV. 06/2027</t>
  </si>
  <si>
    <t>ATORVASTATINA 40MG CJ X 10 TABL (KMPLUS) FV.11/2027</t>
  </si>
  <si>
    <t>ATORVASTATINA 40MG CJ X 30 TAB (BUKA) FV. 07/2027</t>
  </si>
  <si>
    <t>ATORVASTATINA 40MG CJ X 30 TAB (CALOX) FV. 07/2027</t>
  </si>
  <si>
    <t>ATORVASTATINA 40MG CJ X 30 TABL (ALESS PHARMACEUTICAL) FV. 06/2027</t>
  </si>
  <si>
    <t>ATORVASTATINA 40MG CJ X 30 TABL (ANGELUS) FV. 05/2027</t>
  </si>
  <si>
    <t>ATORVASTATINA 40MG CJ X 30 TABL (DAC 55) FV. 06/2027</t>
  </si>
  <si>
    <t>ATORVASTATINA 40MG CJ X 30 TABL (DISTRILAB) FV. 07/2028</t>
  </si>
  <si>
    <t>ATORVASTATINA 40MG CJ X 30 TABL (FARMAMED) FV. 02/2027</t>
  </si>
  <si>
    <t>ATORVASTATINA 40MG CJ X 30 TABL (H&amp;M) FV. 05/2027</t>
  </si>
  <si>
    <t>ATORVASTATINA 80MG (ATORVACOF) CJ X 30 TABL (COFASA) FV.09/2027</t>
  </si>
  <si>
    <t>AZELASTINA 0.05% (BRIXIA) SOL OFT X 6ML (POEN) FV. 01/2027</t>
  </si>
  <si>
    <t>AZELASTINA 0.05% (OPTOAZ) GOT OFT X 5ML (GDG PHARMA) FV. 10/2026</t>
  </si>
  <si>
    <t>AZITROMICINA 1000MG (AZIMAKROL) CJ X 2 COMP (ROWE) FV. 03/2028</t>
  </si>
  <si>
    <t>AZITROMICINA 500MG (ATRIZINA) CJ X 5 COMP (RONAVA) FV. 07/2027</t>
  </si>
  <si>
    <t>AZITROMICINA 500MG (AZITHRONAK) CJ X 3 TABL (UNIPHARMA) FV.01/2027</t>
  </si>
  <si>
    <t>AZITROMICINA 500MG (AZITRODEX) CJ X 3 TABL (PLUSANDEX) FV. 04/2027</t>
  </si>
  <si>
    <t>AZITROMICINA 500MG (AZITRODEX) CJ X 5 TABL (PLUSANDEX) FV. 04/2027</t>
  </si>
  <si>
    <t>AZITROMICINA 500MG (ZITROBIO) CJ X 3 TABL (BIO-MERCY) FV. 05/2027</t>
  </si>
  <si>
    <t>AZITROMICINA 500MG CJ X 3 TAB (CALOX) FV. 08/2028</t>
  </si>
  <si>
    <t>AZITROMICINA 500MG CJ X 3 TAB (DAC) FV.07/2027</t>
  </si>
  <si>
    <t>AZITROMICINA 500MG CJ X 3 TAB (FAHD) FV. 06/2027</t>
  </si>
  <si>
    <t>AZITROMICINA 500MG CJ X 3 TAB (QUIM-FAR) FV.06/2026</t>
  </si>
  <si>
    <t>AZITROMICINA 500MG CJ X 3 TABL (ANGELUS) F.V 09/2027</t>
  </si>
  <si>
    <t>AZITROMICINA 500MG CJ X 3 TABL (COASPHARMA) FV. 07/2026</t>
  </si>
  <si>
    <t>AZITROMICINA 500MG CJ X 3 TABL (FARMAMED) FV. 01/2027</t>
  </si>
  <si>
    <t>AZITROMICINA 500MG CJ X 3 TABL (H&amp;M) FV. 05/2027</t>
  </si>
  <si>
    <t>AZITROMICINA 500MG CJ X 3 TABL (LA SANTE) FV. 01/2028</t>
  </si>
  <si>
    <t>AZITROMICINA 500MG CJ X 3 TABL (ZAKI) FV.11/2027</t>
  </si>
  <si>
    <t>AZITROMICINA 500MG CJ X 5 COMP (ARTE MEDICO) FV. 08/2027</t>
  </si>
  <si>
    <t>AZITROMICINA 500MG CJ X 5 TAB (ADN MEDICAL) FV. 12/2027</t>
  </si>
  <si>
    <t>AZITROMICINA 500MG CJ X 5 TAB (CALOX) FV. 08/2028</t>
  </si>
  <si>
    <t>AZITROMICINA 500MG CJ X 5 TABL (ALESS PHARMACEUTICALS) FV. 06/2027</t>
  </si>
  <si>
    <t>AZITROMICINA 500MG CJ X 5 TABL (BUKA) FV. 07/2027</t>
  </si>
  <si>
    <t>AZITROMICINA 500MG CJ X 5 TABL (DISTRILAB) FV.07/2028</t>
  </si>
  <si>
    <t>AZITROMICINA 500MG CJ X 5 TABL (GENCER) FV. 03/2029</t>
  </si>
  <si>
    <t>AZITROMICINA 500MG CJ X 5 TABL (LA SANTE) FV. 12/2027</t>
  </si>
  <si>
    <t>BACILLUS CLAUSI  2 BILLONES (DISBIOTIC) SOBRE X 1GR  (DISTRILAB) FV. 11/2026</t>
  </si>
  <si>
    <t>BACILLUS CLAUSI  2 BILLONES (PROCILUS D2) SOBRE X 1GR  (PHARMETIQUE) FV. 05/2027</t>
  </si>
  <si>
    <t>BECLOMETASONA DIPROPIONATO 250MCG INHALADOR X 200 DOSIS (KMPLUS) FV. 04/2027</t>
  </si>
  <si>
    <t>BENCIDAMINA 0.1% (TANTUM) SOL VAGINAL X 140ML (ELMOR) FV. 05/2027</t>
  </si>
  <si>
    <t>BENCIDAMINA 0.15% (TANTUM) SOL BUCAL ATOMIZADOR X 45ML (ELMOR) FV. 04/2029</t>
  </si>
  <si>
    <t>BENCIDAMINA 0.15% + CLORURO DE CETILPIRIDINIO 0.25% (FLOMED) SOL BUCAL ATOMIZADOR X 45ML (ELMOR) FV. 04/2027</t>
  </si>
  <si>
    <t>BENCIDAMINA 3MG + CETILPIRIDINIO 1MG (BUCOXOLGAR) CJ X 10 TAB MAST SABOR A FRUTOS ROJOS (PHARMETIQUE) FV. 09/2027</t>
  </si>
  <si>
    <t>BENCIDAMINA 3MG + CETILPIRIDINIO 1MG (BUCOXOLGAR) CJ X 10 TAB MAST SABOR A MENTA (PHARMETIQUE) FV. 07/2027</t>
  </si>
  <si>
    <t>BENCIDAMINA 3MG + CETILPIRIDINIO 1MG (BUCOXOLGAR) CJ X 10 TAB MAST SABOR A MIEL Y LIMON (PHARMETIQUE) FV. 05/2027</t>
  </si>
  <si>
    <t>BETAHISTINA 16MG (BETHINA) CJ X 30 TABL (ZORIAK) FV. 02/2028</t>
  </si>
  <si>
    <t>BETAHISTINA 16MG (BOLARIA) CJ X 20 COMP (MEGALABS) FV. 05/2027</t>
  </si>
  <si>
    <t>BETAHISTINA 16MG (BUTAL) CJ X 10 TAB (SIEGFRIED) FV. 10/2026</t>
  </si>
  <si>
    <t>BETAHISTINA 16MG (MICROSER) CJ X 20 TABL (GRUNENTHAL) FV.04/2027</t>
  </si>
  <si>
    <t>BETAHISTINA 16MG (VEHISTIN) CJ X 10 TABL (2N) FV. 01/2028</t>
  </si>
  <si>
    <t>BETAHISTINA 16MG (VERTIPRAD) CJ X 21 TABL (DPT) FV. 08/2026</t>
  </si>
  <si>
    <t>BETAHISTINA 16MG CJ X 10 TAB (ARTE MEDICO) FV. 01/2026</t>
  </si>
  <si>
    <t>BETAHISTINA 16MG CJ X 10 TABL (GEAGAR) FV. 10/2027</t>
  </si>
  <si>
    <t>BETAHISTINA 16MG CJ X 20 TABL (FARMAMED) FV. 02/2027</t>
  </si>
  <si>
    <t>BETAHISTINA 16MG CJ X 20 TABL (LA SANTE) FV. 05/2027</t>
  </si>
  <si>
    <t>BETAHISTINA 16MG CJ X 30 TAB (BRIXMEDIC) FV. 01/2028</t>
  </si>
  <si>
    <t>BETAHISTINA 16MG CJ X 30 TAB (DISTRILAB) FV. 10/2027</t>
  </si>
  <si>
    <t>BETAHISTINA 16MG CJ X 30 TABL (H&amp;M) FV. 02/2028</t>
  </si>
  <si>
    <t>BETAHISTINA 24MG (MICROSER) CJ X 20 TABL (GRUNENTHAL) FV.04/2027</t>
  </si>
  <si>
    <t>BETAHISTINA 8MG (BIOTAHISTIN) CJ X 30 TABL (BIO-MERCY) FV. 12/2027</t>
  </si>
  <si>
    <t>BETAHISTINA 8MG (BUTAL) CJ X 10 TAB (SIEGFRIED) FV. 10/2026</t>
  </si>
  <si>
    <t>BETAHISTINA 8MG CJ X 30 TABL (H&amp;M) FV. 12/2026</t>
  </si>
  <si>
    <t>BILIS DE CERDO 325MG (HEPADESICOL) CJ X 12 CAPS (ELMOR) FV. 03/2027</t>
  </si>
  <si>
    <t>BIOTINA 10.000MCG + VITAMINA C 15MG + VITAMINA E 6.7MG (BIOTIN) FRASCO X 60 GOMITAS (FALIDU) FV. 01/2027</t>
  </si>
  <si>
    <t>BIPERIDENO 2MG (ROIBIDENO) CJ X 15 TABL (ROIPHARMA)  FV 03/2028</t>
  </si>
  <si>
    <t>BISACODILO 5MG (BRISACOLAX) CJ X 30 TABL (BRIXMEDIC) FV. 02/2027</t>
  </si>
  <si>
    <t>BISACODILO 5MG (DULCOXUNI) CJ X 10 TABL (UNIPHARMA) FV. 12/2026</t>
  </si>
  <si>
    <t>BISACODILO 5MG (FARMALAX) BLIST X 10 GRAGEAS (ECAR) FV. 07/2026</t>
  </si>
  <si>
    <t>BISACODILO 5MG (ROISACODYL) CJ X 10 TABL (ROIPHARMA)  FV 03/2028</t>
  </si>
  <si>
    <t>BISACODILO 5MG CJ X 10 TAB (ARTE MEDICO) FV. 09/2027</t>
  </si>
  <si>
    <t>BISACODILO 5MG CJ X 10 TABL (LAND) FV. 09/2027</t>
  </si>
  <si>
    <t>BISMUTO SUBCARBO. 262MG + CARB. DE CALCIO 500MG (KLINCOSAL) SUSP X 180ML SABOR FRESA (MEGALABS) FV. 08/2027</t>
  </si>
  <si>
    <t>BISMUTO SUBCARBONATO 262MG + CARBONATO CALCIO 100MG (KLINCOSAL) CJX30 TAB SABOR FRESA (MEGALABS) FV 07/2027</t>
  </si>
  <si>
    <t>BISMUTO SUBCARBONATO 262MG + CARBONATO CALCIO 100MG (KLINCOSAL) CJX30 TAB SABOR UVA (MEGALABS) FV. 07/2027</t>
  </si>
  <si>
    <t>BISOPROLOL 1.25MG (ANTAAR) CJ X 30 TAB (MCK) FV. 04/2028</t>
  </si>
  <si>
    <t>BISOPROLOL 1.25MG (BIPROLIL) CJ X 30 TABL (VARGAS) FV. 01/2027</t>
  </si>
  <si>
    <t>BISOPROLOL 1.25MG (CORENTEL ) CJ X 30 COMP (MEGALABS) FV. 10/2027</t>
  </si>
  <si>
    <t>BISOPROLOL 1.25MG CJ X 20 TAB (SPEFAR) FV. 04/2027</t>
  </si>
  <si>
    <t>BISOPROLOL 1.25MG CJ X 30 TABL (BIOGLASS) FV. 04/2026</t>
  </si>
  <si>
    <t>BISOPROLOL 1.25MG CJ X 30 TABL (CALOX) FV. 05/2028</t>
  </si>
  <si>
    <t>BISOPROLOL 10MG (ANTAAR) CJ X 10 TAB (MCK) FV. 09/2026</t>
  </si>
  <si>
    <t>BISOPROLOL 10MG (ANTAAR) CJ X 30 TABL (MCK) FV. 04/2027</t>
  </si>
  <si>
    <t>BISOPROLOL 10MG + HIDROCLOROTIAZIDA 6.25MG (BIOTALOL HCT) CJ X 30 TABL (LETI) FV. 02/2027</t>
  </si>
  <si>
    <t>BISOPROLOL 10MG + HIDROCLOROTIAZIDA 6.25MG (CORENTEL H) CJ X 30 COMP (MEGALABS) FV. 07/2027</t>
  </si>
  <si>
    <t>BISOPROLOL 10MG + HIDROCLOROTIAZIDA 6.25MG CJ X 20 COMP (SPEFAR) FV. 08/2026</t>
  </si>
  <si>
    <t>BISOPROLOL 10MG CJ X 30 TAB (ANGELUS) FV. 03/2027</t>
  </si>
  <si>
    <t>BISOPROLOL 10MG CJ X 30 TAB (CALOX) FV. 07/2027</t>
  </si>
  <si>
    <t>BISOPROLOL 10MG CJ X 30 TABL (FARMAMED) FV. 02/2027</t>
  </si>
  <si>
    <t>BISOPROLOL 2.5MG (ALGIOL) CJ X 30 COMP (DOLLDER) F.V 06/2027</t>
  </si>
  <si>
    <t>BISOPROLOL 2.5MG (ANTAAR) CJ X 30 TABL (MCK) FV. 04/2028</t>
  </si>
  <si>
    <t>BISOPROLOL 2.5MG (ASTRIMOL) CJ X 30 TAB (BIOTECH) FV. 07/2027</t>
  </si>
  <si>
    <t>BISOPROLOL 2.5MG (BIOPROLOL) CJ X 30 TAB (BIO-MERCY) FV. 05/2027</t>
  </si>
  <si>
    <t>BISOPROLOL 2.5MG (BIPROLIL) CJ X 30 TABL (VARGAS) FV. 04/2027</t>
  </si>
  <si>
    <t>BISOPROLOL 2.5MG (BISOLOL) CJ X 30 TAB (DPT) FV. 09/2027</t>
  </si>
  <si>
    <t>BISOPROLOL 2.5MG (CORBIS) CJ X 30 COMP (SIEGFRIED) FV. 03/2027</t>
  </si>
  <si>
    <t>BISOPROLOL 2.5MG (CORENTEL 2.5) CJ X 30 COMP (MEGALABS) FV. 08/2027</t>
  </si>
  <si>
    <t>BISOPROLOL 2.5MG + HIDROCLOROTIAZIDA 6.25MG (ANTAAR HCT) CJ X 10 TABL (MCK) FV. 05/2027</t>
  </si>
  <si>
    <t>BISOPROLOL 2.5MG + HIDROCLOROTIAZIDA 6.25MG (ANTAAR HCT) CJ X 30 TABL (MCK) FV. 06/2028</t>
  </si>
  <si>
    <t>BISOPROLOL 2.5MG + HIDROCLOROTIAZIDA 6.25MG (BIOTALOL HCT) CJ X 30 TABL (LETI) FV. 08/2027</t>
  </si>
  <si>
    <t>BISOPROLOL 2.5MG + HIDROCLOROTIAZIDA 6.25MG (BIPROLIL HCT) CJ X 30 COMP (VARGAS) FV. 10/2026</t>
  </si>
  <si>
    <t>BISOPROLOL 2.5MG + HIDROCLOROTIAZIDA 6.25MG CJ X 15 TABL (ALESS PHARMACEUTICALS) FV. 04/2027</t>
  </si>
  <si>
    <t>BISOPROLOL 2.5MG CJ X 10 TABL (KMPLUS) FV. 12/2027</t>
  </si>
  <si>
    <t>BISOPROLOL 2.5MG CJ X 20 TAB (SPEFAR) FV. 07/2027</t>
  </si>
  <si>
    <t>BISOPROLOL 2.5MG CJ X 30 TAB (GENVEN) FV. 07/2027</t>
  </si>
  <si>
    <t>BISOPROLOL 2.5MG CJ X 30 TABL (ALESS PHARMACEUTICALS) FV. 04/2027</t>
  </si>
  <si>
    <t>BISOPROLOL 2.5MG CJ X 30 TABL (ANGELUS) FV. 01/2027</t>
  </si>
  <si>
    <t>BISOPROLOL 2.5MG CJ X 30 TABL (CALOX) FV. 10/2028</t>
  </si>
  <si>
    <t>BISOPROLOL 2.5MG CJ X 30 TABL (LATTAN MEDIC FV. 10/2028</t>
  </si>
  <si>
    <t>BISOPROLOL 5MG (ALGIOL) CJ X 30 COMP (DOLLDER) FV. 08/2027</t>
  </si>
  <si>
    <t>BISOPROLOL 5MG (ANTAAR) CJ X 10 TAB (MCK) FV. 09/2028</t>
  </si>
  <si>
    <t>BISOPROLOL 5MG (ANTAAR) CJ X 30 TABL (MCK) FV. 03/2028</t>
  </si>
  <si>
    <t>BISOPROLOL 5MG (BIOPROLOL) CJ X 30 TAB (BIO-MERCY) FV. 05/2027</t>
  </si>
  <si>
    <t>BISOPROLOL 5MG (BIOTALOL) CJ X 30 TABL (LETI) FV. 04/2027</t>
  </si>
  <si>
    <t>BISOPROLOL 5MG (BIPROLIL) CJ X 30 TABL (VARGAS) FV. 05/2027</t>
  </si>
  <si>
    <t>BISOPROLOL 5MG (BISOLOL) CJ X 30 TAB (DPT) FV. 09/2027</t>
  </si>
  <si>
    <t>BISOPROLOL 5MG (CORBIS) CJ X 30 COMP (SIEGFRIED) FV. 09/2027</t>
  </si>
  <si>
    <t>BISOPROLOL 5MG (CORENTEL 5) CJ X 30 COMP (MEGALABS) FV. 08/2027</t>
  </si>
  <si>
    <t>BISOPROLOL 5MG (PRABISO) CJ X 30 TAB (ADN MEDICAL) FV.03/2026</t>
  </si>
  <si>
    <t>BISOPROLOL 5MG + HIDROCLOROTIAZIDA 6.25MG (ALGIOL HCT) CJ X 30 COMP (DOLLDER) FV. 09/2026</t>
  </si>
  <si>
    <t>BISOPROLOL 5MG + HIDROCLOROTIAZIDA 6.25MG (ANTAAR HCT) CJ X 10 TABL (MCK) FV. 09/2028</t>
  </si>
  <si>
    <t>BISOPROLOL 5MG + HIDROCLOROTIAZIDA 6.25MG (ANTAAR HCT) CJ X 30 TABL (MCK) FV. 06/2028</t>
  </si>
  <si>
    <t>BISOPROLOL 5MG + HIDROCLOROTIAZIDA 6.25MG (BIOTALOL HCT) CJ X 30 TABL (LETI) FV. 10/2026</t>
  </si>
  <si>
    <t>BISOPROLOL 5MG + HIDROCLOROTIAZIDA 6.25MG (CORENTEL H) CJ X 30 COMP (MEGALABS) FV. 09/2027</t>
  </si>
  <si>
    <t>BISOPROLOL 5MG + HIDROCLOROTIAZIDA 6.25MG CJ X 15 TABL (ALESS PHARMACEUTICALS) FV. 04/2027</t>
  </si>
  <si>
    <t>BISOPROLOL 5MG + HIDROCLOROTIAZIDA 6.25MG CJ X 20 COMP (SPEFAR) FV. 07/2027</t>
  </si>
  <si>
    <t>BISOPROLOL 5MG CJ X 10 TAB (KMPLUS) FV. 01/2028</t>
  </si>
  <si>
    <t>BISOPROLOL 5MG CJ X 30 TAB (ALESS PHARMACEUTICALS) FV. 04/2027</t>
  </si>
  <si>
    <t>BISOPROLOL 5MG CJ X 30 TAB (GENVEN) FV. 07/2027</t>
  </si>
  <si>
    <t>BISOPROLOL 5MG CJ X 30 TABL (ANGELUS) FV. 01/2027</t>
  </si>
  <si>
    <t>BISOPROLOL 5MG CJ X 30 TABL (LATTAN MEDIC) FV. 10/2028</t>
  </si>
  <si>
    <t>BRIMONIDINA 0.2% (ALFADYN) SOL OFT X 5ML (OFTALMI) FV. 08/2027</t>
  </si>
  <si>
    <t>BRIMONIDINA 0.2% (BIODINA) GOTAS OFT X 5ML (BIOGLASS) FV. 03/2028</t>
  </si>
  <si>
    <t>BRIMONIDINA 0.2% (OFTABRIM) GOTAS OFT X 5ML (2N) FV. 06/2028</t>
  </si>
  <si>
    <t>BRIMONIDINA 2% (BRIMOLAG) GOTAS OFT X 5ML (BIOESTERIL) FV. 10/2026</t>
  </si>
  <si>
    <t>BROMURO DE IPRATROPIO 0.25MG + FENOTEROL 0.5MG (DUOVENT) SOL P/INHALAR X 15ML (OFTALMI) FV. 07/2027</t>
  </si>
  <si>
    <t>BROMURO DE IPRATROPIO 20MCG (IPATRIXAIR) INHALADOR X 200 DOSIS (ROWE) FV. 10/2026</t>
  </si>
  <si>
    <t>BROMURO DE IPRATROPIO 20MCG (PROTAISOL) INHALADOR X 200 DOSIS (FARMACEUTICA HISPANOAMERICANA) FV. 05/2027</t>
  </si>
  <si>
    <t>BROMURO DE IPRATROPIO 20MCG INHALADOR X 200 DOSIS (DISTRILAB) FV. 12/2026</t>
  </si>
  <si>
    <t>BROMURO DE IPRATROPIO 20MCG INHALADOR X 200 DOSIS (KMPLUS) FV. 05/2028</t>
  </si>
  <si>
    <t>BROMURO DE PINAVERIO 100MG + SIMETICONA 300MG (BROSIDUAL) CJ X 10 CAP BLANDAS (DISKAM) FV. 04/2027</t>
  </si>
  <si>
    <t>BROMURO PINAVERIUM 100MG (TORIVAS) CJ X 30 TAB (MCK) FV. 08/2028</t>
  </si>
  <si>
    <t>BROMURO PINAVERIUM 50MG (TORIVAS) CJ X 30 TAB (MCK) FV. 05/2028</t>
  </si>
  <si>
    <t>BUDESONIDA 0.5MG (LIBONIDE) SOL/NEBULIZAR X 2ML+JERINGA 3CC+AGUJA HIPODERMICA 21G X 1 1/4 (PISA) FV. 04/2026</t>
  </si>
  <si>
    <t>BUDESONIDA 0.5MG/2ML (ROISONIDA) SOL P/NEBULIZAR CJ X 5 AMP (ROIPHARMA)  FV 05/2027</t>
  </si>
  <si>
    <t>BUDESONIDA 100MCG (BUDENAS) SUSP NASAL X 200 DOSIS (OFTALMI) FV. 11/2027</t>
  </si>
  <si>
    <t>BUDESONIDA 160MCG + FORMOTEROL 4.5MCG (FULBARYL) PVO INHALADOR X 60 CAP (LETI) FV. 02/2027</t>
  </si>
  <si>
    <t>BUDESONIDA 1MG/ML (BUDECORT) SOL P/NEBULIZAR X 15ML (OFTALMI) FV. 10/2027</t>
  </si>
  <si>
    <t>BUDESONIDA 1MG/ML (BUDEQUIT) SOL P/NEBULIZAR 10ML (2N) FV. 07/2027</t>
  </si>
  <si>
    <t>BUDESONIDA 200MCG (BUDECORT) INHALADOR X 100 DOSIS (OFTALMI) FV. 10/2027</t>
  </si>
  <si>
    <t>BUDESONIDA 200MCG (PULMOLET) INHALADOR X 200 DOSIS (LETI) FV. 02/2027</t>
  </si>
  <si>
    <t>BUDESONIDA 200MCG + FORMOTEROL 6MCG (BUDEPLUS) INHALADOR ORAL + 60CAPS DURAS ( (MALLEN) FV.11/2026</t>
  </si>
  <si>
    <t>BUDESONIDA 200MCG INHALADOR X 200 DOSIS (DISTRILAB) FV. 01/2028</t>
  </si>
  <si>
    <t>BUDESONIDA 200MCG INHALADOR X 200 DOSIS (KMPLUS) FV. 08/2027</t>
  </si>
  <si>
    <t>BUDESONIDA 32MCG (BUDENAS) SUSP NASAL X 15ML (OFTALMI) FV. 08/2027</t>
  </si>
  <si>
    <t>BULTIBROMURO DE HIOSCINA 10MG + METAMIZOL 250MG (FLEMIBAR) CJ X 10 COMP (ROWE) FV. 07/2027</t>
  </si>
  <si>
    <t>BULTIBROMURO DE HIOSCINA 10MG + METAMIZOL 250MG (FLEMIBAR) CJ X 20 COMP (ROWE) FV. 08/2027</t>
  </si>
  <si>
    <t>BUMETANIDA 1MG (BUMELEX) CJ X 16 COMP (ROWE) FV. 10/2028</t>
  </si>
  <si>
    <t>BUMETANIDA 1MG (BUMELEX) CJ X 30 COMP (ROWE) FV. 09/2029</t>
  </si>
  <si>
    <t>BUMETANIDA 1MG (BUMIDA) CJ X 30 TABL (ZORIAK) FV. 03/2027</t>
  </si>
  <si>
    <t>BUTILBROM DE HIOSCINA 0.01G + DIPIRONA 0.25GR (SARIFAN COMPOSITUM) CJ X 20 TABL (RONAVA) FV. 04/2027</t>
  </si>
  <si>
    <t>BUTILBROMURO DE HIOSCINA 10MG (ATROVERAN) CJ X 10 TABL (VARGAS) FV. 01/2027</t>
  </si>
  <si>
    <t>BUTILBROMURO DE HIOSCINA 10MG (BUSCAMINAL) CJ X 20 TAB (ARTE MEDICO) FV. 09/2026</t>
  </si>
  <si>
    <t>BUTILBROMURO DE HIOSCINA 10MG (BUSCORON) CJ X 20 TABL (UNIPHARMA) FV. 05/2028</t>
  </si>
  <si>
    <t>BUTILBROMURO DE HIOSCINA 10MG (BUTILATT) CJ X 10 TABL (LATTAN MEDIC) FV. 08/2027</t>
  </si>
  <si>
    <t>BUTILBROMURO DE HIOSCINA 10MG (BUTINA) CJ X 10 TABL (ALESS PHARMACEUTICALS) FV. 07/2027</t>
  </si>
  <si>
    <t>BUTILBROMURO DE HIOSCINA 10MG (COLIPRAD) CJ X 20 TABL (DPT) FV 08/2027</t>
  </si>
  <si>
    <t>BUTILBROMURO DE HIOSCINA 10MG (FIN-ESPAM) CJ X 10 TABL (LEBRIUT) FV. 04/2027</t>
  </si>
  <si>
    <t>BUTILBROMURO DE HIOSCINA 10MG (HIOSCIL) CJ X 10 TABL (FARMAMED) FV. 07/2027</t>
  </si>
  <si>
    <t>BUTILBROMURO DE HIOSCINA 10MG (PIMADOL) CJ X 10 TABL (ANGELUS) FV. 03/2027</t>
  </si>
  <si>
    <t>BUTILBROMURO DE HIOSCINA 10MG + ACETAMINOFEN 325MG CJ X 20 TABL (COASPHARMA) FV. 04/2026</t>
  </si>
  <si>
    <t>BUTILBROMURO DE HIOSCINA 10MG + DIPIRONA 250MG (ATROVERAN COMPOSITUM) CJ X 10 TAB (VARGAS) FV. 05/2027</t>
  </si>
  <si>
    <t>BUTILBROMURO DE HIOSCINA 10MG + DIPIRONA 250MG (DISCAPINA COMPOSITUM) CJ X 20 TAB (DISTRILAB) FV. 09/2027</t>
  </si>
  <si>
    <t>BUTILBROMURO DE HIOSCINA 10MG + METAMIZOL 250MG (BUTILAMINA COMPUESTA) CJ X 20 TABL (PLUSANDEX) FV. 10/2027</t>
  </si>
  <si>
    <t>BUTILBROMURO DE HIOSCINA 10MG + PARACETAMOL 325MG CJ X 10 TAB (H&amp;M) FV. 04/2027</t>
  </si>
  <si>
    <t>BUTILBROMURO DE HIOSCINA 10MG BLIST X 10 TAB (COASPHARMA) FV. 05/2026</t>
  </si>
  <si>
    <t>BUTILBROMURO DE HIOSCINA 10MG BLIST X 10 TAB (LAPROFF) FV. 09/2026</t>
  </si>
  <si>
    <t>BUTILBROMURO DE HIOSCINA 10MG CJ X 10 TABL (LAND) FV. 09/2027</t>
  </si>
  <si>
    <t>BUTILBROMURO DE HIOSCINA 10MG CJ X 10 TABL (ZAKI) FV.11/2027</t>
  </si>
  <si>
    <t>BUTILBROMURO DE HIOSCINA 10MG CJ X 14 TAB (LATTAN) F.V 05/2027</t>
  </si>
  <si>
    <t>BUTILBROMURO DE HIOSCINA 10MG CJ X 20 TABL (COASPHARMA) FV. 10/2026</t>
  </si>
  <si>
    <t>BUTILBROMURO DE HIOSCINA 10MG CJ X 20 TABL (H&amp;M) FV. 04/2027</t>
  </si>
  <si>
    <t>BUTILBROMURO DE HIOSCINA 10MG/ML (ATROBEL) GOTAS  X 15ML (RONAVA) FV. 11/2026</t>
  </si>
  <si>
    <t>BUTILBROMURO DE HIOSCINA 10MG/ML (ATROVERAN) GOTAS X 15ML (VARGAS) FV. 02/2027</t>
  </si>
  <si>
    <t>BUTILBROMURO DE HIOSCINA 5MG/5ML (BUTILATT) GOTAS PED X 20ML (LATTAN MEDIC) FV. 01/2028</t>
  </si>
  <si>
    <t>CABERGOLINA 0.5MG (CABERGUNI) CJ X 4 TABL (UNIPHARMA) FV. 03/2028</t>
  </si>
  <si>
    <t>CABERGOLINA 0.5MG CJ X 4 TABL (BIOGLASS) FV. 03/2028</t>
  </si>
  <si>
    <t>CAFEINA + CARISOPRODOL + DICL. SOD.+ PARACET. (TORSILAX) BLIST X 10 TABL (NEO QUIMICA) FV. 05/2027</t>
  </si>
  <si>
    <t>CAFEINA + CARISOPRODOL + DICL. SOD.+ PARACET. (TORSILAX) CJ X 12 TABL (NEO QUIMICA) FV 05/2027</t>
  </si>
  <si>
    <t>CAFEINA + CARISOPRODOL + DICL. SOD.+ PARACET. (TORSILAX) CJ X 30 TABL (NEO QUIMICA) FV 05/2027</t>
  </si>
  <si>
    <t>CALCIO 600MG + VITAMINA D3 200UI  CJ X 10 TABL (LAND) FV. 03/2028</t>
  </si>
  <si>
    <t>CALCIO 600MG + VITAMINA D3 400UI (HIPER CALD) FRASCO X 60 COMP (BRASTERAPICA) FV. 10/2026</t>
  </si>
  <si>
    <t>CALCIO 810MG+VIT D3 6.69MCG+CIT MAGNESIO 82MG+ZINC 9.69MG FCO X 60 GOMITAS (FALIDU) FV. 11/2027</t>
  </si>
  <si>
    <t>CALCIO 950MG + ACIDO FOLICO 400MCG + VITAMINA D3 100 U.I (CALPAL D NATAL) CJ X 30 TAB (BIOTECH) FV. 02/2027</t>
  </si>
  <si>
    <t>CANDESARTAN 16MG (BLOCAX) CJ X 30 TABL (BIOTECH) FV. 08/2027</t>
  </si>
  <si>
    <t>CANDESARTAN 16MG (CANDEPRA-16) CJ X 28 COMP (ADN MEDICAL) FV. 05/2027</t>
  </si>
  <si>
    <t>CANDESARTAN 16MG (CANDER) CJ X 30 TABL (VALMORCA) FV. 05/2030</t>
  </si>
  <si>
    <t>CANDESARTAN 16MG (CANDETIP) CJ X 30 COMP (FC PHARMA) FV. 06/2026</t>
  </si>
  <si>
    <t>CANDESARTAN 16MG (CANDETIQUE) CJ X 30 TABL (PHARMETIQUE) FV. 10/2026</t>
  </si>
  <si>
    <t>CANDESARTAN 16MG (COROPRES 16) CJ X 30 COMP (MEGALABS) FV. 05/2028</t>
  </si>
  <si>
    <t>CANDESARTAN 16MG (DACTEN) CJ X 30 COMP (ELEA) FV. 08/2026</t>
  </si>
  <si>
    <t>CANDESARTAN 16MG (DROPRES16) CJ X 30 TAB (DPT) FV. 11/2027</t>
  </si>
  <si>
    <t>CANDESARTAN 16MG + HIDROCLOROTIAZIDA 12.5MG (BLOCAX PLUS) CJ X 30 TAB (BIOTECH) FV. 08/2027</t>
  </si>
  <si>
    <t>CANDESARTAN 16MG + HIDROCLOROTIAZIDA 12.5MG (CANDER HCT) CJ X 30 TABL (VALMORCA) FV. 07/2030</t>
  </si>
  <si>
    <t>CANDESARTAN 16MG + HIDROCLOROTIAZIDA 12.5MG (COROPRES HCT 16/12.5) CJ X 30 COMP (MEGALABS) FV. 08/2028</t>
  </si>
  <si>
    <t>CANDESARTAN 16MG CJ X 10 TABL (GENCER) FV. 09/2026</t>
  </si>
  <si>
    <t>CANDESARTAN 16MG CJ X 10 TABL (LA SANTE) FV. 09/2026</t>
  </si>
  <si>
    <t>CANDESARTAN 16MG CJ X 10 TABL (LAND) FV. 10/2027</t>
  </si>
  <si>
    <t>CANDESARTAN 16MG CJ X 30 TAB (GENVEN) FV. 04/2027</t>
  </si>
  <si>
    <t>CANDESARTAN 16MG CJ X 30 TABL (ANGELUS) FV. 03/2027</t>
  </si>
  <si>
    <t>CANDESARTAN 16MG CJ X 30 TABL (CALOX) FV. 06/2027</t>
  </si>
  <si>
    <t>CANDESARTAN 16MG CJ X 30 TABL (CRUZ VERDE) FV. 10/2027</t>
  </si>
  <si>
    <t>CANDESARTAN 16MG CJ X 30 TABL (DAC) FV.07/2027</t>
  </si>
  <si>
    <t>CANDESARTAN 16MG CJ X 30 TABL (DISTRILAB) FV. 01/2027</t>
  </si>
  <si>
    <t>CANDESARTAN 16MG CJ X 30 TABL (GENCER) FV. 02/2027</t>
  </si>
  <si>
    <t>CANDESARTAN 16MG CJ X 30 TABL (LA SANTE) FV. 02/2027</t>
  </si>
  <si>
    <t>CANDESARTAN 16MG CJ X 30 TABL (SPEFAR) FV. 07/2027</t>
  </si>
  <si>
    <t>CANDESARTAN 16MG CJ X 30 TABL (ZUZU) FV. 10/2026</t>
  </si>
  <si>
    <t>CANDESARTAN 32MG (CANDER) CJ X 30 TABL (VALMORCA) FV. 08/2027</t>
  </si>
  <si>
    <t>CANDESARTAN 32MG (COROPRES 32) CJ X 30 COMP (MEGALABS) FV. 09/2028</t>
  </si>
  <si>
    <t>CANDESARTAN 32MG + HIDROCLOROTIAZIDA 12.5MG (COROPRES HCT 32/12.5) CJ X 30 COMP (MEGALABS) FV.10/2027</t>
  </si>
  <si>
    <t>CANDESARTAN 8MG (BLOCAX) CJ X 30 TABL (BIOTECH) FV. 10/2026</t>
  </si>
  <si>
    <t>CANDESARTAN 8MG (CANDEPRA-8) CJ X 28 TABL (ADN) FV. 04/2027</t>
  </si>
  <si>
    <t>CANDESARTAN 8MG (CANDEPRA-8) CJ X 28 TABL (ADN) FV.03/2026</t>
  </si>
  <si>
    <t>CANDESARTAN 8MG (CANDER) CJ X 30 TABL (VALMORCA) FV. 08/2029</t>
  </si>
  <si>
    <t>CANDESARTAN 8MG (COROPRES 8) CJ X 30 COMP (MEGALABS) FV. 08/2028</t>
  </si>
  <si>
    <t>CANDESARTAN 8MG (DACTEN) CJ X 30 COMP (ELEA) FV. 11/2026</t>
  </si>
  <si>
    <t>CANDESARTAN 8MG (DROPRES8) CJ X 30 TAB (DPT) FV. 11/2027</t>
  </si>
  <si>
    <t>CANDESARTAN 8MG + HIDROCLOROTIAZIDA 12.5MG (CANDER HCT) CJ X 30 TABL (VALMORCA) FV. 06/2030</t>
  </si>
  <si>
    <t>CANDESARTAN 8MG + HIDROCLOROTIAZIDA 12.5MG (COROPRES HCT 8/12.5) CJ X 30 COMP (MEGALABS) FV. 09/2028</t>
  </si>
  <si>
    <t>CANDESARTAN 8MG CJ X 10 TABL (GENCER) FV. 09/2026</t>
  </si>
  <si>
    <t>CANDESARTAN 8MG CJ X 10 TABL (LA SANTE) FV. 02/2027</t>
  </si>
  <si>
    <t>CANDESARTAN 8MG CJ X 14 TAB (GENFAR) FV. 06/2026</t>
  </si>
  <si>
    <t>CANDESARTAN 8MG CJ X 30 TAB (GENVEN) FV. 11/2026</t>
  </si>
  <si>
    <t>CANDESARTAN 8MG CJ X 30 TABL (ANGELUS) FV. 03/2027</t>
  </si>
  <si>
    <t>CANDESARTAN 8MG CJ X 30 TABL (CALOX) FV. 04/2028</t>
  </si>
  <si>
    <t>CANDESARTAN 8MG CJ X 30 TABL (GENCER) FV. 12/2026</t>
  </si>
  <si>
    <t>CANDESARTAN 8MG CJ X 30 TABL (LA SANTE) FV. 02/2027</t>
  </si>
  <si>
    <t>CANDESARTAN 8MG CJ X 30 TABL (ZUZU) FV. 10/2026</t>
  </si>
  <si>
    <t>CAPTOPRIL 25MG CJ X 10 TABL (LAND) FV. 10/2027</t>
  </si>
  <si>
    <t>CAPTOPRIL 25MG CJ X 20 TABL (LA SANTE) FV. 02/2028</t>
  </si>
  <si>
    <t>CAPTOPRIL 25MG CJ X 30 COMP (CIMED) FV.05/2026</t>
  </si>
  <si>
    <t>CAPTOPRIL 25MG CJ X 30 COMP (GENVEN) FV. 10/2028</t>
  </si>
  <si>
    <t>CAPTOPRIL 25MG CJ X 30 TAB (BRIXMEDIC) FV. 10/2027</t>
  </si>
  <si>
    <t>CAPTOPRIL 25MG CJ X 30 TAB (CALOX) FV. 03/2028</t>
  </si>
  <si>
    <t>CAPTOPRIL 25MG CJ X 30 TABL (TEUTO) FV. 08/2026</t>
  </si>
  <si>
    <t>CAPTOPRIL 50MG CJ X 10 TAB (CALOX) FV. 11/2027</t>
  </si>
  <si>
    <t>CAPTOPRIL 50MG CJ X 10 TABL (KMPLUS) FV. 12/2027</t>
  </si>
  <si>
    <t>CAPTOPRIL 50MG CJ X 30 TAB (CALOX) FV. 02/2028</t>
  </si>
  <si>
    <t>CAPTOPRIL 50MG CJ X 30 TABL (LA SANTE) FV. 05/2027</t>
  </si>
  <si>
    <t>CARBIDOPA 25MG + LEVODOPA 250MG (CARBIPLUS) CJ X 30 TABL (DPT) FV. 01/2027</t>
  </si>
  <si>
    <t>CARBIDOPA 25MG + LEVODOPA 250MG (CARLEUNI) CJ X 30 TABL (UNIPHARMA) FV. 05/2028</t>
  </si>
  <si>
    <t>CARBIDOPA 25MG + LEVODOPA 250MG BLIST X 10 TAB (GENFAR) F.V 08/2026</t>
  </si>
  <si>
    <t>CARBIDOPA 25MG + LEVODOPA 250MG CJ X 30 TAB (GENFAR) FV. 07/2027</t>
  </si>
  <si>
    <t>CARBIDOPA 25MG + LEVODOPA 250MG CJ X 30 TAB (ZUZU) FV. 04/2027</t>
  </si>
  <si>
    <t>CARBONAT. DE CALCIO 750MG (APLACAL) CJ X 10 TABL MASTICABLES SABOR BANANA (SIEGFRIED)FV.11/2026</t>
  </si>
  <si>
    <t>CARBONAT. DE CALCIO 750MG (APLACAL) CJ X 10 TABL MASTICABLES SABOR MENTA (SIEGFRIED)FV.10/2026</t>
  </si>
  <si>
    <t>CARBONATO DE CALCIO 600MG (OSTEOCAL 600) CJ X 30 TAB (SIEGFRIED) FV. 12/2026</t>
  </si>
  <si>
    <t>CARBONATO DE CALCIO 625MG + VITAMINA D 200UI (CALCINUTRI D) CJ X 60 TAB (POLIMAIS) FV. 09/2026</t>
  </si>
  <si>
    <t>CARBONATO DE CALCIO 750 MG  (GASTROMAG) BLIST X 6 TABL MASTICABLE (BRASTERAPICA) FV. 11/2026</t>
  </si>
  <si>
    <t>CARBONATO DE CALCIO 750MG (APLACAL) CJ X 10 TAB MASTICABLES SABOR MANDARINA (SIEGFRIED) FV. 06/2027</t>
  </si>
  <si>
    <t>CARBONATO DE CALCIO 750MG (APLACAL) CJ X 10 TABL MASTICABLES SABOR FRAMBUESA (SIEGFRIED) FV. 06/2027</t>
  </si>
  <si>
    <t>CARBONATO DE CALCIO 750MG (DUMS) CJ X 20 TAB MASTICABLES SABOR NARANJA (DISTRILAB) FV. 06/2028</t>
  </si>
  <si>
    <t>CARBONATO DE LITIO 300MG (LICALI) CJ X 30 TAB (CAI) FV. 06/2027</t>
  </si>
  <si>
    <t>CARBONATO DE LITIO 300MG CJ X 20 CAPS (BIOTECH) FV. 07/2029</t>
  </si>
  <si>
    <t>CARBONATO DE LITIO 300MG CJ X 20 CAPS (FARMAMED) FV. 02/2027</t>
  </si>
  <si>
    <t>CARBONATO DE LITIO 300MG CJ X 30 TAB (NIO PHARMACEUTICAL) FV. 10/2027</t>
  </si>
  <si>
    <t>CARBOXIMETILCELULOSA 1% (BIOMETHIL) GOTAS OFT X 10ML (BIOGLASS) FV. 11/2026</t>
  </si>
  <si>
    <t>CARBOXIMETILCISTEINA 50MG/ML (GULAPER) GOTAS PED X 30ML (MEGALABS) FV. 01/2027</t>
  </si>
  <si>
    <t>CARDO LECHOZO 800MG (NIUVIT EPAFIT) FCO X 60 CAPS (LIALI) FV.02/2028</t>
  </si>
  <si>
    <t>CARVEDILOL 12.5MG (CARBATIL) CJ X 30 TAB (BIOTECH) FV. 03/2027</t>
  </si>
  <si>
    <t>CARVEDILOL 12.5MG (CARVIHEM) CJ X 20 TABL (ADN MEDICAL) FV. 05/2026</t>
  </si>
  <si>
    <t>CARVEDILOL 12.5MG (COVENTROL) CJ X 30 TABL (LETI) FV. 05/2027</t>
  </si>
  <si>
    <t>CARVEDILOL 12.5MG (CURPINOL) CJ X 30 COMP (ROWE) FV. 10/2028</t>
  </si>
  <si>
    <t>CARVEDILOL 12.5MG CJ X 10 COMP (SPEFAR) FV. 05/2027</t>
  </si>
  <si>
    <t>CARVEDILOL 12.5MG CJ X 10 TAB (KMPLUS) FV. 11/2027</t>
  </si>
  <si>
    <t>CARVEDILOL 12.5MG CJ X 10 TAB (LAND) F.V 11/2027</t>
  </si>
  <si>
    <t>CARVEDILOL 12.5MG CJ X 14 TAB (CALOX) FV. 08/2027</t>
  </si>
  <si>
    <t>CARVEDILOL 12.5MG CJ X 28 TAB (CALOX) FV. 06/2027</t>
  </si>
  <si>
    <t>CARVEDILOL 12.5MG CJ X 30 TAB (ALESS PHARMACEUTICAL) FV. 05/2027</t>
  </si>
  <si>
    <t>CARVEDILOL 12.5MG CJ X 30 TABL (ANGELUS) F.V 02/2027</t>
  </si>
  <si>
    <t>CARVEDILOL 12.5MG CJ X 30 TABL (CIMED) FV. 02/2027</t>
  </si>
  <si>
    <t>CARVEDILOL 12.5MG CJ X 30 TABL (DISTRILAB) F.V 04/2027</t>
  </si>
  <si>
    <t>CARVEDILOL 12.5MG CJ X 30 TABL (LA SANTE) FV. 02/2027</t>
  </si>
  <si>
    <t>CARVEDILOL 25MG (CARBIOLOL) CJ X 30 TAB (BIO-MERCY) FV. 12/2027</t>
  </si>
  <si>
    <t>CARVEDILOL 25MG (COVENTROL) CJ X 30 TABL (LETI) FV. 02/2027</t>
  </si>
  <si>
    <t>CARVEDILOL 25MG CJ X 10 TABL (LAND) FV. 04/2027</t>
  </si>
  <si>
    <t>CARVEDILOL 25MG CJ X 28 TABL (CALOX) FV. 03/2027</t>
  </si>
  <si>
    <t>CARVEDILOL 6.25MG (CARBATIL) CJ X 30 TAB (BIOTECH) FV. 06/2027</t>
  </si>
  <si>
    <t>CARVEDILOL 6.25MG (CURPINOL) CJ X 30 COMP (ROWE) FV. 06/2028</t>
  </si>
  <si>
    <t>CARVEDILOL 6.25MG CJ X 10 TABL (LAND) FV. 09/2027</t>
  </si>
  <si>
    <t>CARVEDILOL 6.25MG CJ X 28 TABL (CALOX) FV. 05/2027</t>
  </si>
  <si>
    <t>CARVEDILOL 6.25MG CJ X 30 TAB (ALESS PHARMACEUTICAL) FV. 12/2026</t>
  </si>
  <si>
    <t>CARVEDILOL 6.25MG CJ X 30 TAB (GENVEN) FV. 05/2027</t>
  </si>
  <si>
    <t>CARVEDILOL 6.25MG CJ X 30 TAB (PLUSANDEX) F.V 05/2027</t>
  </si>
  <si>
    <t>CARVEDILOL 6.25MG CJ X 30 TABL (LA SANTE) FV. 03/2027</t>
  </si>
  <si>
    <t>CEFADROXILO 500MG (CEBIODROXILO) CJ X 10 TAB (BIO-MERCY) FV. 05/2027</t>
  </si>
  <si>
    <t>CEFADROXILO 500MG (CEFONAX) CJ X 16 CAPS (ELMOR) FV. 04/2027</t>
  </si>
  <si>
    <t>CEFADROXILO 500MG (CEFOTAS) CJ X 20 CAP (MEGALABS) FV. 10/2027</t>
  </si>
  <si>
    <t>CEFADROXILO 500MG (DROXYHEM) CJ X 12 CAP (ADN MEDICAL) FV. 10/2026</t>
  </si>
  <si>
    <t>CEFADROXILO 500MG (UNIDROXY) CJ X 10 TABL (UNIPHARMA) FV.05/2028</t>
  </si>
  <si>
    <t>CEFADROXILO 500MG CJ X 10 CAP (GEAGAR) FV. 03/2027</t>
  </si>
  <si>
    <t>CEFADROXILO 500MG CJ X 10 CAPS (ZAKI) FV. 11/2027</t>
  </si>
  <si>
    <t>CEFADROXILO 500MG CJ X 10 TAB (ANGELUS) FV. 11/2027</t>
  </si>
  <si>
    <t>CEFADROXILO 500MG CJ X 10 TAB (BUKA) F.V 02/2027</t>
  </si>
  <si>
    <t>CEFADROXILO 500MG CJ X 10 TAB (DAC55) F.V 01/2027</t>
  </si>
  <si>
    <t>CEFADROXILO 500MG CJ X 10 TAB (FARMAMED) F.V 05/2027</t>
  </si>
  <si>
    <t>CEFADROXILO 500MG CJ X 10 TAB (KMPLUS) FV. 10/2026</t>
  </si>
  <si>
    <t>CEFADROXILO 500MG CJ X 10 TABL (DISTRILAB) F.V 01/2028</t>
  </si>
  <si>
    <t>CEFADROXILO 500MG CJ X 10 TABL (H&amp;M) FV. 02/2027</t>
  </si>
  <si>
    <t>CEFADROXILO 500MG CJ X 12 CAPS (ALESS PHARMACEUTICALS) FV. 11/2027</t>
  </si>
  <si>
    <t>CEFALEXINA 500MG BLIST X 10 TABL (AG MEDICAMENTOS) FV. 10/2027</t>
  </si>
  <si>
    <t>CEFALEXINA 500MG CJ X 10 CAP (KMPLUS) FV. 01/2028</t>
  </si>
  <si>
    <t>CEFALEXINA 500MG CJ X 10 TAB (REMENY) FV. 12/2026</t>
  </si>
  <si>
    <t>CEFIBUTENO 400MG (CEFTITAN) CJ X 10 TABL (ZORIAK) FV. 02/2027</t>
  </si>
  <si>
    <t>CEFIXIMA 400MG (BIOFIXIMA) CJ X 5 TAB (BIO-MERCY) FV. 05/2028</t>
  </si>
  <si>
    <t>CEFIXIMA 400MG (DEFALOX) CJ X 10 TABL (DISTRILAB) FV. 07/2028</t>
  </si>
  <si>
    <t>CEFIXIMA 400MG (KAZEPINA) CJ X 10 TABL (CLEO) F.V 05/2026</t>
  </si>
  <si>
    <t>CEFIXIMA 400MG CJ X 10 TABL (DAC55) F.V 12/2027</t>
  </si>
  <si>
    <t>CEFIXIMA 400MG CJ X 5 TABL (CALOX) FV. 03/2027</t>
  </si>
  <si>
    <t>CELECOXIB 200MG CJ X 10 CAPS (VINCENTI) FV. 06/2028</t>
  </si>
  <si>
    <t>CENTELLA ASIATICA 10MG (MADECASSOL) CJ X 30 TABL (POLINAC) FV. 02/2030</t>
  </si>
  <si>
    <t>CETILPIRIDINO 0.03%+LIDOCAINA 0.50% (ISOSPRAY) SOL BUCAL ATOMIZADOR X 30ML (BIOTECH) FV. 08/2027</t>
  </si>
  <si>
    <t>CETILPIRIDINO 2MG + LIDOCAINA 1.5MG (ISOSPRAY) CJ X 12 TAB SABOR MIEL Y LIMON (BIOTECH) FV. 09/2026</t>
  </si>
  <si>
    <t>CETIRIZINA 10MG (ALERBLOC) CJ X 10 TAB (ADN MEDICAL) FV. 05/2026</t>
  </si>
  <si>
    <t>CETIRIZINA 10MG (BIOALERCET) BLIST X 10 TABL (BIOVENEZUELA) FV. 10/2027</t>
  </si>
  <si>
    <t>CETIRIZINA 10MG (CELAY) CJ X 10 TABL (COFASA) FV. 07/2027</t>
  </si>
  <si>
    <t>CETIRIZINA 10MG (CETIRIVAX) CJ X 10 CAPS BLANDAS (VIVAX) FV. 04/2028</t>
  </si>
  <si>
    <t>CETIRIZINA 10MG (CETRAL) CJ X 10 TABL (SIEGFRIED) F.V 09/2027</t>
  </si>
  <si>
    <t>CETIRIZINA 10MG (TALERC) CJ X 10 TAB (DOLLDER) FV. 09/2027</t>
  </si>
  <si>
    <t>CETIRIZINA 10MG (TALZIC) CJ X 10 COMP (ELMOR) FV. 10/2027</t>
  </si>
  <si>
    <t>CETIRIZINA 10MG BLIST X 10 TAB (LAPROFF) FV. 02/2027</t>
  </si>
  <si>
    <t>CETIRIZINA 10MG BLIST X 10 TABL (ECAR) FV. 12/2028</t>
  </si>
  <si>
    <t>CETIRIZINA 10MG CJ X 10 TAB (KMPLUS) F.V 11/2027</t>
  </si>
  <si>
    <t>CETIRIZINA 10MG CJ X 10 TAB (PLUSANDEX) FV.05/2027</t>
  </si>
  <si>
    <t>CETIRIZINA 10MG CJ X 10 TABL (BUKA) F.V 07/2027</t>
  </si>
  <si>
    <t>CETIRIZINA 10MG CJ X 10 TABL (DAC55) F.V 04/2027</t>
  </si>
  <si>
    <t>CETIRIZINA 10MG CJ X 10 TABL (FARMAMED) FV. 07/2024</t>
  </si>
  <si>
    <t>CETIRIZINA 10MG CJ X 10 TABL (LA SANTE) FV. 07/2027</t>
  </si>
  <si>
    <t>CETIRIZINA 10MG CJ X 10 TABL (LAND) FV. 04/2027</t>
  </si>
  <si>
    <t>CETIRIZINA 10MG/ML (CELAY) GOTAS PED X 15ML (COFASA) FV. 03/2027</t>
  </si>
  <si>
    <t>CETIRIZINA 10MG/ML (CETRAL) GOTAS X 10ML (SIEGFRIED) FV. 07/2027</t>
  </si>
  <si>
    <t>CETIRIZINA 10MG/ML (TALERC) GOTAS X 15ML (DOLLDER) FV. 05/2028</t>
  </si>
  <si>
    <t>CETIRIZINA 10MG/ML (TALZIC) GOTAS X 20ML (ELMOR) FV. 09/2026</t>
  </si>
  <si>
    <t>CETIRIZINA CLORHIDRATO 10MG CJ X 10 TAB (ALESS PHARMACEUTICALS) FV.09/2027</t>
  </si>
  <si>
    <t>CICLESONIDA 200MCG+FORMOTEROL 6MCG+BROM TIOTROPIO 9MCG (CICLESONA-T) INH X 120 DOSIS (BIO-MERCY) FV. 05/2027</t>
  </si>
  <si>
    <t>CICLOBENZAPRINA CLORHIDRATO 10MG CJ X 20 COMP (MINTLAB) FV. 01/2030</t>
  </si>
  <si>
    <t>CILOSTAZOL 100MG (SIDAZOL) CJ X 30 TABL (COFASA) FV. 07/2027</t>
  </si>
  <si>
    <t>CILOSTAZOL 100MG CJ X 30 TAB (CLEO) FV. 11/2027</t>
  </si>
  <si>
    <t>CILOSTAZOL 50MG (CISTAFLUX) CJ X 30 TABL (ZORIAK) FV. 04/2027</t>
  </si>
  <si>
    <t>CILOSTAZOL 50MG CJ X 30 TABL (CLEO) FV. 08/2027</t>
  </si>
  <si>
    <t>CILOSTAZOL 50MG CJ X 30 TABL (H&amp;M) FV. 03/2028</t>
  </si>
  <si>
    <t>CINARIZINA 25MG (CINAREN) CJ X 30 TABL (DOLLDER) FV. 06/2029</t>
  </si>
  <si>
    <t>CINARIZINA 75MG (CINAREN) CJ X 20 TABL (DOLLDER) FV. 07/2029</t>
  </si>
  <si>
    <t>CIPROFIBRATO 100MG (HIPERLIPEN) CJ X 30 TABL (SANOFI) FV. 05/2027</t>
  </si>
  <si>
    <t>CIPROFIBRATO 100MG CJ X 30 TABL (LA SANTE) FV. 04/2027</t>
  </si>
  <si>
    <t>CIPROFLOXACINA 0.2% + HIDROCORTISONA 1% (BIOTIC HC) SUSP OTICA X 5ML (BIOGLASS) FV. 03/2028</t>
  </si>
  <si>
    <t>CIPROFLOXACINA 0.2% + HIDROCORTISONA 1% (QUINOTIC HC) SUSP OTICA X 5ML (OFTALMI) FV. 08/2027</t>
  </si>
  <si>
    <t>CIPROFLOXACINA 0.3% (BIOFTAL) GOTAS OFT X 5ML (BIOGLASS) FV. 11/2026</t>
  </si>
  <si>
    <t>CIPROFLOXACINA 0.3% (QUINOTIC) SOL OTICA X 4ML (OFTALMI) FV. 03/2027</t>
  </si>
  <si>
    <t>CIPROFLOXACINA 0.3% + DEXAMETASONA 0.1% (QUINOCORT) SUSP OFT X 5ML (OFTALMI) FV. 05/2027</t>
  </si>
  <si>
    <t>CIPROFLOXACINA 0.3% GOTAS OFT X 5ML (LAND) FV. 04/2027</t>
  </si>
  <si>
    <t>CIPROFLOXACINA 500MG (CIPROFLOX) CJ X 12 TAB (ELMOR) FV. 06/2028</t>
  </si>
  <si>
    <t>CIPROFLOXACINA 500MG (CIPROTAN) CJ X 20 TABL (ZORIAK) FV.02/2028</t>
  </si>
  <si>
    <t>CIPROFLOXACINA 500MG (CIPROXIN) CJ X 10 TAB (2N) FV. 10/2026</t>
  </si>
  <si>
    <t>CIPROFLOXACINA 500MG (CYPRAL) CJ X 14 COMP (SIEGFRIED) FV. 10/2026</t>
  </si>
  <si>
    <t>CIPROFLOXACINA 500MG (IPROXIN) CJ X 12 TABL (PLUSANDEX) FV. 05/2027</t>
  </si>
  <si>
    <t>CIPROFLOXACINA 500MG (PRACIPRO) CJ X 6 TABL (ADN MEDICAL) FV.11/2027</t>
  </si>
  <si>
    <t>CIPROFLOXACINA 500MG CJ X 10 TAB (FARMAMED) FV. 07/2026</t>
  </si>
  <si>
    <t>CIPROFLOXACINA 500MG CJ X 10 TAB (QUIM-FAR) FV. 09/2026</t>
  </si>
  <si>
    <t>CIPROFLOXACINA 500MG CJ X 10 TAB (ZAKI) FV. 08/2028</t>
  </si>
  <si>
    <t>CIPROFLOXACINA 500MG CJ X 10 TABL (ANGELUS) FV. 06/2027</t>
  </si>
  <si>
    <t>CIPROFLOXACINA 500MG CJ X 10 TABL (ARTE MEDICO) FV. 02/2027</t>
  </si>
  <si>
    <t>CIPROFLOXACINA 500MG CJ X 10 TABL (DISTRILAB) FV. 09/2027</t>
  </si>
  <si>
    <t>CIPROFLOXACINA 500MG CJ X 10 TABL (H&amp;M) FV. 06/2027</t>
  </si>
  <si>
    <t>CIPROFLOXACINA 500MG CJ X 14 TABL (CALOX) FV. 07/2028</t>
  </si>
  <si>
    <t>CIPROFLOXACINA 500MG CJ X 6 COMP (GENERICOS DE CALIDAD) F.V 08/2026</t>
  </si>
  <si>
    <t>CIPROFLOXACINA 500MG CJ X 6 TAB (KIMICEG) FV. 06/2028</t>
  </si>
  <si>
    <t>CIPROFLOXACINA 500MG CJ X 6 TABL (ALESS PHARMACEUTICALS) FV. 08/2027</t>
  </si>
  <si>
    <t>CIPROFLOXACINA 500MG CJ X 6 TABL (LA SANTE) FV. 02/2028</t>
  </si>
  <si>
    <t>CIPROFLOXACINA 750MG (CYPRAL) CJ X 6 TAB (SIEGFRIED) FV. 03/2029</t>
  </si>
  <si>
    <t>CIPROFOLOXACINA 500MG CJ X 14 COMP (GENERICOS DE CALIDAD) FV. 06/2027</t>
  </si>
  <si>
    <t>CITALOPRAM 40MG CJ X 10 TAB (MT) FV. 04/2027</t>
  </si>
  <si>
    <t>CITICOLINA 500MG (CITIC) CJ X 30 COMP (VARGAS) FV. 10/2027</t>
  </si>
  <si>
    <t>CITICOLINA 500MG (SOMAZINA) CJ X 30 TAB (LETI) FV. 04/2027</t>
  </si>
  <si>
    <t>CITICOLINA 500MG (UNICOLINA) CJ X 10 TABL (UNIPHARMA) FV. 11/2027</t>
  </si>
  <si>
    <t>CITICOLINA 500MG CJ X 10 TAB (CALOX) FV. 03/2028</t>
  </si>
  <si>
    <t>CITICOLINA 500MG CJ X 10 TAB (FAHD) FV. 03/2027</t>
  </si>
  <si>
    <t>CITICOLINA 500MG CJ X 30 TAB (CALOX) FV. 04/2028</t>
  </si>
  <si>
    <t>CITICOLINA 500MG CJ X 30 TABL (DISTRILAB) FV. 08/2027</t>
  </si>
  <si>
    <t>CITRATO DE CALCIO 1500MG + VITAMINA D3 300 U.I. (CALPAL D) CJ X 30 TAB (BIOTECH) FV. 02/2027</t>
  </si>
  <si>
    <t>CITRATO DE CALCIO 950MG (CALCITREX D3) CJ X 30 TABL (OFTALMI) FV. 10/2026</t>
  </si>
  <si>
    <t>CITRATO DE MAGNESIO 500MG (MAGNESIO) FRASCO X 60 GOMITAS (FALIDU) FV. 11/2027</t>
  </si>
  <si>
    <t>CITRATO DE MAGNESIO 854MG + MELATONINA 10MG (DISTROSLEEP) CJ X 60 CAPS (DISTRILAB) FV. 02/2028</t>
  </si>
  <si>
    <t>CITRATO DE POTASIO 10MEQ L.P (POTAX) FRASCO X 100 TABL (ROWE) FV. 08/2027</t>
  </si>
  <si>
    <t>CLARITROMICINA 125MG/5ML (RITROMI) PVO P/SUSP X 60ML (MEGALABS) FV. 05/2028</t>
  </si>
  <si>
    <t>CLARITROMICINA 500MG (RITROMI) CJ X 10 TAB (MEGALABS) FV. 02/2027</t>
  </si>
  <si>
    <t>CLARITROMICINA 500MG CJ X 10 TAB (COLMED) FV. 05/2027</t>
  </si>
  <si>
    <t>CLARITROMICINA 500MG CJ X 10 TABL (ANGELUS) FV. 08/2027</t>
  </si>
  <si>
    <t>CLARITROMICINA 500MG CJ X 10 TABL (CALOX) FV. 04/2028</t>
  </si>
  <si>
    <t>CLARITROMICINA 500MG CJ X 10 TABL (COASPHARMA) FV. 04/2027</t>
  </si>
  <si>
    <t>CLARITROMICINA 500MG CJ X 10 TABL (HUMAN BIOSCIENCE) FV. 12/2026</t>
  </si>
  <si>
    <t>CLARITROMICINA 500MG CJ X 10 TABL (LA SANTE) FV. 09/2026</t>
  </si>
  <si>
    <t>CLARITROMICINA 500MG+AMOXICILINA 500MG+ESOMEPRAZOL 40MG (ESOZ HP) CAP Y TABL 10 UND (PHARMETIQUE) FV. 05/2027</t>
  </si>
  <si>
    <t>CLENBUTEROL 0.014MG/ML (CLENBUNAL) GOTAS PED X 15ML (ROWE) FV. 09/2027</t>
  </si>
  <si>
    <t>CLINDAMICINA 100MG + CLOTRIMAZOL 200MG (CLINFAST) CJ X 3 OVULOS (TIARES) FV. 04/2028</t>
  </si>
  <si>
    <t>CLINDAMICINA 100MG + KETOCONAZOL 400MG (CLIKET DUO) CJ X 5 OVULOS (TIARES) FV. 04/2028</t>
  </si>
  <si>
    <t>CLINDAMICINA 100MG + KETOCONAZOL 400MG (CLINUS) CJ X 7 OVULOS C/7 APLICADORES (MALLEN) FV.05/2028</t>
  </si>
  <si>
    <t>CLINDAMICINA 100MG CJ X 5 SUPOSITORIOS VAGINALES (TIARES) FV. 10/2027</t>
  </si>
  <si>
    <t>CLINDAMICINA 300MG (CLINBIOT) CJ X 10 CAPS (DPT) FV. 09/2027</t>
  </si>
  <si>
    <t>CLINDAMICINA 300MG (CLINDUNI) CJ X 16 CAPS (UNIPHARMA) FV. 05/2028</t>
  </si>
  <si>
    <t>CLINDAMICINA 300MG CJ X 10 CAPS (ANGELUS) FV. 05/2026</t>
  </si>
  <si>
    <t>CLINDAMICINA 300MG CJ X 10 CAPS (H&amp;M) FV. 06/2027</t>
  </si>
  <si>
    <t>CLINDAMICINA 300MG CJ X 10 TABL (FARMAMED) FV. 02/2027</t>
  </si>
  <si>
    <t>CLINDAMICINA 300MG CJ X 10 TABL (KMPLUS) FV. 09/2027</t>
  </si>
  <si>
    <t>CLINDAMICINA 300MG CJ X 24 CAPS (COASPHARMA) FV. 10/2026</t>
  </si>
  <si>
    <t>CLOMIFENO 50MG (CLOMIFEM) CJ X 30 TAB (TIARES) FV. 09/2027</t>
  </si>
  <si>
    <t>CLOMIFENO 50MG CJ X 10 TABL (NIO PHARMACEUTICAL) FV. 07/2027</t>
  </si>
  <si>
    <t>CLOMIFENO 50MG CJ X 30 TABL (FARMAMED) FV. 04/2028</t>
  </si>
  <si>
    <t>CLONIDINA 0.150MG CJ X 20 TABL (CALOX) FV. 07/2027</t>
  </si>
  <si>
    <t>CLONIDINA 0.15MG (CLONIPRES) CJ X 20 COMP (KLINOS) FV.05/2026</t>
  </si>
  <si>
    <t>CLONIDINA 0.15MG (NACLODIN) CJ X 30 TABL (VALMORCA) FV. 08/2030</t>
  </si>
  <si>
    <t>CLONIDINA 0.15MG CJ X 20 TABL (ECAR) FV. 07/2027</t>
  </si>
  <si>
    <t>CLONIXINATO DE LISINA 125MG + ERGOTAMINA TARTRATO 1MG (MIGRADORIXINA) CJ X 10 TAB (MEGALABS) FV. 10/2027</t>
  </si>
  <si>
    <t>CLONIXINATO DE LISINA 125MG + ERGOTAMINA TARTRATO 1MG (MIGRADORIXINA) CJ X 5 TAB (MEGALABS) FV. 02/2028</t>
  </si>
  <si>
    <t>CLONIXINATO LISINA 125MG + CICLOBENZAPRINA CLORHIDRATO 5MG (DORIXINA FLEX) CJ X 10 TAB (MEGALABS) FV 07/2028</t>
  </si>
  <si>
    <t>CLONIXINATO LISINA 125MG + CICLOBENZAPRINA CLORHIDRATO 5MG (DORIXINA FLEX) CJ X 20 TAB (MEGALABS) FV 08/2028</t>
  </si>
  <si>
    <t>CLONIXINATO LISINA 125MG + CICLOBENZAPRINA CLORHIDRATO 5MG (DORIXINA FLEX) CJ X 5 TAB (MEGALABS) FV. 07/2028</t>
  </si>
  <si>
    <t>CLONIXINATO LISINA 125MG+CICLOBENZAPRIN CLORHIDRATO 5MG (DIXINATO RELAX) CJ X 10 TAB (DISTRILAB) FV. 03/2028</t>
  </si>
  <si>
    <t>CLOPIDOGREL 75MG (BIOPLATELET) CJ X 30 TABL (BIOVENEZUELA) FV. 08/2023</t>
  </si>
  <si>
    <t>CLOPIDOGREL 75MG (CLOPID) CJ X 30 TABL (BEHRENS)  FV. 11/2027</t>
  </si>
  <si>
    <t>CLOPIDOGREL 75MG (CLOPIDEX) CJ X 30 TABL (PLUSANDEX) FV. 04/2027</t>
  </si>
  <si>
    <t>CLOPIDOGREL 75MG (CLOPIVAL) CJ X 30 TABL (VALMORCA) FV. 08/2027</t>
  </si>
  <si>
    <t>CLOPIDOGREL 75MG (CLOPTAN) CJ X 30 TABL (ZORIAK) FV. 12/2027</t>
  </si>
  <si>
    <t>CLOPIDOGREL 75MG (FLOPIREL) CJ X 14 TABL (ADN MEDICAL) FV. 09/2026</t>
  </si>
  <si>
    <t>CLOPIDOGREL 75MG (PLAVIX) CJ X 14 COMP (SANOFI) FV. 06/2027</t>
  </si>
  <si>
    <t>CLOPIDOGREL 75MG CJ X 10 TAB (ARTE MEDICO) FV. 01/2027</t>
  </si>
  <si>
    <t>CLOPIDOGREL 75MG CJ X 10 TAB (LAND) FV. 11/2027</t>
  </si>
  <si>
    <t>CLOPIDOGREL 75MG CJ X 14 TAB (LA SANTE) FV. 05/2027</t>
  </si>
  <si>
    <t>CLOPIDOGREL 75MG CJ X 20 TAB (FARMAMED) FV. 07/2027</t>
  </si>
  <si>
    <t>CLOPIDOGREL 75MG CJ X 30 TAB (ALESS PHARMACEUTICALS) FV. 03/2027</t>
  </si>
  <si>
    <t>CLOPIDOGREL 75MG CJ X 30 TAB (ANGELUS) FV. 01/2027</t>
  </si>
  <si>
    <t>CLOPIDOGREL 75MG CJ X 30 TAB (BUKA) FV. 07/2027</t>
  </si>
  <si>
    <t>CLOPIDOGREL 75MG CJ X 30 TAB (DAC55) FV. 11/2027</t>
  </si>
  <si>
    <t>CLOPIDOGREL 75MG CJ X 30 TABL (LA SANTE) FV. 01/2027</t>
  </si>
  <si>
    <t>CLORFE. 250MG + FENILEFRINA 125MG + KANAMICINA 175MG (MONOSULPA) SOL NASAL X 15ML (LETI) FV. 03/2027</t>
  </si>
  <si>
    <t>CLORFENIRAMINA 0.4MG + ACETAMINOFEN 80MG (ASCAFYL) GOTAS X 15ML (SIEGFRIED) FV. 09/2026</t>
  </si>
  <si>
    <t>CLORFENIRAMINA 4MG CJ X 20 TAB (COASPHARMA) FV. 02/2026</t>
  </si>
  <si>
    <t>CLORHIDRATO DE BENZIDAMINA 0.1% (GINACOL) DUCHA VAGINAL FRASCO X 135ML (BIOTECH) FV. 09/2028</t>
  </si>
  <si>
    <t>CLORHIDRATO DE PROPARACAINA 0.5% (OFTAINE) SOL OFT X 15ML (OFTALMI) FV. 03/2027</t>
  </si>
  <si>
    <t>CLORTALIDONA 12.5MG (CLORTIDEN) CJ X 30 TABL (ZORIAK) FV. 08/2027</t>
  </si>
  <si>
    <t>CLORTALIDONA 12.5MG (HIDROCLOR) CJ X 30 TAB (UNIPHARMA) FV. 07/2028</t>
  </si>
  <si>
    <t>CLORTALIDONA 12.5MG (TENSIORETIC) CJ X 30 TAB (DPT) FV. 04/2027</t>
  </si>
  <si>
    <t>CLORURO DE SODIO 6.5MG (FISIOLIN) SOL NASAL X 15ML (OFTALMI) FV. 04/2028</t>
  </si>
  <si>
    <t>CLOTRIMAZOL 1% (FUGOLIN) SOL X 30ML (VINCENTI) FV.12/2026</t>
  </si>
  <si>
    <t>CLOTRIMAZOL 1% (FUGOLIN) SPRAY X 30ML (VINCENTI) FV.12/2026</t>
  </si>
  <si>
    <t>CLOTRIMAZOL 1% (IMAZOL) POLVO X 20GR(SIEGFRIED) FV. 10/2027</t>
  </si>
  <si>
    <t>CLOTRIMAZOL 1% (IMAZOL) SOL X 20ML (SIEGFRIED) FV. 03/2028</t>
  </si>
  <si>
    <t>CLOTRIMAZOL 1% (IMAZOL) SPRAY X 25ML (SIEGFRIED) FV. 04/2028</t>
  </si>
  <si>
    <t>CLOTRIMAZOL 1% CREMA TOPICA X 20GR (GENVEN) FV. 08/2028</t>
  </si>
  <si>
    <t>CLOTRIMAZOL 100MG (DYMAZOL 6) CJ X 6 OVULOS VAGINALES (DISTRILAB) FV. 05/2027</t>
  </si>
  <si>
    <t>CLOTRIMAZOL 100MG (IMAZOL DUAL) CJ X 6 CAP BLANDAS + CREMA VAGINAL X 20GR (SIEGFRIED) FV. 10/2027</t>
  </si>
  <si>
    <t>CLOTRIMAZOL 100MG (IMAZOL) CJ X 6 CAP BLANDAS VAGINALES (SIEGFRIED) FV. 10/2027</t>
  </si>
  <si>
    <t>CLOTRIMAZOL 100MG (OVUZOL) CJ X 5 OVULOS VAGINALES (2N) FV. 10/2026</t>
  </si>
  <si>
    <t>CLOTRIMAZOL 100MG BLIST X 10 OVULOS VAGINAL (ARTE MEDICO) FV. 04/2028</t>
  </si>
  <si>
    <t>CLOTRIMAZOL 100MG CJ X 5 OVULOS VAGINALES (ARTE MEDICO) FV. 11/2028</t>
  </si>
  <si>
    <t>CLOTRIMAZOL 100MG CJ X 6 TAB VAGINALES CON APLICADOR (TIARES) FV. 04/2027</t>
  </si>
  <si>
    <t>CLOTRIMAZOL 200MG (DYMAZOL 3) CJ X 3 OVULOS VAGINALES (DISTRILAB) FV. 05/2027</t>
  </si>
  <si>
    <t>CLOTRIMAZOL 200MG CJ X 3 OVULOS (ALESS PHARMACEUTICALS) FV. 05/2027</t>
  </si>
  <si>
    <t>CLOTRIMAZOL 500MG (IMAZOL) CJ X 1 CAPS BLANDA VAGINAL (SIEGFRIED) FV. 08/2027</t>
  </si>
  <si>
    <t>CLOTRIMAZOL 500MG CJ X 1 OVULO (ALESS PHARMACEUTICALS) FV. 05/2027</t>
  </si>
  <si>
    <t>CLOTRIMAZOL 500MG CJ X 1 TAB VAGINAL (TIARES) FV. 04/2027</t>
  </si>
  <si>
    <t>CLOZAPINA 100MG CJ X 30 TAB (CLEO) FV. 02/2027</t>
  </si>
  <si>
    <t>COLAGENO 650MG + ACIDO ASCORBICO 20MG (COLAGENO) FRASCO X 60 GOMITAS (FALIDU) FV. 12/2026</t>
  </si>
  <si>
    <t>COLCHICINA 0.5MG CJ X 30 TAB (FARMAMED) FV. 09/2027</t>
  </si>
  <si>
    <t>COLCHICINA 1MG CJ X 30 TAB (FARMAMED) FV. 07/2027</t>
  </si>
  <si>
    <t>COMP B B1+B2+B6+B12+CALC+AC FOL+NIACIN (MULTIVITAMINICO) CJ X 30 TABL (BLUE MEDICAL) FV. 08/2027</t>
  </si>
  <si>
    <t>COMPLEJO B (COMPLEXO B IMUNO) FRASCO X 50 COMP (AIRELA) FV. 06/2027</t>
  </si>
  <si>
    <t>COMPLEJO B (MIOVIT) CJ X 10 GRAGEAS (COFASA) FV. 11/2027</t>
  </si>
  <si>
    <t>COMPLEJO B (MIOVIT) CJ X 30 GRAGEAS (COFASA) FV. 05/2028</t>
  </si>
  <si>
    <t>COMPLEJO B (MIOVIT) CJ X 60 GRAGEAS (COFASA) FV. 07/2028</t>
  </si>
  <si>
    <t>COMPLEJO B (NEURIBE) CJ X 30 CAPS BLANDAS (VIVAX) FV. 07/2028</t>
  </si>
  <si>
    <t>COMPLEJO B (NEUVIT) CJ X 10 TAB (2N) FV. 01/2028</t>
  </si>
  <si>
    <t>COMPLEJO B + ACIDO FOLICO + HIERRO (FER BABY) GOTAS SABOR A FRAMBUESA X 30ML (RIWA) FV. 01/2028</t>
  </si>
  <si>
    <t>COMPLEJO B BLIST X 10 TABL (ECAR) FV.07/2026</t>
  </si>
  <si>
    <t>COMPLEJO B BLIST X 10 TABL (LAPROFF) FV. 06/2029</t>
  </si>
  <si>
    <t>COMPLEJO B CJ X 10 CAPS (LAND) FV. 10/2027</t>
  </si>
  <si>
    <t>COMPLEJO VITAMINAS B1 + B6 + B12 (NEUROMIX) CJ X 10 TABL (LETI) FV. 03/2027</t>
  </si>
  <si>
    <t>COMPLEJO VITAMINAS B1 + B6 + B12 (NEUROMIX) CJ X 30 TAB (LETI) FV. 07/2027</t>
  </si>
  <si>
    <t>COMPLEMENTO ALIMENTICIO+VITAMINAS+PROBIOTICOS (PROMIXD) ANTIALERGICO PROBIOTICO AA GOTAS X 8ML (ZAKI) FV. 03/2027</t>
  </si>
  <si>
    <t>COMPLEMENTO ALIMENTICIO+VITAMINAS+PROBIOTICOS (PROMIXD) ANTIDIARREICO PROBIOTICO AD GOTAS X 8ML (ZAKI) FV. 02/2027</t>
  </si>
  <si>
    <t>COMPLEMENTO ALIMENTICIO+VITAMINAS+PROBIOTICOS (PROMIXD) DIGESTIVO PROBIOTICO D GOTAS X 8ML (ZAKI) FV. 02/2027</t>
  </si>
  <si>
    <t>COMPLEMENTO ALIMENTICIO+VITAMINAS+PROBIOTICOS (PROMIXD) INMUNIDAD PROBIOTICO IG GOTAS X 8ML (ZAKI) FV. 02/2027</t>
  </si>
  <si>
    <t>CROMOGLICATO DE SODIO 4% (CROMOFTAL) GOTAS OFT X 10ML (OFTALMI) FV.06/2026</t>
  </si>
  <si>
    <t>CROMOGLICATO DE SODIO 40MG (CROMOLOX 4%) SOL OFT X 5ML (PHARMETIQUE) FV. 11/2026</t>
  </si>
  <si>
    <t>DAPAGLIFLOZINA 10MG (DAPAXIT) CJ X 30 TABL (ZORIAK) FV. 03/2028</t>
  </si>
  <si>
    <t>DAPAGLIFLOZINA 10MG (DIAPAGLIX 10) CJ X 30 TAB (DPT) FV. 02/2028</t>
  </si>
  <si>
    <t>DAPAGLIFLOZINA 10MG (GLINAMED) CJ X 30 TAB (ANGELUS) FV. 12/2027</t>
  </si>
  <si>
    <t>DAPAGLIFLOZINA 5MG (GLINAMED) CJ X 30 TAB (ANGELUS) FV. 07/2027</t>
  </si>
  <si>
    <t>DAPAGLIFLOZINA 5MG + METFORMINA 1000MG (DAGLITAN) CJ X 30 TABL (ZORIAK) FV. 10/2027</t>
  </si>
  <si>
    <t>DECUA. CLORH. 0.25% + LIDO. CLORH. 5MG (BENZODIAZOL) CJ X 16 TAB SABOR TUTTI FRUTI (SIEGFRIED) FV. 06/2028</t>
  </si>
  <si>
    <t>DECUALINIO CLORH 0.25%+ LIDOC. CLORHID 5MG (BENZODIAZOL) CJ X 16 TAB SABOR MENTA (SIEGFRIED) FV06/2027</t>
  </si>
  <si>
    <t>DECUALINIO CLORH 0.25%+LIDOC. CLORHID 5MG (BENZODIAZOL) CJ X 16 TAB SABOR LIMON (SIEGFRIED) FV. 05/2027</t>
  </si>
  <si>
    <t>DECUALINIO CLORH 0.25%+LIDOC. CLORHID 5MG (BENZODIAZOL) CJ X 16 TAB SABOR LIMON/MIEL (SIEGFRIED) FV.08/2028</t>
  </si>
  <si>
    <t>DECUALINIO CLORH 0.25%+LIDOC. CLORHID 5MG (BENZODIAZOL) CJ X 16 TAB SABOR NARANJA (SIEGFRIED) FV. 08/2027</t>
  </si>
  <si>
    <t>DEFLAZACORT 30MG (BIOFLAZACORT) CJ X 30 TAB (BIO-MERCY) FV. 07/2026</t>
  </si>
  <si>
    <t>DEFLAZACORT 30MG (DEFLARIN) CJ X 10 COMP (EXELTIS) FV. 11/2027</t>
  </si>
  <si>
    <t>DEFLAZACORT 30MG CJ X 10 TAB (CALOX) FV. 01/2028</t>
  </si>
  <si>
    <t>DEFLAZACORT 30MG CJ X 30 TABL (CALOX) FV. 04/2028</t>
  </si>
  <si>
    <t>DEFLAZACORT 6MG (BIOFLAZACORT) CJ X 30 TAB (BIO-MERCY) FV. 05/2026</t>
  </si>
  <si>
    <t>DEFLAZACORT 6MG (DEFLARIN) CJ X 10 COMP (EXELTIS) FV. 11/2026</t>
  </si>
  <si>
    <t>DEFLAZACORT 6MG CJ X 10 COMP (SPEFAR) FV. 06/2027</t>
  </si>
  <si>
    <t>DEFLAZACORT 6MG CJ X 10 TAB (CALOX) FV. 06/2028</t>
  </si>
  <si>
    <t>DEFLAZACORT 6MG CJ X 10 TAB (KMPLUS) FV. 11/2027</t>
  </si>
  <si>
    <t>DEFLAZACORT 6MG CJ X 30 TABL (OB MEDICAL) FV. 10/2027</t>
  </si>
  <si>
    <t>DESLORATADINA 2,5MG + MONTELUKAST 5MG (DESLER M) CJ X 10 TABL (PHARMETIQUE) FV. 07/2027</t>
  </si>
  <si>
    <t>DESLORATADINA 2.5MG + MONTELUKAST 5MG (DESLONIL MT) CJ X 30 TAB MASTICABLES (BIO-MERCY) FV. 12/2027</t>
  </si>
  <si>
    <t>DESLORATADINA 5MG (DESLORAT) CJ X 10 TAB (OFTALMI) FV. 07/2027</t>
  </si>
  <si>
    <t>DESLORATADINA 5MG (DEXTAMIN) CJ X 10 TAB (PLUSANDEX) FV. 02/2027</t>
  </si>
  <si>
    <t>DESLORATADINA 5MG (SINALER) CJ X 10 TAB (ALESS PHARMACEUTICALS) FV. 11/2027</t>
  </si>
  <si>
    <t>DESLORATADINA 5MG + MONTELUKAST 10MG (BIOAIR) CJ X 10 TAB (BIOVENEZUELA) FV. 10/2027</t>
  </si>
  <si>
    <t>DESLORATADINA 5MG + MONTELUKAST 10MG (DAIREL) CJ X 10 TAB (LETI) FV.03/2027</t>
  </si>
  <si>
    <t>DESLORATADINA 5MG + MONTELUKAST 10MG (DAIREL) CJ X 30 TAB (LETI) FV. 05/2027</t>
  </si>
  <si>
    <t>DESLORATADINA 5MG + MONTELUKAST 10MG (DESLONIL MT) CJ X 30 TAB (BIO-MERCY) FV. 12/2027</t>
  </si>
  <si>
    <t>DESLORATADINA 5MG + MONTELUKAST 10MG (DESPRAD-DUO) CJ X 30 COMP (DPT) FV. 12/2026</t>
  </si>
  <si>
    <t>DESLORATADINA 5MG + MONTELUKAST 10MG (DINAMONT PLUS) CJ X 20 TAB (DISTRILAB) F.V 01/2028</t>
  </si>
  <si>
    <t>DESLORATADINA 5MG + MONTELUKAST 10MG (SINALER M) CJ X 30 TAB (ALESS PHARMACEUTICALS) FV. 11/2026</t>
  </si>
  <si>
    <t>DESLORATADINA 5MG CJ X 10 TAB (GENVEN) FV. 02/2027</t>
  </si>
  <si>
    <t>DESLORATADINA 5MG CJ X 10 TAB (KIMICEG) FV. 07/2027</t>
  </si>
  <si>
    <t>DESLORATADINA 5MG CJ X 10 TABL (CALOX) FV. 06/2028</t>
  </si>
  <si>
    <t>DESLORATADINA 5MG CJ X 10 TABL (COASPHARMA) FV. 01/2026</t>
  </si>
  <si>
    <t>DESLORATADINA 5MG CJ X 10 TABL (LAND) FV. 02/2027</t>
  </si>
  <si>
    <t>DESOGESTREL 0.075MG (CELESTREL) CJ X 28 TAB (TIARES) FV. 12/2026</t>
  </si>
  <si>
    <t>DESOGESTREL 0.075MG (TEJANIA) CJ X 28 TAB (GEDEON RICHTER) FV. 10/2027</t>
  </si>
  <si>
    <t>DESOGESTREL 75MCG (CERAGESTREL) CJ X 28 TAB (UNIPHARMA) FV. 04/2028</t>
  </si>
  <si>
    <t>DESONIDA 0.1% (DERMOSUPRIL) LOCION X 30ML (MEDIHEALTH) FV. 06/2028</t>
  </si>
  <si>
    <t>DEXAMETASONA 0.5MG (DECOBEL) CJ X 30 TABL (RONAVA) FV. 11/2026</t>
  </si>
  <si>
    <t>DEXAMETASONA 0.5MG CJ X 10 TABL (H&amp;M) FV. 06/2027</t>
  </si>
  <si>
    <t>DEXAMETASONA 1MG + NEOMICINA 5MG + POLIMIXINA 5UI (POLI-OTICO) GOTAS X 5ML (ROWE) FV. 02/2029</t>
  </si>
  <si>
    <t>DEXAMETASONA 1MG + NEOMICINA 5MG + POLIMIXINA 5UI (PONEDEX-OTICO) GOTAS X 5ML (ZUZU) FV. 03/2027</t>
  </si>
  <si>
    <t>DEXAMETASONA 1MG + NEOMICINA 5MG + POLIMIXINA B 5000UI (OTOCORT) SUSP OTICA X 5ML (OFTALMI) FV. 05/2028</t>
  </si>
  <si>
    <t>DEXAMETASONA 4MG (DECOBEL) CJ X 10 COMP (RONAVA) FV. 04/2027</t>
  </si>
  <si>
    <t>DEXAMETASONA 4MG (DEXAPIL) CJ X 10 TABL (ADN MEDICAL) F.V 08/2027</t>
  </si>
  <si>
    <t>DEXAMETASONA 4MG BLIST X 10 TAB (PORTUGAL) FV. 10/2027</t>
  </si>
  <si>
    <t>DEXAMETASONA 4MG CJ X 10 TABL (FARMAMED) FV. 06/2027</t>
  </si>
  <si>
    <t>DEXAMETASONA 8MG CJ X 10 TABL (KMPLUS) FV. 11/2027</t>
  </si>
  <si>
    <t>DEXCLORFENIRAMINA 2MG + BETAMETASONA 0.25MG (DEXTAMINE) CJ X 20 COMP (CIFARMA) FV. 06/2027</t>
  </si>
  <si>
    <t>DEXCLORFENIRAMINA 2MG+BETAMETASONA 0.25MG (CELESTRAT) CJ X 20 COMP (UNIAO QUIMICA) FV. 10/2026</t>
  </si>
  <si>
    <t>DEXKETOPROFENO 25MG (KADOLEX) CJ X 10 TAB (ANGELUS) FV. 02/2027</t>
  </si>
  <si>
    <t>DEXTRAN 70 0.1% (LAGRIMAS ARTIFICIALES) SOL OFT X 15ML (MEDIGEN) FV. 09/2027</t>
  </si>
  <si>
    <t>DEXTRAN70 0.1% (LACRIDOS) SOL OFT X 15ML (OFTALMI) FV. 07/2028</t>
  </si>
  <si>
    <t>DEXTROMETORFANO 4MG/ML (TILODRIN) GOTAS X 15ML (SIEGFRIED) FV. 03/2028</t>
  </si>
  <si>
    <t>DIACEREINA 50MG (ARTRODAR) CJ X 30 TAB (LETI) FV. 04/2029</t>
  </si>
  <si>
    <t>DIACEREINA 50MG CJ X 30 TABL (ANGELUS) FV. 11/2026</t>
  </si>
  <si>
    <t>DICLOFENAC POTASICO 100MG (DICLAX) CJ X 10 CAP (HUMAN BIOSCIENCE) FV. 09/2027</t>
  </si>
  <si>
    <t>DICLOFENAC POTASICO 100MG (DOFLEX) BLIST X 10 TABL (2N) FV. 05/2027</t>
  </si>
  <si>
    <t>DICLOFENAC POTASICO 100MG CJ X 20 TAB (H&amp;M) FV. 04/2027</t>
  </si>
  <si>
    <t>DICLOFENAC POTASICO 100MG CJ X 30 TAB (BRIXMEDIC) FV. 06/2027</t>
  </si>
  <si>
    <t>DICLOFENAC POTASICO 12.5MG (AFLAMAX) CJ X 6 SUPOSITORIOS (OFTALMI) FV. 05/2028</t>
  </si>
  <si>
    <t>DICLOFENAC POTASICO 12.5MG (OFAFLAN) CJ X 6 SUPOSITORIOS (ELMOR) FV. 12/2026</t>
  </si>
  <si>
    <t>DICLOFENAC POTASICO 150MG L.C. (DIKLASON BI) CJ X 10 COMP (LETI) FV. 03/2028</t>
  </si>
  <si>
    <t>DICLOFENAC POTASICO 15MG/ML (OFAFLAN) GOTAS X 30ML (ELMOR) FV. 06/2027</t>
  </si>
  <si>
    <t>DICLOFENAC POTASICO 50MG (AFLAMAX) CJ X 10 TAB (OFTALMI) FV. 03/2027</t>
  </si>
  <si>
    <t>DICLOFENAC POTASICO 50MG (AFLAMAX) CJ X 20 TAB (OFTALMI) FV. 11/2026</t>
  </si>
  <si>
    <t>DICLOFENAC POTASICO 50MG (AMPLIDER) CJ X 10 CAPS (VIVAX) FV. 02/2027</t>
  </si>
  <si>
    <t>DICLOFENAC POTASICO 50MG (COFADORYN) CJ X 10 TABL (COFASA) FV. 10/2026</t>
  </si>
  <si>
    <t>DICLOFENAC POTASICO 50MG (DICLAX) CJ X 10 CAP (HUMAN BIOSCIENCE) FV. 09/2027</t>
  </si>
  <si>
    <t>DICLOFENAC POTASICO 50MG (DICLODEX) CJ X 10 TAB (PLUSANDEX) FV. 02/2028</t>
  </si>
  <si>
    <t>DICLOFENAC POTASICO 50MG (DICLODEX) CJ X 20 TABL (PLUSANDEX) FV. 04/2028</t>
  </si>
  <si>
    <t>DICLOFENAC POTASICO 50MG (DICLOHEM) CJ X 10 TAB (ADN MEDICAL) FV. 12/2027</t>
  </si>
  <si>
    <t>DICLOFENAC POTASICO 50MG + TIOCOLCHICOSIDO 4MG CJ X 10 TABL (H&amp;M) FV. 06/2027</t>
  </si>
  <si>
    <t>DICLOFENAC POTASICO 50MG CJ X 10 TAB (BUKA) FV. 02/2027</t>
  </si>
  <si>
    <t>DICLOFENAC POTASICO 50MG CJ X 10 TAB (MEDIGEN) FV. 09/2027</t>
  </si>
  <si>
    <t>DICLOFENAC POTASICO 50MG CJ X 10 TABL (ARTE MEDICO) FV. 08/2026</t>
  </si>
  <si>
    <t>DICLOFENAC POTASICO 50MG CJ X 10 TABL (KMPLUS) FV. 12/2027</t>
  </si>
  <si>
    <t>DICLOFENAC POTASICO 50MG CJ X 10 TABL (LA SANTE) FV. 04/2027</t>
  </si>
  <si>
    <t>DICLOFENAC POTASICO 50MG CJ X 20 COMP (SPEFAR) FV. 08/2026</t>
  </si>
  <si>
    <t>DICLOFENAC POTASICO 50MG CJ X 20 TABL (ARTE MEDICO) FV. 09/2026</t>
  </si>
  <si>
    <t>DICLOFENAC POTASICO 50MG CJ X 20 TABL (DAC 55) F.V 08/2026</t>
  </si>
  <si>
    <t>DICLOFENAC POTASICO 50MG CJ X 30 TABL (LA SANTE) FV. 04/2027</t>
  </si>
  <si>
    <t>DICLOFENAC SODICO 0.1% (BIOLFEN) GOTAS OFT X 10ML (BIOGLASS) FV. 11/2026</t>
  </si>
  <si>
    <t>DICLOFENAC SODICO 0.1% + TOBRAMICINA 0.3% (TODENAC) SOL OFT X 5ML (OFTALMI) FV. 08/2027</t>
  </si>
  <si>
    <t>DICLOFENAC SODICO 100MG (DICLOMEDC) CJ X 6 SUPOSITORIOS (IPS) FV. 07/2026</t>
  </si>
  <si>
    <t>DICLOFENAC SODICO 100MG (DIFENAC FORTE) CJ X 10 COMP (DOLLDER) FV. 04/2028</t>
  </si>
  <si>
    <t>DICLOFENAC SODICO 100MG (DIVAL FORTE) CJ X 20 TABL (VALMORCA) FV. 08/2026</t>
  </si>
  <si>
    <t>DICLOFENAC SODICO 100MG CJ X 10 SUPOSITORIOS (ALESS PHARMACEUTICALS) FV. 05/2027</t>
  </si>
  <si>
    <t>DICLOFENAC SODICO 100MG CJ X 10 SUPOSITORIOS (DISTRILAB) FV. 08/2027</t>
  </si>
  <si>
    <t>DICLOFENAC SODICO 100MG CJ X 20 TAB (DPT) FV. 09/2027</t>
  </si>
  <si>
    <t>DICLOFENAC SODICO 100MG CJ X 5 SUPOSITORIOS (ADN MEDICAL) FV. 06/2027</t>
  </si>
  <si>
    <t>DICLOFENAC SODICO 100MG CJ X 5 SUPOSITORIOS (KMPLUS) FV. 03/2028</t>
  </si>
  <si>
    <t>DICLOFENAC SODICO 50MG (AFLAMAX S) CJ X 6 SUPOSITORIOS (OFTALMI) FV. 06/2028</t>
  </si>
  <si>
    <t>DICLOFENAC SODICO 50MG (LONAC SUP) CJ X 10 SUPOSITORIOS (TIARES) FV. 04/2028</t>
  </si>
  <si>
    <t>DICLOFENAC SODICO 50MG CJ X 10 SUPOSITORIOS (ALESS PHARMACEUTICALS) FV. 05/2027</t>
  </si>
  <si>
    <t>DICLOFENAC SODICO 50MG CJ X 10 SUPOSITORIOS (GENERICOS DE CALIDAD) FV. 10/2027</t>
  </si>
  <si>
    <t>DICLOFENAC SODICO 75MG (UDOX) CJ X 10 CAPS (DOLLDER) FV. 02/2027</t>
  </si>
  <si>
    <t>DICLOXACILINA 500MG BLIST X 10 TAB (COASPHARMA) FV. 08/2027</t>
  </si>
  <si>
    <t>DIENOGEST 2MG + ETINILESTRADIOL 0.030MG (SIBILLA) CJ X 21 TAB (GEDEON RICHTER) FV. 10/2027</t>
  </si>
  <si>
    <t>DIFENHIDRAMINA 25MG CJ X 10 TABL (VINCENTI) FV. 06/2028</t>
  </si>
  <si>
    <t>DIGOXINA 0.25MG CJ X 10 TAB (LAND) FV. 10/2027</t>
  </si>
  <si>
    <t>DIGOXINA 0.25MG CJ X 30 TABL (ANGELUS) FV. 09/2027</t>
  </si>
  <si>
    <t>DILTIAZEM 120MG CJ X 30 TAB (ANGELUS) FV. 01/2027</t>
  </si>
  <si>
    <t>DILTIAZEM 60MG (ACALIX) CJ X 30 TABL (VARGAS) FV.09/2027</t>
  </si>
  <si>
    <t>DILTIAZEM 60MG (DISTIAZEM) CJ X 30 TABL (DISTRILAB) FV. 08/2027</t>
  </si>
  <si>
    <t>DILTIAZEM 60MG (PRODIL) BLIST X 10 TABL (PRISM) FV. 10/2027</t>
  </si>
  <si>
    <t>DILTIAZEM 60MG CJ X 20 TAB (KMPLUS) FV. 09/2027</t>
  </si>
  <si>
    <t>DILTIAZEM 60MG CJ X 30 TABL (ANGELUS) FV. 04/2027</t>
  </si>
  <si>
    <t>DILTIAZEM HCI 60MG (DALTAZEN) CJ X 20 COMP (MEGALABS) FV. 04/2029</t>
  </si>
  <si>
    <t>DIMENHIDRINATO 12.5MG/5ML (PASEDOL) SOL X 60ML (ECAR) FV. 07/2026</t>
  </si>
  <si>
    <t>DIMENHIDRINATO 50MG (DIDRAMINA) CJ X 10TABL (DISTRILAB) FV. 04/2028</t>
  </si>
  <si>
    <t>DIMENHIDRINATO 50MG (MARE-OFF) BLISTER X 4 TABL (COASPHARMA) FV. 01/2026</t>
  </si>
  <si>
    <t>DIMENHIDRINATO 50MG (NAUSINE) CJ X 10 TABL (ANDILAB) FV. 09/2027</t>
  </si>
  <si>
    <t>DIMENHIDRINATO 50MG (VERTEX) CJ X 10 TABL (2N) FV. 08/2027</t>
  </si>
  <si>
    <t>DIMENHIDRINATO 50MG (VIAJESAN) CJ X 10 TABL (CALOX) FV. 12/2027</t>
  </si>
  <si>
    <t>DINITRATO DE ISOSORBIDE 10MG (ROISORBIDE) CJ X 30 TABL (ROIPHARMA)  FV 03/2028</t>
  </si>
  <si>
    <t>DIOSMECTITA 3G (DIOSMIT) SACHET X 3GR (SYGMA) FV. 06/2027</t>
  </si>
  <si>
    <t>DIOSMINA 450MG + HESPERIDINA 50MG  CJ X 30 COMP (ANGELUS) FV. 03/2027</t>
  </si>
  <si>
    <t>DIOSMINA 450MG + HESPERIDINA 50MG (BRESIS PLUS) CJ X 30 COMP (MEGALABS) FV. 08/2027</t>
  </si>
  <si>
    <t>DIOSMINA 450MG + HESPERIDINA 50MG (FLAVONID) CJ X 30 COMP (NEO QUIMICA) FV. 11/2026</t>
  </si>
  <si>
    <t>DIOSMINA 450MG + HESPERIDINA 50MG (FLEVOMAX) CJ X 30 COMP (ELEA) FV. 05/2026</t>
  </si>
  <si>
    <t>DIOSMINA 450MG + HESPERIDINA 50MG (LATTFLON) CJ X 30 TAB (LATTAN MEDIC) FV. 06/2028</t>
  </si>
  <si>
    <t>DIOSMINA 450MG + HESPERIDINA 50MG (VENASPRAD) CJ X 30 TAB (DPT) FV. 08/2027</t>
  </si>
  <si>
    <t>DIOSMINA 450MG + HESPERIDINA 50MG CJ X 10 TABL (LA SANTE) FV. 03/2027</t>
  </si>
  <si>
    <t>DIOSMINA 450MG + HESPERIDINA 50MG CJ X 10 TABL (LAND) FV. 10/2027</t>
  </si>
  <si>
    <t>DIOSMINA 450MG + HESPERIDINA 50MG CJ X 30 COMP (GENFAR) FV. 05/2027</t>
  </si>
  <si>
    <t>DIOSMINA 450MG + HESPERIDINA 50MG CJ X 30 TAB (H&amp;M) FV. 03/2028</t>
  </si>
  <si>
    <t>DIOSMINA 600MG (BRESIS) CJ X 30 CAP (MEGALABS) FV. 10/2027</t>
  </si>
  <si>
    <t>DIOSMINA 600MG (PRIDISMIN) BLIST X 10 TABL (PRISM) FV. 12/2027</t>
  </si>
  <si>
    <t>DIOSMINA 600MG CJ X 10 TAB (FARMAMED) FV. 06/2027</t>
  </si>
  <si>
    <t>DIOSMINA 600MG CJ X 10 TAB (UNIPHARMA) FV. 08/2027</t>
  </si>
  <si>
    <t>DIOSMINA 600MG CJ X 10 TABL (KMPLUS) F.V 09/2027</t>
  </si>
  <si>
    <t>DIOSMINA 600MG CJ X 14 TAB (CALOX) FV. 03/2028</t>
  </si>
  <si>
    <t>DIOSMINA 600MG CJ X 15 COMP (ARTE MEDICO) FV. 10/2026</t>
  </si>
  <si>
    <t>DIOSMINA 600MG CJ X 28 TAB (CALOX) FV.06/2028</t>
  </si>
  <si>
    <t>DIOSMINA 600MG CJ X 30 TAB (GENERICOS DE CALIDAD) FV. 10/2027</t>
  </si>
  <si>
    <t>DIOSMINA 600MG CJ X 30 TABL (DISTRILAB) FV. 10/2027</t>
  </si>
  <si>
    <t>DIPIRONA 500MG (BRAL) CJ X 20 TABL (BIOTECH) FV. 10/2027</t>
  </si>
  <si>
    <t>DIPIRONA 500MG CJ X 10 TAB (ZAKI) FV. 05/2028</t>
  </si>
  <si>
    <t>DOBESILATO DE CALCIO 500MG (DOXICAL) CJ X 30 CAPS (UNIPHARMA) FV. 08/2027</t>
  </si>
  <si>
    <t>DOBESILATO DE CALCIO 500MG CJ X 30 CAPS (NIO PHARMACEUTICAL) FV. 10/2026</t>
  </si>
  <si>
    <t>DOBUTAMINA 250MG/ML AMP I.V X 20ML (ZUZU) FV. 11/2027</t>
  </si>
  <si>
    <t>DOMPERIDONA 10MG (DOMPESIN) CJ X 30 COMP (DOLLDER) FV. 06/2027</t>
  </si>
  <si>
    <t>DOMPERIDONA 10MG CJ X 10 TAB (KMPLUS) FV. 11/2027</t>
  </si>
  <si>
    <t>DOMPERIDONA 10MG CJ X 15 TAB (CALOX) FV. 04/2028</t>
  </si>
  <si>
    <t>DOMPERIDONA 10MG CJ X 30 TAB (ANGELUS) FV. 04/2028</t>
  </si>
  <si>
    <t>DOMPERIDONA 10MG CJ X 30 TAB (LA SANTE) FV. 08/2027</t>
  </si>
  <si>
    <t>DORZOLAMIDA 2% + TIMOLOL 0.5% (BIOBET) SOL OFT X 5ML (BIOGLASS) FV. 11/2026</t>
  </si>
  <si>
    <t>DORZOLAMIDA 2% + TIMOLOL 0.5% (COFADOR-T) SOL OFT X 5ML (COFASA) FV. 07/2026</t>
  </si>
  <si>
    <t>DORZOLAMIDA 2% + TIMOLOL 0.5% (DOBET) SOL OFT X 5ML (OFTALMI) FV. 09/2027</t>
  </si>
  <si>
    <t>DORZOLAMIDA 2% + TIMOLOL 0.5% (GLAUCOTENSIL T) SOL OFT X 5ML (POEN) FV. 01/2028</t>
  </si>
  <si>
    <t>DORZOLAMIDA 2% + TIMOLOL 0.5% X GOTAS OFT X 5ML (LAND) FV. 12/2027</t>
  </si>
  <si>
    <t>DORZOLAMIDA CLORHIDRATO 2% (BIORZOLAM) SOL OFT X 5ML (BIOGLASS) FV. 11/2026</t>
  </si>
  <si>
    <t>DOXICICLINA 100MG BLIST X 10 CAPS (COASPHARMA) FV. 06/2028</t>
  </si>
  <si>
    <t>DOXICICLINA 100MG CJ X 10 CAPS (CLEO) FV. 07/2027</t>
  </si>
  <si>
    <t>DOXICICLINA 100MG CJ X 10 CAPS (COASPHARMA) FV. 03/2028</t>
  </si>
  <si>
    <t>DOXICICLINA 100MG CJ X 10 TABL (KMPLUS) FV. 08/2027</t>
  </si>
  <si>
    <t>DOXICICLINA 200MG (SUPRAMYCINA FORTE) CJ X 10 TABL (GRUNENTHAL) FV.06/2027</t>
  </si>
  <si>
    <t>DOXILAMINA 10MG + PIRIDOXINA 10MG (VITOMIT) CJ X 30 COMP (MINTLAB) FV. 01/2027</t>
  </si>
  <si>
    <t>DROSPIRENONA 3MG +  ETINILESTRADIOL 20MCG (GENESA 20) CJ X 28 COMP (LETI) FV. 03/2027</t>
  </si>
  <si>
    <t>DROSPIRENONA 3MG + ETINILESTRADIOL 0.02MG (MESAMESYN)  CJ X 28 TABL (SIEGFRIED) FV. 02/2027</t>
  </si>
  <si>
    <t>DROSPIRENONA 3MG + ETINILESTRADIOL 0.03MG (MESAMES)  CJ X 28 TABL (SIEGFRIED) FV. 02/2028</t>
  </si>
  <si>
    <t>DUCHA VAGINAL (FEM) FRASCO X 135ML C/CANULA (BIOTECH) FV. 09/2028</t>
  </si>
  <si>
    <t>DUCHA VAGINAL (GYNOVIT) FRASCO X 130ML (VARGAS) FV. 03/2028</t>
  </si>
  <si>
    <t>DULOXETINA 30MG CJ X 30 TABL (CLEO) F.V. 06/2027</t>
  </si>
  <si>
    <t>DULOXETINA 60MG (DULOXUNI) CJ X 30 CAPS (UNIPHARMA) FV. 10/2027</t>
  </si>
  <si>
    <t>DUTASTERIDA 0,5MG + TAMSULOSINA 0,4MG (TANSUDEX PLUS) CJ X 30 TAB (PLUSANDEX) FV.07/2028</t>
  </si>
  <si>
    <t>DUTASTERIDA 0.5MG + TAMSULOSINA 0.4MG (DUTASTAM) CJ X 30 CAPS (MCK) FV. 06/2027</t>
  </si>
  <si>
    <t>DUTASTERIDA 0.5MG + TAMSULOSINA 0.4MG (TAMDURIDE) CJ X 30 CAPS (ZORIAK) FV.01/2028</t>
  </si>
  <si>
    <t>DUTASTERIDA 0.5MG + TAMSULOSINA 0.4MG (UROSINA-DUO) CJ X 30 TABL (ANGELUS) FV. 03/2027</t>
  </si>
  <si>
    <t>DUTASTERIDA 0.5MG + TAMSULOSINA 0.4MG CJ X 10 CAPS (H&amp;M) FV. 06/2027</t>
  </si>
  <si>
    <t>DUTASTERIDA 0.5MG + TAMSULOSINA 0.4MG CJ X 10 CAPS (KMPLUS) FV. 03/2027</t>
  </si>
  <si>
    <t>DUTASTERIDA 0.5MG + TAMSULOSINA 0.4MG CJ X 30 TAB (DAC 55) FV. 01/2028</t>
  </si>
  <si>
    <t>DUTASTERIDE 0.5MG (AMPROVIL) CJ X 20 CAPS (LETI) FV. 07/2027</t>
  </si>
  <si>
    <t>DUTASTERIDE 0.5MG (DUTAPROS) CJ X 30 CAPS (ZORIAK) FV. 02/2028</t>
  </si>
  <si>
    <t>DUTASTERIDE 0.5MG (UROFIDE) CJ X 30 TABL (ANGELUS) FV. 05/2027</t>
  </si>
  <si>
    <t>DUTASTERIDE 0.5MG + TAMSULOSINA 0.4MG (TAMSULON DUO) CJ X 30 CAPS (TECNOFARMA) FV. 07/2026</t>
  </si>
  <si>
    <t>EMPAGLIFLOZIN 10MG (EMPAGLU) CJ X 30 COMP (ZUOZ PHARMA) FV. 11/2027</t>
  </si>
  <si>
    <t>EMPAGLIFLOZINA 10MG (EMPAGLIF) CJ X 30 TAB (BUKA) FV. 10/2027</t>
  </si>
  <si>
    <t>EMPAGLIFLOZINA 10MG (IZABAN) CJ X 30 COMP (LETI) FV. 05/2027</t>
  </si>
  <si>
    <t>EMPAGLIFLOZINA 10MG (VEMANTIN) CJ X 30 TABL (ANGELUS) FV. 09/2026</t>
  </si>
  <si>
    <t>EMPAGLIFLOZINA 10MG CJ X 30 TABL (DISTRILAB) FV. 07/2028</t>
  </si>
  <si>
    <t>EMPAGLIFLOZINA 25MG (EMPAGLIF) CJ X 30 TAB (BUKA) FV. 10/2027</t>
  </si>
  <si>
    <t>EMPAGLIFLOZINA 25MG (IZABAN) CJ X 30 COMP (LETI) FV. 05/2027</t>
  </si>
  <si>
    <t>EMPAGLIFLOZINA 25MG (VEMANTIN) CJ X 30 TABL (ANGELUS) FV. 03/2027</t>
  </si>
  <si>
    <t>EMPAGLIFLOZINA 25MG CJ X 30 TABL (DISTRILAB) FV. 10/2027</t>
  </si>
  <si>
    <t>EMPAGLIFOZIN 25MG (EMPAGLU) CJ X 30 COMP (ZUOZ PHARMA) FV. 06/2028</t>
  </si>
  <si>
    <t>ENALAPRIL 10MG (BIONAPRIL) CJ X 30 TABL (BIO-MERCY) FV. 12/2027</t>
  </si>
  <si>
    <t>ENALAPRIL 10MG CJ X 10 TAB (LAND) FV. 11/2027</t>
  </si>
  <si>
    <t>ENALAPRIL 10MG CJ X 30 COMP (GENVEN) FV. 11/2026</t>
  </si>
  <si>
    <t>ENALAPRIL 10MG CJ X 30 TAB (PLUSANDEX) FV. 12/2026</t>
  </si>
  <si>
    <t>ENALAPRIL 20MG BLIST X 10 TAB (MEDIC BRAND) FV. 01/2027</t>
  </si>
  <si>
    <t>ENALAPRIL 20MG CJ X 20 TAB (MEDIC BRAND) FV. 05/2026</t>
  </si>
  <si>
    <t>ENALAPRIL 20MG CJ X 30 TAB (KIMICEG) FV. 08/2027</t>
  </si>
  <si>
    <t>ENALAPRIL 20MG CJ X 30 TAB (PLUSANDEX) FV. 12/2026</t>
  </si>
  <si>
    <t>ENALAPRIL 20MG CJ X 30 TABL (CALOX) FV. 08/2027</t>
  </si>
  <si>
    <t>ENALAPRIL 20MG CJ X 30 TABL (GENVEN) FV. 11/2026</t>
  </si>
  <si>
    <t>ENALAPRIL 5MG (BIONAPRIL) CJ X 30 TAB (BIO-MERCY) FV. 05/2028</t>
  </si>
  <si>
    <t>ENALAPRIL 5MG CJ X 10 TAB (REMENY) FV. 12/2026</t>
  </si>
  <si>
    <t>ENALAPRIL 5MG CJ X 30 TABL (OB MEDICAL) FV. 10/2027</t>
  </si>
  <si>
    <t>ENTEROGERMINA 2000M (ENTERUNI) CJ X 10 UND X 5ML (UNIPHARMA) FV.09/2026</t>
  </si>
  <si>
    <t>ENTEROGERMINA 2000M (ESPORADIN) CJ X 10 UND X 5ML VIA ORAL (ZUZU) FV. 09/2026</t>
  </si>
  <si>
    <t>ENTEROGERMINA 2000M (PRAGERMINA) CJ X 5 UND X 5ML VIA ORAL (ADN MEDICAL) FV. 02/2027</t>
  </si>
  <si>
    <t>EPLERENONA 25MG (EPLENON) CJ X 30 TABL (ZORIAK) FV. 07/2027</t>
  </si>
  <si>
    <t>EPLERENONA 50MG (MAXOTEN) CJ X 30 COMP (LETI) FV. 06/2027</t>
  </si>
  <si>
    <t>ERITROMICINA 500MG CJ X 10 TAB (ZUZU) FV. 07/2027</t>
  </si>
  <si>
    <t>ESCITALOPRAM 10MG (ESCITAM) CJ X 30 TAB (CAI) FV. 06/2027</t>
  </si>
  <si>
    <t>ESCITALOPRAM 10MG CJ X 28 TAB (CALOX) FV. 08/2027</t>
  </si>
  <si>
    <t>ESCITALOPRAM 10MG CJ X 30 TAB (LA SANTE) FV. 07/2027</t>
  </si>
  <si>
    <t>ESCITALOPRAM 10MG CJ X 30 TABL (CLEO) FV. 11/2026</t>
  </si>
  <si>
    <t>ESCITALOPRAM 20MG (ESCITAM) CJ X 30 TAB (CAI) FV. 06/2027</t>
  </si>
  <si>
    <t>ESCITALOPRAM 20MG CJ X 14 TAB (CALOX) FV. 02/2027</t>
  </si>
  <si>
    <t>ESCITALOPRAM 5MG CJ X 30 TABL (CLEO)  FV. 02/2027</t>
  </si>
  <si>
    <t>ESOMEPRAZOL 10MG (DISOMEZ) SOBRE SABOR A NARANJA (DISTRILAB) FV. 02/2028</t>
  </si>
  <si>
    <t>ESOMEPRAZOL 10MG L.R. (RONIPRAZOL) SOBRE PED X 1G (RONAVA) FV. 02/2027</t>
  </si>
  <si>
    <t>ESOMEPRAZOL 20MG (BIOEZ) CJ X 30 TAB (BIO-MERCY) FV. 08/2028</t>
  </si>
  <si>
    <t>ESOMEPRAZOL 20MG (ESOZ) CJ X 28 CAP (PHARMETIQUE) FV. 12/2026</t>
  </si>
  <si>
    <t>ESOMEPRAZOL 20MG (EXOM) CJ X 14 CAPS (DISKAM) FV. 12/2026</t>
  </si>
  <si>
    <t>ESOMEPRAZOL 20MG (EZOLIUM) CJ X 30 CAPS (VIVAX) FV. 08/2027</t>
  </si>
  <si>
    <t>ESOMEPRAZOL 20MG (NEROXUM) CJ X 28 TAB (UNIPHARMA) FV. 04/2027</t>
  </si>
  <si>
    <t>ESOMEPRAZOL 20MG (ULGARIN) CJ X 16 COMP (LETI) FV.10/2026</t>
  </si>
  <si>
    <t>ESOMEPRAZOL 20MG (ULGARIN) CJ X 28 COMP (LETI) FV. 02/2027</t>
  </si>
  <si>
    <t>ESOMEPRAZOL 20MG CJ X 16 CAPS (GENVEN) FV. 02/2027</t>
  </si>
  <si>
    <t>ESOMEPRAZOL 20MG CJ X 28 CAPS (GENVEN) FV. 05/2027</t>
  </si>
  <si>
    <t>ESOMEPRAZOL 20MG CJ X 30 TABL (PLUSANDEX) FV. 07/2028</t>
  </si>
  <si>
    <t>ESOMEPRAZOL 40MG (DISOMEZ) CJ X 30 TAB (DISTRILAB) FV. 04/2027</t>
  </si>
  <si>
    <t>ESOMEPRAZOL 40MG (ESOGASTAN) CJ X 30 TABL (ZORIAK) FV.08/2026</t>
  </si>
  <si>
    <t>ESOMEPRAZOL 40MG (ESOZ) CJ X 14 CAP (PHARMETIQUE) FV. 09/2027</t>
  </si>
  <si>
    <t>ESOMEPRAZOL 40MG (ESOZ) CJ X 28 CAP (PHARMETIQUE) FV. 08/2027</t>
  </si>
  <si>
    <t>ESOMEPRAZOL 40MG (EXOM) CJ X 14 CAPS (DISKAM) FV. 12/2026</t>
  </si>
  <si>
    <t>ESOMEPRAZOL 40MG (NEROXUM) CJ X 28 TAB (UNIPHARMA) FV. 05/2027</t>
  </si>
  <si>
    <t>ESOMEPRAZOL 40MG (ULGARIN) CJ X 16 COMP (LETI) FV.03/2027</t>
  </si>
  <si>
    <t>ESOMEPRAZOL 40MG CJ X 10 TABL (ARTE MEDICO) FV. 01/2027</t>
  </si>
  <si>
    <t>ESOMEPRAZOL 40MG CJ X 14 TABL (LATTAN MEDIC) FV. 04/2027</t>
  </si>
  <si>
    <t>ESOMEPRAZOL 40MG CJ X 20 TAB (DAC55) FV. 12/2027</t>
  </si>
  <si>
    <t>ESOMEPRAZOL 40MG CJ X 30 TAB (BRIXMEDIC) FV. 06/2027</t>
  </si>
  <si>
    <t>ESOMEPRAZOL 40MG CJ X 30 TAB (FAHD) FV. 06/2027</t>
  </si>
  <si>
    <t>ESOMEPRAZOL 40MG CJ X 30 TAB (H&amp;M) FV. 06/2027</t>
  </si>
  <si>
    <t>ESPIRONOLACTONA 100MG CJ X 10 TAB (SIEGFRIED) FV. 03/2027</t>
  </si>
  <si>
    <t>ESPIRONOLACTONA 100MG CJ X 10 TABL (H&amp;M) FV. 06/2027</t>
  </si>
  <si>
    <t>ESPIRONOLACTONA 25MG (DIADALTONE) CJ X 20 TABL (DISTRILAB) FV. 12/2027</t>
  </si>
  <si>
    <t>ESPIRONOLACTONA 25MG CJ X 10 TABL (H&amp;M) FV. 04/2027</t>
  </si>
  <si>
    <t>ESPIRONOLACTONA 25MG CJ X 10 TABL (KMPLUS) FV. 10/2026</t>
  </si>
  <si>
    <t>ESPIRONOLACTONA 25MG CJ X 20 TABL (GENFAR) FV. 06/2027</t>
  </si>
  <si>
    <t>ESPIRONOLACTONA 25MG CJ X 20 TABL (LAPROFF) FV. 08/2027</t>
  </si>
  <si>
    <t>ESPIRONOLACTONA 25MG CJ X 20 TABL (SIEGFRIED) F.V 04/2027</t>
  </si>
  <si>
    <t>ESPIRONOLACTONA 25MG CJ X 30 TAB (HUMAN BIOSCIENCE) FV. 10/2027</t>
  </si>
  <si>
    <t>ESPIRONOLACTONA 25MG CJ X 30 TABL (CRUZ VERDE) FV. 10/2027</t>
  </si>
  <si>
    <t>ESPIRONOLACTONA 25MG CJ X 30 TABL (SIEGFRIED) FV. 04/2027</t>
  </si>
  <si>
    <t>ESTRADIOL 1MG (ESTROL) CJ X 28 TABL (ZORIAK) FV. 08/2026</t>
  </si>
  <si>
    <t>ETOBROMURO DE PIPENATO 10MG (FLESPAN) CJ X 20 TAB (FAHD) FV. 05/2027</t>
  </si>
  <si>
    <t>ETONOGESTREL 0.120MG + ETINILESTRADIOL 0.015MG (EXELRING) CJ X 1 ANILLO VAGINAL (EXELTIS) FV. 05/2026</t>
  </si>
  <si>
    <t>ETONOGESTREL 0.120MG + ETINILESTRADIOL 0.015MG (GYNERING) CJ X 1 ANILLO VAGINAL (TIARES) FV. 04/2028</t>
  </si>
  <si>
    <t>ETONOGESTREL 0.120MG - ETINILESTRADIOL 0.015MG (NORMOSILEN) CJ X 1 ANILLO VAGINAL (LETI) FV. 11/2026</t>
  </si>
  <si>
    <t>ETORICOXIB 120MG (EZETIX) CJ X 10 TABL (ANGELUS) FV. 11/2026</t>
  </si>
  <si>
    <t>ETORICOXIB 60MG (ARCOVAL) CJ X 10 TABL (VALMORCA) FV. 09/2027</t>
  </si>
  <si>
    <t>ETORICOXIB 60MG CJ X 10 TAB (CALOX) FV. 06/2027</t>
  </si>
  <si>
    <t>ETORICOXIB 60MG CJ X 10 TABL (ANGELUS) FV. 11/2027</t>
  </si>
  <si>
    <t>ETORICOXIB 90MG (ARCOVAL) CJ X 10 TABL (VALMORCA) FV. 09/2027</t>
  </si>
  <si>
    <t>ETORICOXIB 90MG CJ X 10 TAB (CALOX) FV. 07/2027</t>
  </si>
  <si>
    <t>ETORICOXIB 90MG CJ X 10 TABL (ANGELUS) FV. 07/2027</t>
  </si>
  <si>
    <t>ETORICOXIB 90MG CJ X 10 TABL (H&amp;M) FV. 02/2028</t>
  </si>
  <si>
    <t>ETORICOXIB 90MG CJ X 7 TABL (LATTAN) FV. 11/2027</t>
  </si>
  <si>
    <t>EXT CARDO MARIANO 150MG+COENZIMA Q10 50MG+VIT B1 100MG+VIT B6 (DISTROSIL) CJ X 30 CAPS (DISTRILAB) FV. 03/2028</t>
  </si>
  <si>
    <t>EXTRACTO ACUOSO DE TRITICUM VULGARE 0.6GR (GYNODERAIN) CJ X 6 OVULOS (LETI) FV. 06/2030</t>
  </si>
  <si>
    <t>EXTRACTO RAIZ DE GINSENG 100MG (PHARMORAT FORTE) CJ X 20 CAPS (LETI) FV. 03/2028</t>
  </si>
  <si>
    <t>EXTRACTO SECO DE RAIZ DE CIMICIFUGA RACEMOSA 40MG (FEMADONNA) CJ X 20 COMP (LETI) FV. 06/2027</t>
  </si>
  <si>
    <t>EZETIMIBA 10MG + SIMVASTATINA 20MG CJ X 30 TAB (LA SANTE) FV. 11/2026</t>
  </si>
  <si>
    <t>F FERRO 300MG+AC FOL 0.35MG+CIANOCO 0.025MG+S COBRE 1.20MG (FOLIFER B12) CJ X 30 TAB (RONAVA) FV. 02/2028</t>
  </si>
  <si>
    <t>FAMOTIDINA 20MG (ULCENOL) CJ X 10 TAB (ELMOR) FV. 10/2028</t>
  </si>
  <si>
    <t>FAMOTIDINA 40MG (FAMULCER) CJ X 10 TAB (PLUSANDEX) FV. 01/2027</t>
  </si>
  <si>
    <t>FAMOTIDINA 40MG (ULCENOL) CJ X 20 TAB (ELMOR) FV. 02/2029</t>
  </si>
  <si>
    <t>FENITOINA 100MCG (DIEPILEP) CJ X 30 TAB (DISTRILAB) FV. 05/2027</t>
  </si>
  <si>
    <t>FENITOINA 100MG CJ X 30 TABL (ANGELUS) FV. 04/2027</t>
  </si>
  <si>
    <t>FENITOINA 100MG CJ X 30 TABL (BUKA) FV. 02/2028</t>
  </si>
  <si>
    <t>FENITOINA 100MG CJ X 50 TABL (PSICOFARMA) FV. 10/2026</t>
  </si>
  <si>
    <t>FENOL+ACID SALICI (FENOSALIL) SOL BUCAL ATOMIZADOR SABOR CERVEZA S/AZUCAR X 60ML (BIOFARCO) FV.10/2027</t>
  </si>
  <si>
    <t>FEXOFENADINA 120MG CJ X 10 TAB (CALOX) FV.07/2027</t>
  </si>
  <si>
    <t>FEXOFENADINA 180MG CJ X 10 TAB (VINCENTI) FV. 06/2028</t>
  </si>
  <si>
    <t>FEXOFENADINA 180MG CJ X 10 TABL (FARMAMED) FV. 07/2027</t>
  </si>
  <si>
    <t>FIBRA 3.2GR (FIBRA PREBIOTICA) FRASCO X 60 GOMITAS SIN AZUCAR (FALIDU) FV. 11/2026</t>
  </si>
  <si>
    <t>FINASTERIDE 5MG (FIPROST) CJ X 30 TABL (VALMORCA) FV. 08/2027</t>
  </si>
  <si>
    <t>FINASTERIDE 5MG CJ X 10 TAB (CALOX) FV. 05/2028</t>
  </si>
  <si>
    <t>FINASTERIDE 5MG CJ X 30 TAB (CALOX) FV. 03/2028</t>
  </si>
  <si>
    <t>FINASTERIDE 5MG CJ X 30 TABL (ANGELUS) FV. 11/2026</t>
  </si>
  <si>
    <t>FLAVOXATO 200MG ( FLAVORIN) CJ X 10 TABL (ALESS PHARMACEUTICALS)  FV. 09/2026</t>
  </si>
  <si>
    <t>FLAVOXATO 200MG (FLAVOXUNI) CJ X 20 TABL (UNIPHARMA) FV. 02/2027</t>
  </si>
  <si>
    <t>FLAVOXATO 200MG (GENLET) CJ X 10 TAB (LETI) FV. 04/2027</t>
  </si>
  <si>
    <t>FLAVOXATO 200MG (GENURIN) CJ X 10 COMP (ELMOR) FV. 03/2028</t>
  </si>
  <si>
    <t>FLAVOXATO 200MG CJ X 10 TAB (CALOX) FV. 07/2027</t>
  </si>
  <si>
    <t>FLAVOXATO 200MG CJ X 20 TAB (DAC55) FV. 07/2027</t>
  </si>
  <si>
    <t>FLAVOXATO 200MG CJ X 30 TABL (ANGELUS) FV. 10/2027</t>
  </si>
  <si>
    <t>FLUCONAZOL 150MG (COFLUX) CJ X 1 CAP (2N) FV. 09/2027</t>
  </si>
  <si>
    <t>FLUCONAZOL 150MG (FLUBIONAZOL) CJ X 2 TAB (BIO-MERCY) FV. 06/2027</t>
  </si>
  <si>
    <t>FLUCONAZOL 150MG (FLUCON) CJ X 2 CAPS (ROWE) FV. 06/2029</t>
  </si>
  <si>
    <t>FLUCONAZOL 150MG CJ X 2 CAP (CALOX) FV. 04/2027</t>
  </si>
  <si>
    <t>FLUCONAZOL 150MG CJ X 2 CAPS (ARTE MEDICO) FV. 11/2028</t>
  </si>
  <si>
    <t>FLUCONAZOL 150MG CJ X 2 CAPS (GENCER) F.V 01/2029</t>
  </si>
  <si>
    <t>FLUCONAZOL 150MG CJ X 2 CAPS (GENVEN) FV. 02/2027</t>
  </si>
  <si>
    <t>FLUCONAZOL 150MG CJ X 2 CAPS (KMPLUS) F.V 12/2027</t>
  </si>
  <si>
    <t>FLUCONAZOL 150MG CJ X 2 CAPS (REMENY) FV. 04/2027</t>
  </si>
  <si>
    <t>FLUCONAZOL 150MG CJ X 2 TAB (COLMED) FV. 01/2027</t>
  </si>
  <si>
    <t>FLUCONAZOL 150MG CJ X 2 TAB (KIMICEG) FV. 05/2027</t>
  </si>
  <si>
    <t>FLUCONAZOL 150MG CJ X 2 TAB (LAND) FV. 04/2027</t>
  </si>
  <si>
    <t>FLUCONAZOL 200MG (FLUCON) CJ X 4 CAPS (ROWE) FV. 06/2029</t>
  </si>
  <si>
    <t>FLUCONAZOL 200MG BLIST X 4 CAPS (LAPROFF) FV. 04/2027</t>
  </si>
  <si>
    <t>FLUCONAZOL 200MG CJ X 4 TABL (GENFAR) FV. 05/2028</t>
  </si>
  <si>
    <t>FLUCONAZOL 200MG CJ X 5 CAPS (COASPHARMA) FV. 02/2026</t>
  </si>
  <si>
    <t>FLUNARIZINA 10MG (FLUDIL) CJ X 40 TABL (PHARMETIQUE) FV. 02/2028</t>
  </si>
  <si>
    <t>FLUNARIZINA 10MG (FLUDISINA) CJ X 30 TAB (BIO-MERCY) FV. 12/2027</t>
  </si>
  <si>
    <t>FLUOXETINA 20MG CJ X 14 TAB (PSICOFARMA) FV. 03/2027</t>
  </si>
  <si>
    <t>FLUOXETINA 20MG CJ X 30 TAB (ANGELUS) FV. 09/2027</t>
  </si>
  <si>
    <t>FLUTICASONA 50MCG (FHISFLUNAL) INHALADOR X 120 DOSIS (FARMACEUTICA HISPANOAMERICANA) FV. 05/2026</t>
  </si>
  <si>
    <t>FUMARATO FERROSO 300MG BLIST X 10 TABL (BRIXMEDIC) FV. 10/2027</t>
  </si>
  <si>
    <t>FUMARATO FERROSO 350MG + VIT B12 25MCG + VIT C 60MG (FERCOR) FRASCO X 30 CAPS (BIOQUIMICA) FV. 05/2027</t>
  </si>
  <si>
    <t>FUROSEMIDA 20MG (LASIX) CJ 24 TABL (MCK) FV. 07/2028</t>
  </si>
  <si>
    <t>FUROSEMIDA 20MG CJ X 12 TABL (SIEGFRIED) FV. 04/2028</t>
  </si>
  <si>
    <t>FUROSEMIDA 20MG CJ X 24 TAB (SIEGFRIED) FV. 09/2027</t>
  </si>
  <si>
    <t>FUROSEMIDA 20MG CJ X 30 TABL (H&amp;M) FV. 05/2027</t>
  </si>
  <si>
    <t>FUROSEMIDA 40MG (LASIX) CJ 12 COMP (MCK) FV. 05/2028</t>
  </si>
  <si>
    <t>FUROSEMIDA 40MG CJ X 10 TABL (LAND) F.V 04/2028</t>
  </si>
  <si>
    <t>FUROSEMIDA 40MG CJ X 12 TAB (SIEGFRIED) FV. 06/2026</t>
  </si>
  <si>
    <t>FUROSEMIDA 40MG CJ X 12 TABL (PLUSANDEX) F.V 04/2027</t>
  </si>
  <si>
    <t>FUROSEMIDA 40MG CJ X 20 TABL (TEUTO) F.V 07/2027</t>
  </si>
  <si>
    <t>FUROSEMIDA 40MG CJ X 24 TABL (SIEGFRIED) F.V 02/2027</t>
  </si>
  <si>
    <t>FUROSEMIDA 40MG CJ X 30 TABL (H&amp;M) FV. 05/2027</t>
  </si>
  <si>
    <t>GABAPENTINA 300MG (GAPTAN) CJ X 30 TABL (ZORIAK) FV. 04/2028</t>
  </si>
  <si>
    <t>GABAPENTINA 300MG CJ X 14 TABL (LATTAN) F.V 11/2027</t>
  </si>
  <si>
    <t>GABAPENTINA 300MG CJ X 30 CAP (ALESS PHARMACEUTICALS) FV. 09/2027</t>
  </si>
  <si>
    <t>GABAPENTINA 300MG CJ X 30 CAP (ANGELUS) FV. 03/2027</t>
  </si>
  <si>
    <t>GEMFIBROZILO 600MG BLIST X 10 TAB (LAPROFF) FV. 07/2027</t>
  </si>
  <si>
    <t>GEMFIBROZILO 600MG BLIST X 10 TABL (COASPHARMA) FV. 04/2027</t>
  </si>
  <si>
    <t>GEMFIBROZILO 600MG CJ X 20 TABL (COASPHARMA) FV. 04/2028</t>
  </si>
  <si>
    <t>GEMFIBROZILO 900MG (LIPONTAL) CJ X 10 TAB (SIEGFRIED) FV. 11/2026</t>
  </si>
  <si>
    <t>GENTAMICINA 0.3% (GENTAPLUS) GOTAS OTICAS OFT X 10ML (KMPLUS) FV. 12/2027</t>
  </si>
  <si>
    <t>GENTAMICINA 0.3% SOL OFT X 10ML (DISTRILAB) FV. 08/2027</t>
  </si>
  <si>
    <t>GENTAMICINA 0.3% SOL OFT X 5ML (UNIPHARMA) FV. 08/2027</t>
  </si>
  <si>
    <t>GENTAMICINA 3MG/ML SOL OFT X 5ML (MEDIGEN) FV. 03/2027</t>
  </si>
  <si>
    <t>GLIBENCLAMIDA 5MG + METFORMINA 500MG CJ X 30 TABL (BUKA) FV. 07/2027</t>
  </si>
  <si>
    <t>GLIBENCLAMIDA 5MG BLIST X 10 TAB (LAPROFF) FV. 04/2027</t>
  </si>
  <si>
    <t>GLIBENCLAMIDA 5MG BLIST X 15 TAB (COASPHARMA) FV. 11/2027</t>
  </si>
  <si>
    <t>GLIBENCLAMIDA 5MG CJ X 10 TAB (KMPLUS) FV. 02/2028</t>
  </si>
  <si>
    <t>GLIBENCLAMIDA 5MG CJ X 10 TAB (LAND) FV. 11/2027</t>
  </si>
  <si>
    <t>GLIBENCLAMIDA 5MG CJ X 10 TABL (VINCENTI) FV. 02/2027</t>
  </si>
  <si>
    <t>GLIBENCLAMIDA 5MG CJ X 30 TAB (BUKA) FV. 09/2027</t>
  </si>
  <si>
    <t>GLIBENCLAMIDA 5MG CJ X 30 TAB (COASPHARMA) FV. 11/2027</t>
  </si>
  <si>
    <t>GLIBENCLAMIDA 5MG CJ X 30 TAB (FARMAMED) FV. 06/2027</t>
  </si>
  <si>
    <t>GLIBENCLAMIDA 5MG CJ X 30 TAB (NEO QUIMICA) FV. 12/2026</t>
  </si>
  <si>
    <t>GLIBENCLAMIDA 5MG CJ X 30 TABL (ANGELUS) FV. 11/2026</t>
  </si>
  <si>
    <t>GLICERINA 0.86GR (GLICERIN BABY) CJ X 6 SUPOSITORIOS PED PARA NIÑOS HASTA 24 MESES (TIARES) FV. 06/2027</t>
  </si>
  <si>
    <t>GLICERINA 1.68GR CJ X 6 SUPOSITORIOS PED (GENERICOS DE CALIDAD) FV. 02/2027</t>
  </si>
  <si>
    <t>GLICERINA 1.72GR (GLICERIN KIDS) CJ X 6 SUPOSITORIOS PED (TIARES) FV. 06/2027</t>
  </si>
  <si>
    <t>GLICERINA 2.58GR (GLICERIN ADULTO) CJ X 6 SUPOSITORIOS (TIARES) FV. 06/2027</t>
  </si>
  <si>
    <t>GLICERINA 2.88GR CJ X 6 SUPOSITORIOS (GENERICOS DE CALIDAD) FV. 03/2027</t>
  </si>
  <si>
    <t>GLICINATO DE MAGNESIO 1.642MG (DISTROMAG) CJ X 60 CAPS (DISTRILAB) FV. 10/2027</t>
  </si>
  <si>
    <t>GLIMEPIRIDA 2MG (GLYMAR) CJ X 20 TAB (SIEGFRIED) FV. 07/2027</t>
  </si>
  <si>
    <t>GLIMEPIRIDA 2MG CJ X 30 COMP (GENVEN) FV. 03/2027</t>
  </si>
  <si>
    <t>GLIMEPIRIDA 4MG (GLYMAR) CJ X 20 TAB (SIEGFRIED) FV. 04/2027</t>
  </si>
  <si>
    <t>GLIMEPIRIDA 4MG CJ X 15 COMP (GENVEN) FV. 03/2028</t>
  </si>
  <si>
    <t>GLIMEPIRIDA 4MG CJ X 30 COMP (GENVEN) FV. 05/2028</t>
  </si>
  <si>
    <t>GLIMEPIRIDE 2MG (GLIMEBIO) CJ X 30 TABL (BIO-MERCY) FV. 05/2027</t>
  </si>
  <si>
    <t>GLIMEPIRIDE 2MG + METFORMINA 850MG (DIAFORMINA COMPUESTA) CJ X 30 COMP (MEGALABS) FV. 01/2028</t>
  </si>
  <si>
    <t>GLIMEPIRIDE 2MG CJ X 16 TAB (LA SANTE) FV. 10/2027</t>
  </si>
  <si>
    <t>GLIMEPIRIDE 4MG (GLIMEBIO) CJ X 30 TABL (BIO-MERCY) FV. 04/2027</t>
  </si>
  <si>
    <t>GLIMEPIRIDE 4MG (GLIMERID) CJ X 30 TABL (PHARMETIQUE) FV. 09/2027</t>
  </si>
  <si>
    <t>GLIMEPIRIDE 4MG + METFORMINA 850MG (DIAFORMINA COMPUESTA) CJ X 30 COMP (MEGALABS) FV. 01/2028</t>
  </si>
  <si>
    <t>GLIMEPIRIDE 4MG CJ X 16 TAB (LA SANTE) FV. 10/2027</t>
  </si>
  <si>
    <t>GLIMEPIRIDE 4MG CJ X 30 TAB (LA SANTE) FV. 10/2028</t>
  </si>
  <si>
    <t>GLUC 400MG+COL 100MG+AC HIAL 100MG+VIT C 100MG+MAG 200MG+CON 10MG(DISTROVIT) CJX30 CAPS (DISTRILAB) FV. 06/2028</t>
  </si>
  <si>
    <t>GLUCOSIDOS ANTRAQUINONICOS 5GR + ACIDO SALICILICO 1GR/100ML (PINVEX) SOL BUCAL X 10ML (COFASA) FV. 03/2030</t>
  </si>
  <si>
    <t>HALOPERIDOL 2MG CJ X 20 TAB (FARMAMED) FV. 06/2027</t>
  </si>
  <si>
    <t>HALOPERIDOL 5MG CJ X 30 TABL (CLEO) FV. 02/2027</t>
  </si>
  <si>
    <t>HEXAMIDINA 0.030GR + LIDOCAINA 0.150GR (HEXOMEDINE) AEROSOL X 30 GRS (CALOX) FV. 05/2027</t>
  </si>
  <si>
    <t>HIALURONATO DE SODIO 0.4% (TOPTEAR) SOL OFT X 10ML (POEN) FV. 06/2027</t>
  </si>
  <si>
    <t>HIDROCLOROTIAZIDA 12.5MG (DI-EUDRIN) CJ X 30 TAB (BIOTECH) FV. 07/2028</t>
  </si>
  <si>
    <t>HIDROCLOROTIAZIDA 12.5MG (DIURETIN) BLIST X 10 TAB (2N) FV. 10/2026</t>
  </si>
  <si>
    <t>HIDROCLOROTIAZIDA 12.5MG (HIDROBIOZIDA) CJ X 30 TAB (BIO-MERCY) FV. 12/2027</t>
  </si>
  <si>
    <t>HIDROCLOROTIAZIDA 12.5MG CJ X 30 TAB (DISTRILAB) FV. 08/2027</t>
  </si>
  <si>
    <t>HIDROCLOROTIAZIDA 12.5MG CJ X 30 TABL (H&amp;M) FV. 05/2027</t>
  </si>
  <si>
    <t>HIDROCLOROTIAZIDA 25MG BLIST X 10 TAB (BRIXMEDIC) FV. 10/2027</t>
  </si>
  <si>
    <t>HIDROCLOROTIAZIDA 25MG BLIST X 10 TAB (LAPROFF) FV. 04/2027</t>
  </si>
  <si>
    <t>HIDROCLOROTIAZIDA 25MG CJ X 10 TABL (KMPLUS) FV. 02/2027</t>
  </si>
  <si>
    <t>HIDROCLOROTIAZIDA 25MG CJ X 30 TABL (NEO QUIMICA) F.V 07/2027</t>
  </si>
  <si>
    <t>HIDROCORTISONA 0.25% + LIDOCAINA 3% (ANOMEX) CJ X 10 SUPOSITORIOS (TIARES) FV. 04/2027</t>
  </si>
  <si>
    <t>HIDROXICLOROQUINA 200MG (PLAQUINOL) CJ X 20 TABL (SANOFI) FV. 01/2028</t>
  </si>
  <si>
    <t>HIDROXIPROPILMETILCELULOSA 0.3% (GOTAS ARTIFICIALES) SOL OFT X 15ML (BIOGLASS) FV. 11/2027</t>
  </si>
  <si>
    <t>HIDROXIPROPILMETILCELULOSA 0.3% (LAGRIOFTOL) SOL OFT X 15ML (PHARMETIQUE) FV. 04/2027</t>
  </si>
  <si>
    <t>HIDROXIPROPILMETILCELULOSA 0.3% + DEXTRAN 0.1% (LACRIFORT) SOL OFT X 15ML (OFTALMI) FV. 06/2027</t>
  </si>
  <si>
    <t>HIERRO 20MG + ACIDO FOLICO 80MCG/ML (FERGANIC FOLIC) GOTAS X 30ML (ROWE) FV. 04/2029</t>
  </si>
  <si>
    <t>HIERRO 20MG + ACIDO FOLICO 80MCG/ML GOTAS X 30ML (H&amp;M) FV. 03/2028</t>
  </si>
  <si>
    <t>HIERRO 20MG + ACIDO FOLICO 80MCG/ML GOTAS X 30ML (ZUZU) FV. 03/2027</t>
  </si>
  <si>
    <t>HIERRO 20MG/ML (FERGANIC) GOTAS X 15ML (ROWE) FV. 05/2029</t>
  </si>
  <si>
    <t>HIERRO 40MG (FERGANIC) CJ X 14 CAPS (ROWE) FV. 03/2029</t>
  </si>
  <si>
    <t>HIERRO 40MG (FERGANIC) CJ X 30 CAPS (ROWE) FV. 03/2029</t>
  </si>
  <si>
    <t>HIERRO 40MG + ACIDO FOLICO 350MCG (FERGANIC FOLIC) CJ X 30 TAB MASTICABLES (ROWE) FV. 07/2029</t>
  </si>
  <si>
    <t>HIPROMELOSA 0.3% (LAGRICOF) SOL OFT X 15ML (COFASA) FV. 05/2028</t>
  </si>
  <si>
    <t>HIPROMELOSA 0.3% + DEXTRAN 70 0.1% (LAGRIMAX FORTE) SOL OFT X 10ML (2N) FV. 01/2028</t>
  </si>
  <si>
    <t>IBUPROFENO 200MG (BRUGESIC) CJ X 10 COMP (ELMOR) FV. 12/2029</t>
  </si>
  <si>
    <t>IBUPROFENO 200MG (LUMBAX) CJ X 10 TABL (VARGAS) FV. 02/2027</t>
  </si>
  <si>
    <t>IBUPROFENO 200MG + BUTILBROMURO DE HIOSCINA 10MG (BUTILATT FEM) CJ X 10 TAB (LATTAN MEDIC) FV. 08/2027</t>
  </si>
  <si>
    <t>IBUPROFENO 200MG + CAFEINA 30MG (IBUVAX FEM) CJ X 10 CAP BLANDAS (VIVAX) FV. 04/2027</t>
  </si>
  <si>
    <t>IBUPROFENO 200MG/5ML (BRUGESIC FORTE) SUSP X 60ML (ELMOR) FV. 03/2028</t>
  </si>
  <si>
    <t>IBUPROFENO 400MG (ANDIDOL) CJ X 10 CAPS BLANDAS (ANDILAB) FV. 01/2027</t>
  </si>
  <si>
    <t>IBUPROFENO 400MG (BRUGESIC) CJ X 10 TAB (ELMOR) FV. 07/2028</t>
  </si>
  <si>
    <t>IBUPROFENO 400MG (IBUTAN) CJ X 20 TAB (SIEGFRIED) FV. 02/2027</t>
  </si>
  <si>
    <t>IBUPROFENO 400MG (LUMBAX) CJ X 10 TAB (VARGAS) FV. 04/2027</t>
  </si>
  <si>
    <t>IBUPROFENO 400MG + BUTILBROMURO DE HIOSCINA 20MG (IBUTANFEM) CJ X 10 TAB (SIEGFRIED) FV. 10/2026</t>
  </si>
  <si>
    <t>IBUPROFENO 400MG + CAFEINA 40MG + DIHIDROERGOTAMINA 1MG (IBUTANMIGRA) CJ X 10 TAB (SIEGFRIED) FV. 03/2027</t>
  </si>
  <si>
    <t>IBUPROFENO 400MG + CAFEINA 60MG (DOLOGESICCAF) CJ X 10 CAP (POLINAC) FV. 01/2027</t>
  </si>
  <si>
    <t>IBUPROFENO 400MG + TIOCOLCHICOSIDO 4MG (COLFENE) CJ X 10 COMP (ELMOR) FV. 03/2027</t>
  </si>
  <si>
    <t>IBUPROFENO 400MG + TIOCOLCHICOSIDO 4MG (IBUCOLVAL) CJ X 10 TABL (VALMORCA) FV. 07/2030</t>
  </si>
  <si>
    <t>IBUPROFENO 400MG + TIOCOLCHICOSIDO 4MG (IBUTANCOL) CJ X 10 TAB (SIEGFRIED) FV. 08/2028</t>
  </si>
  <si>
    <t>IBUPROFENO 400MG + TIOCOLCHICOSIDO 4MG (TIOCHAX PLUS) CJ X 10 TABL (PLUSANDEX) FV. 06/2027</t>
  </si>
  <si>
    <t>IBUPROFENO 400MG + TIOCOLCHICOSIDO 4MG CJ X 10 TABL (ARTE MEDICO) FV. 09/2026</t>
  </si>
  <si>
    <t>IBUPROFENO 400MG + TIOCOLCHICOSIDO 4MG CJ X 10 TABL (CALOX) FV. 06/2028</t>
  </si>
  <si>
    <t>IBUPROFENO 400MG + TIOCOLCHICOSIDO 4MG CJ X 10 TABL (LAND) FV. 11/2027</t>
  </si>
  <si>
    <t>IBUPROFENO 400MG + TIOCOLCHICOSIDO 4MG CJ X 10TAB (SPEFAR) FV. 07/2027</t>
  </si>
  <si>
    <t>IBUPROFENO 400MG + TIOCOLCHICOSIDO 4MG CJ X 14 TABL (LATTAN) FV. 09/2027</t>
  </si>
  <si>
    <t>IBUPROFENO 400MG CJ X 10 TAB (PLUSANDEX) FV. 05/2027</t>
  </si>
  <si>
    <t>IBUPROFENO 400MG CJ X 10 TABL (ALESS PHARMACEUTICALS) F.V 11/2027</t>
  </si>
  <si>
    <t>IBUPROFENO 400MG CJ X 10 TABL (ARTE MEDICO) FV. 09/2026</t>
  </si>
  <si>
    <t>IBUPROFENO 400MG CJ X 10 TABL (KMPLUS) F.V 10/2026</t>
  </si>
  <si>
    <t>IBUPROFENO 400MG CJ X 10 TABL (LAND) FV. 04/2027</t>
  </si>
  <si>
    <t>IBUPROFENO 400MG CJ X 10 TABL (LATTAN) FV. 10/2027</t>
  </si>
  <si>
    <t>IBUPROFENO 400MG CJ X 20 TAB (ARTE MEDICO) FV. 09/2026</t>
  </si>
  <si>
    <t>IBUPROFENO 600MG (ANDIDOL EXTRA) CJ X 10 CAPS BLANDAS (ANDILAB) FV.01/2027</t>
  </si>
  <si>
    <t>IBUPROFENO 600MG (DISBUFEN MAXX) CJ X 20 CAPS (DISTRILAB) FV. 07/2027</t>
  </si>
  <si>
    <t>IBUPROFENO 600MG (IBUPRA) CJ X 10 TAB (ADN MEDICAL) F.V 05/2027</t>
  </si>
  <si>
    <t>IBUPROFENO 600MG (LUMBAX) CJ X 10 TABL (VARGAS) FV. 03/2027</t>
  </si>
  <si>
    <t>IBUPROFENO 600MG + TIOCOLCHICOSIDO 4MG (COLFENE) CJ X 15 COMP (ELMOR) FV. 02/2027</t>
  </si>
  <si>
    <t>IBUPROFENO 600MG + TIOCOLCHICOSIDO 4MG (DAYZOL) CJ X 10 TABL (LETI) FV. 07/2027</t>
  </si>
  <si>
    <t>IBUPROFENO 600MG + TIOCOLCHICOSIDO 4MG (EUSILEN DUAL) CJ X 10 TABL (COFASA) FV. 03/2028</t>
  </si>
  <si>
    <t>IBUPROFENO 600MG + TIOCOLCHICOSIDO 4MG (EUSILEN DUAL) CJ X 15 TABL (COFASA) FV. 04/2028</t>
  </si>
  <si>
    <t>IBUPROFENO 600MG + TIOCOLCHICOSIDO 4MG (IBOTUNI)  CJ X 10 TABL (UNIPHARMA) FV. 07/2026</t>
  </si>
  <si>
    <t>IBUPROFENO 600MG + TIOCOLCHICOSIDO 4MG (IBUCOLVAL) CJ X 10 TABL (VALMORCA) FV. 05/2030</t>
  </si>
  <si>
    <t>IBUPROFENO 600MG + TIOCOLCHICOSIDO 4MG (IBUTANCOL) CJ X 10 TABL (SIEGFRIED) F.V 08/2028</t>
  </si>
  <si>
    <t>IBUPROFENO 600MG + TIOCOLCHICOSIDO 4MG (IBUTANCOL) CJ X 20 TABL (SIEGFRIED) FV. 02/2027</t>
  </si>
  <si>
    <t>IBUPROFENO 600MG + TIOCOLCHICOSIDO 4MG (PERMADOL) CJ X 10 TABL (ANGELUS) FV.10/2027</t>
  </si>
  <si>
    <t>IBUPROFENO 600MG + TIOCOLCHICOSIDO 4MG (TIFEN) CJ X 10 TAB (PRISM) FV. 10/2027</t>
  </si>
  <si>
    <t>IBUPROFENO 600MG + TIOCOLCHICOSIDO 4MG (TIOCOLFEN) CJ X 10 TABL (PHARMETIQUE) FV. 05/2027</t>
  </si>
  <si>
    <t>IBUPROFENO 600MG + TIOCOLCHICOSIDO 4MG BLIST X 10 TABL (BRIXMEDIC) FV. 04/2027</t>
  </si>
  <si>
    <t>IBUPROFENO 600MG + TIOCOLCHICOSIDO 4MG CJ X 10 TABL (DAC55) F.V 07/2027</t>
  </si>
  <si>
    <t>IBUPROFENO 600MG + TIOCOLCHICOSIDO 4MG CJ X 10 TABL (FARMAMED) FV. 02/2027</t>
  </si>
  <si>
    <t>IBUPROFENO 600MG + TIOCOLCHICOSIDO 4MG CJ X 10 TABL (GENERICOS DE CALIDAD) F.V 04/2027</t>
  </si>
  <si>
    <t>IBUPROFENO 600MG + TIOCOLCHICOSIDO 4MG CJ X 10 TABL (H&amp;M) FV. 06/2027</t>
  </si>
  <si>
    <t>IBUPROFENO 600MG + TIOCOLCHICOSIDO 8MG (IBUTIL FORTE) CJ X 10 TAB (RONAVA) FV. 03/2027</t>
  </si>
  <si>
    <t>IBUPROFENO 600MG CJ X 10 TAB (GENVEN) FV. 03/2028</t>
  </si>
  <si>
    <t>IBUPROFENO 600MG CJ X 10 TAB (KMPLUS) FV. 12/2027</t>
  </si>
  <si>
    <t>IBUPROFENO 600MG CJ X 10 TABL (CALOX) FV. 09/2028</t>
  </si>
  <si>
    <t>IBUPROFENO 600MG CJ X 10 TABL (FARMAMED) F.V.02/2027</t>
  </si>
  <si>
    <t>IBUPROFENO 600MG CJ X 20 TABL (H&amp;M) FV. 05/2027</t>
  </si>
  <si>
    <t>IBUPROFENO 800MG (BRUGESIC FORTE) CJ X 10 TAB (ELMOR) FV. 03/2028</t>
  </si>
  <si>
    <t>IBUPROFENO 800MG (IBUN) CJ X 10 TABL (COFASA) FV. 06/2027</t>
  </si>
  <si>
    <t>IBUPROFENO 800MG (IBUPRA) CJ X 10 TAB (ADN MEDICAL) F.V 12/2027</t>
  </si>
  <si>
    <t>IBUPROFENO 800MG (LUMBAX) CJ X 6 TAB (VARGAS) FV. 05/2027</t>
  </si>
  <si>
    <t>IBUPROFENO 800MG (ROIPROFENO) BLIST X 10 TABL (ROIPHARMA) FV. 03/2028</t>
  </si>
  <si>
    <t>IBUPROFENO 800MG BLIST X 10 TAB (LAPROFF) FV. 03/2027</t>
  </si>
  <si>
    <t>IBUPROFENO 800MG BLIST X 10 TABL (COASPHARMA) F.V 05/2027</t>
  </si>
  <si>
    <t>IBUPROFENO 800MG BLIST X 10 TABL (COASPHARMA) FV. 08/2027</t>
  </si>
  <si>
    <t>IBUPROFENO 800MG CJ X 10 COMP (GENVEN) FV. 02/2027</t>
  </si>
  <si>
    <t>IBUPROFENO 800MG CJ X 10 TAB (LAND) F.V 11/2027</t>
  </si>
  <si>
    <t>IBUPROFENO 800MG CJ X 10 TABL (FARMAMED) F.V.02/2027</t>
  </si>
  <si>
    <t>IBUPROFENO 800MG CJ X 10 TABL (KMPLUS) FV. 12/2027</t>
  </si>
  <si>
    <t>IBUPROFENO 800MG CJ X 10 TABL (UNIPHARMA) FV. 05/2028</t>
  </si>
  <si>
    <t>IBUPROFENO 800MG CJ X 20 TABL (H&amp;M) FV. 05/2027</t>
  </si>
  <si>
    <t>INDOMETACINA 25MG (INDAMED) CJ X 20 TABL (UNIPHARMA) FV. 05/2028</t>
  </si>
  <si>
    <t>IRBESARTAN 150MG (APROVEL) CJ X 14 COMP (SANOFI) FV.12/2027</t>
  </si>
  <si>
    <t>IRBESARTAN 150MG (IBECAR) CJ X 30 TABL (VALMORCA) FV. 07/2027</t>
  </si>
  <si>
    <t>IRBESARTAN 150MG + HIDROCLOROTIAIZIDA 12.5MG (IRBETIAZID 150) CJ X 28 TABL (SIEGFRIED) FV. 08/2027</t>
  </si>
  <si>
    <t>IRBESARTAN 150MG + HIDROCLOROTIAZIDA 12.5MG (CO APROVEL) CJ X 14 COMP (SANOFI) FV. 11/2027</t>
  </si>
  <si>
    <t>IRBESARTAN 150MG + HIDROCLOROTIAZIDA 12.5MG (IBEDRA) CJ X 14 TABL (ANDILAB) FV.09/2026</t>
  </si>
  <si>
    <t>IRBESARTAN 150MG CJ X 10 TAB (H&amp;M) FV. 03/2028</t>
  </si>
  <si>
    <t>IRBESARTAN 300MG (IBECAR) CJ X 30 TABL (VALMORCA) FV. 07/2027</t>
  </si>
  <si>
    <t>IRBESARTAN 300MG (IRGEM) CJ X 10 TAB (GEMA LABS) FV. 06/2027</t>
  </si>
  <si>
    <t>IRBESARTAN 300MG + HIDROCLOROTIAIZIDA 12.5MG (IRBETIAZID 300) CJ X 28 TABL (SIEGFRIED) FV. 03/2026</t>
  </si>
  <si>
    <t>IRBESARTAN 300MG + HIDROCLOROTIAZIDA 12.5MG (CO APROVEL) CJ X 14 COMP (SANOFI) FV. 09/2027</t>
  </si>
  <si>
    <t>IRBESARTAN 300MG + HIDROCLOROTIAZIDA 12.5MG (IRGEM PLUS) CJ X 30 TAB (GEMA LABS) FV. 10/2027</t>
  </si>
  <si>
    <t>IRBESARTAN 300MG BLIST X 10 TABL (BRIXMEDIC) FV.01/2027</t>
  </si>
  <si>
    <t>IRBESARTAN 300MG BLIST X 10 TABL (PORTUGAL) FV. 10/2027</t>
  </si>
  <si>
    <t>IRBESARTAN 300MG CJ X 10 TAB (H&amp;M) FV. 06/2027</t>
  </si>
  <si>
    <t>IRBESARTAN 300MG CJ X 10 TAB (REMENY) FV.07/2027</t>
  </si>
  <si>
    <t>IRBESARTAN 300MG CJ X 28 TABL (CALOX) FV.02/2028</t>
  </si>
  <si>
    <t>ISOTRETINOINA 10MG (CUTICLIN) CJ X 30 CAPS BLANDAS (VIVAX) FV. 05/2028</t>
  </si>
  <si>
    <t>ISOTRETINOINA 20MG (CUTICLIN) CJ X 30 CAPS BLANDAS (VIVAX) FV. 05/2028</t>
  </si>
  <si>
    <t>ISOXSUPRINA 10MG (DUVADILAN) CJ X 30 COMP (ZUOZ PHARMA) FV. 05/2030</t>
  </si>
  <si>
    <t>ITRACONAZOL 100MG (FUNGOSIN) CJ X 14 CAPS (DOLLDER) FV. 03/2027</t>
  </si>
  <si>
    <t>ITRACONAZOL 100MG (FUNGOSIN) CJ X 28 CAPS (DOLLDER) FV. 06/2027</t>
  </si>
  <si>
    <t>ITRACONAZOL 100MG (FUNGOSIN) CJ X 6 CAPS (DOLLDER) FV. 03/2027</t>
  </si>
  <si>
    <t>ITRACONAZOL 100MG (FUNTRAZOL) CJ X 10 TABL (ANGELUS) FV. 02/2027</t>
  </si>
  <si>
    <t>ITRACONAZOL 100MG CJ X 10 CAP (ARTE MEDICO) FV. 08/2026</t>
  </si>
  <si>
    <t>ITRACONAZOL 100MG CJ X 10 CAP (BUKA) F.V02/2028</t>
  </si>
  <si>
    <t>ITRACONAZOL 100MG CJ X 10 CAPS (FARMAMED) FV. 02/2027</t>
  </si>
  <si>
    <t>ITRACONAZOL 100MG CJ X 10 TAB (ALESS PHARMACEUTICALS) FV. 09/2027</t>
  </si>
  <si>
    <t>ITRACONAZOL 100MG CJ X 10 TABL (ANGELUS) FV. 03/2027</t>
  </si>
  <si>
    <t>ITRACONAZOL 33.33MG + SECNIDAZOL 166.66MG (ITRASEC) CJ X 12 CAP (TIARES) FV. 03/2027</t>
  </si>
  <si>
    <t>ITRACONAZOL 33.33MG + SECNIDAZOL 166.66MG CJ X 10 CAPS (BIOGLASS) FV. 04/2026</t>
  </si>
  <si>
    <t>IVABRADINA 5MG (IVARALAN) CJ X 30 TAB (UNIPHARMA) FV. 07/2028</t>
  </si>
  <si>
    <t>IVERMECTINA 0.6% (QUANOX) GOTAS X 5ML (SIEGFRIED) FV. 02/2027</t>
  </si>
  <si>
    <t>IVERMECTINA 6MG CJ X 10 TAB (REMENY) FV. 04/2027</t>
  </si>
  <si>
    <t>IVERMECTINA 6MG CJ X 4 TAB (CALOX) FV. 06/2027</t>
  </si>
  <si>
    <t>IVERMECTINA 6MG/ML (IVERGOT) GOTAS X 5ML (ROWE) FV. 05/2028</t>
  </si>
  <si>
    <t>KETOCONAZOL 400MG (KETAZOL) CJ X 3 OVULOS (VARGAS) FV. 12/2029</t>
  </si>
  <si>
    <t>KETOCONAZOL 400MG CJ X 3 OVULOS (FAHD) FV. 07/2027</t>
  </si>
  <si>
    <t>KETOPROFENO 100MG (KELFEN) CJ X 20 COMP (ROWE) FV. 02/2029</t>
  </si>
  <si>
    <t>KETOPROFENO 100MG (KETODEX) CJ X 10 TAB (PLUSANDEX) FV. 07/2029</t>
  </si>
  <si>
    <t>KETOPROFENO 100MG (KETOSIC) BLIST X 10 TABL (2N) FV. 04/2027</t>
  </si>
  <si>
    <t>KETOPROFENO 100MG CJ X 10 TAB (COFASA) FV. 03/2029</t>
  </si>
  <si>
    <t>KETOPROFENO 100MG CJ X 10 TAB (LAND) FV. 10/2027</t>
  </si>
  <si>
    <t>KETOPROFENO 100MG CJ X 10 TABL (ADN MEDICAL) FV. 12/2026</t>
  </si>
  <si>
    <t>KETOPROFENO 100MG CJ X 10 TABL (H&amp;M) FV. 04/2027</t>
  </si>
  <si>
    <t>KETOPROFENO 100MG CJ X 10 TABL (PLUSANDEX) FV. 06/2030</t>
  </si>
  <si>
    <t>KETOPROFENO 100MG CJ X 20 CAPS (GENVEN) FV. 05/2027</t>
  </si>
  <si>
    <t>KETOPROFENO 100MG CJ X 20 CAPS (LA SANTE) FV. 10/2027</t>
  </si>
  <si>
    <t>KETOPROFENO 100MG CJ X 20 TABL (PLUSANDEX) FV. 06/2030</t>
  </si>
  <si>
    <t>KETOPROFENO 100MG CJ X 20 TABL (PLUSANDEX) FV. 08/2029</t>
  </si>
  <si>
    <t>KETOPROFENO 50MG CJ X 10 TAB (LAND) FV. 11/2027</t>
  </si>
  <si>
    <t>KETOROLAC 10MG (DOLAK) CJ X 10 COMP SUBLINGUAL (DOLLDER) FV. 08/2026</t>
  </si>
  <si>
    <t>KETOROLAC 10MG (DOLAK) CJ X 20 COMP (DOLLDER) FV. 10/2026</t>
  </si>
  <si>
    <t>KETOROLAC 10MG CJ X 10 TABL (ARTE MEDICO) FV. 08/2027</t>
  </si>
  <si>
    <t>KETOROLAC 20MG (DOLAK) CJ X 10 COMP (DOLLDER) FV. 10/2026</t>
  </si>
  <si>
    <t>KETOROLAC 20MG CJ X 10 TABL (FARMAMED) FV. 02/2027</t>
  </si>
  <si>
    <t>KETOROLAC 30MG (DOLAK) CJ X 4 COMP SUBLINGUAL (DOLLDER) F.V 11/2026</t>
  </si>
  <si>
    <t>KETOROLAC 30MG (KETOREL) CJ X 4 COMP ORODISP (LETI) FV. 09/2027</t>
  </si>
  <si>
    <t>KETOROLACO 30MG (DOLGENAL SL) CJ X 8 COMP SUBLINGUAL (TECNOFARMA) FV. 05/2027</t>
  </si>
  <si>
    <t>KETOROLACO 30MG (TORLAK) CJ X 4 TAB SUBLINGUAL (ALESS PHARMACEUTICALS) FV. 10/2026</t>
  </si>
  <si>
    <t>KETOROLACO 30MG CJ X 4 TAB SUBLINGUAL (LA SANTE) FV. 02/2027</t>
  </si>
  <si>
    <t>KETOTIFENO 0.5MG/ML (KONOFTAL MAX) SOL OFT X 5ML (BIOESTERIL) FV. 10/2026</t>
  </si>
  <si>
    <t>L-CARNITINA 600MG (L-CARNITINA) FRASCO X 60 GOMITAS (FALIDU) FV. 11/2027</t>
  </si>
  <si>
    <t>L-GLUTATION 668MG+L-CISTIA 300MG (DISTROINMUNE L) CJ X 30 CAPS (DISTRILAB) FV 08/2028</t>
  </si>
  <si>
    <t>LACTASA 3.000U (LACTBET) CJ X 10 CAP (BIOTECH) FV. 04/2027</t>
  </si>
  <si>
    <t>LACTOBACILLUS CASEI Y PLANTARUM+PREBIOTICO+ELECTROLITO (PROBIOLITOS) SBRE X 1GR SABOR A FRESA (BIOFARCO) FV. 02/2027</t>
  </si>
  <si>
    <t>LACTOBACILLUS CASEI Y PLANTARUM+PREBIOTICO+ZINC (PROBIOCON ZINC) SBRE X 1GR SABOR A UVA (BIOFARCO)FV. 06/2027</t>
  </si>
  <si>
    <t>LACTOBACILLUS PLANTARUM 150MG (COLOZIN) CJ X 30 CAPS (LETI) FV. 07/2027</t>
  </si>
  <si>
    <t>LAMOTRIGINA 100MG (EPITRAL) CJ X 30 TABL (VALMORCA) FV. 09/2027</t>
  </si>
  <si>
    <t>LAMOTRIGINA 100MG (LAGEMIN) CJ X 10 TAB (GEMA LABS) FV. 04/2027</t>
  </si>
  <si>
    <t>LAMOTRIGINA 100MG (LAGEMIN) CJ X 30 TAB (GEMA LABS) FV. 09/2026</t>
  </si>
  <si>
    <t>LAMOTRIGINA 100MG (LAMOGIN) BLIST X 10 TAB (PRISM) FV. 10/2027</t>
  </si>
  <si>
    <t>LAMOTRIGINA 100MG CJ X 10 TAB (GEAGAR) FV. 10/2027</t>
  </si>
  <si>
    <t>LAMOTRIGINA 100MG CJ X 28 TABL (PSICOFARMA) FV.07/2026</t>
  </si>
  <si>
    <t>LAMOTRIGINA 100MG CJ X 30 TAB (LATTAN) F.V 05/2027</t>
  </si>
  <si>
    <t>LAMOTRIGINA 100MG CJ X 30 TABL (OB MEDICAL) FV. 11/2027</t>
  </si>
  <si>
    <t>LAMOTRIGINA 25MG (EPITRAL) CJ X 30 TABL (VALMORCA) FV. 06/2027</t>
  </si>
  <si>
    <t>LAMOTRIGINA 25MG (LAGEMIN) CJ X 10 TAB (GEMA LABS) FV. 07/2027</t>
  </si>
  <si>
    <t>LAMOTRIGINA 25MG (LAGEMIN) CJ X 30 TAB (GEMA LABS) FV. 07/2027</t>
  </si>
  <si>
    <t>LAMOTRIGINA 25MG (TRIMOLEP) CJ X 28 TAB (PSICOFARMA) FV. 10/2026</t>
  </si>
  <si>
    <t>LAMOTRIGINA 50MG (EPITRAL) CJ X 30 TAB (VALMORCA) FV. 06/2029</t>
  </si>
  <si>
    <t>LAMOTRIGINA 50MG (LAGEMIN) CJ X 10 TAB (GEMA LABS) FV. 03/2027</t>
  </si>
  <si>
    <t>LAMOTRIGINA 50MG (LAGEMIN) CJ X 30 TAB (GEMA LABS) FV. 03/2027</t>
  </si>
  <si>
    <t>LANSOPRAZOL 30MG CJ X 28 CAP (CALOX) FV. 06/2028</t>
  </si>
  <si>
    <t>LATANOPROST 0.005%  + TIMOLOL 0.5% (LATACOF DUO) SOL OFT X 2.5ML (COFASA) FV. 05/2027</t>
  </si>
  <si>
    <t>LATANOPROST 0.005% (LATACOF) SOL OFT X 2.5ML (COFASA) FV. 05/2027</t>
  </si>
  <si>
    <t>LATANOPROST 0.005% + TIMOLOL 0.5% (BIOPROSMOL) SOL OFT X 2.5ML (BIOGLASS) FV. 11/2026</t>
  </si>
  <si>
    <t>LERCANIDIPINA 10MG (DIANIDIP) CJ X 10 TABL (DISTRILAB) FV. 06/2027</t>
  </si>
  <si>
    <t>LERCANIDIPINA 10MG (DIHIDROLIP) CJ X 10 TABL (VARGAS) FV. 08/2026</t>
  </si>
  <si>
    <t>LERCANIDIPINA 10MG (DIHIDROLIP) CJ X 30 TABL (VARGAS) FV. 06/2027</t>
  </si>
  <si>
    <t>LERCANIDIPINA 10MG CJ X 30 TABL (GENERICOS DE CALIDAD) FV. 06/2027</t>
  </si>
  <si>
    <t>LERCANIDIPINA 10MG CJ X 30 TABL (GENVEN) FV. 07/2027</t>
  </si>
  <si>
    <t>LERCANIDIPINA 20MG (DIANIDIP) CJ X 10 TABL (DISTRILAB) FV. 06/2027</t>
  </si>
  <si>
    <t>LERCANIDIPINA 20MG (DIHIDROLIP) CJ X 10 TABL (VARGAS) FV. 07/2027</t>
  </si>
  <si>
    <t>LERCANIDIPINA 20MG (DIHIDROLIP) CJ X 30 TABL (VARGAS) FV.07/2027</t>
  </si>
  <si>
    <t>LERCANIDIPINA 20MG (LECARDUNI) CJ X 30 TABL (UNIPHARMA) FV. 05/2027</t>
  </si>
  <si>
    <t>LERCANIDIPINA 20MG CJ X 30 TAB (GENVEN) FV. 07/2027</t>
  </si>
  <si>
    <t>LERCANIDIPINA 20MG CJ X 30 TABL (GENERICOS DE CALIDAD) FV. 06/2027</t>
  </si>
  <si>
    <t>LEVETIRACETAM 1000MG (CEUMID) CJ X 30 COMP (MEGALABS) FV. 10/2027</t>
  </si>
  <si>
    <t>LEVETIRACETAM 1000MG (CLOUSAN) CJ X 30 TABL (CLEO) FV. 11/2026</t>
  </si>
  <si>
    <t>LEVETIRACETAM 1000MG (LEVAXON) CJ X 30 COMP (TECNOFARMA) FV.08/2026</t>
  </si>
  <si>
    <t>LEVETIRACETAM 1000MG (LEVETUNI) CJ X 30 TABL (UNIPHARMA) FV. 04/2028</t>
  </si>
  <si>
    <t>LEVETIRACETAM 1000MG (TIRACETAX) CJ X 10 CAPS (2N) FV. 05/2028</t>
  </si>
  <si>
    <t>LEVETIRACETAM 500MG (CLOUSAN) CJ X 30 TABL (CLEO) FV. 02/2027</t>
  </si>
  <si>
    <t>LEVETIRACETAM 500MG (TIRACETAX) CJ X 10 CAPS (2N) FV. 05/2028</t>
  </si>
  <si>
    <t>LEVETIRACETAM 500MG CJ X 10 TAB (KMPLUS) FV. 12/2027</t>
  </si>
  <si>
    <t>LEVITERACETAM 1000MG (LERATAB) CJ X 30 COMP (CAI) FV. 12/2027</t>
  </si>
  <si>
    <t>LEVITERACETAM 500MG (LERATAB) CJ X 30 COMP (CAI) FV. 12/2027</t>
  </si>
  <si>
    <t>LEVOCETIRIZINA 5MG (LEVORAT) CJ X 10 TAB (OFTALMI) FV. 07/2028</t>
  </si>
  <si>
    <t>LEVOFLOXACINA 500MG (GENVEN) CJ X 10 TAB F.V. 03/2027</t>
  </si>
  <si>
    <t>LEVOFLOXACINA 500MG (NEULEVAL) CJ X 10 TABL (VALMORCA) FV. 07/2027</t>
  </si>
  <si>
    <t>LEVOFLOXACINA 500MG CJ X 10 TAB (LAND) FV. 11/2027</t>
  </si>
  <si>
    <t>LEVOFLOXACINA 500MG CJ X 10 TAB (REMENY) FV. 05/2028</t>
  </si>
  <si>
    <t>LEVOFLOXACINA 500MG CJ X 10 TABL (DISTRILAB) FV. 01/2028</t>
  </si>
  <si>
    <t>LEVOFLOXACINA 500MG CJ X 5 TABL (ADN MEDICAL) FV. 03/2028</t>
  </si>
  <si>
    <t>LEVOFLOXACINA 750MG (LEVOFLOXIN) CJ X 5 TAB (ALESS PHARMACEUTICALS) FV.10/2027</t>
  </si>
  <si>
    <t>LEVOFLOXACINA 750MG (NEULEVAL) CJ X 5 TABL (VALMORCA) FV. 07/2027</t>
  </si>
  <si>
    <t>LEVOFLOXACINA 750MG (PROXIME) CJ X 5 TAB (LETI) FV. 02/2029</t>
  </si>
  <si>
    <t>LEVOFLOXACINA 750MG CJ X 10 TABL (DISTRILAB) F.V 08/2027</t>
  </si>
  <si>
    <t>LEVOFLOXACINA 750MG CJ X 5 TAB (ADN MEDICAL) FV. 03/2028</t>
  </si>
  <si>
    <t>LEVONORGESTREL 0.15MG + ETINILESTRADIOL 0.03MG (ACTIVA 21) CJ X 21 TAB (FAES FARMA) FV. 12/2027</t>
  </si>
  <si>
    <t>LEVONORGESTREL 0.15MG + ETINILESTRADIOL 0.03MG (CICLOGYNON) CJ X 21 TAB (TIARES) FV. 05/2027</t>
  </si>
  <si>
    <t>LEVONORGESTREL 0.15MG + ETINILESTRADIOL 0.03MG (OCEIRA) BLIST X 21 TAB (CAICLOS) FV. 01/2029.</t>
  </si>
  <si>
    <t>LEVONORGESTREL 0.15MG + ETINILESTRADIOL 0.03MG (RIGEVIDON 21+7) CJ X 28 COMP (GEDEON RICHTER) FV. 05/2026</t>
  </si>
  <si>
    <t>LEVONORGESTREL 0.15MG + ETINILESTRADIOL 0.03MG (SINOVUL) CJ X 21 TAB (ABBOTT) FV. 10/2026</t>
  </si>
  <si>
    <t>LEVONORGESTREL 0.75MG (PLAN B) CJ X 2 TABL (UNIPHARMA) FV. 12/2026</t>
  </si>
  <si>
    <t>LEVONORGESTREL 0.75MG (POSTINOR 2) CJ X 2 COMP (GEDEON RICHTER) FV. 11/2027</t>
  </si>
  <si>
    <t>LEVONORGESTREL 0.75MG CJ X 2 TABL (ZAKI) FV. 11/2027</t>
  </si>
  <si>
    <t>LEVONORGESTREL 1,5 MG CJ X 1 TABL (LAND) FV. 10/2027</t>
  </si>
  <si>
    <t>LEVONORGESTREL 1.5MG (DIAD) CJ X 1 TABL (CIMED) F.V 06/2027</t>
  </si>
  <si>
    <t>LEVONORGESTREL 1.5MG (LEVO-ONE) CJ X 1 TAB (BRIXMEDIC) FV. 11/2026</t>
  </si>
  <si>
    <t>LEVONORGESTREL 1.5MG CJ X 1 TAB (GEAGAR) FV. 03/2028</t>
  </si>
  <si>
    <t>LEVONORGESTREL 1.5MG CJ X 1 TAB (TIARES) FV. 10/2026</t>
  </si>
  <si>
    <t>LEVONORGESTREL 1.5MG CJ X 1 TABL (H&amp;M) FV. 12/2026</t>
  </si>
  <si>
    <t>LEVOSULPIRIDA 25MG CJ X 30 TAB (CALOX) FV. 06/2027</t>
  </si>
  <si>
    <t>LEVOSULPIRIDE 25MG (LEPRIT) CJ X 30 TABL (PHARMETIQUE) FV. 07/2027</t>
  </si>
  <si>
    <t>LEVOSULPIRIDE 25MG (SULPIR) CJ X 30 COMP (ZUOZ) FV. 01/2027</t>
  </si>
  <si>
    <t>LEVOSULPIRIDE 25MG (SURIDE) CJ X 30 COMP (BIOTECH) FV. 01/2027</t>
  </si>
  <si>
    <t>LEVOTIROXINA SODICA 100MCG (TIROXIN 100) CJ X 50 TABL (SIEGFRIED)  FV. 12/2026</t>
  </si>
  <si>
    <t>LEVOTIROXINA SODICA 100MCG CJ X 10 TAB (REMENY) FV.12/2026</t>
  </si>
  <si>
    <t>LEVOTIROXINA SODICA 100MCG CJ X 10 TABL (DISTRILAB) FV. 08/2027</t>
  </si>
  <si>
    <t>LEVOTIROXINA SODICA 100MCG CJ X 10 TABL (LAND) FV. 10/2027</t>
  </si>
  <si>
    <t>LEVOTIROXINA SODICA 100MCG CJ X 50 TABL (ALESS PHARMACEUTICALS) F.V 08/2027</t>
  </si>
  <si>
    <t>LEVOTIROXINA SODICA 150MCG (TIROXIN 150) CJ X 50 TABL (SIEGFRIED)  FV. 01/2027</t>
  </si>
  <si>
    <t>LEVOTIROXINA SODICA 25MCG (TIROXIN 25) CJ X 50 TABL (SIEGFRIED) FV. 12/2026</t>
  </si>
  <si>
    <t>LEVOTIROXINA SODICA 25MCG CJ X 10 TAB (REMENY) FV. 07/2027</t>
  </si>
  <si>
    <t>LEVOTIROXINA SODICA 25MCG CJ X 10 TABL (LAND) FV. 10/2027</t>
  </si>
  <si>
    <t>LEVOTIROXINA SODICA 50MCG (TIROXIN 50) CJ X 50 TABL (SIEGFRIED) F.V 12/2026</t>
  </si>
  <si>
    <t>LEVOTIROXINA SODICA 50MCG CJ X 10 TABL (LAND) FV. 10/2027</t>
  </si>
  <si>
    <t>LEVOTIROXINA SODICA 50MCG CJ X 50 TABL (ALESS PHARMACEUTICALS) F.V 08/2027</t>
  </si>
  <si>
    <t>LIDOCAINA 2% (GELCAIN) FRASCO X 30GR (VALMA) FV. 10/2027</t>
  </si>
  <si>
    <t>LIDOCAINA 50MG/5ML (FLEMICAINE) SOL TOPICA X 5ML (ROWE) FV. 09/2028</t>
  </si>
  <si>
    <t>LINEZOLID 600MG (PRAZOLID) CJ X 10 TABL (ADN MEDICAL) FV. 12/2027</t>
  </si>
  <si>
    <t>LISINOPRIL (LIPRIL) 10MG CJ X 30 COMPRIMIDOS (ALESS PHARMACEUTICALS) FV 09/2027</t>
  </si>
  <si>
    <t>LISINOPRIL 10MG (LISILET) CJ X 30 TABL (LETI) FV. 04/2028</t>
  </si>
  <si>
    <t>LISINOPRIL 10MG (LISINORVA) CJ X 30 TAB (UNIPHARMA) FV. 07/2028</t>
  </si>
  <si>
    <t>LISINOPRIL 10MG CJ X 30 TABL (BRIXMEDIC) FV. 09/2027</t>
  </si>
  <si>
    <t>LISINOPRIL 20MG + HIDROCLOROTIAZIDA 12.5MG (LISILETIC) CJ X 30 COMP (LETI) FV. 04/2027</t>
  </si>
  <si>
    <t>LOMEFLOXACINA 400MG (LOFLOX) CJ X 5 TAB (SIEGFRIED) FV. 11/2026</t>
  </si>
  <si>
    <t>LOPERAMIDA 2MG (LOPERAM) BLIST X 4 TABL (VARGAS) FV. 06/2029</t>
  </si>
  <si>
    <t>LOPERAMIDA 2MG (LOPERAM) CJ X 10 TABL (VARGAS) FV. 04/2029</t>
  </si>
  <si>
    <t>LOPERAMIDA 2MG BLIST X 6 TAB (LAPROFF) FV. 12/2026</t>
  </si>
  <si>
    <t>LOPERAMIDA 2MG BLIST X 6 TABL (ECAR) FV. 05/2028</t>
  </si>
  <si>
    <t>LOPERAMIDA 2MG CJ X 10 TAB (ARTE MEDICO) FV.04/2027</t>
  </si>
  <si>
    <t>LOPERAMIDA 2MG CJ X 10 TABL (GEAGAR) FV. 12/2027</t>
  </si>
  <si>
    <t>LOPERAMIDA 2MG CJ X 10 TABL (LAND) FV. 02/2027</t>
  </si>
  <si>
    <t>LORATADINA 10MG (LORADEX) CJ X 10 TAB (PLUSANDEX) FV. 06/2030</t>
  </si>
  <si>
    <t>LORATADINA 10MG (LORAFIT) CJ X 10 TAB (ADN MEDICAL) FV. 07/2027</t>
  </si>
  <si>
    <t>LORATADINA 10MG BLIST X 10 TAB (LAPROFF) FV. 07/2027</t>
  </si>
  <si>
    <t>LORATADINA 10MG CJ X 10 TAB (KIMICEG) FV. 07/2027</t>
  </si>
  <si>
    <t>LORATADINA 10MG CJ X 10 TABL (ALESS PHARMACEUTICALS) F.V 08/2027</t>
  </si>
  <si>
    <t>LORATADINA 10MG CJ X 10 TABL (ARTE MEDICO) F.V 08/2026</t>
  </si>
  <si>
    <t>LORATADINA 10MG CJ X 10 TABL (CALOX) FV. 07/2028</t>
  </si>
  <si>
    <t>LORATADINA 10MG CJ X 10 TABL (COASPHARMA) F.V 06/2027</t>
  </si>
  <si>
    <t>LORATADINA 10MG CJ X 10 TABL (FARMAMED) FV. 01/2027</t>
  </si>
  <si>
    <t>LORATADINA 10MG CJ X 10 TABL (LA SANTE) FV. 02/2027</t>
  </si>
  <si>
    <t>LORATADINA 10MG CJ X 10 TABL (LAND) F.V 09/2027</t>
  </si>
  <si>
    <t>LORATADINA 5MG + AMBROXOL 30MG (BROLAT) CJ X 10 TAB (SIEGFRIED) FV. 10/2028</t>
  </si>
  <si>
    <t>LORATADINA 5MG + BETAMETASONA 0.25MG CJ X 10 TABL (GEAGAR) FV. 04/2027</t>
  </si>
  <si>
    <t>LORATADINA 5MG + PSEUDOEFEDRINA 60MG (SINUX) CJ X 10 TAB (PHARMETIQUE) FV. 08/2027</t>
  </si>
  <si>
    <t>LOSARTAN POTASICO 100MG (LODESTAR) CJ X 30 TABL (VALMORCA) FV. 05/2027</t>
  </si>
  <si>
    <t>LOSARTAN POTASICO 100MG (LOPRAMELOL) CJ X 30 TAB (CAI) FV. 11/2026</t>
  </si>
  <si>
    <t>LOSARTAN POTASICO 100MG (LOSAXEL) CJ X 10 TABL (HUMAN BIOSCIENCE) FV. 09/2027</t>
  </si>
  <si>
    <t>LOSARTAN POTASICO 100MG (LOSAXEL) CJ X 30 TABL (HUMAN BIOSCIENCE) FV. 09/2027</t>
  </si>
  <si>
    <t>LOSARTAN POTASICO 100MG (NEFROTAL) CJ X 30 COMP (ROWE) FV. 12/2027</t>
  </si>
  <si>
    <t>LOSARTAN POTASICO 100MG + HIDROCLOROTIAZIDA 12.5MG (LOPRAMELOL PLUS) CJ X 30 TAB (CAI) FV. 05/2027</t>
  </si>
  <si>
    <t>LOSARTAN POTASICO 100MG + HIDROCLOROTIAZIDA 12.5MG (NEFROTAL H) CJ X 30 TAB (ROWE) FV. 08/2029</t>
  </si>
  <si>
    <t>LOSARTAN POTASICO 100MG + HIDROCLOROTIAZIDA 25MG (NEFROTAL H) CJ X 30 TAB (ROWE) FV. 08/2028</t>
  </si>
  <si>
    <t>LOSARTAN POTASICO 100MG + HIDROCLOROTIAZIDA 25MG CJ X 30 TABL (LA SANTE) FV. 07/2027</t>
  </si>
  <si>
    <t>LOSARTAN POTASICO 100MG CJ X 10 TAB (GENERICOS DE CALIDAD) FV. 11/2026</t>
  </si>
  <si>
    <t>LOSARTAN POTASICO 100MG CJ X 10 TABL (LA SANTE) FV. 07/2027</t>
  </si>
  <si>
    <t>LOSARTAN POTASICO 100MG CJ X 30 TAB (BUKA) FV. 02/2027</t>
  </si>
  <si>
    <t>LOSARTAN POTASICO 100MG CJ X 30 TAB (GENERICOS DE CALIDAD) FV. 09/2026</t>
  </si>
  <si>
    <t>LOSARTAN POTASICO 100MG CJ X 30 TAB (PLUSANDEX) FV. 05/2027</t>
  </si>
  <si>
    <t>LOSARTAN POTASICO 100MG CJ X 30 TABL (ANGELUS) FV. 03/2027</t>
  </si>
  <si>
    <t>LOSARTAN POTASICO 100MG CJ X 30 TABL (BRIXMEDIC) FV. 06/2027</t>
  </si>
  <si>
    <t>LOSARTAN POTASICO 100MG CJ X 30 TABL (H&amp;M) FV. 04/2027</t>
  </si>
  <si>
    <t>LOSARTAN POTASICO 100MG CJ X 30 TABL (KIMICEG) FV. 07/2027</t>
  </si>
  <si>
    <t>LOSARTAN POTASICO 100MG CJ X 30 TABL (LA SANTE) FV. 03/2027</t>
  </si>
  <si>
    <t>LOSARTAN POTASICO 50MG (BIOZARTAN) CJ X 30 TAB (BIO-MERCY) FV. 05/2028</t>
  </si>
  <si>
    <t>LOSARTAN POTASICO 50MG (LODESTAR) CJ X 30 TABL (VALMORCA) FV. 05/2027</t>
  </si>
  <si>
    <t>LOSARTAN POTASICO 50MG (LOSAPRA) CJ X 10 TABL (ADN MEDICAL) FV.11/2027</t>
  </si>
  <si>
    <t>LOSARTAN POTASICO 50MG (LOSAXEL) CJ X 10 TABL (HUMAN BIOSCIENCE) FV. 09/2027</t>
  </si>
  <si>
    <t>LOSARTAN POTASICO 50MG (NEFROTAL) CJ X 30 COMP (ROWE) FV. 10/2027</t>
  </si>
  <si>
    <t>LOSARTAN POTASICO 50MG (UNISTAN) CJ X 20TABL (UNIPHARMA) FV. 07/2026</t>
  </si>
  <si>
    <t>LOSARTAN POTASICO 50MG + AMLODIPINA 5MG (NEFROTAL AMLO) CJ X 30 TAB (ROWE) FV. 06/2027</t>
  </si>
  <si>
    <t>LOSARTAN POTASICO 50MG + HIDROCLOROTIAZIDA 12.5MG (LODESTAR HCT) CJ X 30 TABL (VALMORCA) FV. 05/2030</t>
  </si>
  <si>
    <t>LOSARTAN POTASICO 50MG + HIDROCLOROTIAZIDA 12.5MG (LOPRAMELOL PLUS) CJ X 30 TAB (CAI) FV. 05/2027</t>
  </si>
  <si>
    <t>LOSARTAN POTASICO 50MG + HIDROCLOROTIAZIDA 12.5MG (NEFROTAL H) CJ X 14 TAB (ROWE) FV. 05/2028</t>
  </si>
  <si>
    <t>LOSARTAN POTASICO 50MG + HIDROCLOROTIAZIDA 12.5MG CJ X 15 TAB (LA SANTE) FV.10/2027</t>
  </si>
  <si>
    <t>LOSARTAN POTASICO 50MG + HIDROCLOROTIAZIDA 12.5MG CJ X 15 TABL (GENVEN) FV. 06/2027</t>
  </si>
  <si>
    <t>LOSARTAN POTASICO 50MG + HIDROCLOROTIAZIDA 12.5MG CJ X 30 TABL (ANGELUS) FV. 09/2027</t>
  </si>
  <si>
    <t>LOSARTAN POTASICO 50MG + HIDROCLOROTIAZIDA 12.5MG CJ X 30 TABL (GENVEN) FV. 01/2028</t>
  </si>
  <si>
    <t>LOSARTAN POTASICO 50MG BLIST X 10 TAB (FAHD) FV. 07/2027</t>
  </si>
  <si>
    <t>LOSARTAN POTASICO 50MG BLIST X 10 TAB (LAPROFF) FV. 11/2025</t>
  </si>
  <si>
    <t>LOSARTAN POTASICO 50MG CJ X 10 TABL (ARTE MEDICO) FV. 08/2026</t>
  </si>
  <si>
    <t>LOSARTAN POTASICO 50MG CJ X 10 TABL (CALOX) FV. 11/2026</t>
  </si>
  <si>
    <t>LOSARTAN POTASICO 50MG CJ X 10 TABL (GENVEN) FV. 07/2027</t>
  </si>
  <si>
    <t>LOSARTAN POTASICO 50MG CJ X 14 TAB (SPEFAR) FV. 11/2027</t>
  </si>
  <si>
    <t>LOSARTAN POTASICO 50MG CJ X 20 TAB (KIMICEG) FV. 04/2027</t>
  </si>
  <si>
    <t>LOSARTAN POTASICO 50MG CJ X 30 CAP (ALESS PHARMACEUTICALS) FV. 04/2027</t>
  </si>
  <si>
    <t>LOSARTAN POTASICO 50MG CJ X 30 TAB (NEO QUIMICA) FV. 02/2027</t>
  </si>
  <si>
    <t>LOSARTAN POTASICO 50MG CJ X 30 TAB (PLUSANDEX) FV.05/2028</t>
  </si>
  <si>
    <t>LOSARTAN POTASICO 50MG CJ X 30 TABL (ALPHARMA) FV.04/2026</t>
  </si>
  <si>
    <t>LOSARTAN POTASICO 50MG CJ X 30 TABL (ANGELUS) FV. 02/2027</t>
  </si>
  <si>
    <t>LOSARTAN POTASICO 50MG CJ X 30 TABL (ARTE MEDICO) FV. 08/2026</t>
  </si>
  <si>
    <t>LOSARTAN POTASICO 50MG CJ X 30 TABL (BLUE MEDICAL) F.V 09/2026</t>
  </si>
  <si>
    <t>LOSARTAN POTASICO 50MG CJ X 30 TABL (CALOX) FV. 07/2027</t>
  </si>
  <si>
    <t>LOSARTAN POTASICO 50MG CJ X 30 TABL (COASPHARMA) FV. 06/2026</t>
  </si>
  <si>
    <t>LOSARTAN POTASICO 50MG CJ X 30 TABL (COASPHARMA) FV. 08/2026</t>
  </si>
  <si>
    <t>LOSARTAN POTASICO 50MG CJ X 30 TABL (DAC55) FV. 12/2026</t>
  </si>
  <si>
    <t>LOSARTAN POTASICO 50MG CJ X 30 TABL (FARMAMED) F.V 05/2026</t>
  </si>
  <si>
    <t>LOSARTAN POTASICO 50MG CJ X 30 TABL (GENCER) FV. 10/2029</t>
  </si>
  <si>
    <t>LOSARTAN POTASICO 50MG CJ X 30 TABL (GENERICOS DE CALIDAD) FV. 02/2027</t>
  </si>
  <si>
    <t>LOSARTAN POTASICO 50MG CJ X 30 TABL (GENVEN) FV. 05/2027</t>
  </si>
  <si>
    <t>LOSARTAN POTASICO 50MG CJ X 30 TABL (LA SANTE) FV. 02/2027</t>
  </si>
  <si>
    <t>LOSARTAN POTASICO 50MG CJ X 30 TABL (MULTILAB) FV. 10/2026</t>
  </si>
  <si>
    <t>LOSARTAN POTASICO 50MG CJ X 30 TABL (TEUTO) F.V 06/2027</t>
  </si>
  <si>
    <t>LOTEPREDNOL ETABONATO 0.5% (LOTESOFT) SUSP OFT X 5ML (POEN) FV. 04/2027</t>
  </si>
  <si>
    <t>LUTEINA 6MG + ZEAXANTINA 1MG (VITAVISION) CJ X 30 CAPS (OFTALMI) FV. 12/2026</t>
  </si>
  <si>
    <t>LUTEINA 6MG+VIT C 60MG+VIT E 13.5MG+ZINC 15MG+COBRE 2MG (DISTROEYES) CJ X 60 CAPS (DISTRILAB) FV. 09/2027</t>
  </si>
  <si>
    <t>MAGNESIO 500MG (MAGNETUNI PLUS) FRASCO X 60 TABL (UNIPHARMA) FV. 02/2028</t>
  </si>
  <si>
    <t>MEBENDAZOL 100MG (BENDAMEN) CJ X 6 TAB (SIEGFRIED) FV. 05/2030</t>
  </si>
  <si>
    <t>MEDROXIPROGESTERONA 10MG CJ X 10 TABL (KMPLUS) FV. 02/2028</t>
  </si>
  <si>
    <t>MELOXICAM 15MG (MELOVAX) CJ X 10 CAPS BLANDAS (VIVAX) FV. 09/2027</t>
  </si>
  <si>
    <t>MELOXICAM 15MG CJ X 10 COMP (GENVEN) FV. 02/2027</t>
  </si>
  <si>
    <t>MELOXICAM 15MG CJ X 10 TAB (FAHD) FV. 06/2027</t>
  </si>
  <si>
    <t>MELOXICAM 15MG CJ X 10 TAB (FARMAMED) FV. 02/2027</t>
  </si>
  <si>
    <t>MELOXICAM 15MG CJ X 10 TAB (KIMICEG) FV. 08/2027</t>
  </si>
  <si>
    <t>MELOXICAM 15MG CJ X 10 TAB (LA SANTE) FV. 06/2027</t>
  </si>
  <si>
    <t>MELOXICAM 15MG CJ X 10 TABL (ALESS PHARMACEUTICALS) F.V 10/2027</t>
  </si>
  <si>
    <t>MELOXICAM 15MG CJ X 10 TABL (ANGELUS) FV. 05/2027</t>
  </si>
  <si>
    <t>MELOXICAM 15MG CJ X 10 TABL (LATTAN) F.V 10/2027</t>
  </si>
  <si>
    <t>MELOXICAM 15MG CJ X 10 TABL (NIO PHARMACEUTICAL) FV. 07/2027</t>
  </si>
  <si>
    <t>MELOXICAM 15MG CJ X 20 TABL (ARTE MEDICO) FV. 10/2027</t>
  </si>
  <si>
    <t>MEMANTINA 10MG (EUTEBROL) CJ X 30 COMP (ADIUM) FV. 05/2027</t>
  </si>
  <si>
    <t>MEMANTINA 10MG (MELIVAR) CJ X 30 TAB (SIEGFRIED) FV. 10/2026</t>
  </si>
  <si>
    <t>MEMANTINA 10MG CJ X 10 TABL (FARMAMED) FV. 06/2027</t>
  </si>
  <si>
    <t>MEMANTINA 10MG CJ X 14 TAB (KMPLUS) FV. 10/2026</t>
  </si>
  <si>
    <t>MEMANTINA 10MG CJ X 28 TABL (PSICOFARMA) FV.08/2026</t>
  </si>
  <si>
    <t>MEMANTINA 10MG CJ X 30 TAB (CRUZ VERDE) FV. 10/2027</t>
  </si>
  <si>
    <t>MEMANTINA 20MG (EUTEBROL) CJ X 30 COMP (ADIUM) FV. 05/2027</t>
  </si>
  <si>
    <t>MESALAZINA 500MG CJ X 30 TABL (ZUZU) FV. 03/2027</t>
  </si>
  <si>
    <t>MESALAZINA 500MG L.P CJ X 30 TABL (H&amp;M) FV. 08/2027</t>
  </si>
  <si>
    <t>METFORMINA 1000MG (GLUCOZIM) CJ X 30 COMP (RONAVA) FV. 05/2027</t>
  </si>
  <si>
    <t>METFORMINA 1000MG + SITAGLIPTINA 50MG (SITAGLIS MET) CJ X 28 COMP (LETI) FV. 02/2027</t>
  </si>
  <si>
    <t>METFORMINA 1000MG CJ X 30 TABL (ANGELUS) FV. 02/2027</t>
  </si>
  <si>
    <t>METFORMINA 500MG (GLIDEX) CJ X 30 TAB (PLUSANDEX) FV. 04/2027</t>
  </si>
  <si>
    <t>METFORMINA 500MG (GLUCOZIM) CJ X 30 COMP (RONAVA) FV. 05/2027</t>
  </si>
  <si>
    <t>METFORMINA 500MG (METFORBIO) CJ X 30 TAB (BIO-MERCY) FV. 06/2027</t>
  </si>
  <si>
    <t>METFORMINA 500MG (METGLUTAN) CJ X 30 TABL (ZORIAK) FV. 03/2028</t>
  </si>
  <si>
    <t>METFORMINA 500MG + SITAGLIPTINA 50MG (DETFORGLIN) CJ X 30 TAB (DISTRILAB) FV. 08/2027</t>
  </si>
  <si>
    <t>METFORMINA 500MG + SITAGLIPTINA 50MG (GLIPTIN-M) CJ X 10 COMP (ZUOZ PHARMA) FV. 10/2026</t>
  </si>
  <si>
    <t>METFORMINA 500MG + SITAGLIPTINA 50MG (GLYCEMPLUS) CJ X 30 TAB (DPT) FV. 04/2027</t>
  </si>
  <si>
    <t>METFORMINA 500MG + SITAGLIPTINA 50MG (SIGAMETT) CJ X 10 TAB (2N) FV. 07/2028</t>
  </si>
  <si>
    <t>METFORMINA 500MG + SITAGLIPTINA 50MG (SIGAMETT) CJ X 30 TAB (2N) FV. 07/2028</t>
  </si>
  <si>
    <t>METFORMINA 500MG + SITAGLIPTINA 50MG (SIGLUTAN) CJ X 30 TABL (ZORIAK) FV. 11/2026</t>
  </si>
  <si>
    <t>METFORMINA 500MG + SITAGLIPTINA 50MG (SIMULTAN) CJ X 30 TAB (DOLLDER) FV. 10/2027</t>
  </si>
  <si>
    <t>METFORMINA 500MG + SITAGLIPTINA 50MG (SITAGLIS MET) CJ X 30 COMP (LETI) FV. 06/2027</t>
  </si>
  <si>
    <t>METFORMINA 500MG + SITAGLIPTINA 50MG (SITAMET) CJ X 30 TABL (VALMORCA) FV. 07/2027</t>
  </si>
  <si>
    <t>METFORMINA 500MG + SITAGLIPTINA 50MG CJ X 10 TAB (KMPLUS) FV. 12/2027</t>
  </si>
  <si>
    <t>METFORMINA 500MG + SITAGLIPTINA 50MG CJ X 30 TABL (ANGELUS) FV. 08/2027</t>
  </si>
  <si>
    <t>METFORMINA 500MG CJ X 14 TAB (CALOX) FV. 05/2028</t>
  </si>
  <si>
    <t>METFORMINA 500MG CJ X 28 TAB (CALOX) FV. 10/2028</t>
  </si>
  <si>
    <t>METFORMINA 500MG CJ X 30 CAP (ALESS PHARMACEUTICALS) FV. 04/2027</t>
  </si>
  <si>
    <t>METFORMINA 500MG CJ X 30 TAB (DAC55) FV. 07/2027</t>
  </si>
  <si>
    <t>METFORMINA 500MG CJ X 30 TAB (FARMAMED) FV. 02/2027</t>
  </si>
  <si>
    <t>METFORMINA 500MG CJ X 30 TAB (GENVEN) FV. 07/2027</t>
  </si>
  <si>
    <t>METFORMINA 500MG CJ X 30 TAB (PLUSANDEX) FV. 05/2027</t>
  </si>
  <si>
    <t>METFORMINA 500MG CJ X 30 TABL (ANGELUS) F.V 01/2026</t>
  </si>
  <si>
    <t>METFORMINA 500MG CJ X 30 TABL (ANGELUS) F.V 04/2027</t>
  </si>
  <si>
    <t>METFORMINA 500MG CJ X 30 TABL (BUKA) FV. 02/2027</t>
  </si>
  <si>
    <t>METFORMINA 500MG CJ X 30 TABL (LATTAN) FV. 09/2027</t>
  </si>
  <si>
    <t>METFORMINA 850MG (GLIDEX) CJ X 30 TAB (PLUSANDEX) FV. 05/2027</t>
  </si>
  <si>
    <t>METFORMINA 850MG (GLUCOZIM) CJ X 30 COMP (RONAVA) FV. 09/2027</t>
  </si>
  <si>
    <t>METFORMINA 850MG + SITAGLIPTINA 50MG (SIMULTAN) CJ X 30 TAB (DOLLDER) FV. 07/2027</t>
  </si>
  <si>
    <t>METFORMINA 850MG + SITAGLIPTINA 50MG (SITAMET) CJ X 30 TABL (VALMORCA) FV.07/2027</t>
  </si>
  <si>
    <t>METFORMINA 850MG + SITAGLIPTINA 50MG CJ X 28 TAB (ADN MEDICAL) FV. 01/2027</t>
  </si>
  <si>
    <t>METFORMINA 850MG + SITAGLIPTINA 50MG CJ X 30 TABL (ANGELUS) FV. 10/2027</t>
  </si>
  <si>
    <t>METFORMINA 850MG CJ X 14 TABL (CALOX) FV. 10/2030</t>
  </si>
  <si>
    <t>METFORMINA 850MG CJ X 28 TABL (CALOX) FV. 10/2030</t>
  </si>
  <si>
    <t>METFORMINA 850MG CJ X 30 TAB (GENVEN) FV. 07/2027</t>
  </si>
  <si>
    <t>METFORMINA 850MG CJ X 30 TAB (PLUSANDEX) FV. 08/2027</t>
  </si>
  <si>
    <t>METFORMINA 850MG CJ X 30 TABL (ANGELUS) FV. 11/2026</t>
  </si>
  <si>
    <t>METFORMINA 850MG CJ X 30 TABL (LATTAN) FV. 11/2027</t>
  </si>
  <si>
    <t>METFORMINA 850MG+SITAGLIPTINA 50MG (JALZERMET 50/850) CJ X 30 COMP (FAPASA) FV.07/2026</t>
  </si>
  <si>
    <t>METILDOPA 250MG (METILDUNI) CJ X 30 TABL (UNIPHARMA) FV. 10/2027</t>
  </si>
  <si>
    <t>METOCLOPRAMIDA 10MG + VITAMINA B6 100MG (CLODOXIN) CJ X 10 COMP (PLUSANDEX) FV. 03/2027</t>
  </si>
  <si>
    <t>METOCLOPRAMIDA 10MG + VITAMINA B6 100MG (CLODOXIN) CJ X 20 COMP (PLUSANDEX) FV. 03/2027</t>
  </si>
  <si>
    <t>METOCLOPRAMIDA 10MG CJ X 10 TABL (KMPLUS) FV. 08/2027</t>
  </si>
  <si>
    <t>METOCLOPRAMIDA 10MG CJ X 10 TABL (LAND) FV. 03/2027</t>
  </si>
  <si>
    <t>METOCLOPRAMIDA 10MG CJ X 30 TABL (COASPHARMA) FV. 01/2028</t>
  </si>
  <si>
    <t>METOCLOPRAMIDA 10MG/2ML AMP I.V/I.M (GLOBAL MEDIC) FV. 02/2028</t>
  </si>
  <si>
    <t>METOCLOPRAMIDA 2.6MG/ML (LANCERAN) GOTAS PED X 30ML (BIOQUIMICA) FV. 06/2028</t>
  </si>
  <si>
    <t>METOPROLOL 50MG CJ X 10 TABL (VINCENTI) FV. 10/2027</t>
  </si>
  <si>
    <t>METOTREXATO 2.5MG (PRISMATREX) BLIST X 10 TABL (PRISM) FV. 03/2027</t>
  </si>
  <si>
    <t>METOTREXATO 2.5MG CJ X 10 TABL (LAND) FV. 03/2027</t>
  </si>
  <si>
    <t>METOTREXATO 2.5MG CJ X 10 TABL (VINCENTI) FV 06/2028</t>
  </si>
  <si>
    <t>METRONIDAZOL 500MG (GYNO-ZUMETRONIN) CJ X 10 TAB VAGINAL C/APLICADOR (ZUZU) FV. 05/2027</t>
  </si>
  <si>
    <t>METRONIDAZOL 500MG (METREN) CJ X 10 CAP BLANDAS VAGINALES (SIEGFRIED) FV. 04/2028</t>
  </si>
  <si>
    <t>METRONIDAZOL 500MG (METREN) CJ X 10 TAB (SIEGFRIED) FV. 05/2027</t>
  </si>
  <si>
    <t>METRONIDAZOL 500MG (METROMAX 500) CJ X 10 OVULOS VAG (BLUE MEDICAL) FV. 03/2028</t>
  </si>
  <si>
    <t>METRONIDAZOL 500MG BLIST X 10 OVULOS (COLMED) FV. 06/2027</t>
  </si>
  <si>
    <t>METRONIDAZOL 500MG BLIST X 10 TAB (LAPROFF) FV. 02/2028</t>
  </si>
  <si>
    <t>METRONIDAZOL 500MG BLIST X 10 TABL (2N) FV. 10/2026</t>
  </si>
  <si>
    <t>METRONIDAZOL 500MG BLIST X 10 TABL (COASPHARMA) FV. 09/2026</t>
  </si>
  <si>
    <t>METRONIDAZOL 500MG BLIST X 10 TABL (FAHD) FV. 03/2027</t>
  </si>
  <si>
    <t>METRONIDAZOL 500MG CJ X 10 OVULOS VAG (ALESS PHARMACEUTICALS) FV. 05/2027</t>
  </si>
  <si>
    <t>METRONIDAZOL 500MG CJ X 10 TAB (ALESS PHARMACEUTICALS) FV. 08/2027</t>
  </si>
  <si>
    <t>METRONIDAZOL 500MG CJ X 10 TAB (LAND) FV. 02/2027</t>
  </si>
  <si>
    <t>METRONIDAZOL 500MG CJ X 10 TABL (DISTRILAB) FV. 08/2027</t>
  </si>
  <si>
    <t>METRONIDAZOL 500MG CJ X 10 TABL (FARMAMED) FV. 02/2027</t>
  </si>
  <si>
    <t>METRONIDAZOL 500MG CJ X 10 TABL (NIO PHARMACEUTICAL) FV. 06/2026</t>
  </si>
  <si>
    <t>METRONIDAZOL 500MG CJ X 10 TABL (ZAKI) FV.07/2028</t>
  </si>
  <si>
    <t>METRONIDAZOL 500MG CJ X 10 TABL (ZAKIMED) FV. 05/2027</t>
  </si>
  <si>
    <t>METRONIDAZOL 500MG CJ X 30 TABL (ANGELUS) F.V 02/2026</t>
  </si>
  <si>
    <t>METRONIDAZOL 750MG + MICONAZOL 200MG (FEMIZOL) CJ X 7 OVULOS (VARGAS) FV. 04/2027</t>
  </si>
  <si>
    <t>METRONIDAZOL 750MG + MICONAZOL 200MG + LIDOCAINA 100MG (TRIMIC FORTE L) CJ X 7 OVULOS (TIARES) FV. 04/2028</t>
  </si>
  <si>
    <t>METRONIDAZOL 750MG + MICONAZOL 200MG CJ X 6 TAB VAGINALES C/APLICADOR (TIARES) FV. 04/2027</t>
  </si>
  <si>
    <t>METRONIDAZOL 750MG + MICONAZOL 200MG CJ X 7 OVULOS (ALESS PHARMACEUTICALS) FV. 10/2027</t>
  </si>
  <si>
    <t>MEVEBERINA 200MG LP (DOPALEN) CJ X 10 CAPS (BIOTECH) FV. 07/2027</t>
  </si>
  <si>
    <t>MEZCLA DE FIBRAS (MOTIL BABY) GOTAS SABOR A CIRUELA X 30ML (RIWA) FV. 01/2028</t>
  </si>
  <si>
    <t>MICONAZOL 400MG CJ X 3 OVULOS VAGINALES (ALESS PHARMACEUTICALS) FV. 12/2027</t>
  </si>
  <si>
    <t>MIRABEGRON 25MG L.P (URIGRON) CJ X 30 TABL (ZORIAK) FV. 04/2027</t>
  </si>
  <si>
    <t>MIRTAZAPINA 15MG (MIRTAZAVAL) CJ X 30 TABL (VALMORCA) FV. 10/2027</t>
  </si>
  <si>
    <t>MIRTAZAPINA 15MG CJ X 30 TABL (CLEO) FV. 06/2027</t>
  </si>
  <si>
    <t>MIRTAZAPINA 30MG (COMENTER) CJ X 30 COMP (ADIUM) FV. 07/2027</t>
  </si>
  <si>
    <t>MIRTAZAPINA 30MG (MIRTAZAVAL) CJ X 30 TABL (VALMORCA) FV. 08/2028</t>
  </si>
  <si>
    <t>MIRTAZAPINA 30MG CJ X 30 TABL (CLEO) FV. 07/2027</t>
  </si>
  <si>
    <t>MOMETASONA 50MCG (CORTYNASE) SPRAY NASAL X 140 DOSIS (OFTALMI) FV. 09/2027</t>
  </si>
  <si>
    <t>MOMETASONA 50MCG (MITAR) SPRAY NASAL X 120 DOSIS (SIEGFRIED) FV. 11/2027</t>
  </si>
  <si>
    <t>MOMETASONA 50MCG (RINICORT) SPRAY NASAL X 140 DOSIS (ARTE MEDICO) FV. 07/2027</t>
  </si>
  <si>
    <t>MONTELUKAST 10MG (AIRCOF) CJ X 30 TAB (COFASA) FV. 06/2027</t>
  </si>
  <si>
    <t>MONTELUKAST 10MG (AIRON) CJ X 30 TAB (OFTALMI) FV. 07/2027</t>
  </si>
  <si>
    <t>MONTELUKAST 10MG (MONTEPRA) CJ X 10 TABL (ADN MEDICAL) FV. 12/2027</t>
  </si>
  <si>
    <t>MONTELUKAST 10MG (ROWELUK 10) CJ X 10 TAB (ROWE) FV. 10/2026</t>
  </si>
  <si>
    <t>MONTELUKAST 10MG + DESLORATADINA 5MG  (AIRON DUO) CJ X 10 TAB (OFTALMI) FV. 03/2028</t>
  </si>
  <si>
    <t>MONTELUKAST 10MG + DESLORATADINA 5MG (AIRCOF PLUS) CJ X 30 TAB (COFASA) FV. 07/2027</t>
  </si>
  <si>
    <t>MONTELUKAST 10MG + DESLORATADINA 5MG (MONTDAC) CJ X 10 TAB (DAC55) FV. 08/2026</t>
  </si>
  <si>
    <t>MONTELUKAST 10MG CJ X 10 TABL (GENVEN) FV. 01/2027</t>
  </si>
  <si>
    <t>MONTELUKAST 10MG CJ X 30 TAB (ALESS PHARMACEUTICALS) FV. 09/2027</t>
  </si>
  <si>
    <t>MONTELUKAST 10MG CJ X 30 TAB (PLUSANDEX)  FV. 07/2028</t>
  </si>
  <si>
    <t>MONTELUKAST 10MG CJ X 30 TABL (LA SANTE) FV. 03/2027</t>
  </si>
  <si>
    <t>MONTELUKAST 4MG (AIRON) CJ X 10 TAB MASTICABLES PED (OFTALMI) FV. 12/2026</t>
  </si>
  <si>
    <t>MONTELUKAST 4MG (AIRON) CJ X 30 TAB MASTICABLES PED (OFTALMI) FV. 06/2027</t>
  </si>
  <si>
    <t>MONTELUKAST 4MG (ROWELUK 4) CJ X 30 TAB MASTICABLES (ROWE) FV. 05/2026</t>
  </si>
  <si>
    <t>MONTELUKAST 5MG (AIRCOF) CJ X 30 TAB MASTICABLES (COFASA) FV. 07/2026</t>
  </si>
  <si>
    <t>MONTELUKAST 5MG (AIRON) CJ X 10 TAB MASTICABLES PED (OFTALMI) FV. 03/2027</t>
  </si>
  <si>
    <t>MONTELUKAST 5MG (AIRON) CJ X 30 TAB MASTICABLES PED (OFTALMI) FV. 06/2027</t>
  </si>
  <si>
    <t>MONTELUKAST 5MG (MONUKAST) CJ X 30 TABL MAST (PHARMETIQUE) FV. 06/2027</t>
  </si>
  <si>
    <t>MONTELUKAST 5MG + DESLORATADINA 2.5MG (AIRCOF PLUS) CJ X 30 TAB (COFASA) FV. 08/2027</t>
  </si>
  <si>
    <t>MONTELUKAST 5MG CJ X 10 TABL (LA SANTE) FV. 10/2027</t>
  </si>
  <si>
    <t>MONTELUKAST 5MG CJ X 30 TAB PED (ALESS PHARMACEUTICALS) FV. 09/2027</t>
  </si>
  <si>
    <t>MONTELUKAST 5MG CJ X 30 TABL PED MASTICLABLES (LA SANTE) FV 02/2028</t>
  </si>
  <si>
    <t>MOXIFLOXACINA 0.5% (BIOXACIN) SOL OFT X 5ML (BIOGLASS) FV. 11/2026</t>
  </si>
  <si>
    <t>MOXIFLOXACINA 0.5% (OPTOMOXI) GOT OFT X 5ML (GDG PHARMA) FV. 08/2026</t>
  </si>
  <si>
    <t>MOXIFLOXACINA 0.5% (QUINOMAX) SOL OFT X 5ML (OFTALMI) FV. 07/2027</t>
  </si>
  <si>
    <t>MOXIFLOXACINA 0.5% + DEXAMETASONA 0.1% (BIOXIDEX) GOTAS OFT X 5ML (BIOGLASS) FV. 11/2026</t>
  </si>
  <si>
    <t>MOXIFLOXACINA 0.50% + DEXAMETASONA 0.10% (MOXIDEX) SOL OFT X 5ML (OFTALMI) FV. 10/2028</t>
  </si>
  <si>
    <t>MOXIFLOXACINA 400MG (AXOKINE) CJ X 5 COMP (LETI) FV. 04/2028</t>
  </si>
  <si>
    <t>MOXIFLOXACINA 400MG CJ X 10 TAB (DISTRILAB) FV. 09/2027</t>
  </si>
  <si>
    <t>MOXIFLOXACINA 400MG CJ X 5 TAB (CALOX) FV. 10/2028</t>
  </si>
  <si>
    <t>MULTIVITAMINAS (KIDS) FRASCO X 60 GOMITAS (FALIDU) FV. 11/2027</t>
  </si>
  <si>
    <t>MULTIVITAMINICO (VITAMIX FORTE) CJ X 10 TABL (ADN MEDICAL) FV. 08/2026</t>
  </si>
  <si>
    <t>MULTIVITAMINICO PARA HOMBRE (NIUVIT) FCO X 60 TABL (LIALI) FV. 02/2028</t>
  </si>
  <si>
    <t>MULTIVITAMINICO PARA MUJER (NIUVIT) FCO X 60 TABL (LIALI) FV. 02/2028</t>
  </si>
  <si>
    <t>N-ACETILCISTEINA 200MG (ZIFLUVIS) SOBRE X 3GR  (BIOQUIFAR) FV. 03/2027</t>
  </si>
  <si>
    <t>N-ACETILCISTEINA 600MG (FLUIVE) SOBRE X 5GR SABOR A NARANJA SIN AZUCAR (AIRELA) FV. 01/2027</t>
  </si>
  <si>
    <t>N-ACETILCISTEINA 600MG SOBRE X 6GR SABOR A NARANJA (GEAGAR) FV. 03/2027</t>
  </si>
  <si>
    <t>NAFAZOLINA 0.05% (FANASAL) SOL NASAL PED X 15ML (QUIM-FAR) FV. 04/2027</t>
  </si>
  <si>
    <t>NAFAZOLINA 0.05% (NAS) SOL NASAL PED X 15ML (OFTALMI) FV. 01/2027</t>
  </si>
  <si>
    <t>NAFAZOLINA 0.1% (FANASAL) SOL NASAL ADULTO X 15ML (QUIM-FAR) FV. 05/2028</t>
  </si>
  <si>
    <t>NAFAZOLINA 0.1% (NAFOFTALM) SOL OFT X 5ML (BIOESTERIL) FV. 05/2026</t>
  </si>
  <si>
    <t>NAFAZOLINA 0.1% (NAS) SOL NASAL ADULTO X 15ML (OFTALMI) FV. 06/2027</t>
  </si>
  <si>
    <t>NAFAZOLINA 0.10% (MOTANEX) GOTAS NASALES X 15 ML (ANGELUS) FV. 08/2026</t>
  </si>
  <si>
    <t>NAFAZOLINA 0.12MG/ML (BIOCLAR) GOTAS OFT X 15ML (BIOGLASS) FV.11/2026</t>
  </si>
  <si>
    <t>NAFAZOLINA 0.12MG/ML (CLARASOL) GOTAS OFT X 15ML (OFTALMI) FV. 04/2028</t>
  </si>
  <si>
    <t>NAFAZOLINA 0.12MG/ML (MURINA) GOTAS OFT X 15ML (GDG PHARMA) FV. 08/2026</t>
  </si>
  <si>
    <t>NAFAZOLINA 0.12MG/ML GOTAS OFT X 15ML (GENVEN) FV. 10/2026</t>
  </si>
  <si>
    <t>NAFAZOLINA 0.5MG/ML (NARIX) SOL NASAL X 30ML (CIMED) FV. 12/2026</t>
  </si>
  <si>
    <t>NAFAZOLINA 0.5MG/ML (NEOSORO) SOL NASAL X 30ML (NEO QUIMICA) FV. 10/2026</t>
  </si>
  <si>
    <t>NAPROXENO 250MG BLIST X 10 TAB (BRIXMEDIC) FV. 10/2027</t>
  </si>
  <si>
    <t>NAPROXENO 250MG CJ X 10 TABL (COASPHARMA) FV. 07/2026</t>
  </si>
  <si>
    <t>NAPROXENO SODICO 275MG CJ X 10 COMP (GENVEN) FV. 07/2027</t>
  </si>
  <si>
    <t>NEBIVOLOL 5MG (NEBOLOL) CJ X 28 TAB (ARTE MEDICO) FV. 06/2026</t>
  </si>
  <si>
    <t>NEBIVOLOL 5MG CJ X 28 TAB (ANGELUS) FV. 03/2027</t>
  </si>
  <si>
    <t>NEBIVOLOL 5MG CJ X 30 TAB (BIOGLASS) FV. 04/2026</t>
  </si>
  <si>
    <t>NEPAFENAC 0.1% (NEVAC) SUSP OFT X 5ML (OFTALMI) FV. 02/2027</t>
  </si>
  <si>
    <t>NIFEDIPINA 10MG CJ X 10 TAB (LAND) FV. 02/2027</t>
  </si>
  <si>
    <t>NIFEDIPINA 10MG CJ X 30 TAB (GENVEN) FV. 05/2028</t>
  </si>
  <si>
    <t>NIFEDIPINA 10MG LP CJ X 30 TAB (BRIXMEDIC) FV. 11/2027</t>
  </si>
  <si>
    <t>NIFEDIPINA 10MG LP CJ X 30 TAB (NIO PHARMACEUTICAL) FV. 06/2027</t>
  </si>
  <si>
    <t>NIFEDIPINA 20MG LP (NIFEBIOPINA) BLIST X 10 TAB (BIOVENEZUELA) FV. 07/2027</t>
  </si>
  <si>
    <t>NIFEDIPINA 20MG LP CJ X 10 TAB (KMPLUS) FV. 11/2027</t>
  </si>
  <si>
    <t>NIFEDIPINA 20MG LP CJ X 10 TABL (LAND) FV. 03/2027</t>
  </si>
  <si>
    <t>NIFEDIPINA 20MG LP CJ X 30 TABL (NIO PHARMACEUTICAL) FV. 08/2027</t>
  </si>
  <si>
    <t>NIFEDIPINA 20MG/ML (FEDRILOX) GOTAS X 20ML (CAI) FV. 04/2028</t>
  </si>
  <si>
    <t>NIFEDIPINA 20MG/ML (TENSOPIN) GOTAS X 20ML (LETI) FV.02/2028</t>
  </si>
  <si>
    <t>NIFEDIPINA 20MG/ML GOTAS X 20ML  (LATTAN MEDIC) FV. 11/2027</t>
  </si>
  <si>
    <t>NIFEDIPINA 20MG/ML GOTAS X 20ML (H&amp;M) FV.03/2028</t>
  </si>
  <si>
    <t>NIFEDIPINA 30MG (TENSOMAX LP) CJ X 10 CAPS (LETI) FV. 07/2027</t>
  </si>
  <si>
    <t>NIFEDIPINA 30MG (TENSOMAX LP) CJ X 30 CAPS (LETI) FV. 07/2027</t>
  </si>
  <si>
    <t>NIFEDIPINA 30MG CJ X 30 TABL (DISTRILAB) F.V 08/2027</t>
  </si>
  <si>
    <t>NIFEDIPINA 30MG LIBERACION SOSTENIDA CJ X 30 TAB (BRIXMEDIC) FV. 11/2027</t>
  </si>
  <si>
    <t>NIFEDIPINA 30MG LP (ADIPINA) CJ X 30 TABL (ALESS PHARMACEUTICAL) FV. 02/2027</t>
  </si>
  <si>
    <t>NIFEDIPINA 30MG LP (BIODIPINA) CJ X 30 TABL (BIO-MERCY) FV. 12/2027</t>
  </si>
  <si>
    <t>NIFEDIPINA 30MG LP (DIFEPIN LP) CJ X 30 COMP (ZUZU) FV. 09/2027</t>
  </si>
  <si>
    <t>NIFEDIPINA 30MG LP CJ X 10 TAB (ARTE MEDICO) FV. 10/2027</t>
  </si>
  <si>
    <t>NIFEDIPINA 30MG LP CJ X 10 TABL (KMPLUS) FV. 11/2027</t>
  </si>
  <si>
    <t>NIFEDIPINA 30MG LP CJ X 30 TAB (LATTAN) FV. 08/2027</t>
  </si>
  <si>
    <t>NIFEDIPINA 30MG LP CJ X 30 TABL (ANGELUS) FV. 08/2027</t>
  </si>
  <si>
    <t>NIFEDIPINA 30MG LP CJ X 30 TABL (ARTE MEDICO) FV. 08/2027</t>
  </si>
  <si>
    <t>NIFEDIPINA 30MG LP CJ X 30 TABL (DAC) FV. 03/2027</t>
  </si>
  <si>
    <t>NIFEDIPINA 30MG LP CJ X 30 TABL (H&amp;M) FV. 03/2028</t>
  </si>
  <si>
    <t>NIFEDIPINA 60MG LP (TENSOMAX) CJ X 10 CAPS (LETI) FV. 05/2027</t>
  </si>
  <si>
    <t>NIFEDIPINA 60MG LP (TENSOMAX) CJ X 30 CAPS (LETI) FV. 06/2027</t>
  </si>
  <si>
    <t>NIFEDIPINA LP. 30MG CJ X 30 TABL (DISTRILAB) F.V 07/2028</t>
  </si>
  <si>
    <t>NIFEDIPINA10MG CJ X 14 CAPS (LA SANTE) FV. 07/2028</t>
  </si>
  <si>
    <t>NIMODIPINA 30MG (NEMODINE) CJ X 20 COMP (DOLLDER) FV. 06/2028</t>
  </si>
  <si>
    <t>NIMODIPINA 30MG CJ X 30 TABL (ANGELUS) FV. 04/2027</t>
  </si>
  <si>
    <t>NIMODIPINA 40MG (NEMODINE) CJ X 20 COMP (DOLLDER) FV. 04/2028</t>
  </si>
  <si>
    <t>NIMODIPINA 90MG (NEMODINE) CJ X 10 COMP (DOLLDER) FV. 05/2028</t>
  </si>
  <si>
    <t>NITAZOXANIDA 500MG (DISZONIDE) CJ X 10 TABL (DISTRILAB) FV. 02/2027</t>
  </si>
  <si>
    <t>NITAZOXANIDA 500MG (GIVOTAN) CJ X 6 COMP (MEGALABS) FV. 03/2028</t>
  </si>
  <si>
    <t>NITAZOXANIDA 500MG (NITAZONE) CJ X 6 TAB (ALESS PHARMACEUTICALS) F.V 11/2027</t>
  </si>
  <si>
    <t>NITAZOXANIDA 500MG (NIZOX) CJ X 6 COMP (ZUOZ) FV. 12/2026</t>
  </si>
  <si>
    <t>NITAZOXANIDA 500MG (NYTAXIN) CJ X 6 CAPS BLANDAS (VIVAX) FV. 04/2027</t>
  </si>
  <si>
    <t>NITAZOXANIDA 500MG (XONIDAX) CJ X 6 TAB (2N) FV. 08/2027</t>
  </si>
  <si>
    <t>NITAZOXANIDA 500MG CJ X 10 TABL (DAC55) FV. 06/2027</t>
  </si>
  <si>
    <t>NITAZOXANIDA 500MG CJ X 6 TABL (COASPHARMA) FV. 10/2026</t>
  </si>
  <si>
    <t>NITAZOXANIDA 500MG CJ X 6 TABL (H&amp;M) FV. 05/2027</t>
  </si>
  <si>
    <t>NITRATO ISOCONAZOL 600MG (ILANA) CJ X 1 CAP BLANDA VAGINAL (VIVAX) FV. 02/2028</t>
  </si>
  <si>
    <t>NITROFURANTOINA 100MG (MAXIFUR FORTE) CJ X 30 CAPS (TIARES) FV.08/2027</t>
  </si>
  <si>
    <t>NITROFURANTOINA 100MG BLIST X 10 TABL (CRUZ VERDE) FV. 10/2027</t>
  </si>
  <si>
    <t>NITROFURANTOINA 100MG CJ X 10 TABL (CLEO)  FV. 12/2026</t>
  </si>
  <si>
    <t>NITROFURANTOINA 100MG CJ X 30 TABL (H&amp;M)  FV. 03/2028</t>
  </si>
  <si>
    <t>NITROFURANTOINA 50MG (DISCRODANTINA) CJ X 30 CAP (DISTRILAB) FV. 07/2028</t>
  </si>
  <si>
    <t>NITROFURANTOINA 50MG (MAXIFUR) CJ X 30 CAP (TIARES) FV. 08/2028</t>
  </si>
  <si>
    <t>NITROFURANTOINA 50MG CJ X 10 TABL (CLEO) FV. 11/2026</t>
  </si>
  <si>
    <t>NITROFURANTOINA 50MG CJ X 10 TABL (KMPLUS) FV. 09/2027</t>
  </si>
  <si>
    <t>NITROFURANTOINA 50MG CJ X 30 TAB (DAC55) FV. 06/2026</t>
  </si>
  <si>
    <t>NMN 200MG+RESVERATROL 200MG+ASTAXANTINA 200MG+CURCUMA 200MG (DISTRONAD+) CJX30 CAP (DISTRILAB) FV. 09/2028</t>
  </si>
  <si>
    <t>OLANZAPINA 10MG CJ X 14 TAB (LATTAN) FV. 06/2027</t>
  </si>
  <si>
    <t>OLANZAPINA 10MG CJ X 14 TAB (PSICOFARMA) FV.10/2026</t>
  </si>
  <si>
    <t>OLANZAPINA 5MG CJ X 14 TAB (PSICOFARMA) FV.06/2027</t>
  </si>
  <si>
    <t>OLANZAPINA 5MG CJ X 30 TABL (CLEO) FV. 08/2027</t>
  </si>
  <si>
    <t>OLMESARTAN 20MG (ARESAN) CJ X 30 TAB (BIOTECH) FV. 08/2027</t>
  </si>
  <si>
    <t>OLMESARTAN 20MG (BIOCOR) CJ X 30 TABL (MCK) FV. 04/2028</t>
  </si>
  <si>
    <t>OLMESARTAN 20MG (EUKENE) CJ X 30 COMP (MEGALABS) FV. 10/2026</t>
  </si>
  <si>
    <t>OLMESARTAN 20MG (IMOL) CJ X 30 TABL (DOLLDER) FV. 08/2027</t>
  </si>
  <si>
    <t>OLMESARTAN 20MG (OLMEBLOC) CJ X 30 TAB (BIO-MERCY) FV. 12/2027</t>
  </si>
  <si>
    <t>OLMESARTAN 20MG (OLMECAR) CJ X 30 TAB (LETI) FV. 04/2027</t>
  </si>
  <si>
    <t>OLMESARTAN 20MG + AMLODIPINA 5MG (BIOCOR AMLO) CJ X 10 TAB (MCK) FV. 03/2027</t>
  </si>
  <si>
    <t>OLMESARTAN 20MG + AMLODIPINA 5MG (BIOCOR AMLO) CJ X 30 TABL (MCK) FV. 05/2027</t>
  </si>
  <si>
    <t>OLMESARTAN 20MG + HIDROCLOROTIAZIDA 12.5MG (BIOCOR HCT) CJ X 10 TAB (MCK) FV. 07/2027</t>
  </si>
  <si>
    <t>OLMESARTAN 20MG + HIDROCLOROTIAZIDA 12.5MG (BIOCOR HCT) CJ X 30 TABL (MCK) FV. 05/2027</t>
  </si>
  <si>
    <t>OLMESARTAN 20MG + HIDROCLOROTIAZIDA 12.5MG (IMOL HCT) CJ X 30 TABL (DOLLDER) FV. 07/2027</t>
  </si>
  <si>
    <t>OLMESARTAN 20MG + HIDROCLOROTIAZIDA 12.5MG CJ X 30 TABL (GENVEN) FV. 03/2027</t>
  </si>
  <si>
    <t>OLMESARTAN 20MG CJ X 30 TAB (CALOX) FV. 07/2027</t>
  </si>
  <si>
    <t>OLMESARTAN 20MG CJ X 30 TABL (ALESS PHARMACEUTICALS) FV. 05/2027</t>
  </si>
  <si>
    <t>OLMESARTAN 20MG CJ X 30 TABL (BUKA) F.V 03/2027</t>
  </si>
  <si>
    <t>OLMESARTAN 20MG CJ X 30 TABL (GENVEN) FV. 03/2027</t>
  </si>
  <si>
    <t>OLMESARTAN 20MG+HIDROCLOROTIAZIDA 12.5MG (ILTUX HCT) CJ X 28 COMP (ADIUM) FV.10/2026</t>
  </si>
  <si>
    <t>OLMESARTAN 40MG (ARESAN) CJ X 30 TAB (BIOTECH) FV. 08/2027</t>
  </si>
  <si>
    <t>OLMESARTAN 40MG (BIOCOR) CJ X 10 TABL (MCK) FV. 04/2027</t>
  </si>
  <si>
    <t>OLMESARTAN 40MG (BIOCOR) CJ X 30 TABL (MCK) FV. 06/2027</t>
  </si>
  <si>
    <t>OLMESARTAN 40MG (EUKENE) CJ X 30 COMP (MEGALABS) FV. 10/2026</t>
  </si>
  <si>
    <t>OLMESARTAN 40MG (IMOL) CJ X 30 TABL (DOLLDER) FV. 08/2027</t>
  </si>
  <si>
    <t>OLMESARTAN 40MG (OLMEBLOC) CJ X 30 TABL (BIO-MERCY) FV. 06/2027</t>
  </si>
  <si>
    <t>OLMESARTAN 40MG (OLMETIQUE) CJ X 30 TABL (PHARMETIQUE) FV. 10/2026</t>
  </si>
  <si>
    <t>OLMESARTAN 40MG + AMLODIPINA 5MG (BIOCOR AMLO) CJ X 10 TAB (MCK) FV. 06/2027</t>
  </si>
  <si>
    <t>OLMESARTAN 40MG + AMLODIPINA 5MG (BIOCOR AMLO) CJ X 30 TABL (MCK) FV. 07/2027</t>
  </si>
  <si>
    <t>OLMESARTAN 40MG + HIDROCLOROTIAZIDA 12.5MG (BIOCOR HCT) CJ X 10 TABL (MCK) FV. 07/2027</t>
  </si>
  <si>
    <t>OLMESARTAN 40MG + HIDROCLOROTIAZIDA 12.5MG (IMOL HCT) CJ X 30 TABL (DOLLDER) FV. 07/2027</t>
  </si>
  <si>
    <t>OLMESARTAN 40MG + HIDROCLOROTIAZIDA 12.5MG CJ X 30 TABL (GENVEN) FV. 04/2027</t>
  </si>
  <si>
    <t>OLMESARTAN 40MG CJ X  30 TABL (ANGELUS) FV.11/2026</t>
  </si>
  <si>
    <t>OLMESARTAN 40MG CJ X 30 TAB (ALESS PHARMACEUTICALS) FV. 01/2027</t>
  </si>
  <si>
    <t>OLMESARTAN 40MG CJ X 30 TAB (CALOX) FV. 06/2027</t>
  </si>
  <si>
    <t>OLMESARTAN 40MG CJ X 30 TABL (BUKA) FV. 02/2028</t>
  </si>
  <si>
    <t>OLMESARTAN 40MG CJ X 30 TABL (GENVEN) FV. 11/2026</t>
  </si>
  <si>
    <t>OLMESARTAN 40MG+HIDROCLOROTIAZIDA 12.5MG (ILTUX HCT) CJ X 28 COMP (ADIUM) FV. 03/2027</t>
  </si>
  <si>
    <t>OLMESARTAN 40MG+HIDROCLOROTIAZIDA 25MG (EUKENE HCT) CJ X 30 COMP (MEGALABS) FV. 02/2027</t>
  </si>
  <si>
    <t>OLOPATADINA 0.2% (BIOPAT) SOL OFT X 5ML (BIOGLASS)  FV. 11/2026</t>
  </si>
  <si>
    <t>OLOPATADINA 0.2% (OLOCOF) SOL OFT X 5ML (COFASA) FV. 07/2026</t>
  </si>
  <si>
    <t>OMEGA 3 + OMEGA 6 + OMEGA 9 1000MG FRASCO X 60 GOMITAS (FALIDU) FV. 12/2026</t>
  </si>
  <si>
    <t>OMEGA 3 2000MG FRASCO X 60 CAPS (PHARMACORP) FV. 06/2028</t>
  </si>
  <si>
    <t>OMEPRAZOL 20MG (JUVILOC) CJ X 20 TABL (ADN MEDICAL) FV. 08/2027</t>
  </si>
  <si>
    <t>OMEPRAZOL 20MG (OGASTAN) CJ X 30 TABL (ZORIAK) FV. 05/2027</t>
  </si>
  <si>
    <t>OMEPRAZOL 20MG (OMEFAR) CJ X 14 CAPS (QUIM-FAR) FV. 02/2028</t>
  </si>
  <si>
    <t>OMEPRAZOL 20MG (OMEFLUX) CJ X 10 CAPS (ALESS PHARMACEUTICALS) FV. 08/2027</t>
  </si>
  <si>
    <t>OMEPRAZOL 20MG BLIST X 10 CAP (DROGECA) FV. 06/2027</t>
  </si>
  <si>
    <t>OMEPRAZOL 20MG BLIST X 10 CAPS (CRUZ VERDE) F.V 11/2027</t>
  </si>
  <si>
    <t>OMEPRAZOL 20MG CJ X 10 CAP (ARTE MEDICO) FV. 08/2027</t>
  </si>
  <si>
    <t>OMEPRAZOL 20MG CJ X 10 CAP (FARMAMED) FV. 08/2027</t>
  </si>
  <si>
    <t>OMEPRAZOL 20MG CJ X 10 CAPS (KMPLUS) FV. 02/2028</t>
  </si>
  <si>
    <t>OMEPRAZOL 20MG CJ X 14 CAP (BUKA) FV. 07/2027</t>
  </si>
  <si>
    <t>OMEPRAZOL 20MG CJ X 14 CAP (CALOX) FV. 06/2027</t>
  </si>
  <si>
    <t>OMEPRAZOL 20MG CJ X 20 CAP (DAC55) F.V 06/2027</t>
  </si>
  <si>
    <t>OMEPRAZOL 20MG CJ X 28 CAP (CALOX) FV. 06/2027</t>
  </si>
  <si>
    <t>OMEPRAZOL 20MG CJ X 28 CAPS (OB MEDICAL) FV. 12/2026</t>
  </si>
  <si>
    <t>OMEPRAZOL 20MG CJ X 30 CAP (GENERICOS DE CALIDAD) FV. 04/2027</t>
  </si>
  <si>
    <t>OMEPRAZOL 20MG CJ X 30 CAPS (BRIXMEDIC) FV. 04/2027</t>
  </si>
  <si>
    <t>OMEPRAZOL 20MG CJ X 30 CAPS (GENVEN) FV. 03/2027</t>
  </si>
  <si>
    <t>OMEPRAZOL 20MG CJ X 30 TAB (LA SANTE) FV. 09/2027</t>
  </si>
  <si>
    <t>OMEPRAZOL 20MG CJ X 7 CAP (GENERICOS DE CALIDAD) FV. 10/2027</t>
  </si>
  <si>
    <t>OMEPRAZOL 20MG CJ X 8 CAPS (GENVEN) FV. 05/2027</t>
  </si>
  <si>
    <t>OMEPRAZOL 20MG LR (BIOPRAZOL) BLIST X 10 TAB (BIOVENEZUELA) FV. 07/2026</t>
  </si>
  <si>
    <t>OMEPRAZOL 20MG LR CJ X 10 CAPS (ANGELUS) FV. 07/2027</t>
  </si>
  <si>
    <t>OMEPRAZOL 40MG CJ X 10 CAPS (GENVEN) FV. 02/2027</t>
  </si>
  <si>
    <t>OMEPRAZOL 40MG CJ X 10 CAPS (LAND) FV. 04/2027</t>
  </si>
  <si>
    <t>OMEPRAZOL 40MG CJ X 30 CAPS (BRIXMEDIC) FV. 01/2028</t>
  </si>
  <si>
    <t>OMEPRAZOL 40MG CJ X 30 CAPS (H&amp;M) FV. 05/2027</t>
  </si>
  <si>
    <t>OMEPRAZOL 40MG CJ X 30 CAPS (LA SANTE) FV. 07/2027</t>
  </si>
  <si>
    <t>OMEPRAZOL 40MG X 10 CAPS (KMPLUS) FV. 09/2027</t>
  </si>
  <si>
    <t>ONDANSETRON 4MG CJ X 10 TABL (H&amp;M) FV. 02/2028</t>
  </si>
  <si>
    <t>ONDANSETRON 8MG CJ X 10 TABL (ADN MEDICAL) FV. 12/2027</t>
  </si>
  <si>
    <t>ONDANSETRON 8MG CJ X 10 TABL (CLEO) FV. 02/2027</t>
  </si>
  <si>
    <t>ONDANSETRON 8MG CJ X 10 TABL (H&amp;M) FV. 02/2028</t>
  </si>
  <si>
    <t>ORLISTAT 120MG CJ X 30 TABL (COLMED INTERNATIONAL) FV. 02/2026</t>
  </si>
  <si>
    <t>OXCARBAZEPINA 300MG CJ X 30 TABL (LATTAN) F.V 06/2027</t>
  </si>
  <si>
    <t>OXIMETAZOLINA 0.025% (AIRFEN) GOTAS NASALES PED X 15ML (COFASA) FV. 11/2026</t>
  </si>
  <si>
    <t>OXIMETAZOLINA 0.025% (CLARIX) SOL NASAL PED X 15ML (OFTALMI) FV. 07/2029</t>
  </si>
  <si>
    <t>OXIMETAZOLINA 0.05% (AIRFEN) GOTAS NASALES X 15ML (COFASA) FV. 03/2028</t>
  </si>
  <si>
    <t>OXIMETAZOLINA 0.05% (NAFAZOL) SOL NASAL X 15ML (INCOBRA) FV. 07/2027</t>
  </si>
  <si>
    <t>OXIMETAZOLINA 0.255MG/ML (CLARIX) SOL OFT X 15ML (OFTALMI) FV. 11/2029</t>
  </si>
  <si>
    <t>PAMOATO DE PIRANTEL 250MG BLIST X 10 TAB (COASPHARMA) FV. 09/2026</t>
  </si>
  <si>
    <t>PANCREATINA (FESTAL) BLIST X 4 GRAGEAS (CALOX) FV. 05/2027</t>
  </si>
  <si>
    <t>PANCREATINA (FESTAL) CJ X 10 GRAGEAS (CALOX) FV. 02/2027</t>
  </si>
  <si>
    <t>PANCREATINA (FESTAL) CJ X 20 GRAGEAS (CALOX) FV. 12/2026</t>
  </si>
  <si>
    <t>PANCREATINA (FESTAL) CJ X 50 GRAGEAS (CALOX) FV. 02/2027</t>
  </si>
  <si>
    <t>PANCREATINA 192MG (OROZIM) CJ X 10 TAB (BIOTECH) FV. 06/2027</t>
  </si>
  <si>
    <t>PANCREATINA 192MG (OROZIM) CJ X 20 TABL (BIOTECH) FV. 09/2027</t>
  </si>
  <si>
    <t>PANCREATINA 300MG + SIMETICONA 100MG (DYGEFLAT) CJ X 20 TABL (DISTRILAB) FV. 08/2028</t>
  </si>
  <si>
    <t>PANTOPRAZOL 20MG (INIBIL) CJ X 14 COMP (DOLLDER) FV. 07/2027</t>
  </si>
  <si>
    <t>PANTOPRAZOL 20MG (LOPUNOL) CJ X 14 TABL (CLEO) FV.02/2027</t>
  </si>
  <si>
    <t>PANTOPRAZOL 40MG (PANTOBIO PLUS) CJ X 30 TAB (BIO-MERCY) FV. 05/2028</t>
  </si>
  <si>
    <t>PANTOPRAZOL 40MG CJ X 10 COMP (GENVEN) FV. 08/2027</t>
  </si>
  <si>
    <t>PANTOPRAZOL 40MG CJ X 10 TABL (KMPLUS) FV. 09/2027</t>
  </si>
  <si>
    <t>PANTOPRAZOL 40MG CJ X 14 TABL (LATTAN) FV 04/2027</t>
  </si>
  <si>
    <t>PANTOPRAZOL SODICO 40MG CJ X 7 TABL (ALESS PHARMACEUTICALS) F.V 08/2027</t>
  </si>
  <si>
    <t>PARAC 500MG + GUAIF. 200MG + FENIL. 10MG (COMTREX DIA) SOBRE X 5GR (ANSOLAT) FV. 09/2027</t>
  </si>
  <si>
    <t>PARAC. 325MG + CLORF. 2MG + FENIL. 5MG + DEXTR. 10 MG (COMTREX) CJ X 10 TAB (PORTUGAL) FV. 09/2027</t>
  </si>
  <si>
    <t>PARACETAMOL 1G (AGURIN) CJ X 20 COMP (ADIUM) FV. 06/2028</t>
  </si>
  <si>
    <t>PARACETAMOL 400MG + CLORFENIRAMINA 4MG + FENILEFRINA 4MG (GRIPALCE) CJ X 20 TABL (BRASTERAPICA) FV. 05/2027</t>
  </si>
  <si>
    <t>PARACETAMOL 400MG+CLORFENIRAMINA 4MG+FENILEFRINA 4MG (GRIPALCE) BLIST X 10 TABL (BRASTERAPICA) FV. 06/2026</t>
  </si>
  <si>
    <t>PARGEVERINA 5MG/ML (PLAZOLIT) GOTAS ORALES X 15ML (MILAB) FV.04/2026</t>
  </si>
  <si>
    <t>PAROXETINA 20MG CJ X 30 TABL (CLEO) FV. 02/2027</t>
  </si>
  <si>
    <t>PENTOXIFILINA 400MG CJ X 10 TAB (REMENY) FV. 07/2027</t>
  </si>
  <si>
    <t>PENTOXIFILINA 400MG CJ X 30 TABL (CLEO) FV. 06/2027</t>
  </si>
  <si>
    <t>PENTOXIFILINA 400MG CJ X 30 TABL (PSICOFARMA) FV.07/2026</t>
  </si>
  <si>
    <t>PHARMATINEX  CJ X 30 TABL (LIALI) FV.02/2027</t>
  </si>
  <si>
    <t>PICOSULFATO SODICO 7.5MG/ML (FARMALAX P) GOTAS X 15ML (ECAR) FV. 08/2028</t>
  </si>
  <si>
    <t>PIRACETAM 400MG CJ X 30 TAB (MT) FV. 04/2027</t>
  </si>
  <si>
    <t>PIRIDOXINA 10MG + DOXILAMINA 10MG (CARIBAN) CJ X 30 COMP (LETI) FV. 05/2028</t>
  </si>
  <si>
    <t>PIRIDOXINA 300MG (BIPRIN) CJ X 10 CAPS (VIVAX) FV. 06/2028</t>
  </si>
  <si>
    <t>PIRIITINOL 100MG (BONITROP) CJ X 20 TAB (COFASA) FV. 06/2028</t>
  </si>
  <si>
    <t>PIROXICAM 20MG CJ X 10 CAP (LA SANTE) FV. 10/2030</t>
  </si>
  <si>
    <t>PIROXICAM 20MG CJ X 10 CAPS (COASPHARMA) FV. 04/2027</t>
  </si>
  <si>
    <t>POLIETIENGLICOL 0.4% + POLIPROPILENGLICOL 0.3% (BIOGLYCOL) GOTAS OFT X 15ML (BIOGLASS) FV. 11/2026</t>
  </si>
  <si>
    <t>POLIETILENGLICOL 3350 (COLAYTE) SOBRE X 69.6 GRS (RONAVA) FV. 04/2028</t>
  </si>
  <si>
    <t>POLIETILENGLICOL 3350 (DAC-LAX) FRASCO X 120GR (DAC55) FV. 07/2027</t>
  </si>
  <si>
    <t>POLIETILENGLICOL 3350 (DISTRILAX) POLVO PARA SUSP FCO X 120GR (DISTRILAB) FV. 01/2028</t>
  </si>
  <si>
    <t>POLIETILENGLICOL 3350 (MILAX) POLVO PARA SUSP FCO X 120GR (RONAVA) FV. 05/2028</t>
  </si>
  <si>
    <t>POLIETILENGLICOL 3350 (MILAX) POLVO PARA SUSP FCO X 360GR (RONAVA) FV. 05/2028</t>
  </si>
  <si>
    <t>POLIETILENGLICOL 3350 (MILAX) SOBRE X 8.5GRS (RONAVA) FV. 05/2027</t>
  </si>
  <si>
    <t>POLIETILENGLICOL 3350 (PASOLAX) PVO PARA SOL X 100GR (SIEGFRIED) FV. 04/2027</t>
  </si>
  <si>
    <t>POLIVITAMINICO A-Z+MINERALES SUPLEMENTO ALIMENTICIO (POLIMAIS) CJ X 60 CAPSULAS (NUTRIEX) FV. 11/2026</t>
  </si>
  <si>
    <t>POLIVITAMINICO C+D+E+ZINC+SELENIO SUPLEMENTO ALIMENTICIO (POLIMAIS) CJ X 60 CAPSULAS (NUTRIEX) FV. 09/2026</t>
  </si>
  <si>
    <t>POLVO GLUCOMANNAN 1G + CUTICULA SEMILLA PLANTAGO OVATA 3G (FIBERFIT PLUS) CJ X 20 SOBRES (LETI) FV. 06/2027</t>
  </si>
  <si>
    <t>PREDNISOLONA 1% (OCUPRED) SUSP OFT X 5ML (OFTALMI) FV. 08/2027</t>
  </si>
  <si>
    <t>PREDNISOLONA 1% (PRENACOF) SUSP OFT X 5ML (COFASA) FV. 06/2027</t>
  </si>
  <si>
    <t>PREDNISOLONA 1% SUSP OFT X 5ML (DISTRILAB) FV. 01/2028</t>
  </si>
  <si>
    <t>PREDNISOLONA 50MG CJ X 10 TABL (LAND) FV. 04/2027</t>
  </si>
  <si>
    <t>PREDNISOLONA 5MG CJ X 30 TABL (ANGELUS) F.V 08/2027</t>
  </si>
  <si>
    <t>PREDNISONA 20MG (CORTICORTEN) CJ X 20 COMP (NEO QUIMICA) FV. 12/2027</t>
  </si>
  <si>
    <t>PREDNISONA 50MG CJ X 10 TAB (CALOX) FV. 05/2030</t>
  </si>
  <si>
    <t>PREDNISONA 50MG CJ X 10 TABL (GENCER) FV. 05/2030</t>
  </si>
  <si>
    <t>PREDNISONA 5MG (CORTICORTEN) CJ X 20 COMP (NEO QUIMICA) FV. 03/2028</t>
  </si>
  <si>
    <t>PREDNISONA 5MG CJ X 10 TAB (CALOX) FV. 04/2030</t>
  </si>
  <si>
    <t>PREDNISONA 5MG CJ X 10 TAB (SPEFAR) FV. 06/2027</t>
  </si>
  <si>
    <t>PREDNISONA 5MG CJ X 10 TABL (GENCER) FV. 05/2030</t>
  </si>
  <si>
    <t>PREDNISONA 5MG CJ X 30 TAB (CALOX) FV. 04/2030</t>
  </si>
  <si>
    <t>PREGABALINA 150MG (MARTESIA 150) CJ X 14 CAPS (MEGALABS) FV. 01/2028</t>
  </si>
  <si>
    <t>PREGABALINA 150MG (PEGYT)  CJ X 20 TABL (LETI) FV. 04/2028</t>
  </si>
  <si>
    <t>PREGABALINA 150MG (PRELIVAL) CJ X 20 COMP (VALMORCA) FV. 07/2027</t>
  </si>
  <si>
    <t>PREGABALINA 150MG CJ X 15 CAP (CALOX) FV.06/2027</t>
  </si>
  <si>
    <t>PREGABALINA 150MG CJ X 30 TABL (ALESS PHARMACEUTICALS) F.V 11/2027</t>
  </si>
  <si>
    <t>PREGABALINA 150MG CJ X 30 TABL (OB MEDICAL) FV. 12/2027</t>
  </si>
  <si>
    <t>PREGABALINA 25MG (MARTESIA) CJ X 30 CAPS (MEGALABS) FV. 08/2027</t>
  </si>
  <si>
    <t>PREGABALINA 25MG (PREGALIS) CJ X 30 CAPS (CAI) FV. 05/2027</t>
  </si>
  <si>
    <t>PREGABALINA 50MG (PEGYT)  CJ X 30 TABL (LETI) FV. 06/2027</t>
  </si>
  <si>
    <t>PREGABALINA 75MG (BIOGAVALINA) CJ X 30 CAPS (BIO-MERCY) FV. 05/2028</t>
  </si>
  <si>
    <t>PREGABALINA 75MG (DOLNIX) CJ X 20 CAP (DOLLDER) FV. 07/2027</t>
  </si>
  <si>
    <t>PREGABALINA 75MG (GABAPRA) CJ X 14 CAPS (ADN MEDICAL) FV. 10/2027</t>
  </si>
  <si>
    <t>PREGABALINA 75MG (MARTESIA 75) CJ X 14 CAP (MEGALABS) FV. 03/2027</t>
  </si>
  <si>
    <t>PREGABALINA 75MG (NERGAB) CJ X 10 CAPS (2N) FV. 05/2028</t>
  </si>
  <si>
    <t>PREGABALINA 75MG (PEGYT)  CJ X 20 TABL (LETI) FV. 03/2028</t>
  </si>
  <si>
    <t>PREGABALINA 75MG (PREGALIS) CJ X 30 CAPS (CAI) FV. 01/2027</t>
  </si>
  <si>
    <t>PREGABALINA 75MG (PREGATAN) CJ X 30 CAPS (ZORIAK) FV. 04/2028</t>
  </si>
  <si>
    <t>PREGABALINA 75MG (PRELIVAL) CJ X 20 CAPS (VALMORCA) FV. 07/2027</t>
  </si>
  <si>
    <t>PREGABALINA 75MG + METILCOBALAMINA 750MG (GABABRIX-B) BLIST X 10 TAB (BRIXMEDIC) FV. 01/2027</t>
  </si>
  <si>
    <t>PREGABALINA 75MG CJ X 14 CAPS (LATTAN) FV.10/2027</t>
  </si>
  <si>
    <t>PREGABALINA 75MG CJ X 15 CAPS (CALOX) FV. 03/2027</t>
  </si>
  <si>
    <t>PREGABALINA 75MG CJ X 30 CAPS (H&amp;M) FV. 04/2028</t>
  </si>
  <si>
    <t>PREGABALINA 75MG CJ X 30 CAPS (H&amp;M) FV. 06/2027</t>
  </si>
  <si>
    <t>PREGABALINA 75MG CJ X 30 TAB (FARMAMED) FV. 02/2027</t>
  </si>
  <si>
    <t>PREGABALINA 75MG CJ X 30 TABL (ALESS PHARMACEUTICALS)  FV. 11/2027</t>
  </si>
  <si>
    <t>PREGABALINA 75MG CJ X 30 TABL (CRUZ VERDE) FV. 10/2027</t>
  </si>
  <si>
    <t>PREGABALINA 75MG FRASCO X 30 TABL (OB MEDICAL) FV. 12/2027</t>
  </si>
  <si>
    <t>PROBIOTICO + VITAMINA C + 2 BILLION BACILLUS (PROBIO-C) FRASCO X 60 GOMITAS GLUTEN FREE (FALIDU) FV. 11/2026</t>
  </si>
  <si>
    <t>PROGESTERONA 100MG (GESTASYN 100) CJ X 10 CAP BLANDA ORAL/VAGINAL (TIARES) FV. 03/2028</t>
  </si>
  <si>
    <t>PROGESTERONA 200MG (GESTASYN 200) CJ X 10 CAP BLANDAS ORAL/VAGINAL (TIARES) FV. 03/2028</t>
  </si>
  <si>
    <t>PROPINOX CLORHIDRATO 10MG + CLONIXINATO DE LISINA 125MG (PLIDAN COMPUESTO) CJ X 5 TAB (MEGALABS) FV. 02/2028</t>
  </si>
  <si>
    <t>PROPINOX CLORHIDRATO 10MG + CLONIXINATO LISINA 125MG (PLIDAN COMPUESTO) CJ X 10 TAB (MEGALABS) FV. 03/2028</t>
  </si>
  <si>
    <t>PROPINOX CLORHIDRATO 10MG/ML (PLIDAN) GOTAS X 20ML (MEGALABS) FV. 05/2028</t>
  </si>
  <si>
    <t>PROPINOXATO 10MG+ CLONIXINATO DE LISINA 125MG (FARSENTAL COMPUESTO) CJ X 10 TABL (FARDEL) FV.10/2028</t>
  </si>
  <si>
    <t>PROPRANOLOL 40MG CJ X 20 COMP (COASPHARMA) FV. 01/2027</t>
  </si>
  <si>
    <t>PROPRANOLOL 40MG CJ X 20 COMP (COASPHARMA) FV. 06/2026</t>
  </si>
  <si>
    <t>PROPRANOLOL 40MG CJ X 20 COMP (PLUSANDEX) FV. 03/2028</t>
  </si>
  <si>
    <t>QUETIAPINA 100MG (DROPIL) CJ X 40 COMP (DOLLDER) FV. 09/2027</t>
  </si>
  <si>
    <t>QUETIAPINA 100MG (QUETIVAL) CJ X 30 TABL (VALMORCA) FV. 08/2027</t>
  </si>
  <si>
    <t>QUETIAPINA 200MG (DROPIL) CJ X 40 COMP (DOLLDER) FV. 06/2027</t>
  </si>
  <si>
    <t>QUETIAPINA 200MG (PIMATINA) CJ X 30 TABL (CLEO) FV. 02/2026</t>
  </si>
  <si>
    <t>QUETIAPINA 200MG (QUETIAPLUS) CJ X 30 COMP (DPT) FV. 06/2027</t>
  </si>
  <si>
    <t>QUETIAPINA 200MG (QUETIVAL) CJ X 30 TABL (VALMORCA) FV. 08/2027</t>
  </si>
  <si>
    <t>QUETIAPINA 25MG (PIMATINA) CJ X 30 TABL (CLEO) FV. 11/2026</t>
  </si>
  <si>
    <t>QUETIAPINA 25MG (QUETIVAL) CJ X 30 TABL (VALMORCA) FV. 08/2027</t>
  </si>
  <si>
    <t>QUETIAPINA 25MG CJ X 30 TABL (PSICOFARMA) FV. 07/2026</t>
  </si>
  <si>
    <t>RAMIPRIL 2.5MG (RAMIPRES) CJ X 30 COMP (MEGALABS) FV. 07/2028</t>
  </si>
  <si>
    <t>RAMIPRIL 5MG (RAMIPRES) CJ X 30 COMP (MEGALABS) FV. 07/2028</t>
  </si>
  <si>
    <t>RAMIPRIL 5MG CJ X 28 TABL (OB MEDICAL) FV. 12/2027</t>
  </si>
  <si>
    <t>RANITIDINA 150MG (PRISTAN 150) CJ X 10 TABL (PRISM) FV.10/2027</t>
  </si>
  <si>
    <t>RANITIDINA 150MG (VIZERUL) CJ X 10 COMP (DOLLDER) FV. 02/2028</t>
  </si>
  <si>
    <t>RANITIDINA 300MG (RANIB) CJ X 10 TAB (HUMAN BIOSCIENCE) FV. 09/2027</t>
  </si>
  <si>
    <t>RANITIDINA 300MG (RANIB) CJ X 30 TAB (HUMAN BIOSCIENCE) FV. 09/2027</t>
  </si>
  <si>
    <t>RANITIDINA 300MG (VIZERUL) CJ X 10 TABL (DOLLDER) FV. 03/2028</t>
  </si>
  <si>
    <t>RANITIDINA 300MG CJ X 10 TABL (H&amp;M) FV. 05/2027</t>
  </si>
  <si>
    <t>RANITIDINA 75MG (VIZERUL) CJ X 10 COMP (DOLLDER) FV. 07/2028</t>
  </si>
  <si>
    <t>RANITIDINA 75MG (VIZERUL) CJ X 20 COMP (DOLLDER) FV. 09/2028</t>
  </si>
  <si>
    <t>RIFAMICINA 1% SPRAY X 25ML (ZUKATI) FV. 01/2028</t>
  </si>
  <si>
    <t>RIFAMPICINA 300MG CJ X 4 CAPS (VINCENTI) FV. 06/2028</t>
  </si>
  <si>
    <t>RIFAXIMINA 200MG (RIFENDI) CJ X 10 COMP (ZUOZ) FV. 01/2027</t>
  </si>
  <si>
    <t>RIFAXIMINA 200MG CJ X 10 TAB (BIOGLASS) FV. 02/2028</t>
  </si>
  <si>
    <t>RIFAXIMINA 400MG (RIXIGAL) CJ X 6 TABL (PHARMETIQUE) FV. 02/2028</t>
  </si>
  <si>
    <t>RIFAXIMINA 550MG (RIFENDI) CJ X 10 COMP (ZUOZ) FV. 01/2027</t>
  </si>
  <si>
    <t>RIFAXIMINA 550MG (RIXIGAL) CJ X 14 TABL (PHARMETIQUE) FV. 02/2027</t>
  </si>
  <si>
    <t>RISEDRONATO SODICO 150MG (OXIDREN) CJ X 1 COMP (LETI) FV. 03/2029</t>
  </si>
  <si>
    <t>RISPERIDONA 1MG (ESQUIDONE) CJ X 30 TAB (VALMORCA) FV. 05/2030</t>
  </si>
  <si>
    <t>RISPERIDONA 1MG (RIDAL) CJ X 20 COMP (ROWE) FV. 09/2028</t>
  </si>
  <si>
    <t>RISPERIDONA 1MG CJ X 20 TABL (FARMAMED) FV. 04/2027</t>
  </si>
  <si>
    <t>RISPERIDONA 1MG/ML (ESQUIDONE) GOTAS X 20ML (VALMORCA) FV. 07/2027</t>
  </si>
  <si>
    <t>RISPERIDONA 1MG/ML (RIDAL) GOTAS X 20ML (ROWE) FV. 07/2028</t>
  </si>
  <si>
    <t>RISPERIDONA 1MG/ML (RISPERDON) GOTAS X 20ML (CAI) FV. 05/2027</t>
  </si>
  <si>
    <t>RISPERIDONA 2MG (ESQUIDONE) CJ X 30 TABL (VALMORCA) FV. 02/2030</t>
  </si>
  <si>
    <t>RISPERIDONA 2MG (RIDAL) CJ X 20 COMP (ROWE) FV. 08/2028</t>
  </si>
  <si>
    <t>RISPERIDONA 2MG CJ X 20 TAB (FARMAMED) FV. 04/2027</t>
  </si>
  <si>
    <t>RISPERIDONA 3MG (ESQUIDONE) CJ X 30 TABL (VALMORCA) FV. 03/2030</t>
  </si>
  <si>
    <t>RISPERIDONA 3MG (RIDAL) CJ X 20 COMP (ROWE) FV. 04/2028</t>
  </si>
  <si>
    <t>RIVAROXABAN 10MG (ASARAP) CJ X 30 COMP (LETI) FV. 05/2027</t>
  </si>
  <si>
    <t>RIVAROXABAN 10MG (BLOKXA) CJ X 14 TAB (MCK) FV. 03/2027</t>
  </si>
  <si>
    <t>RIVAROXABAN 10MG (RIVAPROF) CJ X 30 TABL (VALMORCA) FV. 06/2027</t>
  </si>
  <si>
    <t>RIVAROXABAN 10MG (RIVAREX) CJ X 30 TAB (DOLLDER) FV. 07/2027</t>
  </si>
  <si>
    <t>RIVAROXABAN 10MG CJ X 14 TABL (KMPLUS) FV. 11/2027</t>
  </si>
  <si>
    <t>RIVAROXABAN 15MG (ASARAP) CJ X 30 TAB (LETI) FV. 05/2027</t>
  </si>
  <si>
    <t>RIVAROXABAN 15MG (BAROXTAN) CJ X 30 TABL (ZORIAK) FV. 06/2026</t>
  </si>
  <si>
    <t>RIVAROXABAN 15MG (BLOKXA) CJ X 14 TABL (MCK) FV. 04/2027</t>
  </si>
  <si>
    <t>RIVAROXABAN 15MG (RIVAPROF) CJ X 30 TABL (VALMORCA) FV. 08/2027</t>
  </si>
  <si>
    <t>RIVAROXABAN 15MG (RIVAREX) CJ X 30 TAB (DOLLDER) FV. 06/2027</t>
  </si>
  <si>
    <t>RIVAROXABAN 15MG CJ X 30 TABL (DISTRILAB) FV. 08/2027</t>
  </si>
  <si>
    <t>RIVAROXABAN 20MG (ASARAP) CJ X 30 TAB (LETI) FV. 05/2027</t>
  </si>
  <si>
    <t>RIVAROXABAN 20MG (BAROXTAN) CJ X 30 TABL (ZORIAK) FV. 06/2026</t>
  </si>
  <si>
    <t>RIVAROXABAN 20MG (BLOKXA) CJ X 14 TABL (MCK) FV. 06/2027</t>
  </si>
  <si>
    <t>RIVAROXABAN 20MG (RIVAPROF) CJ X 30 TABL (VALMORCA) FV.08/2027</t>
  </si>
  <si>
    <t>RIVAROXABAN 20MG (RIVAREX) CJ X 30 TAB (DOLLDER) FV. 06/2027</t>
  </si>
  <si>
    <t>RIVAROXABAN 20MG CJ X 10 TAB (VINCENTI) FV. 04/2027</t>
  </si>
  <si>
    <t>RIVAROXABAN 20MG CJ X 14 TABL (KMPLUS) FV. 11/2027</t>
  </si>
  <si>
    <t>RIVAROXABAN 20MG CJ X 30 TABL (DISTRILAB) FV. 08/2027</t>
  </si>
  <si>
    <t>ROSUVASTATINA 10MG (ROSUTAN) CJ X 30 TABL (ZORIAK) FV. 03/2027</t>
  </si>
  <si>
    <t>ROSUVASTATINA 10MG CJ X 10 TAB (LA SANTE) FV. 04/2027</t>
  </si>
  <si>
    <t>ROSUVASTATINA 10MG CJ X 30 TAB (LA SANTE) FV. 07/2027</t>
  </si>
  <si>
    <t>ROSUVASTATINA 10MG CJ X 30 TABL (BRIXMEDIC) FV. 05/2027</t>
  </si>
  <si>
    <t>ROSUVASTATINA 20MG CJ X 10 TAB (LA SANTE) FV. 02/2027</t>
  </si>
  <si>
    <t>ROSUVASTATINA 20MG CJ X 30 COMP (GENVEN) FV. 11/2026</t>
  </si>
  <si>
    <t>ROSUVASTATINA 20MG CJ X 30 TAB (ANGELUS) FV. 04/2027</t>
  </si>
  <si>
    <t>ROSUVASTATINA 20MG CJ X 30 TAB (BRIXMEDIC) FV. 04/2027</t>
  </si>
  <si>
    <t>SACCHAROMYCES BOULARDII 5 BILLONES (DIISFLOR) CJ X 15 SOBRES X 1.3 GR (DISTRILAB) FV. 11/2026</t>
  </si>
  <si>
    <t>SACCHAROMYCES BOULARDII 5 BILLONES (PROLARDII) SOBRE X 1.3GR (PHARMETIQUE) FV. 05/2027</t>
  </si>
  <si>
    <t>SACUBITRILO 24.3MG + VALSARTAN 25.7MG CJ X 30 TABL (DISTRILAB) FV. 04/2028</t>
  </si>
  <si>
    <t>SACUBITRILO 24MG + VALSARTAN 26MG (TEROVAN 50) CJ X 30 COMP (ASOFARMA) FV.11/2026</t>
  </si>
  <si>
    <t>SACUBITRILO 49MG + VALSARTAN 51MG (BITRILVA) CJ X 30 TABL (ZORIAK) FV. 10/2027</t>
  </si>
  <si>
    <t>SACUBITRILO 97MG + VALSARTAN 103MG (TEROVAN 200) CJ X 30 COMP (ASOFARMA) FV. 03/2027</t>
  </si>
  <si>
    <t>SAL EFERVESCENTE (DISFRUTA) SOBRE X 5GR CLASICO (MAVER) FV. 10/2027</t>
  </si>
  <si>
    <t>SAL EFERVESCENTE (DISFRUTA) SOBRE X 5GR SABOR A LIMON (MAVER) FV. 01/2027</t>
  </si>
  <si>
    <t>SALBUTAMOL 0.5% (SALBUROL) SOL P/INH X 20ML (VALMORCA) FV. 05/2027</t>
  </si>
  <si>
    <t>SALBUTAMOL 0.5% 5MG/ML SOL P/INH X 20ML (DISTRILAB) FV. 11/2027</t>
  </si>
  <si>
    <t>SALBUTAMOL 100MCG (FARMAREST) INHALADOR X 200 DOSIS (FARMACEUTICA HISPANOAMERICANA) FV. 09/2026</t>
  </si>
  <si>
    <t>SALBUTAMOL 100MCG (SACRUSYT) INHALADOR X 200 DOSIS (FAES FARMA) F.V 05/2027</t>
  </si>
  <si>
    <t>SALBUTAMOL 100MCG (SALBUMED) INHALADOR X 200 DOSIS (CIPLA) F.V 02/2027</t>
  </si>
  <si>
    <t>SALBUTAMOL 100MCG + DIPROPIONATO BECLOMETASONA 50MCG (VENTICORT) X 200 DOSIS (OFTALMI) FV. 10/2027</t>
  </si>
  <si>
    <t>SALBUTAMOL 100MCG X 200 DOSIS INH (DISTRILAB) FV. 09/2027</t>
  </si>
  <si>
    <t>SALBUTAMOL 100MCG X 200 DOSIS INH (ZAKI) FV. 10/2027</t>
  </si>
  <si>
    <t>SALBUTAMOL 2.5MG/2.5ML (ROIBUMOL) SOL P/NEBULIZAR CJ X 5 AMP (ROIPHARMA)  FV 05/2027</t>
  </si>
  <si>
    <t>SALBUTAMOL 5MG/1ML (SALBUQUIT) SOL P/NEBULIZAR X 15ML (2N) FV. 07/2027</t>
  </si>
  <si>
    <t>SALMETEROL 25MCG (BRULSAR) INHALADOR X 120 DOSIS (FARMACEUTICA HISPANOMERICANA) FV. 07/2027</t>
  </si>
  <si>
    <t>SALMETEROL 25MCG + FLUTICASONA 125MCG (FLUTIXAIR) INHALADOR X 120 DOSIS (ROWE) FV. 06/2027</t>
  </si>
  <si>
    <t>SALMETEROL 25MCG + FLUTICASONA 250MCG (VENTIDUO PLUS) INHALADOR X 120 DOSIS (BIO-MERCY) FV. 05/2027</t>
  </si>
  <si>
    <t>SALMETEROL 25MCG + FLUTICASONA 250MCG INHALADOR X 120 DOSIS (KMPLUS) FV. 05/2027</t>
  </si>
  <si>
    <t>SALMETEROL 25MCG + FLUTICASONA 50MCG (FLUTIXAIR) INHALADOR X 120 DOSIS (ROWE) FV. 04/2027</t>
  </si>
  <si>
    <t>SALMETEROL 25MCG+FLUTICASONA 50MCG (ULFHINLAS-AIR) INHALADOR X 120 DOSIS (FARMA HISPANOAMERICANA) FV.05/2026</t>
  </si>
  <si>
    <t>SALMETEROL 50MCG + FLUTICASONA 100MCG (INHILAC) CJ X 60 CAP + INHALADOR (LETI) FV. 10/2026</t>
  </si>
  <si>
    <t>SAX SOLUCION FRASCO X 135ML C/CANULA VAGINAL (BIOTECH) FV. 06/2028</t>
  </si>
  <si>
    <t>SAXACID SOLUCION FRASCO X 135ML C/CANULA VAGINAL (BIOTECH) FV. 06/2027</t>
  </si>
  <si>
    <t>SECNIDAZOL 1G CJ X 2 COMP (COASPHARMA) FV. 11/2026</t>
  </si>
  <si>
    <t>SECNIDAZOL 1G CJ X 2 COMP (GENVEN) FV. 06/2027</t>
  </si>
  <si>
    <t>SECNIDAZOL 1G CJ X 2 TAB (COLMED INTERNATIONAL) FV. 02/2028</t>
  </si>
  <si>
    <t>SECNIDAZOL 1G CJ X 2 TABL (CALOX) FV. 07/2028</t>
  </si>
  <si>
    <t>SECNIDAZOL 1G CJ X 2 TABL (GENCER) FV. 08/2029</t>
  </si>
  <si>
    <t>SECNIDAZOL 500MG (SECNIDEX) CJ X 4 TABL (PLUSANDEX)  F.V 05/2030</t>
  </si>
  <si>
    <t>SECNIDAZOL 500MG CJ X 4 TAB (KIMICEG) FV. 05/2027</t>
  </si>
  <si>
    <t>SECNIDAZOL 500MG CJ X 4 TABL (FARMAMED) FV. 02/2027</t>
  </si>
  <si>
    <t>SENOSIDOS 8.6MG + DOCUSATO SODICO 50MG (SENOCOLAX) CJ X 10 TABL (TIARES) FV. 12/2026</t>
  </si>
  <si>
    <t>SERTRALINA 100MG CJ X 20 COMP (SPEFAR) FV. 03/2027</t>
  </si>
  <si>
    <t>SERTRALINA 50MG (CONEXINE) CJ X 30 COMP (ADIUM) FV.09/2026</t>
  </si>
  <si>
    <t>SERTRALINA 50MG CJ X 10 TAB (LATTAN) FV. 09/2027</t>
  </si>
  <si>
    <t>SERTRALINA 50MG CJ X 10 TABL (ARTE MEDICO) FV. 08/2027</t>
  </si>
  <si>
    <t>SERTRALINA 50MG CJ X 10 TABL (CALOX) FV. 03/2028</t>
  </si>
  <si>
    <t>SERTRALINA 50MG CJ X 10 TABL (LA SANTE) FV. 01/2027</t>
  </si>
  <si>
    <t>SERTRALINA 50MG CJ X 30 TAB (CALOX) FV. 05/2028</t>
  </si>
  <si>
    <t>SERTRALINA 50MG CJ X 30 TAB (CLEO) FV. 04/2027</t>
  </si>
  <si>
    <t>SERTRALINA 50MG CJ X 30 TAB (GENVEN) FV. 11/2027</t>
  </si>
  <si>
    <t>SERTRALINA 50MG CJ X 30 TABL (LA SANTE) FV. 09/2027</t>
  </si>
  <si>
    <t>SILDENAFIL 100MG (BIOGRA) CJ X 8 TAB (BIOVENEZUELA) FV. 04/2026</t>
  </si>
  <si>
    <t>SILDENAFIL 100MG (DUROVAL) CJ X 1 TABL (VALMORCA) FV. 07/2030</t>
  </si>
  <si>
    <t>SILDENAFIL 100MG (DUROVAL) CJ X 2 TABL (VALMORCA) FV. 07/2030</t>
  </si>
  <si>
    <t>SILDENAFIL 100MG (ERBRIX-100) CJ X 8 TABL (BRIXMEDIC) FV. 09/2027</t>
  </si>
  <si>
    <t>SILDENAFIL 100MG (SILDEX) CJ X 1 TAB (PLUSANDEX) FV. 04/2027</t>
  </si>
  <si>
    <t>SILDENAFIL 100MG (SILDEX) CJ X 2 TAB (PLUSANDEX) FV. 05/2027</t>
  </si>
  <si>
    <t>SILDENAFIL 100MG (VIGOSIL) CJ X 4 TAB (2N) FV. 09/2029</t>
  </si>
  <si>
    <t>SILDENAFIL 50MG (DUROVAL) CJ X 1 TAB (VALMORCA) FV. 05/2030</t>
  </si>
  <si>
    <t>SILDENAFIL 50MG (DUROVAL) CJ X 10 TABL (VALMORCA) FV. 02/2030</t>
  </si>
  <si>
    <t>SILDENAFIL 50MG (DUROVAL) CJ X 2 TABL (VALMORCA) FV. 05/2030</t>
  </si>
  <si>
    <t>SILDENAFIL 50MG (DUROVAL) CJ X 3 TABL (VALMORCA) FV. 02/2030</t>
  </si>
  <si>
    <t>SILDENAFIL 50MG (LANDGRA) CJ X 2 TAB FV. 03/2028</t>
  </si>
  <si>
    <t>SILDENAFIL 50MG (SILDEX) CJ X 1 TAB (PLUSANDEX) FV 04/2028</t>
  </si>
  <si>
    <t>SILDENAFIL 50MG (SILDEX) CJ X 2 TABL (PLUSANDEX) FV. 04/2028</t>
  </si>
  <si>
    <t>SILDENAFIL 50MG (ZOST) CJ X 1 TAB (DOLLDER) FV. 06/2027</t>
  </si>
  <si>
    <t>SILDENAFIL 50MG (ZOST) CJ X 2 TABL (DOLLDER) FV. 04/2028</t>
  </si>
  <si>
    <t>SILDENAFIL 50MG (ZOST) CJ X 4 TAB (DOLLDER) FV. 01/2028</t>
  </si>
  <si>
    <t>SILDENAFIL 50MG CJ X 2 TABL (COASPHARMA) FV. 07/2026</t>
  </si>
  <si>
    <t>SILDENAFIL 50MG CJ X 2 TABL (KIMICEG) FV. 05/2027</t>
  </si>
  <si>
    <t>SILDENAFIL 50MG CJ X 4 TABL (NEO QUIMICA) FV. 04/2027</t>
  </si>
  <si>
    <t>SIMETICONA 125MG (AEROFLAT) CJ X 10 CAPS BLANDAS (COFASA) FV. 06/2028</t>
  </si>
  <si>
    <t>SIMETICONA 125MG (ANTIFOM) CJ X 10 TABL MASTICABLES (VARGAS) FV. 11/2026</t>
  </si>
  <si>
    <t>SIMETICONA 125MG (ANTIGASES) CJ X 10 CAPS BLANDAS (SALUDX) FV. 07/2027</t>
  </si>
  <si>
    <t>SIMETICONA 125MG (DIMEZIN MAX) CJ X 10 TABL (TEUTO) FV. 03/2027</t>
  </si>
  <si>
    <t>SIMETICONA 125MG (EVIGAX) CJ X 10 CAPS BLANDAS (VIVAX) FV. 04/2027</t>
  </si>
  <si>
    <t>SIMETICONA 125MG (EVIGAX) CJ X 20 CAPS BLANDAS (VIVAX) FV. 07/2028</t>
  </si>
  <si>
    <t>SIMETICONA 125MG (FESTASIM) CJ X 12 TAB (CALOX) FV. 03/2027</t>
  </si>
  <si>
    <t>SIMETICONA 125MG (FLADAC) CJ X 10 CAPS BLANDA (DAC 55) FV.04/2027</t>
  </si>
  <si>
    <t>SIMETICONA 125MG (FLATORIL) CJ X 20 CAPS (ELMOR) FV. 02/2027</t>
  </si>
  <si>
    <t>SIMETICONA 125MG (FLATVIN) CJ X 10 CAPS BLANDAS (VINCENTI) FV. 10/2027</t>
  </si>
  <si>
    <t>SIMETICONA 160MG (ANTIFOM FORTE) CJ X 10 TABL (VARGAS) FV. 05/2027</t>
  </si>
  <si>
    <t>SIMETICONA 40MG (ANTIFOM) CJ X 10 TABL (VARGAS) FV. 02/2027</t>
  </si>
  <si>
    <t>SIMETICONA 75MG/ML GOTAS X 15ML SABOR CEREZA (SALUDX) FV. 08/2027</t>
  </si>
  <si>
    <t>SIMETICONA 80MG/ML (AEROFLAT) GOTAS X 20ML (COFASA) FV. 08/2027</t>
  </si>
  <si>
    <t>SIMETICONA 80MG/ML (ANTIFOM) GOTAS X 20ML (VARGAS) FV. 04/2027</t>
  </si>
  <si>
    <t>SIMETICONA 80MG/ML (FLATORIL) GOTAS X 20ML (ELMOR) FV. 10/2026</t>
  </si>
  <si>
    <t>SIMVASTATINA 20MG (CYNT) CJ X 20 COMP (DOLLDER) FV. 07/2028</t>
  </si>
  <si>
    <t>SIMVASTATINA 40MG (CYNT) CJ X 10 COMP (DOLLDER) FV. 09/2028</t>
  </si>
  <si>
    <t>SITAGLIPTINA 100MG CJ X 30 TABL (ANGELUS) FV. 03/2027</t>
  </si>
  <si>
    <t>SITAGLIPTINA 50MG + METFORMINA 500MG (SIGLIPMET) CJ X 30 TAB (BUKA) FV.01/2028</t>
  </si>
  <si>
    <t>SOLIFENACINA 5MG (SOLIFTEN) CJ X 30 TABL (ZORIAK) FV.11/2026</t>
  </si>
  <si>
    <t>SOLUCION HIPERTONICA (SOLUMAR) SPRAY X 30ML (DLAB) FV. 11/2026</t>
  </si>
  <si>
    <t>SOLUCION HIPERTONICA (SOLUMAR) SPRAY X 60ML (DLAB) FV. 05/2027</t>
  </si>
  <si>
    <t>SOLUCION UNICA PARA LENTES DE CONTACTO BLANDOS (MULTIPLUS ULTRA) SOL X 120ML (ALGOL) FV. 09/2028</t>
  </si>
  <si>
    <t>SOLUCION UNICA PARA LENTES DE CONTACTO BLANDOS (MULTIPLUS ULTRA) SOL X 240ML (ALGOL) FV.08/2028</t>
  </si>
  <si>
    <t>SOLUCION UNICA PARA LENTES DE CONTACTO BLANDOS (MULTIPLUS ULTRA) SOL X 360ML (ALGOL) FV. 08/2028</t>
  </si>
  <si>
    <t>SUBSALICILATO DE BISMUTO 262 (GASTRO ALIV) CJ X 10 COMP MASTICABLES SABOR A MENTA CHERRY (MAVER) FV. 06/2026</t>
  </si>
  <si>
    <t>SUBSALICILATO DE BISMUTO 262MG (PEPSADEL) CJ X 12 TABL MASTICABLES SABOR A FRESA (FARDEL) FV. 09/2028</t>
  </si>
  <si>
    <t>SUCRALFATO 1GR (SUCRADEL) SOBRE GRANULADO X 6GR SABOR A BANANA (DISKAM) FV. 02/2028</t>
  </si>
  <si>
    <t>SUCRALFATO 1GR CJ X 10 TABL (CLEO) FV. 08/2027</t>
  </si>
  <si>
    <t>SULFATO DE ZINC 10MG/ML (ZENTIM) SOL ORAL X 20ML (LETI) FV.05/2027</t>
  </si>
  <si>
    <t>SULFATO FERROSO 125MG/ML GOTAS X 20ML (LAPROFF) FV. 11/2026</t>
  </si>
  <si>
    <t>SULFATO FERROSO 300MG BLIST X 10 TAB (LAPROFF) FV. 08/2027</t>
  </si>
  <si>
    <t>SULFATO FERROSO 300MG BLIST X 10 TABL (ECAR) FV. 12/2026</t>
  </si>
  <si>
    <t>SULFATO FERROSO 300MG CJ X 10 TAB (LAND) FV. 04/2027</t>
  </si>
  <si>
    <t>SULTAMICILINA 375MG CJ X 10 TABL (REMENY) FV. 08/2027</t>
  </si>
  <si>
    <t>SULTAMICILINA 750MG (SULPRAD) CJ X 10 TABL (DPT) FV. 09/2027</t>
  </si>
  <si>
    <t>SULTAMICILINA 750MG (SULTAHEM) CJ X 10 TABL (ADN MEDICAL) FV. 08/2027</t>
  </si>
  <si>
    <t>SULTAMICILINA 750MG CJ X 10 TABL (ANGELUS) FV. 11/2026</t>
  </si>
  <si>
    <t>SULTAMICILINA 750MG CJ X 10 TABL (DAC) FV. 12/2026</t>
  </si>
  <si>
    <t>SULTAMICILINA 750MG CJ X 10 TABL (DISTRILAB) FV. 11/2026</t>
  </si>
  <si>
    <t>SUMATRIPTAN 100MG (MIGRAVAL) CJ X 4 COMP (ROWE) FV. 03/2028</t>
  </si>
  <si>
    <t>SUPLEMENTO ALIMENTICIO (D MAIS) GOTAS X 20ML (POLIMAIS) FV. 08/2026</t>
  </si>
  <si>
    <t>SUPLEMENTO ALIMENTICIO (GLUTAPAK R) SOBRE X 15GR (MEGALABS) FV. 10/2026</t>
  </si>
  <si>
    <t>SUPLEMENTO ALIMENTICIO (GLUTAPAK-10) SOBRE X 15GR (ENTEREX) FV. 06/2027</t>
  </si>
  <si>
    <t>SUPLEMENTO ALIMENTICIO DE VITAMINAS Y MINERALES (MATERNITY GEST) CJ X 60 TAB (AIRELA) FV. 06/2027</t>
  </si>
  <si>
    <t>SUPLEMENTO ALIMENTICIO DE VITAMINAS Y MINERALES (MATERNITY LACT) CJ X 60 TAB (AIRELA) FV. 01/2027</t>
  </si>
  <si>
    <t>SUPLEMENTO DIETARIO CON VITAMINAS Y MINERALES (9-VIT NATAL) CJ X 30 CAPS BLANDAS (DPT) F.V 11/2026</t>
  </si>
  <si>
    <t>TADALAFIL 20MG (TADAFOX) CJ X 2 TABL (VALMORCA) FV. 05/2028</t>
  </si>
  <si>
    <t>TADALAFIL 20MG (VECTUS) CJ X 1 TAB (SIEGFRIED) FV. 05/2027</t>
  </si>
  <si>
    <t>TADALAFIL 20MG (VECTUS) CJ X 2 TAB (SIEGFRIED) FV. 09/2026</t>
  </si>
  <si>
    <t>TADALAFIL 5MG (VECTUS) CJ X 10 TAB (SIEGFRIED) FV. 05/2027</t>
  </si>
  <si>
    <t>TADALAFILO 20MG (TADAFOX) CJ X 1 TABL (VALMORCA) FV. 03/2028</t>
  </si>
  <si>
    <t>TADALAFILO 20MG (TALFIDEX) CJ X 1 TAB (PLUSANDEX) FV. 04/2027</t>
  </si>
  <si>
    <t>TADALAFILO 20MG (TALFIDEX) CJ X 2 TAB (PLUSANDEX) FV. 08/2027</t>
  </si>
  <si>
    <t>TADALAFILO 20MG (TALYSTOR) CJ X 1 TABL MAST (PHARMETIQUE) FV. 08/2027</t>
  </si>
  <si>
    <t>TADALAFILO 5MG (DUROCOF) CJ X 30 TABL (COFASA) FV. 11/2027</t>
  </si>
  <si>
    <t>TADALAFILO 5MG (TADAFOX) CJ X 30 TABL (VALMORCA) FV. 08/2030</t>
  </si>
  <si>
    <t>TADALAFILO 5MG (TALFIDEX) CJ X 30 TABL (PLUSANDEX) FV.11/2027</t>
  </si>
  <si>
    <t>TADALAFILO 5MG (TALYSTOR) CJ X 10 TABL MAST (PHARMETIQUE) FV. 10/2026</t>
  </si>
  <si>
    <t>TADALAFILO 5MG CJ X 30 TABL (GENVEN) FV. 04/2027</t>
  </si>
  <si>
    <t>TAMSULOSINA 0.4MG (BIOTAMSUL) CJ X 30 TABL (BIO-MERCY) FV. 05/2027</t>
  </si>
  <si>
    <t>TAMSULOSINA 0.4MG (TAMOSTIN) CJ X 20 CAP LP (LETI) FV. 05/2027</t>
  </si>
  <si>
    <t>TAMSULOSINA 0.4MG (TAMSUHEM) CJ X 10 TABL (ADN MEDICAL) FV. 07/2027</t>
  </si>
  <si>
    <t>TAMSULOSINA 0.4MG (TAMSULON) CJ X 30 CAP (ADIUM) FV. 05/2026</t>
  </si>
  <si>
    <t>TAMSULOSINA 0.4MG (TAMSUPRAD) CJ X 30 TABL (DPT) FV. 07/2027</t>
  </si>
  <si>
    <t>TAMSULOSINA 0.4MG (TAMSUPROS) CJ X 30 CAPS (ZORIAK) FV. 08/2027</t>
  </si>
  <si>
    <t>TAMSULOSINA 0.4MG (TANSUDEX) CJ X 30 TABL (PLUSANDEX)  FV. 06/2028</t>
  </si>
  <si>
    <t>TAMSULOSINA 0.4MG (UROSINA) CJ X 30 TABL (ANGELUS) FV. 01/2027</t>
  </si>
  <si>
    <t>TAMSULOSINA 0.4MG + DUTASTERIDA 0.5MG (DUOTAMOSTIN) CJ X 30 CAP LP (LETI) FV. 04/2027</t>
  </si>
  <si>
    <t>TAMSULOSINA 0.4MG BLIST. X 10 TABL (CRUZ VERDE) F.V 10/2027</t>
  </si>
  <si>
    <t>TAMSULOSINA 0.4MG CJ X 30 CAPS (ALESS PHARMACEUTICALS) F.V 01/2027</t>
  </si>
  <si>
    <t>TAMSULOSINA 0.4MG CJ X 30 TAB (BUKA) FV. 02/2027</t>
  </si>
  <si>
    <t>TAMSULOSINA 0.4MG LP CJ X 10 TABL (ARTE MEDICO) FV. 11/2027</t>
  </si>
  <si>
    <t>TELMISARTAN 40MG (BIOTELMIC) CJ X 30 TABL (BIO-MERCY) FV. 05/2027</t>
  </si>
  <si>
    <t>TELMISARTAN 80 MG (OBCARDIS) CJ X 30 TABL (OB MEDICAL) FV. 12/2027</t>
  </si>
  <si>
    <t>TELMISARTAN 80MG (BIOTELMIC) CJ X 30 TABL (BIO-MERCY) FV. 05/2027</t>
  </si>
  <si>
    <t>TELMISARTAN 80MG + CLORTALIDONA 12.5MG (DIUCOR 80) CJ X 30 TAB (DPT) FV. 02/2027</t>
  </si>
  <si>
    <t>TELMISARTAN 80MG CJ X 10 TAB (KMPLUS) FV.12/2026</t>
  </si>
  <si>
    <t>TEOFILINA 100MG CJ X 10 TAB (BUKA) FV. 08/2026</t>
  </si>
  <si>
    <t>TERBINAFINA 1% (LOSIL-S) SOL TOPICA X 30ML (ALPHARMA) FV. 07/2026</t>
  </si>
  <si>
    <t>TERBINAFINA 1% (PERTEN) SOL TOPICA X 30ML (SIEGFRIED) FV. 03/2027</t>
  </si>
  <si>
    <t>TERBINAFINA 1% (PERTEN) SPRAY X 30ML (SIEGFRIED) FV. 04/2027</t>
  </si>
  <si>
    <t>TERBINAFINA 250MG (PERTEN) CJ X 20 TAB (SIEGFRIED) FV. 05/2027</t>
  </si>
  <si>
    <t>TETRACICLINA 500MG CJ X 30 TABL (ALFA) FV. 05/2028</t>
  </si>
  <si>
    <t>TETRAHIDROZOLINA 0.05% (CLEAR TEARS) SOL OFT X 5ML (BIOESTERIL) FV.04/2026</t>
  </si>
  <si>
    <t>TIAMAZOL 5MG (TIAZUNI) CJ X 30 TABL (UNIPHARMA) FV. 04/2026</t>
  </si>
  <si>
    <t>TIBOLONA 2.5MG (CLIMABEL) CJ X 30 COMP (DALT PHARMA) FV. 10/2026</t>
  </si>
  <si>
    <t>TIBOLONA 2.5MG (FOMENE) CJ X 28 COMP (LETI) FV. 02/2028</t>
  </si>
  <si>
    <t>TIBOLONA 2.5MG (TIBOZAK) CJ X 28 TAB (ZAKI) FV. 01/2028</t>
  </si>
  <si>
    <t>TIMOLOL 0.5% (BIOTILOL) GOTAS X 10ML (BIOGLASS) FV.07/2027</t>
  </si>
  <si>
    <t>TIMOLOL 0.5% (MATILOL) SOL OFT X 6ML (OFTALMI) FV. 09/2027</t>
  </si>
  <si>
    <t>TIMOLOL 0.5% GOTAS OFT X 10ML (DISTRILAB) FV. 08/2027</t>
  </si>
  <si>
    <t>TINIDAZOL 1G CJ X 4 TABL (GENFAR) FV.07/2026</t>
  </si>
  <si>
    <t>TINIDAZOL 500MG CJ X 4 TABL (PLUSANDEX) FV. 03/2028</t>
  </si>
  <si>
    <t>TINIDAZOL 500MG CJ X 8 TABL (COASPHARMA) F.V 02/2027</t>
  </si>
  <si>
    <t>TIOCOLCHICOSIDO 4MG (COLVAL) CJ X 12 COMP (VALMORCA) FV. 06/2029</t>
  </si>
  <si>
    <t>TIOCOLCHICOSIDO 4MG (EUSILEN) CJ X 15 COMP (COFASA) FV. 03/2030</t>
  </si>
  <si>
    <t>TIOCOLCHICOSIDO 4MG (EUSILEN) CJ X 8 COMP (COFASA) FV. 03/2030</t>
  </si>
  <si>
    <t>TIOCOLCHICOSIDO 4MG (TIOCHAX) CJ X 12 COMP (PLUSANDEX) FV. 03/2028</t>
  </si>
  <si>
    <t>TIOCOLCHICOSIDO 4MG CJ X 10 COMP (GENVEN) FV. 05/2029</t>
  </si>
  <si>
    <t>TIOCOLCHICOSIDO 4MG CJ X 10 TABL (DAC55) FV. 03/2027</t>
  </si>
  <si>
    <t>TIOCOLCHICOSIDO 4MG CJ X 10 TABL (FARMAMED) FV. 02/2027</t>
  </si>
  <si>
    <t>TIOCOLCHICOSIDO 4MG CJ X 10 TABL (LA SANTE) FV. 07/2027</t>
  </si>
  <si>
    <t>TIOCOLCHICOSIDO 4MG CJ X 12 TAB (CALOX) FV. 09/2028</t>
  </si>
  <si>
    <t>TIOCOLCHICOSIDO 8MG (TIOCOL) CJ X 10 TABL (PHARMETIQUE) FV. 01/2027</t>
  </si>
  <si>
    <t>TIOCOLCHICOSIDO 8MG (TRACTIL FORTE) CJ X 10 TAB (RONAVA) FV. 03/2027</t>
  </si>
  <si>
    <t>TIOCOLCHICOSIDO 8MG CJ X 10 TABL (H&amp;M) FV. 04/2027</t>
  </si>
  <si>
    <t>TIROTRICINA 0.1G/100ML + ANTIPIRINA 4G/100ML (OTAN) GOTAS OTICAS X 5ML (VINCENTI) FV. 04/2027</t>
  </si>
  <si>
    <t>TIZANIDINA 2MG CJ X 10 TABL (ANGELUS) FV. 08/2027</t>
  </si>
  <si>
    <t>TOBRAMICINA 0.3% (BIOMYCIN) GOT OFT X 5ML (BIOGLASS) FV. 11/2026</t>
  </si>
  <si>
    <t>TOBRAMICINA 0.3% (OPTOBRA) GOT OFT X 5ML (GDG PHARMA) FV. 10/2026</t>
  </si>
  <si>
    <t>TOBRAMICINA 0.3% (POENTOBRAL) SOL OFT X 5ML (POEN) FV. 12/2026</t>
  </si>
  <si>
    <t>TOBRAMICINA 0.3% (TOBRASOL) SOL OFT X 5ML (OFTALMI) FV. 08/2026</t>
  </si>
  <si>
    <t>TOBRAMICINA 0.3% + DEXAMETASONA 0.1% (BIODEX) SUSP OFT X 5ML (BIOGLASS) FV. 11/2026</t>
  </si>
  <si>
    <t>TOBRAMICINA 0.3% + DEXAMETASONA 0.1% (COFATODEX) SUSP OFT X 5ML (COFASA) FV. 11/2026</t>
  </si>
  <si>
    <t>TOBRAMICINA 0.3% + DEXAMETASONA 0.1% (OPTOBRA-D) GOT OFT X 5ML (GDG PHARMA) FV. 10/2026</t>
  </si>
  <si>
    <t>TOBRAMICINA 0.3% + DEXAMETASONA 0.1% (TODEX) SUSP OFT X 5ML (OFTALMI) FV. 09/2027</t>
  </si>
  <si>
    <t>TOBRAMICINA 0.3% + DEXAMETASONA 0.1% GOT OFT X 5ML (LAND) FV. 12/2027</t>
  </si>
  <si>
    <t>TOPIRAMATO 50MG (TOPICTUNI) CJ X 30 TABL (UNIPHARMA) FV. 07/2027</t>
  </si>
  <si>
    <t>TRIHIDROXIETILRUTINA 300MG (FLAVOL) CJ X 20 CAP (RONAVA) FV. 03/2030</t>
  </si>
  <si>
    <t>TRIMEBUTINA 200MG (DIMETIN) CJ X 20 TABL (DISTRILAB) FV. 09/2027</t>
  </si>
  <si>
    <t>TRIMEBUTINA 200MG BLIST X 10 TAB (LAPROFF) FV. 02/2027</t>
  </si>
  <si>
    <t>TRIMEBUTINA 200MG CJ X 10 TAB (DAC55) FV. 12/2027</t>
  </si>
  <si>
    <t>TRIMEBUTINA 200MG CJ X 10 TABL (CLEO) FV. 03/2027</t>
  </si>
  <si>
    <t>TRIMEBUTINA 200MG CJ X 10 TABL (H&amp;M) FV. 07/2027</t>
  </si>
  <si>
    <t>TRIMEBUTINA 200MG CJ X 10 TABL (KMPLUS) FV. 09/2027</t>
  </si>
  <si>
    <t>TRIMEBUTINA 200MG CJ X 20 TABL (COASPHARMA) FV. 11/2026</t>
  </si>
  <si>
    <t>TRIMEBUTINA 200MG CJ X 30 TAB (CALOX) FV.03/2027</t>
  </si>
  <si>
    <t>TRIMEBUTINA 200MG CJ X 30 TAB (GENFAR) FV. 06/2026</t>
  </si>
  <si>
    <t>TRIMEBUTINA 300MG (DOBRACID L.P) CJ X 30 TABL (LETI) FV. 03/2028</t>
  </si>
  <si>
    <t>TRIMEBUTINA 300MG (MUVETT) CJ X 20 TAB (VIVAX) FV. 04/2027</t>
  </si>
  <si>
    <t>TRIMEBUTINA 300MG (TANZAR) CJ X 10 TABL (CLEO) FV. 11/2026</t>
  </si>
  <si>
    <t>TRIMEBUTINA 300MG CJ X 10 TABL (KMPLUS) FV. 09/2027</t>
  </si>
  <si>
    <t>TRIMEBUTINA LP 300MG (BUMETIN RETARD) CJ 20 TABL (PHARMETIQUE) FV. 04/2027</t>
  </si>
  <si>
    <t>TRIMETAZIDINA 35MG (VASTARUNI MR) CJ X 30 TABL (UNIPHARMA) FV. 04/2027</t>
  </si>
  <si>
    <t>TRIMETOPRIM 160MG + SULFAMETOXAZOL 800MG (BACTRON FORTE) CJ X 10 TABL (RONAVA) FV. 04/2028</t>
  </si>
  <si>
    <t>TRIMETOPRIM 160MG + SULFAMETOXAZOL 800MG BLIST X 10 TAB (FAHD) FV. 03/2027</t>
  </si>
  <si>
    <t>TRIMETOPRIM 160MG + SULFAMETOXAZOL 800MG CJ X 10 TAB (KMPLUS) FV. 09/2026</t>
  </si>
  <si>
    <t>TRIMETOPRIM 160MG + SULFAMETOXAZOL 800MG CJ X 10 TABL (COASPHARMA) FV. 01/2027</t>
  </si>
  <si>
    <t>TRIMETOPRIM 80MG + SULFAMETOXAZOL 400MG (BACTRON) CJ X 20 TABL (RONAVA) FV. 01/2030</t>
  </si>
  <si>
    <t>TRIMETOPRIM 80MG + SULFAMETOXAZOL 400MG (CO-SULTRIN) CJ X 20 TABL (VALMORCA) FV. 08/2030</t>
  </si>
  <si>
    <t>TRIMETOPRIM 80MG + SULFAMETOXAZOL 400MG (SULTRIM) CJ X 20 TAB (ALESS PHARMACEUTICALS) FV. 09/2027</t>
  </si>
  <si>
    <t>TRIMETOPRIM 80MG + SULFAMETOXAZOL 400MG CJ X 10 TABL (LAND) FV. 09/2026</t>
  </si>
  <si>
    <t>TRIMETOPRIM 80MG + SULFAMETOXAZOL 400MG CJ X 10 TABL (ZAKI) FV.07/2028</t>
  </si>
  <si>
    <t>TRISILICATO MAGNESIO 250MG + OXIDO MAGNESIO 120MG + BISMUTO 50MG (POLANTAC) CJ X 10 TAB (POLINAC) FV. 01/2027</t>
  </si>
  <si>
    <t>TROPICAMIDA 0.5% + FENILEFRINA 5% (FOTORRETIN) SOL OFT X 5ML (POEN) FV. 06/2027</t>
  </si>
  <si>
    <t>VALACICLOVIR 1000MG CJ X 10 TABL (VINCENTI) FV. 10/2027</t>
  </si>
  <si>
    <t>VALACICLOVIR 500MG (VACICLOVIR) CJ X 10 TABL (ADN MEDICAL) FV.01/2027</t>
  </si>
  <si>
    <t>VALERIANA 100MG + MELISSA 50MG + PASIFLORA 50MG (SEDIVAL) CJ X 30 TABL (SIEGFRIED) FV. 06/2027</t>
  </si>
  <si>
    <t>VALERIANA 100MG + PASIFLORA 36MG (ARMONYL) CJ X 20 COMP (MAVER) FV. 07/2026</t>
  </si>
  <si>
    <t>VALERIANA 100MG + PASIFLORA 50MG (EQUALIV) CJ X 30 TAB (SIEGFRIED) FV. 09/2026</t>
  </si>
  <si>
    <t>VALERIANA 200MG + PASIFLORA 50MG + CAMOMILA 50MG (ARMONYL NOCHE) CJ X 20 COMP (MAVER) FV. 10/2026</t>
  </si>
  <si>
    <t>VALSARTAN 160MG (ALSART) CJ X 30 CAP (SIEGFRIED) FV.08/2027</t>
  </si>
  <si>
    <t>VALSARTAN 160MG (COFASUR) CJ X 30 TABL (COFASA) FV. 11/2027</t>
  </si>
  <si>
    <t>VALSARTAN 160MG (VALTAN) CJ X 30 TABL (ZORIAK) FV. 12/2027</t>
  </si>
  <si>
    <t>VALSARTAN 160MG + AMLODIPINA 10MG CJ X 10 TAB (LA SANTE) FV. 04/2027</t>
  </si>
  <si>
    <t>VALSARTAN 160MG + HIDROCLOROTIAZIDA 12.5MG (BICOL) CJ X 14 TABL (SIEGFRIED) F.V 07/2027</t>
  </si>
  <si>
    <t>VALSARTAN 160MG + HIDROCLOROTIAZIDA 12.5MG CJ X 10 COMP (GENERICOS DE CALIDAD) FV. 03/2027</t>
  </si>
  <si>
    <t>VALSARTAN 160MG CJ X 10 TAB (FARMAMED) FV. 06/2027</t>
  </si>
  <si>
    <t>VALSARTAN 160MG CJ X 10 TABL (ANGELUS) FV. 04/2027</t>
  </si>
  <si>
    <t>VALSARTAN 160MG CJ X 10 TABL (KMPLUS) FV.06/2027</t>
  </si>
  <si>
    <t>VALSARTAN 160MG CJ X 30 CAPS (GENVEN) FV. 05/2027</t>
  </si>
  <si>
    <t>VALSARTAN 160MG CJ X 30 TAB (DAC55) FV. 07/2027</t>
  </si>
  <si>
    <t>VALSARTAN 160MG CJ X 30 TAB (DISTRILAB) F.V 09/2027</t>
  </si>
  <si>
    <t>VALSARTAN 160MG CJ X 30 TABL (ANGELUS) FV. 06/2027</t>
  </si>
  <si>
    <t>VALSARTAN 80MG (ALSART) CJ X 10 CAP (SIEGFRIED) FV. 04/2026</t>
  </si>
  <si>
    <t>VALSARTAN 80MG (ALSART) CJ X 30 CAP (SIEGFRIED) FV. 10/2026</t>
  </si>
  <si>
    <t>VALSARTAN 80MG (COFASURE) CJ X 30 TABL (COFASA) FV. 11/2027</t>
  </si>
  <si>
    <t>VALSARTAN 80MG + AMLODIPINA 5MG CJ X 10 TAB (LA SANTE) FV. 04/2027</t>
  </si>
  <si>
    <t>VALSARTAN 80MG + HIDROCLOROTIAZIDA 12.5MG (BICOL) CJ X 14 TABL (SIEGFRIED) FV. 08/2027</t>
  </si>
  <si>
    <t>VALSARTAN 80MG + HIDROCLOROTIAZIDA 12.5MG (VALGEM PLUS) CJ X 10 TAB (GEMA LABS) FV. 02/2027</t>
  </si>
  <si>
    <t>VALSARTAN 80MG + HIDROCLOROTIAZIDA 12.5MG (VALGEM PLUS) CJ X 30 TAB (GEMA LABS) FV. 08/2027</t>
  </si>
  <si>
    <t>VALSARTAN 80MG + HIDROCLOROTIAZIDA 12.5MG CJ X 10 COMP (GENERICOS DE CALIDAD) FV. 03/2027</t>
  </si>
  <si>
    <t>VALSARTAN 80MG + HIDROCLOROTIAZIDA 12.5MG CJ X 14 TAB (CALOX) FV.04/2027</t>
  </si>
  <si>
    <t>VALSARTAN 80MG + HIDROCLOROTIAZIDA 12.5MG CJ X 14 TABL (LA SANTE) FV. 03/2027</t>
  </si>
  <si>
    <t>VALSARTAN 80MG CJ X 10 TAB (KMPLUS) FV. 06/2027</t>
  </si>
  <si>
    <t>VALSARTAN 80MG CJ X 14 TABL (LA SANTE) FV. 09/2026</t>
  </si>
  <si>
    <t>VALSARTAN 80MG CJ X 30 CAPS (GENVEN) FV. 05/2027</t>
  </si>
  <si>
    <t>VALSARTAN 80MG CJ X 30 TAB (BUKA) FV. 02/2027</t>
  </si>
  <si>
    <t>VALSARTAN 80MG CJ X 30 TABL (GENERICOS DE CALIDAD) FV. 04/2027</t>
  </si>
  <si>
    <t>VALSARTAN 80MG CJ X 30 TABL (LA SANTE) FV. 08/2027</t>
  </si>
  <si>
    <t>VALSARTAN CON SACUBITRILO 50MG (SACUTAN) CJ X 30 COMP (ZUOZ PHARMA) FV. 07/2027</t>
  </si>
  <si>
    <t>VENLAFAXINA 150MG (IDOXEN) CJ X 10 CAPS (DOLLDER) FV. 02/2028</t>
  </si>
  <si>
    <t>VENLAFAXINA 75MG CJ X 30 TABL (CLEO) FV. 02/2027</t>
  </si>
  <si>
    <t>VENLAFAXINA 75MG L.P. (IDOXEN) CJ X 10 CAPS (DOLLDER) FV. 04/2028</t>
  </si>
  <si>
    <t>VERAPAMILO 80MG (PAMWEL) CJ X 10 TABL (HUMAN BIOSCIENCE) FV. 09/2027</t>
  </si>
  <si>
    <t>VERAPAMILO 80MG CJ X 10 TABL (REMENY) FV. 12/2026</t>
  </si>
  <si>
    <t>VERAPAMILO 80MG CJ X 10 TABL (ZUZU) FV. 04/2026</t>
  </si>
  <si>
    <t>VINAGRE SIDRA MANZANA 500MG+ACIDO FOLICO (APPLE CIDER) FCO X 60 GOMITAS GLUTEN FREE (FALIDU) FV. 12/2026</t>
  </si>
  <si>
    <t>VIT A+D+TIAMI+RIBOF+PIRID+CIANC+HIER+CALC+FOSF+MAG+COB+ZINC (MULTIVIRAL) CJ X 30 TAB (SIEGFRIED) FV. 09/2027</t>
  </si>
  <si>
    <t>VIT B12 25MCG+VIT C 100MG+A FOL 250MCG+FUM FER 250MG+SUL COB 0.5MG(HEPAFOL B12)CJX30 TAB(SIEGFRIED)FV10/2026</t>
  </si>
  <si>
    <t>VIT E + VIT C + BETACAROTENOS + ZINC + SELENIO + OLIGOELEMENTOS (EPIVITAL) CJ X 15 CAPS (JERICO) FV. 04/2027</t>
  </si>
  <si>
    <t>VIT.C50MG+GLUCOS200MG+CONDRO50MG+COLAG50MG+ACID. HIALU50MG+BIOT40MCG (NIUVIT ARTRIT)FCO X30 TAB FV.02/28</t>
  </si>
  <si>
    <t>VITAMINA A + VITAMINA D + VITAMINA C (ADC-VIT) GOTAS PED X 30ML (2N) FV. 06/2028</t>
  </si>
  <si>
    <t>VITAMINA A 5000 UI + VITAMINA C 100MG + VITAMINA D3 1000UI (HENOVIC) GOTAS X 30ML (VARGAS) FV. 04/2027</t>
  </si>
  <si>
    <t>VITAMINA D CON DHA (RIWA D) GOTAS SABOR A VAINILLA X 30ML (RIWA) FV. 01/2028</t>
  </si>
  <si>
    <t>VITAMINA D3 1.000IU (D3) FRASCO X 30 GOMITAS (FALIDU) FV. 12/2026</t>
  </si>
  <si>
    <t>VITAMINA D3 1.000UI (DEROVIT) CJ X 30 CAPS BLANDAS (VIVAX) FV. 06/2027</t>
  </si>
  <si>
    <t>VITAMINA D3 1000 UI BLIST X 10 CAPS BLANDAS (COLMED) FV. 04/2027</t>
  </si>
  <si>
    <t>VITAMINA D3 2000 U.I (DIGLET) CJ X 30 COMP (LETI) FV. 02/2027</t>
  </si>
  <si>
    <t>VITAMINA D3 200UI (DIGLET) GOTAS X 20ML SABOR A BANANA (LETI) FV. 06/2027</t>
  </si>
  <si>
    <t>VITAMINA D3 5000 U.I (DIGLET) CJ X 10 COMP (LETI) FV. 02/2027</t>
  </si>
  <si>
    <t>VITAMINA E 400 U.I + SELENIO 70 MCG (SELENE) CJ X 30 CAP (VIVAX) FV. 02/2028</t>
  </si>
  <si>
    <t>VITAMINA E 400UI CJ X 10 CAPS BLANDAS (2N) FV. 05/2027</t>
  </si>
  <si>
    <t>VITAMINA E 400UI CJ X 15 CAPS (VIVAX) FV. 11/2027</t>
  </si>
  <si>
    <t>VITAMINA E 400UI CJ X 30 CAPS (VIVAX) FV. 02/2028</t>
  </si>
  <si>
    <t>VITAMINAS B1 + B2 + B3 + B5 + B6 + B12 (COMPLEXO B IMUNO) CJ X 50 COMP (AIRELA) F.V. 03/2027</t>
  </si>
  <si>
    <t>VITAMINAS B1+B2+B3+B5+B6 SUPLEMENTO ALIMENTICIO (COMPLEXO B) CJ X 100 COMP (AIRELA) FV. 03/2027</t>
  </si>
  <si>
    <t>VITAMINAS Y MINERALES (PROVIM) FRASCO X 20 TABL (PLUSANDEX) FV. 05/2027</t>
  </si>
  <si>
    <t>ZINC 25MG (NIUVIT) FCO X 60 TABL (LIALI) FV.02/2028</t>
  </si>
  <si>
    <t>ZINC 25MG + VITAMINA C 500MG + VITAMINA D3 12.5MCG (NIUVIT) FCO X 30 TABL (LIALI) FV.02/2028</t>
  </si>
  <si>
    <t>ADHESIVO DE PAPEL (MICROPORE) 1" X 5 YD COLOR BLANCO (BRIUTCARE) FV. 08/2028</t>
  </si>
  <si>
    <t>ADHESIVO DE PAPEL (MICROPORE) 1" X 5 YD COLOR PIEL (BRIUTCARE) FV. 08/2028</t>
  </si>
  <si>
    <t>ADHESIVO DE PLASTICO (TRANSPORE) 1'' X 5 YD (BRIUTCARE) FV. 08/2028</t>
  </si>
  <si>
    <t>ADHESIVO DE TELA (LEUKOPLAST) 1'' X 5 YD COLOR BLANCO (BRIUTCARE) FV. 08/2028</t>
  </si>
  <si>
    <t>ADHESIVO DE TELA (LEUKOPLAST) 2'' X 10 YD COLOR BLANCO (BRIUTCARE) FV. 03/2027</t>
  </si>
  <si>
    <t>ADHESIVO LEUKOPLAST (SEDA) 1" COLOR BLANCO (BSN) FV. 01/2027</t>
  </si>
  <si>
    <t>ADHESIVO LEUKOPLAST (SEDA) 2" COLOR BLANCO (BSN) FV. 01/2028</t>
  </si>
  <si>
    <t>ADHESIVO LEUKOPLAST (SEDA) 3" X 10 YD COLOR BLANCO (BSN) FV. 06/2027</t>
  </si>
  <si>
    <t>ADHESIVO MICROPORE 1" X 5 YD COLOR BLANCO (GDG) FV. 02/2030</t>
  </si>
  <si>
    <t>ADHESIVO MICROPORE 1/2" X 10 YD COLOR BLANCO (HEALTH MEDICAL) FV.09/2029</t>
  </si>
  <si>
    <t>ADHESIVO MICROPORE 1/2" X 10 YD COLOR PIEL (HEALTH MEDICAL) FV.09/2029</t>
  </si>
  <si>
    <t>ADHESIVO MICROPORE 1/2" X 5 YD COLOR BLANCO (GDG) FV. 02/2030</t>
  </si>
  <si>
    <t>ADHESIVO MICROPORE 2" X 5 YD COLOR BLANCO (GDG) FV. 02/2030</t>
  </si>
  <si>
    <t>ADHESIVO MICROPORE 3" X 10 YD COLOR BLANCO (HEALT MEDICAL) FV. 09/2029</t>
  </si>
  <si>
    <t>ADHESIVO NON-WOVEN CARRETE (ZUVISS) 0.5" X 5.5 YD COLOR PIEL (CLEAN UP)</t>
  </si>
  <si>
    <t>ADHESIVO TELA (ZUVISS) 0.5" X 10 YD (CLEAN UP)</t>
  </si>
  <si>
    <t>ADHESIVO TRANSPARENTE 0.5" X 10 YD (ZUVISS)</t>
  </si>
  <si>
    <t>AEROCHAMBER ADULTO (BIO-MERCY) FV. 11/2029</t>
  </si>
  <si>
    <t>AEROCHAMBER ADULTO (PLUSVITAL) FV. 06/2026</t>
  </si>
  <si>
    <t>AEROCHAMBER FAMILIAR (FAMILY DUO) MASCARILLA PEDI+MASCARILLA ADUL (BIO-MERCY) FV.11/2029</t>
  </si>
  <si>
    <t>AEROCHAMBER PEDIATRICO (BIO-MERCY) FV. 11/2029</t>
  </si>
  <si>
    <t>AEROCHAMBER PEDIATRICO (PLUSVITAL) FV. 12/2028</t>
  </si>
  <si>
    <t>AGUA DESTILADA 3.8L (VIAZUL) FV. 09/2028</t>
  </si>
  <si>
    <t>AGUA DESTILADA 3LT (VIAZUL) FV. 01/2027</t>
  </si>
  <si>
    <t>AGUA OXIGENADA 3% 1000ML (EL GUARDIAN) F.V 02/2028</t>
  </si>
  <si>
    <t>AGUA OXIGENADA 3% 120ML (EL GUARDIAN) F.V 05/2028</t>
  </si>
  <si>
    <t>AGUA OXIGENADA 3% 240ML (ALNA) FV. 08/2027</t>
  </si>
  <si>
    <t>AGUA OXIGENADA 3% 240ML (ALVA) F.V 02/2028</t>
  </si>
  <si>
    <t>AGUA OXIGENADA 3% 240ML (EL GUARDIAN) FV. 11/2027</t>
  </si>
  <si>
    <t>AGUA OXIGENADA 3% 500ML (ALVA) F.V 12/2027</t>
  </si>
  <si>
    <t>AGUA OXIGENADA 3% 500ML (EL GUARDIAN) F.V 04/2028</t>
  </si>
  <si>
    <t>AGUA OXIGENADA 3% GALON 3.79LTS (EL GUARDIAN)  FV. 03/2028</t>
  </si>
  <si>
    <t>AGUA OXIGENADA 3% SPRAY X 120ML (EL GUARDIAN) F.V 05/2028</t>
  </si>
  <si>
    <t>AGUJA ESPINAL 27GR (ECOMED) FV.09/2027</t>
  </si>
  <si>
    <t>AGUJA ESPINAL BISELADA ESTERIL 25GR X 90MM CON GUIA (MC MEDICAL) FV. 10/2029</t>
  </si>
  <si>
    <t>AGUJA ESPINAL BISELADA NRO 27 X 90MM (JHC) FV.10/2029</t>
  </si>
  <si>
    <t>AGUJA ESPINAL NRO 26 (MC-MEDICAL) FV. 04/2029</t>
  </si>
  <si>
    <t>AGUJA HIPODERMICA 21 X 1 CJ X 100 (GROSSMED) FV.08/2029</t>
  </si>
  <si>
    <t>AGUJA HIPODERMICA 21G X 1 1/2 CJ X 100 UND (GROSSMED) F.V.12/2026</t>
  </si>
  <si>
    <t>AGUJA HIPODERMICA 22G X 1.1/2 CJ X 100 (MED-AID) F.V 11/2028</t>
  </si>
  <si>
    <t>AGUJA HIPODERMICA 23G X 1 CJ X 100 (HEALT MEDICAL) FV.09/2029</t>
  </si>
  <si>
    <t>AGUJA HIPODERMICA 23G X 1 CJ X 100 UND (GROSSMED) FV. 02/2030</t>
  </si>
  <si>
    <t>AGUJA HIPODERMICA 23G X 1.1/2 CJ X 100 UND (MED-AID) F.V 09/2028</t>
  </si>
  <si>
    <t>AGUJA HIPODERMICA 25G X 5/8  CJ X 100 UNID (VALEMEDIC) F.V 03/2026</t>
  </si>
  <si>
    <t>AGUJA HIPODERMICA 27G X 1 1/2 CAJA X 100 UND (MED-AID) FV. 11/2027</t>
  </si>
  <si>
    <t>AGUJA HIPODERMICA 30G X 1/2 CJ X 100UND (VALEMEDIC) F.V 08/2027</t>
  </si>
  <si>
    <t>ALCOHOL ABSOLUTO 96% FRASCO X 240ML (ALVA) FV. 07/2035</t>
  </si>
  <si>
    <t>ALCOHOL ANTISEPTICO 70% SPRAY X 120ML (BIOFARCO) FV. 07/2027</t>
  </si>
  <si>
    <t>ALCOHOL ETILICO 70% 1000ML (EL GUARDIAN) F.V 08/2030</t>
  </si>
  <si>
    <t>ALCOHOL ETILICO 70% 120ML (EL GUARDIAN) FV. 10/2030</t>
  </si>
  <si>
    <t>ALCOHOL ETILICO 70% 240ML (EL GUARDIAN) F.V 11/2030</t>
  </si>
  <si>
    <t>ALCOHOL ETILICO 70% 500ML (EL GUARDIAN) F.V 02/2030</t>
  </si>
  <si>
    <t>ALCOHOL ETILICO 70% GALON 3.79LTS (EL GUARDIAN) FV. 03/2031</t>
  </si>
  <si>
    <t>ALCOHOL ETILICO 70% SPRAY X 120ML (EL GUARDIAN) FV. 05/2032</t>
  </si>
  <si>
    <t>ALCOHOL ETILICO 70% SPRAY X 60ML  (EL GUARDIAN) F.V 06/2032</t>
  </si>
  <si>
    <t>ALCOHOL ISOPROPILICO 70% 120ML (ALVA) FV. 07/2035</t>
  </si>
  <si>
    <t>ALCOHOL ISOPROPILICO 70% 240ML (ALVA) F.V 09/2034</t>
  </si>
  <si>
    <t>ALCOHOL ISOPROPILICO 70% 500ML (ALVA) F.V. 09/2034</t>
  </si>
  <si>
    <t>ALCOHOL YODADO FRASCO X 30ML (BIONECTAR) FV. 04/2028</t>
  </si>
  <si>
    <t>ALGODON DE 100GR (ALGOBAP)</t>
  </si>
  <si>
    <t>ALGODON DE 100GR (ALVE) FV. 06/2027</t>
  </si>
  <si>
    <t>ALGODON DE 10GR (ALGOBAP)</t>
  </si>
  <si>
    <t>ALGODON DE 10GR (ALVE) FV. 03/2028</t>
  </si>
  <si>
    <t>ALGODON DE 25GR (ALGOBAP)</t>
  </si>
  <si>
    <t>ALGODON DE 25GR (ALVE) FV. 03/2027</t>
  </si>
  <si>
    <t>ALGODON DE 50GR (ALGOBAP)</t>
  </si>
  <si>
    <t>ALGODON DE 50GR (ALVE) FV. 10/2026</t>
  </si>
  <si>
    <t>ALGODON HIDROFILO 250GR (HEALT MEDICAL) FV.09/2029</t>
  </si>
  <si>
    <t>ALGODON HIDROFILO 500GR (VENSALUD) F.V 05/2026</t>
  </si>
  <si>
    <t>ALMOHADA PARA CERVICAL TIPO HERRADURA TALLA UNICA (DISPROMED)</t>
  </si>
  <si>
    <t>APLICADORES DE MADERA C/ALGODON (GROSSMED) PQT X 100 UND F.V 06/2028</t>
  </si>
  <si>
    <t>APLICADORES DE MADERA C/ALGODON (HEALTH MEDICAL) PQT X 100 UND FV. 08/2029</t>
  </si>
  <si>
    <t>APLICADORES DE MADERA C/ALGODON (IMSUMEDICAL) PQT X 100 UND F.V 08/2029</t>
  </si>
  <si>
    <t>APOSITO A PRUEBA DE AGUA CJ X 20 UND (CURE-AID) FV. 04/2027</t>
  </si>
  <si>
    <t>APOSITO ADHESIVO HIPOALERGENICO 5 X 7 CM (EUROMED) SOBRE X 1 UND (EUROFARM) FV. 02/2028</t>
  </si>
  <si>
    <t>APOSITO ADHESIVO. TRANSP REF: 4381-510 (TEGADERM) 5X7CM (BASTOS VIEGAS)  FV. 08/2028</t>
  </si>
  <si>
    <t>APOSITO ADHESIVOS DE TELA ELASTICOS (ZUVISS) COLOR PIEL CJ X 20 UND (CLEAN UP)</t>
  </si>
  <si>
    <t>APOSITO ALGINATO DE CALCIO (PHARMA-ALGIF) 10X10CM (PHARMAPLAST) FV.10/2026</t>
  </si>
  <si>
    <t>APOSITO ALGINATO DE CALCIO 10X10CM (MED-AID) FV. 09/2028</t>
  </si>
  <si>
    <t>APOSITO ALGINATO DE CALCIO 10X10CM SOBRE X 1 UND REF CA4X4 (MED SUPPLY) FV. 06/2026</t>
  </si>
  <si>
    <t>APOSITO ALGINATO DE CALCIO 15CMX15CM (MED SUPPLY) SOBRE X 1 UND REF CA6X6  FV.06/2026</t>
  </si>
  <si>
    <t>APOSITO ALGINATO DE CALCIO CON PLATA 10X10CM (MED SUPPLY) REF SCA4X4  FV. 10/2027</t>
  </si>
  <si>
    <t>APOSITO AUTOADHERENTE DE SILICONA S/BORDE (COVAWOUND SILICONE) 10X20CM (COVALON) FV.12/2027</t>
  </si>
  <si>
    <t>APOSITO CIRCULAR CJ X 100 UND (CURE-AID) FV. 10/2026</t>
  </si>
  <si>
    <t>APOSITO CIRCULARES DE TELA (ZUVISS) COLOR PIEL CJ X 25 UND (CLEAN UP)</t>
  </si>
  <si>
    <t>APOSITO CON VASELINA/XEROFORMO 12.5 X 22.5CM (MED SUPPLY) SOBRE X 1 UND REF XRFG5X9  FV. 10/2027</t>
  </si>
  <si>
    <t>APOSITO DE GASA IMPREGNADA CON HIDROCOLOIDE 10X10CM (MED SUPPLY) REF G1308 FV. 06/2026</t>
  </si>
  <si>
    <t>APOSITO DE GASA IMPREGNADA CON HIDROGEL 10X10CM (MED SUPPLY) REF HIG4X4 FV. 10/2026</t>
  </si>
  <si>
    <t>APOSITO DE HIDROGEL 10 CM X 10 CM (HYDROMED) SBR X 1 (EUROCARE) FV.10/2027</t>
  </si>
  <si>
    <t>APOSITO DE HIDROGEL 10CM X 10CM CON BORDE ADHESIVO (HYDROMED PLUS) SOBRE X 1 UND (EUROCARE) FV.03/2027</t>
  </si>
  <si>
    <t>APOSITO ESTERIL PARA HERIDAS 5 CM X 7 CM (EURODERM PLUS) SBR X 1(EUROCARE) FV. 11/2028</t>
  </si>
  <si>
    <t>APOSITO HIDROCOLOIDE 10 CM X10 CM (EUROCELL HYDRO) SOBRE X 1 UND (EUROCARE) FV. 09/2026</t>
  </si>
  <si>
    <t>APOSITO HIDROCOLOIDE 10X10CM (MED-AID) FV. 09/2028</t>
  </si>
  <si>
    <t>APOSITO HIDROCOLOIDE 15X15CM (MED SUPPLY) REF G1315  FV.03/2027</t>
  </si>
  <si>
    <t>APOSITO KIDS CJ X 20 UND (CURE-AID) FV.04/2027</t>
  </si>
  <si>
    <t>APOSITO MIXTOS  CJ X 20 UND  (ZUVISS)</t>
  </si>
  <si>
    <t>APOSITO OCULAR 5.6 X 7CM (BASTOS VIEGAS) FV. 02/2028</t>
  </si>
  <si>
    <t>APOSITO OCULAR OCLUSIVO 5.7CM X 8.2CM (EUROTIPCAL) SOBRE X 1 UND (EUROFARM) FV.02/2028</t>
  </si>
  <si>
    <t>APOSITO PLASTICOS (ZUVISS) CJ X 20 UND (CLEAN UP)</t>
  </si>
  <si>
    <t>APOSITO TRANSPARENTE CJ X 20 UND (CURE-AID) FV.11/2029</t>
  </si>
  <si>
    <t>APOSITO TRANSPARENTE CON ALMOHADILLA ALTAMENTE ABSORBENTE 25CM X 10CM SOBRE X 1 UND (MED-SUPLY) FV. 03/2026</t>
  </si>
  <si>
    <t>APOSITOS FLEXIBLES (FLEX) CJ X 20 UND (BRIUTCARE) FV. 08/2028</t>
  </si>
  <si>
    <t>APOSITOS KIDS CJ X 20 UND (BRIUTCARE) FV. 06/2028</t>
  </si>
  <si>
    <t>APOSITOS MIXTOS CJ X 20 UND (BRIUTCARE) FV. 06/2028</t>
  </si>
  <si>
    <t>AUTOSUTURA ADHESIVA 6MM X 38MM (EUROSUTURE) CJ X 2 BLISTER (EUROCARE) FV.10/2028</t>
  </si>
  <si>
    <t>BAJA LENGUA DE MADERA CJ X 100 (GROSSMED) FV. 06/2028</t>
  </si>
  <si>
    <t>BAJA LENGUA DE MADERA CJ X 100 (HEALT MEDICAL) FV. 09/2029</t>
  </si>
  <si>
    <t>BAJA LENGUA DE MADERA CJ X 100 (IMSUMEDICAL) F.V 08/2029</t>
  </si>
  <si>
    <t>BASE PARA BOLSA DE COLOSTOMIA X UND (MED-AID) FV. 12/2027</t>
  </si>
  <si>
    <t>BATA DE CIRUJANO + TOALLA (UM) FV. 11/2027</t>
  </si>
  <si>
    <t>BATA DE CIRUJANO CON PUÑO ELASTICO (CMV) FV. 02/2029</t>
  </si>
  <si>
    <t>BATA DE CIRUJANO ESTERIL ESTANDAR (DAV)</t>
  </si>
  <si>
    <t>BATA DE PACIENTE 30GRS (UM DESCARTABLES)</t>
  </si>
  <si>
    <t>BATA DE PACIENTE STANDARD (DAV)</t>
  </si>
  <si>
    <t>BOLSA DE COLOSTOMIA SIN BASE X UND (MED-AID) FV. 12/2027</t>
  </si>
  <si>
    <t>BOLSA DE SANGRE DOBLE 450ML (ECOMED) FV 11/2027</t>
  </si>
  <si>
    <t>BOLSA DE SANGRE TRIPLE 450ML (JMS) FV. 09/2026</t>
  </si>
  <si>
    <t>BOLSA DE SANGRE UNICA 450ML (MEDAID)  FV.08/2026</t>
  </si>
  <si>
    <t>BOLSA RECOLECTORA DE ORINA PEDIATRICA X 100ML (BRIUTCARE) FV. 08/2026</t>
  </si>
  <si>
    <t>BOLSA RECOLECTORA DE ORINA X 2000 ML (VALEMEDIC) FV. 09/2029</t>
  </si>
  <si>
    <t>BOLSA RECOLECTORA DE ORINA X 2000 ML CON VALVULA (KX) F.V 02/2030</t>
  </si>
  <si>
    <t>BOLSA RECOLECTORA DE ORINA X 2000 ML CON VALVULA T (BRIUTCARE) F.V 09/2028</t>
  </si>
  <si>
    <t>BOLSA RECOLECTORA DE ORINA X 2000 ML CON VALVULA T (GROSSMED) F.V 11/2028</t>
  </si>
  <si>
    <t>BOMBA DE INFUSION ELASTOMERICA X 150ML/3.0ML/H (ALLPRO) FV. 05/2029</t>
  </si>
  <si>
    <t>BURETA DE 100ML (COMPOMEDICA) FV. 09/2029</t>
  </si>
  <si>
    <t>BURETA DE 100ML (ECOMED) FV. 08/2027</t>
  </si>
  <si>
    <t>BURETA DE 100ML (MC MEDICAL) F.V 05/2026</t>
  </si>
  <si>
    <t>BURETA DE 150ML (COMPOMEDICA) FV. 09/2029</t>
  </si>
  <si>
    <t>BURETA DE 150ML (MC MEDICAL) F.V 05/2026</t>
  </si>
  <si>
    <t>CABESTRILLO JOVEN (DISPROMED)</t>
  </si>
  <si>
    <t>CABESTRILLO NIÑO (DISPROMED)</t>
  </si>
  <si>
    <t>CABESTRILLO PEDIATRICO (DISPROMED)</t>
  </si>
  <si>
    <t>CABESTRILLO TALLA INFANTIL (PURA+)</t>
  </si>
  <si>
    <t>CANULA NASAL DE OXIGENO ADULTO (ECOMED) F.V</t>
  </si>
  <si>
    <t>CANULA NASAL DE OXIGENO PEDIATRICO (MC MEDICAL) F.V05/2026</t>
  </si>
  <si>
    <t>CANULAS DE YANKAUER 1.8 M (MC MEDICAL) FV.09/2028</t>
  </si>
  <si>
    <t>CENTRO DE CAMA BLANCO PAQ X 10 UND (DEXX INDUSTRIES) FV.09/2029</t>
  </si>
  <si>
    <t>CENTRO DE CAMA BLANCO PAQ X 12 UND (DESCART INDUSTRIES) FV. 08/2029</t>
  </si>
  <si>
    <t>CENTRO DE CAMA ECONOMICO BLANCO (DESCART INDUSTRIES)</t>
  </si>
  <si>
    <t>CENTRO DE CAMA SENCILLO X 10 UND (HEALTH MEDICAL) FV. 08/2029</t>
  </si>
  <si>
    <t>CEPILLO QUIRURGICO SECO (BIOSCRUB) FV. 11/2028</t>
  </si>
  <si>
    <t>CEPILLO QUIRURGICO SOLUCION BROMURO 1% (BIOSCRUB) FV. 09/2026</t>
  </si>
  <si>
    <t>CEPILLO QUIRURGICO SOLUCION CLORHEXIDINA 4% (BIOSCRUB) FV. 12/2026</t>
  </si>
  <si>
    <t>CEPILLO QUIRURGICO SOLUCION IODADA 7.5% (BIOSCRUB) F.V 11/2026</t>
  </si>
  <si>
    <t>CERA ODONTOLOGICA PARA BRACKETS</t>
  </si>
  <si>
    <t>CINTA INDICADORA DE ESTERILIZACION AUTOCLAVE A VAPOR 1 PULG (MED-AID) FV. 02/2028</t>
  </si>
  <si>
    <t>CINTA KINESIOLOGICA COLOR AMARILLO (KINESIOLOGY TAPE) 5CM X 5M ROLL</t>
  </si>
  <si>
    <t>CINTA KINESIOLOGICA COLOR AZUL (KINESIOLOGY TAPE)  5CM X 5M ROLL</t>
  </si>
  <si>
    <t>CINTA KINESIOLOGICA COLOR AZUL CIELO (KINESIOLOGY TAPE) 5CM X 5M ROLL</t>
  </si>
  <si>
    <t>CINTA KINESIOLOGICA COLOR CAMUFLAJEADO AZUL (KINESIOLOGY TAPE) 5CM X 5M ROLL</t>
  </si>
  <si>
    <t>CINTA KINESIOLOGICA COLOR CAMUFLAJEADO MARRON (KINESIOLOGY TAPE) 5CM X 5M ROLL</t>
  </si>
  <si>
    <t>CINTA KINESIOLOGICA COLOR CAMUFLAJEADO ROSADO (KINESIOLOGY TAPE) 5CM X 5M ROLL</t>
  </si>
  <si>
    <t>CINTA KINESIOLOGICA COLOR LILA (KINESIOLOGY TAPE) 5CM X 5M ROLL</t>
  </si>
  <si>
    <t>CINTA KINESIOLOGICA COLOR MARRON (KINESIOLOGY TAPE) 5CM X 5M ROLL</t>
  </si>
  <si>
    <t>CINTA KINESIOLOGICA COLOR NARANJA (KINESIOLOGY TAPE) 5CM X 5M ROLL</t>
  </si>
  <si>
    <t>CINTA KINESIOLOGICA COLOR NEGRO (KINESIOLOGY TAPE) 5CM X 5M ROLL</t>
  </si>
  <si>
    <t>CINTA KINESIOLOGICA COLOR PIEL (KINESIOLOGY TAPE) 5CM X 5M ROLL</t>
  </si>
  <si>
    <t>CINTA KINESIOLOGICA COLOR ROJO (KINESIOLOGY TAPE) 5CM X 5M ROLL</t>
  </si>
  <si>
    <t>CINTA KINESIOLOGICA COLOR ROSADO (KINESIOLOGY TAPE) 5CM X 5M ROLL</t>
  </si>
  <si>
    <t>CINTA KINESIOLOGICA COLOR VERDE MANZANA (KINESIOLOGY TAPE REGULAR) 5CM X 5M ROLL</t>
  </si>
  <si>
    <t>CINTA KINESIOLOGICA COLOR VERDE OSCURO (KINESIOLOGY TAPE ) 5CM X 5M ROLL</t>
  </si>
  <si>
    <t>CINTA TESTIGO 1/2 PULG. 12.5MMX50CM 1 ROLLO (BIALY) FV. 05/2030</t>
  </si>
  <si>
    <t>CINTA TESTIGO 3/4 PULG. (CREMER) FV.</t>
  </si>
  <si>
    <t>CLAMP UMBILICAL (ECOMED) F.V.07/2028</t>
  </si>
  <si>
    <t>COLECTOR DE SECRECIONES (TRAMPA DE LUKENS) X 40CC (MED-AID) FV.02/2027</t>
  </si>
  <si>
    <t>COLLARIN BLANDO TALLA M (KX)</t>
  </si>
  <si>
    <t>COLLARIN BLANDO TALLA S (KX)</t>
  </si>
  <si>
    <t>COLLARIN CUELLO THOMAS TALLA UNICA (PURA+)</t>
  </si>
  <si>
    <t>COLLARIN PARA LA CERVICAL BLANDO TALLA M (DISPROMED)</t>
  </si>
  <si>
    <t>COLLARIN PARA LA CERVICAL BLANDO TALLA S (DISPROMED)</t>
  </si>
  <si>
    <t>COLLARIN PARA LA CERVICAL BLANDO TALLA XS (DISPROMED)</t>
  </si>
  <si>
    <t>COMPRESA HOT &amp; COLD PACK MEDIUM 200MMX100MM (18*5)</t>
  </si>
  <si>
    <t>COMPRESA HOT &amp; COLD PACK MEDIUM 230MMX130MM</t>
  </si>
  <si>
    <t>COMPRESA HOT &amp; COLD PACK MEDIUM TALLA L</t>
  </si>
  <si>
    <t>COMPRESAS DE GEL FRIO PARA LA FIEBRE CJ X 4 PARCHES (GENIAL) REF:199GNHY3059C4</t>
  </si>
  <si>
    <t>COMPRESAS DE LAPARATOMIA ESTERIL 18" X 18" PQT X 5 UND (COMPOMEDICA) FV. 09/2027</t>
  </si>
  <si>
    <t>CONECTOR ARBOLITO (PRIMA SALUD)</t>
  </si>
  <si>
    <t>CONECTOR BARRILITO (PRIMA SALUD)</t>
  </si>
  <si>
    <t>CONECTOR DE OXIGENO ARBOLITO (IMSUMEDICAL) F.V 08/2029</t>
  </si>
  <si>
    <t>CORRECTOR CON SOPORTE DE CLAVICULA TALLA L (DISPROMED)</t>
  </si>
  <si>
    <t>CORRECTOR CON SOPORTE DE CLAVICULA TALLA M (DISPROMED)</t>
  </si>
  <si>
    <t>CORRECTOR CON SOPORTE DE CLAVICULA TALLA S (DISPROMED)</t>
  </si>
  <si>
    <t>CORRECTOR CON SOPORTE DE CLAVICULA TALLA XL (DISPROMED)</t>
  </si>
  <si>
    <t>CORRECTOR DE POSTURA CON SOPORTE CRUZADO TALLA M (DISPROMED)</t>
  </si>
  <si>
    <t>CORRECTOR DE POSTURA CON SOPORTE CRUZADO TALLA S (DISPROMED)</t>
  </si>
  <si>
    <t>CORRECTOR DE POSTURA DELUXE PREMIUM TALLA S-M (PURA+)</t>
  </si>
  <si>
    <t>CORRECTOR DE POSTURA TALLA INFANTIL (PURA+)</t>
  </si>
  <si>
    <t>CORRECTOR DE POSTURA TALLA L-XL (PURA+)</t>
  </si>
  <si>
    <t>CORRECTOR PARA JUANETES DE SILICON (IZQUIERDO Y DERECHO)</t>
  </si>
  <si>
    <t>CUBREBOTAS AZULES 2 LIGAS PAQ. 25 PARES (CMV)</t>
  </si>
  <si>
    <t>CUBREBOTAS AZULES 2 LIGAS X 30GR PAQ. 25 PARES (UM DESCARTABLES)</t>
  </si>
  <si>
    <t>CUBREBOTAS AZULES PAQ X 10 UND (DAV)</t>
  </si>
  <si>
    <t>CULTURETE ADULTO FV. 09/2027</t>
  </si>
  <si>
    <t>CURITAS ADHESIVAS MIXTAS RESISTENTES AL AGUA CJ X 50 PIEZAS (GENIAL) REF: GNHY1116Q</t>
  </si>
  <si>
    <t>DISCOS DE ALGODON PAQ X 80 UND (LADY FACE)</t>
  </si>
  <si>
    <t>DISPOSITIVO INTRAUTERINO (DIU T DE COBRE) X 1 UND (PROFAMILIA) FV. 06/2028</t>
  </si>
  <si>
    <t>EJERCITADOR DE RESPIRACION - TRIFLO (BIALY)</t>
  </si>
  <si>
    <t>ELECTRODOS ECG ADULTO PAQ X 50 UND (VENSALUD) FV.04/2029</t>
  </si>
  <si>
    <t>ELECTRODOS ECG PEDIATRICOS PAQ X 50 UND (VENSALUD) FV.06/2028</t>
  </si>
  <si>
    <t>ESPECULO VAGINAL TALLA M (KX) FV. 02/2030</t>
  </si>
  <si>
    <t>ESPECULO VAGINAL TALLA S (GROSSMED) FV. 09/2029</t>
  </si>
  <si>
    <t>FAJA ABDOMINAL TALLA M (KX)</t>
  </si>
  <si>
    <t>FAJA ABDOMINAL TALLA S (KX)</t>
  </si>
  <si>
    <t>FAJA MOLDEADORA DE CINTURA TALLA L COLOR NEGRO (TECNOMED)</t>
  </si>
  <si>
    <t>FAJA MOLDEADORA DE CINTURA TALLA M COLOR NEGRO (TECNOMED)</t>
  </si>
  <si>
    <t>FAJA MOLDEADORA DE CINTURA TALLA S COLOR NEGRO (TECNOMED)</t>
  </si>
  <si>
    <t>FAJA/CINTURON PROTECTOR DE COLUMNA (FITNESS) NEOPRENO ROSA NEON TALLA S (TECNOMED)</t>
  </si>
  <si>
    <t>FOMENTERA ELECTRICA CAJA X 1 UND (BRIUTCARE)</t>
  </si>
  <si>
    <t>GASA 100 YARDAS (VENSALUD) F.V 04/2029</t>
  </si>
  <si>
    <t>GASA ESTERIL (SOBRE X 2 UND) 2 X 2 (PROCARE) FV. 11/2029</t>
  </si>
  <si>
    <t>GASA ESTERIL (SOBRE X 2 UND) 4 X 4 (COMPOMEDICA) FV. 05/2028</t>
  </si>
  <si>
    <t>GASA ESTERIL (SOBRE X 2 UND) 4X4 (GROSSMED) FV. 05/2030</t>
  </si>
  <si>
    <t>GASA ESTERIL CON RAYTEX (SOBRE X 4 UND) 10 X 20 CM (GDG) F.V 11/2027</t>
  </si>
  <si>
    <t>GASA PARAFINADA ESTERIL 10X10CM (GIDAGUS) F.V 01/2027</t>
  </si>
  <si>
    <t>GASA PARAFINADA ESTERIL 10X10CM (MED-AID) FV.09/2026</t>
  </si>
  <si>
    <t>GASA PARAFINADA ESTERIL CON CLORHEXIDINA 0.5% 10 X 10 (MED-AID) FV. 09/2027</t>
  </si>
  <si>
    <t>GASA PARAFINADA ESTERIL CON SULFATO DE NEOMICINA 10 X 10 (MED-AID) FV. 09/2026</t>
  </si>
  <si>
    <t>GEL ULTRASONIDO GALON X 3.79LTS (BIOVERDES) FV. 09/2027</t>
  </si>
  <si>
    <t>GEL ULTRASONIDO TUBO X 250ML (BIOVERDES) FV. 03/2028</t>
  </si>
  <si>
    <t>GERDEX GALON 3.79 LTS (RODENEZA) FV. 03/2027</t>
  </si>
  <si>
    <t>GERDEX SPRAY X 240ML (RODENEZA) FV. 09/2026</t>
  </si>
  <si>
    <t>GLUCOMETRO + LANCETERO + 25 LANCETAS + 25 TIRAS (KIT GLUCOMETRO) (BLOOD GOOD) FV. 06/2027</t>
  </si>
  <si>
    <t>GORROS DE CIRUJANO 30GR PQT X 50 UND (UM DESCARTABLES)</t>
  </si>
  <si>
    <t>GORROS DE ENFERMERA AZUL 12GR PQT X 50 UND (UM DESCARTABLES) F.V 06/2028</t>
  </si>
  <si>
    <t>GUANTE ESTERIL (QUIRURGICO) LIBRE DE POLVO NRO 6.5 (COMPOMEDICA) F.V 03/2029</t>
  </si>
  <si>
    <t>GUANTE ESTERIL (QUIRURGICO) LIBRE DE POLVO NRO 7.0 (COMPOMEDICA) F.V 03/2029</t>
  </si>
  <si>
    <t>GUANTE ESTERIL (QUIRURGICO) LIBRE DE POLVO NRO 7.5 (COMPOMEDICA) F.V 03/2029</t>
  </si>
  <si>
    <t>GUANTE ESTERIL (QUIRURGICO) NRO 6.5 (MC-MEDICAL) F.V 08/2026</t>
  </si>
  <si>
    <t>GUANTE ESTERIL (QUIRURGICO) NRO 6.5 (VALEMEDIC) FV.09/2028</t>
  </si>
  <si>
    <t>GUANTE ESTERIL (QUIRURGICO) NRO 6.5 (VENSALUD) FV. 05/2027</t>
  </si>
  <si>
    <t>GUANTE ESTERIL (QUIRURGICO) NRO 7.0 (MC-MEDICAL) F.V 04/2027</t>
  </si>
  <si>
    <t>GUANTE ESTERIL (QUIRURGICO) NRO 7.0 (VALEMEDIC) F.V 05/2028</t>
  </si>
  <si>
    <t>GUANTE ESTERIL (QUIRURGICO) NRO 7.0 (VENSALUD) F.V 06/2027</t>
  </si>
  <si>
    <t>GUANTE ESTERIL (QUIRURGICO) NRO 7.5 (GROSSMED) F.V.12/2028</t>
  </si>
  <si>
    <t>GUANTE ESTERIL (QUIRURGICO) NRO 7.5 (MC-MEDICAL) F.V 04/2027</t>
  </si>
  <si>
    <t>GUANTE ESTERIL (QUIRURGICO) NRO 7.5 (VALEMEDIC) F.V 01/2030</t>
  </si>
  <si>
    <t>GUANTE ESTERIL (QUIRURGICO) NRO 7.5 (VENSALUD) F.V 05/2027</t>
  </si>
  <si>
    <t>GUANTE ESTERIL (QUIRURGICO) NRO 8.0 (VENSALUD) F.V 06/2027</t>
  </si>
  <si>
    <t>GUANTE ESTERIL (QUIRURGICO) NRO 8.5 (GROSSMED) F.V</t>
  </si>
  <si>
    <t>GUANTES DE EXAMEN DE LATEX TALLA L CJ X 100 (VALEMEDIC) F.V 06/2027</t>
  </si>
  <si>
    <t>GUANTES DE EXAMEN DE LATEX TALLA L CJ X 100 GUANTES (DIPHOCARE) FV. 03/2026</t>
  </si>
  <si>
    <t>GUANTES DE EXAMEN DE LATEX TALLA L CJ X 100 UND (GROSSMED) F.V 09/2026</t>
  </si>
  <si>
    <t>GUANTES DE EXAMEN DE LATEX TALLA M CJ X 100  (VALEMEDIC) F.V 06/2027</t>
  </si>
  <si>
    <t>GUANTES DE EXAMEN DE LATEX TALLA M CJ X 100 UND (GROSSMED) F.V 03/2029</t>
  </si>
  <si>
    <t>GUANTES DE EXAMEN DE LATEX TALLA M CJ X 100 UND (VENSALUD) FV. 08/2027</t>
  </si>
  <si>
    <t>GUANTES DE EXAMEN DE LATEX TALLA S CJ X 100  (VALEMEDIC) F.V. 04/2026</t>
  </si>
  <si>
    <t>GUANTES DE NITRILO TALLA L CAJA X 100 UND (IM-SUMEDICAL) FV. 06/2029</t>
  </si>
  <si>
    <t>GUANTES DE NITRILO TALLA L CAJA X 100 UND (VENSALUD) FV. 02/2030</t>
  </si>
  <si>
    <t>GUANTES DE NITRILO TALLA L COLOR AZUL BIGARO CAJA X 100 UND (GROSSMED) FV. 05/2027</t>
  </si>
  <si>
    <t>GUANTES DE NITRILO TALLA L COLOR NEGRO  CAJA X 100 (DIPHOCARE) FV.12/2027</t>
  </si>
  <si>
    <t>GUANTES DE NITRILO TALLA L COLOR NEGRO  CAJA X 100 (IM-SUMEDICAL) FV. 09/2028</t>
  </si>
  <si>
    <t>GUANTES DE NITRILO TALLA L COLOR NEGRO  CAJA X 100 (VENSALUD) FV.02/2030</t>
  </si>
  <si>
    <t>GUANTES DE NITRILO TALLA M CAJA X 100 UND (DIPHOCARE) FV. 06/2026</t>
  </si>
  <si>
    <t>GUANTES DE NITRILO TALLA M COLOR AZUL CJ X 100 UND (VENSALUD) F.V. 02/2030</t>
  </si>
  <si>
    <t>GUANTES DE NITRILO TALLA M COLOR NEGRO  CAJA X 100 (GROSSMED) FV. 12/2029</t>
  </si>
  <si>
    <t>GUANTES DE NITRILO TALLA M COLOR NEGRO CAJA X 100 (DIPHOCARE) FV. 12/2027</t>
  </si>
  <si>
    <t>GUANTES DE NITRILO TALLA M COLOR NEGRO CAJA X 100 (VENSALUD) FV.</t>
  </si>
  <si>
    <t>GUANTES DE NITRILO TALLA S CAJA X 100 UND (DIPHOCARE) FV. 03/2027</t>
  </si>
  <si>
    <t>GUANTES DE NITRILO TALLA S CAJA X 100 UND (VENSALUD) FV. 04/2026</t>
  </si>
  <si>
    <t>GUANTES DE NITRILO TALLA S CAJA X 200 UND (BLOSSOM) FV. 01/2030</t>
  </si>
  <si>
    <t>GUANTES DE NITRILO TALLA S COLOR NEGRO CAJA X 100 UNDS (DIPHOCARE) FV. 07/2029</t>
  </si>
  <si>
    <t>GUANTES DE NITRILO TALLA S COLOR NEGRO CAJA X 100 UNDS (GROSSMED)  FV.12/2029</t>
  </si>
  <si>
    <t>GUATA ORTOPEDICA 10CM X 2.7M (ORTOBAN) FV. 07/2029</t>
  </si>
  <si>
    <t>GUATA ORTOPEDICA 15CM X 2.70M (ORTOBAN) FV. 08/2029</t>
  </si>
  <si>
    <t>GUATA ORTOPEDICA 20CM X 2.70M (ORTOBAN) FV. 09/2029</t>
  </si>
  <si>
    <t>HOJILLA DE BISTURI NRO 11 CJ X 100 UND (ECOMED) FV. 01/2029</t>
  </si>
  <si>
    <t>HOJILLA DE BISTURI NRO 15 CJ X 100 UND (GROSSMED) F.V 02/2029</t>
  </si>
  <si>
    <t>HOJILLA DE BISTURI NRO 20 CJ X 100 (ECOMED) FV. 11/2029</t>
  </si>
  <si>
    <t>HOJILLA DE BISTURI NRO 22 CJ X 100 (ECOMED) FV. 01/2029</t>
  </si>
  <si>
    <t>INMOVILIZADOR DE DEDO (PURA+)</t>
  </si>
  <si>
    <t>JABON IODO POVIDONA 10% (SOMEDINE) FCO X 120ML (SOMA) FV. 06/2027</t>
  </si>
  <si>
    <t>JABON LIQUIDO ANTIBACTERIAL ANTISEPTICO (DIOXOGEN MED) FRASCO X 240ML (PONCE &amp; BENZO) FV. 01/2028</t>
  </si>
  <si>
    <t>JABON LIQUIDO NEUTRAL FCO X 240 ML (SOMA) FV. 08/2026</t>
  </si>
  <si>
    <t>JELCO NRO 18 (SMITH MEDICAL ITALIANO) F.V 12/2028</t>
  </si>
  <si>
    <t>JELCO NRO 20 (SMITH MEDICAL ITALIANO) F.V 03/2027</t>
  </si>
  <si>
    <t>JELCO NRO 22 (SMITH MEDICAL ITALIANO) F.V 03/2028</t>
  </si>
  <si>
    <t>JELCO NRO 24 (SMITH MEDICAL ITALIANO) F.V 04/2028</t>
  </si>
  <si>
    <t>JERINGA 0.3CC 31G X 5/16 (GROSSMED) FV. 04/2030</t>
  </si>
  <si>
    <t>JERINGA 0.3CC 31G X 5/6 (VALEMEDIC) FV.07/2027</t>
  </si>
  <si>
    <t>JERINGA 0.5CC 30G X 1/2 (GROSSMED) F.V 09/2026</t>
  </si>
  <si>
    <t>JERINGA 10CC AGUJA 21G X 1.1/2 (GROSSMED) F.V 02/2028</t>
  </si>
  <si>
    <t>JERINGA 10CC AGUJA 21G X 1.1/2 (HEALT MEDICAL) FV. 09/2029</t>
  </si>
  <si>
    <t>JERINGA 10CC AGUJA DE 21 X 1.1/2 (MC MEDICAL) F.V 03/2027</t>
  </si>
  <si>
    <t>JERINGA 10CC AGUJA DE 21 X 1.1/2 (VALEMEDIC) F.V 10/2026</t>
  </si>
  <si>
    <t>JERINGA 10CC AGUJA DE 21 X 1.1/2 (VENSALUD) FV. 01/2029</t>
  </si>
  <si>
    <t>JERINGA 1CC 27G X 1/2 (VALEMEDIC) F.V 07/2027</t>
  </si>
  <si>
    <t>JERINGA 1CC 30G X 1/2  (BIO-MERCY) F.V 09/2028</t>
  </si>
  <si>
    <t>JERINGA 1CC 30G X 1/2  (GDG) F.V 03/2027</t>
  </si>
  <si>
    <t>JERINGA 1CC 30G X 1/2  (HEALT MEDICAL) FV. 09/2029</t>
  </si>
  <si>
    <t>JERINGA 20CC AGUJA 21 X 1.1/2 (MC MEDICAL) FV. 06/2027</t>
  </si>
  <si>
    <t>JERINGA 20CC AGUJA 21 X 1.1/2 (VALEMEDIC) FV. 07/2028</t>
  </si>
  <si>
    <t>JERINGA 20CC AGUJA 21 X 1.1/2 (VENSALUD) FV. 01/2029</t>
  </si>
  <si>
    <t>JERINGA 20CC AGUJA 21G X 1 1/2  (BIO-MERCY) FV.09/2028</t>
  </si>
  <si>
    <t>JERINGA 20CC AGUJA 21G X 1.1/2 (GROSSMED) FV. 05/2030</t>
  </si>
  <si>
    <t>JERINGA 3CC AGUJA 21G X 1 1/2 (MC MEDICAL) FV. 03/2027</t>
  </si>
  <si>
    <t>JERINGA 3CC AGUJA 21G X 1 1/2 (VALEMEDIC) FV. 07/2028</t>
  </si>
  <si>
    <t>JERINGA 3CC AGUJA 21G X 1 1/2 (VENSALUD) FV. 01/2029</t>
  </si>
  <si>
    <t>JERINGA 3CC AGUJA 21G X 1.1/2 (BIO-MERCY) FV. 03/2028</t>
  </si>
  <si>
    <t>JERINGA 3CC AGUJA 21G X 1.1/2 (GROSSMED) F.V 08/2028</t>
  </si>
  <si>
    <t>JERINGA 5CC AGUJA 21G X 1 1/2  (MC MEDICAL) FV.06/2027</t>
  </si>
  <si>
    <t>JERINGA 5CC AGUJA 21G X 1 1/2 (VALEMEDIC) FV. 07/2028</t>
  </si>
  <si>
    <t>JERINGA 5CC AGUJA 21G X 1 1/2 (VENSALUD) FV. 01/2029</t>
  </si>
  <si>
    <t>JERINGA 5CC AGUJA 21G X 1.1/2 (BIO-MERCY) F.V 09/2028</t>
  </si>
  <si>
    <t>JERINGA 60CC LUER LOCK SIN AGUJA (GROSSMED) F.V 06/2027</t>
  </si>
  <si>
    <t>JERINGA 60CC TOMMY SIN AGUJA (GROSSMED) FV. 05/2029</t>
  </si>
  <si>
    <t>JERINGA DE EXTRACCION DE SANGRE 21G (BRIUTCARE) FV. 02/2027</t>
  </si>
  <si>
    <t>KIT CITOLOGICO TALLA M (CEPILAB) FV. 02/2030</t>
  </si>
  <si>
    <t>KIT DE ADMISION HOSPITALARIA (URINARIO-JARRA-VASO-JABONERA-BANDEJA-RIÑONERA) (DESCART)</t>
  </si>
  <si>
    <t>KIT DE CATETER VIA VENOSA CENTRAL DOBLE LUMEN 7FR X 20CM (BIALY) FV. 10/20027</t>
  </si>
  <si>
    <t>KIT DE CATETER VIA VENOSA CENTRAL TRILUMEN 7FR X 20CM (BIALY) FV. 10/2027</t>
  </si>
  <si>
    <t>KIT DE CESAREA (CMV) FV. 04/2029</t>
  </si>
  <si>
    <t>KIT DE CIRUGIA MENOR (13 PIEZAS)</t>
  </si>
  <si>
    <t>KIT DE CIRUJANO (1 GORRO, 1 PAR CUBREBOTAS, 1 CAMISA Y 1 PANTALON) (CMV) FV.</t>
  </si>
  <si>
    <t>KIT DE LAPARATOMIA (CMV) FV. 04/2029</t>
  </si>
  <si>
    <t>KIT DE PACIENTE 30 GRS (1 BATA, 1 PAR DE CUBREBOTAS Y 1 GORRO PARA ENFERMERA) (DAV) FV.</t>
  </si>
  <si>
    <t>KIT DE PACIENTE 40 GRS (1 BATA, 1 PAR DE CUBREBOTAS Y 1 GORRO PARA ENFERMERA (UM DESCARTABLES)</t>
  </si>
  <si>
    <t>LANCETAS PARA SANGRE CJ X 50UND (BLOOD GOOD)</t>
  </si>
  <si>
    <t>LAPIZ ELECTROCAUTERIO (GROSSMED) FV. 03/2026</t>
  </si>
  <si>
    <t>LAPIZ ELECTROCAUTERIO (MC MEDICAL) FV. 04/2027</t>
  </si>
  <si>
    <t>LAPIZ ELECTROCAUTERIO (VALEMEDIC) FV. 05/2028</t>
  </si>
  <si>
    <t>LIDOCAINA 700MG (VERSATIS 5%) CJ X 5 PARCHES (GRUNENTHAL) FV. 12/2026</t>
  </si>
  <si>
    <t>LLAVE 3 VIAS (DIPHOCARE) FV. 03/2027</t>
  </si>
  <si>
    <t>LLAVE 3 VIAS (GROSSMED) FV. 11/2029</t>
  </si>
  <si>
    <t>LLAVE 3 VIAS (HEALT MEDICAL) FV.08/2029</t>
  </si>
  <si>
    <t>LLAVE 3 VIAS (MC MEDICAL) FV.08/2028</t>
  </si>
  <si>
    <t>LLAVE 3 VIAS (ROMSON) FV.</t>
  </si>
  <si>
    <t>MACROGOTEROS EN Y (COMPOMEDICA) FV. 09/2029</t>
  </si>
  <si>
    <t>MACROGOTEROS EN Y (DEVAX) FV.10/2029</t>
  </si>
  <si>
    <t>MACROGOTEROS EN Y (GDG) FV. 11/2027</t>
  </si>
  <si>
    <t>MACROGOTEROS EN Y (VALEMEDIC) F.V 10/2027</t>
  </si>
  <si>
    <t>MACROGOTEROS EN Y (VENSALUD) F.V 02/2030</t>
  </si>
  <si>
    <t>MALLA QUIRURGICA DE POLIPROPILENO (ARIMESH) 15CM X 15CM (ARIZI) FV. 05/2027</t>
  </si>
  <si>
    <t>MASCARA DE OXIGENO CON RESERVORIO PEDIATRICA (MC-MEDICAL) FV. 06/2028</t>
  </si>
  <si>
    <t>MASCARILLA DE NEBULIZAR CON MICRONEBULIZADOR ADULTO TALLA L (VENSALUD) F.V 04/2029</t>
  </si>
  <si>
    <t>MASCARILLA DE NEBULIZAR CON MICRONEBULIZADOR PEDIATRICA TALLA M (6 - 12 AÑOS) (VENSALUD) FV. 06/2026</t>
  </si>
  <si>
    <t>MASCARILLA DE NEBULIZAR CON MICRONEBULIZADOR PEDIATRICO TALLA S (VENSALUD) F.V 07/2028</t>
  </si>
  <si>
    <t>MASCARILLA DE NEBULIZAR KIT ADULTO (DIPHOCARE) FV. 02/2028</t>
  </si>
  <si>
    <t>MASCARILLA DE NEBULIZAR KIT ADULTO (MC MEDICAL) FV. 10/2026</t>
  </si>
  <si>
    <t>MASCARILLA DE NEBULIZAR KIT ADULTO (ROMSON) FV. 04/2029</t>
  </si>
  <si>
    <t>MASCARILLA DE NEBULIZAR KIT PEDIATRICO (DIPHOCARE) FV. 02/2028</t>
  </si>
  <si>
    <t>MASCARILLA DE NEBULIZAR KIT PEDIATRICO (GROSSMED) FV. 11/2028</t>
  </si>
  <si>
    <t>MASCARILLA DE NEBULIZAR KIT PEDIATRICO (ROMSON) FV. 04/2029</t>
  </si>
  <si>
    <t>MASCARILLA DE OXIGENO SIMPLE ADULTO (MC MEDICAL) FV. 10/2027</t>
  </si>
  <si>
    <t>MASCARILLA DE OXIGENO SIMPLE ADULTO (MED-AID) FV. 02/2030</t>
  </si>
  <si>
    <t>MASCARILLA DE OXIGENO SIMPLE PEDIATRICA (MC MEDICAL) F.V 10/2027</t>
  </si>
  <si>
    <t>MASCARILLA DE OXIGENO SIMPLE PEDIATRICO (GROSSMED) FV. 03/2030</t>
  </si>
  <si>
    <t>MASCARILLA DESCARTABLE AMARILLO 2 TIRAS CJ X 50 UND (HEALTH MEDICAL) FV. 08/2029</t>
  </si>
  <si>
    <t>MASCARILLA DESCARTABLE CJ X 50 UND (PROCARE) FV. 08/2029</t>
  </si>
  <si>
    <t>MASCARILLA DESCARTABLE MORADO 2 TIRAS CJ X 50 UND (HEALTH MEDICAL) FV. 08/2029</t>
  </si>
  <si>
    <t>MASCARILLA DESCARTABLE PARA NIÑAS CJ X 20 UND (ECOMED)</t>
  </si>
  <si>
    <t>MASCARILLA DESCARTABLE PARA NIÑAS CJ X 50 UND ()</t>
  </si>
  <si>
    <t>MASCARILLA DESCARTABLE PARA NIÑOS CJ X 20 UND (ECOMED)</t>
  </si>
  <si>
    <t>MASCARILLA DESCARTABLE PARA NIÑOS CJ X 50 UND ()</t>
  </si>
  <si>
    <t>MASCARILLA DESCARTABLE VERDE 2 TIRAS CJ X 50 UND (HEALTH MEDICAL) FV. 08/2029</t>
  </si>
  <si>
    <t>MASCARILLA PARA OXIGENO TIPO VENTURY (VALEMEDIC) FV. 09/2026</t>
  </si>
  <si>
    <t>MASCARILLA QUIRURGICA AZUL 2 TIRAS CJ X 50 UND (GROSSMED) FV. 04/2030</t>
  </si>
  <si>
    <t>MASCARILLA QUIRURGICA AZUL CJ X 50 UND (DIPHOSY) FV. 06/2029</t>
  </si>
  <si>
    <t>MASCARILLA QUIRURGICA AZUL CJ X 50 UND (MC MEDICAL) FV.02/2026</t>
  </si>
  <si>
    <t>MASCARILLA QUIRURGICA AZUL CJ X 50 UND (NON MEDICAL)</t>
  </si>
  <si>
    <t>MASCARILLA QUIRURGICA NEGRA 2 TIRAS CJ X 50 UND (MC MEDICAL) FV. 03/2030</t>
  </si>
  <si>
    <t>MASCARILLA QUIRURGICA NEGRA CJ X 50 UND (DIPHOCARE)</t>
  </si>
  <si>
    <t>MASCARILLA QUIRURGICA NEGRA CJ X 50 UND (NON MEDICAL)</t>
  </si>
  <si>
    <t>MASCARILLAS KN95 BLANCAS CJ X 20 UND (HEALTH MEDICAL ) FV. 08/2029</t>
  </si>
  <si>
    <t>MEDIA ANTIEMBOLICA A LA RODILLA TALLA L 15-20 MMHG (DYNAREX)</t>
  </si>
  <si>
    <t>MEDIA ANTIEMBOLICA A LA RODILLA TALLA M 15-20 MMHG (DYNAREX)</t>
  </si>
  <si>
    <t>MEDIA ANTIEMBOLICA A LA RODILLA TALLA XL 15-20 MMHG (DYNAREX)</t>
  </si>
  <si>
    <t>MEDIA DE COMPRESION GRADUADA A LA RODILLA TALLA L 20-30MMHG (BIALY)</t>
  </si>
  <si>
    <t>MEDIA DE COMPRESION GRADUADA A LA RODILLA TALLA M 20-30MMHG (BIALY)</t>
  </si>
  <si>
    <t>MEDIA DE COMPRESION GRADUADA A LA RODILLA TALLA XL 20-30MMHG (BIALY)</t>
  </si>
  <si>
    <t>MEDIA DE COMPRESION GRADUADA ANTITROMBO P/MUSLO TALLA G (DYNAVEN)</t>
  </si>
  <si>
    <t>MEDIA DE COMPRESION GRADUADA ANTITROMBO P/MUSLO TALLA GG (DYNAVEN)</t>
  </si>
  <si>
    <t>MEDIA DE COMPRESION GRADUADA ANTITROMBO P/MUSLO TALLA M (DYNAVEN)</t>
  </si>
  <si>
    <t>MEDIA DE COMPRESION GRADUADA ANTITROMBO P/MUSLO TALLA P (DYNAVEN)</t>
  </si>
  <si>
    <t>MICROGOTERO EN Y (BIO-MERCY) FV. 09/2028</t>
  </si>
  <si>
    <t>MICROGOTERO EN Y (VALEMEDIC) FV. 09/2029</t>
  </si>
  <si>
    <t>MONO CIRUJANO STANDARD (DAV)</t>
  </si>
  <si>
    <t>MONO DE CIRUJANO (CONJUNTO) TALLA L (DESCART INDUSTRIES) FV. 09/2028</t>
  </si>
  <si>
    <t>MONO DE CIRUJANO (CONJUNTO) TALLA M (DESCART INDUSTRIES)</t>
  </si>
  <si>
    <t>MONO DE CIRUJANO 40GRS (CONJUNTO) TALLA M (UM DESCARTABLES) F.V 06/2028</t>
  </si>
  <si>
    <t>MOTAS DE ALGODON PQT. X 150 UND (ALVE) FV. 08/2027</t>
  </si>
  <si>
    <t>MUÑEQUERA AJUSTABLE CON ESTABILIZADOR DE PULGAR DERECHO TALLA UNICA (KX)</t>
  </si>
  <si>
    <t>MUÑEQUERA AJUSTABLE CON FERULA NEOPRENO DERACHA TALLA M (DISPROMED)</t>
  </si>
  <si>
    <t>MUÑEQUERA AJUSTABLE CON FERULA NEOPRENO DERACHA TALLA S (DISPROMED)</t>
  </si>
  <si>
    <t>MUÑEQUERA AJUSTABLE CON FERULA NEOPRENO IZQUIERDA TALLA M (DISPROMED)</t>
  </si>
  <si>
    <t>MUÑEQUERA AJUSTABLE CON FERULA NEOPRENO IZQUIERDA TALLA S (DISPROMED)</t>
  </si>
  <si>
    <t>MUÑEQUERA AJUSTABLE CON FERULA NEOPRENO TALLA UNICA (DISPROMED)</t>
  </si>
  <si>
    <t>MUÑEQUERA AJUSTABLE CON SOPORTE DE PULGAR IZQUIERDO Y CORREA AJUSTABLE TALLA UNICA (KX)</t>
  </si>
  <si>
    <t>MUÑEQUERA AJUSTABLE TALLA UNICA (DISPROMED)</t>
  </si>
  <si>
    <t>MUÑEQUERA CON FERULA Y SOPORTE PULGAR DERECHO TALLA S-M (DISPROMED)</t>
  </si>
  <si>
    <t>MUÑEQUERA CON FERULA Y SOPORTE PULGAR IZQUIERDO TALLA S-M (DISPROMED)</t>
  </si>
  <si>
    <t>MUÑEQUERA ELASTICA TALLA S (PAR) (KX)</t>
  </si>
  <si>
    <t>MUÑEQUERA FIJA TALLA L (DISPROMED)</t>
  </si>
  <si>
    <t>MUÑEQUERA FIJA TALLA M (DISPROMED)</t>
  </si>
  <si>
    <t>MUÑEQUERA TUNEL CARPIANO TALLA UNICA (PURA+)</t>
  </si>
  <si>
    <t>MUÑERQUERA ELASTICA TALLA M (PAR) (KX MEDICAL)</t>
  </si>
  <si>
    <t>NEBULIZADOR PORTATIL RECARGABLE CON CABLE USB + DOS MASCARILLAS ADULTO Y PEDIATRICO</t>
  </si>
  <si>
    <t>OBTURADOR AMARILLO (VENSALUD) FV. 03/2030</t>
  </si>
  <si>
    <t>OXIMETRO DIGITAL DE PULSO</t>
  </si>
  <si>
    <t>PAPEL BOBINA MARRON 5 KG X 50 CM</t>
  </si>
  <si>
    <t>PARCHE ANTIDIARREICO SOBRE X 1 UND (MEDIPATCH) FV.10/2026</t>
  </si>
  <si>
    <t>PARCHE DE GEL FRIO PARA ALIVIAR LA FIEBRE SOBRE X 1 UND (MEDIPATCH) FV.10/2026</t>
  </si>
  <si>
    <t>PARCHE PARA ALIVIAR LA TOS SOBRE X 1 UND (MEDIPATCH) FV. 10/2026</t>
  </si>
  <si>
    <t>PARCHE PARA ALIVIO DEL DOLOR MENSTRUAL SOBRE X 1 UND (MEDIPATCH) FV.10/2026</t>
  </si>
  <si>
    <t>PARCHE PARA AYUDAR A CONTROLAR LA GLUCOSA SOBRE X 7 UND (MEDIPATCH) FV.10/2026</t>
  </si>
  <si>
    <t>PARCHE PARA HEMORROIDES SOBRE X 7 UND (MEDIPATCH) FV.10/2026</t>
  </si>
  <si>
    <t>PARCHE PARA MAREO, NAUSEAS Y VOMITO SOBRE X 2 UND (MEDIPATCH) FV.10/2026</t>
  </si>
  <si>
    <t>PARCHE PARA MEJORAR LA CIRCULACION SOBRE X 7 UND (MEDIPATCH) FV.10/2026</t>
  </si>
  <si>
    <t>PARCHE PARA REMOVER CALLOS SOBRE X 6 UND (MEDIPATCH) FV. 10/2026</t>
  </si>
  <si>
    <t>PARCHE PROSTATICO SOBRE X 7 UND (MEDIPATCH) FV.10/2026</t>
  </si>
  <si>
    <t>PARCHE REPELENTE DE MOSQUITOS A BASE DE PLANTAS CJ X 36 UND (GENIAL) REF: GNCS012</t>
  </si>
  <si>
    <t>PATO CLINICO DESCARTABLE</t>
  </si>
  <si>
    <t>PATO CLINICO X UND (SELVA)</t>
  </si>
  <si>
    <t>PERA VAGINAL CON CANULA FLEXIBLE</t>
  </si>
  <si>
    <t>PERILLA PARA TENSIOMETRO ANEROIDE (BIALY) FV. 03/2029</t>
  </si>
  <si>
    <t>PEROXIDO DE HIDROGENO (DIOXOGEN) FCO X 460ML (PONCE &amp; BENZO) FV. 04/2027</t>
  </si>
  <si>
    <t>PITO URINARIO PLASTICO TRANSPARENTE (SELVA)</t>
  </si>
  <si>
    <t>PITO URINARIO X UND (SAMANA)</t>
  </si>
  <si>
    <t>PROTECTOR DE CAMA PAQ X 10 UND TALLA UNICA (SECUREZZA) FV. 08/2026</t>
  </si>
  <si>
    <t>PROTECTOR PARA JUANETES DE SILICON X PAR</t>
  </si>
  <si>
    <t>PRUEBA DE EMBARAZO (CONFIRA) X 1 (SANFARMA) FV. 01/2027</t>
  </si>
  <si>
    <t>PRUEBA DE EMBARAZO (GDG) FV. 02/2028</t>
  </si>
  <si>
    <t>PRUEBA DE EMBARAZO (NATALCARE) CJ X 2 UND (BRIUTCARE) FV. 11/2027</t>
  </si>
  <si>
    <t>RECOLECTOR DE LECHE DE SILICONA 120ML/4OZ TALLA UNICA (GENIAL) REF: GNBP51352</t>
  </si>
  <si>
    <t>RECOLECTORES DE HECES (DEXX)</t>
  </si>
  <si>
    <t>RECOLECTORES DE HECES (GENERICO)</t>
  </si>
  <si>
    <t>RECOLECTORES DE HECES (HMD)</t>
  </si>
  <si>
    <t>RECOLECTORES DE ORINA (DEXX)</t>
  </si>
  <si>
    <t>RECOLECTORES DE ORINA (HMD)</t>
  </si>
  <si>
    <t>REGULADOR DE FLUJO (CUENTA GOTAS) (GROSSMED) FV. 10/2025</t>
  </si>
  <si>
    <t>REGULADOR DE FLUJO (CUENTA GOTAS) (MC MEDICAL) FV. 08/2026</t>
  </si>
  <si>
    <t>RODILLERA ELASTICA TALLA L (KX)</t>
  </si>
  <si>
    <t>RODILLERA ELASTICA TALLA S (KX)</t>
  </si>
  <si>
    <t>RODILLERA ROTULA ABIERTA TALLA L (DISPROMED)</t>
  </si>
  <si>
    <t>RODILLERA ROTULA ABIERTA TALLA S (DISPROMED)</t>
  </si>
  <si>
    <t>RODILLERA ROTULA ABIERTA TALLA UNICA (PURA+)</t>
  </si>
  <si>
    <t>SABANA DE CAMILLA PAQ X 1 UND (CMV)</t>
  </si>
  <si>
    <t>SCALP NRO 21 (BIO-MERCY) F.V 03/2028</t>
  </si>
  <si>
    <t>SCALP NRO 21 (GROSSMED) FV. 05/2026</t>
  </si>
  <si>
    <t>SCALP NRO 21 (HEALTH MEDICAL) FV. 08/2029</t>
  </si>
  <si>
    <t>SCALP NRO 21 (VALEMEDIC) FV. 03/2027</t>
  </si>
  <si>
    <t>SCALP NRO 21 (VENSALUD) FV. 04/2029</t>
  </si>
  <si>
    <t>SCALP NRO 23 (GROSSMED) FV. 07/2027</t>
  </si>
  <si>
    <t>SCALP NRO 23 (VENSALUD) FV. 11/2026</t>
  </si>
  <si>
    <t>SCALP NRO 25 (VALEMEDIC)  FV. 05/2027</t>
  </si>
  <si>
    <t>SET DE TRANSFUSION DE SANGRE (GROSSMED) FV.09/2028</t>
  </si>
  <si>
    <t>SOLUCION JABONOSA IODADA 10% (JOSTDINE) GALON X 3.785LTS FV. 03/2026</t>
  </si>
  <si>
    <t>SOLUCION TOPICA IODADA 10%(JOSTDINE) GALON X 3.785 LT FV. 03/2026</t>
  </si>
  <si>
    <t>SOLUCION YODADA 10% (YODOSEPTIC) FRASCO X 1000ML (YODINE) FV.07/2027</t>
  </si>
  <si>
    <t>SOLUCION YODADA 10% (YODOSEPTIC) FRASCO X 120ML (YODINE) FV.07/2027</t>
  </si>
  <si>
    <t>SONDA DE ALIMENTACION LEVIN  NRO 18FR (MED-AID) FV. 09/2028</t>
  </si>
  <si>
    <t>SONDA DE ALIMENTACION LEVIN 10FG (MC-MEDICAL) FV.</t>
  </si>
  <si>
    <t>SONDA DE ALIMENTACION LEVIN 12FG (MC-MEDICAL) FV.</t>
  </si>
  <si>
    <t>SONDA DE ALIMENTACION LEVIN 14FG (MC-MEDICAL) FV.</t>
  </si>
  <si>
    <t>SONDA DE ALIMENTACION LEVIN 16FR (MED-AID) FV. 02/2030</t>
  </si>
  <si>
    <t>SONDA DE ALIMENTACION LEVIN 8FR (MC-MEDICAL) F.V</t>
  </si>
  <si>
    <t>SONDA DE SUCCION NRO 10 (MC MEDICAL) FV.02/2028</t>
  </si>
  <si>
    <t>SONDA DE SUCCION NRO 12FR (ECOMED) FV.07/2028</t>
  </si>
  <si>
    <t>SONDA DE SUCCION NRO 14FR (MED-AID) F.V 04/2028</t>
  </si>
  <si>
    <t>SONDA DE SUCCION NRO 16FR (MC MEDICAL) F.V 02/2028</t>
  </si>
  <si>
    <t>SONDA DE SUCCION NRO 16FR (MED-AID) F.V 05/2029</t>
  </si>
  <si>
    <t>SONDA DE SUCCION NRO 18FR (MC MEDICAL) FV. 02/2028</t>
  </si>
  <si>
    <t>SONDA DE SUCCION NRO 5FR (MC MEDICAL) FV.02/2028</t>
  </si>
  <si>
    <t>SONDA FOLEY DE LATEX 2 VIAS NRO 12 FR (HEALT MEDICAL) FV.08/2029</t>
  </si>
  <si>
    <t>SONDA FOLEY DE LATEX 2 VIAS NRO 16FR (GROSSMED) FV. 12/2029</t>
  </si>
  <si>
    <t>SONDA FOLEY DE LATEX 2 VIAS NRO 18FR (MC-MEDICAL) F.V. 05-2029</t>
  </si>
  <si>
    <t>SONDA FOLEY DE LATEX 2 VIAS NRO 20FR (GDG) FV. 02/2027</t>
  </si>
  <si>
    <t>SONDA FOLEY DE LATEX 2 VIAS NRO 20FR (HEALT MEDICAL) FV.08/2029</t>
  </si>
  <si>
    <t>SONDA FOLEY DE LATEX 2 VIAS NRO 22FR (HEALT MEDICAL) FV.08/2029</t>
  </si>
  <si>
    <t>SONDA FOLEY DE LATEX 3 VIAS NRO 16FR (BIALY) FV. 10/2029</t>
  </si>
  <si>
    <t>SONDA FOLEY DE LATEX 3 VIAS NRO 18FR (BIALY) FV. 10/2029</t>
  </si>
  <si>
    <t>SONDA FOLEY DE LATEX 3 VIAS NRO 20FR (BIALY) FV.10/2029</t>
  </si>
  <si>
    <t>SONDA FOLEY DE LATEX 3 VIAS NRO 22FR (MC MEDICAL) F.V 02/2029</t>
  </si>
  <si>
    <t>SONDA FOLEY DE SILICON 2 VIAS NRO 10FR  (MED-AID) F.V 04/2027</t>
  </si>
  <si>
    <t>SONDA FOLEY DE SILICON 2 VIAS NRO 10FR (MC MEDICAL) FV. 02/2028</t>
  </si>
  <si>
    <t>SONDA FOLEY DE SILICON 2 VIAS NRO 12FR (MC MEDICAL) F.V 02/2028</t>
  </si>
  <si>
    <t>SONDA FOLEY DE SILICON 2 VIAS NRO 14FR (DIPHOCARE) FV. 12/2028</t>
  </si>
  <si>
    <t>SONDA FOLEY DE SILICON 2 VIAS NRO 16FR (BIALY) FV. 10/2029</t>
  </si>
  <si>
    <t>SONDA FOLEY DE SILICON 2 VIAS NRO 16FR (DIPHOCARE) FV. 12/2028</t>
  </si>
  <si>
    <t>SONDA FOLEY DE SILICON 2 VIAS NRO 18FR (BIALY) FV.</t>
  </si>
  <si>
    <t>SONDA FOLEY DE SILICON 2 VIAS NRO 18FR (GROSSMED) FV. 12/2029</t>
  </si>
  <si>
    <t>SONDA FOLEY DE SILICON 2 VIAS NRO 20FR (ECOMED) FV.04/2027</t>
  </si>
  <si>
    <t>SONDA FOLEY DE SILICON 2 VIAS NRO 22FR (ECOMED) FV.08/2027</t>
  </si>
  <si>
    <t>SONDA FOLEY DE SILICON 2 VIAS NRO 22FR (IMSUMEDICAL) FV 07/2029</t>
  </si>
  <si>
    <t>SONDA FOLEY DE SILICON 3 VIAS NRO 16FR (BIALY) FV.07/2028</t>
  </si>
  <si>
    <t>SONDA FOLEY DE SILICON 3 VIAS NRO 18FR (ECOMED) FV.03/2028</t>
  </si>
  <si>
    <t>SONDA FOLEY DE SILICON 3 VIAS NRO 20FR (BIALY) FV.10/2029</t>
  </si>
  <si>
    <t>SONDA FOLEY DE SILICON 3 VIAS NRO 20FR (ECOMED) FV.04/2027</t>
  </si>
  <si>
    <t>SONDA FOLEY DE SILICON 3 VIAS NRO 20FR (GDG) FV. 07/2026</t>
  </si>
  <si>
    <t>SONDA FOLEY DE SILICON 3 VIAS NRO 22FR (MC MEDICAL) FV. 07/2029</t>
  </si>
  <si>
    <t>SONDA FOLEY RECUBIERTA DE SILICON 3 VIAS NRO FR24 (MC MEDICAL) FV.02/2028</t>
  </si>
  <si>
    <t>SONDA NELATON NRO 10FR (DIPHOCARE) FV.07/2026</t>
  </si>
  <si>
    <t>SONDA NELATON NRO 12FR (DIPHOCARE) FV. 07/2026</t>
  </si>
  <si>
    <t>SONDA NELATON NRO 16FR (DIPHOCARE) FV. 07/2026</t>
  </si>
  <si>
    <t>SOPORTE COSTILLERA CON ESTABILIZADORES PARA MUJER TALLA UNICA COLOR BEIGE (TECNOMED)</t>
  </si>
  <si>
    <t>SOPORTE COSTILLERA PARA MUJER TALLA UNICA COLOR BEIGE (TECNOMED)</t>
  </si>
  <si>
    <t>SOPORTE DE CLAVICULA COLOR BEIGE TALLA S (TECNOMED)</t>
  </si>
  <si>
    <t>SOPORTE DE CODO (CONFORTABLE) TALLA XL COLOR NEGRO (TECNOMED)</t>
  </si>
  <si>
    <t>SOPORTE DE RODILLA ABIERTO (CONFORTABLE) TALLA XL COLOR NEGRO (BASICA TECNOMED)</t>
  </si>
  <si>
    <t>SOPORTE PARA CODO TENISTA TALLA L/XL (KX)</t>
  </si>
  <si>
    <t>SOPORTE PARA CODO TENISTA TALLA S/M (KX)</t>
  </si>
  <si>
    <t>SUSPENSORIO ESCROTAL (CONFORTABLE) COLOR BEIGE TALLA L (TECNOMED)</t>
  </si>
  <si>
    <t>SUTURA CATGUT CROMICO 0 CT1 AGUJA 1/2 CIRCULAR NO CORTANTE 70CM REF. 812 (DEVAX) FV. 07/2028</t>
  </si>
  <si>
    <t>SUTURA CATGUT CROMICO 0 CT1 AGUJA 1/2 CIRCULAR NO CORTANTE REF. 812T (KAREMAX) FV. 06/2029</t>
  </si>
  <si>
    <t>SUTURA CATGUT CROMICO 0 HEPATICA AGUJA 1/2 CIRCULAR NO CORTANTE REF 47G (KAREMAX) FV 01/2028</t>
  </si>
  <si>
    <t>SUTURA CATGUT CROMICO 1 AGUJA 1/2 CIRCULAR NO CORTANTE 70 CM REF 813T (KAREMAX) FV. 01/2029</t>
  </si>
  <si>
    <t>SUTURA CATGUT CROMICO 1 AGUJA 1/2 CIRCULAR NO CORTANTE 90 CM REF 915 (DEVAX) FV. 04/2029</t>
  </si>
  <si>
    <t>SUTURA CATGUT CROMICO 1 AGUJA 1/2 CIRCULAR NO CORTANTE 90 CM REF 915 (KAREMAX) FV. 01/2029</t>
  </si>
  <si>
    <t>SUTURA CATGUT CROMICO 1 HEPATICA AGUJA 1/2 CIRCULAR NO CORTANTE REF 48G (KAREMAX) FV. 01/2028</t>
  </si>
  <si>
    <t>SUTURA CATGUT CROMICO 2-0 CT1 AGUJA 1/2 CIRCULAR NO CORTANTE 70CM REF 811 (DEVAX) FV. 07/2028</t>
  </si>
  <si>
    <t>SUTURA CATGUT CROMICO 2-0 CT1 AGUJA 1/2 CIRCULAR NO CORTANTE REF 811T (KAREMAX) FV. 07/2028</t>
  </si>
  <si>
    <t>SUTURA CATGUT SIMPLE 0 AGUJA 1/2 CIRCULAR NO CORTANTE 75 CM REF. 844 (DEVAX) FV. 07/2028</t>
  </si>
  <si>
    <t>SUTURA CATGUT SIMPLE 0 AGUJA 1/2 CIRCULAR NO CORTANTE REF. 844T (KAREMAX) FV. 05/2027</t>
  </si>
  <si>
    <t>SUTURA CATGUT SIMPLE 1-0 CT1 AGUJA 1/2 CIRCULAR NO CORTANTE 75CM REF. 845 (DEVAX) FV. 07/2028</t>
  </si>
  <si>
    <t>SUTURA CATGUT SIMPLE 1-0 CT1 AGUJA 1/2 CIRCULAR NO CORTANTE REF 845T,845(KAREMAX) FV 09/2027</t>
  </si>
  <si>
    <t>SUTURA CATGUT SIMPLE 2-0 CT1 AGUJA 1/2 CIRCULAR NO CORTANTE 75CM REF.843 (DEVAX) FV. 07/2028</t>
  </si>
  <si>
    <t>SUTURA CATGUT SIMPLE 2-0 CT1 AGUJA 1/2 CIRCULAR NO CORTANTE REF.843 (KAREMAX) FV. 06/2029</t>
  </si>
  <si>
    <t>SUTURA CATGUT SIMPLE 3-0 AGUJA 1/2 CIRCULAR NO CORTANTE REF 842 (DEVAX) FV. 03/2029</t>
  </si>
  <si>
    <t>SUTURA CATGUT SIMPLE 3-0 AGUJA 1/2 CIRCULAR NO CORTANTE REF 842 (KAREMAX) FV. 10/2027</t>
  </si>
  <si>
    <t>SUTURA CROMICO 0 SH AGUJA 1/2 CIRCULAR NO CORTANTE REF G124T (KAREMAX) FV. 03/2029</t>
  </si>
  <si>
    <t>SUTURA CROMICO 2 CT1 AGUJA 1/2 CIRCULAR NO CORTANTE REF 814T (KAREMAX) FV. 02/2027</t>
  </si>
  <si>
    <t>SUTURA CROMICO 2-0 SH AGUJA 1/2 CIRCULAR NO CORTANTE REF G123 (KAREMAX) FV. 03/2029</t>
  </si>
  <si>
    <t>SUTURA CROMICO 3-0 SH AGUJA 1/2 CIRCULAR NO CORTANTE REF G122T  (KAREMAX) FV. 12/2028</t>
  </si>
  <si>
    <t>SUTURA CROMICO 4-0 SH AGUJA 1/2 CIRCULAR NO CORTANTE REF G121T  (KAREMAX) FV.12/2028</t>
  </si>
  <si>
    <t>SUTURA NYLON 10-0 OFTAL AGUJA 3/8 CIRCULAR NO CORTANTE ESPATULADA/BISELADA REF 9003G (KAREMAX) FV. 08/2027</t>
  </si>
  <si>
    <t>SUTURA NYLON 2-0 KS AGUJA RECTA CORTANTE 75CM REF. 628 (DEVAX) FV. 07/2028</t>
  </si>
  <si>
    <t>SUTURA NYLON 2-0 KS AGUJA RECTA CORTANTE REF. 628H (KAREMAX) FV. 01/2029</t>
  </si>
  <si>
    <t>SUTURA NYLON 2-0 SC26 AGUJA 3/8 CIRCULAR CORTANTE 45 CM REF.164 (DEVAX) FV. 07/2028</t>
  </si>
  <si>
    <t>SUTURA NYLON 2-0 SC26 AGUJA 3/8 CIRCULAR CORTANTE REF. 164 (KAREMAX) V. 06/2029</t>
  </si>
  <si>
    <t>SUTURA NYLON 3-0 KS AGUJA RECTA CORTANTE 75CM REF 627 (DEVAX) FV. 07/2028</t>
  </si>
  <si>
    <t>SUTURA NYLON 3-0 KS AGUJA RECTA CORTANTE REF 627H (KAREMAX) FV. 01/2029</t>
  </si>
  <si>
    <t>SUTURA NYLON 5-0 SC20 AGUJA 3/8 CIRCULAR CORTANTE 45CM REF.14501 (DEVAX) FV. 07/2028</t>
  </si>
  <si>
    <t>SUTURA PROLENE 0 CT1 AGUJA 1/2 CIRCULAR NO CORTANTE REF 8424 (DEVAX) FV. 03/2029</t>
  </si>
  <si>
    <t>SUTURA PROLENE 0 CT1 AGUJA 1/2 CIRCULAR NO CORTANTE REF 8424H (KAREMAX) FV. 02/2027</t>
  </si>
  <si>
    <t>SUTURA PROLENE 1-0 CT1 AGUJA 1/2 CIRCULAR NO CORTANTE REF 8425 (DEVAX) FV. 03/2029</t>
  </si>
  <si>
    <t>SUTURA PROLENE 1-0 CT1 AGUJA 1/2 CIRCULAR NO CORTANTE REF 8425H (KAREMAX) FV. 05/2027</t>
  </si>
  <si>
    <t>SUTURA PROLENE 2-0 KS AGUJA RECTA CORTANTE 75 CM REF. 8623 (DEVAX) FV. 07/2028</t>
  </si>
  <si>
    <t>SUTURA PROLENE 2-0 KS AGUJA RECTA CORTANTE REF. 8623H (KAREMAX) FV. 03/2029</t>
  </si>
  <si>
    <t>SUTURA PROLENE 2-0 SC26 AGUJA 3/8 CIRCULAR CORTANTE 45CM REF. 8185 (DEVAX) FV. 03/2029</t>
  </si>
  <si>
    <t>SUTURA PROLENE 2-0 SC26 AGUJA 3/8 CIRCULAR CORTANTE REF. 8185T (KAREMAX)  FV. 02/2027</t>
  </si>
  <si>
    <t>SUTURA PROLENE 3-0 KS AGUJA RECTA CORTANTE REF. 8622 (KAREMAX) FV. 03/2029</t>
  </si>
  <si>
    <t>SUTURA PROLENE 3-0 SC24 AGUJA 3/8 CIRCULAR CORTANTE 45CM REF. 8184 (DEVAX) FV. 03/2029</t>
  </si>
  <si>
    <t>SUTURA PROLENE 3-0 SC24 AGUJA 3/8 CIRCULAR CORTANTE REF. 8184T (KAREMAX) FV.12/2028</t>
  </si>
  <si>
    <t>SUTURA PROLENE 4-0 CS20 AGUJA 3/8 CIRCULAR CORTANTE REF. 8183T (KAREMAX) FV. 06/2029</t>
  </si>
  <si>
    <t>SUTURA SEDA 0 SH AGUJA 1/2 CIRCULAR NO CORTANTE 75CM REF 834 (DEVAX) FV. 07/2028</t>
  </si>
  <si>
    <t>SUTURA SEDA 0 SH AGUJA 1/2 CIRCULAR NO CORTANTE REF K834H (KAREMAX) FV. 09/2027</t>
  </si>
  <si>
    <t>SUTURA SEDA 1-0 AGUJA 1/2 CIRCULAR NO CORTANTE REF. K845H (KAREMAX) FV. 06/2028</t>
  </si>
  <si>
    <t>SUTURA SEDA 1-0 SH AGUJA 1/2 CIRCULAR NO CORTANTE 75CM REF. 835 (DEVAX) FV. 07/2028</t>
  </si>
  <si>
    <t>SUTURA SEDA 1-0 SH AGUJA 1/2 CIRCULAR NO CORTANTE REF. K835H (KAREMAX) V. 06/2029</t>
  </si>
  <si>
    <t>SUTURA SEDA 2-0 SH AGUJA 1/2 CIRCULAR NO CORTANTE REF. K833H (KAREMAX) V. 06/2028</t>
  </si>
  <si>
    <t>SUTURA SEDA 3-0 SH AGUJA 1/2 CIRCULAR NO CORTANTE REF. K832H (KAREMAX) FV. 04/2028</t>
  </si>
  <si>
    <t>SUTURA SUTUPAK 0 SIN AGUJA 75 CM REF SA86 (DEVAX) FV. 07/2028</t>
  </si>
  <si>
    <t>SUTURA SUTUPAK 0 SIN AGUJA REF SA86T (KAREMAX) V. 06/2027</t>
  </si>
  <si>
    <t>SUTURA SUTUPAK 1 SIN AGUJA 75 CM REF SA87 (DEVAX) FV. 07/2028</t>
  </si>
  <si>
    <t>SUTURA SUTUPAK 1 SIN AGUJA REF SA87T (KAREMAX) V. 06/2027</t>
  </si>
  <si>
    <t>SUTURA SUTUPAK 2-0 SIN AGUJA REF SA85 (KAREMAX) FV. 06/2027</t>
  </si>
  <si>
    <t>SUTURA VICRYL 0 CT1 AGUJA 1/2 CIRCULAR NO CORTANTE 70CM REF. 340 (DEVAX) FV. 04/2029</t>
  </si>
  <si>
    <t>SUTURA VICRYL 0 CT1 AGUJA 1/2 CIRCULAR NO CORTANTE REF. 340 (KAREMAX) V. 06/2027</t>
  </si>
  <si>
    <t>SUTURA VICRYL 1-0 CT1 AGUJA 1/2 CIRCULAR NO CORTANTE 70CM REF. 341 (DEVAX) FV. 04/2029</t>
  </si>
  <si>
    <t>SUTURA VICRYL 1-0 CT1 AGUJA 1/2 CIRCULAR NO CORTANTE REF. 341 (KAREMAX) V. 03/2028</t>
  </si>
  <si>
    <t>SUTURA VICRYL 2-0 CT1 AGUJA 1/2 CIRCULAR NO CORTANTE REF. J339 (KAREMAX) FV. 10/2027</t>
  </si>
  <si>
    <t>SUTURA VICRYL 2-0 SH AGUJA 1/2 CIRCULAR NO CORTANTE 70 CM REF. 317 (DEVAX) FV. 04/2029</t>
  </si>
  <si>
    <t>SUTURA VICRYL 2-0 SH AGUJA 1/2 CIRCULAR NO CORTANTE REF. J317 (KAREMAX) V. 11/2027</t>
  </si>
  <si>
    <t>SUTURA VICRYL 3-0 RAPID AGUJA 3/8 CIRCULAR CORTANTE REF. W9923 (KAREMAX) FV. 06/2027</t>
  </si>
  <si>
    <t>SUTURA VICRYL 3-0 RB1 AGUJA 1/2 CIRCULAR NO CORTANTE REF J305H (KAREMAX) FV.03/2027</t>
  </si>
  <si>
    <t>SUTURA VICRYL 3-0 SH AGUJA 1/2 CIRCULAR NO CORTANTE 70CM REF. 316 (DEVAX) FV. 04/2029</t>
  </si>
  <si>
    <t>SUTURA VICRYL 3-0 SH AGUJA 1/2 CIRCULAR NO CORTANTE REF. J316 (KAREMAX) FV. 01/2027</t>
  </si>
  <si>
    <t>SUTURA VICRYL 4-0 RAPID AGUJA 3/8 CIRCULAR CORTANTE REF W9922 (KAREMAX) FV. 06/2026</t>
  </si>
  <si>
    <t>SUTURA VICRYL RAPID 3-0  AGUJA 3/8 CIRCULAR CORTANTE REF. W9923 (DEVAX) FV. 03/2027</t>
  </si>
  <si>
    <t>TENSIOMETRO DIGITAL DE BRAZO ESTANDAR (BIALY)</t>
  </si>
  <si>
    <t>TENSIOMETRO DIGITAL DE MUÑECA (MC MEDICAL)</t>
  </si>
  <si>
    <t>TENSIOMETRO MANUAL CON ESTETOSCOPIO (BIALY)</t>
  </si>
  <si>
    <t>TERMOMETRO DIGITAL (GDG) FV. 02/2030</t>
  </si>
  <si>
    <t>TERMOMETRO DIGITAL FLEXIBLE</t>
  </si>
  <si>
    <t>TERMOMETRO DIGITAL REF. HR23719-3</t>
  </si>
  <si>
    <t>TERMOMETRO ORAL MERCURIO</t>
  </si>
  <si>
    <t>TEST DE EMBARAZO CASETTE (BRIXMEDIC) FV. 04/2027</t>
  </si>
  <si>
    <t>TINTURA INCOLORA 0.13% (MERTHIOLATE) SOL ATOMIZADOR X 60ML (VARGAS) FV. 07/2026</t>
  </si>
  <si>
    <t>TINTURA INCOLORA 0.13% (MERTHIOLATE) SOL X 60ML (VARGAS) FV. 04/2027</t>
  </si>
  <si>
    <t>TINTURA ROJA 0.13% (MERTHIOLATE) SOL X 60ML (VARGAS) FV. 04/2027</t>
  </si>
  <si>
    <t>TIRAS DE PRUEBA PARA MEDIDOR DE GLUCOSA EN SANGRE CJ X 50 UND (BLOOD GOOD)</t>
  </si>
  <si>
    <t>TOBILLERA ELASTICA (SIN TALON) TALLA L (KX MEDICAL)</t>
  </si>
  <si>
    <t>TOBILLERA ELASTICA (SIN TALON) TALLA M (KX MEDICAL)</t>
  </si>
  <si>
    <t>TOBILLERA ELASTICA (SIN TALON) TALLA S (KX MEDICAL)</t>
  </si>
  <si>
    <t>TOBILLERA ELASTICA TALLA S-M (PURA+)</t>
  </si>
  <si>
    <t>TORNIQUETE CON BROCHE DE SEGURIDAD X UND (BIALY)</t>
  </si>
  <si>
    <t>TORNIQUETE PLANO AZUL</t>
  </si>
  <si>
    <t>TUBO ENDOTRAQUEAL 2,5MM SIN BALON (HEALTH MEDICAL) FV. 08/2027</t>
  </si>
  <si>
    <t>TUBO ENDOTRAQUEAL 3,5MM CON BALON (HEALTH MEDICAL) FV. 08/2027</t>
  </si>
  <si>
    <t>TUBO ENDOTRAQUEAL 3.0MM SIN BALON (HEALTH MEDICAL) FV. 08/2027</t>
  </si>
  <si>
    <t>TUBO ENDOTRAQUEAL 7.0 CON BALON (VENSALUD) F.V 07/2028</t>
  </si>
  <si>
    <t>TUBO ENDOTRAQUEAL 7.5 CON BALON (VENSALUD) FV. 06/2028</t>
  </si>
  <si>
    <t>TUBO ENDOTRAQUEAL 8.0 CON BALON (VENSALUD) FV. 03/2028</t>
  </si>
  <si>
    <t>TUBO EXTENSION K-50 (HEALT MEDICAL) F.V.</t>
  </si>
  <si>
    <t>TUBO RECOLECTOR DE SANGRE TAPA AZUL 2,7ML (SODIUM CITRATE) GRADILLA ACRILICO X 100 (VENSALUD) F.V 11/2026</t>
  </si>
  <si>
    <t>TUBO RECOLECTOR DE SANGRE TAPA AZUL 3.2% GRADILLA DE VIDRIO X 100 (VENSALUD) FV.</t>
  </si>
  <si>
    <t>TUBO RECOLECTOR DE SANGRE TAPA MORADA 4.5ML GRADILLA DE VIDRIO X 100 (VENSALUD) FV. 03/2029</t>
  </si>
  <si>
    <t>TUBO RECOLECTOR DE SANGRE TAPA ROJA 6 ML GRADILLA VIDRIO X 100 UNDS (MC MEDICAL) F.V 08/2027</t>
  </si>
  <si>
    <t>TUBO RECOLECTOR DE SANGRE TAPA ROJA 7 ML GRADILLA VIDRIO X 100 (VENSALUD) FV.05/2028</t>
  </si>
  <si>
    <t>VENDA 412 10CM X 4M (BASTOS VIEGAS) V. 07/2032</t>
  </si>
  <si>
    <t>VENDA 412 12CM X 4M (BASTOS VIEGAS) FV. 08/2031</t>
  </si>
  <si>
    <t>VENDA 412 15CM X 4M (BASTOS VIEGAS) FV. 07/2032</t>
  </si>
  <si>
    <t>VENDA 412 20CM X 4M (BASTOS VIEGAS) FV. 08/2032</t>
  </si>
  <si>
    <t>VENDA 412 5CM X 4M (BASTOS VIEGAS) FV. 09/2031</t>
  </si>
  <si>
    <t>VENDA 412 8CM X 4M (BASTOS VIEGAS) FV. 09/2031</t>
  </si>
  <si>
    <t>VENDA BAJA ELASTICIDAD 419 10CM X 5CM (BASTOS VIEGAS) FV. 09/2032</t>
  </si>
  <si>
    <t>VENDA BAJA ELASTICIDAD 419 15CM X 5CM (BASTOS VIEGAS) FV. 12/2032</t>
  </si>
  <si>
    <t>VENDA BAJA ELASTICIDAD 419 15CM X 5CM (HEALT MEDICAL) FV.08/2029</t>
  </si>
  <si>
    <t>VENDA BAJA ELASTICIDAD 419 20CM X 5CM (BASTOS VIEGAS) FV. 01/2032</t>
  </si>
  <si>
    <t>VENDA BAJA ELASTICIDAD 419 20CM X 5CM (HEALT MEDICAL) FV. 08/2029</t>
  </si>
  <si>
    <t>VENDA DE YESO (ORTOBAN) 10CM X 2.7M FV. 03/2030</t>
  </si>
  <si>
    <t>VENDA DE YESO (ORTOBAN) 15CM X 2.7M FV. 06/2030</t>
  </si>
  <si>
    <t>VENDA DE YESO (ORTOBAN) 20CM X 2.7M FV. 06/2030</t>
  </si>
  <si>
    <t>VENDA DE YESO (ORTOBAN) 7.5CM X 2.7M FV. 02/2030</t>
  </si>
  <si>
    <t>VENDA DE YESO 10CM X 3M (CREMER) FV. 03/2028</t>
  </si>
  <si>
    <t>VENDA DE YESO 15CM X 3M (BASTOS VIEGAS)</t>
  </si>
  <si>
    <t>VENDA DE YESO 15CM X 3M (CREMER) FV. 11/2026</t>
  </si>
  <si>
    <t>VENDA DE YESO 20CM X 4M (CREMER) FV.10/2026</t>
  </si>
  <si>
    <t>VENDA ELASTICA 10CM X 4.5M COLOR PIEL (MED-AID) FV.04/2028</t>
  </si>
  <si>
    <t>VENDA ELASTICA 10CM X 4M (VENSALUD) FV.06/2028</t>
  </si>
  <si>
    <t>VENDA ELASTICA 15CM X 4.5M COLOR PIEL (MED-AID) FV.04/2028</t>
  </si>
  <si>
    <t>VENDA ELASTICA 15CM X 4M (VENSALUD) FV.06/2028</t>
  </si>
  <si>
    <t>VENDA ELASTICA AJUSTABLE 20CM X 4M (GROSSMED) FV.02/2029</t>
  </si>
  <si>
    <t>VENDA ELASTICA AJUSTABLE MAX CON CLIP 15CM X 4M (GROSSMED) FV. 02/2029</t>
  </si>
  <si>
    <t>VENDA ELASTICA AJUSTABLE MAX CON CLIP 20CM X 4M (GROSSMED) FV. 02/2029</t>
  </si>
  <si>
    <t>VENDA SEMIELASTICA 10CM X 1.5M (GAVENTEX) FV. 11/2028</t>
  </si>
  <si>
    <t>VENDA SEMIELASTICA 15CM X 1.5M (GAVENTEX) FV. 11/2028</t>
  </si>
  <si>
    <t>VENDA SEMIELASTICA 20CM X 1.5M (GAVENTEX) FV. 11/2028</t>
  </si>
  <si>
    <t>VENDA SEMIELASTICA 5CM X 1.5M (GAVENTEX) FV. 11/2028</t>
  </si>
  <si>
    <t>WHATA ORTOPEDICA (ORTODESC) 10CM 4X3</t>
  </si>
  <si>
    <t>WHATA ORTOPEDICA (ORTODESC) 15CM 6X3</t>
  </si>
  <si>
    <t>WHATA ORTOPEDICA (ORTODESC) 20CM 8X3</t>
  </si>
  <si>
    <t>WHATA ORTOPEDICA (ORTODESC) 7.5CM X 3X3</t>
  </si>
  <si>
    <t>ACEITE CORPORAL (ALMENDRAS BODY OIL) 110ML (DG GODAN) FV. 08/2027</t>
  </si>
  <si>
    <t>ACEITE CORPORAL (Q10+COLAGENO) 110ML (DG GODAN) FV. 08/2027</t>
  </si>
  <si>
    <t>ACEITE CORPORAL (ROSA MOSQUETA) 110ML (DG GODAN) FV. 08/2027</t>
  </si>
  <si>
    <t>ACEITE CREMOSO CON ALOE VERA 0M+ FRASCO X 100CC (CHICCO) FV.10/2027</t>
  </si>
  <si>
    <t>ACEITE DE ALMENDRAS FRASCO X 30ML (BIOFARCO) FV. 04/2028</t>
  </si>
  <si>
    <t>ACEITE DE HIGADO DE BACALAO (ALLIXON) JBE X 240ML SABOR A NARANJA (LETI) FV. 05/2027</t>
  </si>
  <si>
    <t>ACEITE DE HIGADO DE BACALAO + VITAMINAS B (WAMPOLE) JBE X 200ML SABOR A NARANJA (PONCE &amp; BENZO) FV. 02/2027</t>
  </si>
  <si>
    <t>ACEITE DE HIGADO DE BACALAO+VITAMINAS B (WAMPOLE) JBE X 200ML SABOR TUTI  FRUTTI (PONCE &amp; BENZO) FV.02/2027</t>
  </si>
  <si>
    <t>ACEITE DE RICINO FRASCO X 120ML (LA ABEJITA) FV. 01/2027</t>
  </si>
  <si>
    <t>ACEITE HIDRATANTE (ARGAN) FRASCO X 400ML (INSTITUTO ESPAÑOL) FV.09/2029</t>
  </si>
  <si>
    <t>ACEITE HIDRATANTE (ARNICA) FRASCO X 250ML (INSTITUTO ESPAÑOL) FV.01/2030</t>
  </si>
  <si>
    <t>ACEITE HIDRATANTE (COCO) FRASCO X 400ML (INSTITUTO ESPAÑOL) FV.03/2030</t>
  </si>
  <si>
    <t>ACEITE HIDRATANTE CON VIT E (MACADAMIA) FRASCO X 200ML (BRIZNA) FV.05/2027</t>
  </si>
  <si>
    <t>ACEITE HIGADO DE BACALAO + VITAMINAS B (WAMPOLE) JBE/PLASTICO X 360ML SABOR FRESA (PONCE &amp; BENZO) FV. 10/2027</t>
  </si>
  <si>
    <t>ACEITE MINERAL FCO X 30ML (BIOFARCO) FV. 11/2027</t>
  </si>
  <si>
    <t>ACEITE MINERAL FRASCO X 30ML (RECETTEMARK) FV. 05/2027</t>
  </si>
  <si>
    <t>ACEITE OZONIZADO (VITAOVULO) CJ X 4 OVULOS (VITAOZONO) FV. 03/2027</t>
  </si>
  <si>
    <t>ACEITE OZONIZADO (VITASUPOSITORIO) CJ X 4 SUPOSITORIOS (VITAOZONO) FV. 07/2026</t>
  </si>
  <si>
    <t>ACEITE OZONIZADO DE GIRASOL FRASCO X 30ML (SAN LORENZO) FV. 08/2027</t>
  </si>
  <si>
    <t>ACEITE OZONIZADO DE GIRASOL Y COCO FRASCO X 30ML (OZONEPIU) FV.09/2027</t>
  </si>
  <si>
    <t>ACEITE OZONIZADO GOTAS X 15ML (VITAOZONO) FV. 02/2027</t>
  </si>
  <si>
    <t>ACEITE PARA BEBES FRASCO X 250ML (P.M.B) FV.07/2026</t>
  </si>
  <si>
    <t>ACEITE PARA NIÑOS FRASCO X 220ML (CHICCO) FV. 01/2028</t>
  </si>
  <si>
    <t>ACIDO ALFA LIPOICO 500MG FRASCO X 60 CAPS (WALIFE) FV. 09/2028</t>
  </si>
  <si>
    <t>ACIDO ASCORBICO 1000MG (VITAMINA C) FRASCO X 60 TABL (NATURAL SYSTEMS) FV.06/2027</t>
  </si>
  <si>
    <t>ACIDO ASCORBICO 500MG (VITAMINA C) FRASCO X 60 TABL MASTICABLES (LONGEVITY HEALTH) FV.08/2028</t>
  </si>
  <si>
    <t>ACIDO ASCORBICO 500MG (VITAMINA C) FRASCO X 70 CAPS (LA ABEJITA) FV.08/2026</t>
  </si>
  <si>
    <t>ACIDO BORICO 400MG FRASCO X 10 CAPS VAGINALES (LYA) FV. 01/2028</t>
  </si>
  <si>
    <t>ACIDO BORICO 600MG CJ X 6 OVULOS (LAB. SAN LORENZO) FV.02/2027</t>
  </si>
  <si>
    <t>ACIDO BORICO 600MG FRASCO X 30 CAPS VAGINALES (BIONECTAR) FV. 09/2027</t>
  </si>
  <si>
    <t>ACIDO BORICO SOB. X  20GR (LAB. SAN LORENZO) FV.08/2026</t>
  </si>
  <si>
    <t>ACIDO BORICO SOBRE X 20GR (BIOFARCO) FV. 06/2028</t>
  </si>
  <si>
    <t>ACIDO BORICO SOBRE X 20GR (BOTICA CASERA) FV. 05/2027</t>
  </si>
  <si>
    <t>ACIDO HIALURONICO 2% CJ X 9 OVULOS (SAN LORENZO) FV. 08/2027</t>
  </si>
  <si>
    <t>ACIDO SALICILICO + BIOAZUFRE (CHAMPU BAF) X 230ML (FARMAGENIK) FV. 08/2028</t>
  </si>
  <si>
    <t>ACIDO SALICILICO 15%+ALOE VERA 0.5% (COLOIDE DESPIGMENTANTE) TARRO X 30GR (SAN LORENZO) FV. 08/2027</t>
  </si>
  <si>
    <t>ACONDICIONADOR BABY CON MANZANILLA (CABELLO CLARO) FRASCO X 400ML (JOHNSON &amp; JOHNSON) FV. 12/2026</t>
  </si>
  <si>
    <t>ACONDICIONADOR BABY ORIGINAL FRASCO X 400ML (JOHNSON &amp; JOHNSON) FV. 12/2026</t>
  </si>
  <si>
    <t>ACONDICIONADOR GOTAS DE BRILLO FRASCO X 200ML (JOHNSON &amp; JOHNSON) FV. 06/2027</t>
  </si>
  <si>
    <t>ADHESIVO EN CREMA PARA PROTESIS DENTALES (POLIFIX) CREMA X 40 GRS (POLINAC) FV. 08/2028</t>
  </si>
  <si>
    <t>AGUA DE ROSAS SPRAY X 120ML (RECETTEMARK) FV. 11/2026</t>
  </si>
  <si>
    <t>AGUA MICELAR CON ACIDO HIALURONICO 5 EN 1 X 180ML (CLARESS) FV.04/2026</t>
  </si>
  <si>
    <t>AGUA MICELAR CON EXTRACTO DE TE NEGRO 5 EN 1 X 180ML (CLARESS) FV.03/2026</t>
  </si>
  <si>
    <t>AGUA MICELAR PIEL SENSIBLE 4 EN 1 X 200ML (DERNIER) FV. 07/2027</t>
  </si>
  <si>
    <t>ALCANFOR SOBRE X 10GR (LYA) FV. 09/2027</t>
  </si>
  <si>
    <t>ALCANFOR+EUCALIPTO+MENTOL+SALICILATO DE METILO (DENCORUB ICE) ROLL ON X 80GRS (PONCE &amp; BENZO) FV.02/2028</t>
  </si>
  <si>
    <t>ALCANFOR+EUCALIPTO+MENTOL+SALICILATO DE METILO (DENCORUB ICE) SPRAY X 120ML (PONCE &amp; BENZO) FV.12/2027</t>
  </si>
  <si>
    <t>ALCANFOR+EUCALIPTO+MENTOL+SALICILATO METILO+ARNICA(DENCORUB ICE ARNICA) ROLL ONX80GRS (PONCE&amp;BENZO) FV.12/27</t>
  </si>
  <si>
    <t>ALCOHOL ABSOLUTO EXTRAFINO FRASCO X 120ML (FARMAGENIK) FV.08/2028</t>
  </si>
  <si>
    <t>ALCOHOL ABSOLUTO EXTRAFINO FRASCO X 250ML (FARMAGENIK) FV.05/2027</t>
  </si>
  <si>
    <t>ALCOHOL ABSOLUTO FRASCO X 120ML (BIOFARCO) FV. 09/2027</t>
  </si>
  <si>
    <t>ALCOHOL ABSOLUTO FRASCO X 120ML (RECETTEMARK) FV. 10/2028</t>
  </si>
  <si>
    <t>ALCOHOL ABSOLUTO FRASCO X 240ML (BIOFARCO) FV. 05/2027</t>
  </si>
  <si>
    <t>ALCOHOL ABSOLUTO FRASCO X 240ML (RECETTEMARK) FV. 09/2028</t>
  </si>
  <si>
    <t>ALCOHOL ABSOLUTO FRASCO X 500ML (RECETTEMARK) FV.08/2028</t>
  </si>
  <si>
    <t>ALCOHOL ABSOLUTO FRASCO X 60ML (BIOFARCO) FV. 05/2027</t>
  </si>
  <si>
    <t>ALCOHOL ABSOLUTO FRASCO X 60ML (RECETTEMARK) FV. 10/2029</t>
  </si>
  <si>
    <t>ALCOHOL YODADO PARA USO EXTERNO SPRAY X 60ML (BIOFARCO) FV. 04/2028</t>
  </si>
  <si>
    <t>ALCOHOL YODADO PARA USO EXTRNO SPRAY X 120ML (BIOFARCO) FV. 11/2026</t>
  </si>
  <si>
    <t>ALIMENTADOR DE FRUTAS 6M+ (GENIAL) REF.GN-Y034</t>
  </si>
  <si>
    <t>ALPHA LIPOIC ACID 600MG FRASCO X 60 TAB (NOW) FV. 04/2029</t>
  </si>
  <si>
    <t>ALUMBRE EN PIEDRA SOBRE X 20GR (BOTICA CASERA) FV. 04/2027</t>
  </si>
  <si>
    <t>ALUMBRE EN POLVO SOBRE X 20GR (BIOFARCO) FV. 05/2028</t>
  </si>
  <si>
    <t>ALUMBRE EN POLVO SOBRE X 25GR (BOTICA CASERA) FV. 03/2027</t>
  </si>
  <si>
    <t>ANILLO VIBRADOR + 2 PRESERVATIVO NATURAL  (MZONE) FV. 07/2028</t>
  </si>
  <si>
    <t>ANIS ESTRELLADO SOBRE X 5GR (BOTICA CASERA) FV. 02/2027</t>
  </si>
  <si>
    <t>ANTITRANSPIRANTE CON ACEITE OZONIZADO PARA CABALLEROS (DESODORANTE OZONO) ROLL ONX90GR (OZONEPIU) FV.07/2028</t>
  </si>
  <si>
    <t>ANTITRANSPIRANTE CON ACEITE OZONIZADO PARA DAMAS (DESODORANTE OZONO) ROLL ON X 90GR (OZONEPIU) FV. 11/2028</t>
  </si>
  <si>
    <t>ARNICA (ALIVIOL ICE) AEROSOL X 120ML (CIFARMA) FV 09/2024</t>
  </si>
  <si>
    <t>ARNICA GEL X 60 GR (RECETTE MARK) FV. 06/2027</t>
  </si>
  <si>
    <t>ARNICA+CALEND+MENTOL+ALCANF+UÑA DE GATO+CHUCHUHUASA (ARNICA SPORT) AEROSOL X 50GR/120ML (RHELEN) FV. 03/2026</t>
  </si>
  <si>
    <t>ASHWAGANDHA 2100MG FRASCO X 60 CAP (NATURAL SYSTEMS) FV.05/2028</t>
  </si>
  <si>
    <t>ASHWAGANDHA 400MG FRASCO X 60CAPS (WALIFE) FV. 08/2028</t>
  </si>
  <si>
    <t>AZUFRE EN POLVO SOBRE X 20GR (BIOFARCO) FV. 05/2028</t>
  </si>
  <si>
    <t>AZUFRE EN POLVO SOBRE X 25GR (BOTICA CASERA) FV. 02/2027</t>
  </si>
  <si>
    <t>BATERIAS AA (ENERGIZER) PQT X 2 UND</t>
  </si>
  <si>
    <t>BATERIAS AA (ENERGIZER) PQT X 4 UND</t>
  </si>
  <si>
    <t>BATERIAS AA (PHILIPS) PQT X 2 UND</t>
  </si>
  <si>
    <t>BATERIAS AAA (ENERGIZER) PQT X 2 UND</t>
  </si>
  <si>
    <t>BATERIAS AAA (ENERGIZER) PQT X 4 UND</t>
  </si>
  <si>
    <t>BATERIAS AAA (PHILIPS) PQT X 2 UND</t>
  </si>
  <si>
    <t>BENZOATO DE BENCILO 30% SOL TOPICA X 120ML (COASPHARMA) FV. 09/2026</t>
  </si>
  <si>
    <t>BERRO + EUCALIPTO + TOTUMO + COROCILLO + HINOJO (BEUSAN PLUS TOS SECA) JBE X 240ML (WALIFE) FV. 09/2027</t>
  </si>
  <si>
    <t>BERRO JBE X 240ML (LA ABEJITA) FV. 04/2027</t>
  </si>
  <si>
    <t>BERRO+CEB MOR+POLEO+SAUCO+MENT+TOMILL (BEUSAN CEBOLLAMORADA TOSCONFLEMA) JBE X 240ML (WALIFE) FV.09/27</t>
  </si>
  <si>
    <t>BERRO+TOTUMO+SABILA+EUCALIPTO+AJENJO+JENGIBRE (BEUSAN EXPECTORANTE) JBE X 240ML (WALIFE) FV.08/2027</t>
  </si>
  <si>
    <t>BIBERON 60ML/2OZ 0M+ (GENIAL) REF:2GNNP82P</t>
  </si>
  <si>
    <t>BIBERON BOCA ANCHA CON ASAS 150ML/5OZ 0M+ (GENIAL) REF: GNFB32H150P</t>
  </si>
  <si>
    <t>BIBERON CUELLO ANCHO CON ASAS REMOVIBLES 250ML/80Z 3M+ (GENIAL) REF: GNFB32H250P</t>
  </si>
  <si>
    <t>BIBERON DE BOCA ANCHA 180ML/6OZ 3M+ (GENIAL) REF: GNFB60521</t>
  </si>
  <si>
    <t>BIBERON DE BOCA ANCHA 240ML/8OZ 4M+ (GENIAL) REF: 16GNFB8204H</t>
  </si>
  <si>
    <t>BIBERON DE CUELLO ANCHO CON ASAS REMOVIBLES 250ML/8OZ 3M+ (GENIAL) REF: GNFB102</t>
  </si>
  <si>
    <t>BIBERON DOBLE ASAS FLUJO MEDIO 300ML/10OZ 3M+ (GENIAL) REF: GNBX8208C162</t>
  </si>
  <si>
    <t>BIBERON SONAJERO 5 OZ 3M+ (GENIAL) REF: 6GNB0328P</t>
  </si>
  <si>
    <t>BIBERON SONAJERO CON ASAS 300ML/10OZ 3M+ (GENIAL) REF: GNB0327P</t>
  </si>
  <si>
    <t>BICARBONATO DE SODIO SOBRE X 25GR (BOTICA CASERA) FV. 02/2027</t>
  </si>
  <si>
    <t>BIOTINA + CALCIO + ZINC 2100MCG (BIOTINA COMPLEX) FCO X 30 CAPS (NATURISTIK) FV. 04/2027</t>
  </si>
  <si>
    <t>BORAX SOBRE X 25GR (RECETTEMARK) FV. 06/2027</t>
  </si>
  <si>
    <t>CALCIO 250MG + MAGNESIO 250MG (CAL-MAG) FRASCO X 70 CAPS (LA ABEJITA) FV.05/2026</t>
  </si>
  <si>
    <t>CALCIO 315MG + VITAMINA D3 200MG U.I. (CALCI-D) FRASCO X 30 TAB (2N) FV. 05/2028</t>
  </si>
  <si>
    <t>CALCIO 600MG (LONGEVITY HEALTH) FRASCO X 60 TABL (DROVENPLUS) FV. 08/2027</t>
  </si>
  <si>
    <t>CALCIO 600MG + VITAMINA D3 400UI (HIPER-CAL D) FRASCO X 60 TAB (BRASTERAPICA) FV. 10/2026</t>
  </si>
  <si>
    <t>CALOSTRO BOVINO 400MG FRASCO X 60 CAPS (LA ABEJITA) FV. 04/2027</t>
  </si>
  <si>
    <t>CASCARA SAGRADA 450MG FRASCO X 100 CAPS (NOW) FV.06/2028</t>
  </si>
  <si>
    <t>CASTAÑO DE INDIAS 500MG FRASCO X 70 CAPS (LA ABEJITA) FV. 02/2028</t>
  </si>
  <si>
    <t>CENTELLA ASIATICA 480MG FRASCO X 60 TAB (FITOSANA) FV. 02/2027</t>
  </si>
  <si>
    <t>CENTELLA ASIATICA 500MG (CENTELLALAB) FRASCO X 70 CAPS (LA ABEJITA) FV. 02/2028</t>
  </si>
  <si>
    <t>CENTELLA ASIATICA 500MG (REDUGRAS) FRASCO X 30 CAPS (BEHRENS) FV.01/2028</t>
  </si>
  <si>
    <t>CENTELLA ASIATICA 500MG BLISTER X 10 CAP (NATURAL SYSTEMS) FV.02/2027</t>
  </si>
  <si>
    <t>CEPILLO DE SILICONA PARA BEBE (ICEBERG)</t>
  </si>
  <si>
    <t>CEPILLO DENTAL (ADVANCE PRO) MEDIO (ICEBERG)</t>
  </si>
  <si>
    <t>CEPILLO DENTAL (ADVANCE PRO) SUAVE (ICEBERG)</t>
  </si>
  <si>
    <t>CEPILLO DENTAL INFANTIL EXTRA SUAVE 12M+ (GENIAL) REF: GN22CX09S</t>
  </si>
  <si>
    <t>CEPILLO DENTAL VIAJERO (ICEBERG)</t>
  </si>
  <si>
    <t>CEPILLO INTERDENTAL (ICEBERG) PAQ X 5 UND (CLEAN UP)</t>
  </si>
  <si>
    <t>CEPILLOS PARA BIBERON PACK X 2 PIEZAS GRANDE Y PEQUEÑO (GENIAL) REF: GNBR0018</t>
  </si>
  <si>
    <t>CHAMPU (AVISPA) TARRO X 220ML (INTERCOS) F.V. 10/2026</t>
  </si>
  <si>
    <t>CHAMPU 0M+ CABELLO NORMAL FRASCO X 100ML (CHICCO) FV. 07/2027</t>
  </si>
  <si>
    <t>CHAMPU CON MANZANILLA 0M+ FRASCO X 200CC (CHICCO) FV. 04/2027</t>
  </si>
  <si>
    <t>CHAMPU CON ROMERO 0M+ FRASCO X 100ML (CHICCO) FV. 09/2027</t>
  </si>
  <si>
    <t>CHAMPU EXTRA SUAVE PARA BEBES RECIEN NACIDOS FRASCO X 300ML (INSTITUTO ESPAÑOL) FV.05/2030</t>
  </si>
  <si>
    <t>CHAMPU ORIGINAL 0M+ FRASCO X 200ML (CHICCO) FV. 06/2029</t>
  </si>
  <si>
    <t>CHAMPU REPELENTE (PASO 2 PREVIENE) FRASCO X 120ML (PIKOF) FV. 04/2027</t>
  </si>
  <si>
    <t>CHAMPU SUAVE PARA CUERO CABELLUDO SENSIBLE PH NEUTRO (PIELES ATOPICAS) X 300ML (INSTITUTO ESPAÑOL) FV.03/2030</t>
  </si>
  <si>
    <t>CHANCAPIEDRA 480MG FRASCO X 60 TAB (FITOSANA) FV. 03/2027</t>
  </si>
  <si>
    <t>CHUPON 0M+ ESTUCHE DE VIAJE ESTERILIZABLE (GENIAL) REF: GNPF0085</t>
  </si>
  <si>
    <t>CHUPON CON BROCHE 0M+ (GENIAL) REF: GNA113</t>
  </si>
  <si>
    <t>CHUPON DE SILICON ANATOMICO 0-6M (GENIAL) REF.GN-MA-SS</t>
  </si>
  <si>
    <t>CHUPON DE SILICONA CON PROTECTOR TETINA ORTODONTICA (GENIAL) REF GNPF3635</t>
  </si>
  <si>
    <t>CHUPON ORTODONTICO SUAVE 2M+ (GENIAL) REF: GNNP0122</t>
  </si>
  <si>
    <t>CITRATO DE CALCIO 1500MG + VITAMINA D3 200UI FRASCO X 30 TABLETAS (PHARMATECH) FV. 06/2027</t>
  </si>
  <si>
    <t>CITRATO DE CALCIO+VITAMINA D+HIERRO+ACIDO FOLICIO (CALCIFOR PRENATAL) FRASCO X 30 TABL (PHARMATECH) FV.06/28</t>
  </si>
  <si>
    <t>CITRATO DE MAGNESIO (LIMONADA LAXANTE) FRASCO X 240 ML (BIOFARCO) FV. 02/2027</t>
  </si>
  <si>
    <t>CITRATO DE MAGNESIO 120MG+CITRATO DE POTASIO 280MG+ACIDO ASCORBICO 80MG FRASCO X 60 TAB (FITOSANA) FV.02/2027</t>
  </si>
  <si>
    <t>CITRATO DE MAGNESIO 200MG (MAGNESIUM CITRATE) FRASCO X 30 TABL (NOW) FV. 07/2030</t>
  </si>
  <si>
    <t>CITRATO DE MAGNESIO 400MG+CITRATO DE POTASIO 99MG (THREE MAGNESIUM) FRASCO X 60 CAPS (PHARMACORP) FV.02/2028</t>
  </si>
  <si>
    <t>CITRATO DE MAGNESIO 500MG (MAGNO) CJ X 30 CAPS BLANDAS (BIOFAR) FV. 062028</t>
  </si>
  <si>
    <t>CITRATO DE MAGNESIO 500MG BLISTER X 10 CAP (NATURAL SYSTEMS) FV.04/2028</t>
  </si>
  <si>
    <t>CITRATO DE MAGNESIO 622,28MG (CITRAMAGX) FRASCO X 30 CAP (2N) FV. 06/2028</t>
  </si>
  <si>
    <t>CITRATO DE POTASIO 500MG FRASCO X 60 CAPS (BIONECTAR) FV. 09/2027</t>
  </si>
  <si>
    <t>CITRATO DE POTASIO 99MG (POTASSIUM CITRATE) FRASCO X 180 CAP (NOW) FV. 08/2028</t>
  </si>
  <si>
    <t>CITRATO DE POTASIO 99MG FRASCO X 60 TAB (FITOSANA) FV.02/2027</t>
  </si>
  <si>
    <t>CITRATO DE POTASIO AL 10% FRASCO X 1LT (BIOFARCO) FV. 04/2028</t>
  </si>
  <si>
    <t>CITRATO DE POTASIO AL 10% FRASCO X 1LT (RECETTEMARK) FV. 11/2026</t>
  </si>
  <si>
    <t>CITRATO DE POTASIO AL 10% FRASCO X 500ML (BIOFARCO) FV. 04/2028</t>
  </si>
  <si>
    <t>CITRATO DE POTASIO AL 10% FRASCO X 500ML (RECETTEMARK) FV. 02/2027</t>
  </si>
  <si>
    <t>CITRATO DE POTASIO AL 10.8 % X 240ML SABOR A FRESA SIN AZUCAR (FSI) FV. 03/2027</t>
  </si>
  <si>
    <t>CITRATO DE POTASIO AL 10.8 % X 950ML SABOR A FRAMBUESA SIN AZUCAR (FSI) FV. 04/2027</t>
  </si>
  <si>
    <t>CITRATO DE POTASIO AL 10.8% FRASCO X 500ML (FARMAGENIK) FV.12/2027</t>
  </si>
  <si>
    <t>CITRATO DE POTASIO FRASCO X 500ML (LA ABEJITA) FV. 01/2027</t>
  </si>
  <si>
    <t>CITRATO DE ZINC 73.20MG FRASCO X 70 CAPS (LA ABEJITA) FV. 02/2027</t>
  </si>
  <si>
    <t>CITRATO MAGNESIO 200MG+BISGLICINATO 100MG+TREONATO 100MG+MALATO 100MG (FORMAGX) FRASCO X 30 CAP (2N) FV. 05/2028</t>
  </si>
  <si>
    <t>CLINDAMICINA 100MG CJ X 6 OVULOS (LAB. SAN LORENZO) FV. 11/2027</t>
  </si>
  <si>
    <t>CLOBETASOL 0.5% (DERMAZOL) LOCION CAPILAR X 25ML (MEDIHEALTH) FV. 06/2029</t>
  </si>
  <si>
    <t>CLORURO DE MAGNESIO AL 3.33% P/V FRASCO X 500LML (BIOFARCO) FV. 03/2028</t>
  </si>
  <si>
    <t>CLORURO DE MAGNESIO FRASCO X 240ML (LYA) FV. 10/2026</t>
  </si>
  <si>
    <t>CLORURO DE MAGNESIO FRASCO X 500ML (LYA) FV. 10/2026</t>
  </si>
  <si>
    <t>CLORURO DE MAGNESIO SOBRE X 16.7GR (LYA) FV. 06/2028</t>
  </si>
  <si>
    <t>CLORURO DE MAGNESIO SOBRE X 25GR (BOTICA CASERA) FV. 11/2027</t>
  </si>
  <si>
    <t>CLORURO DE MAGNESIO SOBRE X 33GRS (RECETTEMARK) FV. 01/2027</t>
  </si>
  <si>
    <t>COENZIMA Q10 60MG (CoQ10) FRASCO X 60 TAB (NOW) FV. 03/2030</t>
  </si>
  <si>
    <t>COLAGENO + VITAMINA C BLISTER X 10 CAP (NATURAL SYSTEMS) FV.02/2028</t>
  </si>
  <si>
    <t>COLAGENO 450MG + VITAMINA C 10MG FRASCO  X 60 CAPS (NATURAL SYSTEMS) FV. 07/2027</t>
  </si>
  <si>
    <t>COLAGENO 450MG FRASCO X 70 CAPS (LA ABEJITA) FV. 02/2028</t>
  </si>
  <si>
    <t>COLONIA PARA NIÑOS 0M+ FRASCO X 100ML (CHICCO) FV. 03/2028</t>
  </si>
  <si>
    <t>COLONIA PARA NIÑOS 0M+ FRASCO X 220ML (CHICCO) FV. 12/2027</t>
  </si>
  <si>
    <t>COMPLEMENTO ALIMENTICIO + LECTINA Y GINSENG (MEN XTRA PERFORMANCE) FRASCO X 30 TAB (PHARMATECH) FV. 02/2027</t>
  </si>
  <si>
    <t>COMPLEMENTO ALIMENTICIO + VITAMINAS + MINERALES (MULTIVITAMINICO) BLISTER X 10 TABL (NATURAL SYSTEMS) FV.05/2027</t>
  </si>
  <si>
    <t>COMPLEMENTO ALIMENTICIO 100MG (ACTIVITON EXTREME) FRASCO X 30 CAPS BLANDAS (PHARMATECH) FV. 09/2027</t>
  </si>
  <si>
    <t>COMPLEMENTO ALIMENTICIO DE PROBIOTICOS 25 BILLON (PROBIOTICS PREMIUM) FCO X 60 CAPS (PHARMACORP) FV.08/2028</t>
  </si>
  <si>
    <t>COMPLEMENTO ALIMENTICIO DE VITAMINAS Y MINERALES (GERIATECH) FCO X 30 CAP BLANDAS (PHARMATECH) FV. 12/27</t>
  </si>
  <si>
    <t>COMPLEMENTO ALIMENTICIO VITAMINAS Y MINERALES (CENTAB-BETA) FRASCO X 30 TABL (PHARMATECH) FV. 02/2027</t>
  </si>
  <si>
    <t>COMPLEMENTO ALIMENTICIO VITAMINAS Y MINERALES (NUTRIFARM HAIR NAIL) FCOX30 CAP BLANDAS (PHARMATECH) FV.02/27</t>
  </si>
  <si>
    <t>COMPLEMENTO ALIMENTICIOPROBIOTICOS 25 BILLONES (PROBIOTIC-10) FCO X 30 CAPS (NOW) FV. 01/2027</t>
  </si>
  <si>
    <t>COTONCITOS OM+ CJ X 100 UND (CHICCO) FV. 01/2030</t>
  </si>
  <si>
    <t>COTONCITOS TARRO X 100 UND (FRESHN SOFT) FV.11/2028</t>
  </si>
  <si>
    <t>CRANBERRY 500MG FRASCO X 60 CAPS (WALIFE) FV. 07/2028</t>
  </si>
  <si>
    <t>CREATINA MONOHIDRATADA 1000MG FRASCO X 60 CAPS (WALIFE) FV. 08/2028</t>
  </si>
  <si>
    <t>CREMA DENTAL + CEPILLO PLEGABLE (KIT VIAJERO) 2 UND X 10GR + 1 UND (ICERBERG)</t>
  </si>
  <si>
    <t>CREMA DENTAL ADVANCED (CRYSTALS WHITENING) X 120G (ICEBERG) FV. 05/2027</t>
  </si>
  <si>
    <t>CREMA DESPIGMENTANTE ANTIMANCHAS CON ACIDO KOJICO TUBO X 50G (DERNIER) FV. 05/2027</t>
  </si>
  <si>
    <t>DECAMETRINA (NOPUCID) LOCION 2 EN 1 X 120ML (DOLLDER) FV. 11/2026</t>
  </si>
  <si>
    <t>DECAMETRINA (NOPUCID) SHAMPOO 2 EN 1 X 120ML (DOLLDER) FV. 10/2026</t>
  </si>
  <si>
    <t>DESODORANTE CORPORAL CON ALOE VERA SIN ALCOHOL 24HRS ROLL-ON X 75ML (INSTITUTO ESPAÑOL) FV.11/2029</t>
  </si>
  <si>
    <t>DESODORANTE FEMENINO (ACTIVE EMOTION) AEROSOL X 89GR/150ML (REXONA) FV. 01/2028</t>
  </si>
  <si>
    <t>DESODORANTE FEMENINO (BAMBOO &amp; ALOE VERA) AEROSOL X 90GR/150ML (REXONA) FV 04/2027</t>
  </si>
  <si>
    <t>DESODORANTE FEMENINO (BAMBOO &amp; ALOE VERA) BARRA X 50GR (REXONA) FV. 06/2027</t>
  </si>
  <si>
    <t>DESODORANTE FEMENINO (BAMBOO &amp; ALOE VERA) ROLL-ON X 50ML (REXONA) FV. 04/2026</t>
  </si>
  <si>
    <t>DESODORANTE FEMENINO (INVISIBLE DRY) AEROSOL X 87GR/150ML (DOVE) FV. 11/2026</t>
  </si>
  <si>
    <t>DESODORANTE FEMENINO (ORIGINAL) AEROSOL X 87GR/150ML (DOVE) FV. 01/2027</t>
  </si>
  <si>
    <t>DESODORANTE FEMENINO (ORIGINAL) ROLL-ON X 50ML (DOVE) FV 02/2027</t>
  </si>
  <si>
    <t>DESODORANTE FEMENINO (PEARL &amp; BEAUTY) ROLL-ON X 50ML (NIVEA) FV. 01/2028</t>
  </si>
  <si>
    <t>DESODORANTE FEMENINO (TONO PERFECTO) ROLL-ON X 50ML (REXONA) FV 07/2026</t>
  </si>
  <si>
    <t>DESODORANTE FEMENINO 72H (INVISIBLE BLACK &amp; WHITE) ROLL-ON X 50ML (NIVEA) FV. 12/2027</t>
  </si>
  <si>
    <t>DESODORANTE FEMENINO 72H (TONO NATURAL) ROLL-ON X 50ML (NIVEA) FV. 06/2027</t>
  </si>
  <si>
    <t>DESODORANTE MASCULINO (DEEP 48 HRS) ROLL-ON X 50ML (NIVEA) FV. 06/2026</t>
  </si>
  <si>
    <t>DESODORANTE MASCULINO (V8) BARRA X 50GR (REXONA) FV. 08/2027</t>
  </si>
  <si>
    <t>DESODORANTE MASCULINO 72 HORAS (FRESH ICE) ROLL-ON X 50ML (NIVEA) FV. 07/2027</t>
  </si>
  <si>
    <t>DESODORANTE MASCULINO 72H (INVISIBLE DRY) AEROSOL X 87GR/150ML (DOVE) FV 01/2028</t>
  </si>
  <si>
    <t>DESODORANTE UNISEX (DIOXOGEN ALOE VERA) ROLL-ON X 90GRS (PONCE &amp; BENZO) FV. 06/2028</t>
  </si>
  <si>
    <t>DESODORANTE UNISEX (DIOXOGEN BICARBONATO) ROLL-ON X 90GRS (PONCE &amp; BENZO) FV. 06/2028</t>
  </si>
  <si>
    <t>DESODORANTE UNISEX (DIOXOGEN ORIGINAL) ROLL-ON X 90GRS (PONCE &amp; BENZO) FV. 08/2027</t>
  </si>
  <si>
    <t>DESODORANTE UNISEX (DIOXOGEN TALCO) ROLL-ON X 90GRS (PONCE &amp; BENZO) FV. 02/2028</t>
  </si>
  <si>
    <t>DIADEX PHIS LOCION X 120ML (POLINAC) FV. 05/2030</t>
  </si>
  <si>
    <t>DICLOFENAC POTASICO 12.5MG CJ X 6 SUPOSITORIOS PEDIATRICOS (SAN LORENZO) FV. 07/2027</t>
  </si>
  <si>
    <t>DICLOFENACO DIETILAMONIO (ATLETIC'S) AEROSOL X 90ML (ECAR) FV. 08/2026</t>
  </si>
  <si>
    <t>DIFENHIDRAMINA HCI CALAMINA (ZUKADRYL) LOCION X 100 ML (ELEA) FV. 10/2027</t>
  </si>
  <si>
    <t>DISPENSADOR DE MEDICINA TIPO GOTERO X 10ML (GENIAL) REF: 348GNBH01</t>
  </si>
  <si>
    <t>ENEMA USO ADULTO (NEMAX) SOL X 133ML (FAHD) FV. 12/2027</t>
  </si>
  <si>
    <t>ENEMA USO ADULTO Y PEDIATRICO 12A+ SOL X 130ML (SALUDX) FV. 04/2027</t>
  </si>
  <si>
    <t>ENEMA USO PEDIATRICO (ENEMAX-P) SOL X 66.6ML (FAHD) FV. 06/2027</t>
  </si>
  <si>
    <t>ENJUAGUE BUCAL (DENT-OL) FCO X 250ML (BIOFARCO) FV. 03/2027</t>
  </si>
  <si>
    <t>ENJUAGUE BUCAL (LISTERINE COOL MINT SIN ALCOHOL) FRASCO X 360ML (JOHNSON &amp; JOHNSON) FV. 08/2026</t>
  </si>
  <si>
    <t>ENJUAGUE BUCAL (LISTERINE COOL MINT SIN ALCOHOL) FRASCO X 500ML MENTA (JOHNSON &amp; JOHNSON) FV. 09/2026</t>
  </si>
  <si>
    <t>ENJUAGUE BUCAL (LISTERINE COOL MINT) FRASCO X 360ML MENTA (JOHNSON &amp; JOHNSON) FV. 10/2026</t>
  </si>
  <si>
    <t>ENJUAGUE BUCAL (OZONE BUCAL) SPRAY X 40ML (OZONEPIU) FV.09/2028</t>
  </si>
  <si>
    <t>ENJUAGUE BUCAL SIN FLUOR (OZONE) FRASCO X 250ML (OZONEPIU) FV.07/2028</t>
  </si>
  <si>
    <t>ESPUMA DE AFEITAR PARA HOMBRE CON ALOE Y MANZANILLA FRASCO X 200ML/194G (RAZOR) FV.06/2029</t>
  </si>
  <si>
    <t>ESPUMA DE AFEITAR PARA MUJER CON ALOE Y MANZANILLA FRASCO X 200ML/194G (RAZOR) FV.02/2030</t>
  </si>
  <si>
    <t>ESTRIOL 0.5MG CJ X 9 OVULOS (SAN LORENZO) FV. 11/2027</t>
  </si>
  <si>
    <t>ESTRIOL GEL 1MG/1.8G FRASCO X 90G (SAN LORENZO) FV. 08/2027</t>
  </si>
  <si>
    <t>EXFOLIANTE PARA LA PIEL DE AGUACATE Y MIEL TUBO X 170G (ST.IVES) FV.10/2027</t>
  </si>
  <si>
    <t>EXFOLIANTE PARA LA PIEL DE COCO Y CAFE TUBO X 170G (ST.IVES) FV.10/2027</t>
  </si>
  <si>
    <t>EXFOLIANTE PARA LA PIEL DE NUEZ Y DURAZNO TUBO X 170G (ST.IVES) FV.10/2027</t>
  </si>
  <si>
    <t>EXTRACTOR DE LECHE MANUAL CON 2 MODOS DE BOMBEO + BOLSA DE VIAJE (GENIAL) REF: GND111</t>
  </si>
  <si>
    <t>FLORES DE MANZANILLA SOBRE X 5GR (BOTICA CASERA) FV. 02/2027</t>
  </si>
  <si>
    <t>FLOSSPICKS (ICEBERG) SABOR A MENTA PAQ X 30 UND (CLEAN UP)</t>
  </si>
  <si>
    <t>FRAGANCIA MASCULINA 48H (AXE APOLLO) SPRAY X 150ML/97G FV. 12/2026</t>
  </si>
  <si>
    <t>FRAGANCIA MASCULINA 48H (AXE BLACK) SPRAY X 150ML/97G FV. 09/2027</t>
  </si>
  <si>
    <t>FRAGANCIA MASCULINA 48H (AXE DARK TEMPTATION) SPRAY X 150ML/97G FV. 12/2026</t>
  </si>
  <si>
    <t>FRAGANCIA MASCULINA 72H (AXE BLACK) SPRAY X 152ML/88G FV. 10/2027</t>
  </si>
  <si>
    <t>GEL ANTIBACTERIAL REFRESCANTE (DIOXOGEN MED) FCO X 50ML (PONCE &amp; BENZO) FV. 06/2028</t>
  </si>
  <si>
    <t>GEL DE AFEITAR PARA HOMBRE PIEL SENSIBLE FRASCO X 200ML/193G (RAZOR) FV.02/2028</t>
  </si>
  <si>
    <t>GEL DE UREA PARA BAÑO CORPORAL TARRO X 250ML (INSTITUTO ESPAÑOL) FV.04/2030</t>
  </si>
  <si>
    <t>GEL ESPECIALIZADA (CALAMINOL PICALIV) TUBO X 16GR (VITA) FV. 03/2028</t>
  </si>
  <si>
    <t>GEL FIJADOR ANTI CAIDA 500GR (DG GODAN) FV. 06/2029</t>
  </si>
  <si>
    <t>GEL HIDRATANTE INTIMO FCO X 50 ML (INTYLACT) FV. 09/2029</t>
  </si>
  <si>
    <t>GEL HIDRATANTE PARA PIEL GRASA X 75GR (CLARESS) FV.03/2027</t>
  </si>
  <si>
    <t>GEL INTIMO DELICADO BISABOLOL+ACIDO LACTICO (PHFEM) S/FRAGANCIA FRASCO X 280ML (PONCE&amp;BENZO) FV. 08/2028</t>
  </si>
  <si>
    <t>GEL INTIMO HIDRATANTE PROVITAMINA B5+ACIDO LACTICO (PHFEM) FRASCO X 280ML (PONCE&amp;BENZO) FV. 08/2028</t>
  </si>
  <si>
    <t>GEL JABONOSO PARA DAMAS (BIOLACT) TUBO X 200ML FV. 07/2027</t>
  </si>
  <si>
    <t>GEL PURIFICADOR Y MINIMIZADOR DE POROS TUBO X 20GR (DERNIER) FV. 07/2026</t>
  </si>
  <si>
    <t>GINKGO BILOBA 500MG FRASCO X 70 CAPS (LA ABEJITA) FV. 11/2027</t>
  </si>
  <si>
    <t>GLICERINA FCO X 30ML (SOMA) FV. 06/2027</t>
  </si>
  <si>
    <t>GLICERINA FRASCO X 30ML (BIOFARCO) FV. 06/2028</t>
  </si>
  <si>
    <t>GLICERINA USP FCO X 60ML (SAN LORENZO) FV.07/2026</t>
  </si>
  <si>
    <t>GLICINATO DE MAGNESIO 400MG (MAGNO GLIC) FRASCO X 30 CAPS BLANDA (BIOFAR) FV. 09/2028</t>
  </si>
  <si>
    <t>GLICINATO DE MAGNESIO 480MG FRASCO X 60 TAB (FITOSANA) FV. 02/2027</t>
  </si>
  <si>
    <t>GLICINATO DE MAGNESIO 500MG FRASCO X 30 CAP (NATURISTIK) FV. 08/2027</t>
  </si>
  <si>
    <t>GLUC 200MG+COLAG 100MG+AC. HIAL 50MG+CHONDROITIN 100MG+MAGN 50MG (COFATIC) CJ X 30 CAPS (COFASA) FV. 02/2028</t>
  </si>
  <si>
    <t>GLUC 200MG+CONDR 80MG+MET 50MG+COLA 10MG+CAL 50MG+MAG 10MG+AC.HIAL 10MG(FLEXTRIN)CJX30 CAPS (BIOFAR)FV.09/28</t>
  </si>
  <si>
    <t>GLUCONATO DE ZINC 50MG (ZIFAR) FRSCO X 30 CAP (BIOFAR) FV. 09/2028</t>
  </si>
  <si>
    <t>GLUCOSAMINA + COLAGENO + MAGNESIO + ACID. HIALURONICO (GLUCOTRIN) FRASCO X 60 CAPS (PHARMATECH) FV. 02/2028</t>
  </si>
  <si>
    <t>GLUCOSAMINA + CONDROITINA + ACIDO HIALURONICO + COLAGENO 2865MG FRASCO X 90 CAPS (PHARMACORP) FV. 11/2027</t>
  </si>
  <si>
    <t>GLUCOSAMINA 249.30MG + CHONDROITIN 150.70MG FCO X 70 CAP (LA ABEJITA) FV. 01/2027</t>
  </si>
  <si>
    <t>GLUCOSAMINA 500MG + CHONDROINTINA 400MG BLISTER X 10 CAP (NATURAL SYSTEMS) FV.02/2027</t>
  </si>
  <si>
    <t>GLUTAMINA 500MG FCO X 30 CAPS (NATURISTIK) FV. 04/2027</t>
  </si>
  <si>
    <t>GOMA KARAYA 88.9% + BORATO DE SODIO 11.1% (POLIFIX) FRASCO X 30GR (POLINAC) FV. 07/2030</t>
  </si>
  <si>
    <t>HIERRO 480MG FRASCO X 60 TAB (FITOSANA) FV. 03/2027</t>
  </si>
  <si>
    <t>HILO DENTAL PROFLOSS MENTA X 50M (ICEBERG)</t>
  </si>
  <si>
    <t>HILO DENTAL PROFLOSS NEUTRO X 50M (ICEBERG)</t>
  </si>
  <si>
    <t>HISOPOS DE ALGODON BIODEGRADABLES 0M+ TARRO X 200 UND (GENIAL) REF:275GNCBW200</t>
  </si>
  <si>
    <t>HISOPOS DE ALGODON FLEXIBLES 0M+ TARRO X 100 UND (GENIAL) REF: GNWN20100</t>
  </si>
  <si>
    <t>HISOPOS DE ALGODON FLEXIBLES 0M+ TARRO X 55 UND (GENIAL) REF: GN-CB55PA-PP</t>
  </si>
  <si>
    <t>HOJAS DE SEN SOBRE X 5GR (BOTICA CASERA) FV. 04/2027</t>
  </si>
  <si>
    <t>HONG-SAN GOTAS X 30ML FV. 04/2028</t>
  </si>
  <si>
    <t>INOSITOL 500MG FRASCO X 100 TAB (NOW) FV. 03/2030</t>
  </si>
  <si>
    <t>INOSITOL 500MG FRASCO X 60 TAB (FITOSANA) FV. 02/2027</t>
  </si>
  <si>
    <t>JABON ANTIBACTERIAL AVENA BARRA X 110GR PACK X 3 UND (REXONA) FV. 11/2027</t>
  </si>
  <si>
    <t>JABON ANTIBACTERIAL FRESH BARRA X 110GR PACK X 3 UND (REXONA) FV. 03/2027</t>
  </si>
  <si>
    <t>JABON CORPORAL DE AVENA BARRA X 100GR (SAVONE) FV. 10/2027</t>
  </si>
  <si>
    <t>JABON DE TOCADOR JAZMIN BARRA X 110GR (LUX) FV. 05/2028</t>
  </si>
  <si>
    <t>JABON DERMOLIMPIADOR (BEBE MANZANILLA) BARRA X 90GR (BIOS PHARMACEUTIC) FV. 11/2027</t>
  </si>
  <si>
    <t>JABON DERMOLIMPIADOR (BEBE NEUTRO) BARRA X 90GR (BIOS PHARMACEUTIC) FV.04/2029</t>
  </si>
  <si>
    <t>JABON DERMOLIMPIADOR (BLU) BARRA X 80GR (BIOS PHARMACEUTIC) FV. 11/2027</t>
  </si>
  <si>
    <t>JABON DERMOLIMPIADOR (LIMPIEZA FACIAL) BARRA X 90GR (BIOS PHARMACEUTIC) FV. 11/2027</t>
  </si>
  <si>
    <t>JABON DERMOLIMPIADOR (MAXPRO) BARRA X 80GR (BIOS PHARMACEUTIC) FV. 09/2028</t>
  </si>
  <si>
    <t>JABON DERMOLIMPIADOR NEUTRO BARRA X 90GR (BIOS PHARMACEUTIC) FV. 02/2028</t>
  </si>
  <si>
    <t>JABON DERMOLIMPIADOR PARA NIÑOS (BRUCEN KIDS) BARRA X 90GR (BRUPHARM) FV.01/2027</t>
  </si>
  <si>
    <t>JABON DERMOLIMPIADOR PARA PIEL GRASA (BRUCEN HYDRO CLEAN) BARRA X 90GR (BRUPHARM) FV.01/2029</t>
  </si>
  <si>
    <t>JABON DERMOLIMPIADOR PARA PIEL MIXTA (BRUCEN HYDRO CLEAN) BARRA X 90GR (BRUPHARM) FV.09/2026</t>
  </si>
  <si>
    <t>JABON DERMOLIMPIADOR PARA PIEL SECA (BRUCEN HYDRO CLEAN) BARRA X 90GR (BRUPHARM) FV. 11/2026</t>
  </si>
  <si>
    <t>JABON DERMOLIMPIADOR PIEL GRASA BARRA X 90GR (BIOS PHARMACEUTIC) FV. 04/2029</t>
  </si>
  <si>
    <t>JABON DERMOLIMPIADOR PIEL SECA BARRA X 90GR (BIOS PHARMACEUTIC) FV. 06/2027</t>
  </si>
  <si>
    <t>JABON HUMECTANTE DELICIOUS CARE KARITE Y VAINILLA BARRA X 90GR (DOVE)</t>
  </si>
  <si>
    <t>JABON HUMECTANTE DELICIOUS CARE LECHE DE COCO Y JAZMIN BARRA X 90GR (DOVE) FV. 10/2027</t>
  </si>
  <si>
    <t>JABON HUMECTANTE ORIGINAL BARRA X 90GR (DOVE) FV. 07/2027</t>
  </si>
  <si>
    <t>JABON HUMECTANTE ORIGINAL X 90GR PACK X 3 UND (DOVE) FV. 03/2028</t>
  </si>
  <si>
    <t>JABON INTIMO CON ACIDO LÁCTICO FCO X 220ML CON AROMA A ARANDANO (INTYLACT) FV. 03/2029</t>
  </si>
  <si>
    <t>JABON INTIMO CON ACIDO LÁCTICO FCO X 220ML CON AROMA A MANZANILLA (INTYLACT) FV. 03/2030</t>
  </si>
  <si>
    <t>JABON INTIMO CON ACIDO LÁCTICO FCO X 220ML CON AROMA FLORAL (INTYLACT) FV. 02/2030</t>
  </si>
  <si>
    <t>JABON INTIMO CON ACIDO LÁCTICO FCO X 220ML SIN FRAGANCIA (INTYLACT) FV. 02/2030</t>
  </si>
  <si>
    <t>JABON INTIMO CON EXTRAXTO DE ALGODON (DIARIOS SENSITI-V) FCO X 200 ML (NOSOTRAS) FV. 04/2027</t>
  </si>
  <si>
    <t>JABON LIQUIDO CON GLICERINA (DE LA CABEZA A LOS PIES) FRASCO X 200ML (JOHNSON &amp; JOHNSON) FV. 12/2026</t>
  </si>
  <si>
    <t>JABON LIQUIQUIDO ANTIBACTERIAL (CIELO TURQUESA) FRASCO X 400ML (KORILI) FV.03/2028</t>
  </si>
  <si>
    <t>JABON LIQUIQUIDO ANTIBACTERIAL (JARDIN PRIMAVERA) FRASCO X 400ML (KORILI) FV.03/2028</t>
  </si>
  <si>
    <t>JABON LIQUIQUIDO ANTIBACTERIALCON GLICERINA (CAMOMILA Y CALENDULA) FRASCO X 500ML (KORILI) FV.03/2028</t>
  </si>
  <si>
    <t>JABON LIQUIQUIDO ANTIBACTERIALCON GLICERINA (ROSEMARY &amp; YLANG) FRASCO X 500ML (KORILI) FV.03/2028</t>
  </si>
  <si>
    <t>JARABE DE SEN (SENOLAX) FRASCO X 120ML (FARMAGENIK) FV. 04/2027</t>
  </si>
  <si>
    <t>JENGIBRE + BERRO JBE SIN AZUCAR JBE X 120ML (RECETTEMARK) FV.02/2027</t>
  </si>
  <si>
    <t>JUEGO DE TETINAS DE SILICON CUELLO ANCHO TALLA L (GENIAL) REF: GNNP382L</t>
  </si>
  <si>
    <t>JUEGO DE TETINAS DE SILICON CUELLO ANCHO TALLA M (GENIAL) REF: GNNP382M</t>
  </si>
  <si>
    <t>JUEGO DE TETINAS DE SILICON CUELLO ANCHO TALLA S (GENIAL) REF: GNNP382S</t>
  </si>
  <si>
    <t>JUEGO DE TETINAS ESTANDAR C/CEPILLO FLUJO NATURAL 1M+ (GENIAL) REF: 79GNNB41</t>
  </si>
  <si>
    <t>KETOCONAZOL (KETAZOL) SHAMPOO 2% FRASCO X 60ML (VARGAS) FV. 06/2027</t>
  </si>
  <si>
    <t>KETOCONAZOL 2% (KETODERM) CHAMPU X 250ML (COASPHARMA) FV.06/2026</t>
  </si>
  <si>
    <t>KETOCONAZOL 2% SHAMPOO X 200ML (SAN LORENZO) FV. 11/2027</t>
  </si>
  <si>
    <t>KETOCONAZOL 20MG/ML (CETOCONAZOL) SHAMPOO FRASCO X 100ML (CIMED) FV. 06/2027</t>
  </si>
  <si>
    <t>KETOCONAZOL 400MG + METRONIDAZOL 500MG CJ X 6 OVULOS (LAB. SAN LORENZO) FV. 05/2027</t>
  </si>
  <si>
    <t>KETOCONAZOL 400MG CJ X 6 OVULOS (LAB. SAN LORENZO) FV. 05/2027</t>
  </si>
  <si>
    <t>KETOCONAZOL BP 2% CHAMPU ANTIMICOTICO X 100ML (TIARES) FV. 05/2028</t>
  </si>
  <si>
    <t>KIT DE CUIDADOS PARA EL BEBE 0M+ (GENIAL) REF: GNC2</t>
  </si>
  <si>
    <t>L-ARGININA 1000MG FRASCO X 60 CAPS (WALIFE) FV. 08/2028</t>
  </si>
  <si>
    <t>L-ARGININA 500MG FRASCO X 100 CAPS (NOW) FV. 06/2029</t>
  </si>
  <si>
    <t>L-CARNITINA VERA FRASCO X 50 CAPS (PRIMAVERA MAF) FV. 04/2027</t>
  </si>
  <si>
    <t>L-GLUTAMINA 500MG FRASCO X 60 CAPS (WALIFE) FV. 07/2028</t>
  </si>
  <si>
    <t>L-TREONATO DE MAGNESIO 400MG (MAGNO TREO) FRASCO X 30 CAPS BLANDAS (BIOFAR) FV. 09/2028</t>
  </si>
  <si>
    <t>LACTOBACILLUS ACIDOPHILUS 1X10 UFC/ML CJ X 6 OVULOS (SAN LORENZO) FV.06/2027</t>
  </si>
  <si>
    <t>LACTOBACILLUS ACIDOPHILUS 480MG FRASCO X 60 TAB (FITOSANA) FV. 02/2027</t>
  </si>
  <si>
    <t>LAMEDOR + ZABILA JBE SIN AZUCAR X 120ML (RECETTEMARK) FV. 03/2026</t>
  </si>
  <si>
    <t>LAMEDOR SIMPLE ADULTO JBE SIN AZUCAR JBE X 120ML (RECETTEMARK) FV. 03/2027</t>
  </si>
  <si>
    <t>LECHE DE MAGNESIA AL 8% FRASCO X 100ML (NUTRIEX) FV. 04/2027</t>
  </si>
  <si>
    <t>LECHE DE MAGNESIA AL 8.5% FRASCO X 220ML SABOR A MENTA (FARMAGENIK) FV. 08/2027</t>
  </si>
  <si>
    <t>LECHE LIMPIADORA FACIAL EXTRA HIDRATACION PIEL SENSIBLE (BEAUTY MILK) LOCION X 120G (DERNIER) FV. 05/2027</t>
  </si>
  <si>
    <t>LENTES PARA LECTURA FLEX +3.25 (SURTIDOS)</t>
  </si>
  <si>
    <t>LENTES PARA LECTURA FLEX +3.75 (SURTIDOS)</t>
  </si>
  <si>
    <t>LENTES PARA LECTURA MONTURA PLASTICA/METALICA +1.25 (SURTIDOS)</t>
  </si>
  <si>
    <t>LENTES PARA LECTURA MONTURA PLASTICA/METALICA +1.50 (SURTIDOS)</t>
  </si>
  <si>
    <t>LENTES PARA LECTURA MONTURA PLASTICA/METALICA +1.75 (SURTIDOS)</t>
  </si>
  <si>
    <t>LENTES PARA LECTURA MONTURA PLASTICA/METALICA +2 (SURTIDOS)</t>
  </si>
  <si>
    <t>LENTES PARA LECTURA MONTURA PLASTICA/METALICA +2.25 (SURTIDOS)</t>
  </si>
  <si>
    <t>LENTES PARA LECTURA MONTURA PLASTICA/METALICA +2.50 (SURTIDOS)</t>
  </si>
  <si>
    <t>LENTES PARA LECTURA MONTURA PLASTICA/METALICA +2.75 (SURTIDOS)</t>
  </si>
  <si>
    <t>LENTES PARA LECTURA MONTURA PLASTICA/METALICA +3 (SURTIDOS)</t>
  </si>
  <si>
    <t>LENTES PARA LECTURA MONTURA PLASTICA/METALICA +3.25 (SURTIDOS)</t>
  </si>
  <si>
    <t>LENTES PARA LECTURA MONTURA PLASTICA/METALICA +3.50 (SURTIDOS)</t>
  </si>
  <si>
    <t>LENTES PARA LECTURA MONTURA PLASTICA/METALICA +3.75 (SURTIDOS)</t>
  </si>
  <si>
    <t>LENTES PARA LECTURA MONTURA PLASTICA/METALICA +4 (SURTIDOS)</t>
  </si>
  <si>
    <t>LEVADURA DE CERVEZA 440MG FRASCO X 70 CAPS (LA ABEJITA) FV. 08/2026</t>
  </si>
  <si>
    <t>LOCION CAPILAR (AVISPA) SPRAY X 120CC (INTERCOS) FV. 09/2026</t>
  </si>
  <si>
    <t>LOCION CON ACEITE DE ALMENDRAS 0M+ FRASCO X 200ML (CHICCO) FV. 05/2028</t>
  </si>
  <si>
    <t>LOCION CORPORAL (ARTRI FRESH) CON EXTR.CAPSICUM+CALEND+ARNICA+MANZ ROLL-ON X 90GR (VIBRA NATURAL)FV.12/2027</t>
  </si>
  <si>
    <t>LOCION CORPORAL (BRUCETIN KIDS) FRASCO X 200ML (BRUPHARM) FV. 01/2028</t>
  </si>
  <si>
    <t>LOCION CORPORAL CON B5 + VITAMINA E + D-PANTHENOL (HYDRO B5 BRUCEN) FRASCO X 250ML (BRUPHARM) FV. 10/2027</t>
  </si>
  <si>
    <t>LOCION CORPORAL HIDRATANTE A BASE DE EXTRACTO DE CALENDULA (BODY LOTION) PARA BEBES FCOX300ML (SUAVINEX)</t>
  </si>
  <si>
    <t>LOCION CREMOSA CORPORAL PRO VITAMINA B5+E (BRUCEN ADULTCARE BODY LOTION) FCO X 250ML (BRUPHARM) FV.11/2027</t>
  </si>
  <si>
    <t>LOCION CREMOSA CORPORAL PRO VITAMINA B5+E (BRUCEN ADULTCARE BODY LOTION) FCO X 400ML (BRUPHARM) FV.08/2027</t>
  </si>
  <si>
    <t>LOCION DE MANOS HIDRATANTE PIEL RESECA CUIDADO DIARIO (URI SOFT) FRASCO X 240ML (BIOFARCO) FV. 04/2027</t>
  </si>
  <si>
    <t>LOCION HIDRATANTE ROSADA (ADEMINA KIDS) FRASCO X 170ML (ETIFAR) FV. 04/2028</t>
  </si>
  <si>
    <t>LOCION P/PIERNAS CANSADAS CON ARN+MANZAN+CALEND+SABILA+CAST INDIA ROLL-ON X 90GR (VIBRA NATURAL) FV.03/2028</t>
  </si>
  <si>
    <t>LOCION REPELENTE (PASO 1 ELIMINA) FRASCO X 120ML (PIKOF) FV. 06/2027</t>
  </si>
  <si>
    <t>LOCION TOPICA REFRESCANTE (CALAMINA) FRASCO X 110ML (BIOFARCO) FV. 10/2026</t>
  </si>
  <si>
    <t>LOCION TOPICA REFRESCANTE (CALAMINA) FRASCO X 180ML (BIOFARCO) FV. 10/2026</t>
  </si>
  <si>
    <t>LORATADINA + NISTATINA + ANTIACIDO (SOLUCION WONDER) FRASCO X 30ML (SAN LORENZO) FV. 12/2026</t>
  </si>
  <si>
    <t>LUBRICANTE INTIMO (LUBRIX) AROMA A FRESA TUBO X 60ML (SULCAGEL) FV. 07/2026</t>
  </si>
  <si>
    <t>LUBRICANTE INTIMO (LUBRIX) AROMA CHOCOLATE TUBO X 60ML (SULCAGEL) FV.08/2027</t>
  </si>
  <si>
    <t>LUBRICANTE INTIMO (LUBRIX) AROMA MENTA TUBO X 60ML (SULCAGEL) FV. 08/2027</t>
  </si>
  <si>
    <t>LUBRICANTE INTIMO (LUBRIX) AROMA PIÑA COLADA TUBO X 60ML (SULCAGEL) FV. 01/2026</t>
  </si>
  <si>
    <t>LUBRICANTE INTIMO (LUBRIX) TUBO X 120ML (SULCAGEL) FV. 07/2026</t>
  </si>
  <si>
    <t>LUBRICANTE INTIMO (LUBRIX) TUBO X 60ML (SULCAGEL) FV. 02/2028</t>
  </si>
  <si>
    <t>LUBRICANTE INTIMO A BASE DE AGUA TUBO X 50ML (SENSE) FV. 02/2027</t>
  </si>
  <si>
    <t>LUBRICANTE INTIMO CON ACIDO HIALURONICO (LUBRIX) AROMA SEDA TUBO X 60ML (SULCAGEL) FV. 05/2028</t>
  </si>
  <si>
    <t>LUBRICANTE INTIMO CON ESPERMATICIDA (LUBRIX) TUBO X 120ML (SULCAGEL) FV. 11/2027</t>
  </si>
  <si>
    <t>LUTEINA 40MG FRASCO X 60 TAB (FITOSANA) FV. 12/2026</t>
  </si>
  <si>
    <t>MADECASSOL POLVO 2% FRASCO X 10GR (POLINAC) FV. 03/2030</t>
  </si>
  <si>
    <t>MADECASSOL POLVO 2% FRASCO X 5GR (POLINAC) FV. 06/2030</t>
  </si>
  <si>
    <t>MAGNESIO 400MG (MAGNESIUM) FRASCO X 180 CAP (NOW) FV. 04/2030</t>
  </si>
  <si>
    <t>MAGNESIO 400MG (MAGNESIUM) FRASCO X 30 CAP (NOW) FV. 06/2030</t>
  </si>
  <si>
    <t>MAGNESIO AMINOQUELADO 200MG FRASCO X 30 CAPS BLANDAS (PHARMATECH) FV. 10/2026</t>
  </si>
  <si>
    <t>MAQUINA DE AFEITAR (ELECTRIC SHAVER) (PALMPERFECT)</t>
  </si>
  <si>
    <t>MELATONINA 3MG (MELATONIN) FRASCO X 60 CAPS (NOW) FV. 02/2029</t>
  </si>
  <si>
    <t>MELATONINA 3MG (MELATONINA PLUS) FRASCO X 30 CAP (NATURAL PREMIUM) FV. 08/2027</t>
  </si>
  <si>
    <t>MENTOL + VASELINA + CERA (MENTOL DAVIS) UNG X 28.35GR (GENIA CARE) FV.07/2027</t>
  </si>
  <si>
    <t>MIEL DE BORAX FRASCO X 20ML CON APLICADOR (BIOFARCO) FV. 05/2028</t>
  </si>
  <si>
    <t>MINOXIDIL 2% SOL TOPICA FRASCO X 60ML (SOTO GLOBAL) FV. 09/2026</t>
  </si>
  <si>
    <t>MINOXIDIL 5% SOL TOPICA FRASCO X 60ML (SOTO GLOBAL) FV. 03/2027</t>
  </si>
  <si>
    <t>MORDEDOR DE SILICONA 3M+ EMPAQUE X 3 PIEZAS (GENIAL) REF: GNBT001</t>
  </si>
  <si>
    <t>MORDEDOR RELLENO DE AGUA (GENIAL) REF: GN0609101</t>
  </si>
  <si>
    <t>MORDEDOR SONAJERO DE SILICONA 3M+ (GENIAL) REF: GNBT002</t>
  </si>
  <si>
    <t>MOUSSE DE LIMPIEZA FACIAL ULTRA GENTIL X 50ML (CLARESS) FV.08/2027</t>
  </si>
  <si>
    <t>MOUSSE DE LIMPIEZA FACIAL X 120ML (CLARESS) FV.07/2027</t>
  </si>
  <si>
    <t>NITRATO DE MICONAZOL USP 2% (MICOTRIN) POLVO PARA PIES X 60G (TIARES) FV. 05/2028</t>
  </si>
  <si>
    <t>OMEGA 3 + OMEGA 6 + OMEGA 9 + ACEITE DE LINAZA 1000MG (FLAXOL) FRASCO X 30 CAPS BLANDAS (BEHRENS) FV.09/2027</t>
  </si>
  <si>
    <t>OMEGA 3 + OMEGA 6 + OMEGA 9 1000MG FRASCO X 30 CAP (NATURISTIK) FV. 08/2027</t>
  </si>
  <si>
    <t>OMEGA 3 + OMEGA 6 + OMEGA 9 FRASCO X 50 CAPS BLANDAS (ABEJITA) FV. 03/2027</t>
  </si>
  <si>
    <t>OMEGA 3 1000MG FCO X 30 CAPS (NATURISTIK) FV. 04/2027</t>
  </si>
  <si>
    <t>OMEGA 3 1000MG FCO X 60 CAPS (NATURISTIK) FV. 10/2026</t>
  </si>
  <si>
    <t>OMEGA 3 1000MG FRASCO X 15 CAPS (ASSA) FV. 06/2028</t>
  </si>
  <si>
    <t>OMEGA 3 1000MG FRASCO X 30 CAPS (ASSA) FV. 06/2028</t>
  </si>
  <si>
    <t>OMEGA 3 1000MG FRASCO X 60 CAPS (ASSA) FV. 04/2028</t>
  </si>
  <si>
    <t>OMEGA 3 1000MG FRASCO X 60 CAPS (SALUDX) FV. 09/2027</t>
  </si>
  <si>
    <t>OMEGA 3 EPA 1000MG BLISTER X 10 CAP BLANDAS (NATURAL SYSTEMS) FV.04/2028</t>
  </si>
  <si>
    <t>OZONO 220MG + LIDOCAINA 2% SUPOSITORIOS X 9 UND (SAN LORENZO) FV. 08/2027</t>
  </si>
  <si>
    <t>PANCREATINA + PROTEASA + AMILASA (PAPAYA FRUIT) FRASCO X 30 TAB MASTICABLES (PHARMATECH) FV. 06/2027</t>
  </si>
  <si>
    <t>PASIFLORA + VALERIANA SIN AZUCAR JBE X 120ML (RECETTEMARK) FV. 07/2026</t>
  </si>
  <si>
    <t>PASTA AL AGUA OZONIZADA TARRO X 100GR (RECETTEMARK) FV. 10/2027</t>
  </si>
  <si>
    <t>PASTA DE ZINC AL AGUA (PASTEZINC) TARRO X 50GR (SOMA) FV. 07/2029</t>
  </si>
  <si>
    <t>PAÑAL PARA BEBE TALLA G PAQT X 20 UND (CHICCO) FV. 04/2027</t>
  </si>
  <si>
    <t>PAÑAL PARA BEBE TALLA M PAQT X 20 UND (CHICCO) FV. 02/2027</t>
  </si>
  <si>
    <t>PAÑAL PARA BEBE TALLA XG PAQT X 20 UND (CHICCO) FV.02/2027</t>
  </si>
  <si>
    <t>PAÑALES PARA ADULTO COMFORT TALLA L PAQ X 6 UND (SECUREZZA) FV. 02/2027</t>
  </si>
  <si>
    <t>PAÑALES PARA ADULTO COMFORT TALLA M PAQ X 6 UND (SECUREZZA) FV. 03/2027</t>
  </si>
  <si>
    <t>PAÑITOS HUMEDOS INTIMOS (SENSITI-V) SOBRE X 16 UND (NOSOTRAS) FV. 01/2027</t>
  </si>
  <si>
    <t>PEINE METALICO ANTIPIOJOS (PIKOF)</t>
  </si>
  <si>
    <t>PERMETRINA 5% (LOCION SOMERGAN) FRASCO X 120ML (INTERCOS) FV. 11/2026</t>
  </si>
  <si>
    <t>POLIETILENGLICOL PEG 3350 (DISCOLAYTE) SOBRE X 69.7GR (DISTRILAB) FV. 09/2027</t>
  </si>
  <si>
    <t>POMADA DE AZUFRE AL 10% TARRO X 30GR (RECETTEMARK) FV.06/2026</t>
  </si>
  <si>
    <t>POMADA DE AZUFRE AL 5% TARRO X 30GR (RECETTEMARK) FV. 03/2027</t>
  </si>
  <si>
    <t>PRESERVATIVO ACANALADO (CONDOM BIO) SENSACION EXTREMA CJ X 3 UND (BIOVENEZUELA) FV. 04/2029</t>
  </si>
  <si>
    <t>PRESERVATIVO ANATOMICO CJ X 4 UND (MZONE) FV.07/2028</t>
  </si>
  <si>
    <t>PRESERVATIVO CALOR Y FRIO CJ X 3 UND (SENSE) FV. 07/2029</t>
  </si>
  <si>
    <t>PRESERVATIVO CARIBBEAN MIX CJ X 5 UND (PRUDENCE) FV. 10/2028</t>
  </si>
  <si>
    <t>PRESERVATIVO CLASICO CJ X 3 UND (SENSE) FV. 02/2028</t>
  </si>
  <si>
    <t>PRESERVATIVO ESPERMICIDA CJ X 3 UND (SENSE) FV.05/2030</t>
  </si>
  <si>
    <t>PRESERVATIVO ESTIMULANTE SABOR A FRAMBUESA (+ SEX) CJ X 3 UND FV. 02/2027</t>
  </si>
  <si>
    <t>PRESERVATIVO ESTIMULANTE SABOR A UVA (+ SEX) CJ X 3 UND FV. 02/2027</t>
  </si>
  <si>
    <t>PRESERVATIVO EXTRA FUERTE CJ X 3 UND (PRUDENCE) FV. 01/2028</t>
  </si>
  <si>
    <t>PRESERVATIVO EXTRA GRANDE CJ X 3 UND (SENSE) FV. 02/2028</t>
  </si>
  <si>
    <t>PRESERVATIVO LIBRE DE LATEX CJ X 3 UND (SENSE) FV. 01/2029</t>
  </si>
  <si>
    <t>PRESERVATIVO LISO (CONDOM BIO) SENSACION NATURAL CJ X 3 UND (BIOVENEZUELA) FV. 04/2029</t>
  </si>
  <si>
    <t>PRESERVATIVO LUBRICADO SABOR A CEREZA (+ SEX) CJ X 3 UND FV.02/2027</t>
  </si>
  <si>
    <t>PRESERVATIVO LUBRICADO SABOR A CHOCOLATE (+ SEX) CJ X 3 UND FV.02/2027</t>
  </si>
  <si>
    <t>PRESERVATIVO LUBRICADO SABOR MANZANA VERDE (+ SEX) CJ X 3 UND FV. 02/2027</t>
  </si>
  <si>
    <t>PRESERVATIVO NATURAL CJ X 4 UND (MZONE) FV.07/2028</t>
  </si>
  <si>
    <t>PRESERVATIVO NEON CJ X 3 UND (PRUDENCE) FV. 10/2026</t>
  </si>
  <si>
    <t>PRESERVATIVO RETARDANTE (CONDOM BIO) CJ X 3 UND (BIOVENEZUELA) FV. 04/2029</t>
  </si>
  <si>
    <t>PRESERVATIVO RETARDANTE CJ X 3 UND (SENSE) FV. 07/2029</t>
  </si>
  <si>
    <t>PRESERVATIVO RETARDANTE CJ X 4 UND (MZONE) FV.07/2028</t>
  </si>
  <si>
    <t>PRESERVATIVO SABOR Y AROMA MIX CJ X 5 UND (PRUDENCE) FV. 04/2028</t>
  </si>
  <si>
    <t>PRESERVATIVO TEXTURIZADO (CONDOM BIO) SENSACION INTENSA CJ X 3 UND (BIOVENEZUELA) FV. 04/2029</t>
  </si>
  <si>
    <t>PRESERVATIVO TEXTURIZADO CJ X 3 UND (SENSE) FV 07/2027</t>
  </si>
  <si>
    <t>PRESERVATIVO TEXTURIZADO CJ X 4 UND (MZONE) FV.07/2028</t>
  </si>
  <si>
    <t>PRESERVATIVO ULTRA DELGADO CJ X 3 UND (SENSE) FV. 02/2028</t>
  </si>
  <si>
    <t>PRESERVATIVOS NEON + ANILLOS Y PUNTOS TEXTURIZADOS PACK X 6 UND (PRUDENCE) FV. 09/2026</t>
  </si>
  <si>
    <t>PRESERVATIVOS SENSITIVE + RETARDANTE PACK X 6 UND (PRUDENCE) FV. 03/2028</t>
  </si>
  <si>
    <t>PROBIOTICOS + PREBIOTICOS 50 BILLONES (INTYPROB) FCO X 60 CAPS (INTYLAC) FV. 05/2028</t>
  </si>
  <si>
    <t>PROPOLEOS GOTAS X 30ML (LA ABEJITA) FV. 09/2026</t>
  </si>
  <si>
    <t>PROTECTOR LABIAL (LIP THERAPY) ORIGINAL X 4.8GR (VASELINE) F.V 02/2027</t>
  </si>
  <si>
    <t>PROTECTOR LABIAL (LIP THERAPY) SABOR COCOA X 4.8GR (VASELINE) F.V 12/2027</t>
  </si>
  <si>
    <t>PROTECTOR LABIAL (NEVADA) SABOR A CEREZA X 4GR (INTERCOS) F.V 11/2026</t>
  </si>
  <si>
    <t>PROTECTOR LABIAL (NEVADA) SABOR A COCO X 4GR (INTERCOS) F.V 12/2026</t>
  </si>
  <si>
    <t>PROTECTOR LABIAL (NEVADA) SABOR A FRESA X 4GR (INTERCOS) F.V 09/2026</t>
  </si>
  <si>
    <t>PROTECTOR LABIAL (NEVADA) SABOR A MANZANA X 4GR (INTERCOS) F.V. 08/2026</t>
  </si>
  <si>
    <t>PROTECTOR LABIAL (NEVADA) SABOR NATURAL X 4GR (INTERCOS) F.V 11/2026</t>
  </si>
  <si>
    <t>PROTECTOR LABIAL SABOR A FRESA X 4.8GR (NIVEA) FV. 12/2027</t>
  </si>
  <si>
    <t>PROTECTOR SOLAR FACIAL EN POLVO SPF 45+ BROCHA X 7GR TONO TRASLUCIDO (DERNIER) FV. 04/2026</t>
  </si>
  <si>
    <t>PROTECTOR SOLAR FACIAL SPF 50+ EFECTO MATE GEL X 50GR (DERNIER) FV. 08/2027</t>
  </si>
  <si>
    <t>PROTECTOR SOLAR FACIAL SPF 50+ EFECTO MATE X 50GR (DERNIER) FV. 05/2027</t>
  </si>
  <si>
    <t>PROTECTOR SOLAR SPF 50+ (SUN CARE BABY) CREMA X 160 GR (DERNIER) FV.05/2027</t>
  </si>
  <si>
    <t>PROTECTOR SOLAR SPF 50+ (SUN CARE BABY) CREMA X 50GR (DERNIER) FV.02/2027</t>
  </si>
  <si>
    <t>PROTECTOR SOLAR SPF 50+ (SUN CARE) CREMA X 160GR (DERNIER) FV. 04/2027</t>
  </si>
  <si>
    <t>PROTECTOR SOLAR SPF 50+ (SUN CARE) CREMA X 75GR (DERNIER) FV. 07/2027</t>
  </si>
  <si>
    <t>PROTECTOR SOLAR SPF 50+ (SUN CARE) SPRAY X 200ML (DERNIER) FV. 02/2027</t>
  </si>
  <si>
    <t>PROTECTOR SOLAR SPF 50+ (UMBRELLA KIDS) CREMA X 120GR (MEDIHEALTH) FV. 10/2026</t>
  </si>
  <si>
    <t>PROTECTOR SOLAR SPF 50+ (UMBRELLA) CREMA X 60GR (MEDIHEALTH) FV. 04/2027</t>
  </si>
  <si>
    <t>PROTECTOR SOLAR SPF 50+ (UMBRELLA) EFECTO MATE GEL X 60GR (MEDIHEALTH) FV. 03/2027</t>
  </si>
  <si>
    <t>PROTECTOR SOLAR SPF 50+ PARA ADULTOS/NIÑOS (PIELES ATOPICAS) CREMA X 150ML (INSTITUTO ESPAÑOL) FV. 06/2029</t>
  </si>
  <si>
    <t>PROTECTOR SOLAR SPF 50+ PLUS (UMBRELLA) EMULSION SPRAY X 120GR (MEDIHEALTH) FV.10/2026</t>
  </si>
  <si>
    <t>PROTECTORES DIARIOS (CAREFREE) PAQ X 100 UND CON PERFUME (JOHNSON &amp; JOHNSON) FV. 10/2026</t>
  </si>
  <si>
    <t>PROTECTORES DIARIOS (LINER INDICADOR DE PH) PAQ X 40 UND (KOTEX) FV. 09/2026</t>
  </si>
  <si>
    <t>PROTECTORES DIARIOS (PURO) PAQ X 50 UND (KOTEX) FV. 03/2026</t>
  </si>
  <si>
    <t>PROTECTORES DIARIOS PAQ X 50 UND (KOTEX) FV. 08/2026</t>
  </si>
  <si>
    <t>REMOVEDOR DE CERA CON PUNTAS DE SILICONA (GENIAL) REF: GNJCHB3</t>
  </si>
  <si>
    <t>REPELENTE (AVISPA) AEROSOL X 135CC (INTERCOS) FV. 05/2027</t>
  </si>
  <si>
    <t>REPELENTE (AVISPA) TARRO X 100GR (INTERCOS) FV. 08/2026</t>
  </si>
  <si>
    <t>REPELENTE (AVISPA) TUBO X 100GR (INTERCOS) FV. 08/2026</t>
  </si>
  <si>
    <t>REPELENTE (FAMILY) SPRAY X 120ML (PIKOF) FV. 09/2026</t>
  </si>
  <si>
    <t>REPELENTE (PASO 3 PROTEGE) SPRAY X 120ML (PIKOF) FV. 01/2027</t>
  </si>
  <si>
    <t>REPELENTE AEROSOL (AVISPA) X 220GR (INTERCOS) F.V 07/2026</t>
  </si>
  <si>
    <t>REPELENTE NATURAL ROLL-ON X 90ML (PIKOF) FV. 05/2027</t>
  </si>
  <si>
    <t>REPELENTE NATURAL SPRAY X 120ML (PIKOF) FV. 12/2026</t>
  </si>
  <si>
    <t>REPELENTE NATURAL TUBO X 120GR (PIKOF) FV. 07/2027</t>
  </si>
  <si>
    <t>RESVERATROL 480MG FRASCO X 60 TAB (FITOSANA) FV. 01/2027</t>
  </si>
  <si>
    <t>RESVERATROL 500MG FRASCO X 30 CAP (NATURISTIK) FV. 08/2027</t>
  </si>
  <si>
    <t>SABILA 500MG FRASCO X 70 CAPS (LA ABEJITA) FV. 05/2028</t>
  </si>
  <si>
    <t>SAL DE EPSON SOBRE X 20 GR (LYA) FV. 07/2027</t>
  </si>
  <si>
    <t>SAL DE EPSON SOBRE X 20GR (BIOFARCO) FV. 01/2028</t>
  </si>
  <si>
    <t>SAL DE FRUTAS CJ X 3 SOBRES (LYA) FV. 01/2027</t>
  </si>
  <si>
    <t>SAL DE HIGUERA SOBRE X 25GR (BOTICA CASERA) FV. 05/2027</t>
  </si>
  <si>
    <t>SALES DE REHIDRATACION (SUERO ELECTROLITICO) SOBRE X 30GR (LYA) FV. 02/2027</t>
  </si>
  <si>
    <t>SALES DE REHIDRATACION ORAL (ORALZINC) SOBRE X 23.23GR SABOR A COCO (VARGAS) FV. 03/2027</t>
  </si>
  <si>
    <t>SALES DE REHIDRATACION ORAL (ORALZINC) SOBRE X 23.23GR SABOR A FRUTAS TROPICALES (VARGAS) FV. 03/2027</t>
  </si>
  <si>
    <t>SALES DE REHIDRATACION ORAL (ORALZINC) SOBRE X 23.23GR SABOR A MANDARINA (ZUOZ PHARMA) FV. 09/2026</t>
  </si>
  <si>
    <t>SALES DE REHIDRATACION ORAL SOBRE X 20.5G (KMPLUS) FV. 12/2027</t>
  </si>
  <si>
    <t>SALES DE REHIDRATACION ORAL SOBRE X 20.5G SABOR A FRUTAS (ZAKI) FV.07/2028</t>
  </si>
  <si>
    <t>SALICILATO DE METILO (METILCANFOR) SOL X 120ML (QUIM-FAR) FV.07/2026</t>
  </si>
  <si>
    <t>SALICILATO DE METILO + ALCANFOR + MENTOL (FRIXONIL) SPRAY X 60ML (VINCENTI) FV. 07/2027</t>
  </si>
  <si>
    <t>SAW PALMETTO FRASCO X 70 CAPS (LA ABEJITA) FV. 02/2028</t>
  </si>
  <si>
    <t>SELENIO 100MCG (SELENIUM) FRASCO X 100 TAB (NOW) FV. 12/2028</t>
  </si>
  <si>
    <t>SELENIO 200MG FRASCO X 60 TAB (FITOSANA) FV. 04/2027</t>
  </si>
  <si>
    <t>SERUM ANTI-ARRUGAS CON RETINOL + VITAMINA B3 X 30ML (REVLON) FV. 04/2028</t>
  </si>
  <si>
    <t>SERUM CON ACIDO HIALURONICO + VITAMINA C FRASCO X 30GR  (DERNIER) FV. 06/2027</t>
  </si>
  <si>
    <t>SERUM CON NIACINAMIDA+ ZINC FRASCO X 30GR  (DERNIER) FV. 07/2027</t>
  </si>
  <si>
    <t>SERUM FACIAL DE RETINOL FRASCO X 30GR  (DERNIER) FV. 07/2027</t>
  </si>
  <si>
    <t>SET DE 3 BIBERONES 150ML/5OZ 0M+ (GENIAL) REF: GNFB8223</t>
  </si>
  <si>
    <t>SET DE DOS CHUPONES BRILLA EN LA OSCURIDAD + ESTUCHE (GENIAL) REF: 207GNPR0123G2B</t>
  </si>
  <si>
    <t>SET DE MANICURE 0M+ TIJERA + CORTA UÑAS + LIMA EN ACERO INOXIDABLE (GENIAL) REF: GNK211</t>
  </si>
  <si>
    <t>SET PARA EL CUIDADO DEL BEBE (GEL/CHAMPU + LOCION HIDRAN CORP + CREMA DEL PAÑAL + COLONIA) (SUAVINEX)</t>
  </si>
  <si>
    <t>SHAMPOO (HIDRATACION INTENSA) FRASCO X 400ML (JOHNSON &amp; JOHNSON) FV. 06/2026</t>
  </si>
  <si>
    <t>SHAMPOO ANTICASPA CON ACEITE OZONIZADO+ACID HIALURO (OZONE SHAMPOO) FRASCO X 240GR (OZONEPIU) FV.09/2028</t>
  </si>
  <si>
    <t>SHAMPOO ANTICASPA LIMPIEZA REFRESCANTE X 510ML (SAVITAL) FV. 12/2027</t>
  </si>
  <si>
    <t>SHAMPOO BABY CON MANZANILLA (CABELLO CLARO) FRASCO X 200ML (JOHNSON &amp; JOHNSON) FV. 08/2026</t>
  </si>
  <si>
    <t>SHAMPOO BABY CON MANZANILLA (CABELLO CLARO) FRASCO X 400ML (JOHNSON &amp; JOHNSON) FV. 04/2026</t>
  </si>
  <si>
    <t>SHAMPOO PURIFICANTE ARBOL DE TE Y MENTA FRASCO X 750ML (INSTITUTO ESPAÑOL) FV.01/2030</t>
  </si>
  <si>
    <t>SHAMPOO REPARADOR ARGAN Y KERATINA FRASCO X 750ML (INSTITUTO ESPAÑOL) FV.09/2029</t>
  </si>
  <si>
    <t>SHAMPOO REVITALIZANTE BIOTINA Y COLAGENO FRASCO X 750ML (INSTITUTO ESPAÑOL) FV.10/2029</t>
  </si>
  <si>
    <t>SOLUCION FISIOLOGICA FCO X 30ML (RECETTEMARK) FV. 06/2026</t>
  </si>
  <si>
    <t>SOLUCION LIMPIADORA FACIAL X 200ML (DERNIER) FV. 08/2027</t>
  </si>
  <si>
    <t>SOLUCION LIMPIADORA PARA LA HIGIENE INTIMA FRASCO X 200ML (DERNIER) FV. 07/2027</t>
  </si>
  <si>
    <t>SPIRULINA 500MG FRASCO X 30 CAPS (NATURISTIK) FV. 04/2027</t>
  </si>
  <si>
    <t>SUERO ELECTROLITICO (HIDRALITOS 45) SABOR A CEREZA X 500ML (COASPHARMA) FV. 07/2026</t>
  </si>
  <si>
    <t>SUERO ELECTROLITICO (HIDRALITOS 45) SABOR A COCO X 500ML (COASPHARMA) FV. 11/2026</t>
  </si>
  <si>
    <t>SUERO ELECTROLITICO (HIDRALITOS 45) SABOR A UVA X 500ML (COASPHARMA) FV. 10/2026</t>
  </si>
  <si>
    <t>SUERO ELECTROLITICO (PEDIALYTE + ZINC 60 MEQ) SABOR A MANZANA X 500ML (ABBOTT) FV. 08/2026</t>
  </si>
  <si>
    <t>SUERO ELECTROLITICO (PEDIALYTE + ZINC 60MEQ) SABOR A COCO X 500ML (ABBOTT) FV. 10/2026</t>
  </si>
  <si>
    <t>SUERO ELECTROLITICO (PEDIALYTE + ZINC 60MEQ) SABOR A FRESA X 500ML (ABBOTT) FV. 10/2026</t>
  </si>
  <si>
    <t>SUERO ELECTROLITICO (PEDIALYTE + ZINC 60MEQ) SABOR A UVA X 500ML (ABBOTT) FV. 10/2026</t>
  </si>
  <si>
    <t>SUERO ELECTROLITICO (REHIDROSOL 45 MEQ/L) SABOR A FRAMBUESA FRASCO X 600ML (BEHRENS) FV. 08/2026</t>
  </si>
  <si>
    <t>SUERO ELECTROLITICO (REHIDROSOL 45 MEQ/L) SABOR A FRESA FRASCO X 600ML (BEHRENS) FV. 04/2026</t>
  </si>
  <si>
    <t>SUERO ELECTROLITICO (REHIDROSOL 45 MEQ/L) SABOR A UVA FRASCO X 600ML (BEHRENS) FV.03/2026</t>
  </si>
  <si>
    <t>SUERO ELECTROLITICO (REHIDROSOL 60MEQ/L) SABOR A MANZANA FRASCO X 600ML (BEHRENS) FV.04/2026</t>
  </si>
  <si>
    <t>SUERO ELECTROLITICO (REHIDROSOL ZINC 60MEQ/L) SABOR A MANZANA FRASCO X 600ML (BEHRENS) FV. 02/2027</t>
  </si>
  <si>
    <t>SUERO ELECTROLITICO (SUEROLITO) SABOR A CHICLE FRASCO X 400ML (BALKER) FV. 11/2026</t>
  </si>
  <si>
    <t>SUERO ELECTROLITICO (SUEROLITO) SABOR A COCO FRASCO X 400ML (BALKER) FV. 07/2027</t>
  </si>
  <si>
    <t>SUERO ELECTROLITICO (SUEROLITO) SABOR A COCO SOBRE X 23.5GR (BALKER) FV. 02/2028</t>
  </si>
  <si>
    <t>SUERO ELECTROLITICO (SUEROLITO) SABOR A FRESA FRASCO X 400ML (BALKER) FV. 07/2027</t>
  </si>
  <si>
    <t>SUERO ELECTROLITICO (SUEROLITO) SABOR A FRESA SOBRE X 23.5GR (BALKER) FV. 02/2028</t>
  </si>
  <si>
    <t>SUERO ELECTROLITICO (SUEROLITO) SABOR A FRUIT PUNCH FRASCO X 400ML (BALKER) FV. 07/2027</t>
  </si>
  <si>
    <t>SUERO ELECTROLITICO (SUEROLITO) SABOR A MANDARINA FRASCO X 400ML (BALKER) FV. 11/2026</t>
  </si>
  <si>
    <t>SUERO ELECTROLITICO (SUEROLITO) SABOR A MANZANA FRASCO X 400ML (BALKER) FV. 08/2027</t>
  </si>
  <si>
    <t>SUERO ELECTROLITICO (SUEROLITO) SABOR A UVA FRASCO X 400ML (BALKER) FV. 02/2027</t>
  </si>
  <si>
    <t>SUERO ELECTROLITICO + ZINC (HIDRALITOS 45) SABOR FRESA X 500ML (COASPHARMA) FV. 11/2026</t>
  </si>
  <si>
    <t>SUERO ELECTROLITICO CON DEXTROSA (HYDRORAL) SABOR A COCO FRASCO X 500ML (BIOFARCO) FV. 04/2027</t>
  </si>
  <si>
    <t>SUERO ELECTROLITICO CON DEXTROSA (HYDRORAL) SABOR A FRESA FRASCO X 500ML (BIOFARCO) FV. 03/2027</t>
  </si>
  <si>
    <t>SUERO ELECTROLITICO CON DEXTROSA (HYDRORAL) SABOR A UVA FRASCO X 500ML (BIOFARCO) FV. 05/2027</t>
  </si>
  <si>
    <t>SUERO ELECTROLITICO SABOR A NARANJA (ELECTROLITE) SOBRE X 21GR (ARTE MEDICO) FV. 05/2027</t>
  </si>
  <si>
    <t>SUERO ELECTROLITICO SABOR A TUTTI FRUTTI  FRASCO X 500ML (SALUDX) FV. 07/2026</t>
  </si>
  <si>
    <t>SUERO ELECTROLITICO+VIT C+ZINC+PROBIOTICOS (ELECTRO ZIN PRO) CJ X 6 SOBRES X 5.6GR (ARTE MEDICO) FV.05/2026</t>
  </si>
  <si>
    <t>TALCO PARA BEBE 0M+ FRASCO X 200GR (CHICCO) FV. 10/2027</t>
  </si>
  <si>
    <t>TALCO PARA BEBES EXTRACTO DE AVENA Y MANGO FRASCO X 85GR (CERO) FV. 08/2027</t>
  </si>
  <si>
    <t>TALCO PARA PIES (BOROCANFOR COOL) FRASCO X 120GR (VITA) FV. 09/2026</t>
  </si>
  <si>
    <t>TALCO PARA PIES (BOROCANFOR COOL) FRASCO X 60GR (VITA) FV. 02/2027</t>
  </si>
  <si>
    <t>TALCO PARA PIES (BOROCANFOR ORIGINAL) FRASCO X 60GR (VITA) FV. 08/2027</t>
  </si>
  <si>
    <t>TAMPONES CON APLICADOR MEDIO CJ X 8 UND (KOTEX) FV. 07/2027</t>
  </si>
  <si>
    <t>TAMPONES CON APLICADOR REGULAR CJ X 8 UND (NOSOTRAS) FV. 05/2028</t>
  </si>
  <si>
    <t>TAURINA 500MG FRASCO X 100 CAPS (NOW) FV. 03/2029</t>
  </si>
  <si>
    <t>TENSIOACTIVOS DELICADOS (GEL &amp; SHAMPOO) PARA BEBES FRASCO X 300ML (SUAVINEX)</t>
  </si>
  <si>
    <t>TERBINAFINA CLORHIDRATO 1% (FARBICIL) LOCION X 30ML (MEDIHEALTH) FV. 06/2028</t>
  </si>
  <si>
    <t>TINTURA DE VALERIANA GOTAS X 30ML (LA ABEJITA) FV. 03/2027</t>
  </si>
  <si>
    <t>TOALLA CLINICA DESECHABLE POST PARTO PAQ X 15 UND (SECUREZZA) FV. 04/2027</t>
  </si>
  <si>
    <t>TOALLA HUMEDA 0M+ (BABY WIPES) PAQ X 48 UND (CHICCO) FV. 10/2027</t>
  </si>
  <si>
    <t>TOALLAS CLINICAS DESECHABLES POST PARTO PREMIUM PAQT X 10 UND (SECUREZZA) FV. 01/2027</t>
  </si>
  <si>
    <t>TOALLAS HUMEDAS 0M+ (BABY WIPES) PAQ X 24UND (CHICCO) FV. 10/2027</t>
  </si>
  <si>
    <t>TOALLAS HUMEDAS ALOE VERA (OKI) X 20 UND (SURA) FV. 11/2027</t>
  </si>
  <si>
    <t>TOALLAS HUMEDAS ALOE VERA (OKI) X 42 UND (SURA) FV. 10/2027</t>
  </si>
  <si>
    <t>TOALLAS HUMEDAS ANTIBACTERIALES CON 75% ALCOHOL PARA MANOS FRASCO X 40 UND (MEDIFRESH) FV.10/2028</t>
  </si>
  <si>
    <t>TOALLAS HUMEDAS BABY LOTION (OKI) X 20 UND (SURA) FV. 07/2027</t>
  </si>
  <si>
    <t>TOALLAS HUMEDAS BABY LOTION (OKI) X 42 UND (SURA) FV. 10/2027</t>
  </si>
  <si>
    <t>TOALLAS HUMEDAS BABY LOTION CON TAPA (OKI) X 64 UND (SURA) FV. 10/2027</t>
  </si>
  <si>
    <t>TOALLAS HUMEDAS BASIC CON TAPA (OKI) X 100 UND (SURA) FV. 05/2027</t>
  </si>
  <si>
    <t>TOALLAS HUMEDAS DESMAQUILLANTES PIEL NORMAL/MIXTA CON EXTR. DE MAZANILLA PAQ X 25 UND (FRESHN SOFT)FV.08/27</t>
  </si>
  <si>
    <t>TOALLAS HUMEDAS HIGIENICAS ALOE VERA PAQ X 60 UND (FRESHN SOFT) FV.07/2027</t>
  </si>
  <si>
    <t>TOALLAS HUMEDAS INTIMAS (INTIMATE) PAQ X 20 UND (FRESHN SOFT) FV.08/2028</t>
  </si>
  <si>
    <t>TOALLAS HUMEDAS INTIMAS CON ACIDO LACTICO Y AC.HIALURONICO PAQ X20 UND AROMA ARANDANO (INTYLAC) FV.08/2027</t>
  </si>
  <si>
    <t>TOALLAS HUMEDAS INTIMAS CON ACIDO LACTICO Y AC.HIALURONICO PAQ X20 UND AROMA FLORAL (INTYLAC) FV.07/2028</t>
  </si>
  <si>
    <t>TOALLAS HUMEDAS INTIMAS CON ACIDO LACTICO Y AC.HIALURONICO PAQX20 UND AROMA MANZANILLA (INTYLAC) FV.07/2028</t>
  </si>
  <si>
    <t>TOALLAS HUMEDAS LIMPIEZA EFECTIVA PAQ. CON TAPA X 48 UND (HUGGIES) FV. 04/2027</t>
  </si>
  <si>
    <t>TOALLAS HUMEDAS MANITAS Y CARITAS PAQ. CON TAPA X 48 UND (HUGGIES) FV. 01/2027</t>
  </si>
  <si>
    <t>TOALLAS HUMEDAS MANITAS Y CARITAS PAQ. CON TAPA X 80 UND (HUGGIES) FV. 05/2027</t>
  </si>
  <si>
    <t>TOALLAS HUMEDAS MANZANILLA (OKI) X 20 UND (SURA) FV. 11/2027</t>
  </si>
  <si>
    <t>TOALLAS HUMEDAS MANZANILLA (OKI) X 42 UND (SURA) FV. 08/2027</t>
  </si>
  <si>
    <t>TOALLAS HUMEDAS MANZANILLA CON TAPA (OKI) X 64 UND (SURA) FV. 10/2027</t>
  </si>
  <si>
    <t>TOALLAS HUMEDAS PARA BEBE (CLASSIC WET) PAQ X 15 UND (FRESHN SOFT) FV.08/2028</t>
  </si>
  <si>
    <t>TOALLAS HUMEDAS PARA BEBE (CLASSIC WET) PAQ X 24 UND (FRESHN SOFT) FV.08/2027</t>
  </si>
  <si>
    <t>TOALLAS HUMEDAS PARA BEBE (CLASSIC WET) SET X 3 PAQ DE 40 UND (FRESHN SOFT) FV.06/2028</t>
  </si>
  <si>
    <t>TOALLAS HUMEDAS PARA RECIEN NACIDO SIN FRAGANCIA PAQ X 40 UND (FRESHN SOFT) FV.10/2028</t>
  </si>
  <si>
    <t>TOALLAS SANITARIAS NOCTURNA DISCRETA CON ALAS PAQ X 8 UND (KOTEX) F.V 03/2027</t>
  </si>
  <si>
    <t>TOALLAS SANITARIAS ULTRAFINA DISCRETA C/ALAS DE TELA PAQ X 10 UND (KOTEX) F.V 11/2026</t>
  </si>
  <si>
    <t>TOALLAS SANITARIAS ULTRAPROTECT C/ALAS PAQ X 10 UND (KOTEX) FV. 12/2026</t>
  </si>
  <si>
    <t>TRITICUM VULGARE 0,6GR CJ X 6 OVULOS VAGINALES (LAB. SAN LORENZO) FV. 07/2027</t>
  </si>
  <si>
    <t>VALERIANA 480MG FRASCO X 60 TAB (FITOSANA) FV. 02/2027</t>
  </si>
  <si>
    <t>VASELINA TARRO X 10GR (LYA) FV. 02/2028</t>
  </si>
  <si>
    <t>VASELINA TARRO X 30GR (RECETTEMARK) FV. 02/2027</t>
  </si>
  <si>
    <t>VASO DE ENTRENAMIENTO (GENIAL) REF: GNBXS16C</t>
  </si>
  <si>
    <t>VASO DE TRANSICION 180ML/6OZ 6M+ (GENIAL) REF:GNBBD17</t>
  </si>
  <si>
    <t>VIBAXINA FRASCO X 60 TAB (FITOSANA) FV. 10/2027</t>
  </si>
  <si>
    <t>VINAGRE DE MANZANA 480MG FRASCO X 60 TABL (FITOSANA) FV. 02/2027</t>
  </si>
  <si>
    <t>VIOLETA GENCIANA SPRAY X 30ML (BIOFARCO) FV. 10/2028</t>
  </si>
  <si>
    <t>VITAMINA B-12 (COBALAMINA) 1000MCG FRASCO X 60 TAB (FITOSANA) FV. 11/2026</t>
  </si>
  <si>
    <t>VITAMINA B-3 (NAD) 30MG FRASCO X 60 TAB (FITOSANA) FV. 04/2027</t>
  </si>
  <si>
    <t>VITAMINA B-3 (NIACINA) 500MG FRASCO X 60 TAB (FITOSANA) FV. 06/2027</t>
  </si>
  <si>
    <t>VITAMINA B1 (TIAMINA) 500MG FRASCO X 60 TAB (FITOSANA) FV. 06/2027</t>
  </si>
  <si>
    <t>VITAMINA B3 + VITAMINA B6 + FOSFATIDILSERINA (NEURO VITAL) SOBRE X 100GR SABOR F. ROJOS (BIOFARCO) FV. 08/2027</t>
  </si>
  <si>
    <t>VITAMINA B5 (ACIDO PANTOTENICO) 500MG FRASCO X 60 TAB (FITOSANA) FV. 01/2027</t>
  </si>
  <si>
    <t>VITAMINA D3 2000UI + VITAMINA K2 150MCG FRASCO X 30 TAB (PHARMACORP) FV. 06/2028</t>
  </si>
  <si>
    <t>VITAMINA E &amp; SELENIO FRASCO X 60 CAPS (LA ABEJITA) FV. 01/2027</t>
  </si>
  <si>
    <t>VITAMINA E 400 IU FRASCO X 60 CAP BLANDAS (NATURAL SYSTEMS) FV. 04/2028</t>
  </si>
  <si>
    <t>VITAMINA E 400UI + SELENIO 50MCG FRASCO X 30 CAPS BLANDAS (PHARMATECH) FV. 12/2027</t>
  </si>
  <si>
    <t>VITAMINAS + MINERALES + COLAGENO FCO X 30 CAPS (NATURISTIK) FV. 01/2027</t>
  </si>
  <si>
    <t>ZINC + CALCIO (ULTRA ZINC) FCO X 30 CAPS (NATURISTIK) FV. 11/2026</t>
  </si>
  <si>
    <t>LENTES PARA LECTURA +1.50 (SURTIDOS)</t>
  </si>
  <si>
    <t>LENTES PARA LECTURA +2 (SURTIDOS)</t>
  </si>
  <si>
    <t>LENTES PARA LECTURA +2.25 (SURTIDOS)</t>
  </si>
  <si>
    <t>LENTES PARA LECTURA +2.50 (SURTIDOS)</t>
  </si>
  <si>
    <t>LENTES PARA LECTURA +3.25  (SURTIDOS)</t>
  </si>
  <si>
    <t>LENTES PARA LECTURA +3.50 (SURTIDOS)</t>
  </si>
  <si>
    <t>LENTES PARA LECTURA +3.75 (SURTIDOS)</t>
  </si>
  <si>
    <t>LENTES PARA LECTURA +4 (SURTIDOS)</t>
  </si>
  <si>
    <t>LENTES PARA LECTURA +4 CON ANTIREFLEJO</t>
  </si>
  <si>
    <t>LENTES REFRESCANTES SIN AUMENTO</t>
  </si>
  <si>
    <t>ACEITE DE AJONJOLI FRASCO X 30ML (BIONECTAR) FV.04/2027</t>
  </si>
  <si>
    <t>ACEITE DE ALMENDRAS FRASCO X 30ML (BIONECTAR) F.V. 06/2027</t>
  </si>
  <si>
    <t>ACEITE DE COCO FRASCO X 30ML (BIONECTAR) FV. 06/2027</t>
  </si>
  <si>
    <t>ACEITE DE COCO FRASCO X 30ML (RECETTEMARK) F.V. 01/2027</t>
  </si>
  <si>
    <t>ACEITE DE EUCALIPTO FRASCO X 30ML (BIONECTAR) FV. 02/2027</t>
  </si>
  <si>
    <t>ACEITE DE MANZANILLA FRASCO X 30ML (BIONECTAR) FV. 11/2026</t>
  </si>
  <si>
    <t>ACEITE DE OREGANO GOTAS X 30ML (NATURAL PREMIUM) FV. 07/2027</t>
  </si>
  <si>
    <t>ACEITE DE RICINO FRASCO X 30ML (BIONECTAR) FV. 07/2028</t>
  </si>
  <si>
    <t>ACEITE DE RICINO PLUS FRASCO X 30ML (SOMA) FV. 02/2027</t>
  </si>
  <si>
    <t>ACEITE DE ROMERO FRASCO X 30ML (BIONECTAR) FV. 02/2028</t>
  </si>
  <si>
    <t>ACIDO ASCORBICO 400MG (VITAMIN C VERA) FRASCO X 30 CAPS (PRIMAVERA MAF) FV. 02/2027</t>
  </si>
  <si>
    <t>ACIDO ASCORBICO 500MG (VITAMINA C ROSE HIPS) FRASCO X 30 TAB (NATURISTIK) FV. 04/2027</t>
  </si>
  <si>
    <t>ACIDO BORICO SOBRE X 20GR (LYA) FV. 05/2027</t>
  </si>
  <si>
    <t>ACIDO BORICO SOBRE X 25GR (RECETTEMARK) F.V. 01/2026</t>
  </si>
  <si>
    <t>ALOE VERA 500MG + LINAZA 120MG (SABILINAZ) FRASCO X 10 CAPS (LA ABEJITA) FV. 11/2026</t>
  </si>
  <si>
    <t>ALUMBRE EN POLVO SOBRE X 25GR (RECETTEMARK) F.V. 10/2027</t>
  </si>
  <si>
    <t>ANIS ESTRELLADO SOBRE X 10GR (RECETTEMARK) FV. 05/2026</t>
  </si>
  <si>
    <t>ARANDANO NEGRO 480MG FRASCO X 60 TAB (FITOSANA) FV. 02/2027</t>
  </si>
  <si>
    <t>ARANDANO ROJO 480MG FRASCO X 60 TABL (FITOSANA) FV. 02/2027</t>
  </si>
  <si>
    <t>ARANDANO ROJO 500MG + ACIDO ASCORBICO 60MG (CRANBERRY &amp; VITAMINA C) FRASCO X 30 CAP (VAL) FV. 08/2028</t>
  </si>
  <si>
    <t>ASHWAGANDHA 450MG FRASCO X 60CAPS (BIOINFINITY) FV. 04/2028</t>
  </si>
  <si>
    <t>ASHWAGANDHA 480MG FRASCO X 60 CAPS (FITOSANA) FV. 03/2027</t>
  </si>
  <si>
    <t>AZUFRE EN POLVO SOBRE X 20GR (BIONECTAR) FV. 01/2027</t>
  </si>
  <si>
    <t>AZUL DE METILENO FRASCO X 30ML (BIONECTAR) FV. 08/2028</t>
  </si>
  <si>
    <t>BERRO JBE X 120ML (RECETTEMARK) F.V. 11/2026</t>
  </si>
  <si>
    <t>BICARBONATO DE SODIO SOBRE X 25GR (RECETTEMARK) F.V. 11/2026</t>
  </si>
  <si>
    <t>BIOTINA 1000MG FRASCO X 60 CAPS (BIONECTAR) FV. 02/2027</t>
  </si>
  <si>
    <t>BIOTINA 500MG (BIOTIN) FRASCO X 30 CAP VEGETALES (VAL) FV. 10/2028</t>
  </si>
  <si>
    <t>BLEDO+LECITINA DE SOYA+SELENIO+VITAMINA A &amp; E (VITACELL) FRASCO X 60 CAPS (NATURAL PREMIUM) FV.02/27</t>
  </si>
  <si>
    <t>CALABAZA + ORTIGA + ZINC + VITAMINA E 300MG (PROSTINAT) FRASCO X 60 CAPS (NATURAL PREMIUM) FV. 08/2027</t>
  </si>
  <si>
    <t>CALCIO + MAGNESIO + ZINC 500MG (CALMAZC VERA) FRASCO X 30 CAPS (PRIMAVERA MAF) FV. 04/2027</t>
  </si>
  <si>
    <t>CALCIO 200MG + MAGNESIO 200MG + ZINC 8MG + VIT D3 400UI (CALCIUM MAGNESIUM &amp; ZINC) FRASCO X 30 TAB (VAL) FV. 07/2028</t>
  </si>
  <si>
    <t>CALCIO 600MG + VITAMINA D3 400UI FRASCO X 60 TAB (ARCO IRIS) FV. 07/2028</t>
  </si>
  <si>
    <t>CALCIO VERA 600MG FRASCO X 50 CAPS SIN GLUTEN (PRIMAVERA MAF) FV. 05/2026</t>
  </si>
  <si>
    <t>CALOSTRO BOVINO 300MG (SP COLOSTRUM) FRASCO X 30 CAPS 100% PURO (NUEVA VIDA) FV. 08/2027</t>
  </si>
  <si>
    <t>CARBON ACTIVO 480MG FRASCO X 60 TAB (FITOSANA) FV. 03/2027</t>
  </si>
  <si>
    <t>CARBON VEGETAL 300MG FRASCO X 60CAPS (BIONECTAR) FV. 03/2027</t>
  </si>
  <si>
    <t>CARDO LECHOZO 480MG FRASCO X 60 TABL (FITOSANA) FV. 02/2027</t>
  </si>
  <si>
    <t>CARTILAGO DE TIBURON  480MG FRASCO X 60 TABL (FITOSANA) FV. 02/2027</t>
  </si>
  <si>
    <t>CARTILAGO DE TIBURON + UÑA DE GATO 480MG FRASCO X 60 TABL (FITOSANA) FV. 02/2027</t>
  </si>
  <si>
    <t>CASC DE LIMON + HOJAS DE UVA+ CASC DE NARANJO + POLVO DE PEREJIL (VENOSAN) 300MG FRASCO X 90 CAP (ARCO IRIS) FV. 03/2028</t>
  </si>
  <si>
    <t>CASCARA SAGRADA 450MG FRASCO X 60 CAPS (BIONECTAR) FV. 11/2026</t>
  </si>
  <si>
    <t>CASTAÑA DE INDIAS + CALENDULA + CENTELLA ASIATICA (VENASPLANT) FCO X 30 CAPS (JERICO) FV. 06/2027</t>
  </si>
  <si>
    <t>CASTAÑA DE INDIAS 480MG FRASCO X 60 TAB (FITOSANA) FV. 04/2027</t>
  </si>
  <si>
    <t>CASTAÑO DE INDIA 400MG FRASCO X 60 CAP (ARCO IRIS) FV. 04/2028</t>
  </si>
  <si>
    <t>CASTAÑO DE INDIAS + GRAPE + COLA DE CABALLO 300MG (VARISAN) FRASCO X 60 CAPS (NATURAL PREMIUM) FV. 01/2027</t>
  </si>
  <si>
    <t>CASTAÑO DE INDIAS 400MG FRASCO X 60 CAPS (BIONECTAR) FV. 08/2027</t>
  </si>
  <si>
    <t>CENTELLA ASIATICA + ALCACHOFA FRASCO X 60 CAPS (NATURAL PREMIUM) FV. 02/2027</t>
  </si>
  <si>
    <t>CENTELLA ASIATICA 290MG + ALCACHOFA 190MG FRASCO X 60 TABL (FITOSANA) FV. 05/2027</t>
  </si>
  <si>
    <t>CENTELLA ASIATICA 300MG (CENTELLASAN) FRASCO X 90 CAP (ARCO IRIS) FV. 04/2028</t>
  </si>
  <si>
    <t>CENTELLA ASIATICA 300MG FRASCO X 60 CAPS (NATURAL PREMIUM) FV. 01/2027</t>
  </si>
  <si>
    <t>CENTELLA ASIATICA 400MG FRASCO X 60 CAPS (BIONECTAR) FV. 06/2027</t>
  </si>
  <si>
    <t>CHANCAPIEDRA FRASCO X 70 CAPS (LA ABEJITA) FV. 09/2027</t>
  </si>
  <si>
    <t>CIRCUVAR FRASCO X 60 CAPS (BIONECTAR) FV. 05/2027</t>
  </si>
  <si>
    <t>CIT MAG+MALATO MAG+GLIC MAG+TREONATO MAG+OROTATO MAG (PENTAMAG) FCO X 60 CAP (ARCO IRIS) FV. 05/2028</t>
  </si>
  <si>
    <t>CITR.MAGNESIO+CITR.MALATO+TAURINATO+BISGLICINATO+TREONATO (MAGNETROLX5) FCO X 60 CAPS (WALIFE) FV.10/28</t>
  </si>
  <si>
    <t>CITRADO DE MAGNESIO 500MG FRASCO X 60 CAP (BIONECTAR) FV. 05/2028</t>
  </si>
  <si>
    <t>CITRATO DE MAGNESIO + CITRATO DE POTASIO 500MG (MAGNEPLUS) FRASCO X 60 CAPS (WALIFE) F.V. 12/2027</t>
  </si>
  <si>
    <t>CITRATO DE MAGNESIO 400MG FRASCO X 120TAB (FITOSANA)  F.V 11/2027</t>
  </si>
  <si>
    <t>CITRATO DE MAGNESIO 400MG FRASCO X 60 TAB (FITOSANA) FV. 06/2027</t>
  </si>
  <si>
    <t>CITRATO DE MAGNESIO 500MG (MAGNESIO LIFE) FRASCO X 60 CAPS (WALIFE) F.V. 02/2028</t>
  </si>
  <si>
    <t>CITRATO DE MAGNESIO 500MG (MAGNESIUM) FRASCO X 30 TAB (VAL) FV. 08/2028</t>
  </si>
  <si>
    <t>CITRATO DE MAGNESIO 500MG + VIT B6 12,5MG FRASCO X 60CAPS (BIOINFINITY) FV. 02/2028</t>
  </si>
  <si>
    <t>CITRATO DE MAGNESIO 500MG FRASCO X 60 CAPS (NATURAL PREMIUM) FV. 07/2027</t>
  </si>
  <si>
    <t>CITRATO DE MAGNESIO 500MG FRASCO X 70 CAP ( LA ABEJITA) FV.10/2027</t>
  </si>
  <si>
    <t>CITRATO DE POTASIO 450MG +SELENIO 150MG + BIOTIN 100MG (MAGNESIO PLUS LIFE) FRASCO X 60 CAPS (WALIFE) F.V. 12/2027</t>
  </si>
  <si>
    <t>CITRATO DE POTASIO AL 10% FRASCO X 1LT (BIONECTAR) FV. 03/2027</t>
  </si>
  <si>
    <t>CLORURO DE MAGNESIO FRASCO X 1LT (BIOFARCO) FV. 02/2027</t>
  </si>
  <si>
    <t>COL-PSYLLIUM 400MG FRASCO X 60 CAPS (BIONECTAR) FV. 10/2026</t>
  </si>
  <si>
    <t>COLA DE CABALLO 300MG FRASCO X 60 CAPS (NATURAL PREMIUM) FV. 02/2027</t>
  </si>
  <si>
    <t>COLAGENO 500MG FRASCO X 60 CAPS (BIONECTAR) FV. 05/2027</t>
  </si>
  <si>
    <t>COLAGENO VERA 500MG FRASCO X 60 CAPS (PRIMAVERA MAF) FV. 03/2027</t>
  </si>
  <si>
    <t>COLAGENO+MAGNESIO FRASCO X 60 CAP (NATURISTIK) FV. 04/2027</t>
  </si>
  <si>
    <t>COLON CLEAN 480MG FRASCO X 60 TAB (FITOSANA) FV. 03/2027</t>
  </si>
  <si>
    <t>COMPLEJO B + GINSENG KOREANO + GINGO BILOBA (CENTRUNEX) FCO X 60 TAB (FITOSANA) FV. 04/2027</t>
  </si>
  <si>
    <t>COMPLEMENTO ALIMENTICIOPROBIOTICOS 2 BILLONES (BERRY DOPHILUS) FCO X 60 CAPS MASTICABLES (NOW) FV. 04/2027</t>
  </si>
  <si>
    <t>CRANBERRY 500MG FRASCO X 60CAPS (BIOINFINITY) FV. 02/2028</t>
  </si>
  <si>
    <t>CREATINA 1200MG FRASCO X 60 CAPS (BIONECTAR) FV.02/2027</t>
  </si>
  <si>
    <t>CREATINA MONOHIDRATADA FCO X 30 CAPS (NATURISTIK) FV. 01/2027</t>
  </si>
  <si>
    <t>CURCUMA 300MG + PIMIENTA 50MG FRASCO X 60CAPS (BIOINFINITY) FV. 07/2028</t>
  </si>
  <si>
    <t>CURCUMA 480MG FRASCO X 60 TABL (FITOSANA) FV. 10/2026</t>
  </si>
  <si>
    <t>CURCUMA 500MG FRASCO X 60CAPS (BIOINFINITY) FV. 05/2028</t>
  </si>
  <si>
    <t>CURCUMA CON JENGIBRE 480MG FRASCO X 60 TABL (FITOSANA) FV. 02/2027</t>
  </si>
  <si>
    <t>DIENTE DE LEON 300MG FRASCO X 60 CAPS (NATURAL PREMIUM) FV. 06/2027</t>
  </si>
  <si>
    <t>ECHINACEA 390MG FRASCO X 60 CAPS (WALIFE) FV. 06/2027</t>
  </si>
  <si>
    <t>ESCOBA DE CARNICERO 480MG FRASCO X 60 TABL (FITOSANA) FV. 12/2026</t>
  </si>
  <si>
    <t>EXT DE BERRO + EXT POLEO + EXT EUCALIPTO + EXT ZABILA + EXT JENGIBRE (MUCOFLEM) JBE X 240ML (ARCO IRIS) FV. 02/2027</t>
  </si>
  <si>
    <t>EXT DE JENGIBRE + EXT DE MALOJILLO + MIEL DE ABEJAS (JENGIBRE MIEL) JBE X 120ML (ARCO IRIS) FV. 01/2027</t>
  </si>
  <si>
    <t>EXT DE VALERIANA + EXT TORONJIL + EXT PASIFLORA + EXT TILO (NERSAN) JBE X 240ML (ARCO IRIS) FV. 05/2027</t>
  </si>
  <si>
    <t>FASIL FRASCO X 70 CAPS (LA ABEJITA) FV. 01/2028</t>
  </si>
  <si>
    <t>FLANDES CEBO DE OVEJO TARRO X 10GR (BIONECTAR) FV. 09/2027</t>
  </si>
  <si>
    <t>FRAILEJON JBE X 120ML (SOMA) FV. 06/2027</t>
  </si>
  <si>
    <t>GINKGO 260MG + LOCHITA 140MG FRASCO X 60 CAPS (BIONECTAR) FV. 11/2026</t>
  </si>
  <si>
    <t>GINKGO BILOBA 300MG FRASCO X 60 CAP (ARCO IRIS) FV. 04/2028</t>
  </si>
  <si>
    <t>GINKGO BILOBA 350MG FRASCO X 60 CAPS (BIONECTAR) FV. 11/2026</t>
  </si>
  <si>
    <t>GLICERINA FCO X 30ML (RECETTEMARK) FV. 05/2027</t>
  </si>
  <si>
    <t>GLICINATO DE MAGNESIO 500 MG FRASCO X 70 CAPS (ABEJITA) FV.10/27</t>
  </si>
  <si>
    <t>GLICINATO DE MAGNESIO 650MG FRASCO X 60 CAPS (WALIFE) FV.10/2028</t>
  </si>
  <si>
    <t>GLUCOSAM+CITRAT. MAGNESIO+CONDROITIN+ACID. HIALUR+MSM+COLAG (ARTROZERO) FCO X 60 CAPS (WALIFE) FV.07/28</t>
  </si>
  <si>
    <t>GLUCOSAMIN+SULFONIL+MAGNESIO+VIT C+AC HIALUR 600MG (ARTRI VERA) FCO X 60 CAPS (PRIMAVERA MAF) FV.05/2027</t>
  </si>
  <si>
    <t>GLUCOSAMINA + MAGNESIO + CART TIBURON + COLAGENO + ACID HIALU (OSTEOFLEX) 600MG FRASCO X 60 CAP (ARCO IRIS) FV. 05/2028</t>
  </si>
  <si>
    <t>GLUCOSAMINA 310MG + CONDROITINA 170MG FCO X 60 TABL (FITOSANA) FV. 02/2027</t>
  </si>
  <si>
    <t>GLUCOSAMINA 480MG FRASCO X 60 TABL (FITOSANA) FV. 08/2027</t>
  </si>
  <si>
    <t>GLUCOSAMINA 500MG FRASCO X 60 CAP (ARCO IRIS) FV. 05/2027</t>
  </si>
  <si>
    <t>GOTAS ANTIESTRES 100% NATURAL FRASCO X 30ML (RECETTEMARK) F.V. 10/2027</t>
  </si>
  <si>
    <t>GOTAS DE AZAHARES FRASCO X 30 ML (RECETTEMARK) F.V. 09/2026</t>
  </si>
  <si>
    <t>HEDERIN JBE X 240ML (LA ABEJITA) FV. 04/2027</t>
  </si>
  <si>
    <t>HIERBA BUENA + RAIZ DE RUBARDO + SEMILLAS DE LINAZA (NATURALAX) FCO X 30 CAPS (JERICO) FV.08/2027</t>
  </si>
  <si>
    <t>HOJAS DE SEN SOBRE X 10GR (RECETTEMARK) F.V. 02/2026</t>
  </si>
  <si>
    <t>HOJAS DE SEN SOBRE X 5GR (BIONECTAR) FV. 01/2027</t>
  </si>
  <si>
    <t>L-CARNITINA 1000MG FRASCO X 60 CAPS (WALIFE) FV.08/2028</t>
  </si>
  <si>
    <t>L-CARNITINA 500MG FRASCO X 60 CAP (ARCO IRIS) FV. 05/2028</t>
  </si>
  <si>
    <t>L-CARNITINE FCO X 60 CAPS (NATURISTIK) FV. 01/2027</t>
  </si>
  <si>
    <t>LAMEDOR + ZABILA JBE PED X 120ML (RECETTEMARK) FV. 04/2026</t>
  </si>
  <si>
    <t>LAMEDOR JBE PED X 120ML (RECETTEMARK) FV. 09/2026</t>
  </si>
  <si>
    <t>LAMEDOR JBE X 120ML (SOMA) FV. 02/2027</t>
  </si>
  <si>
    <t>LAMEDOR SIMPLE (TOLU) JBE X 120ML (BIONECTAR) F.V. 04/2027</t>
  </si>
  <si>
    <t>LAXI-ALOE 300MG FRASCO X 15 CAPS (BIONECTAR) FV. 02/2028</t>
  </si>
  <si>
    <t>LECHE DE MAGNESIA SUSP X 120ML (BIONECTAR) FV. 03/2027</t>
  </si>
  <si>
    <t>LECHE DE MAGNESIA SUSP X 120ML SABOR ORIGINAL (BIOFARCO) FV. 04/2027</t>
  </si>
  <si>
    <t>LEVADURA DE CERVEZA 300MG FRASCO X 60 CAPS (BIONECTAR) FV. 02/2028</t>
  </si>
  <si>
    <t>LEVADURA DE CERVEZA 500MG FRASCO X 60 TABL (FITOSANA) FV. 08/2027</t>
  </si>
  <si>
    <t>LOCHITA 400MG FRASCO X 60 CAP (BIONECTAR) FV. 05/2028</t>
  </si>
  <si>
    <t>LOCHITA 500MG FRASCO X 70 CAPS (LA ABEJITA) FV. 01/2028</t>
  </si>
  <si>
    <t>MACA 400MG FRASCO X 60 CAPS (BIONECTAR) FV. 08/2027</t>
  </si>
  <si>
    <t>MAGNESIO 400MG FCO X 30 CAPS (NATURISTIK) FV. 07/2026</t>
  </si>
  <si>
    <t>MAGNESIO 470MG + MELATONINA 10MG FRASCO X 60 TAB (FITOSANA) FV. 03/2027</t>
  </si>
  <si>
    <t>MAGNESIO GLICINATO FRASCO X 60 CAP (ARCO IRIS) FV. 06/2027</t>
  </si>
  <si>
    <t>MAGNESIO PLUS 3 EN 1 FCO X 30 CAPS (NATURISTIK) FV.04/2027</t>
  </si>
  <si>
    <t>MAGNESIO VERA 400MG FRASCO X 50 CAPS (PRIMAVERA MAF) FV. 04/2027</t>
  </si>
  <si>
    <t>MALOJILLO + JENGIBRE + MIEL DE ABEJAS (GRINATOS) JBE X 180ML SABOR A MENTA (NATURAL PREMIUM) FV. 05/2027</t>
  </si>
  <si>
    <t>MANZANILLA SOBRE X 10GR (RECETTEMARK) F.V. 01/2026</t>
  </si>
  <si>
    <t>MAPURITE 480MG FRASCO X 60 TAB (FITOSANA) FV. 01/2027</t>
  </si>
  <si>
    <t>MELATONINA 3MG + VITAMINA B6 10MG + MAGNESIO 100MG (MELATONIN) FRASCO X 30 CAP (VAL) FV. 07/2029</t>
  </si>
  <si>
    <t>MELATONINA 3MG FRASCO X 60 CAP (ARCO IRIS) FV. 05/2028</t>
  </si>
  <si>
    <t>MERCURIO CROMO FRASCO X 30ML (FSI) FV. 04/2027</t>
  </si>
  <si>
    <t>MIEL DE BORAX FRASCO X 30ML (BIONECTAR) FV. 03/2027</t>
  </si>
  <si>
    <t>MIEL DE BORAX FRASCO X 30ML (FSI) FV. 06/2027</t>
  </si>
  <si>
    <t>MIEL Y JENGIBRE JBE X 120ML (RECETTEMARK) FV. 04/2027</t>
  </si>
  <si>
    <t>MIPROPOLEO JBE X 120 ML (BIONECTAR) FV. 04/2027</t>
  </si>
  <si>
    <t>MORINGA 450MG FRASCO X 30 CAP (BIOINFINITY) FV. 05/2028</t>
  </si>
  <si>
    <t>MORINGA 450MG FRASCO X 60CAPS (BIOINFINITY) FV. 05/2028</t>
  </si>
  <si>
    <t>MORINGA 480MG FRASCO X 60 TAB (FITOSANA) FV. 07/2027</t>
  </si>
  <si>
    <t>MORINGA FRASCO X 60 CAPS (NATURAL PREMIUM) FV. 06/2027</t>
  </si>
  <si>
    <t>MORINGA Y GRAVIOLA FRASCO X 60 CAPS (NATURAL PREMIUM) FV. 08/2026</t>
  </si>
  <si>
    <t>MULTIVITAMINICO + GINSENG FRASCO X 60 CAPS (WALIFE) FV.10/2028</t>
  </si>
  <si>
    <t>MULTIVITAMINICO FRASCO X 60 CAPS (PREVENTUD PLUS) FV. 02/2027</t>
  </si>
  <si>
    <t>MULTIVITAMINICO+MINERALES (ULTRAMEGA 4 + VIT D) FRASCO X 60 CAPS (NATURISTIK) FV. 04/2027</t>
  </si>
  <si>
    <t>NAD 250MG + SEMILLA UVA 125MG + RESVERATROL 75MG (RESVERANAD) 450MG FRASCO X 60CAPS (BIOINFINITY) FV. 07/2028</t>
  </si>
  <si>
    <t>OMEGA 3 1000MG FRASCO X 30 CAP BLANDAS (VAL) FV. 08/2028</t>
  </si>
  <si>
    <t>OMEGA 3 1000MG FRASCO X 60 CAP (ARCO IRIS) FV. 07/2027</t>
  </si>
  <si>
    <t>OMEGA 3 1000MG FRASCO X 60 CAPS BLANDAS (PRIMAVERA MAF) FV. 07/2027</t>
  </si>
  <si>
    <t>OMEGA 3 1000MG FRASCO X 60CAPS BLANDAS (BIOINFINITY) FV. 02/2028</t>
  </si>
  <si>
    <t>OMEGA 3,6,9 1000MG FRASCO X 60CAPS BLANDAS (BIOINFINITY) FV. 02/2028</t>
  </si>
  <si>
    <t>OMEGA 3,6,9 FRASCO X 60 CAP (ARCO IRIS) FV. 05/2027</t>
  </si>
  <si>
    <t>PASTA AL AGUA FRASCO X 100G (BIONECTAR) FV. 11/2026</t>
  </si>
  <si>
    <t>POLEN+VIT.C+MENTOL+MIEL+PROPOLEO (COOLFRESH) SBRE X 4 CARAMELOS MASTICABLES FV. 03/2027</t>
  </si>
  <si>
    <t>POMADA DE ARNICA FRASCO X 60GR (RECETTEMARK) FV. 02/2027</t>
  </si>
  <si>
    <t>POMADA DE AZAHARES FRASCO X 60GR (RECETTEMARK) F.V. 01/2028</t>
  </si>
  <si>
    <t>PROGESTERONA 100MG CJ X 6 OVULOS (SAN LORENZO) FV.07/2027</t>
  </si>
  <si>
    <t>RESVERATROL 500MG FRASCO X 60 CAPS (WALIFE) FV.09/2028</t>
  </si>
  <si>
    <t>SABEMIEL DE BERRO CON SABILA, JENGIBRE Y CEBOLLA MORADA JBE X 180ML (BIOFAR) FV. 06/2027</t>
  </si>
  <si>
    <t>SABILA + MANZANILLA + LINAZA 400MG (SABI FLEX) FRASCO X 30 CAPS (PRIMAVERA MAF) FV. 06/2027</t>
  </si>
  <si>
    <t>SABILA CON LINAZA 150MG FRASCO X 15 CAPS (BIONECTAR) FV. 04/2027</t>
  </si>
  <si>
    <t>SABILA CON LINAZA 480MG FCO X 60 TABL (FITOSANA) FV. 12/2026</t>
  </si>
  <si>
    <t>SABILA FRASCO X 10 CAPS (LA ABEJITA) FV. 09/2028</t>
  </si>
  <si>
    <t>SAL DE HIGUERA SOBRE X 25GR (RECETTEMARK) F.V. 01/2027</t>
  </si>
  <si>
    <t>SAW PALMETTO 480MG FRASCO X 60 TAB (FITOSANA) FV. 10/2026</t>
  </si>
  <si>
    <t>SAW PALMETTO+CALABAZA+ONOTO+BRUSCA 450MG (PROSTAROL) FRASCO X 60 CAPS (WALIFE) F.V. 03/2028</t>
  </si>
  <si>
    <t>TINTURA ARNICA FRASCO X 30ML (BIONECTAR) FV. 01/2026</t>
  </si>
  <si>
    <t>TINTURA ARNICA FRASCO X 30ML (RECETTEMARK) F.V. 03/2027</t>
  </si>
  <si>
    <t>TINTURA DE VALERIANA FRASCO X 30ML (BIONECTAR) FV. 02/2027</t>
  </si>
  <si>
    <t>TINTURA DE VALERIANA FRASCO X 30ML (RECETTEMARK) FV. 07/2027</t>
  </si>
  <si>
    <t>TOTUMALT FRASCO X 70 CAPS (LA ABEJITA) FV. 04/2026</t>
  </si>
  <si>
    <t>TOTUMO JBE X 240ML (LA ABEJITA) FV. 01/2027</t>
  </si>
  <si>
    <t>UÑA DE GATO 300MG FRASCO X 60 CAPS (NATURAL PREMIUM) FV. 08/2027</t>
  </si>
  <si>
    <t>UÑA DE GATO 480MG FRASCO X 60 TAB (FITOSANA) FV. 07/2027</t>
  </si>
  <si>
    <t>VALERIANA 200MG+PASIFLORA 100MG+MELISA 100MG (SUEÑOLIN) 400MG FRASCO X 60CAPS (BIOINFINITY) FV. 10/2027</t>
  </si>
  <si>
    <t>VALERIANA JBE X 120ML (BIONECTAR) FV. 08/2027</t>
  </si>
  <si>
    <t>VENAFORTE 400MG FRASCO X 60 CAPS (BIONECTAR) FV. 05/2027</t>
  </si>
  <si>
    <t>VIOLETA DE GENCIANA FRASCO X 30ML (BIONECTAR) FV. 04/2027</t>
  </si>
  <si>
    <t>VIT A+COMPLEJO B+BETACAROTENO+BIOTINA+AC PANT+LUTEINA (CENTRUNEX SILVER) FCOX60 TAB (FITOSANA) FV.03/2027</t>
  </si>
  <si>
    <t>VIT E + SELENIO + ÑAME SALVAJE + TORONJIL + COLA DE CABALLO (FEMIVITAL) FCO X 30 CAPS (JERICO) FV. 02/2027</t>
  </si>
  <si>
    <t>VITAMINA B-2 (RIBOFLAVINA) 100MG FRASCO X 60 TAB (FITOSANA) FV. 11/2026</t>
  </si>
  <si>
    <t>VITAMINA D3 1000UI + VITAMINA K2 50MCG (VITAK D3) FRASCO X 30 CAP (PRIMAVERA MAF) FV. 06/2027</t>
  </si>
  <si>
    <t>VITAMINA D3 4500UI. FRASCO X 30 CAP (NATURISTIK) FV. 04/2027</t>
  </si>
  <si>
    <t>VITAMINA E 400MG FRASCO X 30 CAP (NATURISTIK) FV. 04/2027</t>
  </si>
  <si>
    <t>VITAMINA E 400UI FRASCO X 60 CAP (ARCO IRIS) FV. 05/2027</t>
  </si>
  <si>
    <t>VITAMINAS + MINERALES + COLAGENO FCO X 60 CAPS (NATURISTIK) FV. 04/2027</t>
  </si>
  <si>
    <t>YODO BLANCO FRASCO X 30ML (FSI) FV.03/2028</t>
  </si>
  <si>
    <t>ZARZA 150MG+ALCACHO 75MG+CASCARA 25MG+ COLA CAB 20MG+ DIEN 20MG (DETOX COMPLEX) FSCO X 60 CAP (ARCO IRIS) FV. 06/2028</t>
  </si>
  <si>
    <t>ZARZAPARRILLA 300MG FRASCO X 60 CAPS (NATURAL PREMIUM) FV. 06/2027</t>
  </si>
  <si>
    <t>ZINC 25MG FRASCO X 60 CAPS (BIONECTAR) FV. 11/2026</t>
  </si>
  <si>
    <t>ZINC 50MG FRASCO X 60 CAPS (BIONECTAR) FV. 02/2027</t>
  </si>
  <si>
    <t>ZINC 50MG FRASCO X 60 TAB (FITOSANA) FV. 10/2027</t>
  </si>
  <si>
    <t>ÑAME SALVAJE 400MG FRASCO X 60 CAPS (BIONECTAR) FV. 08/2027</t>
  </si>
  <si>
    <t>ACETAMINOFEN 500MG + TRAMADOL 50MG (TRACEVAL) CJ X 20 TAB (VALMORCA) FV. 08/2030</t>
  </si>
  <si>
    <t>CARBAMAZEPINA 100MG/5ML (DISZEPIN) JBE X 100ML (DISTRILAB) FV. 01/2028</t>
  </si>
  <si>
    <t>CARBAMAZEPINA 200MG (GABOX) CJ X 20 TAB (RONAVA) FV. 05/2030</t>
  </si>
  <si>
    <t>CARBAMAZEPINA 200MG BLIST X 10 TAB (LAPROFF) FV. 10/2026</t>
  </si>
  <si>
    <t>CARBAMAZEPINA 200MG CJ X 10 TAB (KMPLUS) FV. 03/2028</t>
  </si>
  <si>
    <t>CARBAMAZEPINA 200MG CJ X 10 TAB (LAND) FV. 11/2027</t>
  </si>
  <si>
    <t>CARBAMAZEPINA 200MG CJ X 10 TABL (ARTE MEDICO) FV. 09/2026</t>
  </si>
  <si>
    <t>CARBAMAZEPINA 200MG CJ X 20 TABL (FARMAMED) FV. 06/2027</t>
  </si>
  <si>
    <t>CARBAMAZEPINA 200MG CJ X 30 TAB (GENVEN) FV. 03/2030</t>
  </si>
  <si>
    <t>CARBAMAZEPINA 200MG CJ X 30 TABL (ANGELUS) FV. 04/2027</t>
  </si>
  <si>
    <t>CARBAMAZEPINA 200MG CJ X 30 TABL (GENCER) FV. 05/2030</t>
  </si>
  <si>
    <t>CARBAMAZEPINA 200MG CJ X 30 TABL (LATTAN) FV 09/2027</t>
  </si>
  <si>
    <t>CARBAMAZEPINA 400MG CJ X 30 TABL (ANGELUS) FV. 10/2027</t>
  </si>
  <si>
    <t>CLONAZEPAM 0.5MG (CLONZEP) CJ X 30 TAB (VALMORCA) FV. 07/2030</t>
  </si>
  <si>
    <t>FENTANILO 0.5MG/10ML AMP I.V/I.M (BIOSANO) F.V 09/2028</t>
  </si>
  <si>
    <t>HIDROCORTISONA 100MG (CORTIPRA) AMP I.V/I.M (ADN MEDICAL) FV. 07/2027</t>
  </si>
  <si>
    <t>HIDROCORTISONA 100MG + AGUA ESTERIL 5ML (HIDROCOLSONA) AMP I.V/I.M (CAI) FV. 06/2027</t>
  </si>
  <si>
    <t>HIDROCORTISONA 100MG AMP I.V/I.M (VITALIS) FV. 01/2027</t>
  </si>
  <si>
    <t>HIDROCORTISONA 500MG + AGUA ESTERIL 10ML (BIOCORTIN) AMP I.V/I.M (BIOGLASS) FV. 02/2028</t>
  </si>
  <si>
    <t>HIDROCORTISONA 500MG + AGUA ESTERIL 10ML (CORTIPRA) AMP I.V/I.M (ADN MEDICAL) FV. 05/2027</t>
  </si>
  <si>
    <t>HIDROCORTISONA 500MG AMP I.V/I.M (VITALIS) F.V 12/2027</t>
  </si>
  <si>
    <t>TRAMADOL 100MG/2ML (TRAMAL 100) AMP I.V/I.M (GRUNENTHAL) FV.04/2029</t>
  </si>
  <si>
    <t>TRAMADOL 100MG/ML (CONTRADOL) SOL ORAL GOTAS X 15ML (VALMORCA) FV. 12/2026</t>
  </si>
  <si>
    <t>TRAMADOL 50MG/ML (TRAMAL 50) AMP I.V/I.M (GRUNENTHAL) FV.12/2028</t>
  </si>
  <si>
    <t>ZOLPIDEM 10MG (VALPIZOP) CJ X 10 TAB (VALMORCA) FV. 12/2026</t>
  </si>
  <si>
    <t>AMINOACIDOS CRISTALINOS 10% (POLIAMIN) SOL INYECTABLE I.V. X 500ML (BEHRENS) FV. 10/2029</t>
  </si>
  <si>
    <t>BICARBONATO DE SODIO AL 5% SOL INYECTABLE 0.6MEQ/ML X 100ML (BEHRENS) FV. 04/2030</t>
  </si>
  <si>
    <t>CLORURO DE POTASIO AL 7.5% SOL INYECTABLE 1MEQ/ML X 100ML (BEHRENS) FV.02/2028</t>
  </si>
  <si>
    <t>CLORURO DE SODIO AL 20% SOL INYECTABLE 3.4MEQ/ML X 100ML (BEHRENS) FV. 11/2026</t>
  </si>
  <si>
    <t>GLUCONATO DE CALCIO 10% 100ML SOL I.V X 0.5MEQ/ML (BEHRENS) FV. 11/2027</t>
  </si>
  <si>
    <t>SOLUCION DEXTRO-SAL 5% - 0,45% X 500ML (BEHRENS) FV.06/2026</t>
  </si>
  <si>
    <t>SOLUCION FISIOLOGICA AL 0.9% CLORURO DE SODIO 500ML (CORPAUL) FV. 07/2027</t>
  </si>
  <si>
    <t>SULFATO DE MAGNESIO 1MEQ/ML SOL INYECTABLE X 10ML (BEHRENS) FV. 08/2030</t>
  </si>
  <si>
    <t>NUEVO</t>
  </si>
  <si>
    <t>REFRIGERADO</t>
  </si>
  <si>
    <t>OFERTA</t>
  </si>
  <si>
    <t>TOP</t>
  </si>
  <si>
    <t>NEUVO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</si>
</sst>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 &quot;Bs. F&quot;\ * #,##0.00_ ;_ &quot;Bs. F&quot;\ * \-#,##0.00_ ;_ &quot;Bs. F&quot;\ * &quot;-&quot;??_ ;_ @_ "/>
    <numFmt numFmtId="165" formatCode="_-[$$-409]* #,##0.00_ ;_-[$$-409]* \-#,##0.00\ ;_-[$$-409]* &quot;-&quot;??_ ;_-@_ "/>
  </numFmts>
  <fonts count="216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4"/>
      <color theme="1"/>
      <name val="Arial Black"/>
      <family val="2"/>
    </font>
    <font>
      <sz val="11"/>
      <color theme="1"/>
      <name val="Arial Black"/>
      <family val="2"/>
    </font>
    <font>
      <sz val="14"/>
      <color theme="0"/>
      <name val="Arial Black"/>
      <family val="2"/>
    </font>
    <font>
      <sz val="16"/>
      <color theme="1"/>
      <name val="Arial Black"/>
      <family val="2"/>
    </font>
    <font>
      <sz val="12"/>
      <color theme="1"/>
      <name val="Arial Black"/>
      <family val="2"/>
    </font>
    <font>
      <b/>
      <sz val="14"/>
      <color theme="0"/>
      <name val="Arial Black"/>
      <family val="2"/>
    </font>
    <font>
      <sz val="16"/>
      <color theme="1"/>
      <name val="Arial"/>
      <family val="2"/>
    </font>
    <font>
      <sz val="16"/>
      <color theme="0"/>
      <name val="Arial Black"/>
      <family val="2"/>
    </font>
    <font>
      <sz val="11"/>
      <color theme="1"/>
      <name val="Calibri"/>
      <family val="2"/>
      <scheme val="minor"/>
    </font>
    <font>
      <sz val="14"/>
      <name val="Arial Black"/>
      <family val="2"/>
    </font>
    <font>
      <b/>
      <sz val="16"/>
      <color theme="0"/>
      <name val="Arial"/>
      <family val="2"/>
    </font>
    <font>
      <b/>
      <sz val="14"/>
      <color theme="0"/>
      <name val="Arial"/>
      <family val="2"/>
    </font>
    <font>
      <b/>
      <sz val="16"/>
      <color theme="1"/>
      <name val="Arial Black"/>
      <family val="2"/>
    </font>
    <font>
      <b/>
      <sz val="14"/>
      <color theme="1"/>
      <name val="Arial"/>
      <family val="2"/>
    </font>
    <font>
      <b/>
      <sz val="14"/>
      <name val="Arial Black"/>
      <family val="2"/>
    </font>
    <font>
      <sz val="26"/>
      <color theme="1"/>
      <name val="Arial Black"/>
      <family val="2"/>
    </font>
    <font>
      <sz val="20"/>
      <color theme="1"/>
      <name val="Arial Black"/>
      <family val="2"/>
    </font>
    <font>
      <sz val="28"/>
      <color theme="0"/>
      <name val="Franklin Gothic Demi Cond"/>
      <family val="2"/>
    </font>
    <font>
      <sz val="28"/>
      <color rgb="FF008080"/>
      <name val="Franklin Gothic Demi Cond"/>
      <family val="2"/>
    </font>
    <font>
      <sz val="14"/>
      <color rgb="FF008080"/>
      <name val="Franklin Gothic Demi Cond"/>
      <family val="2"/>
    </font>
    <font>
      <sz val="26"/>
      <color rgb="FF00B050"/>
      <name val="Franklin Gothic Demi Cond"/>
      <family val="2"/>
    </font>
    <font>
      <sz val="26"/>
      <color theme="0"/>
      <name val="Arial Black"/>
      <family val="2"/>
    </font>
    <font>
      <sz val="28"/>
      <color theme="0"/>
      <name val="Arial Black"/>
      <family val="2"/>
    </font>
    <font>
      <b/>
      <sz val="16"/>
      <name val="Arial"/>
      <family val="2"/>
    </font>
    <font>
      <b/>
      <sz val="14"/>
      <color rgb="FF008080"/>
      <name val="Arial Black"/>
      <family val="2"/>
    </font>
    <font>
      <b/>
      <sz val="14"/>
      <color rgb="FFC00000"/>
      <name val="Arial Black"/>
      <family val="2"/>
    </font>
    <font>
      <b/>
      <sz val="16"/>
      <color rgb="FF00B050"/>
      <name val="Arial Black"/>
      <family val="2"/>
    </font>
  </fonts>
  <fills count="21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/>
        <bgColor theme="0"/>
      </patternFill>
    </fill>
    <fill>
      <patternFill patternType="solid">
        <fgColor theme="9" tint="-0.249977111117893"/>
        <bgColor theme="0"/>
      </patternFill>
    </fill>
    <fill>
      <patternFill patternType="solid">
        <fgColor rgb="FF31F73A"/>
        <bgColor theme="0"/>
      </patternFill>
    </fill>
    <fill>
      <patternFill patternType="solid">
        <fgColor theme="3" tint="0.39997558519241921"/>
        <bgColor theme="0"/>
      </patternFill>
    </fill>
    <fill>
      <patternFill patternType="solid">
        <fgColor theme="9" tint="0.59999389629810485"/>
        <bgColor theme="0"/>
      </patternFill>
    </fill>
    <fill>
      <patternFill patternType="solid">
        <fgColor theme="4" tint="0.79998168889431442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008080"/>
        <bgColor theme="0"/>
      </patternFill>
    </fill>
    <fill>
      <patternFill patternType="solid">
        <fgColor rgb="FF008080"/>
        <bgColor theme="4"/>
      </patternFill>
    </fill>
    <fill>
      <patternFill patternType="solid">
        <fgColor rgb="FFDDFFFB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FF0000"/>
        <bgColor theme="4"/>
      </patternFill>
    </fill>
    <fill>
      <patternFill patternType="solid">
        <fgColor rgb="FFFF0000"/>
        <bgColor indexed="64"/>
      </patternFill>
    </fill>
    <fill>
      <patternFill patternType="solid">
        <fgColor rgb="FFFF0000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17">
    <xf numFmtId="0" fontId="0" fillId="0" borderId="0"/>
    <xf numFmtId="0" fontId="187" fillId="2" borderId="0" applyNumberFormat="0" applyBorder="0" applyProtection="0"/>
    <xf numFmtId="0" fontId="187" fillId="2" borderId="0" applyNumberFormat="0" applyBorder="0" applyProtection="0"/>
    <xf numFmtId="0" fontId="186" fillId="3" borderId="0" applyNumberFormat="0" applyBorder="0" applyProtection="0"/>
    <xf numFmtId="0" fontId="186" fillId="3" borderId="0" applyNumberFormat="0" applyBorder="0" applyProtection="0"/>
    <xf numFmtId="164" fontId="187" fillId="0" borderId="0" applyFont="0" applyFill="0" applyBorder="0" applyProtection="0"/>
    <xf numFmtId="164" fontId="187" fillId="0" borderId="0" applyFont="0" applyFill="0" applyBorder="0" applyProtection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5" fillId="0" borderId="0"/>
    <xf numFmtId="0" fontId="184" fillId="0" borderId="0"/>
    <xf numFmtId="0" fontId="183" fillId="0" borderId="0"/>
    <xf numFmtId="0" fontId="182" fillId="0" borderId="0"/>
    <xf numFmtId="0" fontId="181" fillId="0" borderId="0"/>
    <xf numFmtId="0" fontId="180" fillId="0" borderId="0"/>
    <xf numFmtId="0" fontId="179" fillId="0" borderId="0"/>
    <xf numFmtId="0" fontId="178" fillId="0" borderId="0"/>
    <xf numFmtId="0" fontId="177" fillId="0" borderId="0"/>
    <xf numFmtId="0" fontId="176" fillId="0" borderId="0"/>
    <xf numFmtId="0" fontId="175" fillId="0" borderId="0"/>
    <xf numFmtId="0" fontId="174" fillId="0" borderId="0"/>
    <xf numFmtId="0" fontId="173" fillId="0" borderId="0"/>
    <xf numFmtId="0" fontId="172" fillId="0" borderId="0"/>
    <xf numFmtId="0" fontId="171" fillId="0" borderId="0"/>
    <xf numFmtId="0" fontId="170" fillId="0" borderId="0"/>
    <xf numFmtId="0" fontId="169" fillId="0" borderId="0"/>
    <xf numFmtId="0" fontId="168" fillId="0" borderId="0"/>
    <xf numFmtId="0" fontId="167" fillId="0" borderId="0"/>
    <xf numFmtId="0" fontId="166" fillId="0" borderId="0"/>
    <xf numFmtId="0" fontId="165" fillId="0" borderId="0"/>
    <xf numFmtId="0" fontId="164" fillId="0" borderId="0"/>
    <xf numFmtId="0" fontId="163" fillId="0" borderId="0"/>
    <xf numFmtId="0" fontId="162" fillId="0" borderId="0"/>
    <xf numFmtId="0" fontId="161" fillId="0" borderId="0"/>
    <xf numFmtId="0" fontId="160" fillId="0" borderId="0"/>
    <xf numFmtId="0" fontId="159" fillId="0" borderId="0"/>
    <xf numFmtId="0" fontId="158" fillId="0" borderId="0"/>
    <xf numFmtId="0" fontId="157" fillId="0" borderId="0"/>
    <xf numFmtId="0" fontId="156" fillId="0" borderId="0"/>
    <xf numFmtId="0" fontId="155" fillId="0" borderId="0"/>
    <xf numFmtId="0" fontId="154" fillId="0" borderId="0"/>
    <xf numFmtId="0" fontId="153" fillId="0" borderId="0"/>
    <xf numFmtId="0" fontId="152" fillId="0" borderId="0"/>
    <xf numFmtId="0" fontId="151" fillId="0" borderId="0"/>
    <xf numFmtId="0" fontId="150" fillId="0" borderId="0"/>
    <xf numFmtId="0" fontId="149" fillId="0" borderId="0"/>
    <xf numFmtId="0" fontId="148" fillId="0" borderId="0"/>
    <xf numFmtId="0" fontId="147" fillId="0" borderId="0"/>
    <xf numFmtId="0" fontId="146" fillId="0" borderId="0"/>
    <xf numFmtId="0" fontId="145" fillId="0" borderId="0"/>
    <xf numFmtId="0" fontId="144" fillId="0" borderId="0"/>
    <xf numFmtId="0" fontId="143" fillId="0" borderId="0"/>
    <xf numFmtId="0" fontId="142" fillId="0" borderId="0"/>
    <xf numFmtId="0" fontId="141" fillId="0" borderId="0"/>
    <xf numFmtId="0" fontId="140" fillId="0" borderId="0"/>
    <xf numFmtId="0" fontId="139" fillId="0" borderId="0"/>
    <xf numFmtId="0" fontId="138" fillId="0" borderId="0"/>
    <xf numFmtId="0" fontId="137" fillId="0" borderId="0"/>
    <xf numFmtId="0" fontId="136" fillId="0" borderId="0"/>
    <xf numFmtId="0" fontId="135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30" fillId="0" borderId="0"/>
    <xf numFmtId="0" fontId="129" fillId="0" borderId="0"/>
    <xf numFmtId="0" fontId="128" fillId="0" borderId="0"/>
    <xf numFmtId="0" fontId="127" fillId="0" borderId="0"/>
    <xf numFmtId="0" fontId="126" fillId="0" borderId="0"/>
    <xf numFmtId="0" fontId="125" fillId="0" borderId="0"/>
    <xf numFmtId="0" fontId="124" fillId="0" borderId="0"/>
    <xf numFmtId="0" fontId="123" fillId="0" borderId="0"/>
    <xf numFmtId="0" fontId="122" fillId="0" borderId="0"/>
    <xf numFmtId="0" fontId="121" fillId="0" borderId="0"/>
    <xf numFmtId="0" fontId="120" fillId="0" borderId="0"/>
    <xf numFmtId="0" fontId="119" fillId="0" borderId="0"/>
    <xf numFmtId="0" fontId="118" fillId="0" borderId="0"/>
    <xf numFmtId="0" fontId="117" fillId="0" borderId="0"/>
    <xf numFmtId="0" fontId="116" fillId="0" borderId="0"/>
    <xf numFmtId="0" fontId="115" fillId="0" borderId="0"/>
    <xf numFmtId="0" fontId="115" fillId="0" borderId="0"/>
    <xf numFmtId="0" fontId="114" fillId="0" borderId="0"/>
    <xf numFmtId="0" fontId="113" fillId="0" borderId="0"/>
    <xf numFmtId="0" fontId="112" fillId="0" borderId="0"/>
    <xf numFmtId="0" fontId="111" fillId="0" borderId="0"/>
    <xf numFmtId="0" fontId="110" fillId="0" borderId="0"/>
    <xf numFmtId="0" fontId="109" fillId="0" borderId="0"/>
    <xf numFmtId="0" fontId="108" fillId="0" borderId="0"/>
    <xf numFmtId="0" fontId="107" fillId="0" borderId="0"/>
    <xf numFmtId="0" fontId="106" fillId="0" borderId="0"/>
    <xf numFmtId="0" fontId="105" fillId="0" borderId="0"/>
    <xf numFmtId="0" fontId="104" fillId="0" borderId="0"/>
    <xf numFmtId="0" fontId="103" fillId="0" borderId="0"/>
    <xf numFmtId="0" fontId="102" fillId="0" borderId="0"/>
    <xf numFmtId="0" fontId="101" fillId="0" borderId="0"/>
    <xf numFmtId="0" fontId="100" fillId="0" borderId="0"/>
    <xf numFmtId="0" fontId="99" fillId="0" borderId="0"/>
    <xf numFmtId="0" fontId="98" fillId="0" borderId="0"/>
    <xf numFmtId="0" fontId="97" fillId="0" borderId="0"/>
    <xf numFmtId="0" fontId="96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1" fillId="0" borderId="0"/>
    <xf numFmtId="0" fontId="80" fillId="0" borderId="0"/>
    <xf numFmtId="0" fontId="79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9" fontId="54" fillId="0" borderId="0" applyFont="0" applyFill="0" applyBorder="0" applyAlignment="0" applyProtection="0"/>
    <xf numFmtId="0" fontId="53" fillId="0" borderId="0"/>
    <xf numFmtId="9" fontId="53" fillId="0" borderId="0" applyFont="0" applyFill="0" applyBorder="0" applyAlignment="0" applyProtection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43" fontId="197" fillId="0" borderId="0" applyFont="0" applyFill="0" applyBorder="0" applyAlignment="0" applyProtection="0"/>
    <xf numFmtId="9" fontId="197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159">
    <xf numFmtId="0" fontId="0" fillId="0" borderId="0" xfId="0"/>
    <xf numFmtId="0" fontId="190" fillId="0" borderId="1" xfId="0" applyFont="1" applyBorder="1" applyProtection="1">
      <protection hidden="1"/>
    </xf>
    <xf numFmtId="0" fontId="192" fillId="7" borderId="1" xfId="0" applyFont="1" applyFill="1" applyBorder="1" applyAlignment="1" applyProtection="1">
      <alignment horizontal="center" vertical="center"/>
      <protection hidden="1"/>
    </xf>
    <xf numFmtId="0" fontId="190" fillId="4" borderId="1" xfId="0" applyFont="1" applyFill="1" applyBorder="1" applyProtection="1">
      <protection hidden="1"/>
    </xf>
    <xf numFmtId="0" fontId="190" fillId="6" borderId="1" xfId="0" applyFont="1" applyFill="1" applyBorder="1" applyProtection="1">
      <protection hidden="1"/>
    </xf>
    <xf numFmtId="0" fontId="190" fillId="8" borderId="1" xfId="0" applyFont="1" applyFill="1" applyBorder="1" applyProtection="1">
      <protection hidden="1"/>
    </xf>
    <xf numFmtId="0" fontId="190" fillId="5" borderId="1" xfId="0" applyFont="1" applyFill="1" applyBorder="1" applyProtection="1">
      <protection hidden="1"/>
    </xf>
    <xf numFmtId="0" fontId="188" fillId="4" borderId="1" xfId="0" applyFont="1" applyFill="1" applyBorder="1" applyProtection="1">
      <protection hidden="1"/>
    </xf>
    <xf numFmtId="0" fontId="188" fillId="9" borderId="1" xfId="0" applyFont="1" applyFill="1" applyBorder="1" applyAlignment="1" applyProtection="1">
      <alignment horizontal="left"/>
      <protection hidden="1"/>
    </xf>
    <xf numFmtId="0" fontId="193" fillId="9" borderId="1" xfId="0" applyFont="1" applyFill="1" applyBorder="1" applyAlignment="1" applyProtection="1">
      <alignment horizontal="left"/>
      <protection hidden="1"/>
    </xf>
    <xf numFmtId="0" fontId="188" fillId="0" borderId="0" xfId="0" applyFont="1" applyAlignment="1" applyProtection="1">
      <alignment horizontal="center"/>
      <protection hidden="1"/>
    </xf>
    <xf numFmtId="0" fontId="191" fillId="12" borderId="8" xfId="208" applyNumberFormat="1" applyFont="1" applyFill="1" applyBorder="1" applyAlignment="1" applyProtection="1">
      <alignment horizontal="center" vertical="center" wrapText="1"/>
      <protection hidden="1"/>
    </xf>
    <xf numFmtId="0" fontId="188" fillId="0" borderId="0" xfId="208" applyNumberFormat="1" applyFont="1" applyAlignment="1" applyProtection="1">
      <alignment horizontal="center" vertical="center"/>
      <protection hidden="1"/>
    </xf>
    <xf numFmtId="0" fontId="190" fillId="0" borderId="0" xfId="0" applyFont="1" applyFill="1" applyBorder="1" applyProtection="1">
      <protection hidden="1"/>
    </xf>
    <xf numFmtId="0" fontId="192" fillId="0" borderId="0" xfId="0" applyFont="1" applyFill="1" applyBorder="1" applyAlignment="1" applyProtection="1">
      <alignment horizontal="center" vertical="center"/>
      <protection hidden="1"/>
    </xf>
    <xf numFmtId="0" fontId="188" fillId="0" borderId="0" xfId="0" applyFont="1" applyFill="1" applyBorder="1" applyProtection="1">
      <protection hidden="1"/>
    </xf>
    <xf numFmtId="0" fontId="188" fillId="0" borderId="0" xfId="0" applyFont="1" applyFill="1" applyBorder="1" applyAlignment="1" applyProtection="1">
      <alignment horizontal="left"/>
      <protection hidden="1"/>
    </xf>
    <xf numFmtId="0" fontId="193" fillId="0" borderId="0" xfId="0" applyFont="1" applyFill="1" applyBorder="1" applyAlignment="1" applyProtection="1">
      <alignment horizontal="left"/>
      <protection hidden="1"/>
    </xf>
    <xf numFmtId="0" fontId="190" fillId="0" borderId="11" xfId="0" applyFont="1" applyBorder="1" applyProtection="1">
      <protection hidden="1"/>
    </xf>
    <xf numFmtId="0" fontId="192" fillId="7" borderId="11" xfId="0" applyFont="1" applyFill="1" applyBorder="1" applyAlignment="1" applyProtection="1">
      <alignment horizontal="center" vertical="center"/>
      <protection hidden="1"/>
    </xf>
    <xf numFmtId="0" fontId="190" fillId="4" borderId="11" xfId="0" applyFont="1" applyFill="1" applyBorder="1" applyProtection="1">
      <protection hidden="1"/>
    </xf>
    <xf numFmtId="0" fontId="190" fillId="6" borderId="11" xfId="0" applyFont="1" applyFill="1" applyBorder="1" applyProtection="1">
      <protection hidden="1"/>
    </xf>
    <xf numFmtId="0" fontId="190" fillId="8" borderId="11" xfId="0" applyFont="1" applyFill="1" applyBorder="1" applyProtection="1">
      <protection hidden="1"/>
    </xf>
    <xf numFmtId="0" fontId="190" fillId="5" borderId="11" xfId="0" applyFont="1" applyFill="1" applyBorder="1" applyProtection="1">
      <protection hidden="1"/>
    </xf>
    <xf numFmtId="0" fontId="188" fillId="4" borderId="11" xfId="0" applyFont="1" applyFill="1" applyBorder="1" applyProtection="1">
      <protection hidden="1"/>
    </xf>
    <xf numFmtId="0" fontId="188" fillId="9" borderId="11" xfId="0" applyFont="1" applyFill="1" applyBorder="1" applyAlignment="1" applyProtection="1">
      <alignment horizontal="left"/>
      <protection hidden="1"/>
    </xf>
    <xf numFmtId="0" fontId="193" fillId="9" borderId="11" xfId="0" applyFont="1" applyFill="1" applyBorder="1" applyAlignment="1" applyProtection="1">
      <alignment horizontal="left"/>
      <protection hidden="1"/>
    </xf>
    <xf numFmtId="0" fontId="195" fillId="0" borderId="0" xfId="0" applyFont="1" applyFill="1" applyBorder="1" applyAlignment="1" applyProtection="1">
      <alignment horizontal="center" vertical="center"/>
      <protection hidden="1"/>
    </xf>
    <xf numFmtId="0" fontId="195" fillId="0" borderId="0" xfId="0" applyFont="1" applyFill="1" applyBorder="1" applyProtection="1">
      <protection hidden="1"/>
    </xf>
    <xf numFmtId="0" fontId="195" fillId="0" borderId="0" xfId="0" applyFont="1" applyFill="1" applyBorder="1" applyAlignment="1" applyProtection="1">
      <alignment horizontal="left"/>
      <protection hidden="1"/>
    </xf>
    <xf numFmtId="0" fontId="195" fillId="0" borderId="0" xfId="3" applyFont="1" applyFill="1" applyBorder="1" applyAlignment="1" applyProtection="1">
      <alignment horizontal="center"/>
      <protection hidden="1"/>
    </xf>
    <xf numFmtId="165" fontId="189" fillId="14" borderId="10" xfId="3" applyNumberFormat="1" applyFont="1" applyFill="1" applyBorder="1" applyAlignment="1" applyProtection="1">
      <alignment horizontal="center" vertical="center"/>
      <protection hidden="1"/>
    </xf>
    <xf numFmtId="165" fontId="189" fillId="14" borderId="1" xfId="208" applyNumberFormat="1" applyFont="1" applyFill="1" applyBorder="1" applyAlignment="1" applyProtection="1">
      <alignment horizontal="center" vertical="center"/>
      <protection hidden="1"/>
    </xf>
    <xf numFmtId="165" fontId="196" fillId="12" borderId="8" xfId="3" applyNumberFormat="1" applyFont="1" applyFill="1" applyBorder="1" applyAlignment="1" applyProtection="1">
      <alignment horizontal="center" vertical="center" wrapText="1"/>
      <protection hidden="1"/>
    </xf>
    <xf numFmtId="165" fontId="194" fillId="12" borderId="3" xfId="3" applyNumberFormat="1" applyFont="1" applyFill="1" applyBorder="1" applyAlignment="1" applyProtection="1">
      <alignment horizontal="center" vertical="center" wrapText="1"/>
      <protection hidden="1"/>
    </xf>
    <xf numFmtId="165" fontId="192" fillId="0" borderId="0" xfId="0" applyNumberFormat="1" applyFont="1" applyAlignment="1" applyProtection="1">
      <alignment horizontal="center"/>
      <protection hidden="1"/>
    </xf>
    <xf numFmtId="165" fontId="194" fillId="12" borderId="8" xfId="208" applyNumberFormat="1" applyFont="1" applyFill="1" applyBorder="1" applyAlignment="1" applyProtection="1">
      <alignment horizontal="center" vertical="center" wrapText="1"/>
      <protection hidden="1"/>
    </xf>
    <xf numFmtId="165" fontId="190" fillId="0" borderId="0" xfId="208" applyNumberFormat="1" applyFont="1" applyAlignment="1" applyProtection="1">
      <alignment horizontal="center" vertical="center"/>
      <protection hidden="1"/>
    </xf>
    <xf numFmtId="165" fontId="188" fillId="2" borderId="0" xfId="208" applyNumberFormat="1" applyFont="1" applyFill="1" applyAlignment="1" applyProtection="1">
      <alignment horizontal="center" vertical="center"/>
      <protection hidden="1"/>
    </xf>
    <xf numFmtId="9" fontId="194" fillId="12" borderId="8" xfId="209" applyFont="1" applyFill="1" applyBorder="1" applyAlignment="1" applyProtection="1">
      <alignment horizontal="center" vertical="center" wrapText="1"/>
      <protection hidden="1"/>
    </xf>
    <xf numFmtId="9" fontId="188" fillId="0" borderId="0" xfId="209" applyFont="1" applyAlignment="1" applyProtection="1">
      <alignment horizontal="center"/>
      <protection hidden="1"/>
    </xf>
    <xf numFmtId="9" fontId="188" fillId="2" borderId="0" xfId="209" applyFont="1" applyFill="1" applyAlignment="1" applyProtection="1">
      <alignment horizontal="center" vertical="center"/>
      <protection hidden="1"/>
    </xf>
    <xf numFmtId="0" fontId="191" fillId="16" borderId="8" xfId="208" applyNumberFormat="1" applyFont="1" applyFill="1" applyBorder="1" applyAlignment="1" applyProtection="1">
      <alignment horizontal="center" vertical="center" wrapText="1"/>
      <protection hidden="1"/>
    </xf>
    <xf numFmtId="0" fontId="188" fillId="17" borderId="0" xfId="0" applyFont="1" applyFill="1" applyAlignment="1" applyProtection="1">
      <alignment horizontal="center"/>
      <protection hidden="1"/>
    </xf>
    <xf numFmtId="0" fontId="188" fillId="17" borderId="0" xfId="208" applyNumberFormat="1" applyFont="1" applyFill="1" applyAlignment="1" applyProtection="1">
      <alignment horizontal="center" vertical="center"/>
      <protection hidden="1"/>
    </xf>
    <xf numFmtId="0" fontId="194" fillId="17" borderId="4" xfId="1" applyFont="1" applyFill="1" applyBorder="1" applyAlignment="1" applyProtection="1">
      <alignment horizontal="center" vertical="center" wrapText="1"/>
      <protection hidden="1"/>
    </xf>
    <xf numFmtId="0" fontId="194" fillId="17" borderId="5" xfId="1" applyFont="1" applyFill="1" applyBorder="1" applyAlignment="1" applyProtection="1">
      <alignment horizontal="center" vertical="center" wrapText="1"/>
      <protection hidden="1"/>
    </xf>
    <xf numFmtId="0" fontId="194" fillId="17" borderId="7" xfId="1" applyFont="1" applyFill="1" applyBorder="1" applyAlignment="1" applyProtection="1">
      <alignment horizontal="center" vertical="center" wrapText="1"/>
      <protection hidden="1"/>
    </xf>
    <xf numFmtId="165" fontId="188" fillId="18" borderId="0" xfId="208" applyNumberFormat="1" applyFont="1" applyFill="1" applyAlignment="1" applyProtection="1">
      <alignment horizontal="center" vertical="center"/>
      <protection hidden="1"/>
    </xf>
    <xf numFmtId="0" fontId="188" fillId="18" borderId="0" xfId="208" applyNumberFormat="1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/>
      <protection hidden="1"/>
    </xf>
    <xf numFmtId="0" fontId="195" fillId="13" borderId="1" xfId="0" applyFont="1" applyFill="1" applyBorder="1" applyAlignment="1" applyProtection="1">
      <alignment horizontal="left"/>
      <protection hidden="1"/>
    </xf>
    <xf numFmtId="165" fontId="195" fillId="17" borderId="1" xfId="0" applyNumberFormat="1" applyFont="1" applyFill="1" applyBorder="1" applyAlignment="1" applyProtection="1">
      <alignment horizontal="center" vertical="center"/>
      <protection hidden="1"/>
    </xf>
    <xf numFmtId="165" fontId="195" fillId="13" borderId="1" xfId="208" applyNumberFormat="1" applyFont="1" applyFill="1" applyBorder="1" applyAlignment="1" applyProtection="1">
      <alignment horizontal="center" vertical="center"/>
      <protection hidden="1"/>
    </xf>
    <xf numFmtId="9" fontId="195" fillId="13" borderId="1" xfId="209" applyFont="1" applyFill="1" applyBorder="1" applyAlignment="1" applyProtection="1">
      <alignment horizontal="center" vertical="center"/>
      <protection hidden="1"/>
    </xf>
    <xf numFmtId="165" fontId="195" fillId="17" borderId="1" xfId="208" applyNumberFormat="1" applyFont="1" applyFill="1" applyBorder="1" applyAlignment="1" applyProtection="1">
      <alignment horizontal="center" vertical="center"/>
      <protection hidden="1"/>
    </xf>
    <xf numFmtId="9" fontId="195" fillId="17" borderId="1" xfId="209" applyFont="1" applyFill="1" applyBorder="1" applyAlignment="1" applyProtection="1">
      <alignment horizontal="center" vertical="center"/>
      <protection hidden="1"/>
    </xf>
    <xf numFmtId="165" fontId="199" fillId="15" borderId="1" xfId="0" applyNumberFormat="1" applyFont="1" applyFill="1" applyBorder="1" applyProtection="1">
      <protection hidden="1"/>
    </xf>
    <xf numFmtId="165" fontId="199" fillId="15" borderId="10" xfId="0" applyNumberFormat="1" applyFont="1" applyFill="1" applyBorder="1" applyProtection="1">
      <protection hidden="1"/>
    </xf>
    <xf numFmtId="0" fontId="195" fillId="10" borderId="1" xfId="0" applyFont="1" applyFill="1" applyBorder="1" applyAlignment="1" applyProtection="1">
      <alignment horizontal="left"/>
      <protection hidden="1"/>
    </xf>
    <xf numFmtId="165" fontId="195" fillId="10" borderId="1" xfId="208" applyNumberFormat="1" applyFont="1" applyFill="1" applyBorder="1" applyAlignment="1" applyProtection="1">
      <alignment horizontal="center" vertical="center"/>
      <protection hidden="1"/>
    </xf>
    <xf numFmtId="9" fontId="195" fillId="10" borderId="1" xfId="209" applyFont="1" applyFill="1" applyBorder="1" applyAlignment="1" applyProtection="1">
      <alignment horizontal="center" vertical="center"/>
      <protection hidden="1"/>
    </xf>
    <xf numFmtId="165" fontId="190" fillId="0" borderId="0" xfId="0" applyNumberFormat="1" applyFont="1" applyProtection="1">
      <protection hidden="1"/>
    </xf>
    <xf numFmtId="165" fontId="203" fillId="16" borderId="8" xfId="208" applyNumberFormat="1" applyFont="1" applyFill="1" applyBorder="1" applyAlignment="1" applyProtection="1">
      <alignment horizontal="center" vertical="center" wrapText="1"/>
      <protection hidden="1"/>
    </xf>
    <xf numFmtId="0" fontId="203" fillId="16" borderId="8" xfId="208" applyNumberFormat="1" applyFont="1" applyFill="1" applyBorder="1" applyAlignment="1" applyProtection="1">
      <alignment horizontal="center" vertical="center" wrapText="1"/>
      <protection hidden="1"/>
    </xf>
    <xf numFmtId="0" fontId="2" fillId="0" borderId="0" xfId="0" applyFont="1"/>
    <xf numFmtId="0" fontId="207" fillId="13" borderId="1" xfId="0" applyFont="1" applyFill="1" applyBorder="1" applyAlignment="1" applyProtection="1">
      <alignment horizontal="center" vertical="center"/>
      <protection hidden="1"/>
    </xf>
    <xf numFmtId="0" fontId="195" fillId="17" borderId="1" xfId="0" applyFont="1" applyFill="1" applyBorder="1" applyAlignment="1" applyProtection="1">
      <alignment horizontal="center"/>
      <protection hidden="1"/>
    </xf>
    <xf numFmtId="0" fontId="198" fillId="17" borderId="0" xfId="0" applyFont="1" applyFill="1" applyAlignment="1" applyProtection="1">
      <alignment horizontal="center"/>
      <protection hidden="1"/>
    </xf>
    <xf numFmtId="0" fontId="209" fillId="11" borderId="8" xfId="0" applyFont="1" applyFill="1" applyBorder="1" applyAlignment="1" applyProtection="1">
      <alignment horizontal="center" vertical="center"/>
      <protection hidden="1"/>
    </xf>
    <xf numFmtId="0" fontId="209" fillId="13" borderId="1" xfId="0" applyFont="1" applyFill="1" applyBorder="1" applyAlignment="1" applyProtection="1">
      <alignment horizontal="center" vertical="center"/>
      <protection hidden="1"/>
    </xf>
    <xf numFmtId="0" fontId="209" fillId="0" borderId="0" xfId="0" applyFont="1" applyAlignment="1" applyProtection="1">
      <alignment horizontal="center" vertical="center"/>
      <protection hidden="1"/>
    </xf>
    <xf numFmtId="0" fontId="189" fillId="14" borderId="12" xfId="0" applyFont="1" applyFill="1" applyBorder="1" applyAlignment="1" applyProtection="1">
      <alignment vertical="center"/>
      <protection hidden="1"/>
    </xf>
    <xf numFmtId="0" fontId="189" fillId="14" borderId="11" xfId="0" applyFont="1" applyFill="1" applyBorder="1" applyAlignment="1" applyProtection="1">
      <alignment vertical="center"/>
      <protection hidden="1"/>
    </xf>
    <xf numFmtId="0" fontId="211" fillId="0" borderId="0" xfId="0" applyFont="1" applyFill="1" applyAlignment="1">
      <alignment vertical="center" textRotation="90" wrapText="1"/>
    </xf>
    <xf numFmtId="1" fontId="195" fillId="13" borderId="1" xfId="0" applyNumberFormat="1" applyFont="1" applyFill="1" applyBorder="1" applyAlignment="1" applyProtection="1">
      <alignment horizontal="center"/>
      <protection hidden="1"/>
    </xf>
    <xf numFmtId="1" fontId="195" fillId="10" borderId="1" xfId="0" applyNumberFormat="1" applyFont="1" applyFill="1" applyBorder="1" applyAlignment="1" applyProtection="1">
      <alignment horizontal="center"/>
      <protection hidden="1"/>
    </xf>
    <xf numFmtId="0" fontId="195" fillId="13" borderId="1" xfId="0" applyNumberFormat="1" applyFont="1" applyFill="1" applyBorder="1" applyAlignment="1" applyProtection="1">
      <alignment horizontal="center" vertical="center"/>
      <protection hidden="1"/>
    </xf>
    <xf numFmtId="0" fontId="195" fillId="10" borderId="1" xfId="0" applyNumberFormat="1" applyFont="1" applyFill="1" applyBorder="1" applyAlignment="1" applyProtection="1">
      <alignment horizontal="center" vertical="center"/>
      <protection hidden="1"/>
    </xf>
    <xf numFmtId="0" fontId="188" fillId="0" borderId="0" xfId="0" applyNumberFormat="1" applyFont="1" applyAlignment="1" applyProtection="1">
      <alignment horizontal="center"/>
      <protection hidden="1"/>
    </xf>
    <xf numFmtId="165" fontId="195" fillId="14" borderId="1" xfId="208" applyNumberFormat="1" applyFont="1" applyFill="1" applyBorder="1" applyAlignment="1" applyProtection="1">
      <alignment horizontal="center" vertical="center"/>
      <protection hidden="1"/>
    </xf>
    <xf numFmtId="0" fontId="0" fillId="10" borderId="0" xfId="0" applyFill="1" applyAlignment="1" applyProtection="1">
      <protection hidden="1"/>
    </xf>
    <xf numFmtId="0" fontId="0" fillId="10" borderId="6" xfId="0" applyFill="1" applyBorder="1" applyAlignment="1" applyProtection="1">
      <protection hidden="1"/>
    </xf>
    <xf numFmtId="0" fontId="196" fillId="12" borderId="8" xfId="0" applyNumberFormat="1" applyFont="1" applyFill="1" applyBorder="1" applyAlignment="1" applyProtection="1">
      <alignment horizontal="center" vertical="center" wrapText="1"/>
      <protection hidden="1"/>
    </xf>
    <xf numFmtId="3" fontId="195" fillId="0" borderId="0" xfId="0" applyNumberFormat="1" applyFont="1" applyFill="1" applyBorder="1" applyAlignment="1" applyProtection="1">
      <alignment horizontal="center"/>
      <protection hidden="1"/>
    </xf>
    <xf numFmtId="3" fontId="190" fillId="0" borderId="0" xfId="0" applyNumberFormat="1" applyFont="1" applyFill="1" applyBorder="1" applyAlignment="1" applyProtection="1">
      <alignment horizontal="center"/>
      <protection hidden="1"/>
    </xf>
    <xf numFmtId="3" fontId="190" fillId="0" borderId="11" xfId="0" applyNumberFormat="1" applyFont="1" applyBorder="1" applyAlignment="1" applyProtection="1">
      <alignment horizontal="center"/>
      <protection hidden="1"/>
    </xf>
    <xf numFmtId="3" fontId="190" fillId="0" borderId="1" xfId="0" applyNumberFormat="1" applyFont="1" applyBorder="1" applyAlignment="1" applyProtection="1">
      <alignment horizontal="center"/>
      <protection hidden="1"/>
    </xf>
    <xf numFmtId="0" fontId="188" fillId="0" borderId="0" xfId="0" applyFont="1" applyAlignment="1" applyProtection="1">
      <alignment horizontal="center" vertical="center"/>
      <protection hidden="1"/>
    </xf>
    <xf numFmtId="0" fontId="195" fillId="0" borderId="0" xfId="0" applyNumberFormat="1" applyFont="1" applyAlignment="1" applyProtection="1">
      <alignment horizontal="center" vertical="center"/>
      <protection hidden="1"/>
    </xf>
    <xf numFmtId="0" fontId="208" fillId="0" borderId="0" xfId="0" applyFont="1" applyFill="1" applyAlignment="1" applyProtection="1">
      <alignment horizontal="center" vertical="center"/>
      <protection hidden="1"/>
    </xf>
    <xf numFmtId="0" fontId="207" fillId="0" borderId="0" xfId="0" applyFont="1" applyFill="1" applyAlignment="1" applyProtection="1">
      <alignment horizontal="center" vertical="center"/>
      <protection hidden="1"/>
    </xf>
    <xf numFmtId="43" fontId="207" fillId="0" borderId="0" xfId="208" applyFont="1" applyFill="1" applyAlignment="1" applyProtection="1">
      <alignment horizontal="center" vertical="center"/>
      <protection hidden="1"/>
    </xf>
    <xf numFmtId="0" fontId="206" fillId="15" borderId="8" xfId="1" applyFont="1" applyFill="1" applyBorder="1" applyAlignment="1" applyProtection="1">
      <alignment horizontal="center" vertical="center" wrapText="1"/>
      <protection hidden="1"/>
    </xf>
    <xf numFmtId="165" fontId="212" fillId="14" borderId="1" xfId="0" applyNumberFormat="1" applyFont="1" applyFill="1" applyBorder="1" applyAlignment="1" applyProtection="1">
      <alignment horizontal="center"/>
      <protection hidden="1"/>
    </xf>
    <xf numFmtId="0" fontId="196" fillId="12" borderId="8" xfId="0" applyNumberFormat="1" applyFont="1" applyFill="1" applyBorder="1" applyAlignment="1" applyProtection="1">
      <alignment horizontal="center" vertical="center" wrapText="1"/>
      <protection locked="0" hidden="1"/>
    </xf>
    <xf numFmtId="0" fontId="195" fillId="10" borderId="1" xfId="0" applyNumberFormat="1" applyFont="1" applyFill="1" applyBorder="1" applyAlignment="1" applyProtection="1">
      <alignment horizontal="center" vertical="center"/>
      <protection locked="0" hidden="1"/>
    </xf>
    <xf numFmtId="0" fontId="188" fillId="0" borderId="0" xfId="0" applyNumberFormat="1" applyFont="1" applyAlignment="1" applyProtection="1">
      <alignment horizontal="center" vertical="center"/>
      <protection locked="0" hidden="1"/>
    </xf>
    <xf numFmtId="0" fontId="195" fillId="0" borderId="0" xfId="0" applyNumberFormat="1" applyFont="1" applyAlignment="1" applyProtection="1">
      <alignment horizontal="center" vertical="center"/>
      <protection locked="0" hidden="1"/>
    </xf>
    <xf numFmtId="0" fontId="195" fillId="0" borderId="0" xfId="0" applyFont="1" applyFill="1" applyBorder="1" applyAlignment="1" applyProtection="1">
      <alignment horizontal="center" wrapText="1"/>
      <protection hidden="1"/>
    </xf>
    <xf numFmtId="0" fontId="194" fillId="16" borderId="8" xfId="208" applyNumberFormat="1" applyFont="1" applyFill="1" applyBorder="1" applyAlignment="1" applyProtection="1">
      <alignment horizontal="center" vertical="center" wrapText="1"/>
      <protection hidden="1"/>
    </xf>
    <xf numFmtId="0" fontId="195" fillId="17" borderId="1" xfId="208" applyNumberFormat="1" applyFont="1" applyFill="1" applyBorder="1" applyAlignment="1" applyProtection="1">
      <alignment horizontal="center" vertical="center"/>
      <protection hidden="1"/>
    </xf>
    <xf numFmtId="0" fontId="188" fillId="17" borderId="0" xfId="0" applyNumberFormat="1" applyFont="1" applyFill="1" applyAlignment="1" applyProtection="1">
      <alignment horizontal="center"/>
      <protection hidden="1"/>
    </xf>
    <xf numFmtId="165" fontId="188" fillId="17" borderId="1" xfId="208" applyNumberFormat="1" applyFont="1" applyFill="1" applyBorder="1" applyAlignment="1" applyProtection="1">
      <alignment horizontal="center" vertical="center"/>
      <protection hidden="1"/>
    </xf>
    <xf numFmtId="9" fontId="189" fillId="14" borderId="1" xfId="209" applyFont="1" applyFill="1" applyBorder="1" applyAlignment="1" applyProtection="1">
      <alignment horizontal="center" vertical="center" wrapText="1"/>
      <protection hidden="1"/>
    </xf>
    <xf numFmtId="0" fontId="202" fillId="14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0" xfId="0" applyFill="1" applyAlignment="1" applyProtection="1">
      <alignment horizontal="left"/>
      <protection hidden="1"/>
    </xf>
    <xf numFmtId="0" fontId="209" fillId="10" borderId="0" xfId="0" applyFont="1" applyFill="1" applyAlignment="1" applyProtection="1">
      <alignment horizontal="center" vertical="center"/>
      <protection hidden="1"/>
    </xf>
    <xf numFmtId="0" fontId="188" fillId="10" borderId="0" xfId="0" applyFont="1" applyFill="1" applyAlignment="1" applyProtection="1">
      <alignment horizontal="center"/>
      <protection hidden="1"/>
    </xf>
    <xf numFmtId="43" fontId="207" fillId="10" borderId="0" xfId="208" applyFont="1" applyFill="1" applyAlignment="1" applyProtection="1">
      <alignment horizontal="center" vertical="center"/>
      <protection hidden="1"/>
    </xf>
    <xf numFmtId="0" fontId="191" fillId="11" borderId="8" xfId="0" applyFont="1" applyFill="1" applyBorder="1" applyAlignment="1" applyProtection="1">
      <alignment horizontal="center" vertical="center"/>
      <protection hidden="1"/>
    </xf>
    <xf numFmtId="0" fontId="191" fillId="12" borderId="8" xfId="1" applyFont="1" applyFill="1" applyBorder="1" applyAlignment="1" applyProtection="1">
      <alignment horizontal="center" vertical="center" wrapText="1"/>
      <protection hidden="1"/>
    </xf>
    <xf numFmtId="0" fontId="198" fillId="16" borderId="8" xfId="1" applyFont="1" applyFill="1" applyBorder="1" applyAlignment="1" applyProtection="1">
      <alignment horizontal="center" vertical="center" wrapText="1"/>
      <protection hidden="1"/>
    </xf>
    <xf numFmtId="0" fontId="188" fillId="10" borderId="0" xfId="0" applyFont="1" applyFill="1" applyAlignment="1" applyProtection="1">
      <alignment horizontal="center"/>
      <protection locked="0"/>
    </xf>
    <xf numFmtId="0" fontId="0" fillId="10" borderId="0" xfId="0" applyFill="1" applyAlignment="1" applyProtection="1">
      <protection locked="0"/>
    </xf>
    <xf numFmtId="0" fontId="0" fillId="10" borderId="6" xfId="0" applyFill="1" applyBorder="1" applyAlignment="1" applyProtection="1">
      <protection locked="0"/>
    </xf>
    <xf numFmtId="0" fontId="201" fillId="14" borderId="1" xfId="0" applyFont="1" applyFill="1" applyBorder="1" applyAlignment="1" applyProtection="1">
      <alignment horizontal="center" vertical="center"/>
      <protection locked="0"/>
    </xf>
    <xf numFmtId="0" fontId="194" fillId="12" borderId="8" xfId="0" applyFont="1" applyFill="1" applyBorder="1" applyAlignment="1" applyProtection="1">
      <alignment horizontal="center" vertical="center"/>
      <protection locked="0"/>
    </xf>
    <xf numFmtId="0" fontId="195" fillId="13" borderId="1" xfId="0" applyFont="1" applyFill="1" applyBorder="1" applyProtection="1">
      <protection locked="0"/>
    </xf>
    <xf numFmtId="0" fontId="195" fillId="10" borderId="1" xfId="0" applyFont="1" applyFill="1" applyBorder="1" applyProtection="1">
      <protection locked="0"/>
    </xf>
    <xf numFmtId="0" fontId="188" fillId="0" borderId="0" xfId="0" applyFont="1" applyAlignment="1" applyProtection="1">
      <alignment horizontal="center"/>
      <protection locked="0"/>
    </xf>
    <xf numFmtId="0" fontId="0" fillId="10" borderId="0" xfId="0" applyFill="1" applyAlignment="1" applyProtection="1">
      <alignment horizontal="left"/>
      <protection locked="0"/>
    </xf>
    <xf numFmtId="0" fontId="189" fillId="14" borderId="10" xfId="0" applyFont="1" applyFill="1" applyBorder="1" applyAlignment="1" applyProtection="1">
      <alignment vertical="center"/>
      <protection locked="0"/>
    </xf>
    <xf numFmtId="0" fontId="191" fillId="11" borderId="8" xfId="0" applyFont="1" applyFill="1" applyBorder="1" applyAlignment="1" applyProtection="1">
      <alignment horizontal="center" vertical="center"/>
      <protection locked="0"/>
    </xf>
    <xf numFmtId="0" fontId="195" fillId="13" borderId="1" xfId="0" applyFont="1" applyFill="1" applyBorder="1" applyAlignment="1" applyProtection="1">
      <alignment horizontal="left"/>
      <protection locked="0"/>
    </xf>
    <xf numFmtId="0" fontId="195" fillId="10" borderId="1" xfId="0" applyFont="1" applyFill="1" applyBorder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" fillId="0" borderId="0" xfId="0" applyFont="1"/>
    <xf numFmtId="0" fontId="189" fillId="20" borderId="1" xfId="208" applyNumberFormat="1" applyFont="1" applyFill="1" applyBorder="1" applyAlignment="1" applyProtection="1">
      <alignment vertical="center"/>
      <protection hidden="1"/>
    </xf>
    <xf numFmtId="165" fontId="194" fillId="15" borderId="1" xfId="0" applyNumberFormat="1" applyFont="1" applyFill="1" applyBorder="1" applyAlignment="1" applyProtection="1">
      <alignment horizontal="center" vertical="center" wrapText="1"/>
      <protection hidden="1"/>
    </xf>
    <xf numFmtId="165" fontId="194" fillId="15" borderId="10" xfId="3" applyNumberFormat="1" applyFont="1" applyFill="1" applyBorder="1" applyAlignment="1" applyProtection="1">
      <alignment horizontal="center" vertical="center" wrapText="1"/>
      <protection hidden="1"/>
    </xf>
    <xf numFmtId="0" fontId="195" fillId="0" borderId="0" xfId="0" applyFont="1" applyFill="1" applyBorder="1" applyAlignment="1" applyProtection="1">
      <alignment horizontal="center" wrapText="1"/>
      <protection hidden="1"/>
    </xf>
    <xf numFmtId="0" fontId="200" fillId="15" borderId="1" xfId="0" applyNumberFormat="1" applyFont="1" applyFill="1" applyBorder="1" applyAlignment="1" applyProtection="1">
      <alignment horizontal="center" vertical="center" wrapText="1"/>
      <protection hidden="1"/>
    </xf>
    <xf numFmtId="165" fontId="214" fillId="14" borderId="8" xfId="0" applyNumberFormat="1" applyFont="1" applyFill="1" applyBorder="1" applyAlignment="1" applyProtection="1">
      <alignment horizontal="center" vertical="center" wrapText="1"/>
      <protection hidden="1"/>
    </xf>
    <xf numFmtId="165" fontId="214" fillId="14" borderId="9" xfId="0" applyNumberFormat="1" applyFont="1" applyFill="1" applyBorder="1" applyAlignment="1" applyProtection="1">
      <alignment horizontal="center" vertical="center" wrapText="1"/>
      <protection hidden="1"/>
    </xf>
    <xf numFmtId="165" fontId="214" fillId="14" borderId="2" xfId="0" applyNumberFormat="1" applyFont="1" applyFill="1" applyBorder="1" applyAlignment="1" applyProtection="1">
      <alignment horizontal="center" vertical="center" wrapText="1"/>
      <protection hidden="1"/>
    </xf>
    <xf numFmtId="165" fontId="194" fillId="15" borderId="8" xfId="208" applyNumberFormat="1" applyFont="1" applyFill="1" applyBorder="1" applyAlignment="1" applyProtection="1">
      <alignment horizontal="center" vertical="center" wrapText="1"/>
      <protection hidden="1"/>
    </xf>
    <xf numFmtId="165" fontId="194" fillId="15" borderId="9" xfId="208" applyNumberFormat="1" applyFont="1" applyFill="1" applyBorder="1" applyAlignment="1" applyProtection="1">
      <alignment horizontal="center" vertical="center" wrapText="1"/>
      <protection hidden="1"/>
    </xf>
    <xf numFmtId="165" fontId="194" fillId="15" borderId="2" xfId="208" applyNumberFormat="1" applyFont="1" applyFill="1" applyBorder="1" applyAlignment="1" applyProtection="1">
      <alignment horizontal="center" vertical="center" wrapText="1"/>
      <protection hidden="1"/>
    </xf>
    <xf numFmtId="0" fontId="194" fillId="17" borderId="8" xfId="208" applyNumberFormat="1" applyFont="1" applyFill="1" applyBorder="1" applyAlignment="1" applyProtection="1">
      <alignment horizontal="center" vertical="center" wrapText="1"/>
      <protection hidden="1"/>
    </xf>
    <xf numFmtId="0" fontId="194" fillId="17" borderId="9" xfId="208" applyNumberFormat="1" applyFont="1" applyFill="1" applyBorder="1" applyAlignment="1" applyProtection="1">
      <alignment horizontal="center" vertical="center" wrapText="1"/>
      <protection hidden="1"/>
    </xf>
    <xf numFmtId="0" fontId="194" fillId="17" borderId="2" xfId="208" applyNumberFormat="1" applyFont="1" applyFill="1" applyBorder="1" applyAlignment="1" applyProtection="1">
      <alignment horizontal="center" vertical="center" wrapText="1"/>
      <protection hidden="1"/>
    </xf>
    <xf numFmtId="0" fontId="189" fillId="14" borderId="10" xfId="1" applyFont="1" applyFill="1" applyBorder="1" applyAlignment="1" applyProtection="1">
      <alignment horizontal="center" vertical="center" wrapText="1"/>
      <protection hidden="1"/>
    </xf>
    <xf numFmtId="0" fontId="189" fillId="14" borderId="12" xfId="1" applyFont="1" applyFill="1" applyBorder="1" applyAlignment="1" applyProtection="1">
      <alignment horizontal="center" vertical="center" wrapText="1"/>
      <protection hidden="1"/>
    </xf>
    <xf numFmtId="165" fontId="214" fillId="14" borderId="8" xfId="208" applyNumberFormat="1" applyFont="1" applyFill="1" applyBorder="1" applyAlignment="1" applyProtection="1">
      <alignment horizontal="center" vertical="center" wrapText="1"/>
      <protection hidden="1"/>
    </xf>
    <xf numFmtId="165" fontId="214" fillId="14" borderId="9" xfId="208" applyNumberFormat="1" applyFont="1" applyFill="1" applyBorder="1" applyAlignment="1" applyProtection="1">
      <alignment horizontal="center" vertical="center" wrapText="1"/>
      <protection hidden="1"/>
    </xf>
    <xf numFmtId="0" fontId="213" fillId="0" borderId="1" xfId="1" applyFont="1" applyFill="1" applyBorder="1" applyAlignment="1" applyProtection="1">
      <alignment horizontal="center" vertical="center" wrapText="1"/>
      <protection hidden="1"/>
    </xf>
    <xf numFmtId="9" fontId="215" fillId="0" borderId="10" xfId="209" applyFont="1" applyFill="1" applyBorder="1" applyAlignment="1" applyProtection="1">
      <alignment horizontal="center" vertical="center"/>
      <protection hidden="1"/>
    </xf>
    <xf numFmtId="9" fontId="215" fillId="0" borderId="11" xfId="209" applyFont="1" applyFill="1" applyBorder="1" applyAlignment="1" applyProtection="1">
      <alignment horizontal="center" vertical="center"/>
      <protection hidden="1"/>
    </xf>
    <xf numFmtId="165" fontId="215" fillId="0" borderId="10" xfId="0" applyNumberFormat="1" applyFont="1" applyFill="1" applyBorder="1" applyAlignment="1" applyProtection="1">
      <alignment horizontal="center"/>
      <protection hidden="1"/>
    </xf>
    <xf numFmtId="165" fontId="215" fillId="0" borderId="11" xfId="0" applyNumberFormat="1" applyFont="1" applyFill="1" applyBorder="1" applyAlignment="1" applyProtection="1">
      <alignment horizontal="center"/>
      <protection hidden="1"/>
    </xf>
    <xf numFmtId="9" fontId="215" fillId="0" borderId="10" xfId="209" applyFont="1" applyFill="1" applyBorder="1" applyAlignment="1" applyProtection="1">
      <alignment horizontal="center" vertical="center"/>
      <protection locked="0" hidden="1"/>
    </xf>
    <xf numFmtId="9" fontId="215" fillId="0" borderId="11" xfId="209" applyFont="1" applyFill="1" applyBorder="1" applyAlignment="1" applyProtection="1">
      <alignment horizontal="center" vertical="center"/>
      <protection locked="0" hidden="1"/>
    </xf>
    <xf numFmtId="165" fontId="215" fillId="0" borderId="10" xfId="208" applyNumberFormat="1" applyFont="1" applyFill="1" applyBorder="1" applyAlignment="1" applyProtection="1">
      <alignment horizontal="center" vertical="center"/>
      <protection hidden="1"/>
    </xf>
    <xf numFmtId="165" fontId="215" fillId="0" borderId="11" xfId="208" applyNumberFormat="1" applyFont="1" applyFill="1" applyBorder="1" applyAlignment="1" applyProtection="1">
      <alignment horizontal="center" vertical="center"/>
      <protection hidden="1"/>
    </xf>
    <xf numFmtId="9" fontId="215" fillId="0" borderId="12" xfId="209" applyFont="1" applyFill="1" applyBorder="1" applyAlignment="1" applyProtection="1">
      <alignment horizontal="center" vertical="center"/>
      <protection hidden="1"/>
    </xf>
    <xf numFmtId="0" fontId="189" fillId="20" borderId="1" xfId="208" applyNumberFormat="1" applyFont="1" applyFill="1" applyBorder="1" applyAlignment="1" applyProtection="1">
      <alignment horizontal="center" vertical="center"/>
      <protection hidden="1"/>
    </xf>
    <xf numFmtId="0" fontId="189" fillId="20" borderId="1" xfId="208" applyNumberFormat="1" applyFont="1" applyFill="1" applyBorder="1" applyAlignment="1" applyProtection="1">
      <alignment horizontal="center" vertical="center" wrapText="1"/>
      <protection hidden="1"/>
    </xf>
    <xf numFmtId="0" fontId="210" fillId="19" borderId="0" xfId="0" applyFont="1" applyFill="1" applyAlignment="1">
      <alignment horizontal="center" vertical="center" textRotation="90" wrapText="1"/>
    </xf>
  </cellXfs>
  <cellStyles count="217">
    <cellStyle name="20% - Énfasis1" xfId="1" builtinId="30"/>
    <cellStyle name="20% - Énfasis1 2" xfId="2"/>
    <cellStyle name="60% - Énfasis1" xfId="3" builtinId="32"/>
    <cellStyle name="60% - Énfasis1 2" xfId="4"/>
    <cellStyle name="Millares" xfId="208" builtinId="3"/>
    <cellStyle name="Millares 2" xfId="211"/>
    <cellStyle name="Moneda 2" xfId="5"/>
    <cellStyle name="Moneda 2 2" xfId="6"/>
    <cellStyle name="Normal" xfId="0" builtinId="0"/>
    <cellStyle name="Normal 10" xfId="7"/>
    <cellStyle name="Normal 100" xfId="105"/>
    <cellStyle name="Normal 101" xfId="106"/>
    <cellStyle name="Normal 102" xfId="107"/>
    <cellStyle name="Normal 103" xfId="108"/>
    <cellStyle name="Normal 104" xfId="109"/>
    <cellStyle name="Normal 105" xfId="110"/>
    <cellStyle name="Normal 106" xfId="111"/>
    <cellStyle name="Normal 107" xfId="112"/>
    <cellStyle name="Normal 108" xfId="113"/>
    <cellStyle name="Normal 109" xfId="114"/>
    <cellStyle name="Normal 11" xfId="8"/>
    <cellStyle name="Normal 110" xfId="115"/>
    <cellStyle name="Normal 111" xfId="116"/>
    <cellStyle name="Normal 112" xfId="117"/>
    <cellStyle name="Normal 113" xfId="118"/>
    <cellStyle name="Normal 114" xfId="119"/>
    <cellStyle name="Normal 115" xfId="120"/>
    <cellStyle name="Normal 116" xfId="121"/>
    <cellStyle name="Normal 117" xfId="122"/>
    <cellStyle name="Normal 118" xfId="123"/>
    <cellStyle name="Normal 119" xfId="124"/>
    <cellStyle name="Normal 12" xfId="9"/>
    <cellStyle name="Normal 120" xfId="125"/>
    <cellStyle name="Normal 121" xfId="126"/>
    <cellStyle name="Normal 122" xfId="127"/>
    <cellStyle name="Normal 123" xfId="128"/>
    <cellStyle name="Normal 124" xfId="129"/>
    <cellStyle name="Normal 125" xfId="130"/>
    <cellStyle name="Normal 126" xfId="131"/>
    <cellStyle name="Normal 127" xfId="132"/>
    <cellStyle name="Normal 128" xfId="133"/>
    <cellStyle name="Normal 129" xfId="134"/>
    <cellStyle name="Normal 13" xfId="10"/>
    <cellStyle name="Normal 130" xfId="135"/>
    <cellStyle name="Normal 131" xfId="136"/>
    <cellStyle name="Normal 132" xfId="137"/>
    <cellStyle name="Normal 133" xfId="138"/>
    <cellStyle name="Normal 134" xfId="139"/>
    <cellStyle name="Normal 135" xfId="140"/>
    <cellStyle name="Normal 136" xfId="141"/>
    <cellStyle name="Normal 137" xfId="142"/>
    <cellStyle name="Normal 138" xfId="143"/>
    <cellStyle name="Normal 139" xfId="144"/>
    <cellStyle name="Normal 14" xfId="11"/>
    <cellStyle name="Normal 140" xfId="145"/>
    <cellStyle name="Normal 141" xfId="146"/>
    <cellStyle name="Normal 142" xfId="147"/>
    <cellStyle name="Normal 143" xfId="148"/>
    <cellStyle name="Normal 144" xfId="149"/>
    <cellStyle name="Normal 145" xfId="150"/>
    <cellStyle name="Normal 146" xfId="151"/>
    <cellStyle name="Normal 147" xfId="152"/>
    <cellStyle name="Normal 148" xfId="153"/>
    <cellStyle name="Normal 149" xfId="154"/>
    <cellStyle name="Normal 15" xfId="12"/>
    <cellStyle name="Normal 150" xfId="155"/>
    <cellStyle name="Normal 151" xfId="156"/>
    <cellStyle name="Normal 152" xfId="157"/>
    <cellStyle name="Normal 153" xfId="159"/>
    <cellStyle name="Normal 154" xfId="161"/>
    <cellStyle name="Normal 155" xfId="162"/>
    <cellStyle name="Normal 156" xfId="163"/>
    <cellStyle name="Normal 157" xfId="164"/>
    <cellStyle name="Normal 158" xfId="165"/>
    <cellStyle name="Normal 159" xfId="166"/>
    <cellStyle name="Normal 16" xfId="13"/>
    <cellStyle name="Normal 160" xfId="167"/>
    <cellStyle name="Normal 161" xfId="168"/>
    <cellStyle name="Normal 162" xfId="169"/>
    <cellStyle name="Normal 163" xfId="170"/>
    <cellStyle name="Normal 164" xfId="171"/>
    <cellStyle name="Normal 165" xfId="172"/>
    <cellStyle name="Normal 166" xfId="173"/>
    <cellStyle name="Normal 167" xfId="174"/>
    <cellStyle name="Normal 168" xfId="175"/>
    <cellStyle name="Normal 169" xfId="176"/>
    <cellStyle name="Normal 17" xfId="14"/>
    <cellStyle name="Normal 170" xfId="177"/>
    <cellStyle name="Normal 171" xfId="178"/>
    <cellStyle name="Normal 172" xfId="179"/>
    <cellStyle name="Normal 173" xfId="180"/>
    <cellStyle name="Normal 174" xfId="181"/>
    <cellStyle name="Normal 175" xfId="182"/>
    <cellStyle name="Normal 176" xfId="183"/>
    <cellStyle name="Normal 177" xfId="184"/>
    <cellStyle name="Normal 178" xfId="185"/>
    <cellStyle name="Normal 179" xfId="186"/>
    <cellStyle name="Normal 18" xfId="15"/>
    <cellStyle name="Normal 180" xfId="187"/>
    <cellStyle name="Normal 181" xfId="188"/>
    <cellStyle name="Normal 182" xfId="189"/>
    <cellStyle name="Normal 183" xfId="190"/>
    <cellStyle name="Normal 184" xfId="191"/>
    <cellStyle name="Normal 185" xfId="192"/>
    <cellStyle name="Normal 186" xfId="193"/>
    <cellStyle name="Normal 187" xfId="194"/>
    <cellStyle name="Normal 188" xfId="195"/>
    <cellStyle name="Normal 189" xfId="196"/>
    <cellStyle name="Normal 19" xfId="16"/>
    <cellStyle name="Normal 190" xfId="197"/>
    <cellStyle name="Normal 191" xfId="198"/>
    <cellStyle name="Normal 192" xfId="199"/>
    <cellStyle name="Normal 193" xfId="200"/>
    <cellStyle name="Normal 194" xfId="201"/>
    <cellStyle name="Normal 195" xfId="202"/>
    <cellStyle name="Normal 196" xfId="203"/>
    <cellStyle name="Normal 197" xfId="204"/>
    <cellStyle name="Normal 198" xfId="205"/>
    <cellStyle name="Normal 199" xfId="206"/>
    <cellStyle name="Normal 2" xfId="17"/>
    <cellStyle name="Normal 20" xfId="25"/>
    <cellStyle name="Normal 200" xfId="207"/>
    <cellStyle name="Normal 201" xfId="210"/>
    <cellStyle name="Normal 202" xfId="213"/>
    <cellStyle name="Normal 203" xfId="215"/>
    <cellStyle name="Normal 21" xfId="26"/>
    <cellStyle name="Normal 22" xfId="27"/>
    <cellStyle name="Normal 23" xfId="28"/>
    <cellStyle name="Normal 24" xfId="29"/>
    <cellStyle name="Normal 25" xfId="30"/>
    <cellStyle name="Normal 26" xfId="31"/>
    <cellStyle name="Normal 27" xfId="32"/>
    <cellStyle name="Normal 28" xfId="33"/>
    <cellStyle name="Normal 29" xfId="34"/>
    <cellStyle name="Normal 3" xfId="18"/>
    <cellStyle name="Normal 30" xfId="35"/>
    <cellStyle name="Normal 31" xfId="36"/>
    <cellStyle name="Normal 32" xfId="37"/>
    <cellStyle name="Normal 33" xfId="38"/>
    <cellStyle name="Normal 34" xfId="39"/>
    <cellStyle name="Normal 35" xfId="40"/>
    <cellStyle name="Normal 36" xfId="41"/>
    <cellStyle name="Normal 37" xfId="42"/>
    <cellStyle name="Normal 38" xfId="43"/>
    <cellStyle name="Normal 39" xfId="44"/>
    <cellStyle name="Normal 4" xfId="19"/>
    <cellStyle name="Normal 40" xfId="45"/>
    <cellStyle name="Normal 41" xfId="46"/>
    <cellStyle name="Normal 42" xfId="47"/>
    <cellStyle name="Normal 43" xfId="48"/>
    <cellStyle name="Normal 44" xfId="49"/>
    <cellStyle name="Normal 45" xfId="50"/>
    <cellStyle name="Normal 46" xfId="51"/>
    <cellStyle name="Normal 47" xfId="52"/>
    <cellStyle name="Normal 48" xfId="53"/>
    <cellStyle name="Normal 49" xfId="54"/>
    <cellStyle name="Normal 5" xfId="20"/>
    <cellStyle name="Normal 50" xfId="55"/>
    <cellStyle name="Normal 51" xfId="56"/>
    <cellStyle name="Normal 52" xfId="57"/>
    <cellStyle name="Normal 53" xfId="58"/>
    <cellStyle name="Normal 54" xfId="59"/>
    <cellStyle name="Normal 55" xfId="60"/>
    <cellStyle name="Normal 56" xfId="61"/>
    <cellStyle name="Normal 57" xfId="62"/>
    <cellStyle name="Normal 58" xfId="63"/>
    <cellStyle name="Normal 59" xfId="64"/>
    <cellStyle name="Normal 6" xfId="21"/>
    <cellStyle name="Normal 60" xfId="65"/>
    <cellStyle name="Normal 61" xfId="66"/>
    <cellStyle name="Normal 62" xfId="67"/>
    <cellStyle name="Normal 63" xfId="68"/>
    <cellStyle name="Normal 64" xfId="69"/>
    <cellStyle name="Normal 65" xfId="70"/>
    <cellStyle name="Normal 66" xfId="71"/>
    <cellStyle name="Normal 67" xfId="72"/>
    <cellStyle name="Normal 68" xfId="73"/>
    <cellStyle name="Normal 69" xfId="74"/>
    <cellStyle name="Normal 7" xfId="22"/>
    <cellStyle name="Normal 70" xfId="75"/>
    <cellStyle name="Normal 71" xfId="76"/>
    <cellStyle name="Normal 72" xfId="77"/>
    <cellStyle name="Normal 73" xfId="78"/>
    <cellStyle name="Normal 74" xfId="79"/>
    <cellStyle name="Normal 75" xfId="80"/>
    <cellStyle name="Normal 76" xfId="81"/>
    <cellStyle name="Normal 77" xfId="82"/>
    <cellStyle name="Normal 78" xfId="83"/>
    <cellStyle name="Normal 79" xfId="84"/>
    <cellStyle name="Normal 8" xfId="23"/>
    <cellStyle name="Normal 80" xfId="85"/>
    <cellStyle name="Normal 81" xfId="86"/>
    <cellStyle name="Normal 82" xfId="87"/>
    <cellStyle name="Normal 83" xfId="88"/>
    <cellStyle name="Normal 84" xfId="89"/>
    <cellStyle name="Normal 85" xfId="90"/>
    <cellStyle name="Normal 86" xfId="91"/>
    <cellStyle name="Normal 87" xfId="92"/>
    <cellStyle name="Normal 88" xfId="93"/>
    <cellStyle name="Normal 89" xfId="94"/>
    <cellStyle name="Normal 9" xfId="24"/>
    <cellStyle name="Normal 90" xfId="95"/>
    <cellStyle name="Normal 91" xfId="96"/>
    <cellStyle name="Normal 92" xfId="97"/>
    <cellStyle name="Normal 93" xfId="98"/>
    <cellStyle name="Normal 94" xfId="99"/>
    <cellStyle name="Normal 95" xfId="100"/>
    <cellStyle name="Normal 96" xfId="101"/>
    <cellStyle name="Normal 97" xfId="102"/>
    <cellStyle name="Normal 98" xfId="103"/>
    <cellStyle name="Normal 99" xfId="104"/>
    <cellStyle name="Porcentaje" xfId="209" builtinId="5"/>
    <cellStyle name="Porcentaje 2" xfId="158"/>
    <cellStyle name="Porcentaje 3" xfId="160"/>
    <cellStyle name="Porcentaje 4" xfId="212"/>
    <cellStyle name="Porcentaje 5" xfId="214"/>
    <cellStyle name="Porcentaje 6" xfId="216"/>
  </cellStyles>
  <dxfs count="39">
    <dxf>
      <fill>
        <gradientFill degree="90">
          <stop position="0">
            <color rgb="FFCCFFCC"/>
          </stop>
          <stop position="1">
            <color rgb="FFCCFFCC"/>
          </stop>
        </gradientFill>
      </fill>
    </dxf>
    <dxf>
      <font>
        <color theme="0"/>
      </font>
      <fill>
        <patternFill patternType="solid">
          <bgColor rgb="FF00B0F0"/>
        </patternFill>
      </fill>
    </dxf>
    <dxf>
      <fill>
        <gradientFill degree="90">
          <stop position="0">
            <color rgb="FFCCFFCC"/>
          </stop>
          <stop position="1">
            <color rgb="FFCCFFCC"/>
          </stop>
        </gradientFill>
      </fill>
    </dxf>
    <dxf>
      <font>
        <b/>
        <i val="0"/>
        <color rgb="FF008080"/>
      </font>
    </dxf>
    <dxf>
      <font>
        <color rgb="FF008080"/>
      </font>
    </dxf>
    <dxf>
      <font>
        <b/>
        <i val="0"/>
        <color rgb="FF33CC33"/>
      </font>
    </dxf>
    <dxf>
      <font>
        <color theme="0"/>
      </font>
    </dxf>
    <dxf>
      <font>
        <b/>
        <i val="0"/>
        <color rgb="FF008080"/>
      </font>
    </dxf>
    <dxf>
      <fill>
        <gradientFill degree="90">
          <stop position="0">
            <color rgb="FFCCFFCC"/>
          </stop>
          <stop position="1">
            <color rgb="FFCCFFCC"/>
          </stop>
        </gradientFill>
      </fill>
    </dxf>
    <dxf>
      <fill>
        <gradientFill degree="180">
          <stop position="0">
            <color theme="0"/>
          </stop>
          <stop position="1">
            <color rgb="FFDDFFFB"/>
          </stop>
        </gradientFill>
      </fill>
    </dxf>
    <dxf>
      <font>
        <b/>
        <i val="0"/>
        <strike val="0"/>
        <outline val="0"/>
        <shadow val="0"/>
        <u val="none"/>
        <vertAlign val="baseline"/>
        <sz val="16"/>
        <color theme="0"/>
        <name val="Arial"/>
        <scheme val="none"/>
      </font>
      <numFmt numFmtId="165" formatCode="_-[$$-409]* #,##0.00_ ;_-[$$-409]* \-#,##0.00\ ;_-[$$-409]* &quot;-&quot;??_ ;_-@_ "/>
      <fill>
        <patternFill patternType="solid">
          <fgColor indexed="64"/>
          <bgColor rgb="FF008080"/>
        </patternFill>
      </fill>
      <alignment horizontal="center" vertical="bottom" textRotation="0" wrapText="0" relativeIndent="0" shrinkToFit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theme="0"/>
        <name val="Arial"/>
        <scheme val="none"/>
      </font>
      <numFmt numFmtId="165" formatCode="_-[$$-409]* #,##0.00_ ;_-[$$-409]* \-#,##0.00\ ;_-[$$-409]* &quot;-&quot;??_ ;_-@_ "/>
      <fill>
        <patternFill patternType="solid">
          <fgColor indexed="64"/>
          <bgColor rgb="FF008080"/>
        </patternFill>
      </fill>
      <alignment horizontal="center" vertical="bottom" textRotation="0" wrapText="0" relativeIndent="0" shrinkToFit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scheme val="none"/>
      </font>
      <numFmt numFmtId="0" formatCode="General"/>
      <fill>
        <patternFill patternType="solid">
          <fgColor indexed="64"/>
          <bgColor rgb="FFCCFFC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 val="0"/>
        <i val="0"/>
        <strike val="0"/>
        <outline val="0"/>
        <shadow val="0"/>
        <u val="none"/>
        <vertAlign val="baseline"/>
        <sz val="16"/>
        <color theme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none"/>
      </font>
      <numFmt numFmtId="165" formatCode="_-[$$-409]* #,##0.00_ ;_-[$$-409]* \-#,##0.00\ ;_-[$$-409]* &quot;-&quot;??_ ;_-@_ "/>
      <fill>
        <patternFill patternType="solid">
          <fgColor indexed="64"/>
          <bgColor rgb="FFCCFFC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none"/>
      </font>
      <numFmt numFmtId="165" formatCode="_-[$$-409]* #,##0.00_ ;_-[$$-409]* \-#,##0.00\ ;_-[$$-409]* &quot;-&quot;??_ ;_-@_ "/>
      <fill>
        <patternFill patternType="solid">
          <fgColor indexed="64"/>
          <bgColor rgb="FFDDFFFB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none"/>
      </font>
      <numFmt numFmtId="165" formatCode="_-[$$-409]* #,##0.00_ ;_-[$$-409]* \-#,##0.00\ ;_-[$$-409]* &quot;-&quot;??_ ;_-@_ 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none"/>
      </font>
      <fill>
        <patternFill patternType="solid">
          <fgColor indexed="64"/>
          <bgColor rgb="FFFF00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none"/>
      </font>
      <numFmt numFmtId="165" formatCode="_-[$$-409]* #,##0.00_ ;_-[$$-409]* \-#,##0.00\ ;_-[$$-409]* &quot;-&quot;??_ ;_-@_ "/>
      <fill>
        <patternFill patternType="solid">
          <fgColor indexed="64"/>
          <bgColor rgb="FFFF00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none"/>
      </font>
      <numFmt numFmtId="13" formatCode="0%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none"/>
      </font>
      <numFmt numFmtId="165" formatCode="_-[$$-409]* #,##0.00_ ;_-[$$-409]* \-#,##0.00\ ;_-[$$-409]* &quot;-&quot;??_ ;_-@_ "/>
      <fill>
        <patternFill patternType="solid">
          <fgColor indexed="64"/>
          <bgColor rgb="FFFF00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none"/>
      </font>
      <numFmt numFmtId="13" formatCode="0%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none"/>
      </font>
      <numFmt numFmtId="0" formatCode="General"/>
      <fill>
        <patternFill patternType="solid">
          <fgColor indexed="64"/>
          <bgColor rgb="FFFF00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 val="0"/>
        <i val="0"/>
        <strike val="0"/>
        <outline val="0"/>
        <shadow val="0"/>
        <u val="none"/>
        <vertAlign val="baseline"/>
        <sz val="16"/>
        <color theme="1"/>
        <name val="Arial"/>
        <scheme val="none"/>
      </font>
      <numFmt numFmtId="165" formatCode="_-[$$-409]* #,##0.00_ ;_-[$$-409]* \-#,##0.00\ ;_-[$$-409]* &quot;-&quot;??_ ;_-@_ 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none"/>
      </font>
      <numFmt numFmtId="165" formatCode="_-[$$-409]* #,##0.00_ ;_-[$$-409]* \-#,##0.00\ ;_-[$$-409]* &quot;-&quot;??_ ;_-@_ "/>
      <fill>
        <patternFill patternType="solid">
          <fgColor indexed="64"/>
          <bgColor rgb="FFFF00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 val="0"/>
        <i val="0"/>
        <strike val="0"/>
        <outline val="0"/>
        <shadow val="0"/>
        <u val="none"/>
        <vertAlign val="baseline"/>
        <sz val="16"/>
        <color theme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scheme val="none"/>
      </font>
      <numFmt numFmtId="0" formatCode="General"/>
      <fill>
        <patternFill patternType="solid">
          <fgColor indexed="64"/>
          <bgColor rgb="FFFF0000"/>
        </patternFill>
      </fill>
      <alignment horizontal="center" vertical="bottom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8"/>
        <color rgb="FF008080"/>
        <name val="Franklin Gothic Demi Cond"/>
        <scheme val="none"/>
      </font>
      <numFmt numFmtId="0" formatCode="General"/>
      <fill>
        <patternFill patternType="solid">
          <fgColor indexed="64"/>
          <bgColor rgb="FFDDFFFB"/>
        </patternFill>
      </fill>
      <alignment horizontal="center" vertical="center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 val="0"/>
        <i val="0"/>
        <strike val="0"/>
        <outline val="0"/>
        <shadow val="0"/>
        <u val="none"/>
        <vertAlign val="baseline"/>
        <sz val="16"/>
        <color theme="1"/>
        <name val="Arial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strike val="0"/>
        <outline val="0"/>
        <shadow val="0"/>
        <u val="none"/>
        <vertAlign val="baseline"/>
        <sz val="16"/>
        <color theme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vertical="bottom" textRotation="0" wrapText="0" relativeIndent="0" shrinkToFit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6"/>
        <color rgb="FF00B050"/>
        <name val="Franklin Gothic Demi Cond"/>
        <scheme val="none"/>
      </font>
      <numFmt numFmtId="0" formatCode="General"/>
      <fill>
        <patternFill patternType="solid">
          <fgColor indexed="64"/>
          <bgColor rgb="FFDDFFFB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strike val="0"/>
        <outline val="0"/>
        <shadow val="0"/>
        <u val="none"/>
        <vertAlign val="baseline"/>
        <sz val="16"/>
        <color theme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strike val="0"/>
        <outline val="0"/>
        <shadow val="0"/>
        <u val="none"/>
        <vertAlign val="baseline"/>
        <sz val="16"/>
        <color theme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Arial Blac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1" hidden="1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6"/>
        <color theme="0"/>
        <name val="Arial Black"/>
        <scheme val="none"/>
      </font>
      <fill>
        <patternFill patternType="solid">
          <bgColor rgb="FF008080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</dxfs>
  <tableStyles count="0" defaultTableStyle="TableStyleMedium2" defaultPivotStyle="PivotStyleLight16"/>
  <colors>
    <mruColors>
      <color rgb="FF901455"/>
      <color rgb="FFF3ABBA"/>
      <color rgb="FF008080"/>
      <color rgb="FF800CB4"/>
      <color rgb="FF9933FF"/>
      <color rgb="FF9966FF"/>
      <color rgb="FFCCFFCC"/>
      <color rgb="FFDDFFFB"/>
      <color rgb="FFFFC1D6"/>
      <color rgb="FFF3AF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6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9AB97F8-E4F4-42EC-A63A-817668B0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250400" cy="2057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832068</xdr:colOff>
      <xdr:row>51</xdr:row>
      <xdr:rowOff>2384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5904"/>
        <a:stretch/>
      </xdr:blipFill>
      <xdr:spPr>
        <a:xfrm>
          <a:off x="0" y="0"/>
          <a:ext cx="7806120" cy="950548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3" displayName="Tabla3" ref="A8:X4864" headerRowDxfId="38" dataDxfId="36" totalsRowDxfId="34" headerRowBorderDxfId="37" tableBorderDxfId="35">
  <autoFilter ref="A8:X4864"/>
  <sortState ref="A513:O1209">
    <sortCondition ref="C6:C1882"/>
  </sortState>
  <tableColumns count="24">
    <tableColumn id="16" name="CODIGO DE BARRA" dataDxfId="33" dataCellStyle="Normal 183">
      <calculatedColumnFormula>#REF!</calculatedColumnFormula>
    </tableColumn>
    <tableColumn id="9" name="CATEGORIA " dataDxfId="32" dataCellStyle="Normal 183">
      <calculatedColumnFormula>#REF!</calculatedColumnFormula>
    </tableColumn>
    <tableColumn id="10" name="LABORATORIO " dataDxfId="31">
      <calculatedColumnFormula>#REF!</calculatedColumnFormula>
    </tableColumn>
    <tableColumn id="18" name="V" dataDxfId="30">
      <calculatedColumnFormula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calculatedColumnFormula>
    </tableColumn>
    <tableColumn id="1" name="LISTA ORDENADA POR: PRINCIPIO ACTIVO; PRESENTACION; LABORATORIO; VENCIMIENTO" dataDxfId="29">
      <calculatedColumnFormula>#REF!</calculatedColumnFormula>
    </tableColumn>
    <tableColumn id="2" name="E/G" dataDxfId="28">
      <calculatedColumnFormula>#REF!</calculatedColumnFormula>
    </tableColumn>
    <tableColumn id="15" name="%" dataDxfId="27" dataCellStyle="Millares">
      <calculatedColumnFormula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calculatedColumnFormula>
    </tableColumn>
    <tableColumn id="17" name="Columna1" dataDxfId="26">
      <calculatedColumnFormula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calculatedColumnFormula>
    </tableColumn>
    <tableColumn id="3" name="STOCK" dataDxfId="25" dataCellStyle="Millares">
      <calculatedColumnFormula>#REF!</calculatedColumnFormula>
    </tableColumn>
    <tableColumn id="23" name="PRECIOS" dataDxfId="24">
      <calculatedColumnFormula>#REF!</calculatedColumnFormula>
    </tableColumn>
    <tableColumn id="4" name="PRECIO CON %" dataDxfId="23" dataCellStyle="Millares">
      <calculatedColumnFormula>Tabla3[[#This Row],[PRECIOS]]-Tabla3[[#This Row],[PRECIOS]]*10%</calculatedColumnFormula>
    </tableColumn>
    <tableColumn id="25" name="ROTACIÓN" dataDxfId="22" dataCellStyle="Millares">
      <calculatedColumnFormula>#REF!</calculatedColumnFormula>
    </tableColumn>
    <tableColumn id="22" name="% PRODUCTO" dataDxfId="21" dataCellStyle="Porcentaje">
      <calculatedColumnFormula>#REF!/100</calculatedColumnFormula>
    </tableColumn>
    <tableColumn id="21" name="OCULTAR2" dataDxfId="20" dataCellStyle="Millares">
      <calculatedColumnFormula>IFERROR(Tabla3[[#This Row],[PRECIOS]]-Tabla3[[#This Row],[PRECIOS]]*Tabla3[[#This Row],[% PRODUCTO]]," ")</calculatedColumnFormula>
    </tableColumn>
    <tableColumn id="20" name="% LÍNEA" dataDxfId="19" dataCellStyle="Porcentaje">
      <calculatedColumnFormula>#REF!/100</calculatedColumnFormula>
    </tableColumn>
    <tableColumn id="19" name="OCULTAR3" dataDxfId="18" dataCellStyle="Millares">
      <calculatedColumnFormula>IFERROR(Tabla3[[#This Row],[OCULTAR2]]-Tabla3[[#This Row],[OCULTAR2]]*Tabla3[[#This Row],[% LÍNEA]]," ")</calculatedColumnFormula>
    </tableColumn>
    <tableColumn id="12" name="DESCUENTO" dataDxfId="17" dataCellStyle="Porcentaje">
      <calculatedColumnFormula>IFERROR(Tabla3[[#This Row],[% PRODUCTO]]+Tabla3[[#This Row],[% LÍNEA]]," ")</calculatedColumnFormula>
    </tableColumn>
    <tableColumn id="11" name="PRECIO SIN %" dataDxfId="16" dataCellStyle="Millares">
      <calculatedColumnFormula>Tabla3[[#This Row],[OCULTAR3]]</calculatedColumnFormula>
    </tableColumn>
    <tableColumn id="24" name="PRECIO CON DESCT." dataDxfId="15" dataCellStyle="Millares">
      <calculatedColumnFormula>Tabla3[[#This Row],[PRECIO SIN %]]-Tabla3[[#This Row],[PRECIO SIN %]]*10%</calculatedColumnFormula>
    </tableColumn>
    <tableColumn id="26" name="PRECIO %      en $" dataDxfId="14" dataCellStyle="Millares">
      <calculatedColumnFormula>(Tabla3[[#This Row],[PRECIO CON DESCT.]]-(Tabla3[[#This Row],[PRECIO CON DESCT.]]*$T$6))</calculatedColumnFormula>
    </tableColumn>
    <tableColumn id="6" name="PEDIDO " dataDxfId="13"/>
    <tableColumn id="14" name="SUB-TOTAL en divisas" dataDxfId="12">
      <calculatedColumnFormula>Tabla3[[#This Row],[PRECIO %      en $]]*Tabla3[[#This Row],[PEDIDO ]]</calculatedColumnFormula>
    </tableColumn>
    <tableColumn id="7" name="SUB-TOT con Dcto " dataDxfId="11">
      <calculatedColumnFormula>Tabla3[[#This Row],[PRECIO CON DESCT.]]*Tabla3[[#This Row],[PEDIDO ]]</calculatedColumnFormula>
    </tableColumn>
    <tableColumn id="8" name="SUB-TOT S/N Dcto " dataDxfId="10">
      <calculatedColumnFormula>Tabla3[[#This Row],[PRECIO SIN %]]*Tabla3[[#This Row],[PEDIDO ]]</calculatedColumnFormula>
    </tableColumn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W9504"/>
  <sheetViews>
    <sheetView showZeros="0" tabSelected="1" zoomScale="40" zoomScaleNormal="40" zoomScaleSheetLayoutView="55" workbookViewId="0">
      <pane ySplit="8" topLeftCell="A9" activePane="bottomLeft" state="frozen"/>
      <selection pane="bottomLeft" activeCell="A4865" sqref="A4865:XFD4959"/>
    </sheetView>
  </sheetViews>
  <sheetFormatPr baseColWidth="10" defaultColWidth="11.42578125" defaultRowHeight="33" customHeight="1" x14ac:dyDescent="0.5"/>
  <cols>
    <col min="1" max="1" width="26.42578125" style="126" customWidth="1"/>
    <col min="2" max="2" width="35.5703125" style="50" customWidth="1"/>
    <col min="3" max="3" width="32.28515625" style="50" customWidth="1"/>
    <col min="4" max="4" width="10" style="71" customWidth="1"/>
    <col min="5" max="5" width="208.7109375" style="120" customWidth="1"/>
    <col min="6" max="6" width="8.42578125" style="10" customWidth="1"/>
    <col min="7" max="7" width="11.28515625" style="92" customWidth="1"/>
    <col min="8" max="8" width="15.28515625" style="68" hidden="1" customWidth="1"/>
    <col min="9" max="9" width="21.28515625" style="12" customWidth="1"/>
    <col min="10" max="10" width="16.7109375" style="44" hidden="1" customWidth="1"/>
    <col min="11" max="11" width="19.5703125" style="38" customWidth="1"/>
    <col min="12" max="12" width="21.28515625" style="49" hidden="1" customWidth="1"/>
    <col min="13" max="13" width="14.5703125" style="41" customWidth="1"/>
    <col min="14" max="14" width="16.28515625" style="48" hidden="1" customWidth="1"/>
    <col min="15" max="15" width="14.5703125" style="41" customWidth="1"/>
    <col min="16" max="16" width="14.5703125" style="48" hidden="1" customWidth="1"/>
    <col min="17" max="17" width="17" style="49" hidden="1" customWidth="1"/>
    <col min="18" max="18" width="19.140625" style="37" customWidth="1"/>
    <col min="19" max="19" width="24.85546875" style="37" customWidth="1"/>
    <col min="20" max="20" width="23.42578125" style="37" customWidth="1"/>
    <col min="21" max="21" width="17.85546875" style="98" customWidth="1"/>
    <col min="22" max="22" width="21" style="89" customWidth="1"/>
    <col min="23" max="23" width="19" style="35" customWidth="1"/>
    <col min="24" max="24" width="19.85546875" style="62" customWidth="1"/>
    <col min="25" max="25" width="11.5703125" style="30" customWidth="1"/>
    <col min="26" max="26" width="15.42578125" style="30" customWidth="1"/>
    <col min="27" max="32" width="11.42578125" style="28"/>
    <col min="33" max="152" width="11.42578125" style="13"/>
    <col min="153" max="153" width="11.42578125" style="18"/>
    <col min="154" max="16384" width="11.42578125" style="1"/>
  </cols>
  <sheetData>
    <row r="1" spans="1:153" ht="27" customHeight="1" x14ac:dyDescent="0.5">
      <c r="A1" s="121"/>
      <c r="B1" s="106"/>
      <c r="C1" s="106"/>
      <c r="D1" s="107"/>
      <c r="E1" s="113"/>
      <c r="F1" s="108"/>
      <c r="G1" s="109"/>
      <c r="I1" s="157" t="s">
        <v>34</v>
      </c>
      <c r="J1" s="128"/>
      <c r="K1" s="156" t="s">
        <v>33</v>
      </c>
      <c r="L1" s="156"/>
      <c r="M1" s="156"/>
      <c r="N1" s="103"/>
      <c r="O1" s="147" t="s">
        <v>35</v>
      </c>
      <c r="P1" s="155"/>
      <c r="Q1" s="155"/>
      <c r="R1" s="148"/>
      <c r="S1" s="153" t="s">
        <v>29</v>
      </c>
      <c r="T1" s="154"/>
      <c r="U1" s="151" t="s">
        <v>30</v>
      </c>
      <c r="V1" s="152"/>
      <c r="W1" s="149" t="s">
        <v>31</v>
      </c>
      <c r="X1" s="150"/>
    </row>
    <row r="2" spans="1:153" ht="27" customHeight="1" x14ac:dyDescent="0.45">
      <c r="A2" s="121"/>
      <c r="B2" s="106"/>
      <c r="C2" s="106"/>
      <c r="D2" s="107"/>
      <c r="E2" s="113"/>
      <c r="F2" s="108"/>
      <c r="G2" s="109"/>
      <c r="I2" s="157"/>
      <c r="J2" s="128"/>
      <c r="K2" s="156" t="s">
        <v>32</v>
      </c>
      <c r="L2" s="156"/>
      <c r="M2" s="156"/>
      <c r="N2" s="103"/>
      <c r="O2" s="147">
        <v>7.0000000000000007E-2</v>
      </c>
      <c r="P2" s="155"/>
      <c r="Q2" s="155"/>
      <c r="R2" s="148"/>
      <c r="S2" s="147">
        <v>0.05</v>
      </c>
      <c r="T2" s="148"/>
      <c r="U2" s="151">
        <v>0.03</v>
      </c>
      <c r="V2" s="152"/>
      <c r="W2" s="147">
        <v>0.02</v>
      </c>
      <c r="X2" s="148"/>
    </row>
    <row r="3" spans="1:153" ht="27" customHeight="1" x14ac:dyDescent="0.4">
      <c r="A3" s="114"/>
      <c r="B3" s="81"/>
      <c r="C3" s="81"/>
      <c r="D3" s="81"/>
      <c r="E3" s="114"/>
      <c r="F3" s="81"/>
      <c r="G3" s="81"/>
      <c r="H3" s="81"/>
      <c r="I3" s="146" t="s">
        <v>37</v>
      </c>
      <c r="J3" s="146"/>
      <c r="K3" s="146"/>
      <c r="L3" s="146"/>
      <c r="M3" s="146"/>
      <c r="N3" s="146"/>
      <c r="O3" s="146"/>
      <c r="P3" s="45"/>
      <c r="Q3" s="139"/>
      <c r="R3" s="136" t="s">
        <v>39</v>
      </c>
      <c r="S3" s="136" t="s">
        <v>42</v>
      </c>
      <c r="T3" s="144" t="s">
        <v>40</v>
      </c>
      <c r="U3" s="132" t="s">
        <v>36</v>
      </c>
      <c r="V3" s="133" t="s">
        <v>28</v>
      </c>
      <c r="W3" s="129" t="s">
        <v>41</v>
      </c>
      <c r="X3" s="130" t="s">
        <v>44</v>
      </c>
      <c r="Y3" s="28"/>
      <c r="Z3" s="28"/>
    </row>
    <row r="4" spans="1:153" ht="27" customHeight="1" x14ac:dyDescent="0.4">
      <c r="A4" s="114"/>
      <c r="B4" s="81"/>
      <c r="C4" s="81"/>
      <c r="D4" s="81"/>
      <c r="E4" s="114"/>
      <c r="F4" s="81"/>
      <c r="G4" s="81"/>
      <c r="H4" s="81"/>
      <c r="I4" s="146"/>
      <c r="J4" s="146"/>
      <c r="K4" s="146"/>
      <c r="L4" s="146"/>
      <c r="M4" s="146"/>
      <c r="N4" s="146"/>
      <c r="O4" s="146"/>
      <c r="P4" s="46"/>
      <c r="Q4" s="140"/>
      <c r="R4" s="137"/>
      <c r="S4" s="137"/>
      <c r="T4" s="145"/>
      <c r="U4" s="132"/>
      <c r="V4" s="134"/>
      <c r="W4" s="129"/>
      <c r="X4" s="130"/>
      <c r="Y4" s="28"/>
      <c r="Z4" s="28"/>
    </row>
    <row r="5" spans="1:153" ht="27" customHeight="1" x14ac:dyDescent="0.4">
      <c r="A5" s="114"/>
      <c r="B5" s="81"/>
      <c r="C5" s="81"/>
      <c r="D5" s="81"/>
      <c r="E5" s="114"/>
      <c r="F5" s="81"/>
      <c r="G5" s="81"/>
      <c r="H5" s="81"/>
      <c r="I5" s="146" t="s">
        <v>38</v>
      </c>
      <c r="J5" s="146"/>
      <c r="K5" s="146"/>
      <c r="L5" s="146"/>
      <c r="M5" s="146"/>
      <c r="N5" s="146"/>
      <c r="O5" s="146"/>
      <c r="P5" s="46"/>
      <c r="Q5" s="140"/>
      <c r="R5" s="137"/>
      <c r="S5" s="137"/>
      <c r="T5" s="145"/>
      <c r="U5" s="132"/>
      <c r="V5" s="134"/>
      <c r="W5" s="129"/>
      <c r="X5" s="130"/>
      <c r="Y5" s="28"/>
      <c r="Z5" s="28"/>
    </row>
    <row r="6" spans="1:153" ht="27" customHeight="1" x14ac:dyDescent="0.4">
      <c r="A6" s="115"/>
      <c r="B6" s="82"/>
      <c r="C6" s="82"/>
      <c r="D6" s="82"/>
      <c r="E6" s="115"/>
      <c r="F6" s="82"/>
      <c r="G6" s="82"/>
      <c r="H6" s="82"/>
      <c r="I6" s="146"/>
      <c r="J6" s="146"/>
      <c r="K6" s="146"/>
      <c r="L6" s="146"/>
      <c r="M6" s="146"/>
      <c r="N6" s="146"/>
      <c r="O6" s="146"/>
      <c r="P6" s="47"/>
      <c r="Q6" s="141"/>
      <c r="R6" s="138"/>
      <c r="S6" s="138"/>
      <c r="T6" s="104">
        <v>0.37</v>
      </c>
      <c r="U6" s="132"/>
      <c r="V6" s="135"/>
      <c r="W6" s="129"/>
      <c r="X6" s="130"/>
      <c r="Y6" s="28"/>
      <c r="Z6" s="28"/>
    </row>
    <row r="7" spans="1:153" ht="36" customHeight="1" x14ac:dyDescent="0.4">
      <c r="A7" s="122" t="s">
        <v>21</v>
      </c>
      <c r="B7" s="72"/>
      <c r="C7" s="72"/>
      <c r="D7" s="73"/>
      <c r="E7" s="116" t="s">
        <v>12</v>
      </c>
      <c r="F7" s="142" t="s">
        <v>11</v>
      </c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05">
        <f>SUM(Tabla3[[PEDIDO ]])</f>
        <v>0</v>
      </c>
      <c r="V7" s="32">
        <f>SUM(Tabla3[SUB-TOTAL en divisas])</f>
        <v>0</v>
      </c>
      <c r="W7" s="32">
        <f>SUM(Tabla3[SUB-TOT con Dcto ])</f>
        <v>0</v>
      </c>
      <c r="X7" s="31">
        <f>SUM(Tabla3[SUB-TOT S/N Dcto ])</f>
        <v>0</v>
      </c>
      <c r="Y7" s="28"/>
      <c r="Z7" s="28"/>
    </row>
    <row r="8" spans="1:153" s="2" customFormat="1" ht="38.25" customHeight="1" x14ac:dyDescent="0.25">
      <c r="A8" s="123" t="s">
        <v>9</v>
      </c>
      <c r="B8" s="110" t="s">
        <v>4</v>
      </c>
      <c r="C8" s="110" t="s">
        <v>5</v>
      </c>
      <c r="D8" s="69" t="s">
        <v>13</v>
      </c>
      <c r="E8" s="117" t="s">
        <v>8</v>
      </c>
      <c r="F8" s="111" t="s">
        <v>6</v>
      </c>
      <c r="G8" s="93" t="s">
        <v>18</v>
      </c>
      <c r="H8" s="112" t="s">
        <v>10</v>
      </c>
      <c r="I8" s="11" t="s">
        <v>0</v>
      </c>
      <c r="J8" s="42" t="s">
        <v>19</v>
      </c>
      <c r="K8" s="36" t="s">
        <v>26</v>
      </c>
      <c r="L8" s="100" t="s">
        <v>20</v>
      </c>
      <c r="M8" s="39" t="s">
        <v>14</v>
      </c>
      <c r="N8" s="63" t="s">
        <v>16</v>
      </c>
      <c r="O8" s="39" t="s">
        <v>15</v>
      </c>
      <c r="P8" s="63" t="s">
        <v>17</v>
      </c>
      <c r="Q8" s="64" t="s">
        <v>7</v>
      </c>
      <c r="R8" s="36" t="s">
        <v>27</v>
      </c>
      <c r="S8" s="36" t="s">
        <v>45</v>
      </c>
      <c r="T8" s="36" t="s">
        <v>43</v>
      </c>
      <c r="U8" s="95" t="s">
        <v>1</v>
      </c>
      <c r="V8" s="83" t="s">
        <v>25</v>
      </c>
      <c r="W8" s="33" t="s">
        <v>2</v>
      </c>
      <c r="X8" s="34" t="s">
        <v>3</v>
      </c>
      <c r="Y8" s="27"/>
      <c r="Z8" s="27"/>
      <c r="AA8" s="27"/>
      <c r="AB8" s="27"/>
      <c r="AC8" s="27"/>
      <c r="AD8" s="27"/>
      <c r="AE8" s="27"/>
      <c r="AF8" s="27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9"/>
    </row>
    <row r="9" spans="1:153" s="3" customFormat="1" ht="33" customHeight="1" x14ac:dyDescent="0.4">
      <c r="A9" s="124">
        <v>7591285000470</v>
      </c>
      <c r="B9" s="51" t="s">
        <v>46</v>
      </c>
      <c r="C9" s="51" t="s">
        <v>47</v>
      </c>
      <c r="D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" s="118" t="s">
        <v>525</v>
      </c>
      <c r="F9" s="75" t="s">
        <v>526</v>
      </c>
      <c r="G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" s="77">
        <v>1</v>
      </c>
      <c r="J9" s="52">
        <v>25.35</v>
      </c>
      <c r="K9" s="53">
        <f>Tabla3[[#This Row],[PRECIOS]]-Tabla3[[#This Row],[PRECIOS]]*10%</f>
        <v>22.815000000000001</v>
      </c>
      <c r="L9" s="101"/>
      <c r="M9" s="54"/>
      <c r="N9" s="55">
        <f>IFERROR(Tabla3[[#This Row],[PRECIOS]]-Tabla3[[#This Row],[PRECIOS]]*Tabla3[[#This Row],[% PRODUCTO]]," ")</f>
        <v>25.35</v>
      </c>
      <c r="O9" s="54"/>
      <c r="P9" s="55">
        <f>IFERROR(Tabla3[[#This Row],[OCULTAR2]]-Tabla3[[#This Row],[OCULTAR2]]*Tabla3[[#This Row],[% LÍNEA]]," ")</f>
        <v>25.35</v>
      </c>
      <c r="Q9" s="56">
        <f>IFERROR(Tabla3[[#This Row],[% PRODUCTO]]+Tabla3[[#This Row],[% LÍNEA]]," ")</f>
        <v>0</v>
      </c>
      <c r="R9" s="53">
        <f>Tabla3[[#This Row],[OCULTAR3]]</f>
        <v>25.35</v>
      </c>
      <c r="S9" s="53">
        <f>Tabla3[[#This Row],[PRECIO SIN %]]-Tabla3[[#This Row],[PRECIO SIN %]]*10%</f>
        <v>22.815000000000001</v>
      </c>
      <c r="T9" s="80">
        <f>(Tabla3[[#This Row],[PRECIO CON DESCT.]]-(Tabla3[[#This Row],[PRECIO CON DESCT.]]*$T$6))</f>
        <v>14.37345</v>
      </c>
      <c r="U9" s="96"/>
      <c r="V9" s="94">
        <f>Tabla3[[#This Row],[PRECIO %      en $]]*Tabla3[[#This Row],[PEDIDO ]]</f>
        <v>0</v>
      </c>
      <c r="W9" s="57">
        <f>Tabla3[[#This Row],[PRECIO CON DESCT.]]*Tabla3[[#This Row],[PEDIDO ]]</f>
        <v>0</v>
      </c>
      <c r="X9" s="58">
        <f>Tabla3[[#This Row],[PRECIO SIN %]]*Tabla3[[#This Row],[PEDIDO ]]</f>
        <v>0</v>
      </c>
      <c r="Y9" s="28"/>
      <c r="Z9" s="28"/>
      <c r="AA9" s="28"/>
      <c r="AB9" s="28"/>
      <c r="AC9" s="28"/>
      <c r="AD9" s="28"/>
      <c r="AE9" s="28"/>
      <c r="AF9" s="28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20"/>
    </row>
    <row r="10" spans="1:153" s="3" customFormat="1" ht="33" customHeight="1" x14ac:dyDescent="0.4">
      <c r="A10" s="125">
        <v>7591285001101</v>
      </c>
      <c r="B10" s="59" t="s">
        <v>46</v>
      </c>
      <c r="C10" s="59" t="s">
        <v>47</v>
      </c>
      <c r="D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" s="119" t="s">
        <v>527</v>
      </c>
      <c r="F10" s="76" t="s">
        <v>526</v>
      </c>
      <c r="G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" s="78">
        <v>3</v>
      </c>
      <c r="J10" s="52">
        <v>33.666670000000003</v>
      </c>
      <c r="K10" s="60">
        <f>Tabla3[[#This Row],[PRECIOS]]-Tabla3[[#This Row],[PRECIOS]]*10%</f>
        <v>30.300003000000004</v>
      </c>
      <c r="L10" s="101"/>
      <c r="M10" s="61"/>
      <c r="N10" s="55">
        <f>IFERROR(Tabla3[[#This Row],[PRECIOS]]-Tabla3[[#This Row],[PRECIOS]]*Tabla3[[#This Row],[% PRODUCTO]]," ")</f>
        <v>33.666670000000003</v>
      </c>
      <c r="O10" s="61"/>
      <c r="P10" s="55">
        <f>IFERROR(Tabla3[[#This Row],[OCULTAR2]]-Tabla3[[#This Row],[OCULTAR2]]*Tabla3[[#This Row],[% LÍNEA]]," ")</f>
        <v>33.666670000000003</v>
      </c>
      <c r="Q10" s="56">
        <f>IFERROR(Tabla3[[#This Row],[% PRODUCTO]]+Tabla3[[#This Row],[% LÍNEA]]," ")</f>
        <v>0</v>
      </c>
      <c r="R10" s="60">
        <f>Tabla3[[#This Row],[OCULTAR3]]</f>
        <v>33.666670000000003</v>
      </c>
      <c r="S10" s="60">
        <f>Tabla3[[#This Row],[PRECIO SIN %]]-Tabla3[[#This Row],[PRECIO SIN %]]*10%</f>
        <v>30.300003000000004</v>
      </c>
      <c r="T10" s="80">
        <f>(Tabla3[[#This Row],[PRECIO CON DESCT.]]-(Tabla3[[#This Row],[PRECIO CON DESCT.]]*$T$6))</f>
        <v>19.089001890000002</v>
      </c>
      <c r="U10" s="96"/>
      <c r="V10" s="94">
        <f>Tabla3[[#This Row],[PRECIO %      en $]]*Tabla3[[#This Row],[PEDIDO ]]</f>
        <v>0</v>
      </c>
      <c r="W10" s="57">
        <f>Tabla3[[#This Row],[PRECIO CON DESCT.]]*Tabla3[[#This Row],[PEDIDO ]]</f>
        <v>0</v>
      </c>
      <c r="X10" s="58">
        <f>Tabla3[[#This Row],[PRECIO SIN %]]*Tabla3[[#This Row],[PEDIDO ]]</f>
        <v>0</v>
      </c>
      <c r="Y10" s="28"/>
      <c r="Z10" s="28"/>
      <c r="AA10" s="28"/>
      <c r="AB10" s="28"/>
      <c r="AC10" s="28"/>
      <c r="AD10" s="28"/>
      <c r="AE10" s="28"/>
      <c r="AF10" s="28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20"/>
    </row>
    <row r="11" spans="1:153" s="3" customFormat="1" ht="33" customHeight="1" x14ac:dyDescent="0.4">
      <c r="A11" s="124">
        <v>7591285001088</v>
      </c>
      <c r="B11" s="51" t="s">
        <v>46</v>
      </c>
      <c r="C11" s="51" t="s">
        <v>47</v>
      </c>
      <c r="D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" s="118" t="s">
        <v>528</v>
      </c>
      <c r="F11" s="75" t="s">
        <v>526</v>
      </c>
      <c r="G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" s="77">
        <v>4</v>
      </c>
      <c r="J11" s="52">
        <v>37.333329999999997</v>
      </c>
      <c r="K11" s="53">
        <f>Tabla3[[#This Row],[PRECIOS]]-Tabla3[[#This Row],[PRECIOS]]*10%</f>
        <v>33.599996999999995</v>
      </c>
      <c r="L11" s="101"/>
      <c r="M11" s="54"/>
      <c r="N11" s="55">
        <f>IFERROR(Tabla3[[#This Row],[PRECIOS]]-Tabla3[[#This Row],[PRECIOS]]*Tabla3[[#This Row],[% PRODUCTO]]," ")</f>
        <v>37.333329999999997</v>
      </c>
      <c r="O11" s="54"/>
      <c r="P11" s="55">
        <f>IFERROR(Tabla3[[#This Row],[OCULTAR2]]-Tabla3[[#This Row],[OCULTAR2]]*Tabla3[[#This Row],[% LÍNEA]]," ")</f>
        <v>37.333329999999997</v>
      </c>
      <c r="Q11" s="56">
        <f>IFERROR(Tabla3[[#This Row],[% PRODUCTO]]+Tabla3[[#This Row],[% LÍNEA]]," ")</f>
        <v>0</v>
      </c>
      <c r="R11" s="53">
        <f>Tabla3[[#This Row],[OCULTAR3]]</f>
        <v>37.333329999999997</v>
      </c>
      <c r="S11" s="53">
        <f>Tabla3[[#This Row],[PRECIO SIN %]]-Tabla3[[#This Row],[PRECIO SIN %]]*10%</f>
        <v>33.599996999999995</v>
      </c>
      <c r="T11" s="80">
        <f>(Tabla3[[#This Row],[PRECIO CON DESCT.]]-(Tabla3[[#This Row],[PRECIO CON DESCT.]]*$T$6))</f>
        <v>21.167998109999999</v>
      </c>
      <c r="U11" s="96"/>
      <c r="V11" s="94">
        <f>Tabla3[[#This Row],[PRECIO %      en $]]*Tabla3[[#This Row],[PEDIDO ]]</f>
        <v>0</v>
      </c>
      <c r="W11" s="57">
        <f>Tabla3[[#This Row],[PRECIO CON DESCT.]]*Tabla3[[#This Row],[PEDIDO ]]</f>
        <v>0</v>
      </c>
      <c r="X11" s="58">
        <f>Tabla3[[#This Row],[PRECIO SIN %]]*Tabla3[[#This Row],[PEDIDO ]]</f>
        <v>0</v>
      </c>
      <c r="Y11" s="28"/>
      <c r="Z11" s="28"/>
      <c r="AA11" s="28"/>
      <c r="AB11" s="28"/>
      <c r="AC11" s="28"/>
      <c r="AD11" s="28"/>
      <c r="AE11" s="28"/>
      <c r="AF11" s="28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20"/>
    </row>
    <row r="12" spans="1:153" s="3" customFormat="1" ht="33" customHeight="1" x14ac:dyDescent="0.4">
      <c r="A12" s="125">
        <v>7591285000388</v>
      </c>
      <c r="B12" s="59" t="s">
        <v>46</v>
      </c>
      <c r="C12" s="59" t="s">
        <v>47</v>
      </c>
      <c r="D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" s="119" t="s">
        <v>529</v>
      </c>
      <c r="F12" s="76" t="s">
        <v>526</v>
      </c>
      <c r="G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" s="78">
        <v>1</v>
      </c>
      <c r="J12" s="52">
        <v>37.333329999999997</v>
      </c>
      <c r="K12" s="60">
        <f>Tabla3[[#This Row],[PRECIOS]]-Tabla3[[#This Row],[PRECIOS]]*10%</f>
        <v>33.599996999999995</v>
      </c>
      <c r="L12" s="101"/>
      <c r="M12" s="61"/>
      <c r="N12" s="55">
        <f>IFERROR(Tabla3[[#This Row],[PRECIOS]]-Tabla3[[#This Row],[PRECIOS]]*Tabla3[[#This Row],[% PRODUCTO]]," ")</f>
        <v>37.333329999999997</v>
      </c>
      <c r="O12" s="61"/>
      <c r="P12" s="55">
        <f>IFERROR(Tabla3[[#This Row],[OCULTAR2]]-Tabla3[[#This Row],[OCULTAR2]]*Tabla3[[#This Row],[% LÍNEA]]," ")</f>
        <v>37.333329999999997</v>
      </c>
      <c r="Q12" s="56">
        <f>IFERROR(Tabla3[[#This Row],[% PRODUCTO]]+Tabla3[[#This Row],[% LÍNEA]]," ")</f>
        <v>0</v>
      </c>
      <c r="R12" s="60">
        <f>Tabla3[[#This Row],[OCULTAR3]]</f>
        <v>37.333329999999997</v>
      </c>
      <c r="S12" s="60">
        <f>Tabla3[[#This Row],[PRECIO SIN %]]-Tabla3[[#This Row],[PRECIO SIN %]]*10%</f>
        <v>33.599996999999995</v>
      </c>
      <c r="T12" s="80">
        <f>(Tabla3[[#This Row],[PRECIO CON DESCT.]]-(Tabla3[[#This Row],[PRECIO CON DESCT.]]*$T$6))</f>
        <v>21.167998109999999</v>
      </c>
      <c r="U12" s="96"/>
      <c r="V12" s="94">
        <f>Tabla3[[#This Row],[PRECIO %      en $]]*Tabla3[[#This Row],[PEDIDO ]]</f>
        <v>0</v>
      </c>
      <c r="W12" s="57">
        <f>Tabla3[[#This Row],[PRECIO CON DESCT.]]*Tabla3[[#This Row],[PEDIDO ]]</f>
        <v>0</v>
      </c>
      <c r="X12" s="58">
        <f>Tabla3[[#This Row],[PRECIO SIN %]]*Tabla3[[#This Row],[PEDIDO ]]</f>
        <v>0</v>
      </c>
      <c r="Y12" s="28"/>
      <c r="Z12" s="28"/>
      <c r="AA12" s="28"/>
      <c r="AB12" s="28"/>
      <c r="AC12" s="28"/>
      <c r="AD12" s="28"/>
      <c r="AE12" s="28"/>
      <c r="AF12" s="28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20"/>
    </row>
    <row r="13" spans="1:153" s="3" customFormat="1" ht="33" customHeight="1" x14ac:dyDescent="0.4">
      <c r="A13" s="124">
        <v>7591285001149</v>
      </c>
      <c r="B13" s="51" t="s">
        <v>46</v>
      </c>
      <c r="C13" s="51" t="s">
        <v>47</v>
      </c>
      <c r="D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" s="118" t="s">
        <v>530</v>
      </c>
      <c r="F13" s="75" t="s">
        <v>526</v>
      </c>
      <c r="G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" s="77">
        <v>3</v>
      </c>
      <c r="J13" s="52">
        <v>31.99</v>
      </c>
      <c r="K13" s="53">
        <f>Tabla3[[#This Row],[PRECIOS]]-Tabla3[[#This Row],[PRECIOS]]*10%</f>
        <v>28.790999999999997</v>
      </c>
      <c r="L13" s="101"/>
      <c r="M13" s="54"/>
      <c r="N13" s="55">
        <f>IFERROR(Tabla3[[#This Row],[PRECIOS]]-Tabla3[[#This Row],[PRECIOS]]*Tabla3[[#This Row],[% PRODUCTO]]," ")</f>
        <v>31.99</v>
      </c>
      <c r="O13" s="54"/>
      <c r="P13" s="55">
        <f>IFERROR(Tabla3[[#This Row],[OCULTAR2]]-Tabla3[[#This Row],[OCULTAR2]]*Tabla3[[#This Row],[% LÍNEA]]," ")</f>
        <v>31.99</v>
      </c>
      <c r="Q13" s="56">
        <f>IFERROR(Tabla3[[#This Row],[% PRODUCTO]]+Tabla3[[#This Row],[% LÍNEA]]," ")</f>
        <v>0</v>
      </c>
      <c r="R13" s="53">
        <f>Tabla3[[#This Row],[OCULTAR3]]</f>
        <v>31.99</v>
      </c>
      <c r="S13" s="53">
        <f>Tabla3[[#This Row],[PRECIO SIN %]]-Tabla3[[#This Row],[PRECIO SIN %]]*10%</f>
        <v>28.790999999999997</v>
      </c>
      <c r="T13" s="80">
        <f>(Tabla3[[#This Row],[PRECIO CON DESCT.]]-(Tabla3[[#This Row],[PRECIO CON DESCT.]]*$T$6))</f>
        <v>18.138329999999996</v>
      </c>
      <c r="U13" s="96"/>
      <c r="V13" s="94">
        <f>Tabla3[[#This Row],[PRECIO %      en $]]*Tabla3[[#This Row],[PEDIDO ]]</f>
        <v>0</v>
      </c>
      <c r="W13" s="57">
        <f>Tabla3[[#This Row],[PRECIO CON DESCT.]]*Tabla3[[#This Row],[PEDIDO ]]</f>
        <v>0</v>
      </c>
      <c r="X13" s="58">
        <f>Tabla3[[#This Row],[PRECIO SIN %]]*Tabla3[[#This Row],[PEDIDO ]]</f>
        <v>0</v>
      </c>
      <c r="Y13" s="28"/>
      <c r="Z13" s="28"/>
      <c r="AA13" s="28"/>
      <c r="AB13" s="28"/>
      <c r="AC13" s="28"/>
      <c r="AD13" s="28"/>
      <c r="AE13" s="28"/>
      <c r="AF13" s="28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20"/>
    </row>
    <row r="14" spans="1:153" s="3" customFormat="1" ht="33" customHeight="1" x14ac:dyDescent="0.4">
      <c r="A14" s="125">
        <v>7591285000821</v>
      </c>
      <c r="B14" s="59" t="s">
        <v>46</v>
      </c>
      <c r="C14" s="59" t="s">
        <v>47</v>
      </c>
      <c r="D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" s="119" t="s">
        <v>531</v>
      </c>
      <c r="F14" s="76" t="s">
        <v>526</v>
      </c>
      <c r="G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" s="78">
        <v>3</v>
      </c>
      <c r="J14" s="52">
        <v>30.41</v>
      </c>
      <c r="K14" s="60">
        <f>Tabla3[[#This Row],[PRECIOS]]-Tabla3[[#This Row],[PRECIOS]]*10%</f>
        <v>27.369</v>
      </c>
      <c r="L14" s="101"/>
      <c r="M14" s="61"/>
      <c r="N14" s="55">
        <f>IFERROR(Tabla3[[#This Row],[PRECIOS]]-Tabla3[[#This Row],[PRECIOS]]*Tabla3[[#This Row],[% PRODUCTO]]," ")</f>
        <v>30.41</v>
      </c>
      <c r="O14" s="61"/>
      <c r="P14" s="55">
        <f>IFERROR(Tabla3[[#This Row],[OCULTAR2]]-Tabla3[[#This Row],[OCULTAR2]]*Tabla3[[#This Row],[% LÍNEA]]," ")</f>
        <v>30.41</v>
      </c>
      <c r="Q14" s="56">
        <f>IFERROR(Tabla3[[#This Row],[% PRODUCTO]]+Tabla3[[#This Row],[% LÍNEA]]," ")</f>
        <v>0</v>
      </c>
      <c r="R14" s="60">
        <f>Tabla3[[#This Row],[OCULTAR3]]</f>
        <v>30.41</v>
      </c>
      <c r="S14" s="60">
        <f>Tabla3[[#This Row],[PRECIO SIN %]]-Tabla3[[#This Row],[PRECIO SIN %]]*10%</f>
        <v>27.369</v>
      </c>
      <c r="T14" s="80">
        <f>(Tabla3[[#This Row],[PRECIO CON DESCT.]]-(Tabla3[[#This Row],[PRECIO CON DESCT.]]*$T$6))</f>
        <v>17.242470000000001</v>
      </c>
      <c r="U14" s="96"/>
      <c r="V14" s="94">
        <f>Tabla3[[#This Row],[PRECIO %      en $]]*Tabla3[[#This Row],[PEDIDO ]]</f>
        <v>0</v>
      </c>
      <c r="W14" s="57">
        <f>Tabla3[[#This Row],[PRECIO CON DESCT.]]*Tabla3[[#This Row],[PEDIDO ]]</f>
        <v>0</v>
      </c>
      <c r="X14" s="58">
        <f>Tabla3[[#This Row],[PRECIO SIN %]]*Tabla3[[#This Row],[PEDIDO ]]</f>
        <v>0</v>
      </c>
      <c r="Y14" s="28"/>
      <c r="Z14" s="28"/>
      <c r="AA14" s="28"/>
      <c r="AB14" s="28"/>
      <c r="AC14" s="28"/>
      <c r="AD14" s="28"/>
      <c r="AE14" s="28"/>
      <c r="AF14" s="28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20"/>
    </row>
    <row r="15" spans="1:153" s="3" customFormat="1" ht="33" customHeight="1" x14ac:dyDescent="0.4">
      <c r="A15" s="124">
        <v>7591285000746</v>
      </c>
      <c r="B15" s="51" t="s">
        <v>46</v>
      </c>
      <c r="C15" s="51" t="s">
        <v>47</v>
      </c>
      <c r="D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" s="118" t="s">
        <v>532</v>
      </c>
      <c r="F15" s="75" t="s">
        <v>526</v>
      </c>
      <c r="G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" s="77">
        <v>1</v>
      </c>
      <c r="J15" s="52">
        <v>37.888890000000004</v>
      </c>
      <c r="K15" s="53">
        <f>Tabla3[[#This Row],[PRECIOS]]-Tabla3[[#This Row],[PRECIOS]]*10%</f>
        <v>34.100001000000006</v>
      </c>
      <c r="L15" s="101"/>
      <c r="M15" s="54"/>
      <c r="N15" s="55">
        <f>IFERROR(Tabla3[[#This Row],[PRECIOS]]-Tabla3[[#This Row],[PRECIOS]]*Tabla3[[#This Row],[% PRODUCTO]]," ")</f>
        <v>37.888890000000004</v>
      </c>
      <c r="O15" s="54"/>
      <c r="P15" s="55">
        <f>IFERROR(Tabla3[[#This Row],[OCULTAR2]]-Tabla3[[#This Row],[OCULTAR2]]*Tabla3[[#This Row],[% LÍNEA]]," ")</f>
        <v>37.888890000000004</v>
      </c>
      <c r="Q15" s="56">
        <f>IFERROR(Tabla3[[#This Row],[% PRODUCTO]]+Tabla3[[#This Row],[% LÍNEA]]," ")</f>
        <v>0</v>
      </c>
      <c r="R15" s="53">
        <f>Tabla3[[#This Row],[OCULTAR3]]</f>
        <v>37.888890000000004</v>
      </c>
      <c r="S15" s="53">
        <f>Tabla3[[#This Row],[PRECIO SIN %]]-Tabla3[[#This Row],[PRECIO SIN %]]*10%</f>
        <v>34.100001000000006</v>
      </c>
      <c r="T15" s="80">
        <f>(Tabla3[[#This Row],[PRECIO CON DESCT.]]-(Tabla3[[#This Row],[PRECIO CON DESCT.]]*$T$6))</f>
        <v>21.483000630000006</v>
      </c>
      <c r="U15" s="96"/>
      <c r="V15" s="94">
        <f>Tabla3[[#This Row],[PRECIO %      en $]]*Tabla3[[#This Row],[PEDIDO ]]</f>
        <v>0</v>
      </c>
      <c r="W15" s="57">
        <f>Tabla3[[#This Row],[PRECIO CON DESCT.]]*Tabla3[[#This Row],[PEDIDO ]]</f>
        <v>0</v>
      </c>
      <c r="X15" s="58">
        <f>Tabla3[[#This Row],[PRECIO SIN %]]*Tabla3[[#This Row],[PEDIDO ]]</f>
        <v>0</v>
      </c>
      <c r="Y15" s="28"/>
      <c r="Z15" s="28"/>
      <c r="AA15" s="28"/>
      <c r="AB15" s="28"/>
      <c r="AC15" s="28"/>
      <c r="AD15" s="28"/>
      <c r="AE15" s="28"/>
      <c r="AF15" s="28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20"/>
    </row>
    <row r="16" spans="1:153" s="3" customFormat="1" ht="33" customHeight="1" x14ac:dyDescent="0.4">
      <c r="A16" s="125">
        <v>8710428018670</v>
      </c>
      <c r="B16" s="59" t="s">
        <v>46</v>
      </c>
      <c r="C16" s="59" t="s">
        <v>48</v>
      </c>
      <c r="D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" s="119" t="s">
        <v>533</v>
      </c>
      <c r="F16" s="76" t="s">
        <v>526</v>
      </c>
      <c r="G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" s="78">
        <v>19</v>
      </c>
      <c r="J16" s="52">
        <v>8.2222200000000001</v>
      </c>
      <c r="K16" s="60">
        <f>Tabla3[[#This Row],[PRECIOS]]-Tabla3[[#This Row],[PRECIOS]]*10%</f>
        <v>7.3999980000000001</v>
      </c>
      <c r="L16" s="101"/>
      <c r="M16" s="61"/>
      <c r="N16" s="55">
        <f>IFERROR(Tabla3[[#This Row],[PRECIOS]]-Tabla3[[#This Row],[PRECIOS]]*Tabla3[[#This Row],[% PRODUCTO]]," ")</f>
        <v>8.2222200000000001</v>
      </c>
      <c r="O16" s="61"/>
      <c r="P16" s="55">
        <f>IFERROR(Tabla3[[#This Row],[OCULTAR2]]-Tabla3[[#This Row],[OCULTAR2]]*Tabla3[[#This Row],[% LÍNEA]]," ")</f>
        <v>8.2222200000000001</v>
      </c>
      <c r="Q16" s="56">
        <f>IFERROR(Tabla3[[#This Row],[% PRODUCTO]]+Tabla3[[#This Row],[% LÍNEA]]," ")</f>
        <v>0</v>
      </c>
      <c r="R16" s="60">
        <f>Tabla3[[#This Row],[OCULTAR3]]</f>
        <v>8.2222200000000001</v>
      </c>
      <c r="S16" s="60">
        <f>Tabla3[[#This Row],[PRECIO SIN %]]-Tabla3[[#This Row],[PRECIO SIN %]]*10%</f>
        <v>7.3999980000000001</v>
      </c>
      <c r="T16" s="80">
        <f>(Tabla3[[#This Row],[PRECIO CON DESCT.]]-(Tabla3[[#This Row],[PRECIO CON DESCT.]]*$T$6))</f>
        <v>4.6619987399999996</v>
      </c>
      <c r="U16" s="96"/>
      <c r="V16" s="94">
        <f>Tabla3[[#This Row],[PRECIO %      en $]]*Tabla3[[#This Row],[PEDIDO ]]</f>
        <v>0</v>
      </c>
      <c r="W16" s="57">
        <f>Tabla3[[#This Row],[PRECIO CON DESCT.]]*Tabla3[[#This Row],[PEDIDO ]]</f>
        <v>0</v>
      </c>
      <c r="X16" s="58">
        <f>Tabla3[[#This Row],[PRECIO SIN %]]*Tabla3[[#This Row],[PEDIDO ]]</f>
        <v>0</v>
      </c>
      <c r="Y16" s="28"/>
      <c r="Z16" s="28"/>
      <c r="AA16" s="28"/>
      <c r="AB16" s="28"/>
      <c r="AC16" s="28"/>
      <c r="AD16" s="28"/>
      <c r="AE16" s="28"/>
      <c r="AF16" s="28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20"/>
    </row>
    <row r="17" spans="1:153" s="3" customFormat="1" ht="33" customHeight="1" x14ac:dyDescent="0.4">
      <c r="A17" s="124">
        <v>7703186030283</v>
      </c>
      <c r="B17" s="51" t="s">
        <v>46</v>
      </c>
      <c r="C17" s="51" t="s">
        <v>48</v>
      </c>
      <c r="D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" s="118" t="s">
        <v>534</v>
      </c>
      <c r="F17" s="75" t="s">
        <v>526</v>
      </c>
      <c r="G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" s="77">
        <v>23</v>
      </c>
      <c r="J17" s="52">
        <v>8.88889</v>
      </c>
      <c r="K17" s="53">
        <f>Tabla3[[#This Row],[PRECIOS]]-Tabla3[[#This Row],[PRECIOS]]*10%</f>
        <v>8.0000009999999993</v>
      </c>
      <c r="L17" s="101"/>
      <c r="M17" s="54"/>
      <c r="N17" s="55">
        <f>IFERROR(Tabla3[[#This Row],[PRECIOS]]-Tabla3[[#This Row],[PRECIOS]]*Tabla3[[#This Row],[% PRODUCTO]]," ")</f>
        <v>8.88889</v>
      </c>
      <c r="O17" s="54"/>
      <c r="P17" s="55">
        <f>IFERROR(Tabla3[[#This Row],[OCULTAR2]]-Tabla3[[#This Row],[OCULTAR2]]*Tabla3[[#This Row],[% LÍNEA]]," ")</f>
        <v>8.88889</v>
      </c>
      <c r="Q17" s="56">
        <f>IFERROR(Tabla3[[#This Row],[% PRODUCTO]]+Tabla3[[#This Row],[% LÍNEA]]," ")</f>
        <v>0</v>
      </c>
      <c r="R17" s="53">
        <f>Tabla3[[#This Row],[OCULTAR3]]</f>
        <v>8.88889</v>
      </c>
      <c r="S17" s="53">
        <f>Tabla3[[#This Row],[PRECIO SIN %]]-Tabla3[[#This Row],[PRECIO SIN %]]*10%</f>
        <v>8.0000009999999993</v>
      </c>
      <c r="T17" s="80">
        <f>(Tabla3[[#This Row],[PRECIO CON DESCT.]]-(Tabla3[[#This Row],[PRECIO CON DESCT.]]*$T$6))</f>
        <v>5.0400006299999998</v>
      </c>
      <c r="U17" s="96"/>
      <c r="V17" s="94">
        <f>Tabla3[[#This Row],[PRECIO %      en $]]*Tabla3[[#This Row],[PEDIDO ]]</f>
        <v>0</v>
      </c>
      <c r="W17" s="57">
        <f>Tabla3[[#This Row],[PRECIO CON DESCT.]]*Tabla3[[#This Row],[PEDIDO ]]</f>
        <v>0</v>
      </c>
      <c r="X17" s="58">
        <f>Tabla3[[#This Row],[PRECIO SIN %]]*Tabla3[[#This Row],[PEDIDO ]]</f>
        <v>0</v>
      </c>
      <c r="Y17" s="28"/>
      <c r="Z17" s="28"/>
      <c r="AA17" s="28"/>
      <c r="AB17" s="28"/>
      <c r="AC17" s="28"/>
      <c r="AD17" s="28"/>
      <c r="AE17" s="28"/>
      <c r="AF17" s="28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20"/>
    </row>
    <row r="18" spans="1:153" s="3" customFormat="1" ht="33" customHeight="1" x14ac:dyDescent="0.4">
      <c r="A18" s="125">
        <v>8710428020185</v>
      </c>
      <c r="B18" s="59" t="s">
        <v>46</v>
      </c>
      <c r="C18" s="59" t="s">
        <v>48</v>
      </c>
      <c r="D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" s="119" t="s">
        <v>535</v>
      </c>
      <c r="F18" s="76" t="s">
        <v>526</v>
      </c>
      <c r="G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" s="78">
        <v>8</v>
      </c>
      <c r="J18" s="52">
        <v>8.7444400000000009</v>
      </c>
      <c r="K18" s="60">
        <f>Tabla3[[#This Row],[PRECIOS]]-Tabla3[[#This Row],[PRECIOS]]*10%</f>
        <v>7.8699960000000004</v>
      </c>
      <c r="L18" s="101"/>
      <c r="M18" s="61"/>
      <c r="N18" s="55">
        <f>IFERROR(Tabla3[[#This Row],[PRECIOS]]-Tabla3[[#This Row],[PRECIOS]]*Tabla3[[#This Row],[% PRODUCTO]]," ")</f>
        <v>8.7444400000000009</v>
      </c>
      <c r="O18" s="61"/>
      <c r="P18" s="55">
        <f>IFERROR(Tabla3[[#This Row],[OCULTAR2]]-Tabla3[[#This Row],[OCULTAR2]]*Tabla3[[#This Row],[% LÍNEA]]," ")</f>
        <v>8.7444400000000009</v>
      </c>
      <c r="Q18" s="56">
        <f>IFERROR(Tabla3[[#This Row],[% PRODUCTO]]+Tabla3[[#This Row],[% LÍNEA]]," ")</f>
        <v>0</v>
      </c>
      <c r="R18" s="60">
        <f>Tabla3[[#This Row],[OCULTAR3]]</f>
        <v>8.7444400000000009</v>
      </c>
      <c r="S18" s="60">
        <f>Tabla3[[#This Row],[PRECIO SIN %]]-Tabla3[[#This Row],[PRECIO SIN %]]*10%</f>
        <v>7.8699960000000004</v>
      </c>
      <c r="T18" s="80">
        <f>(Tabla3[[#This Row],[PRECIO CON DESCT.]]-(Tabla3[[#This Row],[PRECIO CON DESCT.]]*$T$6))</f>
        <v>4.9580974800000002</v>
      </c>
      <c r="U18" s="96"/>
      <c r="V18" s="94">
        <f>Tabla3[[#This Row],[PRECIO %      en $]]*Tabla3[[#This Row],[PEDIDO ]]</f>
        <v>0</v>
      </c>
      <c r="W18" s="57">
        <f>Tabla3[[#This Row],[PRECIO CON DESCT.]]*Tabla3[[#This Row],[PEDIDO ]]</f>
        <v>0</v>
      </c>
      <c r="X18" s="58">
        <f>Tabla3[[#This Row],[PRECIO SIN %]]*Tabla3[[#This Row],[PEDIDO ]]</f>
        <v>0</v>
      </c>
      <c r="Y18" s="28"/>
      <c r="Z18" s="28"/>
      <c r="AA18" s="28"/>
      <c r="AB18" s="28"/>
      <c r="AC18" s="28"/>
      <c r="AD18" s="28"/>
      <c r="AE18" s="28"/>
      <c r="AF18" s="28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20"/>
    </row>
    <row r="19" spans="1:153" s="3" customFormat="1" ht="33" customHeight="1" x14ac:dyDescent="0.4">
      <c r="A19" s="124">
        <v>7591016161128</v>
      </c>
      <c r="B19" s="51" t="s">
        <v>46</v>
      </c>
      <c r="C19" s="51" t="s">
        <v>49</v>
      </c>
      <c r="D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" s="118" t="s">
        <v>536</v>
      </c>
      <c r="F19" s="75" t="s">
        <v>537</v>
      </c>
      <c r="G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" s="77">
        <v>17</v>
      </c>
      <c r="J19" s="52">
        <v>5.6333299999999999</v>
      </c>
      <c r="K19" s="53">
        <f>Tabla3[[#This Row],[PRECIOS]]-Tabla3[[#This Row],[PRECIOS]]*10%</f>
        <v>5.0699969999999999</v>
      </c>
      <c r="L19" s="101"/>
      <c r="M19" s="54"/>
      <c r="N19" s="55">
        <f>IFERROR(Tabla3[[#This Row],[PRECIOS]]-Tabla3[[#This Row],[PRECIOS]]*Tabla3[[#This Row],[% PRODUCTO]]," ")</f>
        <v>5.6333299999999999</v>
      </c>
      <c r="O19" s="54"/>
      <c r="P19" s="55">
        <f>IFERROR(Tabla3[[#This Row],[OCULTAR2]]-Tabla3[[#This Row],[OCULTAR2]]*Tabla3[[#This Row],[% LÍNEA]]," ")</f>
        <v>5.6333299999999999</v>
      </c>
      <c r="Q19" s="56">
        <f>IFERROR(Tabla3[[#This Row],[% PRODUCTO]]+Tabla3[[#This Row],[% LÍNEA]]," ")</f>
        <v>0</v>
      </c>
      <c r="R19" s="53">
        <f>Tabla3[[#This Row],[OCULTAR3]]</f>
        <v>5.6333299999999999</v>
      </c>
      <c r="S19" s="53">
        <f>Tabla3[[#This Row],[PRECIO SIN %]]-Tabla3[[#This Row],[PRECIO SIN %]]*10%</f>
        <v>5.0699969999999999</v>
      </c>
      <c r="T19" s="80">
        <f>(Tabla3[[#This Row],[PRECIO CON DESCT.]]-(Tabla3[[#This Row],[PRECIO CON DESCT.]]*$T$6))</f>
        <v>3.1940981099999997</v>
      </c>
      <c r="U19" s="96"/>
      <c r="V19" s="94">
        <f>Tabla3[[#This Row],[PRECIO %      en $]]*Tabla3[[#This Row],[PEDIDO ]]</f>
        <v>0</v>
      </c>
      <c r="W19" s="57">
        <f>Tabla3[[#This Row],[PRECIO CON DESCT.]]*Tabla3[[#This Row],[PEDIDO ]]</f>
        <v>0</v>
      </c>
      <c r="X19" s="58">
        <f>Tabla3[[#This Row],[PRECIO SIN %]]*Tabla3[[#This Row],[PEDIDO ]]</f>
        <v>0</v>
      </c>
      <c r="Y19" s="28"/>
      <c r="Z19" s="28"/>
      <c r="AA19" s="28"/>
      <c r="AB19" s="28"/>
      <c r="AC19" s="28"/>
      <c r="AD19" s="28"/>
      <c r="AE19" s="28"/>
      <c r="AF19" s="28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20"/>
    </row>
    <row r="20" spans="1:153" s="3" customFormat="1" ht="33" customHeight="1" x14ac:dyDescent="0.4">
      <c r="A20" s="125">
        <v>7595414001116</v>
      </c>
      <c r="B20" s="59" t="s">
        <v>46</v>
      </c>
      <c r="C20" s="59" t="s">
        <v>50</v>
      </c>
      <c r="D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0" s="119" t="s">
        <v>538</v>
      </c>
      <c r="F20" s="76" t="s">
        <v>537</v>
      </c>
      <c r="G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0" s="78">
        <v>14</v>
      </c>
      <c r="J20" s="52">
        <v>13.33333</v>
      </c>
      <c r="K20" s="60">
        <f>Tabla3[[#This Row],[PRECIOS]]-Tabla3[[#This Row],[PRECIOS]]*10%</f>
        <v>11.999997</v>
      </c>
      <c r="L20" s="101" t="s">
        <v>5327</v>
      </c>
      <c r="M20" s="61"/>
      <c r="N20" s="55">
        <f>IFERROR(Tabla3[[#This Row],[PRECIOS]]-Tabla3[[#This Row],[PRECIOS]]*Tabla3[[#This Row],[% PRODUCTO]]," ")</f>
        <v>13.33333</v>
      </c>
      <c r="O20" s="61"/>
      <c r="P20" s="55">
        <f>IFERROR(Tabla3[[#This Row],[OCULTAR2]]-Tabla3[[#This Row],[OCULTAR2]]*Tabla3[[#This Row],[% LÍNEA]]," ")</f>
        <v>13.33333</v>
      </c>
      <c r="Q20" s="56">
        <f>IFERROR(Tabla3[[#This Row],[% PRODUCTO]]+Tabla3[[#This Row],[% LÍNEA]]," ")</f>
        <v>0</v>
      </c>
      <c r="R20" s="60">
        <f>Tabla3[[#This Row],[OCULTAR3]]</f>
        <v>13.33333</v>
      </c>
      <c r="S20" s="60">
        <f>Tabla3[[#This Row],[PRECIO SIN %]]-Tabla3[[#This Row],[PRECIO SIN %]]*10%</f>
        <v>11.999997</v>
      </c>
      <c r="T20" s="80">
        <f>(Tabla3[[#This Row],[PRECIO CON DESCT.]]-(Tabla3[[#This Row],[PRECIO CON DESCT.]]*$T$6))</f>
        <v>7.5599981100000004</v>
      </c>
      <c r="U20" s="96"/>
      <c r="V20" s="94">
        <f>Tabla3[[#This Row],[PRECIO %      en $]]*Tabla3[[#This Row],[PEDIDO ]]</f>
        <v>0</v>
      </c>
      <c r="W20" s="57">
        <f>Tabla3[[#This Row],[PRECIO CON DESCT.]]*Tabla3[[#This Row],[PEDIDO ]]</f>
        <v>0</v>
      </c>
      <c r="X20" s="58">
        <f>Tabla3[[#This Row],[PRECIO SIN %]]*Tabla3[[#This Row],[PEDIDO ]]</f>
        <v>0</v>
      </c>
      <c r="Y20" s="28"/>
      <c r="Z20" s="28"/>
      <c r="AA20" s="28"/>
      <c r="AB20" s="28"/>
      <c r="AC20" s="28"/>
      <c r="AD20" s="28"/>
      <c r="AE20" s="28"/>
      <c r="AF20" s="28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20"/>
    </row>
    <row r="21" spans="1:153" s="3" customFormat="1" ht="33" customHeight="1" x14ac:dyDescent="0.4">
      <c r="A21" s="124">
        <v>8886472108633</v>
      </c>
      <c r="B21" s="51" t="s">
        <v>46</v>
      </c>
      <c r="C21" s="51" t="s">
        <v>49</v>
      </c>
      <c r="D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1" s="118" t="s">
        <v>539</v>
      </c>
      <c r="F21" s="75" t="s">
        <v>537</v>
      </c>
      <c r="G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1" s="77">
        <v>10</v>
      </c>
      <c r="J21" s="52">
        <v>30.11111</v>
      </c>
      <c r="K21" s="53">
        <f>Tabla3[[#This Row],[PRECIOS]]-Tabla3[[#This Row],[PRECIOS]]*10%</f>
        <v>27.099999</v>
      </c>
      <c r="L21" s="101" t="s">
        <v>5327</v>
      </c>
      <c r="M21" s="54"/>
      <c r="N21" s="55">
        <f>IFERROR(Tabla3[[#This Row],[PRECIOS]]-Tabla3[[#This Row],[PRECIOS]]*Tabla3[[#This Row],[% PRODUCTO]]," ")</f>
        <v>30.11111</v>
      </c>
      <c r="O21" s="54"/>
      <c r="P21" s="55">
        <f>IFERROR(Tabla3[[#This Row],[OCULTAR2]]-Tabla3[[#This Row],[OCULTAR2]]*Tabla3[[#This Row],[% LÍNEA]]," ")</f>
        <v>30.11111</v>
      </c>
      <c r="Q21" s="56">
        <f>IFERROR(Tabla3[[#This Row],[% PRODUCTO]]+Tabla3[[#This Row],[% LÍNEA]]," ")</f>
        <v>0</v>
      </c>
      <c r="R21" s="53">
        <f>Tabla3[[#This Row],[OCULTAR3]]</f>
        <v>30.11111</v>
      </c>
      <c r="S21" s="53">
        <f>Tabla3[[#This Row],[PRECIO SIN %]]-Tabla3[[#This Row],[PRECIO SIN %]]*10%</f>
        <v>27.099999</v>
      </c>
      <c r="T21" s="80">
        <f>(Tabla3[[#This Row],[PRECIO CON DESCT.]]-(Tabla3[[#This Row],[PRECIO CON DESCT.]]*$T$6))</f>
        <v>17.072999369999998</v>
      </c>
      <c r="U21" s="96"/>
      <c r="V21" s="94">
        <f>Tabla3[[#This Row],[PRECIO %      en $]]*Tabla3[[#This Row],[PEDIDO ]]</f>
        <v>0</v>
      </c>
      <c r="W21" s="57">
        <f>Tabla3[[#This Row],[PRECIO CON DESCT.]]*Tabla3[[#This Row],[PEDIDO ]]</f>
        <v>0</v>
      </c>
      <c r="X21" s="58">
        <f>Tabla3[[#This Row],[PRECIO SIN %]]*Tabla3[[#This Row],[PEDIDO ]]</f>
        <v>0</v>
      </c>
      <c r="Y21" s="28"/>
      <c r="Z21" s="28"/>
      <c r="AA21" s="28"/>
      <c r="AB21" s="28"/>
      <c r="AC21" s="28"/>
      <c r="AD21" s="28"/>
      <c r="AE21" s="28"/>
      <c r="AF21" s="28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20"/>
    </row>
    <row r="22" spans="1:153" s="3" customFormat="1" ht="33" customHeight="1" x14ac:dyDescent="0.4">
      <c r="A22" s="125">
        <v>7613036055253</v>
      </c>
      <c r="B22" s="59" t="s">
        <v>46</v>
      </c>
      <c r="C22" s="59" t="s">
        <v>49</v>
      </c>
      <c r="D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" s="119" t="s">
        <v>540</v>
      </c>
      <c r="F22" s="76" t="s">
        <v>537</v>
      </c>
      <c r="G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" s="78">
        <v>10</v>
      </c>
      <c r="J22" s="52">
        <v>17.88889</v>
      </c>
      <c r="K22" s="60">
        <f>Tabla3[[#This Row],[PRECIOS]]-Tabla3[[#This Row],[PRECIOS]]*10%</f>
        <v>16.100000999999999</v>
      </c>
      <c r="L22" s="101"/>
      <c r="M22" s="61"/>
      <c r="N22" s="55">
        <f>IFERROR(Tabla3[[#This Row],[PRECIOS]]-Tabla3[[#This Row],[PRECIOS]]*Tabla3[[#This Row],[% PRODUCTO]]," ")</f>
        <v>17.88889</v>
      </c>
      <c r="O22" s="61"/>
      <c r="P22" s="55">
        <f>IFERROR(Tabla3[[#This Row],[OCULTAR2]]-Tabla3[[#This Row],[OCULTAR2]]*Tabla3[[#This Row],[% LÍNEA]]," ")</f>
        <v>17.88889</v>
      </c>
      <c r="Q22" s="56">
        <f>IFERROR(Tabla3[[#This Row],[% PRODUCTO]]+Tabla3[[#This Row],[% LÍNEA]]," ")</f>
        <v>0</v>
      </c>
      <c r="R22" s="60">
        <f>Tabla3[[#This Row],[OCULTAR3]]</f>
        <v>17.88889</v>
      </c>
      <c r="S22" s="60">
        <f>Tabla3[[#This Row],[PRECIO SIN %]]-Tabla3[[#This Row],[PRECIO SIN %]]*10%</f>
        <v>16.100000999999999</v>
      </c>
      <c r="T22" s="80">
        <f>(Tabla3[[#This Row],[PRECIO CON DESCT.]]-(Tabla3[[#This Row],[PRECIO CON DESCT.]]*$T$6))</f>
        <v>10.14300063</v>
      </c>
      <c r="U22" s="96"/>
      <c r="V22" s="94">
        <f>Tabla3[[#This Row],[PRECIO %      en $]]*Tabla3[[#This Row],[PEDIDO ]]</f>
        <v>0</v>
      </c>
      <c r="W22" s="57">
        <f>Tabla3[[#This Row],[PRECIO CON DESCT.]]*Tabla3[[#This Row],[PEDIDO ]]</f>
        <v>0</v>
      </c>
      <c r="X22" s="58">
        <f>Tabla3[[#This Row],[PRECIO SIN %]]*Tabla3[[#This Row],[PEDIDO ]]</f>
        <v>0</v>
      </c>
      <c r="Y22" s="28"/>
      <c r="Z22" s="28"/>
      <c r="AA22" s="28"/>
      <c r="AB22" s="28"/>
      <c r="AC22" s="28"/>
      <c r="AD22" s="28"/>
      <c r="AE22" s="28"/>
      <c r="AF22" s="28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20"/>
    </row>
    <row r="23" spans="1:153" s="3" customFormat="1" ht="33" customHeight="1" x14ac:dyDescent="0.4">
      <c r="A23" s="124">
        <v>7613034966650</v>
      </c>
      <c r="B23" s="51" t="s">
        <v>46</v>
      </c>
      <c r="C23" s="51" t="s">
        <v>49</v>
      </c>
      <c r="D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" s="118" t="s">
        <v>541</v>
      </c>
      <c r="F23" s="75" t="s">
        <v>537</v>
      </c>
      <c r="G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" s="77">
        <v>3</v>
      </c>
      <c r="J23" s="52">
        <v>16.05556</v>
      </c>
      <c r="K23" s="53">
        <f>Tabla3[[#This Row],[PRECIOS]]-Tabla3[[#This Row],[PRECIOS]]*10%</f>
        <v>14.450004</v>
      </c>
      <c r="L23" s="101"/>
      <c r="M23" s="54"/>
      <c r="N23" s="55">
        <f>IFERROR(Tabla3[[#This Row],[PRECIOS]]-Tabla3[[#This Row],[PRECIOS]]*Tabla3[[#This Row],[% PRODUCTO]]," ")</f>
        <v>16.05556</v>
      </c>
      <c r="O23" s="54"/>
      <c r="P23" s="55">
        <f>IFERROR(Tabla3[[#This Row],[OCULTAR2]]-Tabla3[[#This Row],[OCULTAR2]]*Tabla3[[#This Row],[% LÍNEA]]," ")</f>
        <v>16.05556</v>
      </c>
      <c r="Q23" s="56">
        <f>IFERROR(Tabla3[[#This Row],[% PRODUCTO]]+Tabla3[[#This Row],[% LÍNEA]]," ")</f>
        <v>0</v>
      </c>
      <c r="R23" s="53">
        <f>Tabla3[[#This Row],[OCULTAR3]]</f>
        <v>16.05556</v>
      </c>
      <c r="S23" s="53">
        <f>Tabla3[[#This Row],[PRECIO SIN %]]-Tabla3[[#This Row],[PRECIO SIN %]]*10%</f>
        <v>14.450004</v>
      </c>
      <c r="T23" s="80">
        <f>(Tabla3[[#This Row],[PRECIO CON DESCT.]]-(Tabla3[[#This Row],[PRECIO CON DESCT.]]*$T$6))</f>
        <v>9.1035025199999993</v>
      </c>
      <c r="U23" s="96"/>
      <c r="V23" s="94">
        <f>Tabla3[[#This Row],[PRECIO %      en $]]*Tabla3[[#This Row],[PEDIDO ]]</f>
        <v>0</v>
      </c>
      <c r="W23" s="57">
        <f>Tabla3[[#This Row],[PRECIO CON DESCT.]]*Tabla3[[#This Row],[PEDIDO ]]</f>
        <v>0</v>
      </c>
      <c r="X23" s="58">
        <f>Tabla3[[#This Row],[PRECIO SIN %]]*Tabla3[[#This Row],[PEDIDO ]]</f>
        <v>0</v>
      </c>
      <c r="Y23" s="28"/>
      <c r="Z23" s="28"/>
      <c r="AA23" s="28"/>
      <c r="AB23" s="28"/>
      <c r="AC23" s="28"/>
      <c r="AD23" s="28"/>
      <c r="AE23" s="28"/>
      <c r="AF23" s="28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20"/>
    </row>
    <row r="24" spans="1:153" s="3" customFormat="1" ht="33" customHeight="1" x14ac:dyDescent="0.4">
      <c r="A24" s="125">
        <v>7599700000784</v>
      </c>
      <c r="B24" s="59" t="s">
        <v>46</v>
      </c>
      <c r="C24" s="59" t="s">
        <v>51</v>
      </c>
      <c r="D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" s="119" t="s">
        <v>542</v>
      </c>
      <c r="F24" s="76" t="s">
        <v>537</v>
      </c>
      <c r="G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" s="78">
        <v>7</v>
      </c>
      <c r="J24" s="52">
        <v>22.33333</v>
      </c>
      <c r="K24" s="60">
        <f>Tabla3[[#This Row],[PRECIOS]]-Tabla3[[#This Row],[PRECIOS]]*10%</f>
        <v>20.099997000000002</v>
      </c>
      <c r="L24" s="101"/>
      <c r="M24" s="61"/>
      <c r="N24" s="55">
        <f>IFERROR(Tabla3[[#This Row],[PRECIOS]]-Tabla3[[#This Row],[PRECIOS]]*Tabla3[[#This Row],[% PRODUCTO]]," ")</f>
        <v>22.33333</v>
      </c>
      <c r="O24" s="61"/>
      <c r="P24" s="55">
        <f>IFERROR(Tabla3[[#This Row],[OCULTAR2]]-Tabla3[[#This Row],[OCULTAR2]]*Tabla3[[#This Row],[% LÍNEA]]," ")</f>
        <v>22.33333</v>
      </c>
      <c r="Q24" s="56">
        <f>IFERROR(Tabla3[[#This Row],[% PRODUCTO]]+Tabla3[[#This Row],[% LÍNEA]]," ")</f>
        <v>0</v>
      </c>
      <c r="R24" s="60">
        <f>Tabla3[[#This Row],[OCULTAR3]]</f>
        <v>22.33333</v>
      </c>
      <c r="S24" s="60">
        <f>Tabla3[[#This Row],[PRECIO SIN %]]-Tabla3[[#This Row],[PRECIO SIN %]]*10%</f>
        <v>20.099997000000002</v>
      </c>
      <c r="T24" s="80">
        <f>(Tabla3[[#This Row],[PRECIO CON DESCT.]]-(Tabla3[[#This Row],[PRECIO CON DESCT.]]*$T$6))</f>
        <v>12.66299811</v>
      </c>
      <c r="U24" s="96"/>
      <c r="V24" s="94">
        <f>Tabla3[[#This Row],[PRECIO %      en $]]*Tabla3[[#This Row],[PEDIDO ]]</f>
        <v>0</v>
      </c>
      <c r="W24" s="57">
        <f>Tabla3[[#This Row],[PRECIO CON DESCT.]]*Tabla3[[#This Row],[PEDIDO ]]</f>
        <v>0</v>
      </c>
      <c r="X24" s="58">
        <f>Tabla3[[#This Row],[PRECIO SIN %]]*Tabla3[[#This Row],[PEDIDO ]]</f>
        <v>0</v>
      </c>
      <c r="Y24" s="28"/>
      <c r="Z24" s="28"/>
      <c r="AA24" s="28"/>
      <c r="AB24" s="28"/>
      <c r="AC24" s="28"/>
      <c r="AD24" s="28"/>
      <c r="AE24" s="28"/>
      <c r="AF24" s="28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20"/>
    </row>
    <row r="25" spans="1:153" s="3" customFormat="1" ht="33" customHeight="1" x14ac:dyDescent="0.4">
      <c r="A25" s="124">
        <v>7599700000791</v>
      </c>
      <c r="B25" s="51" t="s">
        <v>46</v>
      </c>
      <c r="C25" s="51" t="s">
        <v>51</v>
      </c>
      <c r="D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" s="118" t="s">
        <v>543</v>
      </c>
      <c r="F25" s="75" t="s">
        <v>537</v>
      </c>
      <c r="G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" s="77">
        <v>7</v>
      </c>
      <c r="J25" s="52">
        <v>22.33333</v>
      </c>
      <c r="K25" s="53">
        <f>Tabla3[[#This Row],[PRECIOS]]-Tabla3[[#This Row],[PRECIOS]]*10%</f>
        <v>20.099997000000002</v>
      </c>
      <c r="L25" s="101"/>
      <c r="M25" s="54"/>
      <c r="N25" s="55">
        <f>IFERROR(Tabla3[[#This Row],[PRECIOS]]-Tabla3[[#This Row],[PRECIOS]]*Tabla3[[#This Row],[% PRODUCTO]]," ")</f>
        <v>22.33333</v>
      </c>
      <c r="O25" s="54"/>
      <c r="P25" s="55">
        <f>IFERROR(Tabla3[[#This Row],[OCULTAR2]]-Tabla3[[#This Row],[OCULTAR2]]*Tabla3[[#This Row],[% LÍNEA]]," ")</f>
        <v>22.33333</v>
      </c>
      <c r="Q25" s="56">
        <f>IFERROR(Tabla3[[#This Row],[% PRODUCTO]]+Tabla3[[#This Row],[% LÍNEA]]," ")</f>
        <v>0</v>
      </c>
      <c r="R25" s="53">
        <f>Tabla3[[#This Row],[OCULTAR3]]</f>
        <v>22.33333</v>
      </c>
      <c r="S25" s="53">
        <f>Tabla3[[#This Row],[PRECIO SIN %]]-Tabla3[[#This Row],[PRECIO SIN %]]*10%</f>
        <v>20.099997000000002</v>
      </c>
      <c r="T25" s="80">
        <f>(Tabla3[[#This Row],[PRECIO CON DESCT.]]-(Tabla3[[#This Row],[PRECIO CON DESCT.]]*$T$6))</f>
        <v>12.66299811</v>
      </c>
      <c r="U25" s="96"/>
      <c r="V25" s="94">
        <f>Tabla3[[#This Row],[PRECIO %      en $]]*Tabla3[[#This Row],[PEDIDO ]]</f>
        <v>0</v>
      </c>
      <c r="W25" s="57">
        <f>Tabla3[[#This Row],[PRECIO CON DESCT.]]*Tabla3[[#This Row],[PEDIDO ]]</f>
        <v>0</v>
      </c>
      <c r="X25" s="58">
        <f>Tabla3[[#This Row],[PRECIO SIN %]]*Tabla3[[#This Row],[PEDIDO ]]</f>
        <v>0</v>
      </c>
      <c r="Y25" s="28"/>
      <c r="Z25" s="28"/>
      <c r="AA25" s="28"/>
      <c r="AB25" s="28"/>
      <c r="AC25" s="28"/>
      <c r="AD25" s="28"/>
      <c r="AE25" s="28"/>
      <c r="AF25" s="28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20"/>
    </row>
    <row r="26" spans="1:153" s="3" customFormat="1" ht="33" customHeight="1" x14ac:dyDescent="0.4">
      <c r="A26" s="125">
        <v>7703186031594</v>
      </c>
      <c r="B26" s="59" t="s">
        <v>46</v>
      </c>
      <c r="C26" s="59" t="s">
        <v>48</v>
      </c>
      <c r="D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" s="119" t="s">
        <v>544</v>
      </c>
      <c r="F26" s="76" t="s">
        <v>526</v>
      </c>
      <c r="G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" s="78">
        <v>3</v>
      </c>
      <c r="J26" s="52">
        <v>51.1</v>
      </c>
      <c r="K26" s="60">
        <f>Tabla3[[#This Row],[PRECIOS]]-Tabla3[[#This Row],[PRECIOS]]*10%</f>
        <v>45.99</v>
      </c>
      <c r="L26" s="101"/>
      <c r="M26" s="61"/>
      <c r="N26" s="55">
        <f>IFERROR(Tabla3[[#This Row],[PRECIOS]]-Tabla3[[#This Row],[PRECIOS]]*Tabla3[[#This Row],[% PRODUCTO]]," ")</f>
        <v>51.1</v>
      </c>
      <c r="O26" s="61"/>
      <c r="P26" s="55">
        <f>IFERROR(Tabla3[[#This Row],[OCULTAR2]]-Tabla3[[#This Row],[OCULTAR2]]*Tabla3[[#This Row],[% LÍNEA]]," ")</f>
        <v>51.1</v>
      </c>
      <c r="Q26" s="56">
        <f>IFERROR(Tabla3[[#This Row],[% PRODUCTO]]+Tabla3[[#This Row],[% LÍNEA]]," ")</f>
        <v>0</v>
      </c>
      <c r="R26" s="60">
        <f>Tabla3[[#This Row],[OCULTAR3]]</f>
        <v>51.1</v>
      </c>
      <c r="S26" s="60">
        <f>Tabla3[[#This Row],[PRECIO SIN %]]-Tabla3[[#This Row],[PRECIO SIN %]]*10%</f>
        <v>45.99</v>
      </c>
      <c r="T26" s="80">
        <f>(Tabla3[[#This Row],[PRECIO CON DESCT.]]-(Tabla3[[#This Row],[PRECIO CON DESCT.]]*$T$6))</f>
        <v>28.973700000000001</v>
      </c>
      <c r="U26" s="96"/>
      <c r="V26" s="94">
        <f>Tabla3[[#This Row],[PRECIO %      en $]]*Tabla3[[#This Row],[PEDIDO ]]</f>
        <v>0</v>
      </c>
      <c r="W26" s="57">
        <f>Tabla3[[#This Row],[PRECIO CON DESCT.]]*Tabla3[[#This Row],[PEDIDO ]]</f>
        <v>0</v>
      </c>
      <c r="X26" s="58">
        <f>Tabla3[[#This Row],[PRECIO SIN %]]*Tabla3[[#This Row],[PEDIDO ]]</f>
        <v>0</v>
      </c>
      <c r="Y26" s="28"/>
      <c r="Z26" s="28"/>
      <c r="AA26" s="28"/>
      <c r="AB26" s="28"/>
      <c r="AC26" s="28"/>
      <c r="AD26" s="28"/>
      <c r="AE26" s="28"/>
      <c r="AF26" s="28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20"/>
    </row>
    <row r="27" spans="1:153" s="3" customFormat="1" ht="33" customHeight="1" x14ac:dyDescent="0.4">
      <c r="A27" s="124">
        <v>7596347794793</v>
      </c>
      <c r="B27" s="51" t="s">
        <v>52</v>
      </c>
      <c r="C27" s="51" t="s">
        <v>53</v>
      </c>
      <c r="D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7" s="118" t="s">
        <v>545</v>
      </c>
      <c r="F27" s="75" t="s">
        <v>537</v>
      </c>
      <c r="G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" s="77">
        <v>1</v>
      </c>
      <c r="J27" s="52">
        <v>15.05556</v>
      </c>
      <c r="K27" s="53">
        <f>Tabla3[[#This Row],[PRECIOS]]-Tabla3[[#This Row],[PRECIOS]]*10%</f>
        <v>13.550003999999999</v>
      </c>
      <c r="L27" s="101"/>
      <c r="M27" s="54"/>
      <c r="N27" s="55">
        <f>IFERROR(Tabla3[[#This Row],[PRECIOS]]-Tabla3[[#This Row],[PRECIOS]]*Tabla3[[#This Row],[% PRODUCTO]]," ")</f>
        <v>15.05556</v>
      </c>
      <c r="O27" s="54"/>
      <c r="P27" s="55">
        <f>IFERROR(Tabla3[[#This Row],[OCULTAR2]]-Tabla3[[#This Row],[OCULTAR2]]*Tabla3[[#This Row],[% LÍNEA]]," ")</f>
        <v>15.05556</v>
      </c>
      <c r="Q27" s="56">
        <f>IFERROR(Tabla3[[#This Row],[% PRODUCTO]]+Tabla3[[#This Row],[% LÍNEA]]," ")</f>
        <v>0</v>
      </c>
      <c r="R27" s="53">
        <f>Tabla3[[#This Row],[OCULTAR3]]</f>
        <v>15.05556</v>
      </c>
      <c r="S27" s="53">
        <f>Tabla3[[#This Row],[PRECIO SIN %]]-Tabla3[[#This Row],[PRECIO SIN %]]*10%</f>
        <v>13.550003999999999</v>
      </c>
      <c r="T27" s="80">
        <f>(Tabla3[[#This Row],[PRECIO CON DESCT.]]-(Tabla3[[#This Row],[PRECIO CON DESCT.]]*$T$6))</f>
        <v>8.5365025199999991</v>
      </c>
      <c r="U27" s="96"/>
      <c r="V27" s="94">
        <f>Tabla3[[#This Row],[PRECIO %      en $]]*Tabla3[[#This Row],[PEDIDO ]]</f>
        <v>0</v>
      </c>
      <c r="W27" s="57">
        <f>Tabla3[[#This Row],[PRECIO CON DESCT.]]*Tabla3[[#This Row],[PEDIDO ]]</f>
        <v>0</v>
      </c>
      <c r="X27" s="58">
        <f>Tabla3[[#This Row],[PRECIO SIN %]]*Tabla3[[#This Row],[PEDIDO ]]</f>
        <v>0</v>
      </c>
      <c r="Y27" s="28"/>
      <c r="Z27" s="28"/>
      <c r="AA27" s="28"/>
      <c r="AB27" s="28"/>
      <c r="AC27" s="28"/>
      <c r="AD27" s="28"/>
      <c r="AE27" s="28"/>
      <c r="AF27" s="28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20"/>
    </row>
    <row r="28" spans="1:153" s="3" customFormat="1" ht="33" customHeight="1" x14ac:dyDescent="0.4">
      <c r="A28" s="125">
        <v>791466996340</v>
      </c>
      <c r="B28" s="59" t="s">
        <v>52</v>
      </c>
      <c r="C28" s="59" t="s">
        <v>54</v>
      </c>
      <c r="D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" s="119" t="s">
        <v>546</v>
      </c>
      <c r="F28" s="76" t="s">
        <v>537</v>
      </c>
      <c r="G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" s="78">
        <v>56</v>
      </c>
      <c r="J28" s="52">
        <v>9.8666699999999992</v>
      </c>
      <c r="K28" s="60">
        <f>Tabla3[[#This Row],[PRECIOS]]-Tabla3[[#This Row],[PRECIOS]]*10%</f>
        <v>8.8800029999999985</v>
      </c>
      <c r="L28" s="101"/>
      <c r="M28" s="61"/>
      <c r="N28" s="55">
        <f>IFERROR(Tabla3[[#This Row],[PRECIOS]]-Tabla3[[#This Row],[PRECIOS]]*Tabla3[[#This Row],[% PRODUCTO]]," ")</f>
        <v>9.8666699999999992</v>
      </c>
      <c r="O28" s="61"/>
      <c r="P28" s="55">
        <f>IFERROR(Tabla3[[#This Row],[OCULTAR2]]-Tabla3[[#This Row],[OCULTAR2]]*Tabla3[[#This Row],[% LÍNEA]]," ")</f>
        <v>9.8666699999999992</v>
      </c>
      <c r="Q28" s="56">
        <f>IFERROR(Tabla3[[#This Row],[% PRODUCTO]]+Tabla3[[#This Row],[% LÍNEA]]," ")</f>
        <v>0</v>
      </c>
      <c r="R28" s="60">
        <f>Tabla3[[#This Row],[OCULTAR3]]</f>
        <v>9.8666699999999992</v>
      </c>
      <c r="S28" s="60">
        <f>Tabla3[[#This Row],[PRECIO SIN %]]-Tabla3[[#This Row],[PRECIO SIN %]]*10%</f>
        <v>8.8800029999999985</v>
      </c>
      <c r="T28" s="80">
        <f>(Tabla3[[#This Row],[PRECIO CON DESCT.]]-(Tabla3[[#This Row],[PRECIO CON DESCT.]]*$T$6))</f>
        <v>5.5944018899999985</v>
      </c>
      <c r="U28" s="96"/>
      <c r="V28" s="94">
        <f>Tabla3[[#This Row],[PRECIO %      en $]]*Tabla3[[#This Row],[PEDIDO ]]</f>
        <v>0</v>
      </c>
      <c r="W28" s="57">
        <f>Tabla3[[#This Row],[PRECIO CON DESCT.]]*Tabla3[[#This Row],[PEDIDO ]]</f>
        <v>0</v>
      </c>
      <c r="X28" s="58">
        <f>Tabla3[[#This Row],[PRECIO SIN %]]*Tabla3[[#This Row],[PEDIDO ]]</f>
        <v>0</v>
      </c>
      <c r="Y28" s="28"/>
      <c r="Z28" s="28"/>
      <c r="AA28" s="28"/>
      <c r="AB28" s="28"/>
      <c r="AC28" s="28"/>
      <c r="AD28" s="28"/>
      <c r="AE28" s="28"/>
      <c r="AF28" s="28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20"/>
    </row>
    <row r="29" spans="1:153" s="3" customFormat="1" ht="33" customHeight="1" x14ac:dyDescent="0.4">
      <c r="A29" s="124">
        <v>7707236126476</v>
      </c>
      <c r="B29" s="51" t="s">
        <v>52</v>
      </c>
      <c r="C29" s="51" t="s">
        <v>55</v>
      </c>
      <c r="D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" s="118" t="s">
        <v>547</v>
      </c>
      <c r="F29" s="75" t="s">
        <v>537</v>
      </c>
      <c r="G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" s="77">
        <v>12</v>
      </c>
      <c r="J29" s="52">
        <v>5.8111100000000002</v>
      </c>
      <c r="K29" s="53">
        <f>Tabla3[[#This Row],[PRECIOS]]-Tabla3[[#This Row],[PRECIOS]]*10%</f>
        <v>5.2299990000000003</v>
      </c>
      <c r="L29" s="101"/>
      <c r="M29" s="54"/>
      <c r="N29" s="55">
        <f>IFERROR(Tabla3[[#This Row],[PRECIOS]]-Tabla3[[#This Row],[PRECIOS]]*Tabla3[[#This Row],[% PRODUCTO]]," ")</f>
        <v>5.8111100000000002</v>
      </c>
      <c r="O29" s="54"/>
      <c r="P29" s="55">
        <f>IFERROR(Tabla3[[#This Row],[OCULTAR2]]-Tabla3[[#This Row],[OCULTAR2]]*Tabla3[[#This Row],[% LÍNEA]]," ")</f>
        <v>5.8111100000000002</v>
      </c>
      <c r="Q29" s="56">
        <f>IFERROR(Tabla3[[#This Row],[% PRODUCTO]]+Tabla3[[#This Row],[% LÍNEA]]," ")</f>
        <v>0</v>
      </c>
      <c r="R29" s="53">
        <f>Tabla3[[#This Row],[OCULTAR3]]</f>
        <v>5.8111100000000002</v>
      </c>
      <c r="S29" s="53">
        <f>Tabla3[[#This Row],[PRECIO SIN %]]-Tabla3[[#This Row],[PRECIO SIN %]]*10%</f>
        <v>5.2299990000000003</v>
      </c>
      <c r="T29" s="80">
        <f>(Tabla3[[#This Row],[PRECIO CON DESCT.]]-(Tabla3[[#This Row],[PRECIO CON DESCT.]]*$T$6))</f>
        <v>3.2948993700000004</v>
      </c>
      <c r="U29" s="96"/>
      <c r="V29" s="94">
        <f>Tabla3[[#This Row],[PRECIO %      en $]]*Tabla3[[#This Row],[PEDIDO ]]</f>
        <v>0</v>
      </c>
      <c r="W29" s="57">
        <f>Tabla3[[#This Row],[PRECIO CON DESCT.]]*Tabla3[[#This Row],[PEDIDO ]]</f>
        <v>0</v>
      </c>
      <c r="X29" s="58">
        <f>Tabla3[[#This Row],[PRECIO SIN %]]*Tabla3[[#This Row],[PEDIDO ]]</f>
        <v>0</v>
      </c>
      <c r="Y29" s="28"/>
      <c r="Z29" s="28"/>
      <c r="AA29" s="28"/>
      <c r="AB29" s="28"/>
      <c r="AC29" s="28"/>
      <c r="AD29" s="28"/>
      <c r="AE29" s="28"/>
      <c r="AF29" s="28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20"/>
    </row>
    <row r="30" spans="1:153" s="3" customFormat="1" ht="33" customHeight="1" x14ac:dyDescent="0.4">
      <c r="A30" s="125">
        <v>7598252001430</v>
      </c>
      <c r="B30" s="59" t="s">
        <v>52</v>
      </c>
      <c r="C30" s="59" t="s">
        <v>56</v>
      </c>
      <c r="D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" s="119" t="s">
        <v>548</v>
      </c>
      <c r="F30" s="76" t="s">
        <v>537</v>
      </c>
      <c r="G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" s="78">
        <v>27</v>
      </c>
      <c r="J30" s="52">
        <v>5.4666699999999997</v>
      </c>
      <c r="K30" s="60">
        <f>Tabla3[[#This Row],[PRECIOS]]-Tabla3[[#This Row],[PRECIOS]]*10%</f>
        <v>4.9200029999999995</v>
      </c>
      <c r="L30" s="101"/>
      <c r="M30" s="61"/>
      <c r="N30" s="55">
        <f>IFERROR(Tabla3[[#This Row],[PRECIOS]]-Tabla3[[#This Row],[PRECIOS]]*Tabla3[[#This Row],[% PRODUCTO]]," ")</f>
        <v>5.4666699999999997</v>
      </c>
      <c r="O30" s="61"/>
      <c r="P30" s="55">
        <f>IFERROR(Tabla3[[#This Row],[OCULTAR2]]-Tabla3[[#This Row],[OCULTAR2]]*Tabla3[[#This Row],[% LÍNEA]]," ")</f>
        <v>5.4666699999999997</v>
      </c>
      <c r="Q30" s="56">
        <f>IFERROR(Tabla3[[#This Row],[% PRODUCTO]]+Tabla3[[#This Row],[% LÍNEA]]," ")</f>
        <v>0</v>
      </c>
      <c r="R30" s="60">
        <f>Tabla3[[#This Row],[OCULTAR3]]</f>
        <v>5.4666699999999997</v>
      </c>
      <c r="S30" s="60">
        <f>Tabla3[[#This Row],[PRECIO SIN %]]-Tabla3[[#This Row],[PRECIO SIN %]]*10%</f>
        <v>4.9200029999999995</v>
      </c>
      <c r="T30" s="80">
        <f>(Tabla3[[#This Row],[PRECIO CON DESCT.]]-(Tabla3[[#This Row],[PRECIO CON DESCT.]]*$T$6))</f>
        <v>3.0996018899999997</v>
      </c>
      <c r="U30" s="96"/>
      <c r="V30" s="94">
        <f>Tabla3[[#This Row],[PRECIO %      en $]]*Tabla3[[#This Row],[PEDIDO ]]</f>
        <v>0</v>
      </c>
      <c r="W30" s="57">
        <f>Tabla3[[#This Row],[PRECIO CON DESCT.]]*Tabla3[[#This Row],[PEDIDO ]]</f>
        <v>0</v>
      </c>
      <c r="X30" s="58">
        <f>Tabla3[[#This Row],[PRECIO SIN %]]*Tabla3[[#This Row],[PEDIDO ]]</f>
        <v>0</v>
      </c>
      <c r="Y30" s="28"/>
      <c r="Z30" s="28"/>
      <c r="AA30" s="28"/>
      <c r="AB30" s="28"/>
      <c r="AC30" s="28"/>
      <c r="AD30" s="28"/>
      <c r="AE30" s="28"/>
      <c r="AF30" s="28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20"/>
    </row>
    <row r="31" spans="1:153" s="3" customFormat="1" ht="33" customHeight="1" x14ac:dyDescent="0.4">
      <c r="A31" s="124">
        <v>8904159499772</v>
      </c>
      <c r="B31" s="51" t="s">
        <v>52</v>
      </c>
      <c r="C31" s="51" t="s">
        <v>57</v>
      </c>
      <c r="D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" s="118" t="s">
        <v>549</v>
      </c>
      <c r="F31" s="75" t="s">
        <v>537</v>
      </c>
      <c r="G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" s="77">
        <v>481</v>
      </c>
      <c r="J31" s="52">
        <v>1.2</v>
      </c>
      <c r="K31" s="53">
        <f>Tabla3[[#This Row],[PRECIOS]]-Tabla3[[#This Row],[PRECIOS]]*10%</f>
        <v>1.08</v>
      </c>
      <c r="L31" s="101"/>
      <c r="M31" s="54"/>
      <c r="N31" s="55">
        <f>IFERROR(Tabla3[[#This Row],[PRECIOS]]-Tabla3[[#This Row],[PRECIOS]]*Tabla3[[#This Row],[% PRODUCTO]]," ")</f>
        <v>1.2</v>
      </c>
      <c r="O31" s="54"/>
      <c r="P31" s="55">
        <f>IFERROR(Tabla3[[#This Row],[OCULTAR2]]-Tabla3[[#This Row],[OCULTAR2]]*Tabla3[[#This Row],[% LÍNEA]]," ")</f>
        <v>1.2</v>
      </c>
      <c r="Q31" s="56">
        <f>IFERROR(Tabla3[[#This Row],[% PRODUCTO]]+Tabla3[[#This Row],[% LÍNEA]]," ")</f>
        <v>0</v>
      </c>
      <c r="R31" s="53">
        <f>Tabla3[[#This Row],[OCULTAR3]]</f>
        <v>1.2</v>
      </c>
      <c r="S31" s="53">
        <f>Tabla3[[#This Row],[PRECIO SIN %]]-Tabla3[[#This Row],[PRECIO SIN %]]*10%</f>
        <v>1.08</v>
      </c>
      <c r="T31" s="80">
        <f>(Tabla3[[#This Row],[PRECIO CON DESCT.]]-(Tabla3[[#This Row],[PRECIO CON DESCT.]]*$T$6))</f>
        <v>0.68040000000000012</v>
      </c>
      <c r="U31" s="96"/>
      <c r="V31" s="94">
        <f>Tabla3[[#This Row],[PRECIO %      en $]]*Tabla3[[#This Row],[PEDIDO ]]</f>
        <v>0</v>
      </c>
      <c r="W31" s="57">
        <f>Tabla3[[#This Row],[PRECIO CON DESCT.]]*Tabla3[[#This Row],[PEDIDO ]]</f>
        <v>0</v>
      </c>
      <c r="X31" s="58">
        <f>Tabla3[[#This Row],[PRECIO SIN %]]*Tabla3[[#This Row],[PEDIDO ]]</f>
        <v>0</v>
      </c>
      <c r="Y31" s="28"/>
      <c r="Z31" s="28"/>
      <c r="AA31" s="28"/>
      <c r="AB31" s="28"/>
      <c r="AC31" s="28"/>
      <c r="AD31" s="28"/>
      <c r="AE31" s="28"/>
      <c r="AF31" s="28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20"/>
    </row>
    <row r="32" spans="1:153" s="3" customFormat="1" ht="33" customHeight="1" x14ac:dyDescent="0.4">
      <c r="A32" s="125">
        <v>7598455000155</v>
      </c>
      <c r="B32" s="59" t="s">
        <v>52</v>
      </c>
      <c r="C32" s="59" t="s">
        <v>58</v>
      </c>
      <c r="D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2" s="119" t="s">
        <v>550</v>
      </c>
      <c r="F32" s="76" t="s">
        <v>537</v>
      </c>
      <c r="G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" s="78">
        <v>1007</v>
      </c>
      <c r="J32" s="52">
        <v>1.06667</v>
      </c>
      <c r="K32" s="60">
        <f>Tabla3[[#This Row],[PRECIOS]]-Tabla3[[#This Row],[PRECIOS]]*10%</f>
        <v>0.96000299999999994</v>
      </c>
      <c r="L32" s="101"/>
      <c r="M32" s="61"/>
      <c r="N32" s="55">
        <f>IFERROR(Tabla3[[#This Row],[PRECIOS]]-Tabla3[[#This Row],[PRECIOS]]*Tabla3[[#This Row],[% PRODUCTO]]," ")</f>
        <v>1.06667</v>
      </c>
      <c r="O32" s="61"/>
      <c r="P32" s="55">
        <f>IFERROR(Tabla3[[#This Row],[OCULTAR2]]-Tabla3[[#This Row],[OCULTAR2]]*Tabla3[[#This Row],[% LÍNEA]]," ")</f>
        <v>1.06667</v>
      </c>
      <c r="Q32" s="56">
        <f>IFERROR(Tabla3[[#This Row],[% PRODUCTO]]+Tabla3[[#This Row],[% LÍNEA]]," ")</f>
        <v>0</v>
      </c>
      <c r="R32" s="60">
        <f>Tabla3[[#This Row],[OCULTAR3]]</f>
        <v>1.06667</v>
      </c>
      <c r="S32" s="60">
        <f>Tabla3[[#This Row],[PRECIO SIN %]]-Tabla3[[#This Row],[PRECIO SIN %]]*10%</f>
        <v>0.96000299999999994</v>
      </c>
      <c r="T32" s="80">
        <f>(Tabla3[[#This Row],[PRECIO CON DESCT.]]-(Tabla3[[#This Row],[PRECIO CON DESCT.]]*$T$6))</f>
        <v>0.60480188999999995</v>
      </c>
      <c r="U32" s="96"/>
      <c r="V32" s="94">
        <f>Tabla3[[#This Row],[PRECIO %      en $]]*Tabla3[[#This Row],[PEDIDO ]]</f>
        <v>0</v>
      </c>
      <c r="W32" s="57">
        <f>Tabla3[[#This Row],[PRECIO CON DESCT.]]*Tabla3[[#This Row],[PEDIDO ]]</f>
        <v>0</v>
      </c>
      <c r="X32" s="58">
        <f>Tabla3[[#This Row],[PRECIO SIN %]]*Tabla3[[#This Row],[PEDIDO ]]</f>
        <v>0</v>
      </c>
      <c r="Y32" s="28"/>
      <c r="Z32" s="28"/>
      <c r="AA32" s="28"/>
      <c r="AB32" s="28"/>
      <c r="AC32" s="28"/>
      <c r="AD32" s="28"/>
      <c r="AE32" s="28"/>
      <c r="AF32" s="28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20"/>
    </row>
    <row r="33" spans="1:153" s="3" customFormat="1" ht="33" customHeight="1" x14ac:dyDescent="0.4">
      <c r="A33" s="124">
        <v>8906122857077</v>
      </c>
      <c r="B33" s="51" t="s">
        <v>52</v>
      </c>
      <c r="C33" s="51" t="s">
        <v>59</v>
      </c>
      <c r="D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" s="118" t="s">
        <v>551</v>
      </c>
      <c r="F33" s="75" t="s">
        <v>537</v>
      </c>
      <c r="G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" s="77">
        <v>170</v>
      </c>
      <c r="J33" s="52">
        <v>1</v>
      </c>
      <c r="K33" s="53">
        <f>Tabla3[[#This Row],[PRECIOS]]-Tabla3[[#This Row],[PRECIOS]]*10%</f>
        <v>0.9</v>
      </c>
      <c r="L33" s="101"/>
      <c r="M33" s="54"/>
      <c r="N33" s="55">
        <f>IFERROR(Tabla3[[#This Row],[PRECIOS]]-Tabla3[[#This Row],[PRECIOS]]*Tabla3[[#This Row],[% PRODUCTO]]," ")</f>
        <v>1</v>
      </c>
      <c r="O33" s="54"/>
      <c r="P33" s="55">
        <f>IFERROR(Tabla3[[#This Row],[OCULTAR2]]-Tabla3[[#This Row],[OCULTAR2]]*Tabla3[[#This Row],[% LÍNEA]]," ")</f>
        <v>1</v>
      </c>
      <c r="Q33" s="56">
        <f>IFERROR(Tabla3[[#This Row],[% PRODUCTO]]+Tabla3[[#This Row],[% LÍNEA]]," ")</f>
        <v>0</v>
      </c>
      <c r="R33" s="53">
        <f>Tabla3[[#This Row],[OCULTAR3]]</f>
        <v>1</v>
      </c>
      <c r="S33" s="53">
        <f>Tabla3[[#This Row],[PRECIO SIN %]]-Tabla3[[#This Row],[PRECIO SIN %]]*10%</f>
        <v>0.9</v>
      </c>
      <c r="T33" s="80">
        <f>(Tabla3[[#This Row],[PRECIO CON DESCT.]]-(Tabla3[[#This Row],[PRECIO CON DESCT.]]*$T$6))</f>
        <v>0.56699999999999995</v>
      </c>
      <c r="U33" s="96"/>
      <c r="V33" s="94">
        <f>Tabla3[[#This Row],[PRECIO %      en $]]*Tabla3[[#This Row],[PEDIDO ]]</f>
        <v>0</v>
      </c>
      <c r="W33" s="57">
        <f>Tabla3[[#This Row],[PRECIO CON DESCT.]]*Tabla3[[#This Row],[PEDIDO ]]</f>
        <v>0</v>
      </c>
      <c r="X33" s="58">
        <f>Tabla3[[#This Row],[PRECIO SIN %]]*Tabla3[[#This Row],[PEDIDO ]]</f>
        <v>0</v>
      </c>
      <c r="Y33" s="28"/>
      <c r="Z33" s="28"/>
      <c r="AA33" s="28"/>
      <c r="AB33" s="28"/>
      <c r="AC33" s="28"/>
      <c r="AD33" s="28"/>
      <c r="AE33" s="28"/>
      <c r="AF33" s="28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20"/>
    </row>
    <row r="34" spans="1:153" s="3" customFormat="1" ht="33" customHeight="1" x14ac:dyDescent="0.4">
      <c r="A34" s="125">
        <v>7598127001930</v>
      </c>
      <c r="B34" s="59" t="s">
        <v>52</v>
      </c>
      <c r="C34" s="59" t="s">
        <v>60</v>
      </c>
      <c r="D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" s="119" t="s">
        <v>552</v>
      </c>
      <c r="F34" s="76" t="s">
        <v>537</v>
      </c>
      <c r="G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" s="78">
        <v>5438</v>
      </c>
      <c r="J34" s="52">
        <v>0.34444000000000002</v>
      </c>
      <c r="K34" s="60">
        <f>Tabla3[[#This Row],[PRECIOS]]-Tabla3[[#This Row],[PRECIOS]]*10%</f>
        <v>0.30999600000000005</v>
      </c>
      <c r="L34" s="101"/>
      <c r="M34" s="61"/>
      <c r="N34" s="55">
        <f>IFERROR(Tabla3[[#This Row],[PRECIOS]]-Tabla3[[#This Row],[PRECIOS]]*Tabla3[[#This Row],[% PRODUCTO]]," ")</f>
        <v>0.34444000000000002</v>
      </c>
      <c r="O34" s="61"/>
      <c r="P34" s="55">
        <f>IFERROR(Tabla3[[#This Row],[OCULTAR2]]-Tabla3[[#This Row],[OCULTAR2]]*Tabla3[[#This Row],[% LÍNEA]]," ")</f>
        <v>0.34444000000000002</v>
      </c>
      <c r="Q34" s="56">
        <f>IFERROR(Tabla3[[#This Row],[% PRODUCTO]]+Tabla3[[#This Row],[% LÍNEA]]," ")</f>
        <v>0</v>
      </c>
      <c r="R34" s="60">
        <f>Tabla3[[#This Row],[OCULTAR3]]</f>
        <v>0.34444000000000002</v>
      </c>
      <c r="S34" s="60">
        <f>Tabla3[[#This Row],[PRECIO SIN %]]-Tabla3[[#This Row],[PRECIO SIN %]]*10%</f>
        <v>0.30999600000000005</v>
      </c>
      <c r="T34" s="80">
        <f>(Tabla3[[#This Row],[PRECIO CON DESCT.]]-(Tabla3[[#This Row],[PRECIO CON DESCT.]]*$T$6))</f>
        <v>0.19529748000000002</v>
      </c>
      <c r="U34" s="96"/>
      <c r="V34" s="94">
        <f>Tabla3[[#This Row],[PRECIO %      en $]]*Tabla3[[#This Row],[PEDIDO ]]</f>
        <v>0</v>
      </c>
      <c r="W34" s="57">
        <f>Tabla3[[#This Row],[PRECIO CON DESCT.]]*Tabla3[[#This Row],[PEDIDO ]]</f>
        <v>0</v>
      </c>
      <c r="X34" s="58">
        <f>Tabla3[[#This Row],[PRECIO SIN %]]*Tabla3[[#This Row],[PEDIDO ]]</f>
        <v>0</v>
      </c>
      <c r="Y34" s="28"/>
      <c r="Z34" s="28"/>
      <c r="AA34" s="28"/>
      <c r="AB34" s="28"/>
      <c r="AC34" s="28"/>
      <c r="AD34" s="28"/>
      <c r="AE34" s="28"/>
      <c r="AF34" s="28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20"/>
    </row>
    <row r="35" spans="1:153" s="3" customFormat="1" ht="33" customHeight="1" x14ac:dyDescent="0.4">
      <c r="A35" s="124">
        <v>745125571843</v>
      </c>
      <c r="B35" s="51" t="s">
        <v>52</v>
      </c>
      <c r="C35" s="51" t="s">
        <v>61</v>
      </c>
      <c r="D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" s="118" t="s">
        <v>553</v>
      </c>
      <c r="F35" s="75" t="s">
        <v>537</v>
      </c>
      <c r="G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" s="77">
        <v>4707</v>
      </c>
      <c r="J35" s="52">
        <v>0.61111000000000004</v>
      </c>
      <c r="K35" s="53">
        <f>Tabla3[[#This Row],[PRECIOS]]-Tabla3[[#This Row],[PRECIOS]]*10%</f>
        <v>0.54999900000000002</v>
      </c>
      <c r="L35" s="101"/>
      <c r="M35" s="54"/>
      <c r="N35" s="55">
        <f>IFERROR(Tabla3[[#This Row],[PRECIOS]]-Tabla3[[#This Row],[PRECIOS]]*Tabla3[[#This Row],[% PRODUCTO]]," ")</f>
        <v>0.61111000000000004</v>
      </c>
      <c r="O35" s="54"/>
      <c r="P35" s="55">
        <f>IFERROR(Tabla3[[#This Row],[OCULTAR2]]-Tabla3[[#This Row],[OCULTAR2]]*Tabla3[[#This Row],[% LÍNEA]]," ")</f>
        <v>0.61111000000000004</v>
      </c>
      <c r="Q35" s="56">
        <f>IFERROR(Tabla3[[#This Row],[% PRODUCTO]]+Tabla3[[#This Row],[% LÍNEA]]," ")</f>
        <v>0</v>
      </c>
      <c r="R35" s="53">
        <f>Tabla3[[#This Row],[OCULTAR3]]</f>
        <v>0.61111000000000004</v>
      </c>
      <c r="S35" s="53">
        <f>Tabla3[[#This Row],[PRECIO SIN %]]-Tabla3[[#This Row],[PRECIO SIN %]]*10%</f>
        <v>0.54999900000000002</v>
      </c>
      <c r="T35" s="80">
        <f>(Tabla3[[#This Row],[PRECIO CON DESCT.]]-(Tabla3[[#This Row],[PRECIO CON DESCT.]]*$T$6))</f>
        <v>0.34649936999999997</v>
      </c>
      <c r="U35" s="96"/>
      <c r="V35" s="94">
        <f>Tabla3[[#This Row],[PRECIO %      en $]]*Tabla3[[#This Row],[PEDIDO ]]</f>
        <v>0</v>
      </c>
      <c r="W35" s="57">
        <f>Tabla3[[#This Row],[PRECIO CON DESCT.]]*Tabla3[[#This Row],[PEDIDO ]]</f>
        <v>0</v>
      </c>
      <c r="X35" s="58">
        <f>Tabla3[[#This Row],[PRECIO SIN %]]*Tabla3[[#This Row],[PEDIDO ]]</f>
        <v>0</v>
      </c>
      <c r="Y35" s="28"/>
      <c r="Z35" s="28"/>
      <c r="AA35" s="28"/>
      <c r="AB35" s="28"/>
      <c r="AC35" s="28"/>
      <c r="AD35" s="28"/>
      <c r="AE35" s="28"/>
      <c r="AF35" s="28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20"/>
    </row>
    <row r="36" spans="1:153" s="3" customFormat="1" ht="33" customHeight="1" x14ac:dyDescent="0.4">
      <c r="A36" s="125">
        <v>7598455000247</v>
      </c>
      <c r="B36" s="59" t="s">
        <v>52</v>
      </c>
      <c r="C36" s="59" t="s">
        <v>58</v>
      </c>
      <c r="D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6" s="119" t="s">
        <v>554</v>
      </c>
      <c r="F36" s="76" t="s">
        <v>537</v>
      </c>
      <c r="G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" s="78">
        <v>1095</v>
      </c>
      <c r="J36" s="52">
        <v>2.1888899999999998</v>
      </c>
      <c r="K36" s="60">
        <f>Tabla3[[#This Row],[PRECIOS]]-Tabla3[[#This Row],[PRECIOS]]*10%</f>
        <v>1.9700009999999999</v>
      </c>
      <c r="L36" s="101"/>
      <c r="M36" s="61"/>
      <c r="N36" s="55">
        <f>IFERROR(Tabla3[[#This Row],[PRECIOS]]-Tabla3[[#This Row],[PRECIOS]]*Tabla3[[#This Row],[% PRODUCTO]]," ")</f>
        <v>2.1888899999999998</v>
      </c>
      <c r="O36" s="61"/>
      <c r="P36" s="55">
        <f>IFERROR(Tabla3[[#This Row],[OCULTAR2]]-Tabla3[[#This Row],[OCULTAR2]]*Tabla3[[#This Row],[% LÍNEA]]," ")</f>
        <v>2.1888899999999998</v>
      </c>
      <c r="Q36" s="56">
        <f>IFERROR(Tabla3[[#This Row],[% PRODUCTO]]+Tabla3[[#This Row],[% LÍNEA]]," ")</f>
        <v>0</v>
      </c>
      <c r="R36" s="60">
        <f>Tabla3[[#This Row],[OCULTAR3]]</f>
        <v>2.1888899999999998</v>
      </c>
      <c r="S36" s="60">
        <f>Tabla3[[#This Row],[PRECIO SIN %]]-Tabla3[[#This Row],[PRECIO SIN %]]*10%</f>
        <v>1.9700009999999999</v>
      </c>
      <c r="T36" s="80">
        <f>(Tabla3[[#This Row],[PRECIO CON DESCT.]]-(Tabla3[[#This Row],[PRECIO CON DESCT.]]*$T$6))</f>
        <v>1.24110063</v>
      </c>
      <c r="U36" s="96"/>
      <c r="V36" s="94">
        <f>Tabla3[[#This Row],[PRECIO %      en $]]*Tabla3[[#This Row],[PEDIDO ]]</f>
        <v>0</v>
      </c>
      <c r="W36" s="57">
        <f>Tabla3[[#This Row],[PRECIO CON DESCT.]]*Tabla3[[#This Row],[PEDIDO ]]</f>
        <v>0</v>
      </c>
      <c r="X36" s="58">
        <f>Tabla3[[#This Row],[PRECIO SIN %]]*Tabla3[[#This Row],[PEDIDO ]]</f>
        <v>0</v>
      </c>
      <c r="Y36" s="28"/>
      <c r="Z36" s="28"/>
      <c r="AA36" s="28"/>
      <c r="AB36" s="28"/>
      <c r="AC36" s="28"/>
      <c r="AD36" s="28"/>
      <c r="AE36" s="28"/>
      <c r="AF36" s="28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20"/>
    </row>
    <row r="37" spans="1:153" s="3" customFormat="1" ht="33" customHeight="1" x14ac:dyDescent="0.4">
      <c r="A37" s="124">
        <v>8906122857060</v>
      </c>
      <c r="B37" s="51" t="s">
        <v>52</v>
      </c>
      <c r="C37" s="51" t="s">
        <v>59</v>
      </c>
      <c r="D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" s="118" t="s">
        <v>555</v>
      </c>
      <c r="F37" s="75" t="s">
        <v>537</v>
      </c>
      <c r="G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" s="77">
        <v>690</v>
      </c>
      <c r="J37" s="52">
        <v>2.1666699999999999</v>
      </c>
      <c r="K37" s="53">
        <f>Tabla3[[#This Row],[PRECIOS]]-Tabla3[[#This Row],[PRECIOS]]*10%</f>
        <v>1.9500029999999999</v>
      </c>
      <c r="L37" s="101"/>
      <c r="M37" s="54"/>
      <c r="N37" s="55">
        <f>IFERROR(Tabla3[[#This Row],[PRECIOS]]-Tabla3[[#This Row],[PRECIOS]]*Tabla3[[#This Row],[% PRODUCTO]]," ")</f>
        <v>2.1666699999999999</v>
      </c>
      <c r="O37" s="54"/>
      <c r="P37" s="55">
        <f>IFERROR(Tabla3[[#This Row],[OCULTAR2]]-Tabla3[[#This Row],[OCULTAR2]]*Tabla3[[#This Row],[% LÍNEA]]," ")</f>
        <v>2.1666699999999999</v>
      </c>
      <c r="Q37" s="56">
        <f>IFERROR(Tabla3[[#This Row],[% PRODUCTO]]+Tabla3[[#This Row],[% LÍNEA]]," ")</f>
        <v>0</v>
      </c>
      <c r="R37" s="53">
        <f>Tabla3[[#This Row],[OCULTAR3]]</f>
        <v>2.1666699999999999</v>
      </c>
      <c r="S37" s="53">
        <f>Tabla3[[#This Row],[PRECIO SIN %]]-Tabla3[[#This Row],[PRECIO SIN %]]*10%</f>
        <v>1.9500029999999999</v>
      </c>
      <c r="T37" s="80">
        <f>(Tabla3[[#This Row],[PRECIO CON DESCT.]]-(Tabla3[[#This Row],[PRECIO CON DESCT.]]*$T$6))</f>
        <v>1.22850189</v>
      </c>
      <c r="U37" s="96"/>
      <c r="V37" s="94">
        <f>Tabla3[[#This Row],[PRECIO %      en $]]*Tabla3[[#This Row],[PEDIDO ]]</f>
        <v>0</v>
      </c>
      <c r="W37" s="57">
        <f>Tabla3[[#This Row],[PRECIO CON DESCT.]]*Tabla3[[#This Row],[PEDIDO ]]</f>
        <v>0</v>
      </c>
      <c r="X37" s="58">
        <f>Tabla3[[#This Row],[PRECIO SIN %]]*Tabla3[[#This Row],[PEDIDO ]]</f>
        <v>0</v>
      </c>
      <c r="Y37" s="28"/>
      <c r="Z37" s="28"/>
      <c r="AA37" s="28"/>
      <c r="AB37" s="28"/>
      <c r="AC37" s="28"/>
      <c r="AD37" s="28"/>
      <c r="AE37" s="28"/>
      <c r="AF37" s="28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20"/>
    </row>
    <row r="38" spans="1:153" s="3" customFormat="1" ht="33" customHeight="1" x14ac:dyDescent="0.4">
      <c r="A38" s="125">
        <v>17598252101571</v>
      </c>
      <c r="B38" s="59" t="s">
        <v>52</v>
      </c>
      <c r="C38" s="59" t="s">
        <v>56</v>
      </c>
      <c r="D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" s="119" t="s">
        <v>556</v>
      </c>
      <c r="F38" s="76" t="s">
        <v>537</v>
      </c>
      <c r="G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" s="78">
        <v>965</v>
      </c>
      <c r="J38" s="52">
        <v>1.93333</v>
      </c>
      <c r="K38" s="60">
        <f>Tabla3[[#This Row],[PRECIOS]]-Tabla3[[#This Row],[PRECIOS]]*10%</f>
        <v>1.739997</v>
      </c>
      <c r="L38" s="101"/>
      <c r="M38" s="61"/>
      <c r="N38" s="55">
        <f>IFERROR(Tabla3[[#This Row],[PRECIOS]]-Tabla3[[#This Row],[PRECIOS]]*Tabla3[[#This Row],[% PRODUCTO]]," ")</f>
        <v>1.93333</v>
      </c>
      <c r="O38" s="61"/>
      <c r="P38" s="55">
        <f>IFERROR(Tabla3[[#This Row],[OCULTAR2]]-Tabla3[[#This Row],[OCULTAR2]]*Tabla3[[#This Row],[% LÍNEA]]," ")</f>
        <v>1.93333</v>
      </c>
      <c r="Q38" s="56">
        <f>IFERROR(Tabla3[[#This Row],[% PRODUCTO]]+Tabla3[[#This Row],[% LÍNEA]]," ")</f>
        <v>0</v>
      </c>
      <c r="R38" s="60">
        <f>Tabla3[[#This Row],[OCULTAR3]]</f>
        <v>1.93333</v>
      </c>
      <c r="S38" s="60">
        <f>Tabla3[[#This Row],[PRECIO SIN %]]-Tabla3[[#This Row],[PRECIO SIN %]]*10%</f>
        <v>1.739997</v>
      </c>
      <c r="T38" s="80">
        <f>(Tabla3[[#This Row],[PRECIO CON DESCT.]]-(Tabla3[[#This Row],[PRECIO CON DESCT.]]*$T$6))</f>
        <v>1.09619811</v>
      </c>
      <c r="U38" s="96"/>
      <c r="V38" s="94">
        <f>Tabla3[[#This Row],[PRECIO %      en $]]*Tabla3[[#This Row],[PEDIDO ]]</f>
        <v>0</v>
      </c>
      <c r="W38" s="57">
        <f>Tabla3[[#This Row],[PRECIO CON DESCT.]]*Tabla3[[#This Row],[PEDIDO ]]</f>
        <v>0</v>
      </c>
      <c r="X38" s="58">
        <f>Tabla3[[#This Row],[PRECIO SIN %]]*Tabla3[[#This Row],[PEDIDO ]]</f>
        <v>0</v>
      </c>
      <c r="Y38" s="28"/>
      <c r="Z38" s="28"/>
      <c r="AA38" s="28"/>
      <c r="AB38" s="28"/>
      <c r="AC38" s="28"/>
      <c r="AD38" s="28"/>
      <c r="AE38" s="28"/>
      <c r="AF38" s="28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20"/>
    </row>
    <row r="39" spans="1:153" s="3" customFormat="1" ht="33" customHeight="1" x14ac:dyDescent="0.4">
      <c r="A39" s="124">
        <v>736372827388</v>
      </c>
      <c r="B39" s="51" t="s">
        <v>52</v>
      </c>
      <c r="C39" s="51" t="s">
        <v>62</v>
      </c>
      <c r="D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" s="118" t="s">
        <v>557</v>
      </c>
      <c r="F39" s="75" t="s">
        <v>537</v>
      </c>
      <c r="G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" s="77">
        <v>312</v>
      </c>
      <c r="J39" s="52">
        <v>2.4444400000000002</v>
      </c>
      <c r="K39" s="53">
        <f>Tabla3[[#This Row],[PRECIOS]]-Tabla3[[#This Row],[PRECIOS]]*10%</f>
        <v>2.1999960000000001</v>
      </c>
      <c r="L39" s="101"/>
      <c r="M39" s="54"/>
      <c r="N39" s="55">
        <f>IFERROR(Tabla3[[#This Row],[PRECIOS]]-Tabla3[[#This Row],[PRECIOS]]*Tabla3[[#This Row],[% PRODUCTO]]," ")</f>
        <v>2.4444400000000002</v>
      </c>
      <c r="O39" s="54"/>
      <c r="P39" s="55">
        <f>IFERROR(Tabla3[[#This Row],[OCULTAR2]]-Tabla3[[#This Row],[OCULTAR2]]*Tabla3[[#This Row],[% LÍNEA]]," ")</f>
        <v>2.4444400000000002</v>
      </c>
      <c r="Q39" s="56">
        <f>IFERROR(Tabla3[[#This Row],[% PRODUCTO]]+Tabla3[[#This Row],[% LÍNEA]]," ")</f>
        <v>0</v>
      </c>
      <c r="R39" s="53">
        <f>Tabla3[[#This Row],[OCULTAR3]]</f>
        <v>2.4444400000000002</v>
      </c>
      <c r="S39" s="53">
        <f>Tabla3[[#This Row],[PRECIO SIN %]]-Tabla3[[#This Row],[PRECIO SIN %]]*10%</f>
        <v>2.1999960000000001</v>
      </c>
      <c r="T39" s="80">
        <f>(Tabla3[[#This Row],[PRECIO CON DESCT.]]-(Tabla3[[#This Row],[PRECIO CON DESCT.]]*$T$6))</f>
        <v>1.3859974799999999</v>
      </c>
      <c r="U39" s="96"/>
      <c r="V39" s="94">
        <f>Tabla3[[#This Row],[PRECIO %      en $]]*Tabla3[[#This Row],[PEDIDO ]]</f>
        <v>0</v>
      </c>
      <c r="W39" s="57">
        <f>Tabla3[[#This Row],[PRECIO CON DESCT.]]*Tabla3[[#This Row],[PEDIDO ]]</f>
        <v>0</v>
      </c>
      <c r="X39" s="58">
        <f>Tabla3[[#This Row],[PRECIO SIN %]]*Tabla3[[#This Row],[PEDIDO ]]</f>
        <v>0</v>
      </c>
      <c r="Y39" s="28"/>
      <c r="Z39" s="28"/>
      <c r="AA39" s="28"/>
      <c r="AB39" s="28"/>
      <c r="AC39" s="28"/>
      <c r="AD39" s="28"/>
      <c r="AE39" s="28"/>
      <c r="AF39" s="28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20"/>
    </row>
    <row r="40" spans="1:153" s="3" customFormat="1" ht="33" customHeight="1" x14ac:dyDescent="0.4">
      <c r="A40" s="125">
        <v>6948060430167</v>
      </c>
      <c r="B40" s="59" t="s">
        <v>52</v>
      </c>
      <c r="C40" s="59" t="s">
        <v>52</v>
      </c>
      <c r="D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" s="119" t="s">
        <v>558</v>
      </c>
      <c r="F40" s="76" t="s">
        <v>537</v>
      </c>
      <c r="G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" s="78">
        <v>7</v>
      </c>
      <c r="J40" s="52">
        <v>71.111109999999996</v>
      </c>
      <c r="K40" s="60">
        <f>Tabla3[[#This Row],[PRECIOS]]-Tabla3[[#This Row],[PRECIOS]]*10%</f>
        <v>63.999998999999995</v>
      </c>
      <c r="L40" s="101"/>
      <c r="M40" s="61"/>
      <c r="N40" s="55">
        <f>IFERROR(Tabla3[[#This Row],[PRECIOS]]-Tabla3[[#This Row],[PRECIOS]]*Tabla3[[#This Row],[% PRODUCTO]]," ")</f>
        <v>71.111109999999996</v>
      </c>
      <c r="O40" s="61"/>
      <c r="P40" s="55">
        <f>IFERROR(Tabla3[[#This Row],[OCULTAR2]]-Tabla3[[#This Row],[OCULTAR2]]*Tabla3[[#This Row],[% LÍNEA]]," ")</f>
        <v>71.111109999999996</v>
      </c>
      <c r="Q40" s="56">
        <f>IFERROR(Tabla3[[#This Row],[% PRODUCTO]]+Tabla3[[#This Row],[% LÍNEA]]," ")</f>
        <v>0</v>
      </c>
      <c r="R40" s="60">
        <f>Tabla3[[#This Row],[OCULTAR3]]</f>
        <v>71.111109999999996</v>
      </c>
      <c r="S40" s="60">
        <f>Tabla3[[#This Row],[PRECIO SIN %]]-Tabla3[[#This Row],[PRECIO SIN %]]*10%</f>
        <v>63.999998999999995</v>
      </c>
      <c r="T40" s="80">
        <f>(Tabla3[[#This Row],[PRECIO CON DESCT.]]-(Tabla3[[#This Row],[PRECIO CON DESCT.]]*$T$6))</f>
        <v>40.319999369999998</v>
      </c>
      <c r="U40" s="96"/>
      <c r="V40" s="94">
        <f>Tabla3[[#This Row],[PRECIO %      en $]]*Tabla3[[#This Row],[PEDIDO ]]</f>
        <v>0</v>
      </c>
      <c r="W40" s="57">
        <f>Tabla3[[#This Row],[PRECIO CON DESCT.]]*Tabla3[[#This Row],[PEDIDO ]]</f>
        <v>0</v>
      </c>
      <c r="X40" s="58">
        <f>Tabla3[[#This Row],[PRECIO SIN %]]*Tabla3[[#This Row],[PEDIDO ]]</f>
        <v>0</v>
      </c>
      <c r="Y40" s="28"/>
      <c r="Z40" s="28"/>
      <c r="AA40" s="28"/>
      <c r="AB40" s="28"/>
      <c r="AC40" s="28"/>
      <c r="AD40" s="28"/>
      <c r="AE40" s="28"/>
      <c r="AF40" s="28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20"/>
    </row>
    <row r="41" spans="1:153" s="3" customFormat="1" ht="33" customHeight="1" x14ac:dyDescent="0.4">
      <c r="A41" s="124">
        <v>7598455000162</v>
      </c>
      <c r="B41" s="51" t="s">
        <v>52</v>
      </c>
      <c r="C41" s="51" t="s">
        <v>58</v>
      </c>
      <c r="D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41" s="118" t="s">
        <v>559</v>
      </c>
      <c r="F41" s="75" t="s">
        <v>537</v>
      </c>
      <c r="G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" s="77">
        <v>3880</v>
      </c>
      <c r="J41" s="52">
        <v>1.5333300000000001</v>
      </c>
      <c r="K41" s="53">
        <f>Tabla3[[#This Row],[PRECIOS]]-Tabla3[[#This Row],[PRECIOS]]*10%</f>
        <v>1.3799970000000001</v>
      </c>
      <c r="L41" s="101"/>
      <c r="M41" s="54"/>
      <c r="N41" s="55">
        <f>IFERROR(Tabla3[[#This Row],[PRECIOS]]-Tabla3[[#This Row],[PRECIOS]]*Tabla3[[#This Row],[% PRODUCTO]]," ")</f>
        <v>1.5333300000000001</v>
      </c>
      <c r="O41" s="54"/>
      <c r="P41" s="55">
        <f>IFERROR(Tabla3[[#This Row],[OCULTAR2]]-Tabla3[[#This Row],[OCULTAR2]]*Tabla3[[#This Row],[% LÍNEA]]," ")</f>
        <v>1.5333300000000001</v>
      </c>
      <c r="Q41" s="56">
        <f>IFERROR(Tabla3[[#This Row],[% PRODUCTO]]+Tabla3[[#This Row],[% LÍNEA]]," ")</f>
        <v>0</v>
      </c>
      <c r="R41" s="53">
        <f>Tabla3[[#This Row],[OCULTAR3]]</f>
        <v>1.5333300000000001</v>
      </c>
      <c r="S41" s="53">
        <f>Tabla3[[#This Row],[PRECIO SIN %]]-Tabla3[[#This Row],[PRECIO SIN %]]*10%</f>
        <v>1.3799970000000001</v>
      </c>
      <c r="T41" s="80">
        <f>(Tabla3[[#This Row],[PRECIO CON DESCT.]]-(Tabla3[[#This Row],[PRECIO CON DESCT.]]*$T$6))</f>
        <v>0.86939811000000011</v>
      </c>
      <c r="U41" s="96"/>
      <c r="V41" s="94">
        <f>Tabla3[[#This Row],[PRECIO %      en $]]*Tabla3[[#This Row],[PEDIDO ]]</f>
        <v>0</v>
      </c>
      <c r="W41" s="57">
        <f>Tabla3[[#This Row],[PRECIO CON DESCT.]]*Tabla3[[#This Row],[PEDIDO ]]</f>
        <v>0</v>
      </c>
      <c r="X41" s="58">
        <f>Tabla3[[#This Row],[PRECIO SIN %]]*Tabla3[[#This Row],[PEDIDO ]]</f>
        <v>0</v>
      </c>
      <c r="Y41" s="28"/>
      <c r="Z41" s="28"/>
      <c r="AA41" s="28"/>
      <c r="AB41" s="28"/>
      <c r="AC41" s="28"/>
      <c r="AD41" s="28"/>
      <c r="AE41" s="28"/>
      <c r="AF41" s="28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20"/>
    </row>
    <row r="42" spans="1:153" s="3" customFormat="1" ht="33" customHeight="1" x14ac:dyDescent="0.4">
      <c r="A42" s="125">
        <v>8904187816459</v>
      </c>
      <c r="B42" s="59" t="s">
        <v>52</v>
      </c>
      <c r="C42" s="59" t="s">
        <v>63</v>
      </c>
      <c r="D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" s="119" t="s">
        <v>560</v>
      </c>
      <c r="F42" s="76" t="s">
        <v>537</v>
      </c>
      <c r="G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" s="78">
        <v>1</v>
      </c>
      <c r="J42" s="52">
        <v>1.1444399999999999</v>
      </c>
      <c r="K42" s="60">
        <f>Tabla3[[#This Row],[PRECIOS]]-Tabla3[[#This Row],[PRECIOS]]*10%</f>
        <v>1.0299959999999999</v>
      </c>
      <c r="L42" s="101"/>
      <c r="M42" s="61"/>
      <c r="N42" s="55">
        <f>IFERROR(Tabla3[[#This Row],[PRECIOS]]-Tabla3[[#This Row],[PRECIOS]]*Tabla3[[#This Row],[% PRODUCTO]]," ")</f>
        <v>1.1444399999999999</v>
      </c>
      <c r="O42" s="61"/>
      <c r="P42" s="55">
        <f>IFERROR(Tabla3[[#This Row],[OCULTAR2]]-Tabla3[[#This Row],[OCULTAR2]]*Tabla3[[#This Row],[% LÍNEA]]," ")</f>
        <v>1.1444399999999999</v>
      </c>
      <c r="Q42" s="56">
        <f>IFERROR(Tabla3[[#This Row],[% PRODUCTO]]+Tabla3[[#This Row],[% LÍNEA]]," ")</f>
        <v>0</v>
      </c>
      <c r="R42" s="60">
        <f>Tabla3[[#This Row],[OCULTAR3]]</f>
        <v>1.1444399999999999</v>
      </c>
      <c r="S42" s="60">
        <f>Tabla3[[#This Row],[PRECIO SIN %]]-Tabla3[[#This Row],[PRECIO SIN %]]*10%</f>
        <v>1.0299959999999999</v>
      </c>
      <c r="T42" s="80">
        <f>(Tabla3[[#This Row],[PRECIO CON DESCT.]]-(Tabla3[[#This Row],[PRECIO CON DESCT.]]*$T$6))</f>
        <v>0.64889748000000003</v>
      </c>
      <c r="U42" s="96"/>
      <c r="V42" s="94">
        <f>Tabla3[[#This Row],[PRECIO %      en $]]*Tabla3[[#This Row],[PEDIDO ]]</f>
        <v>0</v>
      </c>
      <c r="W42" s="57">
        <f>Tabla3[[#This Row],[PRECIO CON DESCT.]]*Tabla3[[#This Row],[PEDIDO ]]</f>
        <v>0</v>
      </c>
      <c r="X42" s="58">
        <f>Tabla3[[#This Row],[PRECIO SIN %]]*Tabla3[[#This Row],[PEDIDO ]]</f>
        <v>0</v>
      </c>
      <c r="Y42" s="28"/>
      <c r="Z42" s="28"/>
      <c r="AA42" s="28"/>
      <c r="AB42" s="28"/>
      <c r="AC42" s="28"/>
      <c r="AD42" s="28"/>
      <c r="AE42" s="28"/>
      <c r="AF42" s="28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20"/>
    </row>
    <row r="43" spans="1:153" s="3" customFormat="1" ht="33" customHeight="1" x14ac:dyDescent="0.4">
      <c r="A43" s="124" t="s">
        <v>64</v>
      </c>
      <c r="B43" s="51" t="s">
        <v>52</v>
      </c>
      <c r="C43" s="51" t="s">
        <v>65</v>
      </c>
      <c r="D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" s="118" t="s">
        <v>561</v>
      </c>
      <c r="F43" s="75" t="s">
        <v>537</v>
      </c>
      <c r="G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" s="77">
        <v>1793</v>
      </c>
      <c r="J43" s="52">
        <v>1.5555600000000001</v>
      </c>
      <c r="K43" s="53">
        <f>Tabla3[[#This Row],[PRECIOS]]-Tabla3[[#This Row],[PRECIOS]]*10%</f>
        <v>1.400004</v>
      </c>
      <c r="L43" s="101" t="s">
        <v>5327</v>
      </c>
      <c r="M43" s="54"/>
      <c r="N43" s="55">
        <f>IFERROR(Tabla3[[#This Row],[PRECIOS]]-Tabla3[[#This Row],[PRECIOS]]*Tabla3[[#This Row],[% PRODUCTO]]," ")</f>
        <v>1.5555600000000001</v>
      </c>
      <c r="O43" s="54"/>
      <c r="P43" s="55">
        <f>IFERROR(Tabla3[[#This Row],[OCULTAR2]]-Tabla3[[#This Row],[OCULTAR2]]*Tabla3[[#This Row],[% LÍNEA]]," ")</f>
        <v>1.5555600000000001</v>
      </c>
      <c r="Q43" s="56">
        <f>IFERROR(Tabla3[[#This Row],[% PRODUCTO]]+Tabla3[[#This Row],[% LÍNEA]]," ")</f>
        <v>0</v>
      </c>
      <c r="R43" s="53">
        <f>Tabla3[[#This Row],[OCULTAR3]]</f>
        <v>1.5555600000000001</v>
      </c>
      <c r="S43" s="53">
        <f>Tabla3[[#This Row],[PRECIO SIN %]]-Tabla3[[#This Row],[PRECIO SIN %]]*10%</f>
        <v>1.400004</v>
      </c>
      <c r="T43" s="80">
        <f>(Tabla3[[#This Row],[PRECIO CON DESCT.]]-(Tabla3[[#This Row],[PRECIO CON DESCT.]]*$T$6))</f>
        <v>0.88200252000000001</v>
      </c>
      <c r="U43" s="96"/>
      <c r="V43" s="94">
        <f>Tabla3[[#This Row],[PRECIO %      en $]]*Tabla3[[#This Row],[PEDIDO ]]</f>
        <v>0</v>
      </c>
      <c r="W43" s="57">
        <f>Tabla3[[#This Row],[PRECIO CON DESCT.]]*Tabla3[[#This Row],[PEDIDO ]]</f>
        <v>0</v>
      </c>
      <c r="X43" s="58">
        <f>Tabla3[[#This Row],[PRECIO SIN %]]*Tabla3[[#This Row],[PEDIDO ]]</f>
        <v>0</v>
      </c>
      <c r="Y43" s="28"/>
      <c r="Z43" s="28"/>
      <c r="AA43" s="28"/>
      <c r="AB43" s="28"/>
      <c r="AC43" s="28"/>
      <c r="AD43" s="28"/>
      <c r="AE43" s="28"/>
      <c r="AF43" s="28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20"/>
    </row>
    <row r="44" spans="1:153" s="3" customFormat="1" ht="33" customHeight="1" x14ac:dyDescent="0.4">
      <c r="A44" s="125">
        <v>7598852000475</v>
      </c>
      <c r="B44" s="59" t="s">
        <v>52</v>
      </c>
      <c r="C44" s="59" t="s">
        <v>66</v>
      </c>
      <c r="D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" s="119" t="s">
        <v>562</v>
      </c>
      <c r="F44" s="76" t="s">
        <v>537</v>
      </c>
      <c r="G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" s="78">
        <v>614</v>
      </c>
      <c r="J44" s="52">
        <v>1.5555600000000001</v>
      </c>
      <c r="K44" s="60">
        <f>Tabla3[[#This Row],[PRECIOS]]-Tabla3[[#This Row],[PRECIOS]]*10%</f>
        <v>1.400004</v>
      </c>
      <c r="L44" s="101"/>
      <c r="M44" s="61"/>
      <c r="N44" s="55">
        <f>IFERROR(Tabla3[[#This Row],[PRECIOS]]-Tabla3[[#This Row],[PRECIOS]]*Tabla3[[#This Row],[% PRODUCTO]]," ")</f>
        <v>1.5555600000000001</v>
      </c>
      <c r="O44" s="61"/>
      <c r="P44" s="55">
        <f>IFERROR(Tabla3[[#This Row],[OCULTAR2]]-Tabla3[[#This Row],[OCULTAR2]]*Tabla3[[#This Row],[% LÍNEA]]," ")</f>
        <v>1.5555600000000001</v>
      </c>
      <c r="Q44" s="56">
        <f>IFERROR(Tabla3[[#This Row],[% PRODUCTO]]+Tabla3[[#This Row],[% LÍNEA]]," ")</f>
        <v>0</v>
      </c>
      <c r="R44" s="60">
        <f>Tabla3[[#This Row],[OCULTAR3]]</f>
        <v>1.5555600000000001</v>
      </c>
      <c r="S44" s="60">
        <f>Tabla3[[#This Row],[PRECIO SIN %]]-Tabla3[[#This Row],[PRECIO SIN %]]*10%</f>
        <v>1.400004</v>
      </c>
      <c r="T44" s="80">
        <f>(Tabla3[[#This Row],[PRECIO CON DESCT.]]-(Tabla3[[#This Row],[PRECIO CON DESCT.]]*$T$6))</f>
        <v>0.88200252000000001</v>
      </c>
      <c r="U44" s="96"/>
      <c r="V44" s="94">
        <f>Tabla3[[#This Row],[PRECIO %      en $]]*Tabla3[[#This Row],[PEDIDO ]]</f>
        <v>0</v>
      </c>
      <c r="W44" s="57">
        <f>Tabla3[[#This Row],[PRECIO CON DESCT.]]*Tabla3[[#This Row],[PEDIDO ]]</f>
        <v>0</v>
      </c>
      <c r="X44" s="58">
        <f>Tabla3[[#This Row],[PRECIO SIN %]]*Tabla3[[#This Row],[PEDIDO ]]</f>
        <v>0</v>
      </c>
      <c r="Y44" s="28"/>
      <c r="Z44" s="28"/>
      <c r="AA44" s="28"/>
      <c r="AB44" s="28"/>
      <c r="AC44" s="28"/>
      <c r="AD44" s="28"/>
      <c r="AE44" s="28"/>
      <c r="AF44" s="28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20"/>
    </row>
    <row r="45" spans="1:153" s="3" customFormat="1" ht="33" customHeight="1" x14ac:dyDescent="0.4">
      <c r="A45" s="124">
        <v>75971335</v>
      </c>
      <c r="B45" s="51" t="s">
        <v>52</v>
      </c>
      <c r="C45" s="51" t="s">
        <v>67</v>
      </c>
      <c r="D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" s="118" t="s">
        <v>563</v>
      </c>
      <c r="F45" s="75" t="s">
        <v>537</v>
      </c>
      <c r="G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" s="77">
        <v>842</v>
      </c>
      <c r="J45" s="52">
        <v>2.4444400000000002</v>
      </c>
      <c r="K45" s="53">
        <f>Tabla3[[#This Row],[PRECIOS]]-Tabla3[[#This Row],[PRECIOS]]*10%</f>
        <v>2.1999960000000001</v>
      </c>
      <c r="L45" s="101"/>
      <c r="M45" s="54"/>
      <c r="N45" s="55">
        <f>IFERROR(Tabla3[[#This Row],[PRECIOS]]-Tabla3[[#This Row],[PRECIOS]]*Tabla3[[#This Row],[% PRODUCTO]]," ")</f>
        <v>2.4444400000000002</v>
      </c>
      <c r="O45" s="54"/>
      <c r="P45" s="55">
        <f>IFERROR(Tabla3[[#This Row],[OCULTAR2]]-Tabla3[[#This Row],[OCULTAR2]]*Tabla3[[#This Row],[% LÍNEA]]," ")</f>
        <v>2.4444400000000002</v>
      </c>
      <c r="Q45" s="56">
        <f>IFERROR(Tabla3[[#This Row],[% PRODUCTO]]+Tabla3[[#This Row],[% LÍNEA]]," ")</f>
        <v>0</v>
      </c>
      <c r="R45" s="53">
        <f>Tabla3[[#This Row],[OCULTAR3]]</f>
        <v>2.4444400000000002</v>
      </c>
      <c r="S45" s="53">
        <f>Tabla3[[#This Row],[PRECIO SIN %]]-Tabla3[[#This Row],[PRECIO SIN %]]*10%</f>
        <v>2.1999960000000001</v>
      </c>
      <c r="T45" s="80">
        <f>(Tabla3[[#This Row],[PRECIO CON DESCT.]]-(Tabla3[[#This Row],[PRECIO CON DESCT.]]*$T$6))</f>
        <v>1.3859974799999999</v>
      </c>
      <c r="U45" s="96"/>
      <c r="V45" s="94">
        <f>Tabla3[[#This Row],[PRECIO %      en $]]*Tabla3[[#This Row],[PEDIDO ]]</f>
        <v>0</v>
      </c>
      <c r="W45" s="57">
        <f>Tabla3[[#This Row],[PRECIO CON DESCT.]]*Tabla3[[#This Row],[PEDIDO ]]</f>
        <v>0</v>
      </c>
      <c r="X45" s="58">
        <f>Tabla3[[#This Row],[PRECIO SIN %]]*Tabla3[[#This Row],[PEDIDO ]]</f>
        <v>0</v>
      </c>
      <c r="Y45" s="28"/>
      <c r="Z45" s="28"/>
      <c r="AA45" s="28"/>
      <c r="AB45" s="28"/>
      <c r="AC45" s="28"/>
      <c r="AD45" s="28"/>
      <c r="AE45" s="28"/>
      <c r="AF45" s="28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20"/>
    </row>
    <row r="46" spans="1:153" s="3" customFormat="1" ht="33" customHeight="1" x14ac:dyDescent="0.4">
      <c r="A46" s="125">
        <v>8904159414317</v>
      </c>
      <c r="B46" s="59" t="s">
        <v>52</v>
      </c>
      <c r="C46" s="59" t="s">
        <v>57</v>
      </c>
      <c r="D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" s="119" t="s">
        <v>564</v>
      </c>
      <c r="F46" s="76" t="s">
        <v>537</v>
      </c>
      <c r="G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" s="78">
        <v>918</v>
      </c>
      <c r="J46" s="52">
        <v>1.6444399999999999</v>
      </c>
      <c r="K46" s="60">
        <f>Tabla3[[#This Row],[PRECIOS]]-Tabla3[[#This Row],[PRECIOS]]*10%</f>
        <v>1.4799959999999999</v>
      </c>
      <c r="L46" s="101"/>
      <c r="M46" s="61"/>
      <c r="N46" s="55">
        <f>IFERROR(Tabla3[[#This Row],[PRECIOS]]-Tabla3[[#This Row],[PRECIOS]]*Tabla3[[#This Row],[% PRODUCTO]]," ")</f>
        <v>1.6444399999999999</v>
      </c>
      <c r="O46" s="61"/>
      <c r="P46" s="55">
        <f>IFERROR(Tabla3[[#This Row],[OCULTAR2]]-Tabla3[[#This Row],[OCULTAR2]]*Tabla3[[#This Row],[% LÍNEA]]," ")</f>
        <v>1.6444399999999999</v>
      </c>
      <c r="Q46" s="56">
        <f>IFERROR(Tabla3[[#This Row],[% PRODUCTO]]+Tabla3[[#This Row],[% LÍNEA]]," ")</f>
        <v>0</v>
      </c>
      <c r="R46" s="60">
        <f>Tabla3[[#This Row],[OCULTAR3]]</f>
        <v>1.6444399999999999</v>
      </c>
      <c r="S46" s="60">
        <f>Tabla3[[#This Row],[PRECIO SIN %]]-Tabla3[[#This Row],[PRECIO SIN %]]*10%</f>
        <v>1.4799959999999999</v>
      </c>
      <c r="T46" s="80">
        <f>(Tabla3[[#This Row],[PRECIO CON DESCT.]]-(Tabla3[[#This Row],[PRECIO CON DESCT.]]*$T$6))</f>
        <v>0.93239747999999989</v>
      </c>
      <c r="U46" s="96"/>
      <c r="V46" s="94">
        <f>Tabla3[[#This Row],[PRECIO %      en $]]*Tabla3[[#This Row],[PEDIDO ]]</f>
        <v>0</v>
      </c>
      <c r="W46" s="57">
        <f>Tabla3[[#This Row],[PRECIO CON DESCT.]]*Tabla3[[#This Row],[PEDIDO ]]</f>
        <v>0</v>
      </c>
      <c r="X46" s="58">
        <f>Tabla3[[#This Row],[PRECIO SIN %]]*Tabla3[[#This Row],[PEDIDO ]]</f>
        <v>0</v>
      </c>
      <c r="Y46" s="28"/>
      <c r="Z46" s="28"/>
      <c r="AA46" s="28"/>
      <c r="AB46" s="28"/>
      <c r="AC46" s="28"/>
      <c r="AD46" s="28"/>
      <c r="AE46" s="28"/>
      <c r="AF46" s="28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20"/>
    </row>
    <row r="47" spans="1:153" s="3" customFormat="1" ht="33" customHeight="1" x14ac:dyDescent="0.4">
      <c r="A47" s="124">
        <v>8906112611764</v>
      </c>
      <c r="B47" s="51" t="s">
        <v>52</v>
      </c>
      <c r="C47" s="51" t="s">
        <v>57</v>
      </c>
      <c r="D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" s="118" t="s">
        <v>565</v>
      </c>
      <c r="F47" s="75" t="s">
        <v>537</v>
      </c>
      <c r="G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" s="77">
        <v>1013</v>
      </c>
      <c r="J47" s="52">
        <v>0.62222</v>
      </c>
      <c r="K47" s="53">
        <f>Tabla3[[#This Row],[PRECIOS]]-Tabla3[[#This Row],[PRECIOS]]*10%</f>
        <v>0.559998</v>
      </c>
      <c r="L47" s="101"/>
      <c r="M47" s="54"/>
      <c r="N47" s="55">
        <f>IFERROR(Tabla3[[#This Row],[PRECIOS]]-Tabla3[[#This Row],[PRECIOS]]*Tabla3[[#This Row],[% PRODUCTO]]," ")</f>
        <v>0.62222</v>
      </c>
      <c r="O47" s="54"/>
      <c r="P47" s="55">
        <f>IFERROR(Tabla3[[#This Row],[OCULTAR2]]-Tabla3[[#This Row],[OCULTAR2]]*Tabla3[[#This Row],[% LÍNEA]]," ")</f>
        <v>0.62222</v>
      </c>
      <c r="Q47" s="56">
        <f>IFERROR(Tabla3[[#This Row],[% PRODUCTO]]+Tabla3[[#This Row],[% LÍNEA]]," ")</f>
        <v>0</v>
      </c>
      <c r="R47" s="53">
        <f>Tabla3[[#This Row],[OCULTAR3]]</f>
        <v>0.62222</v>
      </c>
      <c r="S47" s="53">
        <f>Tabla3[[#This Row],[PRECIO SIN %]]-Tabla3[[#This Row],[PRECIO SIN %]]*10%</f>
        <v>0.559998</v>
      </c>
      <c r="T47" s="80">
        <f>(Tabla3[[#This Row],[PRECIO CON DESCT.]]-(Tabla3[[#This Row],[PRECIO CON DESCT.]]*$T$6))</f>
        <v>0.35279874</v>
      </c>
      <c r="U47" s="96"/>
      <c r="V47" s="94">
        <f>Tabla3[[#This Row],[PRECIO %      en $]]*Tabla3[[#This Row],[PEDIDO ]]</f>
        <v>0</v>
      </c>
      <c r="W47" s="57">
        <f>Tabla3[[#This Row],[PRECIO CON DESCT.]]*Tabla3[[#This Row],[PEDIDO ]]</f>
        <v>0</v>
      </c>
      <c r="X47" s="58">
        <f>Tabla3[[#This Row],[PRECIO SIN %]]*Tabla3[[#This Row],[PEDIDO ]]</f>
        <v>0</v>
      </c>
      <c r="Y47" s="28"/>
      <c r="Z47" s="28"/>
      <c r="AA47" s="28"/>
      <c r="AB47" s="28"/>
      <c r="AC47" s="28"/>
      <c r="AD47" s="28"/>
      <c r="AE47" s="28"/>
      <c r="AF47" s="28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20"/>
    </row>
    <row r="48" spans="1:153" s="3" customFormat="1" ht="33" customHeight="1" x14ac:dyDescent="0.4">
      <c r="A48" s="125" t="s">
        <v>68</v>
      </c>
      <c r="B48" s="59" t="s">
        <v>52</v>
      </c>
      <c r="C48" s="59" t="s">
        <v>69</v>
      </c>
      <c r="D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" s="119" t="s">
        <v>566</v>
      </c>
      <c r="F48" s="76" t="s">
        <v>537</v>
      </c>
      <c r="G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" s="78">
        <v>1692</v>
      </c>
      <c r="J48" s="52">
        <v>0.91110999999999998</v>
      </c>
      <c r="K48" s="60">
        <f>Tabla3[[#This Row],[PRECIOS]]-Tabla3[[#This Row],[PRECIOS]]*10%</f>
        <v>0.81999899999999992</v>
      </c>
      <c r="L48" s="101"/>
      <c r="M48" s="61"/>
      <c r="N48" s="55">
        <f>IFERROR(Tabla3[[#This Row],[PRECIOS]]-Tabla3[[#This Row],[PRECIOS]]*Tabla3[[#This Row],[% PRODUCTO]]," ")</f>
        <v>0.91110999999999998</v>
      </c>
      <c r="O48" s="61"/>
      <c r="P48" s="55">
        <f>IFERROR(Tabla3[[#This Row],[OCULTAR2]]-Tabla3[[#This Row],[OCULTAR2]]*Tabla3[[#This Row],[% LÍNEA]]," ")</f>
        <v>0.91110999999999998</v>
      </c>
      <c r="Q48" s="56">
        <f>IFERROR(Tabla3[[#This Row],[% PRODUCTO]]+Tabla3[[#This Row],[% LÍNEA]]," ")</f>
        <v>0</v>
      </c>
      <c r="R48" s="60">
        <f>Tabla3[[#This Row],[OCULTAR3]]</f>
        <v>0.91110999999999998</v>
      </c>
      <c r="S48" s="60">
        <f>Tabla3[[#This Row],[PRECIO SIN %]]-Tabla3[[#This Row],[PRECIO SIN %]]*10%</f>
        <v>0.81999899999999992</v>
      </c>
      <c r="T48" s="80">
        <f>(Tabla3[[#This Row],[PRECIO CON DESCT.]]-(Tabla3[[#This Row],[PRECIO CON DESCT.]]*$T$6))</f>
        <v>0.51659937</v>
      </c>
      <c r="U48" s="96"/>
      <c r="V48" s="94">
        <f>Tabla3[[#This Row],[PRECIO %      en $]]*Tabla3[[#This Row],[PEDIDO ]]</f>
        <v>0</v>
      </c>
      <c r="W48" s="57">
        <f>Tabla3[[#This Row],[PRECIO CON DESCT.]]*Tabla3[[#This Row],[PEDIDO ]]</f>
        <v>0</v>
      </c>
      <c r="X48" s="58">
        <f>Tabla3[[#This Row],[PRECIO SIN %]]*Tabla3[[#This Row],[PEDIDO ]]</f>
        <v>0</v>
      </c>
      <c r="Y48" s="28"/>
      <c r="Z48" s="28"/>
      <c r="AA48" s="28"/>
      <c r="AB48" s="28"/>
      <c r="AC48" s="28"/>
      <c r="AD48" s="28"/>
      <c r="AE48" s="28"/>
      <c r="AF48" s="28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20"/>
    </row>
    <row r="49" spans="1:153" s="3" customFormat="1" ht="33" customHeight="1" x14ac:dyDescent="0.4">
      <c r="A49" s="124">
        <v>7598252001935</v>
      </c>
      <c r="B49" s="51" t="s">
        <v>52</v>
      </c>
      <c r="C49" s="51" t="s">
        <v>56</v>
      </c>
      <c r="D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9" s="118" t="s">
        <v>567</v>
      </c>
      <c r="F49" s="75" t="s">
        <v>537</v>
      </c>
      <c r="G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9" s="77">
        <v>641</v>
      </c>
      <c r="J49" s="52">
        <v>0.65556000000000003</v>
      </c>
      <c r="K49" s="53">
        <f>Tabla3[[#This Row],[PRECIOS]]-Tabla3[[#This Row],[PRECIOS]]*10%</f>
        <v>0.59000399999999997</v>
      </c>
      <c r="L49" s="101"/>
      <c r="M49" s="54"/>
      <c r="N49" s="55">
        <f>IFERROR(Tabla3[[#This Row],[PRECIOS]]-Tabla3[[#This Row],[PRECIOS]]*Tabla3[[#This Row],[% PRODUCTO]]," ")</f>
        <v>0.65556000000000003</v>
      </c>
      <c r="O49" s="54"/>
      <c r="P49" s="55">
        <f>IFERROR(Tabla3[[#This Row],[OCULTAR2]]-Tabla3[[#This Row],[OCULTAR2]]*Tabla3[[#This Row],[% LÍNEA]]," ")</f>
        <v>0.65556000000000003</v>
      </c>
      <c r="Q49" s="56">
        <f>IFERROR(Tabla3[[#This Row],[% PRODUCTO]]+Tabla3[[#This Row],[% LÍNEA]]," ")</f>
        <v>0</v>
      </c>
      <c r="R49" s="53">
        <f>Tabla3[[#This Row],[OCULTAR3]]</f>
        <v>0.65556000000000003</v>
      </c>
      <c r="S49" s="53">
        <f>Tabla3[[#This Row],[PRECIO SIN %]]-Tabla3[[#This Row],[PRECIO SIN %]]*10%</f>
        <v>0.59000399999999997</v>
      </c>
      <c r="T49" s="80">
        <f>(Tabla3[[#This Row],[PRECIO CON DESCT.]]-(Tabla3[[#This Row],[PRECIO CON DESCT.]]*$T$6))</f>
        <v>0.37170251999999998</v>
      </c>
      <c r="U49" s="96"/>
      <c r="V49" s="94">
        <f>Tabla3[[#This Row],[PRECIO %      en $]]*Tabla3[[#This Row],[PEDIDO ]]</f>
        <v>0</v>
      </c>
      <c r="W49" s="57">
        <f>Tabla3[[#This Row],[PRECIO CON DESCT.]]*Tabla3[[#This Row],[PEDIDO ]]</f>
        <v>0</v>
      </c>
      <c r="X49" s="58">
        <f>Tabla3[[#This Row],[PRECIO SIN %]]*Tabla3[[#This Row],[PEDIDO ]]</f>
        <v>0</v>
      </c>
      <c r="Y49" s="28"/>
      <c r="Z49" s="28"/>
      <c r="AA49" s="28"/>
      <c r="AB49" s="28"/>
      <c r="AC49" s="28"/>
      <c r="AD49" s="28"/>
      <c r="AE49" s="28"/>
      <c r="AF49" s="28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20"/>
    </row>
    <row r="50" spans="1:153" s="3" customFormat="1" ht="33" customHeight="1" x14ac:dyDescent="0.4">
      <c r="A50" s="125">
        <v>7595624201306</v>
      </c>
      <c r="B50" s="59" t="s">
        <v>52</v>
      </c>
      <c r="C50" s="59" t="s">
        <v>70</v>
      </c>
      <c r="D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0" s="119" t="s">
        <v>568</v>
      </c>
      <c r="F50" s="76" t="s">
        <v>537</v>
      </c>
      <c r="G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0" s="78">
        <v>32</v>
      </c>
      <c r="J50" s="52">
        <v>2.6666699999999999</v>
      </c>
      <c r="K50" s="60">
        <f>Tabla3[[#This Row],[PRECIOS]]-Tabla3[[#This Row],[PRECIOS]]*10%</f>
        <v>2.4000029999999999</v>
      </c>
      <c r="L50" s="101"/>
      <c r="M50" s="61"/>
      <c r="N50" s="55">
        <f>IFERROR(Tabla3[[#This Row],[PRECIOS]]-Tabla3[[#This Row],[PRECIOS]]*Tabla3[[#This Row],[% PRODUCTO]]," ")</f>
        <v>2.6666699999999999</v>
      </c>
      <c r="O50" s="61"/>
      <c r="P50" s="55">
        <f>IFERROR(Tabla3[[#This Row],[OCULTAR2]]-Tabla3[[#This Row],[OCULTAR2]]*Tabla3[[#This Row],[% LÍNEA]]," ")</f>
        <v>2.6666699999999999</v>
      </c>
      <c r="Q50" s="56">
        <f>IFERROR(Tabla3[[#This Row],[% PRODUCTO]]+Tabla3[[#This Row],[% LÍNEA]]," ")</f>
        <v>0</v>
      </c>
      <c r="R50" s="60">
        <f>Tabla3[[#This Row],[OCULTAR3]]</f>
        <v>2.6666699999999999</v>
      </c>
      <c r="S50" s="60">
        <f>Tabla3[[#This Row],[PRECIO SIN %]]-Tabla3[[#This Row],[PRECIO SIN %]]*10%</f>
        <v>2.4000029999999999</v>
      </c>
      <c r="T50" s="80">
        <f>(Tabla3[[#This Row],[PRECIO CON DESCT.]]-(Tabla3[[#This Row],[PRECIO CON DESCT.]]*$T$6))</f>
        <v>1.5120018900000001</v>
      </c>
      <c r="U50" s="96"/>
      <c r="V50" s="94">
        <f>Tabla3[[#This Row],[PRECIO %      en $]]*Tabla3[[#This Row],[PEDIDO ]]</f>
        <v>0</v>
      </c>
      <c r="W50" s="57">
        <f>Tabla3[[#This Row],[PRECIO CON DESCT.]]*Tabla3[[#This Row],[PEDIDO ]]</f>
        <v>0</v>
      </c>
      <c r="X50" s="58">
        <f>Tabla3[[#This Row],[PRECIO SIN %]]*Tabla3[[#This Row],[PEDIDO ]]</f>
        <v>0</v>
      </c>
      <c r="Y50" s="28"/>
      <c r="Z50" s="28"/>
      <c r="AA50" s="28"/>
      <c r="AB50" s="28"/>
      <c r="AC50" s="28"/>
      <c r="AD50" s="28"/>
      <c r="AE50" s="28"/>
      <c r="AF50" s="28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20"/>
    </row>
    <row r="51" spans="1:153" s="3" customFormat="1" ht="33" customHeight="1" x14ac:dyDescent="0.4">
      <c r="A51" s="124">
        <v>791466996395</v>
      </c>
      <c r="B51" s="51" t="s">
        <v>52</v>
      </c>
      <c r="C51" s="51" t="s">
        <v>54</v>
      </c>
      <c r="D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🌡</v>
      </c>
      <c r="E51" s="118" t="s">
        <v>569</v>
      </c>
      <c r="F51" s="75" t="s">
        <v>537</v>
      </c>
      <c r="G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1" s="77">
        <v>5</v>
      </c>
      <c r="J51" s="52">
        <v>116.73333</v>
      </c>
      <c r="K51" s="53">
        <f>Tabla3[[#This Row],[PRECIOS]]-Tabla3[[#This Row],[PRECIOS]]*10%</f>
        <v>105.059997</v>
      </c>
      <c r="L51" s="101" t="s">
        <v>5328</v>
      </c>
      <c r="M51" s="54"/>
      <c r="N51" s="55">
        <f>IFERROR(Tabla3[[#This Row],[PRECIOS]]-Tabla3[[#This Row],[PRECIOS]]*Tabla3[[#This Row],[% PRODUCTO]]," ")</f>
        <v>116.73333</v>
      </c>
      <c r="O51" s="54"/>
      <c r="P51" s="55">
        <f>IFERROR(Tabla3[[#This Row],[OCULTAR2]]-Tabla3[[#This Row],[OCULTAR2]]*Tabla3[[#This Row],[% LÍNEA]]," ")</f>
        <v>116.73333</v>
      </c>
      <c r="Q51" s="56">
        <f>IFERROR(Tabla3[[#This Row],[% PRODUCTO]]+Tabla3[[#This Row],[% LÍNEA]]," ")</f>
        <v>0</v>
      </c>
      <c r="R51" s="53">
        <f>Tabla3[[#This Row],[OCULTAR3]]</f>
        <v>116.73333</v>
      </c>
      <c r="S51" s="53">
        <f>Tabla3[[#This Row],[PRECIO SIN %]]-Tabla3[[#This Row],[PRECIO SIN %]]*10%</f>
        <v>105.059997</v>
      </c>
      <c r="T51" s="80">
        <f>(Tabla3[[#This Row],[PRECIO CON DESCT.]]-(Tabla3[[#This Row],[PRECIO CON DESCT.]]*$T$6))</f>
        <v>66.187798109999989</v>
      </c>
      <c r="U51" s="96"/>
      <c r="V51" s="94">
        <f>Tabla3[[#This Row],[PRECIO %      en $]]*Tabla3[[#This Row],[PEDIDO ]]</f>
        <v>0</v>
      </c>
      <c r="W51" s="57">
        <f>Tabla3[[#This Row],[PRECIO CON DESCT.]]*Tabla3[[#This Row],[PEDIDO ]]</f>
        <v>0</v>
      </c>
      <c r="X51" s="58">
        <f>Tabla3[[#This Row],[PRECIO SIN %]]*Tabla3[[#This Row],[PEDIDO ]]</f>
        <v>0</v>
      </c>
      <c r="Y51" s="28"/>
      <c r="Z51" s="28"/>
      <c r="AA51" s="28"/>
      <c r="AB51" s="28"/>
      <c r="AC51" s="28"/>
      <c r="AD51" s="28"/>
      <c r="AE51" s="28"/>
      <c r="AF51" s="28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20"/>
    </row>
    <row r="52" spans="1:153" s="3" customFormat="1" ht="33" customHeight="1" x14ac:dyDescent="0.4">
      <c r="A52" s="125">
        <v>7800061001625</v>
      </c>
      <c r="B52" s="59" t="s">
        <v>52</v>
      </c>
      <c r="C52" s="59" t="s">
        <v>71</v>
      </c>
      <c r="D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2" s="119" t="s">
        <v>570</v>
      </c>
      <c r="F52" s="76" t="s">
        <v>537</v>
      </c>
      <c r="G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2" s="78">
        <v>596</v>
      </c>
      <c r="J52" s="52">
        <v>0.96667000000000003</v>
      </c>
      <c r="K52" s="60">
        <f>Tabla3[[#This Row],[PRECIOS]]-Tabla3[[#This Row],[PRECIOS]]*10%</f>
        <v>0.87000300000000008</v>
      </c>
      <c r="L52" s="101"/>
      <c r="M52" s="61"/>
      <c r="N52" s="55">
        <f>IFERROR(Tabla3[[#This Row],[PRECIOS]]-Tabla3[[#This Row],[PRECIOS]]*Tabla3[[#This Row],[% PRODUCTO]]," ")</f>
        <v>0.96667000000000003</v>
      </c>
      <c r="O52" s="61"/>
      <c r="P52" s="55">
        <f>IFERROR(Tabla3[[#This Row],[OCULTAR2]]-Tabla3[[#This Row],[OCULTAR2]]*Tabla3[[#This Row],[% LÍNEA]]," ")</f>
        <v>0.96667000000000003</v>
      </c>
      <c r="Q52" s="56">
        <f>IFERROR(Tabla3[[#This Row],[% PRODUCTO]]+Tabla3[[#This Row],[% LÍNEA]]," ")</f>
        <v>0</v>
      </c>
      <c r="R52" s="60">
        <f>Tabla3[[#This Row],[OCULTAR3]]</f>
        <v>0.96667000000000003</v>
      </c>
      <c r="S52" s="60">
        <f>Tabla3[[#This Row],[PRECIO SIN %]]-Tabla3[[#This Row],[PRECIO SIN %]]*10%</f>
        <v>0.87000300000000008</v>
      </c>
      <c r="T52" s="80">
        <f>(Tabla3[[#This Row],[PRECIO CON DESCT.]]-(Tabla3[[#This Row],[PRECIO CON DESCT.]]*$T$6))</f>
        <v>0.54810189000000009</v>
      </c>
      <c r="U52" s="96"/>
      <c r="V52" s="94">
        <f>Tabla3[[#This Row],[PRECIO %      en $]]*Tabla3[[#This Row],[PEDIDO ]]</f>
        <v>0</v>
      </c>
      <c r="W52" s="57">
        <f>Tabla3[[#This Row],[PRECIO CON DESCT.]]*Tabla3[[#This Row],[PEDIDO ]]</f>
        <v>0</v>
      </c>
      <c r="X52" s="58">
        <f>Tabla3[[#This Row],[PRECIO SIN %]]*Tabla3[[#This Row],[PEDIDO ]]</f>
        <v>0</v>
      </c>
      <c r="Y52" s="28"/>
      <c r="Z52" s="28"/>
      <c r="AA52" s="28"/>
      <c r="AB52" s="28"/>
      <c r="AC52" s="28"/>
      <c r="AD52" s="28"/>
      <c r="AE52" s="28"/>
      <c r="AF52" s="28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20"/>
    </row>
    <row r="53" spans="1:153" s="3" customFormat="1" ht="33" customHeight="1" x14ac:dyDescent="0.4">
      <c r="A53" s="124">
        <v>8908003460512</v>
      </c>
      <c r="B53" s="51" t="s">
        <v>52</v>
      </c>
      <c r="C53" s="51" t="s">
        <v>72</v>
      </c>
      <c r="D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3" s="118" t="s">
        <v>571</v>
      </c>
      <c r="F53" s="75" t="s">
        <v>537</v>
      </c>
      <c r="G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3" s="77">
        <v>148</v>
      </c>
      <c r="J53" s="52">
        <v>1</v>
      </c>
      <c r="K53" s="53">
        <f>Tabla3[[#This Row],[PRECIOS]]-Tabla3[[#This Row],[PRECIOS]]*10%</f>
        <v>0.9</v>
      </c>
      <c r="L53" s="101"/>
      <c r="M53" s="54"/>
      <c r="N53" s="55">
        <f>IFERROR(Tabla3[[#This Row],[PRECIOS]]-Tabla3[[#This Row],[PRECIOS]]*Tabla3[[#This Row],[% PRODUCTO]]," ")</f>
        <v>1</v>
      </c>
      <c r="O53" s="54"/>
      <c r="P53" s="55">
        <f>IFERROR(Tabla3[[#This Row],[OCULTAR2]]-Tabla3[[#This Row],[OCULTAR2]]*Tabla3[[#This Row],[% LÍNEA]]," ")</f>
        <v>1</v>
      </c>
      <c r="Q53" s="56">
        <f>IFERROR(Tabla3[[#This Row],[% PRODUCTO]]+Tabla3[[#This Row],[% LÍNEA]]," ")</f>
        <v>0</v>
      </c>
      <c r="R53" s="53">
        <f>Tabla3[[#This Row],[OCULTAR3]]</f>
        <v>1</v>
      </c>
      <c r="S53" s="53">
        <f>Tabla3[[#This Row],[PRECIO SIN %]]-Tabla3[[#This Row],[PRECIO SIN %]]*10%</f>
        <v>0.9</v>
      </c>
      <c r="T53" s="80">
        <f>(Tabla3[[#This Row],[PRECIO CON DESCT.]]-(Tabla3[[#This Row],[PRECIO CON DESCT.]]*$T$6))</f>
        <v>0.56699999999999995</v>
      </c>
      <c r="U53" s="96"/>
      <c r="V53" s="94">
        <f>Tabla3[[#This Row],[PRECIO %      en $]]*Tabla3[[#This Row],[PEDIDO ]]</f>
        <v>0</v>
      </c>
      <c r="W53" s="57">
        <f>Tabla3[[#This Row],[PRECIO CON DESCT.]]*Tabla3[[#This Row],[PEDIDO ]]</f>
        <v>0</v>
      </c>
      <c r="X53" s="58">
        <f>Tabla3[[#This Row],[PRECIO SIN %]]*Tabla3[[#This Row],[PEDIDO ]]</f>
        <v>0</v>
      </c>
      <c r="Y53" s="28"/>
      <c r="Z53" s="28"/>
      <c r="AA53" s="28"/>
      <c r="AB53" s="28"/>
      <c r="AC53" s="28"/>
      <c r="AD53" s="28"/>
      <c r="AE53" s="28"/>
      <c r="AF53" s="28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20"/>
    </row>
    <row r="54" spans="1:153" s="3" customFormat="1" ht="33" customHeight="1" x14ac:dyDescent="0.4">
      <c r="A54" s="125">
        <v>7592637000872</v>
      </c>
      <c r="B54" s="59" t="s">
        <v>52</v>
      </c>
      <c r="C54" s="59" t="s">
        <v>73</v>
      </c>
      <c r="D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4" s="119" t="s">
        <v>572</v>
      </c>
      <c r="F54" s="76" t="s">
        <v>537</v>
      </c>
      <c r="G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4" s="78">
        <v>155</v>
      </c>
      <c r="J54" s="52">
        <v>4.8</v>
      </c>
      <c r="K54" s="60">
        <f>Tabla3[[#This Row],[PRECIOS]]-Tabla3[[#This Row],[PRECIOS]]*10%</f>
        <v>4.32</v>
      </c>
      <c r="L54" s="101"/>
      <c r="M54" s="61"/>
      <c r="N54" s="55">
        <f>IFERROR(Tabla3[[#This Row],[PRECIOS]]-Tabla3[[#This Row],[PRECIOS]]*Tabla3[[#This Row],[% PRODUCTO]]," ")</f>
        <v>4.8</v>
      </c>
      <c r="O54" s="61"/>
      <c r="P54" s="55">
        <f>IFERROR(Tabla3[[#This Row],[OCULTAR2]]-Tabla3[[#This Row],[OCULTAR2]]*Tabla3[[#This Row],[% LÍNEA]]," ")</f>
        <v>4.8</v>
      </c>
      <c r="Q54" s="56">
        <f>IFERROR(Tabla3[[#This Row],[% PRODUCTO]]+Tabla3[[#This Row],[% LÍNEA]]," ")</f>
        <v>0</v>
      </c>
      <c r="R54" s="60">
        <f>Tabla3[[#This Row],[OCULTAR3]]</f>
        <v>4.8</v>
      </c>
      <c r="S54" s="60">
        <f>Tabla3[[#This Row],[PRECIO SIN %]]-Tabla3[[#This Row],[PRECIO SIN %]]*10%</f>
        <v>4.32</v>
      </c>
      <c r="T54" s="80">
        <f>(Tabla3[[#This Row],[PRECIO CON DESCT.]]-(Tabla3[[#This Row],[PRECIO CON DESCT.]]*$T$6))</f>
        <v>2.7216000000000005</v>
      </c>
      <c r="U54" s="96"/>
      <c r="V54" s="94">
        <f>Tabla3[[#This Row],[PRECIO %      en $]]*Tabla3[[#This Row],[PEDIDO ]]</f>
        <v>0</v>
      </c>
      <c r="W54" s="57">
        <f>Tabla3[[#This Row],[PRECIO CON DESCT.]]*Tabla3[[#This Row],[PEDIDO ]]</f>
        <v>0</v>
      </c>
      <c r="X54" s="58">
        <f>Tabla3[[#This Row],[PRECIO SIN %]]*Tabla3[[#This Row],[PEDIDO ]]</f>
        <v>0</v>
      </c>
      <c r="Y54" s="28"/>
      <c r="Z54" s="28"/>
      <c r="AA54" s="28"/>
      <c r="AB54" s="28"/>
      <c r="AC54" s="28"/>
      <c r="AD54" s="28"/>
      <c r="AE54" s="28"/>
      <c r="AF54" s="28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20"/>
    </row>
    <row r="55" spans="1:153" s="3" customFormat="1" ht="33" customHeight="1" x14ac:dyDescent="0.4">
      <c r="A55" s="124">
        <v>7598455000094</v>
      </c>
      <c r="B55" s="51" t="s">
        <v>52</v>
      </c>
      <c r="C55" s="51" t="s">
        <v>58</v>
      </c>
      <c r="D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55" s="118" t="s">
        <v>573</v>
      </c>
      <c r="F55" s="75" t="s">
        <v>537</v>
      </c>
      <c r="G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5" s="77">
        <v>1622</v>
      </c>
      <c r="J55" s="52">
        <v>1.5888899999999999</v>
      </c>
      <c r="K55" s="53">
        <f>Tabla3[[#This Row],[PRECIOS]]-Tabla3[[#This Row],[PRECIOS]]*10%</f>
        <v>1.4300009999999999</v>
      </c>
      <c r="L55" s="101"/>
      <c r="M55" s="54"/>
      <c r="N55" s="55">
        <f>IFERROR(Tabla3[[#This Row],[PRECIOS]]-Tabla3[[#This Row],[PRECIOS]]*Tabla3[[#This Row],[% PRODUCTO]]," ")</f>
        <v>1.5888899999999999</v>
      </c>
      <c r="O55" s="54"/>
      <c r="P55" s="55">
        <f>IFERROR(Tabla3[[#This Row],[OCULTAR2]]-Tabla3[[#This Row],[OCULTAR2]]*Tabla3[[#This Row],[% LÍNEA]]," ")</f>
        <v>1.5888899999999999</v>
      </c>
      <c r="Q55" s="56">
        <f>IFERROR(Tabla3[[#This Row],[% PRODUCTO]]+Tabla3[[#This Row],[% LÍNEA]]," ")</f>
        <v>0</v>
      </c>
      <c r="R55" s="53">
        <f>Tabla3[[#This Row],[OCULTAR3]]</f>
        <v>1.5888899999999999</v>
      </c>
      <c r="S55" s="53">
        <f>Tabla3[[#This Row],[PRECIO SIN %]]-Tabla3[[#This Row],[PRECIO SIN %]]*10%</f>
        <v>1.4300009999999999</v>
      </c>
      <c r="T55" s="80">
        <f>(Tabla3[[#This Row],[PRECIO CON DESCT.]]-(Tabla3[[#This Row],[PRECIO CON DESCT.]]*$T$6))</f>
        <v>0.90090062999999987</v>
      </c>
      <c r="U55" s="96"/>
      <c r="V55" s="94">
        <f>Tabla3[[#This Row],[PRECIO %      en $]]*Tabla3[[#This Row],[PEDIDO ]]</f>
        <v>0</v>
      </c>
      <c r="W55" s="57">
        <f>Tabla3[[#This Row],[PRECIO CON DESCT.]]*Tabla3[[#This Row],[PEDIDO ]]</f>
        <v>0</v>
      </c>
      <c r="X55" s="58">
        <f>Tabla3[[#This Row],[PRECIO SIN %]]*Tabla3[[#This Row],[PEDIDO ]]</f>
        <v>0</v>
      </c>
      <c r="Y55" s="28"/>
      <c r="Z55" s="28"/>
      <c r="AA55" s="28"/>
      <c r="AB55" s="28"/>
      <c r="AC55" s="28"/>
      <c r="AD55" s="28"/>
      <c r="AE55" s="28"/>
      <c r="AF55" s="28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20"/>
    </row>
    <row r="56" spans="1:153" s="3" customFormat="1" ht="33" customHeight="1" x14ac:dyDescent="0.4">
      <c r="A56" s="125">
        <v>736372230065</v>
      </c>
      <c r="B56" s="59" t="s">
        <v>52</v>
      </c>
      <c r="C56" s="59" t="s">
        <v>62</v>
      </c>
      <c r="D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6" s="119" t="s">
        <v>574</v>
      </c>
      <c r="F56" s="76" t="s">
        <v>537</v>
      </c>
      <c r="G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6" s="78">
        <v>29</v>
      </c>
      <c r="J56" s="52">
        <v>2.11111</v>
      </c>
      <c r="K56" s="60">
        <f>Tabla3[[#This Row],[PRECIOS]]-Tabla3[[#This Row],[PRECIOS]]*10%</f>
        <v>1.899999</v>
      </c>
      <c r="L56" s="101"/>
      <c r="M56" s="61"/>
      <c r="N56" s="55">
        <f>IFERROR(Tabla3[[#This Row],[PRECIOS]]-Tabla3[[#This Row],[PRECIOS]]*Tabla3[[#This Row],[% PRODUCTO]]," ")</f>
        <v>2.11111</v>
      </c>
      <c r="O56" s="61"/>
      <c r="P56" s="55">
        <f>IFERROR(Tabla3[[#This Row],[OCULTAR2]]-Tabla3[[#This Row],[OCULTAR2]]*Tabla3[[#This Row],[% LÍNEA]]," ")</f>
        <v>2.11111</v>
      </c>
      <c r="Q56" s="56">
        <f>IFERROR(Tabla3[[#This Row],[% PRODUCTO]]+Tabla3[[#This Row],[% LÍNEA]]," ")</f>
        <v>0</v>
      </c>
      <c r="R56" s="60">
        <f>Tabla3[[#This Row],[OCULTAR3]]</f>
        <v>2.11111</v>
      </c>
      <c r="S56" s="60">
        <f>Tabla3[[#This Row],[PRECIO SIN %]]-Tabla3[[#This Row],[PRECIO SIN %]]*10%</f>
        <v>1.899999</v>
      </c>
      <c r="T56" s="80">
        <f>(Tabla3[[#This Row],[PRECIO CON DESCT.]]-(Tabla3[[#This Row],[PRECIO CON DESCT.]]*$T$6))</f>
        <v>1.1969993699999999</v>
      </c>
      <c r="U56" s="96"/>
      <c r="V56" s="94">
        <f>Tabla3[[#This Row],[PRECIO %      en $]]*Tabla3[[#This Row],[PEDIDO ]]</f>
        <v>0</v>
      </c>
      <c r="W56" s="57">
        <f>Tabla3[[#This Row],[PRECIO CON DESCT.]]*Tabla3[[#This Row],[PEDIDO ]]</f>
        <v>0</v>
      </c>
      <c r="X56" s="58">
        <f>Tabla3[[#This Row],[PRECIO SIN %]]*Tabla3[[#This Row],[PEDIDO ]]</f>
        <v>0</v>
      </c>
      <c r="Y56" s="28"/>
      <c r="Z56" s="28"/>
      <c r="AA56" s="28"/>
      <c r="AB56" s="28"/>
      <c r="AC56" s="28"/>
      <c r="AD56" s="28"/>
      <c r="AE56" s="28"/>
      <c r="AF56" s="28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20"/>
    </row>
    <row r="57" spans="1:153" s="3" customFormat="1" ht="33" customHeight="1" x14ac:dyDescent="0.4">
      <c r="A57" s="124">
        <v>7592806114065</v>
      </c>
      <c r="B57" s="51" t="s">
        <v>52</v>
      </c>
      <c r="C57" s="51" t="s">
        <v>74</v>
      </c>
      <c r="D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7" s="118" t="s">
        <v>575</v>
      </c>
      <c r="F57" s="75" t="s">
        <v>537</v>
      </c>
      <c r="G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7" s="77">
        <v>42</v>
      </c>
      <c r="J57" s="52">
        <v>4.5</v>
      </c>
      <c r="K57" s="53">
        <f>Tabla3[[#This Row],[PRECIOS]]-Tabla3[[#This Row],[PRECIOS]]*10%</f>
        <v>4.05</v>
      </c>
      <c r="L57" s="101"/>
      <c r="M57" s="54"/>
      <c r="N57" s="55">
        <f>IFERROR(Tabla3[[#This Row],[PRECIOS]]-Tabla3[[#This Row],[PRECIOS]]*Tabla3[[#This Row],[% PRODUCTO]]," ")</f>
        <v>4.5</v>
      </c>
      <c r="O57" s="54"/>
      <c r="P57" s="55">
        <f>IFERROR(Tabla3[[#This Row],[OCULTAR2]]-Tabla3[[#This Row],[OCULTAR2]]*Tabla3[[#This Row],[% LÍNEA]]," ")</f>
        <v>4.5</v>
      </c>
      <c r="Q57" s="56">
        <f>IFERROR(Tabla3[[#This Row],[% PRODUCTO]]+Tabla3[[#This Row],[% LÍNEA]]," ")</f>
        <v>0</v>
      </c>
      <c r="R57" s="53">
        <f>Tabla3[[#This Row],[OCULTAR3]]</f>
        <v>4.5</v>
      </c>
      <c r="S57" s="53">
        <f>Tabla3[[#This Row],[PRECIO SIN %]]-Tabla3[[#This Row],[PRECIO SIN %]]*10%</f>
        <v>4.05</v>
      </c>
      <c r="T57" s="80">
        <f>(Tabla3[[#This Row],[PRECIO CON DESCT.]]-(Tabla3[[#This Row],[PRECIO CON DESCT.]]*$T$6))</f>
        <v>2.5514999999999999</v>
      </c>
      <c r="U57" s="96"/>
      <c r="V57" s="94">
        <f>Tabla3[[#This Row],[PRECIO %      en $]]*Tabla3[[#This Row],[PEDIDO ]]</f>
        <v>0</v>
      </c>
      <c r="W57" s="57">
        <f>Tabla3[[#This Row],[PRECIO CON DESCT.]]*Tabla3[[#This Row],[PEDIDO ]]</f>
        <v>0</v>
      </c>
      <c r="X57" s="58">
        <f>Tabla3[[#This Row],[PRECIO SIN %]]*Tabla3[[#This Row],[PEDIDO ]]</f>
        <v>0</v>
      </c>
      <c r="Y57" s="28"/>
      <c r="Z57" s="28"/>
      <c r="AA57" s="28"/>
      <c r="AB57" s="28"/>
      <c r="AC57" s="28"/>
      <c r="AD57" s="28"/>
      <c r="AE57" s="28"/>
      <c r="AF57" s="28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20"/>
    </row>
    <row r="58" spans="1:153" s="3" customFormat="1" ht="33" customHeight="1" x14ac:dyDescent="0.4">
      <c r="A58" s="125">
        <v>7591585171740</v>
      </c>
      <c r="B58" s="59" t="s">
        <v>52</v>
      </c>
      <c r="C58" s="59" t="s">
        <v>75</v>
      </c>
      <c r="D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58" s="119" t="s">
        <v>576</v>
      </c>
      <c r="F58" s="76" t="s">
        <v>537</v>
      </c>
      <c r="G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58" s="78">
        <v>37</v>
      </c>
      <c r="J58" s="52">
        <v>6.1333299999999999</v>
      </c>
      <c r="K58" s="60">
        <f>Tabla3[[#This Row],[PRECIOS]]-Tabla3[[#This Row],[PRECIOS]]*10%</f>
        <v>5.519997</v>
      </c>
      <c r="L58" s="101" t="s">
        <v>5327</v>
      </c>
      <c r="M58" s="61"/>
      <c r="N58" s="55">
        <f>IFERROR(Tabla3[[#This Row],[PRECIOS]]-Tabla3[[#This Row],[PRECIOS]]*Tabla3[[#This Row],[% PRODUCTO]]," ")</f>
        <v>6.1333299999999999</v>
      </c>
      <c r="O58" s="61"/>
      <c r="P58" s="55">
        <f>IFERROR(Tabla3[[#This Row],[OCULTAR2]]-Tabla3[[#This Row],[OCULTAR2]]*Tabla3[[#This Row],[% LÍNEA]]," ")</f>
        <v>6.1333299999999999</v>
      </c>
      <c r="Q58" s="56">
        <f>IFERROR(Tabla3[[#This Row],[% PRODUCTO]]+Tabla3[[#This Row],[% LÍNEA]]," ")</f>
        <v>0</v>
      </c>
      <c r="R58" s="60">
        <f>Tabla3[[#This Row],[OCULTAR3]]</f>
        <v>6.1333299999999999</v>
      </c>
      <c r="S58" s="60">
        <f>Tabla3[[#This Row],[PRECIO SIN %]]-Tabla3[[#This Row],[PRECIO SIN %]]*10%</f>
        <v>5.519997</v>
      </c>
      <c r="T58" s="80">
        <f>(Tabla3[[#This Row],[PRECIO CON DESCT.]]-(Tabla3[[#This Row],[PRECIO CON DESCT.]]*$T$6))</f>
        <v>3.4775981100000002</v>
      </c>
      <c r="U58" s="96"/>
      <c r="V58" s="94">
        <f>Tabla3[[#This Row],[PRECIO %      en $]]*Tabla3[[#This Row],[PEDIDO ]]</f>
        <v>0</v>
      </c>
      <c r="W58" s="57">
        <f>Tabla3[[#This Row],[PRECIO CON DESCT.]]*Tabla3[[#This Row],[PEDIDO ]]</f>
        <v>0</v>
      </c>
      <c r="X58" s="58">
        <f>Tabla3[[#This Row],[PRECIO SIN %]]*Tabla3[[#This Row],[PEDIDO ]]</f>
        <v>0</v>
      </c>
      <c r="Y58" s="28"/>
      <c r="Z58" s="28"/>
      <c r="AA58" s="28"/>
      <c r="AB58" s="28"/>
      <c r="AC58" s="28"/>
      <c r="AD58" s="28"/>
      <c r="AE58" s="28"/>
      <c r="AF58" s="28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20"/>
    </row>
    <row r="59" spans="1:153" s="3" customFormat="1" ht="33" customHeight="1" x14ac:dyDescent="0.4">
      <c r="A59" s="124">
        <v>7592637000315</v>
      </c>
      <c r="B59" s="51" t="s">
        <v>52</v>
      </c>
      <c r="C59" s="51" t="s">
        <v>73</v>
      </c>
      <c r="D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9" s="118" t="s">
        <v>577</v>
      </c>
      <c r="F59" s="75" t="s">
        <v>537</v>
      </c>
      <c r="G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9" s="77">
        <v>11</v>
      </c>
      <c r="J59" s="52">
        <v>38.111109999999996</v>
      </c>
      <c r="K59" s="53">
        <f>Tabla3[[#This Row],[PRECIOS]]-Tabla3[[#This Row],[PRECIOS]]*10%</f>
        <v>34.299999</v>
      </c>
      <c r="L59" s="101"/>
      <c r="M59" s="54"/>
      <c r="N59" s="55">
        <f>IFERROR(Tabla3[[#This Row],[PRECIOS]]-Tabla3[[#This Row],[PRECIOS]]*Tabla3[[#This Row],[% PRODUCTO]]," ")</f>
        <v>38.111109999999996</v>
      </c>
      <c r="O59" s="54"/>
      <c r="P59" s="55">
        <f>IFERROR(Tabla3[[#This Row],[OCULTAR2]]-Tabla3[[#This Row],[OCULTAR2]]*Tabla3[[#This Row],[% LÍNEA]]," ")</f>
        <v>38.111109999999996</v>
      </c>
      <c r="Q59" s="56">
        <f>IFERROR(Tabla3[[#This Row],[% PRODUCTO]]+Tabla3[[#This Row],[% LÍNEA]]," ")</f>
        <v>0</v>
      </c>
      <c r="R59" s="53">
        <f>Tabla3[[#This Row],[OCULTAR3]]</f>
        <v>38.111109999999996</v>
      </c>
      <c r="S59" s="53">
        <f>Tabla3[[#This Row],[PRECIO SIN %]]-Tabla3[[#This Row],[PRECIO SIN %]]*10%</f>
        <v>34.299999</v>
      </c>
      <c r="T59" s="80">
        <f>(Tabla3[[#This Row],[PRECIO CON DESCT.]]-(Tabla3[[#This Row],[PRECIO CON DESCT.]]*$T$6))</f>
        <v>21.608999369999999</v>
      </c>
      <c r="U59" s="96"/>
      <c r="V59" s="94">
        <f>Tabla3[[#This Row],[PRECIO %      en $]]*Tabla3[[#This Row],[PEDIDO ]]</f>
        <v>0</v>
      </c>
      <c r="W59" s="57">
        <f>Tabla3[[#This Row],[PRECIO CON DESCT.]]*Tabla3[[#This Row],[PEDIDO ]]</f>
        <v>0</v>
      </c>
      <c r="X59" s="58">
        <f>Tabla3[[#This Row],[PRECIO SIN %]]*Tabla3[[#This Row],[PEDIDO ]]</f>
        <v>0</v>
      </c>
      <c r="Y59" s="28"/>
      <c r="Z59" s="28"/>
      <c r="AA59" s="28"/>
      <c r="AB59" s="28"/>
      <c r="AC59" s="28"/>
      <c r="AD59" s="28"/>
      <c r="AE59" s="28"/>
      <c r="AF59" s="28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20"/>
    </row>
    <row r="60" spans="1:153" s="3" customFormat="1" ht="33" customHeight="1" x14ac:dyDescent="0.4">
      <c r="A60" s="125"/>
      <c r="B60" s="59" t="s">
        <v>52</v>
      </c>
      <c r="C60" s="59" t="s">
        <v>76</v>
      </c>
      <c r="D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0" s="119" t="s">
        <v>578</v>
      </c>
      <c r="F60" s="76" t="s">
        <v>537</v>
      </c>
      <c r="G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0" s="78">
        <v>389</v>
      </c>
      <c r="J60" s="52">
        <v>1.0222199999999999</v>
      </c>
      <c r="K60" s="60">
        <f>Tabla3[[#This Row],[PRECIOS]]-Tabla3[[#This Row],[PRECIOS]]*10%</f>
        <v>0.91999799999999987</v>
      </c>
      <c r="L60" s="101"/>
      <c r="M60" s="61"/>
      <c r="N60" s="55">
        <f>IFERROR(Tabla3[[#This Row],[PRECIOS]]-Tabla3[[#This Row],[PRECIOS]]*Tabla3[[#This Row],[% PRODUCTO]]," ")</f>
        <v>1.0222199999999999</v>
      </c>
      <c r="O60" s="61"/>
      <c r="P60" s="55">
        <f>IFERROR(Tabla3[[#This Row],[OCULTAR2]]-Tabla3[[#This Row],[OCULTAR2]]*Tabla3[[#This Row],[% LÍNEA]]," ")</f>
        <v>1.0222199999999999</v>
      </c>
      <c r="Q60" s="56">
        <f>IFERROR(Tabla3[[#This Row],[% PRODUCTO]]+Tabla3[[#This Row],[% LÍNEA]]," ")</f>
        <v>0</v>
      </c>
      <c r="R60" s="60">
        <f>Tabla3[[#This Row],[OCULTAR3]]</f>
        <v>1.0222199999999999</v>
      </c>
      <c r="S60" s="60">
        <f>Tabla3[[#This Row],[PRECIO SIN %]]-Tabla3[[#This Row],[PRECIO SIN %]]*10%</f>
        <v>0.91999799999999987</v>
      </c>
      <c r="T60" s="80">
        <f>(Tabla3[[#This Row],[PRECIO CON DESCT.]]-(Tabla3[[#This Row],[PRECIO CON DESCT.]]*$T$6))</f>
        <v>0.57959874</v>
      </c>
      <c r="U60" s="96"/>
      <c r="V60" s="94">
        <f>Tabla3[[#This Row],[PRECIO %      en $]]*Tabla3[[#This Row],[PEDIDO ]]</f>
        <v>0</v>
      </c>
      <c r="W60" s="57">
        <f>Tabla3[[#This Row],[PRECIO CON DESCT.]]*Tabla3[[#This Row],[PEDIDO ]]</f>
        <v>0</v>
      </c>
      <c r="X60" s="58">
        <f>Tabla3[[#This Row],[PRECIO SIN %]]*Tabla3[[#This Row],[PEDIDO ]]</f>
        <v>0</v>
      </c>
      <c r="Y60" s="28"/>
      <c r="Z60" s="28"/>
      <c r="AA60" s="28"/>
      <c r="AB60" s="28"/>
      <c r="AC60" s="28"/>
      <c r="AD60" s="28"/>
      <c r="AE60" s="28"/>
      <c r="AF60" s="28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20"/>
    </row>
    <row r="61" spans="1:153" s="3" customFormat="1" ht="33" customHeight="1" x14ac:dyDescent="0.4">
      <c r="A61" s="124">
        <v>7598852000611</v>
      </c>
      <c r="B61" s="51" t="s">
        <v>52</v>
      </c>
      <c r="C61" s="51" t="s">
        <v>66</v>
      </c>
      <c r="D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1" s="118" t="s">
        <v>579</v>
      </c>
      <c r="F61" s="75" t="s">
        <v>537</v>
      </c>
      <c r="G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1" s="77">
        <v>884</v>
      </c>
      <c r="J61" s="52">
        <v>0.98889000000000005</v>
      </c>
      <c r="K61" s="53">
        <f>Tabla3[[#This Row],[PRECIOS]]-Tabla3[[#This Row],[PRECIOS]]*10%</f>
        <v>0.89000100000000004</v>
      </c>
      <c r="L61" s="101"/>
      <c r="M61" s="54"/>
      <c r="N61" s="55">
        <f>IFERROR(Tabla3[[#This Row],[PRECIOS]]-Tabla3[[#This Row],[PRECIOS]]*Tabla3[[#This Row],[% PRODUCTO]]," ")</f>
        <v>0.98889000000000005</v>
      </c>
      <c r="O61" s="54"/>
      <c r="P61" s="55">
        <f>IFERROR(Tabla3[[#This Row],[OCULTAR2]]-Tabla3[[#This Row],[OCULTAR2]]*Tabla3[[#This Row],[% LÍNEA]]," ")</f>
        <v>0.98889000000000005</v>
      </c>
      <c r="Q61" s="56">
        <f>IFERROR(Tabla3[[#This Row],[% PRODUCTO]]+Tabla3[[#This Row],[% LÍNEA]]," ")</f>
        <v>0</v>
      </c>
      <c r="R61" s="53">
        <f>Tabla3[[#This Row],[OCULTAR3]]</f>
        <v>0.98889000000000005</v>
      </c>
      <c r="S61" s="53">
        <f>Tabla3[[#This Row],[PRECIO SIN %]]-Tabla3[[#This Row],[PRECIO SIN %]]*10%</f>
        <v>0.89000100000000004</v>
      </c>
      <c r="T61" s="80">
        <f>(Tabla3[[#This Row],[PRECIO CON DESCT.]]-(Tabla3[[#This Row],[PRECIO CON DESCT.]]*$T$6))</f>
        <v>0.56070063000000003</v>
      </c>
      <c r="U61" s="96"/>
      <c r="V61" s="94">
        <f>Tabla3[[#This Row],[PRECIO %      en $]]*Tabla3[[#This Row],[PEDIDO ]]</f>
        <v>0</v>
      </c>
      <c r="W61" s="57">
        <f>Tabla3[[#This Row],[PRECIO CON DESCT.]]*Tabla3[[#This Row],[PEDIDO ]]</f>
        <v>0</v>
      </c>
      <c r="X61" s="58">
        <f>Tabla3[[#This Row],[PRECIO SIN %]]*Tabla3[[#This Row],[PEDIDO ]]</f>
        <v>0</v>
      </c>
      <c r="Y61" s="28"/>
      <c r="Z61" s="28"/>
      <c r="AA61" s="28"/>
      <c r="AB61" s="28"/>
      <c r="AC61" s="28"/>
      <c r="AD61" s="28"/>
      <c r="AE61" s="28"/>
      <c r="AF61" s="28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20"/>
    </row>
    <row r="62" spans="1:153" s="3" customFormat="1" ht="33" customHeight="1" x14ac:dyDescent="0.4">
      <c r="A62" s="125">
        <v>7800061025102</v>
      </c>
      <c r="B62" s="59" t="s">
        <v>52</v>
      </c>
      <c r="C62" s="59" t="s">
        <v>71</v>
      </c>
      <c r="D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2" s="119" t="s">
        <v>580</v>
      </c>
      <c r="F62" s="76" t="s">
        <v>537</v>
      </c>
      <c r="G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2" s="78">
        <v>122</v>
      </c>
      <c r="J62" s="52">
        <v>1.0555600000000001</v>
      </c>
      <c r="K62" s="60">
        <f>Tabla3[[#This Row],[PRECIOS]]-Tabla3[[#This Row],[PRECIOS]]*10%</f>
        <v>0.95000400000000007</v>
      </c>
      <c r="L62" s="101"/>
      <c r="M62" s="61"/>
      <c r="N62" s="55">
        <f>IFERROR(Tabla3[[#This Row],[PRECIOS]]-Tabla3[[#This Row],[PRECIOS]]*Tabla3[[#This Row],[% PRODUCTO]]," ")</f>
        <v>1.0555600000000001</v>
      </c>
      <c r="O62" s="61"/>
      <c r="P62" s="55">
        <f>IFERROR(Tabla3[[#This Row],[OCULTAR2]]-Tabla3[[#This Row],[OCULTAR2]]*Tabla3[[#This Row],[% LÍNEA]]," ")</f>
        <v>1.0555600000000001</v>
      </c>
      <c r="Q62" s="56">
        <f>IFERROR(Tabla3[[#This Row],[% PRODUCTO]]+Tabla3[[#This Row],[% LÍNEA]]," ")</f>
        <v>0</v>
      </c>
      <c r="R62" s="60">
        <f>Tabla3[[#This Row],[OCULTAR3]]</f>
        <v>1.0555600000000001</v>
      </c>
      <c r="S62" s="60">
        <f>Tabla3[[#This Row],[PRECIO SIN %]]-Tabla3[[#This Row],[PRECIO SIN %]]*10%</f>
        <v>0.95000400000000007</v>
      </c>
      <c r="T62" s="80">
        <f>(Tabla3[[#This Row],[PRECIO CON DESCT.]]-(Tabla3[[#This Row],[PRECIO CON DESCT.]]*$T$6))</f>
        <v>0.59850252000000004</v>
      </c>
      <c r="U62" s="96"/>
      <c r="V62" s="94">
        <f>Tabla3[[#This Row],[PRECIO %      en $]]*Tabla3[[#This Row],[PEDIDO ]]</f>
        <v>0</v>
      </c>
      <c r="W62" s="57">
        <f>Tabla3[[#This Row],[PRECIO CON DESCT.]]*Tabla3[[#This Row],[PEDIDO ]]</f>
        <v>0</v>
      </c>
      <c r="X62" s="58">
        <f>Tabla3[[#This Row],[PRECIO SIN %]]*Tabla3[[#This Row],[PEDIDO ]]</f>
        <v>0</v>
      </c>
      <c r="Y62" s="28"/>
      <c r="Z62" s="28"/>
      <c r="AA62" s="28"/>
      <c r="AB62" s="28"/>
      <c r="AC62" s="28"/>
      <c r="AD62" s="28"/>
      <c r="AE62" s="28"/>
      <c r="AF62" s="28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20"/>
    </row>
    <row r="63" spans="1:153" s="3" customFormat="1" ht="33" customHeight="1" x14ac:dyDescent="0.4">
      <c r="A63" s="124">
        <v>7598981001268</v>
      </c>
      <c r="B63" s="51" t="s">
        <v>52</v>
      </c>
      <c r="C63" s="51" t="s">
        <v>77</v>
      </c>
      <c r="D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3" s="118" t="s">
        <v>581</v>
      </c>
      <c r="F63" s="75" t="s">
        <v>537</v>
      </c>
      <c r="G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3" s="77">
        <v>153</v>
      </c>
      <c r="J63" s="52">
        <v>0.95555999999999996</v>
      </c>
      <c r="K63" s="53">
        <f>Tabla3[[#This Row],[PRECIOS]]-Tabla3[[#This Row],[PRECIOS]]*10%</f>
        <v>0.86000399999999999</v>
      </c>
      <c r="L63" s="101"/>
      <c r="M63" s="54"/>
      <c r="N63" s="55">
        <f>IFERROR(Tabla3[[#This Row],[PRECIOS]]-Tabla3[[#This Row],[PRECIOS]]*Tabla3[[#This Row],[% PRODUCTO]]," ")</f>
        <v>0.95555999999999996</v>
      </c>
      <c r="O63" s="54"/>
      <c r="P63" s="55">
        <f>IFERROR(Tabla3[[#This Row],[OCULTAR2]]-Tabla3[[#This Row],[OCULTAR2]]*Tabla3[[#This Row],[% LÍNEA]]," ")</f>
        <v>0.95555999999999996</v>
      </c>
      <c r="Q63" s="56">
        <f>IFERROR(Tabla3[[#This Row],[% PRODUCTO]]+Tabla3[[#This Row],[% LÍNEA]]," ")</f>
        <v>0</v>
      </c>
      <c r="R63" s="53">
        <f>Tabla3[[#This Row],[OCULTAR3]]</f>
        <v>0.95555999999999996</v>
      </c>
      <c r="S63" s="53">
        <f>Tabla3[[#This Row],[PRECIO SIN %]]-Tabla3[[#This Row],[PRECIO SIN %]]*10%</f>
        <v>0.86000399999999999</v>
      </c>
      <c r="T63" s="80">
        <f>(Tabla3[[#This Row],[PRECIO CON DESCT.]]-(Tabla3[[#This Row],[PRECIO CON DESCT.]]*$T$6))</f>
        <v>0.54180252000000007</v>
      </c>
      <c r="U63" s="96"/>
      <c r="V63" s="94">
        <f>Tabla3[[#This Row],[PRECIO %      en $]]*Tabla3[[#This Row],[PEDIDO ]]</f>
        <v>0</v>
      </c>
      <c r="W63" s="57">
        <f>Tabla3[[#This Row],[PRECIO CON DESCT.]]*Tabla3[[#This Row],[PEDIDO ]]</f>
        <v>0</v>
      </c>
      <c r="X63" s="58">
        <f>Tabla3[[#This Row],[PRECIO SIN %]]*Tabla3[[#This Row],[PEDIDO ]]</f>
        <v>0</v>
      </c>
      <c r="Y63" s="28"/>
      <c r="Z63" s="28"/>
      <c r="AA63" s="28"/>
      <c r="AB63" s="28"/>
      <c r="AC63" s="28"/>
      <c r="AD63" s="28"/>
      <c r="AE63" s="28"/>
      <c r="AF63" s="28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20"/>
    </row>
    <row r="64" spans="1:153" s="3" customFormat="1" ht="33" customHeight="1" x14ac:dyDescent="0.4">
      <c r="A64" s="125">
        <v>8904187827981</v>
      </c>
      <c r="B64" s="59" t="s">
        <v>52</v>
      </c>
      <c r="C64" s="59" t="s">
        <v>63</v>
      </c>
      <c r="D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4" s="119" t="s">
        <v>582</v>
      </c>
      <c r="F64" s="76" t="s">
        <v>537</v>
      </c>
      <c r="G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4" s="78">
        <v>184</v>
      </c>
      <c r="J64" s="52">
        <v>1.7777799999999999</v>
      </c>
      <c r="K64" s="60">
        <f>Tabla3[[#This Row],[PRECIOS]]-Tabla3[[#This Row],[PRECIOS]]*10%</f>
        <v>1.6000019999999999</v>
      </c>
      <c r="L64" s="101"/>
      <c r="M64" s="61"/>
      <c r="N64" s="55">
        <f>IFERROR(Tabla3[[#This Row],[PRECIOS]]-Tabla3[[#This Row],[PRECIOS]]*Tabla3[[#This Row],[% PRODUCTO]]," ")</f>
        <v>1.7777799999999999</v>
      </c>
      <c r="O64" s="61"/>
      <c r="P64" s="55">
        <f>IFERROR(Tabla3[[#This Row],[OCULTAR2]]-Tabla3[[#This Row],[OCULTAR2]]*Tabla3[[#This Row],[% LÍNEA]]," ")</f>
        <v>1.7777799999999999</v>
      </c>
      <c r="Q64" s="56">
        <f>IFERROR(Tabla3[[#This Row],[% PRODUCTO]]+Tabla3[[#This Row],[% LÍNEA]]," ")</f>
        <v>0</v>
      </c>
      <c r="R64" s="60">
        <f>Tabla3[[#This Row],[OCULTAR3]]</f>
        <v>1.7777799999999999</v>
      </c>
      <c r="S64" s="60">
        <f>Tabla3[[#This Row],[PRECIO SIN %]]-Tabla3[[#This Row],[PRECIO SIN %]]*10%</f>
        <v>1.6000019999999999</v>
      </c>
      <c r="T64" s="80">
        <f>(Tabla3[[#This Row],[PRECIO CON DESCT.]]-(Tabla3[[#This Row],[PRECIO CON DESCT.]]*$T$6))</f>
        <v>1.0080012599999999</v>
      </c>
      <c r="U64" s="96"/>
      <c r="V64" s="94">
        <f>Tabla3[[#This Row],[PRECIO %      en $]]*Tabla3[[#This Row],[PEDIDO ]]</f>
        <v>0</v>
      </c>
      <c r="W64" s="57">
        <f>Tabla3[[#This Row],[PRECIO CON DESCT.]]*Tabla3[[#This Row],[PEDIDO ]]</f>
        <v>0</v>
      </c>
      <c r="X64" s="58">
        <f>Tabla3[[#This Row],[PRECIO SIN %]]*Tabla3[[#This Row],[PEDIDO ]]</f>
        <v>0</v>
      </c>
      <c r="Y64" s="28"/>
      <c r="Z64" s="28"/>
      <c r="AA64" s="28"/>
      <c r="AB64" s="28"/>
      <c r="AC64" s="28"/>
      <c r="AD64" s="28"/>
      <c r="AE64" s="28"/>
      <c r="AF64" s="28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20"/>
    </row>
    <row r="65" spans="1:153" s="3" customFormat="1" ht="33" customHeight="1" x14ac:dyDescent="0.4">
      <c r="A65" s="124">
        <v>75971304</v>
      </c>
      <c r="B65" s="51" t="s">
        <v>52</v>
      </c>
      <c r="C65" s="51" t="s">
        <v>67</v>
      </c>
      <c r="D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5" s="118" t="s">
        <v>583</v>
      </c>
      <c r="F65" s="75" t="s">
        <v>537</v>
      </c>
      <c r="G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5" s="77">
        <v>41</v>
      </c>
      <c r="J65" s="52">
        <v>1.6333299999999999</v>
      </c>
      <c r="K65" s="53">
        <f>Tabla3[[#This Row],[PRECIOS]]-Tabla3[[#This Row],[PRECIOS]]*10%</f>
        <v>1.469997</v>
      </c>
      <c r="L65" s="101"/>
      <c r="M65" s="54"/>
      <c r="N65" s="55">
        <f>IFERROR(Tabla3[[#This Row],[PRECIOS]]-Tabla3[[#This Row],[PRECIOS]]*Tabla3[[#This Row],[% PRODUCTO]]," ")</f>
        <v>1.6333299999999999</v>
      </c>
      <c r="O65" s="54"/>
      <c r="P65" s="55">
        <f>IFERROR(Tabla3[[#This Row],[OCULTAR2]]-Tabla3[[#This Row],[OCULTAR2]]*Tabla3[[#This Row],[% LÍNEA]]," ")</f>
        <v>1.6333299999999999</v>
      </c>
      <c r="Q65" s="56">
        <f>IFERROR(Tabla3[[#This Row],[% PRODUCTO]]+Tabla3[[#This Row],[% LÍNEA]]," ")</f>
        <v>0</v>
      </c>
      <c r="R65" s="53">
        <f>Tabla3[[#This Row],[OCULTAR3]]</f>
        <v>1.6333299999999999</v>
      </c>
      <c r="S65" s="53">
        <f>Tabla3[[#This Row],[PRECIO SIN %]]-Tabla3[[#This Row],[PRECIO SIN %]]*10%</f>
        <v>1.469997</v>
      </c>
      <c r="T65" s="80">
        <f>(Tabla3[[#This Row],[PRECIO CON DESCT.]]-(Tabla3[[#This Row],[PRECIO CON DESCT.]]*$T$6))</f>
        <v>0.92609810999999997</v>
      </c>
      <c r="U65" s="96"/>
      <c r="V65" s="94">
        <f>Tabla3[[#This Row],[PRECIO %      en $]]*Tabla3[[#This Row],[PEDIDO ]]</f>
        <v>0</v>
      </c>
      <c r="W65" s="57">
        <f>Tabla3[[#This Row],[PRECIO CON DESCT.]]*Tabla3[[#This Row],[PEDIDO ]]</f>
        <v>0</v>
      </c>
      <c r="X65" s="58">
        <f>Tabla3[[#This Row],[PRECIO SIN %]]*Tabla3[[#This Row],[PEDIDO ]]</f>
        <v>0</v>
      </c>
      <c r="Y65" s="28"/>
      <c r="Z65" s="28"/>
      <c r="AA65" s="28"/>
      <c r="AB65" s="28"/>
      <c r="AC65" s="28"/>
      <c r="AD65" s="28"/>
      <c r="AE65" s="28"/>
      <c r="AF65" s="28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20"/>
    </row>
    <row r="66" spans="1:153" s="3" customFormat="1" ht="33" customHeight="1" x14ac:dyDescent="0.4">
      <c r="A66" s="125">
        <v>791466996258</v>
      </c>
      <c r="B66" s="59" t="s">
        <v>52</v>
      </c>
      <c r="C66" s="59" t="s">
        <v>53</v>
      </c>
      <c r="D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66" s="119" t="s">
        <v>584</v>
      </c>
      <c r="F66" s="76" t="s">
        <v>537</v>
      </c>
      <c r="G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6" s="78">
        <v>250</v>
      </c>
      <c r="J66" s="52">
        <v>1.32222</v>
      </c>
      <c r="K66" s="60">
        <f>Tabla3[[#This Row],[PRECIOS]]-Tabla3[[#This Row],[PRECIOS]]*10%</f>
        <v>1.1899979999999999</v>
      </c>
      <c r="L66" s="101"/>
      <c r="M66" s="61"/>
      <c r="N66" s="55">
        <f>IFERROR(Tabla3[[#This Row],[PRECIOS]]-Tabla3[[#This Row],[PRECIOS]]*Tabla3[[#This Row],[% PRODUCTO]]," ")</f>
        <v>1.32222</v>
      </c>
      <c r="O66" s="61"/>
      <c r="P66" s="55">
        <f>IFERROR(Tabla3[[#This Row],[OCULTAR2]]-Tabla3[[#This Row],[OCULTAR2]]*Tabla3[[#This Row],[% LÍNEA]]," ")</f>
        <v>1.32222</v>
      </c>
      <c r="Q66" s="56">
        <f>IFERROR(Tabla3[[#This Row],[% PRODUCTO]]+Tabla3[[#This Row],[% LÍNEA]]," ")</f>
        <v>0</v>
      </c>
      <c r="R66" s="60">
        <f>Tabla3[[#This Row],[OCULTAR3]]</f>
        <v>1.32222</v>
      </c>
      <c r="S66" s="60">
        <f>Tabla3[[#This Row],[PRECIO SIN %]]-Tabla3[[#This Row],[PRECIO SIN %]]*10%</f>
        <v>1.1899979999999999</v>
      </c>
      <c r="T66" s="80">
        <f>(Tabla3[[#This Row],[PRECIO CON DESCT.]]-(Tabla3[[#This Row],[PRECIO CON DESCT.]]*$T$6))</f>
        <v>0.74969873999999992</v>
      </c>
      <c r="U66" s="96"/>
      <c r="V66" s="94">
        <f>Tabla3[[#This Row],[PRECIO %      en $]]*Tabla3[[#This Row],[PEDIDO ]]</f>
        <v>0</v>
      </c>
      <c r="W66" s="57">
        <f>Tabla3[[#This Row],[PRECIO CON DESCT.]]*Tabla3[[#This Row],[PEDIDO ]]</f>
        <v>0</v>
      </c>
      <c r="X66" s="58">
        <f>Tabla3[[#This Row],[PRECIO SIN %]]*Tabla3[[#This Row],[PEDIDO ]]</f>
        <v>0</v>
      </c>
      <c r="Y66" s="28"/>
      <c r="Z66" s="28"/>
      <c r="AA66" s="28"/>
      <c r="AB66" s="28"/>
      <c r="AC66" s="28"/>
      <c r="AD66" s="28"/>
      <c r="AE66" s="28"/>
      <c r="AF66" s="28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20"/>
    </row>
    <row r="67" spans="1:153" s="3" customFormat="1" ht="33" customHeight="1" x14ac:dyDescent="0.4">
      <c r="A67" s="124">
        <v>8906012340320</v>
      </c>
      <c r="B67" s="51" t="s">
        <v>52</v>
      </c>
      <c r="C67" s="51" t="s">
        <v>65</v>
      </c>
      <c r="D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7" s="118" t="s">
        <v>585</v>
      </c>
      <c r="F67" s="75" t="s">
        <v>537</v>
      </c>
      <c r="G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7" s="77">
        <v>1658</v>
      </c>
      <c r="J67" s="52">
        <v>1.7222200000000001</v>
      </c>
      <c r="K67" s="53">
        <f>Tabla3[[#This Row],[PRECIOS]]-Tabla3[[#This Row],[PRECIOS]]*10%</f>
        <v>1.549998</v>
      </c>
      <c r="L67" s="101"/>
      <c r="M67" s="54"/>
      <c r="N67" s="55">
        <f>IFERROR(Tabla3[[#This Row],[PRECIOS]]-Tabla3[[#This Row],[PRECIOS]]*Tabla3[[#This Row],[% PRODUCTO]]," ")</f>
        <v>1.7222200000000001</v>
      </c>
      <c r="O67" s="54"/>
      <c r="P67" s="55">
        <f>IFERROR(Tabla3[[#This Row],[OCULTAR2]]-Tabla3[[#This Row],[OCULTAR2]]*Tabla3[[#This Row],[% LÍNEA]]," ")</f>
        <v>1.7222200000000001</v>
      </c>
      <c r="Q67" s="56">
        <f>IFERROR(Tabla3[[#This Row],[% PRODUCTO]]+Tabla3[[#This Row],[% LÍNEA]]," ")</f>
        <v>0</v>
      </c>
      <c r="R67" s="53">
        <f>Tabla3[[#This Row],[OCULTAR3]]</f>
        <v>1.7222200000000001</v>
      </c>
      <c r="S67" s="53">
        <f>Tabla3[[#This Row],[PRECIO SIN %]]-Tabla3[[#This Row],[PRECIO SIN %]]*10%</f>
        <v>1.549998</v>
      </c>
      <c r="T67" s="80">
        <f>(Tabla3[[#This Row],[PRECIO CON DESCT.]]-(Tabla3[[#This Row],[PRECIO CON DESCT.]]*$T$6))</f>
        <v>0.97649874000000003</v>
      </c>
      <c r="U67" s="96"/>
      <c r="V67" s="94">
        <f>Tabla3[[#This Row],[PRECIO %      en $]]*Tabla3[[#This Row],[PEDIDO ]]</f>
        <v>0</v>
      </c>
      <c r="W67" s="57">
        <f>Tabla3[[#This Row],[PRECIO CON DESCT.]]*Tabla3[[#This Row],[PEDIDO ]]</f>
        <v>0</v>
      </c>
      <c r="X67" s="58">
        <f>Tabla3[[#This Row],[PRECIO SIN %]]*Tabla3[[#This Row],[PEDIDO ]]</f>
        <v>0</v>
      </c>
      <c r="Y67" s="28"/>
      <c r="Z67" s="28"/>
      <c r="AA67" s="28"/>
      <c r="AB67" s="28"/>
      <c r="AC67" s="28"/>
      <c r="AD67" s="28"/>
      <c r="AE67" s="28"/>
      <c r="AF67" s="28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20"/>
    </row>
    <row r="68" spans="1:153" s="3" customFormat="1" ht="33" customHeight="1" x14ac:dyDescent="0.4">
      <c r="A68" s="125">
        <v>770236120634</v>
      </c>
      <c r="B68" s="59" t="s">
        <v>52</v>
      </c>
      <c r="C68" s="59" t="s">
        <v>55</v>
      </c>
      <c r="D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8" s="119" t="s">
        <v>586</v>
      </c>
      <c r="F68" s="76" t="s">
        <v>537</v>
      </c>
      <c r="G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8" s="78">
        <v>105</v>
      </c>
      <c r="J68" s="52">
        <v>1.67778</v>
      </c>
      <c r="K68" s="60">
        <f>Tabla3[[#This Row],[PRECIOS]]-Tabla3[[#This Row],[PRECIOS]]*10%</f>
        <v>1.5100020000000001</v>
      </c>
      <c r="L68" s="101"/>
      <c r="M68" s="61"/>
      <c r="N68" s="55">
        <f>IFERROR(Tabla3[[#This Row],[PRECIOS]]-Tabla3[[#This Row],[PRECIOS]]*Tabla3[[#This Row],[% PRODUCTO]]," ")</f>
        <v>1.67778</v>
      </c>
      <c r="O68" s="61"/>
      <c r="P68" s="55">
        <f>IFERROR(Tabla3[[#This Row],[OCULTAR2]]-Tabla3[[#This Row],[OCULTAR2]]*Tabla3[[#This Row],[% LÍNEA]]," ")</f>
        <v>1.67778</v>
      </c>
      <c r="Q68" s="56">
        <f>IFERROR(Tabla3[[#This Row],[% PRODUCTO]]+Tabla3[[#This Row],[% LÍNEA]]," ")</f>
        <v>0</v>
      </c>
      <c r="R68" s="60">
        <f>Tabla3[[#This Row],[OCULTAR3]]</f>
        <v>1.67778</v>
      </c>
      <c r="S68" s="60">
        <f>Tabla3[[#This Row],[PRECIO SIN %]]-Tabla3[[#This Row],[PRECIO SIN %]]*10%</f>
        <v>1.5100020000000001</v>
      </c>
      <c r="T68" s="80">
        <f>(Tabla3[[#This Row],[PRECIO CON DESCT.]]-(Tabla3[[#This Row],[PRECIO CON DESCT.]]*$T$6))</f>
        <v>0.95130126000000004</v>
      </c>
      <c r="U68" s="96"/>
      <c r="V68" s="94">
        <f>Tabla3[[#This Row],[PRECIO %      en $]]*Tabla3[[#This Row],[PEDIDO ]]</f>
        <v>0</v>
      </c>
      <c r="W68" s="57">
        <f>Tabla3[[#This Row],[PRECIO CON DESCT.]]*Tabla3[[#This Row],[PEDIDO ]]</f>
        <v>0</v>
      </c>
      <c r="X68" s="58">
        <f>Tabla3[[#This Row],[PRECIO SIN %]]*Tabla3[[#This Row],[PEDIDO ]]</f>
        <v>0</v>
      </c>
      <c r="Y68" s="28"/>
      <c r="Z68" s="28"/>
      <c r="AA68" s="28"/>
      <c r="AB68" s="28"/>
      <c r="AC68" s="28"/>
      <c r="AD68" s="28"/>
      <c r="AE68" s="28"/>
      <c r="AF68" s="28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20"/>
    </row>
    <row r="69" spans="1:153" s="3" customFormat="1" ht="33" customHeight="1" x14ac:dyDescent="0.4">
      <c r="A69" s="124">
        <v>8906150831315</v>
      </c>
      <c r="B69" s="51" t="s">
        <v>52</v>
      </c>
      <c r="C69" s="51" t="s">
        <v>78</v>
      </c>
      <c r="D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9" s="118" t="s">
        <v>587</v>
      </c>
      <c r="F69" s="75" t="s">
        <v>537</v>
      </c>
      <c r="G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9" s="77">
        <v>24</v>
      </c>
      <c r="J69" s="52">
        <v>3.2222200000000001</v>
      </c>
      <c r="K69" s="53">
        <f>Tabla3[[#This Row],[PRECIOS]]-Tabla3[[#This Row],[PRECIOS]]*10%</f>
        <v>2.8999980000000001</v>
      </c>
      <c r="L69" s="101"/>
      <c r="M69" s="54"/>
      <c r="N69" s="55">
        <f>IFERROR(Tabla3[[#This Row],[PRECIOS]]-Tabla3[[#This Row],[PRECIOS]]*Tabla3[[#This Row],[% PRODUCTO]]," ")</f>
        <v>3.2222200000000001</v>
      </c>
      <c r="O69" s="54"/>
      <c r="P69" s="55">
        <f>IFERROR(Tabla3[[#This Row],[OCULTAR2]]-Tabla3[[#This Row],[OCULTAR2]]*Tabla3[[#This Row],[% LÍNEA]]," ")</f>
        <v>3.2222200000000001</v>
      </c>
      <c r="Q69" s="56">
        <f>IFERROR(Tabla3[[#This Row],[% PRODUCTO]]+Tabla3[[#This Row],[% LÍNEA]]," ")</f>
        <v>0</v>
      </c>
      <c r="R69" s="53">
        <f>Tabla3[[#This Row],[OCULTAR3]]</f>
        <v>3.2222200000000001</v>
      </c>
      <c r="S69" s="53">
        <f>Tabla3[[#This Row],[PRECIO SIN %]]-Tabla3[[#This Row],[PRECIO SIN %]]*10%</f>
        <v>2.8999980000000001</v>
      </c>
      <c r="T69" s="80">
        <f>(Tabla3[[#This Row],[PRECIO CON DESCT.]]-(Tabla3[[#This Row],[PRECIO CON DESCT.]]*$T$6))</f>
        <v>1.8269987400000001</v>
      </c>
      <c r="U69" s="96"/>
      <c r="V69" s="94">
        <f>Tabla3[[#This Row],[PRECIO %      en $]]*Tabla3[[#This Row],[PEDIDO ]]</f>
        <v>0</v>
      </c>
      <c r="W69" s="57">
        <f>Tabla3[[#This Row],[PRECIO CON DESCT.]]*Tabla3[[#This Row],[PEDIDO ]]</f>
        <v>0</v>
      </c>
      <c r="X69" s="58">
        <f>Tabla3[[#This Row],[PRECIO SIN %]]*Tabla3[[#This Row],[PEDIDO ]]</f>
        <v>0</v>
      </c>
      <c r="Y69" s="28"/>
      <c r="Z69" s="28"/>
      <c r="AA69" s="28"/>
      <c r="AB69" s="28"/>
      <c r="AC69" s="28"/>
      <c r="AD69" s="28"/>
      <c r="AE69" s="28"/>
      <c r="AF69" s="28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20"/>
    </row>
    <row r="70" spans="1:153" s="3" customFormat="1" ht="33" customHeight="1" x14ac:dyDescent="0.4">
      <c r="A70" s="125">
        <v>8904187853904</v>
      </c>
      <c r="B70" s="59" t="s">
        <v>52</v>
      </c>
      <c r="C70" s="59" t="s">
        <v>63</v>
      </c>
      <c r="D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0" s="119" t="s">
        <v>588</v>
      </c>
      <c r="F70" s="76" t="s">
        <v>537</v>
      </c>
      <c r="G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0" s="78">
        <v>187</v>
      </c>
      <c r="J70" s="52">
        <v>0.37778</v>
      </c>
      <c r="K70" s="60">
        <f>Tabla3[[#This Row],[PRECIOS]]-Tabla3[[#This Row],[PRECIOS]]*10%</f>
        <v>0.34000200000000003</v>
      </c>
      <c r="L70" s="101"/>
      <c r="M70" s="61"/>
      <c r="N70" s="55">
        <f>IFERROR(Tabla3[[#This Row],[PRECIOS]]-Tabla3[[#This Row],[PRECIOS]]*Tabla3[[#This Row],[% PRODUCTO]]," ")</f>
        <v>0.37778</v>
      </c>
      <c r="O70" s="61"/>
      <c r="P70" s="55">
        <f>IFERROR(Tabla3[[#This Row],[OCULTAR2]]-Tabla3[[#This Row],[OCULTAR2]]*Tabla3[[#This Row],[% LÍNEA]]," ")</f>
        <v>0.37778</v>
      </c>
      <c r="Q70" s="56">
        <f>IFERROR(Tabla3[[#This Row],[% PRODUCTO]]+Tabla3[[#This Row],[% LÍNEA]]," ")</f>
        <v>0</v>
      </c>
      <c r="R70" s="60">
        <f>Tabla3[[#This Row],[OCULTAR3]]</f>
        <v>0.37778</v>
      </c>
      <c r="S70" s="60">
        <f>Tabla3[[#This Row],[PRECIO SIN %]]-Tabla3[[#This Row],[PRECIO SIN %]]*10%</f>
        <v>0.34000200000000003</v>
      </c>
      <c r="T70" s="80">
        <f>(Tabla3[[#This Row],[PRECIO CON DESCT.]]-(Tabla3[[#This Row],[PRECIO CON DESCT.]]*$T$6))</f>
        <v>0.21420126</v>
      </c>
      <c r="U70" s="96"/>
      <c r="V70" s="94">
        <f>Tabla3[[#This Row],[PRECIO %      en $]]*Tabla3[[#This Row],[PEDIDO ]]</f>
        <v>0</v>
      </c>
      <c r="W70" s="57">
        <f>Tabla3[[#This Row],[PRECIO CON DESCT.]]*Tabla3[[#This Row],[PEDIDO ]]</f>
        <v>0</v>
      </c>
      <c r="X70" s="58">
        <f>Tabla3[[#This Row],[PRECIO SIN %]]*Tabla3[[#This Row],[PEDIDO ]]</f>
        <v>0</v>
      </c>
      <c r="Y70" s="28"/>
      <c r="Z70" s="28"/>
      <c r="AA70" s="28"/>
      <c r="AB70" s="28"/>
      <c r="AC70" s="28"/>
      <c r="AD70" s="28"/>
      <c r="AE70" s="28"/>
      <c r="AF70" s="28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20"/>
    </row>
    <row r="71" spans="1:153" s="3" customFormat="1" ht="33" customHeight="1" x14ac:dyDescent="0.4">
      <c r="A71" s="124">
        <v>8906112611474</v>
      </c>
      <c r="B71" s="51" t="s">
        <v>52</v>
      </c>
      <c r="C71" s="51" t="s">
        <v>57</v>
      </c>
      <c r="D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1" s="118" t="s">
        <v>589</v>
      </c>
      <c r="F71" s="75" t="s">
        <v>537</v>
      </c>
      <c r="G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1" s="77">
        <v>501</v>
      </c>
      <c r="J71" s="52">
        <v>0.38889000000000001</v>
      </c>
      <c r="K71" s="53">
        <f>Tabla3[[#This Row],[PRECIOS]]-Tabla3[[#This Row],[PRECIOS]]*10%</f>
        <v>0.35000100000000001</v>
      </c>
      <c r="L71" s="101"/>
      <c r="M71" s="54"/>
      <c r="N71" s="55">
        <f>IFERROR(Tabla3[[#This Row],[PRECIOS]]-Tabla3[[#This Row],[PRECIOS]]*Tabla3[[#This Row],[% PRODUCTO]]," ")</f>
        <v>0.38889000000000001</v>
      </c>
      <c r="O71" s="54"/>
      <c r="P71" s="55">
        <f>IFERROR(Tabla3[[#This Row],[OCULTAR2]]-Tabla3[[#This Row],[OCULTAR2]]*Tabla3[[#This Row],[% LÍNEA]]," ")</f>
        <v>0.38889000000000001</v>
      </c>
      <c r="Q71" s="56">
        <f>IFERROR(Tabla3[[#This Row],[% PRODUCTO]]+Tabla3[[#This Row],[% LÍNEA]]," ")</f>
        <v>0</v>
      </c>
      <c r="R71" s="53">
        <f>Tabla3[[#This Row],[OCULTAR3]]</f>
        <v>0.38889000000000001</v>
      </c>
      <c r="S71" s="53">
        <f>Tabla3[[#This Row],[PRECIO SIN %]]-Tabla3[[#This Row],[PRECIO SIN %]]*10%</f>
        <v>0.35000100000000001</v>
      </c>
      <c r="T71" s="80">
        <f>(Tabla3[[#This Row],[PRECIO CON DESCT.]]-(Tabla3[[#This Row],[PRECIO CON DESCT.]]*$T$6))</f>
        <v>0.22050063</v>
      </c>
      <c r="U71" s="96"/>
      <c r="V71" s="94">
        <f>Tabla3[[#This Row],[PRECIO %      en $]]*Tabla3[[#This Row],[PEDIDO ]]</f>
        <v>0</v>
      </c>
      <c r="W71" s="57">
        <f>Tabla3[[#This Row],[PRECIO CON DESCT.]]*Tabla3[[#This Row],[PEDIDO ]]</f>
        <v>0</v>
      </c>
      <c r="X71" s="58">
        <f>Tabla3[[#This Row],[PRECIO SIN %]]*Tabla3[[#This Row],[PEDIDO ]]</f>
        <v>0</v>
      </c>
      <c r="Y71" s="28"/>
      <c r="Z71" s="28"/>
      <c r="AA71" s="28"/>
      <c r="AB71" s="28"/>
      <c r="AC71" s="28"/>
      <c r="AD71" s="28"/>
      <c r="AE71" s="28"/>
      <c r="AF71" s="28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20"/>
    </row>
    <row r="72" spans="1:153" s="3" customFormat="1" ht="33" customHeight="1" x14ac:dyDescent="0.4">
      <c r="A72" s="125">
        <v>7598252001454</v>
      </c>
      <c r="B72" s="59" t="s">
        <v>52</v>
      </c>
      <c r="C72" s="59" t="s">
        <v>56</v>
      </c>
      <c r="D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2" s="119" t="s">
        <v>590</v>
      </c>
      <c r="F72" s="76" t="s">
        <v>537</v>
      </c>
      <c r="G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2" s="78">
        <v>355</v>
      </c>
      <c r="J72" s="52">
        <v>0.56667000000000001</v>
      </c>
      <c r="K72" s="60">
        <f>Tabla3[[#This Row],[PRECIOS]]-Tabla3[[#This Row],[PRECIOS]]*10%</f>
        <v>0.51000299999999998</v>
      </c>
      <c r="L72" s="101"/>
      <c r="M72" s="61"/>
      <c r="N72" s="55">
        <f>IFERROR(Tabla3[[#This Row],[PRECIOS]]-Tabla3[[#This Row],[PRECIOS]]*Tabla3[[#This Row],[% PRODUCTO]]," ")</f>
        <v>0.56667000000000001</v>
      </c>
      <c r="O72" s="61"/>
      <c r="P72" s="55">
        <f>IFERROR(Tabla3[[#This Row],[OCULTAR2]]-Tabla3[[#This Row],[OCULTAR2]]*Tabla3[[#This Row],[% LÍNEA]]," ")</f>
        <v>0.56667000000000001</v>
      </c>
      <c r="Q72" s="56">
        <f>IFERROR(Tabla3[[#This Row],[% PRODUCTO]]+Tabla3[[#This Row],[% LÍNEA]]," ")</f>
        <v>0</v>
      </c>
      <c r="R72" s="60">
        <f>Tabla3[[#This Row],[OCULTAR3]]</f>
        <v>0.56667000000000001</v>
      </c>
      <c r="S72" s="60">
        <f>Tabla3[[#This Row],[PRECIO SIN %]]-Tabla3[[#This Row],[PRECIO SIN %]]*10%</f>
        <v>0.51000299999999998</v>
      </c>
      <c r="T72" s="80">
        <f>(Tabla3[[#This Row],[PRECIO CON DESCT.]]-(Tabla3[[#This Row],[PRECIO CON DESCT.]]*$T$6))</f>
        <v>0.32130188999999998</v>
      </c>
      <c r="U72" s="96"/>
      <c r="V72" s="94">
        <f>Tabla3[[#This Row],[PRECIO %      en $]]*Tabla3[[#This Row],[PEDIDO ]]</f>
        <v>0</v>
      </c>
      <c r="W72" s="57">
        <f>Tabla3[[#This Row],[PRECIO CON DESCT.]]*Tabla3[[#This Row],[PEDIDO ]]</f>
        <v>0</v>
      </c>
      <c r="X72" s="58">
        <f>Tabla3[[#This Row],[PRECIO SIN %]]*Tabla3[[#This Row],[PEDIDO ]]</f>
        <v>0</v>
      </c>
      <c r="Y72" s="28"/>
      <c r="Z72" s="28"/>
      <c r="AA72" s="28"/>
      <c r="AB72" s="28"/>
      <c r="AC72" s="28"/>
      <c r="AD72" s="28"/>
      <c r="AE72" s="28"/>
      <c r="AF72" s="28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20"/>
    </row>
    <row r="73" spans="1:153" s="3" customFormat="1" ht="33" customHeight="1" x14ac:dyDescent="0.4">
      <c r="A73" s="124">
        <v>8904187844278</v>
      </c>
      <c r="B73" s="51" t="s">
        <v>52</v>
      </c>
      <c r="C73" s="51" t="s">
        <v>63</v>
      </c>
      <c r="D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3" s="118" t="s">
        <v>591</v>
      </c>
      <c r="F73" s="75" t="s">
        <v>537</v>
      </c>
      <c r="G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3" s="77">
        <v>112</v>
      </c>
      <c r="J73" s="52">
        <v>7.3333300000000001</v>
      </c>
      <c r="K73" s="53">
        <f>Tabla3[[#This Row],[PRECIOS]]-Tabla3[[#This Row],[PRECIOS]]*10%</f>
        <v>6.5999970000000001</v>
      </c>
      <c r="L73" s="101"/>
      <c r="M73" s="54"/>
      <c r="N73" s="55">
        <f>IFERROR(Tabla3[[#This Row],[PRECIOS]]-Tabla3[[#This Row],[PRECIOS]]*Tabla3[[#This Row],[% PRODUCTO]]," ")</f>
        <v>7.3333300000000001</v>
      </c>
      <c r="O73" s="54"/>
      <c r="P73" s="55">
        <f>IFERROR(Tabla3[[#This Row],[OCULTAR2]]-Tabla3[[#This Row],[OCULTAR2]]*Tabla3[[#This Row],[% LÍNEA]]," ")</f>
        <v>7.3333300000000001</v>
      </c>
      <c r="Q73" s="56">
        <f>IFERROR(Tabla3[[#This Row],[% PRODUCTO]]+Tabla3[[#This Row],[% LÍNEA]]," ")</f>
        <v>0</v>
      </c>
      <c r="R73" s="53">
        <f>Tabla3[[#This Row],[OCULTAR3]]</f>
        <v>7.3333300000000001</v>
      </c>
      <c r="S73" s="53">
        <f>Tabla3[[#This Row],[PRECIO SIN %]]-Tabla3[[#This Row],[PRECIO SIN %]]*10%</f>
        <v>6.5999970000000001</v>
      </c>
      <c r="T73" s="80">
        <f>(Tabla3[[#This Row],[PRECIO CON DESCT.]]-(Tabla3[[#This Row],[PRECIO CON DESCT.]]*$T$6))</f>
        <v>4.1579981100000003</v>
      </c>
      <c r="U73" s="96"/>
      <c r="V73" s="94">
        <f>Tabla3[[#This Row],[PRECIO %      en $]]*Tabla3[[#This Row],[PEDIDO ]]</f>
        <v>0</v>
      </c>
      <c r="W73" s="57">
        <f>Tabla3[[#This Row],[PRECIO CON DESCT.]]*Tabla3[[#This Row],[PEDIDO ]]</f>
        <v>0</v>
      </c>
      <c r="X73" s="58">
        <f>Tabla3[[#This Row],[PRECIO SIN %]]*Tabla3[[#This Row],[PEDIDO ]]</f>
        <v>0</v>
      </c>
      <c r="Y73" s="28"/>
      <c r="Z73" s="28"/>
      <c r="AA73" s="28"/>
      <c r="AB73" s="28"/>
      <c r="AC73" s="28"/>
      <c r="AD73" s="28"/>
      <c r="AE73" s="28"/>
      <c r="AF73" s="28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20"/>
    </row>
    <row r="74" spans="1:153" s="3" customFormat="1" ht="33" customHeight="1" x14ac:dyDescent="0.4">
      <c r="A74" s="125">
        <v>7598981004351</v>
      </c>
      <c r="B74" s="59" t="s">
        <v>52</v>
      </c>
      <c r="C74" s="59" t="s">
        <v>77</v>
      </c>
      <c r="D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4" s="119" t="s">
        <v>592</v>
      </c>
      <c r="F74" s="76" t="s">
        <v>537</v>
      </c>
      <c r="G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4" s="78">
        <v>11</v>
      </c>
      <c r="J74" s="52">
        <v>5.2777799999999999</v>
      </c>
      <c r="K74" s="60">
        <f>Tabla3[[#This Row],[PRECIOS]]-Tabla3[[#This Row],[PRECIOS]]*10%</f>
        <v>4.7500020000000003</v>
      </c>
      <c r="L74" s="101"/>
      <c r="M74" s="61"/>
      <c r="N74" s="55">
        <f>IFERROR(Tabla3[[#This Row],[PRECIOS]]-Tabla3[[#This Row],[PRECIOS]]*Tabla3[[#This Row],[% PRODUCTO]]," ")</f>
        <v>5.2777799999999999</v>
      </c>
      <c r="O74" s="61"/>
      <c r="P74" s="55">
        <f>IFERROR(Tabla3[[#This Row],[OCULTAR2]]-Tabla3[[#This Row],[OCULTAR2]]*Tabla3[[#This Row],[% LÍNEA]]," ")</f>
        <v>5.2777799999999999</v>
      </c>
      <c r="Q74" s="56">
        <f>IFERROR(Tabla3[[#This Row],[% PRODUCTO]]+Tabla3[[#This Row],[% LÍNEA]]," ")</f>
        <v>0</v>
      </c>
      <c r="R74" s="60">
        <f>Tabla3[[#This Row],[OCULTAR3]]</f>
        <v>5.2777799999999999</v>
      </c>
      <c r="S74" s="60">
        <f>Tabla3[[#This Row],[PRECIO SIN %]]-Tabla3[[#This Row],[PRECIO SIN %]]*10%</f>
        <v>4.7500020000000003</v>
      </c>
      <c r="T74" s="80">
        <f>(Tabla3[[#This Row],[PRECIO CON DESCT.]]-(Tabla3[[#This Row],[PRECIO CON DESCT.]]*$T$6))</f>
        <v>2.9925012600000001</v>
      </c>
      <c r="U74" s="96"/>
      <c r="V74" s="94">
        <f>Tabla3[[#This Row],[PRECIO %      en $]]*Tabla3[[#This Row],[PEDIDO ]]</f>
        <v>0</v>
      </c>
      <c r="W74" s="57">
        <f>Tabla3[[#This Row],[PRECIO CON DESCT.]]*Tabla3[[#This Row],[PEDIDO ]]</f>
        <v>0</v>
      </c>
      <c r="X74" s="58">
        <f>Tabla3[[#This Row],[PRECIO SIN %]]*Tabla3[[#This Row],[PEDIDO ]]</f>
        <v>0</v>
      </c>
      <c r="Y74" s="28"/>
      <c r="Z74" s="28"/>
      <c r="AA74" s="28"/>
      <c r="AB74" s="28"/>
      <c r="AC74" s="28"/>
      <c r="AD74" s="28"/>
      <c r="AE74" s="28"/>
      <c r="AF74" s="28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20"/>
    </row>
    <row r="75" spans="1:153" s="3" customFormat="1" ht="33" customHeight="1" x14ac:dyDescent="0.4">
      <c r="A75" s="124">
        <v>7707236123352</v>
      </c>
      <c r="B75" s="51" t="s">
        <v>52</v>
      </c>
      <c r="C75" s="51" t="s">
        <v>55</v>
      </c>
      <c r="D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5" s="118" t="s">
        <v>593</v>
      </c>
      <c r="F75" s="75" t="s">
        <v>537</v>
      </c>
      <c r="G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5" s="77">
        <v>76</v>
      </c>
      <c r="J75" s="52">
        <v>14.05556</v>
      </c>
      <c r="K75" s="53">
        <f>Tabla3[[#This Row],[PRECIOS]]-Tabla3[[#This Row],[PRECIOS]]*10%</f>
        <v>12.650003999999999</v>
      </c>
      <c r="L75" s="101"/>
      <c r="M75" s="54"/>
      <c r="N75" s="55">
        <f>IFERROR(Tabla3[[#This Row],[PRECIOS]]-Tabla3[[#This Row],[PRECIOS]]*Tabla3[[#This Row],[% PRODUCTO]]," ")</f>
        <v>14.05556</v>
      </c>
      <c r="O75" s="54"/>
      <c r="P75" s="55">
        <f>IFERROR(Tabla3[[#This Row],[OCULTAR2]]-Tabla3[[#This Row],[OCULTAR2]]*Tabla3[[#This Row],[% LÍNEA]]," ")</f>
        <v>14.05556</v>
      </c>
      <c r="Q75" s="56">
        <f>IFERROR(Tabla3[[#This Row],[% PRODUCTO]]+Tabla3[[#This Row],[% LÍNEA]]," ")</f>
        <v>0</v>
      </c>
      <c r="R75" s="53">
        <f>Tabla3[[#This Row],[OCULTAR3]]</f>
        <v>14.05556</v>
      </c>
      <c r="S75" s="53">
        <f>Tabla3[[#This Row],[PRECIO SIN %]]-Tabla3[[#This Row],[PRECIO SIN %]]*10%</f>
        <v>12.650003999999999</v>
      </c>
      <c r="T75" s="80">
        <f>(Tabla3[[#This Row],[PRECIO CON DESCT.]]-(Tabla3[[#This Row],[PRECIO CON DESCT.]]*$T$6))</f>
        <v>7.9695025199999998</v>
      </c>
      <c r="U75" s="96"/>
      <c r="V75" s="94">
        <f>Tabla3[[#This Row],[PRECIO %      en $]]*Tabla3[[#This Row],[PEDIDO ]]</f>
        <v>0</v>
      </c>
      <c r="W75" s="57">
        <f>Tabla3[[#This Row],[PRECIO CON DESCT.]]*Tabla3[[#This Row],[PEDIDO ]]</f>
        <v>0</v>
      </c>
      <c r="X75" s="58">
        <f>Tabla3[[#This Row],[PRECIO SIN %]]*Tabla3[[#This Row],[PEDIDO ]]</f>
        <v>0</v>
      </c>
      <c r="Y75" s="28"/>
      <c r="Z75" s="28"/>
      <c r="AA75" s="28"/>
      <c r="AB75" s="28"/>
      <c r="AC75" s="28"/>
      <c r="AD75" s="28"/>
      <c r="AE75" s="28"/>
      <c r="AF75" s="28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20"/>
    </row>
    <row r="76" spans="1:153" s="3" customFormat="1" ht="33" customHeight="1" x14ac:dyDescent="0.4">
      <c r="A76" s="125">
        <v>7599762000173</v>
      </c>
      <c r="B76" s="59" t="s">
        <v>52</v>
      </c>
      <c r="C76" s="59" t="s">
        <v>79</v>
      </c>
      <c r="D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6" s="119" t="s">
        <v>594</v>
      </c>
      <c r="F76" s="76" t="s">
        <v>537</v>
      </c>
      <c r="G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6" s="78">
        <v>821</v>
      </c>
      <c r="J76" s="52">
        <v>1.4444399999999999</v>
      </c>
      <c r="K76" s="60">
        <f>Tabla3[[#This Row],[PRECIOS]]-Tabla3[[#This Row],[PRECIOS]]*10%</f>
        <v>1.2999959999999999</v>
      </c>
      <c r="L76" s="101"/>
      <c r="M76" s="61"/>
      <c r="N76" s="55">
        <f>IFERROR(Tabla3[[#This Row],[PRECIOS]]-Tabla3[[#This Row],[PRECIOS]]*Tabla3[[#This Row],[% PRODUCTO]]," ")</f>
        <v>1.4444399999999999</v>
      </c>
      <c r="O76" s="61"/>
      <c r="P76" s="55">
        <f>IFERROR(Tabla3[[#This Row],[OCULTAR2]]-Tabla3[[#This Row],[OCULTAR2]]*Tabla3[[#This Row],[% LÍNEA]]," ")</f>
        <v>1.4444399999999999</v>
      </c>
      <c r="Q76" s="56">
        <f>IFERROR(Tabla3[[#This Row],[% PRODUCTO]]+Tabla3[[#This Row],[% LÍNEA]]," ")</f>
        <v>0</v>
      </c>
      <c r="R76" s="60">
        <f>Tabla3[[#This Row],[OCULTAR3]]</f>
        <v>1.4444399999999999</v>
      </c>
      <c r="S76" s="60">
        <f>Tabla3[[#This Row],[PRECIO SIN %]]-Tabla3[[#This Row],[PRECIO SIN %]]*10%</f>
        <v>1.2999959999999999</v>
      </c>
      <c r="T76" s="80">
        <f>(Tabla3[[#This Row],[PRECIO CON DESCT.]]-(Tabla3[[#This Row],[PRECIO CON DESCT.]]*$T$6))</f>
        <v>0.81899747999999994</v>
      </c>
      <c r="U76" s="96"/>
      <c r="V76" s="94">
        <f>Tabla3[[#This Row],[PRECIO %      en $]]*Tabla3[[#This Row],[PEDIDO ]]</f>
        <v>0</v>
      </c>
      <c r="W76" s="57">
        <f>Tabla3[[#This Row],[PRECIO CON DESCT.]]*Tabla3[[#This Row],[PEDIDO ]]</f>
        <v>0</v>
      </c>
      <c r="X76" s="58">
        <f>Tabla3[[#This Row],[PRECIO SIN %]]*Tabla3[[#This Row],[PEDIDO ]]</f>
        <v>0</v>
      </c>
      <c r="Y76" s="28"/>
      <c r="Z76" s="28"/>
      <c r="AA76" s="28"/>
      <c r="AB76" s="28"/>
      <c r="AC76" s="28"/>
      <c r="AD76" s="28"/>
      <c r="AE76" s="28"/>
      <c r="AF76" s="28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20"/>
    </row>
    <row r="77" spans="1:153" s="3" customFormat="1" ht="33" customHeight="1" x14ac:dyDescent="0.4">
      <c r="A77" s="124" t="s">
        <v>80</v>
      </c>
      <c r="B77" s="51" t="s">
        <v>52</v>
      </c>
      <c r="C77" s="51" t="s">
        <v>79</v>
      </c>
      <c r="D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7" s="118" t="s">
        <v>595</v>
      </c>
      <c r="F77" s="75" t="s">
        <v>537</v>
      </c>
      <c r="G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7" s="77">
        <v>184</v>
      </c>
      <c r="J77" s="52">
        <v>1.6666700000000001</v>
      </c>
      <c r="K77" s="53">
        <f>Tabla3[[#This Row],[PRECIOS]]-Tabla3[[#This Row],[PRECIOS]]*10%</f>
        <v>1.500003</v>
      </c>
      <c r="L77" s="101"/>
      <c r="M77" s="54"/>
      <c r="N77" s="55">
        <f>IFERROR(Tabla3[[#This Row],[PRECIOS]]-Tabla3[[#This Row],[PRECIOS]]*Tabla3[[#This Row],[% PRODUCTO]]," ")</f>
        <v>1.6666700000000001</v>
      </c>
      <c r="O77" s="54"/>
      <c r="P77" s="55">
        <f>IFERROR(Tabla3[[#This Row],[OCULTAR2]]-Tabla3[[#This Row],[OCULTAR2]]*Tabla3[[#This Row],[% LÍNEA]]," ")</f>
        <v>1.6666700000000001</v>
      </c>
      <c r="Q77" s="56">
        <f>IFERROR(Tabla3[[#This Row],[% PRODUCTO]]+Tabla3[[#This Row],[% LÍNEA]]," ")</f>
        <v>0</v>
      </c>
      <c r="R77" s="53">
        <f>Tabla3[[#This Row],[OCULTAR3]]</f>
        <v>1.6666700000000001</v>
      </c>
      <c r="S77" s="53">
        <f>Tabla3[[#This Row],[PRECIO SIN %]]-Tabla3[[#This Row],[PRECIO SIN %]]*10%</f>
        <v>1.500003</v>
      </c>
      <c r="T77" s="80">
        <f>(Tabla3[[#This Row],[PRECIO CON DESCT.]]-(Tabla3[[#This Row],[PRECIO CON DESCT.]]*$T$6))</f>
        <v>0.94500189000000001</v>
      </c>
      <c r="U77" s="96"/>
      <c r="V77" s="94">
        <f>Tabla3[[#This Row],[PRECIO %      en $]]*Tabla3[[#This Row],[PEDIDO ]]</f>
        <v>0</v>
      </c>
      <c r="W77" s="57">
        <f>Tabla3[[#This Row],[PRECIO CON DESCT.]]*Tabla3[[#This Row],[PEDIDO ]]</f>
        <v>0</v>
      </c>
      <c r="X77" s="58">
        <f>Tabla3[[#This Row],[PRECIO SIN %]]*Tabla3[[#This Row],[PEDIDO ]]</f>
        <v>0</v>
      </c>
      <c r="Y77" s="28"/>
      <c r="Z77" s="28"/>
      <c r="AA77" s="28"/>
      <c r="AB77" s="28"/>
      <c r="AC77" s="28"/>
      <c r="AD77" s="28"/>
      <c r="AE77" s="28"/>
      <c r="AF77" s="28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20"/>
    </row>
    <row r="78" spans="1:153" s="3" customFormat="1" ht="33" customHeight="1" x14ac:dyDescent="0.4">
      <c r="A78" s="125">
        <v>8904187895065</v>
      </c>
      <c r="B78" s="59" t="s">
        <v>52</v>
      </c>
      <c r="C78" s="59" t="s">
        <v>63</v>
      </c>
      <c r="D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8" s="119" t="s">
        <v>596</v>
      </c>
      <c r="F78" s="76" t="s">
        <v>537</v>
      </c>
      <c r="G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8" s="78">
        <v>1014</v>
      </c>
      <c r="J78" s="52">
        <v>0.63332999999999995</v>
      </c>
      <c r="K78" s="60">
        <f>Tabla3[[#This Row],[PRECIOS]]-Tabla3[[#This Row],[PRECIOS]]*10%</f>
        <v>0.56999699999999998</v>
      </c>
      <c r="L78" s="101"/>
      <c r="M78" s="61"/>
      <c r="N78" s="55">
        <f>IFERROR(Tabla3[[#This Row],[PRECIOS]]-Tabla3[[#This Row],[PRECIOS]]*Tabla3[[#This Row],[% PRODUCTO]]," ")</f>
        <v>0.63332999999999995</v>
      </c>
      <c r="O78" s="61"/>
      <c r="P78" s="55">
        <f>IFERROR(Tabla3[[#This Row],[OCULTAR2]]-Tabla3[[#This Row],[OCULTAR2]]*Tabla3[[#This Row],[% LÍNEA]]," ")</f>
        <v>0.63332999999999995</v>
      </c>
      <c r="Q78" s="56">
        <f>IFERROR(Tabla3[[#This Row],[% PRODUCTO]]+Tabla3[[#This Row],[% LÍNEA]]," ")</f>
        <v>0</v>
      </c>
      <c r="R78" s="60">
        <f>Tabla3[[#This Row],[OCULTAR3]]</f>
        <v>0.63332999999999995</v>
      </c>
      <c r="S78" s="60">
        <f>Tabla3[[#This Row],[PRECIO SIN %]]-Tabla3[[#This Row],[PRECIO SIN %]]*10%</f>
        <v>0.56999699999999998</v>
      </c>
      <c r="T78" s="80">
        <f>(Tabla3[[#This Row],[PRECIO CON DESCT.]]-(Tabla3[[#This Row],[PRECIO CON DESCT.]]*$T$6))</f>
        <v>0.35909811000000003</v>
      </c>
      <c r="U78" s="96"/>
      <c r="V78" s="94">
        <f>Tabla3[[#This Row],[PRECIO %      en $]]*Tabla3[[#This Row],[PEDIDO ]]</f>
        <v>0</v>
      </c>
      <c r="W78" s="57">
        <f>Tabla3[[#This Row],[PRECIO CON DESCT.]]*Tabla3[[#This Row],[PEDIDO ]]</f>
        <v>0</v>
      </c>
      <c r="X78" s="58">
        <f>Tabla3[[#This Row],[PRECIO SIN %]]*Tabla3[[#This Row],[PEDIDO ]]</f>
        <v>0</v>
      </c>
      <c r="Y78" s="28"/>
      <c r="Z78" s="28"/>
      <c r="AA78" s="28"/>
      <c r="AB78" s="28"/>
      <c r="AC78" s="28"/>
      <c r="AD78" s="28"/>
      <c r="AE78" s="28"/>
      <c r="AF78" s="28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20"/>
    </row>
    <row r="79" spans="1:153" s="3" customFormat="1" ht="33" customHeight="1" x14ac:dyDescent="0.4">
      <c r="A79" s="124">
        <v>7598455000322</v>
      </c>
      <c r="B79" s="51" t="s">
        <v>52</v>
      </c>
      <c r="C79" s="51" t="s">
        <v>58</v>
      </c>
      <c r="D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79" s="118" t="s">
        <v>597</v>
      </c>
      <c r="F79" s="75" t="s">
        <v>537</v>
      </c>
      <c r="G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9" s="77">
        <v>5940</v>
      </c>
      <c r="J79" s="52">
        <v>0.48888999999999999</v>
      </c>
      <c r="K79" s="53">
        <f>Tabla3[[#This Row],[PRECIOS]]-Tabla3[[#This Row],[PRECIOS]]*10%</f>
        <v>0.44000099999999998</v>
      </c>
      <c r="L79" s="101"/>
      <c r="M79" s="54"/>
      <c r="N79" s="55">
        <f>IFERROR(Tabla3[[#This Row],[PRECIOS]]-Tabla3[[#This Row],[PRECIOS]]*Tabla3[[#This Row],[% PRODUCTO]]," ")</f>
        <v>0.48888999999999999</v>
      </c>
      <c r="O79" s="54"/>
      <c r="P79" s="55">
        <f>IFERROR(Tabla3[[#This Row],[OCULTAR2]]-Tabla3[[#This Row],[OCULTAR2]]*Tabla3[[#This Row],[% LÍNEA]]," ")</f>
        <v>0.48888999999999999</v>
      </c>
      <c r="Q79" s="56">
        <f>IFERROR(Tabla3[[#This Row],[% PRODUCTO]]+Tabla3[[#This Row],[% LÍNEA]]," ")</f>
        <v>0</v>
      </c>
      <c r="R79" s="53">
        <f>Tabla3[[#This Row],[OCULTAR3]]</f>
        <v>0.48888999999999999</v>
      </c>
      <c r="S79" s="53">
        <f>Tabla3[[#This Row],[PRECIO SIN %]]-Tabla3[[#This Row],[PRECIO SIN %]]*10%</f>
        <v>0.44000099999999998</v>
      </c>
      <c r="T79" s="80">
        <f>(Tabla3[[#This Row],[PRECIO CON DESCT.]]-(Tabla3[[#This Row],[PRECIO CON DESCT.]]*$T$6))</f>
        <v>0.27720062999999995</v>
      </c>
      <c r="U79" s="96"/>
      <c r="V79" s="94">
        <f>Tabla3[[#This Row],[PRECIO %      en $]]*Tabla3[[#This Row],[PEDIDO ]]</f>
        <v>0</v>
      </c>
      <c r="W79" s="57">
        <f>Tabla3[[#This Row],[PRECIO CON DESCT.]]*Tabla3[[#This Row],[PEDIDO ]]</f>
        <v>0</v>
      </c>
      <c r="X79" s="58">
        <f>Tabla3[[#This Row],[PRECIO SIN %]]*Tabla3[[#This Row],[PEDIDO ]]</f>
        <v>0</v>
      </c>
      <c r="Y79" s="28"/>
      <c r="Z79" s="28"/>
      <c r="AA79" s="28"/>
      <c r="AB79" s="28"/>
      <c r="AC79" s="28"/>
      <c r="AD79" s="28"/>
      <c r="AE79" s="28"/>
      <c r="AF79" s="28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20"/>
    </row>
    <row r="80" spans="1:153" s="3" customFormat="1" ht="33" customHeight="1" x14ac:dyDescent="0.4">
      <c r="A80" s="125">
        <v>8904187899094</v>
      </c>
      <c r="B80" s="59" t="s">
        <v>52</v>
      </c>
      <c r="C80" s="59" t="s">
        <v>81</v>
      </c>
      <c r="D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0" s="119" t="s">
        <v>598</v>
      </c>
      <c r="F80" s="76" t="s">
        <v>537</v>
      </c>
      <c r="G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0" s="78">
        <v>229</v>
      </c>
      <c r="J80" s="52">
        <v>0.43332999999999999</v>
      </c>
      <c r="K80" s="60">
        <f>Tabla3[[#This Row],[PRECIOS]]-Tabla3[[#This Row],[PRECIOS]]*10%</f>
        <v>0.38999699999999998</v>
      </c>
      <c r="L80" s="101"/>
      <c r="M80" s="61"/>
      <c r="N80" s="55">
        <f>IFERROR(Tabla3[[#This Row],[PRECIOS]]-Tabla3[[#This Row],[PRECIOS]]*Tabla3[[#This Row],[% PRODUCTO]]," ")</f>
        <v>0.43332999999999999</v>
      </c>
      <c r="O80" s="61"/>
      <c r="P80" s="55">
        <f>IFERROR(Tabla3[[#This Row],[OCULTAR2]]-Tabla3[[#This Row],[OCULTAR2]]*Tabla3[[#This Row],[% LÍNEA]]," ")</f>
        <v>0.43332999999999999</v>
      </c>
      <c r="Q80" s="56">
        <f>IFERROR(Tabla3[[#This Row],[% PRODUCTO]]+Tabla3[[#This Row],[% LÍNEA]]," ")</f>
        <v>0</v>
      </c>
      <c r="R80" s="60">
        <f>Tabla3[[#This Row],[OCULTAR3]]</f>
        <v>0.43332999999999999</v>
      </c>
      <c r="S80" s="60">
        <f>Tabla3[[#This Row],[PRECIO SIN %]]-Tabla3[[#This Row],[PRECIO SIN %]]*10%</f>
        <v>0.38999699999999998</v>
      </c>
      <c r="T80" s="80">
        <f>(Tabla3[[#This Row],[PRECIO CON DESCT.]]-(Tabla3[[#This Row],[PRECIO CON DESCT.]]*$T$6))</f>
        <v>0.24569811</v>
      </c>
      <c r="U80" s="96"/>
      <c r="V80" s="94">
        <f>Tabla3[[#This Row],[PRECIO %      en $]]*Tabla3[[#This Row],[PEDIDO ]]</f>
        <v>0</v>
      </c>
      <c r="W80" s="57">
        <f>Tabla3[[#This Row],[PRECIO CON DESCT.]]*Tabla3[[#This Row],[PEDIDO ]]</f>
        <v>0</v>
      </c>
      <c r="X80" s="58">
        <f>Tabla3[[#This Row],[PRECIO SIN %]]*Tabla3[[#This Row],[PEDIDO ]]</f>
        <v>0</v>
      </c>
      <c r="Y80" s="28"/>
      <c r="Z80" s="28"/>
      <c r="AA80" s="28"/>
      <c r="AB80" s="28"/>
      <c r="AC80" s="28"/>
      <c r="AD80" s="28"/>
      <c r="AE80" s="28"/>
      <c r="AF80" s="28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20"/>
    </row>
    <row r="81" spans="1:153" s="3" customFormat="1" ht="33" customHeight="1" x14ac:dyDescent="0.4">
      <c r="A81" s="124">
        <v>7598252001973</v>
      </c>
      <c r="B81" s="51" t="s">
        <v>52</v>
      </c>
      <c r="C81" s="51" t="s">
        <v>56</v>
      </c>
      <c r="D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1" s="118" t="s">
        <v>599</v>
      </c>
      <c r="F81" s="75" t="s">
        <v>537</v>
      </c>
      <c r="G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1" s="77">
        <v>2988</v>
      </c>
      <c r="J81" s="52">
        <v>1.2</v>
      </c>
      <c r="K81" s="53">
        <f>Tabla3[[#This Row],[PRECIOS]]-Tabla3[[#This Row],[PRECIOS]]*10%</f>
        <v>1.08</v>
      </c>
      <c r="L81" s="101"/>
      <c r="M81" s="54"/>
      <c r="N81" s="55">
        <f>IFERROR(Tabla3[[#This Row],[PRECIOS]]-Tabla3[[#This Row],[PRECIOS]]*Tabla3[[#This Row],[% PRODUCTO]]," ")</f>
        <v>1.2</v>
      </c>
      <c r="O81" s="54"/>
      <c r="P81" s="55">
        <f>IFERROR(Tabla3[[#This Row],[OCULTAR2]]-Tabla3[[#This Row],[OCULTAR2]]*Tabla3[[#This Row],[% LÍNEA]]," ")</f>
        <v>1.2</v>
      </c>
      <c r="Q81" s="56">
        <f>IFERROR(Tabla3[[#This Row],[% PRODUCTO]]+Tabla3[[#This Row],[% LÍNEA]]," ")</f>
        <v>0</v>
      </c>
      <c r="R81" s="53">
        <f>Tabla3[[#This Row],[OCULTAR3]]</f>
        <v>1.2</v>
      </c>
      <c r="S81" s="53">
        <f>Tabla3[[#This Row],[PRECIO SIN %]]-Tabla3[[#This Row],[PRECIO SIN %]]*10%</f>
        <v>1.08</v>
      </c>
      <c r="T81" s="80">
        <f>(Tabla3[[#This Row],[PRECIO CON DESCT.]]-(Tabla3[[#This Row],[PRECIO CON DESCT.]]*$T$6))</f>
        <v>0.68040000000000012</v>
      </c>
      <c r="U81" s="96"/>
      <c r="V81" s="94">
        <f>Tabla3[[#This Row],[PRECIO %      en $]]*Tabla3[[#This Row],[PEDIDO ]]</f>
        <v>0</v>
      </c>
      <c r="W81" s="57">
        <f>Tabla3[[#This Row],[PRECIO CON DESCT.]]*Tabla3[[#This Row],[PEDIDO ]]</f>
        <v>0</v>
      </c>
      <c r="X81" s="58">
        <f>Tabla3[[#This Row],[PRECIO SIN %]]*Tabla3[[#This Row],[PEDIDO ]]</f>
        <v>0</v>
      </c>
      <c r="Y81" s="28"/>
      <c r="Z81" s="28"/>
      <c r="AA81" s="28"/>
      <c r="AB81" s="28"/>
      <c r="AC81" s="28"/>
      <c r="AD81" s="28"/>
      <c r="AE81" s="28"/>
      <c r="AF81" s="28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20"/>
    </row>
    <row r="82" spans="1:153" s="3" customFormat="1" ht="33" customHeight="1" x14ac:dyDescent="0.4">
      <c r="A82" s="125">
        <v>736372827425</v>
      </c>
      <c r="B82" s="59" t="s">
        <v>52</v>
      </c>
      <c r="C82" s="59" t="s">
        <v>62</v>
      </c>
      <c r="D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2" s="119" t="s">
        <v>600</v>
      </c>
      <c r="F82" s="76" t="s">
        <v>537</v>
      </c>
      <c r="G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2" s="78">
        <v>332</v>
      </c>
      <c r="J82" s="52">
        <v>1.3</v>
      </c>
      <c r="K82" s="60">
        <f>Tabla3[[#This Row],[PRECIOS]]-Tabla3[[#This Row],[PRECIOS]]*10%</f>
        <v>1.17</v>
      </c>
      <c r="L82" s="101"/>
      <c r="M82" s="61"/>
      <c r="N82" s="55">
        <f>IFERROR(Tabla3[[#This Row],[PRECIOS]]-Tabla3[[#This Row],[PRECIOS]]*Tabla3[[#This Row],[% PRODUCTO]]," ")</f>
        <v>1.3</v>
      </c>
      <c r="O82" s="61"/>
      <c r="P82" s="55">
        <f>IFERROR(Tabla3[[#This Row],[OCULTAR2]]-Tabla3[[#This Row],[OCULTAR2]]*Tabla3[[#This Row],[% LÍNEA]]," ")</f>
        <v>1.3</v>
      </c>
      <c r="Q82" s="56">
        <f>IFERROR(Tabla3[[#This Row],[% PRODUCTO]]+Tabla3[[#This Row],[% LÍNEA]]," ")</f>
        <v>0</v>
      </c>
      <c r="R82" s="60">
        <f>Tabla3[[#This Row],[OCULTAR3]]</f>
        <v>1.3</v>
      </c>
      <c r="S82" s="60">
        <f>Tabla3[[#This Row],[PRECIO SIN %]]-Tabla3[[#This Row],[PRECIO SIN %]]*10%</f>
        <v>1.17</v>
      </c>
      <c r="T82" s="80">
        <f>(Tabla3[[#This Row],[PRECIO CON DESCT.]]-(Tabla3[[#This Row],[PRECIO CON DESCT.]]*$T$6))</f>
        <v>0.73709999999999998</v>
      </c>
      <c r="U82" s="96"/>
      <c r="V82" s="94">
        <f>Tabla3[[#This Row],[PRECIO %      en $]]*Tabla3[[#This Row],[PEDIDO ]]</f>
        <v>0</v>
      </c>
      <c r="W82" s="57">
        <f>Tabla3[[#This Row],[PRECIO CON DESCT.]]*Tabla3[[#This Row],[PEDIDO ]]</f>
        <v>0</v>
      </c>
      <c r="X82" s="58">
        <f>Tabla3[[#This Row],[PRECIO SIN %]]*Tabla3[[#This Row],[PEDIDO ]]</f>
        <v>0</v>
      </c>
      <c r="Y82" s="28"/>
      <c r="Z82" s="28"/>
      <c r="AA82" s="28"/>
      <c r="AB82" s="28"/>
      <c r="AC82" s="28"/>
      <c r="AD82" s="28"/>
      <c r="AE82" s="28"/>
      <c r="AF82" s="28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20"/>
    </row>
    <row r="83" spans="1:153" s="3" customFormat="1" ht="33" customHeight="1" x14ac:dyDescent="0.4">
      <c r="A83" s="124">
        <v>7707236123048</v>
      </c>
      <c r="B83" s="51" t="s">
        <v>52</v>
      </c>
      <c r="C83" s="51" t="s">
        <v>55</v>
      </c>
      <c r="D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3" s="118" t="s">
        <v>601</v>
      </c>
      <c r="F83" s="75" t="s">
        <v>537</v>
      </c>
      <c r="G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3" s="77">
        <v>1803</v>
      </c>
      <c r="J83" s="52">
        <v>1.7777799999999999</v>
      </c>
      <c r="K83" s="53">
        <f>Tabla3[[#This Row],[PRECIOS]]-Tabla3[[#This Row],[PRECIOS]]*10%</f>
        <v>1.6000019999999999</v>
      </c>
      <c r="L83" s="101"/>
      <c r="M83" s="54"/>
      <c r="N83" s="55">
        <f>IFERROR(Tabla3[[#This Row],[PRECIOS]]-Tabla3[[#This Row],[PRECIOS]]*Tabla3[[#This Row],[% PRODUCTO]]," ")</f>
        <v>1.7777799999999999</v>
      </c>
      <c r="O83" s="54"/>
      <c r="P83" s="55">
        <f>IFERROR(Tabla3[[#This Row],[OCULTAR2]]-Tabla3[[#This Row],[OCULTAR2]]*Tabla3[[#This Row],[% LÍNEA]]," ")</f>
        <v>1.7777799999999999</v>
      </c>
      <c r="Q83" s="56">
        <f>IFERROR(Tabla3[[#This Row],[% PRODUCTO]]+Tabla3[[#This Row],[% LÍNEA]]," ")</f>
        <v>0</v>
      </c>
      <c r="R83" s="53">
        <f>Tabla3[[#This Row],[OCULTAR3]]</f>
        <v>1.7777799999999999</v>
      </c>
      <c r="S83" s="53">
        <f>Tabla3[[#This Row],[PRECIO SIN %]]-Tabla3[[#This Row],[PRECIO SIN %]]*10%</f>
        <v>1.6000019999999999</v>
      </c>
      <c r="T83" s="80">
        <f>(Tabla3[[#This Row],[PRECIO CON DESCT.]]-(Tabla3[[#This Row],[PRECIO CON DESCT.]]*$T$6))</f>
        <v>1.0080012599999999</v>
      </c>
      <c r="U83" s="96"/>
      <c r="V83" s="94">
        <f>Tabla3[[#This Row],[PRECIO %      en $]]*Tabla3[[#This Row],[PEDIDO ]]</f>
        <v>0</v>
      </c>
      <c r="W83" s="57">
        <f>Tabla3[[#This Row],[PRECIO CON DESCT.]]*Tabla3[[#This Row],[PEDIDO ]]</f>
        <v>0</v>
      </c>
      <c r="X83" s="58">
        <f>Tabla3[[#This Row],[PRECIO SIN %]]*Tabla3[[#This Row],[PEDIDO ]]</f>
        <v>0</v>
      </c>
      <c r="Y83" s="28"/>
      <c r="Z83" s="28"/>
      <c r="AA83" s="28"/>
      <c r="AB83" s="28"/>
      <c r="AC83" s="28"/>
      <c r="AD83" s="28"/>
      <c r="AE83" s="28"/>
      <c r="AF83" s="28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20"/>
    </row>
    <row r="84" spans="1:153" s="3" customFormat="1" ht="33" customHeight="1" x14ac:dyDescent="0.4">
      <c r="A84" s="125">
        <v>7592806114072</v>
      </c>
      <c r="B84" s="59" t="s">
        <v>52</v>
      </c>
      <c r="C84" s="59" t="s">
        <v>74</v>
      </c>
      <c r="D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4" s="119" t="s">
        <v>602</v>
      </c>
      <c r="F84" s="76" t="s">
        <v>537</v>
      </c>
      <c r="G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4" s="78">
        <v>806</v>
      </c>
      <c r="J84" s="52">
        <v>4.8</v>
      </c>
      <c r="K84" s="60">
        <f>Tabla3[[#This Row],[PRECIOS]]-Tabla3[[#This Row],[PRECIOS]]*10%</f>
        <v>4.32</v>
      </c>
      <c r="L84" s="101"/>
      <c r="M84" s="61"/>
      <c r="N84" s="55">
        <f>IFERROR(Tabla3[[#This Row],[PRECIOS]]-Tabla3[[#This Row],[PRECIOS]]*Tabla3[[#This Row],[% PRODUCTO]]," ")</f>
        <v>4.8</v>
      </c>
      <c r="O84" s="61"/>
      <c r="P84" s="55">
        <f>IFERROR(Tabla3[[#This Row],[OCULTAR2]]-Tabla3[[#This Row],[OCULTAR2]]*Tabla3[[#This Row],[% LÍNEA]]," ")</f>
        <v>4.8</v>
      </c>
      <c r="Q84" s="56">
        <f>IFERROR(Tabla3[[#This Row],[% PRODUCTO]]+Tabla3[[#This Row],[% LÍNEA]]," ")</f>
        <v>0</v>
      </c>
      <c r="R84" s="60">
        <f>Tabla3[[#This Row],[OCULTAR3]]</f>
        <v>4.8</v>
      </c>
      <c r="S84" s="60">
        <f>Tabla3[[#This Row],[PRECIO SIN %]]-Tabla3[[#This Row],[PRECIO SIN %]]*10%</f>
        <v>4.32</v>
      </c>
      <c r="T84" s="80">
        <f>(Tabla3[[#This Row],[PRECIO CON DESCT.]]-(Tabla3[[#This Row],[PRECIO CON DESCT.]]*$T$6))</f>
        <v>2.7216000000000005</v>
      </c>
      <c r="U84" s="96"/>
      <c r="V84" s="94">
        <f>Tabla3[[#This Row],[PRECIO %      en $]]*Tabla3[[#This Row],[PEDIDO ]]</f>
        <v>0</v>
      </c>
      <c r="W84" s="57">
        <f>Tabla3[[#This Row],[PRECIO CON DESCT.]]*Tabla3[[#This Row],[PEDIDO ]]</f>
        <v>0</v>
      </c>
      <c r="X84" s="58">
        <f>Tabla3[[#This Row],[PRECIO SIN %]]*Tabla3[[#This Row],[PEDIDO ]]</f>
        <v>0</v>
      </c>
      <c r="Y84" s="28"/>
      <c r="Z84" s="28"/>
      <c r="AA84" s="28"/>
      <c r="AB84" s="28"/>
      <c r="AC84" s="28"/>
      <c r="AD84" s="28"/>
      <c r="AE84" s="28"/>
      <c r="AF84" s="28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20"/>
    </row>
    <row r="85" spans="1:153" s="3" customFormat="1" ht="33" customHeight="1" x14ac:dyDescent="0.4">
      <c r="A85" s="124">
        <v>7707236125868</v>
      </c>
      <c r="B85" s="51" t="s">
        <v>52</v>
      </c>
      <c r="C85" s="51" t="s">
        <v>55</v>
      </c>
      <c r="D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5" s="118" t="s">
        <v>603</v>
      </c>
      <c r="F85" s="75" t="s">
        <v>537</v>
      </c>
      <c r="G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5" s="77">
        <v>6111</v>
      </c>
      <c r="J85" s="52">
        <v>2.3333300000000001</v>
      </c>
      <c r="K85" s="53">
        <f>Tabla3[[#This Row],[PRECIOS]]-Tabla3[[#This Row],[PRECIOS]]*10%</f>
        <v>2.0999970000000001</v>
      </c>
      <c r="L85" s="101"/>
      <c r="M85" s="54"/>
      <c r="N85" s="55">
        <f>IFERROR(Tabla3[[#This Row],[PRECIOS]]-Tabla3[[#This Row],[PRECIOS]]*Tabla3[[#This Row],[% PRODUCTO]]," ")</f>
        <v>2.3333300000000001</v>
      </c>
      <c r="O85" s="54"/>
      <c r="P85" s="55">
        <f>IFERROR(Tabla3[[#This Row],[OCULTAR2]]-Tabla3[[#This Row],[OCULTAR2]]*Tabla3[[#This Row],[% LÍNEA]]," ")</f>
        <v>2.3333300000000001</v>
      </c>
      <c r="Q85" s="56">
        <f>IFERROR(Tabla3[[#This Row],[% PRODUCTO]]+Tabla3[[#This Row],[% LÍNEA]]," ")</f>
        <v>0</v>
      </c>
      <c r="R85" s="53">
        <f>Tabla3[[#This Row],[OCULTAR3]]</f>
        <v>2.3333300000000001</v>
      </c>
      <c r="S85" s="53">
        <f>Tabla3[[#This Row],[PRECIO SIN %]]-Tabla3[[#This Row],[PRECIO SIN %]]*10%</f>
        <v>2.0999970000000001</v>
      </c>
      <c r="T85" s="80">
        <f>(Tabla3[[#This Row],[PRECIO CON DESCT.]]-(Tabla3[[#This Row],[PRECIO CON DESCT.]]*$T$6))</f>
        <v>1.3229981100000001</v>
      </c>
      <c r="U85" s="96"/>
      <c r="V85" s="94">
        <f>Tabla3[[#This Row],[PRECIO %      en $]]*Tabla3[[#This Row],[PEDIDO ]]</f>
        <v>0</v>
      </c>
      <c r="W85" s="57">
        <f>Tabla3[[#This Row],[PRECIO CON DESCT.]]*Tabla3[[#This Row],[PEDIDO ]]</f>
        <v>0</v>
      </c>
      <c r="X85" s="58">
        <f>Tabla3[[#This Row],[PRECIO SIN %]]*Tabla3[[#This Row],[PEDIDO ]]</f>
        <v>0</v>
      </c>
      <c r="Y85" s="28"/>
      <c r="Z85" s="28"/>
      <c r="AA85" s="28"/>
      <c r="AB85" s="28"/>
      <c r="AC85" s="28"/>
      <c r="AD85" s="28"/>
      <c r="AE85" s="28"/>
      <c r="AF85" s="28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20"/>
    </row>
    <row r="86" spans="1:153" s="3" customFormat="1" ht="33" customHeight="1" x14ac:dyDescent="0.4">
      <c r="A86" s="125">
        <v>7592637000780</v>
      </c>
      <c r="B86" s="59" t="s">
        <v>52</v>
      </c>
      <c r="C86" s="59" t="s">
        <v>73</v>
      </c>
      <c r="D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6" s="119" t="s">
        <v>604</v>
      </c>
      <c r="F86" s="76" t="s">
        <v>537</v>
      </c>
      <c r="G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6" s="78">
        <v>66</v>
      </c>
      <c r="J86" s="52">
        <v>3.0888900000000001</v>
      </c>
      <c r="K86" s="60">
        <f>Tabla3[[#This Row],[PRECIOS]]-Tabla3[[#This Row],[PRECIOS]]*10%</f>
        <v>2.7800009999999999</v>
      </c>
      <c r="L86" s="101"/>
      <c r="M86" s="61"/>
      <c r="N86" s="55">
        <f>IFERROR(Tabla3[[#This Row],[PRECIOS]]-Tabla3[[#This Row],[PRECIOS]]*Tabla3[[#This Row],[% PRODUCTO]]," ")</f>
        <v>3.0888900000000001</v>
      </c>
      <c r="O86" s="61"/>
      <c r="P86" s="55">
        <f>IFERROR(Tabla3[[#This Row],[OCULTAR2]]-Tabla3[[#This Row],[OCULTAR2]]*Tabla3[[#This Row],[% LÍNEA]]," ")</f>
        <v>3.0888900000000001</v>
      </c>
      <c r="Q86" s="56">
        <f>IFERROR(Tabla3[[#This Row],[% PRODUCTO]]+Tabla3[[#This Row],[% LÍNEA]]," ")</f>
        <v>0</v>
      </c>
      <c r="R86" s="60">
        <f>Tabla3[[#This Row],[OCULTAR3]]</f>
        <v>3.0888900000000001</v>
      </c>
      <c r="S86" s="60">
        <f>Tabla3[[#This Row],[PRECIO SIN %]]-Tabla3[[#This Row],[PRECIO SIN %]]*10%</f>
        <v>2.7800009999999999</v>
      </c>
      <c r="T86" s="80">
        <f>(Tabla3[[#This Row],[PRECIO CON DESCT.]]-(Tabla3[[#This Row],[PRECIO CON DESCT.]]*$T$6))</f>
        <v>1.75140063</v>
      </c>
      <c r="U86" s="96"/>
      <c r="V86" s="94">
        <f>Tabla3[[#This Row],[PRECIO %      en $]]*Tabla3[[#This Row],[PEDIDO ]]</f>
        <v>0</v>
      </c>
      <c r="W86" s="57">
        <f>Tabla3[[#This Row],[PRECIO CON DESCT.]]*Tabla3[[#This Row],[PEDIDO ]]</f>
        <v>0</v>
      </c>
      <c r="X86" s="58">
        <f>Tabla3[[#This Row],[PRECIO SIN %]]*Tabla3[[#This Row],[PEDIDO ]]</f>
        <v>0</v>
      </c>
      <c r="Y86" s="28"/>
      <c r="Z86" s="28"/>
      <c r="AA86" s="28"/>
      <c r="AB86" s="28"/>
      <c r="AC86" s="28"/>
      <c r="AD86" s="28"/>
      <c r="AE86" s="28"/>
      <c r="AF86" s="28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20"/>
    </row>
    <row r="87" spans="1:153" s="3" customFormat="1" ht="33" customHeight="1" x14ac:dyDescent="0.4">
      <c r="A87" s="124" t="s">
        <v>82</v>
      </c>
      <c r="B87" s="51" t="s">
        <v>52</v>
      </c>
      <c r="C87" s="51" t="s">
        <v>63</v>
      </c>
      <c r="D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7" s="118" t="s">
        <v>605</v>
      </c>
      <c r="F87" s="75" t="s">
        <v>537</v>
      </c>
      <c r="G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7" s="77">
        <v>1</v>
      </c>
      <c r="J87" s="52">
        <v>1.0888899999999999</v>
      </c>
      <c r="K87" s="53">
        <f>Tabla3[[#This Row],[PRECIOS]]-Tabla3[[#This Row],[PRECIOS]]*10%</f>
        <v>0.9800009999999999</v>
      </c>
      <c r="L87" s="101"/>
      <c r="M87" s="54"/>
      <c r="N87" s="55">
        <f>IFERROR(Tabla3[[#This Row],[PRECIOS]]-Tabla3[[#This Row],[PRECIOS]]*Tabla3[[#This Row],[% PRODUCTO]]," ")</f>
        <v>1.0888899999999999</v>
      </c>
      <c r="O87" s="54"/>
      <c r="P87" s="55">
        <f>IFERROR(Tabla3[[#This Row],[OCULTAR2]]-Tabla3[[#This Row],[OCULTAR2]]*Tabla3[[#This Row],[% LÍNEA]]," ")</f>
        <v>1.0888899999999999</v>
      </c>
      <c r="Q87" s="56">
        <f>IFERROR(Tabla3[[#This Row],[% PRODUCTO]]+Tabla3[[#This Row],[% LÍNEA]]," ")</f>
        <v>0</v>
      </c>
      <c r="R87" s="53">
        <f>Tabla3[[#This Row],[OCULTAR3]]</f>
        <v>1.0888899999999999</v>
      </c>
      <c r="S87" s="53">
        <f>Tabla3[[#This Row],[PRECIO SIN %]]-Tabla3[[#This Row],[PRECIO SIN %]]*10%</f>
        <v>0.9800009999999999</v>
      </c>
      <c r="T87" s="80">
        <f>(Tabla3[[#This Row],[PRECIO CON DESCT.]]-(Tabla3[[#This Row],[PRECIO CON DESCT.]]*$T$6))</f>
        <v>0.61740062999999989</v>
      </c>
      <c r="U87" s="96"/>
      <c r="V87" s="94">
        <f>Tabla3[[#This Row],[PRECIO %      en $]]*Tabla3[[#This Row],[PEDIDO ]]</f>
        <v>0</v>
      </c>
      <c r="W87" s="57">
        <f>Tabla3[[#This Row],[PRECIO CON DESCT.]]*Tabla3[[#This Row],[PEDIDO ]]</f>
        <v>0</v>
      </c>
      <c r="X87" s="58">
        <f>Tabla3[[#This Row],[PRECIO SIN %]]*Tabla3[[#This Row],[PEDIDO ]]</f>
        <v>0</v>
      </c>
      <c r="Y87" s="28"/>
      <c r="Z87" s="28"/>
      <c r="AA87" s="28"/>
      <c r="AB87" s="28"/>
      <c r="AC87" s="28"/>
      <c r="AD87" s="28"/>
      <c r="AE87" s="28"/>
      <c r="AF87" s="28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20"/>
    </row>
    <row r="88" spans="1:153" s="3" customFormat="1" ht="33" customHeight="1" x14ac:dyDescent="0.4">
      <c r="A88" s="125">
        <v>8906000020531</v>
      </c>
      <c r="B88" s="59" t="s">
        <v>52</v>
      </c>
      <c r="C88" s="59" t="s">
        <v>65</v>
      </c>
      <c r="D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8" s="119" t="s">
        <v>606</v>
      </c>
      <c r="F88" s="76" t="s">
        <v>537</v>
      </c>
      <c r="G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8" s="78">
        <v>197</v>
      </c>
      <c r="J88" s="52">
        <v>11.11111</v>
      </c>
      <c r="K88" s="60">
        <f>Tabla3[[#This Row],[PRECIOS]]-Tabla3[[#This Row],[PRECIOS]]*10%</f>
        <v>9.9999990000000007</v>
      </c>
      <c r="L88" s="101"/>
      <c r="M88" s="61"/>
      <c r="N88" s="55">
        <f>IFERROR(Tabla3[[#This Row],[PRECIOS]]-Tabla3[[#This Row],[PRECIOS]]*Tabla3[[#This Row],[% PRODUCTO]]," ")</f>
        <v>11.11111</v>
      </c>
      <c r="O88" s="61"/>
      <c r="P88" s="55">
        <f>IFERROR(Tabla3[[#This Row],[OCULTAR2]]-Tabla3[[#This Row],[OCULTAR2]]*Tabla3[[#This Row],[% LÍNEA]]," ")</f>
        <v>11.11111</v>
      </c>
      <c r="Q88" s="56">
        <f>IFERROR(Tabla3[[#This Row],[% PRODUCTO]]+Tabla3[[#This Row],[% LÍNEA]]," ")</f>
        <v>0</v>
      </c>
      <c r="R88" s="60">
        <f>Tabla3[[#This Row],[OCULTAR3]]</f>
        <v>11.11111</v>
      </c>
      <c r="S88" s="60">
        <f>Tabla3[[#This Row],[PRECIO SIN %]]-Tabla3[[#This Row],[PRECIO SIN %]]*10%</f>
        <v>9.9999990000000007</v>
      </c>
      <c r="T88" s="80">
        <f>(Tabla3[[#This Row],[PRECIO CON DESCT.]]-(Tabla3[[#This Row],[PRECIO CON DESCT.]]*$T$6))</f>
        <v>6.2999993700000001</v>
      </c>
      <c r="U88" s="96"/>
      <c r="V88" s="94">
        <f>Tabla3[[#This Row],[PRECIO %      en $]]*Tabla3[[#This Row],[PEDIDO ]]</f>
        <v>0</v>
      </c>
      <c r="W88" s="57">
        <f>Tabla3[[#This Row],[PRECIO CON DESCT.]]*Tabla3[[#This Row],[PEDIDO ]]</f>
        <v>0</v>
      </c>
      <c r="X88" s="58">
        <f>Tabla3[[#This Row],[PRECIO SIN %]]*Tabla3[[#This Row],[PEDIDO ]]</f>
        <v>0</v>
      </c>
      <c r="Y88" s="28"/>
      <c r="Z88" s="28"/>
      <c r="AA88" s="28"/>
      <c r="AB88" s="28"/>
      <c r="AC88" s="28"/>
      <c r="AD88" s="28"/>
      <c r="AE88" s="28"/>
      <c r="AF88" s="28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20"/>
    </row>
    <row r="89" spans="1:153" s="3" customFormat="1" ht="33" customHeight="1" x14ac:dyDescent="0.4">
      <c r="A89" s="124">
        <v>8906150831339</v>
      </c>
      <c r="B89" s="51" t="s">
        <v>52</v>
      </c>
      <c r="C89" s="51" t="s">
        <v>78</v>
      </c>
      <c r="D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🌡</v>
      </c>
      <c r="E89" s="118" t="s">
        <v>607</v>
      </c>
      <c r="F89" s="75" t="s">
        <v>537</v>
      </c>
      <c r="G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9" s="77">
        <v>31</v>
      </c>
      <c r="J89" s="52">
        <v>15</v>
      </c>
      <c r="K89" s="53">
        <f>Tabla3[[#This Row],[PRECIOS]]-Tabla3[[#This Row],[PRECIOS]]*10%</f>
        <v>13.5</v>
      </c>
      <c r="L89" s="101" t="s">
        <v>5328</v>
      </c>
      <c r="M89" s="54"/>
      <c r="N89" s="55">
        <f>IFERROR(Tabla3[[#This Row],[PRECIOS]]-Tabla3[[#This Row],[PRECIOS]]*Tabla3[[#This Row],[% PRODUCTO]]," ")</f>
        <v>15</v>
      </c>
      <c r="O89" s="54"/>
      <c r="P89" s="55">
        <f>IFERROR(Tabla3[[#This Row],[OCULTAR2]]-Tabla3[[#This Row],[OCULTAR2]]*Tabla3[[#This Row],[% LÍNEA]]," ")</f>
        <v>15</v>
      </c>
      <c r="Q89" s="56">
        <f>IFERROR(Tabla3[[#This Row],[% PRODUCTO]]+Tabla3[[#This Row],[% LÍNEA]]," ")</f>
        <v>0</v>
      </c>
      <c r="R89" s="53">
        <f>Tabla3[[#This Row],[OCULTAR3]]</f>
        <v>15</v>
      </c>
      <c r="S89" s="53">
        <f>Tabla3[[#This Row],[PRECIO SIN %]]-Tabla3[[#This Row],[PRECIO SIN %]]*10%</f>
        <v>13.5</v>
      </c>
      <c r="T89" s="80">
        <f>(Tabla3[[#This Row],[PRECIO CON DESCT.]]-(Tabla3[[#This Row],[PRECIO CON DESCT.]]*$T$6))</f>
        <v>8.504999999999999</v>
      </c>
      <c r="U89" s="96"/>
      <c r="V89" s="94">
        <f>Tabla3[[#This Row],[PRECIO %      en $]]*Tabla3[[#This Row],[PEDIDO ]]</f>
        <v>0</v>
      </c>
      <c r="W89" s="57">
        <f>Tabla3[[#This Row],[PRECIO CON DESCT.]]*Tabla3[[#This Row],[PEDIDO ]]</f>
        <v>0</v>
      </c>
      <c r="X89" s="58">
        <f>Tabla3[[#This Row],[PRECIO SIN %]]*Tabla3[[#This Row],[PEDIDO ]]</f>
        <v>0</v>
      </c>
      <c r="Y89" s="28"/>
      <c r="Z89" s="28"/>
      <c r="AA89" s="28"/>
      <c r="AB89" s="28"/>
      <c r="AC89" s="28"/>
      <c r="AD89" s="28"/>
      <c r="AE89" s="28"/>
      <c r="AF89" s="28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20"/>
    </row>
    <row r="90" spans="1:153" s="3" customFormat="1" ht="33" customHeight="1" x14ac:dyDescent="0.4">
      <c r="A90" s="125">
        <v>7800061001946</v>
      </c>
      <c r="B90" s="59" t="s">
        <v>52</v>
      </c>
      <c r="C90" s="59" t="s">
        <v>71</v>
      </c>
      <c r="D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🌡</v>
      </c>
      <c r="E90" s="119" t="s">
        <v>608</v>
      </c>
      <c r="F90" s="76" t="s">
        <v>537</v>
      </c>
      <c r="G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0" s="78">
        <v>100</v>
      </c>
      <c r="J90" s="52">
        <v>13.9</v>
      </c>
      <c r="K90" s="60">
        <f>Tabla3[[#This Row],[PRECIOS]]-Tabla3[[#This Row],[PRECIOS]]*10%</f>
        <v>12.51</v>
      </c>
      <c r="L90" s="101" t="s">
        <v>5328</v>
      </c>
      <c r="M90" s="61"/>
      <c r="N90" s="55">
        <f>IFERROR(Tabla3[[#This Row],[PRECIOS]]-Tabla3[[#This Row],[PRECIOS]]*Tabla3[[#This Row],[% PRODUCTO]]," ")</f>
        <v>13.9</v>
      </c>
      <c r="O90" s="61"/>
      <c r="P90" s="55">
        <f>IFERROR(Tabla3[[#This Row],[OCULTAR2]]-Tabla3[[#This Row],[OCULTAR2]]*Tabla3[[#This Row],[% LÍNEA]]," ")</f>
        <v>13.9</v>
      </c>
      <c r="Q90" s="56">
        <f>IFERROR(Tabla3[[#This Row],[% PRODUCTO]]+Tabla3[[#This Row],[% LÍNEA]]," ")</f>
        <v>0</v>
      </c>
      <c r="R90" s="60">
        <f>Tabla3[[#This Row],[OCULTAR3]]</f>
        <v>13.9</v>
      </c>
      <c r="S90" s="60">
        <f>Tabla3[[#This Row],[PRECIO SIN %]]-Tabla3[[#This Row],[PRECIO SIN %]]*10%</f>
        <v>12.51</v>
      </c>
      <c r="T90" s="80">
        <f>(Tabla3[[#This Row],[PRECIO CON DESCT.]]-(Tabla3[[#This Row],[PRECIO CON DESCT.]]*$T$6))</f>
        <v>7.8812999999999995</v>
      </c>
      <c r="U90" s="96"/>
      <c r="V90" s="94">
        <f>Tabla3[[#This Row],[PRECIO %      en $]]*Tabla3[[#This Row],[PEDIDO ]]</f>
        <v>0</v>
      </c>
      <c r="W90" s="57">
        <f>Tabla3[[#This Row],[PRECIO CON DESCT.]]*Tabla3[[#This Row],[PEDIDO ]]</f>
        <v>0</v>
      </c>
      <c r="X90" s="58">
        <f>Tabla3[[#This Row],[PRECIO SIN %]]*Tabla3[[#This Row],[PEDIDO ]]</f>
        <v>0</v>
      </c>
      <c r="Y90" s="28"/>
      <c r="Z90" s="28"/>
      <c r="AA90" s="28"/>
      <c r="AB90" s="28"/>
      <c r="AC90" s="28"/>
      <c r="AD90" s="28"/>
      <c r="AE90" s="28"/>
      <c r="AF90" s="28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20"/>
    </row>
    <row r="91" spans="1:153" s="3" customFormat="1" ht="33" customHeight="1" x14ac:dyDescent="0.4">
      <c r="A91" s="124">
        <v>7709990751918</v>
      </c>
      <c r="B91" s="51" t="s">
        <v>52</v>
      </c>
      <c r="C91" s="51" t="s">
        <v>55</v>
      </c>
      <c r="D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🌡</v>
      </c>
      <c r="E91" s="118" t="s">
        <v>609</v>
      </c>
      <c r="F91" s="75" t="s">
        <v>537</v>
      </c>
      <c r="G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1" s="77">
        <v>125</v>
      </c>
      <c r="J91" s="52">
        <v>13.866669999999999</v>
      </c>
      <c r="K91" s="53">
        <f>Tabla3[[#This Row],[PRECIOS]]-Tabla3[[#This Row],[PRECIOS]]*10%</f>
        <v>12.480003</v>
      </c>
      <c r="L91" s="101" t="s">
        <v>5328</v>
      </c>
      <c r="M91" s="54"/>
      <c r="N91" s="55">
        <f>IFERROR(Tabla3[[#This Row],[PRECIOS]]-Tabla3[[#This Row],[PRECIOS]]*Tabla3[[#This Row],[% PRODUCTO]]," ")</f>
        <v>13.866669999999999</v>
      </c>
      <c r="O91" s="54"/>
      <c r="P91" s="55">
        <f>IFERROR(Tabla3[[#This Row],[OCULTAR2]]-Tabla3[[#This Row],[OCULTAR2]]*Tabla3[[#This Row],[% LÍNEA]]," ")</f>
        <v>13.866669999999999</v>
      </c>
      <c r="Q91" s="56">
        <f>IFERROR(Tabla3[[#This Row],[% PRODUCTO]]+Tabla3[[#This Row],[% LÍNEA]]," ")</f>
        <v>0</v>
      </c>
      <c r="R91" s="53">
        <f>Tabla3[[#This Row],[OCULTAR3]]</f>
        <v>13.866669999999999</v>
      </c>
      <c r="S91" s="53">
        <f>Tabla3[[#This Row],[PRECIO SIN %]]-Tabla3[[#This Row],[PRECIO SIN %]]*10%</f>
        <v>12.480003</v>
      </c>
      <c r="T91" s="80">
        <f>(Tabla3[[#This Row],[PRECIO CON DESCT.]]-(Tabla3[[#This Row],[PRECIO CON DESCT.]]*$T$6))</f>
        <v>7.8624018900000001</v>
      </c>
      <c r="U91" s="96"/>
      <c r="V91" s="94">
        <f>Tabla3[[#This Row],[PRECIO %      en $]]*Tabla3[[#This Row],[PEDIDO ]]</f>
        <v>0</v>
      </c>
      <c r="W91" s="57">
        <f>Tabla3[[#This Row],[PRECIO CON DESCT.]]*Tabla3[[#This Row],[PEDIDO ]]</f>
        <v>0</v>
      </c>
      <c r="X91" s="58">
        <f>Tabla3[[#This Row],[PRECIO SIN %]]*Tabla3[[#This Row],[PEDIDO ]]</f>
        <v>0</v>
      </c>
      <c r="Y91" s="28"/>
      <c r="Z91" s="28"/>
      <c r="AA91" s="28"/>
      <c r="AB91" s="28"/>
      <c r="AC91" s="28"/>
      <c r="AD91" s="28"/>
      <c r="AE91" s="28"/>
      <c r="AF91" s="28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20"/>
    </row>
    <row r="92" spans="1:153" s="3" customFormat="1" ht="33" customHeight="1" x14ac:dyDescent="0.4">
      <c r="A92" s="125"/>
      <c r="B92" s="59" t="s">
        <v>52</v>
      </c>
      <c r="C92" s="59" t="s">
        <v>63</v>
      </c>
      <c r="D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2" s="119" t="s">
        <v>610</v>
      </c>
      <c r="F92" s="76" t="s">
        <v>537</v>
      </c>
      <c r="G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2" s="78">
        <v>15</v>
      </c>
      <c r="J92" s="52">
        <v>4.3333300000000001</v>
      </c>
      <c r="K92" s="60">
        <f>Tabla3[[#This Row],[PRECIOS]]-Tabla3[[#This Row],[PRECIOS]]*10%</f>
        <v>3.8999969999999999</v>
      </c>
      <c r="L92" s="101"/>
      <c r="M92" s="61"/>
      <c r="N92" s="55">
        <f>IFERROR(Tabla3[[#This Row],[PRECIOS]]-Tabla3[[#This Row],[PRECIOS]]*Tabla3[[#This Row],[% PRODUCTO]]," ")</f>
        <v>4.3333300000000001</v>
      </c>
      <c r="O92" s="61"/>
      <c r="P92" s="55">
        <f>IFERROR(Tabla3[[#This Row],[OCULTAR2]]-Tabla3[[#This Row],[OCULTAR2]]*Tabla3[[#This Row],[% LÍNEA]]," ")</f>
        <v>4.3333300000000001</v>
      </c>
      <c r="Q92" s="56">
        <f>IFERROR(Tabla3[[#This Row],[% PRODUCTO]]+Tabla3[[#This Row],[% LÍNEA]]," ")</f>
        <v>0</v>
      </c>
      <c r="R92" s="60">
        <f>Tabla3[[#This Row],[OCULTAR3]]</f>
        <v>4.3333300000000001</v>
      </c>
      <c r="S92" s="60">
        <f>Tabla3[[#This Row],[PRECIO SIN %]]-Tabla3[[#This Row],[PRECIO SIN %]]*10%</f>
        <v>3.8999969999999999</v>
      </c>
      <c r="T92" s="80">
        <f>(Tabla3[[#This Row],[PRECIO CON DESCT.]]-(Tabla3[[#This Row],[PRECIO CON DESCT.]]*$T$6))</f>
        <v>2.4569981099999998</v>
      </c>
      <c r="U92" s="96"/>
      <c r="V92" s="94">
        <f>Tabla3[[#This Row],[PRECIO %      en $]]*Tabla3[[#This Row],[PEDIDO ]]</f>
        <v>0</v>
      </c>
      <c r="W92" s="57">
        <f>Tabla3[[#This Row],[PRECIO CON DESCT.]]*Tabla3[[#This Row],[PEDIDO ]]</f>
        <v>0</v>
      </c>
      <c r="X92" s="58">
        <f>Tabla3[[#This Row],[PRECIO SIN %]]*Tabla3[[#This Row],[PEDIDO ]]</f>
        <v>0</v>
      </c>
      <c r="Y92" s="28"/>
      <c r="Z92" s="28"/>
      <c r="AA92" s="28"/>
      <c r="AB92" s="28"/>
      <c r="AC92" s="28"/>
      <c r="AD92" s="28"/>
      <c r="AE92" s="28"/>
      <c r="AF92" s="28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20"/>
    </row>
    <row r="93" spans="1:153" s="3" customFormat="1" ht="33" customHeight="1" x14ac:dyDescent="0.4">
      <c r="A93" s="124">
        <v>7707236120146</v>
      </c>
      <c r="B93" s="51" t="s">
        <v>52</v>
      </c>
      <c r="C93" s="51" t="s">
        <v>55</v>
      </c>
      <c r="D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3" s="118" t="s">
        <v>611</v>
      </c>
      <c r="F93" s="75" t="s">
        <v>537</v>
      </c>
      <c r="G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3" s="77">
        <v>6</v>
      </c>
      <c r="J93" s="52">
        <v>3.6666699999999999</v>
      </c>
      <c r="K93" s="53">
        <f>Tabla3[[#This Row],[PRECIOS]]-Tabla3[[#This Row],[PRECIOS]]*10%</f>
        <v>3.3000029999999998</v>
      </c>
      <c r="L93" s="101"/>
      <c r="M93" s="54"/>
      <c r="N93" s="55">
        <f>IFERROR(Tabla3[[#This Row],[PRECIOS]]-Tabla3[[#This Row],[PRECIOS]]*Tabla3[[#This Row],[% PRODUCTO]]," ")</f>
        <v>3.6666699999999999</v>
      </c>
      <c r="O93" s="54"/>
      <c r="P93" s="55">
        <f>IFERROR(Tabla3[[#This Row],[OCULTAR2]]-Tabla3[[#This Row],[OCULTAR2]]*Tabla3[[#This Row],[% LÍNEA]]," ")</f>
        <v>3.6666699999999999</v>
      </c>
      <c r="Q93" s="56">
        <f>IFERROR(Tabla3[[#This Row],[% PRODUCTO]]+Tabla3[[#This Row],[% LÍNEA]]," ")</f>
        <v>0</v>
      </c>
      <c r="R93" s="53">
        <f>Tabla3[[#This Row],[OCULTAR3]]</f>
        <v>3.6666699999999999</v>
      </c>
      <c r="S93" s="53">
        <f>Tabla3[[#This Row],[PRECIO SIN %]]-Tabla3[[#This Row],[PRECIO SIN %]]*10%</f>
        <v>3.3000029999999998</v>
      </c>
      <c r="T93" s="80">
        <f>(Tabla3[[#This Row],[PRECIO CON DESCT.]]-(Tabla3[[#This Row],[PRECIO CON DESCT.]]*$T$6))</f>
        <v>2.0790018899999998</v>
      </c>
      <c r="U93" s="96"/>
      <c r="V93" s="94">
        <f>Tabla3[[#This Row],[PRECIO %      en $]]*Tabla3[[#This Row],[PEDIDO ]]</f>
        <v>0</v>
      </c>
      <c r="W93" s="57">
        <f>Tabla3[[#This Row],[PRECIO CON DESCT.]]*Tabla3[[#This Row],[PEDIDO ]]</f>
        <v>0</v>
      </c>
      <c r="X93" s="58">
        <f>Tabla3[[#This Row],[PRECIO SIN %]]*Tabla3[[#This Row],[PEDIDO ]]</f>
        <v>0</v>
      </c>
      <c r="Y93" s="28"/>
      <c r="Z93" s="28"/>
      <c r="AA93" s="28"/>
      <c r="AB93" s="28"/>
      <c r="AC93" s="28"/>
      <c r="AD93" s="28"/>
      <c r="AE93" s="28"/>
      <c r="AF93" s="28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20"/>
    </row>
    <row r="94" spans="1:153" s="3" customFormat="1" ht="33" customHeight="1" x14ac:dyDescent="0.4">
      <c r="A94" s="125">
        <v>7591955001004</v>
      </c>
      <c r="B94" s="59" t="s">
        <v>52</v>
      </c>
      <c r="C94" s="59" t="s">
        <v>83</v>
      </c>
      <c r="D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4" s="119" t="s">
        <v>612</v>
      </c>
      <c r="F94" s="76" t="s">
        <v>537</v>
      </c>
      <c r="G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4" s="78">
        <v>12</v>
      </c>
      <c r="J94" s="52">
        <v>9.8000000000000007</v>
      </c>
      <c r="K94" s="60">
        <f>Tabla3[[#This Row],[PRECIOS]]-Tabla3[[#This Row],[PRECIOS]]*10%</f>
        <v>8.82</v>
      </c>
      <c r="L94" s="101"/>
      <c r="M94" s="61"/>
      <c r="N94" s="55">
        <f>IFERROR(Tabla3[[#This Row],[PRECIOS]]-Tabla3[[#This Row],[PRECIOS]]*Tabla3[[#This Row],[% PRODUCTO]]," ")</f>
        <v>9.8000000000000007</v>
      </c>
      <c r="O94" s="61"/>
      <c r="P94" s="55">
        <f>IFERROR(Tabla3[[#This Row],[OCULTAR2]]-Tabla3[[#This Row],[OCULTAR2]]*Tabla3[[#This Row],[% LÍNEA]]," ")</f>
        <v>9.8000000000000007</v>
      </c>
      <c r="Q94" s="56">
        <f>IFERROR(Tabla3[[#This Row],[% PRODUCTO]]+Tabla3[[#This Row],[% LÍNEA]]," ")</f>
        <v>0</v>
      </c>
      <c r="R94" s="60">
        <f>Tabla3[[#This Row],[OCULTAR3]]</f>
        <v>9.8000000000000007</v>
      </c>
      <c r="S94" s="60">
        <f>Tabla3[[#This Row],[PRECIO SIN %]]-Tabla3[[#This Row],[PRECIO SIN %]]*10%</f>
        <v>8.82</v>
      </c>
      <c r="T94" s="80">
        <f>(Tabla3[[#This Row],[PRECIO CON DESCT.]]-(Tabla3[[#This Row],[PRECIO CON DESCT.]]*$T$6))</f>
        <v>5.5566000000000004</v>
      </c>
      <c r="U94" s="96"/>
      <c r="V94" s="94">
        <f>Tabla3[[#This Row],[PRECIO %      en $]]*Tabla3[[#This Row],[PEDIDO ]]</f>
        <v>0</v>
      </c>
      <c r="W94" s="57">
        <f>Tabla3[[#This Row],[PRECIO CON DESCT.]]*Tabla3[[#This Row],[PEDIDO ]]</f>
        <v>0</v>
      </c>
      <c r="X94" s="58">
        <f>Tabla3[[#This Row],[PRECIO SIN %]]*Tabla3[[#This Row],[PEDIDO ]]</f>
        <v>0</v>
      </c>
      <c r="Y94" s="28"/>
      <c r="Z94" s="28"/>
      <c r="AA94" s="28"/>
      <c r="AB94" s="28"/>
      <c r="AC94" s="28"/>
      <c r="AD94" s="28"/>
      <c r="AE94" s="28"/>
      <c r="AF94" s="28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20"/>
    </row>
    <row r="95" spans="1:153" s="3" customFormat="1" ht="33" customHeight="1" x14ac:dyDescent="0.4">
      <c r="A95" s="124">
        <v>7800061001892</v>
      </c>
      <c r="B95" s="51" t="s">
        <v>52</v>
      </c>
      <c r="C95" s="51" t="s">
        <v>71</v>
      </c>
      <c r="D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5" s="118" t="s">
        <v>613</v>
      </c>
      <c r="F95" s="75" t="s">
        <v>537</v>
      </c>
      <c r="G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5" s="77">
        <v>122</v>
      </c>
      <c r="J95" s="52">
        <v>3.2777799999999999</v>
      </c>
      <c r="K95" s="53">
        <f>Tabla3[[#This Row],[PRECIOS]]-Tabla3[[#This Row],[PRECIOS]]*10%</f>
        <v>2.950002</v>
      </c>
      <c r="L95" s="101"/>
      <c r="M95" s="54"/>
      <c r="N95" s="55">
        <f>IFERROR(Tabla3[[#This Row],[PRECIOS]]-Tabla3[[#This Row],[PRECIOS]]*Tabla3[[#This Row],[% PRODUCTO]]," ")</f>
        <v>3.2777799999999999</v>
      </c>
      <c r="O95" s="54"/>
      <c r="P95" s="55">
        <f>IFERROR(Tabla3[[#This Row],[OCULTAR2]]-Tabla3[[#This Row],[OCULTAR2]]*Tabla3[[#This Row],[% LÍNEA]]," ")</f>
        <v>3.2777799999999999</v>
      </c>
      <c r="Q95" s="56">
        <f>IFERROR(Tabla3[[#This Row],[% PRODUCTO]]+Tabla3[[#This Row],[% LÍNEA]]," ")</f>
        <v>0</v>
      </c>
      <c r="R95" s="53">
        <f>Tabla3[[#This Row],[OCULTAR3]]</f>
        <v>3.2777799999999999</v>
      </c>
      <c r="S95" s="53">
        <f>Tabla3[[#This Row],[PRECIO SIN %]]-Tabla3[[#This Row],[PRECIO SIN %]]*10%</f>
        <v>2.950002</v>
      </c>
      <c r="T95" s="80">
        <f>(Tabla3[[#This Row],[PRECIO CON DESCT.]]-(Tabla3[[#This Row],[PRECIO CON DESCT.]]*$T$6))</f>
        <v>1.8585012599999999</v>
      </c>
      <c r="U95" s="96"/>
      <c r="V95" s="94">
        <f>Tabla3[[#This Row],[PRECIO %      en $]]*Tabla3[[#This Row],[PEDIDO ]]</f>
        <v>0</v>
      </c>
      <c r="W95" s="57">
        <f>Tabla3[[#This Row],[PRECIO CON DESCT.]]*Tabla3[[#This Row],[PEDIDO ]]</f>
        <v>0</v>
      </c>
      <c r="X95" s="58">
        <f>Tabla3[[#This Row],[PRECIO SIN %]]*Tabla3[[#This Row],[PEDIDO ]]</f>
        <v>0</v>
      </c>
      <c r="Y95" s="28"/>
      <c r="Z95" s="28"/>
      <c r="AA95" s="28"/>
      <c r="AB95" s="28"/>
      <c r="AC95" s="28"/>
      <c r="AD95" s="28"/>
      <c r="AE95" s="28"/>
      <c r="AF95" s="28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20"/>
    </row>
    <row r="96" spans="1:153" s="3" customFormat="1" ht="33" customHeight="1" x14ac:dyDescent="0.4">
      <c r="A96" s="125">
        <v>7800061065306</v>
      </c>
      <c r="B96" s="59" t="s">
        <v>52</v>
      </c>
      <c r="C96" s="59" t="s">
        <v>71</v>
      </c>
      <c r="D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6" s="119" t="s">
        <v>614</v>
      </c>
      <c r="F96" s="76" t="s">
        <v>537</v>
      </c>
      <c r="G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6" s="78">
        <v>196</v>
      </c>
      <c r="J96" s="52">
        <v>2.8</v>
      </c>
      <c r="K96" s="60">
        <f>Tabla3[[#This Row],[PRECIOS]]-Tabla3[[#This Row],[PRECIOS]]*10%</f>
        <v>2.52</v>
      </c>
      <c r="L96" s="101"/>
      <c r="M96" s="61"/>
      <c r="N96" s="55">
        <f>IFERROR(Tabla3[[#This Row],[PRECIOS]]-Tabla3[[#This Row],[PRECIOS]]*Tabla3[[#This Row],[% PRODUCTO]]," ")</f>
        <v>2.8</v>
      </c>
      <c r="O96" s="61"/>
      <c r="P96" s="55">
        <f>IFERROR(Tabla3[[#This Row],[OCULTAR2]]-Tabla3[[#This Row],[OCULTAR2]]*Tabla3[[#This Row],[% LÍNEA]]," ")</f>
        <v>2.8</v>
      </c>
      <c r="Q96" s="56">
        <f>IFERROR(Tabla3[[#This Row],[% PRODUCTO]]+Tabla3[[#This Row],[% LÍNEA]]," ")</f>
        <v>0</v>
      </c>
      <c r="R96" s="60">
        <f>Tabla3[[#This Row],[OCULTAR3]]</f>
        <v>2.8</v>
      </c>
      <c r="S96" s="60">
        <f>Tabla3[[#This Row],[PRECIO SIN %]]-Tabla3[[#This Row],[PRECIO SIN %]]*10%</f>
        <v>2.52</v>
      </c>
      <c r="T96" s="80">
        <f>(Tabla3[[#This Row],[PRECIO CON DESCT.]]-(Tabla3[[#This Row],[PRECIO CON DESCT.]]*$T$6))</f>
        <v>1.5876000000000001</v>
      </c>
      <c r="U96" s="96"/>
      <c r="V96" s="94">
        <f>Tabla3[[#This Row],[PRECIO %      en $]]*Tabla3[[#This Row],[PEDIDO ]]</f>
        <v>0</v>
      </c>
      <c r="W96" s="57">
        <f>Tabla3[[#This Row],[PRECIO CON DESCT.]]*Tabla3[[#This Row],[PEDIDO ]]</f>
        <v>0</v>
      </c>
      <c r="X96" s="58">
        <f>Tabla3[[#This Row],[PRECIO SIN %]]*Tabla3[[#This Row],[PEDIDO ]]</f>
        <v>0</v>
      </c>
      <c r="Y96" s="28"/>
      <c r="Z96" s="28"/>
      <c r="AA96" s="28"/>
      <c r="AB96" s="28"/>
      <c r="AC96" s="28"/>
      <c r="AD96" s="28"/>
      <c r="AE96" s="28"/>
      <c r="AF96" s="28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20"/>
    </row>
    <row r="97" spans="1:153" s="3" customFormat="1" ht="33" customHeight="1" x14ac:dyDescent="0.4">
      <c r="A97" s="124">
        <v>8906012340276</v>
      </c>
      <c r="B97" s="51" t="s">
        <v>52</v>
      </c>
      <c r="C97" s="51" t="s">
        <v>65</v>
      </c>
      <c r="D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7" s="118" t="s">
        <v>615</v>
      </c>
      <c r="F97" s="75" t="s">
        <v>537</v>
      </c>
      <c r="G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7" s="77">
        <v>198</v>
      </c>
      <c r="J97" s="52">
        <v>1.7777799999999999</v>
      </c>
      <c r="K97" s="53">
        <f>Tabla3[[#This Row],[PRECIOS]]-Tabla3[[#This Row],[PRECIOS]]*10%</f>
        <v>1.6000019999999999</v>
      </c>
      <c r="L97" s="101"/>
      <c r="M97" s="54"/>
      <c r="N97" s="55">
        <f>IFERROR(Tabla3[[#This Row],[PRECIOS]]-Tabla3[[#This Row],[PRECIOS]]*Tabla3[[#This Row],[% PRODUCTO]]," ")</f>
        <v>1.7777799999999999</v>
      </c>
      <c r="O97" s="54"/>
      <c r="P97" s="55">
        <f>IFERROR(Tabla3[[#This Row],[OCULTAR2]]-Tabla3[[#This Row],[OCULTAR2]]*Tabla3[[#This Row],[% LÍNEA]]," ")</f>
        <v>1.7777799999999999</v>
      </c>
      <c r="Q97" s="56">
        <f>IFERROR(Tabla3[[#This Row],[% PRODUCTO]]+Tabla3[[#This Row],[% LÍNEA]]," ")</f>
        <v>0</v>
      </c>
      <c r="R97" s="53">
        <f>Tabla3[[#This Row],[OCULTAR3]]</f>
        <v>1.7777799999999999</v>
      </c>
      <c r="S97" s="53">
        <f>Tabla3[[#This Row],[PRECIO SIN %]]-Tabla3[[#This Row],[PRECIO SIN %]]*10%</f>
        <v>1.6000019999999999</v>
      </c>
      <c r="T97" s="80">
        <f>(Tabla3[[#This Row],[PRECIO CON DESCT.]]-(Tabla3[[#This Row],[PRECIO CON DESCT.]]*$T$6))</f>
        <v>1.0080012599999999</v>
      </c>
      <c r="U97" s="96"/>
      <c r="V97" s="94">
        <f>Tabla3[[#This Row],[PRECIO %      en $]]*Tabla3[[#This Row],[PEDIDO ]]</f>
        <v>0</v>
      </c>
      <c r="W97" s="57">
        <f>Tabla3[[#This Row],[PRECIO CON DESCT.]]*Tabla3[[#This Row],[PEDIDO ]]</f>
        <v>0</v>
      </c>
      <c r="X97" s="58">
        <f>Tabla3[[#This Row],[PRECIO SIN %]]*Tabla3[[#This Row],[PEDIDO ]]</f>
        <v>0</v>
      </c>
      <c r="Y97" s="28"/>
      <c r="Z97" s="28"/>
      <c r="AA97" s="28"/>
      <c r="AB97" s="28"/>
      <c r="AC97" s="28"/>
      <c r="AD97" s="28"/>
      <c r="AE97" s="28"/>
      <c r="AF97" s="28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20"/>
    </row>
    <row r="98" spans="1:153" s="3" customFormat="1" ht="33" customHeight="1" x14ac:dyDescent="0.4">
      <c r="A98" s="125">
        <v>17598650000667</v>
      </c>
      <c r="B98" s="59" t="s">
        <v>52</v>
      </c>
      <c r="C98" s="59" t="s">
        <v>84</v>
      </c>
      <c r="D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8" s="119" t="s">
        <v>616</v>
      </c>
      <c r="F98" s="76" t="s">
        <v>537</v>
      </c>
      <c r="G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8" s="78">
        <v>675</v>
      </c>
      <c r="J98" s="52">
        <v>0.54444000000000004</v>
      </c>
      <c r="K98" s="60">
        <f>Tabla3[[#This Row],[PRECIOS]]-Tabla3[[#This Row],[PRECIOS]]*10%</f>
        <v>0.48999600000000004</v>
      </c>
      <c r="L98" s="101"/>
      <c r="M98" s="61"/>
      <c r="N98" s="55">
        <f>IFERROR(Tabla3[[#This Row],[PRECIOS]]-Tabla3[[#This Row],[PRECIOS]]*Tabla3[[#This Row],[% PRODUCTO]]," ")</f>
        <v>0.54444000000000004</v>
      </c>
      <c r="O98" s="61"/>
      <c r="P98" s="55">
        <f>IFERROR(Tabla3[[#This Row],[OCULTAR2]]-Tabla3[[#This Row],[OCULTAR2]]*Tabla3[[#This Row],[% LÍNEA]]," ")</f>
        <v>0.54444000000000004</v>
      </c>
      <c r="Q98" s="56">
        <f>IFERROR(Tabla3[[#This Row],[% PRODUCTO]]+Tabla3[[#This Row],[% LÍNEA]]," ")</f>
        <v>0</v>
      </c>
      <c r="R98" s="60">
        <f>Tabla3[[#This Row],[OCULTAR3]]</f>
        <v>0.54444000000000004</v>
      </c>
      <c r="S98" s="60">
        <f>Tabla3[[#This Row],[PRECIO SIN %]]-Tabla3[[#This Row],[PRECIO SIN %]]*10%</f>
        <v>0.48999600000000004</v>
      </c>
      <c r="T98" s="80">
        <f>(Tabla3[[#This Row],[PRECIO CON DESCT.]]-(Tabla3[[#This Row],[PRECIO CON DESCT.]]*$T$6))</f>
        <v>0.30869748000000002</v>
      </c>
      <c r="U98" s="96"/>
      <c r="V98" s="94">
        <f>Tabla3[[#This Row],[PRECIO %      en $]]*Tabla3[[#This Row],[PEDIDO ]]</f>
        <v>0</v>
      </c>
      <c r="W98" s="57">
        <f>Tabla3[[#This Row],[PRECIO CON DESCT.]]*Tabla3[[#This Row],[PEDIDO ]]</f>
        <v>0</v>
      </c>
      <c r="X98" s="58">
        <f>Tabla3[[#This Row],[PRECIO SIN %]]*Tabla3[[#This Row],[PEDIDO ]]</f>
        <v>0</v>
      </c>
      <c r="Y98" s="28"/>
      <c r="Z98" s="28"/>
      <c r="AA98" s="28"/>
      <c r="AB98" s="28"/>
      <c r="AC98" s="28"/>
      <c r="AD98" s="28"/>
      <c r="AE98" s="28"/>
      <c r="AF98" s="28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20"/>
    </row>
    <row r="99" spans="1:153" s="3" customFormat="1" ht="33" customHeight="1" x14ac:dyDescent="0.4">
      <c r="A99" s="124">
        <v>8906012340214</v>
      </c>
      <c r="B99" s="51" t="s">
        <v>52</v>
      </c>
      <c r="C99" s="51" t="s">
        <v>65</v>
      </c>
      <c r="D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9" s="118" t="s">
        <v>617</v>
      </c>
      <c r="F99" s="75" t="s">
        <v>537</v>
      </c>
      <c r="G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9" s="77">
        <v>274</v>
      </c>
      <c r="J99" s="52">
        <v>1.25556</v>
      </c>
      <c r="K99" s="53">
        <f>Tabla3[[#This Row],[PRECIOS]]-Tabla3[[#This Row],[PRECIOS]]*10%</f>
        <v>1.130004</v>
      </c>
      <c r="L99" s="101"/>
      <c r="M99" s="54"/>
      <c r="N99" s="55">
        <f>IFERROR(Tabla3[[#This Row],[PRECIOS]]-Tabla3[[#This Row],[PRECIOS]]*Tabla3[[#This Row],[% PRODUCTO]]," ")</f>
        <v>1.25556</v>
      </c>
      <c r="O99" s="54"/>
      <c r="P99" s="55">
        <f>IFERROR(Tabla3[[#This Row],[OCULTAR2]]-Tabla3[[#This Row],[OCULTAR2]]*Tabla3[[#This Row],[% LÍNEA]]," ")</f>
        <v>1.25556</v>
      </c>
      <c r="Q99" s="56">
        <f>IFERROR(Tabla3[[#This Row],[% PRODUCTO]]+Tabla3[[#This Row],[% LÍNEA]]," ")</f>
        <v>0</v>
      </c>
      <c r="R99" s="53">
        <f>Tabla3[[#This Row],[OCULTAR3]]</f>
        <v>1.25556</v>
      </c>
      <c r="S99" s="53">
        <f>Tabla3[[#This Row],[PRECIO SIN %]]-Tabla3[[#This Row],[PRECIO SIN %]]*10%</f>
        <v>1.130004</v>
      </c>
      <c r="T99" s="80">
        <f>(Tabla3[[#This Row],[PRECIO CON DESCT.]]-(Tabla3[[#This Row],[PRECIO CON DESCT.]]*$T$6))</f>
        <v>0.71190251999999998</v>
      </c>
      <c r="U99" s="96"/>
      <c r="V99" s="94">
        <f>Tabla3[[#This Row],[PRECIO %      en $]]*Tabla3[[#This Row],[PEDIDO ]]</f>
        <v>0</v>
      </c>
      <c r="W99" s="57">
        <f>Tabla3[[#This Row],[PRECIO CON DESCT.]]*Tabla3[[#This Row],[PEDIDO ]]</f>
        <v>0</v>
      </c>
      <c r="X99" s="58">
        <f>Tabla3[[#This Row],[PRECIO SIN %]]*Tabla3[[#This Row],[PEDIDO ]]</f>
        <v>0</v>
      </c>
      <c r="Y99" s="28"/>
      <c r="Z99" s="28"/>
      <c r="AA99" s="28"/>
      <c r="AB99" s="28"/>
      <c r="AC99" s="28"/>
      <c r="AD99" s="28"/>
      <c r="AE99" s="28"/>
      <c r="AF99" s="28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20"/>
    </row>
    <row r="100" spans="1:153" s="3" customFormat="1" ht="33" customHeight="1" x14ac:dyDescent="0.4">
      <c r="A100" s="125">
        <v>75971267</v>
      </c>
      <c r="B100" s="59" t="s">
        <v>52</v>
      </c>
      <c r="C100" s="59" t="s">
        <v>67</v>
      </c>
      <c r="D1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0" s="119" t="s">
        <v>618</v>
      </c>
      <c r="F100" s="76" t="s">
        <v>537</v>
      </c>
      <c r="G1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0" s="78">
        <v>14</v>
      </c>
      <c r="J100" s="52">
        <v>1.81111</v>
      </c>
      <c r="K100" s="60">
        <f>Tabla3[[#This Row],[PRECIOS]]-Tabla3[[#This Row],[PRECIOS]]*10%</f>
        <v>1.629999</v>
      </c>
      <c r="L100" s="101"/>
      <c r="M100" s="61"/>
      <c r="N100" s="55">
        <f>IFERROR(Tabla3[[#This Row],[PRECIOS]]-Tabla3[[#This Row],[PRECIOS]]*Tabla3[[#This Row],[% PRODUCTO]]," ")</f>
        <v>1.81111</v>
      </c>
      <c r="O100" s="61"/>
      <c r="P100" s="55">
        <f>IFERROR(Tabla3[[#This Row],[OCULTAR2]]-Tabla3[[#This Row],[OCULTAR2]]*Tabla3[[#This Row],[% LÍNEA]]," ")</f>
        <v>1.81111</v>
      </c>
      <c r="Q100" s="56">
        <f>IFERROR(Tabla3[[#This Row],[% PRODUCTO]]+Tabla3[[#This Row],[% LÍNEA]]," ")</f>
        <v>0</v>
      </c>
      <c r="R100" s="60">
        <f>Tabla3[[#This Row],[OCULTAR3]]</f>
        <v>1.81111</v>
      </c>
      <c r="S100" s="60">
        <f>Tabla3[[#This Row],[PRECIO SIN %]]-Tabla3[[#This Row],[PRECIO SIN %]]*10%</f>
        <v>1.629999</v>
      </c>
      <c r="T100" s="80">
        <f>(Tabla3[[#This Row],[PRECIO CON DESCT.]]-(Tabla3[[#This Row],[PRECIO CON DESCT.]]*$T$6))</f>
        <v>1.02689937</v>
      </c>
      <c r="U100" s="96"/>
      <c r="V100" s="94">
        <f>Tabla3[[#This Row],[PRECIO %      en $]]*Tabla3[[#This Row],[PEDIDO ]]</f>
        <v>0</v>
      </c>
      <c r="W100" s="57">
        <f>Tabla3[[#This Row],[PRECIO CON DESCT.]]*Tabla3[[#This Row],[PEDIDO ]]</f>
        <v>0</v>
      </c>
      <c r="X100" s="58">
        <f>Tabla3[[#This Row],[PRECIO SIN %]]*Tabla3[[#This Row],[PEDIDO ]]</f>
        <v>0</v>
      </c>
      <c r="Y100" s="28"/>
      <c r="Z100" s="28"/>
      <c r="AA100" s="28"/>
      <c r="AB100" s="28"/>
      <c r="AC100" s="28"/>
      <c r="AD100" s="28"/>
      <c r="AE100" s="28"/>
      <c r="AF100" s="28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20"/>
    </row>
    <row r="101" spans="1:153" s="3" customFormat="1" ht="33" customHeight="1" x14ac:dyDescent="0.4">
      <c r="A101" s="124">
        <v>7597285000762</v>
      </c>
      <c r="B101" s="51" t="s">
        <v>52</v>
      </c>
      <c r="C101" s="51" t="s">
        <v>85</v>
      </c>
      <c r="D1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1" s="118" t="s">
        <v>619</v>
      </c>
      <c r="F101" s="75" t="s">
        <v>537</v>
      </c>
      <c r="G1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1" s="77">
        <v>360</v>
      </c>
      <c r="J101" s="52">
        <v>3.61111</v>
      </c>
      <c r="K101" s="53">
        <f>Tabla3[[#This Row],[PRECIOS]]-Tabla3[[#This Row],[PRECIOS]]*10%</f>
        <v>3.2499989999999999</v>
      </c>
      <c r="L101" s="101"/>
      <c r="M101" s="54"/>
      <c r="N101" s="55">
        <f>IFERROR(Tabla3[[#This Row],[PRECIOS]]-Tabla3[[#This Row],[PRECIOS]]*Tabla3[[#This Row],[% PRODUCTO]]," ")</f>
        <v>3.61111</v>
      </c>
      <c r="O101" s="54"/>
      <c r="P101" s="55">
        <f>IFERROR(Tabla3[[#This Row],[OCULTAR2]]-Tabla3[[#This Row],[OCULTAR2]]*Tabla3[[#This Row],[% LÍNEA]]," ")</f>
        <v>3.61111</v>
      </c>
      <c r="Q101" s="56">
        <f>IFERROR(Tabla3[[#This Row],[% PRODUCTO]]+Tabla3[[#This Row],[% LÍNEA]]," ")</f>
        <v>0</v>
      </c>
      <c r="R101" s="53">
        <f>Tabla3[[#This Row],[OCULTAR3]]</f>
        <v>3.61111</v>
      </c>
      <c r="S101" s="53">
        <f>Tabla3[[#This Row],[PRECIO SIN %]]-Tabla3[[#This Row],[PRECIO SIN %]]*10%</f>
        <v>3.2499989999999999</v>
      </c>
      <c r="T101" s="80">
        <f>(Tabla3[[#This Row],[PRECIO CON DESCT.]]-(Tabla3[[#This Row],[PRECIO CON DESCT.]]*$T$6))</f>
        <v>2.0474993699999997</v>
      </c>
      <c r="U101" s="96"/>
      <c r="V101" s="94">
        <f>Tabla3[[#This Row],[PRECIO %      en $]]*Tabla3[[#This Row],[PEDIDO ]]</f>
        <v>0</v>
      </c>
      <c r="W101" s="57">
        <f>Tabla3[[#This Row],[PRECIO CON DESCT.]]*Tabla3[[#This Row],[PEDIDO ]]</f>
        <v>0</v>
      </c>
      <c r="X101" s="58">
        <f>Tabla3[[#This Row],[PRECIO SIN %]]*Tabla3[[#This Row],[PEDIDO ]]</f>
        <v>0</v>
      </c>
      <c r="Y101" s="28"/>
      <c r="Z101" s="28"/>
      <c r="AA101" s="28"/>
      <c r="AB101" s="28"/>
      <c r="AC101" s="28"/>
      <c r="AD101" s="28"/>
      <c r="AE101" s="28"/>
      <c r="AF101" s="28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20"/>
    </row>
    <row r="102" spans="1:153" s="3" customFormat="1" ht="33" customHeight="1" x14ac:dyDescent="0.4">
      <c r="A102" s="125">
        <v>8906012340528</v>
      </c>
      <c r="B102" s="59" t="s">
        <v>52</v>
      </c>
      <c r="C102" s="59" t="s">
        <v>65</v>
      </c>
      <c r="D1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2" s="119" t="s">
        <v>620</v>
      </c>
      <c r="F102" s="76" t="s">
        <v>537</v>
      </c>
      <c r="G1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2" s="78">
        <v>321</v>
      </c>
      <c r="J102" s="52">
        <v>4.11111</v>
      </c>
      <c r="K102" s="60">
        <f>Tabla3[[#This Row],[PRECIOS]]-Tabla3[[#This Row],[PRECIOS]]*10%</f>
        <v>3.699999</v>
      </c>
      <c r="L102" s="101"/>
      <c r="M102" s="61"/>
      <c r="N102" s="55">
        <f>IFERROR(Tabla3[[#This Row],[PRECIOS]]-Tabla3[[#This Row],[PRECIOS]]*Tabla3[[#This Row],[% PRODUCTO]]," ")</f>
        <v>4.11111</v>
      </c>
      <c r="O102" s="61"/>
      <c r="P102" s="55">
        <f>IFERROR(Tabla3[[#This Row],[OCULTAR2]]-Tabla3[[#This Row],[OCULTAR2]]*Tabla3[[#This Row],[% LÍNEA]]," ")</f>
        <v>4.11111</v>
      </c>
      <c r="Q102" s="56">
        <f>IFERROR(Tabla3[[#This Row],[% PRODUCTO]]+Tabla3[[#This Row],[% LÍNEA]]," ")</f>
        <v>0</v>
      </c>
      <c r="R102" s="60">
        <f>Tabla3[[#This Row],[OCULTAR3]]</f>
        <v>4.11111</v>
      </c>
      <c r="S102" s="60">
        <f>Tabla3[[#This Row],[PRECIO SIN %]]-Tabla3[[#This Row],[PRECIO SIN %]]*10%</f>
        <v>3.699999</v>
      </c>
      <c r="T102" s="80">
        <f>(Tabla3[[#This Row],[PRECIO CON DESCT.]]-(Tabla3[[#This Row],[PRECIO CON DESCT.]]*$T$6))</f>
        <v>2.3309993699999998</v>
      </c>
      <c r="U102" s="96"/>
      <c r="V102" s="94">
        <f>Tabla3[[#This Row],[PRECIO %      en $]]*Tabla3[[#This Row],[PEDIDO ]]</f>
        <v>0</v>
      </c>
      <c r="W102" s="57">
        <f>Tabla3[[#This Row],[PRECIO CON DESCT.]]*Tabla3[[#This Row],[PEDIDO ]]</f>
        <v>0</v>
      </c>
      <c r="X102" s="58">
        <f>Tabla3[[#This Row],[PRECIO SIN %]]*Tabla3[[#This Row],[PEDIDO ]]</f>
        <v>0</v>
      </c>
      <c r="Y102" s="28"/>
      <c r="Z102" s="28"/>
      <c r="AA102" s="28"/>
      <c r="AB102" s="28"/>
      <c r="AC102" s="28"/>
      <c r="AD102" s="28"/>
      <c r="AE102" s="28"/>
      <c r="AF102" s="28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20"/>
    </row>
    <row r="103" spans="1:153" s="3" customFormat="1" ht="33" customHeight="1" x14ac:dyDescent="0.4">
      <c r="A103" s="124">
        <v>8906112610767</v>
      </c>
      <c r="B103" s="51" t="s">
        <v>52</v>
      </c>
      <c r="C103" s="51" t="s">
        <v>57</v>
      </c>
      <c r="D1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3" s="118" t="s">
        <v>621</v>
      </c>
      <c r="F103" s="75" t="s">
        <v>537</v>
      </c>
      <c r="G1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3" s="77">
        <v>94</v>
      </c>
      <c r="J103" s="52">
        <v>5</v>
      </c>
      <c r="K103" s="53">
        <f>Tabla3[[#This Row],[PRECIOS]]-Tabla3[[#This Row],[PRECIOS]]*10%</f>
        <v>4.5</v>
      </c>
      <c r="L103" s="101" t="s">
        <v>5329</v>
      </c>
      <c r="M103" s="54"/>
      <c r="N103" s="55">
        <f>IFERROR(Tabla3[[#This Row],[PRECIOS]]-Tabla3[[#This Row],[PRECIOS]]*Tabla3[[#This Row],[% PRODUCTO]]," ")</f>
        <v>5</v>
      </c>
      <c r="O103" s="54"/>
      <c r="P103" s="55">
        <f>IFERROR(Tabla3[[#This Row],[OCULTAR2]]-Tabla3[[#This Row],[OCULTAR2]]*Tabla3[[#This Row],[% LÍNEA]]," ")</f>
        <v>5</v>
      </c>
      <c r="Q103" s="56">
        <f>IFERROR(Tabla3[[#This Row],[% PRODUCTO]]+Tabla3[[#This Row],[% LÍNEA]]," ")</f>
        <v>0</v>
      </c>
      <c r="R103" s="53">
        <f>Tabla3[[#This Row],[OCULTAR3]]</f>
        <v>5</v>
      </c>
      <c r="S103" s="53">
        <f>Tabla3[[#This Row],[PRECIO SIN %]]-Tabla3[[#This Row],[PRECIO SIN %]]*10%</f>
        <v>4.5</v>
      </c>
      <c r="T103" s="80">
        <f>(Tabla3[[#This Row],[PRECIO CON DESCT.]]-(Tabla3[[#This Row],[PRECIO CON DESCT.]]*$T$6))</f>
        <v>2.835</v>
      </c>
      <c r="U103" s="96"/>
      <c r="V103" s="94">
        <f>Tabla3[[#This Row],[PRECIO %      en $]]*Tabla3[[#This Row],[PEDIDO ]]</f>
        <v>0</v>
      </c>
      <c r="W103" s="57">
        <f>Tabla3[[#This Row],[PRECIO CON DESCT.]]*Tabla3[[#This Row],[PEDIDO ]]</f>
        <v>0</v>
      </c>
      <c r="X103" s="58">
        <f>Tabla3[[#This Row],[PRECIO SIN %]]*Tabla3[[#This Row],[PEDIDO ]]</f>
        <v>0</v>
      </c>
      <c r="Y103" s="28"/>
      <c r="Z103" s="28"/>
      <c r="AA103" s="28"/>
      <c r="AB103" s="28"/>
      <c r="AC103" s="28"/>
      <c r="AD103" s="28"/>
      <c r="AE103" s="28"/>
      <c r="AF103" s="28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20"/>
    </row>
    <row r="104" spans="1:153" s="3" customFormat="1" ht="33" customHeight="1" x14ac:dyDescent="0.4">
      <c r="A104" s="125">
        <v>7599608000749</v>
      </c>
      <c r="B104" s="59" t="s">
        <v>52</v>
      </c>
      <c r="C104" s="59" t="s">
        <v>86</v>
      </c>
      <c r="D1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04" s="119" t="s">
        <v>622</v>
      </c>
      <c r="F104" s="76" t="s">
        <v>537</v>
      </c>
      <c r="G1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04" s="78">
        <v>53</v>
      </c>
      <c r="J104" s="52">
        <v>3.7777799999999999</v>
      </c>
      <c r="K104" s="60">
        <f>Tabla3[[#This Row],[PRECIOS]]-Tabla3[[#This Row],[PRECIOS]]*10%</f>
        <v>3.4000019999999997</v>
      </c>
      <c r="L104" s="101" t="s">
        <v>5327</v>
      </c>
      <c r="M104" s="61"/>
      <c r="N104" s="55">
        <f>IFERROR(Tabla3[[#This Row],[PRECIOS]]-Tabla3[[#This Row],[PRECIOS]]*Tabla3[[#This Row],[% PRODUCTO]]," ")</f>
        <v>3.7777799999999999</v>
      </c>
      <c r="O104" s="61"/>
      <c r="P104" s="55">
        <f>IFERROR(Tabla3[[#This Row],[OCULTAR2]]-Tabla3[[#This Row],[OCULTAR2]]*Tabla3[[#This Row],[% LÍNEA]]," ")</f>
        <v>3.7777799999999999</v>
      </c>
      <c r="Q104" s="56">
        <f>IFERROR(Tabla3[[#This Row],[% PRODUCTO]]+Tabla3[[#This Row],[% LÍNEA]]," ")</f>
        <v>0</v>
      </c>
      <c r="R104" s="60">
        <f>Tabla3[[#This Row],[OCULTAR3]]</f>
        <v>3.7777799999999999</v>
      </c>
      <c r="S104" s="60">
        <f>Tabla3[[#This Row],[PRECIO SIN %]]-Tabla3[[#This Row],[PRECIO SIN %]]*10%</f>
        <v>3.4000019999999997</v>
      </c>
      <c r="T104" s="80">
        <f>(Tabla3[[#This Row],[PRECIO CON DESCT.]]-(Tabla3[[#This Row],[PRECIO CON DESCT.]]*$T$6))</f>
        <v>2.1420012599999998</v>
      </c>
      <c r="U104" s="96"/>
      <c r="V104" s="94">
        <f>Tabla3[[#This Row],[PRECIO %      en $]]*Tabla3[[#This Row],[PEDIDO ]]</f>
        <v>0</v>
      </c>
      <c r="W104" s="57">
        <f>Tabla3[[#This Row],[PRECIO CON DESCT.]]*Tabla3[[#This Row],[PEDIDO ]]</f>
        <v>0</v>
      </c>
      <c r="X104" s="58">
        <f>Tabla3[[#This Row],[PRECIO SIN %]]*Tabla3[[#This Row],[PEDIDO ]]</f>
        <v>0</v>
      </c>
      <c r="Y104" s="28"/>
      <c r="Z104" s="28"/>
      <c r="AA104" s="28"/>
      <c r="AB104" s="28"/>
      <c r="AC104" s="28"/>
      <c r="AD104" s="28"/>
      <c r="AE104" s="28"/>
      <c r="AF104" s="28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20"/>
    </row>
    <row r="105" spans="1:153" s="3" customFormat="1" ht="33" customHeight="1" x14ac:dyDescent="0.4">
      <c r="A105" s="124">
        <v>6921875009865</v>
      </c>
      <c r="B105" s="51" t="s">
        <v>52</v>
      </c>
      <c r="C105" s="51" t="s">
        <v>87</v>
      </c>
      <c r="D1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5" s="118" t="s">
        <v>623</v>
      </c>
      <c r="F105" s="75" t="s">
        <v>537</v>
      </c>
      <c r="G1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5" s="77">
        <v>263</v>
      </c>
      <c r="J105" s="52">
        <v>2</v>
      </c>
      <c r="K105" s="53">
        <f>Tabla3[[#This Row],[PRECIOS]]-Tabla3[[#This Row],[PRECIOS]]*10%</f>
        <v>1.8</v>
      </c>
      <c r="L105" s="101"/>
      <c r="M105" s="54"/>
      <c r="N105" s="55">
        <f>IFERROR(Tabla3[[#This Row],[PRECIOS]]-Tabla3[[#This Row],[PRECIOS]]*Tabla3[[#This Row],[% PRODUCTO]]," ")</f>
        <v>2</v>
      </c>
      <c r="O105" s="54"/>
      <c r="P105" s="55">
        <f>IFERROR(Tabla3[[#This Row],[OCULTAR2]]-Tabla3[[#This Row],[OCULTAR2]]*Tabla3[[#This Row],[% LÍNEA]]," ")</f>
        <v>2</v>
      </c>
      <c r="Q105" s="56">
        <f>IFERROR(Tabla3[[#This Row],[% PRODUCTO]]+Tabla3[[#This Row],[% LÍNEA]]," ")</f>
        <v>0</v>
      </c>
      <c r="R105" s="53">
        <f>Tabla3[[#This Row],[OCULTAR3]]</f>
        <v>2</v>
      </c>
      <c r="S105" s="53">
        <f>Tabla3[[#This Row],[PRECIO SIN %]]-Tabla3[[#This Row],[PRECIO SIN %]]*10%</f>
        <v>1.8</v>
      </c>
      <c r="T105" s="80">
        <f>(Tabla3[[#This Row],[PRECIO CON DESCT.]]-(Tabla3[[#This Row],[PRECIO CON DESCT.]]*$T$6))</f>
        <v>1.1339999999999999</v>
      </c>
      <c r="U105" s="96"/>
      <c r="V105" s="94">
        <f>Tabla3[[#This Row],[PRECIO %      en $]]*Tabla3[[#This Row],[PEDIDO ]]</f>
        <v>0</v>
      </c>
      <c r="W105" s="57">
        <f>Tabla3[[#This Row],[PRECIO CON DESCT.]]*Tabla3[[#This Row],[PEDIDO ]]</f>
        <v>0</v>
      </c>
      <c r="X105" s="58">
        <f>Tabla3[[#This Row],[PRECIO SIN %]]*Tabla3[[#This Row],[PEDIDO ]]</f>
        <v>0</v>
      </c>
      <c r="Y105" s="28"/>
      <c r="Z105" s="28"/>
      <c r="AA105" s="28"/>
      <c r="AB105" s="28"/>
      <c r="AC105" s="28"/>
      <c r="AD105" s="28"/>
      <c r="AE105" s="28"/>
      <c r="AF105" s="28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20"/>
    </row>
    <row r="106" spans="1:153" s="3" customFormat="1" ht="33" customHeight="1" x14ac:dyDescent="0.4">
      <c r="A106" s="125">
        <v>8906122858531</v>
      </c>
      <c r="B106" s="59" t="s">
        <v>52</v>
      </c>
      <c r="C106" s="59" t="s">
        <v>59</v>
      </c>
      <c r="D1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6" s="119" t="s">
        <v>624</v>
      </c>
      <c r="F106" s="76" t="s">
        <v>537</v>
      </c>
      <c r="G1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6" s="78">
        <v>81</v>
      </c>
      <c r="J106" s="52">
        <v>4.1222200000000004</v>
      </c>
      <c r="K106" s="60">
        <f>Tabla3[[#This Row],[PRECIOS]]-Tabla3[[#This Row],[PRECIOS]]*10%</f>
        <v>3.7099980000000006</v>
      </c>
      <c r="L106" s="101"/>
      <c r="M106" s="61"/>
      <c r="N106" s="55">
        <f>IFERROR(Tabla3[[#This Row],[PRECIOS]]-Tabla3[[#This Row],[PRECIOS]]*Tabla3[[#This Row],[% PRODUCTO]]," ")</f>
        <v>4.1222200000000004</v>
      </c>
      <c r="O106" s="61"/>
      <c r="P106" s="55">
        <f>IFERROR(Tabla3[[#This Row],[OCULTAR2]]-Tabla3[[#This Row],[OCULTAR2]]*Tabla3[[#This Row],[% LÍNEA]]," ")</f>
        <v>4.1222200000000004</v>
      </c>
      <c r="Q106" s="56">
        <f>IFERROR(Tabla3[[#This Row],[% PRODUCTO]]+Tabla3[[#This Row],[% LÍNEA]]," ")</f>
        <v>0</v>
      </c>
      <c r="R106" s="60">
        <f>Tabla3[[#This Row],[OCULTAR3]]</f>
        <v>4.1222200000000004</v>
      </c>
      <c r="S106" s="60">
        <f>Tabla3[[#This Row],[PRECIO SIN %]]-Tabla3[[#This Row],[PRECIO SIN %]]*10%</f>
        <v>3.7099980000000006</v>
      </c>
      <c r="T106" s="80">
        <f>(Tabla3[[#This Row],[PRECIO CON DESCT.]]-(Tabla3[[#This Row],[PRECIO CON DESCT.]]*$T$6))</f>
        <v>2.3372987400000005</v>
      </c>
      <c r="U106" s="96"/>
      <c r="V106" s="94">
        <f>Tabla3[[#This Row],[PRECIO %      en $]]*Tabla3[[#This Row],[PEDIDO ]]</f>
        <v>0</v>
      </c>
      <c r="W106" s="57">
        <f>Tabla3[[#This Row],[PRECIO CON DESCT.]]*Tabla3[[#This Row],[PEDIDO ]]</f>
        <v>0</v>
      </c>
      <c r="X106" s="58">
        <f>Tabla3[[#This Row],[PRECIO SIN %]]*Tabla3[[#This Row],[PEDIDO ]]</f>
        <v>0</v>
      </c>
      <c r="Y106" s="28"/>
      <c r="Z106" s="28"/>
      <c r="AA106" s="28"/>
      <c r="AB106" s="28"/>
      <c r="AC106" s="28"/>
      <c r="AD106" s="28"/>
      <c r="AE106" s="28"/>
      <c r="AF106" s="28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20"/>
    </row>
    <row r="107" spans="1:153" s="3" customFormat="1" ht="33" customHeight="1" x14ac:dyDescent="0.4">
      <c r="A107" s="124" t="s">
        <v>88</v>
      </c>
      <c r="B107" s="51" t="s">
        <v>52</v>
      </c>
      <c r="C107" s="51" t="s">
        <v>89</v>
      </c>
      <c r="D1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07" s="118" t="s">
        <v>625</v>
      </c>
      <c r="F107" s="75" t="s">
        <v>537</v>
      </c>
      <c r="G1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07" s="77">
        <v>102</v>
      </c>
      <c r="J107" s="52">
        <v>1.2222200000000001</v>
      </c>
      <c r="K107" s="53">
        <f>Tabla3[[#This Row],[PRECIOS]]-Tabla3[[#This Row],[PRECIOS]]*10%</f>
        <v>1.099998</v>
      </c>
      <c r="L107" s="101" t="s">
        <v>5327</v>
      </c>
      <c r="M107" s="54"/>
      <c r="N107" s="55">
        <f>IFERROR(Tabla3[[#This Row],[PRECIOS]]-Tabla3[[#This Row],[PRECIOS]]*Tabla3[[#This Row],[% PRODUCTO]]," ")</f>
        <v>1.2222200000000001</v>
      </c>
      <c r="O107" s="54"/>
      <c r="P107" s="55">
        <f>IFERROR(Tabla3[[#This Row],[OCULTAR2]]-Tabla3[[#This Row],[OCULTAR2]]*Tabla3[[#This Row],[% LÍNEA]]," ")</f>
        <v>1.2222200000000001</v>
      </c>
      <c r="Q107" s="56">
        <f>IFERROR(Tabla3[[#This Row],[% PRODUCTO]]+Tabla3[[#This Row],[% LÍNEA]]," ")</f>
        <v>0</v>
      </c>
      <c r="R107" s="53">
        <f>Tabla3[[#This Row],[OCULTAR3]]</f>
        <v>1.2222200000000001</v>
      </c>
      <c r="S107" s="53">
        <f>Tabla3[[#This Row],[PRECIO SIN %]]-Tabla3[[#This Row],[PRECIO SIN %]]*10%</f>
        <v>1.099998</v>
      </c>
      <c r="T107" s="80">
        <f>(Tabla3[[#This Row],[PRECIO CON DESCT.]]-(Tabla3[[#This Row],[PRECIO CON DESCT.]]*$T$6))</f>
        <v>0.69299873999999995</v>
      </c>
      <c r="U107" s="96"/>
      <c r="V107" s="94">
        <f>Tabla3[[#This Row],[PRECIO %      en $]]*Tabla3[[#This Row],[PEDIDO ]]</f>
        <v>0</v>
      </c>
      <c r="W107" s="57">
        <f>Tabla3[[#This Row],[PRECIO CON DESCT.]]*Tabla3[[#This Row],[PEDIDO ]]</f>
        <v>0</v>
      </c>
      <c r="X107" s="58">
        <f>Tabla3[[#This Row],[PRECIO SIN %]]*Tabla3[[#This Row],[PEDIDO ]]</f>
        <v>0</v>
      </c>
      <c r="Y107" s="28"/>
      <c r="Z107" s="28"/>
      <c r="AA107" s="28"/>
      <c r="AB107" s="28"/>
      <c r="AC107" s="28"/>
      <c r="AD107" s="28"/>
      <c r="AE107" s="28"/>
      <c r="AF107" s="28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20"/>
    </row>
    <row r="108" spans="1:153" s="3" customFormat="1" ht="33" customHeight="1" x14ac:dyDescent="0.4">
      <c r="A108" s="125">
        <v>7597285000618</v>
      </c>
      <c r="B108" s="59" t="s">
        <v>52</v>
      </c>
      <c r="C108" s="59" t="s">
        <v>85</v>
      </c>
      <c r="D1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08" s="119" t="s">
        <v>626</v>
      </c>
      <c r="F108" s="76" t="s">
        <v>537</v>
      </c>
      <c r="G1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08" s="78">
        <v>588</v>
      </c>
      <c r="J108" s="52">
        <v>2</v>
      </c>
      <c r="K108" s="60">
        <f>Tabla3[[#This Row],[PRECIOS]]-Tabla3[[#This Row],[PRECIOS]]*10%</f>
        <v>1.8</v>
      </c>
      <c r="L108" s="101" t="s">
        <v>5327</v>
      </c>
      <c r="M108" s="61"/>
      <c r="N108" s="55">
        <f>IFERROR(Tabla3[[#This Row],[PRECIOS]]-Tabla3[[#This Row],[PRECIOS]]*Tabla3[[#This Row],[% PRODUCTO]]," ")</f>
        <v>2</v>
      </c>
      <c r="O108" s="61"/>
      <c r="P108" s="55">
        <f>IFERROR(Tabla3[[#This Row],[OCULTAR2]]-Tabla3[[#This Row],[OCULTAR2]]*Tabla3[[#This Row],[% LÍNEA]]," ")</f>
        <v>2</v>
      </c>
      <c r="Q108" s="56">
        <f>IFERROR(Tabla3[[#This Row],[% PRODUCTO]]+Tabla3[[#This Row],[% LÍNEA]]," ")</f>
        <v>0</v>
      </c>
      <c r="R108" s="60">
        <f>Tabla3[[#This Row],[OCULTAR3]]</f>
        <v>2</v>
      </c>
      <c r="S108" s="60">
        <f>Tabla3[[#This Row],[PRECIO SIN %]]-Tabla3[[#This Row],[PRECIO SIN %]]*10%</f>
        <v>1.8</v>
      </c>
      <c r="T108" s="80">
        <f>(Tabla3[[#This Row],[PRECIO CON DESCT.]]-(Tabla3[[#This Row],[PRECIO CON DESCT.]]*$T$6))</f>
        <v>1.1339999999999999</v>
      </c>
      <c r="U108" s="96"/>
      <c r="V108" s="94">
        <f>Tabla3[[#This Row],[PRECIO %      en $]]*Tabla3[[#This Row],[PEDIDO ]]</f>
        <v>0</v>
      </c>
      <c r="W108" s="57">
        <f>Tabla3[[#This Row],[PRECIO CON DESCT.]]*Tabla3[[#This Row],[PEDIDO ]]</f>
        <v>0</v>
      </c>
      <c r="X108" s="58">
        <f>Tabla3[[#This Row],[PRECIO SIN %]]*Tabla3[[#This Row],[PEDIDO ]]</f>
        <v>0</v>
      </c>
      <c r="Y108" s="28"/>
      <c r="Z108" s="28"/>
      <c r="AA108" s="28"/>
      <c r="AB108" s="28"/>
      <c r="AC108" s="28"/>
      <c r="AD108" s="28"/>
      <c r="AE108" s="28"/>
      <c r="AF108" s="28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20"/>
    </row>
    <row r="109" spans="1:153" s="3" customFormat="1" ht="33" customHeight="1" x14ac:dyDescent="0.4">
      <c r="A109" s="124">
        <v>75971243</v>
      </c>
      <c r="B109" s="51" t="s">
        <v>52</v>
      </c>
      <c r="C109" s="51" t="s">
        <v>67</v>
      </c>
      <c r="D1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9" s="118" t="s">
        <v>627</v>
      </c>
      <c r="F109" s="75" t="s">
        <v>537</v>
      </c>
      <c r="G1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9" s="77">
        <v>55</v>
      </c>
      <c r="J109" s="52">
        <v>1.3666700000000001</v>
      </c>
      <c r="K109" s="53">
        <f>Tabla3[[#This Row],[PRECIOS]]-Tabla3[[#This Row],[PRECIOS]]*10%</f>
        <v>1.230003</v>
      </c>
      <c r="L109" s="101"/>
      <c r="M109" s="54"/>
      <c r="N109" s="55">
        <f>IFERROR(Tabla3[[#This Row],[PRECIOS]]-Tabla3[[#This Row],[PRECIOS]]*Tabla3[[#This Row],[% PRODUCTO]]," ")</f>
        <v>1.3666700000000001</v>
      </c>
      <c r="O109" s="54"/>
      <c r="P109" s="55">
        <f>IFERROR(Tabla3[[#This Row],[OCULTAR2]]-Tabla3[[#This Row],[OCULTAR2]]*Tabla3[[#This Row],[% LÍNEA]]," ")</f>
        <v>1.3666700000000001</v>
      </c>
      <c r="Q109" s="56">
        <f>IFERROR(Tabla3[[#This Row],[% PRODUCTO]]+Tabla3[[#This Row],[% LÍNEA]]," ")</f>
        <v>0</v>
      </c>
      <c r="R109" s="53">
        <f>Tabla3[[#This Row],[OCULTAR3]]</f>
        <v>1.3666700000000001</v>
      </c>
      <c r="S109" s="53">
        <f>Tabla3[[#This Row],[PRECIO SIN %]]-Tabla3[[#This Row],[PRECIO SIN %]]*10%</f>
        <v>1.230003</v>
      </c>
      <c r="T109" s="80">
        <f>(Tabla3[[#This Row],[PRECIO CON DESCT.]]-(Tabla3[[#This Row],[PRECIO CON DESCT.]]*$T$6))</f>
        <v>0.77490188999999998</v>
      </c>
      <c r="U109" s="96"/>
      <c r="V109" s="94">
        <f>Tabla3[[#This Row],[PRECIO %      en $]]*Tabla3[[#This Row],[PEDIDO ]]</f>
        <v>0</v>
      </c>
      <c r="W109" s="57">
        <f>Tabla3[[#This Row],[PRECIO CON DESCT.]]*Tabla3[[#This Row],[PEDIDO ]]</f>
        <v>0</v>
      </c>
      <c r="X109" s="58">
        <f>Tabla3[[#This Row],[PRECIO SIN %]]*Tabla3[[#This Row],[PEDIDO ]]</f>
        <v>0</v>
      </c>
      <c r="Y109" s="28"/>
      <c r="Z109" s="28"/>
      <c r="AA109" s="28"/>
      <c r="AB109" s="28"/>
      <c r="AC109" s="28"/>
      <c r="AD109" s="28"/>
      <c r="AE109" s="28"/>
      <c r="AF109" s="28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20"/>
    </row>
    <row r="110" spans="1:153" s="3" customFormat="1" ht="33" customHeight="1" x14ac:dyDescent="0.4">
      <c r="A110" s="125">
        <v>7598127001954</v>
      </c>
      <c r="B110" s="59" t="s">
        <v>52</v>
      </c>
      <c r="C110" s="59" t="s">
        <v>60</v>
      </c>
      <c r="D1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0" s="119" t="s">
        <v>628</v>
      </c>
      <c r="F110" s="76" t="s">
        <v>537</v>
      </c>
      <c r="G1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0" s="78">
        <v>554</v>
      </c>
      <c r="J110" s="52">
        <v>2</v>
      </c>
      <c r="K110" s="60">
        <f>Tabla3[[#This Row],[PRECIOS]]-Tabla3[[#This Row],[PRECIOS]]*10%</f>
        <v>1.8</v>
      </c>
      <c r="L110" s="101"/>
      <c r="M110" s="61"/>
      <c r="N110" s="55">
        <f>IFERROR(Tabla3[[#This Row],[PRECIOS]]-Tabla3[[#This Row],[PRECIOS]]*Tabla3[[#This Row],[% PRODUCTO]]," ")</f>
        <v>2</v>
      </c>
      <c r="O110" s="61"/>
      <c r="P110" s="55">
        <f>IFERROR(Tabla3[[#This Row],[OCULTAR2]]-Tabla3[[#This Row],[OCULTAR2]]*Tabla3[[#This Row],[% LÍNEA]]," ")</f>
        <v>2</v>
      </c>
      <c r="Q110" s="56">
        <f>IFERROR(Tabla3[[#This Row],[% PRODUCTO]]+Tabla3[[#This Row],[% LÍNEA]]," ")</f>
        <v>0</v>
      </c>
      <c r="R110" s="60">
        <f>Tabla3[[#This Row],[OCULTAR3]]</f>
        <v>2</v>
      </c>
      <c r="S110" s="60">
        <f>Tabla3[[#This Row],[PRECIO SIN %]]-Tabla3[[#This Row],[PRECIO SIN %]]*10%</f>
        <v>1.8</v>
      </c>
      <c r="T110" s="80">
        <f>(Tabla3[[#This Row],[PRECIO CON DESCT.]]-(Tabla3[[#This Row],[PRECIO CON DESCT.]]*$T$6))</f>
        <v>1.1339999999999999</v>
      </c>
      <c r="U110" s="96"/>
      <c r="V110" s="94">
        <f>Tabla3[[#This Row],[PRECIO %      en $]]*Tabla3[[#This Row],[PEDIDO ]]</f>
        <v>0</v>
      </c>
      <c r="W110" s="57">
        <f>Tabla3[[#This Row],[PRECIO CON DESCT.]]*Tabla3[[#This Row],[PEDIDO ]]</f>
        <v>0</v>
      </c>
      <c r="X110" s="58">
        <f>Tabla3[[#This Row],[PRECIO SIN %]]*Tabla3[[#This Row],[PEDIDO ]]</f>
        <v>0</v>
      </c>
      <c r="Y110" s="28"/>
      <c r="Z110" s="28"/>
      <c r="AA110" s="28"/>
      <c r="AB110" s="28"/>
      <c r="AC110" s="28"/>
      <c r="AD110" s="28"/>
      <c r="AE110" s="28"/>
      <c r="AF110" s="28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20"/>
    </row>
    <row r="111" spans="1:153" s="3" customFormat="1" ht="33" customHeight="1" x14ac:dyDescent="0.4">
      <c r="A111" s="124">
        <v>652931974211</v>
      </c>
      <c r="B111" s="51" t="s">
        <v>52</v>
      </c>
      <c r="C111" s="51" t="s">
        <v>90</v>
      </c>
      <c r="D1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1" s="118" t="s">
        <v>629</v>
      </c>
      <c r="F111" s="75" t="s">
        <v>537</v>
      </c>
      <c r="G1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1" s="77">
        <v>1</v>
      </c>
      <c r="J111" s="52">
        <v>0.68889</v>
      </c>
      <c r="K111" s="53">
        <f>Tabla3[[#This Row],[PRECIOS]]-Tabla3[[#This Row],[PRECIOS]]*10%</f>
        <v>0.62000100000000002</v>
      </c>
      <c r="L111" s="101"/>
      <c r="M111" s="54"/>
      <c r="N111" s="55">
        <f>IFERROR(Tabla3[[#This Row],[PRECIOS]]-Tabla3[[#This Row],[PRECIOS]]*Tabla3[[#This Row],[% PRODUCTO]]," ")</f>
        <v>0.68889</v>
      </c>
      <c r="O111" s="54"/>
      <c r="P111" s="55">
        <f>IFERROR(Tabla3[[#This Row],[OCULTAR2]]-Tabla3[[#This Row],[OCULTAR2]]*Tabla3[[#This Row],[% LÍNEA]]," ")</f>
        <v>0.68889</v>
      </c>
      <c r="Q111" s="56">
        <f>IFERROR(Tabla3[[#This Row],[% PRODUCTO]]+Tabla3[[#This Row],[% LÍNEA]]," ")</f>
        <v>0</v>
      </c>
      <c r="R111" s="53">
        <f>Tabla3[[#This Row],[OCULTAR3]]</f>
        <v>0.68889</v>
      </c>
      <c r="S111" s="53">
        <f>Tabla3[[#This Row],[PRECIO SIN %]]-Tabla3[[#This Row],[PRECIO SIN %]]*10%</f>
        <v>0.62000100000000002</v>
      </c>
      <c r="T111" s="80">
        <f>(Tabla3[[#This Row],[PRECIO CON DESCT.]]-(Tabla3[[#This Row],[PRECIO CON DESCT.]]*$T$6))</f>
        <v>0.39060063</v>
      </c>
      <c r="U111" s="96"/>
      <c r="V111" s="94">
        <f>Tabla3[[#This Row],[PRECIO %      en $]]*Tabla3[[#This Row],[PEDIDO ]]</f>
        <v>0</v>
      </c>
      <c r="W111" s="57">
        <f>Tabla3[[#This Row],[PRECIO CON DESCT.]]*Tabla3[[#This Row],[PEDIDO ]]</f>
        <v>0</v>
      </c>
      <c r="X111" s="58">
        <f>Tabla3[[#This Row],[PRECIO SIN %]]*Tabla3[[#This Row],[PEDIDO ]]</f>
        <v>0</v>
      </c>
      <c r="Y111" s="28"/>
      <c r="Z111" s="28"/>
      <c r="AA111" s="28"/>
      <c r="AB111" s="28"/>
      <c r="AC111" s="28"/>
      <c r="AD111" s="28"/>
      <c r="AE111" s="28"/>
      <c r="AF111" s="28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20"/>
    </row>
    <row r="112" spans="1:153" s="3" customFormat="1" ht="33" customHeight="1" x14ac:dyDescent="0.4">
      <c r="A112" s="125">
        <v>7599513000155</v>
      </c>
      <c r="B112" s="59" t="s">
        <v>52</v>
      </c>
      <c r="C112" s="59" t="s">
        <v>91</v>
      </c>
      <c r="D1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2" s="119" t="s">
        <v>630</v>
      </c>
      <c r="F112" s="76" t="s">
        <v>537</v>
      </c>
      <c r="G1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2" s="78">
        <v>10</v>
      </c>
      <c r="J112" s="52">
        <v>4.7</v>
      </c>
      <c r="K112" s="60">
        <f>Tabla3[[#This Row],[PRECIOS]]-Tabla3[[#This Row],[PRECIOS]]*10%</f>
        <v>4.2300000000000004</v>
      </c>
      <c r="L112" s="101"/>
      <c r="M112" s="61"/>
      <c r="N112" s="55">
        <f>IFERROR(Tabla3[[#This Row],[PRECIOS]]-Tabla3[[#This Row],[PRECIOS]]*Tabla3[[#This Row],[% PRODUCTO]]," ")</f>
        <v>4.7</v>
      </c>
      <c r="O112" s="61"/>
      <c r="P112" s="55">
        <f>IFERROR(Tabla3[[#This Row],[OCULTAR2]]-Tabla3[[#This Row],[OCULTAR2]]*Tabla3[[#This Row],[% LÍNEA]]," ")</f>
        <v>4.7</v>
      </c>
      <c r="Q112" s="56">
        <f>IFERROR(Tabla3[[#This Row],[% PRODUCTO]]+Tabla3[[#This Row],[% LÍNEA]]," ")</f>
        <v>0</v>
      </c>
      <c r="R112" s="60">
        <f>Tabla3[[#This Row],[OCULTAR3]]</f>
        <v>4.7</v>
      </c>
      <c r="S112" s="60">
        <f>Tabla3[[#This Row],[PRECIO SIN %]]-Tabla3[[#This Row],[PRECIO SIN %]]*10%</f>
        <v>4.2300000000000004</v>
      </c>
      <c r="T112" s="80">
        <f>(Tabla3[[#This Row],[PRECIO CON DESCT.]]-(Tabla3[[#This Row],[PRECIO CON DESCT.]]*$T$6))</f>
        <v>2.6649000000000003</v>
      </c>
      <c r="U112" s="96"/>
      <c r="V112" s="94">
        <f>Tabla3[[#This Row],[PRECIO %      en $]]*Tabla3[[#This Row],[PEDIDO ]]</f>
        <v>0</v>
      </c>
      <c r="W112" s="57">
        <f>Tabla3[[#This Row],[PRECIO CON DESCT.]]*Tabla3[[#This Row],[PEDIDO ]]</f>
        <v>0</v>
      </c>
      <c r="X112" s="58">
        <f>Tabla3[[#This Row],[PRECIO SIN %]]*Tabla3[[#This Row],[PEDIDO ]]</f>
        <v>0</v>
      </c>
      <c r="Y112" s="28"/>
      <c r="Z112" s="28"/>
      <c r="AA112" s="28"/>
      <c r="AB112" s="28"/>
      <c r="AC112" s="28"/>
      <c r="AD112" s="28"/>
      <c r="AE112" s="28"/>
      <c r="AF112" s="28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20"/>
    </row>
    <row r="113" spans="1:153" s="3" customFormat="1" ht="33" customHeight="1" x14ac:dyDescent="0.4">
      <c r="A113" s="124">
        <v>69218750516591</v>
      </c>
      <c r="B113" s="51" t="s">
        <v>52</v>
      </c>
      <c r="C113" s="51" t="s">
        <v>92</v>
      </c>
      <c r="D1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3" s="118" t="s">
        <v>631</v>
      </c>
      <c r="F113" s="75" t="s">
        <v>537</v>
      </c>
      <c r="G1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3" s="77">
        <v>284</v>
      </c>
      <c r="J113" s="52">
        <v>1.2222200000000001</v>
      </c>
      <c r="K113" s="53">
        <f>Tabla3[[#This Row],[PRECIOS]]-Tabla3[[#This Row],[PRECIOS]]*10%</f>
        <v>1.099998</v>
      </c>
      <c r="L113" s="101"/>
      <c r="M113" s="54"/>
      <c r="N113" s="55">
        <f>IFERROR(Tabla3[[#This Row],[PRECIOS]]-Tabla3[[#This Row],[PRECIOS]]*Tabla3[[#This Row],[% PRODUCTO]]," ")</f>
        <v>1.2222200000000001</v>
      </c>
      <c r="O113" s="54"/>
      <c r="P113" s="55">
        <f>IFERROR(Tabla3[[#This Row],[OCULTAR2]]-Tabla3[[#This Row],[OCULTAR2]]*Tabla3[[#This Row],[% LÍNEA]]," ")</f>
        <v>1.2222200000000001</v>
      </c>
      <c r="Q113" s="56">
        <f>IFERROR(Tabla3[[#This Row],[% PRODUCTO]]+Tabla3[[#This Row],[% LÍNEA]]," ")</f>
        <v>0</v>
      </c>
      <c r="R113" s="53">
        <f>Tabla3[[#This Row],[OCULTAR3]]</f>
        <v>1.2222200000000001</v>
      </c>
      <c r="S113" s="53">
        <f>Tabla3[[#This Row],[PRECIO SIN %]]-Tabla3[[#This Row],[PRECIO SIN %]]*10%</f>
        <v>1.099998</v>
      </c>
      <c r="T113" s="80">
        <f>(Tabla3[[#This Row],[PRECIO CON DESCT.]]-(Tabla3[[#This Row],[PRECIO CON DESCT.]]*$T$6))</f>
        <v>0.69299873999999995</v>
      </c>
      <c r="U113" s="96"/>
      <c r="V113" s="94">
        <f>Tabla3[[#This Row],[PRECIO %      en $]]*Tabla3[[#This Row],[PEDIDO ]]</f>
        <v>0</v>
      </c>
      <c r="W113" s="57">
        <f>Tabla3[[#This Row],[PRECIO CON DESCT.]]*Tabla3[[#This Row],[PEDIDO ]]</f>
        <v>0</v>
      </c>
      <c r="X113" s="58">
        <f>Tabla3[[#This Row],[PRECIO SIN %]]*Tabla3[[#This Row],[PEDIDO ]]</f>
        <v>0</v>
      </c>
      <c r="Y113" s="28"/>
      <c r="Z113" s="28"/>
      <c r="AA113" s="28"/>
      <c r="AB113" s="28"/>
      <c r="AC113" s="28"/>
      <c r="AD113" s="28"/>
      <c r="AE113" s="28"/>
      <c r="AF113" s="28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20"/>
    </row>
    <row r="114" spans="1:153" s="3" customFormat="1" ht="33" customHeight="1" x14ac:dyDescent="0.4">
      <c r="A114" s="125" t="s">
        <v>93</v>
      </c>
      <c r="B114" s="59" t="s">
        <v>52</v>
      </c>
      <c r="C114" s="59" t="s">
        <v>55</v>
      </c>
      <c r="D1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4" s="119" t="s">
        <v>632</v>
      </c>
      <c r="F114" s="76" t="s">
        <v>537</v>
      </c>
      <c r="G1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4" s="78">
        <v>354</v>
      </c>
      <c r="J114" s="52">
        <v>4.8</v>
      </c>
      <c r="K114" s="60">
        <f>Tabla3[[#This Row],[PRECIOS]]-Tabla3[[#This Row],[PRECIOS]]*10%</f>
        <v>4.32</v>
      </c>
      <c r="L114" s="101"/>
      <c r="M114" s="61"/>
      <c r="N114" s="55">
        <f>IFERROR(Tabla3[[#This Row],[PRECIOS]]-Tabla3[[#This Row],[PRECIOS]]*Tabla3[[#This Row],[% PRODUCTO]]," ")</f>
        <v>4.8</v>
      </c>
      <c r="O114" s="61"/>
      <c r="P114" s="55">
        <f>IFERROR(Tabla3[[#This Row],[OCULTAR2]]-Tabla3[[#This Row],[OCULTAR2]]*Tabla3[[#This Row],[% LÍNEA]]," ")</f>
        <v>4.8</v>
      </c>
      <c r="Q114" s="56">
        <f>IFERROR(Tabla3[[#This Row],[% PRODUCTO]]+Tabla3[[#This Row],[% LÍNEA]]," ")</f>
        <v>0</v>
      </c>
      <c r="R114" s="60">
        <f>Tabla3[[#This Row],[OCULTAR3]]</f>
        <v>4.8</v>
      </c>
      <c r="S114" s="60">
        <f>Tabla3[[#This Row],[PRECIO SIN %]]-Tabla3[[#This Row],[PRECIO SIN %]]*10%</f>
        <v>4.32</v>
      </c>
      <c r="T114" s="80">
        <f>(Tabla3[[#This Row],[PRECIO CON DESCT.]]-(Tabla3[[#This Row],[PRECIO CON DESCT.]]*$T$6))</f>
        <v>2.7216000000000005</v>
      </c>
      <c r="U114" s="96"/>
      <c r="V114" s="94">
        <f>Tabla3[[#This Row],[PRECIO %      en $]]*Tabla3[[#This Row],[PEDIDO ]]</f>
        <v>0</v>
      </c>
      <c r="W114" s="57">
        <f>Tabla3[[#This Row],[PRECIO CON DESCT.]]*Tabla3[[#This Row],[PEDIDO ]]</f>
        <v>0</v>
      </c>
      <c r="X114" s="58">
        <f>Tabla3[[#This Row],[PRECIO SIN %]]*Tabla3[[#This Row],[PEDIDO ]]</f>
        <v>0</v>
      </c>
      <c r="Y114" s="28"/>
      <c r="Z114" s="28"/>
      <c r="AA114" s="28"/>
      <c r="AB114" s="28"/>
      <c r="AC114" s="28"/>
      <c r="AD114" s="28"/>
      <c r="AE114" s="28"/>
      <c r="AF114" s="28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20"/>
    </row>
    <row r="115" spans="1:153" s="3" customFormat="1" ht="33" customHeight="1" x14ac:dyDescent="0.4">
      <c r="A115" s="124"/>
      <c r="B115" s="51" t="s">
        <v>52</v>
      </c>
      <c r="C115" s="51" t="s">
        <v>56</v>
      </c>
      <c r="D1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5" s="118" t="s">
        <v>633</v>
      </c>
      <c r="F115" s="75" t="s">
        <v>537</v>
      </c>
      <c r="G1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5" s="77">
        <v>600</v>
      </c>
      <c r="J115" s="52">
        <v>3.0333299999999999</v>
      </c>
      <c r="K115" s="53">
        <f>Tabla3[[#This Row],[PRECIOS]]-Tabla3[[#This Row],[PRECIOS]]*10%</f>
        <v>2.729997</v>
      </c>
      <c r="L115" s="101"/>
      <c r="M115" s="54"/>
      <c r="N115" s="55">
        <f>IFERROR(Tabla3[[#This Row],[PRECIOS]]-Tabla3[[#This Row],[PRECIOS]]*Tabla3[[#This Row],[% PRODUCTO]]," ")</f>
        <v>3.0333299999999999</v>
      </c>
      <c r="O115" s="54"/>
      <c r="P115" s="55">
        <f>IFERROR(Tabla3[[#This Row],[OCULTAR2]]-Tabla3[[#This Row],[OCULTAR2]]*Tabla3[[#This Row],[% LÍNEA]]," ")</f>
        <v>3.0333299999999999</v>
      </c>
      <c r="Q115" s="56">
        <f>IFERROR(Tabla3[[#This Row],[% PRODUCTO]]+Tabla3[[#This Row],[% LÍNEA]]," ")</f>
        <v>0</v>
      </c>
      <c r="R115" s="53">
        <f>Tabla3[[#This Row],[OCULTAR3]]</f>
        <v>3.0333299999999999</v>
      </c>
      <c r="S115" s="53">
        <f>Tabla3[[#This Row],[PRECIO SIN %]]-Tabla3[[#This Row],[PRECIO SIN %]]*10%</f>
        <v>2.729997</v>
      </c>
      <c r="T115" s="80">
        <f>(Tabla3[[#This Row],[PRECIO CON DESCT.]]-(Tabla3[[#This Row],[PRECIO CON DESCT.]]*$T$6))</f>
        <v>1.7198981099999999</v>
      </c>
      <c r="U115" s="96"/>
      <c r="V115" s="94">
        <f>Tabla3[[#This Row],[PRECIO %      en $]]*Tabla3[[#This Row],[PEDIDO ]]</f>
        <v>0</v>
      </c>
      <c r="W115" s="57">
        <f>Tabla3[[#This Row],[PRECIO CON DESCT.]]*Tabla3[[#This Row],[PEDIDO ]]</f>
        <v>0</v>
      </c>
      <c r="X115" s="58">
        <f>Tabla3[[#This Row],[PRECIO SIN %]]*Tabla3[[#This Row],[PEDIDO ]]</f>
        <v>0</v>
      </c>
      <c r="Y115" s="28"/>
      <c r="Z115" s="28"/>
      <c r="AA115" s="28"/>
      <c r="AB115" s="28"/>
      <c r="AC115" s="28"/>
      <c r="AD115" s="28"/>
      <c r="AE115" s="28"/>
      <c r="AF115" s="28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20"/>
    </row>
    <row r="116" spans="1:153" s="3" customFormat="1" ht="33" customHeight="1" x14ac:dyDescent="0.4">
      <c r="A116" s="125" t="s">
        <v>94</v>
      </c>
      <c r="B116" s="59" t="s">
        <v>52</v>
      </c>
      <c r="C116" s="59" t="s">
        <v>89</v>
      </c>
      <c r="D1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16" s="119" t="s">
        <v>634</v>
      </c>
      <c r="F116" s="76" t="s">
        <v>537</v>
      </c>
      <c r="G1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16" s="78">
        <v>2236</v>
      </c>
      <c r="J116" s="52">
        <v>1.2222200000000001</v>
      </c>
      <c r="K116" s="60">
        <f>Tabla3[[#This Row],[PRECIOS]]-Tabla3[[#This Row],[PRECIOS]]*10%</f>
        <v>1.099998</v>
      </c>
      <c r="L116" s="101" t="s">
        <v>5327</v>
      </c>
      <c r="M116" s="61"/>
      <c r="N116" s="55">
        <f>IFERROR(Tabla3[[#This Row],[PRECIOS]]-Tabla3[[#This Row],[PRECIOS]]*Tabla3[[#This Row],[% PRODUCTO]]," ")</f>
        <v>1.2222200000000001</v>
      </c>
      <c r="O116" s="61"/>
      <c r="P116" s="55">
        <f>IFERROR(Tabla3[[#This Row],[OCULTAR2]]-Tabla3[[#This Row],[OCULTAR2]]*Tabla3[[#This Row],[% LÍNEA]]," ")</f>
        <v>1.2222200000000001</v>
      </c>
      <c r="Q116" s="56">
        <f>IFERROR(Tabla3[[#This Row],[% PRODUCTO]]+Tabla3[[#This Row],[% LÍNEA]]," ")</f>
        <v>0</v>
      </c>
      <c r="R116" s="60">
        <f>Tabla3[[#This Row],[OCULTAR3]]</f>
        <v>1.2222200000000001</v>
      </c>
      <c r="S116" s="60">
        <f>Tabla3[[#This Row],[PRECIO SIN %]]-Tabla3[[#This Row],[PRECIO SIN %]]*10%</f>
        <v>1.099998</v>
      </c>
      <c r="T116" s="80">
        <f>(Tabla3[[#This Row],[PRECIO CON DESCT.]]-(Tabla3[[#This Row],[PRECIO CON DESCT.]]*$T$6))</f>
        <v>0.69299873999999995</v>
      </c>
      <c r="U116" s="96"/>
      <c r="V116" s="94">
        <f>Tabla3[[#This Row],[PRECIO %      en $]]*Tabla3[[#This Row],[PEDIDO ]]</f>
        <v>0</v>
      </c>
      <c r="W116" s="57">
        <f>Tabla3[[#This Row],[PRECIO CON DESCT.]]*Tabla3[[#This Row],[PEDIDO ]]</f>
        <v>0</v>
      </c>
      <c r="X116" s="58">
        <f>Tabla3[[#This Row],[PRECIO SIN %]]*Tabla3[[#This Row],[PEDIDO ]]</f>
        <v>0</v>
      </c>
      <c r="Y116" s="28"/>
      <c r="Z116" s="28"/>
      <c r="AA116" s="28"/>
      <c r="AB116" s="28"/>
      <c r="AC116" s="28"/>
      <c r="AD116" s="28"/>
      <c r="AE116" s="28"/>
      <c r="AF116" s="28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20"/>
    </row>
    <row r="117" spans="1:153" s="3" customFormat="1" ht="33" customHeight="1" x14ac:dyDescent="0.4">
      <c r="A117" s="124">
        <v>7597285000755</v>
      </c>
      <c r="B117" s="51" t="s">
        <v>52</v>
      </c>
      <c r="C117" s="51" t="s">
        <v>85</v>
      </c>
      <c r="D1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7" s="118" t="s">
        <v>635</v>
      </c>
      <c r="F117" s="75" t="s">
        <v>537</v>
      </c>
      <c r="G1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7" s="77">
        <v>876</v>
      </c>
      <c r="J117" s="52">
        <v>1.7888900000000001</v>
      </c>
      <c r="K117" s="53">
        <f>Tabla3[[#This Row],[PRECIOS]]-Tabla3[[#This Row],[PRECIOS]]*10%</f>
        <v>1.610001</v>
      </c>
      <c r="L117" s="101"/>
      <c r="M117" s="54"/>
      <c r="N117" s="55">
        <f>IFERROR(Tabla3[[#This Row],[PRECIOS]]-Tabla3[[#This Row],[PRECIOS]]*Tabla3[[#This Row],[% PRODUCTO]]," ")</f>
        <v>1.7888900000000001</v>
      </c>
      <c r="O117" s="54"/>
      <c r="P117" s="55">
        <f>IFERROR(Tabla3[[#This Row],[OCULTAR2]]-Tabla3[[#This Row],[OCULTAR2]]*Tabla3[[#This Row],[% LÍNEA]]," ")</f>
        <v>1.7888900000000001</v>
      </c>
      <c r="Q117" s="56">
        <f>IFERROR(Tabla3[[#This Row],[% PRODUCTO]]+Tabla3[[#This Row],[% LÍNEA]]," ")</f>
        <v>0</v>
      </c>
      <c r="R117" s="53">
        <f>Tabla3[[#This Row],[OCULTAR3]]</f>
        <v>1.7888900000000001</v>
      </c>
      <c r="S117" s="53">
        <f>Tabla3[[#This Row],[PRECIO SIN %]]-Tabla3[[#This Row],[PRECIO SIN %]]*10%</f>
        <v>1.610001</v>
      </c>
      <c r="T117" s="80">
        <f>(Tabla3[[#This Row],[PRECIO CON DESCT.]]-(Tabla3[[#This Row],[PRECIO CON DESCT.]]*$T$6))</f>
        <v>1.0143006300000001</v>
      </c>
      <c r="U117" s="96"/>
      <c r="V117" s="94">
        <f>Tabla3[[#This Row],[PRECIO %      en $]]*Tabla3[[#This Row],[PEDIDO ]]</f>
        <v>0</v>
      </c>
      <c r="W117" s="57">
        <f>Tabla3[[#This Row],[PRECIO CON DESCT.]]*Tabla3[[#This Row],[PEDIDO ]]</f>
        <v>0</v>
      </c>
      <c r="X117" s="58">
        <f>Tabla3[[#This Row],[PRECIO SIN %]]*Tabla3[[#This Row],[PEDIDO ]]</f>
        <v>0</v>
      </c>
      <c r="Y117" s="28"/>
      <c r="Z117" s="28"/>
      <c r="AA117" s="28"/>
      <c r="AB117" s="28"/>
      <c r="AC117" s="28"/>
      <c r="AD117" s="28"/>
      <c r="AE117" s="28"/>
      <c r="AF117" s="28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20"/>
    </row>
    <row r="118" spans="1:153" s="3" customFormat="1" ht="33" customHeight="1" x14ac:dyDescent="0.4">
      <c r="A118" s="125">
        <v>8906012340191</v>
      </c>
      <c r="B118" s="59" t="s">
        <v>52</v>
      </c>
      <c r="C118" s="59" t="s">
        <v>65</v>
      </c>
      <c r="D1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8" s="119" t="s">
        <v>636</v>
      </c>
      <c r="F118" s="76" t="s">
        <v>537</v>
      </c>
      <c r="G1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8" s="78">
        <v>3324</v>
      </c>
      <c r="J118" s="52">
        <v>1.7888900000000001</v>
      </c>
      <c r="K118" s="60">
        <f>Tabla3[[#This Row],[PRECIOS]]-Tabla3[[#This Row],[PRECIOS]]*10%</f>
        <v>1.610001</v>
      </c>
      <c r="L118" s="101"/>
      <c r="M118" s="61"/>
      <c r="N118" s="55">
        <f>IFERROR(Tabla3[[#This Row],[PRECIOS]]-Tabla3[[#This Row],[PRECIOS]]*Tabla3[[#This Row],[% PRODUCTO]]," ")</f>
        <v>1.7888900000000001</v>
      </c>
      <c r="O118" s="61"/>
      <c r="P118" s="55">
        <f>IFERROR(Tabla3[[#This Row],[OCULTAR2]]-Tabla3[[#This Row],[OCULTAR2]]*Tabla3[[#This Row],[% LÍNEA]]," ")</f>
        <v>1.7888900000000001</v>
      </c>
      <c r="Q118" s="56">
        <f>IFERROR(Tabla3[[#This Row],[% PRODUCTO]]+Tabla3[[#This Row],[% LÍNEA]]," ")</f>
        <v>0</v>
      </c>
      <c r="R118" s="60">
        <f>Tabla3[[#This Row],[OCULTAR3]]</f>
        <v>1.7888900000000001</v>
      </c>
      <c r="S118" s="60">
        <f>Tabla3[[#This Row],[PRECIO SIN %]]-Tabla3[[#This Row],[PRECIO SIN %]]*10%</f>
        <v>1.610001</v>
      </c>
      <c r="T118" s="80">
        <f>(Tabla3[[#This Row],[PRECIO CON DESCT.]]-(Tabla3[[#This Row],[PRECIO CON DESCT.]]*$T$6))</f>
        <v>1.0143006300000001</v>
      </c>
      <c r="U118" s="96"/>
      <c r="V118" s="94">
        <f>Tabla3[[#This Row],[PRECIO %      en $]]*Tabla3[[#This Row],[PEDIDO ]]</f>
        <v>0</v>
      </c>
      <c r="W118" s="57">
        <f>Tabla3[[#This Row],[PRECIO CON DESCT.]]*Tabla3[[#This Row],[PEDIDO ]]</f>
        <v>0</v>
      </c>
      <c r="X118" s="58">
        <f>Tabla3[[#This Row],[PRECIO SIN %]]*Tabla3[[#This Row],[PEDIDO ]]</f>
        <v>0</v>
      </c>
      <c r="Y118" s="28"/>
      <c r="Z118" s="28"/>
      <c r="AA118" s="28"/>
      <c r="AB118" s="28"/>
      <c r="AC118" s="28"/>
      <c r="AD118" s="28"/>
      <c r="AE118" s="28"/>
      <c r="AF118" s="28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20"/>
    </row>
    <row r="119" spans="1:153" s="3" customFormat="1" ht="33" customHeight="1" x14ac:dyDescent="0.4">
      <c r="A119" s="124">
        <v>75971342</v>
      </c>
      <c r="B119" s="51" t="s">
        <v>52</v>
      </c>
      <c r="C119" s="51" t="s">
        <v>67</v>
      </c>
      <c r="D1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9" s="118" t="s">
        <v>637</v>
      </c>
      <c r="F119" s="75" t="s">
        <v>537</v>
      </c>
      <c r="G1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9" s="77">
        <v>19</v>
      </c>
      <c r="J119" s="52">
        <v>1.92222</v>
      </c>
      <c r="K119" s="53">
        <f>Tabla3[[#This Row],[PRECIOS]]-Tabla3[[#This Row],[PRECIOS]]*10%</f>
        <v>1.7299980000000001</v>
      </c>
      <c r="L119" s="101"/>
      <c r="M119" s="54"/>
      <c r="N119" s="55">
        <f>IFERROR(Tabla3[[#This Row],[PRECIOS]]-Tabla3[[#This Row],[PRECIOS]]*Tabla3[[#This Row],[% PRODUCTO]]," ")</f>
        <v>1.92222</v>
      </c>
      <c r="O119" s="54"/>
      <c r="P119" s="55">
        <f>IFERROR(Tabla3[[#This Row],[OCULTAR2]]-Tabla3[[#This Row],[OCULTAR2]]*Tabla3[[#This Row],[% LÍNEA]]," ")</f>
        <v>1.92222</v>
      </c>
      <c r="Q119" s="56">
        <f>IFERROR(Tabla3[[#This Row],[% PRODUCTO]]+Tabla3[[#This Row],[% LÍNEA]]," ")</f>
        <v>0</v>
      </c>
      <c r="R119" s="53">
        <f>Tabla3[[#This Row],[OCULTAR3]]</f>
        <v>1.92222</v>
      </c>
      <c r="S119" s="53">
        <f>Tabla3[[#This Row],[PRECIO SIN %]]-Tabla3[[#This Row],[PRECIO SIN %]]*10%</f>
        <v>1.7299980000000001</v>
      </c>
      <c r="T119" s="80">
        <f>(Tabla3[[#This Row],[PRECIO CON DESCT.]]-(Tabla3[[#This Row],[PRECIO CON DESCT.]]*$T$6))</f>
        <v>1.0898987400000002</v>
      </c>
      <c r="U119" s="96"/>
      <c r="V119" s="94">
        <f>Tabla3[[#This Row],[PRECIO %      en $]]*Tabla3[[#This Row],[PEDIDO ]]</f>
        <v>0</v>
      </c>
      <c r="W119" s="57">
        <f>Tabla3[[#This Row],[PRECIO CON DESCT.]]*Tabla3[[#This Row],[PEDIDO ]]</f>
        <v>0</v>
      </c>
      <c r="X119" s="58">
        <f>Tabla3[[#This Row],[PRECIO SIN %]]*Tabla3[[#This Row],[PEDIDO ]]</f>
        <v>0</v>
      </c>
      <c r="Y119" s="28"/>
      <c r="Z119" s="28"/>
      <c r="AA119" s="28"/>
      <c r="AB119" s="28"/>
      <c r="AC119" s="28"/>
      <c r="AD119" s="28"/>
      <c r="AE119" s="28"/>
      <c r="AF119" s="28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20"/>
    </row>
    <row r="120" spans="1:153" s="3" customFormat="1" ht="33" customHeight="1" x14ac:dyDescent="0.4">
      <c r="A120" s="125">
        <v>7598455000179</v>
      </c>
      <c r="B120" s="59" t="s">
        <v>52</v>
      </c>
      <c r="C120" s="59" t="s">
        <v>58</v>
      </c>
      <c r="D1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20" s="119" t="s">
        <v>638</v>
      </c>
      <c r="F120" s="76" t="s">
        <v>537</v>
      </c>
      <c r="G1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0" s="78">
        <v>1673</v>
      </c>
      <c r="J120" s="52">
        <v>2.0555599999999998</v>
      </c>
      <c r="K120" s="60">
        <f>Tabla3[[#This Row],[PRECIOS]]-Tabla3[[#This Row],[PRECIOS]]*10%</f>
        <v>1.8500039999999998</v>
      </c>
      <c r="L120" s="101"/>
      <c r="M120" s="61"/>
      <c r="N120" s="55">
        <f>IFERROR(Tabla3[[#This Row],[PRECIOS]]-Tabla3[[#This Row],[PRECIOS]]*Tabla3[[#This Row],[% PRODUCTO]]," ")</f>
        <v>2.0555599999999998</v>
      </c>
      <c r="O120" s="61"/>
      <c r="P120" s="55">
        <f>IFERROR(Tabla3[[#This Row],[OCULTAR2]]-Tabla3[[#This Row],[OCULTAR2]]*Tabla3[[#This Row],[% LÍNEA]]," ")</f>
        <v>2.0555599999999998</v>
      </c>
      <c r="Q120" s="56">
        <f>IFERROR(Tabla3[[#This Row],[% PRODUCTO]]+Tabla3[[#This Row],[% LÍNEA]]," ")</f>
        <v>0</v>
      </c>
      <c r="R120" s="60">
        <f>Tabla3[[#This Row],[OCULTAR3]]</f>
        <v>2.0555599999999998</v>
      </c>
      <c r="S120" s="60">
        <f>Tabla3[[#This Row],[PRECIO SIN %]]-Tabla3[[#This Row],[PRECIO SIN %]]*10%</f>
        <v>1.8500039999999998</v>
      </c>
      <c r="T120" s="80">
        <f>(Tabla3[[#This Row],[PRECIO CON DESCT.]]-(Tabla3[[#This Row],[PRECIO CON DESCT.]]*$T$6))</f>
        <v>1.16550252</v>
      </c>
      <c r="U120" s="96"/>
      <c r="V120" s="94">
        <f>Tabla3[[#This Row],[PRECIO %      en $]]*Tabla3[[#This Row],[PEDIDO ]]</f>
        <v>0</v>
      </c>
      <c r="W120" s="57">
        <f>Tabla3[[#This Row],[PRECIO CON DESCT.]]*Tabla3[[#This Row],[PEDIDO ]]</f>
        <v>0</v>
      </c>
      <c r="X120" s="58">
        <f>Tabla3[[#This Row],[PRECIO SIN %]]*Tabla3[[#This Row],[PEDIDO ]]</f>
        <v>0</v>
      </c>
      <c r="Y120" s="28"/>
      <c r="Z120" s="28"/>
      <c r="AA120" s="28"/>
      <c r="AB120" s="28"/>
      <c r="AC120" s="28"/>
      <c r="AD120" s="28"/>
      <c r="AE120" s="28"/>
      <c r="AF120" s="28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20"/>
    </row>
    <row r="121" spans="1:153" s="3" customFormat="1" ht="33" customHeight="1" x14ac:dyDescent="0.4">
      <c r="A121" s="124">
        <v>756058829932</v>
      </c>
      <c r="B121" s="51" t="s">
        <v>52</v>
      </c>
      <c r="C121" s="51" t="s">
        <v>62</v>
      </c>
      <c r="D1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1" s="118" t="s">
        <v>639</v>
      </c>
      <c r="F121" s="75" t="s">
        <v>537</v>
      </c>
      <c r="G1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1" s="77">
        <v>900</v>
      </c>
      <c r="J121" s="52">
        <v>2.2222200000000001</v>
      </c>
      <c r="K121" s="53">
        <f>Tabla3[[#This Row],[PRECIOS]]-Tabla3[[#This Row],[PRECIOS]]*10%</f>
        <v>1.9999980000000002</v>
      </c>
      <c r="L121" s="101"/>
      <c r="M121" s="54"/>
      <c r="N121" s="55">
        <f>IFERROR(Tabla3[[#This Row],[PRECIOS]]-Tabla3[[#This Row],[PRECIOS]]*Tabla3[[#This Row],[% PRODUCTO]]," ")</f>
        <v>2.2222200000000001</v>
      </c>
      <c r="O121" s="54"/>
      <c r="P121" s="55">
        <f>IFERROR(Tabla3[[#This Row],[OCULTAR2]]-Tabla3[[#This Row],[OCULTAR2]]*Tabla3[[#This Row],[% LÍNEA]]," ")</f>
        <v>2.2222200000000001</v>
      </c>
      <c r="Q121" s="56">
        <f>IFERROR(Tabla3[[#This Row],[% PRODUCTO]]+Tabla3[[#This Row],[% LÍNEA]]," ")</f>
        <v>0</v>
      </c>
      <c r="R121" s="53">
        <f>Tabla3[[#This Row],[OCULTAR3]]</f>
        <v>2.2222200000000001</v>
      </c>
      <c r="S121" s="53">
        <f>Tabla3[[#This Row],[PRECIO SIN %]]-Tabla3[[#This Row],[PRECIO SIN %]]*10%</f>
        <v>1.9999980000000002</v>
      </c>
      <c r="T121" s="80">
        <f>(Tabla3[[#This Row],[PRECIO CON DESCT.]]-(Tabla3[[#This Row],[PRECIO CON DESCT.]]*$T$6))</f>
        <v>1.2599987400000001</v>
      </c>
      <c r="U121" s="96"/>
      <c r="V121" s="94">
        <f>Tabla3[[#This Row],[PRECIO %      en $]]*Tabla3[[#This Row],[PEDIDO ]]</f>
        <v>0</v>
      </c>
      <c r="W121" s="57">
        <f>Tabla3[[#This Row],[PRECIO CON DESCT.]]*Tabla3[[#This Row],[PEDIDO ]]</f>
        <v>0</v>
      </c>
      <c r="X121" s="58">
        <f>Tabla3[[#This Row],[PRECIO SIN %]]*Tabla3[[#This Row],[PEDIDO ]]</f>
        <v>0</v>
      </c>
      <c r="Y121" s="28"/>
      <c r="Z121" s="28"/>
      <c r="AA121" s="28"/>
      <c r="AB121" s="28"/>
      <c r="AC121" s="28"/>
      <c r="AD121" s="28"/>
      <c r="AE121" s="28"/>
      <c r="AF121" s="28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20"/>
    </row>
    <row r="122" spans="1:153" s="3" customFormat="1" ht="33" customHeight="1" x14ac:dyDescent="0.4">
      <c r="A122" s="125">
        <v>7707264579015</v>
      </c>
      <c r="B122" s="59" t="s">
        <v>52</v>
      </c>
      <c r="C122" s="59" t="s">
        <v>95</v>
      </c>
      <c r="D1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2" s="119" t="s">
        <v>640</v>
      </c>
      <c r="F122" s="76" t="s">
        <v>537</v>
      </c>
      <c r="G1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2" s="78">
        <v>480</v>
      </c>
      <c r="J122" s="52">
        <v>1.81111</v>
      </c>
      <c r="K122" s="60">
        <f>Tabla3[[#This Row],[PRECIOS]]-Tabla3[[#This Row],[PRECIOS]]*10%</f>
        <v>1.629999</v>
      </c>
      <c r="L122" s="101"/>
      <c r="M122" s="61"/>
      <c r="N122" s="55">
        <f>IFERROR(Tabla3[[#This Row],[PRECIOS]]-Tabla3[[#This Row],[PRECIOS]]*Tabla3[[#This Row],[% PRODUCTO]]," ")</f>
        <v>1.81111</v>
      </c>
      <c r="O122" s="61"/>
      <c r="P122" s="55">
        <f>IFERROR(Tabla3[[#This Row],[OCULTAR2]]-Tabla3[[#This Row],[OCULTAR2]]*Tabla3[[#This Row],[% LÍNEA]]," ")</f>
        <v>1.81111</v>
      </c>
      <c r="Q122" s="56">
        <f>IFERROR(Tabla3[[#This Row],[% PRODUCTO]]+Tabla3[[#This Row],[% LÍNEA]]," ")</f>
        <v>0</v>
      </c>
      <c r="R122" s="60">
        <f>Tabla3[[#This Row],[OCULTAR3]]</f>
        <v>1.81111</v>
      </c>
      <c r="S122" s="60">
        <f>Tabla3[[#This Row],[PRECIO SIN %]]-Tabla3[[#This Row],[PRECIO SIN %]]*10%</f>
        <v>1.629999</v>
      </c>
      <c r="T122" s="80">
        <f>(Tabla3[[#This Row],[PRECIO CON DESCT.]]-(Tabla3[[#This Row],[PRECIO CON DESCT.]]*$T$6))</f>
        <v>1.02689937</v>
      </c>
      <c r="U122" s="96"/>
      <c r="V122" s="94">
        <f>Tabla3[[#This Row],[PRECIO %      en $]]*Tabla3[[#This Row],[PEDIDO ]]</f>
        <v>0</v>
      </c>
      <c r="W122" s="57">
        <f>Tabla3[[#This Row],[PRECIO CON DESCT.]]*Tabla3[[#This Row],[PEDIDO ]]</f>
        <v>0</v>
      </c>
      <c r="X122" s="58">
        <f>Tabla3[[#This Row],[PRECIO SIN %]]*Tabla3[[#This Row],[PEDIDO ]]</f>
        <v>0</v>
      </c>
      <c r="Y122" s="28"/>
      <c r="Z122" s="28"/>
      <c r="AA122" s="28"/>
      <c r="AB122" s="28"/>
      <c r="AC122" s="28"/>
      <c r="AD122" s="28"/>
      <c r="AE122" s="28"/>
      <c r="AF122" s="28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20"/>
    </row>
    <row r="123" spans="1:153" s="3" customFormat="1" ht="33" customHeight="1" x14ac:dyDescent="0.4">
      <c r="A123" s="124">
        <v>7599895000262</v>
      </c>
      <c r="B123" s="51" t="s">
        <v>52</v>
      </c>
      <c r="C123" s="51" t="s">
        <v>96</v>
      </c>
      <c r="D1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3" s="118" t="s">
        <v>641</v>
      </c>
      <c r="F123" s="75" t="s">
        <v>537</v>
      </c>
      <c r="G1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3" s="77">
        <v>39</v>
      </c>
      <c r="J123" s="52">
        <v>5</v>
      </c>
      <c r="K123" s="53">
        <f>Tabla3[[#This Row],[PRECIOS]]-Tabla3[[#This Row],[PRECIOS]]*10%</f>
        <v>4.5</v>
      </c>
      <c r="L123" s="101"/>
      <c r="M123" s="54"/>
      <c r="N123" s="55">
        <f>IFERROR(Tabla3[[#This Row],[PRECIOS]]-Tabla3[[#This Row],[PRECIOS]]*Tabla3[[#This Row],[% PRODUCTO]]," ")</f>
        <v>5</v>
      </c>
      <c r="O123" s="54"/>
      <c r="P123" s="55">
        <f>IFERROR(Tabla3[[#This Row],[OCULTAR2]]-Tabla3[[#This Row],[OCULTAR2]]*Tabla3[[#This Row],[% LÍNEA]]," ")</f>
        <v>5</v>
      </c>
      <c r="Q123" s="56">
        <f>IFERROR(Tabla3[[#This Row],[% PRODUCTO]]+Tabla3[[#This Row],[% LÍNEA]]," ")</f>
        <v>0</v>
      </c>
      <c r="R123" s="53">
        <f>Tabla3[[#This Row],[OCULTAR3]]</f>
        <v>5</v>
      </c>
      <c r="S123" s="53">
        <f>Tabla3[[#This Row],[PRECIO SIN %]]-Tabla3[[#This Row],[PRECIO SIN %]]*10%</f>
        <v>4.5</v>
      </c>
      <c r="T123" s="80">
        <f>(Tabla3[[#This Row],[PRECIO CON DESCT.]]-(Tabla3[[#This Row],[PRECIO CON DESCT.]]*$T$6))</f>
        <v>2.835</v>
      </c>
      <c r="U123" s="96"/>
      <c r="V123" s="94">
        <f>Tabla3[[#This Row],[PRECIO %      en $]]*Tabla3[[#This Row],[PEDIDO ]]</f>
        <v>0</v>
      </c>
      <c r="W123" s="57">
        <f>Tabla3[[#This Row],[PRECIO CON DESCT.]]*Tabla3[[#This Row],[PEDIDO ]]</f>
        <v>0</v>
      </c>
      <c r="X123" s="58">
        <f>Tabla3[[#This Row],[PRECIO SIN %]]*Tabla3[[#This Row],[PEDIDO ]]</f>
        <v>0</v>
      </c>
      <c r="Y123" s="28"/>
      <c r="Z123" s="28"/>
      <c r="AA123" s="28"/>
      <c r="AB123" s="28"/>
      <c r="AC123" s="28"/>
      <c r="AD123" s="28"/>
      <c r="AE123" s="28"/>
      <c r="AF123" s="28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20"/>
    </row>
    <row r="124" spans="1:153" s="3" customFormat="1" ht="33" customHeight="1" x14ac:dyDescent="0.4">
      <c r="A124" s="125">
        <v>7800061080101</v>
      </c>
      <c r="B124" s="59" t="s">
        <v>52</v>
      </c>
      <c r="C124" s="59" t="s">
        <v>71</v>
      </c>
      <c r="D1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4" s="119" t="s">
        <v>642</v>
      </c>
      <c r="F124" s="76" t="s">
        <v>537</v>
      </c>
      <c r="G1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4" s="78">
        <v>640</v>
      </c>
      <c r="J124" s="52">
        <v>1.1000000000000001</v>
      </c>
      <c r="K124" s="60">
        <f>Tabla3[[#This Row],[PRECIOS]]-Tabla3[[#This Row],[PRECIOS]]*10%</f>
        <v>0.9900000000000001</v>
      </c>
      <c r="L124" s="101"/>
      <c r="M124" s="61"/>
      <c r="N124" s="55">
        <f>IFERROR(Tabla3[[#This Row],[PRECIOS]]-Tabla3[[#This Row],[PRECIOS]]*Tabla3[[#This Row],[% PRODUCTO]]," ")</f>
        <v>1.1000000000000001</v>
      </c>
      <c r="O124" s="61"/>
      <c r="P124" s="55">
        <f>IFERROR(Tabla3[[#This Row],[OCULTAR2]]-Tabla3[[#This Row],[OCULTAR2]]*Tabla3[[#This Row],[% LÍNEA]]," ")</f>
        <v>1.1000000000000001</v>
      </c>
      <c r="Q124" s="56">
        <f>IFERROR(Tabla3[[#This Row],[% PRODUCTO]]+Tabla3[[#This Row],[% LÍNEA]]," ")</f>
        <v>0</v>
      </c>
      <c r="R124" s="60">
        <f>Tabla3[[#This Row],[OCULTAR3]]</f>
        <v>1.1000000000000001</v>
      </c>
      <c r="S124" s="60">
        <f>Tabla3[[#This Row],[PRECIO SIN %]]-Tabla3[[#This Row],[PRECIO SIN %]]*10%</f>
        <v>0.9900000000000001</v>
      </c>
      <c r="T124" s="80">
        <f>(Tabla3[[#This Row],[PRECIO CON DESCT.]]-(Tabla3[[#This Row],[PRECIO CON DESCT.]]*$T$6))</f>
        <v>0.62370000000000014</v>
      </c>
      <c r="U124" s="96"/>
      <c r="V124" s="94">
        <f>Tabla3[[#This Row],[PRECIO %      en $]]*Tabla3[[#This Row],[PEDIDO ]]</f>
        <v>0</v>
      </c>
      <c r="W124" s="57">
        <f>Tabla3[[#This Row],[PRECIO CON DESCT.]]*Tabla3[[#This Row],[PEDIDO ]]</f>
        <v>0</v>
      </c>
      <c r="X124" s="58">
        <f>Tabla3[[#This Row],[PRECIO SIN %]]*Tabla3[[#This Row],[PEDIDO ]]</f>
        <v>0</v>
      </c>
      <c r="Y124" s="28"/>
      <c r="Z124" s="28"/>
      <c r="AA124" s="28"/>
      <c r="AB124" s="28"/>
      <c r="AC124" s="28"/>
      <c r="AD124" s="28"/>
      <c r="AE124" s="28"/>
      <c r="AF124" s="28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20"/>
    </row>
    <row r="125" spans="1:153" s="3" customFormat="1" ht="33" customHeight="1" x14ac:dyDescent="0.4">
      <c r="A125" s="124">
        <v>7599608003177</v>
      </c>
      <c r="B125" s="51" t="s">
        <v>52</v>
      </c>
      <c r="C125" s="51" t="s">
        <v>86</v>
      </c>
      <c r="D1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5" s="118" t="s">
        <v>643</v>
      </c>
      <c r="F125" s="75" t="s">
        <v>537</v>
      </c>
      <c r="G1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5" s="77">
        <v>59</v>
      </c>
      <c r="J125" s="52">
        <v>1.6444399999999999</v>
      </c>
      <c r="K125" s="53">
        <f>Tabla3[[#This Row],[PRECIOS]]-Tabla3[[#This Row],[PRECIOS]]*10%</f>
        <v>1.4799959999999999</v>
      </c>
      <c r="L125" s="101"/>
      <c r="M125" s="54"/>
      <c r="N125" s="55">
        <f>IFERROR(Tabla3[[#This Row],[PRECIOS]]-Tabla3[[#This Row],[PRECIOS]]*Tabla3[[#This Row],[% PRODUCTO]]," ")</f>
        <v>1.6444399999999999</v>
      </c>
      <c r="O125" s="54"/>
      <c r="P125" s="55">
        <f>IFERROR(Tabla3[[#This Row],[OCULTAR2]]-Tabla3[[#This Row],[OCULTAR2]]*Tabla3[[#This Row],[% LÍNEA]]," ")</f>
        <v>1.6444399999999999</v>
      </c>
      <c r="Q125" s="56">
        <f>IFERROR(Tabla3[[#This Row],[% PRODUCTO]]+Tabla3[[#This Row],[% LÍNEA]]," ")</f>
        <v>0</v>
      </c>
      <c r="R125" s="53">
        <f>Tabla3[[#This Row],[OCULTAR3]]</f>
        <v>1.6444399999999999</v>
      </c>
      <c r="S125" s="53">
        <f>Tabla3[[#This Row],[PRECIO SIN %]]-Tabla3[[#This Row],[PRECIO SIN %]]*10%</f>
        <v>1.4799959999999999</v>
      </c>
      <c r="T125" s="80">
        <f>(Tabla3[[#This Row],[PRECIO CON DESCT.]]-(Tabla3[[#This Row],[PRECIO CON DESCT.]]*$T$6))</f>
        <v>0.93239747999999989</v>
      </c>
      <c r="U125" s="96"/>
      <c r="V125" s="94">
        <f>Tabla3[[#This Row],[PRECIO %      en $]]*Tabla3[[#This Row],[PEDIDO ]]</f>
        <v>0</v>
      </c>
      <c r="W125" s="57">
        <f>Tabla3[[#This Row],[PRECIO CON DESCT.]]*Tabla3[[#This Row],[PEDIDO ]]</f>
        <v>0</v>
      </c>
      <c r="X125" s="58">
        <f>Tabla3[[#This Row],[PRECIO SIN %]]*Tabla3[[#This Row],[PEDIDO ]]</f>
        <v>0</v>
      </c>
      <c r="Y125" s="28"/>
      <c r="Z125" s="28"/>
      <c r="AA125" s="28"/>
      <c r="AB125" s="28"/>
      <c r="AC125" s="28"/>
      <c r="AD125" s="28"/>
      <c r="AE125" s="28"/>
      <c r="AF125" s="28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20"/>
    </row>
    <row r="126" spans="1:153" s="3" customFormat="1" ht="33" customHeight="1" x14ac:dyDescent="0.4">
      <c r="A126" s="125">
        <v>7592637000889</v>
      </c>
      <c r="B126" s="59" t="s">
        <v>52</v>
      </c>
      <c r="C126" s="59" t="s">
        <v>73</v>
      </c>
      <c r="D1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6" s="119" t="s">
        <v>644</v>
      </c>
      <c r="F126" s="76" t="s">
        <v>537</v>
      </c>
      <c r="G1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6" s="78">
        <v>302</v>
      </c>
      <c r="J126" s="52">
        <v>8.6666699999999999</v>
      </c>
      <c r="K126" s="60">
        <f>Tabla3[[#This Row],[PRECIOS]]-Tabla3[[#This Row],[PRECIOS]]*10%</f>
        <v>7.8000030000000002</v>
      </c>
      <c r="L126" s="101"/>
      <c r="M126" s="61"/>
      <c r="N126" s="55">
        <f>IFERROR(Tabla3[[#This Row],[PRECIOS]]-Tabla3[[#This Row],[PRECIOS]]*Tabla3[[#This Row],[% PRODUCTO]]," ")</f>
        <v>8.6666699999999999</v>
      </c>
      <c r="O126" s="61"/>
      <c r="P126" s="55">
        <f>IFERROR(Tabla3[[#This Row],[OCULTAR2]]-Tabla3[[#This Row],[OCULTAR2]]*Tabla3[[#This Row],[% LÍNEA]]," ")</f>
        <v>8.6666699999999999</v>
      </c>
      <c r="Q126" s="56">
        <f>IFERROR(Tabla3[[#This Row],[% PRODUCTO]]+Tabla3[[#This Row],[% LÍNEA]]," ")</f>
        <v>0</v>
      </c>
      <c r="R126" s="60">
        <f>Tabla3[[#This Row],[OCULTAR3]]</f>
        <v>8.6666699999999999</v>
      </c>
      <c r="S126" s="60">
        <f>Tabla3[[#This Row],[PRECIO SIN %]]-Tabla3[[#This Row],[PRECIO SIN %]]*10%</f>
        <v>7.8000030000000002</v>
      </c>
      <c r="T126" s="80">
        <f>(Tabla3[[#This Row],[PRECIO CON DESCT.]]-(Tabla3[[#This Row],[PRECIO CON DESCT.]]*$T$6))</f>
        <v>4.9140018899999998</v>
      </c>
      <c r="U126" s="96"/>
      <c r="V126" s="94">
        <f>Tabla3[[#This Row],[PRECIO %      en $]]*Tabla3[[#This Row],[PEDIDO ]]</f>
        <v>0</v>
      </c>
      <c r="W126" s="57">
        <f>Tabla3[[#This Row],[PRECIO CON DESCT.]]*Tabla3[[#This Row],[PEDIDO ]]</f>
        <v>0</v>
      </c>
      <c r="X126" s="58">
        <f>Tabla3[[#This Row],[PRECIO SIN %]]*Tabla3[[#This Row],[PEDIDO ]]</f>
        <v>0</v>
      </c>
      <c r="Y126" s="28"/>
      <c r="Z126" s="131"/>
      <c r="AA126" s="131"/>
      <c r="AB126" s="131"/>
      <c r="AC126" s="28"/>
      <c r="AD126" s="28"/>
      <c r="AE126" s="28"/>
      <c r="AF126" s="28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20"/>
    </row>
    <row r="127" spans="1:153" s="3" customFormat="1" ht="33" customHeight="1" x14ac:dyDescent="0.4">
      <c r="A127" s="124">
        <v>7592637397064</v>
      </c>
      <c r="B127" s="51" t="s">
        <v>52</v>
      </c>
      <c r="C127" s="51" t="s">
        <v>73</v>
      </c>
      <c r="D1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7" s="118" t="s">
        <v>645</v>
      </c>
      <c r="F127" s="75" t="s">
        <v>537</v>
      </c>
      <c r="G1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7" s="77">
        <v>62</v>
      </c>
      <c r="J127" s="52">
        <v>7.5555599999999998</v>
      </c>
      <c r="K127" s="53">
        <f>Tabla3[[#This Row],[PRECIOS]]-Tabla3[[#This Row],[PRECIOS]]*10%</f>
        <v>6.8000039999999995</v>
      </c>
      <c r="L127" s="101"/>
      <c r="M127" s="54"/>
      <c r="N127" s="55">
        <f>IFERROR(Tabla3[[#This Row],[PRECIOS]]-Tabla3[[#This Row],[PRECIOS]]*Tabla3[[#This Row],[% PRODUCTO]]," ")</f>
        <v>7.5555599999999998</v>
      </c>
      <c r="O127" s="54"/>
      <c r="P127" s="55">
        <f>IFERROR(Tabla3[[#This Row],[OCULTAR2]]-Tabla3[[#This Row],[OCULTAR2]]*Tabla3[[#This Row],[% LÍNEA]]," ")</f>
        <v>7.5555599999999998</v>
      </c>
      <c r="Q127" s="56">
        <f>IFERROR(Tabla3[[#This Row],[% PRODUCTO]]+Tabla3[[#This Row],[% LÍNEA]]," ")</f>
        <v>0</v>
      </c>
      <c r="R127" s="53">
        <f>Tabla3[[#This Row],[OCULTAR3]]</f>
        <v>7.5555599999999998</v>
      </c>
      <c r="S127" s="53">
        <f>Tabla3[[#This Row],[PRECIO SIN %]]-Tabla3[[#This Row],[PRECIO SIN %]]*10%</f>
        <v>6.8000039999999995</v>
      </c>
      <c r="T127" s="80">
        <f>(Tabla3[[#This Row],[PRECIO CON DESCT.]]-(Tabla3[[#This Row],[PRECIO CON DESCT.]]*$T$6))</f>
        <v>4.2840025199999996</v>
      </c>
      <c r="U127" s="96"/>
      <c r="V127" s="94">
        <f>Tabla3[[#This Row],[PRECIO %      en $]]*Tabla3[[#This Row],[PEDIDO ]]</f>
        <v>0</v>
      </c>
      <c r="W127" s="57">
        <f>Tabla3[[#This Row],[PRECIO CON DESCT.]]*Tabla3[[#This Row],[PEDIDO ]]</f>
        <v>0</v>
      </c>
      <c r="X127" s="58">
        <f>Tabla3[[#This Row],[PRECIO SIN %]]*Tabla3[[#This Row],[PEDIDO ]]</f>
        <v>0</v>
      </c>
      <c r="Y127" s="28"/>
      <c r="Z127" s="131"/>
      <c r="AA127" s="131"/>
      <c r="AB127" s="131"/>
      <c r="AC127" s="28"/>
      <c r="AD127" s="28"/>
      <c r="AE127" s="28"/>
      <c r="AF127" s="28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20"/>
    </row>
    <row r="128" spans="1:153" s="3" customFormat="1" ht="33" customHeight="1" x14ac:dyDescent="0.4">
      <c r="A128" s="125">
        <v>791466996371</v>
      </c>
      <c r="B128" s="59" t="s">
        <v>52</v>
      </c>
      <c r="C128" s="59" t="s">
        <v>54</v>
      </c>
      <c r="D1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8" s="119" t="s">
        <v>646</v>
      </c>
      <c r="F128" s="76" t="s">
        <v>537</v>
      </c>
      <c r="G1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8" s="78">
        <v>221</v>
      </c>
      <c r="J128" s="52">
        <v>1.0555600000000001</v>
      </c>
      <c r="K128" s="60">
        <f>Tabla3[[#This Row],[PRECIOS]]-Tabla3[[#This Row],[PRECIOS]]*10%</f>
        <v>0.95000400000000007</v>
      </c>
      <c r="L128" s="101"/>
      <c r="M128" s="61"/>
      <c r="N128" s="55">
        <f>IFERROR(Tabla3[[#This Row],[PRECIOS]]-Tabla3[[#This Row],[PRECIOS]]*Tabla3[[#This Row],[% PRODUCTO]]," ")</f>
        <v>1.0555600000000001</v>
      </c>
      <c r="O128" s="61"/>
      <c r="P128" s="55">
        <f>IFERROR(Tabla3[[#This Row],[OCULTAR2]]-Tabla3[[#This Row],[OCULTAR2]]*Tabla3[[#This Row],[% LÍNEA]]," ")</f>
        <v>1.0555600000000001</v>
      </c>
      <c r="Q128" s="56">
        <f>IFERROR(Tabla3[[#This Row],[% PRODUCTO]]+Tabla3[[#This Row],[% LÍNEA]]," ")</f>
        <v>0</v>
      </c>
      <c r="R128" s="60">
        <f>Tabla3[[#This Row],[OCULTAR3]]</f>
        <v>1.0555600000000001</v>
      </c>
      <c r="S128" s="60">
        <f>Tabla3[[#This Row],[PRECIO SIN %]]-Tabla3[[#This Row],[PRECIO SIN %]]*10%</f>
        <v>0.95000400000000007</v>
      </c>
      <c r="T128" s="80">
        <f>(Tabla3[[#This Row],[PRECIO CON DESCT.]]-(Tabla3[[#This Row],[PRECIO CON DESCT.]]*$T$6))</f>
        <v>0.59850252000000004</v>
      </c>
      <c r="U128" s="96"/>
      <c r="V128" s="94">
        <f>Tabla3[[#This Row],[PRECIO %      en $]]*Tabla3[[#This Row],[PEDIDO ]]</f>
        <v>0</v>
      </c>
      <c r="W128" s="57">
        <f>Tabla3[[#This Row],[PRECIO CON DESCT.]]*Tabla3[[#This Row],[PEDIDO ]]</f>
        <v>0</v>
      </c>
      <c r="X128" s="58">
        <f>Tabla3[[#This Row],[PRECIO SIN %]]*Tabla3[[#This Row],[PEDIDO ]]</f>
        <v>0</v>
      </c>
      <c r="Y128" s="28"/>
      <c r="Z128" s="131"/>
      <c r="AA128" s="131"/>
      <c r="AB128" s="131"/>
      <c r="AC128" s="28"/>
      <c r="AD128" s="28"/>
      <c r="AE128" s="28"/>
      <c r="AF128" s="28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20"/>
    </row>
    <row r="129" spans="1:153" s="3" customFormat="1" ht="33" customHeight="1" x14ac:dyDescent="0.4">
      <c r="A129" s="124">
        <v>7592013200094</v>
      </c>
      <c r="B129" s="51" t="s">
        <v>52</v>
      </c>
      <c r="C129" s="51" t="s">
        <v>97</v>
      </c>
      <c r="D1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9" s="118" t="s">
        <v>647</v>
      </c>
      <c r="F129" s="75" t="s">
        <v>537</v>
      </c>
      <c r="G1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9" s="77">
        <v>196</v>
      </c>
      <c r="J129" s="52">
        <v>1.38889</v>
      </c>
      <c r="K129" s="53">
        <f>Tabla3[[#This Row],[PRECIOS]]-Tabla3[[#This Row],[PRECIOS]]*10%</f>
        <v>1.2500009999999999</v>
      </c>
      <c r="L129" s="101"/>
      <c r="M129" s="54"/>
      <c r="N129" s="55">
        <f>IFERROR(Tabla3[[#This Row],[PRECIOS]]-Tabla3[[#This Row],[PRECIOS]]*Tabla3[[#This Row],[% PRODUCTO]]," ")</f>
        <v>1.38889</v>
      </c>
      <c r="O129" s="54"/>
      <c r="P129" s="55">
        <f>IFERROR(Tabla3[[#This Row],[OCULTAR2]]-Tabla3[[#This Row],[OCULTAR2]]*Tabla3[[#This Row],[% LÍNEA]]," ")</f>
        <v>1.38889</v>
      </c>
      <c r="Q129" s="56">
        <f>IFERROR(Tabla3[[#This Row],[% PRODUCTO]]+Tabla3[[#This Row],[% LÍNEA]]," ")</f>
        <v>0</v>
      </c>
      <c r="R129" s="53">
        <f>Tabla3[[#This Row],[OCULTAR3]]</f>
        <v>1.38889</v>
      </c>
      <c r="S129" s="53">
        <f>Tabla3[[#This Row],[PRECIO SIN %]]-Tabla3[[#This Row],[PRECIO SIN %]]*10%</f>
        <v>1.2500009999999999</v>
      </c>
      <c r="T129" s="80">
        <f>(Tabla3[[#This Row],[PRECIO CON DESCT.]]-(Tabla3[[#This Row],[PRECIO CON DESCT.]]*$T$6))</f>
        <v>0.78750063000000003</v>
      </c>
      <c r="U129" s="96"/>
      <c r="V129" s="94">
        <f>Tabla3[[#This Row],[PRECIO %      en $]]*Tabla3[[#This Row],[PEDIDO ]]</f>
        <v>0</v>
      </c>
      <c r="W129" s="57">
        <f>Tabla3[[#This Row],[PRECIO CON DESCT.]]*Tabla3[[#This Row],[PEDIDO ]]</f>
        <v>0</v>
      </c>
      <c r="X129" s="58">
        <f>Tabla3[[#This Row],[PRECIO SIN %]]*Tabla3[[#This Row],[PEDIDO ]]</f>
        <v>0</v>
      </c>
      <c r="Y129" s="28"/>
      <c r="Z129" s="131"/>
      <c r="AA129" s="131"/>
      <c r="AB129" s="131"/>
      <c r="AC129" s="28"/>
      <c r="AD129" s="28"/>
      <c r="AE129" s="28"/>
      <c r="AF129" s="28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20"/>
    </row>
    <row r="130" spans="1:153" s="3" customFormat="1" ht="33" customHeight="1" x14ac:dyDescent="0.4">
      <c r="A130" s="125">
        <v>7598252101055</v>
      </c>
      <c r="B130" s="59" t="s">
        <v>52</v>
      </c>
      <c r="C130" s="59" t="s">
        <v>56</v>
      </c>
      <c r="D1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0" s="119" t="s">
        <v>648</v>
      </c>
      <c r="F130" s="76" t="s">
        <v>537</v>
      </c>
      <c r="G1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0" s="78">
        <v>214</v>
      </c>
      <c r="J130" s="52">
        <v>1.4777800000000001</v>
      </c>
      <c r="K130" s="60">
        <f>Tabla3[[#This Row],[PRECIOS]]-Tabla3[[#This Row],[PRECIOS]]*10%</f>
        <v>1.3300020000000001</v>
      </c>
      <c r="L130" s="101"/>
      <c r="M130" s="61"/>
      <c r="N130" s="55">
        <f>IFERROR(Tabla3[[#This Row],[PRECIOS]]-Tabla3[[#This Row],[PRECIOS]]*Tabla3[[#This Row],[% PRODUCTO]]," ")</f>
        <v>1.4777800000000001</v>
      </c>
      <c r="O130" s="61"/>
      <c r="P130" s="55">
        <f>IFERROR(Tabla3[[#This Row],[OCULTAR2]]-Tabla3[[#This Row],[OCULTAR2]]*Tabla3[[#This Row],[% LÍNEA]]," ")</f>
        <v>1.4777800000000001</v>
      </c>
      <c r="Q130" s="56">
        <f>IFERROR(Tabla3[[#This Row],[% PRODUCTO]]+Tabla3[[#This Row],[% LÍNEA]]," ")</f>
        <v>0</v>
      </c>
      <c r="R130" s="60">
        <f>Tabla3[[#This Row],[OCULTAR3]]</f>
        <v>1.4777800000000001</v>
      </c>
      <c r="S130" s="60">
        <f>Tabla3[[#This Row],[PRECIO SIN %]]-Tabla3[[#This Row],[PRECIO SIN %]]*10%</f>
        <v>1.3300020000000001</v>
      </c>
      <c r="T130" s="80">
        <f>(Tabla3[[#This Row],[PRECIO CON DESCT.]]-(Tabla3[[#This Row],[PRECIO CON DESCT.]]*$T$6))</f>
        <v>0.83790126000000009</v>
      </c>
      <c r="U130" s="96"/>
      <c r="V130" s="94">
        <f>Tabla3[[#This Row],[PRECIO %      en $]]*Tabla3[[#This Row],[PEDIDO ]]</f>
        <v>0</v>
      </c>
      <c r="W130" s="57">
        <f>Tabla3[[#This Row],[PRECIO CON DESCT.]]*Tabla3[[#This Row],[PEDIDO ]]</f>
        <v>0</v>
      </c>
      <c r="X130" s="58">
        <f>Tabla3[[#This Row],[PRECIO SIN %]]*Tabla3[[#This Row],[PEDIDO ]]</f>
        <v>0</v>
      </c>
      <c r="Y130" s="28"/>
      <c r="Z130" s="99"/>
      <c r="AA130" s="99"/>
      <c r="AB130" s="99"/>
      <c r="AC130" s="28"/>
      <c r="AD130" s="28"/>
      <c r="AE130" s="28"/>
      <c r="AF130" s="28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20"/>
    </row>
    <row r="131" spans="1:153" s="3" customFormat="1" ht="33" customHeight="1" x14ac:dyDescent="0.4">
      <c r="A131" s="124">
        <v>769503927770</v>
      </c>
      <c r="B131" s="51" t="s">
        <v>52</v>
      </c>
      <c r="C131" s="51" t="s">
        <v>61</v>
      </c>
      <c r="D1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1" s="118" t="s">
        <v>649</v>
      </c>
      <c r="F131" s="75" t="s">
        <v>537</v>
      </c>
      <c r="G1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1" s="77">
        <v>116</v>
      </c>
      <c r="J131" s="52">
        <v>1.4444399999999999</v>
      </c>
      <c r="K131" s="53">
        <f>Tabla3[[#This Row],[PRECIOS]]-Tabla3[[#This Row],[PRECIOS]]*10%</f>
        <v>1.2999959999999999</v>
      </c>
      <c r="L131" s="101"/>
      <c r="M131" s="54"/>
      <c r="N131" s="55">
        <f>IFERROR(Tabla3[[#This Row],[PRECIOS]]-Tabla3[[#This Row],[PRECIOS]]*Tabla3[[#This Row],[% PRODUCTO]]," ")</f>
        <v>1.4444399999999999</v>
      </c>
      <c r="O131" s="54"/>
      <c r="P131" s="55">
        <f>IFERROR(Tabla3[[#This Row],[OCULTAR2]]-Tabla3[[#This Row],[OCULTAR2]]*Tabla3[[#This Row],[% LÍNEA]]," ")</f>
        <v>1.4444399999999999</v>
      </c>
      <c r="Q131" s="56">
        <f>IFERROR(Tabla3[[#This Row],[% PRODUCTO]]+Tabla3[[#This Row],[% LÍNEA]]," ")</f>
        <v>0</v>
      </c>
      <c r="R131" s="53">
        <f>Tabla3[[#This Row],[OCULTAR3]]</f>
        <v>1.4444399999999999</v>
      </c>
      <c r="S131" s="53">
        <f>Tabla3[[#This Row],[PRECIO SIN %]]-Tabla3[[#This Row],[PRECIO SIN %]]*10%</f>
        <v>1.2999959999999999</v>
      </c>
      <c r="T131" s="80">
        <f>(Tabla3[[#This Row],[PRECIO CON DESCT.]]-(Tabla3[[#This Row],[PRECIO CON DESCT.]]*$T$6))</f>
        <v>0.81899747999999994</v>
      </c>
      <c r="U131" s="96"/>
      <c r="V131" s="94">
        <f>Tabla3[[#This Row],[PRECIO %      en $]]*Tabla3[[#This Row],[PEDIDO ]]</f>
        <v>0</v>
      </c>
      <c r="W131" s="57">
        <f>Tabla3[[#This Row],[PRECIO CON DESCT.]]*Tabla3[[#This Row],[PEDIDO ]]</f>
        <v>0</v>
      </c>
      <c r="X131" s="58">
        <f>Tabla3[[#This Row],[PRECIO SIN %]]*Tabla3[[#This Row],[PEDIDO ]]</f>
        <v>0</v>
      </c>
      <c r="Y131" s="28"/>
      <c r="Z131" s="99"/>
      <c r="AA131" s="99"/>
      <c r="AB131" s="99"/>
      <c r="AC131" s="28"/>
      <c r="AD131" s="28"/>
      <c r="AE131" s="28"/>
      <c r="AF131" s="28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20"/>
    </row>
    <row r="132" spans="1:153" s="3" customFormat="1" ht="33" customHeight="1" x14ac:dyDescent="0.4">
      <c r="A132" s="125">
        <v>736372230249</v>
      </c>
      <c r="B132" s="59" t="s">
        <v>52</v>
      </c>
      <c r="C132" s="59" t="s">
        <v>62</v>
      </c>
      <c r="D1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2" s="119" t="s">
        <v>650</v>
      </c>
      <c r="F132" s="76" t="s">
        <v>537</v>
      </c>
      <c r="G1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2" s="78">
        <v>1841</v>
      </c>
      <c r="J132" s="52">
        <v>1.42222</v>
      </c>
      <c r="K132" s="60">
        <f>Tabla3[[#This Row],[PRECIOS]]-Tabla3[[#This Row],[PRECIOS]]*10%</f>
        <v>1.279998</v>
      </c>
      <c r="L132" s="101"/>
      <c r="M132" s="61"/>
      <c r="N132" s="55">
        <f>IFERROR(Tabla3[[#This Row],[PRECIOS]]-Tabla3[[#This Row],[PRECIOS]]*Tabla3[[#This Row],[% PRODUCTO]]," ")</f>
        <v>1.42222</v>
      </c>
      <c r="O132" s="61"/>
      <c r="P132" s="55">
        <f>IFERROR(Tabla3[[#This Row],[OCULTAR2]]-Tabla3[[#This Row],[OCULTAR2]]*Tabla3[[#This Row],[% LÍNEA]]," ")</f>
        <v>1.42222</v>
      </c>
      <c r="Q132" s="56">
        <f>IFERROR(Tabla3[[#This Row],[% PRODUCTO]]+Tabla3[[#This Row],[% LÍNEA]]," ")</f>
        <v>0</v>
      </c>
      <c r="R132" s="60">
        <f>Tabla3[[#This Row],[OCULTAR3]]</f>
        <v>1.42222</v>
      </c>
      <c r="S132" s="60">
        <f>Tabla3[[#This Row],[PRECIO SIN %]]-Tabla3[[#This Row],[PRECIO SIN %]]*10%</f>
        <v>1.279998</v>
      </c>
      <c r="T132" s="80">
        <f>(Tabla3[[#This Row],[PRECIO CON DESCT.]]-(Tabla3[[#This Row],[PRECIO CON DESCT.]]*$T$6))</f>
        <v>0.80639874</v>
      </c>
      <c r="U132" s="96"/>
      <c r="V132" s="94">
        <f>Tabla3[[#This Row],[PRECIO %      en $]]*Tabla3[[#This Row],[PEDIDO ]]</f>
        <v>0</v>
      </c>
      <c r="W132" s="57">
        <f>Tabla3[[#This Row],[PRECIO CON DESCT.]]*Tabla3[[#This Row],[PEDIDO ]]</f>
        <v>0</v>
      </c>
      <c r="X132" s="58">
        <f>Tabla3[[#This Row],[PRECIO SIN %]]*Tabla3[[#This Row],[PEDIDO ]]</f>
        <v>0</v>
      </c>
      <c r="Y132" s="28"/>
      <c r="Z132" s="99"/>
      <c r="AA132" s="99"/>
      <c r="AB132" s="99"/>
      <c r="AC132" s="28"/>
      <c r="AD132" s="28"/>
      <c r="AE132" s="28"/>
      <c r="AF132" s="28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20"/>
    </row>
    <row r="133" spans="1:153" s="3" customFormat="1" ht="33" customHeight="1" x14ac:dyDescent="0.4">
      <c r="A133" s="124">
        <v>7597285000373</v>
      </c>
      <c r="B133" s="51" t="s">
        <v>52</v>
      </c>
      <c r="C133" s="51" t="s">
        <v>85</v>
      </c>
      <c r="D1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3" s="118" t="s">
        <v>651</v>
      </c>
      <c r="F133" s="75" t="s">
        <v>537</v>
      </c>
      <c r="G1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3" s="77">
        <v>369</v>
      </c>
      <c r="J133" s="52">
        <v>1.8</v>
      </c>
      <c r="K133" s="53">
        <f>Tabla3[[#This Row],[PRECIOS]]-Tabla3[[#This Row],[PRECIOS]]*10%</f>
        <v>1.62</v>
      </c>
      <c r="L133" s="101"/>
      <c r="M133" s="54"/>
      <c r="N133" s="55">
        <f>IFERROR(Tabla3[[#This Row],[PRECIOS]]-Tabla3[[#This Row],[PRECIOS]]*Tabla3[[#This Row],[% PRODUCTO]]," ")</f>
        <v>1.8</v>
      </c>
      <c r="O133" s="54"/>
      <c r="P133" s="55">
        <f>IFERROR(Tabla3[[#This Row],[OCULTAR2]]-Tabla3[[#This Row],[OCULTAR2]]*Tabla3[[#This Row],[% LÍNEA]]," ")</f>
        <v>1.8</v>
      </c>
      <c r="Q133" s="56">
        <f>IFERROR(Tabla3[[#This Row],[% PRODUCTO]]+Tabla3[[#This Row],[% LÍNEA]]," ")</f>
        <v>0</v>
      </c>
      <c r="R133" s="53">
        <f>Tabla3[[#This Row],[OCULTAR3]]</f>
        <v>1.8</v>
      </c>
      <c r="S133" s="53">
        <f>Tabla3[[#This Row],[PRECIO SIN %]]-Tabla3[[#This Row],[PRECIO SIN %]]*10%</f>
        <v>1.62</v>
      </c>
      <c r="T133" s="80">
        <f>(Tabla3[[#This Row],[PRECIO CON DESCT.]]-(Tabla3[[#This Row],[PRECIO CON DESCT.]]*$T$6))</f>
        <v>1.0206</v>
      </c>
      <c r="U133" s="96"/>
      <c r="V133" s="94">
        <f>Tabla3[[#This Row],[PRECIO %      en $]]*Tabla3[[#This Row],[PEDIDO ]]</f>
        <v>0</v>
      </c>
      <c r="W133" s="57">
        <f>Tabla3[[#This Row],[PRECIO CON DESCT.]]*Tabla3[[#This Row],[PEDIDO ]]</f>
        <v>0</v>
      </c>
      <c r="X133" s="58">
        <f>Tabla3[[#This Row],[PRECIO SIN %]]*Tabla3[[#This Row],[PEDIDO ]]</f>
        <v>0</v>
      </c>
      <c r="Y133" s="28"/>
      <c r="Z133" s="99"/>
      <c r="AA133" s="99"/>
      <c r="AB133" s="99"/>
      <c r="AC133" s="28"/>
      <c r="AD133" s="28"/>
      <c r="AE133" s="28"/>
      <c r="AF133" s="28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20"/>
    </row>
    <row r="134" spans="1:153" s="3" customFormat="1" ht="33" customHeight="1" x14ac:dyDescent="0.4">
      <c r="A134" s="125">
        <v>6942189304378</v>
      </c>
      <c r="B134" s="59" t="s">
        <v>52</v>
      </c>
      <c r="C134" s="59" t="s">
        <v>72</v>
      </c>
      <c r="D1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4" s="119" t="s">
        <v>652</v>
      </c>
      <c r="F134" s="76" t="s">
        <v>537</v>
      </c>
      <c r="G1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4" s="78">
        <v>14</v>
      </c>
      <c r="J134" s="52">
        <v>0.88888999999999996</v>
      </c>
      <c r="K134" s="60">
        <f>Tabla3[[#This Row],[PRECIOS]]-Tabla3[[#This Row],[PRECIOS]]*10%</f>
        <v>0.80000099999999996</v>
      </c>
      <c r="L134" s="101"/>
      <c r="M134" s="61"/>
      <c r="N134" s="55">
        <f>IFERROR(Tabla3[[#This Row],[PRECIOS]]-Tabla3[[#This Row],[PRECIOS]]*Tabla3[[#This Row],[% PRODUCTO]]," ")</f>
        <v>0.88888999999999996</v>
      </c>
      <c r="O134" s="61"/>
      <c r="P134" s="55">
        <f>IFERROR(Tabla3[[#This Row],[OCULTAR2]]-Tabla3[[#This Row],[OCULTAR2]]*Tabla3[[#This Row],[% LÍNEA]]," ")</f>
        <v>0.88888999999999996</v>
      </c>
      <c r="Q134" s="56">
        <f>IFERROR(Tabla3[[#This Row],[% PRODUCTO]]+Tabla3[[#This Row],[% LÍNEA]]," ")</f>
        <v>0</v>
      </c>
      <c r="R134" s="60">
        <f>Tabla3[[#This Row],[OCULTAR3]]</f>
        <v>0.88888999999999996</v>
      </c>
      <c r="S134" s="60">
        <f>Tabla3[[#This Row],[PRECIO SIN %]]-Tabla3[[#This Row],[PRECIO SIN %]]*10%</f>
        <v>0.80000099999999996</v>
      </c>
      <c r="T134" s="80">
        <f>(Tabla3[[#This Row],[PRECIO CON DESCT.]]-(Tabla3[[#This Row],[PRECIO CON DESCT.]]*$T$6))</f>
        <v>0.50400062999999995</v>
      </c>
      <c r="U134" s="96"/>
      <c r="V134" s="94">
        <f>Tabla3[[#This Row],[PRECIO %      en $]]*Tabla3[[#This Row],[PEDIDO ]]</f>
        <v>0</v>
      </c>
      <c r="W134" s="57">
        <f>Tabla3[[#This Row],[PRECIO CON DESCT.]]*Tabla3[[#This Row],[PEDIDO ]]</f>
        <v>0</v>
      </c>
      <c r="X134" s="58">
        <f>Tabla3[[#This Row],[PRECIO SIN %]]*Tabla3[[#This Row],[PEDIDO ]]</f>
        <v>0</v>
      </c>
      <c r="Y134" s="28"/>
      <c r="Z134" s="99"/>
      <c r="AA134" s="99"/>
      <c r="AB134" s="99"/>
      <c r="AC134" s="28"/>
      <c r="AD134" s="28"/>
      <c r="AE134" s="28"/>
      <c r="AF134" s="28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20"/>
    </row>
    <row r="135" spans="1:153" s="3" customFormat="1" ht="33" customHeight="1" x14ac:dyDescent="0.4">
      <c r="A135" s="124">
        <v>7592637006683</v>
      </c>
      <c r="B135" s="51" t="s">
        <v>52</v>
      </c>
      <c r="C135" s="51" t="s">
        <v>73</v>
      </c>
      <c r="D1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5" s="118" t="s">
        <v>653</v>
      </c>
      <c r="F135" s="75" t="s">
        <v>537</v>
      </c>
      <c r="G1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5" s="77">
        <v>276</v>
      </c>
      <c r="J135" s="52">
        <v>12.55556</v>
      </c>
      <c r="K135" s="53">
        <f>Tabla3[[#This Row],[PRECIOS]]-Tabla3[[#This Row],[PRECIOS]]*10%</f>
        <v>11.300003999999999</v>
      </c>
      <c r="L135" s="101"/>
      <c r="M135" s="54"/>
      <c r="N135" s="55">
        <f>IFERROR(Tabla3[[#This Row],[PRECIOS]]-Tabla3[[#This Row],[PRECIOS]]*Tabla3[[#This Row],[% PRODUCTO]]," ")</f>
        <v>12.55556</v>
      </c>
      <c r="O135" s="54"/>
      <c r="P135" s="55">
        <f>IFERROR(Tabla3[[#This Row],[OCULTAR2]]-Tabla3[[#This Row],[OCULTAR2]]*Tabla3[[#This Row],[% LÍNEA]]," ")</f>
        <v>12.55556</v>
      </c>
      <c r="Q135" s="56">
        <f>IFERROR(Tabla3[[#This Row],[% PRODUCTO]]+Tabla3[[#This Row],[% LÍNEA]]," ")</f>
        <v>0</v>
      </c>
      <c r="R135" s="53">
        <f>Tabla3[[#This Row],[OCULTAR3]]</f>
        <v>12.55556</v>
      </c>
      <c r="S135" s="53">
        <f>Tabla3[[#This Row],[PRECIO SIN %]]-Tabla3[[#This Row],[PRECIO SIN %]]*10%</f>
        <v>11.300003999999999</v>
      </c>
      <c r="T135" s="80">
        <f>(Tabla3[[#This Row],[PRECIO CON DESCT.]]-(Tabla3[[#This Row],[PRECIO CON DESCT.]]*$T$6))</f>
        <v>7.1190025199999996</v>
      </c>
      <c r="U135" s="96"/>
      <c r="V135" s="94">
        <f>Tabla3[[#This Row],[PRECIO %      en $]]*Tabla3[[#This Row],[PEDIDO ]]</f>
        <v>0</v>
      </c>
      <c r="W135" s="57">
        <f>Tabla3[[#This Row],[PRECIO CON DESCT.]]*Tabla3[[#This Row],[PEDIDO ]]</f>
        <v>0</v>
      </c>
      <c r="X135" s="58">
        <f>Tabla3[[#This Row],[PRECIO SIN %]]*Tabla3[[#This Row],[PEDIDO ]]</f>
        <v>0</v>
      </c>
      <c r="Y135" s="28"/>
      <c r="Z135" s="99"/>
      <c r="AA135" s="99"/>
      <c r="AB135" s="99"/>
      <c r="AC135" s="28"/>
      <c r="AD135" s="28"/>
      <c r="AE135" s="28"/>
      <c r="AF135" s="28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20"/>
    </row>
    <row r="136" spans="1:153" s="3" customFormat="1" ht="33" customHeight="1" x14ac:dyDescent="0.4">
      <c r="A136" s="125">
        <v>7592601303640</v>
      </c>
      <c r="B136" s="59" t="s">
        <v>52</v>
      </c>
      <c r="C136" s="59" t="s">
        <v>98</v>
      </c>
      <c r="D1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6" s="119" t="s">
        <v>654</v>
      </c>
      <c r="F136" s="76" t="s">
        <v>537</v>
      </c>
      <c r="G1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6" s="78">
        <v>235</v>
      </c>
      <c r="J136" s="52">
        <v>3.4444400000000002</v>
      </c>
      <c r="K136" s="60">
        <f>Tabla3[[#This Row],[PRECIOS]]-Tabla3[[#This Row],[PRECIOS]]*10%</f>
        <v>3.099996</v>
      </c>
      <c r="L136" s="101"/>
      <c r="M136" s="61"/>
      <c r="N136" s="55">
        <f>IFERROR(Tabla3[[#This Row],[PRECIOS]]-Tabla3[[#This Row],[PRECIOS]]*Tabla3[[#This Row],[% PRODUCTO]]," ")</f>
        <v>3.4444400000000002</v>
      </c>
      <c r="O136" s="61"/>
      <c r="P136" s="55">
        <f>IFERROR(Tabla3[[#This Row],[OCULTAR2]]-Tabla3[[#This Row],[OCULTAR2]]*Tabla3[[#This Row],[% LÍNEA]]," ")</f>
        <v>3.4444400000000002</v>
      </c>
      <c r="Q136" s="56">
        <f>IFERROR(Tabla3[[#This Row],[% PRODUCTO]]+Tabla3[[#This Row],[% LÍNEA]]," ")</f>
        <v>0</v>
      </c>
      <c r="R136" s="60">
        <f>Tabla3[[#This Row],[OCULTAR3]]</f>
        <v>3.4444400000000002</v>
      </c>
      <c r="S136" s="60">
        <f>Tabla3[[#This Row],[PRECIO SIN %]]-Tabla3[[#This Row],[PRECIO SIN %]]*10%</f>
        <v>3.099996</v>
      </c>
      <c r="T136" s="80">
        <f>(Tabla3[[#This Row],[PRECIO CON DESCT.]]-(Tabla3[[#This Row],[PRECIO CON DESCT.]]*$T$6))</f>
        <v>1.9529974800000001</v>
      </c>
      <c r="U136" s="96"/>
      <c r="V136" s="94">
        <f>Tabla3[[#This Row],[PRECIO %      en $]]*Tabla3[[#This Row],[PEDIDO ]]</f>
        <v>0</v>
      </c>
      <c r="W136" s="57">
        <f>Tabla3[[#This Row],[PRECIO CON DESCT.]]*Tabla3[[#This Row],[PEDIDO ]]</f>
        <v>0</v>
      </c>
      <c r="X136" s="58">
        <f>Tabla3[[#This Row],[PRECIO SIN %]]*Tabla3[[#This Row],[PEDIDO ]]</f>
        <v>0</v>
      </c>
      <c r="Y136" s="28"/>
      <c r="Z136" s="99"/>
      <c r="AA136" s="99"/>
      <c r="AB136" s="99"/>
      <c r="AC136" s="28"/>
      <c r="AD136" s="28"/>
      <c r="AE136" s="28"/>
      <c r="AF136" s="28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20"/>
    </row>
    <row r="137" spans="1:153" s="3" customFormat="1" ht="33" customHeight="1" x14ac:dyDescent="0.4">
      <c r="A137" s="124">
        <v>8906150831582</v>
      </c>
      <c r="B137" s="51" t="s">
        <v>52</v>
      </c>
      <c r="C137" s="51" t="s">
        <v>78</v>
      </c>
      <c r="D1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7" s="118" t="s">
        <v>655</v>
      </c>
      <c r="F137" s="75" t="s">
        <v>537</v>
      </c>
      <c r="G1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7" s="77">
        <v>82</v>
      </c>
      <c r="J137" s="52">
        <v>3.3333300000000001</v>
      </c>
      <c r="K137" s="53">
        <f>Tabla3[[#This Row],[PRECIOS]]-Tabla3[[#This Row],[PRECIOS]]*10%</f>
        <v>2.999997</v>
      </c>
      <c r="L137" s="101"/>
      <c r="M137" s="54"/>
      <c r="N137" s="55">
        <f>IFERROR(Tabla3[[#This Row],[PRECIOS]]-Tabla3[[#This Row],[PRECIOS]]*Tabla3[[#This Row],[% PRODUCTO]]," ")</f>
        <v>3.3333300000000001</v>
      </c>
      <c r="O137" s="54"/>
      <c r="P137" s="55">
        <f>IFERROR(Tabla3[[#This Row],[OCULTAR2]]-Tabla3[[#This Row],[OCULTAR2]]*Tabla3[[#This Row],[% LÍNEA]]," ")</f>
        <v>3.3333300000000001</v>
      </c>
      <c r="Q137" s="56">
        <f>IFERROR(Tabla3[[#This Row],[% PRODUCTO]]+Tabla3[[#This Row],[% LÍNEA]]," ")</f>
        <v>0</v>
      </c>
      <c r="R137" s="53">
        <f>Tabla3[[#This Row],[OCULTAR3]]</f>
        <v>3.3333300000000001</v>
      </c>
      <c r="S137" s="53">
        <f>Tabla3[[#This Row],[PRECIO SIN %]]-Tabla3[[#This Row],[PRECIO SIN %]]*10%</f>
        <v>2.999997</v>
      </c>
      <c r="T137" s="80">
        <f>(Tabla3[[#This Row],[PRECIO CON DESCT.]]-(Tabla3[[#This Row],[PRECIO CON DESCT.]]*$T$6))</f>
        <v>1.8899981100000001</v>
      </c>
      <c r="U137" s="96"/>
      <c r="V137" s="94">
        <f>Tabla3[[#This Row],[PRECIO %      en $]]*Tabla3[[#This Row],[PEDIDO ]]</f>
        <v>0</v>
      </c>
      <c r="W137" s="57">
        <f>Tabla3[[#This Row],[PRECIO CON DESCT.]]*Tabla3[[#This Row],[PEDIDO ]]</f>
        <v>0</v>
      </c>
      <c r="X137" s="58">
        <f>Tabla3[[#This Row],[PRECIO SIN %]]*Tabla3[[#This Row],[PEDIDO ]]</f>
        <v>0</v>
      </c>
      <c r="Y137" s="28"/>
      <c r="Z137" s="99"/>
      <c r="AA137" s="99"/>
      <c r="AB137" s="99"/>
      <c r="AC137" s="28"/>
      <c r="AD137" s="28"/>
      <c r="AE137" s="28"/>
      <c r="AF137" s="28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20"/>
    </row>
    <row r="138" spans="1:153" s="3" customFormat="1" ht="33" customHeight="1" x14ac:dyDescent="0.4">
      <c r="A138" s="125">
        <v>7597758000718</v>
      </c>
      <c r="B138" s="59" t="s">
        <v>52</v>
      </c>
      <c r="C138" s="59" t="s">
        <v>67</v>
      </c>
      <c r="D1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8" s="119" t="s">
        <v>656</v>
      </c>
      <c r="F138" s="76" t="s">
        <v>537</v>
      </c>
      <c r="G1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8" s="78">
        <v>262</v>
      </c>
      <c r="J138" s="52">
        <v>2.5444399999999998</v>
      </c>
      <c r="K138" s="60">
        <f>Tabla3[[#This Row],[PRECIOS]]-Tabla3[[#This Row],[PRECIOS]]*10%</f>
        <v>2.2899959999999999</v>
      </c>
      <c r="L138" s="101"/>
      <c r="M138" s="61"/>
      <c r="N138" s="55">
        <f>IFERROR(Tabla3[[#This Row],[PRECIOS]]-Tabla3[[#This Row],[PRECIOS]]*Tabla3[[#This Row],[% PRODUCTO]]," ")</f>
        <v>2.5444399999999998</v>
      </c>
      <c r="O138" s="61"/>
      <c r="P138" s="55">
        <f>IFERROR(Tabla3[[#This Row],[OCULTAR2]]-Tabla3[[#This Row],[OCULTAR2]]*Tabla3[[#This Row],[% LÍNEA]]," ")</f>
        <v>2.5444399999999998</v>
      </c>
      <c r="Q138" s="56">
        <f>IFERROR(Tabla3[[#This Row],[% PRODUCTO]]+Tabla3[[#This Row],[% LÍNEA]]," ")</f>
        <v>0</v>
      </c>
      <c r="R138" s="60">
        <f>Tabla3[[#This Row],[OCULTAR3]]</f>
        <v>2.5444399999999998</v>
      </c>
      <c r="S138" s="60">
        <f>Tabla3[[#This Row],[PRECIO SIN %]]-Tabla3[[#This Row],[PRECIO SIN %]]*10%</f>
        <v>2.2899959999999999</v>
      </c>
      <c r="T138" s="80">
        <f>(Tabla3[[#This Row],[PRECIO CON DESCT.]]-(Tabla3[[#This Row],[PRECIO CON DESCT.]]*$T$6))</f>
        <v>1.4426974800000001</v>
      </c>
      <c r="U138" s="96"/>
      <c r="V138" s="94">
        <f>Tabla3[[#This Row],[PRECIO %      en $]]*Tabla3[[#This Row],[PEDIDO ]]</f>
        <v>0</v>
      </c>
      <c r="W138" s="57">
        <f>Tabla3[[#This Row],[PRECIO CON DESCT.]]*Tabla3[[#This Row],[PEDIDO ]]</f>
        <v>0</v>
      </c>
      <c r="X138" s="58">
        <f>Tabla3[[#This Row],[PRECIO SIN %]]*Tabla3[[#This Row],[PEDIDO ]]</f>
        <v>0</v>
      </c>
      <c r="Y138" s="28"/>
      <c r="Z138" s="28"/>
      <c r="AA138" s="28"/>
      <c r="AB138" s="28"/>
      <c r="AC138" s="28"/>
      <c r="AD138" s="28"/>
      <c r="AE138" s="28"/>
      <c r="AF138" s="28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20"/>
    </row>
    <row r="139" spans="1:153" s="3" customFormat="1" ht="33" customHeight="1" x14ac:dyDescent="0.4">
      <c r="A139" s="124">
        <v>17709315171534</v>
      </c>
      <c r="B139" s="51" t="s">
        <v>52</v>
      </c>
      <c r="C139" s="51" t="s">
        <v>99</v>
      </c>
      <c r="D1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9" s="118" t="s">
        <v>657</v>
      </c>
      <c r="F139" s="75" t="s">
        <v>537</v>
      </c>
      <c r="G1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9" s="77">
        <v>1918</v>
      </c>
      <c r="J139" s="52">
        <v>3</v>
      </c>
      <c r="K139" s="53">
        <f>Tabla3[[#This Row],[PRECIOS]]-Tabla3[[#This Row],[PRECIOS]]*10%</f>
        <v>2.7</v>
      </c>
      <c r="L139" s="101"/>
      <c r="M139" s="54"/>
      <c r="N139" s="55">
        <f>IFERROR(Tabla3[[#This Row],[PRECIOS]]-Tabla3[[#This Row],[PRECIOS]]*Tabla3[[#This Row],[% PRODUCTO]]," ")</f>
        <v>3</v>
      </c>
      <c r="O139" s="54"/>
      <c r="P139" s="55">
        <f>IFERROR(Tabla3[[#This Row],[OCULTAR2]]-Tabla3[[#This Row],[OCULTAR2]]*Tabla3[[#This Row],[% LÍNEA]]," ")</f>
        <v>3</v>
      </c>
      <c r="Q139" s="56">
        <f>IFERROR(Tabla3[[#This Row],[% PRODUCTO]]+Tabla3[[#This Row],[% LÍNEA]]," ")</f>
        <v>0</v>
      </c>
      <c r="R139" s="53">
        <f>Tabla3[[#This Row],[OCULTAR3]]</f>
        <v>3</v>
      </c>
      <c r="S139" s="53">
        <f>Tabla3[[#This Row],[PRECIO SIN %]]-Tabla3[[#This Row],[PRECIO SIN %]]*10%</f>
        <v>2.7</v>
      </c>
      <c r="T139" s="80">
        <f>(Tabla3[[#This Row],[PRECIO CON DESCT.]]-(Tabla3[[#This Row],[PRECIO CON DESCT.]]*$T$6))</f>
        <v>1.7010000000000001</v>
      </c>
      <c r="U139" s="96"/>
      <c r="V139" s="94">
        <f>Tabla3[[#This Row],[PRECIO %      en $]]*Tabla3[[#This Row],[PEDIDO ]]</f>
        <v>0</v>
      </c>
      <c r="W139" s="57">
        <f>Tabla3[[#This Row],[PRECIO CON DESCT.]]*Tabla3[[#This Row],[PEDIDO ]]</f>
        <v>0</v>
      </c>
      <c r="X139" s="58">
        <f>Tabla3[[#This Row],[PRECIO SIN %]]*Tabla3[[#This Row],[PEDIDO ]]</f>
        <v>0</v>
      </c>
      <c r="Y139" s="28"/>
      <c r="Z139" s="28"/>
      <c r="AA139" s="28"/>
      <c r="AB139" s="28"/>
      <c r="AC139" s="28"/>
      <c r="AD139" s="28"/>
      <c r="AE139" s="28"/>
      <c r="AF139" s="28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20"/>
    </row>
    <row r="140" spans="1:153" s="3" customFormat="1" ht="33" customHeight="1" x14ac:dyDescent="0.4">
      <c r="A140" s="125">
        <v>6937861391395</v>
      </c>
      <c r="B140" s="59" t="s">
        <v>52</v>
      </c>
      <c r="C140" s="59" t="s">
        <v>72</v>
      </c>
      <c r="D1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0" s="119" t="s">
        <v>658</v>
      </c>
      <c r="F140" s="76" t="s">
        <v>537</v>
      </c>
      <c r="G1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0" s="78">
        <v>1</v>
      </c>
      <c r="J140" s="52">
        <v>2.88889</v>
      </c>
      <c r="K140" s="60">
        <f>Tabla3[[#This Row],[PRECIOS]]-Tabla3[[#This Row],[PRECIOS]]*10%</f>
        <v>2.6000009999999998</v>
      </c>
      <c r="L140" s="101"/>
      <c r="M140" s="61"/>
      <c r="N140" s="55">
        <f>IFERROR(Tabla3[[#This Row],[PRECIOS]]-Tabla3[[#This Row],[PRECIOS]]*Tabla3[[#This Row],[% PRODUCTO]]," ")</f>
        <v>2.88889</v>
      </c>
      <c r="O140" s="61"/>
      <c r="P140" s="55">
        <f>IFERROR(Tabla3[[#This Row],[OCULTAR2]]-Tabla3[[#This Row],[OCULTAR2]]*Tabla3[[#This Row],[% LÍNEA]]," ")</f>
        <v>2.88889</v>
      </c>
      <c r="Q140" s="56">
        <f>IFERROR(Tabla3[[#This Row],[% PRODUCTO]]+Tabla3[[#This Row],[% LÍNEA]]," ")</f>
        <v>0</v>
      </c>
      <c r="R140" s="60">
        <f>Tabla3[[#This Row],[OCULTAR3]]</f>
        <v>2.88889</v>
      </c>
      <c r="S140" s="60">
        <f>Tabla3[[#This Row],[PRECIO SIN %]]-Tabla3[[#This Row],[PRECIO SIN %]]*10%</f>
        <v>2.6000009999999998</v>
      </c>
      <c r="T140" s="80">
        <f>(Tabla3[[#This Row],[PRECIO CON DESCT.]]-(Tabla3[[#This Row],[PRECIO CON DESCT.]]*$T$6))</f>
        <v>1.6380006299999998</v>
      </c>
      <c r="U140" s="96"/>
      <c r="V140" s="94">
        <f>Tabla3[[#This Row],[PRECIO %      en $]]*Tabla3[[#This Row],[PEDIDO ]]</f>
        <v>0</v>
      </c>
      <c r="W140" s="57">
        <f>Tabla3[[#This Row],[PRECIO CON DESCT.]]*Tabla3[[#This Row],[PEDIDO ]]</f>
        <v>0</v>
      </c>
      <c r="X140" s="58">
        <f>Tabla3[[#This Row],[PRECIO SIN %]]*Tabla3[[#This Row],[PEDIDO ]]</f>
        <v>0</v>
      </c>
      <c r="Y140" s="28"/>
      <c r="Z140" s="28"/>
      <c r="AA140" s="28"/>
      <c r="AB140" s="28"/>
      <c r="AC140" s="28"/>
      <c r="AD140" s="28"/>
      <c r="AE140" s="28"/>
      <c r="AF140" s="28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20"/>
    </row>
    <row r="141" spans="1:153" s="3" customFormat="1" ht="33" customHeight="1" x14ac:dyDescent="0.4">
      <c r="A141" s="124">
        <v>7591585171030</v>
      </c>
      <c r="B141" s="51" t="s">
        <v>52</v>
      </c>
      <c r="C141" s="51" t="s">
        <v>75</v>
      </c>
      <c r="D1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41" s="118" t="s">
        <v>659</v>
      </c>
      <c r="F141" s="75" t="s">
        <v>537</v>
      </c>
      <c r="G1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41" s="77">
        <v>11</v>
      </c>
      <c r="J141" s="52">
        <v>12.06667</v>
      </c>
      <c r="K141" s="53">
        <f>Tabla3[[#This Row],[PRECIOS]]-Tabla3[[#This Row],[PRECIOS]]*10%</f>
        <v>10.860003000000001</v>
      </c>
      <c r="L141" s="101" t="s">
        <v>5327</v>
      </c>
      <c r="M141" s="54"/>
      <c r="N141" s="55">
        <f>IFERROR(Tabla3[[#This Row],[PRECIOS]]-Tabla3[[#This Row],[PRECIOS]]*Tabla3[[#This Row],[% PRODUCTO]]," ")</f>
        <v>12.06667</v>
      </c>
      <c r="O141" s="54"/>
      <c r="P141" s="55">
        <f>IFERROR(Tabla3[[#This Row],[OCULTAR2]]-Tabla3[[#This Row],[OCULTAR2]]*Tabla3[[#This Row],[% LÍNEA]]," ")</f>
        <v>12.06667</v>
      </c>
      <c r="Q141" s="56">
        <f>IFERROR(Tabla3[[#This Row],[% PRODUCTO]]+Tabla3[[#This Row],[% LÍNEA]]," ")</f>
        <v>0</v>
      </c>
      <c r="R141" s="53">
        <f>Tabla3[[#This Row],[OCULTAR3]]</f>
        <v>12.06667</v>
      </c>
      <c r="S141" s="53">
        <f>Tabla3[[#This Row],[PRECIO SIN %]]-Tabla3[[#This Row],[PRECIO SIN %]]*10%</f>
        <v>10.860003000000001</v>
      </c>
      <c r="T141" s="80">
        <f>(Tabla3[[#This Row],[PRECIO CON DESCT.]]-(Tabla3[[#This Row],[PRECIO CON DESCT.]]*$T$6))</f>
        <v>6.8418018900000002</v>
      </c>
      <c r="U141" s="96"/>
      <c r="V141" s="94">
        <f>Tabla3[[#This Row],[PRECIO %      en $]]*Tabla3[[#This Row],[PEDIDO ]]</f>
        <v>0</v>
      </c>
      <c r="W141" s="57">
        <f>Tabla3[[#This Row],[PRECIO CON DESCT.]]*Tabla3[[#This Row],[PEDIDO ]]</f>
        <v>0</v>
      </c>
      <c r="X141" s="58">
        <f>Tabla3[[#This Row],[PRECIO SIN %]]*Tabla3[[#This Row],[PEDIDO ]]</f>
        <v>0</v>
      </c>
      <c r="Y141" s="28"/>
      <c r="Z141" s="28"/>
      <c r="AA141" s="28"/>
      <c r="AB141" s="28"/>
      <c r="AC141" s="28"/>
      <c r="AD141" s="28"/>
      <c r="AE141" s="28"/>
      <c r="AF141" s="28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20"/>
    </row>
    <row r="142" spans="1:153" s="3" customFormat="1" ht="33" customHeight="1" x14ac:dyDescent="0.4">
      <c r="A142" s="125">
        <v>7592637006706</v>
      </c>
      <c r="B142" s="59" t="s">
        <v>52</v>
      </c>
      <c r="C142" s="59" t="s">
        <v>73</v>
      </c>
      <c r="D1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2" s="119" t="s">
        <v>660</v>
      </c>
      <c r="F142" s="76" t="s">
        <v>537</v>
      </c>
      <c r="G1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2" s="78">
        <v>66</v>
      </c>
      <c r="J142" s="52">
        <v>8.6777800000000003</v>
      </c>
      <c r="K142" s="60">
        <f>Tabla3[[#This Row],[PRECIOS]]-Tabla3[[#This Row],[PRECIOS]]*10%</f>
        <v>7.8100019999999999</v>
      </c>
      <c r="L142" s="101"/>
      <c r="M142" s="61"/>
      <c r="N142" s="55">
        <f>IFERROR(Tabla3[[#This Row],[PRECIOS]]-Tabla3[[#This Row],[PRECIOS]]*Tabla3[[#This Row],[% PRODUCTO]]," ")</f>
        <v>8.6777800000000003</v>
      </c>
      <c r="O142" s="61"/>
      <c r="P142" s="55">
        <f>IFERROR(Tabla3[[#This Row],[OCULTAR2]]-Tabla3[[#This Row],[OCULTAR2]]*Tabla3[[#This Row],[% LÍNEA]]," ")</f>
        <v>8.6777800000000003</v>
      </c>
      <c r="Q142" s="56">
        <f>IFERROR(Tabla3[[#This Row],[% PRODUCTO]]+Tabla3[[#This Row],[% LÍNEA]]," ")</f>
        <v>0</v>
      </c>
      <c r="R142" s="60">
        <f>Tabla3[[#This Row],[OCULTAR3]]</f>
        <v>8.6777800000000003</v>
      </c>
      <c r="S142" s="60">
        <f>Tabla3[[#This Row],[PRECIO SIN %]]-Tabla3[[#This Row],[PRECIO SIN %]]*10%</f>
        <v>7.8100019999999999</v>
      </c>
      <c r="T142" s="80">
        <f>(Tabla3[[#This Row],[PRECIO CON DESCT.]]-(Tabla3[[#This Row],[PRECIO CON DESCT.]]*$T$6))</f>
        <v>4.9203012600000005</v>
      </c>
      <c r="U142" s="96"/>
      <c r="V142" s="94">
        <f>Tabla3[[#This Row],[PRECIO %      en $]]*Tabla3[[#This Row],[PEDIDO ]]</f>
        <v>0</v>
      </c>
      <c r="W142" s="57">
        <f>Tabla3[[#This Row],[PRECIO CON DESCT.]]*Tabla3[[#This Row],[PEDIDO ]]</f>
        <v>0</v>
      </c>
      <c r="X142" s="58">
        <f>Tabla3[[#This Row],[PRECIO SIN %]]*Tabla3[[#This Row],[PEDIDO ]]</f>
        <v>0</v>
      </c>
      <c r="Y142" s="28"/>
      <c r="Z142" s="28"/>
      <c r="AA142" s="28"/>
      <c r="AB142" s="28"/>
      <c r="AC142" s="28"/>
      <c r="AD142" s="28"/>
      <c r="AE142" s="28"/>
      <c r="AF142" s="28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20"/>
    </row>
    <row r="143" spans="1:153" s="3" customFormat="1" ht="33" customHeight="1" x14ac:dyDescent="0.4">
      <c r="A143" s="124">
        <v>7501125115608</v>
      </c>
      <c r="B143" s="51" t="s">
        <v>52</v>
      </c>
      <c r="C143" s="51" t="s">
        <v>100</v>
      </c>
      <c r="D1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3" s="118" t="s">
        <v>661</v>
      </c>
      <c r="F143" s="75" t="s">
        <v>537</v>
      </c>
      <c r="G1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3" s="77">
        <v>92</v>
      </c>
      <c r="J143" s="52">
        <v>3.61111</v>
      </c>
      <c r="K143" s="53">
        <f>Tabla3[[#This Row],[PRECIOS]]-Tabla3[[#This Row],[PRECIOS]]*10%</f>
        <v>3.2499989999999999</v>
      </c>
      <c r="L143" s="101"/>
      <c r="M143" s="54"/>
      <c r="N143" s="55">
        <f>IFERROR(Tabla3[[#This Row],[PRECIOS]]-Tabla3[[#This Row],[PRECIOS]]*Tabla3[[#This Row],[% PRODUCTO]]," ")</f>
        <v>3.61111</v>
      </c>
      <c r="O143" s="54"/>
      <c r="P143" s="55">
        <f>IFERROR(Tabla3[[#This Row],[OCULTAR2]]-Tabla3[[#This Row],[OCULTAR2]]*Tabla3[[#This Row],[% LÍNEA]]," ")</f>
        <v>3.61111</v>
      </c>
      <c r="Q143" s="56">
        <f>IFERROR(Tabla3[[#This Row],[% PRODUCTO]]+Tabla3[[#This Row],[% LÍNEA]]," ")</f>
        <v>0</v>
      </c>
      <c r="R143" s="53">
        <f>Tabla3[[#This Row],[OCULTAR3]]</f>
        <v>3.61111</v>
      </c>
      <c r="S143" s="53">
        <f>Tabla3[[#This Row],[PRECIO SIN %]]-Tabla3[[#This Row],[PRECIO SIN %]]*10%</f>
        <v>3.2499989999999999</v>
      </c>
      <c r="T143" s="80">
        <f>(Tabla3[[#This Row],[PRECIO CON DESCT.]]-(Tabla3[[#This Row],[PRECIO CON DESCT.]]*$T$6))</f>
        <v>2.0474993699999997</v>
      </c>
      <c r="U143" s="96"/>
      <c r="V143" s="94">
        <f>Tabla3[[#This Row],[PRECIO %      en $]]*Tabla3[[#This Row],[PEDIDO ]]</f>
        <v>0</v>
      </c>
      <c r="W143" s="57">
        <f>Tabla3[[#This Row],[PRECIO CON DESCT.]]*Tabla3[[#This Row],[PEDIDO ]]</f>
        <v>0</v>
      </c>
      <c r="X143" s="58">
        <f>Tabla3[[#This Row],[PRECIO SIN %]]*Tabla3[[#This Row],[PEDIDO ]]</f>
        <v>0</v>
      </c>
      <c r="Y143" s="28"/>
      <c r="Z143" s="28"/>
      <c r="AA143" s="28"/>
      <c r="AB143" s="28"/>
      <c r="AC143" s="28"/>
      <c r="AD143" s="28"/>
      <c r="AE143" s="28"/>
      <c r="AF143" s="28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20"/>
    </row>
    <row r="144" spans="1:153" s="3" customFormat="1" ht="33" customHeight="1" x14ac:dyDescent="0.4">
      <c r="A144" s="125">
        <v>7591020003148</v>
      </c>
      <c r="B144" s="59" t="s">
        <v>52</v>
      </c>
      <c r="C144" s="59" t="s">
        <v>101</v>
      </c>
      <c r="D1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4" s="119" t="s">
        <v>662</v>
      </c>
      <c r="F144" s="76" t="s">
        <v>537</v>
      </c>
      <c r="G1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4" s="78">
        <v>11</v>
      </c>
      <c r="J144" s="52">
        <v>4.61111</v>
      </c>
      <c r="K144" s="60">
        <f>Tabla3[[#This Row],[PRECIOS]]-Tabla3[[#This Row],[PRECIOS]]*10%</f>
        <v>4.1499990000000002</v>
      </c>
      <c r="L144" s="101"/>
      <c r="M144" s="61"/>
      <c r="N144" s="55">
        <f>IFERROR(Tabla3[[#This Row],[PRECIOS]]-Tabla3[[#This Row],[PRECIOS]]*Tabla3[[#This Row],[% PRODUCTO]]," ")</f>
        <v>4.61111</v>
      </c>
      <c r="O144" s="61"/>
      <c r="P144" s="55">
        <f>IFERROR(Tabla3[[#This Row],[OCULTAR2]]-Tabla3[[#This Row],[OCULTAR2]]*Tabla3[[#This Row],[% LÍNEA]]," ")</f>
        <v>4.61111</v>
      </c>
      <c r="Q144" s="56">
        <f>IFERROR(Tabla3[[#This Row],[% PRODUCTO]]+Tabla3[[#This Row],[% LÍNEA]]," ")</f>
        <v>0</v>
      </c>
      <c r="R144" s="60">
        <f>Tabla3[[#This Row],[OCULTAR3]]</f>
        <v>4.61111</v>
      </c>
      <c r="S144" s="60">
        <f>Tabla3[[#This Row],[PRECIO SIN %]]-Tabla3[[#This Row],[PRECIO SIN %]]*10%</f>
        <v>4.1499990000000002</v>
      </c>
      <c r="T144" s="80">
        <f>(Tabla3[[#This Row],[PRECIO CON DESCT.]]-(Tabla3[[#This Row],[PRECIO CON DESCT.]]*$T$6))</f>
        <v>2.6144993699999999</v>
      </c>
      <c r="U144" s="96"/>
      <c r="V144" s="94">
        <f>Tabla3[[#This Row],[PRECIO %      en $]]*Tabla3[[#This Row],[PEDIDO ]]</f>
        <v>0</v>
      </c>
      <c r="W144" s="57">
        <f>Tabla3[[#This Row],[PRECIO CON DESCT.]]*Tabla3[[#This Row],[PEDIDO ]]</f>
        <v>0</v>
      </c>
      <c r="X144" s="58">
        <f>Tabla3[[#This Row],[PRECIO SIN %]]*Tabla3[[#This Row],[PEDIDO ]]</f>
        <v>0</v>
      </c>
      <c r="Y144" s="28"/>
      <c r="Z144" s="28"/>
      <c r="AA144" s="28"/>
      <c r="AB144" s="28"/>
      <c r="AC144" s="28"/>
      <c r="AD144" s="28"/>
      <c r="AE144" s="28"/>
      <c r="AF144" s="28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20"/>
    </row>
    <row r="145" spans="1:153" s="3" customFormat="1" ht="33" customHeight="1" x14ac:dyDescent="0.4">
      <c r="A145" s="124">
        <v>7598455000285</v>
      </c>
      <c r="B145" s="51" t="s">
        <v>52</v>
      </c>
      <c r="C145" s="51" t="s">
        <v>58</v>
      </c>
      <c r="D1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45" s="118" t="s">
        <v>663</v>
      </c>
      <c r="F145" s="75" t="s">
        <v>537</v>
      </c>
      <c r="G1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5" s="77">
        <v>1345</v>
      </c>
      <c r="J145" s="52">
        <v>0.54444000000000004</v>
      </c>
      <c r="K145" s="53">
        <f>Tabla3[[#This Row],[PRECIOS]]-Tabla3[[#This Row],[PRECIOS]]*10%</f>
        <v>0.48999600000000004</v>
      </c>
      <c r="L145" s="101"/>
      <c r="M145" s="54"/>
      <c r="N145" s="55">
        <f>IFERROR(Tabla3[[#This Row],[PRECIOS]]-Tabla3[[#This Row],[PRECIOS]]*Tabla3[[#This Row],[% PRODUCTO]]," ")</f>
        <v>0.54444000000000004</v>
      </c>
      <c r="O145" s="54"/>
      <c r="P145" s="55">
        <f>IFERROR(Tabla3[[#This Row],[OCULTAR2]]-Tabla3[[#This Row],[OCULTAR2]]*Tabla3[[#This Row],[% LÍNEA]]," ")</f>
        <v>0.54444000000000004</v>
      </c>
      <c r="Q145" s="56">
        <f>IFERROR(Tabla3[[#This Row],[% PRODUCTO]]+Tabla3[[#This Row],[% LÍNEA]]," ")</f>
        <v>0</v>
      </c>
      <c r="R145" s="53">
        <f>Tabla3[[#This Row],[OCULTAR3]]</f>
        <v>0.54444000000000004</v>
      </c>
      <c r="S145" s="53">
        <f>Tabla3[[#This Row],[PRECIO SIN %]]-Tabla3[[#This Row],[PRECIO SIN %]]*10%</f>
        <v>0.48999600000000004</v>
      </c>
      <c r="T145" s="80">
        <f>(Tabla3[[#This Row],[PRECIO CON DESCT.]]-(Tabla3[[#This Row],[PRECIO CON DESCT.]]*$T$6))</f>
        <v>0.30869748000000002</v>
      </c>
      <c r="U145" s="96"/>
      <c r="V145" s="94">
        <f>Tabla3[[#This Row],[PRECIO %      en $]]*Tabla3[[#This Row],[PEDIDO ]]</f>
        <v>0</v>
      </c>
      <c r="W145" s="57">
        <f>Tabla3[[#This Row],[PRECIO CON DESCT.]]*Tabla3[[#This Row],[PEDIDO ]]</f>
        <v>0</v>
      </c>
      <c r="X145" s="58">
        <f>Tabla3[[#This Row],[PRECIO SIN %]]*Tabla3[[#This Row],[PEDIDO ]]</f>
        <v>0</v>
      </c>
      <c r="Y145" s="28"/>
      <c r="Z145" s="28"/>
      <c r="AA145" s="28"/>
      <c r="AB145" s="28"/>
      <c r="AC145" s="28"/>
      <c r="AD145" s="28"/>
      <c r="AE145" s="28"/>
      <c r="AF145" s="28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20"/>
    </row>
    <row r="146" spans="1:153" s="3" customFormat="1" ht="33" customHeight="1" x14ac:dyDescent="0.4">
      <c r="A146" s="125">
        <v>7598127001992</v>
      </c>
      <c r="B146" s="59" t="s">
        <v>52</v>
      </c>
      <c r="C146" s="59" t="s">
        <v>60</v>
      </c>
      <c r="D1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6" s="119" t="s">
        <v>664</v>
      </c>
      <c r="F146" s="76" t="s">
        <v>537</v>
      </c>
      <c r="G1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6" s="78">
        <v>3462</v>
      </c>
      <c r="J146" s="52">
        <v>0.36667</v>
      </c>
      <c r="K146" s="60">
        <f>Tabla3[[#This Row],[PRECIOS]]-Tabla3[[#This Row],[PRECIOS]]*10%</f>
        <v>0.33000299999999999</v>
      </c>
      <c r="L146" s="101"/>
      <c r="M146" s="61"/>
      <c r="N146" s="55">
        <f>IFERROR(Tabla3[[#This Row],[PRECIOS]]-Tabla3[[#This Row],[PRECIOS]]*Tabla3[[#This Row],[% PRODUCTO]]," ")</f>
        <v>0.36667</v>
      </c>
      <c r="O146" s="61"/>
      <c r="P146" s="55">
        <f>IFERROR(Tabla3[[#This Row],[OCULTAR2]]-Tabla3[[#This Row],[OCULTAR2]]*Tabla3[[#This Row],[% LÍNEA]]," ")</f>
        <v>0.36667</v>
      </c>
      <c r="Q146" s="56">
        <f>IFERROR(Tabla3[[#This Row],[% PRODUCTO]]+Tabla3[[#This Row],[% LÍNEA]]," ")</f>
        <v>0</v>
      </c>
      <c r="R146" s="60">
        <f>Tabla3[[#This Row],[OCULTAR3]]</f>
        <v>0.36667</v>
      </c>
      <c r="S146" s="60">
        <f>Tabla3[[#This Row],[PRECIO SIN %]]-Tabla3[[#This Row],[PRECIO SIN %]]*10%</f>
        <v>0.33000299999999999</v>
      </c>
      <c r="T146" s="80">
        <f>(Tabla3[[#This Row],[PRECIO CON DESCT.]]-(Tabla3[[#This Row],[PRECIO CON DESCT.]]*$T$6))</f>
        <v>0.20790188999999998</v>
      </c>
      <c r="U146" s="96"/>
      <c r="V146" s="94">
        <f>Tabla3[[#This Row],[PRECIO %      en $]]*Tabla3[[#This Row],[PEDIDO ]]</f>
        <v>0</v>
      </c>
      <c r="W146" s="57">
        <f>Tabla3[[#This Row],[PRECIO CON DESCT.]]*Tabla3[[#This Row],[PEDIDO ]]</f>
        <v>0</v>
      </c>
      <c r="X146" s="58">
        <f>Tabla3[[#This Row],[PRECIO SIN %]]*Tabla3[[#This Row],[PEDIDO ]]</f>
        <v>0</v>
      </c>
      <c r="Y146" s="28"/>
      <c r="Z146" s="28"/>
      <c r="AA146" s="28"/>
      <c r="AB146" s="28"/>
      <c r="AC146" s="28"/>
      <c r="AD146" s="28"/>
      <c r="AE146" s="28"/>
      <c r="AF146" s="28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20"/>
    </row>
    <row r="147" spans="1:153" s="3" customFormat="1" ht="33" customHeight="1" x14ac:dyDescent="0.4">
      <c r="A147" s="124">
        <v>7800061002356</v>
      </c>
      <c r="B147" s="51" t="s">
        <v>52</v>
      </c>
      <c r="C147" s="51" t="s">
        <v>71</v>
      </c>
      <c r="D1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7" s="118" t="s">
        <v>665</v>
      </c>
      <c r="F147" s="75" t="s">
        <v>537</v>
      </c>
      <c r="G1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7" s="77">
        <v>1736</v>
      </c>
      <c r="J147" s="52">
        <v>0.67778000000000005</v>
      </c>
      <c r="K147" s="53">
        <f>Tabla3[[#This Row],[PRECIOS]]-Tabla3[[#This Row],[PRECIOS]]*10%</f>
        <v>0.61000200000000004</v>
      </c>
      <c r="L147" s="101"/>
      <c r="M147" s="54"/>
      <c r="N147" s="55">
        <f>IFERROR(Tabla3[[#This Row],[PRECIOS]]-Tabla3[[#This Row],[PRECIOS]]*Tabla3[[#This Row],[% PRODUCTO]]," ")</f>
        <v>0.67778000000000005</v>
      </c>
      <c r="O147" s="54"/>
      <c r="P147" s="55">
        <f>IFERROR(Tabla3[[#This Row],[OCULTAR2]]-Tabla3[[#This Row],[OCULTAR2]]*Tabla3[[#This Row],[% LÍNEA]]," ")</f>
        <v>0.67778000000000005</v>
      </c>
      <c r="Q147" s="56">
        <f>IFERROR(Tabla3[[#This Row],[% PRODUCTO]]+Tabla3[[#This Row],[% LÍNEA]]," ")</f>
        <v>0</v>
      </c>
      <c r="R147" s="53">
        <f>Tabla3[[#This Row],[OCULTAR3]]</f>
        <v>0.67778000000000005</v>
      </c>
      <c r="S147" s="53">
        <f>Tabla3[[#This Row],[PRECIO SIN %]]-Tabla3[[#This Row],[PRECIO SIN %]]*10%</f>
        <v>0.61000200000000004</v>
      </c>
      <c r="T147" s="80">
        <f>(Tabla3[[#This Row],[PRECIO CON DESCT.]]-(Tabla3[[#This Row],[PRECIO CON DESCT.]]*$T$6))</f>
        <v>0.38430126000000003</v>
      </c>
      <c r="U147" s="96"/>
      <c r="V147" s="94">
        <f>Tabla3[[#This Row],[PRECIO %      en $]]*Tabla3[[#This Row],[PEDIDO ]]</f>
        <v>0</v>
      </c>
      <c r="W147" s="57">
        <f>Tabla3[[#This Row],[PRECIO CON DESCT.]]*Tabla3[[#This Row],[PEDIDO ]]</f>
        <v>0</v>
      </c>
      <c r="X147" s="58">
        <f>Tabla3[[#This Row],[PRECIO SIN %]]*Tabla3[[#This Row],[PEDIDO ]]</f>
        <v>0</v>
      </c>
      <c r="Y147" s="28"/>
      <c r="Z147" s="28"/>
      <c r="AA147" s="28"/>
      <c r="AB147" s="28"/>
      <c r="AC147" s="28"/>
      <c r="AD147" s="28"/>
      <c r="AE147" s="28"/>
      <c r="AF147" s="28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20"/>
    </row>
    <row r="148" spans="1:153" s="3" customFormat="1" ht="33" customHeight="1" x14ac:dyDescent="0.4">
      <c r="A148" s="125" t="s">
        <v>102</v>
      </c>
      <c r="B148" s="59" t="s">
        <v>52</v>
      </c>
      <c r="C148" s="59" t="s">
        <v>86</v>
      </c>
      <c r="D1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48" s="119" t="s">
        <v>666</v>
      </c>
      <c r="F148" s="76" t="s">
        <v>537</v>
      </c>
      <c r="G1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48" s="78">
        <v>6</v>
      </c>
      <c r="J148" s="52">
        <v>0.41110999999999998</v>
      </c>
      <c r="K148" s="60">
        <f>Tabla3[[#This Row],[PRECIOS]]-Tabla3[[#This Row],[PRECIOS]]*10%</f>
        <v>0.36999899999999997</v>
      </c>
      <c r="L148" s="101" t="s">
        <v>5327</v>
      </c>
      <c r="M148" s="61"/>
      <c r="N148" s="55">
        <f>IFERROR(Tabla3[[#This Row],[PRECIOS]]-Tabla3[[#This Row],[PRECIOS]]*Tabla3[[#This Row],[% PRODUCTO]]," ")</f>
        <v>0.41110999999999998</v>
      </c>
      <c r="O148" s="61"/>
      <c r="P148" s="55">
        <f>IFERROR(Tabla3[[#This Row],[OCULTAR2]]-Tabla3[[#This Row],[OCULTAR2]]*Tabla3[[#This Row],[% LÍNEA]]," ")</f>
        <v>0.41110999999999998</v>
      </c>
      <c r="Q148" s="56">
        <f>IFERROR(Tabla3[[#This Row],[% PRODUCTO]]+Tabla3[[#This Row],[% LÍNEA]]," ")</f>
        <v>0</v>
      </c>
      <c r="R148" s="60">
        <f>Tabla3[[#This Row],[OCULTAR3]]</f>
        <v>0.41110999999999998</v>
      </c>
      <c r="S148" s="60">
        <f>Tabla3[[#This Row],[PRECIO SIN %]]-Tabla3[[#This Row],[PRECIO SIN %]]*10%</f>
        <v>0.36999899999999997</v>
      </c>
      <c r="T148" s="80">
        <f>(Tabla3[[#This Row],[PRECIO CON DESCT.]]-(Tabla3[[#This Row],[PRECIO CON DESCT.]]*$T$6))</f>
        <v>0.23309936999999997</v>
      </c>
      <c r="U148" s="96"/>
      <c r="V148" s="94">
        <f>Tabla3[[#This Row],[PRECIO %      en $]]*Tabla3[[#This Row],[PEDIDO ]]</f>
        <v>0</v>
      </c>
      <c r="W148" s="57">
        <f>Tabla3[[#This Row],[PRECIO CON DESCT.]]*Tabla3[[#This Row],[PEDIDO ]]</f>
        <v>0</v>
      </c>
      <c r="X148" s="58">
        <f>Tabla3[[#This Row],[PRECIO SIN %]]*Tabla3[[#This Row],[PEDIDO ]]</f>
        <v>0</v>
      </c>
      <c r="Y148" s="28"/>
      <c r="Z148" s="28"/>
      <c r="AA148" s="28"/>
      <c r="AB148" s="28"/>
      <c r="AC148" s="28"/>
      <c r="AD148" s="28"/>
      <c r="AE148" s="28"/>
      <c r="AF148" s="28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20"/>
    </row>
    <row r="149" spans="1:153" s="3" customFormat="1" ht="33" customHeight="1" x14ac:dyDescent="0.4">
      <c r="A149" s="124" t="s">
        <v>103</v>
      </c>
      <c r="B149" s="51" t="s">
        <v>52</v>
      </c>
      <c r="C149" s="51" t="s">
        <v>66</v>
      </c>
      <c r="D1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49" s="118" t="s">
        <v>667</v>
      </c>
      <c r="F149" s="75" t="s">
        <v>537</v>
      </c>
      <c r="G1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49" s="77">
        <v>100</v>
      </c>
      <c r="J149" s="52">
        <v>0.45556000000000002</v>
      </c>
      <c r="K149" s="53">
        <f>Tabla3[[#This Row],[PRECIOS]]-Tabla3[[#This Row],[PRECIOS]]*10%</f>
        <v>0.41000400000000004</v>
      </c>
      <c r="L149" s="101" t="s">
        <v>5327</v>
      </c>
      <c r="M149" s="54"/>
      <c r="N149" s="55">
        <f>IFERROR(Tabla3[[#This Row],[PRECIOS]]-Tabla3[[#This Row],[PRECIOS]]*Tabla3[[#This Row],[% PRODUCTO]]," ")</f>
        <v>0.45556000000000002</v>
      </c>
      <c r="O149" s="54"/>
      <c r="P149" s="55">
        <f>IFERROR(Tabla3[[#This Row],[OCULTAR2]]-Tabla3[[#This Row],[OCULTAR2]]*Tabla3[[#This Row],[% LÍNEA]]," ")</f>
        <v>0.45556000000000002</v>
      </c>
      <c r="Q149" s="56">
        <f>IFERROR(Tabla3[[#This Row],[% PRODUCTO]]+Tabla3[[#This Row],[% LÍNEA]]," ")</f>
        <v>0</v>
      </c>
      <c r="R149" s="53">
        <f>Tabla3[[#This Row],[OCULTAR3]]</f>
        <v>0.45556000000000002</v>
      </c>
      <c r="S149" s="53">
        <f>Tabla3[[#This Row],[PRECIO SIN %]]-Tabla3[[#This Row],[PRECIO SIN %]]*10%</f>
        <v>0.41000400000000004</v>
      </c>
      <c r="T149" s="80">
        <f>(Tabla3[[#This Row],[PRECIO CON DESCT.]]-(Tabla3[[#This Row],[PRECIO CON DESCT.]]*$T$6))</f>
        <v>0.25830252000000004</v>
      </c>
      <c r="U149" s="96"/>
      <c r="V149" s="94">
        <f>Tabla3[[#This Row],[PRECIO %      en $]]*Tabla3[[#This Row],[PEDIDO ]]</f>
        <v>0</v>
      </c>
      <c r="W149" s="57">
        <f>Tabla3[[#This Row],[PRECIO CON DESCT.]]*Tabla3[[#This Row],[PEDIDO ]]</f>
        <v>0</v>
      </c>
      <c r="X149" s="58">
        <f>Tabla3[[#This Row],[PRECIO SIN %]]*Tabla3[[#This Row],[PEDIDO ]]</f>
        <v>0</v>
      </c>
      <c r="Y149" s="28"/>
      <c r="Z149" s="28"/>
      <c r="AA149" s="28"/>
      <c r="AB149" s="28"/>
      <c r="AC149" s="28"/>
      <c r="AD149" s="28"/>
      <c r="AE149" s="28"/>
      <c r="AF149" s="28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20"/>
    </row>
    <row r="150" spans="1:153" s="3" customFormat="1" ht="33" customHeight="1" x14ac:dyDescent="0.4">
      <c r="A150" s="125">
        <v>7592637397033</v>
      </c>
      <c r="B150" s="59" t="s">
        <v>52</v>
      </c>
      <c r="C150" s="59" t="s">
        <v>73</v>
      </c>
      <c r="D1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0" s="119" t="s">
        <v>668</v>
      </c>
      <c r="F150" s="76" t="s">
        <v>537</v>
      </c>
      <c r="G1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0" s="78">
        <v>134</v>
      </c>
      <c r="J150" s="52">
        <v>8.11111</v>
      </c>
      <c r="K150" s="60">
        <f>Tabla3[[#This Row],[PRECIOS]]-Tabla3[[#This Row],[PRECIOS]]*10%</f>
        <v>7.2999989999999997</v>
      </c>
      <c r="L150" s="101"/>
      <c r="M150" s="61"/>
      <c r="N150" s="55">
        <f>IFERROR(Tabla3[[#This Row],[PRECIOS]]-Tabla3[[#This Row],[PRECIOS]]*Tabla3[[#This Row],[% PRODUCTO]]," ")</f>
        <v>8.11111</v>
      </c>
      <c r="O150" s="61"/>
      <c r="P150" s="55">
        <f>IFERROR(Tabla3[[#This Row],[OCULTAR2]]-Tabla3[[#This Row],[OCULTAR2]]*Tabla3[[#This Row],[% LÍNEA]]," ")</f>
        <v>8.11111</v>
      </c>
      <c r="Q150" s="56">
        <f>IFERROR(Tabla3[[#This Row],[% PRODUCTO]]+Tabla3[[#This Row],[% LÍNEA]]," ")</f>
        <v>0</v>
      </c>
      <c r="R150" s="60">
        <f>Tabla3[[#This Row],[OCULTAR3]]</f>
        <v>8.11111</v>
      </c>
      <c r="S150" s="60">
        <f>Tabla3[[#This Row],[PRECIO SIN %]]-Tabla3[[#This Row],[PRECIO SIN %]]*10%</f>
        <v>7.2999989999999997</v>
      </c>
      <c r="T150" s="80">
        <f>(Tabla3[[#This Row],[PRECIO CON DESCT.]]-(Tabla3[[#This Row],[PRECIO CON DESCT.]]*$T$6))</f>
        <v>4.5989993699999996</v>
      </c>
      <c r="U150" s="96"/>
      <c r="V150" s="94">
        <f>Tabla3[[#This Row],[PRECIO %      en $]]*Tabla3[[#This Row],[PEDIDO ]]</f>
        <v>0</v>
      </c>
      <c r="W150" s="57">
        <f>Tabla3[[#This Row],[PRECIO CON DESCT.]]*Tabla3[[#This Row],[PEDIDO ]]</f>
        <v>0</v>
      </c>
      <c r="X150" s="58">
        <f>Tabla3[[#This Row],[PRECIO SIN %]]*Tabla3[[#This Row],[PEDIDO ]]</f>
        <v>0</v>
      </c>
      <c r="Y150" s="28"/>
      <c r="Z150" s="28"/>
      <c r="AA150" s="28"/>
      <c r="AB150" s="28"/>
      <c r="AC150" s="28"/>
      <c r="AD150" s="28"/>
      <c r="AE150" s="28"/>
      <c r="AF150" s="28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20"/>
    </row>
    <row r="151" spans="1:153" s="3" customFormat="1" ht="33" customHeight="1" x14ac:dyDescent="0.4">
      <c r="A151" s="124">
        <v>7592637000346</v>
      </c>
      <c r="B151" s="51" t="s">
        <v>52</v>
      </c>
      <c r="C151" s="51" t="s">
        <v>73</v>
      </c>
      <c r="D1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1" s="118" t="s">
        <v>669</v>
      </c>
      <c r="F151" s="75" t="s">
        <v>537</v>
      </c>
      <c r="G1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1" s="77">
        <v>162</v>
      </c>
      <c r="J151" s="52">
        <v>10.577780000000001</v>
      </c>
      <c r="K151" s="53">
        <f>Tabla3[[#This Row],[PRECIOS]]-Tabla3[[#This Row],[PRECIOS]]*10%</f>
        <v>9.5200019999999999</v>
      </c>
      <c r="L151" s="101"/>
      <c r="M151" s="54"/>
      <c r="N151" s="55">
        <f>IFERROR(Tabla3[[#This Row],[PRECIOS]]-Tabla3[[#This Row],[PRECIOS]]*Tabla3[[#This Row],[% PRODUCTO]]," ")</f>
        <v>10.577780000000001</v>
      </c>
      <c r="O151" s="54"/>
      <c r="P151" s="55">
        <f>IFERROR(Tabla3[[#This Row],[OCULTAR2]]-Tabla3[[#This Row],[OCULTAR2]]*Tabla3[[#This Row],[% LÍNEA]]," ")</f>
        <v>10.577780000000001</v>
      </c>
      <c r="Q151" s="56">
        <f>IFERROR(Tabla3[[#This Row],[% PRODUCTO]]+Tabla3[[#This Row],[% LÍNEA]]," ")</f>
        <v>0</v>
      </c>
      <c r="R151" s="53">
        <f>Tabla3[[#This Row],[OCULTAR3]]</f>
        <v>10.577780000000001</v>
      </c>
      <c r="S151" s="53">
        <f>Tabla3[[#This Row],[PRECIO SIN %]]-Tabla3[[#This Row],[PRECIO SIN %]]*10%</f>
        <v>9.5200019999999999</v>
      </c>
      <c r="T151" s="80">
        <f>(Tabla3[[#This Row],[PRECIO CON DESCT.]]-(Tabla3[[#This Row],[PRECIO CON DESCT.]]*$T$6))</f>
        <v>5.9976012599999997</v>
      </c>
      <c r="U151" s="96"/>
      <c r="V151" s="94">
        <f>Tabla3[[#This Row],[PRECIO %      en $]]*Tabla3[[#This Row],[PEDIDO ]]</f>
        <v>0</v>
      </c>
      <c r="W151" s="57">
        <f>Tabla3[[#This Row],[PRECIO CON DESCT.]]*Tabla3[[#This Row],[PEDIDO ]]</f>
        <v>0</v>
      </c>
      <c r="X151" s="58">
        <f>Tabla3[[#This Row],[PRECIO SIN %]]*Tabla3[[#This Row],[PEDIDO ]]</f>
        <v>0</v>
      </c>
      <c r="Y151" s="28"/>
      <c r="Z151" s="28"/>
      <c r="AA151" s="28"/>
      <c r="AB151" s="28"/>
      <c r="AC151" s="28"/>
      <c r="AD151" s="28"/>
      <c r="AE151" s="28"/>
      <c r="AF151" s="28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20"/>
    </row>
    <row r="152" spans="1:153" s="3" customFormat="1" ht="33" customHeight="1" x14ac:dyDescent="0.4">
      <c r="A152" s="125">
        <v>7591585213389</v>
      </c>
      <c r="B152" s="59" t="s">
        <v>52</v>
      </c>
      <c r="C152" s="59" t="s">
        <v>104</v>
      </c>
      <c r="D1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2" s="119" t="s">
        <v>670</v>
      </c>
      <c r="F152" s="76" t="s">
        <v>537</v>
      </c>
      <c r="G1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2" s="78">
        <v>89</v>
      </c>
      <c r="J152" s="52">
        <v>3.1555599999999999</v>
      </c>
      <c r="K152" s="60">
        <f>Tabla3[[#This Row],[PRECIOS]]-Tabla3[[#This Row],[PRECIOS]]*10%</f>
        <v>2.840004</v>
      </c>
      <c r="L152" s="101"/>
      <c r="M152" s="61"/>
      <c r="N152" s="55">
        <f>IFERROR(Tabla3[[#This Row],[PRECIOS]]-Tabla3[[#This Row],[PRECIOS]]*Tabla3[[#This Row],[% PRODUCTO]]," ")</f>
        <v>3.1555599999999999</v>
      </c>
      <c r="O152" s="61"/>
      <c r="P152" s="55">
        <f>IFERROR(Tabla3[[#This Row],[OCULTAR2]]-Tabla3[[#This Row],[OCULTAR2]]*Tabla3[[#This Row],[% LÍNEA]]," ")</f>
        <v>3.1555599999999999</v>
      </c>
      <c r="Q152" s="56">
        <f>IFERROR(Tabla3[[#This Row],[% PRODUCTO]]+Tabla3[[#This Row],[% LÍNEA]]," ")</f>
        <v>0</v>
      </c>
      <c r="R152" s="60">
        <f>Tabla3[[#This Row],[OCULTAR3]]</f>
        <v>3.1555599999999999</v>
      </c>
      <c r="S152" s="60">
        <f>Tabla3[[#This Row],[PRECIO SIN %]]-Tabla3[[#This Row],[PRECIO SIN %]]*10%</f>
        <v>2.840004</v>
      </c>
      <c r="T152" s="80">
        <f>(Tabla3[[#This Row],[PRECIO CON DESCT.]]-(Tabla3[[#This Row],[PRECIO CON DESCT.]]*$T$6))</f>
        <v>1.7892025199999999</v>
      </c>
      <c r="U152" s="96"/>
      <c r="V152" s="94">
        <f>Tabla3[[#This Row],[PRECIO %      en $]]*Tabla3[[#This Row],[PEDIDO ]]</f>
        <v>0</v>
      </c>
      <c r="W152" s="57">
        <f>Tabla3[[#This Row],[PRECIO CON DESCT.]]*Tabla3[[#This Row],[PEDIDO ]]</f>
        <v>0</v>
      </c>
      <c r="X152" s="58">
        <f>Tabla3[[#This Row],[PRECIO SIN %]]*Tabla3[[#This Row],[PEDIDO ]]</f>
        <v>0</v>
      </c>
      <c r="Y152" s="28"/>
      <c r="Z152" s="28"/>
      <c r="AA152" s="28"/>
      <c r="AB152" s="28"/>
      <c r="AC152" s="28"/>
      <c r="AD152" s="28"/>
      <c r="AE152" s="28"/>
      <c r="AF152" s="28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20"/>
    </row>
    <row r="153" spans="1:153" s="3" customFormat="1" ht="33" customHeight="1" x14ac:dyDescent="0.4">
      <c r="A153" s="124">
        <v>7591585113382</v>
      </c>
      <c r="B153" s="51" t="s">
        <v>52</v>
      </c>
      <c r="C153" s="51" t="s">
        <v>104</v>
      </c>
      <c r="D1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3" s="118" t="s">
        <v>671</v>
      </c>
      <c r="F153" s="75" t="s">
        <v>537</v>
      </c>
      <c r="G1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3" s="77">
        <v>652</v>
      </c>
      <c r="J153" s="52">
        <v>5.7333299999999996</v>
      </c>
      <c r="K153" s="53">
        <f>Tabla3[[#This Row],[PRECIOS]]-Tabla3[[#This Row],[PRECIOS]]*10%</f>
        <v>5.1599969999999997</v>
      </c>
      <c r="L153" s="101"/>
      <c r="M153" s="54"/>
      <c r="N153" s="55">
        <f>IFERROR(Tabla3[[#This Row],[PRECIOS]]-Tabla3[[#This Row],[PRECIOS]]*Tabla3[[#This Row],[% PRODUCTO]]," ")</f>
        <v>5.7333299999999996</v>
      </c>
      <c r="O153" s="54"/>
      <c r="P153" s="55">
        <f>IFERROR(Tabla3[[#This Row],[OCULTAR2]]-Tabla3[[#This Row],[OCULTAR2]]*Tabla3[[#This Row],[% LÍNEA]]," ")</f>
        <v>5.7333299999999996</v>
      </c>
      <c r="Q153" s="56">
        <f>IFERROR(Tabla3[[#This Row],[% PRODUCTO]]+Tabla3[[#This Row],[% LÍNEA]]," ")</f>
        <v>0</v>
      </c>
      <c r="R153" s="53">
        <f>Tabla3[[#This Row],[OCULTAR3]]</f>
        <v>5.7333299999999996</v>
      </c>
      <c r="S153" s="53">
        <f>Tabla3[[#This Row],[PRECIO SIN %]]-Tabla3[[#This Row],[PRECIO SIN %]]*10%</f>
        <v>5.1599969999999997</v>
      </c>
      <c r="T153" s="80">
        <f>(Tabla3[[#This Row],[PRECIO CON DESCT.]]-(Tabla3[[#This Row],[PRECIO CON DESCT.]]*$T$6))</f>
        <v>3.2507981099999999</v>
      </c>
      <c r="U153" s="96"/>
      <c r="V153" s="94">
        <f>Tabla3[[#This Row],[PRECIO %      en $]]*Tabla3[[#This Row],[PEDIDO ]]</f>
        <v>0</v>
      </c>
      <c r="W153" s="57">
        <f>Tabla3[[#This Row],[PRECIO CON DESCT.]]*Tabla3[[#This Row],[PEDIDO ]]</f>
        <v>0</v>
      </c>
      <c r="X153" s="58">
        <f>Tabla3[[#This Row],[PRECIO SIN %]]*Tabla3[[#This Row],[PEDIDO ]]</f>
        <v>0</v>
      </c>
      <c r="Y153" s="28"/>
      <c r="Z153" s="28"/>
      <c r="AA153" s="28"/>
      <c r="AB153" s="28"/>
      <c r="AC153" s="28"/>
      <c r="AD153" s="28"/>
      <c r="AE153" s="28"/>
      <c r="AF153" s="28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20"/>
    </row>
    <row r="154" spans="1:153" s="3" customFormat="1" ht="33" customHeight="1" x14ac:dyDescent="0.4">
      <c r="A154" s="125">
        <v>7592806114034</v>
      </c>
      <c r="B154" s="59" t="s">
        <v>52</v>
      </c>
      <c r="C154" s="59" t="s">
        <v>74</v>
      </c>
      <c r="D1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4" s="119" t="s">
        <v>672</v>
      </c>
      <c r="F154" s="76" t="s">
        <v>537</v>
      </c>
      <c r="G1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4" s="78">
        <v>171</v>
      </c>
      <c r="J154" s="52">
        <v>4.5</v>
      </c>
      <c r="K154" s="60">
        <f>Tabla3[[#This Row],[PRECIOS]]-Tabla3[[#This Row],[PRECIOS]]*10%</f>
        <v>4.05</v>
      </c>
      <c r="L154" s="101"/>
      <c r="M154" s="61"/>
      <c r="N154" s="55">
        <f>IFERROR(Tabla3[[#This Row],[PRECIOS]]-Tabla3[[#This Row],[PRECIOS]]*Tabla3[[#This Row],[% PRODUCTO]]," ")</f>
        <v>4.5</v>
      </c>
      <c r="O154" s="61"/>
      <c r="P154" s="55">
        <f>IFERROR(Tabla3[[#This Row],[OCULTAR2]]-Tabla3[[#This Row],[OCULTAR2]]*Tabla3[[#This Row],[% LÍNEA]]," ")</f>
        <v>4.5</v>
      </c>
      <c r="Q154" s="56">
        <f>IFERROR(Tabla3[[#This Row],[% PRODUCTO]]+Tabla3[[#This Row],[% LÍNEA]]," ")</f>
        <v>0</v>
      </c>
      <c r="R154" s="60">
        <f>Tabla3[[#This Row],[OCULTAR3]]</f>
        <v>4.5</v>
      </c>
      <c r="S154" s="60">
        <f>Tabla3[[#This Row],[PRECIO SIN %]]-Tabla3[[#This Row],[PRECIO SIN %]]*10%</f>
        <v>4.05</v>
      </c>
      <c r="T154" s="80">
        <f>(Tabla3[[#This Row],[PRECIO CON DESCT.]]-(Tabla3[[#This Row],[PRECIO CON DESCT.]]*$T$6))</f>
        <v>2.5514999999999999</v>
      </c>
      <c r="U154" s="96"/>
      <c r="V154" s="94">
        <f>Tabla3[[#This Row],[PRECIO %      en $]]*Tabla3[[#This Row],[PEDIDO ]]</f>
        <v>0</v>
      </c>
      <c r="W154" s="57">
        <f>Tabla3[[#This Row],[PRECIO CON DESCT.]]*Tabla3[[#This Row],[PEDIDO ]]</f>
        <v>0</v>
      </c>
      <c r="X154" s="58">
        <f>Tabla3[[#This Row],[PRECIO SIN %]]*Tabla3[[#This Row],[PEDIDO ]]</f>
        <v>0</v>
      </c>
      <c r="Y154" s="28"/>
      <c r="Z154" s="28"/>
      <c r="AA154" s="28"/>
      <c r="AB154" s="28"/>
      <c r="AC154" s="28"/>
      <c r="AD154" s="28"/>
      <c r="AE154" s="28"/>
      <c r="AF154" s="28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20"/>
    </row>
    <row r="155" spans="1:153" s="3" customFormat="1" ht="33" customHeight="1" x14ac:dyDescent="0.4">
      <c r="A155" s="124">
        <v>7591818113011</v>
      </c>
      <c r="B155" s="51" t="s">
        <v>52</v>
      </c>
      <c r="C155" s="51" t="s">
        <v>105</v>
      </c>
      <c r="D1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55" s="118" t="s">
        <v>673</v>
      </c>
      <c r="F155" s="75" t="s">
        <v>537</v>
      </c>
      <c r="G1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5" s="77">
        <v>93</v>
      </c>
      <c r="J155" s="52">
        <v>2.7222200000000001</v>
      </c>
      <c r="K155" s="53">
        <f>Tabla3[[#This Row],[PRECIOS]]-Tabla3[[#This Row],[PRECIOS]]*10%</f>
        <v>2.4499979999999999</v>
      </c>
      <c r="L155" s="101"/>
      <c r="M155" s="54"/>
      <c r="N155" s="55">
        <f>IFERROR(Tabla3[[#This Row],[PRECIOS]]-Tabla3[[#This Row],[PRECIOS]]*Tabla3[[#This Row],[% PRODUCTO]]," ")</f>
        <v>2.7222200000000001</v>
      </c>
      <c r="O155" s="54"/>
      <c r="P155" s="55">
        <f>IFERROR(Tabla3[[#This Row],[OCULTAR2]]-Tabla3[[#This Row],[OCULTAR2]]*Tabla3[[#This Row],[% LÍNEA]]," ")</f>
        <v>2.7222200000000001</v>
      </c>
      <c r="Q155" s="56">
        <f>IFERROR(Tabla3[[#This Row],[% PRODUCTO]]+Tabla3[[#This Row],[% LÍNEA]]," ")</f>
        <v>0</v>
      </c>
      <c r="R155" s="53">
        <f>Tabla3[[#This Row],[OCULTAR3]]</f>
        <v>2.7222200000000001</v>
      </c>
      <c r="S155" s="53">
        <f>Tabla3[[#This Row],[PRECIO SIN %]]-Tabla3[[#This Row],[PRECIO SIN %]]*10%</f>
        <v>2.4499979999999999</v>
      </c>
      <c r="T155" s="80">
        <f>(Tabla3[[#This Row],[PRECIO CON DESCT.]]-(Tabla3[[#This Row],[PRECIO CON DESCT.]]*$T$6))</f>
        <v>1.54349874</v>
      </c>
      <c r="U155" s="96"/>
      <c r="V155" s="94">
        <f>Tabla3[[#This Row],[PRECIO %      en $]]*Tabla3[[#This Row],[PEDIDO ]]</f>
        <v>0</v>
      </c>
      <c r="W155" s="57">
        <f>Tabla3[[#This Row],[PRECIO CON DESCT.]]*Tabla3[[#This Row],[PEDIDO ]]</f>
        <v>0</v>
      </c>
      <c r="X155" s="58">
        <f>Tabla3[[#This Row],[PRECIO SIN %]]*Tabla3[[#This Row],[PEDIDO ]]</f>
        <v>0</v>
      </c>
      <c r="Y155" s="28"/>
      <c r="Z155" s="28"/>
      <c r="AA155" s="28"/>
      <c r="AB155" s="28"/>
      <c r="AC155" s="28"/>
      <c r="AD155" s="28"/>
      <c r="AE155" s="28"/>
      <c r="AF155" s="28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20"/>
    </row>
    <row r="156" spans="1:153" s="3" customFormat="1" ht="33" customHeight="1" x14ac:dyDescent="0.4">
      <c r="A156" s="125">
        <v>7591818026366</v>
      </c>
      <c r="B156" s="59" t="s">
        <v>52</v>
      </c>
      <c r="C156" s="59" t="s">
        <v>105</v>
      </c>
      <c r="D1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56" s="119" t="s">
        <v>674</v>
      </c>
      <c r="F156" s="76" t="s">
        <v>537</v>
      </c>
      <c r="G1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6" s="78">
        <v>4357</v>
      </c>
      <c r="J156" s="52">
        <v>4.61111</v>
      </c>
      <c r="K156" s="60">
        <f>Tabla3[[#This Row],[PRECIOS]]-Tabla3[[#This Row],[PRECIOS]]*10%</f>
        <v>4.1499990000000002</v>
      </c>
      <c r="L156" s="101"/>
      <c r="M156" s="61"/>
      <c r="N156" s="55">
        <f>IFERROR(Tabla3[[#This Row],[PRECIOS]]-Tabla3[[#This Row],[PRECIOS]]*Tabla3[[#This Row],[% PRODUCTO]]," ")</f>
        <v>4.61111</v>
      </c>
      <c r="O156" s="61"/>
      <c r="P156" s="55">
        <f>IFERROR(Tabla3[[#This Row],[OCULTAR2]]-Tabla3[[#This Row],[OCULTAR2]]*Tabla3[[#This Row],[% LÍNEA]]," ")</f>
        <v>4.61111</v>
      </c>
      <c r="Q156" s="56">
        <f>IFERROR(Tabla3[[#This Row],[% PRODUCTO]]+Tabla3[[#This Row],[% LÍNEA]]," ")</f>
        <v>0</v>
      </c>
      <c r="R156" s="60">
        <f>Tabla3[[#This Row],[OCULTAR3]]</f>
        <v>4.61111</v>
      </c>
      <c r="S156" s="60">
        <f>Tabla3[[#This Row],[PRECIO SIN %]]-Tabla3[[#This Row],[PRECIO SIN %]]*10%</f>
        <v>4.1499990000000002</v>
      </c>
      <c r="T156" s="80">
        <f>(Tabla3[[#This Row],[PRECIO CON DESCT.]]-(Tabla3[[#This Row],[PRECIO CON DESCT.]]*$T$6))</f>
        <v>2.6144993699999999</v>
      </c>
      <c r="U156" s="96"/>
      <c r="V156" s="94">
        <f>Tabla3[[#This Row],[PRECIO %      en $]]*Tabla3[[#This Row],[PEDIDO ]]</f>
        <v>0</v>
      </c>
      <c r="W156" s="57">
        <f>Tabla3[[#This Row],[PRECIO CON DESCT.]]*Tabla3[[#This Row],[PEDIDO ]]</f>
        <v>0</v>
      </c>
      <c r="X156" s="58">
        <f>Tabla3[[#This Row],[PRECIO SIN %]]*Tabla3[[#This Row],[PEDIDO ]]</f>
        <v>0</v>
      </c>
      <c r="Y156" s="28"/>
      <c r="Z156" s="28"/>
      <c r="AA156" s="28"/>
      <c r="AB156" s="28"/>
      <c r="AC156" s="28"/>
      <c r="AD156" s="28"/>
      <c r="AE156" s="28"/>
      <c r="AF156" s="28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20"/>
    </row>
    <row r="157" spans="1:153" s="4" customFormat="1" ht="33" customHeight="1" x14ac:dyDescent="0.4">
      <c r="A157" s="124">
        <v>7591818715628</v>
      </c>
      <c r="B157" s="51" t="s">
        <v>52</v>
      </c>
      <c r="C157" s="51" t="s">
        <v>105</v>
      </c>
      <c r="D1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57" s="118" t="s">
        <v>675</v>
      </c>
      <c r="F157" s="75" t="s">
        <v>537</v>
      </c>
      <c r="G1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7" s="77">
        <v>68</v>
      </c>
      <c r="J157" s="52">
        <v>11.27778</v>
      </c>
      <c r="K157" s="53">
        <f>Tabla3[[#This Row],[PRECIOS]]-Tabla3[[#This Row],[PRECIOS]]*10%</f>
        <v>10.150002000000001</v>
      </c>
      <c r="L157" s="101"/>
      <c r="M157" s="54"/>
      <c r="N157" s="55">
        <f>IFERROR(Tabla3[[#This Row],[PRECIOS]]-Tabla3[[#This Row],[PRECIOS]]*Tabla3[[#This Row],[% PRODUCTO]]," ")</f>
        <v>11.27778</v>
      </c>
      <c r="O157" s="54"/>
      <c r="P157" s="55">
        <f>IFERROR(Tabla3[[#This Row],[OCULTAR2]]-Tabla3[[#This Row],[OCULTAR2]]*Tabla3[[#This Row],[% LÍNEA]]," ")</f>
        <v>11.27778</v>
      </c>
      <c r="Q157" s="56">
        <f>IFERROR(Tabla3[[#This Row],[% PRODUCTO]]+Tabla3[[#This Row],[% LÍNEA]]," ")</f>
        <v>0</v>
      </c>
      <c r="R157" s="53">
        <f>Tabla3[[#This Row],[OCULTAR3]]</f>
        <v>11.27778</v>
      </c>
      <c r="S157" s="53">
        <f>Tabla3[[#This Row],[PRECIO SIN %]]-Tabla3[[#This Row],[PRECIO SIN %]]*10%</f>
        <v>10.150002000000001</v>
      </c>
      <c r="T157" s="80">
        <f>(Tabla3[[#This Row],[PRECIO CON DESCT.]]-(Tabla3[[#This Row],[PRECIO CON DESCT.]]*$T$6))</f>
        <v>6.3945012600000002</v>
      </c>
      <c r="U157" s="96"/>
      <c r="V157" s="94">
        <f>Tabla3[[#This Row],[PRECIO %      en $]]*Tabla3[[#This Row],[PEDIDO ]]</f>
        <v>0</v>
      </c>
      <c r="W157" s="57">
        <f>Tabla3[[#This Row],[PRECIO CON DESCT.]]*Tabla3[[#This Row],[PEDIDO ]]</f>
        <v>0</v>
      </c>
      <c r="X157" s="58">
        <f>Tabla3[[#This Row],[PRECIO SIN %]]*Tabla3[[#This Row],[PEDIDO ]]</f>
        <v>0</v>
      </c>
      <c r="Y157" s="28"/>
      <c r="Z157" s="28"/>
      <c r="AA157" s="28"/>
      <c r="AB157" s="28"/>
      <c r="AC157" s="28"/>
      <c r="AD157" s="28"/>
      <c r="AE157" s="28"/>
      <c r="AF157" s="28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21"/>
    </row>
    <row r="158" spans="1:153" s="3" customFormat="1" ht="33" customHeight="1" x14ac:dyDescent="0.4">
      <c r="A158" s="125">
        <v>8906130234211</v>
      </c>
      <c r="B158" s="59" t="s">
        <v>52</v>
      </c>
      <c r="C158" s="59" t="s">
        <v>106</v>
      </c>
      <c r="D1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8" s="119" t="s">
        <v>676</v>
      </c>
      <c r="F158" s="76" t="s">
        <v>537</v>
      </c>
      <c r="G1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8" s="78">
        <v>75</v>
      </c>
      <c r="J158" s="52">
        <v>1.24444</v>
      </c>
      <c r="K158" s="60">
        <f>Tabla3[[#This Row],[PRECIOS]]-Tabla3[[#This Row],[PRECIOS]]*10%</f>
        <v>1.119996</v>
      </c>
      <c r="L158" s="101"/>
      <c r="M158" s="61"/>
      <c r="N158" s="55">
        <f>IFERROR(Tabla3[[#This Row],[PRECIOS]]-Tabla3[[#This Row],[PRECIOS]]*Tabla3[[#This Row],[% PRODUCTO]]," ")</f>
        <v>1.24444</v>
      </c>
      <c r="O158" s="61"/>
      <c r="P158" s="55">
        <f>IFERROR(Tabla3[[#This Row],[OCULTAR2]]-Tabla3[[#This Row],[OCULTAR2]]*Tabla3[[#This Row],[% LÍNEA]]," ")</f>
        <v>1.24444</v>
      </c>
      <c r="Q158" s="56">
        <f>IFERROR(Tabla3[[#This Row],[% PRODUCTO]]+Tabla3[[#This Row],[% LÍNEA]]," ")</f>
        <v>0</v>
      </c>
      <c r="R158" s="60">
        <f>Tabla3[[#This Row],[OCULTAR3]]</f>
        <v>1.24444</v>
      </c>
      <c r="S158" s="60">
        <f>Tabla3[[#This Row],[PRECIO SIN %]]-Tabla3[[#This Row],[PRECIO SIN %]]*10%</f>
        <v>1.119996</v>
      </c>
      <c r="T158" s="80">
        <f>(Tabla3[[#This Row],[PRECIO CON DESCT.]]-(Tabla3[[#This Row],[PRECIO CON DESCT.]]*$T$6))</f>
        <v>0.70559748</v>
      </c>
      <c r="U158" s="96"/>
      <c r="V158" s="94">
        <f>Tabla3[[#This Row],[PRECIO %      en $]]*Tabla3[[#This Row],[PEDIDO ]]</f>
        <v>0</v>
      </c>
      <c r="W158" s="57">
        <f>Tabla3[[#This Row],[PRECIO CON DESCT.]]*Tabla3[[#This Row],[PEDIDO ]]</f>
        <v>0</v>
      </c>
      <c r="X158" s="58">
        <f>Tabla3[[#This Row],[PRECIO SIN %]]*Tabla3[[#This Row],[PEDIDO ]]</f>
        <v>0</v>
      </c>
      <c r="Y158" s="28"/>
      <c r="Z158" s="28"/>
      <c r="AA158" s="28"/>
      <c r="AB158" s="28"/>
      <c r="AC158" s="28"/>
      <c r="AD158" s="28"/>
      <c r="AE158" s="28"/>
      <c r="AF158" s="28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20"/>
    </row>
    <row r="159" spans="1:153" s="3" customFormat="1" ht="33" customHeight="1" x14ac:dyDescent="0.4">
      <c r="A159" s="124">
        <v>652931975591</v>
      </c>
      <c r="B159" s="51" t="s">
        <v>52</v>
      </c>
      <c r="C159" s="51" t="s">
        <v>90</v>
      </c>
      <c r="D1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9" s="118" t="s">
        <v>677</v>
      </c>
      <c r="F159" s="75" t="s">
        <v>537</v>
      </c>
      <c r="G1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9" s="77">
        <v>3838</v>
      </c>
      <c r="J159" s="52">
        <v>0.71111000000000002</v>
      </c>
      <c r="K159" s="53">
        <f>Tabla3[[#This Row],[PRECIOS]]-Tabla3[[#This Row],[PRECIOS]]*10%</f>
        <v>0.63999899999999998</v>
      </c>
      <c r="L159" s="101"/>
      <c r="M159" s="54"/>
      <c r="N159" s="55">
        <f>IFERROR(Tabla3[[#This Row],[PRECIOS]]-Tabla3[[#This Row],[PRECIOS]]*Tabla3[[#This Row],[% PRODUCTO]]," ")</f>
        <v>0.71111000000000002</v>
      </c>
      <c r="O159" s="54"/>
      <c r="P159" s="55">
        <f>IFERROR(Tabla3[[#This Row],[OCULTAR2]]-Tabla3[[#This Row],[OCULTAR2]]*Tabla3[[#This Row],[% LÍNEA]]," ")</f>
        <v>0.71111000000000002</v>
      </c>
      <c r="Q159" s="56">
        <f>IFERROR(Tabla3[[#This Row],[% PRODUCTO]]+Tabla3[[#This Row],[% LÍNEA]]," ")</f>
        <v>0</v>
      </c>
      <c r="R159" s="53">
        <f>Tabla3[[#This Row],[OCULTAR3]]</f>
        <v>0.71111000000000002</v>
      </c>
      <c r="S159" s="53">
        <f>Tabla3[[#This Row],[PRECIO SIN %]]-Tabla3[[#This Row],[PRECIO SIN %]]*10%</f>
        <v>0.63999899999999998</v>
      </c>
      <c r="T159" s="80">
        <f>(Tabla3[[#This Row],[PRECIO CON DESCT.]]-(Tabla3[[#This Row],[PRECIO CON DESCT.]]*$T$6))</f>
        <v>0.40319937</v>
      </c>
      <c r="U159" s="96"/>
      <c r="V159" s="94">
        <f>Tabla3[[#This Row],[PRECIO %      en $]]*Tabla3[[#This Row],[PEDIDO ]]</f>
        <v>0</v>
      </c>
      <c r="W159" s="57">
        <f>Tabla3[[#This Row],[PRECIO CON DESCT.]]*Tabla3[[#This Row],[PEDIDO ]]</f>
        <v>0</v>
      </c>
      <c r="X159" s="58">
        <f>Tabla3[[#This Row],[PRECIO SIN %]]*Tabla3[[#This Row],[PEDIDO ]]</f>
        <v>0</v>
      </c>
      <c r="Y159" s="28"/>
      <c r="Z159" s="28"/>
      <c r="AA159" s="28"/>
      <c r="AB159" s="28"/>
      <c r="AC159" s="28"/>
      <c r="AD159" s="28"/>
      <c r="AE159" s="28"/>
      <c r="AF159" s="28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20"/>
    </row>
    <row r="160" spans="1:153" s="3" customFormat="1" ht="33" customHeight="1" x14ac:dyDescent="0.4">
      <c r="A160" s="125" t="s">
        <v>107</v>
      </c>
      <c r="B160" s="59" t="s">
        <v>52</v>
      </c>
      <c r="C160" s="59" t="s">
        <v>69</v>
      </c>
      <c r="D1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0" s="119" t="s">
        <v>678</v>
      </c>
      <c r="F160" s="76" t="s">
        <v>537</v>
      </c>
      <c r="G1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0" s="78">
        <v>6093</v>
      </c>
      <c r="J160" s="52">
        <v>1.43333</v>
      </c>
      <c r="K160" s="60">
        <f>Tabla3[[#This Row],[PRECIOS]]-Tabla3[[#This Row],[PRECIOS]]*10%</f>
        <v>1.2899970000000001</v>
      </c>
      <c r="L160" s="101"/>
      <c r="M160" s="61"/>
      <c r="N160" s="55">
        <f>IFERROR(Tabla3[[#This Row],[PRECIOS]]-Tabla3[[#This Row],[PRECIOS]]*Tabla3[[#This Row],[% PRODUCTO]]," ")</f>
        <v>1.43333</v>
      </c>
      <c r="O160" s="61"/>
      <c r="P160" s="55">
        <f>IFERROR(Tabla3[[#This Row],[OCULTAR2]]-Tabla3[[#This Row],[OCULTAR2]]*Tabla3[[#This Row],[% LÍNEA]]," ")</f>
        <v>1.43333</v>
      </c>
      <c r="Q160" s="56">
        <f>IFERROR(Tabla3[[#This Row],[% PRODUCTO]]+Tabla3[[#This Row],[% LÍNEA]]," ")</f>
        <v>0</v>
      </c>
      <c r="R160" s="60">
        <f>Tabla3[[#This Row],[OCULTAR3]]</f>
        <v>1.43333</v>
      </c>
      <c r="S160" s="60">
        <f>Tabla3[[#This Row],[PRECIO SIN %]]-Tabla3[[#This Row],[PRECIO SIN %]]*10%</f>
        <v>1.2899970000000001</v>
      </c>
      <c r="T160" s="80">
        <f>(Tabla3[[#This Row],[PRECIO CON DESCT.]]-(Tabla3[[#This Row],[PRECIO CON DESCT.]]*$T$6))</f>
        <v>0.81269811000000003</v>
      </c>
      <c r="U160" s="96"/>
      <c r="V160" s="94">
        <f>Tabla3[[#This Row],[PRECIO %      en $]]*Tabla3[[#This Row],[PEDIDO ]]</f>
        <v>0</v>
      </c>
      <c r="W160" s="57">
        <f>Tabla3[[#This Row],[PRECIO CON DESCT.]]*Tabla3[[#This Row],[PEDIDO ]]</f>
        <v>0</v>
      </c>
      <c r="X160" s="58">
        <f>Tabla3[[#This Row],[PRECIO SIN %]]*Tabla3[[#This Row],[PEDIDO ]]</f>
        <v>0</v>
      </c>
      <c r="Y160" s="28"/>
      <c r="Z160" s="28"/>
      <c r="AA160" s="28"/>
      <c r="AB160" s="28"/>
      <c r="AC160" s="28"/>
      <c r="AD160" s="28"/>
      <c r="AE160" s="28"/>
      <c r="AF160" s="28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20"/>
    </row>
    <row r="161" spans="1:153" s="3" customFormat="1" ht="33" customHeight="1" x14ac:dyDescent="0.4">
      <c r="A161" s="124">
        <v>7598455000186</v>
      </c>
      <c r="B161" s="51" t="s">
        <v>52</v>
      </c>
      <c r="C161" s="51" t="s">
        <v>58</v>
      </c>
      <c r="D1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61" s="118" t="s">
        <v>679</v>
      </c>
      <c r="F161" s="75" t="s">
        <v>537</v>
      </c>
      <c r="G1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1" s="77">
        <v>3464</v>
      </c>
      <c r="J161" s="52">
        <v>3.8333300000000001</v>
      </c>
      <c r="K161" s="53">
        <f>Tabla3[[#This Row],[PRECIOS]]-Tabla3[[#This Row],[PRECIOS]]*10%</f>
        <v>3.4499970000000002</v>
      </c>
      <c r="L161" s="101"/>
      <c r="M161" s="54"/>
      <c r="N161" s="55">
        <f>IFERROR(Tabla3[[#This Row],[PRECIOS]]-Tabla3[[#This Row],[PRECIOS]]*Tabla3[[#This Row],[% PRODUCTO]]," ")</f>
        <v>3.8333300000000001</v>
      </c>
      <c r="O161" s="54"/>
      <c r="P161" s="55">
        <f>IFERROR(Tabla3[[#This Row],[OCULTAR2]]-Tabla3[[#This Row],[OCULTAR2]]*Tabla3[[#This Row],[% LÍNEA]]," ")</f>
        <v>3.8333300000000001</v>
      </c>
      <c r="Q161" s="56">
        <f>IFERROR(Tabla3[[#This Row],[% PRODUCTO]]+Tabla3[[#This Row],[% LÍNEA]]," ")</f>
        <v>0</v>
      </c>
      <c r="R161" s="53">
        <f>Tabla3[[#This Row],[OCULTAR3]]</f>
        <v>3.8333300000000001</v>
      </c>
      <c r="S161" s="53">
        <f>Tabla3[[#This Row],[PRECIO SIN %]]-Tabla3[[#This Row],[PRECIO SIN %]]*10%</f>
        <v>3.4499970000000002</v>
      </c>
      <c r="T161" s="80">
        <f>(Tabla3[[#This Row],[PRECIO CON DESCT.]]-(Tabla3[[#This Row],[PRECIO CON DESCT.]]*$T$6))</f>
        <v>2.1734981100000001</v>
      </c>
      <c r="U161" s="96"/>
      <c r="V161" s="94">
        <f>Tabla3[[#This Row],[PRECIO %      en $]]*Tabla3[[#This Row],[PEDIDO ]]</f>
        <v>0</v>
      </c>
      <c r="W161" s="57">
        <f>Tabla3[[#This Row],[PRECIO CON DESCT.]]*Tabla3[[#This Row],[PEDIDO ]]</f>
        <v>0</v>
      </c>
      <c r="X161" s="58">
        <f>Tabla3[[#This Row],[PRECIO SIN %]]*Tabla3[[#This Row],[PEDIDO ]]</f>
        <v>0</v>
      </c>
      <c r="Y161" s="28"/>
      <c r="Z161" s="28"/>
      <c r="AA161" s="28"/>
      <c r="AB161" s="28"/>
      <c r="AC161" s="28"/>
      <c r="AD161" s="28"/>
      <c r="AE161" s="28"/>
      <c r="AF161" s="28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20"/>
    </row>
    <row r="162" spans="1:153" s="3" customFormat="1" ht="33" customHeight="1" x14ac:dyDescent="0.4">
      <c r="A162" s="125">
        <v>764460046113</v>
      </c>
      <c r="B162" s="59" t="s">
        <v>52</v>
      </c>
      <c r="C162" s="59" t="s">
        <v>61</v>
      </c>
      <c r="D1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2" s="119" t="s">
        <v>680</v>
      </c>
      <c r="F162" s="76" t="s">
        <v>537</v>
      </c>
      <c r="G1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2" s="78">
        <v>17728</v>
      </c>
      <c r="J162" s="52">
        <v>1.43333</v>
      </c>
      <c r="K162" s="60">
        <f>Tabla3[[#This Row],[PRECIOS]]-Tabla3[[#This Row],[PRECIOS]]*10%</f>
        <v>1.2899970000000001</v>
      </c>
      <c r="L162" s="101"/>
      <c r="M162" s="61"/>
      <c r="N162" s="55">
        <f>IFERROR(Tabla3[[#This Row],[PRECIOS]]-Tabla3[[#This Row],[PRECIOS]]*Tabla3[[#This Row],[% PRODUCTO]]," ")</f>
        <v>1.43333</v>
      </c>
      <c r="O162" s="61"/>
      <c r="P162" s="55">
        <f>IFERROR(Tabla3[[#This Row],[OCULTAR2]]-Tabla3[[#This Row],[OCULTAR2]]*Tabla3[[#This Row],[% LÍNEA]]," ")</f>
        <v>1.43333</v>
      </c>
      <c r="Q162" s="56">
        <f>IFERROR(Tabla3[[#This Row],[% PRODUCTO]]+Tabla3[[#This Row],[% LÍNEA]]," ")</f>
        <v>0</v>
      </c>
      <c r="R162" s="60">
        <f>Tabla3[[#This Row],[OCULTAR3]]</f>
        <v>1.43333</v>
      </c>
      <c r="S162" s="60">
        <f>Tabla3[[#This Row],[PRECIO SIN %]]-Tabla3[[#This Row],[PRECIO SIN %]]*10%</f>
        <v>1.2899970000000001</v>
      </c>
      <c r="T162" s="80">
        <f>(Tabla3[[#This Row],[PRECIO CON DESCT.]]-(Tabla3[[#This Row],[PRECIO CON DESCT.]]*$T$6))</f>
        <v>0.81269811000000003</v>
      </c>
      <c r="U162" s="96"/>
      <c r="V162" s="94">
        <f>Tabla3[[#This Row],[PRECIO %      en $]]*Tabla3[[#This Row],[PEDIDO ]]</f>
        <v>0</v>
      </c>
      <c r="W162" s="57">
        <f>Tabla3[[#This Row],[PRECIO CON DESCT.]]*Tabla3[[#This Row],[PEDIDO ]]</f>
        <v>0</v>
      </c>
      <c r="X162" s="58">
        <f>Tabla3[[#This Row],[PRECIO SIN %]]*Tabla3[[#This Row],[PEDIDO ]]</f>
        <v>0</v>
      </c>
      <c r="Y162" s="28"/>
      <c r="Z162" s="28"/>
      <c r="AA162" s="28"/>
      <c r="AB162" s="28"/>
      <c r="AC162" s="28"/>
      <c r="AD162" s="28"/>
      <c r="AE162" s="28"/>
      <c r="AF162" s="28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20"/>
    </row>
    <row r="163" spans="1:153" s="3" customFormat="1" ht="33" customHeight="1" x14ac:dyDescent="0.4">
      <c r="A163" s="124">
        <v>7591243811483</v>
      </c>
      <c r="B163" s="51" t="s">
        <v>52</v>
      </c>
      <c r="C163" s="51" t="s">
        <v>108</v>
      </c>
      <c r="D1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63" s="118" t="s">
        <v>681</v>
      </c>
      <c r="F163" s="75" t="s">
        <v>537</v>
      </c>
      <c r="G1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3" s="77">
        <v>1152</v>
      </c>
      <c r="J163" s="52">
        <v>3.2777799999999999</v>
      </c>
      <c r="K163" s="53">
        <f>Tabla3[[#This Row],[PRECIOS]]-Tabla3[[#This Row],[PRECIOS]]*10%</f>
        <v>2.950002</v>
      </c>
      <c r="L163" s="101"/>
      <c r="M163" s="54"/>
      <c r="N163" s="55">
        <f>IFERROR(Tabla3[[#This Row],[PRECIOS]]-Tabla3[[#This Row],[PRECIOS]]*Tabla3[[#This Row],[% PRODUCTO]]," ")</f>
        <v>3.2777799999999999</v>
      </c>
      <c r="O163" s="54"/>
      <c r="P163" s="55">
        <f>IFERROR(Tabla3[[#This Row],[OCULTAR2]]-Tabla3[[#This Row],[OCULTAR2]]*Tabla3[[#This Row],[% LÍNEA]]," ")</f>
        <v>3.2777799999999999</v>
      </c>
      <c r="Q163" s="56">
        <f>IFERROR(Tabla3[[#This Row],[% PRODUCTO]]+Tabla3[[#This Row],[% LÍNEA]]," ")</f>
        <v>0</v>
      </c>
      <c r="R163" s="53">
        <f>Tabla3[[#This Row],[OCULTAR3]]</f>
        <v>3.2777799999999999</v>
      </c>
      <c r="S163" s="53">
        <f>Tabla3[[#This Row],[PRECIO SIN %]]-Tabla3[[#This Row],[PRECIO SIN %]]*10%</f>
        <v>2.950002</v>
      </c>
      <c r="T163" s="80">
        <f>(Tabla3[[#This Row],[PRECIO CON DESCT.]]-(Tabla3[[#This Row],[PRECIO CON DESCT.]]*$T$6))</f>
        <v>1.8585012599999999</v>
      </c>
      <c r="U163" s="96"/>
      <c r="V163" s="94">
        <f>Tabla3[[#This Row],[PRECIO %      en $]]*Tabla3[[#This Row],[PEDIDO ]]</f>
        <v>0</v>
      </c>
      <c r="W163" s="57">
        <f>Tabla3[[#This Row],[PRECIO CON DESCT.]]*Tabla3[[#This Row],[PEDIDO ]]</f>
        <v>0</v>
      </c>
      <c r="X163" s="58">
        <f>Tabla3[[#This Row],[PRECIO SIN %]]*Tabla3[[#This Row],[PEDIDO ]]</f>
        <v>0</v>
      </c>
      <c r="Y163" s="28"/>
      <c r="Z163" s="28"/>
      <c r="AA163" s="28"/>
      <c r="AB163" s="28"/>
      <c r="AC163" s="28"/>
      <c r="AD163" s="28"/>
      <c r="AE163" s="28"/>
      <c r="AF163" s="28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20"/>
    </row>
    <row r="164" spans="1:153" s="3" customFormat="1" ht="33" customHeight="1" x14ac:dyDescent="0.4">
      <c r="A164" s="125">
        <v>8916683266902</v>
      </c>
      <c r="B164" s="59" t="s">
        <v>52</v>
      </c>
      <c r="C164" s="59" t="s">
        <v>109</v>
      </c>
      <c r="D1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64" s="119" t="s">
        <v>682</v>
      </c>
      <c r="F164" s="76" t="s">
        <v>537</v>
      </c>
      <c r="G1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64" s="78">
        <v>43</v>
      </c>
      <c r="J164" s="52">
        <v>5.88889</v>
      </c>
      <c r="K164" s="60">
        <f>Tabla3[[#This Row],[PRECIOS]]-Tabla3[[#This Row],[PRECIOS]]*10%</f>
        <v>5.300001</v>
      </c>
      <c r="L164" s="101" t="s">
        <v>5327</v>
      </c>
      <c r="M164" s="61"/>
      <c r="N164" s="55">
        <f>IFERROR(Tabla3[[#This Row],[PRECIOS]]-Tabla3[[#This Row],[PRECIOS]]*Tabla3[[#This Row],[% PRODUCTO]]," ")</f>
        <v>5.88889</v>
      </c>
      <c r="O164" s="61"/>
      <c r="P164" s="55">
        <f>IFERROR(Tabla3[[#This Row],[OCULTAR2]]-Tabla3[[#This Row],[OCULTAR2]]*Tabla3[[#This Row],[% LÍNEA]]," ")</f>
        <v>5.88889</v>
      </c>
      <c r="Q164" s="56">
        <f>IFERROR(Tabla3[[#This Row],[% PRODUCTO]]+Tabla3[[#This Row],[% LÍNEA]]," ")</f>
        <v>0</v>
      </c>
      <c r="R164" s="60">
        <f>Tabla3[[#This Row],[OCULTAR3]]</f>
        <v>5.88889</v>
      </c>
      <c r="S164" s="60">
        <f>Tabla3[[#This Row],[PRECIO SIN %]]-Tabla3[[#This Row],[PRECIO SIN %]]*10%</f>
        <v>5.300001</v>
      </c>
      <c r="T164" s="80">
        <f>(Tabla3[[#This Row],[PRECIO CON DESCT.]]-(Tabla3[[#This Row],[PRECIO CON DESCT.]]*$T$6))</f>
        <v>3.3390006300000001</v>
      </c>
      <c r="U164" s="96"/>
      <c r="V164" s="94">
        <f>Tabla3[[#This Row],[PRECIO %      en $]]*Tabla3[[#This Row],[PEDIDO ]]</f>
        <v>0</v>
      </c>
      <c r="W164" s="57">
        <f>Tabla3[[#This Row],[PRECIO CON DESCT.]]*Tabla3[[#This Row],[PEDIDO ]]</f>
        <v>0</v>
      </c>
      <c r="X164" s="58">
        <f>Tabla3[[#This Row],[PRECIO SIN %]]*Tabla3[[#This Row],[PEDIDO ]]</f>
        <v>0</v>
      </c>
      <c r="Y164" s="28"/>
      <c r="Z164" s="28"/>
      <c r="AA164" s="28"/>
      <c r="AB164" s="28"/>
      <c r="AC164" s="28"/>
      <c r="AD164" s="28"/>
      <c r="AE164" s="28"/>
      <c r="AF164" s="28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20"/>
    </row>
    <row r="165" spans="1:153" s="3" customFormat="1" ht="33" customHeight="1" x14ac:dyDescent="0.4">
      <c r="A165" s="124">
        <v>7598252000341</v>
      </c>
      <c r="B165" s="51" t="s">
        <v>52</v>
      </c>
      <c r="C165" s="51" t="s">
        <v>56</v>
      </c>
      <c r="D1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5" s="118" t="s">
        <v>683</v>
      </c>
      <c r="F165" s="75" t="s">
        <v>537</v>
      </c>
      <c r="G1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5" s="77">
        <v>5848</v>
      </c>
      <c r="J165" s="52">
        <v>0.26667000000000002</v>
      </c>
      <c r="K165" s="53">
        <f>Tabla3[[#This Row],[PRECIOS]]-Tabla3[[#This Row],[PRECIOS]]*10%</f>
        <v>0.24000300000000002</v>
      </c>
      <c r="L165" s="101"/>
      <c r="M165" s="54"/>
      <c r="N165" s="55">
        <f>IFERROR(Tabla3[[#This Row],[PRECIOS]]-Tabla3[[#This Row],[PRECIOS]]*Tabla3[[#This Row],[% PRODUCTO]]," ")</f>
        <v>0.26667000000000002</v>
      </c>
      <c r="O165" s="54"/>
      <c r="P165" s="55">
        <f>IFERROR(Tabla3[[#This Row],[OCULTAR2]]-Tabla3[[#This Row],[OCULTAR2]]*Tabla3[[#This Row],[% LÍNEA]]," ")</f>
        <v>0.26667000000000002</v>
      </c>
      <c r="Q165" s="56">
        <f>IFERROR(Tabla3[[#This Row],[% PRODUCTO]]+Tabla3[[#This Row],[% LÍNEA]]," ")</f>
        <v>0</v>
      </c>
      <c r="R165" s="53">
        <f>Tabla3[[#This Row],[OCULTAR3]]</f>
        <v>0.26667000000000002</v>
      </c>
      <c r="S165" s="53">
        <f>Tabla3[[#This Row],[PRECIO SIN %]]-Tabla3[[#This Row],[PRECIO SIN %]]*10%</f>
        <v>0.24000300000000002</v>
      </c>
      <c r="T165" s="80">
        <f>(Tabla3[[#This Row],[PRECIO CON DESCT.]]-(Tabla3[[#This Row],[PRECIO CON DESCT.]]*$T$6))</f>
        <v>0.15120189000000001</v>
      </c>
      <c r="U165" s="96"/>
      <c r="V165" s="94">
        <f>Tabla3[[#This Row],[PRECIO %      en $]]*Tabla3[[#This Row],[PEDIDO ]]</f>
        <v>0</v>
      </c>
      <c r="W165" s="57">
        <f>Tabla3[[#This Row],[PRECIO CON DESCT.]]*Tabla3[[#This Row],[PEDIDO ]]</f>
        <v>0</v>
      </c>
      <c r="X165" s="58">
        <f>Tabla3[[#This Row],[PRECIO SIN %]]*Tabla3[[#This Row],[PEDIDO ]]</f>
        <v>0</v>
      </c>
      <c r="Y165" s="28"/>
      <c r="Z165" s="28"/>
      <c r="AA165" s="28"/>
      <c r="AB165" s="28"/>
      <c r="AC165" s="28"/>
      <c r="AD165" s="28"/>
      <c r="AE165" s="28"/>
      <c r="AF165" s="28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20"/>
    </row>
    <row r="166" spans="1:153" s="3" customFormat="1" ht="33" customHeight="1" x14ac:dyDescent="0.4">
      <c r="A166" s="125">
        <v>6942189211256</v>
      </c>
      <c r="B166" s="59" t="s">
        <v>52</v>
      </c>
      <c r="C166" s="59" t="s">
        <v>72</v>
      </c>
      <c r="D1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6" s="119" t="s">
        <v>684</v>
      </c>
      <c r="F166" s="76" t="s">
        <v>537</v>
      </c>
      <c r="G1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6" s="78">
        <v>580</v>
      </c>
      <c r="J166" s="52">
        <v>0.33333000000000002</v>
      </c>
      <c r="K166" s="60">
        <f>Tabla3[[#This Row],[PRECIOS]]-Tabla3[[#This Row],[PRECIOS]]*10%</f>
        <v>0.29999700000000001</v>
      </c>
      <c r="L166" s="101"/>
      <c r="M166" s="61"/>
      <c r="N166" s="55">
        <f>IFERROR(Tabla3[[#This Row],[PRECIOS]]-Tabla3[[#This Row],[PRECIOS]]*Tabla3[[#This Row],[% PRODUCTO]]," ")</f>
        <v>0.33333000000000002</v>
      </c>
      <c r="O166" s="61"/>
      <c r="P166" s="55">
        <f>IFERROR(Tabla3[[#This Row],[OCULTAR2]]-Tabla3[[#This Row],[OCULTAR2]]*Tabla3[[#This Row],[% LÍNEA]]," ")</f>
        <v>0.33333000000000002</v>
      </c>
      <c r="Q166" s="56">
        <f>IFERROR(Tabla3[[#This Row],[% PRODUCTO]]+Tabla3[[#This Row],[% LÍNEA]]," ")</f>
        <v>0</v>
      </c>
      <c r="R166" s="60">
        <f>Tabla3[[#This Row],[OCULTAR3]]</f>
        <v>0.33333000000000002</v>
      </c>
      <c r="S166" s="60">
        <f>Tabla3[[#This Row],[PRECIO SIN %]]-Tabla3[[#This Row],[PRECIO SIN %]]*10%</f>
        <v>0.29999700000000001</v>
      </c>
      <c r="T166" s="80">
        <f>(Tabla3[[#This Row],[PRECIO CON DESCT.]]-(Tabla3[[#This Row],[PRECIO CON DESCT.]]*$T$6))</f>
        <v>0.18899811</v>
      </c>
      <c r="U166" s="96"/>
      <c r="V166" s="94">
        <f>Tabla3[[#This Row],[PRECIO %      en $]]*Tabla3[[#This Row],[PEDIDO ]]</f>
        <v>0</v>
      </c>
      <c r="W166" s="57">
        <f>Tabla3[[#This Row],[PRECIO CON DESCT.]]*Tabla3[[#This Row],[PEDIDO ]]</f>
        <v>0</v>
      </c>
      <c r="X166" s="58">
        <f>Tabla3[[#This Row],[PRECIO SIN %]]*Tabla3[[#This Row],[PEDIDO ]]</f>
        <v>0</v>
      </c>
      <c r="Y166" s="28"/>
      <c r="Z166" s="28"/>
      <c r="AA166" s="28"/>
      <c r="AB166" s="28"/>
      <c r="AC166" s="28"/>
      <c r="AD166" s="28"/>
      <c r="AE166" s="28"/>
      <c r="AF166" s="28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20"/>
    </row>
    <row r="167" spans="1:153" s="3" customFormat="1" ht="33" customHeight="1" x14ac:dyDescent="0.4">
      <c r="A167" s="124">
        <v>7707236121884</v>
      </c>
      <c r="B167" s="51" t="s">
        <v>52</v>
      </c>
      <c r="C167" s="51" t="s">
        <v>55</v>
      </c>
      <c r="D1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7" s="118" t="s">
        <v>685</v>
      </c>
      <c r="F167" s="75" t="s">
        <v>537</v>
      </c>
      <c r="G1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7" s="77">
        <v>3967</v>
      </c>
      <c r="J167" s="52">
        <v>0.63332999999999995</v>
      </c>
      <c r="K167" s="53">
        <f>Tabla3[[#This Row],[PRECIOS]]-Tabla3[[#This Row],[PRECIOS]]*10%</f>
        <v>0.56999699999999998</v>
      </c>
      <c r="L167" s="101"/>
      <c r="M167" s="54"/>
      <c r="N167" s="55">
        <f>IFERROR(Tabla3[[#This Row],[PRECIOS]]-Tabla3[[#This Row],[PRECIOS]]*Tabla3[[#This Row],[% PRODUCTO]]," ")</f>
        <v>0.63332999999999995</v>
      </c>
      <c r="O167" s="54"/>
      <c r="P167" s="55">
        <f>IFERROR(Tabla3[[#This Row],[OCULTAR2]]-Tabla3[[#This Row],[OCULTAR2]]*Tabla3[[#This Row],[% LÍNEA]]," ")</f>
        <v>0.63332999999999995</v>
      </c>
      <c r="Q167" s="56">
        <f>IFERROR(Tabla3[[#This Row],[% PRODUCTO]]+Tabla3[[#This Row],[% LÍNEA]]," ")</f>
        <v>0</v>
      </c>
      <c r="R167" s="53">
        <f>Tabla3[[#This Row],[OCULTAR3]]</f>
        <v>0.63332999999999995</v>
      </c>
      <c r="S167" s="53">
        <f>Tabla3[[#This Row],[PRECIO SIN %]]-Tabla3[[#This Row],[PRECIO SIN %]]*10%</f>
        <v>0.56999699999999998</v>
      </c>
      <c r="T167" s="80">
        <f>(Tabla3[[#This Row],[PRECIO CON DESCT.]]-(Tabla3[[#This Row],[PRECIO CON DESCT.]]*$T$6))</f>
        <v>0.35909811000000003</v>
      </c>
      <c r="U167" s="96"/>
      <c r="V167" s="94">
        <f>Tabla3[[#This Row],[PRECIO %      en $]]*Tabla3[[#This Row],[PEDIDO ]]</f>
        <v>0</v>
      </c>
      <c r="W167" s="57">
        <f>Tabla3[[#This Row],[PRECIO CON DESCT.]]*Tabla3[[#This Row],[PEDIDO ]]</f>
        <v>0</v>
      </c>
      <c r="X167" s="58">
        <f>Tabla3[[#This Row],[PRECIO SIN %]]*Tabla3[[#This Row],[PEDIDO ]]</f>
        <v>0</v>
      </c>
      <c r="Y167" s="28"/>
      <c r="Z167" s="28"/>
      <c r="AA167" s="28"/>
      <c r="AB167" s="28"/>
      <c r="AC167" s="28"/>
      <c r="AD167" s="28"/>
      <c r="AE167" s="28"/>
      <c r="AF167" s="28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20"/>
    </row>
    <row r="168" spans="1:153" s="3" customFormat="1" ht="33" customHeight="1" x14ac:dyDescent="0.4">
      <c r="A168" s="125">
        <v>7598455000292</v>
      </c>
      <c r="B168" s="59" t="s">
        <v>52</v>
      </c>
      <c r="C168" s="59" t="s">
        <v>58</v>
      </c>
      <c r="D1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68" s="119" t="s">
        <v>686</v>
      </c>
      <c r="F168" s="76" t="s">
        <v>537</v>
      </c>
      <c r="G1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8" s="78">
        <v>6363</v>
      </c>
      <c r="J168" s="52">
        <v>0.5</v>
      </c>
      <c r="K168" s="60">
        <f>Tabla3[[#This Row],[PRECIOS]]-Tabla3[[#This Row],[PRECIOS]]*10%</f>
        <v>0.45</v>
      </c>
      <c r="L168" s="101"/>
      <c r="M168" s="61"/>
      <c r="N168" s="55">
        <f>IFERROR(Tabla3[[#This Row],[PRECIOS]]-Tabla3[[#This Row],[PRECIOS]]*Tabla3[[#This Row],[% PRODUCTO]]," ")</f>
        <v>0.5</v>
      </c>
      <c r="O168" s="61"/>
      <c r="P168" s="55">
        <f>IFERROR(Tabla3[[#This Row],[OCULTAR2]]-Tabla3[[#This Row],[OCULTAR2]]*Tabla3[[#This Row],[% LÍNEA]]," ")</f>
        <v>0.5</v>
      </c>
      <c r="Q168" s="56">
        <f>IFERROR(Tabla3[[#This Row],[% PRODUCTO]]+Tabla3[[#This Row],[% LÍNEA]]," ")</f>
        <v>0</v>
      </c>
      <c r="R168" s="60">
        <f>Tabla3[[#This Row],[OCULTAR3]]</f>
        <v>0.5</v>
      </c>
      <c r="S168" s="60">
        <f>Tabla3[[#This Row],[PRECIO SIN %]]-Tabla3[[#This Row],[PRECIO SIN %]]*10%</f>
        <v>0.45</v>
      </c>
      <c r="T168" s="80">
        <f>(Tabla3[[#This Row],[PRECIO CON DESCT.]]-(Tabla3[[#This Row],[PRECIO CON DESCT.]]*$T$6))</f>
        <v>0.28349999999999997</v>
      </c>
      <c r="U168" s="96"/>
      <c r="V168" s="94">
        <f>Tabla3[[#This Row],[PRECIO %      en $]]*Tabla3[[#This Row],[PEDIDO ]]</f>
        <v>0</v>
      </c>
      <c r="W168" s="57">
        <f>Tabla3[[#This Row],[PRECIO CON DESCT.]]*Tabla3[[#This Row],[PEDIDO ]]</f>
        <v>0</v>
      </c>
      <c r="X168" s="58">
        <f>Tabla3[[#This Row],[PRECIO SIN %]]*Tabla3[[#This Row],[PEDIDO ]]</f>
        <v>0</v>
      </c>
      <c r="Y168" s="28"/>
      <c r="Z168" s="28"/>
      <c r="AA168" s="28"/>
      <c r="AB168" s="28"/>
      <c r="AC168" s="28"/>
      <c r="AD168" s="28"/>
      <c r="AE168" s="28"/>
      <c r="AF168" s="28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20"/>
    </row>
    <row r="169" spans="1:153" s="3" customFormat="1" ht="33" customHeight="1" x14ac:dyDescent="0.4">
      <c r="A169" s="124">
        <v>7592806112047</v>
      </c>
      <c r="B169" s="51" t="s">
        <v>52</v>
      </c>
      <c r="C169" s="51" t="s">
        <v>74</v>
      </c>
      <c r="D1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9" s="118" t="s">
        <v>687</v>
      </c>
      <c r="F169" s="75" t="s">
        <v>537</v>
      </c>
      <c r="G1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9" s="77">
        <v>801</v>
      </c>
      <c r="J169" s="52">
        <v>5.4444400000000002</v>
      </c>
      <c r="K169" s="53">
        <f>Tabla3[[#This Row],[PRECIOS]]-Tabla3[[#This Row],[PRECIOS]]*10%</f>
        <v>4.8999959999999998</v>
      </c>
      <c r="L169" s="101"/>
      <c r="M169" s="54"/>
      <c r="N169" s="55">
        <f>IFERROR(Tabla3[[#This Row],[PRECIOS]]-Tabla3[[#This Row],[PRECIOS]]*Tabla3[[#This Row],[% PRODUCTO]]," ")</f>
        <v>5.4444400000000002</v>
      </c>
      <c r="O169" s="54"/>
      <c r="P169" s="55">
        <f>IFERROR(Tabla3[[#This Row],[OCULTAR2]]-Tabla3[[#This Row],[OCULTAR2]]*Tabla3[[#This Row],[% LÍNEA]]," ")</f>
        <v>5.4444400000000002</v>
      </c>
      <c r="Q169" s="56">
        <f>IFERROR(Tabla3[[#This Row],[% PRODUCTO]]+Tabla3[[#This Row],[% LÍNEA]]," ")</f>
        <v>0</v>
      </c>
      <c r="R169" s="53">
        <f>Tabla3[[#This Row],[OCULTAR3]]</f>
        <v>5.4444400000000002</v>
      </c>
      <c r="S169" s="53">
        <f>Tabla3[[#This Row],[PRECIO SIN %]]-Tabla3[[#This Row],[PRECIO SIN %]]*10%</f>
        <v>4.8999959999999998</v>
      </c>
      <c r="T169" s="80">
        <f>(Tabla3[[#This Row],[PRECIO CON DESCT.]]-(Tabla3[[#This Row],[PRECIO CON DESCT.]]*$T$6))</f>
        <v>3.08699748</v>
      </c>
      <c r="U169" s="96"/>
      <c r="V169" s="94">
        <f>Tabla3[[#This Row],[PRECIO %      en $]]*Tabla3[[#This Row],[PEDIDO ]]</f>
        <v>0</v>
      </c>
      <c r="W169" s="57">
        <f>Tabla3[[#This Row],[PRECIO CON DESCT.]]*Tabla3[[#This Row],[PEDIDO ]]</f>
        <v>0</v>
      </c>
      <c r="X169" s="58">
        <f>Tabla3[[#This Row],[PRECIO SIN %]]*Tabla3[[#This Row],[PEDIDO ]]</f>
        <v>0</v>
      </c>
      <c r="Y169" s="28"/>
      <c r="Z169" s="28"/>
      <c r="AA169" s="28"/>
      <c r="AB169" s="28"/>
      <c r="AC169" s="28"/>
      <c r="AD169" s="28"/>
      <c r="AE169" s="28"/>
      <c r="AF169" s="28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20"/>
    </row>
    <row r="170" spans="1:153" s="3" customFormat="1" ht="33" customHeight="1" x14ac:dyDescent="0.4">
      <c r="A170" s="125">
        <v>7598127001084</v>
      </c>
      <c r="B170" s="59" t="s">
        <v>52</v>
      </c>
      <c r="C170" s="59" t="s">
        <v>60</v>
      </c>
      <c r="D1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0" s="119" t="s">
        <v>688</v>
      </c>
      <c r="F170" s="76" t="s">
        <v>537</v>
      </c>
      <c r="G1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0" s="78">
        <v>2722</v>
      </c>
      <c r="J170" s="52">
        <v>0.6</v>
      </c>
      <c r="K170" s="60">
        <f>Tabla3[[#This Row],[PRECIOS]]-Tabla3[[#This Row],[PRECIOS]]*10%</f>
        <v>0.54</v>
      </c>
      <c r="L170" s="101"/>
      <c r="M170" s="61"/>
      <c r="N170" s="55">
        <f>IFERROR(Tabla3[[#This Row],[PRECIOS]]-Tabla3[[#This Row],[PRECIOS]]*Tabla3[[#This Row],[% PRODUCTO]]," ")</f>
        <v>0.6</v>
      </c>
      <c r="O170" s="61"/>
      <c r="P170" s="55">
        <f>IFERROR(Tabla3[[#This Row],[OCULTAR2]]-Tabla3[[#This Row],[OCULTAR2]]*Tabla3[[#This Row],[% LÍNEA]]," ")</f>
        <v>0.6</v>
      </c>
      <c r="Q170" s="56">
        <f>IFERROR(Tabla3[[#This Row],[% PRODUCTO]]+Tabla3[[#This Row],[% LÍNEA]]," ")</f>
        <v>0</v>
      </c>
      <c r="R170" s="60">
        <f>Tabla3[[#This Row],[OCULTAR3]]</f>
        <v>0.6</v>
      </c>
      <c r="S170" s="60">
        <f>Tabla3[[#This Row],[PRECIO SIN %]]-Tabla3[[#This Row],[PRECIO SIN %]]*10%</f>
        <v>0.54</v>
      </c>
      <c r="T170" s="80">
        <f>(Tabla3[[#This Row],[PRECIO CON DESCT.]]-(Tabla3[[#This Row],[PRECIO CON DESCT.]]*$T$6))</f>
        <v>0.34020000000000006</v>
      </c>
      <c r="U170" s="96"/>
      <c r="V170" s="94">
        <f>Tabla3[[#This Row],[PRECIO %      en $]]*Tabla3[[#This Row],[PEDIDO ]]</f>
        <v>0</v>
      </c>
      <c r="W170" s="57">
        <f>Tabla3[[#This Row],[PRECIO CON DESCT.]]*Tabla3[[#This Row],[PEDIDO ]]</f>
        <v>0</v>
      </c>
      <c r="X170" s="58">
        <f>Tabla3[[#This Row],[PRECIO SIN %]]*Tabla3[[#This Row],[PEDIDO ]]</f>
        <v>0</v>
      </c>
      <c r="Y170" s="28"/>
      <c r="Z170" s="28"/>
      <c r="AA170" s="28"/>
      <c r="AB170" s="28"/>
      <c r="AC170" s="28"/>
      <c r="AD170" s="28"/>
      <c r="AE170" s="28"/>
      <c r="AF170" s="28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20"/>
    </row>
    <row r="171" spans="1:153" s="3" customFormat="1" ht="33" customHeight="1" x14ac:dyDescent="0.4">
      <c r="A171" s="124" t="s">
        <v>110</v>
      </c>
      <c r="B171" s="51" t="s">
        <v>52</v>
      </c>
      <c r="C171" s="51" t="s">
        <v>89</v>
      </c>
      <c r="D1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71" s="118" t="s">
        <v>689</v>
      </c>
      <c r="F171" s="75" t="s">
        <v>537</v>
      </c>
      <c r="G1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71" s="77">
        <v>732</v>
      </c>
      <c r="J171" s="52">
        <v>0.31111</v>
      </c>
      <c r="K171" s="53">
        <f>Tabla3[[#This Row],[PRECIOS]]-Tabla3[[#This Row],[PRECIOS]]*10%</f>
        <v>0.279999</v>
      </c>
      <c r="L171" s="101" t="s">
        <v>5327</v>
      </c>
      <c r="M171" s="54"/>
      <c r="N171" s="55">
        <f>IFERROR(Tabla3[[#This Row],[PRECIOS]]-Tabla3[[#This Row],[PRECIOS]]*Tabla3[[#This Row],[% PRODUCTO]]," ")</f>
        <v>0.31111</v>
      </c>
      <c r="O171" s="54"/>
      <c r="P171" s="55">
        <f>IFERROR(Tabla3[[#This Row],[OCULTAR2]]-Tabla3[[#This Row],[OCULTAR2]]*Tabla3[[#This Row],[% LÍNEA]]," ")</f>
        <v>0.31111</v>
      </c>
      <c r="Q171" s="56">
        <f>IFERROR(Tabla3[[#This Row],[% PRODUCTO]]+Tabla3[[#This Row],[% LÍNEA]]," ")</f>
        <v>0</v>
      </c>
      <c r="R171" s="53">
        <f>Tabla3[[#This Row],[OCULTAR3]]</f>
        <v>0.31111</v>
      </c>
      <c r="S171" s="53">
        <f>Tabla3[[#This Row],[PRECIO SIN %]]-Tabla3[[#This Row],[PRECIO SIN %]]*10%</f>
        <v>0.279999</v>
      </c>
      <c r="T171" s="80">
        <f>(Tabla3[[#This Row],[PRECIO CON DESCT.]]-(Tabla3[[#This Row],[PRECIO CON DESCT.]]*$T$6))</f>
        <v>0.17639937</v>
      </c>
      <c r="U171" s="96"/>
      <c r="V171" s="94">
        <f>Tabla3[[#This Row],[PRECIO %      en $]]*Tabla3[[#This Row],[PEDIDO ]]</f>
        <v>0</v>
      </c>
      <c r="W171" s="57">
        <f>Tabla3[[#This Row],[PRECIO CON DESCT.]]*Tabla3[[#This Row],[PEDIDO ]]</f>
        <v>0</v>
      </c>
      <c r="X171" s="58">
        <f>Tabla3[[#This Row],[PRECIO SIN %]]*Tabla3[[#This Row],[PEDIDO ]]</f>
        <v>0</v>
      </c>
      <c r="Y171" s="28"/>
      <c r="Z171" s="28"/>
      <c r="AA171" s="28"/>
      <c r="AB171" s="28"/>
      <c r="AC171" s="28"/>
      <c r="AD171" s="28"/>
      <c r="AE171" s="28"/>
      <c r="AF171" s="28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20"/>
    </row>
    <row r="172" spans="1:153" s="5" customFormat="1" ht="33" customHeight="1" x14ac:dyDescent="0.4">
      <c r="A172" s="125">
        <v>7598852000482</v>
      </c>
      <c r="B172" s="59" t="s">
        <v>52</v>
      </c>
      <c r="C172" s="59" t="s">
        <v>66</v>
      </c>
      <c r="D1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2" s="119" t="s">
        <v>690</v>
      </c>
      <c r="F172" s="76" t="s">
        <v>537</v>
      </c>
      <c r="G1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2" s="78">
        <v>1940</v>
      </c>
      <c r="J172" s="52">
        <v>0.41110999999999998</v>
      </c>
      <c r="K172" s="60">
        <f>Tabla3[[#This Row],[PRECIOS]]-Tabla3[[#This Row],[PRECIOS]]*10%</f>
        <v>0.36999899999999997</v>
      </c>
      <c r="L172" s="101"/>
      <c r="M172" s="61"/>
      <c r="N172" s="55">
        <f>IFERROR(Tabla3[[#This Row],[PRECIOS]]-Tabla3[[#This Row],[PRECIOS]]*Tabla3[[#This Row],[% PRODUCTO]]," ")</f>
        <v>0.41110999999999998</v>
      </c>
      <c r="O172" s="61"/>
      <c r="P172" s="55">
        <f>IFERROR(Tabla3[[#This Row],[OCULTAR2]]-Tabla3[[#This Row],[OCULTAR2]]*Tabla3[[#This Row],[% LÍNEA]]," ")</f>
        <v>0.41110999999999998</v>
      </c>
      <c r="Q172" s="56">
        <f>IFERROR(Tabla3[[#This Row],[% PRODUCTO]]+Tabla3[[#This Row],[% LÍNEA]]," ")</f>
        <v>0</v>
      </c>
      <c r="R172" s="60">
        <f>Tabla3[[#This Row],[OCULTAR3]]</f>
        <v>0.41110999999999998</v>
      </c>
      <c r="S172" s="60">
        <f>Tabla3[[#This Row],[PRECIO SIN %]]-Tabla3[[#This Row],[PRECIO SIN %]]*10%</f>
        <v>0.36999899999999997</v>
      </c>
      <c r="T172" s="80">
        <f>(Tabla3[[#This Row],[PRECIO CON DESCT.]]-(Tabla3[[#This Row],[PRECIO CON DESCT.]]*$T$6))</f>
        <v>0.23309936999999997</v>
      </c>
      <c r="U172" s="96"/>
      <c r="V172" s="94">
        <f>Tabla3[[#This Row],[PRECIO %      en $]]*Tabla3[[#This Row],[PEDIDO ]]</f>
        <v>0</v>
      </c>
      <c r="W172" s="57">
        <f>Tabla3[[#This Row],[PRECIO CON DESCT.]]*Tabla3[[#This Row],[PEDIDO ]]</f>
        <v>0</v>
      </c>
      <c r="X172" s="58">
        <f>Tabla3[[#This Row],[PRECIO SIN %]]*Tabla3[[#This Row],[PEDIDO ]]</f>
        <v>0</v>
      </c>
      <c r="Y172" s="28"/>
      <c r="Z172" s="28"/>
      <c r="AA172" s="28"/>
      <c r="AB172" s="28"/>
      <c r="AC172" s="28"/>
      <c r="AD172" s="28"/>
      <c r="AE172" s="28"/>
      <c r="AF172" s="28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22"/>
    </row>
    <row r="173" spans="1:153" s="3" customFormat="1" ht="33" customHeight="1" x14ac:dyDescent="0.4">
      <c r="A173" s="124">
        <v>8904159423456</v>
      </c>
      <c r="B173" s="51" t="s">
        <v>52</v>
      </c>
      <c r="C173" s="51" t="s">
        <v>57</v>
      </c>
      <c r="D1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3" s="118" t="s">
        <v>691</v>
      </c>
      <c r="F173" s="75" t="s">
        <v>537</v>
      </c>
      <c r="G1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3" s="77">
        <v>1961</v>
      </c>
      <c r="J173" s="52">
        <v>0.65556000000000003</v>
      </c>
      <c r="K173" s="53">
        <f>Tabla3[[#This Row],[PRECIOS]]-Tabla3[[#This Row],[PRECIOS]]*10%</f>
        <v>0.59000399999999997</v>
      </c>
      <c r="L173" s="101"/>
      <c r="M173" s="54"/>
      <c r="N173" s="55">
        <f>IFERROR(Tabla3[[#This Row],[PRECIOS]]-Tabla3[[#This Row],[PRECIOS]]*Tabla3[[#This Row],[% PRODUCTO]]," ")</f>
        <v>0.65556000000000003</v>
      </c>
      <c r="O173" s="54"/>
      <c r="P173" s="55">
        <f>IFERROR(Tabla3[[#This Row],[OCULTAR2]]-Tabla3[[#This Row],[OCULTAR2]]*Tabla3[[#This Row],[% LÍNEA]]," ")</f>
        <v>0.65556000000000003</v>
      </c>
      <c r="Q173" s="56">
        <f>IFERROR(Tabla3[[#This Row],[% PRODUCTO]]+Tabla3[[#This Row],[% LÍNEA]]," ")</f>
        <v>0</v>
      </c>
      <c r="R173" s="53">
        <f>Tabla3[[#This Row],[OCULTAR3]]</f>
        <v>0.65556000000000003</v>
      </c>
      <c r="S173" s="53">
        <f>Tabla3[[#This Row],[PRECIO SIN %]]-Tabla3[[#This Row],[PRECIO SIN %]]*10%</f>
        <v>0.59000399999999997</v>
      </c>
      <c r="T173" s="80">
        <f>(Tabla3[[#This Row],[PRECIO CON DESCT.]]-(Tabla3[[#This Row],[PRECIO CON DESCT.]]*$T$6))</f>
        <v>0.37170251999999998</v>
      </c>
      <c r="U173" s="96"/>
      <c r="V173" s="94">
        <f>Tabla3[[#This Row],[PRECIO %      en $]]*Tabla3[[#This Row],[PEDIDO ]]</f>
        <v>0</v>
      </c>
      <c r="W173" s="57">
        <f>Tabla3[[#This Row],[PRECIO CON DESCT.]]*Tabla3[[#This Row],[PEDIDO ]]</f>
        <v>0</v>
      </c>
      <c r="X173" s="58">
        <f>Tabla3[[#This Row],[PRECIO SIN %]]*Tabla3[[#This Row],[PEDIDO ]]</f>
        <v>0</v>
      </c>
      <c r="Y173" s="28"/>
      <c r="Z173" s="28"/>
      <c r="AA173" s="28"/>
      <c r="AB173" s="28"/>
      <c r="AC173" s="28"/>
      <c r="AD173" s="28"/>
      <c r="AE173" s="28"/>
      <c r="AF173" s="28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20"/>
    </row>
    <row r="174" spans="1:153" s="3" customFormat="1" ht="33" customHeight="1" x14ac:dyDescent="0.4">
      <c r="A174" s="125">
        <v>7599762000326</v>
      </c>
      <c r="B174" s="59" t="s">
        <v>52</v>
      </c>
      <c r="C174" s="59" t="s">
        <v>79</v>
      </c>
      <c r="D1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4" s="119" t="s">
        <v>692</v>
      </c>
      <c r="F174" s="76" t="s">
        <v>537</v>
      </c>
      <c r="G1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4" s="78">
        <v>837</v>
      </c>
      <c r="J174" s="52">
        <v>0.54444000000000004</v>
      </c>
      <c r="K174" s="60">
        <f>Tabla3[[#This Row],[PRECIOS]]-Tabla3[[#This Row],[PRECIOS]]*10%</f>
        <v>0.48999600000000004</v>
      </c>
      <c r="L174" s="101"/>
      <c r="M174" s="61"/>
      <c r="N174" s="55">
        <f>IFERROR(Tabla3[[#This Row],[PRECIOS]]-Tabla3[[#This Row],[PRECIOS]]*Tabla3[[#This Row],[% PRODUCTO]]," ")</f>
        <v>0.54444000000000004</v>
      </c>
      <c r="O174" s="61"/>
      <c r="P174" s="55">
        <f>IFERROR(Tabla3[[#This Row],[OCULTAR2]]-Tabla3[[#This Row],[OCULTAR2]]*Tabla3[[#This Row],[% LÍNEA]]," ")</f>
        <v>0.54444000000000004</v>
      </c>
      <c r="Q174" s="56">
        <f>IFERROR(Tabla3[[#This Row],[% PRODUCTO]]+Tabla3[[#This Row],[% LÍNEA]]," ")</f>
        <v>0</v>
      </c>
      <c r="R174" s="60">
        <f>Tabla3[[#This Row],[OCULTAR3]]</f>
        <v>0.54444000000000004</v>
      </c>
      <c r="S174" s="60">
        <f>Tabla3[[#This Row],[PRECIO SIN %]]-Tabla3[[#This Row],[PRECIO SIN %]]*10%</f>
        <v>0.48999600000000004</v>
      </c>
      <c r="T174" s="80">
        <f>(Tabla3[[#This Row],[PRECIO CON DESCT.]]-(Tabla3[[#This Row],[PRECIO CON DESCT.]]*$T$6))</f>
        <v>0.30869748000000002</v>
      </c>
      <c r="U174" s="96"/>
      <c r="V174" s="94">
        <f>Tabla3[[#This Row],[PRECIO %      en $]]*Tabla3[[#This Row],[PEDIDO ]]</f>
        <v>0</v>
      </c>
      <c r="W174" s="57">
        <f>Tabla3[[#This Row],[PRECIO CON DESCT.]]*Tabla3[[#This Row],[PEDIDO ]]</f>
        <v>0</v>
      </c>
      <c r="X174" s="58">
        <f>Tabla3[[#This Row],[PRECIO SIN %]]*Tabla3[[#This Row],[PEDIDO ]]</f>
        <v>0</v>
      </c>
      <c r="Y174" s="28"/>
      <c r="Z174" s="28"/>
      <c r="AA174" s="28"/>
      <c r="AB174" s="28"/>
      <c r="AC174" s="28"/>
      <c r="AD174" s="28"/>
      <c r="AE174" s="28"/>
      <c r="AF174" s="28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20"/>
    </row>
    <row r="175" spans="1:153" s="3" customFormat="1" ht="33" customHeight="1" x14ac:dyDescent="0.4">
      <c r="A175" s="124">
        <v>7599924000058</v>
      </c>
      <c r="B175" s="51" t="s">
        <v>52</v>
      </c>
      <c r="C175" s="51" t="s">
        <v>111</v>
      </c>
      <c r="D1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5" s="118" t="s">
        <v>693</v>
      </c>
      <c r="F175" s="75" t="s">
        <v>537</v>
      </c>
      <c r="G1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5" s="77">
        <v>9426</v>
      </c>
      <c r="J175" s="52">
        <v>0.42221999999999998</v>
      </c>
      <c r="K175" s="53">
        <f>Tabla3[[#This Row],[PRECIOS]]-Tabla3[[#This Row],[PRECIOS]]*10%</f>
        <v>0.379998</v>
      </c>
      <c r="L175" s="101"/>
      <c r="M175" s="54"/>
      <c r="N175" s="55">
        <f>IFERROR(Tabla3[[#This Row],[PRECIOS]]-Tabla3[[#This Row],[PRECIOS]]*Tabla3[[#This Row],[% PRODUCTO]]," ")</f>
        <v>0.42221999999999998</v>
      </c>
      <c r="O175" s="54"/>
      <c r="P175" s="55">
        <f>IFERROR(Tabla3[[#This Row],[OCULTAR2]]-Tabla3[[#This Row],[OCULTAR2]]*Tabla3[[#This Row],[% LÍNEA]]," ")</f>
        <v>0.42221999999999998</v>
      </c>
      <c r="Q175" s="56">
        <f>IFERROR(Tabla3[[#This Row],[% PRODUCTO]]+Tabla3[[#This Row],[% LÍNEA]]," ")</f>
        <v>0</v>
      </c>
      <c r="R175" s="53">
        <f>Tabla3[[#This Row],[OCULTAR3]]</f>
        <v>0.42221999999999998</v>
      </c>
      <c r="S175" s="53">
        <f>Tabla3[[#This Row],[PRECIO SIN %]]-Tabla3[[#This Row],[PRECIO SIN %]]*10%</f>
        <v>0.379998</v>
      </c>
      <c r="T175" s="80">
        <f>(Tabla3[[#This Row],[PRECIO CON DESCT.]]-(Tabla3[[#This Row],[PRECIO CON DESCT.]]*$T$6))</f>
        <v>0.23939874</v>
      </c>
      <c r="U175" s="96"/>
      <c r="V175" s="94">
        <f>Tabla3[[#This Row],[PRECIO %      en $]]*Tabla3[[#This Row],[PEDIDO ]]</f>
        <v>0</v>
      </c>
      <c r="W175" s="57">
        <f>Tabla3[[#This Row],[PRECIO CON DESCT.]]*Tabla3[[#This Row],[PEDIDO ]]</f>
        <v>0</v>
      </c>
      <c r="X175" s="58">
        <f>Tabla3[[#This Row],[PRECIO SIN %]]*Tabla3[[#This Row],[PEDIDO ]]</f>
        <v>0</v>
      </c>
      <c r="Y175" s="28"/>
      <c r="Z175" s="28"/>
      <c r="AA175" s="28"/>
      <c r="AB175" s="28"/>
      <c r="AC175" s="28"/>
      <c r="AD175" s="28"/>
      <c r="AE175" s="28"/>
      <c r="AF175" s="28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20"/>
    </row>
    <row r="176" spans="1:153" s="3" customFormat="1" ht="33" customHeight="1" x14ac:dyDescent="0.4">
      <c r="A176" s="125">
        <v>7598252000358</v>
      </c>
      <c r="B176" s="59" t="s">
        <v>52</v>
      </c>
      <c r="C176" s="59" t="s">
        <v>56</v>
      </c>
      <c r="D1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6" s="119" t="s">
        <v>694</v>
      </c>
      <c r="F176" s="76" t="s">
        <v>537</v>
      </c>
      <c r="G1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6" s="78">
        <v>20</v>
      </c>
      <c r="J176" s="52">
        <v>0.43</v>
      </c>
      <c r="K176" s="60">
        <f>Tabla3[[#This Row],[PRECIOS]]-Tabla3[[#This Row],[PRECIOS]]*10%</f>
        <v>0.38700000000000001</v>
      </c>
      <c r="L176" s="101"/>
      <c r="M176" s="61"/>
      <c r="N176" s="55">
        <f>IFERROR(Tabla3[[#This Row],[PRECIOS]]-Tabla3[[#This Row],[PRECIOS]]*Tabla3[[#This Row],[% PRODUCTO]]," ")</f>
        <v>0.43</v>
      </c>
      <c r="O176" s="61"/>
      <c r="P176" s="55">
        <f>IFERROR(Tabla3[[#This Row],[OCULTAR2]]-Tabla3[[#This Row],[OCULTAR2]]*Tabla3[[#This Row],[% LÍNEA]]," ")</f>
        <v>0.43</v>
      </c>
      <c r="Q176" s="56">
        <f>IFERROR(Tabla3[[#This Row],[% PRODUCTO]]+Tabla3[[#This Row],[% LÍNEA]]," ")</f>
        <v>0</v>
      </c>
      <c r="R176" s="60">
        <f>Tabla3[[#This Row],[OCULTAR3]]</f>
        <v>0.43</v>
      </c>
      <c r="S176" s="60">
        <f>Tabla3[[#This Row],[PRECIO SIN %]]-Tabla3[[#This Row],[PRECIO SIN %]]*10%</f>
        <v>0.38700000000000001</v>
      </c>
      <c r="T176" s="80">
        <f>(Tabla3[[#This Row],[PRECIO CON DESCT.]]-(Tabla3[[#This Row],[PRECIO CON DESCT.]]*$T$6))</f>
        <v>0.24381</v>
      </c>
      <c r="U176" s="96"/>
      <c r="V176" s="94">
        <f>Tabla3[[#This Row],[PRECIO %      en $]]*Tabla3[[#This Row],[PEDIDO ]]</f>
        <v>0</v>
      </c>
      <c r="W176" s="57">
        <f>Tabla3[[#This Row],[PRECIO CON DESCT.]]*Tabla3[[#This Row],[PEDIDO ]]</f>
        <v>0</v>
      </c>
      <c r="X176" s="58">
        <f>Tabla3[[#This Row],[PRECIO SIN %]]*Tabla3[[#This Row],[PEDIDO ]]</f>
        <v>0</v>
      </c>
      <c r="Y176" s="28"/>
      <c r="Z176" s="28"/>
      <c r="AA176" s="28"/>
      <c r="AB176" s="28"/>
      <c r="AC176" s="28"/>
      <c r="AD176" s="28"/>
      <c r="AE176" s="28"/>
      <c r="AF176" s="28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20"/>
    </row>
    <row r="177" spans="1:153" s="3" customFormat="1" ht="33" customHeight="1" x14ac:dyDescent="0.4">
      <c r="A177" s="124">
        <v>7707184160478</v>
      </c>
      <c r="B177" s="51" t="s">
        <v>52</v>
      </c>
      <c r="C177" s="51" t="s">
        <v>112</v>
      </c>
      <c r="D1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7" s="118" t="s">
        <v>695</v>
      </c>
      <c r="F177" s="75" t="s">
        <v>537</v>
      </c>
      <c r="G1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7" s="77">
        <v>2067</v>
      </c>
      <c r="J177" s="52">
        <v>0.58889000000000002</v>
      </c>
      <c r="K177" s="53">
        <f>Tabla3[[#This Row],[PRECIOS]]-Tabla3[[#This Row],[PRECIOS]]*10%</f>
        <v>0.53000100000000006</v>
      </c>
      <c r="L177" s="101"/>
      <c r="M177" s="54"/>
      <c r="N177" s="55">
        <f>IFERROR(Tabla3[[#This Row],[PRECIOS]]-Tabla3[[#This Row],[PRECIOS]]*Tabla3[[#This Row],[% PRODUCTO]]," ")</f>
        <v>0.58889000000000002</v>
      </c>
      <c r="O177" s="54"/>
      <c r="P177" s="55">
        <f>IFERROR(Tabla3[[#This Row],[OCULTAR2]]-Tabla3[[#This Row],[OCULTAR2]]*Tabla3[[#This Row],[% LÍNEA]]," ")</f>
        <v>0.58889000000000002</v>
      </c>
      <c r="Q177" s="56">
        <f>IFERROR(Tabla3[[#This Row],[% PRODUCTO]]+Tabla3[[#This Row],[% LÍNEA]]," ")</f>
        <v>0</v>
      </c>
      <c r="R177" s="53">
        <f>Tabla3[[#This Row],[OCULTAR3]]</f>
        <v>0.58889000000000002</v>
      </c>
      <c r="S177" s="53">
        <f>Tabla3[[#This Row],[PRECIO SIN %]]-Tabla3[[#This Row],[PRECIO SIN %]]*10%</f>
        <v>0.53000100000000006</v>
      </c>
      <c r="T177" s="80">
        <f>(Tabla3[[#This Row],[PRECIO CON DESCT.]]-(Tabla3[[#This Row],[PRECIO CON DESCT.]]*$T$6))</f>
        <v>0.33390063000000003</v>
      </c>
      <c r="U177" s="96"/>
      <c r="V177" s="94">
        <f>Tabla3[[#This Row],[PRECIO %      en $]]*Tabla3[[#This Row],[PEDIDO ]]</f>
        <v>0</v>
      </c>
      <c r="W177" s="57">
        <f>Tabla3[[#This Row],[PRECIO CON DESCT.]]*Tabla3[[#This Row],[PEDIDO ]]</f>
        <v>0</v>
      </c>
      <c r="X177" s="58">
        <f>Tabla3[[#This Row],[PRECIO SIN %]]*Tabla3[[#This Row],[PEDIDO ]]</f>
        <v>0</v>
      </c>
      <c r="Y177" s="28"/>
      <c r="Z177" s="28"/>
      <c r="AA177" s="28"/>
      <c r="AB177" s="28"/>
      <c r="AC177" s="28"/>
      <c r="AD177" s="28"/>
      <c r="AE177" s="28"/>
      <c r="AF177" s="28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20"/>
    </row>
    <row r="178" spans="1:153" s="3" customFormat="1" ht="33" customHeight="1" x14ac:dyDescent="0.4">
      <c r="A178" s="125">
        <v>745125571850</v>
      </c>
      <c r="B178" s="59" t="s">
        <v>52</v>
      </c>
      <c r="C178" s="59" t="s">
        <v>61</v>
      </c>
      <c r="D1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8" s="119" t="s">
        <v>696</v>
      </c>
      <c r="F178" s="76" t="s">
        <v>537</v>
      </c>
      <c r="G1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8" s="78">
        <v>7081</v>
      </c>
      <c r="J178" s="52">
        <v>0.44444</v>
      </c>
      <c r="K178" s="60">
        <f>Tabla3[[#This Row],[PRECIOS]]-Tabla3[[#This Row],[PRECIOS]]*10%</f>
        <v>0.39999600000000002</v>
      </c>
      <c r="L178" s="101"/>
      <c r="M178" s="61"/>
      <c r="N178" s="55">
        <f>IFERROR(Tabla3[[#This Row],[PRECIOS]]-Tabla3[[#This Row],[PRECIOS]]*Tabla3[[#This Row],[% PRODUCTO]]," ")</f>
        <v>0.44444</v>
      </c>
      <c r="O178" s="61"/>
      <c r="P178" s="55">
        <f>IFERROR(Tabla3[[#This Row],[OCULTAR2]]-Tabla3[[#This Row],[OCULTAR2]]*Tabla3[[#This Row],[% LÍNEA]]," ")</f>
        <v>0.44444</v>
      </c>
      <c r="Q178" s="56">
        <f>IFERROR(Tabla3[[#This Row],[% PRODUCTO]]+Tabla3[[#This Row],[% LÍNEA]]," ")</f>
        <v>0</v>
      </c>
      <c r="R178" s="60">
        <f>Tabla3[[#This Row],[OCULTAR3]]</f>
        <v>0.44444</v>
      </c>
      <c r="S178" s="60">
        <f>Tabla3[[#This Row],[PRECIO SIN %]]-Tabla3[[#This Row],[PRECIO SIN %]]*10%</f>
        <v>0.39999600000000002</v>
      </c>
      <c r="T178" s="80">
        <f>(Tabla3[[#This Row],[PRECIO CON DESCT.]]-(Tabla3[[#This Row],[PRECIO CON DESCT.]]*$T$6))</f>
        <v>0.25199748</v>
      </c>
      <c r="U178" s="96"/>
      <c r="V178" s="94">
        <f>Tabla3[[#This Row],[PRECIO %      en $]]*Tabla3[[#This Row],[PEDIDO ]]</f>
        <v>0</v>
      </c>
      <c r="W178" s="57">
        <f>Tabla3[[#This Row],[PRECIO CON DESCT.]]*Tabla3[[#This Row],[PEDIDO ]]</f>
        <v>0</v>
      </c>
      <c r="X178" s="58">
        <f>Tabla3[[#This Row],[PRECIO SIN %]]*Tabla3[[#This Row],[PEDIDO ]]</f>
        <v>0</v>
      </c>
      <c r="Y178" s="28"/>
      <c r="Z178" s="28"/>
      <c r="AA178" s="28"/>
      <c r="AB178" s="28"/>
      <c r="AC178" s="28"/>
      <c r="AD178" s="28"/>
      <c r="AE178" s="28"/>
      <c r="AF178" s="28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20"/>
    </row>
    <row r="179" spans="1:153" s="3" customFormat="1" ht="33" customHeight="1" x14ac:dyDescent="0.4">
      <c r="A179" s="124">
        <v>756058829963</v>
      </c>
      <c r="B179" s="51" t="s">
        <v>52</v>
      </c>
      <c r="C179" s="51" t="s">
        <v>62</v>
      </c>
      <c r="D1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9" s="118" t="s">
        <v>697</v>
      </c>
      <c r="F179" s="75" t="s">
        <v>537</v>
      </c>
      <c r="G1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9" s="77">
        <v>2098</v>
      </c>
      <c r="J179" s="52">
        <v>0.54444000000000004</v>
      </c>
      <c r="K179" s="53">
        <f>Tabla3[[#This Row],[PRECIOS]]-Tabla3[[#This Row],[PRECIOS]]*10%</f>
        <v>0.48999600000000004</v>
      </c>
      <c r="L179" s="101"/>
      <c r="M179" s="54"/>
      <c r="N179" s="55">
        <f>IFERROR(Tabla3[[#This Row],[PRECIOS]]-Tabla3[[#This Row],[PRECIOS]]*Tabla3[[#This Row],[% PRODUCTO]]," ")</f>
        <v>0.54444000000000004</v>
      </c>
      <c r="O179" s="54"/>
      <c r="P179" s="55">
        <f>IFERROR(Tabla3[[#This Row],[OCULTAR2]]-Tabla3[[#This Row],[OCULTAR2]]*Tabla3[[#This Row],[% LÍNEA]]," ")</f>
        <v>0.54444000000000004</v>
      </c>
      <c r="Q179" s="56">
        <f>IFERROR(Tabla3[[#This Row],[% PRODUCTO]]+Tabla3[[#This Row],[% LÍNEA]]," ")</f>
        <v>0</v>
      </c>
      <c r="R179" s="53">
        <f>Tabla3[[#This Row],[OCULTAR3]]</f>
        <v>0.54444000000000004</v>
      </c>
      <c r="S179" s="53">
        <f>Tabla3[[#This Row],[PRECIO SIN %]]-Tabla3[[#This Row],[PRECIO SIN %]]*10%</f>
        <v>0.48999600000000004</v>
      </c>
      <c r="T179" s="80">
        <f>(Tabla3[[#This Row],[PRECIO CON DESCT.]]-(Tabla3[[#This Row],[PRECIO CON DESCT.]]*$T$6))</f>
        <v>0.30869748000000002</v>
      </c>
      <c r="U179" s="96"/>
      <c r="V179" s="94">
        <f>Tabla3[[#This Row],[PRECIO %      en $]]*Tabla3[[#This Row],[PEDIDO ]]</f>
        <v>0</v>
      </c>
      <c r="W179" s="57">
        <f>Tabla3[[#This Row],[PRECIO CON DESCT.]]*Tabla3[[#This Row],[PEDIDO ]]</f>
        <v>0</v>
      </c>
      <c r="X179" s="58">
        <f>Tabla3[[#This Row],[PRECIO SIN %]]*Tabla3[[#This Row],[PEDIDO ]]</f>
        <v>0</v>
      </c>
      <c r="Y179" s="28"/>
      <c r="Z179" s="28"/>
      <c r="AA179" s="28"/>
      <c r="AB179" s="28"/>
      <c r="AC179" s="28"/>
      <c r="AD179" s="28"/>
      <c r="AE179" s="28"/>
      <c r="AF179" s="28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20"/>
    </row>
    <row r="180" spans="1:153" s="3" customFormat="1" ht="33" customHeight="1" x14ac:dyDescent="0.4">
      <c r="A180" s="125">
        <v>6942189211263</v>
      </c>
      <c r="B180" s="59" t="s">
        <v>52</v>
      </c>
      <c r="C180" s="59" t="s">
        <v>72</v>
      </c>
      <c r="D1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0" s="119" t="s">
        <v>698</v>
      </c>
      <c r="F180" s="76" t="s">
        <v>537</v>
      </c>
      <c r="G1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0" s="78">
        <v>1322</v>
      </c>
      <c r="J180" s="52">
        <v>0.44444</v>
      </c>
      <c r="K180" s="60">
        <f>Tabla3[[#This Row],[PRECIOS]]-Tabla3[[#This Row],[PRECIOS]]*10%</f>
        <v>0.39999600000000002</v>
      </c>
      <c r="L180" s="101"/>
      <c r="M180" s="61"/>
      <c r="N180" s="55">
        <f>IFERROR(Tabla3[[#This Row],[PRECIOS]]-Tabla3[[#This Row],[PRECIOS]]*Tabla3[[#This Row],[% PRODUCTO]]," ")</f>
        <v>0.44444</v>
      </c>
      <c r="O180" s="61"/>
      <c r="P180" s="55">
        <f>IFERROR(Tabla3[[#This Row],[OCULTAR2]]-Tabla3[[#This Row],[OCULTAR2]]*Tabla3[[#This Row],[% LÍNEA]]," ")</f>
        <v>0.44444</v>
      </c>
      <c r="Q180" s="56">
        <f>IFERROR(Tabla3[[#This Row],[% PRODUCTO]]+Tabla3[[#This Row],[% LÍNEA]]," ")</f>
        <v>0</v>
      </c>
      <c r="R180" s="60">
        <f>Tabla3[[#This Row],[OCULTAR3]]</f>
        <v>0.44444</v>
      </c>
      <c r="S180" s="60">
        <f>Tabla3[[#This Row],[PRECIO SIN %]]-Tabla3[[#This Row],[PRECIO SIN %]]*10%</f>
        <v>0.39999600000000002</v>
      </c>
      <c r="T180" s="80">
        <f>(Tabla3[[#This Row],[PRECIO CON DESCT.]]-(Tabla3[[#This Row],[PRECIO CON DESCT.]]*$T$6))</f>
        <v>0.25199748</v>
      </c>
      <c r="U180" s="96"/>
      <c r="V180" s="94">
        <f>Tabla3[[#This Row],[PRECIO %      en $]]*Tabla3[[#This Row],[PEDIDO ]]</f>
        <v>0</v>
      </c>
      <c r="W180" s="57">
        <f>Tabla3[[#This Row],[PRECIO CON DESCT.]]*Tabla3[[#This Row],[PEDIDO ]]</f>
        <v>0</v>
      </c>
      <c r="X180" s="58">
        <f>Tabla3[[#This Row],[PRECIO SIN %]]*Tabla3[[#This Row],[PEDIDO ]]</f>
        <v>0</v>
      </c>
      <c r="Y180" s="28"/>
      <c r="Z180" s="28"/>
      <c r="AA180" s="28"/>
      <c r="AB180" s="28"/>
      <c r="AC180" s="28"/>
      <c r="AD180" s="28"/>
      <c r="AE180" s="28"/>
      <c r="AF180" s="28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20"/>
    </row>
    <row r="181" spans="1:153" s="3" customFormat="1" ht="33" customHeight="1" x14ac:dyDescent="0.4">
      <c r="A181" s="124">
        <v>7501384547349</v>
      </c>
      <c r="B181" s="51" t="s">
        <v>52</v>
      </c>
      <c r="C181" s="51" t="s">
        <v>113</v>
      </c>
      <c r="D1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1" s="118" t="s">
        <v>699</v>
      </c>
      <c r="F181" s="75" t="s">
        <v>537</v>
      </c>
      <c r="G1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1" s="77">
        <v>6</v>
      </c>
      <c r="J181" s="52">
        <v>3.1888899999999998</v>
      </c>
      <c r="K181" s="53">
        <f>Tabla3[[#This Row],[PRECIOS]]-Tabla3[[#This Row],[PRECIOS]]*10%</f>
        <v>2.8700009999999998</v>
      </c>
      <c r="L181" s="101"/>
      <c r="M181" s="54"/>
      <c r="N181" s="55">
        <f>IFERROR(Tabla3[[#This Row],[PRECIOS]]-Tabla3[[#This Row],[PRECIOS]]*Tabla3[[#This Row],[% PRODUCTO]]," ")</f>
        <v>3.1888899999999998</v>
      </c>
      <c r="O181" s="54"/>
      <c r="P181" s="55">
        <f>IFERROR(Tabla3[[#This Row],[OCULTAR2]]-Tabla3[[#This Row],[OCULTAR2]]*Tabla3[[#This Row],[% LÍNEA]]," ")</f>
        <v>3.1888899999999998</v>
      </c>
      <c r="Q181" s="56">
        <f>IFERROR(Tabla3[[#This Row],[% PRODUCTO]]+Tabla3[[#This Row],[% LÍNEA]]," ")</f>
        <v>0</v>
      </c>
      <c r="R181" s="53">
        <f>Tabla3[[#This Row],[OCULTAR3]]</f>
        <v>3.1888899999999998</v>
      </c>
      <c r="S181" s="53">
        <f>Tabla3[[#This Row],[PRECIO SIN %]]-Tabla3[[#This Row],[PRECIO SIN %]]*10%</f>
        <v>2.8700009999999998</v>
      </c>
      <c r="T181" s="80">
        <f>(Tabla3[[#This Row],[PRECIO CON DESCT.]]-(Tabla3[[#This Row],[PRECIO CON DESCT.]]*$T$6))</f>
        <v>1.80810063</v>
      </c>
      <c r="U181" s="96"/>
      <c r="V181" s="94">
        <f>Tabla3[[#This Row],[PRECIO %      en $]]*Tabla3[[#This Row],[PEDIDO ]]</f>
        <v>0</v>
      </c>
      <c r="W181" s="57">
        <f>Tabla3[[#This Row],[PRECIO CON DESCT.]]*Tabla3[[#This Row],[PEDIDO ]]</f>
        <v>0</v>
      </c>
      <c r="X181" s="58">
        <f>Tabla3[[#This Row],[PRECIO SIN %]]*Tabla3[[#This Row],[PEDIDO ]]</f>
        <v>0</v>
      </c>
      <c r="Y181" s="28"/>
      <c r="Z181" s="28"/>
      <c r="AA181" s="28"/>
      <c r="AB181" s="28"/>
      <c r="AC181" s="28"/>
      <c r="AD181" s="28"/>
      <c r="AE181" s="28"/>
      <c r="AF181" s="28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20"/>
    </row>
    <row r="182" spans="1:153" s="3" customFormat="1" ht="33" customHeight="1" x14ac:dyDescent="0.4">
      <c r="A182" s="125">
        <v>7598455000193</v>
      </c>
      <c r="B182" s="59" t="s">
        <v>52</v>
      </c>
      <c r="C182" s="59" t="s">
        <v>58</v>
      </c>
      <c r="D1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82" s="119" t="s">
        <v>700</v>
      </c>
      <c r="F182" s="76" t="s">
        <v>537</v>
      </c>
      <c r="G1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2" s="78">
        <v>6274</v>
      </c>
      <c r="J182" s="52">
        <v>1.5222199999999999</v>
      </c>
      <c r="K182" s="60">
        <f>Tabla3[[#This Row],[PRECIOS]]-Tabla3[[#This Row],[PRECIOS]]*10%</f>
        <v>1.3699979999999998</v>
      </c>
      <c r="L182" s="101"/>
      <c r="M182" s="61"/>
      <c r="N182" s="55">
        <f>IFERROR(Tabla3[[#This Row],[PRECIOS]]-Tabla3[[#This Row],[PRECIOS]]*Tabla3[[#This Row],[% PRODUCTO]]," ")</f>
        <v>1.5222199999999999</v>
      </c>
      <c r="O182" s="61"/>
      <c r="P182" s="55">
        <f>IFERROR(Tabla3[[#This Row],[OCULTAR2]]-Tabla3[[#This Row],[OCULTAR2]]*Tabla3[[#This Row],[% LÍNEA]]," ")</f>
        <v>1.5222199999999999</v>
      </c>
      <c r="Q182" s="56">
        <f>IFERROR(Tabla3[[#This Row],[% PRODUCTO]]+Tabla3[[#This Row],[% LÍNEA]]," ")</f>
        <v>0</v>
      </c>
      <c r="R182" s="60">
        <f>Tabla3[[#This Row],[OCULTAR3]]</f>
        <v>1.5222199999999999</v>
      </c>
      <c r="S182" s="60">
        <f>Tabla3[[#This Row],[PRECIO SIN %]]-Tabla3[[#This Row],[PRECIO SIN %]]*10%</f>
        <v>1.3699979999999998</v>
      </c>
      <c r="T182" s="80">
        <f>(Tabla3[[#This Row],[PRECIO CON DESCT.]]-(Tabla3[[#This Row],[PRECIO CON DESCT.]]*$T$6))</f>
        <v>0.86309873999999986</v>
      </c>
      <c r="U182" s="96"/>
      <c r="V182" s="94">
        <f>Tabla3[[#This Row],[PRECIO %      en $]]*Tabla3[[#This Row],[PEDIDO ]]</f>
        <v>0</v>
      </c>
      <c r="W182" s="57">
        <f>Tabla3[[#This Row],[PRECIO CON DESCT.]]*Tabla3[[#This Row],[PEDIDO ]]</f>
        <v>0</v>
      </c>
      <c r="X182" s="58">
        <f>Tabla3[[#This Row],[PRECIO SIN %]]*Tabla3[[#This Row],[PEDIDO ]]</f>
        <v>0</v>
      </c>
      <c r="Y182" s="28"/>
      <c r="Z182" s="28"/>
      <c r="AA182" s="28"/>
      <c r="AB182" s="28"/>
      <c r="AC182" s="28"/>
      <c r="AD182" s="28"/>
      <c r="AE182" s="28"/>
      <c r="AF182" s="28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20"/>
    </row>
    <row r="183" spans="1:153" s="3" customFormat="1" ht="33" customHeight="1" x14ac:dyDescent="0.4">
      <c r="A183" s="124">
        <v>7591585219275</v>
      </c>
      <c r="B183" s="51" t="s">
        <v>52</v>
      </c>
      <c r="C183" s="51" t="s">
        <v>104</v>
      </c>
      <c r="D1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83" s="118" t="s">
        <v>701</v>
      </c>
      <c r="F183" s="75" t="s">
        <v>537</v>
      </c>
      <c r="G1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83" s="77">
        <v>21</v>
      </c>
      <c r="J183" s="52">
        <v>11.22222</v>
      </c>
      <c r="K183" s="53">
        <f>Tabla3[[#This Row],[PRECIOS]]-Tabla3[[#This Row],[PRECIOS]]*10%</f>
        <v>10.099997999999999</v>
      </c>
      <c r="L183" s="101" t="s">
        <v>5327</v>
      </c>
      <c r="M183" s="54"/>
      <c r="N183" s="55">
        <f>IFERROR(Tabla3[[#This Row],[PRECIOS]]-Tabla3[[#This Row],[PRECIOS]]*Tabla3[[#This Row],[% PRODUCTO]]," ")</f>
        <v>11.22222</v>
      </c>
      <c r="O183" s="54"/>
      <c r="P183" s="55">
        <f>IFERROR(Tabla3[[#This Row],[OCULTAR2]]-Tabla3[[#This Row],[OCULTAR2]]*Tabla3[[#This Row],[% LÍNEA]]," ")</f>
        <v>11.22222</v>
      </c>
      <c r="Q183" s="56">
        <f>IFERROR(Tabla3[[#This Row],[% PRODUCTO]]+Tabla3[[#This Row],[% LÍNEA]]," ")</f>
        <v>0</v>
      </c>
      <c r="R183" s="53">
        <f>Tabla3[[#This Row],[OCULTAR3]]</f>
        <v>11.22222</v>
      </c>
      <c r="S183" s="53">
        <f>Tabla3[[#This Row],[PRECIO SIN %]]-Tabla3[[#This Row],[PRECIO SIN %]]*10%</f>
        <v>10.099997999999999</v>
      </c>
      <c r="T183" s="80">
        <f>(Tabla3[[#This Row],[PRECIO CON DESCT.]]-(Tabla3[[#This Row],[PRECIO CON DESCT.]]*$T$6))</f>
        <v>6.3629987400000001</v>
      </c>
      <c r="U183" s="96"/>
      <c r="V183" s="94">
        <f>Tabla3[[#This Row],[PRECIO %      en $]]*Tabla3[[#This Row],[PEDIDO ]]</f>
        <v>0</v>
      </c>
      <c r="W183" s="57">
        <f>Tabla3[[#This Row],[PRECIO CON DESCT.]]*Tabla3[[#This Row],[PEDIDO ]]</f>
        <v>0</v>
      </c>
      <c r="X183" s="58">
        <f>Tabla3[[#This Row],[PRECIO SIN %]]*Tabla3[[#This Row],[PEDIDO ]]</f>
        <v>0</v>
      </c>
      <c r="Y183" s="28"/>
      <c r="Z183" s="28"/>
      <c r="AA183" s="28"/>
      <c r="AB183" s="28"/>
      <c r="AC183" s="28"/>
      <c r="AD183" s="28"/>
      <c r="AE183" s="28"/>
      <c r="AF183" s="28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20"/>
    </row>
    <row r="184" spans="1:153" s="3" customFormat="1" ht="33" customHeight="1" x14ac:dyDescent="0.4">
      <c r="A184" s="125">
        <v>6921875010090</v>
      </c>
      <c r="B184" s="59" t="s">
        <v>52</v>
      </c>
      <c r="C184" s="59" t="s">
        <v>72</v>
      </c>
      <c r="D1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4" s="119" t="s">
        <v>702</v>
      </c>
      <c r="F184" s="76" t="s">
        <v>537</v>
      </c>
      <c r="G1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4" s="78">
        <v>1574</v>
      </c>
      <c r="J184" s="52">
        <v>1.5555600000000001</v>
      </c>
      <c r="K184" s="60">
        <f>Tabla3[[#This Row],[PRECIOS]]-Tabla3[[#This Row],[PRECIOS]]*10%</f>
        <v>1.400004</v>
      </c>
      <c r="L184" s="101"/>
      <c r="M184" s="61"/>
      <c r="N184" s="55">
        <f>IFERROR(Tabla3[[#This Row],[PRECIOS]]-Tabla3[[#This Row],[PRECIOS]]*Tabla3[[#This Row],[% PRODUCTO]]," ")</f>
        <v>1.5555600000000001</v>
      </c>
      <c r="O184" s="61"/>
      <c r="P184" s="55">
        <f>IFERROR(Tabla3[[#This Row],[OCULTAR2]]-Tabla3[[#This Row],[OCULTAR2]]*Tabla3[[#This Row],[% LÍNEA]]," ")</f>
        <v>1.5555600000000001</v>
      </c>
      <c r="Q184" s="56">
        <f>IFERROR(Tabla3[[#This Row],[% PRODUCTO]]+Tabla3[[#This Row],[% LÍNEA]]," ")</f>
        <v>0</v>
      </c>
      <c r="R184" s="60">
        <f>Tabla3[[#This Row],[OCULTAR3]]</f>
        <v>1.5555600000000001</v>
      </c>
      <c r="S184" s="60">
        <f>Tabla3[[#This Row],[PRECIO SIN %]]-Tabla3[[#This Row],[PRECIO SIN %]]*10%</f>
        <v>1.400004</v>
      </c>
      <c r="T184" s="80">
        <f>(Tabla3[[#This Row],[PRECIO CON DESCT.]]-(Tabla3[[#This Row],[PRECIO CON DESCT.]]*$T$6))</f>
        <v>0.88200252000000001</v>
      </c>
      <c r="U184" s="96"/>
      <c r="V184" s="94">
        <f>Tabla3[[#This Row],[PRECIO %      en $]]*Tabla3[[#This Row],[PEDIDO ]]</f>
        <v>0</v>
      </c>
      <c r="W184" s="57">
        <f>Tabla3[[#This Row],[PRECIO CON DESCT.]]*Tabla3[[#This Row],[PEDIDO ]]</f>
        <v>0</v>
      </c>
      <c r="X184" s="58">
        <f>Tabla3[[#This Row],[PRECIO SIN %]]*Tabla3[[#This Row],[PEDIDO ]]</f>
        <v>0</v>
      </c>
      <c r="Y184" s="28"/>
      <c r="Z184" s="28"/>
      <c r="AA184" s="28"/>
      <c r="AB184" s="28"/>
      <c r="AC184" s="28"/>
      <c r="AD184" s="28"/>
      <c r="AE184" s="28"/>
      <c r="AF184" s="28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20"/>
    </row>
    <row r="185" spans="1:153" s="3" customFormat="1" ht="33" customHeight="1" x14ac:dyDescent="0.4">
      <c r="A185" s="124">
        <v>736372827340</v>
      </c>
      <c r="B185" s="51" t="s">
        <v>52</v>
      </c>
      <c r="C185" s="51" t="s">
        <v>62</v>
      </c>
      <c r="D1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5" s="118" t="s">
        <v>703</v>
      </c>
      <c r="F185" s="75" t="s">
        <v>537</v>
      </c>
      <c r="G1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5" s="77">
        <v>2748</v>
      </c>
      <c r="J185" s="52">
        <v>1.81111</v>
      </c>
      <c r="K185" s="53">
        <f>Tabla3[[#This Row],[PRECIOS]]-Tabla3[[#This Row],[PRECIOS]]*10%</f>
        <v>1.629999</v>
      </c>
      <c r="L185" s="101"/>
      <c r="M185" s="54"/>
      <c r="N185" s="55">
        <f>IFERROR(Tabla3[[#This Row],[PRECIOS]]-Tabla3[[#This Row],[PRECIOS]]*Tabla3[[#This Row],[% PRODUCTO]]," ")</f>
        <v>1.81111</v>
      </c>
      <c r="O185" s="54"/>
      <c r="P185" s="55">
        <f>IFERROR(Tabla3[[#This Row],[OCULTAR2]]-Tabla3[[#This Row],[OCULTAR2]]*Tabla3[[#This Row],[% LÍNEA]]," ")</f>
        <v>1.81111</v>
      </c>
      <c r="Q185" s="56">
        <f>IFERROR(Tabla3[[#This Row],[% PRODUCTO]]+Tabla3[[#This Row],[% LÍNEA]]," ")</f>
        <v>0</v>
      </c>
      <c r="R185" s="53">
        <f>Tabla3[[#This Row],[OCULTAR3]]</f>
        <v>1.81111</v>
      </c>
      <c r="S185" s="53">
        <f>Tabla3[[#This Row],[PRECIO SIN %]]-Tabla3[[#This Row],[PRECIO SIN %]]*10%</f>
        <v>1.629999</v>
      </c>
      <c r="T185" s="80">
        <f>(Tabla3[[#This Row],[PRECIO CON DESCT.]]-(Tabla3[[#This Row],[PRECIO CON DESCT.]]*$T$6))</f>
        <v>1.02689937</v>
      </c>
      <c r="U185" s="96"/>
      <c r="V185" s="94">
        <f>Tabla3[[#This Row],[PRECIO %      en $]]*Tabla3[[#This Row],[PEDIDO ]]</f>
        <v>0</v>
      </c>
      <c r="W185" s="57">
        <f>Tabla3[[#This Row],[PRECIO CON DESCT.]]*Tabla3[[#This Row],[PEDIDO ]]</f>
        <v>0</v>
      </c>
      <c r="X185" s="58">
        <f>Tabla3[[#This Row],[PRECIO SIN %]]*Tabla3[[#This Row],[PEDIDO ]]</f>
        <v>0</v>
      </c>
      <c r="Y185" s="28"/>
      <c r="Z185" s="28"/>
      <c r="AA185" s="28"/>
      <c r="AB185" s="28"/>
      <c r="AC185" s="28"/>
      <c r="AD185" s="28"/>
      <c r="AE185" s="28"/>
      <c r="AF185" s="28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20"/>
    </row>
    <row r="186" spans="1:153" s="3" customFormat="1" ht="33" customHeight="1" x14ac:dyDescent="0.4">
      <c r="A186" s="125" t="s">
        <v>114</v>
      </c>
      <c r="B186" s="59" t="s">
        <v>52</v>
      </c>
      <c r="C186" s="59" t="s">
        <v>115</v>
      </c>
      <c r="D1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6" s="119" t="s">
        <v>704</v>
      </c>
      <c r="F186" s="76" t="s">
        <v>537</v>
      </c>
      <c r="G1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6" s="78">
        <v>1914</v>
      </c>
      <c r="J186" s="52">
        <v>1.11111</v>
      </c>
      <c r="K186" s="60">
        <f>Tabla3[[#This Row],[PRECIOS]]-Tabla3[[#This Row],[PRECIOS]]*10%</f>
        <v>0.99999900000000008</v>
      </c>
      <c r="L186" s="101"/>
      <c r="M186" s="61"/>
      <c r="N186" s="55">
        <f>IFERROR(Tabla3[[#This Row],[PRECIOS]]-Tabla3[[#This Row],[PRECIOS]]*Tabla3[[#This Row],[% PRODUCTO]]," ")</f>
        <v>1.11111</v>
      </c>
      <c r="O186" s="61"/>
      <c r="P186" s="55">
        <f>IFERROR(Tabla3[[#This Row],[OCULTAR2]]-Tabla3[[#This Row],[OCULTAR2]]*Tabla3[[#This Row],[% LÍNEA]]," ")</f>
        <v>1.11111</v>
      </c>
      <c r="Q186" s="56">
        <f>IFERROR(Tabla3[[#This Row],[% PRODUCTO]]+Tabla3[[#This Row],[% LÍNEA]]," ")</f>
        <v>0</v>
      </c>
      <c r="R186" s="60">
        <f>Tabla3[[#This Row],[OCULTAR3]]</f>
        <v>1.11111</v>
      </c>
      <c r="S186" s="60">
        <f>Tabla3[[#This Row],[PRECIO SIN %]]-Tabla3[[#This Row],[PRECIO SIN %]]*10%</f>
        <v>0.99999900000000008</v>
      </c>
      <c r="T186" s="80">
        <f>(Tabla3[[#This Row],[PRECIO CON DESCT.]]-(Tabla3[[#This Row],[PRECIO CON DESCT.]]*$T$6))</f>
        <v>0.62999937000000006</v>
      </c>
      <c r="U186" s="96"/>
      <c r="V186" s="94">
        <f>Tabla3[[#This Row],[PRECIO %      en $]]*Tabla3[[#This Row],[PEDIDO ]]</f>
        <v>0</v>
      </c>
      <c r="W186" s="57">
        <f>Tabla3[[#This Row],[PRECIO CON DESCT.]]*Tabla3[[#This Row],[PEDIDO ]]</f>
        <v>0</v>
      </c>
      <c r="X186" s="58">
        <f>Tabla3[[#This Row],[PRECIO SIN %]]*Tabla3[[#This Row],[PEDIDO ]]</f>
        <v>0</v>
      </c>
      <c r="Y186" s="28"/>
      <c r="Z186" s="28"/>
      <c r="AA186" s="28"/>
      <c r="AB186" s="28"/>
      <c r="AC186" s="28"/>
      <c r="AD186" s="28"/>
      <c r="AE186" s="28"/>
      <c r="AF186" s="28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20"/>
    </row>
    <row r="187" spans="1:153" s="3" customFormat="1" ht="33" customHeight="1" x14ac:dyDescent="0.4">
      <c r="A187" s="124">
        <v>7598127001961</v>
      </c>
      <c r="B187" s="51" t="s">
        <v>52</v>
      </c>
      <c r="C187" s="51" t="s">
        <v>60</v>
      </c>
      <c r="D1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7" s="118" t="s">
        <v>705</v>
      </c>
      <c r="F187" s="75" t="s">
        <v>537</v>
      </c>
      <c r="G1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7" s="77">
        <v>1276</v>
      </c>
      <c r="J187" s="52">
        <v>0.38889000000000001</v>
      </c>
      <c r="K187" s="53">
        <f>Tabla3[[#This Row],[PRECIOS]]-Tabla3[[#This Row],[PRECIOS]]*10%</f>
        <v>0.35000100000000001</v>
      </c>
      <c r="L187" s="101"/>
      <c r="M187" s="54"/>
      <c r="N187" s="55">
        <f>IFERROR(Tabla3[[#This Row],[PRECIOS]]-Tabla3[[#This Row],[PRECIOS]]*Tabla3[[#This Row],[% PRODUCTO]]," ")</f>
        <v>0.38889000000000001</v>
      </c>
      <c r="O187" s="54"/>
      <c r="P187" s="55">
        <f>IFERROR(Tabla3[[#This Row],[OCULTAR2]]-Tabla3[[#This Row],[OCULTAR2]]*Tabla3[[#This Row],[% LÍNEA]]," ")</f>
        <v>0.38889000000000001</v>
      </c>
      <c r="Q187" s="56">
        <f>IFERROR(Tabla3[[#This Row],[% PRODUCTO]]+Tabla3[[#This Row],[% LÍNEA]]," ")</f>
        <v>0</v>
      </c>
      <c r="R187" s="53">
        <f>Tabla3[[#This Row],[OCULTAR3]]</f>
        <v>0.38889000000000001</v>
      </c>
      <c r="S187" s="53">
        <f>Tabla3[[#This Row],[PRECIO SIN %]]-Tabla3[[#This Row],[PRECIO SIN %]]*10%</f>
        <v>0.35000100000000001</v>
      </c>
      <c r="T187" s="80">
        <f>(Tabla3[[#This Row],[PRECIO CON DESCT.]]-(Tabla3[[#This Row],[PRECIO CON DESCT.]]*$T$6))</f>
        <v>0.22050063</v>
      </c>
      <c r="U187" s="96"/>
      <c r="V187" s="94">
        <f>Tabla3[[#This Row],[PRECIO %      en $]]*Tabla3[[#This Row],[PEDIDO ]]</f>
        <v>0</v>
      </c>
      <c r="W187" s="57">
        <f>Tabla3[[#This Row],[PRECIO CON DESCT.]]*Tabla3[[#This Row],[PEDIDO ]]</f>
        <v>0</v>
      </c>
      <c r="X187" s="58">
        <f>Tabla3[[#This Row],[PRECIO SIN %]]*Tabla3[[#This Row],[PEDIDO ]]</f>
        <v>0</v>
      </c>
      <c r="Y187" s="28"/>
      <c r="Z187" s="28"/>
      <c r="AA187" s="28"/>
      <c r="AB187" s="28"/>
      <c r="AC187" s="28"/>
      <c r="AD187" s="28"/>
      <c r="AE187" s="28"/>
      <c r="AF187" s="28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20"/>
    </row>
    <row r="188" spans="1:153" s="3" customFormat="1" ht="33" customHeight="1" x14ac:dyDescent="0.4">
      <c r="A188" s="125">
        <v>6921875004327</v>
      </c>
      <c r="B188" s="59" t="s">
        <v>52</v>
      </c>
      <c r="C188" s="59" t="s">
        <v>87</v>
      </c>
      <c r="D1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8" s="119" t="s">
        <v>706</v>
      </c>
      <c r="F188" s="76" t="s">
        <v>537</v>
      </c>
      <c r="G1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8" s="78">
        <v>6388</v>
      </c>
      <c r="J188" s="52">
        <v>0.11111</v>
      </c>
      <c r="K188" s="60">
        <f>Tabla3[[#This Row],[PRECIOS]]-Tabla3[[#This Row],[PRECIOS]]*10%</f>
        <v>9.9999000000000005E-2</v>
      </c>
      <c r="L188" s="101"/>
      <c r="M188" s="61"/>
      <c r="N188" s="55">
        <f>IFERROR(Tabla3[[#This Row],[PRECIOS]]-Tabla3[[#This Row],[PRECIOS]]*Tabla3[[#This Row],[% PRODUCTO]]," ")</f>
        <v>0.11111</v>
      </c>
      <c r="O188" s="61"/>
      <c r="P188" s="55">
        <f>IFERROR(Tabla3[[#This Row],[OCULTAR2]]-Tabla3[[#This Row],[OCULTAR2]]*Tabla3[[#This Row],[% LÍNEA]]," ")</f>
        <v>0.11111</v>
      </c>
      <c r="Q188" s="56">
        <f>IFERROR(Tabla3[[#This Row],[% PRODUCTO]]+Tabla3[[#This Row],[% LÍNEA]]," ")</f>
        <v>0</v>
      </c>
      <c r="R188" s="60">
        <f>Tabla3[[#This Row],[OCULTAR3]]</f>
        <v>0.11111</v>
      </c>
      <c r="S188" s="60">
        <f>Tabla3[[#This Row],[PRECIO SIN %]]-Tabla3[[#This Row],[PRECIO SIN %]]*10%</f>
        <v>9.9999000000000005E-2</v>
      </c>
      <c r="T188" s="80">
        <f>(Tabla3[[#This Row],[PRECIO CON DESCT.]]-(Tabla3[[#This Row],[PRECIO CON DESCT.]]*$T$6))</f>
        <v>6.2999369999999999E-2</v>
      </c>
      <c r="U188" s="96"/>
      <c r="V188" s="94">
        <f>Tabla3[[#This Row],[PRECIO %      en $]]*Tabla3[[#This Row],[PEDIDO ]]</f>
        <v>0</v>
      </c>
      <c r="W188" s="57">
        <f>Tabla3[[#This Row],[PRECIO CON DESCT.]]*Tabla3[[#This Row],[PEDIDO ]]</f>
        <v>0</v>
      </c>
      <c r="X188" s="58">
        <f>Tabla3[[#This Row],[PRECIO SIN %]]*Tabla3[[#This Row],[PEDIDO ]]</f>
        <v>0</v>
      </c>
      <c r="Y188" s="28"/>
      <c r="Z188" s="28"/>
      <c r="AA188" s="28"/>
      <c r="AB188" s="28"/>
      <c r="AC188" s="28"/>
      <c r="AD188" s="28"/>
      <c r="AE188" s="28"/>
      <c r="AF188" s="28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20"/>
    </row>
    <row r="189" spans="1:153" s="3" customFormat="1" ht="33" customHeight="1" x14ac:dyDescent="0.4">
      <c r="A189" s="124">
        <v>7598981004368</v>
      </c>
      <c r="B189" s="51" t="s">
        <v>52</v>
      </c>
      <c r="C189" s="51" t="s">
        <v>77</v>
      </c>
      <c r="D1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9" s="118" t="s">
        <v>707</v>
      </c>
      <c r="F189" s="75" t="s">
        <v>537</v>
      </c>
      <c r="G1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9" s="77">
        <v>1586</v>
      </c>
      <c r="J189" s="52">
        <v>0.22222</v>
      </c>
      <c r="K189" s="53">
        <f>Tabla3[[#This Row],[PRECIOS]]-Tabla3[[#This Row],[PRECIOS]]*10%</f>
        <v>0.19999800000000001</v>
      </c>
      <c r="L189" s="101"/>
      <c r="M189" s="54"/>
      <c r="N189" s="55">
        <f>IFERROR(Tabla3[[#This Row],[PRECIOS]]-Tabla3[[#This Row],[PRECIOS]]*Tabla3[[#This Row],[% PRODUCTO]]," ")</f>
        <v>0.22222</v>
      </c>
      <c r="O189" s="54"/>
      <c r="P189" s="55">
        <f>IFERROR(Tabla3[[#This Row],[OCULTAR2]]-Tabla3[[#This Row],[OCULTAR2]]*Tabla3[[#This Row],[% LÍNEA]]," ")</f>
        <v>0.22222</v>
      </c>
      <c r="Q189" s="56">
        <f>IFERROR(Tabla3[[#This Row],[% PRODUCTO]]+Tabla3[[#This Row],[% LÍNEA]]," ")</f>
        <v>0</v>
      </c>
      <c r="R189" s="53">
        <f>Tabla3[[#This Row],[OCULTAR3]]</f>
        <v>0.22222</v>
      </c>
      <c r="S189" s="53">
        <f>Tabla3[[#This Row],[PRECIO SIN %]]-Tabla3[[#This Row],[PRECIO SIN %]]*10%</f>
        <v>0.19999800000000001</v>
      </c>
      <c r="T189" s="80">
        <f>(Tabla3[[#This Row],[PRECIO CON DESCT.]]-(Tabla3[[#This Row],[PRECIO CON DESCT.]]*$T$6))</f>
        <v>0.12599874</v>
      </c>
      <c r="U189" s="96"/>
      <c r="V189" s="94">
        <f>Tabla3[[#This Row],[PRECIO %      en $]]*Tabla3[[#This Row],[PEDIDO ]]</f>
        <v>0</v>
      </c>
      <c r="W189" s="57">
        <f>Tabla3[[#This Row],[PRECIO CON DESCT.]]*Tabla3[[#This Row],[PEDIDO ]]</f>
        <v>0</v>
      </c>
      <c r="X189" s="58">
        <f>Tabla3[[#This Row],[PRECIO SIN %]]*Tabla3[[#This Row],[PEDIDO ]]</f>
        <v>0</v>
      </c>
      <c r="Y189" s="28"/>
      <c r="Z189" s="28"/>
      <c r="AA189" s="28"/>
      <c r="AB189" s="28"/>
      <c r="AC189" s="28"/>
      <c r="AD189" s="28"/>
      <c r="AE189" s="28"/>
      <c r="AF189" s="28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20"/>
    </row>
    <row r="190" spans="1:153" s="3" customFormat="1" ht="33" customHeight="1" x14ac:dyDescent="0.4">
      <c r="A190" s="125">
        <v>7599924000010</v>
      </c>
      <c r="B190" s="59" t="s">
        <v>52</v>
      </c>
      <c r="C190" s="59" t="s">
        <v>111</v>
      </c>
      <c r="D1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0" s="119" t="s">
        <v>708</v>
      </c>
      <c r="F190" s="76" t="s">
        <v>537</v>
      </c>
      <c r="G1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0" s="78">
        <v>9883</v>
      </c>
      <c r="J190" s="52">
        <v>0.22222</v>
      </c>
      <c r="K190" s="60">
        <f>Tabla3[[#This Row],[PRECIOS]]-Tabla3[[#This Row],[PRECIOS]]*10%</f>
        <v>0.19999800000000001</v>
      </c>
      <c r="L190" s="101"/>
      <c r="M190" s="61"/>
      <c r="N190" s="55">
        <f>IFERROR(Tabla3[[#This Row],[PRECIOS]]-Tabla3[[#This Row],[PRECIOS]]*Tabla3[[#This Row],[% PRODUCTO]]," ")</f>
        <v>0.22222</v>
      </c>
      <c r="O190" s="61"/>
      <c r="P190" s="55">
        <f>IFERROR(Tabla3[[#This Row],[OCULTAR2]]-Tabla3[[#This Row],[OCULTAR2]]*Tabla3[[#This Row],[% LÍNEA]]," ")</f>
        <v>0.22222</v>
      </c>
      <c r="Q190" s="56">
        <f>IFERROR(Tabla3[[#This Row],[% PRODUCTO]]+Tabla3[[#This Row],[% LÍNEA]]," ")</f>
        <v>0</v>
      </c>
      <c r="R190" s="60">
        <f>Tabla3[[#This Row],[OCULTAR3]]</f>
        <v>0.22222</v>
      </c>
      <c r="S190" s="60">
        <f>Tabla3[[#This Row],[PRECIO SIN %]]-Tabla3[[#This Row],[PRECIO SIN %]]*10%</f>
        <v>0.19999800000000001</v>
      </c>
      <c r="T190" s="80">
        <f>(Tabla3[[#This Row],[PRECIO CON DESCT.]]-(Tabla3[[#This Row],[PRECIO CON DESCT.]]*$T$6))</f>
        <v>0.12599874</v>
      </c>
      <c r="U190" s="96"/>
      <c r="V190" s="94">
        <f>Tabla3[[#This Row],[PRECIO %      en $]]*Tabla3[[#This Row],[PEDIDO ]]</f>
        <v>0</v>
      </c>
      <c r="W190" s="57">
        <f>Tabla3[[#This Row],[PRECIO CON DESCT.]]*Tabla3[[#This Row],[PEDIDO ]]</f>
        <v>0</v>
      </c>
      <c r="X190" s="58">
        <f>Tabla3[[#This Row],[PRECIO SIN %]]*Tabla3[[#This Row],[PEDIDO ]]</f>
        <v>0</v>
      </c>
      <c r="Y190" s="28"/>
      <c r="Z190" s="28"/>
      <c r="AA190" s="28"/>
      <c r="AB190" s="28"/>
      <c r="AC190" s="28"/>
      <c r="AD190" s="28"/>
      <c r="AE190" s="28"/>
      <c r="AF190" s="28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20"/>
    </row>
    <row r="191" spans="1:153" s="3" customFormat="1" ht="33" customHeight="1" x14ac:dyDescent="0.4">
      <c r="A191" s="124">
        <v>8906112616653</v>
      </c>
      <c r="B191" s="51" t="s">
        <v>52</v>
      </c>
      <c r="C191" s="51" t="s">
        <v>116</v>
      </c>
      <c r="D1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1" s="118" t="s">
        <v>709</v>
      </c>
      <c r="F191" s="75" t="s">
        <v>537</v>
      </c>
      <c r="G1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1" s="77">
        <v>2644</v>
      </c>
      <c r="J191" s="52">
        <v>0.32222000000000001</v>
      </c>
      <c r="K191" s="53">
        <f>Tabla3[[#This Row],[PRECIOS]]-Tabla3[[#This Row],[PRECIOS]]*10%</f>
        <v>0.28999799999999998</v>
      </c>
      <c r="L191" s="101"/>
      <c r="M191" s="54"/>
      <c r="N191" s="55">
        <f>IFERROR(Tabla3[[#This Row],[PRECIOS]]-Tabla3[[#This Row],[PRECIOS]]*Tabla3[[#This Row],[% PRODUCTO]]," ")</f>
        <v>0.32222000000000001</v>
      </c>
      <c r="O191" s="54"/>
      <c r="P191" s="55">
        <f>IFERROR(Tabla3[[#This Row],[OCULTAR2]]-Tabla3[[#This Row],[OCULTAR2]]*Tabla3[[#This Row],[% LÍNEA]]," ")</f>
        <v>0.32222000000000001</v>
      </c>
      <c r="Q191" s="56">
        <f>IFERROR(Tabla3[[#This Row],[% PRODUCTO]]+Tabla3[[#This Row],[% LÍNEA]]," ")</f>
        <v>0</v>
      </c>
      <c r="R191" s="53">
        <f>Tabla3[[#This Row],[OCULTAR3]]</f>
        <v>0.32222000000000001</v>
      </c>
      <c r="S191" s="53">
        <f>Tabla3[[#This Row],[PRECIO SIN %]]-Tabla3[[#This Row],[PRECIO SIN %]]*10%</f>
        <v>0.28999799999999998</v>
      </c>
      <c r="T191" s="80">
        <f>(Tabla3[[#This Row],[PRECIO CON DESCT.]]-(Tabla3[[#This Row],[PRECIO CON DESCT.]]*$T$6))</f>
        <v>0.18269873999999997</v>
      </c>
      <c r="U191" s="96"/>
      <c r="V191" s="94">
        <f>Tabla3[[#This Row],[PRECIO %      en $]]*Tabla3[[#This Row],[PEDIDO ]]</f>
        <v>0</v>
      </c>
      <c r="W191" s="57">
        <f>Tabla3[[#This Row],[PRECIO CON DESCT.]]*Tabla3[[#This Row],[PEDIDO ]]</f>
        <v>0</v>
      </c>
      <c r="X191" s="58">
        <f>Tabla3[[#This Row],[PRECIO SIN %]]*Tabla3[[#This Row],[PEDIDO ]]</f>
        <v>0</v>
      </c>
      <c r="Y191" s="28"/>
      <c r="Z191" s="28"/>
      <c r="AA191" s="28"/>
      <c r="AB191" s="28"/>
      <c r="AC191" s="28"/>
      <c r="AD191" s="28"/>
      <c r="AE191" s="28"/>
      <c r="AF191" s="28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20"/>
    </row>
    <row r="192" spans="1:153" s="3" customFormat="1" ht="33" customHeight="1" x14ac:dyDescent="0.4">
      <c r="A192" s="125">
        <v>8902396017438</v>
      </c>
      <c r="B192" s="59" t="s">
        <v>52</v>
      </c>
      <c r="C192" s="59" t="s">
        <v>117</v>
      </c>
      <c r="D1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2" s="119" t="s">
        <v>710</v>
      </c>
      <c r="F192" s="76" t="s">
        <v>537</v>
      </c>
      <c r="G1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2" s="78">
        <v>9</v>
      </c>
      <c r="J192" s="52">
        <v>5.9</v>
      </c>
      <c r="K192" s="60">
        <f>Tabla3[[#This Row],[PRECIOS]]-Tabla3[[#This Row],[PRECIOS]]*10%</f>
        <v>5.3100000000000005</v>
      </c>
      <c r="L192" s="101"/>
      <c r="M192" s="61"/>
      <c r="N192" s="55">
        <f>IFERROR(Tabla3[[#This Row],[PRECIOS]]-Tabla3[[#This Row],[PRECIOS]]*Tabla3[[#This Row],[% PRODUCTO]]," ")</f>
        <v>5.9</v>
      </c>
      <c r="O192" s="61"/>
      <c r="P192" s="55">
        <f>IFERROR(Tabla3[[#This Row],[OCULTAR2]]-Tabla3[[#This Row],[OCULTAR2]]*Tabla3[[#This Row],[% LÍNEA]]," ")</f>
        <v>5.9</v>
      </c>
      <c r="Q192" s="56">
        <f>IFERROR(Tabla3[[#This Row],[% PRODUCTO]]+Tabla3[[#This Row],[% LÍNEA]]," ")</f>
        <v>0</v>
      </c>
      <c r="R192" s="60">
        <f>Tabla3[[#This Row],[OCULTAR3]]</f>
        <v>5.9</v>
      </c>
      <c r="S192" s="60">
        <f>Tabla3[[#This Row],[PRECIO SIN %]]-Tabla3[[#This Row],[PRECIO SIN %]]*10%</f>
        <v>5.3100000000000005</v>
      </c>
      <c r="T192" s="80">
        <f>(Tabla3[[#This Row],[PRECIO CON DESCT.]]-(Tabla3[[#This Row],[PRECIO CON DESCT.]]*$T$6))</f>
        <v>3.3453000000000004</v>
      </c>
      <c r="U192" s="96"/>
      <c r="V192" s="94">
        <f>Tabla3[[#This Row],[PRECIO %      en $]]*Tabla3[[#This Row],[PEDIDO ]]</f>
        <v>0</v>
      </c>
      <c r="W192" s="57">
        <f>Tabla3[[#This Row],[PRECIO CON DESCT.]]*Tabla3[[#This Row],[PEDIDO ]]</f>
        <v>0</v>
      </c>
      <c r="X192" s="58">
        <f>Tabla3[[#This Row],[PRECIO SIN %]]*Tabla3[[#This Row],[PEDIDO ]]</f>
        <v>0</v>
      </c>
      <c r="Y192" s="28"/>
      <c r="Z192" s="28"/>
      <c r="AA192" s="28"/>
      <c r="AB192" s="28"/>
      <c r="AC192" s="28"/>
      <c r="AD192" s="28"/>
      <c r="AE192" s="28"/>
      <c r="AF192" s="28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20"/>
    </row>
    <row r="193" spans="1:153" s="3" customFormat="1" ht="33" customHeight="1" x14ac:dyDescent="0.4">
      <c r="A193" s="124">
        <v>7599608003719</v>
      </c>
      <c r="B193" s="51" t="s">
        <v>52</v>
      </c>
      <c r="C193" s="51" t="s">
        <v>86</v>
      </c>
      <c r="D1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93" s="118" t="s">
        <v>711</v>
      </c>
      <c r="F193" s="75" t="s">
        <v>537</v>
      </c>
      <c r="G1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93" s="77">
        <v>7</v>
      </c>
      <c r="J193" s="52">
        <v>2.5</v>
      </c>
      <c r="K193" s="53">
        <f>Tabla3[[#This Row],[PRECIOS]]-Tabla3[[#This Row],[PRECIOS]]*10%</f>
        <v>2.25</v>
      </c>
      <c r="L193" s="101" t="s">
        <v>5327</v>
      </c>
      <c r="M193" s="54"/>
      <c r="N193" s="55">
        <f>IFERROR(Tabla3[[#This Row],[PRECIOS]]-Tabla3[[#This Row],[PRECIOS]]*Tabla3[[#This Row],[% PRODUCTO]]," ")</f>
        <v>2.5</v>
      </c>
      <c r="O193" s="54"/>
      <c r="P193" s="55">
        <f>IFERROR(Tabla3[[#This Row],[OCULTAR2]]-Tabla3[[#This Row],[OCULTAR2]]*Tabla3[[#This Row],[% LÍNEA]]," ")</f>
        <v>2.5</v>
      </c>
      <c r="Q193" s="56">
        <f>IFERROR(Tabla3[[#This Row],[% PRODUCTO]]+Tabla3[[#This Row],[% LÍNEA]]," ")</f>
        <v>0</v>
      </c>
      <c r="R193" s="53">
        <f>Tabla3[[#This Row],[OCULTAR3]]</f>
        <v>2.5</v>
      </c>
      <c r="S193" s="53">
        <f>Tabla3[[#This Row],[PRECIO SIN %]]-Tabla3[[#This Row],[PRECIO SIN %]]*10%</f>
        <v>2.25</v>
      </c>
      <c r="T193" s="80">
        <f>(Tabla3[[#This Row],[PRECIO CON DESCT.]]-(Tabla3[[#This Row],[PRECIO CON DESCT.]]*$T$6))</f>
        <v>1.4175</v>
      </c>
      <c r="U193" s="96"/>
      <c r="V193" s="94">
        <f>Tabla3[[#This Row],[PRECIO %      en $]]*Tabla3[[#This Row],[PEDIDO ]]</f>
        <v>0</v>
      </c>
      <c r="W193" s="57">
        <f>Tabla3[[#This Row],[PRECIO CON DESCT.]]*Tabla3[[#This Row],[PEDIDO ]]</f>
        <v>0</v>
      </c>
      <c r="X193" s="58">
        <f>Tabla3[[#This Row],[PRECIO SIN %]]*Tabla3[[#This Row],[PEDIDO ]]</f>
        <v>0</v>
      </c>
      <c r="Y193" s="28"/>
      <c r="Z193" s="28"/>
      <c r="AA193" s="28"/>
      <c r="AB193" s="28"/>
      <c r="AC193" s="28"/>
      <c r="AD193" s="28"/>
      <c r="AE193" s="28"/>
      <c r="AF193" s="28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20"/>
    </row>
    <row r="194" spans="1:153" s="3" customFormat="1" ht="33" customHeight="1" x14ac:dyDescent="0.4">
      <c r="A194" s="125">
        <v>6035834982103</v>
      </c>
      <c r="B194" s="59" t="s">
        <v>52</v>
      </c>
      <c r="C194" s="59" t="s">
        <v>72</v>
      </c>
      <c r="D1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4" s="119" t="s">
        <v>712</v>
      </c>
      <c r="F194" s="76" t="s">
        <v>537</v>
      </c>
      <c r="G1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4" s="78">
        <v>723</v>
      </c>
      <c r="J194" s="52">
        <v>0.38889000000000001</v>
      </c>
      <c r="K194" s="60">
        <f>Tabla3[[#This Row],[PRECIOS]]-Tabla3[[#This Row],[PRECIOS]]*10%</f>
        <v>0.35000100000000001</v>
      </c>
      <c r="L194" s="101"/>
      <c r="M194" s="61"/>
      <c r="N194" s="55">
        <f>IFERROR(Tabla3[[#This Row],[PRECIOS]]-Tabla3[[#This Row],[PRECIOS]]*Tabla3[[#This Row],[% PRODUCTO]]," ")</f>
        <v>0.38889000000000001</v>
      </c>
      <c r="O194" s="61"/>
      <c r="P194" s="55">
        <f>IFERROR(Tabla3[[#This Row],[OCULTAR2]]-Tabla3[[#This Row],[OCULTAR2]]*Tabla3[[#This Row],[% LÍNEA]]," ")</f>
        <v>0.38889000000000001</v>
      </c>
      <c r="Q194" s="56">
        <f>IFERROR(Tabla3[[#This Row],[% PRODUCTO]]+Tabla3[[#This Row],[% LÍNEA]]," ")</f>
        <v>0</v>
      </c>
      <c r="R194" s="60">
        <f>Tabla3[[#This Row],[OCULTAR3]]</f>
        <v>0.38889000000000001</v>
      </c>
      <c r="S194" s="60">
        <f>Tabla3[[#This Row],[PRECIO SIN %]]-Tabla3[[#This Row],[PRECIO SIN %]]*10%</f>
        <v>0.35000100000000001</v>
      </c>
      <c r="T194" s="80">
        <f>(Tabla3[[#This Row],[PRECIO CON DESCT.]]-(Tabla3[[#This Row],[PRECIO CON DESCT.]]*$T$6))</f>
        <v>0.22050063</v>
      </c>
      <c r="U194" s="96"/>
      <c r="V194" s="94">
        <f>Tabla3[[#This Row],[PRECIO %      en $]]*Tabla3[[#This Row],[PEDIDO ]]</f>
        <v>0</v>
      </c>
      <c r="W194" s="57">
        <f>Tabla3[[#This Row],[PRECIO CON DESCT.]]*Tabla3[[#This Row],[PEDIDO ]]</f>
        <v>0</v>
      </c>
      <c r="X194" s="58">
        <f>Tabla3[[#This Row],[PRECIO SIN %]]*Tabla3[[#This Row],[PEDIDO ]]</f>
        <v>0</v>
      </c>
      <c r="Y194" s="28"/>
      <c r="Z194" s="28"/>
      <c r="AA194" s="28"/>
      <c r="AB194" s="28"/>
      <c r="AC194" s="28"/>
      <c r="AD194" s="28"/>
      <c r="AE194" s="28"/>
      <c r="AF194" s="28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20"/>
    </row>
    <row r="195" spans="1:153" s="3" customFormat="1" ht="33" customHeight="1" x14ac:dyDescent="0.4">
      <c r="A195" s="124">
        <v>7599924000065</v>
      </c>
      <c r="B195" s="51" t="s">
        <v>52</v>
      </c>
      <c r="C195" s="51" t="s">
        <v>111</v>
      </c>
      <c r="D1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5" s="118" t="s">
        <v>713</v>
      </c>
      <c r="F195" s="75" t="s">
        <v>537</v>
      </c>
      <c r="G1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5" s="77">
        <v>798</v>
      </c>
      <c r="J195" s="52">
        <v>0.51110999999999995</v>
      </c>
      <c r="K195" s="53">
        <f>Tabla3[[#This Row],[PRECIOS]]-Tabla3[[#This Row],[PRECIOS]]*10%</f>
        <v>0.45999899999999994</v>
      </c>
      <c r="L195" s="101"/>
      <c r="M195" s="54"/>
      <c r="N195" s="55">
        <f>IFERROR(Tabla3[[#This Row],[PRECIOS]]-Tabla3[[#This Row],[PRECIOS]]*Tabla3[[#This Row],[% PRODUCTO]]," ")</f>
        <v>0.51110999999999995</v>
      </c>
      <c r="O195" s="54"/>
      <c r="P195" s="55">
        <f>IFERROR(Tabla3[[#This Row],[OCULTAR2]]-Tabla3[[#This Row],[OCULTAR2]]*Tabla3[[#This Row],[% LÍNEA]]," ")</f>
        <v>0.51110999999999995</v>
      </c>
      <c r="Q195" s="56">
        <f>IFERROR(Tabla3[[#This Row],[% PRODUCTO]]+Tabla3[[#This Row],[% LÍNEA]]," ")</f>
        <v>0</v>
      </c>
      <c r="R195" s="53">
        <f>Tabla3[[#This Row],[OCULTAR3]]</f>
        <v>0.51110999999999995</v>
      </c>
      <c r="S195" s="53">
        <f>Tabla3[[#This Row],[PRECIO SIN %]]-Tabla3[[#This Row],[PRECIO SIN %]]*10%</f>
        <v>0.45999899999999994</v>
      </c>
      <c r="T195" s="80">
        <f>(Tabla3[[#This Row],[PRECIO CON DESCT.]]-(Tabla3[[#This Row],[PRECIO CON DESCT.]]*$T$6))</f>
        <v>0.28979937</v>
      </c>
      <c r="U195" s="96"/>
      <c r="V195" s="94">
        <f>Tabla3[[#This Row],[PRECIO %      en $]]*Tabla3[[#This Row],[PEDIDO ]]</f>
        <v>0</v>
      </c>
      <c r="W195" s="57">
        <f>Tabla3[[#This Row],[PRECIO CON DESCT.]]*Tabla3[[#This Row],[PEDIDO ]]</f>
        <v>0</v>
      </c>
      <c r="X195" s="58">
        <f>Tabla3[[#This Row],[PRECIO SIN %]]*Tabla3[[#This Row],[PEDIDO ]]</f>
        <v>0</v>
      </c>
      <c r="Y195" s="28"/>
      <c r="Z195" s="28"/>
      <c r="AA195" s="28"/>
      <c r="AB195" s="28"/>
      <c r="AC195" s="28"/>
      <c r="AD195" s="28"/>
      <c r="AE195" s="28"/>
      <c r="AF195" s="28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20"/>
    </row>
    <row r="196" spans="1:153" s="3" customFormat="1" ht="33" customHeight="1" x14ac:dyDescent="0.4">
      <c r="A196" s="125">
        <v>7707184160232</v>
      </c>
      <c r="B196" s="59" t="s">
        <v>52</v>
      </c>
      <c r="C196" s="59" t="s">
        <v>112</v>
      </c>
      <c r="D1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6" s="119" t="s">
        <v>714</v>
      </c>
      <c r="F196" s="76" t="s">
        <v>537</v>
      </c>
      <c r="G1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6" s="78">
        <v>995</v>
      </c>
      <c r="J196" s="52">
        <v>0.54444000000000004</v>
      </c>
      <c r="K196" s="60">
        <f>Tabla3[[#This Row],[PRECIOS]]-Tabla3[[#This Row],[PRECIOS]]*10%</f>
        <v>0.48999600000000004</v>
      </c>
      <c r="L196" s="101"/>
      <c r="M196" s="61"/>
      <c r="N196" s="55">
        <f>IFERROR(Tabla3[[#This Row],[PRECIOS]]-Tabla3[[#This Row],[PRECIOS]]*Tabla3[[#This Row],[% PRODUCTO]]," ")</f>
        <v>0.54444000000000004</v>
      </c>
      <c r="O196" s="61"/>
      <c r="P196" s="55">
        <f>IFERROR(Tabla3[[#This Row],[OCULTAR2]]-Tabla3[[#This Row],[OCULTAR2]]*Tabla3[[#This Row],[% LÍNEA]]," ")</f>
        <v>0.54444000000000004</v>
      </c>
      <c r="Q196" s="56">
        <f>IFERROR(Tabla3[[#This Row],[% PRODUCTO]]+Tabla3[[#This Row],[% LÍNEA]]," ")</f>
        <v>0</v>
      </c>
      <c r="R196" s="60">
        <f>Tabla3[[#This Row],[OCULTAR3]]</f>
        <v>0.54444000000000004</v>
      </c>
      <c r="S196" s="60">
        <f>Tabla3[[#This Row],[PRECIO SIN %]]-Tabla3[[#This Row],[PRECIO SIN %]]*10%</f>
        <v>0.48999600000000004</v>
      </c>
      <c r="T196" s="80">
        <f>(Tabla3[[#This Row],[PRECIO CON DESCT.]]-(Tabla3[[#This Row],[PRECIO CON DESCT.]]*$T$6))</f>
        <v>0.30869748000000002</v>
      </c>
      <c r="U196" s="96"/>
      <c r="V196" s="94">
        <f>Tabla3[[#This Row],[PRECIO %      en $]]*Tabla3[[#This Row],[PEDIDO ]]</f>
        <v>0</v>
      </c>
      <c r="W196" s="57">
        <f>Tabla3[[#This Row],[PRECIO CON DESCT.]]*Tabla3[[#This Row],[PEDIDO ]]</f>
        <v>0</v>
      </c>
      <c r="X196" s="58">
        <f>Tabla3[[#This Row],[PRECIO SIN %]]*Tabla3[[#This Row],[PEDIDO ]]</f>
        <v>0</v>
      </c>
      <c r="Y196" s="28"/>
      <c r="Z196" s="28"/>
      <c r="AA196" s="28"/>
      <c r="AB196" s="28"/>
      <c r="AC196" s="28"/>
      <c r="AD196" s="28"/>
      <c r="AE196" s="28"/>
      <c r="AF196" s="28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20"/>
    </row>
    <row r="197" spans="1:153" s="3" customFormat="1" ht="33" customHeight="1" x14ac:dyDescent="0.4">
      <c r="A197" s="124">
        <v>736372827227</v>
      </c>
      <c r="B197" s="51" t="s">
        <v>52</v>
      </c>
      <c r="C197" s="51" t="s">
        <v>62</v>
      </c>
      <c r="D1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7" s="118" t="s">
        <v>715</v>
      </c>
      <c r="F197" s="75" t="s">
        <v>537</v>
      </c>
      <c r="G1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7" s="77">
        <v>1610</v>
      </c>
      <c r="J197" s="52">
        <v>0.6</v>
      </c>
      <c r="K197" s="53">
        <f>Tabla3[[#This Row],[PRECIOS]]-Tabla3[[#This Row],[PRECIOS]]*10%</f>
        <v>0.54</v>
      </c>
      <c r="L197" s="101"/>
      <c r="M197" s="54"/>
      <c r="N197" s="55">
        <f>IFERROR(Tabla3[[#This Row],[PRECIOS]]-Tabla3[[#This Row],[PRECIOS]]*Tabla3[[#This Row],[% PRODUCTO]]," ")</f>
        <v>0.6</v>
      </c>
      <c r="O197" s="54"/>
      <c r="P197" s="55">
        <f>IFERROR(Tabla3[[#This Row],[OCULTAR2]]-Tabla3[[#This Row],[OCULTAR2]]*Tabla3[[#This Row],[% LÍNEA]]," ")</f>
        <v>0.6</v>
      </c>
      <c r="Q197" s="56">
        <f>IFERROR(Tabla3[[#This Row],[% PRODUCTO]]+Tabla3[[#This Row],[% LÍNEA]]," ")</f>
        <v>0</v>
      </c>
      <c r="R197" s="53">
        <f>Tabla3[[#This Row],[OCULTAR3]]</f>
        <v>0.6</v>
      </c>
      <c r="S197" s="53">
        <f>Tabla3[[#This Row],[PRECIO SIN %]]-Tabla3[[#This Row],[PRECIO SIN %]]*10%</f>
        <v>0.54</v>
      </c>
      <c r="T197" s="80">
        <f>(Tabla3[[#This Row],[PRECIO CON DESCT.]]-(Tabla3[[#This Row],[PRECIO CON DESCT.]]*$T$6))</f>
        <v>0.34020000000000006</v>
      </c>
      <c r="U197" s="96"/>
      <c r="V197" s="94">
        <f>Tabla3[[#This Row],[PRECIO %      en $]]*Tabla3[[#This Row],[PEDIDO ]]</f>
        <v>0</v>
      </c>
      <c r="W197" s="57">
        <f>Tabla3[[#This Row],[PRECIO CON DESCT.]]*Tabla3[[#This Row],[PEDIDO ]]</f>
        <v>0</v>
      </c>
      <c r="X197" s="58">
        <f>Tabla3[[#This Row],[PRECIO SIN %]]*Tabla3[[#This Row],[PEDIDO ]]</f>
        <v>0</v>
      </c>
      <c r="Y197" s="28"/>
      <c r="Z197" s="28"/>
      <c r="AA197" s="28"/>
      <c r="AB197" s="28"/>
      <c r="AC197" s="28"/>
      <c r="AD197" s="28"/>
      <c r="AE197" s="28"/>
      <c r="AF197" s="28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20"/>
    </row>
    <row r="198" spans="1:153" s="3" customFormat="1" ht="33" customHeight="1" x14ac:dyDescent="0.4">
      <c r="A198" s="125">
        <v>7707236128814</v>
      </c>
      <c r="B198" s="59" t="s">
        <v>52</v>
      </c>
      <c r="C198" s="59" t="s">
        <v>55</v>
      </c>
      <c r="D1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8" s="119" t="s">
        <v>716</v>
      </c>
      <c r="F198" s="76" t="s">
        <v>537</v>
      </c>
      <c r="G1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8" s="78">
        <v>2341</v>
      </c>
      <c r="J198" s="52">
        <v>0.61111000000000004</v>
      </c>
      <c r="K198" s="60">
        <f>Tabla3[[#This Row],[PRECIOS]]-Tabla3[[#This Row],[PRECIOS]]*10%</f>
        <v>0.54999900000000002</v>
      </c>
      <c r="L198" s="101"/>
      <c r="M198" s="61"/>
      <c r="N198" s="55">
        <f>IFERROR(Tabla3[[#This Row],[PRECIOS]]-Tabla3[[#This Row],[PRECIOS]]*Tabla3[[#This Row],[% PRODUCTO]]," ")</f>
        <v>0.61111000000000004</v>
      </c>
      <c r="O198" s="61"/>
      <c r="P198" s="55">
        <f>IFERROR(Tabla3[[#This Row],[OCULTAR2]]-Tabla3[[#This Row],[OCULTAR2]]*Tabla3[[#This Row],[% LÍNEA]]," ")</f>
        <v>0.61111000000000004</v>
      </c>
      <c r="Q198" s="56">
        <f>IFERROR(Tabla3[[#This Row],[% PRODUCTO]]+Tabla3[[#This Row],[% LÍNEA]]," ")</f>
        <v>0</v>
      </c>
      <c r="R198" s="60">
        <f>Tabla3[[#This Row],[OCULTAR3]]</f>
        <v>0.61111000000000004</v>
      </c>
      <c r="S198" s="60">
        <f>Tabla3[[#This Row],[PRECIO SIN %]]-Tabla3[[#This Row],[PRECIO SIN %]]*10%</f>
        <v>0.54999900000000002</v>
      </c>
      <c r="T198" s="80">
        <f>(Tabla3[[#This Row],[PRECIO CON DESCT.]]-(Tabla3[[#This Row],[PRECIO CON DESCT.]]*$T$6))</f>
        <v>0.34649936999999997</v>
      </c>
      <c r="U198" s="96"/>
      <c r="V198" s="94">
        <f>Tabla3[[#This Row],[PRECIO %      en $]]*Tabla3[[#This Row],[PEDIDO ]]</f>
        <v>0</v>
      </c>
      <c r="W198" s="57">
        <f>Tabla3[[#This Row],[PRECIO CON DESCT.]]*Tabla3[[#This Row],[PEDIDO ]]</f>
        <v>0</v>
      </c>
      <c r="X198" s="58">
        <f>Tabla3[[#This Row],[PRECIO SIN %]]*Tabla3[[#This Row],[PEDIDO ]]</f>
        <v>0</v>
      </c>
      <c r="Y198" s="28"/>
      <c r="Z198" s="28"/>
      <c r="AA198" s="28"/>
      <c r="AB198" s="28"/>
      <c r="AC198" s="28"/>
      <c r="AD198" s="28"/>
      <c r="AE198" s="28"/>
      <c r="AF198" s="28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20"/>
    </row>
    <row r="199" spans="1:153" s="3" customFormat="1" ht="33" customHeight="1" x14ac:dyDescent="0.4">
      <c r="A199" s="124">
        <v>7592432017877</v>
      </c>
      <c r="B199" s="51" t="s">
        <v>52</v>
      </c>
      <c r="C199" s="51" t="s">
        <v>118</v>
      </c>
      <c r="D1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9" s="118" t="s">
        <v>717</v>
      </c>
      <c r="F199" s="75" t="s">
        <v>537</v>
      </c>
      <c r="G1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9" s="77">
        <v>26</v>
      </c>
      <c r="J199" s="52">
        <v>11.33333</v>
      </c>
      <c r="K199" s="53">
        <f>Tabla3[[#This Row],[PRECIOS]]-Tabla3[[#This Row],[PRECIOS]]*10%</f>
        <v>10.199997</v>
      </c>
      <c r="L199" s="101"/>
      <c r="M199" s="54"/>
      <c r="N199" s="55">
        <f>IFERROR(Tabla3[[#This Row],[PRECIOS]]-Tabla3[[#This Row],[PRECIOS]]*Tabla3[[#This Row],[% PRODUCTO]]," ")</f>
        <v>11.33333</v>
      </c>
      <c r="O199" s="54"/>
      <c r="P199" s="55">
        <f>IFERROR(Tabla3[[#This Row],[OCULTAR2]]-Tabla3[[#This Row],[OCULTAR2]]*Tabla3[[#This Row],[% LÍNEA]]," ")</f>
        <v>11.33333</v>
      </c>
      <c r="Q199" s="56">
        <f>IFERROR(Tabla3[[#This Row],[% PRODUCTO]]+Tabla3[[#This Row],[% LÍNEA]]," ")</f>
        <v>0</v>
      </c>
      <c r="R199" s="53">
        <f>Tabla3[[#This Row],[OCULTAR3]]</f>
        <v>11.33333</v>
      </c>
      <c r="S199" s="53">
        <f>Tabla3[[#This Row],[PRECIO SIN %]]-Tabla3[[#This Row],[PRECIO SIN %]]*10%</f>
        <v>10.199997</v>
      </c>
      <c r="T199" s="80">
        <f>(Tabla3[[#This Row],[PRECIO CON DESCT.]]-(Tabla3[[#This Row],[PRECIO CON DESCT.]]*$T$6))</f>
        <v>6.4259981100000001</v>
      </c>
      <c r="U199" s="96"/>
      <c r="V199" s="94">
        <f>Tabla3[[#This Row],[PRECIO %      en $]]*Tabla3[[#This Row],[PEDIDO ]]</f>
        <v>0</v>
      </c>
      <c r="W199" s="57">
        <f>Tabla3[[#This Row],[PRECIO CON DESCT.]]*Tabla3[[#This Row],[PEDIDO ]]</f>
        <v>0</v>
      </c>
      <c r="X199" s="58">
        <f>Tabla3[[#This Row],[PRECIO SIN %]]*Tabla3[[#This Row],[PEDIDO ]]</f>
        <v>0</v>
      </c>
      <c r="Y199" s="28"/>
      <c r="Z199" s="28"/>
      <c r="AA199" s="28"/>
      <c r="AB199" s="28"/>
      <c r="AC199" s="28"/>
      <c r="AD199" s="28"/>
      <c r="AE199" s="28"/>
      <c r="AF199" s="28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20"/>
    </row>
    <row r="200" spans="1:153" s="3" customFormat="1" ht="33" customHeight="1" x14ac:dyDescent="0.4">
      <c r="A200" s="125">
        <v>7703153041212</v>
      </c>
      <c r="B200" s="59" t="s">
        <v>52</v>
      </c>
      <c r="C200" s="59" t="s">
        <v>118</v>
      </c>
      <c r="D2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0" s="119" t="s">
        <v>718</v>
      </c>
      <c r="F200" s="76" t="s">
        <v>537</v>
      </c>
      <c r="G2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0" s="78">
        <v>330</v>
      </c>
      <c r="J200" s="52">
        <v>9.11111</v>
      </c>
      <c r="K200" s="60">
        <f>Tabla3[[#This Row],[PRECIOS]]-Tabla3[[#This Row],[PRECIOS]]*10%</f>
        <v>8.199999</v>
      </c>
      <c r="L200" s="101"/>
      <c r="M200" s="61"/>
      <c r="N200" s="55">
        <f>IFERROR(Tabla3[[#This Row],[PRECIOS]]-Tabla3[[#This Row],[PRECIOS]]*Tabla3[[#This Row],[% PRODUCTO]]," ")</f>
        <v>9.11111</v>
      </c>
      <c r="O200" s="61"/>
      <c r="P200" s="55">
        <f>IFERROR(Tabla3[[#This Row],[OCULTAR2]]-Tabla3[[#This Row],[OCULTAR2]]*Tabla3[[#This Row],[% LÍNEA]]," ")</f>
        <v>9.11111</v>
      </c>
      <c r="Q200" s="56">
        <f>IFERROR(Tabla3[[#This Row],[% PRODUCTO]]+Tabla3[[#This Row],[% LÍNEA]]," ")</f>
        <v>0</v>
      </c>
      <c r="R200" s="60">
        <f>Tabla3[[#This Row],[OCULTAR3]]</f>
        <v>9.11111</v>
      </c>
      <c r="S200" s="60">
        <f>Tabla3[[#This Row],[PRECIO SIN %]]-Tabla3[[#This Row],[PRECIO SIN %]]*10%</f>
        <v>8.199999</v>
      </c>
      <c r="T200" s="80">
        <f>(Tabla3[[#This Row],[PRECIO CON DESCT.]]-(Tabla3[[#This Row],[PRECIO CON DESCT.]]*$T$6))</f>
        <v>5.1659993699999998</v>
      </c>
      <c r="U200" s="96"/>
      <c r="V200" s="94">
        <f>Tabla3[[#This Row],[PRECIO %      en $]]*Tabla3[[#This Row],[PEDIDO ]]</f>
        <v>0</v>
      </c>
      <c r="W200" s="57">
        <f>Tabla3[[#This Row],[PRECIO CON DESCT.]]*Tabla3[[#This Row],[PEDIDO ]]</f>
        <v>0</v>
      </c>
      <c r="X200" s="58">
        <f>Tabla3[[#This Row],[PRECIO SIN %]]*Tabla3[[#This Row],[PEDIDO ]]</f>
        <v>0</v>
      </c>
      <c r="Y200" s="28"/>
      <c r="Z200" s="28"/>
      <c r="AA200" s="28"/>
      <c r="AB200" s="28"/>
      <c r="AC200" s="28"/>
      <c r="AD200" s="28"/>
      <c r="AE200" s="28"/>
      <c r="AF200" s="28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20"/>
    </row>
    <row r="201" spans="1:153" s="3" customFormat="1" ht="33" customHeight="1" x14ac:dyDescent="0.4">
      <c r="A201" s="124">
        <v>7591243803730</v>
      </c>
      <c r="B201" s="51" t="s">
        <v>52</v>
      </c>
      <c r="C201" s="51" t="s">
        <v>108</v>
      </c>
      <c r="D2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01" s="118" t="s">
        <v>719</v>
      </c>
      <c r="F201" s="75" t="s">
        <v>537</v>
      </c>
      <c r="G2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1" s="77">
        <v>24</v>
      </c>
      <c r="J201" s="52">
        <v>9.88889</v>
      </c>
      <c r="K201" s="53">
        <f>Tabla3[[#This Row],[PRECIOS]]-Tabla3[[#This Row],[PRECIOS]]*10%</f>
        <v>8.9000009999999996</v>
      </c>
      <c r="L201" s="101"/>
      <c r="M201" s="54"/>
      <c r="N201" s="55">
        <f>IFERROR(Tabla3[[#This Row],[PRECIOS]]-Tabla3[[#This Row],[PRECIOS]]*Tabla3[[#This Row],[% PRODUCTO]]," ")</f>
        <v>9.88889</v>
      </c>
      <c r="O201" s="54"/>
      <c r="P201" s="55">
        <f>IFERROR(Tabla3[[#This Row],[OCULTAR2]]-Tabla3[[#This Row],[OCULTAR2]]*Tabla3[[#This Row],[% LÍNEA]]," ")</f>
        <v>9.88889</v>
      </c>
      <c r="Q201" s="56">
        <f>IFERROR(Tabla3[[#This Row],[% PRODUCTO]]+Tabla3[[#This Row],[% LÍNEA]]," ")</f>
        <v>0</v>
      </c>
      <c r="R201" s="53">
        <f>Tabla3[[#This Row],[OCULTAR3]]</f>
        <v>9.88889</v>
      </c>
      <c r="S201" s="53">
        <f>Tabla3[[#This Row],[PRECIO SIN %]]-Tabla3[[#This Row],[PRECIO SIN %]]*10%</f>
        <v>8.9000009999999996</v>
      </c>
      <c r="T201" s="80">
        <f>(Tabla3[[#This Row],[PRECIO CON DESCT.]]-(Tabla3[[#This Row],[PRECIO CON DESCT.]]*$T$6))</f>
        <v>5.6070006299999999</v>
      </c>
      <c r="U201" s="96"/>
      <c r="V201" s="94">
        <f>Tabla3[[#This Row],[PRECIO %      en $]]*Tabla3[[#This Row],[PEDIDO ]]</f>
        <v>0</v>
      </c>
      <c r="W201" s="57">
        <f>Tabla3[[#This Row],[PRECIO CON DESCT.]]*Tabla3[[#This Row],[PEDIDO ]]</f>
        <v>0</v>
      </c>
      <c r="X201" s="58">
        <f>Tabla3[[#This Row],[PRECIO SIN %]]*Tabla3[[#This Row],[PEDIDO ]]</f>
        <v>0</v>
      </c>
      <c r="Y201" s="28"/>
      <c r="Z201" s="28"/>
      <c r="AA201" s="28"/>
      <c r="AB201" s="28"/>
      <c r="AC201" s="28"/>
      <c r="AD201" s="28"/>
      <c r="AE201" s="28"/>
      <c r="AF201" s="28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20"/>
    </row>
    <row r="202" spans="1:153" s="3" customFormat="1" ht="33" customHeight="1" x14ac:dyDescent="0.4">
      <c r="A202" s="125">
        <v>7591243803754</v>
      </c>
      <c r="B202" s="59" t="s">
        <v>52</v>
      </c>
      <c r="C202" s="59" t="s">
        <v>108</v>
      </c>
      <c r="D2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02" s="119" t="s">
        <v>720</v>
      </c>
      <c r="F202" s="76" t="s">
        <v>537</v>
      </c>
      <c r="G2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2" s="78">
        <v>142</v>
      </c>
      <c r="J202" s="52">
        <v>7.7222200000000001</v>
      </c>
      <c r="K202" s="60">
        <f>Tabla3[[#This Row],[PRECIOS]]-Tabla3[[#This Row],[PRECIOS]]*10%</f>
        <v>6.9499979999999999</v>
      </c>
      <c r="L202" s="101"/>
      <c r="M202" s="61"/>
      <c r="N202" s="55">
        <f>IFERROR(Tabla3[[#This Row],[PRECIOS]]-Tabla3[[#This Row],[PRECIOS]]*Tabla3[[#This Row],[% PRODUCTO]]," ")</f>
        <v>7.7222200000000001</v>
      </c>
      <c r="O202" s="61"/>
      <c r="P202" s="55">
        <f>IFERROR(Tabla3[[#This Row],[OCULTAR2]]-Tabla3[[#This Row],[OCULTAR2]]*Tabla3[[#This Row],[% LÍNEA]]," ")</f>
        <v>7.7222200000000001</v>
      </c>
      <c r="Q202" s="56">
        <f>IFERROR(Tabla3[[#This Row],[% PRODUCTO]]+Tabla3[[#This Row],[% LÍNEA]]," ")</f>
        <v>0</v>
      </c>
      <c r="R202" s="60">
        <f>Tabla3[[#This Row],[OCULTAR3]]</f>
        <v>7.7222200000000001</v>
      </c>
      <c r="S202" s="60">
        <f>Tabla3[[#This Row],[PRECIO SIN %]]-Tabla3[[#This Row],[PRECIO SIN %]]*10%</f>
        <v>6.9499979999999999</v>
      </c>
      <c r="T202" s="80">
        <f>(Tabla3[[#This Row],[PRECIO CON DESCT.]]-(Tabla3[[#This Row],[PRECIO CON DESCT.]]*$T$6))</f>
        <v>4.3784987399999995</v>
      </c>
      <c r="U202" s="96"/>
      <c r="V202" s="94">
        <f>Tabla3[[#This Row],[PRECIO %      en $]]*Tabla3[[#This Row],[PEDIDO ]]</f>
        <v>0</v>
      </c>
      <c r="W202" s="57">
        <f>Tabla3[[#This Row],[PRECIO CON DESCT.]]*Tabla3[[#This Row],[PEDIDO ]]</f>
        <v>0</v>
      </c>
      <c r="X202" s="58">
        <f>Tabla3[[#This Row],[PRECIO SIN %]]*Tabla3[[#This Row],[PEDIDO ]]</f>
        <v>0</v>
      </c>
      <c r="Y202" s="28"/>
      <c r="Z202" s="28"/>
      <c r="AA202" s="28"/>
      <c r="AB202" s="28"/>
      <c r="AC202" s="28"/>
      <c r="AD202" s="28"/>
      <c r="AE202" s="28"/>
      <c r="AF202" s="28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20"/>
    </row>
    <row r="203" spans="1:153" s="3" customFormat="1" ht="33" customHeight="1" x14ac:dyDescent="0.4">
      <c r="A203" s="124">
        <v>7501125115561</v>
      </c>
      <c r="B203" s="51" t="s">
        <v>52</v>
      </c>
      <c r="C203" s="51" t="s">
        <v>100</v>
      </c>
      <c r="D2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3" s="118" t="s">
        <v>721</v>
      </c>
      <c r="F203" s="75" t="s">
        <v>537</v>
      </c>
      <c r="G2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3" s="77">
        <v>61</v>
      </c>
      <c r="J203" s="52">
        <v>1.54444</v>
      </c>
      <c r="K203" s="53">
        <f>Tabla3[[#This Row],[PRECIOS]]-Tabla3[[#This Row],[PRECIOS]]*10%</f>
        <v>1.389996</v>
      </c>
      <c r="L203" s="101"/>
      <c r="M203" s="54"/>
      <c r="N203" s="55">
        <f>IFERROR(Tabla3[[#This Row],[PRECIOS]]-Tabla3[[#This Row],[PRECIOS]]*Tabla3[[#This Row],[% PRODUCTO]]," ")</f>
        <v>1.54444</v>
      </c>
      <c r="O203" s="54"/>
      <c r="P203" s="55">
        <f>IFERROR(Tabla3[[#This Row],[OCULTAR2]]-Tabla3[[#This Row],[OCULTAR2]]*Tabla3[[#This Row],[% LÍNEA]]," ")</f>
        <v>1.54444</v>
      </c>
      <c r="Q203" s="56">
        <f>IFERROR(Tabla3[[#This Row],[% PRODUCTO]]+Tabla3[[#This Row],[% LÍNEA]]," ")</f>
        <v>0</v>
      </c>
      <c r="R203" s="53">
        <f>Tabla3[[#This Row],[OCULTAR3]]</f>
        <v>1.54444</v>
      </c>
      <c r="S203" s="53">
        <f>Tabla3[[#This Row],[PRECIO SIN %]]-Tabla3[[#This Row],[PRECIO SIN %]]*10%</f>
        <v>1.389996</v>
      </c>
      <c r="T203" s="80">
        <f>(Tabla3[[#This Row],[PRECIO CON DESCT.]]-(Tabla3[[#This Row],[PRECIO CON DESCT.]]*$T$6))</f>
        <v>0.87569748000000003</v>
      </c>
      <c r="U203" s="96"/>
      <c r="V203" s="94">
        <f>Tabla3[[#This Row],[PRECIO %      en $]]*Tabla3[[#This Row],[PEDIDO ]]</f>
        <v>0</v>
      </c>
      <c r="W203" s="57">
        <f>Tabla3[[#This Row],[PRECIO CON DESCT.]]*Tabla3[[#This Row],[PEDIDO ]]</f>
        <v>0</v>
      </c>
      <c r="X203" s="58">
        <f>Tabla3[[#This Row],[PRECIO SIN %]]*Tabla3[[#This Row],[PEDIDO ]]</f>
        <v>0</v>
      </c>
      <c r="Y203" s="28"/>
      <c r="Z203" s="28"/>
      <c r="AA203" s="28"/>
      <c r="AB203" s="28"/>
      <c r="AC203" s="28"/>
      <c r="AD203" s="28"/>
      <c r="AE203" s="28"/>
      <c r="AF203" s="28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20"/>
    </row>
    <row r="204" spans="1:153" s="3" customFormat="1" ht="33" customHeight="1" x14ac:dyDescent="0.4">
      <c r="A204" s="125">
        <v>8906130233566</v>
      </c>
      <c r="B204" s="59" t="s">
        <v>52</v>
      </c>
      <c r="C204" s="59" t="s">
        <v>106</v>
      </c>
      <c r="D2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4" s="119" t="s">
        <v>722</v>
      </c>
      <c r="F204" s="76" t="s">
        <v>537</v>
      </c>
      <c r="G2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4" s="78">
        <v>9</v>
      </c>
      <c r="J204" s="52">
        <v>1.9111100000000001</v>
      </c>
      <c r="K204" s="60">
        <f>Tabla3[[#This Row],[PRECIOS]]-Tabla3[[#This Row],[PRECIOS]]*10%</f>
        <v>1.7199990000000001</v>
      </c>
      <c r="L204" s="101"/>
      <c r="M204" s="61"/>
      <c r="N204" s="55">
        <f>IFERROR(Tabla3[[#This Row],[PRECIOS]]-Tabla3[[#This Row],[PRECIOS]]*Tabla3[[#This Row],[% PRODUCTO]]," ")</f>
        <v>1.9111100000000001</v>
      </c>
      <c r="O204" s="61"/>
      <c r="P204" s="55">
        <f>IFERROR(Tabla3[[#This Row],[OCULTAR2]]-Tabla3[[#This Row],[OCULTAR2]]*Tabla3[[#This Row],[% LÍNEA]]," ")</f>
        <v>1.9111100000000001</v>
      </c>
      <c r="Q204" s="56">
        <f>IFERROR(Tabla3[[#This Row],[% PRODUCTO]]+Tabla3[[#This Row],[% LÍNEA]]," ")</f>
        <v>0</v>
      </c>
      <c r="R204" s="60">
        <f>Tabla3[[#This Row],[OCULTAR3]]</f>
        <v>1.9111100000000001</v>
      </c>
      <c r="S204" s="60">
        <f>Tabla3[[#This Row],[PRECIO SIN %]]-Tabla3[[#This Row],[PRECIO SIN %]]*10%</f>
        <v>1.7199990000000001</v>
      </c>
      <c r="T204" s="80">
        <f>(Tabla3[[#This Row],[PRECIO CON DESCT.]]-(Tabla3[[#This Row],[PRECIO CON DESCT.]]*$T$6))</f>
        <v>1.08359937</v>
      </c>
      <c r="U204" s="96"/>
      <c r="V204" s="94">
        <f>Tabla3[[#This Row],[PRECIO %      en $]]*Tabla3[[#This Row],[PEDIDO ]]</f>
        <v>0</v>
      </c>
      <c r="W204" s="57">
        <f>Tabla3[[#This Row],[PRECIO CON DESCT.]]*Tabla3[[#This Row],[PEDIDO ]]</f>
        <v>0</v>
      </c>
      <c r="X204" s="58">
        <f>Tabla3[[#This Row],[PRECIO SIN %]]*Tabla3[[#This Row],[PEDIDO ]]</f>
        <v>0</v>
      </c>
      <c r="Y204" s="28"/>
      <c r="Z204" s="28"/>
      <c r="AA204" s="28"/>
      <c r="AB204" s="28"/>
      <c r="AC204" s="28"/>
      <c r="AD204" s="28"/>
      <c r="AE204" s="28"/>
      <c r="AF204" s="28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20"/>
    </row>
    <row r="205" spans="1:153" s="3" customFormat="1" ht="33" customHeight="1" x14ac:dyDescent="0.4">
      <c r="A205" s="124">
        <v>7598981004337</v>
      </c>
      <c r="B205" s="51" t="s">
        <v>52</v>
      </c>
      <c r="C205" s="51" t="s">
        <v>77</v>
      </c>
      <c r="D2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5" s="118" t="s">
        <v>723</v>
      </c>
      <c r="F205" s="75" t="s">
        <v>537</v>
      </c>
      <c r="G2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5" s="77">
        <v>31</v>
      </c>
      <c r="J205" s="52">
        <v>1.54444</v>
      </c>
      <c r="K205" s="53">
        <f>Tabla3[[#This Row],[PRECIOS]]-Tabla3[[#This Row],[PRECIOS]]*10%</f>
        <v>1.389996</v>
      </c>
      <c r="L205" s="101"/>
      <c r="M205" s="54"/>
      <c r="N205" s="55">
        <f>IFERROR(Tabla3[[#This Row],[PRECIOS]]-Tabla3[[#This Row],[PRECIOS]]*Tabla3[[#This Row],[% PRODUCTO]]," ")</f>
        <v>1.54444</v>
      </c>
      <c r="O205" s="54"/>
      <c r="P205" s="55">
        <f>IFERROR(Tabla3[[#This Row],[OCULTAR2]]-Tabla3[[#This Row],[OCULTAR2]]*Tabla3[[#This Row],[% LÍNEA]]," ")</f>
        <v>1.54444</v>
      </c>
      <c r="Q205" s="56">
        <f>IFERROR(Tabla3[[#This Row],[% PRODUCTO]]+Tabla3[[#This Row],[% LÍNEA]]," ")</f>
        <v>0</v>
      </c>
      <c r="R205" s="53">
        <f>Tabla3[[#This Row],[OCULTAR3]]</f>
        <v>1.54444</v>
      </c>
      <c r="S205" s="53">
        <f>Tabla3[[#This Row],[PRECIO SIN %]]-Tabla3[[#This Row],[PRECIO SIN %]]*10%</f>
        <v>1.389996</v>
      </c>
      <c r="T205" s="80">
        <f>(Tabla3[[#This Row],[PRECIO CON DESCT.]]-(Tabla3[[#This Row],[PRECIO CON DESCT.]]*$T$6))</f>
        <v>0.87569748000000003</v>
      </c>
      <c r="U205" s="96"/>
      <c r="V205" s="94">
        <f>Tabla3[[#This Row],[PRECIO %      en $]]*Tabla3[[#This Row],[PEDIDO ]]</f>
        <v>0</v>
      </c>
      <c r="W205" s="57">
        <f>Tabla3[[#This Row],[PRECIO CON DESCT.]]*Tabla3[[#This Row],[PEDIDO ]]</f>
        <v>0</v>
      </c>
      <c r="X205" s="58">
        <f>Tabla3[[#This Row],[PRECIO SIN %]]*Tabla3[[#This Row],[PEDIDO ]]</f>
        <v>0</v>
      </c>
      <c r="Y205" s="28"/>
      <c r="Z205" s="28"/>
      <c r="AA205" s="28"/>
      <c r="AB205" s="28"/>
      <c r="AC205" s="28"/>
      <c r="AD205" s="28"/>
      <c r="AE205" s="28"/>
      <c r="AF205" s="28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20"/>
    </row>
    <row r="206" spans="1:153" s="3" customFormat="1" ht="33" customHeight="1" x14ac:dyDescent="0.4">
      <c r="A206" s="125">
        <v>7800061170109</v>
      </c>
      <c r="B206" s="59" t="s">
        <v>52</v>
      </c>
      <c r="C206" s="59" t="s">
        <v>71</v>
      </c>
      <c r="D2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6" s="119" t="s">
        <v>724</v>
      </c>
      <c r="F206" s="76" t="s">
        <v>537</v>
      </c>
      <c r="G2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6" s="78">
        <v>1206</v>
      </c>
      <c r="J206" s="52">
        <v>5.6333299999999999</v>
      </c>
      <c r="K206" s="60">
        <f>Tabla3[[#This Row],[PRECIOS]]-Tabla3[[#This Row],[PRECIOS]]*10%</f>
        <v>5.0699969999999999</v>
      </c>
      <c r="L206" s="101"/>
      <c r="M206" s="61"/>
      <c r="N206" s="55">
        <f>IFERROR(Tabla3[[#This Row],[PRECIOS]]-Tabla3[[#This Row],[PRECIOS]]*Tabla3[[#This Row],[% PRODUCTO]]," ")</f>
        <v>5.6333299999999999</v>
      </c>
      <c r="O206" s="61"/>
      <c r="P206" s="55">
        <f>IFERROR(Tabla3[[#This Row],[OCULTAR2]]-Tabla3[[#This Row],[OCULTAR2]]*Tabla3[[#This Row],[% LÍNEA]]," ")</f>
        <v>5.6333299999999999</v>
      </c>
      <c r="Q206" s="56">
        <f>IFERROR(Tabla3[[#This Row],[% PRODUCTO]]+Tabla3[[#This Row],[% LÍNEA]]," ")</f>
        <v>0</v>
      </c>
      <c r="R206" s="60">
        <f>Tabla3[[#This Row],[OCULTAR3]]</f>
        <v>5.6333299999999999</v>
      </c>
      <c r="S206" s="60">
        <f>Tabla3[[#This Row],[PRECIO SIN %]]-Tabla3[[#This Row],[PRECIO SIN %]]*10%</f>
        <v>5.0699969999999999</v>
      </c>
      <c r="T206" s="80">
        <f>(Tabla3[[#This Row],[PRECIO CON DESCT.]]-(Tabla3[[#This Row],[PRECIO CON DESCT.]]*$T$6))</f>
        <v>3.1940981099999997</v>
      </c>
      <c r="U206" s="96"/>
      <c r="V206" s="94">
        <f>Tabla3[[#This Row],[PRECIO %      en $]]*Tabla3[[#This Row],[PEDIDO ]]</f>
        <v>0</v>
      </c>
      <c r="W206" s="57">
        <f>Tabla3[[#This Row],[PRECIO CON DESCT.]]*Tabla3[[#This Row],[PEDIDO ]]</f>
        <v>0</v>
      </c>
      <c r="X206" s="58">
        <f>Tabla3[[#This Row],[PRECIO SIN %]]*Tabla3[[#This Row],[PEDIDO ]]</f>
        <v>0</v>
      </c>
      <c r="Y206" s="28"/>
      <c r="Z206" s="28"/>
      <c r="AA206" s="28"/>
      <c r="AB206" s="28"/>
      <c r="AC206" s="28"/>
      <c r="AD206" s="28"/>
      <c r="AE206" s="28"/>
      <c r="AF206" s="28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20"/>
    </row>
    <row r="207" spans="1:153" s="3" customFormat="1" ht="33" customHeight="1" x14ac:dyDescent="0.4">
      <c r="A207" s="124">
        <v>7592637005013</v>
      </c>
      <c r="B207" s="51" t="s">
        <v>52</v>
      </c>
      <c r="C207" s="51" t="s">
        <v>73</v>
      </c>
      <c r="D2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7" s="118" t="s">
        <v>725</v>
      </c>
      <c r="F207" s="75" t="s">
        <v>537</v>
      </c>
      <c r="G2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7" s="77">
        <v>36</v>
      </c>
      <c r="J207" s="52">
        <v>7.9777800000000001</v>
      </c>
      <c r="K207" s="53">
        <f>Tabla3[[#This Row],[PRECIOS]]-Tabla3[[#This Row],[PRECIOS]]*10%</f>
        <v>7.180002</v>
      </c>
      <c r="L207" s="101"/>
      <c r="M207" s="54"/>
      <c r="N207" s="55">
        <f>IFERROR(Tabla3[[#This Row],[PRECIOS]]-Tabla3[[#This Row],[PRECIOS]]*Tabla3[[#This Row],[% PRODUCTO]]," ")</f>
        <v>7.9777800000000001</v>
      </c>
      <c r="O207" s="54"/>
      <c r="P207" s="55">
        <f>IFERROR(Tabla3[[#This Row],[OCULTAR2]]-Tabla3[[#This Row],[OCULTAR2]]*Tabla3[[#This Row],[% LÍNEA]]," ")</f>
        <v>7.9777800000000001</v>
      </c>
      <c r="Q207" s="56">
        <f>IFERROR(Tabla3[[#This Row],[% PRODUCTO]]+Tabla3[[#This Row],[% LÍNEA]]," ")</f>
        <v>0</v>
      </c>
      <c r="R207" s="53">
        <f>Tabla3[[#This Row],[OCULTAR3]]</f>
        <v>7.9777800000000001</v>
      </c>
      <c r="S207" s="53">
        <f>Tabla3[[#This Row],[PRECIO SIN %]]-Tabla3[[#This Row],[PRECIO SIN %]]*10%</f>
        <v>7.180002</v>
      </c>
      <c r="T207" s="80">
        <f>(Tabla3[[#This Row],[PRECIO CON DESCT.]]-(Tabla3[[#This Row],[PRECIO CON DESCT.]]*$T$6))</f>
        <v>4.52340126</v>
      </c>
      <c r="U207" s="96"/>
      <c r="V207" s="94">
        <f>Tabla3[[#This Row],[PRECIO %      en $]]*Tabla3[[#This Row],[PEDIDO ]]</f>
        <v>0</v>
      </c>
      <c r="W207" s="57">
        <f>Tabla3[[#This Row],[PRECIO CON DESCT.]]*Tabla3[[#This Row],[PEDIDO ]]</f>
        <v>0</v>
      </c>
      <c r="X207" s="58">
        <f>Tabla3[[#This Row],[PRECIO SIN %]]*Tabla3[[#This Row],[PEDIDO ]]</f>
        <v>0</v>
      </c>
      <c r="Y207" s="28"/>
      <c r="Z207" s="28"/>
      <c r="AA207" s="28"/>
      <c r="AB207" s="28"/>
      <c r="AC207" s="28"/>
      <c r="AD207" s="28"/>
      <c r="AE207" s="28"/>
      <c r="AF207" s="28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20"/>
    </row>
    <row r="208" spans="1:153" s="3" customFormat="1" ht="33" customHeight="1" x14ac:dyDescent="0.4">
      <c r="A208" s="125">
        <v>196852522460</v>
      </c>
      <c r="B208" s="59" t="s">
        <v>52</v>
      </c>
      <c r="C208" s="59" t="s">
        <v>119</v>
      </c>
      <c r="D2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8" s="119" t="s">
        <v>726</v>
      </c>
      <c r="F208" s="76" t="s">
        <v>537</v>
      </c>
      <c r="G2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8" s="78">
        <v>432</v>
      </c>
      <c r="J208" s="52">
        <v>9.3555600000000005</v>
      </c>
      <c r="K208" s="60">
        <f>Tabla3[[#This Row],[PRECIOS]]-Tabla3[[#This Row],[PRECIOS]]*10%</f>
        <v>8.4200040000000005</v>
      </c>
      <c r="L208" s="101"/>
      <c r="M208" s="61"/>
      <c r="N208" s="55">
        <f>IFERROR(Tabla3[[#This Row],[PRECIOS]]-Tabla3[[#This Row],[PRECIOS]]*Tabla3[[#This Row],[% PRODUCTO]]," ")</f>
        <v>9.3555600000000005</v>
      </c>
      <c r="O208" s="61"/>
      <c r="P208" s="55">
        <f>IFERROR(Tabla3[[#This Row],[OCULTAR2]]-Tabla3[[#This Row],[OCULTAR2]]*Tabla3[[#This Row],[% LÍNEA]]," ")</f>
        <v>9.3555600000000005</v>
      </c>
      <c r="Q208" s="56">
        <f>IFERROR(Tabla3[[#This Row],[% PRODUCTO]]+Tabla3[[#This Row],[% LÍNEA]]," ")</f>
        <v>0</v>
      </c>
      <c r="R208" s="60">
        <f>Tabla3[[#This Row],[OCULTAR3]]</f>
        <v>9.3555600000000005</v>
      </c>
      <c r="S208" s="60">
        <f>Tabla3[[#This Row],[PRECIO SIN %]]-Tabla3[[#This Row],[PRECIO SIN %]]*10%</f>
        <v>8.4200040000000005</v>
      </c>
      <c r="T208" s="80">
        <f>(Tabla3[[#This Row],[PRECIO CON DESCT.]]-(Tabla3[[#This Row],[PRECIO CON DESCT.]]*$T$6))</f>
        <v>5.3046025200000004</v>
      </c>
      <c r="U208" s="96"/>
      <c r="V208" s="94">
        <f>Tabla3[[#This Row],[PRECIO %      en $]]*Tabla3[[#This Row],[PEDIDO ]]</f>
        <v>0</v>
      </c>
      <c r="W208" s="57">
        <f>Tabla3[[#This Row],[PRECIO CON DESCT.]]*Tabla3[[#This Row],[PEDIDO ]]</f>
        <v>0</v>
      </c>
      <c r="X208" s="58">
        <f>Tabla3[[#This Row],[PRECIO SIN %]]*Tabla3[[#This Row],[PEDIDO ]]</f>
        <v>0</v>
      </c>
      <c r="Y208" s="28"/>
      <c r="Z208" s="28"/>
      <c r="AA208" s="28"/>
      <c r="AB208" s="28"/>
      <c r="AC208" s="28"/>
      <c r="AD208" s="28"/>
      <c r="AE208" s="28"/>
      <c r="AF208" s="28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20"/>
    </row>
    <row r="209" spans="1:153" s="3" customFormat="1" ht="33" customHeight="1" x14ac:dyDescent="0.4">
      <c r="A209" s="124">
        <v>8908003460598</v>
      </c>
      <c r="B209" s="51" t="s">
        <v>52</v>
      </c>
      <c r="C209" s="51" t="s">
        <v>120</v>
      </c>
      <c r="D2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9" s="118" t="s">
        <v>727</v>
      </c>
      <c r="F209" s="75" t="s">
        <v>537</v>
      </c>
      <c r="G2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9" s="77">
        <v>13</v>
      </c>
      <c r="J209" s="52">
        <v>6</v>
      </c>
      <c r="K209" s="53">
        <f>Tabla3[[#This Row],[PRECIOS]]-Tabla3[[#This Row],[PRECIOS]]*10%</f>
        <v>5.4</v>
      </c>
      <c r="L209" s="101"/>
      <c r="M209" s="54"/>
      <c r="N209" s="55">
        <f>IFERROR(Tabla3[[#This Row],[PRECIOS]]-Tabla3[[#This Row],[PRECIOS]]*Tabla3[[#This Row],[% PRODUCTO]]," ")</f>
        <v>6</v>
      </c>
      <c r="O209" s="54"/>
      <c r="P209" s="55">
        <f>IFERROR(Tabla3[[#This Row],[OCULTAR2]]-Tabla3[[#This Row],[OCULTAR2]]*Tabla3[[#This Row],[% LÍNEA]]," ")</f>
        <v>6</v>
      </c>
      <c r="Q209" s="56">
        <f>IFERROR(Tabla3[[#This Row],[% PRODUCTO]]+Tabla3[[#This Row],[% LÍNEA]]," ")</f>
        <v>0</v>
      </c>
      <c r="R209" s="53">
        <f>Tabla3[[#This Row],[OCULTAR3]]</f>
        <v>6</v>
      </c>
      <c r="S209" s="53">
        <f>Tabla3[[#This Row],[PRECIO SIN %]]-Tabla3[[#This Row],[PRECIO SIN %]]*10%</f>
        <v>5.4</v>
      </c>
      <c r="T209" s="80">
        <f>(Tabla3[[#This Row],[PRECIO CON DESCT.]]-(Tabla3[[#This Row],[PRECIO CON DESCT.]]*$T$6))</f>
        <v>3.4020000000000001</v>
      </c>
      <c r="U209" s="96"/>
      <c r="V209" s="94">
        <f>Tabla3[[#This Row],[PRECIO %      en $]]*Tabla3[[#This Row],[PEDIDO ]]</f>
        <v>0</v>
      </c>
      <c r="W209" s="57">
        <f>Tabla3[[#This Row],[PRECIO CON DESCT.]]*Tabla3[[#This Row],[PEDIDO ]]</f>
        <v>0</v>
      </c>
      <c r="X209" s="58">
        <f>Tabla3[[#This Row],[PRECIO SIN %]]*Tabla3[[#This Row],[PEDIDO ]]</f>
        <v>0</v>
      </c>
      <c r="Y209" s="28"/>
      <c r="Z209" s="28"/>
      <c r="AA209" s="28"/>
      <c r="AB209" s="28"/>
      <c r="AC209" s="28"/>
      <c r="AD209" s="28"/>
      <c r="AE209" s="28"/>
      <c r="AF209" s="28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20"/>
    </row>
    <row r="210" spans="1:153" s="3" customFormat="1" ht="33" customHeight="1" x14ac:dyDescent="0.4">
      <c r="A210" s="125">
        <v>8906056850501</v>
      </c>
      <c r="B210" s="59" t="s">
        <v>52</v>
      </c>
      <c r="C210" s="59" t="s">
        <v>109</v>
      </c>
      <c r="D2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10" s="119" t="s">
        <v>728</v>
      </c>
      <c r="F210" s="76" t="s">
        <v>537</v>
      </c>
      <c r="G2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10" s="78">
        <v>52</v>
      </c>
      <c r="J210" s="52">
        <v>5.88889</v>
      </c>
      <c r="K210" s="60">
        <f>Tabla3[[#This Row],[PRECIOS]]-Tabla3[[#This Row],[PRECIOS]]*10%</f>
        <v>5.300001</v>
      </c>
      <c r="L210" s="101" t="s">
        <v>5327</v>
      </c>
      <c r="M210" s="61"/>
      <c r="N210" s="55">
        <f>IFERROR(Tabla3[[#This Row],[PRECIOS]]-Tabla3[[#This Row],[PRECIOS]]*Tabla3[[#This Row],[% PRODUCTO]]," ")</f>
        <v>5.88889</v>
      </c>
      <c r="O210" s="61"/>
      <c r="P210" s="55">
        <f>IFERROR(Tabla3[[#This Row],[OCULTAR2]]-Tabla3[[#This Row],[OCULTAR2]]*Tabla3[[#This Row],[% LÍNEA]]," ")</f>
        <v>5.88889</v>
      </c>
      <c r="Q210" s="56">
        <f>IFERROR(Tabla3[[#This Row],[% PRODUCTO]]+Tabla3[[#This Row],[% LÍNEA]]," ")</f>
        <v>0</v>
      </c>
      <c r="R210" s="60">
        <f>Tabla3[[#This Row],[OCULTAR3]]</f>
        <v>5.88889</v>
      </c>
      <c r="S210" s="60">
        <f>Tabla3[[#This Row],[PRECIO SIN %]]-Tabla3[[#This Row],[PRECIO SIN %]]*10%</f>
        <v>5.300001</v>
      </c>
      <c r="T210" s="80">
        <f>(Tabla3[[#This Row],[PRECIO CON DESCT.]]-(Tabla3[[#This Row],[PRECIO CON DESCT.]]*$T$6))</f>
        <v>3.3390006300000001</v>
      </c>
      <c r="U210" s="96"/>
      <c r="V210" s="94">
        <f>Tabla3[[#This Row],[PRECIO %      en $]]*Tabla3[[#This Row],[PEDIDO ]]</f>
        <v>0</v>
      </c>
      <c r="W210" s="57">
        <f>Tabla3[[#This Row],[PRECIO CON DESCT.]]*Tabla3[[#This Row],[PEDIDO ]]</f>
        <v>0</v>
      </c>
      <c r="X210" s="58">
        <f>Tabla3[[#This Row],[PRECIO SIN %]]*Tabla3[[#This Row],[PEDIDO ]]</f>
        <v>0</v>
      </c>
      <c r="Y210" s="28"/>
      <c r="Z210" s="28"/>
      <c r="AA210" s="28"/>
      <c r="AB210" s="28"/>
      <c r="AC210" s="28"/>
      <c r="AD210" s="28"/>
      <c r="AE210" s="28"/>
      <c r="AF210" s="28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20"/>
    </row>
    <row r="211" spans="1:153" s="3" customFormat="1" ht="33" customHeight="1" x14ac:dyDescent="0.4">
      <c r="A211" s="124">
        <v>3582910027966</v>
      </c>
      <c r="B211" s="51" t="s">
        <v>52</v>
      </c>
      <c r="C211" s="51" t="s">
        <v>121</v>
      </c>
      <c r="D2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1" s="118" t="s">
        <v>729</v>
      </c>
      <c r="F211" s="75" t="s">
        <v>537</v>
      </c>
      <c r="G2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1" s="77">
        <v>40</v>
      </c>
      <c r="J211" s="52">
        <v>31.955559999999998</v>
      </c>
      <c r="K211" s="53">
        <f>Tabla3[[#This Row],[PRECIOS]]-Tabla3[[#This Row],[PRECIOS]]*10%</f>
        <v>28.760003999999999</v>
      </c>
      <c r="L211" s="101"/>
      <c r="M211" s="54"/>
      <c r="N211" s="55">
        <f>IFERROR(Tabla3[[#This Row],[PRECIOS]]-Tabla3[[#This Row],[PRECIOS]]*Tabla3[[#This Row],[% PRODUCTO]]," ")</f>
        <v>31.955559999999998</v>
      </c>
      <c r="O211" s="54"/>
      <c r="P211" s="55">
        <f>IFERROR(Tabla3[[#This Row],[OCULTAR2]]-Tabla3[[#This Row],[OCULTAR2]]*Tabla3[[#This Row],[% LÍNEA]]," ")</f>
        <v>31.955559999999998</v>
      </c>
      <c r="Q211" s="56">
        <f>IFERROR(Tabla3[[#This Row],[% PRODUCTO]]+Tabla3[[#This Row],[% LÍNEA]]," ")</f>
        <v>0</v>
      </c>
      <c r="R211" s="53">
        <f>Tabla3[[#This Row],[OCULTAR3]]</f>
        <v>31.955559999999998</v>
      </c>
      <c r="S211" s="53">
        <f>Tabla3[[#This Row],[PRECIO SIN %]]-Tabla3[[#This Row],[PRECIO SIN %]]*10%</f>
        <v>28.760003999999999</v>
      </c>
      <c r="T211" s="80">
        <f>(Tabla3[[#This Row],[PRECIO CON DESCT.]]-(Tabla3[[#This Row],[PRECIO CON DESCT.]]*$T$6))</f>
        <v>18.118802519999999</v>
      </c>
      <c r="U211" s="96"/>
      <c r="V211" s="94">
        <f>Tabla3[[#This Row],[PRECIO %      en $]]*Tabla3[[#This Row],[PEDIDO ]]</f>
        <v>0</v>
      </c>
      <c r="W211" s="57">
        <f>Tabla3[[#This Row],[PRECIO CON DESCT.]]*Tabla3[[#This Row],[PEDIDO ]]</f>
        <v>0</v>
      </c>
      <c r="X211" s="58">
        <f>Tabla3[[#This Row],[PRECIO SIN %]]*Tabla3[[#This Row],[PEDIDO ]]</f>
        <v>0</v>
      </c>
      <c r="Y211" s="28"/>
      <c r="Z211" s="28"/>
      <c r="AA211" s="28"/>
      <c r="AB211" s="28"/>
      <c r="AC211" s="28"/>
      <c r="AD211" s="28"/>
      <c r="AE211" s="28"/>
      <c r="AF211" s="28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20"/>
    </row>
    <row r="212" spans="1:153" s="3" customFormat="1" ht="33" customHeight="1" x14ac:dyDescent="0.4">
      <c r="A212" s="125">
        <v>3582910028055</v>
      </c>
      <c r="B212" s="59" t="s">
        <v>52</v>
      </c>
      <c r="C212" s="59" t="s">
        <v>121</v>
      </c>
      <c r="D2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2" s="119" t="s">
        <v>730</v>
      </c>
      <c r="F212" s="76" t="s">
        <v>537</v>
      </c>
      <c r="G2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2" s="78">
        <v>33</v>
      </c>
      <c r="J212" s="52">
        <v>45.377780000000001</v>
      </c>
      <c r="K212" s="60">
        <f>Tabla3[[#This Row],[PRECIOS]]-Tabla3[[#This Row],[PRECIOS]]*10%</f>
        <v>40.840001999999998</v>
      </c>
      <c r="L212" s="101"/>
      <c r="M212" s="61"/>
      <c r="N212" s="55">
        <f>IFERROR(Tabla3[[#This Row],[PRECIOS]]-Tabla3[[#This Row],[PRECIOS]]*Tabla3[[#This Row],[% PRODUCTO]]," ")</f>
        <v>45.377780000000001</v>
      </c>
      <c r="O212" s="61"/>
      <c r="P212" s="55">
        <f>IFERROR(Tabla3[[#This Row],[OCULTAR2]]-Tabla3[[#This Row],[OCULTAR2]]*Tabla3[[#This Row],[% LÍNEA]]," ")</f>
        <v>45.377780000000001</v>
      </c>
      <c r="Q212" s="56">
        <f>IFERROR(Tabla3[[#This Row],[% PRODUCTO]]+Tabla3[[#This Row],[% LÍNEA]]," ")</f>
        <v>0</v>
      </c>
      <c r="R212" s="60">
        <f>Tabla3[[#This Row],[OCULTAR3]]</f>
        <v>45.377780000000001</v>
      </c>
      <c r="S212" s="60">
        <f>Tabla3[[#This Row],[PRECIO SIN %]]-Tabla3[[#This Row],[PRECIO SIN %]]*10%</f>
        <v>40.840001999999998</v>
      </c>
      <c r="T212" s="80">
        <f>(Tabla3[[#This Row],[PRECIO CON DESCT.]]-(Tabla3[[#This Row],[PRECIO CON DESCT.]]*$T$6))</f>
        <v>25.72920126</v>
      </c>
      <c r="U212" s="96"/>
      <c r="V212" s="94">
        <f>Tabla3[[#This Row],[PRECIO %      en $]]*Tabla3[[#This Row],[PEDIDO ]]</f>
        <v>0</v>
      </c>
      <c r="W212" s="57">
        <f>Tabla3[[#This Row],[PRECIO CON DESCT.]]*Tabla3[[#This Row],[PEDIDO ]]</f>
        <v>0</v>
      </c>
      <c r="X212" s="58">
        <f>Tabla3[[#This Row],[PRECIO SIN %]]*Tabla3[[#This Row],[PEDIDO ]]</f>
        <v>0</v>
      </c>
      <c r="Y212" s="28"/>
      <c r="Z212" s="28"/>
      <c r="AA212" s="28"/>
      <c r="AB212" s="28"/>
      <c r="AC212" s="28"/>
      <c r="AD212" s="28"/>
      <c r="AE212" s="28"/>
      <c r="AF212" s="28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20"/>
    </row>
    <row r="213" spans="1:153" s="3" customFormat="1" ht="33" customHeight="1" x14ac:dyDescent="0.4">
      <c r="A213" s="124">
        <v>7598252010203</v>
      </c>
      <c r="B213" s="51" t="s">
        <v>52</v>
      </c>
      <c r="C213" s="51" t="s">
        <v>56</v>
      </c>
      <c r="D2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3" s="118" t="s">
        <v>731</v>
      </c>
      <c r="F213" s="75" t="s">
        <v>537</v>
      </c>
      <c r="G2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3" s="77">
        <v>10</v>
      </c>
      <c r="J213" s="52">
        <v>20.044440000000002</v>
      </c>
      <c r="K213" s="53">
        <f>Tabla3[[#This Row],[PRECIOS]]-Tabla3[[#This Row],[PRECIOS]]*10%</f>
        <v>18.039996000000002</v>
      </c>
      <c r="L213" s="101"/>
      <c r="M213" s="54"/>
      <c r="N213" s="55">
        <f>IFERROR(Tabla3[[#This Row],[PRECIOS]]-Tabla3[[#This Row],[PRECIOS]]*Tabla3[[#This Row],[% PRODUCTO]]," ")</f>
        <v>20.044440000000002</v>
      </c>
      <c r="O213" s="54"/>
      <c r="P213" s="55">
        <f>IFERROR(Tabla3[[#This Row],[OCULTAR2]]-Tabla3[[#This Row],[OCULTAR2]]*Tabla3[[#This Row],[% LÍNEA]]," ")</f>
        <v>20.044440000000002</v>
      </c>
      <c r="Q213" s="56">
        <f>IFERROR(Tabla3[[#This Row],[% PRODUCTO]]+Tabla3[[#This Row],[% LÍNEA]]," ")</f>
        <v>0</v>
      </c>
      <c r="R213" s="53">
        <f>Tabla3[[#This Row],[OCULTAR3]]</f>
        <v>20.044440000000002</v>
      </c>
      <c r="S213" s="53">
        <f>Tabla3[[#This Row],[PRECIO SIN %]]-Tabla3[[#This Row],[PRECIO SIN %]]*10%</f>
        <v>18.039996000000002</v>
      </c>
      <c r="T213" s="80">
        <f>(Tabla3[[#This Row],[PRECIO CON DESCT.]]-(Tabla3[[#This Row],[PRECIO CON DESCT.]]*$T$6))</f>
        <v>11.365197480000003</v>
      </c>
      <c r="U213" s="96"/>
      <c r="V213" s="94">
        <f>Tabla3[[#This Row],[PRECIO %      en $]]*Tabla3[[#This Row],[PEDIDO ]]</f>
        <v>0</v>
      </c>
      <c r="W213" s="57">
        <f>Tabla3[[#This Row],[PRECIO CON DESCT.]]*Tabla3[[#This Row],[PEDIDO ]]</f>
        <v>0</v>
      </c>
      <c r="X213" s="58">
        <f>Tabla3[[#This Row],[PRECIO SIN %]]*Tabla3[[#This Row],[PEDIDO ]]</f>
        <v>0</v>
      </c>
      <c r="Y213" s="28"/>
      <c r="Z213" s="28"/>
      <c r="AA213" s="28"/>
      <c r="AB213" s="28"/>
      <c r="AC213" s="28"/>
      <c r="AD213" s="28"/>
      <c r="AE213" s="28"/>
      <c r="AF213" s="28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20"/>
    </row>
    <row r="214" spans="1:153" s="3" customFormat="1" ht="33" customHeight="1" x14ac:dyDescent="0.4">
      <c r="A214" s="125">
        <v>8903703000037</v>
      </c>
      <c r="B214" s="59" t="s">
        <v>52</v>
      </c>
      <c r="C214" s="59" t="s">
        <v>52</v>
      </c>
      <c r="D2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4" s="119" t="s">
        <v>732</v>
      </c>
      <c r="F214" s="76" t="s">
        <v>537</v>
      </c>
      <c r="G2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4" s="78">
        <v>303</v>
      </c>
      <c r="J214" s="52">
        <v>12.83333</v>
      </c>
      <c r="K214" s="60">
        <f>Tabla3[[#This Row],[PRECIOS]]-Tabla3[[#This Row],[PRECIOS]]*10%</f>
        <v>11.549996999999999</v>
      </c>
      <c r="L214" s="101"/>
      <c r="M214" s="61"/>
      <c r="N214" s="55">
        <f>IFERROR(Tabla3[[#This Row],[PRECIOS]]-Tabla3[[#This Row],[PRECIOS]]*Tabla3[[#This Row],[% PRODUCTO]]," ")</f>
        <v>12.83333</v>
      </c>
      <c r="O214" s="61"/>
      <c r="P214" s="55">
        <f>IFERROR(Tabla3[[#This Row],[OCULTAR2]]-Tabla3[[#This Row],[OCULTAR2]]*Tabla3[[#This Row],[% LÍNEA]]," ")</f>
        <v>12.83333</v>
      </c>
      <c r="Q214" s="56">
        <f>IFERROR(Tabla3[[#This Row],[% PRODUCTO]]+Tabla3[[#This Row],[% LÍNEA]]," ")</f>
        <v>0</v>
      </c>
      <c r="R214" s="60">
        <f>Tabla3[[#This Row],[OCULTAR3]]</f>
        <v>12.83333</v>
      </c>
      <c r="S214" s="60">
        <f>Tabla3[[#This Row],[PRECIO SIN %]]-Tabla3[[#This Row],[PRECIO SIN %]]*10%</f>
        <v>11.549996999999999</v>
      </c>
      <c r="T214" s="80">
        <f>(Tabla3[[#This Row],[PRECIO CON DESCT.]]-(Tabla3[[#This Row],[PRECIO CON DESCT.]]*$T$6))</f>
        <v>7.2764981099999995</v>
      </c>
      <c r="U214" s="96"/>
      <c r="V214" s="94">
        <f>Tabla3[[#This Row],[PRECIO %      en $]]*Tabla3[[#This Row],[PEDIDO ]]</f>
        <v>0</v>
      </c>
      <c r="W214" s="57">
        <f>Tabla3[[#This Row],[PRECIO CON DESCT.]]*Tabla3[[#This Row],[PEDIDO ]]</f>
        <v>0</v>
      </c>
      <c r="X214" s="58">
        <f>Tabla3[[#This Row],[PRECIO SIN %]]*Tabla3[[#This Row],[PEDIDO ]]</f>
        <v>0</v>
      </c>
      <c r="Y214" s="28"/>
      <c r="Z214" s="28"/>
      <c r="AA214" s="28"/>
      <c r="AB214" s="28"/>
      <c r="AC214" s="28"/>
      <c r="AD214" s="28"/>
      <c r="AE214" s="28"/>
      <c r="AF214" s="28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20"/>
    </row>
    <row r="215" spans="1:153" s="3" customFormat="1" ht="33" customHeight="1" x14ac:dyDescent="0.4">
      <c r="A215" s="124">
        <v>3582910028017</v>
      </c>
      <c r="B215" s="51" t="s">
        <v>52</v>
      </c>
      <c r="C215" s="51" t="s">
        <v>121</v>
      </c>
      <c r="D2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5" s="118" t="s">
        <v>733</v>
      </c>
      <c r="F215" s="75" t="s">
        <v>537</v>
      </c>
      <c r="G2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5" s="77">
        <v>34</v>
      </c>
      <c r="J215" s="52">
        <v>61.6</v>
      </c>
      <c r="K215" s="53">
        <f>Tabla3[[#This Row],[PRECIOS]]-Tabla3[[#This Row],[PRECIOS]]*10%</f>
        <v>55.44</v>
      </c>
      <c r="L215" s="101"/>
      <c r="M215" s="54"/>
      <c r="N215" s="55">
        <f>IFERROR(Tabla3[[#This Row],[PRECIOS]]-Tabla3[[#This Row],[PRECIOS]]*Tabla3[[#This Row],[% PRODUCTO]]," ")</f>
        <v>61.6</v>
      </c>
      <c r="O215" s="54"/>
      <c r="P215" s="55">
        <f>IFERROR(Tabla3[[#This Row],[OCULTAR2]]-Tabla3[[#This Row],[OCULTAR2]]*Tabla3[[#This Row],[% LÍNEA]]," ")</f>
        <v>61.6</v>
      </c>
      <c r="Q215" s="56">
        <f>IFERROR(Tabla3[[#This Row],[% PRODUCTO]]+Tabla3[[#This Row],[% LÍNEA]]," ")</f>
        <v>0</v>
      </c>
      <c r="R215" s="53">
        <f>Tabla3[[#This Row],[OCULTAR3]]</f>
        <v>61.6</v>
      </c>
      <c r="S215" s="53">
        <f>Tabla3[[#This Row],[PRECIO SIN %]]-Tabla3[[#This Row],[PRECIO SIN %]]*10%</f>
        <v>55.44</v>
      </c>
      <c r="T215" s="80">
        <f>(Tabla3[[#This Row],[PRECIO CON DESCT.]]-(Tabla3[[#This Row],[PRECIO CON DESCT.]]*$T$6))</f>
        <v>34.927199999999999</v>
      </c>
      <c r="U215" s="96"/>
      <c r="V215" s="94">
        <f>Tabla3[[#This Row],[PRECIO %      en $]]*Tabla3[[#This Row],[PEDIDO ]]</f>
        <v>0</v>
      </c>
      <c r="W215" s="57">
        <f>Tabla3[[#This Row],[PRECIO CON DESCT.]]*Tabla3[[#This Row],[PEDIDO ]]</f>
        <v>0</v>
      </c>
      <c r="X215" s="58">
        <f>Tabla3[[#This Row],[PRECIO SIN %]]*Tabla3[[#This Row],[PEDIDO ]]</f>
        <v>0</v>
      </c>
      <c r="Y215" s="28"/>
      <c r="Z215" s="28"/>
      <c r="AA215" s="28"/>
      <c r="AB215" s="28"/>
      <c r="AC215" s="28"/>
      <c r="AD215" s="28"/>
      <c r="AE215" s="28"/>
      <c r="AF215" s="28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20"/>
    </row>
    <row r="216" spans="1:153" s="3" customFormat="1" ht="33" customHeight="1" x14ac:dyDescent="0.4">
      <c r="A216" s="125">
        <v>7599608002743</v>
      </c>
      <c r="B216" s="59" t="s">
        <v>52</v>
      </c>
      <c r="C216" s="59" t="s">
        <v>86</v>
      </c>
      <c r="D2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6" s="119" t="s">
        <v>734</v>
      </c>
      <c r="F216" s="76" t="s">
        <v>537</v>
      </c>
      <c r="G2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6" s="78">
        <v>19</v>
      </c>
      <c r="J216" s="52">
        <v>16.344439999999999</v>
      </c>
      <c r="K216" s="60">
        <f>Tabla3[[#This Row],[PRECIOS]]-Tabla3[[#This Row],[PRECIOS]]*10%</f>
        <v>14.709995999999999</v>
      </c>
      <c r="L216" s="101"/>
      <c r="M216" s="61"/>
      <c r="N216" s="55">
        <f>IFERROR(Tabla3[[#This Row],[PRECIOS]]-Tabla3[[#This Row],[PRECIOS]]*Tabla3[[#This Row],[% PRODUCTO]]," ")</f>
        <v>16.344439999999999</v>
      </c>
      <c r="O216" s="61"/>
      <c r="P216" s="55">
        <f>IFERROR(Tabla3[[#This Row],[OCULTAR2]]-Tabla3[[#This Row],[OCULTAR2]]*Tabla3[[#This Row],[% LÍNEA]]," ")</f>
        <v>16.344439999999999</v>
      </c>
      <c r="Q216" s="56">
        <f>IFERROR(Tabla3[[#This Row],[% PRODUCTO]]+Tabla3[[#This Row],[% LÍNEA]]," ")</f>
        <v>0</v>
      </c>
      <c r="R216" s="60">
        <f>Tabla3[[#This Row],[OCULTAR3]]</f>
        <v>16.344439999999999</v>
      </c>
      <c r="S216" s="60">
        <f>Tabla3[[#This Row],[PRECIO SIN %]]-Tabla3[[#This Row],[PRECIO SIN %]]*10%</f>
        <v>14.709995999999999</v>
      </c>
      <c r="T216" s="80">
        <f>(Tabla3[[#This Row],[PRECIO CON DESCT.]]-(Tabla3[[#This Row],[PRECIO CON DESCT.]]*$T$6))</f>
        <v>9.2672974799999999</v>
      </c>
      <c r="U216" s="96"/>
      <c r="V216" s="94">
        <f>Tabla3[[#This Row],[PRECIO %      en $]]*Tabla3[[#This Row],[PEDIDO ]]</f>
        <v>0</v>
      </c>
      <c r="W216" s="57">
        <f>Tabla3[[#This Row],[PRECIO CON DESCT.]]*Tabla3[[#This Row],[PEDIDO ]]</f>
        <v>0</v>
      </c>
      <c r="X216" s="58">
        <f>Tabla3[[#This Row],[PRECIO SIN %]]*Tabla3[[#This Row],[PEDIDO ]]</f>
        <v>0</v>
      </c>
      <c r="Y216" s="28"/>
      <c r="Z216" s="28"/>
      <c r="AA216" s="28"/>
      <c r="AB216" s="28"/>
      <c r="AC216" s="28"/>
      <c r="AD216" s="28"/>
      <c r="AE216" s="28"/>
      <c r="AF216" s="28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20"/>
    </row>
    <row r="217" spans="1:153" s="3" customFormat="1" ht="33" customHeight="1" x14ac:dyDescent="0.4">
      <c r="A217" s="124">
        <v>8500002970023</v>
      </c>
      <c r="B217" s="51" t="s">
        <v>52</v>
      </c>
      <c r="C217" s="51" t="s">
        <v>122</v>
      </c>
      <c r="D2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🌡</v>
      </c>
      <c r="E217" s="118" t="s">
        <v>735</v>
      </c>
      <c r="F217" s="75" t="s">
        <v>537</v>
      </c>
      <c r="G2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7" s="77">
        <v>226</v>
      </c>
      <c r="J217" s="52">
        <v>7.7777799999999999</v>
      </c>
      <c r="K217" s="53">
        <f>Tabla3[[#This Row],[PRECIOS]]-Tabla3[[#This Row],[PRECIOS]]*10%</f>
        <v>7.0000020000000003</v>
      </c>
      <c r="L217" s="101" t="s">
        <v>5328</v>
      </c>
      <c r="M217" s="54"/>
      <c r="N217" s="55">
        <f>IFERROR(Tabla3[[#This Row],[PRECIOS]]-Tabla3[[#This Row],[PRECIOS]]*Tabla3[[#This Row],[% PRODUCTO]]," ")</f>
        <v>7.7777799999999999</v>
      </c>
      <c r="O217" s="54"/>
      <c r="P217" s="55">
        <f>IFERROR(Tabla3[[#This Row],[OCULTAR2]]-Tabla3[[#This Row],[OCULTAR2]]*Tabla3[[#This Row],[% LÍNEA]]," ")</f>
        <v>7.7777799999999999</v>
      </c>
      <c r="Q217" s="56">
        <f>IFERROR(Tabla3[[#This Row],[% PRODUCTO]]+Tabla3[[#This Row],[% LÍNEA]]," ")</f>
        <v>0</v>
      </c>
      <c r="R217" s="53">
        <f>Tabla3[[#This Row],[OCULTAR3]]</f>
        <v>7.7777799999999999</v>
      </c>
      <c r="S217" s="53">
        <f>Tabla3[[#This Row],[PRECIO SIN %]]-Tabla3[[#This Row],[PRECIO SIN %]]*10%</f>
        <v>7.0000020000000003</v>
      </c>
      <c r="T217" s="80">
        <f>(Tabla3[[#This Row],[PRECIO CON DESCT.]]-(Tabla3[[#This Row],[PRECIO CON DESCT.]]*$T$6))</f>
        <v>4.4100012599999996</v>
      </c>
      <c r="U217" s="96"/>
      <c r="V217" s="94">
        <f>Tabla3[[#This Row],[PRECIO %      en $]]*Tabla3[[#This Row],[PEDIDO ]]</f>
        <v>0</v>
      </c>
      <c r="W217" s="57">
        <f>Tabla3[[#This Row],[PRECIO CON DESCT.]]*Tabla3[[#This Row],[PEDIDO ]]</f>
        <v>0</v>
      </c>
      <c r="X217" s="58">
        <f>Tabla3[[#This Row],[PRECIO SIN %]]*Tabla3[[#This Row],[PEDIDO ]]</f>
        <v>0</v>
      </c>
      <c r="Y217" s="28"/>
      <c r="Z217" s="28"/>
      <c r="AA217" s="28"/>
      <c r="AB217" s="28"/>
      <c r="AC217" s="28"/>
      <c r="AD217" s="28"/>
      <c r="AE217" s="28"/>
      <c r="AF217" s="28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20"/>
    </row>
    <row r="218" spans="1:153" s="3" customFormat="1" ht="33" customHeight="1" x14ac:dyDescent="0.4">
      <c r="A218" s="125">
        <v>8500002970032</v>
      </c>
      <c r="B218" s="59" t="s">
        <v>52</v>
      </c>
      <c r="C218" s="59" t="s">
        <v>122</v>
      </c>
      <c r="D2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🌡</v>
      </c>
      <c r="E218" s="119" t="s">
        <v>736</v>
      </c>
      <c r="F218" s="76" t="s">
        <v>537</v>
      </c>
      <c r="G2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8" s="78">
        <v>2</v>
      </c>
      <c r="J218" s="52">
        <v>13.577780000000001</v>
      </c>
      <c r="K218" s="60">
        <f>Tabla3[[#This Row],[PRECIOS]]-Tabla3[[#This Row],[PRECIOS]]*10%</f>
        <v>12.220002000000001</v>
      </c>
      <c r="L218" s="101" t="s">
        <v>5328</v>
      </c>
      <c r="M218" s="61"/>
      <c r="N218" s="55">
        <f>IFERROR(Tabla3[[#This Row],[PRECIOS]]-Tabla3[[#This Row],[PRECIOS]]*Tabla3[[#This Row],[% PRODUCTO]]," ")</f>
        <v>13.577780000000001</v>
      </c>
      <c r="O218" s="61"/>
      <c r="P218" s="55">
        <f>IFERROR(Tabla3[[#This Row],[OCULTAR2]]-Tabla3[[#This Row],[OCULTAR2]]*Tabla3[[#This Row],[% LÍNEA]]," ")</f>
        <v>13.577780000000001</v>
      </c>
      <c r="Q218" s="56">
        <f>IFERROR(Tabla3[[#This Row],[% PRODUCTO]]+Tabla3[[#This Row],[% LÍNEA]]," ")</f>
        <v>0</v>
      </c>
      <c r="R218" s="60">
        <f>Tabla3[[#This Row],[OCULTAR3]]</f>
        <v>13.577780000000001</v>
      </c>
      <c r="S218" s="60">
        <f>Tabla3[[#This Row],[PRECIO SIN %]]-Tabla3[[#This Row],[PRECIO SIN %]]*10%</f>
        <v>12.220002000000001</v>
      </c>
      <c r="T218" s="80">
        <f>(Tabla3[[#This Row],[PRECIO CON DESCT.]]-(Tabla3[[#This Row],[PRECIO CON DESCT.]]*$T$6))</f>
        <v>7.6986012600000002</v>
      </c>
      <c r="U218" s="96"/>
      <c r="V218" s="94">
        <f>Tabla3[[#This Row],[PRECIO %      en $]]*Tabla3[[#This Row],[PEDIDO ]]</f>
        <v>0</v>
      </c>
      <c r="W218" s="57">
        <f>Tabla3[[#This Row],[PRECIO CON DESCT.]]*Tabla3[[#This Row],[PEDIDO ]]</f>
        <v>0</v>
      </c>
      <c r="X218" s="58">
        <f>Tabla3[[#This Row],[PRECIO SIN %]]*Tabla3[[#This Row],[PEDIDO ]]</f>
        <v>0</v>
      </c>
      <c r="Y218" s="28"/>
      <c r="Z218" s="28"/>
      <c r="AA218" s="28"/>
      <c r="AB218" s="28"/>
      <c r="AC218" s="28"/>
      <c r="AD218" s="28"/>
      <c r="AE218" s="28"/>
      <c r="AF218" s="28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20"/>
    </row>
    <row r="219" spans="1:153" s="3" customFormat="1" ht="33" customHeight="1" x14ac:dyDescent="0.4">
      <c r="A219" s="124">
        <v>8906012341662</v>
      </c>
      <c r="B219" s="51" t="s">
        <v>52</v>
      </c>
      <c r="C219" s="51" t="s">
        <v>65</v>
      </c>
      <c r="D2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9" s="118" t="s">
        <v>737</v>
      </c>
      <c r="F219" s="75" t="s">
        <v>537</v>
      </c>
      <c r="G2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9" s="77">
        <v>25</v>
      </c>
      <c r="J219" s="52">
        <v>1.5</v>
      </c>
      <c r="K219" s="53">
        <f>Tabla3[[#This Row],[PRECIOS]]-Tabla3[[#This Row],[PRECIOS]]*10%</f>
        <v>1.35</v>
      </c>
      <c r="L219" s="101"/>
      <c r="M219" s="54"/>
      <c r="N219" s="55">
        <f>IFERROR(Tabla3[[#This Row],[PRECIOS]]-Tabla3[[#This Row],[PRECIOS]]*Tabla3[[#This Row],[% PRODUCTO]]," ")</f>
        <v>1.5</v>
      </c>
      <c r="O219" s="54"/>
      <c r="P219" s="55">
        <f>IFERROR(Tabla3[[#This Row],[OCULTAR2]]-Tabla3[[#This Row],[OCULTAR2]]*Tabla3[[#This Row],[% LÍNEA]]," ")</f>
        <v>1.5</v>
      </c>
      <c r="Q219" s="56">
        <f>IFERROR(Tabla3[[#This Row],[% PRODUCTO]]+Tabla3[[#This Row],[% LÍNEA]]," ")</f>
        <v>0</v>
      </c>
      <c r="R219" s="53">
        <f>Tabla3[[#This Row],[OCULTAR3]]</f>
        <v>1.5</v>
      </c>
      <c r="S219" s="53">
        <f>Tabla3[[#This Row],[PRECIO SIN %]]-Tabla3[[#This Row],[PRECIO SIN %]]*10%</f>
        <v>1.35</v>
      </c>
      <c r="T219" s="80">
        <f>(Tabla3[[#This Row],[PRECIO CON DESCT.]]-(Tabla3[[#This Row],[PRECIO CON DESCT.]]*$T$6))</f>
        <v>0.85050000000000003</v>
      </c>
      <c r="U219" s="96"/>
      <c r="V219" s="94">
        <f>Tabla3[[#This Row],[PRECIO %      en $]]*Tabla3[[#This Row],[PEDIDO ]]</f>
        <v>0</v>
      </c>
      <c r="W219" s="57">
        <f>Tabla3[[#This Row],[PRECIO CON DESCT.]]*Tabla3[[#This Row],[PEDIDO ]]</f>
        <v>0</v>
      </c>
      <c r="X219" s="58">
        <f>Tabla3[[#This Row],[PRECIO SIN %]]*Tabla3[[#This Row],[PEDIDO ]]</f>
        <v>0</v>
      </c>
      <c r="Y219" s="28"/>
      <c r="Z219" s="28"/>
      <c r="AA219" s="28"/>
      <c r="AB219" s="28"/>
      <c r="AC219" s="28"/>
      <c r="AD219" s="28"/>
      <c r="AE219" s="28"/>
      <c r="AF219" s="28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20"/>
    </row>
    <row r="220" spans="1:153" s="3" customFormat="1" ht="33" customHeight="1" x14ac:dyDescent="0.4">
      <c r="A220" s="125">
        <v>6921875010717</v>
      </c>
      <c r="B220" s="59" t="s">
        <v>52</v>
      </c>
      <c r="C220" s="59" t="s">
        <v>79</v>
      </c>
      <c r="D2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0" s="119" t="s">
        <v>738</v>
      </c>
      <c r="F220" s="76" t="s">
        <v>537</v>
      </c>
      <c r="G2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0" s="78">
        <v>256</v>
      </c>
      <c r="J220" s="52">
        <v>1.7</v>
      </c>
      <c r="K220" s="60">
        <f>Tabla3[[#This Row],[PRECIOS]]-Tabla3[[#This Row],[PRECIOS]]*10%</f>
        <v>1.53</v>
      </c>
      <c r="L220" s="101"/>
      <c r="M220" s="61"/>
      <c r="N220" s="55">
        <f>IFERROR(Tabla3[[#This Row],[PRECIOS]]-Tabla3[[#This Row],[PRECIOS]]*Tabla3[[#This Row],[% PRODUCTO]]," ")</f>
        <v>1.7</v>
      </c>
      <c r="O220" s="61"/>
      <c r="P220" s="55">
        <f>IFERROR(Tabla3[[#This Row],[OCULTAR2]]-Tabla3[[#This Row],[OCULTAR2]]*Tabla3[[#This Row],[% LÍNEA]]," ")</f>
        <v>1.7</v>
      </c>
      <c r="Q220" s="56">
        <f>IFERROR(Tabla3[[#This Row],[% PRODUCTO]]+Tabla3[[#This Row],[% LÍNEA]]," ")</f>
        <v>0</v>
      </c>
      <c r="R220" s="60">
        <f>Tabla3[[#This Row],[OCULTAR3]]</f>
        <v>1.7</v>
      </c>
      <c r="S220" s="60">
        <f>Tabla3[[#This Row],[PRECIO SIN %]]-Tabla3[[#This Row],[PRECIO SIN %]]*10%</f>
        <v>1.53</v>
      </c>
      <c r="T220" s="80">
        <f>(Tabla3[[#This Row],[PRECIO CON DESCT.]]-(Tabla3[[#This Row],[PRECIO CON DESCT.]]*$T$6))</f>
        <v>0.96389999999999998</v>
      </c>
      <c r="U220" s="96"/>
      <c r="V220" s="94">
        <f>Tabla3[[#This Row],[PRECIO %      en $]]*Tabla3[[#This Row],[PEDIDO ]]</f>
        <v>0</v>
      </c>
      <c r="W220" s="57">
        <f>Tabla3[[#This Row],[PRECIO CON DESCT.]]*Tabla3[[#This Row],[PEDIDO ]]</f>
        <v>0</v>
      </c>
      <c r="X220" s="58">
        <f>Tabla3[[#This Row],[PRECIO SIN %]]*Tabla3[[#This Row],[PEDIDO ]]</f>
        <v>0</v>
      </c>
      <c r="Y220" s="28"/>
      <c r="Z220" s="28"/>
      <c r="AA220" s="28"/>
      <c r="AB220" s="28"/>
      <c r="AC220" s="28"/>
      <c r="AD220" s="28"/>
      <c r="AE220" s="28"/>
      <c r="AF220" s="28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20"/>
    </row>
    <row r="221" spans="1:153" s="3" customFormat="1" ht="33" customHeight="1" x14ac:dyDescent="0.4">
      <c r="A221" s="124">
        <v>7598455000605</v>
      </c>
      <c r="B221" s="51" t="s">
        <v>52</v>
      </c>
      <c r="C221" s="51" t="s">
        <v>58</v>
      </c>
      <c r="D2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21" s="118" t="s">
        <v>739</v>
      </c>
      <c r="F221" s="75" t="s">
        <v>537</v>
      </c>
      <c r="G2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1" s="77">
        <v>298</v>
      </c>
      <c r="J221" s="52">
        <v>8.2111099999999997</v>
      </c>
      <c r="K221" s="53">
        <f>Tabla3[[#This Row],[PRECIOS]]-Tabla3[[#This Row],[PRECIOS]]*10%</f>
        <v>7.3899989999999995</v>
      </c>
      <c r="L221" s="101"/>
      <c r="M221" s="54"/>
      <c r="N221" s="55">
        <f>IFERROR(Tabla3[[#This Row],[PRECIOS]]-Tabla3[[#This Row],[PRECIOS]]*Tabla3[[#This Row],[% PRODUCTO]]," ")</f>
        <v>8.2111099999999997</v>
      </c>
      <c r="O221" s="54"/>
      <c r="P221" s="55">
        <f>IFERROR(Tabla3[[#This Row],[OCULTAR2]]-Tabla3[[#This Row],[OCULTAR2]]*Tabla3[[#This Row],[% LÍNEA]]," ")</f>
        <v>8.2111099999999997</v>
      </c>
      <c r="Q221" s="56">
        <f>IFERROR(Tabla3[[#This Row],[% PRODUCTO]]+Tabla3[[#This Row],[% LÍNEA]]," ")</f>
        <v>0</v>
      </c>
      <c r="R221" s="53">
        <f>Tabla3[[#This Row],[OCULTAR3]]</f>
        <v>8.2111099999999997</v>
      </c>
      <c r="S221" s="53">
        <f>Tabla3[[#This Row],[PRECIO SIN %]]-Tabla3[[#This Row],[PRECIO SIN %]]*10%</f>
        <v>7.3899989999999995</v>
      </c>
      <c r="T221" s="80">
        <f>(Tabla3[[#This Row],[PRECIO CON DESCT.]]-(Tabla3[[#This Row],[PRECIO CON DESCT.]]*$T$6))</f>
        <v>4.6556993699999998</v>
      </c>
      <c r="U221" s="96"/>
      <c r="V221" s="94">
        <f>Tabla3[[#This Row],[PRECIO %      en $]]*Tabla3[[#This Row],[PEDIDO ]]</f>
        <v>0</v>
      </c>
      <c r="W221" s="57">
        <f>Tabla3[[#This Row],[PRECIO CON DESCT.]]*Tabla3[[#This Row],[PEDIDO ]]</f>
        <v>0</v>
      </c>
      <c r="X221" s="58">
        <f>Tabla3[[#This Row],[PRECIO SIN %]]*Tabla3[[#This Row],[PEDIDO ]]</f>
        <v>0</v>
      </c>
      <c r="Y221" s="28"/>
      <c r="Z221" s="28"/>
      <c r="AA221" s="28"/>
      <c r="AB221" s="28"/>
      <c r="AC221" s="28"/>
      <c r="AD221" s="28"/>
      <c r="AE221" s="28"/>
      <c r="AF221" s="28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20"/>
    </row>
    <row r="222" spans="1:153" s="3" customFormat="1" ht="33" customHeight="1" x14ac:dyDescent="0.4">
      <c r="A222" s="125">
        <v>8904187888333</v>
      </c>
      <c r="B222" s="59" t="s">
        <v>52</v>
      </c>
      <c r="C222" s="59" t="s">
        <v>52</v>
      </c>
      <c r="D2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2" s="119" t="s">
        <v>740</v>
      </c>
      <c r="F222" s="76" t="s">
        <v>537</v>
      </c>
      <c r="G2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2" s="78">
        <v>346</v>
      </c>
      <c r="J222" s="52">
        <v>9.1999999999999993</v>
      </c>
      <c r="K222" s="60">
        <f>Tabla3[[#This Row],[PRECIOS]]-Tabla3[[#This Row],[PRECIOS]]*10%</f>
        <v>8.2799999999999994</v>
      </c>
      <c r="L222" s="101"/>
      <c r="M222" s="61"/>
      <c r="N222" s="55">
        <f>IFERROR(Tabla3[[#This Row],[PRECIOS]]-Tabla3[[#This Row],[PRECIOS]]*Tabla3[[#This Row],[% PRODUCTO]]," ")</f>
        <v>9.1999999999999993</v>
      </c>
      <c r="O222" s="61"/>
      <c r="P222" s="55">
        <f>IFERROR(Tabla3[[#This Row],[OCULTAR2]]-Tabla3[[#This Row],[OCULTAR2]]*Tabla3[[#This Row],[% LÍNEA]]," ")</f>
        <v>9.1999999999999993</v>
      </c>
      <c r="Q222" s="56">
        <f>IFERROR(Tabla3[[#This Row],[% PRODUCTO]]+Tabla3[[#This Row],[% LÍNEA]]," ")</f>
        <v>0</v>
      </c>
      <c r="R222" s="60">
        <f>Tabla3[[#This Row],[OCULTAR3]]</f>
        <v>9.1999999999999993</v>
      </c>
      <c r="S222" s="60">
        <f>Tabla3[[#This Row],[PRECIO SIN %]]-Tabla3[[#This Row],[PRECIO SIN %]]*10%</f>
        <v>8.2799999999999994</v>
      </c>
      <c r="T222" s="80">
        <f>(Tabla3[[#This Row],[PRECIO CON DESCT.]]-(Tabla3[[#This Row],[PRECIO CON DESCT.]]*$T$6))</f>
        <v>5.2164000000000001</v>
      </c>
      <c r="U222" s="96"/>
      <c r="V222" s="94">
        <f>Tabla3[[#This Row],[PRECIO %      en $]]*Tabla3[[#This Row],[PEDIDO ]]</f>
        <v>0</v>
      </c>
      <c r="W222" s="57">
        <f>Tabla3[[#This Row],[PRECIO CON DESCT.]]*Tabla3[[#This Row],[PEDIDO ]]</f>
        <v>0</v>
      </c>
      <c r="X222" s="58">
        <f>Tabla3[[#This Row],[PRECIO SIN %]]*Tabla3[[#This Row],[PEDIDO ]]</f>
        <v>0</v>
      </c>
      <c r="Y222" s="28"/>
      <c r="Z222" s="28"/>
      <c r="AA222" s="28"/>
      <c r="AB222" s="28"/>
      <c r="AC222" s="28"/>
      <c r="AD222" s="28"/>
      <c r="AE222" s="28"/>
      <c r="AF222" s="28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20"/>
    </row>
    <row r="223" spans="1:153" s="6" customFormat="1" ht="33" customHeight="1" x14ac:dyDescent="0.4">
      <c r="A223" s="124">
        <v>7598455000209</v>
      </c>
      <c r="B223" s="51" t="s">
        <v>52</v>
      </c>
      <c r="C223" s="51" t="s">
        <v>58</v>
      </c>
      <c r="D2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23" s="118" t="s">
        <v>741</v>
      </c>
      <c r="F223" s="75" t="s">
        <v>537</v>
      </c>
      <c r="G2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3" s="77">
        <v>34</v>
      </c>
      <c r="J223" s="52">
        <v>1.54444</v>
      </c>
      <c r="K223" s="53">
        <f>Tabla3[[#This Row],[PRECIOS]]-Tabla3[[#This Row],[PRECIOS]]*10%</f>
        <v>1.389996</v>
      </c>
      <c r="L223" s="101"/>
      <c r="M223" s="54"/>
      <c r="N223" s="55">
        <f>IFERROR(Tabla3[[#This Row],[PRECIOS]]-Tabla3[[#This Row],[PRECIOS]]*Tabla3[[#This Row],[% PRODUCTO]]," ")</f>
        <v>1.54444</v>
      </c>
      <c r="O223" s="54"/>
      <c r="P223" s="55">
        <f>IFERROR(Tabla3[[#This Row],[OCULTAR2]]-Tabla3[[#This Row],[OCULTAR2]]*Tabla3[[#This Row],[% LÍNEA]]," ")</f>
        <v>1.54444</v>
      </c>
      <c r="Q223" s="56">
        <f>IFERROR(Tabla3[[#This Row],[% PRODUCTO]]+Tabla3[[#This Row],[% LÍNEA]]," ")</f>
        <v>0</v>
      </c>
      <c r="R223" s="53">
        <f>Tabla3[[#This Row],[OCULTAR3]]</f>
        <v>1.54444</v>
      </c>
      <c r="S223" s="53">
        <f>Tabla3[[#This Row],[PRECIO SIN %]]-Tabla3[[#This Row],[PRECIO SIN %]]*10%</f>
        <v>1.389996</v>
      </c>
      <c r="T223" s="80">
        <f>(Tabla3[[#This Row],[PRECIO CON DESCT.]]-(Tabla3[[#This Row],[PRECIO CON DESCT.]]*$T$6))</f>
        <v>0.87569748000000003</v>
      </c>
      <c r="U223" s="96"/>
      <c r="V223" s="94">
        <f>Tabla3[[#This Row],[PRECIO %      en $]]*Tabla3[[#This Row],[PEDIDO ]]</f>
        <v>0</v>
      </c>
      <c r="W223" s="57">
        <f>Tabla3[[#This Row],[PRECIO CON DESCT.]]*Tabla3[[#This Row],[PEDIDO ]]</f>
        <v>0</v>
      </c>
      <c r="X223" s="58">
        <f>Tabla3[[#This Row],[PRECIO SIN %]]*Tabla3[[#This Row],[PEDIDO ]]</f>
        <v>0</v>
      </c>
      <c r="Y223" s="28"/>
      <c r="Z223" s="28"/>
      <c r="AA223" s="28"/>
      <c r="AB223" s="28"/>
      <c r="AC223" s="28"/>
      <c r="AD223" s="28"/>
      <c r="AE223" s="28"/>
      <c r="AF223" s="28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23"/>
    </row>
    <row r="224" spans="1:153" s="3" customFormat="1" ht="33" customHeight="1" x14ac:dyDescent="0.4">
      <c r="A224" s="125">
        <v>7598455000209</v>
      </c>
      <c r="B224" s="59" t="s">
        <v>52</v>
      </c>
      <c r="C224" s="59" t="s">
        <v>58</v>
      </c>
      <c r="D2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24" s="119" t="s">
        <v>742</v>
      </c>
      <c r="F224" s="76" t="s">
        <v>537</v>
      </c>
      <c r="G2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4" s="78">
        <v>1067</v>
      </c>
      <c r="J224" s="52">
        <v>1.54444</v>
      </c>
      <c r="K224" s="60">
        <f>Tabla3[[#This Row],[PRECIOS]]-Tabla3[[#This Row],[PRECIOS]]*10%</f>
        <v>1.389996</v>
      </c>
      <c r="L224" s="101"/>
      <c r="M224" s="61"/>
      <c r="N224" s="55">
        <f>IFERROR(Tabla3[[#This Row],[PRECIOS]]-Tabla3[[#This Row],[PRECIOS]]*Tabla3[[#This Row],[% PRODUCTO]]," ")</f>
        <v>1.54444</v>
      </c>
      <c r="O224" s="61"/>
      <c r="P224" s="55">
        <f>IFERROR(Tabla3[[#This Row],[OCULTAR2]]-Tabla3[[#This Row],[OCULTAR2]]*Tabla3[[#This Row],[% LÍNEA]]," ")</f>
        <v>1.54444</v>
      </c>
      <c r="Q224" s="56">
        <f>IFERROR(Tabla3[[#This Row],[% PRODUCTO]]+Tabla3[[#This Row],[% LÍNEA]]," ")</f>
        <v>0</v>
      </c>
      <c r="R224" s="60">
        <f>Tabla3[[#This Row],[OCULTAR3]]</f>
        <v>1.54444</v>
      </c>
      <c r="S224" s="60">
        <f>Tabla3[[#This Row],[PRECIO SIN %]]-Tabla3[[#This Row],[PRECIO SIN %]]*10%</f>
        <v>1.389996</v>
      </c>
      <c r="T224" s="80">
        <f>(Tabla3[[#This Row],[PRECIO CON DESCT.]]-(Tabla3[[#This Row],[PRECIO CON DESCT.]]*$T$6))</f>
        <v>0.87569748000000003</v>
      </c>
      <c r="U224" s="96"/>
      <c r="V224" s="94">
        <f>Tabla3[[#This Row],[PRECIO %      en $]]*Tabla3[[#This Row],[PEDIDO ]]</f>
        <v>0</v>
      </c>
      <c r="W224" s="57">
        <f>Tabla3[[#This Row],[PRECIO CON DESCT.]]*Tabla3[[#This Row],[PEDIDO ]]</f>
        <v>0</v>
      </c>
      <c r="X224" s="58">
        <f>Tabla3[[#This Row],[PRECIO SIN %]]*Tabla3[[#This Row],[PEDIDO ]]</f>
        <v>0</v>
      </c>
      <c r="Y224" s="28"/>
      <c r="Z224" s="28"/>
      <c r="AA224" s="28"/>
      <c r="AB224" s="28"/>
      <c r="AC224" s="28"/>
      <c r="AD224" s="28"/>
      <c r="AE224" s="28"/>
      <c r="AF224" s="28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20"/>
    </row>
    <row r="225" spans="1:153" s="3" customFormat="1" ht="33" customHeight="1" x14ac:dyDescent="0.4">
      <c r="A225" s="124">
        <v>8906112611863</v>
      </c>
      <c r="B225" s="51" t="s">
        <v>52</v>
      </c>
      <c r="C225" s="51" t="s">
        <v>57</v>
      </c>
      <c r="D2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5" s="118" t="s">
        <v>743</v>
      </c>
      <c r="F225" s="75" t="s">
        <v>537</v>
      </c>
      <c r="G2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5" s="77">
        <v>156</v>
      </c>
      <c r="J225" s="52">
        <v>0.94443999999999995</v>
      </c>
      <c r="K225" s="53">
        <f>Tabla3[[#This Row],[PRECIOS]]-Tabla3[[#This Row],[PRECIOS]]*10%</f>
        <v>0.84999599999999997</v>
      </c>
      <c r="L225" s="101"/>
      <c r="M225" s="54"/>
      <c r="N225" s="55">
        <f>IFERROR(Tabla3[[#This Row],[PRECIOS]]-Tabla3[[#This Row],[PRECIOS]]*Tabla3[[#This Row],[% PRODUCTO]]," ")</f>
        <v>0.94443999999999995</v>
      </c>
      <c r="O225" s="54"/>
      <c r="P225" s="55">
        <f>IFERROR(Tabla3[[#This Row],[OCULTAR2]]-Tabla3[[#This Row],[OCULTAR2]]*Tabla3[[#This Row],[% LÍNEA]]," ")</f>
        <v>0.94443999999999995</v>
      </c>
      <c r="Q225" s="56">
        <f>IFERROR(Tabla3[[#This Row],[% PRODUCTO]]+Tabla3[[#This Row],[% LÍNEA]]," ")</f>
        <v>0</v>
      </c>
      <c r="R225" s="53">
        <f>Tabla3[[#This Row],[OCULTAR3]]</f>
        <v>0.94443999999999995</v>
      </c>
      <c r="S225" s="53">
        <f>Tabla3[[#This Row],[PRECIO SIN %]]-Tabla3[[#This Row],[PRECIO SIN %]]*10%</f>
        <v>0.84999599999999997</v>
      </c>
      <c r="T225" s="80">
        <f>(Tabla3[[#This Row],[PRECIO CON DESCT.]]-(Tabla3[[#This Row],[PRECIO CON DESCT.]]*$T$6))</f>
        <v>0.53549747999999997</v>
      </c>
      <c r="U225" s="96"/>
      <c r="V225" s="94">
        <f>Tabla3[[#This Row],[PRECIO %      en $]]*Tabla3[[#This Row],[PEDIDO ]]</f>
        <v>0</v>
      </c>
      <c r="W225" s="57">
        <f>Tabla3[[#This Row],[PRECIO CON DESCT.]]*Tabla3[[#This Row],[PEDIDO ]]</f>
        <v>0</v>
      </c>
      <c r="X225" s="58">
        <f>Tabla3[[#This Row],[PRECIO SIN %]]*Tabla3[[#This Row],[PEDIDO ]]</f>
        <v>0</v>
      </c>
      <c r="Y225" s="28"/>
      <c r="Z225" s="28"/>
      <c r="AA225" s="28"/>
      <c r="AB225" s="28"/>
      <c r="AC225" s="28"/>
      <c r="AD225" s="28"/>
      <c r="AE225" s="28"/>
      <c r="AF225" s="28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20"/>
    </row>
    <row r="226" spans="1:153" s="3" customFormat="1" ht="33" customHeight="1" x14ac:dyDescent="0.4">
      <c r="A226" s="125">
        <v>8904187892910</v>
      </c>
      <c r="B226" s="59" t="s">
        <v>52</v>
      </c>
      <c r="C226" s="59" t="s">
        <v>81</v>
      </c>
      <c r="D2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6" s="119" t="s">
        <v>744</v>
      </c>
      <c r="F226" s="76" t="s">
        <v>537</v>
      </c>
      <c r="G2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6" s="78">
        <v>104</v>
      </c>
      <c r="J226" s="52">
        <v>1.2777799999999999</v>
      </c>
      <c r="K226" s="60">
        <f>Tabla3[[#This Row],[PRECIOS]]-Tabla3[[#This Row],[PRECIOS]]*10%</f>
        <v>1.150002</v>
      </c>
      <c r="L226" s="101"/>
      <c r="M226" s="61"/>
      <c r="N226" s="55">
        <f>IFERROR(Tabla3[[#This Row],[PRECIOS]]-Tabla3[[#This Row],[PRECIOS]]*Tabla3[[#This Row],[% PRODUCTO]]," ")</f>
        <v>1.2777799999999999</v>
      </c>
      <c r="O226" s="61"/>
      <c r="P226" s="55">
        <f>IFERROR(Tabla3[[#This Row],[OCULTAR2]]-Tabla3[[#This Row],[OCULTAR2]]*Tabla3[[#This Row],[% LÍNEA]]," ")</f>
        <v>1.2777799999999999</v>
      </c>
      <c r="Q226" s="56">
        <f>IFERROR(Tabla3[[#This Row],[% PRODUCTO]]+Tabla3[[#This Row],[% LÍNEA]]," ")</f>
        <v>0</v>
      </c>
      <c r="R226" s="60">
        <f>Tabla3[[#This Row],[OCULTAR3]]</f>
        <v>1.2777799999999999</v>
      </c>
      <c r="S226" s="60">
        <f>Tabla3[[#This Row],[PRECIO SIN %]]-Tabla3[[#This Row],[PRECIO SIN %]]*10%</f>
        <v>1.150002</v>
      </c>
      <c r="T226" s="80">
        <f>(Tabla3[[#This Row],[PRECIO CON DESCT.]]-(Tabla3[[#This Row],[PRECIO CON DESCT.]]*$T$6))</f>
        <v>0.72450126000000004</v>
      </c>
      <c r="U226" s="96"/>
      <c r="V226" s="94">
        <f>Tabla3[[#This Row],[PRECIO %      en $]]*Tabla3[[#This Row],[PEDIDO ]]</f>
        <v>0</v>
      </c>
      <c r="W226" s="57">
        <f>Tabla3[[#This Row],[PRECIO CON DESCT.]]*Tabla3[[#This Row],[PEDIDO ]]</f>
        <v>0</v>
      </c>
      <c r="X226" s="58">
        <f>Tabla3[[#This Row],[PRECIO SIN %]]*Tabla3[[#This Row],[PEDIDO ]]</f>
        <v>0</v>
      </c>
      <c r="Y226" s="28"/>
      <c r="Z226" s="28"/>
      <c r="AA226" s="28"/>
      <c r="AB226" s="28"/>
      <c r="AC226" s="28"/>
      <c r="AD226" s="28"/>
      <c r="AE226" s="28"/>
      <c r="AF226" s="28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20"/>
    </row>
    <row r="227" spans="1:153" s="3" customFormat="1" ht="33" customHeight="1" x14ac:dyDescent="0.4">
      <c r="A227" s="124">
        <v>7599762000388</v>
      </c>
      <c r="B227" s="51" t="s">
        <v>52</v>
      </c>
      <c r="C227" s="51" t="s">
        <v>79</v>
      </c>
      <c r="D2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7" s="118" t="s">
        <v>745</v>
      </c>
      <c r="F227" s="75" t="s">
        <v>537</v>
      </c>
      <c r="G2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7" s="77">
        <v>4504</v>
      </c>
      <c r="J227" s="52">
        <v>0.78888999999999998</v>
      </c>
      <c r="K227" s="53">
        <f>Tabla3[[#This Row],[PRECIOS]]-Tabla3[[#This Row],[PRECIOS]]*10%</f>
        <v>0.71000099999999999</v>
      </c>
      <c r="L227" s="101"/>
      <c r="M227" s="54"/>
      <c r="N227" s="55">
        <f>IFERROR(Tabla3[[#This Row],[PRECIOS]]-Tabla3[[#This Row],[PRECIOS]]*Tabla3[[#This Row],[% PRODUCTO]]," ")</f>
        <v>0.78888999999999998</v>
      </c>
      <c r="O227" s="54"/>
      <c r="P227" s="55">
        <f>IFERROR(Tabla3[[#This Row],[OCULTAR2]]-Tabla3[[#This Row],[OCULTAR2]]*Tabla3[[#This Row],[% LÍNEA]]," ")</f>
        <v>0.78888999999999998</v>
      </c>
      <c r="Q227" s="56">
        <f>IFERROR(Tabla3[[#This Row],[% PRODUCTO]]+Tabla3[[#This Row],[% LÍNEA]]," ")</f>
        <v>0</v>
      </c>
      <c r="R227" s="53">
        <f>Tabla3[[#This Row],[OCULTAR3]]</f>
        <v>0.78888999999999998</v>
      </c>
      <c r="S227" s="53">
        <f>Tabla3[[#This Row],[PRECIO SIN %]]-Tabla3[[#This Row],[PRECIO SIN %]]*10%</f>
        <v>0.71000099999999999</v>
      </c>
      <c r="T227" s="80">
        <f>(Tabla3[[#This Row],[PRECIO CON DESCT.]]-(Tabla3[[#This Row],[PRECIO CON DESCT.]]*$T$6))</f>
        <v>0.44730062999999998</v>
      </c>
      <c r="U227" s="96"/>
      <c r="V227" s="94">
        <f>Tabla3[[#This Row],[PRECIO %      en $]]*Tabla3[[#This Row],[PEDIDO ]]</f>
        <v>0</v>
      </c>
      <c r="W227" s="57">
        <f>Tabla3[[#This Row],[PRECIO CON DESCT.]]*Tabla3[[#This Row],[PEDIDO ]]</f>
        <v>0</v>
      </c>
      <c r="X227" s="58">
        <f>Tabla3[[#This Row],[PRECIO SIN %]]*Tabla3[[#This Row],[PEDIDO ]]</f>
        <v>0</v>
      </c>
      <c r="Y227" s="28"/>
      <c r="Z227" s="28"/>
      <c r="AA227" s="28"/>
      <c r="AB227" s="28"/>
      <c r="AC227" s="28"/>
      <c r="AD227" s="28"/>
      <c r="AE227" s="28"/>
      <c r="AF227" s="28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20"/>
    </row>
    <row r="228" spans="1:153" s="3" customFormat="1" ht="33" customHeight="1" x14ac:dyDescent="0.4">
      <c r="A228" s="125">
        <v>9604056831499</v>
      </c>
      <c r="B228" s="59" t="s">
        <v>52</v>
      </c>
      <c r="C228" s="59" t="s">
        <v>123</v>
      </c>
      <c r="D2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8" s="119" t="s">
        <v>746</v>
      </c>
      <c r="F228" s="76" t="s">
        <v>537</v>
      </c>
      <c r="G2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8" s="78">
        <v>951</v>
      </c>
      <c r="J228" s="52">
        <v>0.64444000000000001</v>
      </c>
      <c r="K228" s="60">
        <f>Tabla3[[#This Row],[PRECIOS]]-Tabla3[[#This Row],[PRECIOS]]*10%</f>
        <v>0.57999599999999996</v>
      </c>
      <c r="L228" s="101"/>
      <c r="M228" s="61"/>
      <c r="N228" s="55">
        <f>IFERROR(Tabla3[[#This Row],[PRECIOS]]-Tabla3[[#This Row],[PRECIOS]]*Tabla3[[#This Row],[% PRODUCTO]]," ")</f>
        <v>0.64444000000000001</v>
      </c>
      <c r="O228" s="61"/>
      <c r="P228" s="55">
        <f>IFERROR(Tabla3[[#This Row],[OCULTAR2]]-Tabla3[[#This Row],[OCULTAR2]]*Tabla3[[#This Row],[% LÍNEA]]," ")</f>
        <v>0.64444000000000001</v>
      </c>
      <c r="Q228" s="56">
        <f>IFERROR(Tabla3[[#This Row],[% PRODUCTO]]+Tabla3[[#This Row],[% LÍNEA]]," ")</f>
        <v>0</v>
      </c>
      <c r="R228" s="60">
        <f>Tabla3[[#This Row],[OCULTAR3]]</f>
        <v>0.64444000000000001</v>
      </c>
      <c r="S228" s="60">
        <f>Tabla3[[#This Row],[PRECIO SIN %]]-Tabla3[[#This Row],[PRECIO SIN %]]*10%</f>
        <v>0.57999599999999996</v>
      </c>
      <c r="T228" s="80">
        <f>(Tabla3[[#This Row],[PRECIO CON DESCT.]]-(Tabla3[[#This Row],[PRECIO CON DESCT.]]*$T$6))</f>
        <v>0.36539747999999994</v>
      </c>
      <c r="U228" s="96"/>
      <c r="V228" s="94">
        <f>Tabla3[[#This Row],[PRECIO %      en $]]*Tabla3[[#This Row],[PEDIDO ]]</f>
        <v>0</v>
      </c>
      <c r="W228" s="57">
        <f>Tabla3[[#This Row],[PRECIO CON DESCT.]]*Tabla3[[#This Row],[PEDIDO ]]</f>
        <v>0</v>
      </c>
      <c r="X228" s="58">
        <f>Tabla3[[#This Row],[PRECIO SIN %]]*Tabla3[[#This Row],[PEDIDO ]]</f>
        <v>0</v>
      </c>
      <c r="Y228" s="28"/>
      <c r="Z228" s="28"/>
      <c r="AA228" s="28"/>
      <c r="AB228" s="28"/>
      <c r="AC228" s="28"/>
      <c r="AD228" s="28"/>
      <c r="AE228" s="28"/>
      <c r="AF228" s="28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20"/>
    </row>
    <row r="229" spans="1:153" s="3" customFormat="1" ht="33" customHeight="1" x14ac:dyDescent="0.4">
      <c r="A229" s="124"/>
      <c r="B229" s="51" t="s">
        <v>52</v>
      </c>
      <c r="C229" s="51" t="s">
        <v>76</v>
      </c>
      <c r="D2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9" s="118" t="s">
        <v>747</v>
      </c>
      <c r="F229" s="75" t="s">
        <v>537</v>
      </c>
      <c r="G2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9" s="77">
        <v>535</v>
      </c>
      <c r="J229" s="52">
        <v>0.83333000000000002</v>
      </c>
      <c r="K229" s="53">
        <f>Tabla3[[#This Row],[PRECIOS]]-Tabla3[[#This Row],[PRECIOS]]*10%</f>
        <v>0.74999700000000002</v>
      </c>
      <c r="L229" s="101"/>
      <c r="M229" s="54"/>
      <c r="N229" s="55">
        <f>IFERROR(Tabla3[[#This Row],[PRECIOS]]-Tabla3[[#This Row],[PRECIOS]]*Tabla3[[#This Row],[% PRODUCTO]]," ")</f>
        <v>0.83333000000000002</v>
      </c>
      <c r="O229" s="54"/>
      <c r="P229" s="55">
        <f>IFERROR(Tabla3[[#This Row],[OCULTAR2]]-Tabla3[[#This Row],[OCULTAR2]]*Tabla3[[#This Row],[% LÍNEA]]," ")</f>
        <v>0.83333000000000002</v>
      </c>
      <c r="Q229" s="56">
        <f>IFERROR(Tabla3[[#This Row],[% PRODUCTO]]+Tabla3[[#This Row],[% LÍNEA]]," ")</f>
        <v>0</v>
      </c>
      <c r="R229" s="53">
        <f>Tabla3[[#This Row],[OCULTAR3]]</f>
        <v>0.83333000000000002</v>
      </c>
      <c r="S229" s="53">
        <f>Tabla3[[#This Row],[PRECIO SIN %]]-Tabla3[[#This Row],[PRECIO SIN %]]*10%</f>
        <v>0.74999700000000002</v>
      </c>
      <c r="T229" s="80">
        <f>(Tabla3[[#This Row],[PRECIO CON DESCT.]]-(Tabla3[[#This Row],[PRECIO CON DESCT.]]*$T$6))</f>
        <v>0.47249811000000003</v>
      </c>
      <c r="U229" s="96"/>
      <c r="V229" s="94">
        <f>Tabla3[[#This Row],[PRECIO %      en $]]*Tabla3[[#This Row],[PEDIDO ]]</f>
        <v>0</v>
      </c>
      <c r="W229" s="57">
        <f>Tabla3[[#This Row],[PRECIO CON DESCT.]]*Tabla3[[#This Row],[PEDIDO ]]</f>
        <v>0</v>
      </c>
      <c r="X229" s="58">
        <f>Tabla3[[#This Row],[PRECIO SIN %]]*Tabla3[[#This Row],[PEDIDO ]]</f>
        <v>0</v>
      </c>
      <c r="Y229" s="28"/>
      <c r="Z229" s="28"/>
      <c r="AA229" s="28"/>
      <c r="AB229" s="28"/>
      <c r="AC229" s="28"/>
      <c r="AD229" s="28"/>
      <c r="AE229" s="28"/>
      <c r="AF229" s="28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20"/>
    </row>
    <row r="230" spans="1:153" s="3" customFormat="1" ht="33" customHeight="1" x14ac:dyDescent="0.4">
      <c r="A230" s="125">
        <v>7598127001916</v>
      </c>
      <c r="B230" s="59" t="s">
        <v>52</v>
      </c>
      <c r="C230" s="59" t="s">
        <v>60</v>
      </c>
      <c r="D2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0" s="119" t="s">
        <v>748</v>
      </c>
      <c r="F230" s="76" t="s">
        <v>537</v>
      </c>
      <c r="G2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0" s="78">
        <v>177</v>
      </c>
      <c r="J230" s="52">
        <v>1.8</v>
      </c>
      <c r="K230" s="60">
        <f>Tabla3[[#This Row],[PRECIOS]]-Tabla3[[#This Row],[PRECIOS]]*10%</f>
        <v>1.62</v>
      </c>
      <c r="L230" s="101"/>
      <c r="M230" s="61"/>
      <c r="N230" s="55">
        <f>IFERROR(Tabla3[[#This Row],[PRECIOS]]-Tabla3[[#This Row],[PRECIOS]]*Tabla3[[#This Row],[% PRODUCTO]]," ")</f>
        <v>1.8</v>
      </c>
      <c r="O230" s="61"/>
      <c r="P230" s="55">
        <f>IFERROR(Tabla3[[#This Row],[OCULTAR2]]-Tabla3[[#This Row],[OCULTAR2]]*Tabla3[[#This Row],[% LÍNEA]]," ")</f>
        <v>1.8</v>
      </c>
      <c r="Q230" s="56">
        <f>IFERROR(Tabla3[[#This Row],[% PRODUCTO]]+Tabla3[[#This Row],[% LÍNEA]]," ")</f>
        <v>0</v>
      </c>
      <c r="R230" s="60">
        <f>Tabla3[[#This Row],[OCULTAR3]]</f>
        <v>1.8</v>
      </c>
      <c r="S230" s="60">
        <f>Tabla3[[#This Row],[PRECIO SIN %]]-Tabla3[[#This Row],[PRECIO SIN %]]*10%</f>
        <v>1.62</v>
      </c>
      <c r="T230" s="80">
        <f>(Tabla3[[#This Row],[PRECIO CON DESCT.]]-(Tabla3[[#This Row],[PRECIO CON DESCT.]]*$T$6))</f>
        <v>1.0206</v>
      </c>
      <c r="U230" s="96"/>
      <c r="V230" s="94">
        <f>Tabla3[[#This Row],[PRECIO %      en $]]*Tabla3[[#This Row],[PEDIDO ]]</f>
        <v>0</v>
      </c>
      <c r="W230" s="57">
        <f>Tabla3[[#This Row],[PRECIO CON DESCT.]]*Tabla3[[#This Row],[PEDIDO ]]</f>
        <v>0</v>
      </c>
      <c r="X230" s="58">
        <f>Tabla3[[#This Row],[PRECIO SIN %]]*Tabla3[[#This Row],[PEDIDO ]]</f>
        <v>0</v>
      </c>
      <c r="Y230" s="28"/>
      <c r="Z230" s="28"/>
      <c r="AA230" s="28"/>
      <c r="AB230" s="28"/>
      <c r="AC230" s="28"/>
      <c r="AD230" s="28"/>
      <c r="AE230" s="28"/>
      <c r="AF230" s="28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20"/>
    </row>
    <row r="231" spans="1:153" s="3" customFormat="1" ht="33" customHeight="1" x14ac:dyDescent="0.4">
      <c r="A231" s="124">
        <v>7597285000366</v>
      </c>
      <c r="B231" s="51" t="s">
        <v>52</v>
      </c>
      <c r="C231" s="51" t="s">
        <v>85</v>
      </c>
      <c r="D2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1" s="118" t="s">
        <v>749</v>
      </c>
      <c r="F231" s="75" t="s">
        <v>537</v>
      </c>
      <c r="G2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1" s="77">
        <v>100</v>
      </c>
      <c r="J231" s="52">
        <v>1.73333</v>
      </c>
      <c r="K231" s="53">
        <f>Tabla3[[#This Row],[PRECIOS]]-Tabla3[[#This Row],[PRECIOS]]*10%</f>
        <v>1.5599970000000001</v>
      </c>
      <c r="L231" s="101"/>
      <c r="M231" s="54"/>
      <c r="N231" s="55">
        <f>IFERROR(Tabla3[[#This Row],[PRECIOS]]-Tabla3[[#This Row],[PRECIOS]]*Tabla3[[#This Row],[% PRODUCTO]]," ")</f>
        <v>1.73333</v>
      </c>
      <c r="O231" s="54"/>
      <c r="P231" s="55">
        <f>IFERROR(Tabla3[[#This Row],[OCULTAR2]]-Tabla3[[#This Row],[OCULTAR2]]*Tabla3[[#This Row],[% LÍNEA]]," ")</f>
        <v>1.73333</v>
      </c>
      <c r="Q231" s="56">
        <f>IFERROR(Tabla3[[#This Row],[% PRODUCTO]]+Tabla3[[#This Row],[% LÍNEA]]," ")</f>
        <v>0</v>
      </c>
      <c r="R231" s="53">
        <f>Tabla3[[#This Row],[OCULTAR3]]</f>
        <v>1.73333</v>
      </c>
      <c r="S231" s="53">
        <f>Tabla3[[#This Row],[PRECIO SIN %]]-Tabla3[[#This Row],[PRECIO SIN %]]*10%</f>
        <v>1.5599970000000001</v>
      </c>
      <c r="T231" s="80">
        <f>(Tabla3[[#This Row],[PRECIO CON DESCT.]]-(Tabla3[[#This Row],[PRECIO CON DESCT.]]*$T$6))</f>
        <v>0.98279811000000006</v>
      </c>
      <c r="U231" s="96"/>
      <c r="V231" s="94">
        <f>Tabla3[[#This Row],[PRECIO %      en $]]*Tabla3[[#This Row],[PEDIDO ]]</f>
        <v>0</v>
      </c>
      <c r="W231" s="57">
        <f>Tabla3[[#This Row],[PRECIO CON DESCT.]]*Tabla3[[#This Row],[PEDIDO ]]</f>
        <v>0</v>
      </c>
      <c r="X231" s="58">
        <f>Tabla3[[#This Row],[PRECIO SIN %]]*Tabla3[[#This Row],[PEDIDO ]]</f>
        <v>0</v>
      </c>
      <c r="Y231" s="28"/>
      <c r="Z231" s="28"/>
      <c r="AA231" s="28"/>
      <c r="AB231" s="28"/>
      <c r="AC231" s="28"/>
      <c r="AD231" s="28"/>
      <c r="AE231" s="28"/>
      <c r="AF231" s="28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20"/>
    </row>
    <row r="232" spans="1:153" s="3" customFormat="1" ht="33" customHeight="1" x14ac:dyDescent="0.4">
      <c r="A232" s="125">
        <v>6942189211355</v>
      </c>
      <c r="B232" s="59" t="s">
        <v>52</v>
      </c>
      <c r="C232" s="59" t="s">
        <v>72</v>
      </c>
      <c r="D2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2" s="119" t="s">
        <v>750</v>
      </c>
      <c r="F232" s="76" t="s">
        <v>537</v>
      </c>
      <c r="G2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2" s="78">
        <v>1</v>
      </c>
      <c r="J232" s="52">
        <v>1.2111099999999999</v>
      </c>
      <c r="K232" s="60">
        <f>Tabla3[[#This Row],[PRECIOS]]-Tabla3[[#This Row],[PRECIOS]]*10%</f>
        <v>1.0899989999999999</v>
      </c>
      <c r="L232" s="101"/>
      <c r="M232" s="61"/>
      <c r="N232" s="55">
        <f>IFERROR(Tabla3[[#This Row],[PRECIOS]]-Tabla3[[#This Row],[PRECIOS]]*Tabla3[[#This Row],[% PRODUCTO]]," ")</f>
        <v>1.2111099999999999</v>
      </c>
      <c r="O232" s="61"/>
      <c r="P232" s="55">
        <f>IFERROR(Tabla3[[#This Row],[OCULTAR2]]-Tabla3[[#This Row],[OCULTAR2]]*Tabla3[[#This Row],[% LÍNEA]]," ")</f>
        <v>1.2111099999999999</v>
      </c>
      <c r="Q232" s="56">
        <f>IFERROR(Tabla3[[#This Row],[% PRODUCTO]]+Tabla3[[#This Row],[% LÍNEA]]," ")</f>
        <v>0</v>
      </c>
      <c r="R232" s="60">
        <f>Tabla3[[#This Row],[OCULTAR3]]</f>
        <v>1.2111099999999999</v>
      </c>
      <c r="S232" s="60">
        <f>Tabla3[[#This Row],[PRECIO SIN %]]-Tabla3[[#This Row],[PRECIO SIN %]]*10%</f>
        <v>1.0899989999999999</v>
      </c>
      <c r="T232" s="80">
        <f>(Tabla3[[#This Row],[PRECIO CON DESCT.]]-(Tabla3[[#This Row],[PRECIO CON DESCT.]]*$T$6))</f>
        <v>0.68669936999999992</v>
      </c>
      <c r="U232" s="96"/>
      <c r="V232" s="94">
        <f>Tabla3[[#This Row],[PRECIO %      en $]]*Tabla3[[#This Row],[PEDIDO ]]</f>
        <v>0</v>
      </c>
      <c r="W232" s="57">
        <f>Tabla3[[#This Row],[PRECIO CON DESCT.]]*Tabla3[[#This Row],[PEDIDO ]]</f>
        <v>0</v>
      </c>
      <c r="X232" s="58">
        <f>Tabla3[[#This Row],[PRECIO SIN %]]*Tabla3[[#This Row],[PEDIDO ]]</f>
        <v>0</v>
      </c>
      <c r="Y232" s="28"/>
      <c r="Z232" s="28"/>
      <c r="AA232" s="28"/>
      <c r="AB232" s="28"/>
      <c r="AC232" s="28"/>
      <c r="AD232" s="28"/>
      <c r="AE232" s="28"/>
      <c r="AF232" s="28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20"/>
    </row>
    <row r="233" spans="1:153" s="3" customFormat="1" ht="33" customHeight="1" x14ac:dyDescent="0.4">
      <c r="A233" s="124">
        <v>7599608002866</v>
      </c>
      <c r="B233" s="51" t="s">
        <v>52</v>
      </c>
      <c r="C233" s="51" t="s">
        <v>86</v>
      </c>
      <c r="D2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33" s="118" t="s">
        <v>751</v>
      </c>
      <c r="F233" s="75" t="s">
        <v>537</v>
      </c>
      <c r="G2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33" s="77">
        <v>18</v>
      </c>
      <c r="J233" s="52">
        <v>1.2777799999999999</v>
      </c>
      <c r="K233" s="53">
        <f>Tabla3[[#This Row],[PRECIOS]]-Tabla3[[#This Row],[PRECIOS]]*10%</f>
        <v>1.150002</v>
      </c>
      <c r="L233" s="101" t="s">
        <v>5327</v>
      </c>
      <c r="M233" s="54"/>
      <c r="N233" s="55">
        <f>IFERROR(Tabla3[[#This Row],[PRECIOS]]-Tabla3[[#This Row],[PRECIOS]]*Tabla3[[#This Row],[% PRODUCTO]]," ")</f>
        <v>1.2777799999999999</v>
      </c>
      <c r="O233" s="54"/>
      <c r="P233" s="55">
        <f>IFERROR(Tabla3[[#This Row],[OCULTAR2]]-Tabla3[[#This Row],[OCULTAR2]]*Tabla3[[#This Row],[% LÍNEA]]," ")</f>
        <v>1.2777799999999999</v>
      </c>
      <c r="Q233" s="56">
        <f>IFERROR(Tabla3[[#This Row],[% PRODUCTO]]+Tabla3[[#This Row],[% LÍNEA]]," ")</f>
        <v>0</v>
      </c>
      <c r="R233" s="53">
        <f>Tabla3[[#This Row],[OCULTAR3]]</f>
        <v>1.2777799999999999</v>
      </c>
      <c r="S233" s="53">
        <f>Tabla3[[#This Row],[PRECIO SIN %]]-Tabla3[[#This Row],[PRECIO SIN %]]*10%</f>
        <v>1.150002</v>
      </c>
      <c r="T233" s="80">
        <f>(Tabla3[[#This Row],[PRECIO CON DESCT.]]-(Tabla3[[#This Row],[PRECIO CON DESCT.]]*$T$6))</f>
        <v>0.72450126000000004</v>
      </c>
      <c r="U233" s="96"/>
      <c r="V233" s="94">
        <f>Tabla3[[#This Row],[PRECIO %      en $]]*Tabla3[[#This Row],[PEDIDO ]]</f>
        <v>0</v>
      </c>
      <c r="W233" s="57">
        <f>Tabla3[[#This Row],[PRECIO CON DESCT.]]*Tabla3[[#This Row],[PEDIDO ]]</f>
        <v>0</v>
      </c>
      <c r="X233" s="58">
        <f>Tabla3[[#This Row],[PRECIO SIN %]]*Tabla3[[#This Row],[PEDIDO ]]</f>
        <v>0</v>
      </c>
      <c r="Y233" s="28"/>
      <c r="Z233" s="28"/>
      <c r="AA233" s="28"/>
      <c r="AB233" s="28"/>
      <c r="AC233" s="28"/>
      <c r="AD233" s="28"/>
      <c r="AE233" s="28"/>
      <c r="AF233" s="28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20"/>
    </row>
    <row r="234" spans="1:153" s="3" customFormat="1" ht="33" customHeight="1" x14ac:dyDescent="0.4">
      <c r="A234" s="125">
        <v>8906112611566</v>
      </c>
      <c r="B234" s="59" t="s">
        <v>52</v>
      </c>
      <c r="C234" s="59" t="s">
        <v>57</v>
      </c>
      <c r="D2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4" s="119" t="s">
        <v>752</v>
      </c>
      <c r="F234" s="76" t="s">
        <v>537</v>
      </c>
      <c r="G2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4" s="78">
        <v>155</v>
      </c>
      <c r="J234" s="52">
        <v>6.8</v>
      </c>
      <c r="K234" s="60">
        <f>Tabla3[[#This Row],[PRECIOS]]-Tabla3[[#This Row],[PRECIOS]]*10%</f>
        <v>6.12</v>
      </c>
      <c r="L234" s="101"/>
      <c r="M234" s="61"/>
      <c r="N234" s="55">
        <f>IFERROR(Tabla3[[#This Row],[PRECIOS]]-Tabla3[[#This Row],[PRECIOS]]*Tabla3[[#This Row],[% PRODUCTO]]," ")</f>
        <v>6.8</v>
      </c>
      <c r="O234" s="61"/>
      <c r="P234" s="55">
        <f>IFERROR(Tabla3[[#This Row],[OCULTAR2]]-Tabla3[[#This Row],[OCULTAR2]]*Tabla3[[#This Row],[% LÍNEA]]," ")</f>
        <v>6.8</v>
      </c>
      <c r="Q234" s="56">
        <f>IFERROR(Tabla3[[#This Row],[% PRODUCTO]]+Tabla3[[#This Row],[% LÍNEA]]," ")</f>
        <v>0</v>
      </c>
      <c r="R234" s="60">
        <f>Tabla3[[#This Row],[OCULTAR3]]</f>
        <v>6.8</v>
      </c>
      <c r="S234" s="60">
        <f>Tabla3[[#This Row],[PRECIO SIN %]]-Tabla3[[#This Row],[PRECIO SIN %]]*10%</f>
        <v>6.12</v>
      </c>
      <c r="T234" s="80">
        <f>(Tabla3[[#This Row],[PRECIO CON DESCT.]]-(Tabla3[[#This Row],[PRECIO CON DESCT.]]*$T$6))</f>
        <v>3.8555999999999999</v>
      </c>
      <c r="U234" s="96"/>
      <c r="V234" s="94">
        <f>Tabla3[[#This Row],[PRECIO %      en $]]*Tabla3[[#This Row],[PEDIDO ]]</f>
        <v>0</v>
      </c>
      <c r="W234" s="57">
        <f>Tabla3[[#This Row],[PRECIO CON DESCT.]]*Tabla3[[#This Row],[PEDIDO ]]</f>
        <v>0</v>
      </c>
      <c r="X234" s="58">
        <f>Tabla3[[#This Row],[PRECIO SIN %]]*Tabla3[[#This Row],[PEDIDO ]]</f>
        <v>0</v>
      </c>
      <c r="Y234" s="28"/>
      <c r="Z234" s="28"/>
      <c r="AA234" s="28"/>
      <c r="AB234" s="28"/>
      <c r="AC234" s="28"/>
      <c r="AD234" s="28"/>
      <c r="AE234" s="28"/>
      <c r="AF234" s="28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20"/>
    </row>
    <row r="235" spans="1:153" s="3" customFormat="1" ht="33" customHeight="1" x14ac:dyDescent="0.4">
      <c r="A235" s="124">
        <v>7800061001984</v>
      </c>
      <c r="B235" s="51" t="s">
        <v>52</v>
      </c>
      <c r="C235" s="51" t="s">
        <v>71</v>
      </c>
      <c r="D2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5" s="118" t="s">
        <v>753</v>
      </c>
      <c r="F235" s="75" t="s">
        <v>537</v>
      </c>
      <c r="G2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5" s="77">
        <v>221</v>
      </c>
      <c r="J235" s="52">
        <v>12.38889</v>
      </c>
      <c r="K235" s="53">
        <f>Tabla3[[#This Row],[PRECIOS]]-Tabla3[[#This Row],[PRECIOS]]*10%</f>
        <v>11.150001</v>
      </c>
      <c r="L235" s="101"/>
      <c r="M235" s="54"/>
      <c r="N235" s="55">
        <f>IFERROR(Tabla3[[#This Row],[PRECIOS]]-Tabla3[[#This Row],[PRECIOS]]*Tabla3[[#This Row],[% PRODUCTO]]," ")</f>
        <v>12.38889</v>
      </c>
      <c r="O235" s="54"/>
      <c r="P235" s="55">
        <f>IFERROR(Tabla3[[#This Row],[OCULTAR2]]-Tabla3[[#This Row],[OCULTAR2]]*Tabla3[[#This Row],[% LÍNEA]]," ")</f>
        <v>12.38889</v>
      </c>
      <c r="Q235" s="56">
        <f>IFERROR(Tabla3[[#This Row],[% PRODUCTO]]+Tabla3[[#This Row],[% LÍNEA]]," ")</f>
        <v>0</v>
      </c>
      <c r="R235" s="53">
        <f>Tabla3[[#This Row],[OCULTAR3]]</f>
        <v>12.38889</v>
      </c>
      <c r="S235" s="53">
        <f>Tabla3[[#This Row],[PRECIO SIN %]]-Tabla3[[#This Row],[PRECIO SIN %]]*10%</f>
        <v>11.150001</v>
      </c>
      <c r="T235" s="80">
        <f>(Tabla3[[#This Row],[PRECIO CON DESCT.]]-(Tabla3[[#This Row],[PRECIO CON DESCT.]]*$T$6))</f>
        <v>7.0245006299999995</v>
      </c>
      <c r="U235" s="96"/>
      <c r="V235" s="94">
        <f>Tabla3[[#This Row],[PRECIO %      en $]]*Tabla3[[#This Row],[PEDIDO ]]</f>
        <v>0</v>
      </c>
      <c r="W235" s="57">
        <f>Tabla3[[#This Row],[PRECIO CON DESCT.]]*Tabla3[[#This Row],[PEDIDO ]]</f>
        <v>0</v>
      </c>
      <c r="X235" s="58">
        <f>Tabla3[[#This Row],[PRECIO SIN %]]*Tabla3[[#This Row],[PEDIDO ]]</f>
        <v>0</v>
      </c>
      <c r="Y235" s="28"/>
      <c r="Z235" s="28"/>
      <c r="AA235" s="28"/>
      <c r="AB235" s="28"/>
      <c r="AC235" s="28"/>
      <c r="AD235" s="28"/>
      <c r="AE235" s="28"/>
      <c r="AF235" s="28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20"/>
    </row>
    <row r="236" spans="1:153" s="3" customFormat="1" ht="33" customHeight="1" x14ac:dyDescent="0.4">
      <c r="A236" s="125">
        <v>8906112611696</v>
      </c>
      <c r="B236" s="59" t="s">
        <v>52</v>
      </c>
      <c r="C236" s="59" t="s">
        <v>78</v>
      </c>
      <c r="D2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36" s="119" t="s">
        <v>754</v>
      </c>
      <c r="F236" s="76" t="s">
        <v>537</v>
      </c>
      <c r="G2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36" s="78">
        <v>12</v>
      </c>
      <c r="J236" s="52">
        <v>11.11111</v>
      </c>
      <c r="K236" s="60">
        <f>Tabla3[[#This Row],[PRECIOS]]-Tabla3[[#This Row],[PRECIOS]]*10%</f>
        <v>9.9999990000000007</v>
      </c>
      <c r="L236" s="101" t="s">
        <v>5327</v>
      </c>
      <c r="M236" s="61"/>
      <c r="N236" s="55">
        <f>IFERROR(Tabla3[[#This Row],[PRECIOS]]-Tabla3[[#This Row],[PRECIOS]]*Tabla3[[#This Row],[% PRODUCTO]]," ")</f>
        <v>11.11111</v>
      </c>
      <c r="O236" s="61"/>
      <c r="P236" s="55">
        <f>IFERROR(Tabla3[[#This Row],[OCULTAR2]]-Tabla3[[#This Row],[OCULTAR2]]*Tabla3[[#This Row],[% LÍNEA]]," ")</f>
        <v>11.11111</v>
      </c>
      <c r="Q236" s="56">
        <f>IFERROR(Tabla3[[#This Row],[% PRODUCTO]]+Tabla3[[#This Row],[% LÍNEA]]," ")</f>
        <v>0</v>
      </c>
      <c r="R236" s="60">
        <f>Tabla3[[#This Row],[OCULTAR3]]</f>
        <v>11.11111</v>
      </c>
      <c r="S236" s="60">
        <f>Tabla3[[#This Row],[PRECIO SIN %]]-Tabla3[[#This Row],[PRECIO SIN %]]*10%</f>
        <v>9.9999990000000007</v>
      </c>
      <c r="T236" s="80">
        <f>(Tabla3[[#This Row],[PRECIO CON DESCT.]]-(Tabla3[[#This Row],[PRECIO CON DESCT.]]*$T$6))</f>
        <v>6.2999993700000001</v>
      </c>
      <c r="U236" s="96"/>
      <c r="V236" s="94">
        <f>Tabla3[[#This Row],[PRECIO %      en $]]*Tabla3[[#This Row],[PEDIDO ]]</f>
        <v>0</v>
      </c>
      <c r="W236" s="57">
        <f>Tabla3[[#This Row],[PRECIO CON DESCT.]]*Tabla3[[#This Row],[PEDIDO ]]</f>
        <v>0</v>
      </c>
      <c r="X236" s="58">
        <f>Tabla3[[#This Row],[PRECIO SIN %]]*Tabla3[[#This Row],[PEDIDO ]]</f>
        <v>0</v>
      </c>
      <c r="Y236" s="28"/>
      <c r="Z236" s="28"/>
      <c r="AA236" s="28"/>
      <c r="AB236" s="28"/>
      <c r="AC236" s="28"/>
      <c r="AD236" s="28"/>
      <c r="AE236" s="28"/>
      <c r="AF236" s="28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20"/>
    </row>
    <row r="237" spans="1:153" s="3" customFormat="1" ht="33" customHeight="1" x14ac:dyDescent="0.4">
      <c r="A237" s="124">
        <v>7591243804409</v>
      </c>
      <c r="B237" s="51" t="s">
        <v>52</v>
      </c>
      <c r="C237" s="51" t="s">
        <v>108</v>
      </c>
      <c r="D2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37" s="118" t="s">
        <v>755</v>
      </c>
      <c r="F237" s="75" t="s">
        <v>537</v>
      </c>
      <c r="G2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7" s="77">
        <v>787</v>
      </c>
      <c r="J237" s="52">
        <v>6.5555599999999998</v>
      </c>
      <c r="K237" s="53">
        <f>Tabla3[[#This Row],[PRECIOS]]-Tabla3[[#This Row],[PRECIOS]]*10%</f>
        <v>5.900004</v>
      </c>
      <c r="L237" s="101"/>
      <c r="M237" s="54"/>
      <c r="N237" s="55">
        <f>IFERROR(Tabla3[[#This Row],[PRECIOS]]-Tabla3[[#This Row],[PRECIOS]]*Tabla3[[#This Row],[% PRODUCTO]]," ")</f>
        <v>6.5555599999999998</v>
      </c>
      <c r="O237" s="54"/>
      <c r="P237" s="55">
        <f>IFERROR(Tabla3[[#This Row],[OCULTAR2]]-Tabla3[[#This Row],[OCULTAR2]]*Tabla3[[#This Row],[% LÍNEA]]," ")</f>
        <v>6.5555599999999998</v>
      </c>
      <c r="Q237" s="56">
        <f>IFERROR(Tabla3[[#This Row],[% PRODUCTO]]+Tabla3[[#This Row],[% LÍNEA]]," ")</f>
        <v>0</v>
      </c>
      <c r="R237" s="53">
        <f>Tabla3[[#This Row],[OCULTAR3]]</f>
        <v>6.5555599999999998</v>
      </c>
      <c r="S237" s="53">
        <f>Tabla3[[#This Row],[PRECIO SIN %]]-Tabla3[[#This Row],[PRECIO SIN %]]*10%</f>
        <v>5.900004</v>
      </c>
      <c r="T237" s="80">
        <f>(Tabla3[[#This Row],[PRECIO CON DESCT.]]-(Tabla3[[#This Row],[PRECIO CON DESCT.]]*$T$6))</f>
        <v>3.7170025199999999</v>
      </c>
      <c r="U237" s="96"/>
      <c r="V237" s="94">
        <f>Tabla3[[#This Row],[PRECIO %      en $]]*Tabla3[[#This Row],[PEDIDO ]]</f>
        <v>0</v>
      </c>
      <c r="W237" s="57">
        <f>Tabla3[[#This Row],[PRECIO CON DESCT.]]*Tabla3[[#This Row],[PEDIDO ]]</f>
        <v>0</v>
      </c>
      <c r="X237" s="58">
        <f>Tabla3[[#This Row],[PRECIO SIN %]]*Tabla3[[#This Row],[PEDIDO ]]</f>
        <v>0</v>
      </c>
      <c r="Y237" s="28"/>
      <c r="Z237" s="28"/>
      <c r="AA237" s="28"/>
      <c r="AB237" s="28"/>
      <c r="AC237" s="28"/>
      <c r="AD237" s="28"/>
      <c r="AE237" s="28"/>
      <c r="AF237" s="28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20"/>
    </row>
    <row r="238" spans="1:153" s="3" customFormat="1" ht="33" customHeight="1" x14ac:dyDescent="0.4">
      <c r="A238" s="125">
        <v>8904187895935</v>
      </c>
      <c r="B238" s="59" t="s">
        <v>52</v>
      </c>
      <c r="C238" s="59" t="s">
        <v>63</v>
      </c>
      <c r="D2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8" s="119" t="s">
        <v>756</v>
      </c>
      <c r="F238" s="76" t="s">
        <v>537</v>
      </c>
      <c r="G2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8" s="78">
        <v>438</v>
      </c>
      <c r="J238" s="52">
        <v>1.6666700000000001</v>
      </c>
      <c r="K238" s="60">
        <f>Tabla3[[#This Row],[PRECIOS]]-Tabla3[[#This Row],[PRECIOS]]*10%</f>
        <v>1.500003</v>
      </c>
      <c r="L238" s="101"/>
      <c r="M238" s="61"/>
      <c r="N238" s="55">
        <f>IFERROR(Tabla3[[#This Row],[PRECIOS]]-Tabla3[[#This Row],[PRECIOS]]*Tabla3[[#This Row],[% PRODUCTO]]," ")</f>
        <v>1.6666700000000001</v>
      </c>
      <c r="O238" s="61"/>
      <c r="P238" s="55">
        <f>IFERROR(Tabla3[[#This Row],[OCULTAR2]]-Tabla3[[#This Row],[OCULTAR2]]*Tabla3[[#This Row],[% LÍNEA]]," ")</f>
        <v>1.6666700000000001</v>
      </c>
      <c r="Q238" s="56">
        <f>IFERROR(Tabla3[[#This Row],[% PRODUCTO]]+Tabla3[[#This Row],[% LÍNEA]]," ")</f>
        <v>0</v>
      </c>
      <c r="R238" s="60">
        <f>Tabla3[[#This Row],[OCULTAR3]]</f>
        <v>1.6666700000000001</v>
      </c>
      <c r="S238" s="60">
        <f>Tabla3[[#This Row],[PRECIO SIN %]]-Tabla3[[#This Row],[PRECIO SIN %]]*10%</f>
        <v>1.500003</v>
      </c>
      <c r="T238" s="80">
        <f>(Tabla3[[#This Row],[PRECIO CON DESCT.]]-(Tabla3[[#This Row],[PRECIO CON DESCT.]]*$T$6))</f>
        <v>0.94500189000000001</v>
      </c>
      <c r="U238" s="96"/>
      <c r="V238" s="94">
        <f>Tabla3[[#This Row],[PRECIO %      en $]]*Tabla3[[#This Row],[PEDIDO ]]</f>
        <v>0</v>
      </c>
      <c r="W238" s="57">
        <f>Tabla3[[#This Row],[PRECIO CON DESCT.]]*Tabla3[[#This Row],[PEDIDO ]]</f>
        <v>0</v>
      </c>
      <c r="X238" s="58">
        <f>Tabla3[[#This Row],[PRECIO SIN %]]*Tabla3[[#This Row],[PEDIDO ]]</f>
        <v>0</v>
      </c>
      <c r="Y238" s="28"/>
      <c r="Z238" s="28"/>
      <c r="AA238" s="28"/>
      <c r="AB238" s="28"/>
      <c r="AC238" s="28"/>
      <c r="AD238" s="28"/>
      <c r="AE238" s="28"/>
      <c r="AF238" s="28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20"/>
    </row>
    <row r="239" spans="1:153" s="3" customFormat="1" ht="33" customHeight="1" x14ac:dyDescent="0.4">
      <c r="A239" s="124">
        <v>7598455000315</v>
      </c>
      <c r="B239" s="51" t="s">
        <v>52</v>
      </c>
      <c r="C239" s="51" t="s">
        <v>58</v>
      </c>
      <c r="D2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39" s="118" t="s">
        <v>757</v>
      </c>
      <c r="F239" s="75" t="s">
        <v>537</v>
      </c>
      <c r="G2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9" s="77">
        <v>4842</v>
      </c>
      <c r="J239" s="52">
        <v>0.43332999999999999</v>
      </c>
      <c r="K239" s="53">
        <f>Tabla3[[#This Row],[PRECIOS]]-Tabla3[[#This Row],[PRECIOS]]*10%</f>
        <v>0.38999699999999998</v>
      </c>
      <c r="L239" s="101"/>
      <c r="M239" s="54"/>
      <c r="N239" s="55">
        <f>IFERROR(Tabla3[[#This Row],[PRECIOS]]-Tabla3[[#This Row],[PRECIOS]]*Tabla3[[#This Row],[% PRODUCTO]]," ")</f>
        <v>0.43332999999999999</v>
      </c>
      <c r="O239" s="54"/>
      <c r="P239" s="55">
        <f>IFERROR(Tabla3[[#This Row],[OCULTAR2]]-Tabla3[[#This Row],[OCULTAR2]]*Tabla3[[#This Row],[% LÍNEA]]," ")</f>
        <v>0.43332999999999999</v>
      </c>
      <c r="Q239" s="56">
        <f>IFERROR(Tabla3[[#This Row],[% PRODUCTO]]+Tabla3[[#This Row],[% LÍNEA]]," ")</f>
        <v>0</v>
      </c>
      <c r="R239" s="53">
        <f>Tabla3[[#This Row],[OCULTAR3]]</f>
        <v>0.43332999999999999</v>
      </c>
      <c r="S239" s="53">
        <f>Tabla3[[#This Row],[PRECIO SIN %]]-Tabla3[[#This Row],[PRECIO SIN %]]*10%</f>
        <v>0.38999699999999998</v>
      </c>
      <c r="T239" s="80">
        <f>(Tabla3[[#This Row],[PRECIO CON DESCT.]]-(Tabla3[[#This Row],[PRECIO CON DESCT.]]*$T$6))</f>
        <v>0.24569811</v>
      </c>
      <c r="U239" s="96"/>
      <c r="V239" s="94">
        <f>Tabla3[[#This Row],[PRECIO %      en $]]*Tabla3[[#This Row],[PEDIDO ]]</f>
        <v>0</v>
      </c>
      <c r="W239" s="57">
        <f>Tabla3[[#This Row],[PRECIO CON DESCT.]]*Tabla3[[#This Row],[PEDIDO ]]</f>
        <v>0</v>
      </c>
      <c r="X239" s="58">
        <f>Tabla3[[#This Row],[PRECIO SIN %]]*Tabla3[[#This Row],[PEDIDO ]]</f>
        <v>0</v>
      </c>
      <c r="Y239" s="28"/>
      <c r="Z239" s="28"/>
      <c r="AA239" s="28"/>
      <c r="AB239" s="28"/>
      <c r="AC239" s="28"/>
      <c r="AD239" s="28"/>
      <c r="AE239" s="28"/>
      <c r="AF239" s="28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20"/>
    </row>
    <row r="240" spans="1:153" s="3" customFormat="1" ht="33" customHeight="1" x14ac:dyDescent="0.4">
      <c r="A240" s="125">
        <v>8904187832251</v>
      </c>
      <c r="B240" s="59" t="s">
        <v>52</v>
      </c>
      <c r="C240" s="59" t="s">
        <v>63</v>
      </c>
      <c r="D2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0" s="119" t="s">
        <v>758</v>
      </c>
      <c r="F240" s="76" t="s">
        <v>537</v>
      </c>
      <c r="G2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0" s="78">
        <v>1684</v>
      </c>
      <c r="J240" s="52">
        <v>0.83333000000000002</v>
      </c>
      <c r="K240" s="60">
        <f>Tabla3[[#This Row],[PRECIOS]]-Tabla3[[#This Row],[PRECIOS]]*10%</f>
        <v>0.74999700000000002</v>
      </c>
      <c r="L240" s="101"/>
      <c r="M240" s="61"/>
      <c r="N240" s="55">
        <f>IFERROR(Tabla3[[#This Row],[PRECIOS]]-Tabla3[[#This Row],[PRECIOS]]*Tabla3[[#This Row],[% PRODUCTO]]," ")</f>
        <v>0.83333000000000002</v>
      </c>
      <c r="O240" s="61"/>
      <c r="P240" s="55">
        <f>IFERROR(Tabla3[[#This Row],[OCULTAR2]]-Tabla3[[#This Row],[OCULTAR2]]*Tabla3[[#This Row],[% LÍNEA]]," ")</f>
        <v>0.83333000000000002</v>
      </c>
      <c r="Q240" s="56">
        <f>IFERROR(Tabla3[[#This Row],[% PRODUCTO]]+Tabla3[[#This Row],[% LÍNEA]]," ")</f>
        <v>0</v>
      </c>
      <c r="R240" s="60">
        <f>Tabla3[[#This Row],[OCULTAR3]]</f>
        <v>0.83333000000000002</v>
      </c>
      <c r="S240" s="60">
        <f>Tabla3[[#This Row],[PRECIO SIN %]]-Tabla3[[#This Row],[PRECIO SIN %]]*10%</f>
        <v>0.74999700000000002</v>
      </c>
      <c r="T240" s="80">
        <f>(Tabla3[[#This Row],[PRECIO CON DESCT.]]-(Tabla3[[#This Row],[PRECIO CON DESCT.]]*$T$6))</f>
        <v>0.47249811000000003</v>
      </c>
      <c r="U240" s="96"/>
      <c r="V240" s="94">
        <f>Tabla3[[#This Row],[PRECIO %      en $]]*Tabla3[[#This Row],[PEDIDO ]]</f>
        <v>0</v>
      </c>
      <c r="W240" s="57">
        <f>Tabla3[[#This Row],[PRECIO CON DESCT.]]*Tabla3[[#This Row],[PEDIDO ]]</f>
        <v>0</v>
      </c>
      <c r="X240" s="58">
        <f>Tabla3[[#This Row],[PRECIO SIN %]]*Tabla3[[#This Row],[PEDIDO ]]</f>
        <v>0</v>
      </c>
      <c r="Y240" s="28"/>
      <c r="Z240" s="28"/>
      <c r="AA240" s="28"/>
      <c r="AB240" s="28"/>
      <c r="AC240" s="28"/>
      <c r="AD240" s="28"/>
      <c r="AE240" s="28"/>
      <c r="AF240" s="28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20"/>
    </row>
    <row r="241" spans="1:153" s="3" customFormat="1" ht="33" customHeight="1" x14ac:dyDescent="0.4">
      <c r="A241" s="124">
        <v>8906112611344</v>
      </c>
      <c r="B241" s="51" t="s">
        <v>52</v>
      </c>
      <c r="C241" s="51" t="s">
        <v>57</v>
      </c>
      <c r="D2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1" s="118" t="s">
        <v>759</v>
      </c>
      <c r="F241" s="75" t="s">
        <v>537</v>
      </c>
      <c r="G2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1" s="77">
        <v>1920</v>
      </c>
      <c r="J241" s="52">
        <v>0.46666999999999997</v>
      </c>
      <c r="K241" s="53">
        <f>Tabla3[[#This Row],[PRECIOS]]-Tabla3[[#This Row],[PRECIOS]]*10%</f>
        <v>0.42000299999999996</v>
      </c>
      <c r="L241" s="101"/>
      <c r="M241" s="54"/>
      <c r="N241" s="55">
        <f>IFERROR(Tabla3[[#This Row],[PRECIOS]]-Tabla3[[#This Row],[PRECIOS]]*Tabla3[[#This Row],[% PRODUCTO]]," ")</f>
        <v>0.46666999999999997</v>
      </c>
      <c r="O241" s="54"/>
      <c r="P241" s="55">
        <f>IFERROR(Tabla3[[#This Row],[OCULTAR2]]-Tabla3[[#This Row],[OCULTAR2]]*Tabla3[[#This Row],[% LÍNEA]]," ")</f>
        <v>0.46666999999999997</v>
      </c>
      <c r="Q241" s="56">
        <f>IFERROR(Tabla3[[#This Row],[% PRODUCTO]]+Tabla3[[#This Row],[% LÍNEA]]," ")</f>
        <v>0</v>
      </c>
      <c r="R241" s="53">
        <f>Tabla3[[#This Row],[OCULTAR3]]</f>
        <v>0.46666999999999997</v>
      </c>
      <c r="S241" s="53">
        <f>Tabla3[[#This Row],[PRECIO SIN %]]-Tabla3[[#This Row],[PRECIO SIN %]]*10%</f>
        <v>0.42000299999999996</v>
      </c>
      <c r="T241" s="80">
        <f>(Tabla3[[#This Row],[PRECIO CON DESCT.]]-(Tabla3[[#This Row],[PRECIO CON DESCT.]]*$T$6))</f>
        <v>0.26460189000000001</v>
      </c>
      <c r="U241" s="96"/>
      <c r="V241" s="94">
        <f>Tabla3[[#This Row],[PRECIO %      en $]]*Tabla3[[#This Row],[PEDIDO ]]</f>
        <v>0</v>
      </c>
      <c r="W241" s="57">
        <f>Tabla3[[#This Row],[PRECIO CON DESCT.]]*Tabla3[[#This Row],[PEDIDO ]]</f>
        <v>0</v>
      </c>
      <c r="X241" s="58">
        <f>Tabla3[[#This Row],[PRECIO SIN %]]*Tabla3[[#This Row],[PEDIDO ]]</f>
        <v>0</v>
      </c>
      <c r="Y241" s="28"/>
      <c r="Z241" s="28"/>
      <c r="AA241" s="28"/>
      <c r="AB241" s="28"/>
      <c r="AC241" s="28"/>
      <c r="AD241" s="28"/>
      <c r="AE241" s="28"/>
      <c r="AF241" s="28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20"/>
    </row>
    <row r="242" spans="1:153" s="3" customFormat="1" ht="33" customHeight="1" x14ac:dyDescent="0.4">
      <c r="A242" s="125">
        <v>8902396043444</v>
      </c>
      <c r="B242" s="59" t="s">
        <v>52</v>
      </c>
      <c r="C242" s="59" t="s">
        <v>116</v>
      </c>
      <c r="D2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2" s="119" t="s">
        <v>760</v>
      </c>
      <c r="F242" s="76" t="s">
        <v>537</v>
      </c>
      <c r="G2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2" s="78">
        <v>926</v>
      </c>
      <c r="J242" s="52">
        <v>0.36667</v>
      </c>
      <c r="K242" s="60">
        <f>Tabla3[[#This Row],[PRECIOS]]-Tabla3[[#This Row],[PRECIOS]]*10%</f>
        <v>0.33000299999999999</v>
      </c>
      <c r="L242" s="101"/>
      <c r="M242" s="61"/>
      <c r="N242" s="55">
        <f>IFERROR(Tabla3[[#This Row],[PRECIOS]]-Tabla3[[#This Row],[PRECIOS]]*Tabla3[[#This Row],[% PRODUCTO]]," ")</f>
        <v>0.36667</v>
      </c>
      <c r="O242" s="61"/>
      <c r="P242" s="55">
        <f>IFERROR(Tabla3[[#This Row],[OCULTAR2]]-Tabla3[[#This Row],[OCULTAR2]]*Tabla3[[#This Row],[% LÍNEA]]," ")</f>
        <v>0.36667</v>
      </c>
      <c r="Q242" s="56">
        <f>IFERROR(Tabla3[[#This Row],[% PRODUCTO]]+Tabla3[[#This Row],[% LÍNEA]]," ")</f>
        <v>0</v>
      </c>
      <c r="R242" s="60">
        <f>Tabla3[[#This Row],[OCULTAR3]]</f>
        <v>0.36667</v>
      </c>
      <c r="S242" s="60">
        <f>Tabla3[[#This Row],[PRECIO SIN %]]-Tabla3[[#This Row],[PRECIO SIN %]]*10%</f>
        <v>0.33000299999999999</v>
      </c>
      <c r="T242" s="80">
        <f>(Tabla3[[#This Row],[PRECIO CON DESCT.]]-(Tabla3[[#This Row],[PRECIO CON DESCT.]]*$T$6))</f>
        <v>0.20790188999999998</v>
      </c>
      <c r="U242" s="96"/>
      <c r="V242" s="94">
        <f>Tabla3[[#This Row],[PRECIO %      en $]]*Tabla3[[#This Row],[PEDIDO ]]</f>
        <v>0</v>
      </c>
      <c r="W242" s="57">
        <f>Tabla3[[#This Row],[PRECIO CON DESCT.]]*Tabla3[[#This Row],[PEDIDO ]]</f>
        <v>0</v>
      </c>
      <c r="X242" s="58">
        <f>Tabla3[[#This Row],[PRECIO SIN %]]*Tabla3[[#This Row],[PEDIDO ]]</f>
        <v>0</v>
      </c>
      <c r="Y242" s="28"/>
      <c r="Z242" s="28"/>
      <c r="AA242" s="28"/>
      <c r="AB242" s="28"/>
      <c r="AC242" s="28"/>
      <c r="AD242" s="28"/>
      <c r="AE242" s="28"/>
      <c r="AF242" s="28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20"/>
    </row>
    <row r="243" spans="1:153" s="3" customFormat="1" ht="33" customHeight="1" x14ac:dyDescent="0.4">
      <c r="A243" s="124">
        <v>7800061002011</v>
      </c>
      <c r="B243" s="51" t="s">
        <v>52</v>
      </c>
      <c r="C243" s="51" t="s">
        <v>71</v>
      </c>
      <c r="D2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3" s="118" t="s">
        <v>761</v>
      </c>
      <c r="F243" s="75" t="s">
        <v>537</v>
      </c>
      <c r="G2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3" s="77">
        <v>1</v>
      </c>
      <c r="J243" s="52">
        <v>0.54444000000000004</v>
      </c>
      <c r="K243" s="53">
        <f>Tabla3[[#This Row],[PRECIOS]]-Tabla3[[#This Row],[PRECIOS]]*10%</f>
        <v>0.48999600000000004</v>
      </c>
      <c r="L243" s="101"/>
      <c r="M243" s="54"/>
      <c r="N243" s="55">
        <f>IFERROR(Tabla3[[#This Row],[PRECIOS]]-Tabla3[[#This Row],[PRECIOS]]*Tabla3[[#This Row],[% PRODUCTO]]," ")</f>
        <v>0.54444000000000004</v>
      </c>
      <c r="O243" s="54"/>
      <c r="P243" s="55">
        <f>IFERROR(Tabla3[[#This Row],[OCULTAR2]]-Tabla3[[#This Row],[OCULTAR2]]*Tabla3[[#This Row],[% LÍNEA]]," ")</f>
        <v>0.54444000000000004</v>
      </c>
      <c r="Q243" s="56">
        <f>IFERROR(Tabla3[[#This Row],[% PRODUCTO]]+Tabla3[[#This Row],[% LÍNEA]]," ")</f>
        <v>0</v>
      </c>
      <c r="R243" s="53">
        <f>Tabla3[[#This Row],[OCULTAR3]]</f>
        <v>0.54444000000000004</v>
      </c>
      <c r="S243" s="53">
        <f>Tabla3[[#This Row],[PRECIO SIN %]]-Tabla3[[#This Row],[PRECIO SIN %]]*10%</f>
        <v>0.48999600000000004</v>
      </c>
      <c r="T243" s="80">
        <f>(Tabla3[[#This Row],[PRECIO CON DESCT.]]-(Tabla3[[#This Row],[PRECIO CON DESCT.]]*$T$6))</f>
        <v>0.30869748000000002</v>
      </c>
      <c r="U243" s="96"/>
      <c r="V243" s="94">
        <f>Tabla3[[#This Row],[PRECIO %      en $]]*Tabla3[[#This Row],[PEDIDO ]]</f>
        <v>0</v>
      </c>
      <c r="W243" s="57">
        <f>Tabla3[[#This Row],[PRECIO CON DESCT.]]*Tabla3[[#This Row],[PEDIDO ]]</f>
        <v>0</v>
      </c>
      <c r="X243" s="58">
        <f>Tabla3[[#This Row],[PRECIO SIN %]]*Tabla3[[#This Row],[PEDIDO ]]</f>
        <v>0</v>
      </c>
      <c r="Y243" s="28"/>
      <c r="Z243" s="28"/>
      <c r="AA243" s="28"/>
      <c r="AB243" s="28"/>
      <c r="AC243" s="28"/>
      <c r="AD243" s="28"/>
      <c r="AE243" s="28"/>
      <c r="AF243" s="28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20"/>
    </row>
    <row r="244" spans="1:153" s="3" customFormat="1" ht="33" customHeight="1" x14ac:dyDescent="0.4">
      <c r="A244" s="125">
        <v>736372827241</v>
      </c>
      <c r="B244" s="59" t="s">
        <v>52</v>
      </c>
      <c r="C244" s="59" t="s">
        <v>62</v>
      </c>
      <c r="D2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4" s="119" t="s">
        <v>762</v>
      </c>
      <c r="F244" s="76" t="s">
        <v>537</v>
      </c>
      <c r="G2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4" s="78">
        <v>1260</v>
      </c>
      <c r="J244" s="52">
        <v>0.43332999999999999</v>
      </c>
      <c r="K244" s="60">
        <f>Tabla3[[#This Row],[PRECIOS]]-Tabla3[[#This Row],[PRECIOS]]*10%</f>
        <v>0.38999699999999998</v>
      </c>
      <c r="L244" s="101"/>
      <c r="M244" s="61"/>
      <c r="N244" s="55">
        <f>IFERROR(Tabla3[[#This Row],[PRECIOS]]-Tabla3[[#This Row],[PRECIOS]]*Tabla3[[#This Row],[% PRODUCTO]]," ")</f>
        <v>0.43332999999999999</v>
      </c>
      <c r="O244" s="61"/>
      <c r="P244" s="55">
        <f>IFERROR(Tabla3[[#This Row],[OCULTAR2]]-Tabla3[[#This Row],[OCULTAR2]]*Tabla3[[#This Row],[% LÍNEA]]," ")</f>
        <v>0.43332999999999999</v>
      </c>
      <c r="Q244" s="56">
        <f>IFERROR(Tabla3[[#This Row],[% PRODUCTO]]+Tabla3[[#This Row],[% LÍNEA]]," ")</f>
        <v>0</v>
      </c>
      <c r="R244" s="60">
        <f>Tabla3[[#This Row],[OCULTAR3]]</f>
        <v>0.43332999999999999</v>
      </c>
      <c r="S244" s="60">
        <f>Tabla3[[#This Row],[PRECIO SIN %]]-Tabla3[[#This Row],[PRECIO SIN %]]*10%</f>
        <v>0.38999699999999998</v>
      </c>
      <c r="T244" s="80">
        <f>(Tabla3[[#This Row],[PRECIO CON DESCT.]]-(Tabla3[[#This Row],[PRECIO CON DESCT.]]*$T$6))</f>
        <v>0.24569811</v>
      </c>
      <c r="U244" s="96"/>
      <c r="V244" s="94">
        <f>Tabla3[[#This Row],[PRECIO %      en $]]*Tabla3[[#This Row],[PEDIDO ]]</f>
        <v>0</v>
      </c>
      <c r="W244" s="57">
        <f>Tabla3[[#This Row],[PRECIO CON DESCT.]]*Tabla3[[#This Row],[PEDIDO ]]</f>
        <v>0</v>
      </c>
      <c r="X244" s="58">
        <f>Tabla3[[#This Row],[PRECIO SIN %]]*Tabla3[[#This Row],[PEDIDO ]]</f>
        <v>0</v>
      </c>
      <c r="Y244" s="28"/>
      <c r="Z244" s="28"/>
      <c r="AA244" s="28"/>
      <c r="AB244" s="28"/>
      <c r="AC244" s="28"/>
      <c r="AD244" s="28"/>
      <c r="AE244" s="28"/>
      <c r="AF244" s="28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20"/>
    </row>
    <row r="245" spans="1:153" s="3" customFormat="1" ht="33" customHeight="1" x14ac:dyDescent="0.4">
      <c r="A245" s="124">
        <v>7598981001343</v>
      </c>
      <c r="B245" s="51" t="s">
        <v>52</v>
      </c>
      <c r="C245" s="51" t="s">
        <v>77</v>
      </c>
      <c r="D2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5" s="118" t="s">
        <v>763</v>
      </c>
      <c r="F245" s="75" t="s">
        <v>537</v>
      </c>
      <c r="G2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5" s="77">
        <v>27</v>
      </c>
      <c r="J245" s="52">
        <v>0.59</v>
      </c>
      <c r="K245" s="53">
        <f>Tabla3[[#This Row],[PRECIOS]]-Tabla3[[#This Row],[PRECIOS]]*10%</f>
        <v>0.53099999999999992</v>
      </c>
      <c r="L245" s="101"/>
      <c r="M245" s="54"/>
      <c r="N245" s="55">
        <f>IFERROR(Tabla3[[#This Row],[PRECIOS]]-Tabla3[[#This Row],[PRECIOS]]*Tabla3[[#This Row],[% PRODUCTO]]," ")</f>
        <v>0.59</v>
      </c>
      <c r="O245" s="54"/>
      <c r="P245" s="55">
        <f>IFERROR(Tabla3[[#This Row],[OCULTAR2]]-Tabla3[[#This Row],[OCULTAR2]]*Tabla3[[#This Row],[% LÍNEA]]," ")</f>
        <v>0.59</v>
      </c>
      <c r="Q245" s="56">
        <f>IFERROR(Tabla3[[#This Row],[% PRODUCTO]]+Tabla3[[#This Row],[% LÍNEA]]," ")</f>
        <v>0</v>
      </c>
      <c r="R245" s="53">
        <f>Tabla3[[#This Row],[OCULTAR3]]</f>
        <v>0.59</v>
      </c>
      <c r="S245" s="53">
        <f>Tabla3[[#This Row],[PRECIO SIN %]]-Tabla3[[#This Row],[PRECIO SIN %]]*10%</f>
        <v>0.53099999999999992</v>
      </c>
      <c r="T245" s="80">
        <f>(Tabla3[[#This Row],[PRECIO CON DESCT.]]-(Tabla3[[#This Row],[PRECIO CON DESCT.]]*$T$6))</f>
        <v>0.33452999999999994</v>
      </c>
      <c r="U245" s="96"/>
      <c r="V245" s="94">
        <f>Tabla3[[#This Row],[PRECIO %      en $]]*Tabla3[[#This Row],[PEDIDO ]]</f>
        <v>0</v>
      </c>
      <c r="W245" s="57">
        <f>Tabla3[[#This Row],[PRECIO CON DESCT.]]*Tabla3[[#This Row],[PEDIDO ]]</f>
        <v>0</v>
      </c>
      <c r="X245" s="58">
        <f>Tabla3[[#This Row],[PRECIO SIN %]]*Tabla3[[#This Row],[PEDIDO ]]</f>
        <v>0</v>
      </c>
      <c r="Y245" s="28"/>
      <c r="Z245" s="28"/>
      <c r="AA245" s="28"/>
      <c r="AB245" s="28"/>
      <c r="AC245" s="28"/>
      <c r="AD245" s="28"/>
      <c r="AE245" s="28"/>
      <c r="AF245" s="28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20"/>
    </row>
    <row r="246" spans="1:153" s="3" customFormat="1" ht="33" customHeight="1" x14ac:dyDescent="0.4">
      <c r="A246" s="125">
        <v>7707236126353</v>
      </c>
      <c r="B246" s="59" t="s">
        <v>52</v>
      </c>
      <c r="C246" s="59" t="s">
        <v>55</v>
      </c>
      <c r="D2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6" s="119" t="s">
        <v>764</v>
      </c>
      <c r="F246" s="76" t="s">
        <v>537</v>
      </c>
      <c r="G2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6" s="78">
        <v>101</v>
      </c>
      <c r="J246" s="52">
        <v>0.6</v>
      </c>
      <c r="K246" s="60">
        <f>Tabla3[[#This Row],[PRECIOS]]-Tabla3[[#This Row],[PRECIOS]]*10%</f>
        <v>0.54</v>
      </c>
      <c r="L246" s="101"/>
      <c r="M246" s="61"/>
      <c r="N246" s="55">
        <f>IFERROR(Tabla3[[#This Row],[PRECIOS]]-Tabla3[[#This Row],[PRECIOS]]*Tabla3[[#This Row],[% PRODUCTO]]," ")</f>
        <v>0.6</v>
      </c>
      <c r="O246" s="61"/>
      <c r="P246" s="55">
        <f>IFERROR(Tabla3[[#This Row],[OCULTAR2]]-Tabla3[[#This Row],[OCULTAR2]]*Tabla3[[#This Row],[% LÍNEA]]," ")</f>
        <v>0.6</v>
      </c>
      <c r="Q246" s="56">
        <f>IFERROR(Tabla3[[#This Row],[% PRODUCTO]]+Tabla3[[#This Row],[% LÍNEA]]," ")</f>
        <v>0</v>
      </c>
      <c r="R246" s="60">
        <f>Tabla3[[#This Row],[OCULTAR3]]</f>
        <v>0.6</v>
      </c>
      <c r="S246" s="60">
        <f>Tabla3[[#This Row],[PRECIO SIN %]]-Tabla3[[#This Row],[PRECIO SIN %]]*10%</f>
        <v>0.54</v>
      </c>
      <c r="T246" s="80">
        <f>(Tabla3[[#This Row],[PRECIO CON DESCT.]]-(Tabla3[[#This Row],[PRECIO CON DESCT.]]*$T$6))</f>
        <v>0.34020000000000006</v>
      </c>
      <c r="U246" s="96"/>
      <c r="V246" s="94">
        <f>Tabla3[[#This Row],[PRECIO %      en $]]*Tabla3[[#This Row],[PEDIDO ]]</f>
        <v>0</v>
      </c>
      <c r="W246" s="57">
        <f>Tabla3[[#This Row],[PRECIO CON DESCT.]]*Tabla3[[#This Row],[PEDIDO ]]</f>
        <v>0</v>
      </c>
      <c r="X246" s="58">
        <f>Tabla3[[#This Row],[PRECIO SIN %]]*Tabla3[[#This Row],[PEDIDO ]]</f>
        <v>0</v>
      </c>
      <c r="Y246" s="28"/>
      <c r="Z246" s="28"/>
      <c r="AA246" s="28"/>
      <c r="AB246" s="28"/>
      <c r="AC246" s="28"/>
      <c r="AD246" s="28"/>
      <c r="AE246" s="28"/>
      <c r="AF246" s="28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20"/>
    </row>
    <row r="247" spans="1:153" s="3" customFormat="1" ht="33" customHeight="1" x14ac:dyDescent="0.4">
      <c r="A247" s="124">
        <v>7598455000100</v>
      </c>
      <c r="B247" s="51" t="s">
        <v>52</v>
      </c>
      <c r="C247" s="51" t="s">
        <v>58</v>
      </c>
      <c r="D2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47" s="118" t="s">
        <v>765</v>
      </c>
      <c r="F247" s="75" t="s">
        <v>537</v>
      </c>
      <c r="G2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7" s="77">
        <v>549</v>
      </c>
      <c r="J247" s="52">
        <v>1.12222</v>
      </c>
      <c r="K247" s="53">
        <f>Tabla3[[#This Row],[PRECIOS]]-Tabla3[[#This Row],[PRECIOS]]*10%</f>
        <v>1.009998</v>
      </c>
      <c r="L247" s="101"/>
      <c r="M247" s="54"/>
      <c r="N247" s="55">
        <f>IFERROR(Tabla3[[#This Row],[PRECIOS]]-Tabla3[[#This Row],[PRECIOS]]*Tabla3[[#This Row],[% PRODUCTO]]," ")</f>
        <v>1.12222</v>
      </c>
      <c r="O247" s="54"/>
      <c r="P247" s="55">
        <f>IFERROR(Tabla3[[#This Row],[OCULTAR2]]-Tabla3[[#This Row],[OCULTAR2]]*Tabla3[[#This Row],[% LÍNEA]]," ")</f>
        <v>1.12222</v>
      </c>
      <c r="Q247" s="56">
        <f>IFERROR(Tabla3[[#This Row],[% PRODUCTO]]+Tabla3[[#This Row],[% LÍNEA]]," ")</f>
        <v>0</v>
      </c>
      <c r="R247" s="53">
        <f>Tabla3[[#This Row],[OCULTAR3]]</f>
        <v>1.12222</v>
      </c>
      <c r="S247" s="53">
        <f>Tabla3[[#This Row],[PRECIO SIN %]]-Tabla3[[#This Row],[PRECIO SIN %]]*10%</f>
        <v>1.009998</v>
      </c>
      <c r="T247" s="80">
        <f>(Tabla3[[#This Row],[PRECIO CON DESCT.]]-(Tabla3[[#This Row],[PRECIO CON DESCT.]]*$T$6))</f>
        <v>0.63629873999999997</v>
      </c>
      <c r="U247" s="96"/>
      <c r="V247" s="94">
        <f>Tabla3[[#This Row],[PRECIO %      en $]]*Tabla3[[#This Row],[PEDIDO ]]</f>
        <v>0</v>
      </c>
      <c r="W247" s="57">
        <f>Tabla3[[#This Row],[PRECIO CON DESCT.]]*Tabla3[[#This Row],[PEDIDO ]]</f>
        <v>0</v>
      </c>
      <c r="X247" s="58">
        <f>Tabla3[[#This Row],[PRECIO SIN %]]*Tabla3[[#This Row],[PEDIDO ]]</f>
        <v>0</v>
      </c>
      <c r="Y247" s="28"/>
      <c r="Z247" s="28"/>
      <c r="AA247" s="28"/>
      <c r="AB247" s="28"/>
      <c r="AC247" s="28"/>
      <c r="AD247" s="28"/>
      <c r="AE247" s="28"/>
      <c r="AF247" s="28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20"/>
    </row>
    <row r="248" spans="1:153" s="3" customFormat="1" ht="33" customHeight="1" x14ac:dyDescent="0.4">
      <c r="A248" s="125">
        <v>7598127001978</v>
      </c>
      <c r="B248" s="59" t="s">
        <v>52</v>
      </c>
      <c r="C248" s="59" t="s">
        <v>60</v>
      </c>
      <c r="D2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8" s="119" t="s">
        <v>766</v>
      </c>
      <c r="F248" s="76" t="s">
        <v>537</v>
      </c>
      <c r="G2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8" s="78">
        <v>745</v>
      </c>
      <c r="J248" s="52">
        <v>0.48888999999999999</v>
      </c>
      <c r="K248" s="60">
        <f>Tabla3[[#This Row],[PRECIOS]]-Tabla3[[#This Row],[PRECIOS]]*10%</f>
        <v>0.44000099999999998</v>
      </c>
      <c r="L248" s="101"/>
      <c r="M248" s="61"/>
      <c r="N248" s="55">
        <f>IFERROR(Tabla3[[#This Row],[PRECIOS]]-Tabla3[[#This Row],[PRECIOS]]*Tabla3[[#This Row],[% PRODUCTO]]," ")</f>
        <v>0.48888999999999999</v>
      </c>
      <c r="O248" s="61"/>
      <c r="P248" s="55">
        <f>IFERROR(Tabla3[[#This Row],[OCULTAR2]]-Tabla3[[#This Row],[OCULTAR2]]*Tabla3[[#This Row],[% LÍNEA]]," ")</f>
        <v>0.48888999999999999</v>
      </c>
      <c r="Q248" s="56">
        <f>IFERROR(Tabla3[[#This Row],[% PRODUCTO]]+Tabla3[[#This Row],[% LÍNEA]]," ")</f>
        <v>0</v>
      </c>
      <c r="R248" s="60">
        <f>Tabla3[[#This Row],[OCULTAR3]]</f>
        <v>0.48888999999999999</v>
      </c>
      <c r="S248" s="60">
        <f>Tabla3[[#This Row],[PRECIO SIN %]]-Tabla3[[#This Row],[PRECIO SIN %]]*10%</f>
        <v>0.44000099999999998</v>
      </c>
      <c r="T248" s="80">
        <f>(Tabla3[[#This Row],[PRECIO CON DESCT.]]-(Tabla3[[#This Row],[PRECIO CON DESCT.]]*$T$6))</f>
        <v>0.27720062999999995</v>
      </c>
      <c r="U248" s="96"/>
      <c r="V248" s="94">
        <f>Tabla3[[#This Row],[PRECIO %      en $]]*Tabla3[[#This Row],[PEDIDO ]]</f>
        <v>0</v>
      </c>
      <c r="W248" s="57">
        <f>Tabla3[[#This Row],[PRECIO CON DESCT.]]*Tabla3[[#This Row],[PEDIDO ]]</f>
        <v>0</v>
      </c>
      <c r="X248" s="58">
        <f>Tabla3[[#This Row],[PRECIO SIN %]]*Tabla3[[#This Row],[PEDIDO ]]</f>
        <v>0</v>
      </c>
      <c r="Y248" s="28"/>
      <c r="Z248" s="28"/>
      <c r="AA248" s="28"/>
      <c r="AB248" s="28"/>
      <c r="AC248" s="28"/>
      <c r="AD248" s="28"/>
      <c r="AE248" s="28"/>
      <c r="AF248" s="28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20"/>
    </row>
    <row r="249" spans="1:153" s="3" customFormat="1" ht="33" customHeight="1" x14ac:dyDescent="0.4">
      <c r="A249" s="124">
        <v>7598252001959</v>
      </c>
      <c r="B249" s="51" t="s">
        <v>52</v>
      </c>
      <c r="C249" s="51" t="s">
        <v>56</v>
      </c>
      <c r="D2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9" s="118" t="s">
        <v>767</v>
      </c>
      <c r="F249" s="75" t="s">
        <v>537</v>
      </c>
      <c r="G2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9" s="77">
        <v>817</v>
      </c>
      <c r="J249" s="52">
        <v>0.76666999999999996</v>
      </c>
      <c r="K249" s="53">
        <f>Tabla3[[#This Row],[PRECIOS]]-Tabla3[[#This Row],[PRECIOS]]*10%</f>
        <v>0.69000299999999992</v>
      </c>
      <c r="L249" s="101"/>
      <c r="M249" s="54"/>
      <c r="N249" s="55">
        <f>IFERROR(Tabla3[[#This Row],[PRECIOS]]-Tabla3[[#This Row],[PRECIOS]]*Tabla3[[#This Row],[% PRODUCTO]]," ")</f>
        <v>0.76666999999999996</v>
      </c>
      <c r="O249" s="54"/>
      <c r="P249" s="55">
        <f>IFERROR(Tabla3[[#This Row],[OCULTAR2]]-Tabla3[[#This Row],[OCULTAR2]]*Tabla3[[#This Row],[% LÍNEA]]," ")</f>
        <v>0.76666999999999996</v>
      </c>
      <c r="Q249" s="56">
        <f>IFERROR(Tabla3[[#This Row],[% PRODUCTO]]+Tabla3[[#This Row],[% LÍNEA]]," ")</f>
        <v>0</v>
      </c>
      <c r="R249" s="53">
        <f>Tabla3[[#This Row],[OCULTAR3]]</f>
        <v>0.76666999999999996</v>
      </c>
      <c r="S249" s="53">
        <f>Tabla3[[#This Row],[PRECIO SIN %]]-Tabla3[[#This Row],[PRECIO SIN %]]*10%</f>
        <v>0.69000299999999992</v>
      </c>
      <c r="T249" s="80">
        <f>(Tabla3[[#This Row],[PRECIO CON DESCT.]]-(Tabla3[[#This Row],[PRECIO CON DESCT.]]*$T$6))</f>
        <v>0.43470188999999998</v>
      </c>
      <c r="U249" s="96"/>
      <c r="V249" s="94">
        <f>Tabla3[[#This Row],[PRECIO %      en $]]*Tabla3[[#This Row],[PEDIDO ]]</f>
        <v>0</v>
      </c>
      <c r="W249" s="57">
        <f>Tabla3[[#This Row],[PRECIO CON DESCT.]]*Tabla3[[#This Row],[PEDIDO ]]</f>
        <v>0</v>
      </c>
      <c r="X249" s="58">
        <f>Tabla3[[#This Row],[PRECIO SIN %]]*Tabla3[[#This Row],[PEDIDO ]]</f>
        <v>0</v>
      </c>
      <c r="Y249" s="28"/>
      <c r="Z249" s="28"/>
      <c r="AA249" s="28"/>
      <c r="AB249" s="28"/>
      <c r="AC249" s="28"/>
      <c r="AD249" s="28"/>
      <c r="AE249" s="28"/>
      <c r="AF249" s="28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20"/>
    </row>
    <row r="250" spans="1:153" s="3" customFormat="1" ht="33" customHeight="1" x14ac:dyDescent="0.4">
      <c r="A250" s="125">
        <v>767461393903</v>
      </c>
      <c r="B250" s="59" t="s">
        <v>52</v>
      </c>
      <c r="C250" s="59" t="s">
        <v>124</v>
      </c>
      <c r="D2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0" s="119" t="s">
        <v>768</v>
      </c>
      <c r="F250" s="76" t="s">
        <v>537</v>
      </c>
      <c r="G2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0" s="78">
        <v>3496</v>
      </c>
      <c r="J250" s="52">
        <v>0.44444</v>
      </c>
      <c r="K250" s="60">
        <f>Tabla3[[#This Row],[PRECIOS]]-Tabla3[[#This Row],[PRECIOS]]*10%</f>
        <v>0.39999600000000002</v>
      </c>
      <c r="L250" s="101"/>
      <c r="M250" s="61"/>
      <c r="N250" s="55">
        <f>IFERROR(Tabla3[[#This Row],[PRECIOS]]-Tabla3[[#This Row],[PRECIOS]]*Tabla3[[#This Row],[% PRODUCTO]]," ")</f>
        <v>0.44444</v>
      </c>
      <c r="O250" s="61"/>
      <c r="P250" s="55">
        <f>IFERROR(Tabla3[[#This Row],[OCULTAR2]]-Tabla3[[#This Row],[OCULTAR2]]*Tabla3[[#This Row],[% LÍNEA]]," ")</f>
        <v>0.44444</v>
      </c>
      <c r="Q250" s="56">
        <f>IFERROR(Tabla3[[#This Row],[% PRODUCTO]]+Tabla3[[#This Row],[% LÍNEA]]," ")</f>
        <v>0</v>
      </c>
      <c r="R250" s="60">
        <f>Tabla3[[#This Row],[OCULTAR3]]</f>
        <v>0.44444</v>
      </c>
      <c r="S250" s="60">
        <f>Tabla3[[#This Row],[PRECIO SIN %]]-Tabla3[[#This Row],[PRECIO SIN %]]*10%</f>
        <v>0.39999600000000002</v>
      </c>
      <c r="T250" s="80">
        <f>(Tabla3[[#This Row],[PRECIO CON DESCT.]]-(Tabla3[[#This Row],[PRECIO CON DESCT.]]*$T$6))</f>
        <v>0.25199748</v>
      </c>
      <c r="U250" s="96"/>
      <c r="V250" s="94">
        <f>Tabla3[[#This Row],[PRECIO %      en $]]*Tabla3[[#This Row],[PEDIDO ]]</f>
        <v>0</v>
      </c>
      <c r="W250" s="57">
        <f>Tabla3[[#This Row],[PRECIO CON DESCT.]]*Tabla3[[#This Row],[PEDIDO ]]</f>
        <v>0</v>
      </c>
      <c r="X250" s="58">
        <f>Tabla3[[#This Row],[PRECIO SIN %]]*Tabla3[[#This Row],[PEDIDO ]]</f>
        <v>0</v>
      </c>
      <c r="Y250" s="28"/>
      <c r="Z250" s="28"/>
      <c r="AA250" s="28"/>
      <c r="AB250" s="28"/>
      <c r="AC250" s="28"/>
      <c r="AD250" s="28"/>
      <c r="AE250" s="28"/>
      <c r="AF250" s="28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20"/>
    </row>
    <row r="251" spans="1:153" s="3" customFormat="1" ht="33" customHeight="1" x14ac:dyDescent="0.4">
      <c r="A251" s="124">
        <v>7598455000353</v>
      </c>
      <c r="B251" s="51" t="s">
        <v>52</v>
      </c>
      <c r="C251" s="51" t="s">
        <v>58</v>
      </c>
      <c r="D2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51" s="118" t="s">
        <v>769</v>
      </c>
      <c r="F251" s="75" t="s">
        <v>537</v>
      </c>
      <c r="G2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1" s="77">
        <v>490</v>
      </c>
      <c r="J251" s="52">
        <v>0.72221999999999997</v>
      </c>
      <c r="K251" s="53">
        <f>Tabla3[[#This Row],[PRECIOS]]-Tabla3[[#This Row],[PRECIOS]]*10%</f>
        <v>0.64999799999999996</v>
      </c>
      <c r="L251" s="101"/>
      <c r="M251" s="54"/>
      <c r="N251" s="55">
        <f>IFERROR(Tabla3[[#This Row],[PRECIOS]]-Tabla3[[#This Row],[PRECIOS]]*Tabla3[[#This Row],[% PRODUCTO]]," ")</f>
        <v>0.72221999999999997</v>
      </c>
      <c r="O251" s="54"/>
      <c r="P251" s="55">
        <f>IFERROR(Tabla3[[#This Row],[OCULTAR2]]-Tabla3[[#This Row],[OCULTAR2]]*Tabla3[[#This Row],[% LÍNEA]]," ")</f>
        <v>0.72221999999999997</v>
      </c>
      <c r="Q251" s="56">
        <f>IFERROR(Tabla3[[#This Row],[% PRODUCTO]]+Tabla3[[#This Row],[% LÍNEA]]," ")</f>
        <v>0</v>
      </c>
      <c r="R251" s="53">
        <f>Tabla3[[#This Row],[OCULTAR3]]</f>
        <v>0.72221999999999997</v>
      </c>
      <c r="S251" s="53">
        <f>Tabla3[[#This Row],[PRECIO SIN %]]-Tabla3[[#This Row],[PRECIO SIN %]]*10%</f>
        <v>0.64999799999999996</v>
      </c>
      <c r="T251" s="80">
        <f>(Tabla3[[#This Row],[PRECIO CON DESCT.]]-(Tabla3[[#This Row],[PRECIO CON DESCT.]]*$T$6))</f>
        <v>0.40949873999999997</v>
      </c>
      <c r="U251" s="96"/>
      <c r="V251" s="94">
        <f>Tabla3[[#This Row],[PRECIO %      en $]]*Tabla3[[#This Row],[PEDIDO ]]</f>
        <v>0</v>
      </c>
      <c r="W251" s="57">
        <f>Tabla3[[#This Row],[PRECIO CON DESCT.]]*Tabla3[[#This Row],[PEDIDO ]]</f>
        <v>0</v>
      </c>
      <c r="X251" s="58">
        <f>Tabla3[[#This Row],[PRECIO SIN %]]*Tabla3[[#This Row],[PEDIDO ]]</f>
        <v>0</v>
      </c>
      <c r="Y251" s="28"/>
      <c r="Z251" s="28"/>
      <c r="AA251" s="28"/>
      <c r="AB251" s="28"/>
      <c r="AC251" s="28"/>
      <c r="AD251" s="28"/>
      <c r="AE251" s="28"/>
      <c r="AF251" s="28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20"/>
    </row>
    <row r="252" spans="1:153" s="3" customFormat="1" ht="33" customHeight="1" x14ac:dyDescent="0.4">
      <c r="A252" s="125">
        <v>7598127001985</v>
      </c>
      <c r="B252" s="59" t="s">
        <v>52</v>
      </c>
      <c r="C252" s="59" t="s">
        <v>60</v>
      </c>
      <c r="D2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2" s="119" t="s">
        <v>770</v>
      </c>
      <c r="F252" s="76" t="s">
        <v>537</v>
      </c>
      <c r="G2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2" s="78">
        <v>1280</v>
      </c>
      <c r="J252" s="52">
        <v>0.35555999999999999</v>
      </c>
      <c r="K252" s="60">
        <f>Tabla3[[#This Row],[PRECIOS]]-Tabla3[[#This Row],[PRECIOS]]*10%</f>
        <v>0.32000400000000001</v>
      </c>
      <c r="L252" s="101"/>
      <c r="M252" s="61"/>
      <c r="N252" s="55">
        <f>IFERROR(Tabla3[[#This Row],[PRECIOS]]-Tabla3[[#This Row],[PRECIOS]]*Tabla3[[#This Row],[% PRODUCTO]]," ")</f>
        <v>0.35555999999999999</v>
      </c>
      <c r="O252" s="61"/>
      <c r="P252" s="55">
        <f>IFERROR(Tabla3[[#This Row],[OCULTAR2]]-Tabla3[[#This Row],[OCULTAR2]]*Tabla3[[#This Row],[% LÍNEA]]," ")</f>
        <v>0.35555999999999999</v>
      </c>
      <c r="Q252" s="56">
        <f>IFERROR(Tabla3[[#This Row],[% PRODUCTO]]+Tabla3[[#This Row],[% LÍNEA]]," ")</f>
        <v>0</v>
      </c>
      <c r="R252" s="60">
        <f>Tabla3[[#This Row],[OCULTAR3]]</f>
        <v>0.35555999999999999</v>
      </c>
      <c r="S252" s="60">
        <f>Tabla3[[#This Row],[PRECIO SIN %]]-Tabla3[[#This Row],[PRECIO SIN %]]*10%</f>
        <v>0.32000400000000001</v>
      </c>
      <c r="T252" s="80">
        <f>(Tabla3[[#This Row],[PRECIO CON DESCT.]]-(Tabla3[[#This Row],[PRECIO CON DESCT.]]*$T$6))</f>
        <v>0.20160252000000001</v>
      </c>
      <c r="U252" s="96"/>
      <c r="V252" s="94">
        <f>Tabla3[[#This Row],[PRECIO %      en $]]*Tabla3[[#This Row],[PEDIDO ]]</f>
        <v>0</v>
      </c>
      <c r="W252" s="57">
        <f>Tabla3[[#This Row],[PRECIO CON DESCT.]]*Tabla3[[#This Row],[PEDIDO ]]</f>
        <v>0</v>
      </c>
      <c r="X252" s="58">
        <f>Tabla3[[#This Row],[PRECIO SIN %]]*Tabla3[[#This Row],[PEDIDO ]]</f>
        <v>0</v>
      </c>
      <c r="Y252" s="28"/>
      <c r="Z252" s="28"/>
      <c r="AA252" s="28"/>
      <c r="AB252" s="28"/>
      <c r="AC252" s="28"/>
      <c r="AD252" s="28"/>
      <c r="AE252" s="28"/>
      <c r="AF252" s="28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20"/>
    </row>
    <row r="253" spans="1:153" s="3" customFormat="1" ht="33" customHeight="1" x14ac:dyDescent="0.4">
      <c r="A253" s="124">
        <v>7599608003214</v>
      </c>
      <c r="B253" s="51" t="s">
        <v>52</v>
      </c>
      <c r="C253" s="51" t="s">
        <v>86</v>
      </c>
      <c r="D2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3" s="118" t="s">
        <v>771</v>
      </c>
      <c r="F253" s="75" t="s">
        <v>537</v>
      </c>
      <c r="G2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3" s="77">
        <v>2</v>
      </c>
      <c r="J253" s="52">
        <v>0.67778000000000005</v>
      </c>
      <c r="K253" s="53">
        <f>Tabla3[[#This Row],[PRECIOS]]-Tabla3[[#This Row],[PRECIOS]]*10%</f>
        <v>0.61000200000000004</v>
      </c>
      <c r="L253" s="101"/>
      <c r="M253" s="54"/>
      <c r="N253" s="55">
        <f>IFERROR(Tabla3[[#This Row],[PRECIOS]]-Tabla3[[#This Row],[PRECIOS]]*Tabla3[[#This Row],[% PRODUCTO]]," ")</f>
        <v>0.67778000000000005</v>
      </c>
      <c r="O253" s="54"/>
      <c r="P253" s="55">
        <f>IFERROR(Tabla3[[#This Row],[OCULTAR2]]-Tabla3[[#This Row],[OCULTAR2]]*Tabla3[[#This Row],[% LÍNEA]]," ")</f>
        <v>0.67778000000000005</v>
      </c>
      <c r="Q253" s="56">
        <f>IFERROR(Tabla3[[#This Row],[% PRODUCTO]]+Tabla3[[#This Row],[% LÍNEA]]," ")</f>
        <v>0</v>
      </c>
      <c r="R253" s="53">
        <f>Tabla3[[#This Row],[OCULTAR3]]</f>
        <v>0.67778000000000005</v>
      </c>
      <c r="S253" s="53">
        <f>Tabla3[[#This Row],[PRECIO SIN %]]-Tabla3[[#This Row],[PRECIO SIN %]]*10%</f>
        <v>0.61000200000000004</v>
      </c>
      <c r="T253" s="80">
        <f>(Tabla3[[#This Row],[PRECIO CON DESCT.]]-(Tabla3[[#This Row],[PRECIO CON DESCT.]]*$T$6))</f>
        <v>0.38430126000000003</v>
      </c>
      <c r="U253" s="96"/>
      <c r="V253" s="94">
        <f>Tabla3[[#This Row],[PRECIO %      en $]]*Tabla3[[#This Row],[PEDIDO ]]</f>
        <v>0</v>
      </c>
      <c r="W253" s="57">
        <f>Tabla3[[#This Row],[PRECIO CON DESCT.]]*Tabla3[[#This Row],[PEDIDO ]]</f>
        <v>0</v>
      </c>
      <c r="X253" s="58">
        <f>Tabla3[[#This Row],[PRECIO SIN %]]*Tabla3[[#This Row],[PEDIDO ]]</f>
        <v>0</v>
      </c>
      <c r="Y253" s="28"/>
      <c r="Z253" s="28"/>
      <c r="AA253" s="28"/>
      <c r="AB253" s="28"/>
      <c r="AC253" s="28"/>
      <c r="AD253" s="28"/>
      <c r="AE253" s="28"/>
      <c r="AF253" s="28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20"/>
    </row>
    <row r="254" spans="1:153" s="3" customFormat="1" ht="33" customHeight="1" x14ac:dyDescent="0.4">
      <c r="A254" s="125">
        <v>7800061240109</v>
      </c>
      <c r="B254" s="59" t="s">
        <v>52</v>
      </c>
      <c r="C254" s="59" t="s">
        <v>71</v>
      </c>
      <c r="D2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4" s="119" t="s">
        <v>772</v>
      </c>
      <c r="F254" s="76" t="s">
        <v>537</v>
      </c>
      <c r="G2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4" s="78">
        <v>291</v>
      </c>
      <c r="J254" s="52">
        <v>1.68889</v>
      </c>
      <c r="K254" s="60">
        <f>Tabla3[[#This Row],[PRECIOS]]-Tabla3[[#This Row],[PRECIOS]]*10%</f>
        <v>1.5200009999999999</v>
      </c>
      <c r="L254" s="101"/>
      <c r="M254" s="61"/>
      <c r="N254" s="55">
        <f>IFERROR(Tabla3[[#This Row],[PRECIOS]]-Tabla3[[#This Row],[PRECIOS]]*Tabla3[[#This Row],[% PRODUCTO]]," ")</f>
        <v>1.68889</v>
      </c>
      <c r="O254" s="61"/>
      <c r="P254" s="55">
        <f>IFERROR(Tabla3[[#This Row],[OCULTAR2]]-Tabla3[[#This Row],[OCULTAR2]]*Tabla3[[#This Row],[% LÍNEA]]," ")</f>
        <v>1.68889</v>
      </c>
      <c r="Q254" s="56">
        <f>IFERROR(Tabla3[[#This Row],[% PRODUCTO]]+Tabla3[[#This Row],[% LÍNEA]]," ")</f>
        <v>0</v>
      </c>
      <c r="R254" s="60">
        <f>Tabla3[[#This Row],[OCULTAR3]]</f>
        <v>1.68889</v>
      </c>
      <c r="S254" s="60">
        <f>Tabla3[[#This Row],[PRECIO SIN %]]-Tabla3[[#This Row],[PRECIO SIN %]]*10%</f>
        <v>1.5200009999999999</v>
      </c>
      <c r="T254" s="80">
        <f>(Tabla3[[#This Row],[PRECIO CON DESCT.]]-(Tabla3[[#This Row],[PRECIO CON DESCT.]]*$T$6))</f>
        <v>0.95760062999999995</v>
      </c>
      <c r="U254" s="96"/>
      <c r="V254" s="94">
        <f>Tabla3[[#This Row],[PRECIO %      en $]]*Tabla3[[#This Row],[PEDIDO ]]</f>
        <v>0</v>
      </c>
      <c r="W254" s="57">
        <f>Tabla3[[#This Row],[PRECIO CON DESCT.]]*Tabla3[[#This Row],[PEDIDO ]]</f>
        <v>0</v>
      </c>
      <c r="X254" s="58">
        <f>Tabla3[[#This Row],[PRECIO SIN %]]*Tabla3[[#This Row],[PEDIDO ]]</f>
        <v>0</v>
      </c>
      <c r="Y254" s="28"/>
      <c r="Z254" s="28"/>
      <c r="AA254" s="28"/>
      <c r="AB254" s="28"/>
      <c r="AC254" s="28"/>
      <c r="AD254" s="28"/>
      <c r="AE254" s="28"/>
      <c r="AF254" s="28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20"/>
    </row>
    <row r="255" spans="1:153" s="3" customFormat="1" ht="33" customHeight="1" x14ac:dyDescent="0.4">
      <c r="A255" s="124">
        <v>8904187876378</v>
      </c>
      <c r="B255" s="51" t="s">
        <v>52</v>
      </c>
      <c r="C255" s="51" t="s">
        <v>81</v>
      </c>
      <c r="D2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5" s="118" t="s">
        <v>773</v>
      </c>
      <c r="F255" s="75" t="s">
        <v>537</v>
      </c>
      <c r="G2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5" s="77">
        <v>96</v>
      </c>
      <c r="J255" s="52">
        <v>2.8666700000000001</v>
      </c>
      <c r="K255" s="53">
        <f>Tabla3[[#This Row],[PRECIOS]]-Tabla3[[#This Row],[PRECIOS]]*10%</f>
        <v>2.580003</v>
      </c>
      <c r="L255" s="101"/>
      <c r="M255" s="54"/>
      <c r="N255" s="55">
        <f>IFERROR(Tabla3[[#This Row],[PRECIOS]]-Tabla3[[#This Row],[PRECIOS]]*Tabla3[[#This Row],[% PRODUCTO]]," ")</f>
        <v>2.8666700000000001</v>
      </c>
      <c r="O255" s="54"/>
      <c r="P255" s="55">
        <f>IFERROR(Tabla3[[#This Row],[OCULTAR2]]-Tabla3[[#This Row],[OCULTAR2]]*Tabla3[[#This Row],[% LÍNEA]]," ")</f>
        <v>2.8666700000000001</v>
      </c>
      <c r="Q255" s="56">
        <f>IFERROR(Tabla3[[#This Row],[% PRODUCTO]]+Tabla3[[#This Row],[% LÍNEA]]," ")</f>
        <v>0</v>
      </c>
      <c r="R255" s="53">
        <f>Tabla3[[#This Row],[OCULTAR3]]</f>
        <v>2.8666700000000001</v>
      </c>
      <c r="S255" s="53">
        <f>Tabla3[[#This Row],[PRECIO SIN %]]-Tabla3[[#This Row],[PRECIO SIN %]]*10%</f>
        <v>2.580003</v>
      </c>
      <c r="T255" s="80">
        <f>(Tabla3[[#This Row],[PRECIO CON DESCT.]]-(Tabla3[[#This Row],[PRECIO CON DESCT.]]*$T$6))</f>
        <v>1.62540189</v>
      </c>
      <c r="U255" s="96"/>
      <c r="V255" s="94">
        <f>Tabla3[[#This Row],[PRECIO %      en $]]*Tabla3[[#This Row],[PEDIDO ]]</f>
        <v>0</v>
      </c>
      <c r="W255" s="57">
        <f>Tabla3[[#This Row],[PRECIO CON DESCT.]]*Tabla3[[#This Row],[PEDIDO ]]</f>
        <v>0</v>
      </c>
      <c r="X255" s="58">
        <f>Tabla3[[#This Row],[PRECIO SIN %]]*Tabla3[[#This Row],[PEDIDO ]]</f>
        <v>0</v>
      </c>
      <c r="Y255" s="28"/>
      <c r="Z255" s="28"/>
      <c r="AA255" s="28"/>
      <c r="AB255" s="28"/>
      <c r="AC255" s="28"/>
      <c r="AD255" s="28"/>
      <c r="AE255" s="28"/>
      <c r="AF255" s="28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20"/>
    </row>
    <row r="256" spans="1:153" s="3" customFormat="1" ht="33" customHeight="1" x14ac:dyDescent="0.4">
      <c r="A256" s="125">
        <v>7598677000735</v>
      </c>
      <c r="B256" s="59" t="s">
        <v>52</v>
      </c>
      <c r="C256" s="59" t="s">
        <v>125</v>
      </c>
      <c r="D2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6" s="119" t="s">
        <v>774</v>
      </c>
      <c r="F256" s="76" t="s">
        <v>537</v>
      </c>
      <c r="G2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6" s="78">
        <v>63</v>
      </c>
      <c r="J256" s="52">
        <v>10.16667</v>
      </c>
      <c r="K256" s="60">
        <f>Tabla3[[#This Row],[PRECIOS]]-Tabla3[[#This Row],[PRECIOS]]*10%</f>
        <v>9.1500029999999999</v>
      </c>
      <c r="L256" s="101"/>
      <c r="M256" s="61"/>
      <c r="N256" s="55">
        <f>IFERROR(Tabla3[[#This Row],[PRECIOS]]-Tabla3[[#This Row],[PRECIOS]]*Tabla3[[#This Row],[% PRODUCTO]]," ")</f>
        <v>10.16667</v>
      </c>
      <c r="O256" s="61"/>
      <c r="P256" s="55">
        <f>IFERROR(Tabla3[[#This Row],[OCULTAR2]]-Tabla3[[#This Row],[OCULTAR2]]*Tabla3[[#This Row],[% LÍNEA]]," ")</f>
        <v>10.16667</v>
      </c>
      <c r="Q256" s="56">
        <f>IFERROR(Tabla3[[#This Row],[% PRODUCTO]]+Tabla3[[#This Row],[% LÍNEA]]," ")</f>
        <v>0</v>
      </c>
      <c r="R256" s="60">
        <f>Tabla3[[#This Row],[OCULTAR3]]</f>
        <v>10.16667</v>
      </c>
      <c r="S256" s="60">
        <f>Tabla3[[#This Row],[PRECIO SIN %]]-Tabla3[[#This Row],[PRECIO SIN %]]*10%</f>
        <v>9.1500029999999999</v>
      </c>
      <c r="T256" s="80">
        <f>(Tabla3[[#This Row],[PRECIO CON DESCT.]]-(Tabla3[[#This Row],[PRECIO CON DESCT.]]*$T$6))</f>
        <v>5.76450189</v>
      </c>
      <c r="U256" s="96"/>
      <c r="V256" s="94">
        <f>Tabla3[[#This Row],[PRECIO %      en $]]*Tabla3[[#This Row],[PEDIDO ]]</f>
        <v>0</v>
      </c>
      <c r="W256" s="57">
        <f>Tabla3[[#This Row],[PRECIO CON DESCT.]]*Tabla3[[#This Row],[PEDIDO ]]</f>
        <v>0</v>
      </c>
      <c r="X256" s="58">
        <f>Tabla3[[#This Row],[PRECIO SIN %]]*Tabla3[[#This Row],[PEDIDO ]]</f>
        <v>0</v>
      </c>
      <c r="Y256" s="28"/>
      <c r="Z256" s="28"/>
      <c r="AA256" s="28"/>
      <c r="AB256" s="28"/>
      <c r="AC256" s="28"/>
      <c r="AD256" s="28"/>
      <c r="AE256" s="28"/>
      <c r="AF256" s="28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20"/>
    </row>
    <row r="257" spans="1:153" s="3" customFormat="1" ht="33" customHeight="1" x14ac:dyDescent="0.4">
      <c r="A257" s="124">
        <v>8904187827363</v>
      </c>
      <c r="B257" s="51" t="s">
        <v>52</v>
      </c>
      <c r="C257" s="51" t="s">
        <v>81</v>
      </c>
      <c r="D2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7" s="118" t="s">
        <v>775</v>
      </c>
      <c r="F257" s="75" t="s">
        <v>537</v>
      </c>
      <c r="G2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7" s="77">
        <v>81</v>
      </c>
      <c r="J257" s="52">
        <v>2.38889</v>
      </c>
      <c r="K257" s="53">
        <f>Tabla3[[#This Row],[PRECIOS]]-Tabla3[[#This Row],[PRECIOS]]*10%</f>
        <v>2.1500010000000001</v>
      </c>
      <c r="L257" s="101"/>
      <c r="M257" s="54"/>
      <c r="N257" s="55">
        <f>IFERROR(Tabla3[[#This Row],[PRECIOS]]-Tabla3[[#This Row],[PRECIOS]]*Tabla3[[#This Row],[% PRODUCTO]]," ")</f>
        <v>2.38889</v>
      </c>
      <c r="O257" s="54"/>
      <c r="P257" s="55">
        <f>IFERROR(Tabla3[[#This Row],[OCULTAR2]]-Tabla3[[#This Row],[OCULTAR2]]*Tabla3[[#This Row],[% LÍNEA]]," ")</f>
        <v>2.38889</v>
      </c>
      <c r="Q257" s="56">
        <f>IFERROR(Tabla3[[#This Row],[% PRODUCTO]]+Tabla3[[#This Row],[% LÍNEA]]," ")</f>
        <v>0</v>
      </c>
      <c r="R257" s="53">
        <f>Tabla3[[#This Row],[OCULTAR3]]</f>
        <v>2.38889</v>
      </c>
      <c r="S257" s="53">
        <f>Tabla3[[#This Row],[PRECIO SIN %]]-Tabla3[[#This Row],[PRECIO SIN %]]*10%</f>
        <v>2.1500010000000001</v>
      </c>
      <c r="T257" s="80">
        <f>(Tabla3[[#This Row],[PRECIO CON DESCT.]]-(Tabla3[[#This Row],[PRECIO CON DESCT.]]*$T$6))</f>
        <v>1.35450063</v>
      </c>
      <c r="U257" s="96"/>
      <c r="V257" s="94">
        <f>Tabla3[[#This Row],[PRECIO %      en $]]*Tabla3[[#This Row],[PEDIDO ]]</f>
        <v>0</v>
      </c>
      <c r="W257" s="57">
        <f>Tabla3[[#This Row],[PRECIO CON DESCT.]]*Tabla3[[#This Row],[PEDIDO ]]</f>
        <v>0</v>
      </c>
      <c r="X257" s="58">
        <f>Tabla3[[#This Row],[PRECIO SIN %]]*Tabla3[[#This Row],[PEDIDO ]]</f>
        <v>0</v>
      </c>
      <c r="Y257" s="28"/>
      <c r="Z257" s="28"/>
      <c r="AA257" s="28"/>
      <c r="AB257" s="28"/>
      <c r="AC257" s="28"/>
      <c r="AD257" s="28"/>
      <c r="AE257" s="28"/>
      <c r="AF257" s="28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20"/>
    </row>
    <row r="258" spans="1:153" s="3" customFormat="1" ht="33" customHeight="1" x14ac:dyDescent="0.4">
      <c r="A258" s="125">
        <v>7800061000741</v>
      </c>
      <c r="B258" s="59" t="s">
        <v>52</v>
      </c>
      <c r="C258" s="59" t="s">
        <v>71</v>
      </c>
      <c r="D2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8" s="119" t="s">
        <v>776</v>
      </c>
      <c r="F258" s="76" t="s">
        <v>537</v>
      </c>
      <c r="G2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8" s="78">
        <v>258</v>
      </c>
      <c r="J258" s="52">
        <v>1.75556</v>
      </c>
      <c r="K258" s="60">
        <f>Tabla3[[#This Row],[PRECIOS]]-Tabla3[[#This Row],[PRECIOS]]*10%</f>
        <v>1.580004</v>
      </c>
      <c r="L258" s="101"/>
      <c r="M258" s="61"/>
      <c r="N258" s="55">
        <f>IFERROR(Tabla3[[#This Row],[PRECIOS]]-Tabla3[[#This Row],[PRECIOS]]*Tabla3[[#This Row],[% PRODUCTO]]," ")</f>
        <v>1.75556</v>
      </c>
      <c r="O258" s="61"/>
      <c r="P258" s="55">
        <f>IFERROR(Tabla3[[#This Row],[OCULTAR2]]-Tabla3[[#This Row],[OCULTAR2]]*Tabla3[[#This Row],[% LÍNEA]]," ")</f>
        <v>1.75556</v>
      </c>
      <c r="Q258" s="56">
        <f>IFERROR(Tabla3[[#This Row],[% PRODUCTO]]+Tabla3[[#This Row],[% LÍNEA]]," ")</f>
        <v>0</v>
      </c>
      <c r="R258" s="60">
        <f>Tabla3[[#This Row],[OCULTAR3]]</f>
        <v>1.75556</v>
      </c>
      <c r="S258" s="60">
        <f>Tabla3[[#This Row],[PRECIO SIN %]]-Tabla3[[#This Row],[PRECIO SIN %]]*10%</f>
        <v>1.580004</v>
      </c>
      <c r="T258" s="80">
        <f>(Tabla3[[#This Row],[PRECIO CON DESCT.]]-(Tabla3[[#This Row],[PRECIO CON DESCT.]]*$T$6))</f>
        <v>0.99540251999999996</v>
      </c>
      <c r="U258" s="96"/>
      <c r="V258" s="94">
        <f>Tabla3[[#This Row],[PRECIO %      en $]]*Tabla3[[#This Row],[PEDIDO ]]</f>
        <v>0</v>
      </c>
      <c r="W258" s="57">
        <f>Tabla3[[#This Row],[PRECIO CON DESCT.]]*Tabla3[[#This Row],[PEDIDO ]]</f>
        <v>0</v>
      </c>
      <c r="X258" s="58">
        <f>Tabla3[[#This Row],[PRECIO SIN %]]*Tabla3[[#This Row],[PEDIDO ]]</f>
        <v>0</v>
      </c>
      <c r="Y258" s="28"/>
      <c r="Z258" s="28"/>
      <c r="AA258" s="28"/>
      <c r="AB258" s="28"/>
      <c r="AC258" s="28"/>
      <c r="AD258" s="28"/>
      <c r="AE258" s="28"/>
      <c r="AF258" s="28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20"/>
    </row>
    <row r="259" spans="1:153" s="3" customFormat="1" ht="33" customHeight="1" x14ac:dyDescent="0.4">
      <c r="A259" s="124">
        <v>7599608003085</v>
      </c>
      <c r="B259" s="51" t="s">
        <v>52</v>
      </c>
      <c r="C259" s="51" t="s">
        <v>86</v>
      </c>
      <c r="D2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9" s="118" t="s">
        <v>777</v>
      </c>
      <c r="F259" s="75" t="s">
        <v>537</v>
      </c>
      <c r="G2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9" s="77">
        <v>8</v>
      </c>
      <c r="J259" s="52">
        <v>1.81111</v>
      </c>
      <c r="K259" s="53">
        <f>Tabla3[[#This Row],[PRECIOS]]-Tabla3[[#This Row],[PRECIOS]]*10%</f>
        <v>1.629999</v>
      </c>
      <c r="L259" s="101"/>
      <c r="M259" s="54"/>
      <c r="N259" s="55">
        <f>IFERROR(Tabla3[[#This Row],[PRECIOS]]-Tabla3[[#This Row],[PRECIOS]]*Tabla3[[#This Row],[% PRODUCTO]]," ")</f>
        <v>1.81111</v>
      </c>
      <c r="O259" s="54"/>
      <c r="P259" s="55">
        <f>IFERROR(Tabla3[[#This Row],[OCULTAR2]]-Tabla3[[#This Row],[OCULTAR2]]*Tabla3[[#This Row],[% LÍNEA]]," ")</f>
        <v>1.81111</v>
      </c>
      <c r="Q259" s="56">
        <f>IFERROR(Tabla3[[#This Row],[% PRODUCTO]]+Tabla3[[#This Row],[% LÍNEA]]," ")</f>
        <v>0</v>
      </c>
      <c r="R259" s="53">
        <f>Tabla3[[#This Row],[OCULTAR3]]</f>
        <v>1.81111</v>
      </c>
      <c r="S259" s="53">
        <f>Tabla3[[#This Row],[PRECIO SIN %]]-Tabla3[[#This Row],[PRECIO SIN %]]*10%</f>
        <v>1.629999</v>
      </c>
      <c r="T259" s="80">
        <f>(Tabla3[[#This Row],[PRECIO CON DESCT.]]-(Tabla3[[#This Row],[PRECIO CON DESCT.]]*$T$6))</f>
        <v>1.02689937</v>
      </c>
      <c r="U259" s="96"/>
      <c r="V259" s="94">
        <f>Tabla3[[#This Row],[PRECIO %      en $]]*Tabla3[[#This Row],[PEDIDO ]]</f>
        <v>0</v>
      </c>
      <c r="W259" s="57">
        <f>Tabla3[[#This Row],[PRECIO CON DESCT.]]*Tabla3[[#This Row],[PEDIDO ]]</f>
        <v>0</v>
      </c>
      <c r="X259" s="58">
        <f>Tabla3[[#This Row],[PRECIO SIN %]]*Tabla3[[#This Row],[PEDIDO ]]</f>
        <v>0</v>
      </c>
      <c r="Y259" s="28"/>
      <c r="Z259" s="28"/>
      <c r="AA259" s="28"/>
      <c r="AB259" s="28"/>
      <c r="AC259" s="28"/>
      <c r="AD259" s="28"/>
      <c r="AE259" s="28"/>
      <c r="AF259" s="28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20"/>
    </row>
    <row r="260" spans="1:153" s="3" customFormat="1" ht="33" customHeight="1" x14ac:dyDescent="0.4">
      <c r="A260" s="125">
        <v>8906012342928</v>
      </c>
      <c r="B260" s="59" t="s">
        <v>52</v>
      </c>
      <c r="C260" s="59" t="s">
        <v>65</v>
      </c>
      <c r="D2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0" s="119" t="s">
        <v>778</v>
      </c>
      <c r="F260" s="76" t="s">
        <v>537</v>
      </c>
      <c r="G2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0" s="78">
        <v>79</v>
      </c>
      <c r="J260" s="52">
        <v>1.8666700000000001</v>
      </c>
      <c r="K260" s="60">
        <f>Tabla3[[#This Row],[PRECIOS]]-Tabla3[[#This Row],[PRECIOS]]*10%</f>
        <v>1.6800030000000001</v>
      </c>
      <c r="L260" s="101"/>
      <c r="M260" s="61"/>
      <c r="N260" s="55">
        <f>IFERROR(Tabla3[[#This Row],[PRECIOS]]-Tabla3[[#This Row],[PRECIOS]]*Tabla3[[#This Row],[% PRODUCTO]]," ")</f>
        <v>1.8666700000000001</v>
      </c>
      <c r="O260" s="61"/>
      <c r="P260" s="55">
        <f>IFERROR(Tabla3[[#This Row],[OCULTAR2]]-Tabla3[[#This Row],[OCULTAR2]]*Tabla3[[#This Row],[% LÍNEA]]," ")</f>
        <v>1.8666700000000001</v>
      </c>
      <c r="Q260" s="56">
        <f>IFERROR(Tabla3[[#This Row],[% PRODUCTO]]+Tabla3[[#This Row],[% LÍNEA]]," ")</f>
        <v>0</v>
      </c>
      <c r="R260" s="60">
        <f>Tabla3[[#This Row],[OCULTAR3]]</f>
        <v>1.8666700000000001</v>
      </c>
      <c r="S260" s="60">
        <f>Tabla3[[#This Row],[PRECIO SIN %]]-Tabla3[[#This Row],[PRECIO SIN %]]*10%</f>
        <v>1.6800030000000001</v>
      </c>
      <c r="T260" s="80">
        <f>(Tabla3[[#This Row],[PRECIO CON DESCT.]]-(Tabla3[[#This Row],[PRECIO CON DESCT.]]*$T$6))</f>
        <v>1.0584018900000001</v>
      </c>
      <c r="U260" s="96"/>
      <c r="V260" s="94">
        <f>Tabla3[[#This Row],[PRECIO %      en $]]*Tabla3[[#This Row],[PEDIDO ]]</f>
        <v>0</v>
      </c>
      <c r="W260" s="57">
        <f>Tabla3[[#This Row],[PRECIO CON DESCT.]]*Tabla3[[#This Row],[PEDIDO ]]</f>
        <v>0</v>
      </c>
      <c r="X260" s="58">
        <f>Tabla3[[#This Row],[PRECIO SIN %]]*Tabla3[[#This Row],[PEDIDO ]]</f>
        <v>0</v>
      </c>
      <c r="Y260" s="28"/>
      <c r="Z260" s="28"/>
      <c r="AA260" s="28"/>
      <c r="AB260" s="28"/>
      <c r="AC260" s="28"/>
      <c r="AD260" s="28"/>
      <c r="AE260" s="28"/>
      <c r="AF260" s="28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20"/>
    </row>
    <row r="261" spans="1:153" s="3" customFormat="1" ht="33" customHeight="1" x14ac:dyDescent="0.4">
      <c r="A261" s="124">
        <v>8904187827011</v>
      </c>
      <c r="B261" s="51" t="s">
        <v>52</v>
      </c>
      <c r="C261" s="51" t="s">
        <v>63</v>
      </c>
      <c r="D2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1" s="118" t="s">
        <v>779</v>
      </c>
      <c r="F261" s="75" t="s">
        <v>537</v>
      </c>
      <c r="G2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1" s="77">
        <v>511</v>
      </c>
      <c r="J261" s="52">
        <v>2.5555599999999998</v>
      </c>
      <c r="K261" s="53">
        <f>Tabla3[[#This Row],[PRECIOS]]-Tabla3[[#This Row],[PRECIOS]]*10%</f>
        <v>2.3000039999999999</v>
      </c>
      <c r="L261" s="101"/>
      <c r="M261" s="54"/>
      <c r="N261" s="55">
        <f>IFERROR(Tabla3[[#This Row],[PRECIOS]]-Tabla3[[#This Row],[PRECIOS]]*Tabla3[[#This Row],[% PRODUCTO]]," ")</f>
        <v>2.5555599999999998</v>
      </c>
      <c r="O261" s="54"/>
      <c r="P261" s="55">
        <f>IFERROR(Tabla3[[#This Row],[OCULTAR2]]-Tabla3[[#This Row],[OCULTAR2]]*Tabla3[[#This Row],[% LÍNEA]]," ")</f>
        <v>2.5555599999999998</v>
      </c>
      <c r="Q261" s="56">
        <f>IFERROR(Tabla3[[#This Row],[% PRODUCTO]]+Tabla3[[#This Row],[% LÍNEA]]," ")</f>
        <v>0</v>
      </c>
      <c r="R261" s="53">
        <f>Tabla3[[#This Row],[OCULTAR3]]</f>
        <v>2.5555599999999998</v>
      </c>
      <c r="S261" s="53">
        <f>Tabla3[[#This Row],[PRECIO SIN %]]-Tabla3[[#This Row],[PRECIO SIN %]]*10%</f>
        <v>2.3000039999999999</v>
      </c>
      <c r="T261" s="80">
        <f>(Tabla3[[#This Row],[PRECIO CON DESCT.]]-(Tabla3[[#This Row],[PRECIO CON DESCT.]]*$T$6))</f>
        <v>1.4490025200000001</v>
      </c>
      <c r="U261" s="96"/>
      <c r="V261" s="94">
        <f>Tabla3[[#This Row],[PRECIO %      en $]]*Tabla3[[#This Row],[PEDIDO ]]</f>
        <v>0</v>
      </c>
      <c r="W261" s="57">
        <f>Tabla3[[#This Row],[PRECIO CON DESCT.]]*Tabla3[[#This Row],[PEDIDO ]]</f>
        <v>0</v>
      </c>
      <c r="X261" s="58">
        <f>Tabla3[[#This Row],[PRECIO SIN %]]*Tabla3[[#This Row],[PEDIDO ]]</f>
        <v>0</v>
      </c>
      <c r="Y261" s="28"/>
      <c r="Z261" s="28"/>
      <c r="AA261" s="28"/>
      <c r="AB261" s="28"/>
      <c r="AC261" s="28"/>
      <c r="AD261" s="28"/>
      <c r="AE261" s="28"/>
      <c r="AF261" s="28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20"/>
    </row>
    <row r="262" spans="1:153" s="3" customFormat="1" ht="33" customHeight="1" x14ac:dyDescent="0.4">
      <c r="A262" s="125" t="s">
        <v>126</v>
      </c>
      <c r="B262" s="59" t="s">
        <v>52</v>
      </c>
      <c r="C262" s="59" t="s">
        <v>67</v>
      </c>
      <c r="D2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2" s="119" t="s">
        <v>780</v>
      </c>
      <c r="F262" s="76" t="s">
        <v>537</v>
      </c>
      <c r="G2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2" s="78">
        <v>558</v>
      </c>
      <c r="J262" s="52">
        <v>2.2222200000000001</v>
      </c>
      <c r="K262" s="60">
        <f>Tabla3[[#This Row],[PRECIOS]]-Tabla3[[#This Row],[PRECIOS]]*10%</f>
        <v>1.9999980000000002</v>
      </c>
      <c r="L262" s="101"/>
      <c r="M262" s="61"/>
      <c r="N262" s="55">
        <f>IFERROR(Tabla3[[#This Row],[PRECIOS]]-Tabla3[[#This Row],[PRECIOS]]*Tabla3[[#This Row],[% PRODUCTO]]," ")</f>
        <v>2.2222200000000001</v>
      </c>
      <c r="O262" s="61"/>
      <c r="P262" s="55">
        <f>IFERROR(Tabla3[[#This Row],[OCULTAR2]]-Tabla3[[#This Row],[OCULTAR2]]*Tabla3[[#This Row],[% LÍNEA]]," ")</f>
        <v>2.2222200000000001</v>
      </c>
      <c r="Q262" s="56">
        <f>IFERROR(Tabla3[[#This Row],[% PRODUCTO]]+Tabla3[[#This Row],[% LÍNEA]]," ")</f>
        <v>0</v>
      </c>
      <c r="R262" s="60">
        <f>Tabla3[[#This Row],[OCULTAR3]]</f>
        <v>2.2222200000000001</v>
      </c>
      <c r="S262" s="60">
        <f>Tabla3[[#This Row],[PRECIO SIN %]]-Tabla3[[#This Row],[PRECIO SIN %]]*10%</f>
        <v>1.9999980000000002</v>
      </c>
      <c r="T262" s="80">
        <f>(Tabla3[[#This Row],[PRECIO CON DESCT.]]-(Tabla3[[#This Row],[PRECIO CON DESCT.]]*$T$6))</f>
        <v>1.2599987400000001</v>
      </c>
      <c r="U262" s="96"/>
      <c r="V262" s="94">
        <f>Tabla3[[#This Row],[PRECIO %      en $]]*Tabla3[[#This Row],[PEDIDO ]]</f>
        <v>0</v>
      </c>
      <c r="W262" s="57">
        <f>Tabla3[[#This Row],[PRECIO CON DESCT.]]*Tabla3[[#This Row],[PEDIDO ]]</f>
        <v>0</v>
      </c>
      <c r="X262" s="58">
        <f>Tabla3[[#This Row],[PRECIO SIN %]]*Tabla3[[#This Row],[PEDIDO ]]</f>
        <v>0</v>
      </c>
      <c r="Y262" s="28"/>
      <c r="Z262" s="28"/>
      <c r="AA262" s="28"/>
      <c r="AB262" s="28"/>
      <c r="AC262" s="28"/>
      <c r="AD262" s="28"/>
      <c r="AE262" s="28"/>
      <c r="AF262" s="28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20"/>
    </row>
    <row r="263" spans="1:153" s="3" customFormat="1" ht="33" customHeight="1" x14ac:dyDescent="0.4">
      <c r="A263" s="124">
        <v>7598252001249</v>
      </c>
      <c r="B263" s="51" t="s">
        <v>52</v>
      </c>
      <c r="C263" s="51" t="s">
        <v>56</v>
      </c>
      <c r="D2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3" s="118" t="s">
        <v>781</v>
      </c>
      <c r="F263" s="75" t="s">
        <v>537</v>
      </c>
      <c r="G2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3" s="77">
        <v>631</v>
      </c>
      <c r="J263" s="52">
        <v>2.6555599999999999</v>
      </c>
      <c r="K263" s="53">
        <f>Tabla3[[#This Row],[PRECIOS]]-Tabla3[[#This Row],[PRECIOS]]*10%</f>
        <v>2.3900039999999998</v>
      </c>
      <c r="L263" s="101"/>
      <c r="M263" s="54"/>
      <c r="N263" s="55">
        <f>IFERROR(Tabla3[[#This Row],[PRECIOS]]-Tabla3[[#This Row],[PRECIOS]]*Tabla3[[#This Row],[% PRODUCTO]]," ")</f>
        <v>2.6555599999999999</v>
      </c>
      <c r="O263" s="54"/>
      <c r="P263" s="55">
        <f>IFERROR(Tabla3[[#This Row],[OCULTAR2]]-Tabla3[[#This Row],[OCULTAR2]]*Tabla3[[#This Row],[% LÍNEA]]," ")</f>
        <v>2.6555599999999999</v>
      </c>
      <c r="Q263" s="56">
        <f>IFERROR(Tabla3[[#This Row],[% PRODUCTO]]+Tabla3[[#This Row],[% LÍNEA]]," ")</f>
        <v>0</v>
      </c>
      <c r="R263" s="53">
        <f>Tabla3[[#This Row],[OCULTAR3]]</f>
        <v>2.6555599999999999</v>
      </c>
      <c r="S263" s="53">
        <f>Tabla3[[#This Row],[PRECIO SIN %]]-Tabla3[[#This Row],[PRECIO SIN %]]*10%</f>
        <v>2.3900039999999998</v>
      </c>
      <c r="T263" s="80">
        <f>(Tabla3[[#This Row],[PRECIO CON DESCT.]]-(Tabla3[[#This Row],[PRECIO CON DESCT.]]*$T$6))</f>
        <v>1.5057025199999998</v>
      </c>
      <c r="U263" s="96"/>
      <c r="V263" s="94">
        <f>Tabla3[[#This Row],[PRECIO %      en $]]*Tabla3[[#This Row],[PEDIDO ]]</f>
        <v>0</v>
      </c>
      <c r="W263" s="57">
        <f>Tabla3[[#This Row],[PRECIO CON DESCT.]]*Tabla3[[#This Row],[PEDIDO ]]</f>
        <v>0</v>
      </c>
      <c r="X263" s="58">
        <f>Tabla3[[#This Row],[PRECIO SIN %]]*Tabla3[[#This Row],[PEDIDO ]]</f>
        <v>0</v>
      </c>
      <c r="Y263" s="28"/>
      <c r="Z263" s="28"/>
      <c r="AA263" s="28"/>
      <c r="AB263" s="28"/>
      <c r="AC263" s="28"/>
      <c r="AD263" s="28"/>
      <c r="AE263" s="28"/>
      <c r="AF263" s="28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20"/>
    </row>
    <row r="264" spans="1:153" s="3" customFormat="1" ht="33" customHeight="1" x14ac:dyDescent="0.4">
      <c r="A264" s="125">
        <v>7592348240000</v>
      </c>
      <c r="B264" s="59" t="s">
        <v>52</v>
      </c>
      <c r="C264" s="59" t="s">
        <v>127</v>
      </c>
      <c r="D2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64" s="119" t="s">
        <v>782</v>
      </c>
      <c r="F264" s="76" t="s">
        <v>537</v>
      </c>
      <c r="G2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64" s="78">
        <v>40</v>
      </c>
      <c r="J264" s="52">
        <v>7.6555600000000004</v>
      </c>
      <c r="K264" s="60">
        <f>Tabla3[[#This Row],[PRECIOS]]-Tabla3[[#This Row],[PRECIOS]]*10%</f>
        <v>6.8900040000000002</v>
      </c>
      <c r="L264" s="101" t="s">
        <v>5327</v>
      </c>
      <c r="M264" s="61"/>
      <c r="N264" s="55">
        <f>IFERROR(Tabla3[[#This Row],[PRECIOS]]-Tabla3[[#This Row],[PRECIOS]]*Tabla3[[#This Row],[% PRODUCTO]]," ")</f>
        <v>7.6555600000000004</v>
      </c>
      <c r="O264" s="61"/>
      <c r="P264" s="55">
        <f>IFERROR(Tabla3[[#This Row],[OCULTAR2]]-Tabla3[[#This Row],[OCULTAR2]]*Tabla3[[#This Row],[% LÍNEA]]," ")</f>
        <v>7.6555600000000004</v>
      </c>
      <c r="Q264" s="56">
        <f>IFERROR(Tabla3[[#This Row],[% PRODUCTO]]+Tabla3[[#This Row],[% LÍNEA]]," ")</f>
        <v>0</v>
      </c>
      <c r="R264" s="60">
        <f>Tabla3[[#This Row],[OCULTAR3]]</f>
        <v>7.6555600000000004</v>
      </c>
      <c r="S264" s="60">
        <f>Tabla3[[#This Row],[PRECIO SIN %]]-Tabla3[[#This Row],[PRECIO SIN %]]*10%</f>
        <v>6.8900040000000002</v>
      </c>
      <c r="T264" s="80">
        <f>(Tabla3[[#This Row],[PRECIO CON DESCT.]]-(Tabla3[[#This Row],[PRECIO CON DESCT.]]*$T$6))</f>
        <v>4.3407025200000007</v>
      </c>
      <c r="U264" s="96"/>
      <c r="V264" s="94">
        <f>Tabla3[[#This Row],[PRECIO %      en $]]*Tabla3[[#This Row],[PEDIDO ]]</f>
        <v>0</v>
      </c>
      <c r="W264" s="57">
        <f>Tabla3[[#This Row],[PRECIO CON DESCT.]]*Tabla3[[#This Row],[PEDIDO ]]</f>
        <v>0</v>
      </c>
      <c r="X264" s="58">
        <f>Tabla3[[#This Row],[PRECIO SIN %]]*Tabla3[[#This Row],[PEDIDO ]]</f>
        <v>0</v>
      </c>
      <c r="Y264" s="28"/>
      <c r="Z264" s="28"/>
      <c r="AA264" s="28"/>
      <c r="AB264" s="28"/>
      <c r="AC264" s="28"/>
      <c r="AD264" s="28"/>
      <c r="AE264" s="28"/>
      <c r="AF264" s="28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20"/>
    </row>
    <row r="265" spans="1:153" s="3" customFormat="1" ht="33" customHeight="1" x14ac:dyDescent="0.4">
      <c r="A265" s="124">
        <v>8680199027983</v>
      </c>
      <c r="B265" s="51" t="s">
        <v>52</v>
      </c>
      <c r="C265" s="51" t="s">
        <v>128</v>
      </c>
      <c r="D2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5" s="118" t="s">
        <v>783</v>
      </c>
      <c r="F265" s="75" t="s">
        <v>537</v>
      </c>
      <c r="G2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5" s="77">
        <v>78</v>
      </c>
      <c r="J265" s="52">
        <v>4</v>
      </c>
      <c r="K265" s="53">
        <f>Tabla3[[#This Row],[PRECIOS]]-Tabla3[[#This Row],[PRECIOS]]*10%</f>
        <v>3.6</v>
      </c>
      <c r="L265" s="101"/>
      <c r="M265" s="54"/>
      <c r="N265" s="55">
        <f>IFERROR(Tabla3[[#This Row],[PRECIOS]]-Tabla3[[#This Row],[PRECIOS]]*Tabla3[[#This Row],[% PRODUCTO]]," ")</f>
        <v>4</v>
      </c>
      <c r="O265" s="54"/>
      <c r="P265" s="55">
        <f>IFERROR(Tabla3[[#This Row],[OCULTAR2]]-Tabla3[[#This Row],[OCULTAR2]]*Tabla3[[#This Row],[% LÍNEA]]," ")</f>
        <v>4</v>
      </c>
      <c r="Q265" s="56">
        <f>IFERROR(Tabla3[[#This Row],[% PRODUCTO]]+Tabla3[[#This Row],[% LÍNEA]]," ")</f>
        <v>0</v>
      </c>
      <c r="R265" s="53">
        <f>Tabla3[[#This Row],[OCULTAR3]]</f>
        <v>4</v>
      </c>
      <c r="S265" s="53">
        <f>Tabla3[[#This Row],[PRECIO SIN %]]-Tabla3[[#This Row],[PRECIO SIN %]]*10%</f>
        <v>3.6</v>
      </c>
      <c r="T265" s="80">
        <f>(Tabla3[[#This Row],[PRECIO CON DESCT.]]-(Tabla3[[#This Row],[PRECIO CON DESCT.]]*$T$6))</f>
        <v>2.2679999999999998</v>
      </c>
      <c r="U265" s="96"/>
      <c r="V265" s="94">
        <f>Tabla3[[#This Row],[PRECIO %      en $]]*Tabla3[[#This Row],[PEDIDO ]]</f>
        <v>0</v>
      </c>
      <c r="W265" s="57">
        <f>Tabla3[[#This Row],[PRECIO CON DESCT.]]*Tabla3[[#This Row],[PEDIDO ]]</f>
        <v>0</v>
      </c>
      <c r="X265" s="58">
        <f>Tabla3[[#This Row],[PRECIO SIN %]]*Tabla3[[#This Row],[PEDIDO ]]</f>
        <v>0</v>
      </c>
      <c r="Y265" s="28"/>
      <c r="Z265" s="28"/>
      <c r="AA265" s="28"/>
      <c r="AB265" s="28"/>
      <c r="AC265" s="28"/>
      <c r="AD265" s="28"/>
      <c r="AE265" s="28"/>
      <c r="AF265" s="28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20"/>
    </row>
    <row r="266" spans="1:153" s="3" customFormat="1" ht="33" customHeight="1" x14ac:dyDescent="0.4">
      <c r="A266" s="125">
        <v>7598455000223</v>
      </c>
      <c r="B266" s="59" t="s">
        <v>52</v>
      </c>
      <c r="C266" s="59" t="s">
        <v>58</v>
      </c>
      <c r="D2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66" s="119" t="s">
        <v>784</v>
      </c>
      <c r="F266" s="76" t="s">
        <v>537</v>
      </c>
      <c r="G2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6" s="78">
        <v>2024</v>
      </c>
      <c r="J266" s="52">
        <v>3.5666699999999998</v>
      </c>
      <c r="K266" s="60">
        <f>Tabla3[[#This Row],[PRECIOS]]-Tabla3[[#This Row],[PRECIOS]]*10%</f>
        <v>3.2100029999999999</v>
      </c>
      <c r="L266" s="101"/>
      <c r="M266" s="61"/>
      <c r="N266" s="55">
        <f>IFERROR(Tabla3[[#This Row],[PRECIOS]]-Tabla3[[#This Row],[PRECIOS]]*Tabla3[[#This Row],[% PRODUCTO]]," ")</f>
        <v>3.5666699999999998</v>
      </c>
      <c r="O266" s="61"/>
      <c r="P266" s="55">
        <f>IFERROR(Tabla3[[#This Row],[OCULTAR2]]-Tabla3[[#This Row],[OCULTAR2]]*Tabla3[[#This Row],[% LÍNEA]]," ")</f>
        <v>3.5666699999999998</v>
      </c>
      <c r="Q266" s="56">
        <f>IFERROR(Tabla3[[#This Row],[% PRODUCTO]]+Tabla3[[#This Row],[% LÍNEA]]," ")</f>
        <v>0</v>
      </c>
      <c r="R266" s="60">
        <f>Tabla3[[#This Row],[OCULTAR3]]</f>
        <v>3.5666699999999998</v>
      </c>
      <c r="S266" s="60">
        <f>Tabla3[[#This Row],[PRECIO SIN %]]-Tabla3[[#This Row],[PRECIO SIN %]]*10%</f>
        <v>3.2100029999999999</v>
      </c>
      <c r="T266" s="80">
        <f>(Tabla3[[#This Row],[PRECIO CON DESCT.]]-(Tabla3[[#This Row],[PRECIO CON DESCT.]]*$T$6))</f>
        <v>2.02230189</v>
      </c>
      <c r="U266" s="96"/>
      <c r="V266" s="94">
        <f>Tabla3[[#This Row],[PRECIO %      en $]]*Tabla3[[#This Row],[PEDIDO ]]</f>
        <v>0</v>
      </c>
      <c r="W266" s="57">
        <f>Tabla3[[#This Row],[PRECIO CON DESCT.]]*Tabla3[[#This Row],[PEDIDO ]]</f>
        <v>0</v>
      </c>
      <c r="X266" s="58">
        <f>Tabla3[[#This Row],[PRECIO SIN %]]*Tabla3[[#This Row],[PEDIDO ]]</f>
        <v>0</v>
      </c>
      <c r="Y266" s="28"/>
      <c r="Z266" s="28"/>
      <c r="AA266" s="28"/>
      <c r="AB266" s="28"/>
      <c r="AC266" s="28"/>
      <c r="AD266" s="28"/>
      <c r="AE266" s="28"/>
      <c r="AF266" s="28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20"/>
    </row>
    <row r="267" spans="1:153" s="3" customFormat="1" ht="33" customHeight="1" x14ac:dyDescent="0.4">
      <c r="A267" s="124">
        <v>8906112610682</v>
      </c>
      <c r="B267" s="51" t="s">
        <v>52</v>
      </c>
      <c r="C267" s="51" t="s">
        <v>57</v>
      </c>
      <c r="D2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7" s="118" t="s">
        <v>785</v>
      </c>
      <c r="F267" s="75" t="s">
        <v>537</v>
      </c>
      <c r="G2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7" s="77">
        <v>102</v>
      </c>
      <c r="J267" s="52">
        <v>2.9444400000000002</v>
      </c>
      <c r="K267" s="53">
        <f>Tabla3[[#This Row],[PRECIOS]]-Tabla3[[#This Row],[PRECIOS]]*10%</f>
        <v>2.6499960000000002</v>
      </c>
      <c r="L267" s="101"/>
      <c r="M267" s="54"/>
      <c r="N267" s="55">
        <f>IFERROR(Tabla3[[#This Row],[PRECIOS]]-Tabla3[[#This Row],[PRECIOS]]*Tabla3[[#This Row],[% PRODUCTO]]," ")</f>
        <v>2.9444400000000002</v>
      </c>
      <c r="O267" s="54"/>
      <c r="P267" s="55">
        <f>IFERROR(Tabla3[[#This Row],[OCULTAR2]]-Tabla3[[#This Row],[OCULTAR2]]*Tabla3[[#This Row],[% LÍNEA]]," ")</f>
        <v>2.9444400000000002</v>
      </c>
      <c r="Q267" s="56">
        <f>IFERROR(Tabla3[[#This Row],[% PRODUCTO]]+Tabla3[[#This Row],[% LÍNEA]]," ")</f>
        <v>0</v>
      </c>
      <c r="R267" s="53">
        <f>Tabla3[[#This Row],[OCULTAR3]]</f>
        <v>2.9444400000000002</v>
      </c>
      <c r="S267" s="53">
        <f>Tabla3[[#This Row],[PRECIO SIN %]]-Tabla3[[#This Row],[PRECIO SIN %]]*10%</f>
        <v>2.6499960000000002</v>
      </c>
      <c r="T267" s="80">
        <f>(Tabla3[[#This Row],[PRECIO CON DESCT.]]-(Tabla3[[#This Row],[PRECIO CON DESCT.]]*$T$6))</f>
        <v>1.6694974800000002</v>
      </c>
      <c r="U267" s="96"/>
      <c r="V267" s="94">
        <f>Tabla3[[#This Row],[PRECIO %      en $]]*Tabla3[[#This Row],[PEDIDO ]]</f>
        <v>0</v>
      </c>
      <c r="W267" s="57">
        <f>Tabla3[[#This Row],[PRECIO CON DESCT.]]*Tabla3[[#This Row],[PEDIDO ]]</f>
        <v>0</v>
      </c>
      <c r="X267" s="58">
        <f>Tabla3[[#This Row],[PRECIO SIN %]]*Tabla3[[#This Row],[PEDIDO ]]</f>
        <v>0</v>
      </c>
      <c r="Y267" s="28"/>
      <c r="Z267" s="28"/>
      <c r="AA267" s="28"/>
      <c r="AB267" s="28"/>
      <c r="AC267" s="28"/>
      <c r="AD267" s="28"/>
      <c r="AE267" s="28"/>
      <c r="AF267" s="28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20"/>
    </row>
    <row r="268" spans="1:153" s="3" customFormat="1" ht="33" customHeight="1" x14ac:dyDescent="0.4">
      <c r="A268" s="125">
        <v>7598650000424</v>
      </c>
      <c r="B268" s="59" t="s">
        <v>52</v>
      </c>
      <c r="C268" s="59" t="s">
        <v>84</v>
      </c>
      <c r="D2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8" s="119" t="s">
        <v>786</v>
      </c>
      <c r="F268" s="76" t="s">
        <v>537</v>
      </c>
      <c r="G2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8" s="78">
        <v>57</v>
      </c>
      <c r="J268" s="52">
        <v>2.76667</v>
      </c>
      <c r="K268" s="60">
        <f>Tabla3[[#This Row],[PRECIOS]]-Tabla3[[#This Row],[PRECIOS]]*10%</f>
        <v>2.4900029999999997</v>
      </c>
      <c r="L268" s="101"/>
      <c r="M268" s="61"/>
      <c r="N268" s="55">
        <f>IFERROR(Tabla3[[#This Row],[PRECIOS]]-Tabla3[[#This Row],[PRECIOS]]*Tabla3[[#This Row],[% PRODUCTO]]," ")</f>
        <v>2.76667</v>
      </c>
      <c r="O268" s="61"/>
      <c r="P268" s="55">
        <f>IFERROR(Tabla3[[#This Row],[OCULTAR2]]-Tabla3[[#This Row],[OCULTAR2]]*Tabla3[[#This Row],[% LÍNEA]]," ")</f>
        <v>2.76667</v>
      </c>
      <c r="Q268" s="56">
        <f>IFERROR(Tabla3[[#This Row],[% PRODUCTO]]+Tabla3[[#This Row],[% LÍNEA]]," ")</f>
        <v>0</v>
      </c>
      <c r="R268" s="60">
        <f>Tabla3[[#This Row],[OCULTAR3]]</f>
        <v>2.76667</v>
      </c>
      <c r="S268" s="60">
        <f>Tabla3[[#This Row],[PRECIO SIN %]]-Tabla3[[#This Row],[PRECIO SIN %]]*10%</f>
        <v>2.4900029999999997</v>
      </c>
      <c r="T268" s="80">
        <f>(Tabla3[[#This Row],[PRECIO CON DESCT.]]-(Tabla3[[#This Row],[PRECIO CON DESCT.]]*$T$6))</f>
        <v>1.5687018899999998</v>
      </c>
      <c r="U268" s="96"/>
      <c r="V268" s="94">
        <f>Tabla3[[#This Row],[PRECIO %      en $]]*Tabla3[[#This Row],[PEDIDO ]]</f>
        <v>0</v>
      </c>
      <c r="W268" s="57">
        <f>Tabla3[[#This Row],[PRECIO CON DESCT.]]*Tabla3[[#This Row],[PEDIDO ]]</f>
        <v>0</v>
      </c>
      <c r="X268" s="58">
        <f>Tabla3[[#This Row],[PRECIO SIN %]]*Tabla3[[#This Row],[PEDIDO ]]</f>
        <v>0</v>
      </c>
      <c r="Y268" s="28"/>
      <c r="Z268" s="28"/>
      <c r="AA268" s="28"/>
      <c r="AB268" s="28"/>
      <c r="AC268" s="28"/>
      <c r="AD268" s="28"/>
      <c r="AE268" s="28"/>
      <c r="AF268" s="28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20"/>
    </row>
    <row r="269" spans="1:153" s="3" customFormat="1" ht="33" customHeight="1" x14ac:dyDescent="0.4">
      <c r="A269" s="124">
        <v>7599895000057</v>
      </c>
      <c r="B269" s="51" t="s">
        <v>52</v>
      </c>
      <c r="C269" s="51" t="s">
        <v>96</v>
      </c>
      <c r="D2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9" s="118" t="s">
        <v>787</v>
      </c>
      <c r="F269" s="75" t="s">
        <v>537</v>
      </c>
      <c r="G2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9" s="77">
        <v>6</v>
      </c>
      <c r="J269" s="52">
        <v>13.33333</v>
      </c>
      <c r="K269" s="53">
        <f>Tabla3[[#This Row],[PRECIOS]]-Tabla3[[#This Row],[PRECIOS]]*10%</f>
        <v>11.999997</v>
      </c>
      <c r="L269" s="101"/>
      <c r="M269" s="54"/>
      <c r="N269" s="55">
        <f>IFERROR(Tabla3[[#This Row],[PRECIOS]]-Tabla3[[#This Row],[PRECIOS]]*Tabla3[[#This Row],[% PRODUCTO]]," ")</f>
        <v>13.33333</v>
      </c>
      <c r="O269" s="54"/>
      <c r="P269" s="55">
        <f>IFERROR(Tabla3[[#This Row],[OCULTAR2]]-Tabla3[[#This Row],[OCULTAR2]]*Tabla3[[#This Row],[% LÍNEA]]," ")</f>
        <v>13.33333</v>
      </c>
      <c r="Q269" s="56">
        <f>IFERROR(Tabla3[[#This Row],[% PRODUCTO]]+Tabla3[[#This Row],[% LÍNEA]]," ")</f>
        <v>0</v>
      </c>
      <c r="R269" s="53">
        <f>Tabla3[[#This Row],[OCULTAR3]]</f>
        <v>13.33333</v>
      </c>
      <c r="S269" s="53">
        <f>Tabla3[[#This Row],[PRECIO SIN %]]-Tabla3[[#This Row],[PRECIO SIN %]]*10%</f>
        <v>11.999997</v>
      </c>
      <c r="T269" s="80">
        <f>(Tabla3[[#This Row],[PRECIO CON DESCT.]]-(Tabla3[[#This Row],[PRECIO CON DESCT.]]*$T$6))</f>
        <v>7.5599981100000004</v>
      </c>
      <c r="U269" s="96"/>
      <c r="V269" s="94">
        <f>Tabla3[[#This Row],[PRECIO %      en $]]*Tabla3[[#This Row],[PEDIDO ]]</f>
        <v>0</v>
      </c>
      <c r="W269" s="57">
        <f>Tabla3[[#This Row],[PRECIO CON DESCT.]]*Tabla3[[#This Row],[PEDIDO ]]</f>
        <v>0</v>
      </c>
      <c r="X269" s="58">
        <f>Tabla3[[#This Row],[PRECIO SIN %]]*Tabla3[[#This Row],[PEDIDO ]]</f>
        <v>0</v>
      </c>
      <c r="Y269" s="28"/>
      <c r="Z269" s="28"/>
      <c r="AA269" s="28"/>
      <c r="AB269" s="28"/>
      <c r="AC269" s="28"/>
      <c r="AD269" s="28"/>
      <c r="AE269" s="28"/>
      <c r="AF269" s="28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20"/>
    </row>
    <row r="270" spans="1:153" s="3" customFormat="1" ht="33" customHeight="1" x14ac:dyDescent="0.4">
      <c r="A270" s="125">
        <v>8906012341068</v>
      </c>
      <c r="B270" s="59" t="s">
        <v>52</v>
      </c>
      <c r="C270" s="59" t="s">
        <v>65</v>
      </c>
      <c r="D2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0" s="119" t="s">
        <v>788</v>
      </c>
      <c r="F270" s="76" t="s">
        <v>537</v>
      </c>
      <c r="G2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0" s="78">
        <v>70</v>
      </c>
      <c r="J270" s="52">
        <v>11</v>
      </c>
      <c r="K270" s="60">
        <f>Tabla3[[#This Row],[PRECIOS]]-Tabla3[[#This Row],[PRECIOS]]*10%</f>
        <v>9.9</v>
      </c>
      <c r="L270" s="101"/>
      <c r="M270" s="61"/>
      <c r="N270" s="55">
        <f>IFERROR(Tabla3[[#This Row],[PRECIOS]]-Tabla3[[#This Row],[PRECIOS]]*Tabla3[[#This Row],[% PRODUCTO]]," ")</f>
        <v>11</v>
      </c>
      <c r="O270" s="61"/>
      <c r="P270" s="55">
        <f>IFERROR(Tabla3[[#This Row],[OCULTAR2]]-Tabla3[[#This Row],[OCULTAR2]]*Tabla3[[#This Row],[% LÍNEA]]," ")</f>
        <v>11</v>
      </c>
      <c r="Q270" s="56">
        <f>IFERROR(Tabla3[[#This Row],[% PRODUCTO]]+Tabla3[[#This Row],[% LÍNEA]]," ")</f>
        <v>0</v>
      </c>
      <c r="R270" s="60">
        <f>Tabla3[[#This Row],[OCULTAR3]]</f>
        <v>11</v>
      </c>
      <c r="S270" s="60">
        <f>Tabla3[[#This Row],[PRECIO SIN %]]-Tabla3[[#This Row],[PRECIO SIN %]]*10%</f>
        <v>9.9</v>
      </c>
      <c r="T270" s="80">
        <f>(Tabla3[[#This Row],[PRECIO CON DESCT.]]-(Tabla3[[#This Row],[PRECIO CON DESCT.]]*$T$6))</f>
        <v>6.2370000000000001</v>
      </c>
      <c r="U270" s="96"/>
      <c r="V270" s="94">
        <f>Tabla3[[#This Row],[PRECIO %      en $]]*Tabla3[[#This Row],[PEDIDO ]]</f>
        <v>0</v>
      </c>
      <c r="W270" s="57">
        <f>Tabla3[[#This Row],[PRECIO CON DESCT.]]*Tabla3[[#This Row],[PEDIDO ]]</f>
        <v>0</v>
      </c>
      <c r="X270" s="58">
        <f>Tabla3[[#This Row],[PRECIO SIN %]]*Tabla3[[#This Row],[PEDIDO ]]</f>
        <v>0</v>
      </c>
      <c r="Y270" s="28"/>
      <c r="Z270" s="28"/>
      <c r="AA270" s="28"/>
      <c r="AB270" s="28"/>
      <c r="AC270" s="28"/>
      <c r="AD270" s="28"/>
      <c r="AE270" s="28"/>
      <c r="AF270" s="28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20"/>
    </row>
    <row r="271" spans="1:153" s="3" customFormat="1" ht="33" customHeight="1" x14ac:dyDescent="0.4">
      <c r="A271" s="124">
        <v>7598981004122</v>
      </c>
      <c r="B271" s="51" t="s">
        <v>52</v>
      </c>
      <c r="C271" s="51" t="s">
        <v>77</v>
      </c>
      <c r="D2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1" s="118" t="s">
        <v>789</v>
      </c>
      <c r="F271" s="75" t="s">
        <v>537</v>
      </c>
      <c r="G2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1" s="77">
        <v>68</v>
      </c>
      <c r="J271" s="52">
        <v>11.655559999999999</v>
      </c>
      <c r="K271" s="53">
        <f>Tabla3[[#This Row],[PRECIOS]]-Tabla3[[#This Row],[PRECIOS]]*10%</f>
        <v>10.490003999999999</v>
      </c>
      <c r="L271" s="101"/>
      <c r="M271" s="54"/>
      <c r="N271" s="55">
        <f>IFERROR(Tabla3[[#This Row],[PRECIOS]]-Tabla3[[#This Row],[PRECIOS]]*Tabla3[[#This Row],[% PRODUCTO]]," ")</f>
        <v>11.655559999999999</v>
      </c>
      <c r="O271" s="54"/>
      <c r="P271" s="55">
        <f>IFERROR(Tabla3[[#This Row],[OCULTAR2]]-Tabla3[[#This Row],[OCULTAR2]]*Tabla3[[#This Row],[% LÍNEA]]," ")</f>
        <v>11.655559999999999</v>
      </c>
      <c r="Q271" s="56">
        <f>IFERROR(Tabla3[[#This Row],[% PRODUCTO]]+Tabla3[[#This Row],[% LÍNEA]]," ")</f>
        <v>0</v>
      </c>
      <c r="R271" s="53">
        <f>Tabla3[[#This Row],[OCULTAR3]]</f>
        <v>11.655559999999999</v>
      </c>
      <c r="S271" s="53">
        <f>Tabla3[[#This Row],[PRECIO SIN %]]-Tabla3[[#This Row],[PRECIO SIN %]]*10%</f>
        <v>10.490003999999999</v>
      </c>
      <c r="T271" s="80">
        <f>(Tabla3[[#This Row],[PRECIO CON DESCT.]]-(Tabla3[[#This Row],[PRECIO CON DESCT.]]*$T$6))</f>
        <v>6.6087025199999996</v>
      </c>
      <c r="U271" s="96"/>
      <c r="V271" s="94">
        <f>Tabla3[[#This Row],[PRECIO %      en $]]*Tabla3[[#This Row],[PEDIDO ]]</f>
        <v>0</v>
      </c>
      <c r="W271" s="57">
        <f>Tabla3[[#This Row],[PRECIO CON DESCT.]]*Tabla3[[#This Row],[PEDIDO ]]</f>
        <v>0</v>
      </c>
      <c r="X271" s="58">
        <f>Tabla3[[#This Row],[PRECIO SIN %]]*Tabla3[[#This Row],[PEDIDO ]]</f>
        <v>0</v>
      </c>
      <c r="Y271" s="28"/>
      <c r="Z271" s="28"/>
      <c r="AA271" s="28"/>
      <c r="AB271" s="28"/>
      <c r="AC271" s="28"/>
      <c r="AD271" s="28"/>
      <c r="AE271" s="28"/>
      <c r="AF271" s="28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20"/>
    </row>
    <row r="272" spans="1:153" s="3" customFormat="1" ht="33" customHeight="1" x14ac:dyDescent="0.4">
      <c r="A272" s="125">
        <v>791466996388</v>
      </c>
      <c r="B272" s="59" t="s">
        <v>52</v>
      </c>
      <c r="C272" s="59" t="s">
        <v>54</v>
      </c>
      <c r="D2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🌡</v>
      </c>
      <c r="E272" s="119" t="s">
        <v>790</v>
      </c>
      <c r="F272" s="76" t="s">
        <v>537</v>
      </c>
      <c r="G2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2" s="78">
        <v>1</v>
      </c>
      <c r="J272" s="52">
        <v>400</v>
      </c>
      <c r="K272" s="60">
        <f>Tabla3[[#This Row],[PRECIOS]]-Tabla3[[#This Row],[PRECIOS]]*10%</f>
        <v>360</v>
      </c>
      <c r="L272" s="101" t="s">
        <v>5328</v>
      </c>
      <c r="M272" s="61"/>
      <c r="N272" s="55">
        <f>IFERROR(Tabla3[[#This Row],[PRECIOS]]-Tabla3[[#This Row],[PRECIOS]]*Tabla3[[#This Row],[% PRODUCTO]]," ")</f>
        <v>400</v>
      </c>
      <c r="O272" s="61"/>
      <c r="P272" s="55">
        <f>IFERROR(Tabla3[[#This Row],[OCULTAR2]]-Tabla3[[#This Row],[OCULTAR2]]*Tabla3[[#This Row],[% LÍNEA]]," ")</f>
        <v>400</v>
      </c>
      <c r="Q272" s="56">
        <f>IFERROR(Tabla3[[#This Row],[% PRODUCTO]]+Tabla3[[#This Row],[% LÍNEA]]," ")</f>
        <v>0</v>
      </c>
      <c r="R272" s="60">
        <f>Tabla3[[#This Row],[OCULTAR3]]</f>
        <v>400</v>
      </c>
      <c r="S272" s="60">
        <f>Tabla3[[#This Row],[PRECIO SIN %]]-Tabla3[[#This Row],[PRECIO SIN %]]*10%</f>
        <v>360</v>
      </c>
      <c r="T272" s="80">
        <f>(Tabla3[[#This Row],[PRECIO CON DESCT.]]-(Tabla3[[#This Row],[PRECIO CON DESCT.]]*$T$6))</f>
        <v>226.8</v>
      </c>
      <c r="U272" s="96"/>
      <c r="V272" s="94">
        <f>Tabla3[[#This Row],[PRECIO %      en $]]*Tabla3[[#This Row],[PEDIDO ]]</f>
        <v>0</v>
      </c>
      <c r="W272" s="57">
        <f>Tabla3[[#This Row],[PRECIO CON DESCT.]]*Tabla3[[#This Row],[PEDIDO ]]</f>
        <v>0</v>
      </c>
      <c r="X272" s="58">
        <f>Tabla3[[#This Row],[PRECIO SIN %]]*Tabla3[[#This Row],[PEDIDO ]]</f>
        <v>0</v>
      </c>
      <c r="Y272" s="28"/>
      <c r="Z272" s="28"/>
      <c r="AA272" s="28"/>
      <c r="AB272" s="28"/>
      <c r="AC272" s="28"/>
      <c r="AD272" s="28"/>
      <c r="AE272" s="28"/>
      <c r="AF272" s="28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20"/>
    </row>
    <row r="273" spans="1:153" s="3" customFormat="1" ht="33" customHeight="1" x14ac:dyDescent="0.4">
      <c r="A273" s="124">
        <v>3582910023623</v>
      </c>
      <c r="B273" s="51" t="s">
        <v>52</v>
      </c>
      <c r="C273" s="51" t="s">
        <v>121</v>
      </c>
      <c r="D2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🌡</v>
      </c>
      <c r="E273" s="118" t="s">
        <v>791</v>
      </c>
      <c r="F273" s="75" t="s">
        <v>537</v>
      </c>
      <c r="G2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3" s="77">
        <v>22</v>
      </c>
      <c r="J273" s="52">
        <v>43.44444</v>
      </c>
      <c r="K273" s="53">
        <f>Tabla3[[#This Row],[PRECIOS]]-Tabla3[[#This Row],[PRECIOS]]*10%</f>
        <v>39.099995999999997</v>
      </c>
      <c r="L273" s="101" t="s">
        <v>5328</v>
      </c>
      <c r="M273" s="54"/>
      <c r="N273" s="55">
        <f>IFERROR(Tabla3[[#This Row],[PRECIOS]]-Tabla3[[#This Row],[PRECIOS]]*Tabla3[[#This Row],[% PRODUCTO]]," ")</f>
        <v>43.44444</v>
      </c>
      <c r="O273" s="54"/>
      <c r="P273" s="55">
        <f>IFERROR(Tabla3[[#This Row],[OCULTAR2]]-Tabla3[[#This Row],[OCULTAR2]]*Tabla3[[#This Row],[% LÍNEA]]," ")</f>
        <v>43.44444</v>
      </c>
      <c r="Q273" s="56">
        <f>IFERROR(Tabla3[[#This Row],[% PRODUCTO]]+Tabla3[[#This Row],[% LÍNEA]]," ")</f>
        <v>0</v>
      </c>
      <c r="R273" s="53">
        <f>Tabla3[[#This Row],[OCULTAR3]]</f>
        <v>43.44444</v>
      </c>
      <c r="S273" s="53">
        <f>Tabla3[[#This Row],[PRECIO SIN %]]-Tabla3[[#This Row],[PRECIO SIN %]]*10%</f>
        <v>39.099995999999997</v>
      </c>
      <c r="T273" s="80">
        <f>(Tabla3[[#This Row],[PRECIO CON DESCT.]]-(Tabla3[[#This Row],[PRECIO CON DESCT.]]*$T$6))</f>
        <v>24.63299748</v>
      </c>
      <c r="U273" s="96"/>
      <c r="V273" s="94">
        <f>Tabla3[[#This Row],[PRECIO %      en $]]*Tabla3[[#This Row],[PEDIDO ]]</f>
        <v>0</v>
      </c>
      <c r="W273" s="57">
        <f>Tabla3[[#This Row],[PRECIO CON DESCT.]]*Tabla3[[#This Row],[PEDIDO ]]</f>
        <v>0</v>
      </c>
      <c r="X273" s="58">
        <f>Tabla3[[#This Row],[PRECIO SIN %]]*Tabla3[[#This Row],[PEDIDO ]]</f>
        <v>0</v>
      </c>
      <c r="Y273" s="28"/>
      <c r="Z273" s="28"/>
      <c r="AA273" s="28"/>
      <c r="AB273" s="28"/>
      <c r="AC273" s="28"/>
      <c r="AD273" s="28"/>
      <c r="AE273" s="28"/>
      <c r="AF273" s="28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20"/>
    </row>
    <row r="274" spans="1:153" s="3" customFormat="1" ht="33" customHeight="1" x14ac:dyDescent="0.4">
      <c r="A274" s="125">
        <v>3664798066104</v>
      </c>
      <c r="B274" s="59" t="s">
        <v>52</v>
      </c>
      <c r="C274" s="59" t="s">
        <v>121</v>
      </c>
      <c r="D2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🌡</v>
      </c>
      <c r="E274" s="119" t="s">
        <v>792</v>
      </c>
      <c r="F274" s="76" t="s">
        <v>537</v>
      </c>
      <c r="G2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4" s="78">
        <v>5</v>
      </c>
      <c r="J274" s="52">
        <v>49</v>
      </c>
      <c r="K274" s="60">
        <f>Tabla3[[#This Row],[PRECIOS]]-Tabla3[[#This Row],[PRECIOS]]*10%</f>
        <v>44.1</v>
      </c>
      <c r="L274" s="101" t="s">
        <v>5328</v>
      </c>
      <c r="M274" s="61"/>
      <c r="N274" s="55">
        <f>IFERROR(Tabla3[[#This Row],[PRECIOS]]-Tabla3[[#This Row],[PRECIOS]]*Tabla3[[#This Row],[% PRODUCTO]]," ")</f>
        <v>49</v>
      </c>
      <c r="O274" s="61"/>
      <c r="P274" s="55">
        <f>IFERROR(Tabla3[[#This Row],[OCULTAR2]]-Tabla3[[#This Row],[OCULTAR2]]*Tabla3[[#This Row],[% LÍNEA]]," ")</f>
        <v>49</v>
      </c>
      <c r="Q274" s="56">
        <f>IFERROR(Tabla3[[#This Row],[% PRODUCTO]]+Tabla3[[#This Row],[% LÍNEA]]," ")</f>
        <v>0</v>
      </c>
      <c r="R274" s="60">
        <f>Tabla3[[#This Row],[OCULTAR3]]</f>
        <v>49</v>
      </c>
      <c r="S274" s="60">
        <f>Tabla3[[#This Row],[PRECIO SIN %]]-Tabla3[[#This Row],[PRECIO SIN %]]*10%</f>
        <v>44.1</v>
      </c>
      <c r="T274" s="80">
        <f>(Tabla3[[#This Row],[PRECIO CON DESCT.]]-(Tabla3[[#This Row],[PRECIO CON DESCT.]]*$T$6))</f>
        <v>27.783000000000001</v>
      </c>
      <c r="U274" s="96"/>
      <c r="V274" s="94">
        <f>Tabla3[[#This Row],[PRECIO %      en $]]*Tabla3[[#This Row],[PEDIDO ]]</f>
        <v>0</v>
      </c>
      <c r="W274" s="57">
        <f>Tabla3[[#This Row],[PRECIO CON DESCT.]]*Tabla3[[#This Row],[PEDIDO ]]</f>
        <v>0</v>
      </c>
      <c r="X274" s="58">
        <f>Tabla3[[#This Row],[PRECIO SIN %]]*Tabla3[[#This Row],[PEDIDO ]]</f>
        <v>0</v>
      </c>
      <c r="Y274" s="28"/>
      <c r="Z274" s="28"/>
      <c r="AA274" s="28"/>
      <c r="AB274" s="28"/>
      <c r="AC274" s="28"/>
      <c r="AD274" s="28"/>
      <c r="AE274" s="28"/>
      <c r="AF274" s="28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20"/>
    </row>
    <row r="275" spans="1:153" s="3" customFormat="1" ht="33" customHeight="1" x14ac:dyDescent="0.4">
      <c r="A275" s="124">
        <v>7501125102806</v>
      </c>
      <c r="B275" s="51" t="s">
        <v>52</v>
      </c>
      <c r="C275" s="51" t="s">
        <v>100</v>
      </c>
      <c r="D2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5" s="118" t="s">
        <v>793</v>
      </c>
      <c r="F275" s="75" t="s">
        <v>537</v>
      </c>
      <c r="G2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5" s="77">
        <v>165</v>
      </c>
      <c r="J275" s="52">
        <v>15.755559999999999</v>
      </c>
      <c r="K275" s="53">
        <f>Tabla3[[#This Row],[PRECIOS]]-Tabla3[[#This Row],[PRECIOS]]*10%</f>
        <v>14.180003999999998</v>
      </c>
      <c r="L275" s="101"/>
      <c r="M275" s="54"/>
      <c r="N275" s="55">
        <f>IFERROR(Tabla3[[#This Row],[PRECIOS]]-Tabla3[[#This Row],[PRECIOS]]*Tabla3[[#This Row],[% PRODUCTO]]," ")</f>
        <v>15.755559999999999</v>
      </c>
      <c r="O275" s="54"/>
      <c r="P275" s="55">
        <f>IFERROR(Tabla3[[#This Row],[OCULTAR2]]-Tabla3[[#This Row],[OCULTAR2]]*Tabla3[[#This Row],[% LÍNEA]]," ")</f>
        <v>15.755559999999999</v>
      </c>
      <c r="Q275" s="56">
        <f>IFERROR(Tabla3[[#This Row],[% PRODUCTO]]+Tabla3[[#This Row],[% LÍNEA]]," ")</f>
        <v>0</v>
      </c>
      <c r="R275" s="53">
        <f>Tabla3[[#This Row],[OCULTAR3]]</f>
        <v>15.755559999999999</v>
      </c>
      <c r="S275" s="53">
        <f>Tabla3[[#This Row],[PRECIO SIN %]]-Tabla3[[#This Row],[PRECIO SIN %]]*10%</f>
        <v>14.180003999999998</v>
      </c>
      <c r="T275" s="80">
        <f>(Tabla3[[#This Row],[PRECIO CON DESCT.]]-(Tabla3[[#This Row],[PRECIO CON DESCT.]]*$T$6))</f>
        <v>8.9334025199999978</v>
      </c>
      <c r="U275" s="96"/>
      <c r="V275" s="94">
        <f>Tabla3[[#This Row],[PRECIO %      en $]]*Tabla3[[#This Row],[PEDIDO ]]</f>
        <v>0</v>
      </c>
      <c r="W275" s="57">
        <f>Tabla3[[#This Row],[PRECIO CON DESCT.]]*Tabla3[[#This Row],[PEDIDO ]]</f>
        <v>0</v>
      </c>
      <c r="X275" s="58">
        <f>Tabla3[[#This Row],[PRECIO SIN %]]*Tabla3[[#This Row],[PEDIDO ]]</f>
        <v>0</v>
      </c>
      <c r="Y275" s="28"/>
      <c r="Z275" s="28"/>
      <c r="AA275" s="28"/>
      <c r="AB275" s="28"/>
      <c r="AC275" s="28"/>
      <c r="AD275" s="28"/>
      <c r="AE275" s="28"/>
      <c r="AF275" s="28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20"/>
    </row>
    <row r="276" spans="1:153" s="3" customFormat="1" ht="33" customHeight="1" x14ac:dyDescent="0.4">
      <c r="A276" s="125">
        <v>7591651001704</v>
      </c>
      <c r="B276" s="59" t="s">
        <v>52</v>
      </c>
      <c r="C276" s="59" t="s">
        <v>129</v>
      </c>
      <c r="D2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6" s="119" t="s">
        <v>794</v>
      </c>
      <c r="F276" s="76" t="s">
        <v>537</v>
      </c>
      <c r="G2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6" s="78">
        <v>170</v>
      </c>
      <c r="J276" s="52">
        <v>3.9444400000000002</v>
      </c>
      <c r="K276" s="60">
        <f>Tabla3[[#This Row],[PRECIOS]]-Tabla3[[#This Row],[PRECIOS]]*10%</f>
        <v>3.5499960000000002</v>
      </c>
      <c r="L276" s="101"/>
      <c r="M276" s="61"/>
      <c r="N276" s="55">
        <f>IFERROR(Tabla3[[#This Row],[PRECIOS]]-Tabla3[[#This Row],[PRECIOS]]*Tabla3[[#This Row],[% PRODUCTO]]," ")</f>
        <v>3.9444400000000002</v>
      </c>
      <c r="O276" s="61"/>
      <c r="P276" s="55">
        <f>IFERROR(Tabla3[[#This Row],[OCULTAR2]]-Tabla3[[#This Row],[OCULTAR2]]*Tabla3[[#This Row],[% LÍNEA]]," ")</f>
        <v>3.9444400000000002</v>
      </c>
      <c r="Q276" s="56">
        <f>IFERROR(Tabla3[[#This Row],[% PRODUCTO]]+Tabla3[[#This Row],[% LÍNEA]]," ")</f>
        <v>0</v>
      </c>
      <c r="R276" s="60">
        <f>Tabla3[[#This Row],[OCULTAR3]]</f>
        <v>3.9444400000000002</v>
      </c>
      <c r="S276" s="60">
        <f>Tabla3[[#This Row],[PRECIO SIN %]]-Tabla3[[#This Row],[PRECIO SIN %]]*10%</f>
        <v>3.5499960000000002</v>
      </c>
      <c r="T276" s="80">
        <f>(Tabla3[[#This Row],[PRECIO CON DESCT.]]-(Tabla3[[#This Row],[PRECIO CON DESCT.]]*$T$6))</f>
        <v>2.2364974800000001</v>
      </c>
      <c r="U276" s="96"/>
      <c r="V276" s="94">
        <f>Tabla3[[#This Row],[PRECIO %      en $]]*Tabla3[[#This Row],[PEDIDO ]]</f>
        <v>0</v>
      </c>
      <c r="W276" s="57">
        <f>Tabla3[[#This Row],[PRECIO CON DESCT.]]*Tabla3[[#This Row],[PEDIDO ]]</f>
        <v>0</v>
      </c>
      <c r="X276" s="58">
        <f>Tabla3[[#This Row],[PRECIO SIN %]]*Tabla3[[#This Row],[PEDIDO ]]</f>
        <v>0</v>
      </c>
      <c r="Y276" s="28"/>
      <c r="Z276" s="28"/>
      <c r="AA276" s="28"/>
      <c r="AB276" s="28"/>
      <c r="AC276" s="28"/>
      <c r="AD276" s="28"/>
      <c r="AE276" s="28"/>
      <c r="AF276" s="28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20"/>
    </row>
    <row r="277" spans="1:153" s="3" customFormat="1" ht="33" customHeight="1" x14ac:dyDescent="0.4">
      <c r="A277" s="124">
        <v>7597533001022</v>
      </c>
      <c r="B277" s="51" t="s">
        <v>52</v>
      </c>
      <c r="C277" s="51" t="s">
        <v>130</v>
      </c>
      <c r="D2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7" s="118" t="s">
        <v>795</v>
      </c>
      <c r="F277" s="75" t="s">
        <v>537</v>
      </c>
      <c r="G2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7" s="77">
        <v>1472</v>
      </c>
      <c r="J277" s="52">
        <v>1.38889</v>
      </c>
      <c r="K277" s="53">
        <f>Tabla3[[#This Row],[PRECIOS]]-Tabla3[[#This Row],[PRECIOS]]*10%</f>
        <v>1.2500009999999999</v>
      </c>
      <c r="L277" s="101"/>
      <c r="M277" s="54"/>
      <c r="N277" s="55">
        <f>IFERROR(Tabla3[[#This Row],[PRECIOS]]-Tabla3[[#This Row],[PRECIOS]]*Tabla3[[#This Row],[% PRODUCTO]]," ")</f>
        <v>1.38889</v>
      </c>
      <c r="O277" s="54"/>
      <c r="P277" s="55">
        <f>IFERROR(Tabla3[[#This Row],[OCULTAR2]]-Tabla3[[#This Row],[OCULTAR2]]*Tabla3[[#This Row],[% LÍNEA]]," ")</f>
        <v>1.38889</v>
      </c>
      <c r="Q277" s="56">
        <f>IFERROR(Tabla3[[#This Row],[% PRODUCTO]]+Tabla3[[#This Row],[% LÍNEA]]," ")</f>
        <v>0</v>
      </c>
      <c r="R277" s="53">
        <f>Tabla3[[#This Row],[OCULTAR3]]</f>
        <v>1.38889</v>
      </c>
      <c r="S277" s="53">
        <f>Tabla3[[#This Row],[PRECIO SIN %]]-Tabla3[[#This Row],[PRECIO SIN %]]*10%</f>
        <v>1.2500009999999999</v>
      </c>
      <c r="T277" s="80">
        <f>(Tabla3[[#This Row],[PRECIO CON DESCT.]]-(Tabla3[[#This Row],[PRECIO CON DESCT.]]*$T$6))</f>
        <v>0.78750063000000003</v>
      </c>
      <c r="U277" s="96"/>
      <c r="V277" s="94">
        <f>Tabla3[[#This Row],[PRECIO %      en $]]*Tabla3[[#This Row],[PEDIDO ]]</f>
        <v>0</v>
      </c>
      <c r="W277" s="57">
        <f>Tabla3[[#This Row],[PRECIO CON DESCT.]]*Tabla3[[#This Row],[PEDIDO ]]</f>
        <v>0</v>
      </c>
      <c r="X277" s="58">
        <f>Tabla3[[#This Row],[PRECIO SIN %]]*Tabla3[[#This Row],[PEDIDO ]]</f>
        <v>0</v>
      </c>
      <c r="Y277" s="28"/>
      <c r="Z277" s="28"/>
      <c r="AA277" s="28"/>
      <c r="AB277" s="28"/>
      <c r="AC277" s="28"/>
      <c r="AD277" s="28"/>
      <c r="AE277" s="28"/>
      <c r="AF277" s="28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20"/>
    </row>
    <row r="278" spans="1:153" s="3" customFormat="1" ht="33" customHeight="1" x14ac:dyDescent="0.4">
      <c r="A278" s="125">
        <v>6921875011899</v>
      </c>
      <c r="B278" s="59" t="s">
        <v>52</v>
      </c>
      <c r="C278" s="59" t="s">
        <v>72</v>
      </c>
      <c r="D2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8" s="119" t="s">
        <v>796</v>
      </c>
      <c r="F278" s="76" t="s">
        <v>537</v>
      </c>
      <c r="G2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8" s="78">
        <v>1</v>
      </c>
      <c r="J278" s="52">
        <v>1.4</v>
      </c>
      <c r="K278" s="60">
        <f>Tabla3[[#This Row],[PRECIOS]]-Tabla3[[#This Row],[PRECIOS]]*10%</f>
        <v>1.26</v>
      </c>
      <c r="L278" s="101"/>
      <c r="M278" s="61"/>
      <c r="N278" s="55">
        <f>IFERROR(Tabla3[[#This Row],[PRECIOS]]-Tabla3[[#This Row],[PRECIOS]]*Tabla3[[#This Row],[% PRODUCTO]]," ")</f>
        <v>1.4</v>
      </c>
      <c r="O278" s="61"/>
      <c r="P278" s="55">
        <f>IFERROR(Tabla3[[#This Row],[OCULTAR2]]-Tabla3[[#This Row],[OCULTAR2]]*Tabla3[[#This Row],[% LÍNEA]]," ")</f>
        <v>1.4</v>
      </c>
      <c r="Q278" s="56">
        <f>IFERROR(Tabla3[[#This Row],[% PRODUCTO]]+Tabla3[[#This Row],[% LÍNEA]]," ")</f>
        <v>0</v>
      </c>
      <c r="R278" s="60">
        <f>Tabla3[[#This Row],[OCULTAR3]]</f>
        <v>1.4</v>
      </c>
      <c r="S278" s="60">
        <f>Tabla3[[#This Row],[PRECIO SIN %]]-Tabla3[[#This Row],[PRECIO SIN %]]*10%</f>
        <v>1.26</v>
      </c>
      <c r="T278" s="80">
        <f>(Tabla3[[#This Row],[PRECIO CON DESCT.]]-(Tabla3[[#This Row],[PRECIO CON DESCT.]]*$T$6))</f>
        <v>0.79380000000000006</v>
      </c>
      <c r="U278" s="96"/>
      <c r="V278" s="94">
        <f>Tabla3[[#This Row],[PRECIO %      en $]]*Tabla3[[#This Row],[PEDIDO ]]</f>
        <v>0</v>
      </c>
      <c r="W278" s="57">
        <f>Tabla3[[#This Row],[PRECIO CON DESCT.]]*Tabla3[[#This Row],[PEDIDO ]]</f>
        <v>0</v>
      </c>
      <c r="X278" s="58">
        <f>Tabla3[[#This Row],[PRECIO SIN %]]*Tabla3[[#This Row],[PEDIDO ]]</f>
        <v>0</v>
      </c>
      <c r="Y278" s="28"/>
      <c r="Z278" s="28"/>
      <c r="AA278" s="28"/>
      <c r="AB278" s="28"/>
      <c r="AC278" s="28"/>
      <c r="AD278" s="28"/>
      <c r="AE278" s="28"/>
      <c r="AF278" s="28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20"/>
    </row>
    <row r="279" spans="1:153" s="3" customFormat="1" ht="33" customHeight="1" x14ac:dyDescent="0.4">
      <c r="A279" s="124">
        <v>7598455000414</v>
      </c>
      <c r="B279" s="51" t="s">
        <v>52</v>
      </c>
      <c r="C279" s="51" t="s">
        <v>58</v>
      </c>
      <c r="D2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79" s="118" t="s">
        <v>797</v>
      </c>
      <c r="F279" s="75" t="s">
        <v>537</v>
      </c>
      <c r="G2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9" s="77">
        <v>7638</v>
      </c>
      <c r="J279" s="52">
        <v>1.2888900000000001</v>
      </c>
      <c r="K279" s="53">
        <f>Tabla3[[#This Row],[PRECIOS]]-Tabla3[[#This Row],[PRECIOS]]*10%</f>
        <v>1.1600010000000001</v>
      </c>
      <c r="L279" s="101"/>
      <c r="M279" s="54"/>
      <c r="N279" s="55">
        <f>IFERROR(Tabla3[[#This Row],[PRECIOS]]-Tabla3[[#This Row],[PRECIOS]]*Tabla3[[#This Row],[% PRODUCTO]]," ")</f>
        <v>1.2888900000000001</v>
      </c>
      <c r="O279" s="54"/>
      <c r="P279" s="55">
        <f>IFERROR(Tabla3[[#This Row],[OCULTAR2]]-Tabla3[[#This Row],[OCULTAR2]]*Tabla3[[#This Row],[% LÍNEA]]," ")</f>
        <v>1.2888900000000001</v>
      </c>
      <c r="Q279" s="56">
        <f>IFERROR(Tabla3[[#This Row],[% PRODUCTO]]+Tabla3[[#This Row],[% LÍNEA]]," ")</f>
        <v>0</v>
      </c>
      <c r="R279" s="53">
        <f>Tabla3[[#This Row],[OCULTAR3]]</f>
        <v>1.2888900000000001</v>
      </c>
      <c r="S279" s="53">
        <f>Tabla3[[#This Row],[PRECIO SIN %]]-Tabla3[[#This Row],[PRECIO SIN %]]*10%</f>
        <v>1.1600010000000001</v>
      </c>
      <c r="T279" s="80">
        <f>(Tabla3[[#This Row],[PRECIO CON DESCT.]]-(Tabla3[[#This Row],[PRECIO CON DESCT.]]*$T$6))</f>
        <v>0.73080063000000006</v>
      </c>
      <c r="U279" s="96"/>
      <c r="V279" s="94">
        <f>Tabla3[[#This Row],[PRECIO %      en $]]*Tabla3[[#This Row],[PEDIDO ]]</f>
        <v>0</v>
      </c>
      <c r="W279" s="57">
        <f>Tabla3[[#This Row],[PRECIO CON DESCT.]]*Tabla3[[#This Row],[PEDIDO ]]</f>
        <v>0</v>
      </c>
      <c r="X279" s="58">
        <f>Tabla3[[#This Row],[PRECIO SIN %]]*Tabla3[[#This Row],[PEDIDO ]]</f>
        <v>0</v>
      </c>
      <c r="Y279" s="28"/>
      <c r="Z279" s="28"/>
      <c r="AA279" s="28"/>
      <c r="AB279" s="28"/>
      <c r="AC279" s="28"/>
      <c r="AD279" s="28"/>
      <c r="AE279" s="28"/>
      <c r="AF279" s="28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20"/>
    </row>
    <row r="280" spans="1:153" s="3" customFormat="1" ht="33" customHeight="1" x14ac:dyDescent="0.4">
      <c r="A280" s="125">
        <v>7800061000703</v>
      </c>
      <c r="B280" s="59" t="s">
        <v>52</v>
      </c>
      <c r="C280" s="59" t="s">
        <v>71</v>
      </c>
      <c r="D2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0" s="119" t="s">
        <v>798</v>
      </c>
      <c r="F280" s="76" t="s">
        <v>537</v>
      </c>
      <c r="G2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0" s="78">
        <v>3115</v>
      </c>
      <c r="J280" s="52">
        <v>1.4666699999999999</v>
      </c>
      <c r="K280" s="60">
        <f>Tabla3[[#This Row],[PRECIOS]]-Tabla3[[#This Row],[PRECIOS]]*10%</f>
        <v>1.3200029999999998</v>
      </c>
      <c r="L280" s="101"/>
      <c r="M280" s="61"/>
      <c r="N280" s="55">
        <f>IFERROR(Tabla3[[#This Row],[PRECIOS]]-Tabla3[[#This Row],[PRECIOS]]*Tabla3[[#This Row],[% PRODUCTO]]," ")</f>
        <v>1.4666699999999999</v>
      </c>
      <c r="O280" s="61"/>
      <c r="P280" s="55">
        <f>IFERROR(Tabla3[[#This Row],[OCULTAR2]]-Tabla3[[#This Row],[OCULTAR2]]*Tabla3[[#This Row],[% LÍNEA]]," ")</f>
        <v>1.4666699999999999</v>
      </c>
      <c r="Q280" s="56">
        <f>IFERROR(Tabla3[[#This Row],[% PRODUCTO]]+Tabla3[[#This Row],[% LÍNEA]]," ")</f>
        <v>0</v>
      </c>
      <c r="R280" s="60">
        <f>Tabla3[[#This Row],[OCULTAR3]]</f>
        <v>1.4666699999999999</v>
      </c>
      <c r="S280" s="60">
        <f>Tabla3[[#This Row],[PRECIO SIN %]]-Tabla3[[#This Row],[PRECIO SIN %]]*10%</f>
        <v>1.3200029999999998</v>
      </c>
      <c r="T280" s="80">
        <f>(Tabla3[[#This Row],[PRECIO CON DESCT.]]-(Tabla3[[#This Row],[PRECIO CON DESCT.]]*$T$6))</f>
        <v>0.83160188999999995</v>
      </c>
      <c r="U280" s="96"/>
      <c r="V280" s="94">
        <f>Tabla3[[#This Row],[PRECIO %      en $]]*Tabla3[[#This Row],[PEDIDO ]]</f>
        <v>0</v>
      </c>
      <c r="W280" s="57">
        <f>Tabla3[[#This Row],[PRECIO CON DESCT.]]*Tabla3[[#This Row],[PEDIDO ]]</f>
        <v>0</v>
      </c>
      <c r="X280" s="58">
        <f>Tabla3[[#This Row],[PRECIO SIN %]]*Tabla3[[#This Row],[PEDIDO ]]</f>
        <v>0</v>
      </c>
      <c r="Y280" s="28"/>
      <c r="Z280" s="28"/>
      <c r="AA280" s="28"/>
      <c r="AB280" s="28"/>
      <c r="AC280" s="28"/>
      <c r="AD280" s="28"/>
      <c r="AE280" s="28"/>
      <c r="AF280" s="28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20"/>
    </row>
    <row r="281" spans="1:153" s="3" customFormat="1" ht="33" customHeight="1" x14ac:dyDescent="0.4">
      <c r="A281" s="124">
        <v>736372827364</v>
      </c>
      <c r="B281" s="51" t="s">
        <v>52</v>
      </c>
      <c r="C281" s="51" t="s">
        <v>62</v>
      </c>
      <c r="D2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1" s="118" t="s">
        <v>799</v>
      </c>
      <c r="F281" s="75" t="s">
        <v>537</v>
      </c>
      <c r="G2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1" s="77">
        <v>4019</v>
      </c>
      <c r="J281" s="52">
        <v>1.3333299999999999</v>
      </c>
      <c r="K281" s="53">
        <f>Tabla3[[#This Row],[PRECIOS]]-Tabla3[[#This Row],[PRECIOS]]*10%</f>
        <v>1.199997</v>
      </c>
      <c r="L281" s="101"/>
      <c r="M281" s="54"/>
      <c r="N281" s="55">
        <f>IFERROR(Tabla3[[#This Row],[PRECIOS]]-Tabla3[[#This Row],[PRECIOS]]*Tabla3[[#This Row],[% PRODUCTO]]," ")</f>
        <v>1.3333299999999999</v>
      </c>
      <c r="O281" s="54"/>
      <c r="P281" s="55">
        <f>IFERROR(Tabla3[[#This Row],[OCULTAR2]]-Tabla3[[#This Row],[OCULTAR2]]*Tabla3[[#This Row],[% LÍNEA]]," ")</f>
        <v>1.3333299999999999</v>
      </c>
      <c r="Q281" s="56">
        <f>IFERROR(Tabla3[[#This Row],[% PRODUCTO]]+Tabla3[[#This Row],[% LÍNEA]]," ")</f>
        <v>0</v>
      </c>
      <c r="R281" s="53">
        <f>Tabla3[[#This Row],[OCULTAR3]]</f>
        <v>1.3333299999999999</v>
      </c>
      <c r="S281" s="53">
        <f>Tabla3[[#This Row],[PRECIO SIN %]]-Tabla3[[#This Row],[PRECIO SIN %]]*10%</f>
        <v>1.199997</v>
      </c>
      <c r="T281" s="80">
        <f>(Tabla3[[#This Row],[PRECIO CON DESCT.]]-(Tabla3[[#This Row],[PRECIO CON DESCT.]]*$T$6))</f>
        <v>0.75599810999999995</v>
      </c>
      <c r="U281" s="96"/>
      <c r="V281" s="94">
        <f>Tabla3[[#This Row],[PRECIO %      en $]]*Tabla3[[#This Row],[PEDIDO ]]</f>
        <v>0</v>
      </c>
      <c r="W281" s="57">
        <f>Tabla3[[#This Row],[PRECIO CON DESCT.]]*Tabla3[[#This Row],[PEDIDO ]]</f>
        <v>0</v>
      </c>
      <c r="X281" s="58">
        <f>Tabla3[[#This Row],[PRECIO SIN %]]*Tabla3[[#This Row],[PEDIDO ]]</f>
        <v>0</v>
      </c>
      <c r="Y281" s="28"/>
      <c r="Z281" s="28"/>
      <c r="AA281" s="28"/>
      <c r="AB281" s="28"/>
      <c r="AC281" s="28"/>
      <c r="AD281" s="28"/>
      <c r="AE281" s="28"/>
      <c r="AF281" s="28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20"/>
    </row>
    <row r="282" spans="1:153" s="3" customFormat="1" ht="33" customHeight="1" x14ac:dyDescent="0.4">
      <c r="A282" s="125">
        <v>8904187861770</v>
      </c>
      <c r="B282" s="59" t="s">
        <v>52</v>
      </c>
      <c r="C282" s="59" t="s">
        <v>119</v>
      </c>
      <c r="D2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2" s="119" t="s">
        <v>800</v>
      </c>
      <c r="F282" s="76" t="s">
        <v>537</v>
      </c>
      <c r="G2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2" s="78">
        <v>300</v>
      </c>
      <c r="J282" s="52">
        <v>1.5555600000000001</v>
      </c>
      <c r="K282" s="60">
        <f>Tabla3[[#This Row],[PRECIOS]]-Tabla3[[#This Row],[PRECIOS]]*10%</f>
        <v>1.400004</v>
      </c>
      <c r="L282" s="101"/>
      <c r="M282" s="61"/>
      <c r="N282" s="55">
        <f>IFERROR(Tabla3[[#This Row],[PRECIOS]]-Tabla3[[#This Row],[PRECIOS]]*Tabla3[[#This Row],[% PRODUCTO]]," ")</f>
        <v>1.5555600000000001</v>
      </c>
      <c r="O282" s="61"/>
      <c r="P282" s="55">
        <f>IFERROR(Tabla3[[#This Row],[OCULTAR2]]-Tabla3[[#This Row],[OCULTAR2]]*Tabla3[[#This Row],[% LÍNEA]]," ")</f>
        <v>1.5555600000000001</v>
      </c>
      <c r="Q282" s="56">
        <f>IFERROR(Tabla3[[#This Row],[% PRODUCTO]]+Tabla3[[#This Row],[% LÍNEA]]," ")</f>
        <v>0</v>
      </c>
      <c r="R282" s="60">
        <f>Tabla3[[#This Row],[OCULTAR3]]</f>
        <v>1.5555600000000001</v>
      </c>
      <c r="S282" s="60">
        <f>Tabla3[[#This Row],[PRECIO SIN %]]-Tabla3[[#This Row],[PRECIO SIN %]]*10%</f>
        <v>1.400004</v>
      </c>
      <c r="T282" s="80">
        <f>(Tabla3[[#This Row],[PRECIO CON DESCT.]]-(Tabla3[[#This Row],[PRECIO CON DESCT.]]*$T$6))</f>
        <v>0.88200252000000001</v>
      </c>
      <c r="U282" s="96"/>
      <c r="V282" s="94">
        <f>Tabla3[[#This Row],[PRECIO %      en $]]*Tabla3[[#This Row],[PEDIDO ]]</f>
        <v>0</v>
      </c>
      <c r="W282" s="57">
        <f>Tabla3[[#This Row],[PRECIO CON DESCT.]]*Tabla3[[#This Row],[PEDIDO ]]</f>
        <v>0</v>
      </c>
      <c r="X282" s="58">
        <f>Tabla3[[#This Row],[PRECIO SIN %]]*Tabla3[[#This Row],[PEDIDO ]]</f>
        <v>0</v>
      </c>
      <c r="Y282" s="28"/>
      <c r="Z282" s="28"/>
      <c r="AA282" s="28"/>
      <c r="AB282" s="28"/>
      <c r="AC282" s="28"/>
      <c r="AD282" s="28"/>
      <c r="AE282" s="28"/>
      <c r="AF282" s="28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20"/>
    </row>
    <row r="283" spans="1:153" s="3" customFormat="1" ht="33" customHeight="1" x14ac:dyDescent="0.4">
      <c r="A283" s="124">
        <v>7594000491218</v>
      </c>
      <c r="B283" s="51" t="s">
        <v>52</v>
      </c>
      <c r="C283" s="51" t="s">
        <v>131</v>
      </c>
      <c r="D2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3" s="118" t="s">
        <v>801</v>
      </c>
      <c r="F283" s="75" t="s">
        <v>537</v>
      </c>
      <c r="G2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3" s="77">
        <v>48</v>
      </c>
      <c r="J283" s="52">
        <v>3.9777800000000001</v>
      </c>
      <c r="K283" s="53">
        <f>Tabla3[[#This Row],[PRECIOS]]-Tabla3[[#This Row],[PRECIOS]]*10%</f>
        <v>3.5800019999999999</v>
      </c>
      <c r="L283" s="101"/>
      <c r="M283" s="54"/>
      <c r="N283" s="55">
        <f>IFERROR(Tabla3[[#This Row],[PRECIOS]]-Tabla3[[#This Row],[PRECIOS]]*Tabla3[[#This Row],[% PRODUCTO]]," ")</f>
        <v>3.9777800000000001</v>
      </c>
      <c r="O283" s="54"/>
      <c r="P283" s="55">
        <f>IFERROR(Tabla3[[#This Row],[OCULTAR2]]-Tabla3[[#This Row],[OCULTAR2]]*Tabla3[[#This Row],[% LÍNEA]]," ")</f>
        <v>3.9777800000000001</v>
      </c>
      <c r="Q283" s="56">
        <f>IFERROR(Tabla3[[#This Row],[% PRODUCTO]]+Tabla3[[#This Row],[% LÍNEA]]," ")</f>
        <v>0</v>
      </c>
      <c r="R283" s="53">
        <f>Tabla3[[#This Row],[OCULTAR3]]</f>
        <v>3.9777800000000001</v>
      </c>
      <c r="S283" s="53">
        <f>Tabla3[[#This Row],[PRECIO SIN %]]-Tabla3[[#This Row],[PRECIO SIN %]]*10%</f>
        <v>3.5800019999999999</v>
      </c>
      <c r="T283" s="80">
        <f>(Tabla3[[#This Row],[PRECIO CON DESCT.]]-(Tabla3[[#This Row],[PRECIO CON DESCT.]]*$T$6))</f>
        <v>2.2554012600000002</v>
      </c>
      <c r="U283" s="96"/>
      <c r="V283" s="94">
        <f>Tabla3[[#This Row],[PRECIO %      en $]]*Tabla3[[#This Row],[PEDIDO ]]</f>
        <v>0</v>
      </c>
      <c r="W283" s="57">
        <f>Tabla3[[#This Row],[PRECIO CON DESCT.]]*Tabla3[[#This Row],[PEDIDO ]]</f>
        <v>0</v>
      </c>
      <c r="X283" s="58">
        <f>Tabla3[[#This Row],[PRECIO SIN %]]*Tabla3[[#This Row],[PEDIDO ]]</f>
        <v>0</v>
      </c>
      <c r="Y283" s="28"/>
      <c r="Z283" s="28"/>
      <c r="AA283" s="28"/>
      <c r="AB283" s="28"/>
      <c r="AC283" s="28"/>
      <c r="AD283" s="28"/>
      <c r="AE283" s="28"/>
      <c r="AF283" s="28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20"/>
    </row>
    <row r="284" spans="1:153" s="3" customFormat="1" ht="33" customHeight="1" x14ac:dyDescent="0.4">
      <c r="A284" s="125">
        <v>7598455000025</v>
      </c>
      <c r="B284" s="59" t="s">
        <v>52</v>
      </c>
      <c r="C284" s="59" t="s">
        <v>58</v>
      </c>
      <c r="D2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84" s="119" t="s">
        <v>802</v>
      </c>
      <c r="F284" s="76" t="s">
        <v>537</v>
      </c>
      <c r="G2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4" s="78">
        <v>3175</v>
      </c>
      <c r="J284" s="52">
        <v>1.1000000000000001</v>
      </c>
      <c r="K284" s="60">
        <f>Tabla3[[#This Row],[PRECIOS]]-Tabla3[[#This Row],[PRECIOS]]*10%</f>
        <v>0.9900000000000001</v>
      </c>
      <c r="L284" s="101"/>
      <c r="M284" s="61"/>
      <c r="N284" s="55">
        <f>IFERROR(Tabla3[[#This Row],[PRECIOS]]-Tabla3[[#This Row],[PRECIOS]]*Tabla3[[#This Row],[% PRODUCTO]]," ")</f>
        <v>1.1000000000000001</v>
      </c>
      <c r="O284" s="61"/>
      <c r="P284" s="55">
        <f>IFERROR(Tabla3[[#This Row],[OCULTAR2]]-Tabla3[[#This Row],[OCULTAR2]]*Tabla3[[#This Row],[% LÍNEA]]," ")</f>
        <v>1.1000000000000001</v>
      </c>
      <c r="Q284" s="56">
        <f>IFERROR(Tabla3[[#This Row],[% PRODUCTO]]+Tabla3[[#This Row],[% LÍNEA]]," ")</f>
        <v>0</v>
      </c>
      <c r="R284" s="60">
        <f>Tabla3[[#This Row],[OCULTAR3]]</f>
        <v>1.1000000000000001</v>
      </c>
      <c r="S284" s="60">
        <f>Tabla3[[#This Row],[PRECIO SIN %]]-Tabla3[[#This Row],[PRECIO SIN %]]*10%</f>
        <v>0.9900000000000001</v>
      </c>
      <c r="T284" s="80">
        <f>(Tabla3[[#This Row],[PRECIO CON DESCT.]]-(Tabla3[[#This Row],[PRECIO CON DESCT.]]*$T$6))</f>
        <v>0.62370000000000014</v>
      </c>
      <c r="U284" s="96"/>
      <c r="V284" s="94">
        <f>Tabla3[[#This Row],[PRECIO %      en $]]*Tabla3[[#This Row],[PEDIDO ]]</f>
        <v>0</v>
      </c>
      <c r="W284" s="57">
        <f>Tabla3[[#This Row],[PRECIO CON DESCT.]]*Tabla3[[#This Row],[PEDIDO ]]</f>
        <v>0</v>
      </c>
      <c r="X284" s="58">
        <f>Tabla3[[#This Row],[PRECIO SIN %]]*Tabla3[[#This Row],[PEDIDO ]]</f>
        <v>0</v>
      </c>
      <c r="Y284" s="28"/>
      <c r="Z284" s="28"/>
      <c r="AA284" s="28"/>
      <c r="AB284" s="28"/>
      <c r="AC284" s="28"/>
      <c r="AD284" s="28"/>
      <c r="AE284" s="28"/>
      <c r="AF284" s="28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20"/>
    </row>
    <row r="285" spans="1:153" s="3" customFormat="1" ht="33" customHeight="1" x14ac:dyDescent="0.4">
      <c r="A285" s="124">
        <v>7592803000484</v>
      </c>
      <c r="B285" s="51" t="s">
        <v>52</v>
      </c>
      <c r="C285" s="51" t="s">
        <v>132</v>
      </c>
      <c r="D2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5" s="118" t="s">
        <v>803</v>
      </c>
      <c r="F285" s="75" t="s">
        <v>537</v>
      </c>
      <c r="G2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5" s="77">
        <v>55</v>
      </c>
      <c r="J285" s="52">
        <v>3.01111</v>
      </c>
      <c r="K285" s="53">
        <f>Tabla3[[#This Row],[PRECIOS]]-Tabla3[[#This Row],[PRECIOS]]*10%</f>
        <v>2.7099989999999998</v>
      </c>
      <c r="L285" s="101"/>
      <c r="M285" s="54"/>
      <c r="N285" s="55">
        <f>IFERROR(Tabla3[[#This Row],[PRECIOS]]-Tabla3[[#This Row],[PRECIOS]]*Tabla3[[#This Row],[% PRODUCTO]]," ")</f>
        <v>3.01111</v>
      </c>
      <c r="O285" s="54"/>
      <c r="P285" s="55">
        <f>IFERROR(Tabla3[[#This Row],[OCULTAR2]]-Tabla3[[#This Row],[OCULTAR2]]*Tabla3[[#This Row],[% LÍNEA]]," ")</f>
        <v>3.01111</v>
      </c>
      <c r="Q285" s="56">
        <f>IFERROR(Tabla3[[#This Row],[% PRODUCTO]]+Tabla3[[#This Row],[% LÍNEA]]," ")</f>
        <v>0</v>
      </c>
      <c r="R285" s="53">
        <f>Tabla3[[#This Row],[OCULTAR3]]</f>
        <v>3.01111</v>
      </c>
      <c r="S285" s="53">
        <f>Tabla3[[#This Row],[PRECIO SIN %]]-Tabla3[[#This Row],[PRECIO SIN %]]*10%</f>
        <v>2.7099989999999998</v>
      </c>
      <c r="T285" s="80">
        <f>(Tabla3[[#This Row],[PRECIO CON DESCT.]]-(Tabla3[[#This Row],[PRECIO CON DESCT.]]*$T$6))</f>
        <v>1.7072993699999999</v>
      </c>
      <c r="U285" s="96"/>
      <c r="V285" s="94">
        <f>Tabla3[[#This Row],[PRECIO %      en $]]*Tabla3[[#This Row],[PEDIDO ]]</f>
        <v>0</v>
      </c>
      <c r="W285" s="57">
        <f>Tabla3[[#This Row],[PRECIO CON DESCT.]]*Tabla3[[#This Row],[PEDIDO ]]</f>
        <v>0</v>
      </c>
      <c r="X285" s="58">
        <f>Tabla3[[#This Row],[PRECIO SIN %]]*Tabla3[[#This Row],[PEDIDO ]]</f>
        <v>0</v>
      </c>
      <c r="Y285" s="28"/>
      <c r="Z285" s="28"/>
      <c r="AA285" s="28"/>
      <c r="AB285" s="28"/>
      <c r="AC285" s="28"/>
      <c r="AD285" s="28"/>
      <c r="AE285" s="28"/>
      <c r="AF285" s="28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20"/>
    </row>
    <row r="286" spans="1:153" s="3" customFormat="1" ht="33" customHeight="1" x14ac:dyDescent="0.4">
      <c r="A286" s="125">
        <v>7592803004338</v>
      </c>
      <c r="B286" s="59" t="s">
        <v>52</v>
      </c>
      <c r="C286" s="59" t="s">
        <v>132</v>
      </c>
      <c r="D2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6" s="119" t="s">
        <v>804</v>
      </c>
      <c r="F286" s="76" t="s">
        <v>537</v>
      </c>
      <c r="G2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6" s="78">
        <v>110</v>
      </c>
      <c r="J286" s="52">
        <v>5.2111099999999997</v>
      </c>
      <c r="K286" s="60">
        <f>Tabla3[[#This Row],[PRECIOS]]-Tabla3[[#This Row],[PRECIOS]]*10%</f>
        <v>4.6899989999999994</v>
      </c>
      <c r="L286" s="101"/>
      <c r="M286" s="61"/>
      <c r="N286" s="55">
        <f>IFERROR(Tabla3[[#This Row],[PRECIOS]]-Tabla3[[#This Row],[PRECIOS]]*Tabla3[[#This Row],[% PRODUCTO]]," ")</f>
        <v>5.2111099999999997</v>
      </c>
      <c r="O286" s="61"/>
      <c r="P286" s="55">
        <f>IFERROR(Tabla3[[#This Row],[OCULTAR2]]-Tabla3[[#This Row],[OCULTAR2]]*Tabla3[[#This Row],[% LÍNEA]]," ")</f>
        <v>5.2111099999999997</v>
      </c>
      <c r="Q286" s="56">
        <f>IFERROR(Tabla3[[#This Row],[% PRODUCTO]]+Tabla3[[#This Row],[% LÍNEA]]," ")</f>
        <v>0</v>
      </c>
      <c r="R286" s="60">
        <f>Tabla3[[#This Row],[OCULTAR3]]</f>
        <v>5.2111099999999997</v>
      </c>
      <c r="S286" s="60">
        <f>Tabla3[[#This Row],[PRECIO SIN %]]-Tabla3[[#This Row],[PRECIO SIN %]]*10%</f>
        <v>4.6899989999999994</v>
      </c>
      <c r="T286" s="80">
        <f>(Tabla3[[#This Row],[PRECIO CON DESCT.]]-(Tabla3[[#This Row],[PRECIO CON DESCT.]]*$T$6))</f>
        <v>2.9546993699999997</v>
      </c>
      <c r="U286" s="96"/>
      <c r="V286" s="94">
        <f>Tabla3[[#This Row],[PRECIO %      en $]]*Tabla3[[#This Row],[PEDIDO ]]</f>
        <v>0</v>
      </c>
      <c r="W286" s="57">
        <f>Tabla3[[#This Row],[PRECIO CON DESCT.]]*Tabla3[[#This Row],[PEDIDO ]]</f>
        <v>0</v>
      </c>
      <c r="X286" s="58">
        <f>Tabla3[[#This Row],[PRECIO SIN %]]*Tabla3[[#This Row],[PEDIDO ]]</f>
        <v>0</v>
      </c>
      <c r="Y286" s="28"/>
      <c r="Z286" s="28"/>
      <c r="AA286" s="28"/>
      <c r="AB286" s="28"/>
      <c r="AC286" s="28"/>
      <c r="AD286" s="28"/>
      <c r="AE286" s="28"/>
      <c r="AF286" s="28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20"/>
    </row>
    <row r="287" spans="1:153" s="3" customFormat="1" ht="33" customHeight="1" x14ac:dyDescent="0.4">
      <c r="A287" s="124">
        <v>7592637007567</v>
      </c>
      <c r="B287" s="51" t="s">
        <v>52</v>
      </c>
      <c r="C287" s="51" t="s">
        <v>73</v>
      </c>
      <c r="D2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7" s="118" t="s">
        <v>805</v>
      </c>
      <c r="F287" s="75" t="s">
        <v>537</v>
      </c>
      <c r="G2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7" s="77">
        <v>460</v>
      </c>
      <c r="J287" s="52">
        <v>2.4777800000000001</v>
      </c>
      <c r="K287" s="53">
        <f>Tabla3[[#This Row],[PRECIOS]]-Tabla3[[#This Row],[PRECIOS]]*10%</f>
        <v>2.2300020000000003</v>
      </c>
      <c r="L287" s="101"/>
      <c r="M287" s="54"/>
      <c r="N287" s="55">
        <f>IFERROR(Tabla3[[#This Row],[PRECIOS]]-Tabla3[[#This Row],[PRECIOS]]*Tabla3[[#This Row],[% PRODUCTO]]," ")</f>
        <v>2.4777800000000001</v>
      </c>
      <c r="O287" s="54"/>
      <c r="P287" s="55">
        <f>IFERROR(Tabla3[[#This Row],[OCULTAR2]]-Tabla3[[#This Row],[OCULTAR2]]*Tabla3[[#This Row],[% LÍNEA]]," ")</f>
        <v>2.4777800000000001</v>
      </c>
      <c r="Q287" s="56">
        <f>IFERROR(Tabla3[[#This Row],[% PRODUCTO]]+Tabla3[[#This Row],[% LÍNEA]]," ")</f>
        <v>0</v>
      </c>
      <c r="R287" s="53">
        <f>Tabla3[[#This Row],[OCULTAR3]]</f>
        <v>2.4777800000000001</v>
      </c>
      <c r="S287" s="53">
        <f>Tabla3[[#This Row],[PRECIO SIN %]]-Tabla3[[#This Row],[PRECIO SIN %]]*10%</f>
        <v>2.2300020000000003</v>
      </c>
      <c r="T287" s="80">
        <f>(Tabla3[[#This Row],[PRECIO CON DESCT.]]-(Tabla3[[#This Row],[PRECIO CON DESCT.]]*$T$6))</f>
        <v>1.4049012600000002</v>
      </c>
      <c r="U287" s="96"/>
      <c r="V287" s="94">
        <f>Tabla3[[#This Row],[PRECIO %      en $]]*Tabla3[[#This Row],[PEDIDO ]]</f>
        <v>0</v>
      </c>
      <c r="W287" s="57">
        <f>Tabla3[[#This Row],[PRECIO CON DESCT.]]*Tabla3[[#This Row],[PEDIDO ]]</f>
        <v>0</v>
      </c>
      <c r="X287" s="58">
        <f>Tabla3[[#This Row],[PRECIO SIN %]]*Tabla3[[#This Row],[PEDIDO ]]</f>
        <v>0</v>
      </c>
      <c r="Y287" s="28"/>
      <c r="Z287" s="28"/>
      <c r="AA287" s="28"/>
      <c r="AB287" s="28"/>
      <c r="AC287" s="28"/>
      <c r="AD287" s="28"/>
      <c r="AE287" s="28"/>
      <c r="AF287" s="28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20"/>
    </row>
    <row r="288" spans="1:153" s="3" customFormat="1" ht="33" customHeight="1" x14ac:dyDescent="0.4">
      <c r="A288" s="125">
        <v>8904187828292</v>
      </c>
      <c r="B288" s="59" t="s">
        <v>52</v>
      </c>
      <c r="C288" s="59" t="s">
        <v>57</v>
      </c>
      <c r="D2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8" s="119" t="s">
        <v>806</v>
      </c>
      <c r="F288" s="76" t="s">
        <v>537</v>
      </c>
      <c r="G2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8" s="78">
        <v>3025</v>
      </c>
      <c r="J288" s="52">
        <v>1.18889</v>
      </c>
      <c r="K288" s="60">
        <f>Tabla3[[#This Row],[PRECIOS]]-Tabla3[[#This Row],[PRECIOS]]*10%</f>
        <v>1.070001</v>
      </c>
      <c r="L288" s="101"/>
      <c r="M288" s="61"/>
      <c r="N288" s="55">
        <f>IFERROR(Tabla3[[#This Row],[PRECIOS]]-Tabla3[[#This Row],[PRECIOS]]*Tabla3[[#This Row],[% PRODUCTO]]," ")</f>
        <v>1.18889</v>
      </c>
      <c r="O288" s="61"/>
      <c r="P288" s="55">
        <f>IFERROR(Tabla3[[#This Row],[OCULTAR2]]-Tabla3[[#This Row],[OCULTAR2]]*Tabla3[[#This Row],[% LÍNEA]]," ")</f>
        <v>1.18889</v>
      </c>
      <c r="Q288" s="56">
        <f>IFERROR(Tabla3[[#This Row],[% PRODUCTO]]+Tabla3[[#This Row],[% LÍNEA]]," ")</f>
        <v>0</v>
      </c>
      <c r="R288" s="60">
        <f>Tabla3[[#This Row],[OCULTAR3]]</f>
        <v>1.18889</v>
      </c>
      <c r="S288" s="60">
        <f>Tabla3[[#This Row],[PRECIO SIN %]]-Tabla3[[#This Row],[PRECIO SIN %]]*10%</f>
        <v>1.070001</v>
      </c>
      <c r="T288" s="80">
        <f>(Tabla3[[#This Row],[PRECIO CON DESCT.]]-(Tabla3[[#This Row],[PRECIO CON DESCT.]]*$T$6))</f>
        <v>0.67410062999999998</v>
      </c>
      <c r="U288" s="96"/>
      <c r="V288" s="94">
        <f>Tabla3[[#This Row],[PRECIO %      en $]]*Tabla3[[#This Row],[PEDIDO ]]</f>
        <v>0</v>
      </c>
      <c r="W288" s="57">
        <f>Tabla3[[#This Row],[PRECIO CON DESCT.]]*Tabla3[[#This Row],[PEDIDO ]]</f>
        <v>0</v>
      </c>
      <c r="X288" s="58">
        <f>Tabla3[[#This Row],[PRECIO SIN %]]*Tabla3[[#This Row],[PEDIDO ]]</f>
        <v>0</v>
      </c>
      <c r="Y288" s="28"/>
      <c r="Z288" s="28"/>
      <c r="AA288" s="28"/>
      <c r="AB288" s="28"/>
      <c r="AC288" s="28"/>
      <c r="AD288" s="28"/>
      <c r="AE288" s="28"/>
      <c r="AF288" s="28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  <c r="EP288" s="13"/>
      <c r="EQ288" s="13"/>
      <c r="ER288" s="13"/>
      <c r="ES288" s="13"/>
      <c r="ET288" s="13"/>
      <c r="EU288" s="13"/>
      <c r="EV288" s="13"/>
      <c r="EW288" s="20"/>
    </row>
    <row r="289" spans="1:153" s="3" customFormat="1" ht="33" customHeight="1" x14ac:dyDescent="0.4">
      <c r="A289" s="124">
        <v>736372230157</v>
      </c>
      <c r="B289" s="51" t="s">
        <v>52</v>
      </c>
      <c r="C289" s="51" t="s">
        <v>62</v>
      </c>
      <c r="D2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9" s="118" t="s">
        <v>807</v>
      </c>
      <c r="F289" s="75" t="s">
        <v>537</v>
      </c>
      <c r="G2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9" s="77">
        <v>1569</v>
      </c>
      <c r="J289" s="52">
        <v>1.2222200000000001</v>
      </c>
      <c r="K289" s="53">
        <f>Tabla3[[#This Row],[PRECIOS]]-Tabla3[[#This Row],[PRECIOS]]*10%</f>
        <v>1.099998</v>
      </c>
      <c r="L289" s="101"/>
      <c r="M289" s="54"/>
      <c r="N289" s="55">
        <f>IFERROR(Tabla3[[#This Row],[PRECIOS]]-Tabla3[[#This Row],[PRECIOS]]*Tabla3[[#This Row],[% PRODUCTO]]," ")</f>
        <v>1.2222200000000001</v>
      </c>
      <c r="O289" s="54"/>
      <c r="P289" s="55">
        <f>IFERROR(Tabla3[[#This Row],[OCULTAR2]]-Tabla3[[#This Row],[OCULTAR2]]*Tabla3[[#This Row],[% LÍNEA]]," ")</f>
        <v>1.2222200000000001</v>
      </c>
      <c r="Q289" s="56">
        <f>IFERROR(Tabla3[[#This Row],[% PRODUCTO]]+Tabla3[[#This Row],[% LÍNEA]]," ")</f>
        <v>0</v>
      </c>
      <c r="R289" s="53">
        <f>Tabla3[[#This Row],[OCULTAR3]]</f>
        <v>1.2222200000000001</v>
      </c>
      <c r="S289" s="53">
        <f>Tabla3[[#This Row],[PRECIO SIN %]]-Tabla3[[#This Row],[PRECIO SIN %]]*10%</f>
        <v>1.099998</v>
      </c>
      <c r="T289" s="80">
        <f>(Tabla3[[#This Row],[PRECIO CON DESCT.]]-(Tabla3[[#This Row],[PRECIO CON DESCT.]]*$T$6))</f>
        <v>0.69299873999999995</v>
      </c>
      <c r="U289" s="96"/>
      <c r="V289" s="94">
        <f>Tabla3[[#This Row],[PRECIO %      en $]]*Tabla3[[#This Row],[PEDIDO ]]</f>
        <v>0</v>
      </c>
      <c r="W289" s="57">
        <f>Tabla3[[#This Row],[PRECIO CON DESCT.]]*Tabla3[[#This Row],[PEDIDO ]]</f>
        <v>0</v>
      </c>
      <c r="X289" s="58">
        <f>Tabla3[[#This Row],[PRECIO SIN %]]*Tabla3[[#This Row],[PEDIDO ]]</f>
        <v>0</v>
      </c>
      <c r="Y289" s="28"/>
      <c r="Z289" s="28"/>
      <c r="AA289" s="28"/>
      <c r="AB289" s="28"/>
      <c r="AC289" s="28"/>
      <c r="AD289" s="28"/>
      <c r="AE289" s="28"/>
      <c r="AF289" s="28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20"/>
    </row>
    <row r="290" spans="1:153" s="3" customFormat="1" ht="33" customHeight="1" x14ac:dyDescent="0.4">
      <c r="A290" s="125">
        <v>7501349022331</v>
      </c>
      <c r="B290" s="59" t="s">
        <v>52</v>
      </c>
      <c r="C290" s="59" t="s">
        <v>100</v>
      </c>
      <c r="D2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0" s="119" t="s">
        <v>808</v>
      </c>
      <c r="F290" s="76" t="s">
        <v>537</v>
      </c>
      <c r="G2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0" s="78">
        <v>208</v>
      </c>
      <c r="J290" s="52">
        <v>2.75556</v>
      </c>
      <c r="K290" s="60">
        <f>Tabla3[[#This Row],[PRECIOS]]-Tabla3[[#This Row],[PRECIOS]]*10%</f>
        <v>2.4800040000000001</v>
      </c>
      <c r="L290" s="101"/>
      <c r="M290" s="61"/>
      <c r="N290" s="55">
        <f>IFERROR(Tabla3[[#This Row],[PRECIOS]]-Tabla3[[#This Row],[PRECIOS]]*Tabla3[[#This Row],[% PRODUCTO]]," ")</f>
        <v>2.75556</v>
      </c>
      <c r="O290" s="61"/>
      <c r="P290" s="55">
        <f>IFERROR(Tabla3[[#This Row],[OCULTAR2]]-Tabla3[[#This Row],[OCULTAR2]]*Tabla3[[#This Row],[% LÍNEA]]," ")</f>
        <v>2.75556</v>
      </c>
      <c r="Q290" s="56">
        <f>IFERROR(Tabla3[[#This Row],[% PRODUCTO]]+Tabla3[[#This Row],[% LÍNEA]]," ")</f>
        <v>0</v>
      </c>
      <c r="R290" s="60">
        <f>Tabla3[[#This Row],[OCULTAR3]]</f>
        <v>2.75556</v>
      </c>
      <c r="S290" s="60">
        <f>Tabla3[[#This Row],[PRECIO SIN %]]-Tabla3[[#This Row],[PRECIO SIN %]]*10%</f>
        <v>2.4800040000000001</v>
      </c>
      <c r="T290" s="80">
        <f>(Tabla3[[#This Row],[PRECIO CON DESCT.]]-(Tabla3[[#This Row],[PRECIO CON DESCT.]]*$T$6))</f>
        <v>1.56240252</v>
      </c>
      <c r="U290" s="96"/>
      <c r="V290" s="94">
        <f>Tabla3[[#This Row],[PRECIO %      en $]]*Tabla3[[#This Row],[PEDIDO ]]</f>
        <v>0</v>
      </c>
      <c r="W290" s="57">
        <f>Tabla3[[#This Row],[PRECIO CON DESCT.]]*Tabla3[[#This Row],[PEDIDO ]]</f>
        <v>0</v>
      </c>
      <c r="X290" s="58">
        <f>Tabla3[[#This Row],[PRECIO SIN %]]*Tabla3[[#This Row],[PEDIDO ]]</f>
        <v>0</v>
      </c>
      <c r="Y290" s="28"/>
      <c r="Z290" s="28"/>
      <c r="AA290" s="28"/>
      <c r="AB290" s="28"/>
      <c r="AC290" s="28"/>
      <c r="AD290" s="28"/>
      <c r="AE290" s="28"/>
      <c r="AF290" s="28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20"/>
    </row>
    <row r="291" spans="1:153" s="3" customFormat="1" ht="33" customHeight="1" x14ac:dyDescent="0.4">
      <c r="A291" s="124">
        <v>7592637008113</v>
      </c>
      <c r="B291" s="51" t="s">
        <v>52</v>
      </c>
      <c r="C291" s="51" t="s">
        <v>73</v>
      </c>
      <c r="D2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1" s="118" t="s">
        <v>809</v>
      </c>
      <c r="F291" s="75" t="s">
        <v>537</v>
      </c>
      <c r="G2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1" s="77">
        <v>241</v>
      </c>
      <c r="J291" s="52">
        <v>6</v>
      </c>
      <c r="K291" s="53">
        <f>Tabla3[[#This Row],[PRECIOS]]-Tabla3[[#This Row],[PRECIOS]]*10%</f>
        <v>5.4</v>
      </c>
      <c r="L291" s="101"/>
      <c r="M291" s="54"/>
      <c r="N291" s="55">
        <f>IFERROR(Tabla3[[#This Row],[PRECIOS]]-Tabla3[[#This Row],[PRECIOS]]*Tabla3[[#This Row],[% PRODUCTO]]," ")</f>
        <v>6</v>
      </c>
      <c r="O291" s="54"/>
      <c r="P291" s="55">
        <f>IFERROR(Tabla3[[#This Row],[OCULTAR2]]-Tabla3[[#This Row],[OCULTAR2]]*Tabla3[[#This Row],[% LÍNEA]]," ")</f>
        <v>6</v>
      </c>
      <c r="Q291" s="56">
        <f>IFERROR(Tabla3[[#This Row],[% PRODUCTO]]+Tabla3[[#This Row],[% LÍNEA]]," ")</f>
        <v>0</v>
      </c>
      <c r="R291" s="53">
        <f>Tabla3[[#This Row],[OCULTAR3]]</f>
        <v>6</v>
      </c>
      <c r="S291" s="53">
        <f>Tabla3[[#This Row],[PRECIO SIN %]]-Tabla3[[#This Row],[PRECIO SIN %]]*10%</f>
        <v>5.4</v>
      </c>
      <c r="T291" s="80">
        <f>(Tabla3[[#This Row],[PRECIO CON DESCT.]]-(Tabla3[[#This Row],[PRECIO CON DESCT.]]*$T$6))</f>
        <v>3.4020000000000001</v>
      </c>
      <c r="U291" s="96"/>
      <c r="V291" s="94">
        <f>Tabla3[[#This Row],[PRECIO %      en $]]*Tabla3[[#This Row],[PEDIDO ]]</f>
        <v>0</v>
      </c>
      <c r="W291" s="57">
        <f>Tabla3[[#This Row],[PRECIO CON DESCT.]]*Tabla3[[#This Row],[PEDIDO ]]</f>
        <v>0</v>
      </c>
      <c r="X291" s="58">
        <f>Tabla3[[#This Row],[PRECIO SIN %]]*Tabla3[[#This Row],[PEDIDO ]]</f>
        <v>0</v>
      </c>
      <c r="Y291" s="28"/>
      <c r="Z291" s="28"/>
      <c r="AA291" s="28"/>
      <c r="AB291" s="28"/>
      <c r="AC291" s="28"/>
      <c r="AD291" s="28"/>
      <c r="AE291" s="28"/>
      <c r="AF291" s="28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20"/>
    </row>
    <row r="292" spans="1:153" s="3" customFormat="1" ht="33" customHeight="1" x14ac:dyDescent="0.4">
      <c r="A292" s="125">
        <v>7598252101062</v>
      </c>
      <c r="B292" s="59" t="s">
        <v>52</v>
      </c>
      <c r="C292" s="59" t="s">
        <v>56</v>
      </c>
      <c r="D2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2" s="119" t="s">
        <v>810</v>
      </c>
      <c r="F292" s="76" t="s">
        <v>537</v>
      </c>
      <c r="G2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2" s="78">
        <v>289</v>
      </c>
      <c r="J292" s="52">
        <v>2.5222199999999999</v>
      </c>
      <c r="K292" s="60">
        <f>Tabla3[[#This Row],[PRECIOS]]-Tabla3[[#This Row],[PRECIOS]]*10%</f>
        <v>2.2699979999999997</v>
      </c>
      <c r="L292" s="101"/>
      <c r="M292" s="61"/>
      <c r="N292" s="55">
        <f>IFERROR(Tabla3[[#This Row],[PRECIOS]]-Tabla3[[#This Row],[PRECIOS]]*Tabla3[[#This Row],[% PRODUCTO]]," ")</f>
        <v>2.5222199999999999</v>
      </c>
      <c r="O292" s="61"/>
      <c r="P292" s="55">
        <f>IFERROR(Tabla3[[#This Row],[OCULTAR2]]-Tabla3[[#This Row],[OCULTAR2]]*Tabla3[[#This Row],[% LÍNEA]]," ")</f>
        <v>2.5222199999999999</v>
      </c>
      <c r="Q292" s="56">
        <f>IFERROR(Tabla3[[#This Row],[% PRODUCTO]]+Tabla3[[#This Row],[% LÍNEA]]," ")</f>
        <v>0</v>
      </c>
      <c r="R292" s="60">
        <f>Tabla3[[#This Row],[OCULTAR3]]</f>
        <v>2.5222199999999999</v>
      </c>
      <c r="S292" s="60">
        <f>Tabla3[[#This Row],[PRECIO SIN %]]-Tabla3[[#This Row],[PRECIO SIN %]]*10%</f>
        <v>2.2699979999999997</v>
      </c>
      <c r="T292" s="80">
        <f>(Tabla3[[#This Row],[PRECIO CON DESCT.]]-(Tabla3[[#This Row],[PRECIO CON DESCT.]]*$T$6))</f>
        <v>1.4300987399999998</v>
      </c>
      <c r="U292" s="96"/>
      <c r="V292" s="94">
        <f>Tabla3[[#This Row],[PRECIO %      en $]]*Tabla3[[#This Row],[PEDIDO ]]</f>
        <v>0</v>
      </c>
      <c r="W292" s="57">
        <f>Tabla3[[#This Row],[PRECIO CON DESCT.]]*Tabla3[[#This Row],[PEDIDO ]]</f>
        <v>0</v>
      </c>
      <c r="X292" s="58">
        <f>Tabla3[[#This Row],[PRECIO SIN %]]*Tabla3[[#This Row],[PEDIDO ]]</f>
        <v>0</v>
      </c>
      <c r="Y292" s="28"/>
      <c r="Z292" s="28"/>
      <c r="AA292" s="28"/>
      <c r="AB292" s="28"/>
      <c r="AC292" s="28"/>
      <c r="AD292" s="28"/>
      <c r="AE292" s="28"/>
      <c r="AF292" s="28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20"/>
    </row>
    <row r="293" spans="1:153" s="3" customFormat="1" ht="33" customHeight="1" x14ac:dyDescent="0.4">
      <c r="A293" s="124">
        <v>7597285000380</v>
      </c>
      <c r="B293" s="51" t="s">
        <v>52</v>
      </c>
      <c r="C293" s="51" t="s">
        <v>85</v>
      </c>
      <c r="D2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3" s="118" t="s">
        <v>811</v>
      </c>
      <c r="F293" s="75" t="s">
        <v>537</v>
      </c>
      <c r="G2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3" s="77">
        <v>11</v>
      </c>
      <c r="J293" s="52">
        <v>1.7</v>
      </c>
      <c r="K293" s="53">
        <f>Tabla3[[#This Row],[PRECIOS]]-Tabla3[[#This Row],[PRECIOS]]*10%</f>
        <v>1.53</v>
      </c>
      <c r="L293" s="101"/>
      <c r="M293" s="54"/>
      <c r="N293" s="55">
        <f>IFERROR(Tabla3[[#This Row],[PRECIOS]]-Tabla3[[#This Row],[PRECIOS]]*Tabla3[[#This Row],[% PRODUCTO]]," ")</f>
        <v>1.7</v>
      </c>
      <c r="O293" s="54"/>
      <c r="P293" s="55">
        <f>IFERROR(Tabla3[[#This Row],[OCULTAR2]]-Tabla3[[#This Row],[OCULTAR2]]*Tabla3[[#This Row],[% LÍNEA]]," ")</f>
        <v>1.7</v>
      </c>
      <c r="Q293" s="56">
        <f>IFERROR(Tabla3[[#This Row],[% PRODUCTO]]+Tabla3[[#This Row],[% LÍNEA]]," ")</f>
        <v>0</v>
      </c>
      <c r="R293" s="53">
        <f>Tabla3[[#This Row],[OCULTAR3]]</f>
        <v>1.7</v>
      </c>
      <c r="S293" s="53">
        <f>Tabla3[[#This Row],[PRECIO SIN %]]-Tabla3[[#This Row],[PRECIO SIN %]]*10%</f>
        <v>1.53</v>
      </c>
      <c r="T293" s="80">
        <f>(Tabla3[[#This Row],[PRECIO CON DESCT.]]-(Tabla3[[#This Row],[PRECIO CON DESCT.]]*$T$6))</f>
        <v>0.96389999999999998</v>
      </c>
      <c r="U293" s="96"/>
      <c r="V293" s="94">
        <f>Tabla3[[#This Row],[PRECIO %      en $]]*Tabla3[[#This Row],[PEDIDO ]]</f>
        <v>0</v>
      </c>
      <c r="W293" s="57">
        <f>Tabla3[[#This Row],[PRECIO CON DESCT.]]*Tabla3[[#This Row],[PEDIDO ]]</f>
        <v>0</v>
      </c>
      <c r="X293" s="58">
        <f>Tabla3[[#This Row],[PRECIO SIN %]]*Tabla3[[#This Row],[PEDIDO ]]</f>
        <v>0</v>
      </c>
      <c r="Y293" s="28"/>
      <c r="Z293" s="28"/>
      <c r="AA293" s="28"/>
      <c r="AB293" s="28"/>
      <c r="AC293" s="28"/>
      <c r="AD293" s="28"/>
      <c r="AE293" s="28"/>
      <c r="AF293" s="28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20"/>
    </row>
    <row r="294" spans="1:153" s="3" customFormat="1" ht="33" customHeight="1" x14ac:dyDescent="0.4">
      <c r="A294" s="125">
        <v>8906012342744</v>
      </c>
      <c r="B294" s="59" t="s">
        <v>52</v>
      </c>
      <c r="C294" s="59" t="s">
        <v>65</v>
      </c>
      <c r="D2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4" s="119" t="s">
        <v>812</v>
      </c>
      <c r="F294" s="76" t="s">
        <v>537</v>
      </c>
      <c r="G2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4" s="78">
        <v>1</v>
      </c>
      <c r="J294" s="52">
        <v>2</v>
      </c>
      <c r="K294" s="60">
        <f>Tabla3[[#This Row],[PRECIOS]]-Tabla3[[#This Row],[PRECIOS]]*10%</f>
        <v>1.8</v>
      </c>
      <c r="L294" s="101"/>
      <c r="M294" s="61"/>
      <c r="N294" s="55">
        <f>IFERROR(Tabla3[[#This Row],[PRECIOS]]-Tabla3[[#This Row],[PRECIOS]]*Tabla3[[#This Row],[% PRODUCTO]]," ")</f>
        <v>2</v>
      </c>
      <c r="O294" s="61"/>
      <c r="P294" s="55">
        <f>IFERROR(Tabla3[[#This Row],[OCULTAR2]]-Tabla3[[#This Row],[OCULTAR2]]*Tabla3[[#This Row],[% LÍNEA]]," ")</f>
        <v>2</v>
      </c>
      <c r="Q294" s="56">
        <f>IFERROR(Tabla3[[#This Row],[% PRODUCTO]]+Tabla3[[#This Row],[% LÍNEA]]," ")</f>
        <v>0</v>
      </c>
      <c r="R294" s="60">
        <f>Tabla3[[#This Row],[OCULTAR3]]</f>
        <v>2</v>
      </c>
      <c r="S294" s="60">
        <f>Tabla3[[#This Row],[PRECIO SIN %]]-Tabla3[[#This Row],[PRECIO SIN %]]*10%</f>
        <v>1.8</v>
      </c>
      <c r="T294" s="80">
        <f>(Tabla3[[#This Row],[PRECIO CON DESCT.]]-(Tabla3[[#This Row],[PRECIO CON DESCT.]]*$T$6))</f>
        <v>1.1339999999999999</v>
      </c>
      <c r="U294" s="96"/>
      <c r="V294" s="94">
        <f>Tabla3[[#This Row],[PRECIO %      en $]]*Tabla3[[#This Row],[PEDIDO ]]</f>
        <v>0</v>
      </c>
      <c r="W294" s="57">
        <f>Tabla3[[#This Row],[PRECIO CON DESCT.]]*Tabla3[[#This Row],[PEDIDO ]]</f>
        <v>0</v>
      </c>
      <c r="X294" s="58">
        <f>Tabla3[[#This Row],[PRECIO SIN %]]*Tabla3[[#This Row],[PEDIDO ]]</f>
        <v>0</v>
      </c>
      <c r="Y294" s="28"/>
      <c r="Z294" s="28"/>
      <c r="AA294" s="28"/>
      <c r="AB294" s="28"/>
      <c r="AC294" s="28"/>
      <c r="AD294" s="28"/>
      <c r="AE294" s="28"/>
      <c r="AF294" s="28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20"/>
    </row>
    <row r="295" spans="1:153" s="3" customFormat="1" ht="33" customHeight="1" x14ac:dyDescent="0.4">
      <c r="A295" s="124">
        <v>8906102524852</v>
      </c>
      <c r="B295" s="51" t="s">
        <v>52</v>
      </c>
      <c r="C295" s="51" t="s">
        <v>133</v>
      </c>
      <c r="D2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5" s="118" t="s">
        <v>813</v>
      </c>
      <c r="F295" s="75" t="s">
        <v>537</v>
      </c>
      <c r="G2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5" s="77">
        <v>681</v>
      </c>
      <c r="J295" s="52">
        <v>2.88889</v>
      </c>
      <c r="K295" s="53">
        <f>Tabla3[[#This Row],[PRECIOS]]-Tabla3[[#This Row],[PRECIOS]]*10%</f>
        <v>2.6000009999999998</v>
      </c>
      <c r="L295" s="101"/>
      <c r="M295" s="54"/>
      <c r="N295" s="55">
        <f>IFERROR(Tabla3[[#This Row],[PRECIOS]]-Tabla3[[#This Row],[PRECIOS]]*Tabla3[[#This Row],[% PRODUCTO]]," ")</f>
        <v>2.88889</v>
      </c>
      <c r="O295" s="54"/>
      <c r="P295" s="55">
        <f>IFERROR(Tabla3[[#This Row],[OCULTAR2]]-Tabla3[[#This Row],[OCULTAR2]]*Tabla3[[#This Row],[% LÍNEA]]," ")</f>
        <v>2.88889</v>
      </c>
      <c r="Q295" s="56">
        <f>IFERROR(Tabla3[[#This Row],[% PRODUCTO]]+Tabla3[[#This Row],[% LÍNEA]]," ")</f>
        <v>0</v>
      </c>
      <c r="R295" s="53">
        <f>Tabla3[[#This Row],[OCULTAR3]]</f>
        <v>2.88889</v>
      </c>
      <c r="S295" s="53">
        <f>Tabla3[[#This Row],[PRECIO SIN %]]-Tabla3[[#This Row],[PRECIO SIN %]]*10%</f>
        <v>2.6000009999999998</v>
      </c>
      <c r="T295" s="80">
        <f>(Tabla3[[#This Row],[PRECIO CON DESCT.]]-(Tabla3[[#This Row],[PRECIO CON DESCT.]]*$T$6))</f>
        <v>1.6380006299999998</v>
      </c>
      <c r="U295" s="96"/>
      <c r="V295" s="94">
        <f>Tabla3[[#This Row],[PRECIO %      en $]]*Tabla3[[#This Row],[PEDIDO ]]</f>
        <v>0</v>
      </c>
      <c r="W295" s="57">
        <f>Tabla3[[#This Row],[PRECIO CON DESCT.]]*Tabla3[[#This Row],[PEDIDO ]]</f>
        <v>0</v>
      </c>
      <c r="X295" s="58">
        <f>Tabla3[[#This Row],[PRECIO SIN %]]*Tabla3[[#This Row],[PEDIDO ]]</f>
        <v>0</v>
      </c>
      <c r="Y295" s="28"/>
      <c r="Z295" s="28"/>
      <c r="AA295" s="28"/>
      <c r="AB295" s="28"/>
      <c r="AC295" s="28"/>
      <c r="AD295" s="28"/>
      <c r="AE295" s="28"/>
      <c r="AF295" s="28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20"/>
    </row>
    <row r="296" spans="1:153" s="3" customFormat="1" ht="33" customHeight="1" x14ac:dyDescent="0.4">
      <c r="A296" s="125">
        <v>7592637007901</v>
      </c>
      <c r="B296" s="59" t="s">
        <v>52</v>
      </c>
      <c r="C296" s="59" t="s">
        <v>73</v>
      </c>
      <c r="D2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6" s="119" t="s">
        <v>814</v>
      </c>
      <c r="F296" s="76" t="s">
        <v>537</v>
      </c>
      <c r="G2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6" s="78">
        <v>290</v>
      </c>
      <c r="J296" s="52">
        <v>10.22222</v>
      </c>
      <c r="K296" s="60">
        <f>Tabla3[[#This Row],[PRECIOS]]-Tabla3[[#This Row],[PRECIOS]]*10%</f>
        <v>9.1999980000000008</v>
      </c>
      <c r="L296" s="101"/>
      <c r="M296" s="61"/>
      <c r="N296" s="55">
        <f>IFERROR(Tabla3[[#This Row],[PRECIOS]]-Tabla3[[#This Row],[PRECIOS]]*Tabla3[[#This Row],[% PRODUCTO]]," ")</f>
        <v>10.22222</v>
      </c>
      <c r="O296" s="61"/>
      <c r="P296" s="55">
        <f>IFERROR(Tabla3[[#This Row],[OCULTAR2]]-Tabla3[[#This Row],[OCULTAR2]]*Tabla3[[#This Row],[% LÍNEA]]," ")</f>
        <v>10.22222</v>
      </c>
      <c r="Q296" s="56">
        <f>IFERROR(Tabla3[[#This Row],[% PRODUCTO]]+Tabla3[[#This Row],[% LÍNEA]]," ")</f>
        <v>0</v>
      </c>
      <c r="R296" s="60">
        <f>Tabla3[[#This Row],[OCULTAR3]]</f>
        <v>10.22222</v>
      </c>
      <c r="S296" s="60">
        <f>Tabla3[[#This Row],[PRECIO SIN %]]-Tabla3[[#This Row],[PRECIO SIN %]]*10%</f>
        <v>9.1999980000000008</v>
      </c>
      <c r="T296" s="80">
        <f>(Tabla3[[#This Row],[PRECIO CON DESCT.]]-(Tabla3[[#This Row],[PRECIO CON DESCT.]]*$T$6))</f>
        <v>5.7959987399999999</v>
      </c>
      <c r="U296" s="96"/>
      <c r="V296" s="94">
        <f>Tabla3[[#This Row],[PRECIO %      en $]]*Tabla3[[#This Row],[PEDIDO ]]</f>
        <v>0</v>
      </c>
      <c r="W296" s="57">
        <f>Tabla3[[#This Row],[PRECIO CON DESCT.]]*Tabla3[[#This Row],[PEDIDO ]]</f>
        <v>0</v>
      </c>
      <c r="X296" s="58">
        <f>Tabla3[[#This Row],[PRECIO SIN %]]*Tabla3[[#This Row],[PEDIDO ]]</f>
        <v>0</v>
      </c>
      <c r="Y296" s="28"/>
      <c r="Z296" s="28"/>
      <c r="AA296" s="28"/>
      <c r="AB296" s="28"/>
      <c r="AC296" s="28"/>
      <c r="AD296" s="28"/>
      <c r="AE296" s="28"/>
      <c r="AF296" s="28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20"/>
    </row>
    <row r="297" spans="1:153" s="3" customFormat="1" ht="33" customHeight="1" x14ac:dyDescent="0.4">
      <c r="A297" s="124">
        <v>8904187880504</v>
      </c>
      <c r="B297" s="51" t="s">
        <v>52</v>
      </c>
      <c r="C297" s="51" t="s">
        <v>63</v>
      </c>
      <c r="D2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7" s="118" t="s">
        <v>815</v>
      </c>
      <c r="F297" s="75" t="s">
        <v>537</v>
      </c>
      <c r="G2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7" s="77">
        <v>189</v>
      </c>
      <c r="J297" s="52">
        <v>3.6666699999999999</v>
      </c>
      <c r="K297" s="53">
        <f>Tabla3[[#This Row],[PRECIOS]]-Tabla3[[#This Row],[PRECIOS]]*10%</f>
        <v>3.3000029999999998</v>
      </c>
      <c r="L297" s="101"/>
      <c r="M297" s="54"/>
      <c r="N297" s="55">
        <f>IFERROR(Tabla3[[#This Row],[PRECIOS]]-Tabla3[[#This Row],[PRECIOS]]*Tabla3[[#This Row],[% PRODUCTO]]," ")</f>
        <v>3.6666699999999999</v>
      </c>
      <c r="O297" s="54"/>
      <c r="P297" s="55">
        <f>IFERROR(Tabla3[[#This Row],[OCULTAR2]]-Tabla3[[#This Row],[OCULTAR2]]*Tabla3[[#This Row],[% LÍNEA]]," ")</f>
        <v>3.6666699999999999</v>
      </c>
      <c r="Q297" s="56">
        <f>IFERROR(Tabla3[[#This Row],[% PRODUCTO]]+Tabla3[[#This Row],[% LÍNEA]]," ")</f>
        <v>0</v>
      </c>
      <c r="R297" s="53">
        <f>Tabla3[[#This Row],[OCULTAR3]]</f>
        <v>3.6666699999999999</v>
      </c>
      <c r="S297" s="53">
        <f>Tabla3[[#This Row],[PRECIO SIN %]]-Tabla3[[#This Row],[PRECIO SIN %]]*10%</f>
        <v>3.3000029999999998</v>
      </c>
      <c r="T297" s="80">
        <f>(Tabla3[[#This Row],[PRECIO CON DESCT.]]-(Tabla3[[#This Row],[PRECIO CON DESCT.]]*$T$6))</f>
        <v>2.0790018899999998</v>
      </c>
      <c r="U297" s="96"/>
      <c r="V297" s="94">
        <f>Tabla3[[#This Row],[PRECIO %      en $]]*Tabla3[[#This Row],[PEDIDO ]]</f>
        <v>0</v>
      </c>
      <c r="W297" s="57">
        <f>Tabla3[[#This Row],[PRECIO CON DESCT.]]*Tabla3[[#This Row],[PEDIDO ]]</f>
        <v>0</v>
      </c>
      <c r="X297" s="58">
        <f>Tabla3[[#This Row],[PRECIO SIN %]]*Tabla3[[#This Row],[PEDIDO ]]</f>
        <v>0</v>
      </c>
      <c r="Y297" s="28"/>
      <c r="Z297" s="28"/>
      <c r="AA297" s="28"/>
      <c r="AB297" s="28"/>
      <c r="AC297" s="28"/>
      <c r="AD297" s="28"/>
      <c r="AE297" s="28"/>
      <c r="AF297" s="28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20"/>
    </row>
    <row r="298" spans="1:153" s="3" customFormat="1" ht="33" customHeight="1" x14ac:dyDescent="0.4">
      <c r="A298" s="125">
        <v>7501125112881</v>
      </c>
      <c r="B298" s="59" t="s">
        <v>52</v>
      </c>
      <c r="C298" s="59" t="s">
        <v>100</v>
      </c>
      <c r="D2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8" s="119" t="s">
        <v>816</v>
      </c>
      <c r="F298" s="76" t="s">
        <v>537</v>
      </c>
      <c r="G2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8" s="78">
        <v>6</v>
      </c>
      <c r="J298" s="52">
        <v>5.0333300000000003</v>
      </c>
      <c r="K298" s="60">
        <f>Tabla3[[#This Row],[PRECIOS]]-Tabla3[[#This Row],[PRECIOS]]*10%</f>
        <v>4.5299969999999998</v>
      </c>
      <c r="L298" s="101"/>
      <c r="M298" s="61"/>
      <c r="N298" s="55">
        <f>IFERROR(Tabla3[[#This Row],[PRECIOS]]-Tabla3[[#This Row],[PRECIOS]]*Tabla3[[#This Row],[% PRODUCTO]]," ")</f>
        <v>5.0333300000000003</v>
      </c>
      <c r="O298" s="61"/>
      <c r="P298" s="55">
        <f>IFERROR(Tabla3[[#This Row],[OCULTAR2]]-Tabla3[[#This Row],[OCULTAR2]]*Tabla3[[#This Row],[% LÍNEA]]," ")</f>
        <v>5.0333300000000003</v>
      </c>
      <c r="Q298" s="56">
        <f>IFERROR(Tabla3[[#This Row],[% PRODUCTO]]+Tabla3[[#This Row],[% LÍNEA]]," ")</f>
        <v>0</v>
      </c>
      <c r="R298" s="60">
        <f>Tabla3[[#This Row],[OCULTAR3]]</f>
        <v>5.0333300000000003</v>
      </c>
      <c r="S298" s="60">
        <f>Tabla3[[#This Row],[PRECIO SIN %]]-Tabla3[[#This Row],[PRECIO SIN %]]*10%</f>
        <v>4.5299969999999998</v>
      </c>
      <c r="T298" s="80">
        <f>(Tabla3[[#This Row],[PRECIO CON DESCT.]]-(Tabla3[[#This Row],[PRECIO CON DESCT.]]*$T$6))</f>
        <v>2.8538981099999998</v>
      </c>
      <c r="U298" s="96"/>
      <c r="V298" s="94">
        <f>Tabla3[[#This Row],[PRECIO %      en $]]*Tabla3[[#This Row],[PEDIDO ]]</f>
        <v>0</v>
      </c>
      <c r="W298" s="57">
        <f>Tabla3[[#This Row],[PRECIO CON DESCT.]]*Tabla3[[#This Row],[PEDIDO ]]</f>
        <v>0</v>
      </c>
      <c r="X298" s="58">
        <f>Tabla3[[#This Row],[PRECIO SIN %]]*Tabla3[[#This Row],[PEDIDO ]]</f>
        <v>0</v>
      </c>
      <c r="Y298" s="28"/>
      <c r="Z298" s="28"/>
      <c r="AA298" s="28"/>
      <c r="AB298" s="28"/>
      <c r="AC298" s="28"/>
      <c r="AD298" s="28"/>
      <c r="AE298" s="28"/>
      <c r="AF298" s="28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20"/>
    </row>
    <row r="299" spans="1:153" s="3" customFormat="1" ht="33" customHeight="1" x14ac:dyDescent="0.4">
      <c r="A299" s="124">
        <v>197644273638</v>
      </c>
      <c r="B299" s="51" t="s">
        <v>52</v>
      </c>
      <c r="C299" s="51" t="s">
        <v>119</v>
      </c>
      <c r="D2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9" s="118" t="s">
        <v>817</v>
      </c>
      <c r="F299" s="75" t="s">
        <v>537</v>
      </c>
      <c r="G2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9" s="77">
        <v>613</v>
      </c>
      <c r="J299" s="52">
        <v>5.0111100000000004</v>
      </c>
      <c r="K299" s="53">
        <f>Tabla3[[#This Row],[PRECIOS]]-Tabla3[[#This Row],[PRECIOS]]*10%</f>
        <v>4.5099990000000005</v>
      </c>
      <c r="L299" s="101"/>
      <c r="M299" s="54"/>
      <c r="N299" s="55">
        <f>IFERROR(Tabla3[[#This Row],[PRECIOS]]-Tabla3[[#This Row],[PRECIOS]]*Tabla3[[#This Row],[% PRODUCTO]]," ")</f>
        <v>5.0111100000000004</v>
      </c>
      <c r="O299" s="54"/>
      <c r="P299" s="55">
        <f>IFERROR(Tabla3[[#This Row],[OCULTAR2]]-Tabla3[[#This Row],[OCULTAR2]]*Tabla3[[#This Row],[% LÍNEA]]," ")</f>
        <v>5.0111100000000004</v>
      </c>
      <c r="Q299" s="56">
        <f>IFERROR(Tabla3[[#This Row],[% PRODUCTO]]+Tabla3[[#This Row],[% LÍNEA]]," ")</f>
        <v>0</v>
      </c>
      <c r="R299" s="53">
        <f>Tabla3[[#This Row],[OCULTAR3]]</f>
        <v>5.0111100000000004</v>
      </c>
      <c r="S299" s="53">
        <f>Tabla3[[#This Row],[PRECIO SIN %]]-Tabla3[[#This Row],[PRECIO SIN %]]*10%</f>
        <v>4.5099990000000005</v>
      </c>
      <c r="T299" s="80">
        <f>(Tabla3[[#This Row],[PRECIO CON DESCT.]]-(Tabla3[[#This Row],[PRECIO CON DESCT.]]*$T$6))</f>
        <v>2.8412993700000007</v>
      </c>
      <c r="U299" s="96"/>
      <c r="V299" s="94">
        <f>Tabla3[[#This Row],[PRECIO %      en $]]*Tabla3[[#This Row],[PEDIDO ]]</f>
        <v>0</v>
      </c>
      <c r="W299" s="57">
        <f>Tabla3[[#This Row],[PRECIO CON DESCT.]]*Tabla3[[#This Row],[PEDIDO ]]</f>
        <v>0</v>
      </c>
      <c r="X299" s="58">
        <f>Tabla3[[#This Row],[PRECIO SIN %]]*Tabla3[[#This Row],[PEDIDO ]]</f>
        <v>0</v>
      </c>
      <c r="Y299" s="28"/>
      <c r="Z299" s="28"/>
      <c r="AA299" s="28"/>
      <c r="AB299" s="28"/>
      <c r="AC299" s="28"/>
      <c r="AD299" s="28"/>
      <c r="AE299" s="28"/>
      <c r="AF299" s="28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20"/>
    </row>
    <row r="300" spans="1:153" s="3" customFormat="1" ht="33" customHeight="1" x14ac:dyDescent="0.4">
      <c r="A300" s="125">
        <v>7599608003252</v>
      </c>
      <c r="B300" s="59" t="s">
        <v>52</v>
      </c>
      <c r="C300" s="59" t="s">
        <v>86</v>
      </c>
      <c r="D3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0" s="119" t="s">
        <v>818</v>
      </c>
      <c r="F300" s="76" t="s">
        <v>537</v>
      </c>
      <c r="G3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0" s="78">
        <v>150</v>
      </c>
      <c r="J300" s="52">
        <v>3.5555599999999998</v>
      </c>
      <c r="K300" s="60">
        <f>Tabla3[[#This Row],[PRECIOS]]-Tabla3[[#This Row],[PRECIOS]]*10%</f>
        <v>3.2000039999999998</v>
      </c>
      <c r="L300" s="101"/>
      <c r="M300" s="61"/>
      <c r="N300" s="55">
        <f>IFERROR(Tabla3[[#This Row],[PRECIOS]]-Tabla3[[#This Row],[PRECIOS]]*Tabla3[[#This Row],[% PRODUCTO]]," ")</f>
        <v>3.5555599999999998</v>
      </c>
      <c r="O300" s="61"/>
      <c r="P300" s="55">
        <f>IFERROR(Tabla3[[#This Row],[OCULTAR2]]-Tabla3[[#This Row],[OCULTAR2]]*Tabla3[[#This Row],[% LÍNEA]]," ")</f>
        <v>3.5555599999999998</v>
      </c>
      <c r="Q300" s="56">
        <f>IFERROR(Tabla3[[#This Row],[% PRODUCTO]]+Tabla3[[#This Row],[% LÍNEA]]," ")</f>
        <v>0</v>
      </c>
      <c r="R300" s="60">
        <f>Tabla3[[#This Row],[OCULTAR3]]</f>
        <v>3.5555599999999998</v>
      </c>
      <c r="S300" s="60">
        <f>Tabla3[[#This Row],[PRECIO SIN %]]-Tabla3[[#This Row],[PRECIO SIN %]]*10%</f>
        <v>3.2000039999999998</v>
      </c>
      <c r="T300" s="80">
        <f>(Tabla3[[#This Row],[PRECIO CON DESCT.]]-(Tabla3[[#This Row],[PRECIO CON DESCT.]]*$T$6))</f>
        <v>2.0160025199999998</v>
      </c>
      <c r="U300" s="96"/>
      <c r="V300" s="94">
        <f>Tabla3[[#This Row],[PRECIO %      en $]]*Tabla3[[#This Row],[PEDIDO ]]</f>
        <v>0</v>
      </c>
      <c r="W300" s="57">
        <f>Tabla3[[#This Row],[PRECIO CON DESCT.]]*Tabla3[[#This Row],[PEDIDO ]]</f>
        <v>0</v>
      </c>
      <c r="X300" s="58">
        <f>Tabla3[[#This Row],[PRECIO SIN %]]*Tabla3[[#This Row],[PEDIDO ]]</f>
        <v>0</v>
      </c>
      <c r="Y300" s="28"/>
      <c r="Z300" s="28"/>
      <c r="AA300" s="28"/>
      <c r="AB300" s="28"/>
      <c r="AC300" s="28"/>
      <c r="AD300" s="28"/>
      <c r="AE300" s="28"/>
      <c r="AF300" s="28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20"/>
    </row>
    <row r="301" spans="1:153" s="3" customFormat="1" ht="33" customHeight="1" x14ac:dyDescent="0.4">
      <c r="A301" s="124">
        <v>736372230171</v>
      </c>
      <c r="B301" s="51" t="s">
        <v>52</v>
      </c>
      <c r="C301" s="51" t="s">
        <v>62</v>
      </c>
      <c r="D3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1" s="118" t="s">
        <v>819</v>
      </c>
      <c r="F301" s="75" t="s">
        <v>537</v>
      </c>
      <c r="G3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1" s="77">
        <v>1295</v>
      </c>
      <c r="J301" s="52">
        <v>1.8333299999999999</v>
      </c>
      <c r="K301" s="53">
        <f>Tabla3[[#This Row],[PRECIOS]]-Tabla3[[#This Row],[PRECIOS]]*10%</f>
        <v>1.6499969999999999</v>
      </c>
      <c r="L301" s="101"/>
      <c r="M301" s="54"/>
      <c r="N301" s="55">
        <f>IFERROR(Tabla3[[#This Row],[PRECIOS]]-Tabla3[[#This Row],[PRECIOS]]*Tabla3[[#This Row],[% PRODUCTO]]," ")</f>
        <v>1.8333299999999999</v>
      </c>
      <c r="O301" s="54"/>
      <c r="P301" s="55">
        <f>IFERROR(Tabla3[[#This Row],[OCULTAR2]]-Tabla3[[#This Row],[OCULTAR2]]*Tabla3[[#This Row],[% LÍNEA]]," ")</f>
        <v>1.8333299999999999</v>
      </c>
      <c r="Q301" s="56">
        <f>IFERROR(Tabla3[[#This Row],[% PRODUCTO]]+Tabla3[[#This Row],[% LÍNEA]]," ")</f>
        <v>0</v>
      </c>
      <c r="R301" s="53">
        <f>Tabla3[[#This Row],[OCULTAR3]]</f>
        <v>1.8333299999999999</v>
      </c>
      <c r="S301" s="53">
        <f>Tabla3[[#This Row],[PRECIO SIN %]]-Tabla3[[#This Row],[PRECIO SIN %]]*10%</f>
        <v>1.6499969999999999</v>
      </c>
      <c r="T301" s="80">
        <f>(Tabla3[[#This Row],[PRECIO CON DESCT.]]-(Tabla3[[#This Row],[PRECIO CON DESCT.]]*$T$6))</f>
        <v>1.0394981099999998</v>
      </c>
      <c r="U301" s="96"/>
      <c r="V301" s="94">
        <f>Tabla3[[#This Row],[PRECIO %      en $]]*Tabla3[[#This Row],[PEDIDO ]]</f>
        <v>0</v>
      </c>
      <c r="W301" s="57">
        <f>Tabla3[[#This Row],[PRECIO CON DESCT.]]*Tabla3[[#This Row],[PEDIDO ]]</f>
        <v>0</v>
      </c>
      <c r="X301" s="58">
        <f>Tabla3[[#This Row],[PRECIO SIN %]]*Tabla3[[#This Row],[PEDIDO ]]</f>
        <v>0</v>
      </c>
      <c r="Y301" s="28"/>
      <c r="Z301" s="28"/>
      <c r="AA301" s="28"/>
      <c r="AB301" s="28"/>
      <c r="AC301" s="28"/>
      <c r="AD301" s="28"/>
      <c r="AE301" s="28"/>
      <c r="AF301" s="28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20"/>
    </row>
    <row r="302" spans="1:153" s="3" customFormat="1" ht="33" customHeight="1" x14ac:dyDescent="0.4">
      <c r="A302" s="125">
        <v>8906112610705</v>
      </c>
      <c r="B302" s="59" t="s">
        <v>52</v>
      </c>
      <c r="C302" s="59" t="s">
        <v>57</v>
      </c>
      <c r="D3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2" s="119" t="s">
        <v>820</v>
      </c>
      <c r="F302" s="76" t="s">
        <v>537</v>
      </c>
      <c r="G3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2" s="78">
        <v>230</v>
      </c>
      <c r="J302" s="52">
        <v>4.2222200000000001</v>
      </c>
      <c r="K302" s="60">
        <f>Tabla3[[#This Row],[PRECIOS]]-Tabla3[[#This Row],[PRECIOS]]*10%</f>
        <v>3.799998</v>
      </c>
      <c r="L302" s="101"/>
      <c r="M302" s="61"/>
      <c r="N302" s="55">
        <f>IFERROR(Tabla3[[#This Row],[PRECIOS]]-Tabla3[[#This Row],[PRECIOS]]*Tabla3[[#This Row],[% PRODUCTO]]," ")</f>
        <v>4.2222200000000001</v>
      </c>
      <c r="O302" s="61"/>
      <c r="P302" s="55">
        <f>IFERROR(Tabla3[[#This Row],[OCULTAR2]]-Tabla3[[#This Row],[OCULTAR2]]*Tabla3[[#This Row],[% LÍNEA]]," ")</f>
        <v>4.2222200000000001</v>
      </c>
      <c r="Q302" s="56">
        <f>IFERROR(Tabla3[[#This Row],[% PRODUCTO]]+Tabla3[[#This Row],[% LÍNEA]]," ")</f>
        <v>0</v>
      </c>
      <c r="R302" s="60">
        <f>Tabla3[[#This Row],[OCULTAR3]]</f>
        <v>4.2222200000000001</v>
      </c>
      <c r="S302" s="60">
        <f>Tabla3[[#This Row],[PRECIO SIN %]]-Tabla3[[#This Row],[PRECIO SIN %]]*10%</f>
        <v>3.799998</v>
      </c>
      <c r="T302" s="80">
        <f>(Tabla3[[#This Row],[PRECIO CON DESCT.]]-(Tabla3[[#This Row],[PRECIO CON DESCT.]]*$T$6))</f>
        <v>2.3939987399999998</v>
      </c>
      <c r="U302" s="96"/>
      <c r="V302" s="94">
        <f>Tabla3[[#This Row],[PRECIO %      en $]]*Tabla3[[#This Row],[PEDIDO ]]</f>
        <v>0</v>
      </c>
      <c r="W302" s="57">
        <f>Tabla3[[#This Row],[PRECIO CON DESCT.]]*Tabla3[[#This Row],[PEDIDO ]]</f>
        <v>0</v>
      </c>
      <c r="X302" s="58">
        <f>Tabla3[[#This Row],[PRECIO SIN %]]*Tabla3[[#This Row],[PEDIDO ]]</f>
        <v>0</v>
      </c>
      <c r="Y302" s="28"/>
      <c r="Z302" s="28"/>
      <c r="AA302" s="28"/>
      <c r="AB302" s="28"/>
      <c r="AC302" s="28"/>
      <c r="AD302" s="28"/>
      <c r="AE302" s="28"/>
      <c r="AF302" s="28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20"/>
    </row>
    <row r="303" spans="1:153" s="3" customFormat="1" ht="33" customHeight="1" x14ac:dyDescent="0.4">
      <c r="A303" s="124">
        <v>7592637396876</v>
      </c>
      <c r="B303" s="51" t="s">
        <v>52</v>
      </c>
      <c r="C303" s="51" t="s">
        <v>73</v>
      </c>
      <c r="D3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3" s="118" t="s">
        <v>821</v>
      </c>
      <c r="F303" s="75" t="s">
        <v>537</v>
      </c>
      <c r="G3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3" s="77">
        <v>103</v>
      </c>
      <c r="J303" s="52">
        <v>21</v>
      </c>
      <c r="K303" s="53">
        <f>Tabla3[[#This Row],[PRECIOS]]-Tabla3[[#This Row],[PRECIOS]]*10%</f>
        <v>18.899999999999999</v>
      </c>
      <c r="L303" s="101"/>
      <c r="M303" s="54"/>
      <c r="N303" s="55">
        <f>IFERROR(Tabla3[[#This Row],[PRECIOS]]-Tabla3[[#This Row],[PRECIOS]]*Tabla3[[#This Row],[% PRODUCTO]]," ")</f>
        <v>21</v>
      </c>
      <c r="O303" s="54"/>
      <c r="P303" s="55">
        <f>IFERROR(Tabla3[[#This Row],[OCULTAR2]]-Tabla3[[#This Row],[OCULTAR2]]*Tabla3[[#This Row],[% LÍNEA]]," ")</f>
        <v>21</v>
      </c>
      <c r="Q303" s="56">
        <f>IFERROR(Tabla3[[#This Row],[% PRODUCTO]]+Tabla3[[#This Row],[% LÍNEA]]," ")</f>
        <v>0</v>
      </c>
      <c r="R303" s="53">
        <f>Tabla3[[#This Row],[OCULTAR3]]</f>
        <v>21</v>
      </c>
      <c r="S303" s="53">
        <f>Tabla3[[#This Row],[PRECIO SIN %]]-Tabla3[[#This Row],[PRECIO SIN %]]*10%</f>
        <v>18.899999999999999</v>
      </c>
      <c r="T303" s="80">
        <f>(Tabla3[[#This Row],[PRECIO CON DESCT.]]-(Tabla3[[#This Row],[PRECIO CON DESCT.]]*$T$6))</f>
        <v>11.907</v>
      </c>
      <c r="U303" s="96"/>
      <c r="V303" s="94">
        <f>Tabla3[[#This Row],[PRECIO %      en $]]*Tabla3[[#This Row],[PEDIDO ]]</f>
        <v>0</v>
      </c>
      <c r="W303" s="57">
        <f>Tabla3[[#This Row],[PRECIO CON DESCT.]]*Tabla3[[#This Row],[PEDIDO ]]</f>
        <v>0</v>
      </c>
      <c r="X303" s="58">
        <f>Tabla3[[#This Row],[PRECIO SIN %]]*Tabla3[[#This Row],[PEDIDO ]]</f>
        <v>0</v>
      </c>
      <c r="Y303" s="28"/>
      <c r="Z303" s="28"/>
      <c r="AA303" s="28"/>
      <c r="AB303" s="28"/>
      <c r="AC303" s="28"/>
      <c r="AD303" s="28"/>
      <c r="AE303" s="28"/>
      <c r="AF303" s="28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20"/>
    </row>
    <row r="304" spans="1:153" s="3" customFormat="1" ht="33" customHeight="1" x14ac:dyDescent="0.4">
      <c r="A304" s="125">
        <v>196852644438</v>
      </c>
      <c r="B304" s="59" t="s">
        <v>52</v>
      </c>
      <c r="C304" s="59" t="s">
        <v>119</v>
      </c>
      <c r="D3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4" s="119" t="s">
        <v>822</v>
      </c>
      <c r="F304" s="76" t="s">
        <v>537</v>
      </c>
      <c r="G3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4" s="78">
        <v>303</v>
      </c>
      <c r="J304" s="52">
        <v>10</v>
      </c>
      <c r="K304" s="60">
        <f>Tabla3[[#This Row],[PRECIOS]]-Tabla3[[#This Row],[PRECIOS]]*10%</f>
        <v>9</v>
      </c>
      <c r="L304" s="101"/>
      <c r="M304" s="61"/>
      <c r="N304" s="55">
        <f>IFERROR(Tabla3[[#This Row],[PRECIOS]]-Tabla3[[#This Row],[PRECIOS]]*Tabla3[[#This Row],[% PRODUCTO]]," ")</f>
        <v>10</v>
      </c>
      <c r="O304" s="61"/>
      <c r="P304" s="55">
        <f>IFERROR(Tabla3[[#This Row],[OCULTAR2]]-Tabla3[[#This Row],[OCULTAR2]]*Tabla3[[#This Row],[% LÍNEA]]," ")</f>
        <v>10</v>
      </c>
      <c r="Q304" s="56">
        <f>IFERROR(Tabla3[[#This Row],[% PRODUCTO]]+Tabla3[[#This Row],[% LÍNEA]]," ")</f>
        <v>0</v>
      </c>
      <c r="R304" s="60">
        <f>Tabla3[[#This Row],[OCULTAR3]]</f>
        <v>10</v>
      </c>
      <c r="S304" s="60">
        <f>Tabla3[[#This Row],[PRECIO SIN %]]-Tabla3[[#This Row],[PRECIO SIN %]]*10%</f>
        <v>9</v>
      </c>
      <c r="T304" s="80">
        <f>(Tabla3[[#This Row],[PRECIO CON DESCT.]]-(Tabla3[[#This Row],[PRECIO CON DESCT.]]*$T$6))</f>
        <v>5.67</v>
      </c>
      <c r="U304" s="96"/>
      <c r="V304" s="94">
        <f>Tabla3[[#This Row],[PRECIO %      en $]]*Tabla3[[#This Row],[PEDIDO ]]</f>
        <v>0</v>
      </c>
      <c r="W304" s="57">
        <f>Tabla3[[#This Row],[PRECIO CON DESCT.]]*Tabla3[[#This Row],[PEDIDO ]]</f>
        <v>0</v>
      </c>
      <c r="X304" s="58">
        <f>Tabla3[[#This Row],[PRECIO SIN %]]*Tabla3[[#This Row],[PEDIDO ]]</f>
        <v>0</v>
      </c>
      <c r="Y304" s="28"/>
      <c r="Z304" s="28"/>
      <c r="AA304" s="28"/>
      <c r="AB304" s="28"/>
      <c r="AC304" s="28"/>
      <c r="AD304" s="28"/>
      <c r="AE304" s="28"/>
      <c r="AF304" s="28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20"/>
    </row>
    <row r="305" spans="1:153" s="3" customFormat="1" ht="33" customHeight="1" x14ac:dyDescent="0.4">
      <c r="A305" s="124">
        <v>8908003460192</v>
      </c>
      <c r="B305" s="51" t="s">
        <v>52</v>
      </c>
      <c r="C305" s="51" t="s">
        <v>120</v>
      </c>
      <c r="D3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5" s="118" t="s">
        <v>823</v>
      </c>
      <c r="F305" s="75" t="s">
        <v>537</v>
      </c>
      <c r="G3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5" s="77">
        <v>64</v>
      </c>
      <c r="J305" s="52">
        <v>7.4444400000000002</v>
      </c>
      <c r="K305" s="53">
        <f>Tabla3[[#This Row],[PRECIOS]]-Tabla3[[#This Row],[PRECIOS]]*10%</f>
        <v>6.6999960000000005</v>
      </c>
      <c r="L305" s="101"/>
      <c r="M305" s="54"/>
      <c r="N305" s="55">
        <f>IFERROR(Tabla3[[#This Row],[PRECIOS]]-Tabla3[[#This Row],[PRECIOS]]*Tabla3[[#This Row],[% PRODUCTO]]," ")</f>
        <v>7.4444400000000002</v>
      </c>
      <c r="O305" s="54"/>
      <c r="P305" s="55">
        <f>IFERROR(Tabla3[[#This Row],[OCULTAR2]]-Tabla3[[#This Row],[OCULTAR2]]*Tabla3[[#This Row],[% LÍNEA]]," ")</f>
        <v>7.4444400000000002</v>
      </c>
      <c r="Q305" s="56">
        <f>IFERROR(Tabla3[[#This Row],[% PRODUCTO]]+Tabla3[[#This Row],[% LÍNEA]]," ")</f>
        <v>0</v>
      </c>
      <c r="R305" s="53">
        <f>Tabla3[[#This Row],[OCULTAR3]]</f>
        <v>7.4444400000000002</v>
      </c>
      <c r="S305" s="53">
        <f>Tabla3[[#This Row],[PRECIO SIN %]]-Tabla3[[#This Row],[PRECIO SIN %]]*10%</f>
        <v>6.6999960000000005</v>
      </c>
      <c r="T305" s="80">
        <f>(Tabla3[[#This Row],[PRECIO CON DESCT.]]-(Tabla3[[#This Row],[PRECIO CON DESCT.]]*$T$6))</f>
        <v>4.2209974800000003</v>
      </c>
      <c r="U305" s="96"/>
      <c r="V305" s="94">
        <f>Tabla3[[#This Row],[PRECIO %      en $]]*Tabla3[[#This Row],[PEDIDO ]]</f>
        <v>0</v>
      </c>
      <c r="W305" s="57">
        <f>Tabla3[[#This Row],[PRECIO CON DESCT.]]*Tabla3[[#This Row],[PEDIDO ]]</f>
        <v>0</v>
      </c>
      <c r="X305" s="58">
        <f>Tabla3[[#This Row],[PRECIO SIN %]]*Tabla3[[#This Row],[PEDIDO ]]</f>
        <v>0</v>
      </c>
      <c r="Y305" s="28"/>
      <c r="Z305" s="28"/>
      <c r="AA305" s="28"/>
      <c r="AB305" s="28"/>
      <c r="AC305" s="28"/>
      <c r="AD305" s="28"/>
      <c r="AE305" s="28"/>
      <c r="AF305" s="28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20"/>
    </row>
    <row r="306" spans="1:153" s="3" customFormat="1" ht="33" customHeight="1" x14ac:dyDescent="0.4">
      <c r="A306" s="125">
        <v>8906056850656</v>
      </c>
      <c r="B306" s="59" t="s">
        <v>52</v>
      </c>
      <c r="C306" s="59" t="s">
        <v>133</v>
      </c>
      <c r="D3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6" s="119" t="s">
        <v>824</v>
      </c>
      <c r="F306" s="76" t="s">
        <v>537</v>
      </c>
      <c r="G3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6" s="78">
        <v>176</v>
      </c>
      <c r="J306" s="52">
        <v>3.0333299999999999</v>
      </c>
      <c r="K306" s="60">
        <f>Tabla3[[#This Row],[PRECIOS]]-Tabla3[[#This Row],[PRECIOS]]*10%</f>
        <v>2.729997</v>
      </c>
      <c r="L306" s="101"/>
      <c r="M306" s="61"/>
      <c r="N306" s="55">
        <f>IFERROR(Tabla3[[#This Row],[PRECIOS]]-Tabla3[[#This Row],[PRECIOS]]*Tabla3[[#This Row],[% PRODUCTO]]," ")</f>
        <v>3.0333299999999999</v>
      </c>
      <c r="O306" s="61"/>
      <c r="P306" s="55">
        <f>IFERROR(Tabla3[[#This Row],[OCULTAR2]]-Tabla3[[#This Row],[OCULTAR2]]*Tabla3[[#This Row],[% LÍNEA]]," ")</f>
        <v>3.0333299999999999</v>
      </c>
      <c r="Q306" s="56">
        <f>IFERROR(Tabla3[[#This Row],[% PRODUCTO]]+Tabla3[[#This Row],[% LÍNEA]]," ")</f>
        <v>0</v>
      </c>
      <c r="R306" s="60">
        <f>Tabla3[[#This Row],[OCULTAR3]]</f>
        <v>3.0333299999999999</v>
      </c>
      <c r="S306" s="60">
        <f>Tabla3[[#This Row],[PRECIO SIN %]]-Tabla3[[#This Row],[PRECIO SIN %]]*10%</f>
        <v>2.729997</v>
      </c>
      <c r="T306" s="80">
        <f>(Tabla3[[#This Row],[PRECIO CON DESCT.]]-(Tabla3[[#This Row],[PRECIO CON DESCT.]]*$T$6))</f>
        <v>1.7198981099999999</v>
      </c>
      <c r="U306" s="96"/>
      <c r="V306" s="94">
        <f>Tabla3[[#This Row],[PRECIO %      en $]]*Tabla3[[#This Row],[PEDIDO ]]</f>
        <v>0</v>
      </c>
      <c r="W306" s="57">
        <f>Tabla3[[#This Row],[PRECIO CON DESCT.]]*Tabla3[[#This Row],[PEDIDO ]]</f>
        <v>0</v>
      </c>
      <c r="X306" s="58">
        <f>Tabla3[[#This Row],[PRECIO SIN %]]*Tabla3[[#This Row],[PEDIDO ]]</f>
        <v>0</v>
      </c>
      <c r="Y306" s="28"/>
      <c r="Z306" s="28"/>
      <c r="AA306" s="28"/>
      <c r="AB306" s="28"/>
      <c r="AC306" s="28"/>
      <c r="AD306" s="28"/>
      <c r="AE306" s="28"/>
      <c r="AF306" s="28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20"/>
    </row>
    <row r="307" spans="1:153" s="3" customFormat="1" ht="33" customHeight="1" x14ac:dyDescent="0.4">
      <c r="A307" s="124">
        <v>7598981003354</v>
      </c>
      <c r="B307" s="51" t="s">
        <v>52</v>
      </c>
      <c r="C307" s="51" t="s">
        <v>77</v>
      </c>
      <c r="D3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7" s="118" t="s">
        <v>825</v>
      </c>
      <c r="F307" s="75" t="s">
        <v>537</v>
      </c>
      <c r="G3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7" s="77">
        <v>619</v>
      </c>
      <c r="J307" s="52">
        <v>2.1666699999999999</v>
      </c>
      <c r="K307" s="53">
        <f>Tabla3[[#This Row],[PRECIOS]]-Tabla3[[#This Row],[PRECIOS]]*10%</f>
        <v>1.9500029999999999</v>
      </c>
      <c r="L307" s="101"/>
      <c r="M307" s="54"/>
      <c r="N307" s="55">
        <f>IFERROR(Tabla3[[#This Row],[PRECIOS]]-Tabla3[[#This Row],[PRECIOS]]*Tabla3[[#This Row],[% PRODUCTO]]," ")</f>
        <v>2.1666699999999999</v>
      </c>
      <c r="O307" s="54"/>
      <c r="P307" s="55">
        <f>IFERROR(Tabla3[[#This Row],[OCULTAR2]]-Tabla3[[#This Row],[OCULTAR2]]*Tabla3[[#This Row],[% LÍNEA]]," ")</f>
        <v>2.1666699999999999</v>
      </c>
      <c r="Q307" s="56">
        <f>IFERROR(Tabla3[[#This Row],[% PRODUCTO]]+Tabla3[[#This Row],[% LÍNEA]]," ")</f>
        <v>0</v>
      </c>
      <c r="R307" s="53">
        <f>Tabla3[[#This Row],[OCULTAR3]]</f>
        <v>2.1666699999999999</v>
      </c>
      <c r="S307" s="53">
        <f>Tabla3[[#This Row],[PRECIO SIN %]]-Tabla3[[#This Row],[PRECIO SIN %]]*10%</f>
        <v>1.9500029999999999</v>
      </c>
      <c r="T307" s="80">
        <f>(Tabla3[[#This Row],[PRECIO CON DESCT.]]-(Tabla3[[#This Row],[PRECIO CON DESCT.]]*$T$6))</f>
        <v>1.22850189</v>
      </c>
      <c r="U307" s="96"/>
      <c r="V307" s="94">
        <f>Tabla3[[#This Row],[PRECIO %      en $]]*Tabla3[[#This Row],[PEDIDO ]]</f>
        <v>0</v>
      </c>
      <c r="W307" s="57">
        <f>Tabla3[[#This Row],[PRECIO CON DESCT.]]*Tabla3[[#This Row],[PEDIDO ]]</f>
        <v>0</v>
      </c>
      <c r="X307" s="58">
        <f>Tabla3[[#This Row],[PRECIO SIN %]]*Tabla3[[#This Row],[PEDIDO ]]</f>
        <v>0</v>
      </c>
      <c r="Y307" s="28"/>
      <c r="Z307" s="28"/>
      <c r="AA307" s="28"/>
      <c r="AB307" s="28"/>
      <c r="AC307" s="28"/>
      <c r="AD307" s="28"/>
      <c r="AE307" s="28"/>
      <c r="AF307" s="28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20"/>
    </row>
    <row r="308" spans="1:153" s="3" customFormat="1" ht="33" customHeight="1" x14ac:dyDescent="0.4">
      <c r="A308" s="125">
        <v>7707236121822</v>
      </c>
      <c r="B308" s="59" t="s">
        <v>52</v>
      </c>
      <c r="C308" s="59" t="s">
        <v>55</v>
      </c>
      <c r="D3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8" s="119" t="s">
        <v>826</v>
      </c>
      <c r="F308" s="76" t="s">
        <v>537</v>
      </c>
      <c r="G3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8" s="78">
        <v>704</v>
      </c>
      <c r="J308" s="52">
        <v>2.1777799999999998</v>
      </c>
      <c r="K308" s="60">
        <f>Tabla3[[#This Row],[PRECIOS]]-Tabla3[[#This Row],[PRECIOS]]*10%</f>
        <v>1.9600019999999998</v>
      </c>
      <c r="L308" s="101"/>
      <c r="M308" s="61"/>
      <c r="N308" s="55">
        <f>IFERROR(Tabla3[[#This Row],[PRECIOS]]-Tabla3[[#This Row],[PRECIOS]]*Tabla3[[#This Row],[% PRODUCTO]]," ")</f>
        <v>2.1777799999999998</v>
      </c>
      <c r="O308" s="61"/>
      <c r="P308" s="55">
        <f>IFERROR(Tabla3[[#This Row],[OCULTAR2]]-Tabla3[[#This Row],[OCULTAR2]]*Tabla3[[#This Row],[% LÍNEA]]," ")</f>
        <v>2.1777799999999998</v>
      </c>
      <c r="Q308" s="56">
        <f>IFERROR(Tabla3[[#This Row],[% PRODUCTO]]+Tabla3[[#This Row],[% LÍNEA]]," ")</f>
        <v>0</v>
      </c>
      <c r="R308" s="60">
        <f>Tabla3[[#This Row],[OCULTAR3]]</f>
        <v>2.1777799999999998</v>
      </c>
      <c r="S308" s="60">
        <f>Tabla3[[#This Row],[PRECIO SIN %]]-Tabla3[[#This Row],[PRECIO SIN %]]*10%</f>
        <v>1.9600019999999998</v>
      </c>
      <c r="T308" s="80">
        <f>(Tabla3[[#This Row],[PRECIO CON DESCT.]]-(Tabla3[[#This Row],[PRECIO CON DESCT.]]*$T$6))</f>
        <v>1.2348012599999998</v>
      </c>
      <c r="U308" s="96"/>
      <c r="V308" s="94">
        <f>Tabla3[[#This Row],[PRECIO %      en $]]*Tabla3[[#This Row],[PEDIDO ]]</f>
        <v>0</v>
      </c>
      <c r="W308" s="57">
        <f>Tabla3[[#This Row],[PRECIO CON DESCT.]]*Tabla3[[#This Row],[PEDIDO ]]</f>
        <v>0</v>
      </c>
      <c r="X308" s="58">
        <f>Tabla3[[#This Row],[PRECIO SIN %]]*Tabla3[[#This Row],[PEDIDO ]]</f>
        <v>0</v>
      </c>
      <c r="Y308" s="28"/>
      <c r="Z308" s="28"/>
      <c r="AA308" s="28"/>
      <c r="AB308" s="28"/>
      <c r="AC308" s="28"/>
      <c r="AD308" s="28"/>
      <c r="AE308" s="28"/>
      <c r="AF308" s="28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20"/>
    </row>
    <row r="309" spans="1:153" s="3" customFormat="1" ht="33" customHeight="1" x14ac:dyDescent="0.4">
      <c r="A309" s="124">
        <v>8906012340924</v>
      </c>
      <c r="B309" s="51" t="s">
        <v>52</v>
      </c>
      <c r="C309" s="51" t="s">
        <v>65</v>
      </c>
      <c r="D3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9" s="118" t="s">
        <v>827</v>
      </c>
      <c r="F309" s="75" t="s">
        <v>537</v>
      </c>
      <c r="G3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9" s="77">
        <v>322</v>
      </c>
      <c r="J309" s="52">
        <v>8.0444399999999998</v>
      </c>
      <c r="K309" s="53">
        <f>Tabla3[[#This Row],[PRECIOS]]-Tabla3[[#This Row],[PRECIOS]]*10%</f>
        <v>7.2399959999999997</v>
      </c>
      <c r="L309" s="101"/>
      <c r="M309" s="54"/>
      <c r="N309" s="55">
        <f>IFERROR(Tabla3[[#This Row],[PRECIOS]]-Tabla3[[#This Row],[PRECIOS]]*Tabla3[[#This Row],[% PRODUCTO]]," ")</f>
        <v>8.0444399999999998</v>
      </c>
      <c r="O309" s="54"/>
      <c r="P309" s="55">
        <f>IFERROR(Tabla3[[#This Row],[OCULTAR2]]-Tabla3[[#This Row],[OCULTAR2]]*Tabla3[[#This Row],[% LÍNEA]]," ")</f>
        <v>8.0444399999999998</v>
      </c>
      <c r="Q309" s="56">
        <f>IFERROR(Tabla3[[#This Row],[% PRODUCTO]]+Tabla3[[#This Row],[% LÍNEA]]," ")</f>
        <v>0</v>
      </c>
      <c r="R309" s="53">
        <f>Tabla3[[#This Row],[OCULTAR3]]</f>
        <v>8.0444399999999998</v>
      </c>
      <c r="S309" s="53">
        <f>Tabla3[[#This Row],[PRECIO SIN %]]-Tabla3[[#This Row],[PRECIO SIN %]]*10%</f>
        <v>7.2399959999999997</v>
      </c>
      <c r="T309" s="80">
        <f>(Tabla3[[#This Row],[PRECIO CON DESCT.]]-(Tabla3[[#This Row],[PRECIO CON DESCT.]]*$T$6))</f>
        <v>4.5611974799999997</v>
      </c>
      <c r="U309" s="96"/>
      <c r="V309" s="94">
        <f>Tabla3[[#This Row],[PRECIO %      en $]]*Tabla3[[#This Row],[PEDIDO ]]</f>
        <v>0</v>
      </c>
      <c r="W309" s="57">
        <f>Tabla3[[#This Row],[PRECIO CON DESCT.]]*Tabla3[[#This Row],[PEDIDO ]]</f>
        <v>0</v>
      </c>
      <c r="X309" s="58">
        <f>Tabla3[[#This Row],[PRECIO SIN %]]*Tabla3[[#This Row],[PEDIDO ]]</f>
        <v>0</v>
      </c>
      <c r="Y309" s="28"/>
      <c r="Z309" s="28"/>
      <c r="AA309" s="28"/>
      <c r="AB309" s="28"/>
      <c r="AC309" s="28"/>
      <c r="AD309" s="28"/>
      <c r="AE309" s="28"/>
      <c r="AF309" s="28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20"/>
    </row>
    <row r="310" spans="1:153" s="3" customFormat="1" ht="33" customHeight="1" x14ac:dyDescent="0.4">
      <c r="A310" s="125">
        <v>8904187811539</v>
      </c>
      <c r="B310" s="59" t="s">
        <v>52</v>
      </c>
      <c r="C310" s="59" t="s">
        <v>63</v>
      </c>
      <c r="D3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0" s="119" t="s">
        <v>828</v>
      </c>
      <c r="F310" s="76" t="s">
        <v>537</v>
      </c>
      <c r="G3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0" s="78">
        <v>134</v>
      </c>
      <c r="J310" s="52">
        <v>9.8444400000000005</v>
      </c>
      <c r="K310" s="60">
        <f>Tabla3[[#This Row],[PRECIOS]]-Tabla3[[#This Row],[PRECIOS]]*10%</f>
        <v>8.8599960000000006</v>
      </c>
      <c r="L310" s="101"/>
      <c r="M310" s="61"/>
      <c r="N310" s="55">
        <f>IFERROR(Tabla3[[#This Row],[PRECIOS]]-Tabla3[[#This Row],[PRECIOS]]*Tabla3[[#This Row],[% PRODUCTO]]," ")</f>
        <v>9.8444400000000005</v>
      </c>
      <c r="O310" s="61"/>
      <c r="P310" s="55">
        <f>IFERROR(Tabla3[[#This Row],[OCULTAR2]]-Tabla3[[#This Row],[OCULTAR2]]*Tabla3[[#This Row],[% LÍNEA]]," ")</f>
        <v>9.8444400000000005</v>
      </c>
      <c r="Q310" s="56">
        <f>IFERROR(Tabla3[[#This Row],[% PRODUCTO]]+Tabla3[[#This Row],[% LÍNEA]]," ")</f>
        <v>0</v>
      </c>
      <c r="R310" s="60">
        <f>Tabla3[[#This Row],[OCULTAR3]]</f>
        <v>9.8444400000000005</v>
      </c>
      <c r="S310" s="60">
        <f>Tabla3[[#This Row],[PRECIO SIN %]]-Tabla3[[#This Row],[PRECIO SIN %]]*10%</f>
        <v>8.8599960000000006</v>
      </c>
      <c r="T310" s="80">
        <f>(Tabla3[[#This Row],[PRECIO CON DESCT.]]-(Tabla3[[#This Row],[PRECIO CON DESCT.]]*$T$6))</f>
        <v>5.5817974800000005</v>
      </c>
      <c r="U310" s="96"/>
      <c r="V310" s="94">
        <f>Tabla3[[#This Row],[PRECIO %      en $]]*Tabla3[[#This Row],[PEDIDO ]]</f>
        <v>0</v>
      </c>
      <c r="W310" s="57">
        <f>Tabla3[[#This Row],[PRECIO CON DESCT.]]*Tabla3[[#This Row],[PEDIDO ]]</f>
        <v>0</v>
      </c>
      <c r="X310" s="58">
        <f>Tabla3[[#This Row],[PRECIO SIN %]]*Tabla3[[#This Row],[PEDIDO ]]</f>
        <v>0</v>
      </c>
      <c r="Y310" s="28"/>
      <c r="Z310" s="28"/>
      <c r="AA310" s="28"/>
      <c r="AB310" s="28"/>
      <c r="AC310" s="28"/>
      <c r="AD310" s="28"/>
      <c r="AE310" s="28"/>
      <c r="AF310" s="28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20"/>
    </row>
    <row r="311" spans="1:153" s="3" customFormat="1" ht="33" customHeight="1" x14ac:dyDescent="0.4">
      <c r="A311" s="124">
        <v>7598852000086</v>
      </c>
      <c r="B311" s="51" t="s">
        <v>52</v>
      </c>
      <c r="C311" s="51" t="s">
        <v>66</v>
      </c>
      <c r="D3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1" s="118" t="s">
        <v>829</v>
      </c>
      <c r="F311" s="75" t="s">
        <v>537</v>
      </c>
      <c r="G3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1" s="77">
        <v>21</v>
      </c>
      <c r="J311" s="52">
        <v>8.2222200000000001</v>
      </c>
      <c r="K311" s="53">
        <f>Tabla3[[#This Row],[PRECIOS]]-Tabla3[[#This Row],[PRECIOS]]*10%</f>
        <v>7.3999980000000001</v>
      </c>
      <c r="L311" s="101"/>
      <c r="M311" s="54"/>
      <c r="N311" s="55">
        <f>IFERROR(Tabla3[[#This Row],[PRECIOS]]-Tabla3[[#This Row],[PRECIOS]]*Tabla3[[#This Row],[% PRODUCTO]]," ")</f>
        <v>8.2222200000000001</v>
      </c>
      <c r="O311" s="54"/>
      <c r="P311" s="55">
        <f>IFERROR(Tabla3[[#This Row],[OCULTAR2]]-Tabla3[[#This Row],[OCULTAR2]]*Tabla3[[#This Row],[% LÍNEA]]," ")</f>
        <v>8.2222200000000001</v>
      </c>
      <c r="Q311" s="56">
        <f>IFERROR(Tabla3[[#This Row],[% PRODUCTO]]+Tabla3[[#This Row],[% LÍNEA]]," ")</f>
        <v>0</v>
      </c>
      <c r="R311" s="53">
        <f>Tabla3[[#This Row],[OCULTAR3]]</f>
        <v>8.2222200000000001</v>
      </c>
      <c r="S311" s="53">
        <f>Tabla3[[#This Row],[PRECIO SIN %]]-Tabla3[[#This Row],[PRECIO SIN %]]*10%</f>
        <v>7.3999980000000001</v>
      </c>
      <c r="T311" s="80">
        <f>(Tabla3[[#This Row],[PRECIO CON DESCT.]]-(Tabla3[[#This Row],[PRECIO CON DESCT.]]*$T$6))</f>
        <v>4.6619987399999996</v>
      </c>
      <c r="U311" s="96"/>
      <c r="V311" s="94">
        <f>Tabla3[[#This Row],[PRECIO %      en $]]*Tabla3[[#This Row],[PEDIDO ]]</f>
        <v>0</v>
      </c>
      <c r="W311" s="57">
        <f>Tabla3[[#This Row],[PRECIO CON DESCT.]]*Tabla3[[#This Row],[PEDIDO ]]</f>
        <v>0</v>
      </c>
      <c r="X311" s="58">
        <f>Tabla3[[#This Row],[PRECIO SIN %]]*Tabla3[[#This Row],[PEDIDO ]]</f>
        <v>0</v>
      </c>
      <c r="Y311" s="28"/>
      <c r="Z311" s="28"/>
      <c r="AA311" s="28"/>
      <c r="AB311" s="28"/>
      <c r="AC311" s="28"/>
      <c r="AD311" s="28"/>
      <c r="AE311" s="28"/>
      <c r="AF311" s="28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20"/>
    </row>
    <row r="312" spans="1:153" s="3" customFormat="1" ht="33" customHeight="1" x14ac:dyDescent="0.4">
      <c r="A312" s="125">
        <v>7598650001049</v>
      </c>
      <c r="B312" s="59" t="s">
        <v>52</v>
      </c>
      <c r="C312" s="59" t="s">
        <v>84</v>
      </c>
      <c r="D3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2" s="119" t="s">
        <v>830</v>
      </c>
      <c r="F312" s="76" t="s">
        <v>537</v>
      </c>
      <c r="G3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2" s="78">
        <v>90</v>
      </c>
      <c r="J312" s="52">
        <v>10</v>
      </c>
      <c r="K312" s="60">
        <f>Tabla3[[#This Row],[PRECIOS]]-Tabla3[[#This Row],[PRECIOS]]*10%</f>
        <v>9</v>
      </c>
      <c r="L312" s="101"/>
      <c r="M312" s="61"/>
      <c r="N312" s="55">
        <f>IFERROR(Tabla3[[#This Row],[PRECIOS]]-Tabla3[[#This Row],[PRECIOS]]*Tabla3[[#This Row],[% PRODUCTO]]," ")</f>
        <v>10</v>
      </c>
      <c r="O312" s="61"/>
      <c r="P312" s="55">
        <f>IFERROR(Tabla3[[#This Row],[OCULTAR2]]-Tabla3[[#This Row],[OCULTAR2]]*Tabla3[[#This Row],[% LÍNEA]]," ")</f>
        <v>10</v>
      </c>
      <c r="Q312" s="56">
        <f>IFERROR(Tabla3[[#This Row],[% PRODUCTO]]+Tabla3[[#This Row],[% LÍNEA]]," ")</f>
        <v>0</v>
      </c>
      <c r="R312" s="60">
        <f>Tabla3[[#This Row],[OCULTAR3]]</f>
        <v>10</v>
      </c>
      <c r="S312" s="60">
        <f>Tabla3[[#This Row],[PRECIO SIN %]]-Tabla3[[#This Row],[PRECIO SIN %]]*10%</f>
        <v>9</v>
      </c>
      <c r="T312" s="80">
        <f>(Tabla3[[#This Row],[PRECIO CON DESCT.]]-(Tabla3[[#This Row],[PRECIO CON DESCT.]]*$T$6))</f>
        <v>5.67</v>
      </c>
      <c r="U312" s="96"/>
      <c r="V312" s="94">
        <f>Tabla3[[#This Row],[PRECIO %      en $]]*Tabla3[[#This Row],[PEDIDO ]]</f>
        <v>0</v>
      </c>
      <c r="W312" s="57">
        <f>Tabla3[[#This Row],[PRECIO CON DESCT.]]*Tabla3[[#This Row],[PEDIDO ]]</f>
        <v>0</v>
      </c>
      <c r="X312" s="58">
        <f>Tabla3[[#This Row],[PRECIO SIN %]]*Tabla3[[#This Row],[PEDIDO ]]</f>
        <v>0</v>
      </c>
      <c r="Y312" s="28"/>
      <c r="Z312" s="28"/>
      <c r="AA312" s="28"/>
      <c r="AB312" s="28"/>
      <c r="AC312" s="28"/>
      <c r="AD312" s="28"/>
      <c r="AE312" s="28"/>
      <c r="AF312" s="28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20"/>
    </row>
    <row r="313" spans="1:153" s="3" customFormat="1" ht="33" customHeight="1" x14ac:dyDescent="0.4">
      <c r="A313" s="124">
        <v>8906012340917</v>
      </c>
      <c r="B313" s="51" t="s">
        <v>52</v>
      </c>
      <c r="C313" s="51" t="s">
        <v>65</v>
      </c>
      <c r="D3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3" s="118" t="s">
        <v>831</v>
      </c>
      <c r="F313" s="75" t="s">
        <v>537</v>
      </c>
      <c r="G3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3" s="77">
        <v>129</v>
      </c>
      <c r="J313" s="52">
        <v>5.8333300000000001</v>
      </c>
      <c r="K313" s="53">
        <f>Tabla3[[#This Row],[PRECIOS]]-Tabla3[[#This Row],[PRECIOS]]*10%</f>
        <v>5.2499970000000005</v>
      </c>
      <c r="L313" s="101"/>
      <c r="M313" s="54"/>
      <c r="N313" s="55">
        <f>IFERROR(Tabla3[[#This Row],[PRECIOS]]-Tabla3[[#This Row],[PRECIOS]]*Tabla3[[#This Row],[% PRODUCTO]]," ")</f>
        <v>5.8333300000000001</v>
      </c>
      <c r="O313" s="54"/>
      <c r="P313" s="55">
        <f>IFERROR(Tabla3[[#This Row],[OCULTAR2]]-Tabla3[[#This Row],[OCULTAR2]]*Tabla3[[#This Row],[% LÍNEA]]," ")</f>
        <v>5.8333300000000001</v>
      </c>
      <c r="Q313" s="56">
        <f>IFERROR(Tabla3[[#This Row],[% PRODUCTO]]+Tabla3[[#This Row],[% LÍNEA]]," ")</f>
        <v>0</v>
      </c>
      <c r="R313" s="53">
        <f>Tabla3[[#This Row],[OCULTAR3]]</f>
        <v>5.8333300000000001</v>
      </c>
      <c r="S313" s="53">
        <f>Tabla3[[#This Row],[PRECIO SIN %]]-Tabla3[[#This Row],[PRECIO SIN %]]*10%</f>
        <v>5.2499970000000005</v>
      </c>
      <c r="T313" s="80">
        <f>(Tabla3[[#This Row],[PRECIO CON DESCT.]]-(Tabla3[[#This Row],[PRECIO CON DESCT.]]*$T$6))</f>
        <v>3.30749811</v>
      </c>
      <c r="U313" s="96"/>
      <c r="V313" s="94">
        <f>Tabla3[[#This Row],[PRECIO %      en $]]*Tabla3[[#This Row],[PEDIDO ]]</f>
        <v>0</v>
      </c>
      <c r="W313" s="57">
        <f>Tabla3[[#This Row],[PRECIO CON DESCT.]]*Tabla3[[#This Row],[PEDIDO ]]</f>
        <v>0</v>
      </c>
      <c r="X313" s="58">
        <f>Tabla3[[#This Row],[PRECIO SIN %]]*Tabla3[[#This Row],[PEDIDO ]]</f>
        <v>0</v>
      </c>
      <c r="Y313" s="28"/>
      <c r="Z313" s="28"/>
      <c r="AA313" s="28"/>
      <c r="AB313" s="28"/>
      <c r="AC313" s="28"/>
      <c r="AD313" s="28"/>
      <c r="AE313" s="28"/>
      <c r="AF313" s="28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/>
      <c r="EP313" s="13"/>
      <c r="EQ313" s="13"/>
      <c r="ER313" s="13"/>
      <c r="ES313" s="13"/>
      <c r="ET313" s="13"/>
      <c r="EU313" s="13"/>
      <c r="EV313" s="13"/>
      <c r="EW313" s="20"/>
    </row>
    <row r="314" spans="1:153" s="3" customFormat="1" ht="33" customHeight="1" x14ac:dyDescent="0.4">
      <c r="A314" s="125">
        <v>75971205</v>
      </c>
      <c r="B314" s="59" t="s">
        <v>52</v>
      </c>
      <c r="C314" s="59" t="s">
        <v>67</v>
      </c>
      <c r="D3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4" s="119" t="s">
        <v>832</v>
      </c>
      <c r="F314" s="76" t="s">
        <v>537</v>
      </c>
      <c r="G3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4" s="78">
        <v>132</v>
      </c>
      <c r="J314" s="52">
        <v>5.9444400000000002</v>
      </c>
      <c r="K314" s="60">
        <f>Tabla3[[#This Row],[PRECIOS]]-Tabla3[[#This Row],[PRECIOS]]*10%</f>
        <v>5.349996</v>
      </c>
      <c r="L314" s="101"/>
      <c r="M314" s="61"/>
      <c r="N314" s="55">
        <f>IFERROR(Tabla3[[#This Row],[PRECIOS]]-Tabla3[[#This Row],[PRECIOS]]*Tabla3[[#This Row],[% PRODUCTO]]," ")</f>
        <v>5.9444400000000002</v>
      </c>
      <c r="O314" s="61"/>
      <c r="P314" s="55">
        <f>IFERROR(Tabla3[[#This Row],[OCULTAR2]]-Tabla3[[#This Row],[OCULTAR2]]*Tabla3[[#This Row],[% LÍNEA]]," ")</f>
        <v>5.9444400000000002</v>
      </c>
      <c r="Q314" s="56">
        <f>IFERROR(Tabla3[[#This Row],[% PRODUCTO]]+Tabla3[[#This Row],[% LÍNEA]]," ")</f>
        <v>0</v>
      </c>
      <c r="R314" s="60">
        <f>Tabla3[[#This Row],[OCULTAR3]]</f>
        <v>5.9444400000000002</v>
      </c>
      <c r="S314" s="60">
        <f>Tabla3[[#This Row],[PRECIO SIN %]]-Tabla3[[#This Row],[PRECIO SIN %]]*10%</f>
        <v>5.349996</v>
      </c>
      <c r="T314" s="80">
        <f>(Tabla3[[#This Row],[PRECIO CON DESCT.]]-(Tabla3[[#This Row],[PRECIO CON DESCT.]]*$T$6))</f>
        <v>3.37049748</v>
      </c>
      <c r="U314" s="96"/>
      <c r="V314" s="94">
        <f>Tabla3[[#This Row],[PRECIO %      en $]]*Tabla3[[#This Row],[PEDIDO ]]</f>
        <v>0</v>
      </c>
      <c r="W314" s="57">
        <f>Tabla3[[#This Row],[PRECIO CON DESCT.]]*Tabla3[[#This Row],[PEDIDO ]]</f>
        <v>0</v>
      </c>
      <c r="X314" s="58">
        <f>Tabla3[[#This Row],[PRECIO SIN %]]*Tabla3[[#This Row],[PEDIDO ]]</f>
        <v>0</v>
      </c>
      <c r="Y314" s="28"/>
      <c r="Z314" s="28"/>
      <c r="AA314" s="28"/>
      <c r="AB314" s="28"/>
      <c r="AC314" s="28"/>
      <c r="AD314" s="28"/>
      <c r="AE314" s="28"/>
      <c r="AF314" s="28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13"/>
      <c r="DV314" s="13"/>
      <c r="DW314" s="13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13"/>
      <c r="EI314" s="13"/>
      <c r="EJ314" s="13"/>
      <c r="EK314" s="13"/>
      <c r="EL314" s="13"/>
      <c r="EM314" s="13"/>
      <c r="EN314" s="13"/>
      <c r="EO314" s="13"/>
      <c r="EP314" s="13"/>
      <c r="EQ314" s="13"/>
      <c r="ER314" s="13"/>
      <c r="ES314" s="13"/>
      <c r="ET314" s="13"/>
      <c r="EU314" s="13"/>
      <c r="EV314" s="13"/>
      <c r="EW314" s="20"/>
    </row>
    <row r="315" spans="1:153" s="3" customFormat="1" ht="33" customHeight="1" x14ac:dyDescent="0.4">
      <c r="A315" s="124">
        <v>7599608003122</v>
      </c>
      <c r="B315" s="51" t="s">
        <v>52</v>
      </c>
      <c r="C315" s="51" t="s">
        <v>86</v>
      </c>
      <c r="D3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5" s="118" t="s">
        <v>833</v>
      </c>
      <c r="F315" s="75" t="s">
        <v>537</v>
      </c>
      <c r="G3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5" s="77">
        <v>28</v>
      </c>
      <c r="J315" s="52">
        <v>6.3111100000000002</v>
      </c>
      <c r="K315" s="53">
        <f>Tabla3[[#This Row],[PRECIOS]]-Tabla3[[#This Row],[PRECIOS]]*10%</f>
        <v>5.6799990000000005</v>
      </c>
      <c r="L315" s="101"/>
      <c r="M315" s="54"/>
      <c r="N315" s="55">
        <f>IFERROR(Tabla3[[#This Row],[PRECIOS]]-Tabla3[[#This Row],[PRECIOS]]*Tabla3[[#This Row],[% PRODUCTO]]," ")</f>
        <v>6.3111100000000002</v>
      </c>
      <c r="O315" s="54"/>
      <c r="P315" s="55">
        <f>IFERROR(Tabla3[[#This Row],[OCULTAR2]]-Tabla3[[#This Row],[OCULTAR2]]*Tabla3[[#This Row],[% LÍNEA]]," ")</f>
        <v>6.3111100000000002</v>
      </c>
      <c r="Q315" s="56">
        <f>IFERROR(Tabla3[[#This Row],[% PRODUCTO]]+Tabla3[[#This Row],[% LÍNEA]]," ")</f>
        <v>0</v>
      </c>
      <c r="R315" s="53">
        <f>Tabla3[[#This Row],[OCULTAR3]]</f>
        <v>6.3111100000000002</v>
      </c>
      <c r="S315" s="53">
        <f>Tabla3[[#This Row],[PRECIO SIN %]]-Tabla3[[#This Row],[PRECIO SIN %]]*10%</f>
        <v>5.6799990000000005</v>
      </c>
      <c r="T315" s="80">
        <f>(Tabla3[[#This Row],[PRECIO CON DESCT.]]-(Tabla3[[#This Row],[PRECIO CON DESCT.]]*$T$6))</f>
        <v>3.5783993700000005</v>
      </c>
      <c r="U315" s="96"/>
      <c r="V315" s="94">
        <f>Tabla3[[#This Row],[PRECIO %      en $]]*Tabla3[[#This Row],[PEDIDO ]]</f>
        <v>0</v>
      </c>
      <c r="W315" s="57">
        <f>Tabla3[[#This Row],[PRECIO CON DESCT.]]*Tabla3[[#This Row],[PEDIDO ]]</f>
        <v>0</v>
      </c>
      <c r="X315" s="58">
        <f>Tabla3[[#This Row],[PRECIO SIN %]]*Tabla3[[#This Row],[PEDIDO ]]</f>
        <v>0</v>
      </c>
      <c r="Y315" s="28"/>
      <c r="Z315" s="28"/>
      <c r="AA315" s="28"/>
      <c r="AB315" s="28"/>
      <c r="AC315" s="28"/>
      <c r="AD315" s="28"/>
      <c r="AE315" s="28"/>
      <c r="AF315" s="28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20"/>
    </row>
    <row r="316" spans="1:153" s="3" customFormat="1" ht="33" customHeight="1" x14ac:dyDescent="0.4">
      <c r="A316" s="125">
        <v>7598252001232</v>
      </c>
      <c r="B316" s="59" t="s">
        <v>52</v>
      </c>
      <c r="C316" s="59" t="s">
        <v>56</v>
      </c>
      <c r="D3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6" s="119" t="s">
        <v>834</v>
      </c>
      <c r="F316" s="76" t="s">
        <v>537</v>
      </c>
      <c r="G3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6" s="78">
        <v>159</v>
      </c>
      <c r="J316" s="52">
        <v>6.2777799999999999</v>
      </c>
      <c r="K316" s="60">
        <f>Tabla3[[#This Row],[PRECIOS]]-Tabla3[[#This Row],[PRECIOS]]*10%</f>
        <v>5.6500019999999997</v>
      </c>
      <c r="L316" s="101"/>
      <c r="M316" s="61"/>
      <c r="N316" s="55">
        <f>IFERROR(Tabla3[[#This Row],[PRECIOS]]-Tabla3[[#This Row],[PRECIOS]]*Tabla3[[#This Row],[% PRODUCTO]]," ")</f>
        <v>6.2777799999999999</v>
      </c>
      <c r="O316" s="61"/>
      <c r="P316" s="55">
        <f>IFERROR(Tabla3[[#This Row],[OCULTAR2]]-Tabla3[[#This Row],[OCULTAR2]]*Tabla3[[#This Row],[% LÍNEA]]," ")</f>
        <v>6.2777799999999999</v>
      </c>
      <c r="Q316" s="56">
        <f>IFERROR(Tabla3[[#This Row],[% PRODUCTO]]+Tabla3[[#This Row],[% LÍNEA]]," ")</f>
        <v>0</v>
      </c>
      <c r="R316" s="60">
        <f>Tabla3[[#This Row],[OCULTAR3]]</f>
        <v>6.2777799999999999</v>
      </c>
      <c r="S316" s="60">
        <f>Tabla3[[#This Row],[PRECIO SIN %]]-Tabla3[[#This Row],[PRECIO SIN %]]*10%</f>
        <v>5.6500019999999997</v>
      </c>
      <c r="T316" s="80">
        <f>(Tabla3[[#This Row],[PRECIO CON DESCT.]]-(Tabla3[[#This Row],[PRECIO CON DESCT.]]*$T$6))</f>
        <v>3.5595012599999998</v>
      </c>
      <c r="U316" s="96"/>
      <c r="V316" s="94">
        <f>Tabla3[[#This Row],[PRECIO %      en $]]*Tabla3[[#This Row],[PEDIDO ]]</f>
        <v>0</v>
      </c>
      <c r="W316" s="57">
        <f>Tabla3[[#This Row],[PRECIO CON DESCT.]]*Tabla3[[#This Row],[PEDIDO ]]</f>
        <v>0</v>
      </c>
      <c r="X316" s="58">
        <f>Tabla3[[#This Row],[PRECIO SIN %]]*Tabla3[[#This Row],[PEDIDO ]]</f>
        <v>0</v>
      </c>
      <c r="Y316" s="28"/>
      <c r="Z316" s="28"/>
      <c r="AA316" s="28"/>
      <c r="AB316" s="28"/>
      <c r="AC316" s="28"/>
      <c r="AD316" s="28"/>
      <c r="AE316" s="28"/>
      <c r="AF316" s="28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/>
      <c r="EP316" s="13"/>
      <c r="EQ316" s="13"/>
      <c r="ER316" s="13"/>
      <c r="ES316" s="13"/>
      <c r="ET316" s="13"/>
      <c r="EU316" s="13"/>
      <c r="EV316" s="13"/>
      <c r="EW316" s="20"/>
    </row>
    <row r="317" spans="1:153" s="3" customFormat="1" ht="33" customHeight="1" x14ac:dyDescent="0.4">
      <c r="A317" s="124">
        <v>8906112616691</v>
      </c>
      <c r="B317" s="51" t="s">
        <v>52</v>
      </c>
      <c r="C317" s="51" t="s">
        <v>116</v>
      </c>
      <c r="D3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7" s="118" t="s">
        <v>835</v>
      </c>
      <c r="F317" s="75" t="s">
        <v>537</v>
      </c>
      <c r="G3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7" s="77">
        <v>11</v>
      </c>
      <c r="J317" s="52">
        <v>0.3</v>
      </c>
      <c r="K317" s="53">
        <f>Tabla3[[#This Row],[PRECIOS]]-Tabla3[[#This Row],[PRECIOS]]*10%</f>
        <v>0.27</v>
      </c>
      <c r="L317" s="101"/>
      <c r="M317" s="54"/>
      <c r="N317" s="55">
        <f>IFERROR(Tabla3[[#This Row],[PRECIOS]]-Tabla3[[#This Row],[PRECIOS]]*Tabla3[[#This Row],[% PRODUCTO]]," ")</f>
        <v>0.3</v>
      </c>
      <c r="O317" s="54"/>
      <c r="P317" s="55">
        <f>IFERROR(Tabla3[[#This Row],[OCULTAR2]]-Tabla3[[#This Row],[OCULTAR2]]*Tabla3[[#This Row],[% LÍNEA]]," ")</f>
        <v>0.3</v>
      </c>
      <c r="Q317" s="56">
        <f>IFERROR(Tabla3[[#This Row],[% PRODUCTO]]+Tabla3[[#This Row],[% LÍNEA]]," ")</f>
        <v>0</v>
      </c>
      <c r="R317" s="53">
        <f>Tabla3[[#This Row],[OCULTAR3]]</f>
        <v>0.3</v>
      </c>
      <c r="S317" s="53">
        <f>Tabla3[[#This Row],[PRECIO SIN %]]-Tabla3[[#This Row],[PRECIO SIN %]]*10%</f>
        <v>0.27</v>
      </c>
      <c r="T317" s="80">
        <f>(Tabla3[[#This Row],[PRECIO CON DESCT.]]-(Tabla3[[#This Row],[PRECIO CON DESCT.]]*$T$6))</f>
        <v>0.17010000000000003</v>
      </c>
      <c r="U317" s="96"/>
      <c r="V317" s="94">
        <f>Tabla3[[#This Row],[PRECIO %      en $]]*Tabla3[[#This Row],[PEDIDO ]]</f>
        <v>0</v>
      </c>
      <c r="W317" s="57">
        <f>Tabla3[[#This Row],[PRECIO CON DESCT.]]*Tabla3[[#This Row],[PEDIDO ]]</f>
        <v>0</v>
      </c>
      <c r="X317" s="58">
        <f>Tabla3[[#This Row],[PRECIO SIN %]]*Tabla3[[#This Row],[PEDIDO ]]</f>
        <v>0</v>
      </c>
      <c r="Y317" s="28"/>
      <c r="Z317" s="28"/>
      <c r="AA317" s="28"/>
      <c r="AB317" s="28"/>
      <c r="AC317" s="28"/>
      <c r="AD317" s="28"/>
      <c r="AE317" s="28"/>
      <c r="AF317" s="28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13"/>
      <c r="EI317" s="13"/>
      <c r="EJ317" s="13"/>
      <c r="EK317" s="13"/>
      <c r="EL317" s="13"/>
      <c r="EM317" s="13"/>
      <c r="EN317" s="13"/>
      <c r="EO317" s="13"/>
      <c r="EP317" s="13"/>
      <c r="EQ317" s="13"/>
      <c r="ER317" s="13"/>
      <c r="ES317" s="13"/>
      <c r="ET317" s="13"/>
      <c r="EU317" s="13"/>
      <c r="EV317" s="13"/>
      <c r="EW317" s="20"/>
    </row>
    <row r="318" spans="1:153" s="3" customFormat="1" ht="33" customHeight="1" x14ac:dyDescent="0.4">
      <c r="A318" s="125">
        <v>8906121570496</v>
      </c>
      <c r="B318" s="59" t="s">
        <v>52</v>
      </c>
      <c r="C318" s="59" t="s">
        <v>57</v>
      </c>
      <c r="D3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8" s="119" t="s">
        <v>836</v>
      </c>
      <c r="F318" s="76" t="s">
        <v>537</v>
      </c>
      <c r="G3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8" s="78">
        <v>52</v>
      </c>
      <c r="J318" s="52">
        <v>24.33333</v>
      </c>
      <c r="K318" s="60">
        <f>Tabla3[[#This Row],[PRECIOS]]-Tabla3[[#This Row],[PRECIOS]]*10%</f>
        <v>21.899996999999999</v>
      </c>
      <c r="L318" s="101"/>
      <c r="M318" s="61"/>
      <c r="N318" s="55">
        <f>IFERROR(Tabla3[[#This Row],[PRECIOS]]-Tabla3[[#This Row],[PRECIOS]]*Tabla3[[#This Row],[% PRODUCTO]]," ")</f>
        <v>24.33333</v>
      </c>
      <c r="O318" s="61"/>
      <c r="P318" s="55">
        <f>IFERROR(Tabla3[[#This Row],[OCULTAR2]]-Tabla3[[#This Row],[OCULTAR2]]*Tabla3[[#This Row],[% LÍNEA]]," ")</f>
        <v>24.33333</v>
      </c>
      <c r="Q318" s="56">
        <f>IFERROR(Tabla3[[#This Row],[% PRODUCTO]]+Tabla3[[#This Row],[% LÍNEA]]," ")</f>
        <v>0</v>
      </c>
      <c r="R318" s="60">
        <f>Tabla3[[#This Row],[OCULTAR3]]</f>
        <v>24.33333</v>
      </c>
      <c r="S318" s="60">
        <f>Tabla3[[#This Row],[PRECIO SIN %]]-Tabla3[[#This Row],[PRECIO SIN %]]*10%</f>
        <v>21.899996999999999</v>
      </c>
      <c r="T318" s="80">
        <f>(Tabla3[[#This Row],[PRECIO CON DESCT.]]-(Tabla3[[#This Row],[PRECIO CON DESCT.]]*$T$6))</f>
        <v>13.796998109999999</v>
      </c>
      <c r="U318" s="96"/>
      <c r="V318" s="94">
        <f>Tabla3[[#This Row],[PRECIO %      en $]]*Tabla3[[#This Row],[PEDIDO ]]</f>
        <v>0</v>
      </c>
      <c r="W318" s="57">
        <f>Tabla3[[#This Row],[PRECIO CON DESCT.]]*Tabla3[[#This Row],[PEDIDO ]]</f>
        <v>0</v>
      </c>
      <c r="X318" s="58">
        <f>Tabla3[[#This Row],[PRECIO SIN %]]*Tabla3[[#This Row],[PEDIDO ]]</f>
        <v>0</v>
      </c>
      <c r="Y318" s="28"/>
      <c r="Z318" s="28"/>
      <c r="AA318" s="28"/>
      <c r="AB318" s="28"/>
      <c r="AC318" s="28"/>
      <c r="AD318" s="28"/>
      <c r="AE318" s="28"/>
      <c r="AF318" s="28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13"/>
      <c r="DV318" s="13"/>
      <c r="DW318" s="13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13"/>
      <c r="EI318" s="13"/>
      <c r="EJ318" s="13"/>
      <c r="EK318" s="13"/>
      <c r="EL318" s="13"/>
      <c r="EM318" s="13"/>
      <c r="EN318" s="13"/>
      <c r="EO318" s="13"/>
      <c r="EP318" s="13"/>
      <c r="EQ318" s="13"/>
      <c r="ER318" s="13"/>
      <c r="ES318" s="13"/>
      <c r="ET318" s="13"/>
      <c r="EU318" s="13"/>
      <c r="EV318" s="13"/>
      <c r="EW318" s="20"/>
    </row>
    <row r="319" spans="1:153" s="3" customFormat="1" ht="33" customHeight="1" x14ac:dyDescent="0.4">
      <c r="A319" s="124">
        <v>8906121570496</v>
      </c>
      <c r="B319" s="51" t="s">
        <v>52</v>
      </c>
      <c r="C319" s="51" t="s">
        <v>57</v>
      </c>
      <c r="D3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9" s="118" t="s">
        <v>836</v>
      </c>
      <c r="F319" s="75" t="s">
        <v>537</v>
      </c>
      <c r="G3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9" s="77">
        <v>12</v>
      </c>
      <c r="J319" s="52">
        <v>26.88889</v>
      </c>
      <c r="K319" s="53">
        <f>Tabla3[[#This Row],[PRECIOS]]-Tabla3[[#This Row],[PRECIOS]]*10%</f>
        <v>24.200001</v>
      </c>
      <c r="L319" s="101"/>
      <c r="M319" s="54"/>
      <c r="N319" s="55">
        <f>IFERROR(Tabla3[[#This Row],[PRECIOS]]-Tabla3[[#This Row],[PRECIOS]]*Tabla3[[#This Row],[% PRODUCTO]]," ")</f>
        <v>26.88889</v>
      </c>
      <c r="O319" s="54"/>
      <c r="P319" s="55">
        <f>IFERROR(Tabla3[[#This Row],[OCULTAR2]]-Tabla3[[#This Row],[OCULTAR2]]*Tabla3[[#This Row],[% LÍNEA]]," ")</f>
        <v>26.88889</v>
      </c>
      <c r="Q319" s="56">
        <f>IFERROR(Tabla3[[#This Row],[% PRODUCTO]]+Tabla3[[#This Row],[% LÍNEA]]," ")</f>
        <v>0</v>
      </c>
      <c r="R319" s="53">
        <f>Tabla3[[#This Row],[OCULTAR3]]</f>
        <v>26.88889</v>
      </c>
      <c r="S319" s="53">
        <f>Tabla3[[#This Row],[PRECIO SIN %]]-Tabla3[[#This Row],[PRECIO SIN %]]*10%</f>
        <v>24.200001</v>
      </c>
      <c r="T319" s="80">
        <f>(Tabla3[[#This Row],[PRECIO CON DESCT.]]-(Tabla3[[#This Row],[PRECIO CON DESCT.]]*$T$6))</f>
        <v>15.246000630000001</v>
      </c>
      <c r="U319" s="96"/>
      <c r="V319" s="94">
        <f>Tabla3[[#This Row],[PRECIO %      en $]]*Tabla3[[#This Row],[PEDIDO ]]</f>
        <v>0</v>
      </c>
      <c r="W319" s="57">
        <f>Tabla3[[#This Row],[PRECIO CON DESCT.]]*Tabla3[[#This Row],[PEDIDO ]]</f>
        <v>0</v>
      </c>
      <c r="X319" s="58">
        <f>Tabla3[[#This Row],[PRECIO SIN %]]*Tabla3[[#This Row],[PEDIDO ]]</f>
        <v>0</v>
      </c>
      <c r="Y319" s="28"/>
      <c r="Z319" s="28"/>
      <c r="AA319" s="28"/>
      <c r="AB319" s="28"/>
      <c r="AC319" s="28"/>
      <c r="AD319" s="28"/>
      <c r="AE319" s="28"/>
      <c r="AF319" s="28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20"/>
    </row>
    <row r="320" spans="1:153" s="3" customFormat="1" ht="33" customHeight="1" x14ac:dyDescent="0.4">
      <c r="A320" s="125">
        <v>7598455000032</v>
      </c>
      <c r="B320" s="59" t="s">
        <v>52</v>
      </c>
      <c r="C320" s="59" t="s">
        <v>58</v>
      </c>
      <c r="D3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20" s="119" t="s">
        <v>837</v>
      </c>
      <c r="F320" s="76" t="s">
        <v>537</v>
      </c>
      <c r="G3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0" s="78">
        <v>308</v>
      </c>
      <c r="J320" s="52">
        <v>11.38889</v>
      </c>
      <c r="K320" s="60">
        <f>Tabla3[[#This Row],[PRECIOS]]-Tabla3[[#This Row],[PRECIOS]]*10%</f>
        <v>10.250000999999999</v>
      </c>
      <c r="L320" s="101"/>
      <c r="M320" s="61"/>
      <c r="N320" s="55">
        <f>IFERROR(Tabla3[[#This Row],[PRECIOS]]-Tabla3[[#This Row],[PRECIOS]]*Tabla3[[#This Row],[% PRODUCTO]]," ")</f>
        <v>11.38889</v>
      </c>
      <c r="O320" s="61"/>
      <c r="P320" s="55">
        <f>IFERROR(Tabla3[[#This Row],[OCULTAR2]]-Tabla3[[#This Row],[OCULTAR2]]*Tabla3[[#This Row],[% LÍNEA]]," ")</f>
        <v>11.38889</v>
      </c>
      <c r="Q320" s="56">
        <f>IFERROR(Tabla3[[#This Row],[% PRODUCTO]]+Tabla3[[#This Row],[% LÍNEA]]," ")</f>
        <v>0</v>
      </c>
      <c r="R320" s="60">
        <f>Tabla3[[#This Row],[OCULTAR3]]</f>
        <v>11.38889</v>
      </c>
      <c r="S320" s="60">
        <f>Tabla3[[#This Row],[PRECIO SIN %]]-Tabla3[[#This Row],[PRECIO SIN %]]*10%</f>
        <v>10.250000999999999</v>
      </c>
      <c r="T320" s="80">
        <f>(Tabla3[[#This Row],[PRECIO CON DESCT.]]-(Tabla3[[#This Row],[PRECIO CON DESCT.]]*$T$6))</f>
        <v>6.4575006300000002</v>
      </c>
      <c r="U320" s="96"/>
      <c r="V320" s="94">
        <f>Tabla3[[#This Row],[PRECIO %      en $]]*Tabla3[[#This Row],[PEDIDO ]]</f>
        <v>0</v>
      </c>
      <c r="W320" s="57">
        <f>Tabla3[[#This Row],[PRECIO CON DESCT.]]*Tabla3[[#This Row],[PEDIDO ]]</f>
        <v>0</v>
      </c>
      <c r="X320" s="58">
        <f>Tabla3[[#This Row],[PRECIO SIN %]]*Tabla3[[#This Row],[PEDIDO ]]</f>
        <v>0</v>
      </c>
      <c r="Y320" s="28"/>
      <c r="Z320" s="28"/>
      <c r="AA320" s="28"/>
      <c r="AB320" s="28"/>
      <c r="AC320" s="28"/>
      <c r="AD320" s="28"/>
      <c r="AE320" s="28"/>
      <c r="AF320" s="28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13"/>
      <c r="DV320" s="13"/>
      <c r="DW320" s="13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13"/>
      <c r="EI320" s="13"/>
      <c r="EJ320" s="13"/>
      <c r="EK320" s="13"/>
      <c r="EL320" s="13"/>
      <c r="EM320" s="13"/>
      <c r="EN320" s="13"/>
      <c r="EO320" s="13"/>
      <c r="EP320" s="13"/>
      <c r="EQ320" s="13"/>
      <c r="ER320" s="13"/>
      <c r="ES320" s="13"/>
      <c r="ET320" s="13"/>
      <c r="EU320" s="13"/>
      <c r="EV320" s="13"/>
      <c r="EW320" s="20"/>
    </row>
    <row r="321" spans="1:153" s="3" customFormat="1" ht="33" customHeight="1" x14ac:dyDescent="0.4">
      <c r="A321" s="124">
        <v>8906012341273</v>
      </c>
      <c r="B321" s="51" t="s">
        <v>52</v>
      </c>
      <c r="C321" s="51" t="s">
        <v>65</v>
      </c>
      <c r="D3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1" s="118" t="s">
        <v>838</v>
      </c>
      <c r="F321" s="75" t="s">
        <v>537</v>
      </c>
      <c r="G3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1" s="77">
        <v>427</v>
      </c>
      <c r="J321" s="52">
        <v>11.11111</v>
      </c>
      <c r="K321" s="53">
        <f>Tabla3[[#This Row],[PRECIOS]]-Tabla3[[#This Row],[PRECIOS]]*10%</f>
        <v>9.9999990000000007</v>
      </c>
      <c r="L321" s="101"/>
      <c r="M321" s="54"/>
      <c r="N321" s="55">
        <f>IFERROR(Tabla3[[#This Row],[PRECIOS]]-Tabla3[[#This Row],[PRECIOS]]*Tabla3[[#This Row],[% PRODUCTO]]," ")</f>
        <v>11.11111</v>
      </c>
      <c r="O321" s="54"/>
      <c r="P321" s="55">
        <f>IFERROR(Tabla3[[#This Row],[OCULTAR2]]-Tabla3[[#This Row],[OCULTAR2]]*Tabla3[[#This Row],[% LÍNEA]]," ")</f>
        <v>11.11111</v>
      </c>
      <c r="Q321" s="56">
        <f>IFERROR(Tabla3[[#This Row],[% PRODUCTO]]+Tabla3[[#This Row],[% LÍNEA]]," ")</f>
        <v>0</v>
      </c>
      <c r="R321" s="53">
        <f>Tabla3[[#This Row],[OCULTAR3]]</f>
        <v>11.11111</v>
      </c>
      <c r="S321" s="53">
        <f>Tabla3[[#This Row],[PRECIO SIN %]]-Tabla3[[#This Row],[PRECIO SIN %]]*10%</f>
        <v>9.9999990000000007</v>
      </c>
      <c r="T321" s="80">
        <f>(Tabla3[[#This Row],[PRECIO CON DESCT.]]-(Tabla3[[#This Row],[PRECIO CON DESCT.]]*$T$6))</f>
        <v>6.2999993700000001</v>
      </c>
      <c r="U321" s="96"/>
      <c r="V321" s="94">
        <f>Tabla3[[#This Row],[PRECIO %      en $]]*Tabla3[[#This Row],[PEDIDO ]]</f>
        <v>0</v>
      </c>
      <c r="W321" s="57">
        <f>Tabla3[[#This Row],[PRECIO CON DESCT.]]*Tabla3[[#This Row],[PEDIDO ]]</f>
        <v>0</v>
      </c>
      <c r="X321" s="58">
        <f>Tabla3[[#This Row],[PRECIO SIN %]]*Tabla3[[#This Row],[PEDIDO ]]</f>
        <v>0</v>
      </c>
      <c r="Y321" s="28"/>
      <c r="Z321" s="28"/>
      <c r="AA321" s="28"/>
      <c r="AB321" s="28"/>
      <c r="AC321" s="28"/>
      <c r="AD321" s="28"/>
      <c r="AE321" s="28"/>
      <c r="AF321" s="28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3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  <c r="EV321" s="13"/>
      <c r="EW321" s="20"/>
    </row>
    <row r="322" spans="1:153" s="3" customFormat="1" ht="33" customHeight="1" x14ac:dyDescent="0.4">
      <c r="A322" s="125">
        <v>890612157</v>
      </c>
      <c r="B322" s="59" t="s">
        <v>52</v>
      </c>
      <c r="C322" s="59" t="s">
        <v>57</v>
      </c>
      <c r="D3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22" s="119" t="s">
        <v>839</v>
      </c>
      <c r="F322" s="76" t="s">
        <v>537</v>
      </c>
      <c r="G3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22" s="78">
        <v>53</v>
      </c>
      <c r="J322" s="52">
        <v>14.022220000000001</v>
      </c>
      <c r="K322" s="60">
        <f>Tabla3[[#This Row],[PRECIOS]]-Tabla3[[#This Row],[PRECIOS]]*10%</f>
        <v>12.619998000000001</v>
      </c>
      <c r="L322" s="101" t="s">
        <v>5327</v>
      </c>
      <c r="M322" s="61"/>
      <c r="N322" s="55">
        <f>IFERROR(Tabla3[[#This Row],[PRECIOS]]-Tabla3[[#This Row],[PRECIOS]]*Tabla3[[#This Row],[% PRODUCTO]]," ")</f>
        <v>14.022220000000001</v>
      </c>
      <c r="O322" s="61"/>
      <c r="P322" s="55">
        <f>IFERROR(Tabla3[[#This Row],[OCULTAR2]]-Tabla3[[#This Row],[OCULTAR2]]*Tabla3[[#This Row],[% LÍNEA]]," ")</f>
        <v>14.022220000000001</v>
      </c>
      <c r="Q322" s="56">
        <f>IFERROR(Tabla3[[#This Row],[% PRODUCTO]]+Tabla3[[#This Row],[% LÍNEA]]," ")</f>
        <v>0</v>
      </c>
      <c r="R322" s="60">
        <f>Tabla3[[#This Row],[OCULTAR3]]</f>
        <v>14.022220000000001</v>
      </c>
      <c r="S322" s="60">
        <f>Tabla3[[#This Row],[PRECIO SIN %]]-Tabla3[[#This Row],[PRECIO SIN %]]*10%</f>
        <v>12.619998000000001</v>
      </c>
      <c r="T322" s="80">
        <f>(Tabla3[[#This Row],[PRECIO CON DESCT.]]-(Tabla3[[#This Row],[PRECIO CON DESCT.]]*$T$6))</f>
        <v>7.9505987400000002</v>
      </c>
      <c r="U322" s="96"/>
      <c r="V322" s="94">
        <f>Tabla3[[#This Row],[PRECIO %      en $]]*Tabla3[[#This Row],[PEDIDO ]]</f>
        <v>0</v>
      </c>
      <c r="W322" s="57">
        <f>Tabla3[[#This Row],[PRECIO CON DESCT.]]*Tabla3[[#This Row],[PEDIDO ]]</f>
        <v>0</v>
      </c>
      <c r="X322" s="58">
        <f>Tabla3[[#This Row],[PRECIO SIN %]]*Tabla3[[#This Row],[PEDIDO ]]</f>
        <v>0</v>
      </c>
      <c r="Y322" s="28"/>
      <c r="Z322" s="28"/>
      <c r="AA322" s="28"/>
      <c r="AB322" s="28"/>
      <c r="AC322" s="28"/>
      <c r="AD322" s="28"/>
      <c r="AE322" s="28"/>
      <c r="AF322" s="28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13"/>
      <c r="DV322" s="13"/>
      <c r="DW322" s="13"/>
      <c r="DX322" s="13"/>
      <c r="DY322" s="13"/>
      <c r="DZ322" s="13"/>
      <c r="EA322" s="13"/>
      <c r="EB322" s="13"/>
      <c r="EC322" s="13"/>
      <c r="ED322" s="13"/>
      <c r="EE322" s="13"/>
      <c r="EF322" s="13"/>
      <c r="EG322" s="13"/>
      <c r="EH322" s="13"/>
      <c r="EI322" s="13"/>
      <c r="EJ322" s="13"/>
      <c r="EK322" s="13"/>
      <c r="EL322" s="13"/>
      <c r="EM322" s="13"/>
      <c r="EN322" s="13"/>
      <c r="EO322" s="13"/>
      <c r="EP322" s="13"/>
      <c r="EQ322" s="13"/>
      <c r="ER322" s="13"/>
      <c r="ES322" s="13"/>
      <c r="ET322" s="13"/>
      <c r="EU322" s="13"/>
      <c r="EV322" s="13"/>
      <c r="EW322" s="20"/>
    </row>
    <row r="323" spans="1:153" s="3" customFormat="1" ht="33" customHeight="1" x14ac:dyDescent="0.4">
      <c r="A323" s="124">
        <v>8904187827370</v>
      </c>
      <c r="B323" s="51" t="s">
        <v>52</v>
      </c>
      <c r="C323" s="51" t="s">
        <v>63</v>
      </c>
      <c r="D3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3" s="118" t="s">
        <v>840</v>
      </c>
      <c r="F323" s="75" t="s">
        <v>537</v>
      </c>
      <c r="G3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3" s="77">
        <v>2997</v>
      </c>
      <c r="J323" s="52">
        <v>0.77778000000000003</v>
      </c>
      <c r="K323" s="53">
        <f>Tabla3[[#This Row],[PRECIOS]]-Tabla3[[#This Row],[PRECIOS]]*10%</f>
        <v>0.70000200000000001</v>
      </c>
      <c r="L323" s="101"/>
      <c r="M323" s="54"/>
      <c r="N323" s="55">
        <f>IFERROR(Tabla3[[#This Row],[PRECIOS]]-Tabla3[[#This Row],[PRECIOS]]*Tabla3[[#This Row],[% PRODUCTO]]," ")</f>
        <v>0.77778000000000003</v>
      </c>
      <c r="O323" s="54"/>
      <c r="P323" s="55">
        <f>IFERROR(Tabla3[[#This Row],[OCULTAR2]]-Tabla3[[#This Row],[OCULTAR2]]*Tabla3[[#This Row],[% LÍNEA]]," ")</f>
        <v>0.77778000000000003</v>
      </c>
      <c r="Q323" s="56">
        <f>IFERROR(Tabla3[[#This Row],[% PRODUCTO]]+Tabla3[[#This Row],[% LÍNEA]]," ")</f>
        <v>0</v>
      </c>
      <c r="R323" s="53">
        <f>Tabla3[[#This Row],[OCULTAR3]]</f>
        <v>0.77778000000000003</v>
      </c>
      <c r="S323" s="53">
        <f>Tabla3[[#This Row],[PRECIO SIN %]]-Tabla3[[#This Row],[PRECIO SIN %]]*10%</f>
        <v>0.70000200000000001</v>
      </c>
      <c r="T323" s="80">
        <f>(Tabla3[[#This Row],[PRECIO CON DESCT.]]-(Tabla3[[#This Row],[PRECIO CON DESCT.]]*$T$6))</f>
        <v>0.44100126000000001</v>
      </c>
      <c r="U323" s="96"/>
      <c r="V323" s="94">
        <f>Tabla3[[#This Row],[PRECIO %      en $]]*Tabla3[[#This Row],[PEDIDO ]]</f>
        <v>0</v>
      </c>
      <c r="W323" s="57">
        <f>Tabla3[[#This Row],[PRECIO CON DESCT.]]*Tabla3[[#This Row],[PEDIDO ]]</f>
        <v>0</v>
      </c>
      <c r="X323" s="58">
        <f>Tabla3[[#This Row],[PRECIO SIN %]]*Tabla3[[#This Row],[PEDIDO ]]</f>
        <v>0</v>
      </c>
      <c r="Y323" s="28"/>
      <c r="Z323" s="28"/>
      <c r="AA323" s="28"/>
      <c r="AB323" s="28"/>
      <c r="AC323" s="28"/>
      <c r="AD323" s="28"/>
      <c r="AE323" s="28"/>
      <c r="AF323" s="28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  <c r="EV323" s="13"/>
      <c r="EW323" s="20"/>
    </row>
    <row r="324" spans="1:153" s="3" customFormat="1" ht="33" customHeight="1" x14ac:dyDescent="0.4">
      <c r="A324" s="125">
        <v>7800061770057</v>
      </c>
      <c r="B324" s="59" t="s">
        <v>52</v>
      </c>
      <c r="C324" s="59" t="s">
        <v>71</v>
      </c>
      <c r="D3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4" s="119" t="s">
        <v>841</v>
      </c>
      <c r="F324" s="76" t="s">
        <v>537</v>
      </c>
      <c r="G3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4" s="78">
        <v>3</v>
      </c>
      <c r="J324" s="52">
        <v>0.62222</v>
      </c>
      <c r="K324" s="60">
        <f>Tabla3[[#This Row],[PRECIOS]]-Tabla3[[#This Row],[PRECIOS]]*10%</f>
        <v>0.559998</v>
      </c>
      <c r="L324" s="101"/>
      <c r="M324" s="61"/>
      <c r="N324" s="55">
        <f>IFERROR(Tabla3[[#This Row],[PRECIOS]]-Tabla3[[#This Row],[PRECIOS]]*Tabla3[[#This Row],[% PRODUCTO]]," ")</f>
        <v>0.62222</v>
      </c>
      <c r="O324" s="61"/>
      <c r="P324" s="55">
        <f>IFERROR(Tabla3[[#This Row],[OCULTAR2]]-Tabla3[[#This Row],[OCULTAR2]]*Tabla3[[#This Row],[% LÍNEA]]," ")</f>
        <v>0.62222</v>
      </c>
      <c r="Q324" s="56">
        <f>IFERROR(Tabla3[[#This Row],[% PRODUCTO]]+Tabla3[[#This Row],[% LÍNEA]]," ")</f>
        <v>0</v>
      </c>
      <c r="R324" s="60">
        <f>Tabla3[[#This Row],[OCULTAR3]]</f>
        <v>0.62222</v>
      </c>
      <c r="S324" s="60">
        <f>Tabla3[[#This Row],[PRECIO SIN %]]-Tabla3[[#This Row],[PRECIO SIN %]]*10%</f>
        <v>0.559998</v>
      </c>
      <c r="T324" s="80">
        <f>(Tabla3[[#This Row],[PRECIO CON DESCT.]]-(Tabla3[[#This Row],[PRECIO CON DESCT.]]*$T$6))</f>
        <v>0.35279874</v>
      </c>
      <c r="U324" s="96"/>
      <c r="V324" s="94">
        <f>Tabla3[[#This Row],[PRECIO %      en $]]*Tabla3[[#This Row],[PEDIDO ]]</f>
        <v>0</v>
      </c>
      <c r="W324" s="57">
        <f>Tabla3[[#This Row],[PRECIO CON DESCT.]]*Tabla3[[#This Row],[PEDIDO ]]</f>
        <v>0</v>
      </c>
      <c r="X324" s="58">
        <f>Tabla3[[#This Row],[PRECIO SIN %]]*Tabla3[[#This Row],[PEDIDO ]]</f>
        <v>0</v>
      </c>
      <c r="Y324" s="28"/>
      <c r="Z324" s="28"/>
      <c r="AA324" s="28"/>
      <c r="AB324" s="28"/>
      <c r="AC324" s="28"/>
      <c r="AD324" s="28"/>
      <c r="AE324" s="28"/>
      <c r="AF324" s="28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13"/>
      <c r="EI324" s="13"/>
      <c r="EJ324" s="13"/>
      <c r="EK324" s="13"/>
      <c r="EL324" s="13"/>
      <c r="EM324" s="13"/>
      <c r="EN324" s="13"/>
      <c r="EO324" s="13"/>
      <c r="EP324" s="13"/>
      <c r="EQ324" s="13"/>
      <c r="ER324" s="13"/>
      <c r="ES324" s="13"/>
      <c r="ET324" s="13"/>
      <c r="EU324" s="13"/>
      <c r="EV324" s="13"/>
      <c r="EW324" s="20"/>
    </row>
    <row r="325" spans="1:153" s="3" customFormat="1" ht="33" customHeight="1" x14ac:dyDescent="0.4">
      <c r="A325" s="124">
        <v>7591020001427</v>
      </c>
      <c r="B325" s="51" t="s">
        <v>52</v>
      </c>
      <c r="C325" s="51" t="s">
        <v>101</v>
      </c>
      <c r="D3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25" s="118" t="s">
        <v>842</v>
      </c>
      <c r="F325" s="75" t="s">
        <v>537</v>
      </c>
      <c r="G3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25" s="77">
        <v>123</v>
      </c>
      <c r="J325" s="52">
        <v>2.2111100000000001</v>
      </c>
      <c r="K325" s="53">
        <f>Tabla3[[#This Row],[PRECIOS]]-Tabla3[[#This Row],[PRECIOS]]*10%</f>
        <v>1.9899990000000001</v>
      </c>
      <c r="L325" s="101" t="s">
        <v>5327</v>
      </c>
      <c r="M325" s="54"/>
      <c r="N325" s="55">
        <f>IFERROR(Tabla3[[#This Row],[PRECIOS]]-Tabla3[[#This Row],[PRECIOS]]*Tabla3[[#This Row],[% PRODUCTO]]," ")</f>
        <v>2.2111100000000001</v>
      </c>
      <c r="O325" s="54"/>
      <c r="P325" s="55">
        <f>IFERROR(Tabla3[[#This Row],[OCULTAR2]]-Tabla3[[#This Row],[OCULTAR2]]*Tabla3[[#This Row],[% LÍNEA]]," ")</f>
        <v>2.2111100000000001</v>
      </c>
      <c r="Q325" s="56">
        <f>IFERROR(Tabla3[[#This Row],[% PRODUCTO]]+Tabla3[[#This Row],[% LÍNEA]]," ")</f>
        <v>0</v>
      </c>
      <c r="R325" s="53">
        <f>Tabla3[[#This Row],[OCULTAR3]]</f>
        <v>2.2111100000000001</v>
      </c>
      <c r="S325" s="53">
        <f>Tabla3[[#This Row],[PRECIO SIN %]]-Tabla3[[#This Row],[PRECIO SIN %]]*10%</f>
        <v>1.9899990000000001</v>
      </c>
      <c r="T325" s="80">
        <f>(Tabla3[[#This Row],[PRECIO CON DESCT.]]-(Tabla3[[#This Row],[PRECIO CON DESCT.]]*$T$6))</f>
        <v>1.2536993700000001</v>
      </c>
      <c r="U325" s="96"/>
      <c r="V325" s="94">
        <f>Tabla3[[#This Row],[PRECIO %      en $]]*Tabla3[[#This Row],[PEDIDO ]]</f>
        <v>0</v>
      </c>
      <c r="W325" s="57">
        <f>Tabla3[[#This Row],[PRECIO CON DESCT.]]*Tabla3[[#This Row],[PEDIDO ]]</f>
        <v>0</v>
      </c>
      <c r="X325" s="58">
        <f>Tabla3[[#This Row],[PRECIO SIN %]]*Tabla3[[#This Row],[PEDIDO ]]</f>
        <v>0</v>
      </c>
      <c r="Y325" s="28"/>
      <c r="Z325" s="28"/>
      <c r="AA325" s="28"/>
      <c r="AB325" s="28"/>
      <c r="AC325" s="28"/>
      <c r="AD325" s="28"/>
      <c r="AE325" s="28"/>
      <c r="AF325" s="28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20"/>
    </row>
    <row r="326" spans="1:153" s="3" customFormat="1" ht="33" customHeight="1" x14ac:dyDescent="0.4">
      <c r="A326" s="125">
        <v>7707236128975</v>
      </c>
      <c r="B326" s="59" t="s">
        <v>52</v>
      </c>
      <c r="C326" s="59" t="s">
        <v>55</v>
      </c>
      <c r="D3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6" s="119" t="s">
        <v>843</v>
      </c>
      <c r="F326" s="76" t="s">
        <v>537</v>
      </c>
      <c r="G3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6" s="78">
        <v>463</v>
      </c>
      <c r="J326" s="52">
        <v>0.74443999999999999</v>
      </c>
      <c r="K326" s="60">
        <f>Tabla3[[#This Row],[PRECIOS]]-Tabla3[[#This Row],[PRECIOS]]*10%</f>
        <v>0.66999600000000004</v>
      </c>
      <c r="L326" s="101"/>
      <c r="M326" s="61"/>
      <c r="N326" s="55">
        <f>IFERROR(Tabla3[[#This Row],[PRECIOS]]-Tabla3[[#This Row],[PRECIOS]]*Tabla3[[#This Row],[% PRODUCTO]]," ")</f>
        <v>0.74443999999999999</v>
      </c>
      <c r="O326" s="61"/>
      <c r="P326" s="55">
        <f>IFERROR(Tabla3[[#This Row],[OCULTAR2]]-Tabla3[[#This Row],[OCULTAR2]]*Tabla3[[#This Row],[% LÍNEA]]," ")</f>
        <v>0.74443999999999999</v>
      </c>
      <c r="Q326" s="56">
        <f>IFERROR(Tabla3[[#This Row],[% PRODUCTO]]+Tabla3[[#This Row],[% LÍNEA]]," ")</f>
        <v>0</v>
      </c>
      <c r="R326" s="60">
        <f>Tabla3[[#This Row],[OCULTAR3]]</f>
        <v>0.74443999999999999</v>
      </c>
      <c r="S326" s="60">
        <f>Tabla3[[#This Row],[PRECIO SIN %]]-Tabla3[[#This Row],[PRECIO SIN %]]*10%</f>
        <v>0.66999600000000004</v>
      </c>
      <c r="T326" s="80">
        <f>(Tabla3[[#This Row],[PRECIO CON DESCT.]]-(Tabla3[[#This Row],[PRECIO CON DESCT.]]*$T$6))</f>
        <v>0.42209748000000002</v>
      </c>
      <c r="U326" s="96"/>
      <c r="V326" s="94">
        <f>Tabla3[[#This Row],[PRECIO %      en $]]*Tabla3[[#This Row],[PEDIDO ]]</f>
        <v>0</v>
      </c>
      <c r="W326" s="57">
        <f>Tabla3[[#This Row],[PRECIO CON DESCT.]]*Tabla3[[#This Row],[PEDIDO ]]</f>
        <v>0</v>
      </c>
      <c r="X326" s="58">
        <f>Tabla3[[#This Row],[PRECIO SIN %]]*Tabla3[[#This Row],[PEDIDO ]]</f>
        <v>0</v>
      </c>
      <c r="Y326" s="28"/>
      <c r="Z326" s="28"/>
      <c r="AA326" s="28"/>
      <c r="AB326" s="28"/>
      <c r="AC326" s="28"/>
      <c r="AD326" s="28"/>
      <c r="AE326" s="28"/>
      <c r="AF326" s="28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  <c r="EV326" s="13"/>
      <c r="EW326" s="20"/>
    </row>
    <row r="327" spans="1:153" s="3" customFormat="1" ht="33" customHeight="1" x14ac:dyDescent="0.4">
      <c r="A327" s="124">
        <v>7598008000915</v>
      </c>
      <c r="B327" s="51" t="s">
        <v>52</v>
      </c>
      <c r="C327" s="51" t="s">
        <v>134</v>
      </c>
      <c r="D3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7" s="118" t="s">
        <v>844</v>
      </c>
      <c r="F327" s="75" t="s">
        <v>537</v>
      </c>
      <c r="G3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7" s="77">
        <v>187</v>
      </c>
      <c r="J327" s="52">
        <v>6.4444400000000002</v>
      </c>
      <c r="K327" s="53">
        <f>Tabla3[[#This Row],[PRECIOS]]-Tabla3[[#This Row],[PRECIOS]]*10%</f>
        <v>5.7999960000000002</v>
      </c>
      <c r="L327" s="101"/>
      <c r="M327" s="54"/>
      <c r="N327" s="55">
        <f>IFERROR(Tabla3[[#This Row],[PRECIOS]]-Tabla3[[#This Row],[PRECIOS]]*Tabla3[[#This Row],[% PRODUCTO]]," ")</f>
        <v>6.4444400000000002</v>
      </c>
      <c r="O327" s="54"/>
      <c r="P327" s="55">
        <f>IFERROR(Tabla3[[#This Row],[OCULTAR2]]-Tabla3[[#This Row],[OCULTAR2]]*Tabla3[[#This Row],[% LÍNEA]]," ")</f>
        <v>6.4444400000000002</v>
      </c>
      <c r="Q327" s="56">
        <f>IFERROR(Tabla3[[#This Row],[% PRODUCTO]]+Tabla3[[#This Row],[% LÍNEA]]," ")</f>
        <v>0</v>
      </c>
      <c r="R327" s="53">
        <f>Tabla3[[#This Row],[OCULTAR3]]</f>
        <v>6.4444400000000002</v>
      </c>
      <c r="S327" s="53">
        <f>Tabla3[[#This Row],[PRECIO SIN %]]-Tabla3[[#This Row],[PRECIO SIN %]]*10%</f>
        <v>5.7999960000000002</v>
      </c>
      <c r="T327" s="80">
        <f>(Tabla3[[#This Row],[PRECIO CON DESCT.]]-(Tabla3[[#This Row],[PRECIO CON DESCT.]]*$T$6))</f>
        <v>3.6539974800000001</v>
      </c>
      <c r="U327" s="96"/>
      <c r="V327" s="94">
        <f>Tabla3[[#This Row],[PRECIO %      en $]]*Tabla3[[#This Row],[PEDIDO ]]</f>
        <v>0</v>
      </c>
      <c r="W327" s="57">
        <f>Tabla3[[#This Row],[PRECIO CON DESCT.]]*Tabla3[[#This Row],[PEDIDO ]]</f>
        <v>0</v>
      </c>
      <c r="X327" s="58">
        <f>Tabla3[[#This Row],[PRECIO SIN %]]*Tabla3[[#This Row],[PEDIDO ]]</f>
        <v>0</v>
      </c>
      <c r="Y327" s="28"/>
      <c r="Z327" s="28"/>
      <c r="AA327" s="28"/>
      <c r="AB327" s="28"/>
      <c r="AC327" s="28"/>
      <c r="AD327" s="28"/>
      <c r="AE327" s="28"/>
      <c r="AF327" s="28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20"/>
    </row>
    <row r="328" spans="1:153" s="3" customFormat="1" ht="33" customHeight="1" x14ac:dyDescent="0.4">
      <c r="A328" s="125">
        <v>791466996418</v>
      </c>
      <c r="B328" s="59" t="s">
        <v>52</v>
      </c>
      <c r="C328" s="59" t="s">
        <v>54</v>
      </c>
      <c r="D3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8" s="119" t="s">
        <v>845</v>
      </c>
      <c r="F328" s="76" t="s">
        <v>537</v>
      </c>
      <c r="G3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8" s="78">
        <v>793</v>
      </c>
      <c r="J328" s="52">
        <v>1.43333</v>
      </c>
      <c r="K328" s="60">
        <f>Tabla3[[#This Row],[PRECIOS]]-Tabla3[[#This Row],[PRECIOS]]*10%</f>
        <v>1.2899970000000001</v>
      </c>
      <c r="L328" s="101"/>
      <c r="M328" s="61"/>
      <c r="N328" s="55">
        <f>IFERROR(Tabla3[[#This Row],[PRECIOS]]-Tabla3[[#This Row],[PRECIOS]]*Tabla3[[#This Row],[% PRODUCTO]]," ")</f>
        <v>1.43333</v>
      </c>
      <c r="O328" s="61"/>
      <c r="P328" s="55">
        <f>IFERROR(Tabla3[[#This Row],[OCULTAR2]]-Tabla3[[#This Row],[OCULTAR2]]*Tabla3[[#This Row],[% LÍNEA]]," ")</f>
        <v>1.43333</v>
      </c>
      <c r="Q328" s="56">
        <f>IFERROR(Tabla3[[#This Row],[% PRODUCTO]]+Tabla3[[#This Row],[% LÍNEA]]," ")</f>
        <v>0</v>
      </c>
      <c r="R328" s="60">
        <f>Tabla3[[#This Row],[OCULTAR3]]</f>
        <v>1.43333</v>
      </c>
      <c r="S328" s="60">
        <f>Tabla3[[#This Row],[PRECIO SIN %]]-Tabla3[[#This Row],[PRECIO SIN %]]*10%</f>
        <v>1.2899970000000001</v>
      </c>
      <c r="T328" s="80">
        <f>(Tabla3[[#This Row],[PRECIO CON DESCT.]]-(Tabla3[[#This Row],[PRECIO CON DESCT.]]*$T$6))</f>
        <v>0.81269811000000003</v>
      </c>
      <c r="U328" s="96"/>
      <c r="V328" s="94">
        <f>Tabla3[[#This Row],[PRECIO %      en $]]*Tabla3[[#This Row],[PEDIDO ]]</f>
        <v>0</v>
      </c>
      <c r="W328" s="57">
        <f>Tabla3[[#This Row],[PRECIO CON DESCT.]]*Tabla3[[#This Row],[PEDIDO ]]</f>
        <v>0</v>
      </c>
      <c r="X328" s="58">
        <f>Tabla3[[#This Row],[PRECIO SIN %]]*Tabla3[[#This Row],[PEDIDO ]]</f>
        <v>0</v>
      </c>
      <c r="Y328" s="28"/>
      <c r="Z328" s="28"/>
      <c r="AA328" s="28"/>
      <c r="AB328" s="28"/>
      <c r="AC328" s="28"/>
      <c r="AD328" s="28"/>
      <c r="AE328" s="28"/>
      <c r="AF328" s="28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  <c r="EV328" s="13"/>
      <c r="EW328" s="20"/>
    </row>
    <row r="329" spans="1:153" s="3" customFormat="1" ht="33" customHeight="1" x14ac:dyDescent="0.4">
      <c r="A329" s="124">
        <v>7598252101048</v>
      </c>
      <c r="B329" s="51" t="s">
        <v>52</v>
      </c>
      <c r="C329" s="51" t="s">
        <v>56</v>
      </c>
      <c r="D3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9" s="118" t="s">
        <v>846</v>
      </c>
      <c r="F329" s="75" t="s">
        <v>537</v>
      </c>
      <c r="G3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9" s="77">
        <v>900</v>
      </c>
      <c r="J329" s="52">
        <v>1.9444399999999999</v>
      </c>
      <c r="K329" s="53">
        <f>Tabla3[[#This Row],[PRECIOS]]-Tabla3[[#This Row],[PRECIOS]]*10%</f>
        <v>1.7499959999999999</v>
      </c>
      <c r="L329" s="101"/>
      <c r="M329" s="54"/>
      <c r="N329" s="55">
        <f>IFERROR(Tabla3[[#This Row],[PRECIOS]]-Tabla3[[#This Row],[PRECIOS]]*Tabla3[[#This Row],[% PRODUCTO]]," ")</f>
        <v>1.9444399999999999</v>
      </c>
      <c r="O329" s="54"/>
      <c r="P329" s="55">
        <f>IFERROR(Tabla3[[#This Row],[OCULTAR2]]-Tabla3[[#This Row],[OCULTAR2]]*Tabla3[[#This Row],[% LÍNEA]]," ")</f>
        <v>1.9444399999999999</v>
      </c>
      <c r="Q329" s="56">
        <f>IFERROR(Tabla3[[#This Row],[% PRODUCTO]]+Tabla3[[#This Row],[% LÍNEA]]," ")</f>
        <v>0</v>
      </c>
      <c r="R329" s="53">
        <f>Tabla3[[#This Row],[OCULTAR3]]</f>
        <v>1.9444399999999999</v>
      </c>
      <c r="S329" s="53">
        <f>Tabla3[[#This Row],[PRECIO SIN %]]-Tabla3[[#This Row],[PRECIO SIN %]]*10%</f>
        <v>1.7499959999999999</v>
      </c>
      <c r="T329" s="80">
        <f>(Tabla3[[#This Row],[PRECIO CON DESCT.]]-(Tabla3[[#This Row],[PRECIO CON DESCT.]]*$T$6))</f>
        <v>1.1024974799999998</v>
      </c>
      <c r="U329" s="96"/>
      <c r="V329" s="94">
        <f>Tabla3[[#This Row],[PRECIO %      en $]]*Tabla3[[#This Row],[PEDIDO ]]</f>
        <v>0</v>
      </c>
      <c r="W329" s="57">
        <f>Tabla3[[#This Row],[PRECIO CON DESCT.]]*Tabla3[[#This Row],[PEDIDO ]]</f>
        <v>0</v>
      </c>
      <c r="X329" s="58">
        <f>Tabla3[[#This Row],[PRECIO SIN %]]*Tabla3[[#This Row],[PEDIDO ]]</f>
        <v>0</v>
      </c>
      <c r="Y329" s="28"/>
      <c r="Z329" s="28"/>
      <c r="AA329" s="28"/>
      <c r="AB329" s="28"/>
      <c r="AC329" s="28"/>
      <c r="AD329" s="28"/>
      <c r="AE329" s="28"/>
      <c r="AF329" s="28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3"/>
      <c r="EQ329" s="13"/>
      <c r="ER329" s="13"/>
      <c r="ES329" s="13"/>
      <c r="ET329" s="13"/>
      <c r="EU329" s="13"/>
      <c r="EV329" s="13"/>
      <c r="EW329" s="20"/>
    </row>
    <row r="330" spans="1:153" s="3" customFormat="1" ht="33" customHeight="1" x14ac:dyDescent="0.4">
      <c r="A330" s="125">
        <v>7597285000021</v>
      </c>
      <c r="B330" s="59" t="s">
        <v>52</v>
      </c>
      <c r="C330" s="59" t="s">
        <v>85</v>
      </c>
      <c r="D3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0" s="119" t="s">
        <v>847</v>
      </c>
      <c r="F330" s="76" t="s">
        <v>537</v>
      </c>
      <c r="G3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0" s="78">
        <v>814</v>
      </c>
      <c r="J330" s="52">
        <v>1.7777799999999999</v>
      </c>
      <c r="K330" s="60">
        <f>Tabla3[[#This Row],[PRECIOS]]-Tabla3[[#This Row],[PRECIOS]]*10%</f>
        <v>1.6000019999999999</v>
      </c>
      <c r="L330" s="101"/>
      <c r="M330" s="61"/>
      <c r="N330" s="55">
        <f>IFERROR(Tabla3[[#This Row],[PRECIOS]]-Tabla3[[#This Row],[PRECIOS]]*Tabla3[[#This Row],[% PRODUCTO]]," ")</f>
        <v>1.7777799999999999</v>
      </c>
      <c r="O330" s="61"/>
      <c r="P330" s="55">
        <f>IFERROR(Tabla3[[#This Row],[OCULTAR2]]-Tabla3[[#This Row],[OCULTAR2]]*Tabla3[[#This Row],[% LÍNEA]]," ")</f>
        <v>1.7777799999999999</v>
      </c>
      <c r="Q330" s="56">
        <f>IFERROR(Tabla3[[#This Row],[% PRODUCTO]]+Tabla3[[#This Row],[% LÍNEA]]," ")</f>
        <v>0</v>
      </c>
      <c r="R330" s="60">
        <f>Tabla3[[#This Row],[OCULTAR3]]</f>
        <v>1.7777799999999999</v>
      </c>
      <c r="S330" s="60">
        <f>Tabla3[[#This Row],[PRECIO SIN %]]-Tabla3[[#This Row],[PRECIO SIN %]]*10%</f>
        <v>1.6000019999999999</v>
      </c>
      <c r="T330" s="80">
        <f>(Tabla3[[#This Row],[PRECIO CON DESCT.]]-(Tabla3[[#This Row],[PRECIO CON DESCT.]]*$T$6))</f>
        <v>1.0080012599999999</v>
      </c>
      <c r="U330" s="96"/>
      <c r="V330" s="94">
        <f>Tabla3[[#This Row],[PRECIO %      en $]]*Tabla3[[#This Row],[PEDIDO ]]</f>
        <v>0</v>
      </c>
      <c r="W330" s="57">
        <f>Tabla3[[#This Row],[PRECIO CON DESCT.]]*Tabla3[[#This Row],[PEDIDO ]]</f>
        <v>0</v>
      </c>
      <c r="X330" s="58">
        <f>Tabla3[[#This Row],[PRECIO SIN %]]*Tabla3[[#This Row],[PEDIDO ]]</f>
        <v>0</v>
      </c>
      <c r="Y330" s="28"/>
      <c r="Z330" s="28"/>
      <c r="AA330" s="28"/>
      <c r="AB330" s="28"/>
      <c r="AC330" s="28"/>
      <c r="AD330" s="28"/>
      <c r="AE330" s="28"/>
      <c r="AF330" s="28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20"/>
    </row>
    <row r="331" spans="1:153" s="3" customFormat="1" ht="33" customHeight="1" x14ac:dyDescent="0.4">
      <c r="A331" s="124">
        <v>8906012342768</v>
      </c>
      <c r="B331" s="51" t="s">
        <v>52</v>
      </c>
      <c r="C331" s="51" t="s">
        <v>65</v>
      </c>
      <c r="D3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1" s="118" t="s">
        <v>848</v>
      </c>
      <c r="F331" s="75" t="s">
        <v>537</v>
      </c>
      <c r="G3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1" s="77">
        <v>17</v>
      </c>
      <c r="J331" s="52">
        <v>2</v>
      </c>
      <c r="K331" s="53">
        <f>Tabla3[[#This Row],[PRECIOS]]-Tabla3[[#This Row],[PRECIOS]]*10%</f>
        <v>1.8</v>
      </c>
      <c r="L331" s="101"/>
      <c r="M331" s="54"/>
      <c r="N331" s="55">
        <f>IFERROR(Tabla3[[#This Row],[PRECIOS]]-Tabla3[[#This Row],[PRECIOS]]*Tabla3[[#This Row],[% PRODUCTO]]," ")</f>
        <v>2</v>
      </c>
      <c r="O331" s="54"/>
      <c r="P331" s="55">
        <f>IFERROR(Tabla3[[#This Row],[OCULTAR2]]-Tabla3[[#This Row],[OCULTAR2]]*Tabla3[[#This Row],[% LÍNEA]]," ")</f>
        <v>2</v>
      </c>
      <c r="Q331" s="56">
        <f>IFERROR(Tabla3[[#This Row],[% PRODUCTO]]+Tabla3[[#This Row],[% LÍNEA]]," ")</f>
        <v>0</v>
      </c>
      <c r="R331" s="53">
        <f>Tabla3[[#This Row],[OCULTAR3]]</f>
        <v>2</v>
      </c>
      <c r="S331" s="53">
        <f>Tabla3[[#This Row],[PRECIO SIN %]]-Tabla3[[#This Row],[PRECIO SIN %]]*10%</f>
        <v>1.8</v>
      </c>
      <c r="T331" s="80">
        <f>(Tabla3[[#This Row],[PRECIO CON DESCT.]]-(Tabla3[[#This Row],[PRECIO CON DESCT.]]*$T$6))</f>
        <v>1.1339999999999999</v>
      </c>
      <c r="U331" s="96"/>
      <c r="V331" s="94">
        <f>Tabla3[[#This Row],[PRECIO %      en $]]*Tabla3[[#This Row],[PEDIDO ]]</f>
        <v>0</v>
      </c>
      <c r="W331" s="57">
        <f>Tabla3[[#This Row],[PRECIO CON DESCT.]]*Tabla3[[#This Row],[PEDIDO ]]</f>
        <v>0</v>
      </c>
      <c r="X331" s="58">
        <f>Tabla3[[#This Row],[PRECIO SIN %]]*Tabla3[[#This Row],[PEDIDO ]]</f>
        <v>0</v>
      </c>
      <c r="Y331" s="28"/>
      <c r="Z331" s="28"/>
      <c r="AA331" s="28"/>
      <c r="AB331" s="28"/>
      <c r="AC331" s="28"/>
      <c r="AD331" s="28"/>
      <c r="AE331" s="28"/>
      <c r="AF331" s="28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20"/>
    </row>
    <row r="332" spans="1:153" s="3" customFormat="1" ht="33" customHeight="1" x14ac:dyDescent="0.4">
      <c r="A332" s="125">
        <v>7597533000261</v>
      </c>
      <c r="B332" s="59" t="s">
        <v>52</v>
      </c>
      <c r="C332" s="59" t="s">
        <v>130</v>
      </c>
      <c r="D3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2" s="119" t="s">
        <v>849</v>
      </c>
      <c r="F332" s="76" t="s">
        <v>537</v>
      </c>
      <c r="G3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2" s="78">
        <v>25</v>
      </c>
      <c r="J332" s="52">
        <v>2</v>
      </c>
      <c r="K332" s="60">
        <f>Tabla3[[#This Row],[PRECIOS]]-Tabla3[[#This Row],[PRECIOS]]*10%</f>
        <v>1.8</v>
      </c>
      <c r="L332" s="101"/>
      <c r="M332" s="61"/>
      <c r="N332" s="55">
        <f>IFERROR(Tabla3[[#This Row],[PRECIOS]]-Tabla3[[#This Row],[PRECIOS]]*Tabla3[[#This Row],[% PRODUCTO]]," ")</f>
        <v>2</v>
      </c>
      <c r="O332" s="61"/>
      <c r="P332" s="55">
        <f>IFERROR(Tabla3[[#This Row],[OCULTAR2]]-Tabla3[[#This Row],[OCULTAR2]]*Tabla3[[#This Row],[% LÍNEA]]," ")</f>
        <v>2</v>
      </c>
      <c r="Q332" s="56">
        <f>IFERROR(Tabla3[[#This Row],[% PRODUCTO]]+Tabla3[[#This Row],[% LÍNEA]]," ")</f>
        <v>0</v>
      </c>
      <c r="R332" s="60">
        <f>Tabla3[[#This Row],[OCULTAR3]]</f>
        <v>2</v>
      </c>
      <c r="S332" s="60">
        <f>Tabla3[[#This Row],[PRECIO SIN %]]-Tabla3[[#This Row],[PRECIO SIN %]]*10%</f>
        <v>1.8</v>
      </c>
      <c r="T332" s="80">
        <f>(Tabla3[[#This Row],[PRECIO CON DESCT.]]-(Tabla3[[#This Row],[PRECIO CON DESCT.]]*$T$6))</f>
        <v>1.1339999999999999</v>
      </c>
      <c r="U332" s="96"/>
      <c r="V332" s="94">
        <f>Tabla3[[#This Row],[PRECIO %      en $]]*Tabla3[[#This Row],[PEDIDO ]]</f>
        <v>0</v>
      </c>
      <c r="W332" s="57">
        <f>Tabla3[[#This Row],[PRECIO CON DESCT.]]*Tabla3[[#This Row],[PEDIDO ]]</f>
        <v>0</v>
      </c>
      <c r="X332" s="58">
        <f>Tabla3[[#This Row],[PRECIO SIN %]]*Tabla3[[#This Row],[PEDIDO ]]</f>
        <v>0</v>
      </c>
      <c r="Y332" s="28"/>
      <c r="Z332" s="28"/>
      <c r="AA332" s="28"/>
      <c r="AB332" s="28"/>
      <c r="AC332" s="28"/>
      <c r="AD332" s="28"/>
      <c r="AE332" s="28"/>
      <c r="AF332" s="28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20"/>
    </row>
    <row r="333" spans="1:153" s="3" customFormat="1" ht="33" customHeight="1" x14ac:dyDescent="0.4">
      <c r="A333" s="124">
        <v>7592637005501</v>
      </c>
      <c r="B333" s="51" t="s">
        <v>52</v>
      </c>
      <c r="C333" s="51" t="s">
        <v>73</v>
      </c>
      <c r="D3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3" s="118" t="s">
        <v>850</v>
      </c>
      <c r="F333" s="75" t="s">
        <v>537</v>
      </c>
      <c r="G3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3" s="77">
        <v>243</v>
      </c>
      <c r="J333" s="52">
        <v>7.8777799999999996</v>
      </c>
      <c r="K333" s="53">
        <f>Tabla3[[#This Row],[PRECIOS]]-Tabla3[[#This Row],[PRECIOS]]*10%</f>
        <v>7.0900019999999992</v>
      </c>
      <c r="L333" s="101"/>
      <c r="M333" s="54"/>
      <c r="N333" s="55">
        <f>IFERROR(Tabla3[[#This Row],[PRECIOS]]-Tabla3[[#This Row],[PRECIOS]]*Tabla3[[#This Row],[% PRODUCTO]]," ")</f>
        <v>7.8777799999999996</v>
      </c>
      <c r="O333" s="54"/>
      <c r="P333" s="55">
        <f>IFERROR(Tabla3[[#This Row],[OCULTAR2]]-Tabla3[[#This Row],[OCULTAR2]]*Tabla3[[#This Row],[% LÍNEA]]," ")</f>
        <v>7.8777799999999996</v>
      </c>
      <c r="Q333" s="56">
        <f>IFERROR(Tabla3[[#This Row],[% PRODUCTO]]+Tabla3[[#This Row],[% LÍNEA]]," ")</f>
        <v>0</v>
      </c>
      <c r="R333" s="53">
        <f>Tabla3[[#This Row],[OCULTAR3]]</f>
        <v>7.8777799999999996</v>
      </c>
      <c r="S333" s="53">
        <f>Tabla3[[#This Row],[PRECIO SIN %]]-Tabla3[[#This Row],[PRECIO SIN %]]*10%</f>
        <v>7.0900019999999992</v>
      </c>
      <c r="T333" s="80">
        <f>(Tabla3[[#This Row],[PRECIO CON DESCT.]]-(Tabla3[[#This Row],[PRECIO CON DESCT.]]*$T$6))</f>
        <v>4.4667012599999989</v>
      </c>
      <c r="U333" s="96"/>
      <c r="V333" s="94">
        <f>Tabla3[[#This Row],[PRECIO %      en $]]*Tabla3[[#This Row],[PEDIDO ]]</f>
        <v>0</v>
      </c>
      <c r="W333" s="57">
        <f>Tabla3[[#This Row],[PRECIO CON DESCT.]]*Tabla3[[#This Row],[PEDIDO ]]</f>
        <v>0</v>
      </c>
      <c r="X333" s="58">
        <f>Tabla3[[#This Row],[PRECIO SIN %]]*Tabla3[[#This Row],[PEDIDO ]]</f>
        <v>0</v>
      </c>
      <c r="Y333" s="28"/>
      <c r="Z333" s="28"/>
      <c r="AA333" s="28"/>
      <c r="AB333" s="28"/>
      <c r="AC333" s="28"/>
      <c r="AD333" s="28"/>
      <c r="AE333" s="28"/>
      <c r="AF333" s="28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20"/>
    </row>
    <row r="334" spans="1:153" s="3" customFormat="1" ht="33" customHeight="1" x14ac:dyDescent="0.4">
      <c r="A334" s="125">
        <v>7592637397392</v>
      </c>
      <c r="B334" s="59" t="s">
        <v>52</v>
      </c>
      <c r="C334" s="59" t="s">
        <v>73</v>
      </c>
      <c r="D3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4" s="119" t="s">
        <v>851</v>
      </c>
      <c r="F334" s="76" t="s">
        <v>537</v>
      </c>
      <c r="G3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4" s="78">
        <v>138</v>
      </c>
      <c r="J334" s="52">
        <v>18.05556</v>
      </c>
      <c r="K334" s="60">
        <f>Tabla3[[#This Row],[PRECIOS]]-Tabla3[[#This Row],[PRECIOS]]*10%</f>
        <v>16.250004000000001</v>
      </c>
      <c r="L334" s="101"/>
      <c r="M334" s="61"/>
      <c r="N334" s="55">
        <f>IFERROR(Tabla3[[#This Row],[PRECIOS]]-Tabla3[[#This Row],[PRECIOS]]*Tabla3[[#This Row],[% PRODUCTO]]," ")</f>
        <v>18.05556</v>
      </c>
      <c r="O334" s="61"/>
      <c r="P334" s="55">
        <f>IFERROR(Tabla3[[#This Row],[OCULTAR2]]-Tabla3[[#This Row],[OCULTAR2]]*Tabla3[[#This Row],[% LÍNEA]]," ")</f>
        <v>18.05556</v>
      </c>
      <c r="Q334" s="56">
        <f>IFERROR(Tabla3[[#This Row],[% PRODUCTO]]+Tabla3[[#This Row],[% LÍNEA]]," ")</f>
        <v>0</v>
      </c>
      <c r="R334" s="60">
        <f>Tabla3[[#This Row],[OCULTAR3]]</f>
        <v>18.05556</v>
      </c>
      <c r="S334" s="60">
        <f>Tabla3[[#This Row],[PRECIO SIN %]]-Tabla3[[#This Row],[PRECIO SIN %]]*10%</f>
        <v>16.250004000000001</v>
      </c>
      <c r="T334" s="80">
        <f>(Tabla3[[#This Row],[PRECIO CON DESCT.]]-(Tabla3[[#This Row],[PRECIO CON DESCT.]]*$T$6))</f>
        <v>10.23750252</v>
      </c>
      <c r="U334" s="96"/>
      <c r="V334" s="94">
        <f>Tabla3[[#This Row],[PRECIO %      en $]]*Tabla3[[#This Row],[PEDIDO ]]</f>
        <v>0</v>
      </c>
      <c r="W334" s="57">
        <f>Tabla3[[#This Row],[PRECIO CON DESCT.]]*Tabla3[[#This Row],[PEDIDO ]]</f>
        <v>0</v>
      </c>
      <c r="X334" s="58">
        <f>Tabla3[[#This Row],[PRECIO SIN %]]*Tabla3[[#This Row],[PEDIDO ]]</f>
        <v>0</v>
      </c>
      <c r="Y334" s="28"/>
      <c r="Z334" s="28"/>
      <c r="AA334" s="28"/>
      <c r="AB334" s="28"/>
      <c r="AC334" s="28"/>
      <c r="AD334" s="28"/>
      <c r="AE334" s="28"/>
      <c r="AF334" s="28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20"/>
    </row>
    <row r="335" spans="1:153" s="3" customFormat="1" ht="33" customHeight="1" x14ac:dyDescent="0.4">
      <c r="A335" s="124" t="s">
        <v>82</v>
      </c>
      <c r="B335" s="51" t="s">
        <v>52</v>
      </c>
      <c r="C335" s="51" t="s">
        <v>76</v>
      </c>
      <c r="D3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5" s="118" t="s">
        <v>852</v>
      </c>
      <c r="F335" s="75" t="s">
        <v>537</v>
      </c>
      <c r="G3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5" s="77">
        <v>88</v>
      </c>
      <c r="J335" s="52">
        <v>3.9555600000000002</v>
      </c>
      <c r="K335" s="53">
        <f>Tabla3[[#This Row],[PRECIOS]]-Tabla3[[#This Row],[PRECIOS]]*10%</f>
        <v>3.5600040000000002</v>
      </c>
      <c r="L335" s="101"/>
      <c r="M335" s="54"/>
      <c r="N335" s="55">
        <f>IFERROR(Tabla3[[#This Row],[PRECIOS]]-Tabla3[[#This Row],[PRECIOS]]*Tabla3[[#This Row],[% PRODUCTO]]," ")</f>
        <v>3.9555600000000002</v>
      </c>
      <c r="O335" s="54"/>
      <c r="P335" s="55">
        <f>IFERROR(Tabla3[[#This Row],[OCULTAR2]]-Tabla3[[#This Row],[OCULTAR2]]*Tabla3[[#This Row],[% LÍNEA]]," ")</f>
        <v>3.9555600000000002</v>
      </c>
      <c r="Q335" s="56">
        <f>IFERROR(Tabla3[[#This Row],[% PRODUCTO]]+Tabla3[[#This Row],[% LÍNEA]]," ")</f>
        <v>0</v>
      </c>
      <c r="R335" s="53">
        <f>Tabla3[[#This Row],[OCULTAR3]]</f>
        <v>3.9555600000000002</v>
      </c>
      <c r="S335" s="53">
        <f>Tabla3[[#This Row],[PRECIO SIN %]]-Tabla3[[#This Row],[PRECIO SIN %]]*10%</f>
        <v>3.5600040000000002</v>
      </c>
      <c r="T335" s="80">
        <f>(Tabla3[[#This Row],[PRECIO CON DESCT.]]-(Tabla3[[#This Row],[PRECIO CON DESCT.]]*$T$6))</f>
        <v>2.2428025200000001</v>
      </c>
      <c r="U335" s="96"/>
      <c r="V335" s="94">
        <f>Tabla3[[#This Row],[PRECIO %      en $]]*Tabla3[[#This Row],[PEDIDO ]]</f>
        <v>0</v>
      </c>
      <c r="W335" s="57">
        <f>Tabla3[[#This Row],[PRECIO CON DESCT.]]*Tabla3[[#This Row],[PEDIDO ]]</f>
        <v>0</v>
      </c>
      <c r="X335" s="58">
        <f>Tabla3[[#This Row],[PRECIO SIN %]]*Tabla3[[#This Row],[PEDIDO ]]</f>
        <v>0</v>
      </c>
      <c r="Y335" s="28"/>
      <c r="Z335" s="28"/>
      <c r="AA335" s="28"/>
      <c r="AB335" s="28"/>
      <c r="AC335" s="28"/>
      <c r="AD335" s="28"/>
      <c r="AE335" s="28"/>
      <c r="AF335" s="28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20"/>
    </row>
    <row r="336" spans="1:153" s="3" customFormat="1" ht="33" customHeight="1" x14ac:dyDescent="0.4">
      <c r="A336" s="125">
        <v>8904187812116</v>
      </c>
      <c r="B336" s="59" t="s">
        <v>52</v>
      </c>
      <c r="C336" s="59" t="s">
        <v>63</v>
      </c>
      <c r="D3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6" s="119" t="s">
        <v>853</v>
      </c>
      <c r="F336" s="76" t="s">
        <v>537</v>
      </c>
      <c r="G3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6" s="78">
        <v>147</v>
      </c>
      <c r="J336" s="52">
        <v>3.0555599999999998</v>
      </c>
      <c r="K336" s="60">
        <f>Tabla3[[#This Row],[PRECIOS]]-Tabla3[[#This Row],[PRECIOS]]*10%</f>
        <v>2.7500039999999997</v>
      </c>
      <c r="L336" s="101"/>
      <c r="M336" s="61"/>
      <c r="N336" s="55">
        <f>IFERROR(Tabla3[[#This Row],[PRECIOS]]-Tabla3[[#This Row],[PRECIOS]]*Tabla3[[#This Row],[% PRODUCTO]]," ")</f>
        <v>3.0555599999999998</v>
      </c>
      <c r="O336" s="61"/>
      <c r="P336" s="55">
        <f>IFERROR(Tabla3[[#This Row],[OCULTAR2]]-Tabla3[[#This Row],[OCULTAR2]]*Tabla3[[#This Row],[% LÍNEA]]," ")</f>
        <v>3.0555599999999998</v>
      </c>
      <c r="Q336" s="56">
        <f>IFERROR(Tabla3[[#This Row],[% PRODUCTO]]+Tabla3[[#This Row],[% LÍNEA]]," ")</f>
        <v>0</v>
      </c>
      <c r="R336" s="60">
        <f>Tabla3[[#This Row],[OCULTAR3]]</f>
        <v>3.0555599999999998</v>
      </c>
      <c r="S336" s="60">
        <f>Tabla3[[#This Row],[PRECIO SIN %]]-Tabla3[[#This Row],[PRECIO SIN %]]*10%</f>
        <v>2.7500039999999997</v>
      </c>
      <c r="T336" s="80">
        <f>(Tabla3[[#This Row],[PRECIO CON DESCT.]]-(Tabla3[[#This Row],[PRECIO CON DESCT.]]*$T$6))</f>
        <v>1.7325025199999997</v>
      </c>
      <c r="U336" s="96"/>
      <c r="V336" s="94">
        <f>Tabla3[[#This Row],[PRECIO %      en $]]*Tabla3[[#This Row],[PEDIDO ]]</f>
        <v>0</v>
      </c>
      <c r="W336" s="57">
        <f>Tabla3[[#This Row],[PRECIO CON DESCT.]]*Tabla3[[#This Row],[PEDIDO ]]</f>
        <v>0</v>
      </c>
      <c r="X336" s="58">
        <f>Tabla3[[#This Row],[PRECIO SIN %]]*Tabla3[[#This Row],[PEDIDO ]]</f>
        <v>0</v>
      </c>
      <c r="Y336" s="28"/>
      <c r="Z336" s="28"/>
      <c r="AA336" s="28"/>
      <c r="AB336" s="28"/>
      <c r="AC336" s="28"/>
      <c r="AD336" s="28"/>
      <c r="AE336" s="28"/>
      <c r="AF336" s="28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20"/>
    </row>
    <row r="337" spans="1:153" s="7" customFormat="1" ht="33" customHeight="1" x14ac:dyDescent="0.45">
      <c r="A337" s="124">
        <v>7598455000261</v>
      </c>
      <c r="B337" s="51" t="s">
        <v>52</v>
      </c>
      <c r="C337" s="51" t="s">
        <v>58</v>
      </c>
      <c r="D3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37" s="118" t="s">
        <v>854</v>
      </c>
      <c r="F337" s="75" t="s">
        <v>537</v>
      </c>
      <c r="G3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7" s="77">
        <v>301</v>
      </c>
      <c r="J337" s="52">
        <v>1.07778</v>
      </c>
      <c r="K337" s="53">
        <f>Tabla3[[#This Row],[PRECIOS]]-Tabla3[[#This Row],[PRECIOS]]*10%</f>
        <v>0.97000199999999992</v>
      </c>
      <c r="L337" s="101"/>
      <c r="M337" s="54"/>
      <c r="N337" s="55">
        <f>IFERROR(Tabla3[[#This Row],[PRECIOS]]-Tabla3[[#This Row],[PRECIOS]]*Tabla3[[#This Row],[% PRODUCTO]]," ")</f>
        <v>1.07778</v>
      </c>
      <c r="O337" s="54"/>
      <c r="P337" s="55">
        <f>IFERROR(Tabla3[[#This Row],[OCULTAR2]]-Tabla3[[#This Row],[OCULTAR2]]*Tabla3[[#This Row],[% LÍNEA]]," ")</f>
        <v>1.07778</v>
      </c>
      <c r="Q337" s="56">
        <f>IFERROR(Tabla3[[#This Row],[% PRODUCTO]]+Tabla3[[#This Row],[% LÍNEA]]," ")</f>
        <v>0</v>
      </c>
      <c r="R337" s="53">
        <f>Tabla3[[#This Row],[OCULTAR3]]</f>
        <v>1.07778</v>
      </c>
      <c r="S337" s="53">
        <f>Tabla3[[#This Row],[PRECIO SIN %]]-Tabla3[[#This Row],[PRECIO SIN %]]*10%</f>
        <v>0.97000199999999992</v>
      </c>
      <c r="T337" s="80">
        <f>(Tabla3[[#This Row],[PRECIO CON DESCT.]]-(Tabla3[[#This Row],[PRECIO CON DESCT.]]*$T$6))</f>
        <v>0.61110125999999998</v>
      </c>
      <c r="U337" s="96"/>
      <c r="V337" s="94">
        <f>Tabla3[[#This Row],[PRECIO %      en $]]*Tabla3[[#This Row],[PEDIDO ]]</f>
        <v>0</v>
      </c>
      <c r="W337" s="57">
        <f>Tabla3[[#This Row],[PRECIO CON DESCT.]]*Tabla3[[#This Row],[PEDIDO ]]</f>
        <v>0</v>
      </c>
      <c r="X337" s="58">
        <f>Tabla3[[#This Row],[PRECIO SIN %]]*Tabla3[[#This Row],[PEDIDO ]]</f>
        <v>0</v>
      </c>
      <c r="Y337" s="28"/>
      <c r="Z337" s="28"/>
      <c r="AA337" s="28"/>
      <c r="AB337" s="28"/>
      <c r="AC337" s="28"/>
      <c r="AD337" s="28"/>
      <c r="AE337" s="28"/>
      <c r="AF337" s="28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24"/>
    </row>
    <row r="338" spans="1:153" s="7" customFormat="1" ht="33" customHeight="1" x14ac:dyDescent="0.45">
      <c r="A338" s="125">
        <v>8906112611368</v>
      </c>
      <c r="B338" s="59" t="s">
        <v>52</v>
      </c>
      <c r="C338" s="59" t="s">
        <v>57</v>
      </c>
      <c r="D3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8" s="119" t="s">
        <v>855</v>
      </c>
      <c r="F338" s="76" t="s">
        <v>537</v>
      </c>
      <c r="G3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8" s="78">
        <v>2678</v>
      </c>
      <c r="J338" s="52">
        <v>0.72221999999999997</v>
      </c>
      <c r="K338" s="60">
        <f>Tabla3[[#This Row],[PRECIOS]]-Tabla3[[#This Row],[PRECIOS]]*10%</f>
        <v>0.64999799999999996</v>
      </c>
      <c r="L338" s="101"/>
      <c r="M338" s="61"/>
      <c r="N338" s="55">
        <f>IFERROR(Tabla3[[#This Row],[PRECIOS]]-Tabla3[[#This Row],[PRECIOS]]*Tabla3[[#This Row],[% PRODUCTO]]," ")</f>
        <v>0.72221999999999997</v>
      </c>
      <c r="O338" s="61"/>
      <c r="P338" s="55">
        <f>IFERROR(Tabla3[[#This Row],[OCULTAR2]]-Tabla3[[#This Row],[OCULTAR2]]*Tabla3[[#This Row],[% LÍNEA]]," ")</f>
        <v>0.72221999999999997</v>
      </c>
      <c r="Q338" s="56">
        <f>IFERROR(Tabla3[[#This Row],[% PRODUCTO]]+Tabla3[[#This Row],[% LÍNEA]]," ")</f>
        <v>0</v>
      </c>
      <c r="R338" s="60">
        <f>Tabla3[[#This Row],[OCULTAR3]]</f>
        <v>0.72221999999999997</v>
      </c>
      <c r="S338" s="60">
        <f>Tabla3[[#This Row],[PRECIO SIN %]]-Tabla3[[#This Row],[PRECIO SIN %]]*10%</f>
        <v>0.64999799999999996</v>
      </c>
      <c r="T338" s="80">
        <f>(Tabla3[[#This Row],[PRECIO CON DESCT.]]-(Tabla3[[#This Row],[PRECIO CON DESCT.]]*$T$6))</f>
        <v>0.40949873999999997</v>
      </c>
      <c r="U338" s="96"/>
      <c r="V338" s="94">
        <f>Tabla3[[#This Row],[PRECIO %      en $]]*Tabla3[[#This Row],[PEDIDO ]]</f>
        <v>0</v>
      </c>
      <c r="W338" s="57">
        <f>Tabla3[[#This Row],[PRECIO CON DESCT.]]*Tabla3[[#This Row],[PEDIDO ]]</f>
        <v>0</v>
      </c>
      <c r="X338" s="58">
        <f>Tabla3[[#This Row],[PRECIO SIN %]]*Tabla3[[#This Row],[PEDIDO ]]</f>
        <v>0</v>
      </c>
      <c r="Y338" s="28"/>
      <c r="Z338" s="28"/>
      <c r="AA338" s="28"/>
      <c r="AB338" s="28"/>
      <c r="AC338" s="28"/>
      <c r="AD338" s="28"/>
      <c r="AE338" s="28"/>
      <c r="AF338" s="28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24"/>
    </row>
    <row r="339" spans="1:153" s="7" customFormat="1" ht="33" customHeight="1" x14ac:dyDescent="0.45">
      <c r="A339" s="124">
        <v>7707236121594</v>
      </c>
      <c r="B339" s="51" t="s">
        <v>52</v>
      </c>
      <c r="C339" s="51" t="s">
        <v>55</v>
      </c>
      <c r="D3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9" s="118" t="s">
        <v>856</v>
      </c>
      <c r="F339" s="75" t="s">
        <v>537</v>
      </c>
      <c r="G3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9" s="77">
        <v>584</v>
      </c>
      <c r="J339" s="52">
        <v>1.61111</v>
      </c>
      <c r="K339" s="53">
        <f>Tabla3[[#This Row],[PRECIOS]]-Tabla3[[#This Row],[PRECIOS]]*10%</f>
        <v>1.449999</v>
      </c>
      <c r="L339" s="101"/>
      <c r="M339" s="54"/>
      <c r="N339" s="55">
        <f>IFERROR(Tabla3[[#This Row],[PRECIOS]]-Tabla3[[#This Row],[PRECIOS]]*Tabla3[[#This Row],[% PRODUCTO]]," ")</f>
        <v>1.61111</v>
      </c>
      <c r="O339" s="54"/>
      <c r="P339" s="55">
        <f>IFERROR(Tabla3[[#This Row],[OCULTAR2]]-Tabla3[[#This Row],[OCULTAR2]]*Tabla3[[#This Row],[% LÍNEA]]," ")</f>
        <v>1.61111</v>
      </c>
      <c r="Q339" s="56">
        <f>IFERROR(Tabla3[[#This Row],[% PRODUCTO]]+Tabla3[[#This Row],[% LÍNEA]]," ")</f>
        <v>0</v>
      </c>
      <c r="R339" s="53">
        <f>Tabla3[[#This Row],[OCULTAR3]]</f>
        <v>1.61111</v>
      </c>
      <c r="S339" s="53">
        <f>Tabla3[[#This Row],[PRECIO SIN %]]-Tabla3[[#This Row],[PRECIO SIN %]]*10%</f>
        <v>1.449999</v>
      </c>
      <c r="T339" s="80">
        <f>(Tabla3[[#This Row],[PRECIO CON DESCT.]]-(Tabla3[[#This Row],[PRECIO CON DESCT.]]*$T$6))</f>
        <v>0.91349937000000003</v>
      </c>
      <c r="U339" s="96"/>
      <c r="V339" s="94">
        <f>Tabla3[[#This Row],[PRECIO %      en $]]*Tabla3[[#This Row],[PEDIDO ]]</f>
        <v>0</v>
      </c>
      <c r="W339" s="57">
        <f>Tabla3[[#This Row],[PRECIO CON DESCT.]]*Tabla3[[#This Row],[PEDIDO ]]</f>
        <v>0</v>
      </c>
      <c r="X339" s="58">
        <f>Tabla3[[#This Row],[PRECIO SIN %]]*Tabla3[[#This Row],[PEDIDO ]]</f>
        <v>0</v>
      </c>
      <c r="Y339" s="28"/>
      <c r="Z339" s="28"/>
      <c r="AA339" s="28"/>
      <c r="AB339" s="28"/>
      <c r="AC339" s="28"/>
      <c r="AD339" s="28"/>
      <c r="AE339" s="28"/>
      <c r="AF339" s="28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24"/>
    </row>
    <row r="340" spans="1:153" s="3" customFormat="1" ht="33" customHeight="1" x14ac:dyDescent="0.4">
      <c r="A340" s="125">
        <v>8902396017445</v>
      </c>
      <c r="B340" s="59" t="s">
        <v>52</v>
      </c>
      <c r="C340" s="59" t="s">
        <v>52</v>
      </c>
      <c r="D3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0" s="119" t="s">
        <v>857</v>
      </c>
      <c r="F340" s="76" t="s">
        <v>537</v>
      </c>
      <c r="G3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0" s="78">
        <v>17</v>
      </c>
      <c r="J340" s="52">
        <v>16.16667</v>
      </c>
      <c r="K340" s="60">
        <f>Tabla3[[#This Row],[PRECIOS]]-Tabla3[[#This Row],[PRECIOS]]*10%</f>
        <v>14.550003</v>
      </c>
      <c r="L340" s="101"/>
      <c r="M340" s="61"/>
      <c r="N340" s="55">
        <f>IFERROR(Tabla3[[#This Row],[PRECIOS]]-Tabla3[[#This Row],[PRECIOS]]*Tabla3[[#This Row],[% PRODUCTO]]," ")</f>
        <v>16.16667</v>
      </c>
      <c r="O340" s="61"/>
      <c r="P340" s="55">
        <f>IFERROR(Tabla3[[#This Row],[OCULTAR2]]-Tabla3[[#This Row],[OCULTAR2]]*Tabla3[[#This Row],[% LÍNEA]]," ")</f>
        <v>16.16667</v>
      </c>
      <c r="Q340" s="56">
        <f>IFERROR(Tabla3[[#This Row],[% PRODUCTO]]+Tabla3[[#This Row],[% LÍNEA]]," ")</f>
        <v>0</v>
      </c>
      <c r="R340" s="60">
        <f>Tabla3[[#This Row],[OCULTAR3]]</f>
        <v>16.16667</v>
      </c>
      <c r="S340" s="60">
        <f>Tabla3[[#This Row],[PRECIO SIN %]]-Tabla3[[#This Row],[PRECIO SIN %]]*10%</f>
        <v>14.550003</v>
      </c>
      <c r="T340" s="80">
        <f>(Tabla3[[#This Row],[PRECIO CON DESCT.]]-(Tabla3[[#This Row],[PRECIO CON DESCT.]]*$T$6))</f>
        <v>9.1665018899999993</v>
      </c>
      <c r="U340" s="96"/>
      <c r="V340" s="94">
        <f>Tabla3[[#This Row],[PRECIO %      en $]]*Tabla3[[#This Row],[PEDIDO ]]</f>
        <v>0</v>
      </c>
      <c r="W340" s="57">
        <f>Tabla3[[#This Row],[PRECIO CON DESCT.]]*Tabla3[[#This Row],[PEDIDO ]]</f>
        <v>0</v>
      </c>
      <c r="X340" s="58">
        <f>Tabla3[[#This Row],[PRECIO SIN %]]*Tabla3[[#This Row],[PEDIDO ]]</f>
        <v>0</v>
      </c>
      <c r="Y340" s="28"/>
      <c r="Z340" s="28"/>
      <c r="AA340" s="28"/>
      <c r="AB340" s="28"/>
      <c r="AC340" s="28"/>
      <c r="AD340" s="28"/>
      <c r="AE340" s="28"/>
      <c r="AF340" s="28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  <c r="EV340" s="13"/>
      <c r="EW340" s="20"/>
    </row>
    <row r="341" spans="1:153" s="3" customFormat="1" ht="33" customHeight="1" x14ac:dyDescent="0.4">
      <c r="A341" s="124">
        <v>7702184030882</v>
      </c>
      <c r="B341" s="51" t="s">
        <v>52</v>
      </c>
      <c r="C341" s="51" t="s">
        <v>135</v>
      </c>
      <c r="D3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41" s="118" t="s">
        <v>858</v>
      </c>
      <c r="F341" s="75" t="s">
        <v>537</v>
      </c>
      <c r="G3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41" s="77">
        <v>1</v>
      </c>
      <c r="J341" s="52">
        <v>20.22222</v>
      </c>
      <c r="K341" s="53">
        <f>Tabla3[[#This Row],[PRECIOS]]-Tabla3[[#This Row],[PRECIOS]]*10%</f>
        <v>18.199998000000001</v>
      </c>
      <c r="L341" s="101" t="s">
        <v>5327</v>
      </c>
      <c r="M341" s="54"/>
      <c r="N341" s="55">
        <f>IFERROR(Tabla3[[#This Row],[PRECIOS]]-Tabla3[[#This Row],[PRECIOS]]*Tabla3[[#This Row],[% PRODUCTO]]," ")</f>
        <v>20.22222</v>
      </c>
      <c r="O341" s="54"/>
      <c r="P341" s="55">
        <f>IFERROR(Tabla3[[#This Row],[OCULTAR2]]-Tabla3[[#This Row],[OCULTAR2]]*Tabla3[[#This Row],[% LÍNEA]]," ")</f>
        <v>20.22222</v>
      </c>
      <c r="Q341" s="56">
        <f>IFERROR(Tabla3[[#This Row],[% PRODUCTO]]+Tabla3[[#This Row],[% LÍNEA]]," ")</f>
        <v>0</v>
      </c>
      <c r="R341" s="53">
        <f>Tabla3[[#This Row],[OCULTAR3]]</f>
        <v>20.22222</v>
      </c>
      <c r="S341" s="53">
        <f>Tabla3[[#This Row],[PRECIO SIN %]]-Tabla3[[#This Row],[PRECIO SIN %]]*10%</f>
        <v>18.199998000000001</v>
      </c>
      <c r="T341" s="80">
        <f>(Tabla3[[#This Row],[PRECIO CON DESCT.]]-(Tabla3[[#This Row],[PRECIO CON DESCT.]]*$T$6))</f>
        <v>11.46599874</v>
      </c>
      <c r="U341" s="96"/>
      <c r="V341" s="94">
        <f>Tabla3[[#This Row],[PRECIO %      en $]]*Tabla3[[#This Row],[PEDIDO ]]</f>
        <v>0</v>
      </c>
      <c r="W341" s="57">
        <f>Tabla3[[#This Row],[PRECIO CON DESCT.]]*Tabla3[[#This Row],[PEDIDO ]]</f>
        <v>0</v>
      </c>
      <c r="X341" s="58">
        <f>Tabla3[[#This Row],[PRECIO SIN %]]*Tabla3[[#This Row],[PEDIDO ]]</f>
        <v>0</v>
      </c>
      <c r="Y341" s="28"/>
      <c r="Z341" s="28"/>
      <c r="AA341" s="28"/>
      <c r="AB341" s="28"/>
      <c r="AC341" s="28"/>
      <c r="AD341" s="28"/>
      <c r="AE341" s="28"/>
      <c r="AF341" s="28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  <c r="EV341" s="13"/>
      <c r="EW341" s="20"/>
    </row>
    <row r="342" spans="1:153" s="3" customFormat="1" ht="33" customHeight="1" x14ac:dyDescent="0.4">
      <c r="A342" s="125"/>
      <c r="B342" s="59" t="s">
        <v>52</v>
      </c>
      <c r="C342" s="59" t="s">
        <v>67</v>
      </c>
      <c r="D3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2" s="119" t="s">
        <v>859</v>
      </c>
      <c r="F342" s="76" t="s">
        <v>537</v>
      </c>
      <c r="G3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2" s="78">
        <v>103</v>
      </c>
      <c r="J342" s="52">
        <v>1.6666700000000001</v>
      </c>
      <c r="K342" s="60">
        <f>Tabla3[[#This Row],[PRECIOS]]-Tabla3[[#This Row],[PRECIOS]]*10%</f>
        <v>1.500003</v>
      </c>
      <c r="L342" s="101"/>
      <c r="M342" s="61"/>
      <c r="N342" s="55">
        <f>IFERROR(Tabla3[[#This Row],[PRECIOS]]-Tabla3[[#This Row],[PRECIOS]]*Tabla3[[#This Row],[% PRODUCTO]]," ")</f>
        <v>1.6666700000000001</v>
      </c>
      <c r="O342" s="61"/>
      <c r="P342" s="55">
        <f>IFERROR(Tabla3[[#This Row],[OCULTAR2]]-Tabla3[[#This Row],[OCULTAR2]]*Tabla3[[#This Row],[% LÍNEA]]," ")</f>
        <v>1.6666700000000001</v>
      </c>
      <c r="Q342" s="56">
        <f>IFERROR(Tabla3[[#This Row],[% PRODUCTO]]+Tabla3[[#This Row],[% LÍNEA]]," ")</f>
        <v>0</v>
      </c>
      <c r="R342" s="60">
        <f>Tabla3[[#This Row],[OCULTAR3]]</f>
        <v>1.6666700000000001</v>
      </c>
      <c r="S342" s="60">
        <f>Tabla3[[#This Row],[PRECIO SIN %]]-Tabla3[[#This Row],[PRECIO SIN %]]*10%</f>
        <v>1.500003</v>
      </c>
      <c r="T342" s="80">
        <f>(Tabla3[[#This Row],[PRECIO CON DESCT.]]-(Tabla3[[#This Row],[PRECIO CON DESCT.]]*$T$6))</f>
        <v>0.94500189000000001</v>
      </c>
      <c r="U342" s="96"/>
      <c r="V342" s="94">
        <f>Tabla3[[#This Row],[PRECIO %      en $]]*Tabla3[[#This Row],[PEDIDO ]]</f>
        <v>0</v>
      </c>
      <c r="W342" s="57">
        <f>Tabla3[[#This Row],[PRECIO CON DESCT.]]*Tabla3[[#This Row],[PEDIDO ]]</f>
        <v>0</v>
      </c>
      <c r="X342" s="58">
        <f>Tabla3[[#This Row],[PRECIO SIN %]]*Tabla3[[#This Row],[PEDIDO ]]</f>
        <v>0</v>
      </c>
      <c r="Y342" s="28"/>
      <c r="Z342" s="28"/>
      <c r="AA342" s="28"/>
      <c r="AB342" s="28"/>
      <c r="AC342" s="28"/>
      <c r="AD342" s="28"/>
      <c r="AE342" s="28"/>
      <c r="AF342" s="28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  <c r="EV342" s="13"/>
      <c r="EW342" s="20"/>
    </row>
    <row r="343" spans="1:153" s="3" customFormat="1" ht="33" customHeight="1" x14ac:dyDescent="0.4">
      <c r="A343" s="124">
        <v>7592637000773</v>
      </c>
      <c r="B343" s="51" t="s">
        <v>52</v>
      </c>
      <c r="C343" s="51" t="s">
        <v>73</v>
      </c>
      <c r="D3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3" s="118" t="s">
        <v>860</v>
      </c>
      <c r="F343" s="75" t="s">
        <v>537</v>
      </c>
      <c r="G3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3" s="77">
        <v>1268</v>
      </c>
      <c r="J343" s="52">
        <v>2.0555599999999998</v>
      </c>
      <c r="K343" s="53">
        <f>Tabla3[[#This Row],[PRECIOS]]-Tabla3[[#This Row],[PRECIOS]]*10%</f>
        <v>1.8500039999999998</v>
      </c>
      <c r="L343" s="101"/>
      <c r="M343" s="54"/>
      <c r="N343" s="55">
        <f>IFERROR(Tabla3[[#This Row],[PRECIOS]]-Tabla3[[#This Row],[PRECIOS]]*Tabla3[[#This Row],[% PRODUCTO]]," ")</f>
        <v>2.0555599999999998</v>
      </c>
      <c r="O343" s="54"/>
      <c r="P343" s="55">
        <f>IFERROR(Tabla3[[#This Row],[OCULTAR2]]-Tabla3[[#This Row],[OCULTAR2]]*Tabla3[[#This Row],[% LÍNEA]]," ")</f>
        <v>2.0555599999999998</v>
      </c>
      <c r="Q343" s="56">
        <f>IFERROR(Tabla3[[#This Row],[% PRODUCTO]]+Tabla3[[#This Row],[% LÍNEA]]," ")</f>
        <v>0</v>
      </c>
      <c r="R343" s="53">
        <f>Tabla3[[#This Row],[OCULTAR3]]</f>
        <v>2.0555599999999998</v>
      </c>
      <c r="S343" s="53">
        <f>Tabla3[[#This Row],[PRECIO SIN %]]-Tabla3[[#This Row],[PRECIO SIN %]]*10%</f>
        <v>1.8500039999999998</v>
      </c>
      <c r="T343" s="80">
        <f>(Tabla3[[#This Row],[PRECIO CON DESCT.]]-(Tabla3[[#This Row],[PRECIO CON DESCT.]]*$T$6))</f>
        <v>1.16550252</v>
      </c>
      <c r="U343" s="96"/>
      <c r="V343" s="94">
        <f>Tabla3[[#This Row],[PRECIO %      en $]]*Tabla3[[#This Row],[PEDIDO ]]</f>
        <v>0</v>
      </c>
      <c r="W343" s="57">
        <f>Tabla3[[#This Row],[PRECIO CON DESCT.]]*Tabla3[[#This Row],[PEDIDO ]]</f>
        <v>0</v>
      </c>
      <c r="X343" s="58">
        <f>Tabla3[[#This Row],[PRECIO SIN %]]*Tabla3[[#This Row],[PEDIDO ]]</f>
        <v>0</v>
      </c>
      <c r="Y343" s="28"/>
      <c r="Z343" s="28"/>
      <c r="AA343" s="28"/>
      <c r="AB343" s="28"/>
      <c r="AC343" s="28"/>
      <c r="AD343" s="28"/>
      <c r="AE343" s="28"/>
      <c r="AF343" s="28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  <c r="EV343" s="13"/>
      <c r="EW343" s="20"/>
    </row>
    <row r="344" spans="1:153" s="3" customFormat="1" ht="33" customHeight="1" x14ac:dyDescent="0.4">
      <c r="A344" s="125">
        <v>7598852000505</v>
      </c>
      <c r="B344" s="59" t="s">
        <v>52</v>
      </c>
      <c r="C344" s="59" t="s">
        <v>66</v>
      </c>
      <c r="D3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4" s="119" t="s">
        <v>861</v>
      </c>
      <c r="F344" s="76" t="s">
        <v>537</v>
      </c>
      <c r="G3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4" s="78">
        <v>83</v>
      </c>
      <c r="J344" s="52">
        <v>1.38889</v>
      </c>
      <c r="K344" s="60">
        <f>Tabla3[[#This Row],[PRECIOS]]-Tabla3[[#This Row],[PRECIOS]]*10%</f>
        <v>1.2500009999999999</v>
      </c>
      <c r="L344" s="101"/>
      <c r="M344" s="61"/>
      <c r="N344" s="55">
        <f>IFERROR(Tabla3[[#This Row],[PRECIOS]]-Tabla3[[#This Row],[PRECIOS]]*Tabla3[[#This Row],[% PRODUCTO]]," ")</f>
        <v>1.38889</v>
      </c>
      <c r="O344" s="61"/>
      <c r="P344" s="55">
        <f>IFERROR(Tabla3[[#This Row],[OCULTAR2]]-Tabla3[[#This Row],[OCULTAR2]]*Tabla3[[#This Row],[% LÍNEA]]," ")</f>
        <v>1.38889</v>
      </c>
      <c r="Q344" s="56">
        <f>IFERROR(Tabla3[[#This Row],[% PRODUCTO]]+Tabla3[[#This Row],[% LÍNEA]]," ")</f>
        <v>0</v>
      </c>
      <c r="R344" s="60">
        <f>Tabla3[[#This Row],[OCULTAR3]]</f>
        <v>1.38889</v>
      </c>
      <c r="S344" s="60">
        <f>Tabla3[[#This Row],[PRECIO SIN %]]-Tabla3[[#This Row],[PRECIO SIN %]]*10%</f>
        <v>1.2500009999999999</v>
      </c>
      <c r="T344" s="80">
        <f>(Tabla3[[#This Row],[PRECIO CON DESCT.]]-(Tabla3[[#This Row],[PRECIO CON DESCT.]]*$T$6))</f>
        <v>0.78750063000000003</v>
      </c>
      <c r="U344" s="96"/>
      <c r="V344" s="94">
        <f>Tabla3[[#This Row],[PRECIO %      en $]]*Tabla3[[#This Row],[PEDIDO ]]</f>
        <v>0</v>
      </c>
      <c r="W344" s="57">
        <f>Tabla3[[#This Row],[PRECIO CON DESCT.]]*Tabla3[[#This Row],[PEDIDO ]]</f>
        <v>0</v>
      </c>
      <c r="X344" s="58">
        <f>Tabla3[[#This Row],[PRECIO SIN %]]*Tabla3[[#This Row],[PEDIDO ]]</f>
        <v>0</v>
      </c>
      <c r="Y344" s="28"/>
      <c r="Z344" s="28"/>
      <c r="AA344" s="28"/>
      <c r="AB344" s="28"/>
      <c r="AC344" s="28"/>
      <c r="AD344" s="28"/>
      <c r="AE344" s="28"/>
      <c r="AF344" s="28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  <c r="EV344" s="13"/>
      <c r="EW344" s="20"/>
    </row>
    <row r="345" spans="1:153" s="3" customFormat="1" ht="33" customHeight="1" x14ac:dyDescent="0.4">
      <c r="A345" s="124">
        <v>8906012342072</v>
      </c>
      <c r="B345" s="51" t="s">
        <v>52</v>
      </c>
      <c r="C345" s="51" t="s">
        <v>65</v>
      </c>
      <c r="D3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5" s="118" t="s">
        <v>862</v>
      </c>
      <c r="F345" s="75" t="s">
        <v>537</v>
      </c>
      <c r="G3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5" s="77">
        <v>3266</v>
      </c>
      <c r="J345" s="52">
        <v>1.12222</v>
      </c>
      <c r="K345" s="53">
        <f>Tabla3[[#This Row],[PRECIOS]]-Tabla3[[#This Row],[PRECIOS]]*10%</f>
        <v>1.009998</v>
      </c>
      <c r="L345" s="101"/>
      <c r="M345" s="54"/>
      <c r="N345" s="55">
        <f>IFERROR(Tabla3[[#This Row],[PRECIOS]]-Tabla3[[#This Row],[PRECIOS]]*Tabla3[[#This Row],[% PRODUCTO]]," ")</f>
        <v>1.12222</v>
      </c>
      <c r="O345" s="54"/>
      <c r="P345" s="55">
        <f>IFERROR(Tabla3[[#This Row],[OCULTAR2]]-Tabla3[[#This Row],[OCULTAR2]]*Tabla3[[#This Row],[% LÍNEA]]," ")</f>
        <v>1.12222</v>
      </c>
      <c r="Q345" s="56">
        <f>IFERROR(Tabla3[[#This Row],[% PRODUCTO]]+Tabla3[[#This Row],[% LÍNEA]]," ")</f>
        <v>0</v>
      </c>
      <c r="R345" s="53">
        <f>Tabla3[[#This Row],[OCULTAR3]]</f>
        <v>1.12222</v>
      </c>
      <c r="S345" s="53">
        <f>Tabla3[[#This Row],[PRECIO SIN %]]-Tabla3[[#This Row],[PRECIO SIN %]]*10%</f>
        <v>1.009998</v>
      </c>
      <c r="T345" s="80">
        <f>(Tabla3[[#This Row],[PRECIO CON DESCT.]]-(Tabla3[[#This Row],[PRECIO CON DESCT.]]*$T$6))</f>
        <v>0.63629873999999997</v>
      </c>
      <c r="U345" s="96"/>
      <c r="V345" s="94">
        <f>Tabla3[[#This Row],[PRECIO %      en $]]*Tabla3[[#This Row],[PEDIDO ]]</f>
        <v>0</v>
      </c>
      <c r="W345" s="57">
        <f>Tabla3[[#This Row],[PRECIO CON DESCT.]]*Tabla3[[#This Row],[PEDIDO ]]</f>
        <v>0</v>
      </c>
      <c r="X345" s="58">
        <f>Tabla3[[#This Row],[PRECIO SIN %]]*Tabla3[[#This Row],[PEDIDO ]]</f>
        <v>0</v>
      </c>
      <c r="Y345" s="28"/>
      <c r="Z345" s="28"/>
      <c r="AA345" s="28"/>
      <c r="AB345" s="28"/>
      <c r="AC345" s="28"/>
      <c r="AD345" s="28"/>
      <c r="AE345" s="28"/>
      <c r="AF345" s="28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3"/>
      <c r="EP345" s="13"/>
      <c r="EQ345" s="13"/>
      <c r="ER345" s="13"/>
      <c r="ES345" s="13"/>
      <c r="ET345" s="13"/>
      <c r="EU345" s="13"/>
      <c r="EV345" s="13"/>
      <c r="EW345" s="20"/>
    </row>
    <row r="346" spans="1:153" s="3" customFormat="1" ht="33" customHeight="1" x14ac:dyDescent="0.4">
      <c r="A346" s="125">
        <v>7598455000438</v>
      </c>
      <c r="B346" s="59" t="s">
        <v>52</v>
      </c>
      <c r="C346" s="59" t="s">
        <v>58</v>
      </c>
      <c r="D3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46" s="119" t="s">
        <v>863</v>
      </c>
      <c r="F346" s="76" t="s">
        <v>537</v>
      </c>
      <c r="G3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6" s="78">
        <v>2789</v>
      </c>
      <c r="J346" s="52">
        <v>1.38889</v>
      </c>
      <c r="K346" s="60">
        <f>Tabla3[[#This Row],[PRECIOS]]-Tabla3[[#This Row],[PRECIOS]]*10%</f>
        <v>1.2500009999999999</v>
      </c>
      <c r="L346" s="101"/>
      <c r="M346" s="61"/>
      <c r="N346" s="55">
        <f>IFERROR(Tabla3[[#This Row],[PRECIOS]]-Tabla3[[#This Row],[PRECIOS]]*Tabla3[[#This Row],[% PRODUCTO]]," ")</f>
        <v>1.38889</v>
      </c>
      <c r="O346" s="61"/>
      <c r="P346" s="55">
        <f>IFERROR(Tabla3[[#This Row],[OCULTAR2]]-Tabla3[[#This Row],[OCULTAR2]]*Tabla3[[#This Row],[% LÍNEA]]," ")</f>
        <v>1.38889</v>
      </c>
      <c r="Q346" s="56">
        <f>IFERROR(Tabla3[[#This Row],[% PRODUCTO]]+Tabla3[[#This Row],[% LÍNEA]]," ")</f>
        <v>0</v>
      </c>
      <c r="R346" s="60">
        <f>Tabla3[[#This Row],[OCULTAR3]]</f>
        <v>1.38889</v>
      </c>
      <c r="S346" s="60">
        <f>Tabla3[[#This Row],[PRECIO SIN %]]-Tabla3[[#This Row],[PRECIO SIN %]]*10%</f>
        <v>1.2500009999999999</v>
      </c>
      <c r="T346" s="80">
        <f>(Tabla3[[#This Row],[PRECIO CON DESCT.]]-(Tabla3[[#This Row],[PRECIO CON DESCT.]]*$T$6))</f>
        <v>0.78750063000000003</v>
      </c>
      <c r="U346" s="96"/>
      <c r="V346" s="94">
        <f>Tabla3[[#This Row],[PRECIO %      en $]]*Tabla3[[#This Row],[PEDIDO ]]</f>
        <v>0</v>
      </c>
      <c r="W346" s="57">
        <f>Tabla3[[#This Row],[PRECIO CON DESCT.]]*Tabla3[[#This Row],[PEDIDO ]]</f>
        <v>0</v>
      </c>
      <c r="X346" s="58">
        <f>Tabla3[[#This Row],[PRECIO SIN %]]*Tabla3[[#This Row],[PEDIDO ]]</f>
        <v>0</v>
      </c>
      <c r="Y346" s="28"/>
      <c r="Z346" s="28"/>
      <c r="AA346" s="28"/>
      <c r="AB346" s="28"/>
      <c r="AC346" s="28"/>
      <c r="AD346" s="28"/>
      <c r="AE346" s="28"/>
      <c r="AF346" s="28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13"/>
      <c r="EI346" s="13"/>
      <c r="EJ346" s="13"/>
      <c r="EK346" s="13"/>
      <c r="EL346" s="13"/>
      <c r="EM346" s="13"/>
      <c r="EN346" s="13"/>
      <c r="EO346" s="13"/>
      <c r="EP346" s="13"/>
      <c r="EQ346" s="13"/>
      <c r="ER346" s="13"/>
      <c r="ES346" s="13"/>
      <c r="ET346" s="13"/>
      <c r="EU346" s="13"/>
      <c r="EV346" s="13"/>
      <c r="EW346" s="20"/>
    </row>
    <row r="347" spans="1:153" s="3" customFormat="1" ht="33" customHeight="1" x14ac:dyDescent="0.4">
      <c r="A347" s="124">
        <v>7598455000438</v>
      </c>
      <c r="B347" s="51" t="s">
        <v>52</v>
      </c>
      <c r="C347" s="51" t="s">
        <v>58</v>
      </c>
      <c r="D3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47" s="118" t="s">
        <v>863</v>
      </c>
      <c r="F347" s="75" t="s">
        <v>537</v>
      </c>
      <c r="G3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7" s="77">
        <v>20</v>
      </c>
      <c r="J347" s="52">
        <v>1.38889</v>
      </c>
      <c r="K347" s="53">
        <f>Tabla3[[#This Row],[PRECIOS]]-Tabla3[[#This Row],[PRECIOS]]*10%</f>
        <v>1.2500009999999999</v>
      </c>
      <c r="L347" s="101"/>
      <c r="M347" s="54"/>
      <c r="N347" s="55">
        <f>IFERROR(Tabla3[[#This Row],[PRECIOS]]-Tabla3[[#This Row],[PRECIOS]]*Tabla3[[#This Row],[% PRODUCTO]]," ")</f>
        <v>1.38889</v>
      </c>
      <c r="O347" s="54"/>
      <c r="P347" s="55">
        <f>IFERROR(Tabla3[[#This Row],[OCULTAR2]]-Tabla3[[#This Row],[OCULTAR2]]*Tabla3[[#This Row],[% LÍNEA]]," ")</f>
        <v>1.38889</v>
      </c>
      <c r="Q347" s="56">
        <f>IFERROR(Tabla3[[#This Row],[% PRODUCTO]]+Tabla3[[#This Row],[% LÍNEA]]," ")</f>
        <v>0</v>
      </c>
      <c r="R347" s="53">
        <f>Tabla3[[#This Row],[OCULTAR3]]</f>
        <v>1.38889</v>
      </c>
      <c r="S347" s="53">
        <f>Tabla3[[#This Row],[PRECIO SIN %]]-Tabla3[[#This Row],[PRECIO SIN %]]*10%</f>
        <v>1.2500009999999999</v>
      </c>
      <c r="T347" s="80">
        <f>(Tabla3[[#This Row],[PRECIO CON DESCT.]]-(Tabla3[[#This Row],[PRECIO CON DESCT.]]*$T$6))</f>
        <v>0.78750063000000003</v>
      </c>
      <c r="U347" s="96"/>
      <c r="V347" s="94">
        <f>Tabla3[[#This Row],[PRECIO %      en $]]*Tabla3[[#This Row],[PEDIDO ]]</f>
        <v>0</v>
      </c>
      <c r="W347" s="57">
        <f>Tabla3[[#This Row],[PRECIO CON DESCT.]]*Tabla3[[#This Row],[PEDIDO ]]</f>
        <v>0</v>
      </c>
      <c r="X347" s="58">
        <f>Tabla3[[#This Row],[PRECIO SIN %]]*Tabla3[[#This Row],[PEDIDO ]]</f>
        <v>0</v>
      </c>
      <c r="Y347" s="28"/>
      <c r="Z347" s="28"/>
      <c r="AA347" s="28"/>
      <c r="AB347" s="28"/>
      <c r="AC347" s="28"/>
      <c r="AD347" s="28"/>
      <c r="AE347" s="28"/>
      <c r="AF347" s="28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/>
      <c r="EP347" s="13"/>
      <c r="EQ347" s="13"/>
      <c r="ER347" s="13"/>
      <c r="ES347" s="13"/>
      <c r="ET347" s="13"/>
      <c r="EU347" s="13"/>
      <c r="EV347" s="13"/>
      <c r="EW347" s="20"/>
    </row>
    <row r="348" spans="1:153" s="3" customFormat="1" ht="33" customHeight="1" x14ac:dyDescent="0.4">
      <c r="A348" s="125">
        <v>8904187812635</v>
      </c>
      <c r="B348" s="59" t="s">
        <v>52</v>
      </c>
      <c r="C348" s="59" t="s">
        <v>63</v>
      </c>
      <c r="D3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8" s="119" t="s">
        <v>864</v>
      </c>
      <c r="F348" s="76" t="s">
        <v>537</v>
      </c>
      <c r="G3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8" s="78">
        <v>402</v>
      </c>
      <c r="J348" s="52">
        <v>1.38889</v>
      </c>
      <c r="K348" s="60">
        <f>Tabla3[[#This Row],[PRECIOS]]-Tabla3[[#This Row],[PRECIOS]]*10%</f>
        <v>1.2500009999999999</v>
      </c>
      <c r="L348" s="101"/>
      <c r="M348" s="61"/>
      <c r="N348" s="55">
        <f>IFERROR(Tabla3[[#This Row],[PRECIOS]]-Tabla3[[#This Row],[PRECIOS]]*Tabla3[[#This Row],[% PRODUCTO]]," ")</f>
        <v>1.38889</v>
      </c>
      <c r="O348" s="61"/>
      <c r="P348" s="55">
        <f>IFERROR(Tabla3[[#This Row],[OCULTAR2]]-Tabla3[[#This Row],[OCULTAR2]]*Tabla3[[#This Row],[% LÍNEA]]," ")</f>
        <v>1.38889</v>
      </c>
      <c r="Q348" s="56">
        <f>IFERROR(Tabla3[[#This Row],[% PRODUCTO]]+Tabla3[[#This Row],[% LÍNEA]]," ")</f>
        <v>0</v>
      </c>
      <c r="R348" s="60">
        <f>Tabla3[[#This Row],[OCULTAR3]]</f>
        <v>1.38889</v>
      </c>
      <c r="S348" s="60">
        <f>Tabla3[[#This Row],[PRECIO SIN %]]-Tabla3[[#This Row],[PRECIO SIN %]]*10%</f>
        <v>1.2500009999999999</v>
      </c>
      <c r="T348" s="80">
        <f>(Tabla3[[#This Row],[PRECIO CON DESCT.]]-(Tabla3[[#This Row],[PRECIO CON DESCT.]]*$T$6))</f>
        <v>0.78750063000000003</v>
      </c>
      <c r="U348" s="96"/>
      <c r="V348" s="94">
        <f>Tabla3[[#This Row],[PRECIO %      en $]]*Tabla3[[#This Row],[PEDIDO ]]</f>
        <v>0</v>
      </c>
      <c r="W348" s="57">
        <f>Tabla3[[#This Row],[PRECIO CON DESCT.]]*Tabla3[[#This Row],[PEDIDO ]]</f>
        <v>0</v>
      </c>
      <c r="X348" s="58">
        <f>Tabla3[[#This Row],[PRECIO SIN %]]*Tabla3[[#This Row],[PEDIDO ]]</f>
        <v>0</v>
      </c>
      <c r="Y348" s="28"/>
      <c r="Z348" s="28"/>
      <c r="AA348" s="28"/>
      <c r="AB348" s="28"/>
      <c r="AC348" s="28"/>
      <c r="AD348" s="28"/>
      <c r="AE348" s="28"/>
      <c r="AF348" s="28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20"/>
    </row>
    <row r="349" spans="1:153" s="3" customFormat="1" ht="33" customHeight="1" x14ac:dyDescent="0.4">
      <c r="A349" s="124">
        <v>8904159412191</v>
      </c>
      <c r="B349" s="51" t="s">
        <v>52</v>
      </c>
      <c r="C349" s="51" t="s">
        <v>57</v>
      </c>
      <c r="D3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9" s="118" t="s">
        <v>865</v>
      </c>
      <c r="F349" s="75" t="s">
        <v>537</v>
      </c>
      <c r="G3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9" s="77">
        <v>257</v>
      </c>
      <c r="J349" s="52">
        <v>1.8444400000000001</v>
      </c>
      <c r="K349" s="53">
        <f>Tabla3[[#This Row],[PRECIOS]]-Tabla3[[#This Row],[PRECIOS]]*10%</f>
        <v>1.659996</v>
      </c>
      <c r="L349" s="101"/>
      <c r="M349" s="54"/>
      <c r="N349" s="55">
        <f>IFERROR(Tabla3[[#This Row],[PRECIOS]]-Tabla3[[#This Row],[PRECIOS]]*Tabla3[[#This Row],[% PRODUCTO]]," ")</f>
        <v>1.8444400000000001</v>
      </c>
      <c r="O349" s="54"/>
      <c r="P349" s="55">
        <f>IFERROR(Tabla3[[#This Row],[OCULTAR2]]-Tabla3[[#This Row],[OCULTAR2]]*Tabla3[[#This Row],[% LÍNEA]]," ")</f>
        <v>1.8444400000000001</v>
      </c>
      <c r="Q349" s="56">
        <f>IFERROR(Tabla3[[#This Row],[% PRODUCTO]]+Tabla3[[#This Row],[% LÍNEA]]," ")</f>
        <v>0</v>
      </c>
      <c r="R349" s="53">
        <f>Tabla3[[#This Row],[OCULTAR3]]</f>
        <v>1.8444400000000001</v>
      </c>
      <c r="S349" s="53">
        <f>Tabla3[[#This Row],[PRECIO SIN %]]-Tabla3[[#This Row],[PRECIO SIN %]]*10%</f>
        <v>1.659996</v>
      </c>
      <c r="T349" s="80">
        <f>(Tabla3[[#This Row],[PRECIO CON DESCT.]]-(Tabla3[[#This Row],[PRECIO CON DESCT.]]*$T$6))</f>
        <v>1.0457974800000001</v>
      </c>
      <c r="U349" s="96"/>
      <c r="V349" s="94">
        <f>Tabla3[[#This Row],[PRECIO %      en $]]*Tabla3[[#This Row],[PEDIDO ]]</f>
        <v>0</v>
      </c>
      <c r="W349" s="57">
        <f>Tabla3[[#This Row],[PRECIO CON DESCT.]]*Tabla3[[#This Row],[PEDIDO ]]</f>
        <v>0</v>
      </c>
      <c r="X349" s="58">
        <f>Tabla3[[#This Row],[PRECIO SIN %]]*Tabla3[[#This Row],[PEDIDO ]]</f>
        <v>0</v>
      </c>
      <c r="Y349" s="28"/>
      <c r="Z349" s="28"/>
      <c r="AA349" s="28"/>
      <c r="AB349" s="28"/>
      <c r="AC349" s="28"/>
      <c r="AD349" s="28"/>
      <c r="AE349" s="28"/>
      <c r="AF349" s="28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13"/>
      <c r="EI349" s="13"/>
      <c r="EJ349" s="13"/>
      <c r="EK349" s="13"/>
      <c r="EL349" s="13"/>
      <c r="EM349" s="13"/>
      <c r="EN349" s="13"/>
      <c r="EO349" s="13"/>
      <c r="EP349" s="13"/>
      <c r="EQ349" s="13"/>
      <c r="ER349" s="13"/>
      <c r="ES349" s="13"/>
      <c r="ET349" s="13"/>
      <c r="EU349" s="13"/>
      <c r="EV349" s="13"/>
      <c r="EW349" s="20"/>
    </row>
    <row r="350" spans="1:153" s="3" customFormat="1" ht="33" customHeight="1" x14ac:dyDescent="0.4">
      <c r="A350" s="125">
        <v>6921875050478</v>
      </c>
      <c r="B350" s="59" t="s">
        <v>52</v>
      </c>
      <c r="C350" s="59" t="s">
        <v>136</v>
      </c>
      <c r="D3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0" s="119" t="s">
        <v>866</v>
      </c>
      <c r="F350" s="76" t="s">
        <v>537</v>
      </c>
      <c r="G3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0" s="78">
        <v>217</v>
      </c>
      <c r="J350" s="52">
        <v>1.4111100000000001</v>
      </c>
      <c r="K350" s="60">
        <f>Tabla3[[#This Row],[PRECIOS]]-Tabla3[[#This Row],[PRECIOS]]*10%</f>
        <v>1.2699990000000001</v>
      </c>
      <c r="L350" s="101"/>
      <c r="M350" s="61"/>
      <c r="N350" s="55">
        <f>IFERROR(Tabla3[[#This Row],[PRECIOS]]-Tabla3[[#This Row],[PRECIOS]]*Tabla3[[#This Row],[% PRODUCTO]]," ")</f>
        <v>1.4111100000000001</v>
      </c>
      <c r="O350" s="61"/>
      <c r="P350" s="55">
        <f>IFERROR(Tabla3[[#This Row],[OCULTAR2]]-Tabla3[[#This Row],[OCULTAR2]]*Tabla3[[#This Row],[% LÍNEA]]," ")</f>
        <v>1.4111100000000001</v>
      </c>
      <c r="Q350" s="56">
        <f>IFERROR(Tabla3[[#This Row],[% PRODUCTO]]+Tabla3[[#This Row],[% LÍNEA]]," ")</f>
        <v>0</v>
      </c>
      <c r="R350" s="60">
        <f>Tabla3[[#This Row],[OCULTAR3]]</f>
        <v>1.4111100000000001</v>
      </c>
      <c r="S350" s="60">
        <f>Tabla3[[#This Row],[PRECIO SIN %]]-Tabla3[[#This Row],[PRECIO SIN %]]*10%</f>
        <v>1.2699990000000001</v>
      </c>
      <c r="T350" s="80">
        <f>(Tabla3[[#This Row],[PRECIO CON DESCT.]]-(Tabla3[[#This Row],[PRECIO CON DESCT.]]*$T$6))</f>
        <v>0.80009937000000009</v>
      </c>
      <c r="U350" s="96"/>
      <c r="V350" s="94">
        <f>Tabla3[[#This Row],[PRECIO %      en $]]*Tabla3[[#This Row],[PEDIDO ]]</f>
        <v>0</v>
      </c>
      <c r="W350" s="57">
        <f>Tabla3[[#This Row],[PRECIO CON DESCT.]]*Tabla3[[#This Row],[PEDIDO ]]</f>
        <v>0</v>
      </c>
      <c r="X350" s="58">
        <f>Tabla3[[#This Row],[PRECIO SIN %]]*Tabla3[[#This Row],[PEDIDO ]]</f>
        <v>0</v>
      </c>
      <c r="Y350" s="28"/>
      <c r="Z350" s="28"/>
      <c r="AA350" s="28"/>
      <c r="AB350" s="28"/>
      <c r="AC350" s="28"/>
      <c r="AD350" s="28"/>
      <c r="AE350" s="28"/>
      <c r="AF350" s="28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13"/>
      <c r="EI350" s="13"/>
      <c r="EJ350" s="13"/>
      <c r="EK350" s="13"/>
      <c r="EL350" s="13"/>
      <c r="EM350" s="13"/>
      <c r="EN350" s="13"/>
      <c r="EO350" s="13"/>
      <c r="EP350" s="13"/>
      <c r="EQ350" s="13"/>
      <c r="ER350" s="13"/>
      <c r="ES350" s="13"/>
      <c r="ET350" s="13"/>
      <c r="EU350" s="13"/>
      <c r="EV350" s="13"/>
      <c r="EW350" s="20"/>
    </row>
    <row r="351" spans="1:153" s="3" customFormat="1" ht="33" customHeight="1" x14ac:dyDescent="0.4">
      <c r="A351" s="124" t="s">
        <v>137</v>
      </c>
      <c r="B351" s="51" t="s">
        <v>52</v>
      </c>
      <c r="C351" s="51" t="s">
        <v>52</v>
      </c>
      <c r="D3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51" s="118" t="s">
        <v>867</v>
      </c>
      <c r="F351" s="75" t="s">
        <v>537</v>
      </c>
      <c r="G3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51" s="77">
        <v>1148</v>
      </c>
      <c r="J351" s="52">
        <v>1.26667</v>
      </c>
      <c r="K351" s="53">
        <f>Tabla3[[#This Row],[PRECIOS]]-Tabla3[[#This Row],[PRECIOS]]*10%</f>
        <v>1.1400029999999999</v>
      </c>
      <c r="L351" s="101" t="s">
        <v>5327</v>
      </c>
      <c r="M351" s="54"/>
      <c r="N351" s="55">
        <f>IFERROR(Tabla3[[#This Row],[PRECIOS]]-Tabla3[[#This Row],[PRECIOS]]*Tabla3[[#This Row],[% PRODUCTO]]," ")</f>
        <v>1.26667</v>
      </c>
      <c r="O351" s="54"/>
      <c r="P351" s="55">
        <f>IFERROR(Tabla3[[#This Row],[OCULTAR2]]-Tabla3[[#This Row],[OCULTAR2]]*Tabla3[[#This Row],[% LÍNEA]]," ")</f>
        <v>1.26667</v>
      </c>
      <c r="Q351" s="56">
        <f>IFERROR(Tabla3[[#This Row],[% PRODUCTO]]+Tabla3[[#This Row],[% LÍNEA]]," ")</f>
        <v>0</v>
      </c>
      <c r="R351" s="53">
        <f>Tabla3[[#This Row],[OCULTAR3]]</f>
        <v>1.26667</v>
      </c>
      <c r="S351" s="53">
        <f>Tabla3[[#This Row],[PRECIO SIN %]]-Tabla3[[#This Row],[PRECIO SIN %]]*10%</f>
        <v>1.1400029999999999</v>
      </c>
      <c r="T351" s="80">
        <f>(Tabla3[[#This Row],[PRECIO CON DESCT.]]-(Tabla3[[#This Row],[PRECIO CON DESCT.]]*$T$6))</f>
        <v>0.71820189000000001</v>
      </c>
      <c r="U351" s="96"/>
      <c r="V351" s="94">
        <f>Tabla3[[#This Row],[PRECIO %      en $]]*Tabla3[[#This Row],[PEDIDO ]]</f>
        <v>0</v>
      </c>
      <c r="W351" s="57">
        <f>Tabla3[[#This Row],[PRECIO CON DESCT.]]*Tabla3[[#This Row],[PEDIDO ]]</f>
        <v>0</v>
      </c>
      <c r="X351" s="58">
        <f>Tabla3[[#This Row],[PRECIO SIN %]]*Tabla3[[#This Row],[PEDIDO ]]</f>
        <v>0</v>
      </c>
      <c r="Y351" s="28"/>
      <c r="Z351" s="28"/>
      <c r="AA351" s="28"/>
      <c r="AB351" s="28"/>
      <c r="AC351" s="28"/>
      <c r="AD351" s="28"/>
      <c r="AE351" s="28"/>
      <c r="AF351" s="28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13"/>
      <c r="DV351" s="13"/>
      <c r="DW351" s="13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13"/>
      <c r="EI351" s="13"/>
      <c r="EJ351" s="13"/>
      <c r="EK351" s="13"/>
      <c r="EL351" s="13"/>
      <c r="EM351" s="13"/>
      <c r="EN351" s="13"/>
      <c r="EO351" s="13"/>
      <c r="EP351" s="13"/>
      <c r="EQ351" s="13"/>
      <c r="ER351" s="13"/>
      <c r="ES351" s="13"/>
      <c r="ET351" s="13"/>
      <c r="EU351" s="13"/>
      <c r="EV351" s="13"/>
      <c r="EW351" s="20"/>
    </row>
    <row r="352" spans="1:153" s="3" customFormat="1" ht="33" customHeight="1" x14ac:dyDescent="0.4">
      <c r="A352" s="125">
        <v>7597533000391</v>
      </c>
      <c r="B352" s="59" t="s">
        <v>52</v>
      </c>
      <c r="C352" s="59" t="s">
        <v>130</v>
      </c>
      <c r="D3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2" s="119" t="s">
        <v>868</v>
      </c>
      <c r="F352" s="76" t="s">
        <v>537</v>
      </c>
      <c r="G3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2" s="78">
        <v>2073</v>
      </c>
      <c r="J352" s="52">
        <v>1.18889</v>
      </c>
      <c r="K352" s="60">
        <f>Tabla3[[#This Row],[PRECIOS]]-Tabla3[[#This Row],[PRECIOS]]*10%</f>
        <v>1.070001</v>
      </c>
      <c r="L352" s="101"/>
      <c r="M352" s="61"/>
      <c r="N352" s="55">
        <f>IFERROR(Tabla3[[#This Row],[PRECIOS]]-Tabla3[[#This Row],[PRECIOS]]*Tabla3[[#This Row],[% PRODUCTO]]," ")</f>
        <v>1.18889</v>
      </c>
      <c r="O352" s="61"/>
      <c r="P352" s="55">
        <f>IFERROR(Tabla3[[#This Row],[OCULTAR2]]-Tabla3[[#This Row],[OCULTAR2]]*Tabla3[[#This Row],[% LÍNEA]]," ")</f>
        <v>1.18889</v>
      </c>
      <c r="Q352" s="56">
        <f>IFERROR(Tabla3[[#This Row],[% PRODUCTO]]+Tabla3[[#This Row],[% LÍNEA]]," ")</f>
        <v>0</v>
      </c>
      <c r="R352" s="60">
        <f>Tabla3[[#This Row],[OCULTAR3]]</f>
        <v>1.18889</v>
      </c>
      <c r="S352" s="60">
        <f>Tabla3[[#This Row],[PRECIO SIN %]]-Tabla3[[#This Row],[PRECIO SIN %]]*10%</f>
        <v>1.070001</v>
      </c>
      <c r="T352" s="80">
        <f>(Tabla3[[#This Row],[PRECIO CON DESCT.]]-(Tabla3[[#This Row],[PRECIO CON DESCT.]]*$T$6))</f>
        <v>0.67410062999999998</v>
      </c>
      <c r="U352" s="96"/>
      <c r="V352" s="94">
        <f>Tabla3[[#This Row],[PRECIO %      en $]]*Tabla3[[#This Row],[PEDIDO ]]</f>
        <v>0</v>
      </c>
      <c r="W352" s="57">
        <f>Tabla3[[#This Row],[PRECIO CON DESCT.]]*Tabla3[[#This Row],[PEDIDO ]]</f>
        <v>0</v>
      </c>
      <c r="X352" s="58">
        <f>Tabla3[[#This Row],[PRECIO SIN %]]*Tabla3[[#This Row],[PEDIDO ]]</f>
        <v>0</v>
      </c>
      <c r="Y352" s="28"/>
      <c r="Z352" s="28"/>
      <c r="AA352" s="28"/>
      <c r="AB352" s="28"/>
      <c r="AC352" s="28"/>
      <c r="AD352" s="28"/>
      <c r="AE352" s="28"/>
      <c r="AF352" s="28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20"/>
    </row>
    <row r="353" spans="1:153" s="3" customFormat="1" ht="33" customHeight="1" x14ac:dyDescent="0.4">
      <c r="A353" s="124">
        <v>6921875005829</v>
      </c>
      <c r="B353" s="51" t="s">
        <v>52</v>
      </c>
      <c r="C353" s="51" t="s">
        <v>72</v>
      </c>
      <c r="D3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53" s="118" t="s">
        <v>869</v>
      </c>
      <c r="F353" s="75" t="s">
        <v>537</v>
      </c>
      <c r="G3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53" s="77">
        <v>25</v>
      </c>
      <c r="J353" s="52">
        <v>1.4111100000000001</v>
      </c>
      <c r="K353" s="53">
        <f>Tabla3[[#This Row],[PRECIOS]]-Tabla3[[#This Row],[PRECIOS]]*10%</f>
        <v>1.2699990000000001</v>
      </c>
      <c r="L353" s="101" t="s">
        <v>5327</v>
      </c>
      <c r="M353" s="54"/>
      <c r="N353" s="55">
        <f>IFERROR(Tabla3[[#This Row],[PRECIOS]]-Tabla3[[#This Row],[PRECIOS]]*Tabla3[[#This Row],[% PRODUCTO]]," ")</f>
        <v>1.4111100000000001</v>
      </c>
      <c r="O353" s="54"/>
      <c r="P353" s="55">
        <f>IFERROR(Tabla3[[#This Row],[OCULTAR2]]-Tabla3[[#This Row],[OCULTAR2]]*Tabla3[[#This Row],[% LÍNEA]]," ")</f>
        <v>1.4111100000000001</v>
      </c>
      <c r="Q353" s="56">
        <f>IFERROR(Tabla3[[#This Row],[% PRODUCTO]]+Tabla3[[#This Row],[% LÍNEA]]," ")</f>
        <v>0</v>
      </c>
      <c r="R353" s="53">
        <f>Tabla3[[#This Row],[OCULTAR3]]</f>
        <v>1.4111100000000001</v>
      </c>
      <c r="S353" s="53">
        <f>Tabla3[[#This Row],[PRECIO SIN %]]-Tabla3[[#This Row],[PRECIO SIN %]]*10%</f>
        <v>1.2699990000000001</v>
      </c>
      <c r="T353" s="80">
        <f>(Tabla3[[#This Row],[PRECIO CON DESCT.]]-(Tabla3[[#This Row],[PRECIO CON DESCT.]]*$T$6))</f>
        <v>0.80009937000000009</v>
      </c>
      <c r="U353" s="96"/>
      <c r="V353" s="94">
        <f>Tabla3[[#This Row],[PRECIO %      en $]]*Tabla3[[#This Row],[PEDIDO ]]</f>
        <v>0</v>
      </c>
      <c r="W353" s="57">
        <f>Tabla3[[#This Row],[PRECIO CON DESCT.]]*Tabla3[[#This Row],[PEDIDO ]]</f>
        <v>0</v>
      </c>
      <c r="X353" s="58">
        <f>Tabla3[[#This Row],[PRECIO SIN %]]*Tabla3[[#This Row],[PEDIDO ]]</f>
        <v>0</v>
      </c>
      <c r="Y353" s="28"/>
      <c r="Z353" s="28"/>
      <c r="AA353" s="28"/>
      <c r="AB353" s="28"/>
      <c r="AC353" s="28"/>
      <c r="AD353" s="28"/>
      <c r="AE353" s="28"/>
      <c r="AF353" s="28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20"/>
    </row>
    <row r="354" spans="1:153" s="3" customFormat="1" ht="33" customHeight="1" x14ac:dyDescent="0.4">
      <c r="A354" s="125">
        <v>8904187827837</v>
      </c>
      <c r="B354" s="59" t="s">
        <v>52</v>
      </c>
      <c r="C354" s="59" t="s">
        <v>63</v>
      </c>
      <c r="D3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4" s="119" t="s">
        <v>870</v>
      </c>
      <c r="F354" s="76" t="s">
        <v>537</v>
      </c>
      <c r="G3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4" s="78">
        <v>274</v>
      </c>
      <c r="J354" s="52">
        <v>1.31111</v>
      </c>
      <c r="K354" s="60">
        <f>Tabla3[[#This Row],[PRECIOS]]-Tabla3[[#This Row],[PRECIOS]]*10%</f>
        <v>1.179999</v>
      </c>
      <c r="L354" s="101"/>
      <c r="M354" s="61"/>
      <c r="N354" s="55">
        <f>IFERROR(Tabla3[[#This Row],[PRECIOS]]-Tabla3[[#This Row],[PRECIOS]]*Tabla3[[#This Row],[% PRODUCTO]]," ")</f>
        <v>1.31111</v>
      </c>
      <c r="O354" s="61"/>
      <c r="P354" s="55">
        <f>IFERROR(Tabla3[[#This Row],[OCULTAR2]]-Tabla3[[#This Row],[OCULTAR2]]*Tabla3[[#This Row],[% LÍNEA]]," ")</f>
        <v>1.31111</v>
      </c>
      <c r="Q354" s="56">
        <f>IFERROR(Tabla3[[#This Row],[% PRODUCTO]]+Tabla3[[#This Row],[% LÍNEA]]," ")</f>
        <v>0</v>
      </c>
      <c r="R354" s="60">
        <f>Tabla3[[#This Row],[OCULTAR3]]</f>
        <v>1.31111</v>
      </c>
      <c r="S354" s="60">
        <f>Tabla3[[#This Row],[PRECIO SIN %]]-Tabla3[[#This Row],[PRECIO SIN %]]*10%</f>
        <v>1.179999</v>
      </c>
      <c r="T354" s="80">
        <f>(Tabla3[[#This Row],[PRECIO CON DESCT.]]-(Tabla3[[#This Row],[PRECIO CON DESCT.]]*$T$6))</f>
        <v>0.74339937</v>
      </c>
      <c r="U354" s="96"/>
      <c r="V354" s="94">
        <f>Tabla3[[#This Row],[PRECIO %      en $]]*Tabla3[[#This Row],[PEDIDO ]]</f>
        <v>0</v>
      </c>
      <c r="W354" s="57">
        <f>Tabla3[[#This Row],[PRECIO CON DESCT.]]*Tabla3[[#This Row],[PEDIDO ]]</f>
        <v>0</v>
      </c>
      <c r="X354" s="58">
        <f>Tabla3[[#This Row],[PRECIO SIN %]]*Tabla3[[#This Row],[PEDIDO ]]</f>
        <v>0</v>
      </c>
      <c r="Y354" s="28"/>
      <c r="Z354" s="28"/>
      <c r="AA354" s="28"/>
      <c r="AB354" s="28"/>
      <c r="AC354" s="28"/>
      <c r="AD354" s="28"/>
      <c r="AE354" s="28"/>
      <c r="AF354" s="28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20"/>
    </row>
    <row r="355" spans="1:153" s="3" customFormat="1" ht="33" customHeight="1" x14ac:dyDescent="0.4">
      <c r="A355" s="124">
        <v>7800061002035</v>
      </c>
      <c r="B355" s="51" t="s">
        <v>52</v>
      </c>
      <c r="C355" s="51" t="s">
        <v>71</v>
      </c>
      <c r="D3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5" s="118" t="s">
        <v>871</v>
      </c>
      <c r="F355" s="75" t="s">
        <v>537</v>
      </c>
      <c r="G3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5" s="77">
        <v>1080</v>
      </c>
      <c r="J355" s="52">
        <v>1.6666700000000001</v>
      </c>
      <c r="K355" s="53">
        <f>Tabla3[[#This Row],[PRECIOS]]-Tabla3[[#This Row],[PRECIOS]]*10%</f>
        <v>1.500003</v>
      </c>
      <c r="L355" s="101"/>
      <c r="M355" s="54"/>
      <c r="N355" s="55">
        <f>IFERROR(Tabla3[[#This Row],[PRECIOS]]-Tabla3[[#This Row],[PRECIOS]]*Tabla3[[#This Row],[% PRODUCTO]]," ")</f>
        <v>1.6666700000000001</v>
      </c>
      <c r="O355" s="54"/>
      <c r="P355" s="55">
        <f>IFERROR(Tabla3[[#This Row],[OCULTAR2]]-Tabla3[[#This Row],[OCULTAR2]]*Tabla3[[#This Row],[% LÍNEA]]," ")</f>
        <v>1.6666700000000001</v>
      </c>
      <c r="Q355" s="56">
        <f>IFERROR(Tabla3[[#This Row],[% PRODUCTO]]+Tabla3[[#This Row],[% LÍNEA]]," ")</f>
        <v>0</v>
      </c>
      <c r="R355" s="53">
        <f>Tabla3[[#This Row],[OCULTAR3]]</f>
        <v>1.6666700000000001</v>
      </c>
      <c r="S355" s="53">
        <f>Tabla3[[#This Row],[PRECIO SIN %]]-Tabla3[[#This Row],[PRECIO SIN %]]*10%</f>
        <v>1.500003</v>
      </c>
      <c r="T355" s="80">
        <f>(Tabla3[[#This Row],[PRECIO CON DESCT.]]-(Tabla3[[#This Row],[PRECIO CON DESCT.]]*$T$6))</f>
        <v>0.94500189000000001</v>
      </c>
      <c r="U355" s="96"/>
      <c r="V355" s="94">
        <f>Tabla3[[#This Row],[PRECIO %      en $]]*Tabla3[[#This Row],[PEDIDO ]]</f>
        <v>0</v>
      </c>
      <c r="W355" s="57">
        <f>Tabla3[[#This Row],[PRECIO CON DESCT.]]*Tabla3[[#This Row],[PEDIDO ]]</f>
        <v>0</v>
      </c>
      <c r="X355" s="58">
        <f>Tabla3[[#This Row],[PRECIO SIN %]]*Tabla3[[#This Row],[PEDIDO ]]</f>
        <v>0</v>
      </c>
      <c r="Y355" s="28"/>
      <c r="Z355" s="28"/>
      <c r="AA355" s="28"/>
      <c r="AB355" s="28"/>
      <c r="AC355" s="28"/>
      <c r="AD355" s="28"/>
      <c r="AE355" s="28"/>
      <c r="AF355" s="28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20"/>
    </row>
    <row r="356" spans="1:153" s="3" customFormat="1" ht="33" customHeight="1" x14ac:dyDescent="0.4">
      <c r="A356" s="125">
        <v>8908003460529</v>
      </c>
      <c r="B356" s="59" t="s">
        <v>52</v>
      </c>
      <c r="C356" s="59" t="s">
        <v>72</v>
      </c>
      <c r="D3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6" s="119" t="s">
        <v>872</v>
      </c>
      <c r="F356" s="76" t="s">
        <v>537</v>
      </c>
      <c r="G3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6" s="78">
        <v>569</v>
      </c>
      <c r="J356" s="52">
        <v>1.2222200000000001</v>
      </c>
      <c r="K356" s="60">
        <f>Tabla3[[#This Row],[PRECIOS]]-Tabla3[[#This Row],[PRECIOS]]*10%</f>
        <v>1.099998</v>
      </c>
      <c r="L356" s="101"/>
      <c r="M356" s="61"/>
      <c r="N356" s="55">
        <f>IFERROR(Tabla3[[#This Row],[PRECIOS]]-Tabla3[[#This Row],[PRECIOS]]*Tabla3[[#This Row],[% PRODUCTO]]," ")</f>
        <v>1.2222200000000001</v>
      </c>
      <c r="O356" s="61"/>
      <c r="P356" s="55">
        <f>IFERROR(Tabla3[[#This Row],[OCULTAR2]]-Tabla3[[#This Row],[OCULTAR2]]*Tabla3[[#This Row],[% LÍNEA]]," ")</f>
        <v>1.2222200000000001</v>
      </c>
      <c r="Q356" s="56">
        <f>IFERROR(Tabla3[[#This Row],[% PRODUCTO]]+Tabla3[[#This Row],[% LÍNEA]]," ")</f>
        <v>0</v>
      </c>
      <c r="R356" s="60">
        <f>Tabla3[[#This Row],[OCULTAR3]]</f>
        <v>1.2222200000000001</v>
      </c>
      <c r="S356" s="60">
        <f>Tabla3[[#This Row],[PRECIO SIN %]]-Tabla3[[#This Row],[PRECIO SIN %]]*10%</f>
        <v>1.099998</v>
      </c>
      <c r="T356" s="80">
        <f>(Tabla3[[#This Row],[PRECIO CON DESCT.]]-(Tabla3[[#This Row],[PRECIO CON DESCT.]]*$T$6))</f>
        <v>0.69299873999999995</v>
      </c>
      <c r="U356" s="96"/>
      <c r="V356" s="94">
        <f>Tabla3[[#This Row],[PRECIO %      en $]]*Tabla3[[#This Row],[PEDIDO ]]</f>
        <v>0</v>
      </c>
      <c r="W356" s="57">
        <f>Tabla3[[#This Row],[PRECIO CON DESCT.]]*Tabla3[[#This Row],[PEDIDO ]]</f>
        <v>0</v>
      </c>
      <c r="X356" s="58">
        <f>Tabla3[[#This Row],[PRECIO SIN %]]*Tabla3[[#This Row],[PEDIDO ]]</f>
        <v>0</v>
      </c>
      <c r="Y356" s="28"/>
      <c r="Z356" s="28"/>
      <c r="AA356" s="28"/>
      <c r="AB356" s="28"/>
      <c r="AC356" s="28"/>
      <c r="AD356" s="28"/>
      <c r="AE356" s="28"/>
      <c r="AF356" s="28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20"/>
    </row>
    <row r="357" spans="1:153" s="3" customFormat="1" ht="34.5" x14ac:dyDescent="0.4">
      <c r="A357" s="124">
        <v>8902396020506</v>
      </c>
      <c r="B357" s="51" t="s">
        <v>52</v>
      </c>
      <c r="C357" s="51" t="s">
        <v>117</v>
      </c>
      <c r="D3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7" s="118" t="s">
        <v>873</v>
      </c>
      <c r="F357" s="75" t="s">
        <v>537</v>
      </c>
      <c r="G3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7" s="77">
        <v>1646</v>
      </c>
      <c r="J357" s="52">
        <v>1.31111</v>
      </c>
      <c r="K357" s="53">
        <f>Tabla3[[#This Row],[PRECIOS]]-Tabla3[[#This Row],[PRECIOS]]*10%</f>
        <v>1.179999</v>
      </c>
      <c r="L357" s="101"/>
      <c r="M357" s="54"/>
      <c r="N357" s="55">
        <f>IFERROR(Tabla3[[#This Row],[PRECIOS]]-Tabla3[[#This Row],[PRECIOS]]*Tabla3[[#This Row],[% PRODUCTO]]," ")</f>
        <v>1.31111</v>
      </c>
      <c r="O357" s="54"/>
      <c r="P357" s="55">
        <f>IFERROR(Tabla3[[#This Row],[OCULTAR2]]-Tabla3[[#This Row],[OCULTAR2]]*Tabla3[[#This Row],[% LÍNEA]]," ")</f>
        <v>1.31111</v>
      </c>
      <c r="Q357" s="56">
        <f>IFERROR(Tabla3[[#This Row],[% PRODUCTO]]+Tabla3[[#This Row],[% LÍNEA]]," ")</f>
        <v>0</v>
      </c>
      <c r="R357" s="53">
        <f>Tabla3[[#This Row],[OCULTAR3]]</f>
        <v>1.31111</v>
      </c>
      <c r="S357" s="53">
        <f>Tabla3[[#This Row],[PRECIO SIN %]]-Tabla3[[#This Row],[PRECIO SIN %]]*10%</f>
        <v>1.179999</v>
      </c>
      <c r="T357" s="80">
        <f>(Tabla3[[#This Row],[PRECIO CON DESCT.]]-(Tabla3[[#This Row],[PRECIO CON DESCT.]]*$T$6))</f>
        <v>0.74339937</v>
      </c>
      <c r="U357" s="96"/>
      <c r="V357" s="94">
        <f>Tabla3[[#This Row],[PRECIO %      en $]]*Tabla3[[#This Row],[PEDIDO ]]</f>
        <v>0</v>
      </c>
      <c r="W357" s="57">
        <f>Tabla3[[#This Row],[PRECIO CON DESCT.]]*Tabla3[[#This Row],[PEDIDO ]]</f>
        <v>0</v>
      </c>
      <c r="X357" s="58">
        <f>Tabla3[[#This Row],[PRECIO SIN %]]*Tabla3[[#This Row],[PEDIDO ]]</f>
        <v>0</v>
      </c>
      <c r="Y357" s="28"/>
      <c r="Z357" s="28"/>
      <c r="AA357" s="28"/>
      <c r="AB357" s="28"/>
      <c r="AC357" s="28"/>
      <c r="AD357" s="28"/>
      <c r="AE357" s="28"/>
      <c r="AF357" s="28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  <c r="EV357" s="13"/>
      <c r="EW357" s="20"/>
    </row>
    <row r="358" spans="1:153" s="3" customFormat="1" ht="34.5" x14ac:dyDescent="0.4">
      <c r="A358" s="125">
        <v>7598455000278</v>
      </c>
      <c r="B358" s="59" t="s">
        <v>52</v>
      </c>
      <c r="C358" s="59" t="s">
        <v>58</v>
      </c>
      <c r="D3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58" s="119" t="s">
        <v>874</v>
      </c>
      <c r="F358" s="76" t="s">
        <v>537</v>
      </c>
      <c r="G3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8" s="78">
        <v>2840</v>
      </c>
      <c r="J358" s="52">
        <v>1.2888900000000001</v>
      </c>
      <c r="K358" s="60">
        <f>Tabla3[[#This Row],[PRECIOS]]-Tabla3[[#This Row],[PRECIOS]]*10%</f>
        <v>1.1600010000000001</v>
      </c>
      <c r="L358" s="101"/>
      <c r="M358" s="61"/>
      <c r="N358" s="55">
        <f>IFERROR(Tabla3[[#This Row],[PRECIOS]]-Tabla3[[#This Row],[PRECIOS]]*Tabla3[[#This Row],[% PRODUCTO]]," ")</f>
        <v>1.2888900000000001</v>
      </c>
      <c r="O358" s="61"/>
      <c r="P358" s="55">
        <f>IFERROR(Tabla3[[#This Row],[OCULTAR2]]-Tabla3[[#This Row],[OCULTAR2]]*Tabla3[[#This Row],[% LÍNEA]]," ")</f>
        <v>1.2888900000000001</v>
      </c>
      <c r="Q358" s="56">
        <f>IFERROR(Tabla3[[#This Row],[% PRODUCTO]]+Tabla3[[#This Row],[% LÍNEA]]," ")</f>
        <v>0</v>
      </c>
      <c r="R358" s="60">
        <f>Tabla3[[#This Row],[OCULTAR3]]</f>
        <v>1.2888900000000001</v>
      </c>
      <c r="S358" s="60">
        <f>Tabla3[[#This Row],[PRECIO SIN %]]-Tabla3[[#This Row],[PRECIO SIN %]]*10%</f>
        <v>1.1600010000000001</v>
      </c>
      <c r="T358" s="80">
        <f>(Tabla3[[#This Row],[PRECIO CON DESCT.]]-(Tabla3[[#This Row],[PRECIO CON DESCT.]]*$T$6))</f>
        <v>0.73080063000000006</v>
      </c>
      <c r="U358" s="96"/>
      <c r="V358" s="94">
        <f>Tabla3[[#This Row],[PRECIO %      en $]]*Tabla3[[#This Row],[PEDIDO ]]</f>
        <v>0</v>
      </c>
      <c r="W358" s="57">
        <f>Tabla3[[#This Row],[PRECIO CON DESCT.]]*Tabla3[[#This Row],[PEDIDO ]]</f>
        <v>0</v>
      </c>
      <c r="X358" s="58">
        <f>Tabla3[[#This Row],[PRECIO SIN %]]*Tabla3[[#This Row],[PEDIDO ]]</f>
        <v>0</v>
      </c>
      <c r="Y358" s="28"/>
      <c r="Z358" s="28"/>
      <c r="AA358" s="28"/>
      <c r="AB358" s="28"/>
      <c r="AC358" s="28"/>
      <c r="AD358" s="28"/>
      <c r="AE358" s="28"/>
      <c r="AF358" s="28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3"/>
      <c r="EU358" s="13"/>
      <c r="EV358" s="13"/>
      <c r="EW358" s="20"/>
    </row>
    <row r="359" spans="1:153" s="3" customFormat="1" ht="34.5" x14ac:dyDescent="0.4">
      <c r="A359" s="124">
        <v>7592637005679</v>
      </c>
      <c r="B359" s="51" t="s">
        <v>52</v>
      </c>
      <c r="C359" s="51" t="s">
        <v>73</v>
      </c>
      <c r="D3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9" s="118" t="s">
        <v>875</v>
      </c>
      <c r="F359" s="75" t="s">
        <v>537</v>
      </c>
      <c r="G3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9" s="77">
        <v>340</v>
      </c>
      <c r="J359" s="52">
        <v>7.1444400000000003</v>
      </c>
      <c r="K359" s="53">
        <f>Tabla3[[#This Row],[PRECIOS]]-Tabla3[[#This Row],[PRECIOS]]*10%</f>
        <v>6.429996</v>
      </c>
      <c r="L359" s="101"/>
      <c r="M359" s="54"/>
      <c r="N359" s="55">
        <f>IFERROR(Tabla3[[#This Row],[PRECIOS]]-Tabla3[[#This Row],[PRECIOS]]*Tabla3[[#This Row],[% PRODUCTO]]," ")</f>
        <v>7.1444400000000003</v>
      </c>
      <c r="O359" s="54"/>
      <c r="P359" s="55">
        <f>IFERROR(Tabla3[[#This Row],[OCULTAR2]]-Tabla3[[#This Row],[OCULTAR2]]*Tabla3[[#This Row],[% LÍNEA]]," ")</f>
        <v>7.1444400000000003</v>
      </c>
      <c r="Q359" s="56">
        <f>IFERROR(Tabla3[[#This Row],[% PRODUCTO]]+Tabla3[[#This Row],[% LÍNEA]]," ")</f>
        <v>0</v>
      </c>
      <c r="R359" s="53">
        <f>Tabla3[[#This Row],[OCULTAR3]]</f>
        <v>7.1444400000000003</v>
      </c>
      <c r="S359" s="53">
        <f>Tabla3[[#This Row],[PRECIO SIN %]]-Tabla3[[#This Row],[PRECIO SIN %]]*10%</f>
        <v>6.429996</v>
      </c>
      <c r="T359" s="80">
        <f>(Tabla3[[#This Row],[PRECIO CON DESCT.]]-(Tabla3[[#This Row],[PRECIO CON DESCT.]]*$T$6))</f>
        <v>4.0508974799999997</v>
      </c>
      <c r="U359" s="96"/>
      <c r="V359" s="94">
        <f>Tabla3[[#This Row],[PRECIO %      en $]]*Tabla3[[#This Row],[PEDIDO ]]</f>
        <v>0</v>
      </c>
      <c r="W359" s="57">
        <f>Tabla3[[#This Row],[PRECIO CON DESCT.]]*Tabla3[[#This Row],[PEDIDO ]]</f>
        <v>0</v>
      </c>
      <c r="X359" s="58">
        <f>Tabla3[[#This Row],[PRECIO SIN %]]*Tabla3[[#This Row],[PEDIDO ]]</f>
        <v>0</v>
      </c>
      <c r="Y359" s="28"/>
      <c r="Z359" s="28"/>
      <c r="AA359" s="28"/>
      <c r="AB359" s="28"/>
      <c r="AC359" s="28"/>
      <c r="AD359" s="28"/>
      <c r="AE359" s="28"/>
      <c r="AF359" s="28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20"/>
    </row>
    <row r="360" spans="1:153" s="3" customFormat="1" ht="34.5" x14ac:dyDescent="0.4">
      <c r="A360" s="125">
        <v>8906112611900</v>
      </c>
      <c r="B360" s="59" t="s">
        <v>52</v>
      </c>
      <c r="C360" s="59" t="s">
        <v>57</v>
      </c>
      <c r="D3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0" s="119" t="s">
        <v>876</v>
      </c>
      <c r="F360" s="76" t="s">
        <v>537</v>
      </c>
      <c r="G3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0" s="78">
        <v>491</v>
      </c>
      <c r="J360" s="52">
        <v>1.6666700000000001</v>
      </c>
      <c r="K360" s="60">
        <f>Tabla3[[#This Row],[PRECIOS]]-Tabla3[[#This Row],[PRECIOS]]*10%</f>
        <v>1.500003</v>
      </c>
      <c r="L360" s="101"/>
      <c r="M360" s="61"/>
      <c r="N360" s="55">
        <f>IFERROR(Tabla3[[#This Row],[PRECIOS]]-Tabla3[[#This Row],[PRECIOS]]*Tabla3[[#This Row],[% PRODUCTO]]," ")</f>
        <v>1.6666700000000001</v>
      </c>
      <c r="O360" s="61"/>
      <c r="P360" s="55">
        <f>IFERROR(Tabla3[[#This Row],[OCULTAR2]]-Tabla3[[#This Row],[OCULTAR2]]*Tabla3[[#This Row],[% LÍNEA]]," ")</f>
        <v>1.6666700000000001</v>
      </c>
      <c r="Q360" s="56">
        <f>IFERROR(Tabla3[[#This Row],[% PRODUCTO]]+Tabla3[[#This Row],[% LÍNEA]]," ")</f>
        <v>0</v>
      </c>
      <c r="R360" s="60">
        <f>Tabla3[[#This Row],[OCULTAR3]]</f>
        <v>1.6666700000000001</v>
      </c>
      <c r="S360" s="60">
        <f>Tabla3[[#This Row],[PRECIO SIN %]]-Tabla3[[#This Row],[PRECIO SIN %]]*10%</f>
        <v>1.500003</v>
      </c>
      <c r="T360" s="80">
        <f>(Tabla3[[#This Row],[PRECIO CON DESCT.]]-(Tabla3[[#This Row],[PRECIO CON DESCT.]]*$T$6))</f>
        <v>0.94500189000000001</v>
      </c>
      <c r="U360" s="96"/>
      <c r="V360" s="94">
        <f>Tabla3[[#This Row],[PRECIO %      en $]]*Tabla3[[#This Row],[PEDIDO ]]</f>
        <v>0</v>
      </c>
      <c r="W360" s="57">
        <f>Tabla3[[#This Row],[PRECIO CON DESCT.]]*Tabla3[[#This Row],[PEDIDO ]]</f>
        <v>0</v>
      </c>
      <c r="X360" s="58">
        <f>Tabla3[[#This Row],[PRECIO SIN %]]*Tabla3[[#This Row],[PEDIDO ]]</f>
        <v>0</v>
      </c>
      <c r="Y360" s="28"/>
      <c r="Z360" s="28"/>
      <c r="AA360" s="28"/>
      <c r="AB360" s="28"/>
      <c r="AC360" s="28"/>
      <c r="AD360" s="28"/>
      <c r="AE360" s="28"/>
      <c r="AF360" s="28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20"/>
    </row>
    <row r="361" spans="1:153" s="3" customFormat="1" ht="34.5" x14ac:dyDescent="0.4">
      <c r="A361" s="124" t="s">
        <v>138</v>
      </c>
      <c r="B361" s="51" t="s">
        <v>52</v>
      </c>
      <c r="C361" s="51" t="s">
        <v>71</v>
      </c>
      <c r="D3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1" s="118" t="s">
        <v>877</v>
      </c>
      <c r="F361" s="75" t="s">
        <v>537</v>
      </c>
      <c r="G3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1" s="77">
        <v>473</v>
      </c>
      <c r="J361" s="52">
        <v>1.9777800000000001</v>
      </c>
      <c r="K361" s="53">
        <f>Tabla3[[#This Row],[PRECIOS]]-Tabla3[[#This Row],[PRECIOS]]*10%</f>
        <v>1.7800020000000001</v>
      </c>
      <c r="L361" s="101"/>
      <c r="M361" s="54"/>
      <c r="N361" s="55">
        <f>IFERROR(Tabla3[[#This Row],[PRECIOS]]-Tabla3[[#This Row],[PRECIOS]]*Tabla3[[#This Row],[% PRODUCTO]]," ")</f>
        <v>1.9777800000000001</v>
      </c>
      <c r="O361" s="54"/>
      <c r="P361" s="55">
        <f>IFERROR(Tabla3[[#This Row],[OCULTAR2]]-Tabla3[[#This Row],[OCULTAR2]]*Tabla3[[#This Row],[% LÍNEA]]," ")</f>
        <v>1.9777800000000001</v>
      </c>
      <c r="Q361" s="56">
        <f>IFERROR(Tabla3[[#This Row],[% PRODUCTO]]+Tabla3[[#This Row],[% LÍNEA]]," ")</f>
        <v>0</v>
      </c>
      <c r="R361" s="53">
        <f>Tabla3[[#This Row],[OCULTAR3]]</f>
        <v>1.9777800000000001</v>
      </c>
      <c r="S361" s="53">
        <f>Tabla3[[#This Row],[PRECIO SIN %]]-Tabla3[[#This Row],[PRECIO SIN %]]*10%</f>
        <v>1.7800020000000001</v>
      </c>
      <c r="T361" s="80">
        <f>(Tabla3[[#This Row],[PRECIO CON DESCT.]]-(Tabla3[[#This Row],[PRECIO CON DESCT.]]*$T$6))</f>
        <v>1.1214012600000001</v>
      </c>
      <c r="U361" s="96"/>
      <c r="V361" s="94">
        <f>Tabla3[[#This Row],[PRECIO %      en $]]*Tabla3[[#This Row],[PEDIDO ]]</f>
        <v>0</v>
      </c>
      <c r="W361" s="57">
        <f>Tabla3[[#This Row],[PRECIO CON DESCT.]]*Tabla3[[#This Row],[PEDIDO ]]</f>
        <v>0</v>
      </c>
      <c r="X361" s="58">
        <f>Tabla3[[#This Row],[PRECIO SIN %]]*Tabla3[[#This Row],[PEDIDO ]]</f>
        <v>0</v>
      </c>
      <c r="Y361" s="28"/>
      <c r="Z361" s="28"/>
      <c r="AA361" s="28"/>
      <c r="AB361" s="28"/>
      <c r="AC361" s="28"/>
      <c r="AD361" s="28"/>
      <c r="AE361" s="28"/>
      <c r="AF361" s="28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3"/>
      <c r="EP361" s="13"/>
      <c r="EQ361" s="13"/>
      <c r="ER361" s="13"/>
      <c r="ES361" s="13"/>
      <c r="ET361" s="13"/>
      <c r="EU361" s="13"/>
      <c r="EV361" s="13"/>
      <c r="EW361" s="20"/>
    </row>
    <row r="362" spans="1:153" s="3" customFormat="1" ht="34.5" x14ac:dyDescent="0.4">
      <c r="A362" s="125">
        <v>8908003460536</v>
      </c>
      <c r="B362" s="59" t="s">
        <v>52</v>
      </c>
      <c r="C362" s="59" t="s">
        <v>72</v>
      </c>
      <c r="D3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2" s="119" t="s">
        <v>878</v>
      </c>
      <c r="F362" s="76" t="s">
        <v>537</v>
      </c>
      <c r="G3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2" s="78">
        <v>1595</v>
      </c>
      <c r="J362" s="52">
        <v>1.1666700000000001</v>
      </c>
      <c r="K362" s="60">
        <f>Tabla3[[#This Row],[PRECIOS]]-Tabla3[[#This Row],[PRECIOS]]*10%</f>
        <v>1.050003</v>
      </c>
      <c r="L362" s="101"/>
      <c r="M362" s="61"/>
      <c r="N362" s="55">
        <f>IFERROR(Tabla3[[#This Row],[PRECIOS]]-Tabla3[[#This Row],[PRECIOS]]*Tabla3[[#This Row],[% PRODUCTO]]," ")</f>
        <v>1.1666700000000001</v>
      </c>
      <c r="O362" s="61"/>
      <c r="P362" s="55">
        <f>IFERROR(Tabla3[[#This Row],[OCULTAR2]]-Tabla3[[#This Row],[OCULTAR2]]*Tabla3[[#This Row],[% LÍNEA]]," ")</f>
        <v>1.1666700000000001</v>
      </c>
      <c r="Q362" s="56">
        <f>IFERROR(Tabla3[[#This Row],[% PRODUCTO]]+Tabla3[[#This Row],[% LÍNEA]]," ")</f>
        <v>0</v>
      </c>
      <c r="R362" s="60">
        <f>Tabla3[[#This Row],[OCULTAR3]]</f>
        <v>1.1666700000000001</v>
      </c>
      <c r="S362" s="60">
        <f>Tabla3[[#This Row],[PRECIO SIN %]]-Tabla3[[#This Row],[PRECIO SIN %]]*10%</f>
        <v>1.050003</v>
      </c>
      <c r="T362" s="80">
        <f>(Tabla3[[#This Row],[PRECIO CON DESCT.]]-(Tabla3[[#This Row],[PRECIO CON DESCT.]]*$T$6))</f>
        <v>0.66150189000000004</v>
      </c>
      <c r="U362" s="96"/>
      <c r="V362" s="94">
        <f>Tabla3[[#This Row],[PRECIO %      en $]]*Tabla3[[#This Row],[PEDIDO ]]</f>
        <v>0</v>
      </c>
      <c r="W362" s="57">
        <f>Tabla3[[#This Row],[PRECIO CON DESCT.]]*Tabla3[[#This Row],[PEDIDO ]]</f>
        <v>0</v>
      </c>
      <c r="X362" s="58">
        <f>Tabla3[[#This Row],[PRECIO SIN %]]*Tabla3[[#This Row],[PEDIDO ]]</f>
        <v>0</v>
      </c>
      <c r="Y362" s="28"/>
      <c r="Z362" s="28"/>
      <c r="AA362" s="28"/>
      <c r="AB362" s="28"/>
      <c r="AC362" s="28"/>
      <c r="AD362" s="28"/>
      <c r="AE362" s="28"/>
      <c r="AF362" s="28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20"/>
    </row>
    <row r="363" spans="1:153" s="3" customFormat="1" ht="34.5" x14ac:dyDescent="0.4">
      <c r="A363" s="124">
        <v>8902396020513</v>
      </c>
      <c r="B363" s="51" t="s">
        <v>52</v>
      </c>
      <c r="C363" s="51" t="s">
        <v>117</v>
      </c>
      <c r="D3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3" s="118" t="s">
        <v>879</v>
      </c>
      <c r="F363" s="75" t="s">
        <v>537</v>
      </c>
      <c r="G3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3" s="77">
        <v>3969</v>
      </c>
      <c r="J363" s="52">
        <v>1.8333299999999999</v>
      </c>
      <c r="K363" s="53">
        <f>Tabla3[[#This Row],[PRECIOS]]-Tabla3[[#This Row],[PRECIOS]]*10%</f>
        <v>1.6499969999999999</v>
      </c>
      <c r="L363" s="101"/>
      <c r="M363" s="54"/>
      <c r="N363" s="55">
        <f>IFERROR(Tabla3[[#This Row],[PRECIOS]]-Tabla3[[#This Row],[PRECIOS]]*Tabla3[[#This Row],[% PRODUCTO]]," ")</f>
        <v>1.8333299999999999</v>
      </c>
      <c r="O363" s="54"/>
      <c r="P363" s="55">
        <f>IFERROR(Tabla3[[#This Row],[OCULTAR2]]-Tabla3[[#This Row],[OCULTAR2]]*Tabla3[[#This Row],[% LÍNEA]]," ")</f>
        <v>1.8333299999999999</v>
      </c>
      <c r="Q363" s="56">
        <f>IFERROR(Tabla3[[#This Row],[% PRODUCTO]]+Tabla3[[#This Row],[% LÍNEA]]," ")</f>
        <v>0</v>
      </c>
      <c r="R363" s="53">
        <f>Tabla3[[#This Row],[OCULTAR3]]</f>
        <v>1.8333299999999999</v>
      </c>
      <c r="S363" s="53">
        <f>Tabla3[[#This Row],[PRECIO SIN %]]-Tabla3[[#This Row],[PRECIO SIN %]]*10%</f>
        <v>1.6499969999999999</v>
      </c>
      <c r="T363" s="80">
        <f>(Tabla3[[#This Row],[PRECIO CON DESCT.]]-(Tabla3[[#This Row],[PRECIO CON DESCT.]]*$T$6))</f>
        <v>1.0394981099999998</v>
      </c>
      <c r="U363" s="96"/>
      <c r="V363" s="94">
        <f>Tabla3[[#This Row],[PRECIO %      en $]]*Tabla3[[#This Row],[PEDIDO ]]</f>
        <v>0</v>
      </c>
      <c r="W363" s="57">
        <f>Tabla3[[#This Row],[PRECIO CON DESCT.]]*Tabla3[[#This Row],[PEDIDO ]]</f>
        <v>0</v>
      </c>
      <c r="X363" s="58">
        <f>Tabla3[[#This Row],[PRECIO SIN %]]*Tabla3[[#This Row],[PEDIDO ]]</f>
        <v>0</v>
      </c>
      <c r="Y363" s="28"/>
      <c r="Z363" s="28"/>
      <c r="AA363" s="28"/>
      <c r="AB363" s="28"/>
      <c r="AC363" s="28"/>
      <c r="AD363" s="28"/>
      <c r="AE363" s="28"/>
      <c r="AF363" s="28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20"/>
    </row>
    <row r="364" spans="1:153" s="3" customFormat="1" ht="34.5" x14ac:dyDescent="0.4">
      <c r="A364" s="125">
        <v>7599924000041</v>
      </c>
      <c r="B364" s="59" t="s">
        <v>52</v>
      </c>
      <c r="C364" s="59" t="s">
        <v>111</v>
      </c>
      <c r="D3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4" s="119" t="s">
        <v>880</v>
      </c>
      <c r="F364" s="76" t="s">
        <v>537</v>
      </c>
      <c r="G3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4" s="78">
        <v>5330</v>
      </c>
      <c r="J364" s="52">
        <v>1.2222200000000001</v>
      </c>
      <c r="K364" s="60">
        <f>Tabla3[[#This Row],[PRECIOS]]-Tabla3[[#This Row],[PRECIOS]]*10%</f>
        <v>1.099998</v>
      </c>
      <c r="L364" s="101"/>
      <c r="M364" s="61"/>
      <c r="N364" s="55">
        <f>IFERROR(Tabla3[[#This Row],[PRECIOS]]-Tabla3[[#This Row],[PRECIOS]]*Tabla3[[#This Row],[% PRODUCTO]]," ")</f>
        <v>1.2222200000000001</v>
      </c>
      <c r="O364" s="61"/>
      <c r="P364" s="55">
        <f>IFERROR(Tabla3[[#This Row],[OCULTAR2]]-Tabla3[[#This Row],[OCULTAR2]]*Tabla3[[#This Row],[% LÍNEA]]," ")</f>
        <v>1.2222200000000001</v>
      </c>
      <c r="Q364" s="56">
        <f>IFERROR(Tabla3[[#This Row],[% PRODUCTO]]+Tabla3[[#This Row],[% LÍNEA]]," ")</f>
        <v>0</v>
      </c>
      <c r="R364" s="60">
        <f>Tabla3[[#This Row],[OCULTAR3]]</f>
        <v>1.2222200000000001</v>
      </c>
      <c r="S364" s="60">
        <f>Tabla3[[#This Row],[PRECIO SIN %]]-Tabla3[[#This Row],[PRECIO SIN %]]*10%</f>
        <v>1.099998</v>
      </c>
      <c r="T364" s="80">
        <f>(Tabla3[[#This Row],[PRECIO CON DESCT.]]-(Tabla3[[#This Row],[PRECIO CON DESCT.]]*$T$6))</f>
        <v>0.69299873999999995</v>
      </c>
      <c r="U364" s="96"/>
      <c r="V364" s="94">
        <f>Tabla3[[#This Row],[PRECIO %      en $]]*Tabla3[[#This Row],[PEDIDO ]]</f>
        <v>0</v>
      </c>
      <c r="W364" s="57">
        <f>Tabla3[[#This Row],[PRECIO CON DESCT.]]*Tabla3[[#This Row],[PEDIDO ]]</f>
        <v>0</v>
      </c>
      <c r="X364" s="58">
        <f>Tabla3[[#This Row],[PRECIO SIN %]]*Tabla3[[#This Row],[PEDIDO ]]</f>
        <v>0</v>
      </c>
      <c r="Y364" s="28"/>
      <c r="Z364" s="28"/>
      <c r="AA364" s="28"/>
      <c r="AB364" s="28"/>
      <c r="AC364" s="28"/>
      <c r="AD364" s="28"/>
      <c r="AE364" s="28"/>
      <c r="AF364" s="28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20"/>
    </row>
    <row r="365" spans="1:153" s="3" customFormat="1" ht="34.5" x14ac:dyDescent="0.4">
      <c r="A365" s="124">
        <v>9604056831154</v>
      </c>
      <c r="B365" s="51" t="s">
        <v>52</v>
      </c>
      <c r="C365" s="51" t="s">
        <v>123</v>
      </c>
      <c r="D3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65" s="118" t="s">
        <v>881</v>
      </c>
      <c r="F365" s="75" t="s">
        <v>537</v>
      </c>
      <c r="G3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65" s="77">
        <v>417</v>
      </c>
      <c r="J365" s="52">
        <v>1.2888900000000001</v>
      </c>
      <c r="K365" s="53">
        <f>Tabla3[[#This Row],[PRECIOS]]-Tabla3[[#This Row],[PRECIOS]]*10%</f>
        <v>1.1600010000000001</v>
      </c>
      <c r="L365" s="101" t="s">
        <v>5327</v>
      </c>
      <c r="M365" s="54"/>
      <c r="N365" s="55">
        <f>IFERROR(Tabla3[[#This Row],[PRECIOS]]-Tabla3[[#This Row],[PRECIOS]]*Tabla3[[#This Row],[% PRODUCTO]]," ")</f>
        <v>1.2888900000000001</v>
      </c>
      <c r="O365" s="54"/>
      <c r="P365" s="55">
        <f>IFERROR(Tabla3[[#This Row],[OCULTAR2]]-Tabla3[[#This Row],[OCULTAR2]]*Tabla3[[#This Row],[% LÍNEA]]," ")</f>
        <v>1.2888900000000001</v>
      </c>
      <c r="Q365" s="56">
        <f>IFERROR(Tabla3[[#This Row],[% PRODUCTO]]+Tabla3[[#This Row],[% LÍNEA]]," ")</f>
        <v>0</v>
      </c>
      <c r="R365" s="53">
        <f>Tabla3[[#This Row],[OCULTAR3]]</f>
        <v>1.2888900000000001</v>
      </c>
      <c r="S365" s="53">
        <f>Tabla3[[#This Row],[PRECIO SIN %]]-Tabla3[[#This Row],[PRECIO SIN %]]*10%</f>
        <v>1.1600010000000001</v>
      </c>
      <c r="T365" s="80">
        <f>(Tabla3[[#This Row],[PRECIO CON DESCT.]]-(Tabla3[[#This Row],[PRECIO CON DESCT.]]*$T$6))</f>
        <v>0.73080063000000006</v>
      </c>
      <c r="U365" s="96"/>
      <c r="V365" s="94">
        <f>Tabla3[[#This Row],[PRECIO %      en $]]*Tabla3[[#This Row],[PEDIDO ]]</f>
        <v>0</v>
      </c>
      <c r="W365" s="57">
        <f>Tabla3[[#This Row],[PRECIO CON DESCT.]]*Tabla3[[#This Row],[PEDIDO ]]</f>
        <v>0</v>
      </c>
      <c r="X365" s="58">
        <f>Tabla3[[#This Row],[PRECIO SIN %]]*Tabla3[[#This Row],[PEDIDO ]]</f>
        <v>0</v>
      </c>
      <c r="Y365" s="28"/>
      <c r="Z365" s="28"/>
      <c r="AA365" s="28"/>
      <c r="AB365" s="28"/>
      <c r="AC365" s="28"/>
      <c r="AD365" s="28"/>
      <c r="AE365" s="28"/>
      <c r="AF365" s="28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  <c r="EV365" s="13"/>
      <c r="EW365" s="20"/>
    </row>
    <row r="366" spans="1:153" s="3" customFormat="1" ht="34.5" x14ac:dyDescent="0.4">
      <c r="A366" s="125">
        <v>7709830535876</v>
      </c>
      <c r="B366" s="59" t="s">
        <v>52</v>
      </c>
      <c r="C366" s="59" t="s">
        <v>55</v>
      </c>
      <c r="D3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6" s="119" t="s">
        <v>882</v>
      </c>
      <c r="F366" s="76" t="s">
        <v>537</v>
      </c>
      <c r="G3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6" s="78">
        <v>1370</v>
      </c>
      <c r="J366" s="52">
        <v>2.0888900000000001</v>
      </c>
      <c r="K366" s="60">
        <f>Tabla3[[#This Row],[PRECIOS]]-Tabla3[[#This Row],[PRECIOS]]*10%</f>
        <v>1.880001</v>
      </c>
      <c r="L366" s="101"/>
      <c r="M366" s="61"/>
      <c r="N366" s="55">
        <f>IFERROR(Tabla3[[#This Row],[PRECIOS]]-Tabla3[[#This Row],[PRECIOS]]*Tabla3[[#This Row],[% PRODUCTO]]," ")</f>
        <v>2.0888900000000001</v>
      </c>
      <c r="O366" s="61"/>
      <c r="P366" s="55">
        <f>IFERROR(Tabla3[[#This Row],[OCULTAR2]]-Tabla3[[#This Row],[OCULTAR2]]*Tabla3[[#This Row],[% LÍNEA]]," ")</f>
        <v>2.0888900000000001</v>
      </c>
      <c r="Q366" s="56">
        <f>IFERROR(Tabla3[[#This Row],[% PRODUCTO]]+Tabla3[[#This Row],[% LÍNEA]]," ")</f>
        <v>0</v>
      </c>
      <c r="R366" s="60">
        <f>Tabla3[[#This Row],[OCULTAR3]]</f>
        <v>2.0888900000000001</v>
      </c>
      <c r="S366" s="60">
        <f>Tabla3[[#This Row],[PRECIO SIN %]]-Tabla3[[#This Row],[PRECIO SIN %]]*10%</f>
        <v>1.880001</v>
      </c>
      <c r="T366" s="80">
        <f>(Tabla3[[#This Row],[PRECIO CON DESCT.]]-(Tabla3[[#This Row],[PRECIO CON DESCT.]]*$T$6))</f>
        <v>1.1844006300000001</v>
      </c>
      <c r="U366" s="96"/>
      <c r="V366" s="94">
        <f>Tabla3[[#This Row],[PRECIO %      en $]]*Tabla3[[#This Row],[PEDIDO ]]</f>
        <v>0</v>
      </c>
      <c r="W366" s="57">
        <f>Tabla3[[#This Row],[PRECIO CON DESCT.]]*Tabla3[[#This Row],[PEDIDO ]]</f>
        <v>0</v>
      </c>
      <c r="X366" s="58">
        <f>Tabla3[[#This Row],[PRECIO SIN %]]*Tabla3[[#This Row],[PEDIDO ]]</f>
        <v>0</v>
      </c>
      <c r="Y366" s="28"/>
      <c r="Z366" s="28"/>
      <c r="AA366" s="28"/>
      <c r="AB366" s="28"/>
      <c r="AC366" s="28"/>
      <c r="AD366" s="28"/>
      <c r="AE366" s="28"/>
      <c r="AF366" s="28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3"/>
      <c r="EP366" s="13"/>
      <c r="EQ366" s="13"/>
      <c r="ER366" s="13"/>
      <c r="ES366" s="13"/>
      <c r="ET366" s="13"/>
      <c r="EU366" s="13"/>
      <c r="EV366" s="13"/>
      <c r="EW366" s="20"/>
    </row>
    <row r="367" spans="1:153" s="3" customFormat="1" ht="34.5" x14ac:dyDescent="0.4">
      <c r="A367" s="124">
        <v>7598852001649</v>
      </c>
      <c r="B367" s="51" t="s">
        <v>52</v>
      </c>
      <c r="C367" s="51" t="s">
        <v>139</v>
      </c>
      <c r="D3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7" s="118" t="s">
        <v>883</v>
      </c>
      <c r="F367" s="75" t="s">
        <v>537</v>
      </c>
      <c r="G3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3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367" s="77">
        <v>232</v>
      </c>
      <c r="J367" s="52">
        <v>1.61111</v>
      </c>
      <c r="K367" s="53">
        <f>Tabla3[[#This Row],[PRECIOS]]-Tabla3[[#This Row],[PRECIOS]]*10%</f>
        <v>1.449999</v>
      </c>
      <c r="L367" s="101"/>
      <c r="M367" s="54"/>
      <c r="N367" s="55">
        <f>IFERROR(Tabla3[[#This Row],[PRECIOS]]-Tabla3[[#This Row],[PRECIOS]]*Tabla3[[#This Row],[% PRODUCTO]]," ")</f>
        <v>1.61111</v>
      </c>
      <c r="O367" s="54">
        <v>0.5</v>
      </c>
      <c r="P367" s="55">
        <f>IFERROR(Tabla3[[#This Row],[OCULTAR2]]-Tabla3[[#This Row],[OCULTAR2]]*Tabla3[[#This Row],[% LÍNEA]]," ")</f>
        <v>0.80555500000000002</v>
      </c>
      <c r="Q367" s="56">
        <f>IFERROR(Tabla3[[#This Row],[% PRODUCTO]]+Tabla3[[#This Row],[% LÍNEA]]," ")</f>
        <v>0.5</v>
      </c>
      <c r="R367" s="53">
        <f>Tabla3[[#This Row],[OCULTAR3]]</f>
        <v>0.80555500000000002</v>
      </c>
      <c r="S367" s="53">
        <f>Tabla3[[#This Row],[PRECIO SIN %]]-Tabla3[[#This Row],[PRECIO SIN %]]*10%</f>
        <v>0.72499950000000002</v>
      </c>
      <c r="T367" s="80">
        <f>(Tabla3[[#This Row],[PRECIO CON DESCT.]]-(Tabla3[[#This Row],[PRECIO CON DESCT.]]*$T$6))</f>
        <v>0.45674968500000002</v>
      </c>
      <c r="U367" s="96"/>
      <c r="V367" s="94">
        <f>Tabla3[[#This Row],[PRECIO %      en $]]*Tabla3[[#This Row],[PEDIDO ]]</f>
        <v>0</v>
      </c>
      <c r="W367" s="57">
        <f>Tabla3[[#This Row],[PRECIO CON DESCT.]]*Tabla3[[#This Row],[PEDIDO ]]</f>
        <v>0</v>
      </c>
      <c r="X367" s="58">
        <f>Tabla3[[#This Row],[PRECIO SIN %]]*Tabla3[[#This Row],[PEDIDO ]]</f>
        <v>0</v>
      </c>
      <c r="Y367" s="28"/>
      <c r="Z367" s="28"/>
      <c r="AA367" s="28"/>
      <c r="AB367" s="28"/>
      <c r="AC367" s="28"/>
      <c r="AD367" s="28"/>
      <c r="AE367" s="28"/>
      <c r="AF367" s="28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20"/>
    </row>
    <row r="368" spans="1:153" s="3" customFormat="1" ht="34.5" x14ac:dyDescent="0.4">
      <c r="A368" s="125">
        <v>7599762000364</v>
      </c>
      <c r="B368" s="59" t="s">
        <v>52</v>
      </c>
      <c r="C368" s="59" t="s">
        <v>79</v>
      </c>
      <c r="D3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8" s="119" t="s">
        <v>884</v>
      </c>
      <c r="F368" s="76" t="s">
        <v>537</v>
      </c>
      <c r="G3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8" s="78">
        <v>4345</v>
      </c>
      <c r="J368" s="52">
        <v>1</v>
      </c>
      <c r="K368" s="60">
        <f>Tabla3[[#This Row],[PRECIOS]]-Tabla3[[#This Row],[PRECIOS]]*10%</f>
        <v>0.9</v>
      </c>
      <c r="L368" s="101"/>
      <c r="M368" s="61"/>
      <c r="N368" s="55">
        <f>IFERROR(Tabla3[[#This Row],[PRECIOS]]-Tabla3[[#This Row],[PRECIOS]]*Tabla3[[#This Row],[% PRODUCTO]]," ")</f>
        <v>1</v>
      </c>
      <c r="O368" s="61"/>
      <c r="P368" s="55">
        <f>IFERROR(Tabla3[[#This Row],[OCULTAR2]]-Tabla3[[#This Row],[OCULTAR2]]*Tabla3[[#This Row],[% LÍNEA]]," ")</f>
        <v>1</v>
      </c>
      <c r="Q368" s="56">
        <f>IFERROR(Tabla3[[#This Row],[% PRODUCTO]]+Tabla3[[#This Row],[% LÍNEA]]," ")</f>
        <v>0</v>
      </c>
      <c r="R368" s="60">
        <f>Tabla3[[#This Row],[OCULTAR3]]</f>
        <v>1</v>
      </c>
      <c r="S368" s="60">
        <f>Tabla3[[#This Row],[PRECIO SIN %]]-Tabla3[[#This Row],[PRECIO SIN %]]*10%</f>
        <v>0.9</v>
      </c>
      <c r="T368" s="80">
        <f>(Tabla3[[#This Row],[PRECIO CON DESCT.]]-(Tabla3[[#This Row],[PRECIO CON DESCT.]]*$T$6))</f>
        <v>0.56699999999999995</v>
      </c>
      <c r="U368" s="96"/>
      <c r="V368" s="94">
        <f>Tabla3[[#This Row],[PRECIO %      en $]]*Tabla3[[#This Row],[PEDIDO ]]</f>
        <v>0</v>
      </c>
      <c r="W368" s="57">
        <f>Tabla3[[#This Row],[PRECIO CON DESCT.]]*Tabla3[[#This Row],[PEDIDO ]]</f>
        <v>0</v>
      </c>
      <c r="X368" s="58">
        <f>Tabla3[[#This Row],[PRECIO SIN %]]*Tabla3[[#This Row],[PEDIDO ]]</f>
        <v>0</v>
      </c>
      <c r="Y368" s="28"/>
      <c r="Z368" s="28"/>
      <c r="AA368" s="28"/>
      <c r="AB368" s="28"/>
      <c r="AC368" s="28"/>
      <c r="AD368" s="28"/>
      <c r="AE368" s="28"/>
      <c r="AF368" s="28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  <c r="EV368" s="13"/>
      <c r="EW368" s="20"/>
    </row>
    <row r="369" spans="1:153" s="3" customFormat="1" ht="34.5" x14ac:dyDescent="0.4">
      <c r="A369" s="124">
        <v>7598852001403</v>
      </c>
      <c r="B369" s="51" t="s">
        <v>52</v>
      </c>
      <c r="C369" s="51" t="s">
        <v>66</v>
      </c>
      <c r="D3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9" s="118" t="s">
        <v>885</v>
      </c>
      <c r="F369" s="75" t="s">
        <v>537</v>
      </c>
      <c r="G3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9" s="77">
        <v>52</v>
      </c>
      <c r="J369" s="52">
        <v>0.73</v>
      </c>
      <c r="K369" s="53">
        <f>Tabla3[[#This Row],[PRECIOS]]-Tabla3[[#This Row],[PRECIOS]]*10%</f>
        <v>0.65700000000000003</v>
      </c>
      <c r="L369" s="101"/>
      <c r="M369" s="54"/>
      <c r="N369" s="55">
        <f>IFERROR(Tabla3[[#This Row],[PRECIOS]]-Tabla3[[#This Row],[PRECIOS]]*Tabla3[[#This Row],[% PRODUCTO]]," ")</f>
        <v>0.73</v>
      </c>
      <c r="O369" s="54"/>
      <c r="P369" s="55">
        <f>IFERROR(Tabla3[[#This Row],[OCULTAR2]]-Tabla3[[#This Row],[OCULTAR2]]*Tabla3[[#This Row],[% LÍNEA]]," ")</f>
        <v>0.73</v>
      </c>
      <c r="Q369" s="56">
        <f>IFERROR(Tabla3[[#This Row],[% PRODUCTO]]+Tabla3[[#This Row],[% LÍNEA]]," ")</f>
        <v>0</v>
      </c>
      <c r="R369" s="53">
        <f>Tabla3[[#This Row],[OCULTAR3]]</f>
        <v>0.73</v>
      </c>
      <c r="S369" s="53">
        <f>Tabla3[[#This Row],[PRECIO SIN %]]-Tabla3[[#This Row],[PRECIO SIN %]]*10%</f>
        <v>0.65700000000000003</v>
      </c>
      <c r="T369" s="80">
        <f>(Tabla3[[#This Row],[PRECIO CON DESCT.]]-(Tabla3[[#This Row],[PRECIO CON DESCT.]]*$T$6))</f>
        <v>0.41391</v>
      </c>
      <c r="U369" s="96"/>
      <c r="V369" s="94">
        <f>Tabla3[[#This Row],[PRECIO %      en $]]*Tabla3[[#This Row],[PEDIDO ]]</f>
        <v>0</v>
      </c>
      <c r="W369" s="57">
        <f>Tabla3[[#This Row],[PRECIO CON DESCT.]]*Tabla3[[#This Row],[PEDIDO ]]</f>
        <v>0</v>
      </c>
      <c r="X369" s="58">
        <f>Tabla3[[#This Row],[PRECIO SIN %]]*Tabla3[[#This Row],[PEDIDO ]]</f>
        <v>0</v>
      </c>
      <c r="Y369" s="28"/>
      <c r="Z369" s="28"/>
      <c r="AA369" s="28"/>
      <c r="AB369" s="28"/>
      <c r="AC369" s="28"/>
      <c r="AD369" s="28"/>
      <c r="AE369" s="28"/>
      <c r="AF369" s="28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/>
      <c r="EP369" s="13"/>
      <c r="EQ369" s="13"/>
      <c r="ER369" s="13"/>
      <c r="ES369" s="13"/>
      <c r="ET369" s="13"/>
      <c r="EU369" s="13"/>
      <c r="EV369" s="13"/>
      <c r="EW369" s="20"/>
    </row>
    <row r="370" spans="1:153" s="3" customFormat="1" ht="34.5" x14ac:dyDescent="0.4">
      <c r="A370" s="125">
        <v>7800061002400</v>
      </c>
      <c r="B370" s="59" t="s">
        <v>52</v>
      </c>
      <c r="C370" s="59" t="s">
        <v>71</v>
      </c>
      <c r="D3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0" s="119" t="s">
        <v>886</v>
      </c>
      <c r="F370" s="76" t="s">
        <v>537</v>
      </c>
      <c r="G3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0" s="78">
        <v>4</v>
      </c>
      <c r="J370" s="52">
        <v>1.42222</v>
      </c>
      <c r="K370" s="60">
        <f>Tabla3[[#This Row],[PRECIOS]]-Tabla3[[#This Row],[PRECIOS]]*10%</f>
        <v>1.279998</v>
      </c>
      <c r="L370" s="101"/>
      <c r="M370" s="61"/>
      <c r="N370" s="55">
        <f>IFERROR(Tabla3[[#This Row],[PRECIOS]]-Tabla3[[#This Row],[PRECIOS]]*Tabla3[[#This Row],[% PRODUCTO]]," ")</f>
        <v>1.42222</v>
      </c>
      <c r="O370" s="61"/>
      <c r="P370" s="55">
        <f>IFERROR(Tabla3[[#This Row],[OCULTAR2]]-Tabla3[[#This Row],[OCULTAR2]]*Tabla3[[#This Row],[% LÍNEA]]," ")</f>
        <v>1.42222</v>
      </c>
      <c r="Q370" s="56">
        <f>IFERROR(Tabla3[[#This Row],[% PRODUCTO]]+Tabla3[[#This Row],[% LÍNEA]]," ")</f>
        <v>0</v>
      </c>
      <c r="R370" s="60">
        <f>Tabla3[[#This Row],[OCULTAR3]]</f>
        <v>1.42222</v>
      </c>
      <c r="S370" s="60">
        <f>Tabla3[[#This Row],[PRECIO SIN %]]-Tabla3[[#This Row],[PRECIO SIN %]]*10%</f>
        <v>1.279998</v>
      </c>
      <c r="T370" s="80">
        <f>(Tabla3[[#This Row],[PRECIO CON DESCT.]]-(Tabla3[[#This Row],[PRECIO CON DESCT.]]*$T$6))</f>
        <v>0.80639874</v>
      </c>
      <c r="U370" s="96"/>
      <c r="V370" s="94">
        <f>Tabla3[[#This Row],[PRECIO %      en $]]*Tabla3[[#This Row],[PEDIDO ]]</f>
        <v>0</v>
      </c>
      <c r="W370" s="57">
        <f>Tabla3[[#This Row],[PRECIO CON DESCT.]]*Tabla3[[#This Row],[PEDIDO ]]</f>
        <v>0</v>
      </c>
      <c r="X370" s="58">
        <f>Tabla3[[#This Row],[PRECIO SIN %]]*Tabla3[[#This Row],[PEDIDO ]]</f>
        <v>0</v>
      </c>
      <c r="Y370" s="28"/>
      <c r="Z370" s="28"/>
      <c r="AA370" s="28"/>
      <c r="AB370" s="28"/>
      <c r="AC370" s="28"/>
      <c r="AD370" s="28"/>
      <c r="AE370" s="28"/>
      <c r="AF370" s="28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13"/>
      <c r="DV370" s="13"/>
      <c r="DW370" s="13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13"/>
      <c r="EI370" s="13"/>
      <c r="EJ370" s="13"/>
      <c r="EK370" s="13"/>
      <c r="EL370" s="13"/>
      <c r="EM370" s="13"/>
      <c r="EN370" s="13"/>
      <c r="EO370" s="13"/>
      <c r="EP370" s="13"/>
      <c r="EQ370" s="13"/>
      <c r="ER370" s="13"/>
      <c r="ES370" s="13"/>
      <c r="ET370" s="13"/>
      <c r="EU370" s="13"/>
      <c r="EV370" s="13"/>
      <c r="EW370" s="20"/>
    </row>
    <row r="371" spans="1:153" s="3" customFormat="1" ht="34.5" x14ac:dyDescent="0.4">
      <c r="A371" s="124">
        <v>764451895362</v>
      </c>
      <c r="B371" s="51" t="s">
        <v>52</v>
      </c>
      <c r="C371" s="51" t="s">
        <v>62</v>
      </c>
      <c r="D3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1" s="118" t="s">
        <v>887</v>
      </c>
      <c r="F371" s="75" t="s">
        <v>537</v>
      </c>
      <c r="G3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1" s="77">
        <v>300</v>
      </c>
      <c r="J371" s="52">
        <v>1.5555600000000001</v>
      </c>
      <c r="K371" s="53">
        <f>Tabla3[[#This Row],[PRECIOS]]-Tabla3[[#This Row],[PRECIOS]]*10%</f>
        <v>1.400004</v>
      </c>
      <c r="L371" s="101"/>
      <c r="M371" s="54"/>
      <c r="N371" s="55">
        <f>IFERROR(Tabla3[[#This Row],[PRECIOS]]-Tabla3[[#This Row],[PRECIOS]]*Tabla3[[#This Row],[% PRODUCTO]]," ")</f>
        <v>1.5555600000000001</v>
      </c>
      <c r="O371" s="54"/>
      <c r="P371" s="55">
        <f>IFERROR(Tabla3[[#This Row],[OCULTAR2]]-Tabla3[[#This Row],[OCULTAR2]]*Tabla3[[#This Row],[% LÍNEA]]," ")</f>
        <v>1.5555600000000001</v>
      </c>
      <c r="Q371" s="56">
        <f>IFERROR(Tabla3[[#This Row],[% PRODUCTO]]+Tabla3[[#This Row],[% LÍNEA]]," ")</f>
        <v>0</v>
      </c>
      <c r="R371" s="53">
        <f>Tabla3[[#This Row],[OCULTAR3]]</f>
        <v>1.5555600000000001</v>
      </c>
      <c r="S371" s="53">
        <f>Tabla3[[#This Row],[PRECIO SIN %]]-Tabla3[[#This Row],[PRECIO SIN %]]*10%</f>
        <v>1.400004</v>
      </c>
      <c r="T371" s="80">
        <f>(Tabla3[[#This Row],[PRECIO CON DESCT.]]-(Tabla3[[#This Row],[PRECIO CON DESCT.]]*$T$6))</f>
        <v>0.88200252000000001</v>
      </c>
      <c r="U371" s="96"/>
      <c r="V371" s="94">
        <f>Tabla3[[#This Row],[PRECIO %      en $]]*Tabla3[[#This Row],[PEDIDO ]]</f>
        <v>0</v>
      </c>
      <c r="W371" s="57">
        <f>Tabla3[[#This Row],[PRECIO CON DESCT.]]*Tabla3[[#This Row],[PEDIDO ]]</f>
        <v>0</v>
      </c>
      <c r="X371" s="58">
        <f>Tabla3[[#This Row],[PRECIO SIN %]]*Tabla3[[#This Row],[PEDIDO ]]</f>
        <v>0</v>
      </c>
      <c r="Y371" s="28"/>
      <c r="Z371" s="28"/>
      <c r="AA371" s="28"/>
      <c r="AB371" s="28"/>
      <c r="AC371" s="28"/>
      <c r="AD371" s="28"/>
      <c r="AE371" s="28"/>
      <c r="AF371" s="28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/>
      <c r="EP371" s="13"/>
      <c r="EQ371" s="13"/>
      <c r="ER371" s="13"/>
      <c r="ES371" s="13"/>
      <c r="ET371" s="13"/>
      <c r="EU371" s="13"/>
      <c r="EV371" s="13"/>
      <c r="EW371" s="20"/>
    </row>
    <row r="372" spans="1:153" s="3" customFormat="1" ht="34.5" x14ac:dyDescent="0.4">
      <c r="A372" s="125">
        <v>764451895386</v>
      </c>
      <c r="B372" s="59" t="s">
        <v>52</v>
      </c>
      <c r="C372" s="59" t="s">
        <v>62</v>
      </c>
      <c r="D3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72" s="119" t="s">
        <v>888</v>
      </c>
      <c r="F372" s="76" t="s">
        <v>537</v>
      </c>
      <c r="G3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72" s="78">
        <v>192</v>
      </c>
      <c r="J372" s="52">
        <v>5.3333300000000001</v>
      </c>
      <c r="K372" s="60">
        <f>Tabla3[[#This Row],[PRECIOS]]-Tabla3[[#This Row],[PRECIOS]]*10%</f>
        <v>4.7999970000000003</v>
      </c>
      <c r="L372" s="101" t="s">
        <v>5327</v>
      </c>
      <c r="M372" s="61"/>
      <c r="N372" s="55">
        <f>IFERROR(Tabla3[[#This Row],[PRECIOS]]-Tabla3[[#This Row],[PRECIOS]]*Tabla3[[#This Row],[% PRODUCTO]]," ")</f>
        <v>5.3333300000000001</v>
      </c>
      <c r="O372" s="61"/>
      <c r="P372" s="55">
        <f>IFERROR(Tabla3[[#This Row],[OCULTAR2]]-Tabla3[[#This Row],[OCULTAR2]]*Tabla3[[#This Row],[% LÍNEA]]," ")</f>
        <v>5.3333300000000001</v>
      </c>
      <c r="Q372" s="56">
        <f>IFERROR(Tabla3[[#This Row],[% PRODUCTO]]+Tabla3[[#This Row],[% LÍNEA]]," ")</f>
        <v>0</v>
      </c>
      <c r="R372" s="60">
        <f>Tabla3[[#This Row],[OCULTAR3]]</f>
        <v>5.3333300000000001</v>
      </c>
      <c r="S372" s="60">
        <f>Tabla3[[#This Row],[PRECIO SIN %]]-Tabla3[[#This Row],[PRECIO SIN %]]*10%</f>
        <v>4.7999970000000003</v>
      </c>
      <c r="T372" s="80">
        <f>(Tabla3[[#This Row],[PRECIO CON DESCT.]]-(Tabla3[[#This Row],[PRECIO CON DESCT.]]*$T$6))</f>
        <v>3.02399811</v>
      </c>
      <c r="U372" s="96"/>
      <c r="V372" s="94">
        <f>Tabla3[[#This Row],[PRECIO %      en $]]*Tabla3[[#This Row],[PEDIDO ]]</f>
        <v>0</v>
      </c>
      <c r="W372" s="57">
        <f>Tabla3[[#This Row],[PRECIO CON DESCT.]]*Tabla3[[#This Row],[PEDIDO ]]</f>
        <v>0</v>
      </c>
      <c r="X372" s="58">
        <f>Tabla3[[#This Row],[PRECIO SIN %]]*Tabla3[[#This Row],[PEDIDO ]]</f>
        <v>0</v>
      </c>
      <c r="Y372" s="28"/>
      <c r="Z372" s="28"/>
      <c r="AA372" s="28"/>
      <c r="AB372" s="28"/>
      <c r="AC372" s="28"/>
      <c r="AD372" s="28"/>
      <c r="AE372" s="28"/>
      <c r="AF372" s="28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  <c r="EV372" s="13"/>
      <c r="EW372" s="20"/>
    </row>
    <row r="373" spans="1:153" s="3" customFormat="1" ht="34.5" x14ac:dyDescent="0.4">
      <c r="A373" s="124">
        <v>8906065620950</v>
      </c>
      <c r="B373" s="51" t="s">
        <v>52</v>
      </c>
      <c r="C373" s="51" t="s">
        <v>78</v>
      </c>
      <c r="D3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3" s="118" t="s">
        <v>889</v>
      </c>
      <c r="F373" s="75" t="s">
        <v>537</v>
      </c>
      <c r="G3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3" s="77">
        <v>2</v>
      </c>
      <c r="J373" s="52">
        <v>4.67</v>
      </c>
      <c r="K373" s="53">
        <f>Tabla3[[#This Row],[PRECIOS]]-Tabla3[[#This Row],[PRECIOS]]*10%</f>
        <v>4.2030000000000003</v>
      </c>
      <c r="L373" s="101"/>
      <c r="M373" s="54"/>
      <c r="N373" s="55">
        <f>IFERROR(Tabla3[[#This Row],[PRECIOS]]-Tabla3[[#This Row],[PRECIOS]]*Tabla3[[#This Row],[% PRODUCTO]]," ")</f>
        <v>4.67</v>
      </c>
      <c r="O373" s="54"/>
      <c r="P373" s="55">
        <f>IFERROR(Tabla3[[#This Row],[OCULTAR2]]-Tabla3[[#This Row],[OCULTAR2]]*Tabla3[[#This Row],[% LÍNEA]]," ")</f>
        <v>4.67</v>
      </c>
      <c r="Q373" s="56">
        <f>IFERROR(Tabla3[[#This Row],[% PRODUCTO]]+Tabla3[[#This Row],[% LÍNEA]]," ")</f>
        <v>0</v>
      </c>
      <c r="R373" s="53">
        <f>Tabla3[[#This Row],[OCULTAR3]]</f>
        <v>4.67</v>
      </c>
      <c r="S373" s="53">
        <f>Tabla3[[#This Row],[PRECIO SIN %]]-Tabla3[[#This Row],[PRECIO SIN %]]*10%</f>
        <v>4.2030000000000003</v>
      </c>
      <c r="T373" s="80">
        <f>(Tabla3[[#This Row],[PRECIO CON DESCT.]]-(Tabla3[[#This Row],[PRECIO CON DESCT.]]*$T$6))</f>
        <v>2.6478900000000003</v>
      </c>
      <c r="U373" s="96"/>
      <c r="V373" s="94">
        <f>Tabla3[[#This Row],[PRECIO %      en $]]*Tabla3[[#This Row],[PEDIDO ]]</f>
        <v>0</v>
      </c>
      <c r="W373" s="57">
        <f>Tabla3[[#This Row],[PRECIO CON DESCT.]]*Tabla3[[#This Row],[PEDIDO ]]</f>
        <v>0</v>
      </c>
      <c r="X373" s="58">
        <f>Tabla3[[#This Row],[PRECIO SIN %]]*Tabla3[[#This Row],[PEDIDO ]]</f>
        <v>0</v>
      </c>
      <c r="Y373" s="28"/>
      <c r="Z373" s="28"/>
      <c r="AA373" s="28"/>
      <c r="AB373" s="28"/>
      <c r="AC373" s="28"/>
      <c r="AD373" s="28"/>
      <c r="AE373" s="28"/>
      <c r="AF373" s="28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20"/>
    </row>
    <row r="374" spans="1:153" s="3" customFormat="1" ht="34.5" x14ac:dyDescent="0.4">
      <c r="A374" s="125">
        <v>7599762000371</v>
      </c>
      <c r="B374" s="59" t="s">
        <v>52</v>
      </c>
      <c r="C374" s="59" t="s">
        <v>79</v>
      </c>
      <c r="D3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4" s="119" t="s">
        <v>890</v>
      </c>
      <c r="F374" s="76" t="s">
        <v>537</v>
      </c>
      <c r="G3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4" s="78">
        <v>830</v>
      </c>
      <c r="J374" s="52">
        <v>4.7777799999999999</v>
      </c>
      <c r="K374" s="60">
        <f>Tabla3[[#This Row],[PRECIOS]]-Tabla3[[#This Row],[PRECIOS]]*10%</f>
        <v>4.3000020000000001</v>
      </c>
      <c r="L374" s="101"/>
      <c r="M374" s="61"/>
      <c r="N374" s="55">
        <f>IFERROR(Tabla3[[#This Row],[PRECIOS]]-Tabla3[[#This Row],[PRECIOS]]*Tabla3[[#This Row],[% PRODUCTO]]," ")</f>
        <v>4.7777799999999999</v>
      </c>
      <c r="O374" s="61"/>
      <c r="P374" s="55">
        <f>IFERROR(Tabla3[[#This Row],[OCULTAR2]]-Tabla3[[#This Row],[OCULTAR2]]*Tabla3[[#This Row],[% LÍNEA]]," ")</f>
        <v>4.7777799999999999</v>
      </c>
      <c r="Q374" s="56">
        <f>IFERROR(Tabla3[[#This Row],[% PRODUCTO]]+Tabla3[[#This Row],[% LÍNEA]]," ")</f>
        <v>0</v>
      </c>
      <c r="R374" s="60">
        <f>Tabla3[[#This Row],[OCULTAR3]]</f>
        <v>4.7777799999999999</v>
      </c>
      <c r="S374" s="60">
        <f>Tabla3[[#This Row],[PRECIO SIN %]]-Tabla3[[#This Row],[PRECIO SIN %]]*10%</f>
        <v>4.3000020000000001</v>
      </c>
      <c r="T374" s="80">
        <f>(Tabla3[[#This Row],[PRECIO CON DESCT.]]-(Tabla3[[#This Row],[PRECIO CON DESCT.]]*$T$6))</f>
        <v>2.70900126</v>
      </c>
      <c r="U374" s="96"/>
      <c r="V374" s="94">
        <f>Tabla3[[#This Row],[PRECIO %      en $]]*Tabla3[[#This Row],[PEDIDO ]]</f>
        <v>0</v>
      </c>
      <c r="W374" s="57">
        <f>Tabla3[[#This Row],[PRECIO CON DESCT.]]*Tabla3[[#This Row],[PEDIDO ]]</f>
        <v>0</v>
      </c>
      <c r="X374" s="58">
        <f>Tabla3[[#This Row],[PRECIO SIN %]]*Tabla3[[#This Row],[PEDIDO ]]</f>
        <v>0</v>
      </c>
      <c r="Y374" s="28"/>
      <c r="Z374" s="28"/>
      <c r="AA374" s="28"/>
      <c r="AB374" s="28"/>
      <c r="AC374" s="28"/>
      <c r="AD374" s="28"/>
      <c r="AE374" s="28"/>
      <c r="AF374" s="28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3"/>
      <c r="EP374" s="13"/>
      <c r="EQ374" s="13"/>
      <c r="ER374" s="13"/>
      <c r="ES374" s="13"/>
      <c r="ET374" s="13"/>
      <c r="EU374" s="13"/>
      <c r="EV374" s="13"/>
      <c r="EW374" s="20"/>
    </row>
    <row r="375" spans="1:153" s="3" customFormat="1" ht="34.5" x14ac:dyDescent="0.4">
      <c r="A375" s="124">
        <v>7598252101079</v>
      </c>
      <c r="B375" s="51" t="s">
        <v>52</v>
      </c>
      <c r="C375" s="51" t="s">
        <v>56</v>
      </c>
      <c r="D3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5" s="118" t="s">
        <v>891</v>
      </c>
      <c r="F375" s="75" t="s">
        <v>537</v>
      </c>
      <c r="G3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5" s="77">
        <v>137</v>
      </c>
      <c r="J375" s="52">
        <v>7.1222200000000004</v>
      </c>
      <c r="K375" s="53">
        <f>Tabla3[[#This Row],[PRECIOS]]-Tabla3[[#This Row],[PRECIOS]]*10%</f>
        <v>6.4099979999999999</v>
      </c>
      <c r="L375" s="101"/>
      <c r="M375" s="54"/>
      <c r="N375" s="55">
        <f>IFERROR(Tabla3[[#This Row],[PRECIOS]]-Tabla3[[#This Row],[PRECIOS]]*Tabla3[[#This Row],[% PRODUCTO]]," ")</f>
        <v>7.1222200000000004</v>
      </c>
      <c r="O375" s="54"/>
      <c r="P375" s="55">
        <f>IFERROR(Tabla3[[#This Row],[OCULTAR2]]-Tabla3[[#This Row],[OCULTAR2]]*Tabla3[[#This Row],[% LÍNEA]]," ")</f>
        <v>7.1222200000000004</v>
      </c>
      <c r="Q375" s="56">
        <f>IFERROR(Tabla3[[#This Row],[% PRODUCTO]]+Tabla3[[#This Row],[% LÍNEA]]," ")</f>
        <v>0</v>
      </c>
      <c r="R375" s="53">
        <f>Tabla3[[#This Row],[OCULTAR3]]</f>
        <v>7.1222200000000004</v>
      </c>
      <c r="S375" s="53">
        <f>Tabla3[[#This Row],[PRECIO SIN %]]-Tabla3[[#This Row],[PRECIO SIN %]]*10%</f>
        <v>6.4099979999999999</v>
      </c>
      <c r="T375" s="80">
        <f>(Tabla3[[#This Row],[PRECIO CON DESCT.]]-(Tabla3[[#This Row],[PRECIO CON DESCT.]]*$T$6))</f>
        <v>4.0382987400000001</v>
      </c>
      <c r="U375" s="96"/>
      <c r="V375" s="94">
        <f>Tabla3[[#This Row],[PRECIO %      en $]]*Tabla3[[#This Row],[PEDIDO ]]</f>
        <v>0</v>
      </c>
      <c r="W375" s="57">
        <f>Tabla3[[#This Row],[PRECIO CON DESCT.]]*Tabla3[[#This Row],[PEDIDO ]]</f>
        <v>0</v>
      </c>
      <c r="X375" s="58">
        <f>Tabla3[[#This Row],[PRECIO SIN %]]*Tabla3[[#This Row],[PEDIDO ]]</f>
        <v>0</v>
      </c>
      <c r="Y375" s="28"/>
      <c r="Z375" s="28"/>
      <c r="AA375" s="28"/>
      <c r="AB375" s="28"/>
      <c r="AC375" s="28"/>
      <c r="AD375" s="28"/>
      <c r="AE375" s="28"/>
      <c r="AF375" s="28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13"/>
      <c r="EI375" s="13"/>
      <c r="EJ375" s="13"/>
      <c r="EK375" s="13"/>
      <c r="EL375" s="13"/>
      <c r="EM375" s="13"/>
      <c r="EN375" s="13"/>
      <c r="EO375" s="13"/>
      <c r="EP375" s="13"/>
      <c r="EQ375" s="13"/>
      <c r="ER375" s="13"/>
      <c r="ES375" s="13"/>
      <c r="ET375" s="13"/>
      <c r="EU375" s="13"/>
      <c r="EV375" s="13"/>
      <c r="EW375" s="20"/>
    </row>
    <row r="376" spans="1:153" s="3" customFormat="1" ht="34.5" x14ac:dyDescent="0.4">
      <c r="A376" s="125">
        <v>8906012342782</v>
      </c>
      <c r="B376" s="59" t="s">
        <v>52</v>
      </c>
      <c r="C376" s="59" t="s">
        <v>65</v>
      </c>
      <c r="D3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6" s="119" t="s">
        <v>892</v>
      </c>
      <c r="F376" s="76" t="s">
        <v>537</v>
      </c>
      <c r="G3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6" s="78">
        <v>1</v>
      </c>
      <c r="J376" s="52">
        <v>4.4444400000000002</v>
      </c>
      <c r="K376" s="60">
        <f>Tabla3[[#This Row],[PRECIOS]]-Tabla3[[#This Row],[PRECIOS]]*10%</f>
        <v>3.9999960000000003</v>
      </c>
      <c r="L376" s="101"/>
      <c r="M376" s="61"/>
      <c r="N376" s="55">
        <f>IFERROR(Tabla3[[#This Row],[PRECIOS]]-Tabla3[[#This Row],[PRECIOS]]*Tabla3[[#This Row],[% PRODUCTO]]," ")</f>
        <v>4.4444400000000002</v>
      </c>
      <c r="O376" s="61"/>
      <c r="P376" s="55">
        <f>IFERROR(Tabla3[[#This Row],[OCULTAR2]]-Tabla3[[#This Row],[OCULTAR2]]*Tabla3[[#This Row],[% LÍNEA]]," ")</f>
        <v>4.4444400000000002</v>
      </c>
      <c r="Q376" s="56">
        <f>IFERROR(Tabla3[[#This Row],[% PRODUCTO]]+Tabla3[[#This Row],[% LÍNEA]]," ")</f>
        <v>0</v>
      </c>
      <c r="R376" s="60">
        <f>Tabla3[[#This Row],[OCULTAR3]]</f>
        <v>4.4444400000000002</v>
      </c>
      <c r="S376" s="60">
        <f>Tabla3[[#This Row],[PRECIO SIN %]]-Tabla3[[#This Row],[PRECIO SIN %]]*10%</f>
        <v>3.9999960000000003</v>
      </c>
      <c r="T376" s="80">
        <f>(Tabla3[[#This Row],[PRECIO CON DESCT.]]-(Tabla3[[#This Row],[PRECIO CON DESCT.]]*$T$6))</f>
        <v>2.5199974800000002</v>
      </c>
      <c r="U376" s="96"/>
      <c r="V376" s="94">
        <f>Tabla3[[#This Row],[PRECIO %      en $]]*Tabla3[[#This Row],[PEDIDO ]]</f>
        <v>0</v>
      </c>
      <c r="W376" s="57">
        <f>Tabla3[[#This Row],[PRECIO CON DESCT.]]*Tabla3[[#This Row],[PEDIDO ]]</f>
        <v>0</v>
      </c>
      <c r="X376" s="58">
        <f>Tabla3[[#This Row],[PRECIO SIN %]]*Tabla3[[#This Row],[PEDIDO ]]</f>
        <v>0</v>
      </c>
      <c r="Y376" s="28"/>
      <c r="Z376" s="28"/>
      <c r="AA376" s="28"/>
      <c r="AB376" s="28"/>
      <c r="AC376" s="28"/>
      <c r="AD376" s="28"/>
      <c r="AE376" s="28"/>
      <c r="AF376" s="28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13"/>
      <c r="EI376" s="13"/>
      <c r="EJ376" s="13"/>
      <c r="EK376" s="13"/>
      <c r="EL376" s="13"/>
      <c r="EM376" s="13"/>
      <c r="EN376" s="13"/>
      <c r="EO376" s="13"/>
      <c r="EP376" s="13"/>
      <c r="EQ376" s="13"/>
      <c r="ER376" s="13"/>
      <c r="ES376" s="13"/>
      <c r="ET376" s="13"/>
      <c r="EU376" s="13"/>
      <c r="EV376" s="13"/>
      <c r="EW376" s="20"/>
    </row>
    <row r="377" spans="1:153" s="3" customFormat="1" ht="34.5" x14ac:dyDescent="0.4">
      <c r="A377" s="124">
        <v>9780201379624</v>
      </c>
      <c r="B377" s="51" t="s">
        <v>52</v>
      </c>
      <c r="C377" s="51" t="s">
        <v>92</v>
      </c>
      <c r="D3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7" s="118" t="s">
        <v>893</v>
      </c>
      <c r="F377" s="75" t="s">
        <v>537</v>
      </c>
      <c r="G3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7" s="77">
        <v>110</v>
      </c>
      <c r="J377" s="52">
        <v>4.8333300000000001</v>
      </c>
      <c r="K377" s="53">
        <f>Tabla3[[#This Row],[PRECIOS]]-Tabla3[[#This Row],[PRECIOS]]*10%</f>
        <v>4.3499970000000001</v>
      </c>
      <c r="L377" s="101"/>
      <c r="M377" s="54"/>
      <c r="N377" s="55">
        <f>IFERROR(Tabla3[[#This Row],[PRECIOS]]-Tabla3[[#This Row],[PRECIOS]]*Tabla3[[#This Row],[% PRODUCTO]]," ")</f>
        <v>4.8333300000000001</v>
      </c>
      <c r="O377" s="54"/>
      <c r="P377" s="55">
        <f>IFERROR(Tabla3[[#This Row],[OCULTAR2]]-Tabla3[[#This Row],[OCULTAR2]]*Tabla3[[#This Row],[% LÍNEA]]," ")</f>
        <v>4.8333300000000001</v>
      </c>
      <c r="Q377" s="56">
        <f>IFERROR(Tabla3[[#This Row],[% PRODUCTO]]+Tabla3[[#This Row],[% LÍNEA]]," ")</f>
        <v>0</v>
      </c>
      <c r="R377" s="53">
        <f>Tabla3[[#This Row],[OCULTAR3]]</f>
        <v>4.8333300000000001</v>
      </c>
      <c r="S377" s="53">
        <f>Tabla3[[#This Row],[PRECIO SIN %]]-Tabla3[[#This Row],[PRECIO SIN %]]*10%</f>
        <v>4.3499970000000001</v>
      </c>
      <c r="T377" s="80">
        <f>(Tabla3[[#This Row],[PRECIO CON DESCT.]]-(Tabla3[[#This Row],[PRECIO CON DESCT.]]*$T$6))</f>
        <v>2.7404981099999999</v>
      </c>
      <c r="U377" s="96"/>
      <c r="V377" s="94">
        <f>Tabla3[[#This Row],[PRECIO %      en $]]*Tabla3[[#This Row],[PEDIDO ]]</f>
        <v>0</v>
      </c>
      <c r="W377" s="57">
        <f>Tabla3[[#This Row],[PRECIO CON DESCT.]]*Tabla3[[#This Row],[PEDIDO ]]</f>
        <v>0</v>
      </c>
      <c r="X377" s="58">
        <f>Tabla3[[#This Row],[PRECIO SIN %]]*Tabla3[[#This Row],[PEDIDO ]]</f>
        <v>0</v>
      </c>
      <c r="Y377" s="28"/>
      <c r="Z377" s="28"/>
      <c r="AA377" s="28"/>
      <c r="AB377" s="28"/>
      <c r="AC377" s="28"/>
      <c r="AD377" s="28"/>
      <c r="AE377" s="28"/>
      <c r="AF377" s="28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3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13"/>
      <c r="EI377" s="13"/>
      <c r="EJ377" s="13"/>
      <c r="EK377" s="13"/>
      <c r="EL377" s="13"/>
      <c r="EM377" s="13"/>
      <c r="EN377" s="13"/>
      <c r="EO377" s="13"/>
      <c r="EP377" s="13"/>
      <c r="EQ377" s="13"/>
      <c r="ER377" s="13"/>
      <c r="ES377" s="13"/>
      <c r="ET377" s="13"/>
      <c r="EU377" s="13"/>
      <c r="EV377" s="13"/>
      <c r="EW377" s="20"/>
    </row>
    <row r="378" spans="1:153" s="3" customFormat="1" ht="34.5" x14ac:dyDescent="0.4">
      <c r="A378" s="125">
        <v>652931974297</v>
      </c>
      <c r="B378" s="59" t="s">
        <v>52</v>
      </c>
      <c r="C378" s="59" t="s">
        <v>90</v>
      </c>
      <c r="D3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8" s="119" t="s">
        <v>894</v>
      </c>
      <c r="F378" s="76" t="s">
        <v>537</v>
      </c>
      <c r="G3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8" s="78">
        <v>90</v>
      </c>
      <c r="J378" s="52">
        <v>0.72221999999999997</v>
      </c>
      <c r="K378" s="60">
        <f>Tabla3[[#This Row],[PRECIOS]]-Tabla3[[#This Row],[PRECIOS]]*10%</f>
        <v>0.64999799999999996</v>
      </c>
      <c r="L378" s="101"/>
      <c r="M378" s="61"/>
      <c r="N378" s="55">
        <f>IFERROR(Tabla3[[#This Row],[PRECIOS]]-Tabla3[[#This Row],[PRECIOS]]*Tabla3[[#This Row],[% PRODUCTO]]," ")</f>
        <v>0.72221999999999997</v>
      </c>
      <c r="O378" s="61"/>
      <c r="P378" s="55">
        <f>IFERROR(Tabla3[[#This Row],[OCULTAR2]]-Tabla3[[#This Row],[OCULTAR2]]*Tabla3[[#This Row],[% LÍNEA]]," ")</f>
        <v>0.72221999999999997</v>
      </c>
      <c r="Q378" s="56">
        <f>IFERROR(Tabla3[[#This Row],[% PRODUCTO]]+Tabla3[[#This Row],[% LÍNEA]]," ")</f>
        <v>0</v>
      </c>
      <c r="R378" s="60">
        <f>Tabla3[[#This Row],[OCULTAR3]]</f>
        <v>0.72221999999999997</v>
      </c>
      <c r="S378" s="60">
        <f>Tabla3[[#This Row],[PRECIO SIN %]]-Tabla3[[#This Row],[PRECIO SIN %]]*10%</f>
        <v>0.64999799999999996</v>
      </c>
      <c r="T378" s="80">
        <f>(Tabla3[[#This Row],[PRECIO CON DESCT.]]-(Tabla3[[#This Row],[PRECIO CON DESCT.]]*$T$6))</f>
        <v>0.40949873999999997</v>
      </c>
      <c r="U378" s="96"/>
      <c r="V378" s="94">
        <f>Tabla3[[#This Row],[PRECIO %      en $]]*Tabla3[[#This Row],[PEDIDO ]]</f>
        <v>0</v>
      </c>
      <c r="W378" s="57">
        <f>Tabla3[[#This Row],[PRECIO CON DESCT.]]*Tabla3[[#This Row],[PEDIDO ]]</f>
        <v>0</v>
      </c>
      <c r="X378" s="58">
        <f>Tabla3[[#This Row],[PRECIO SIN %]]*Tabla3[[#This Row],[PEDIDO ]]</f>
        <v>0</v>
      </c>
      <c r="Y378" s="28"/>
      <c r="Z378" s="28"/>
      <c r="AA378" s="28"/>
      <c r="AB378" s="28"/>
      <c r="AC378" s="28"/>
      <c r="AD378" s="28"/>
      <c r="AE378" s="28"/>
      <c r="AF378" s="28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20"/>
    </row>
    <row r="379" spans="1:153" s="3" customFormat="1" ht="34.5" x14ac:dyDescent="0.4">
      <c r="A379" s="124">
        <v>7707236123499</v>
      </c>
      <c r="B379" s="51" t="s">
        <v>52</v>
      </c>
      <c r="C379" s="51" t="s">
        <v>55</v>
      </c>
      <c r="D3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9" s="118" t="s">
        <v>895</v>
      </c>
      <c r="F379" s="75" t="s">
        <v>537</v>
      </c>
      <c r="G3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9" s="77">
        <v>594</v>
      </c>
      <c r="J379" s="52">
        <v>1.75556</v>
      </c>
      <c r="K379" s="53">
        <f>Tabla3[[#This Row],[PRECIOS]]-Tabla3[[#This Row],[PRECIOS]]*10%</f>
        <v>1.580004</v>
      </c>
      <c r="L379" s="101"/>
      <c r="M379" s="54"/>
      <c r="N379" s="55">
        <f>IFERROR(Tabla3[[#This Row],[PRECIOS]]-Tabla3[[#This Row],[PRECIOS]]*Tabla3[[#This Row],[% PRODUCTO]]," ")</f>
        <v>1.75556</v>
      </c>
      <c r="O379" s="54"/>
      <c r="P379" s="55">
        <f>IFERROR(Tabla3[[#This Row],[OCULTAR2]]-Tabla3[[#This Row],[OCULTAR2]]*Tabla3[[#This Row],[% LÍNEA]]," ")</f>
        <v>1.75556</v>
      </c>
      <c r="Q379" s="56">
        <f>IFERROR(Tabla3[[#This Row],[% PRODUCTO]]+Tabla3[[#This Row],[% LÍNEA]]," ")</f>
        <v>0</v>
      </c>
      <c r="R379" s="53">
        <f>Tabla3[[#This Row],[OCULTAR3]]</f>
        <v>1.75556</v>
      </c>
      <c r="S379" s="53">
        <f>Tabla3[[#This Row],[PRECIO SIN %]]-Tabla3[[#This Row],[PRECIO SIN %]]*10%</f>
        <v>1.580004</v>
      </c>
      <c r="T379" s="80">
        <f>(Tabla3[[#This Row],[PRECIO CON DESCT.]]-(Tabla3[[#This Row],[PRECIO CON DESCT.]]*$T$6))</f>
        <v>0.99540251999999996</v>
      </c>
      <c r="U379" s="96"/>
      <c r="V379" s="94">
        <f>Tabla3[[#This Row],[PRECIO %      en $]]*Tabla3[[#This Row],[PEDIDO ]]</f>
        <v>0</v>
      </c>
      <c r="W379" s="57">
        <f>Tabla3[[#This Row],[PRECIO CON DESCT.]]*Tabla3[[#This Row],[PEDIDO ]]</f>
        <v>0</v>
      </c>
      <c r="X379" s="58">
        <f>Tabla3[[#This Row],[PRECIO SIN %]]*Tabla3[[#This Row],[PEDIDO ]]</f>
        <v>0</v>
      </c>
      <c r="Y379" s="28"/>
      <c r="Z379" s="28"/>
      <c r="AA379" s="28"/>
      <c r="AB379" s="28"/>
      <c r="AC379" s="28"/>
      <c r="AD379" s="28"/>
      <c r="AE379" s="28"/>
      <c r="AF379" s="28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/>
      <c r="EP379" s="13"/>
      <c r="EQ379" s="13"/>
      <c r="ER379" s="13"/>
      <c r="ES379" s="13"/>
      <c r="ET379" s="13"/>
      <c r="EU379" s="13"/>
      <c r="EV379" s="13"/>
      <c r="EW379" s="20"/>
    </row>
    <row r="380" spans="1:153" s="8" customFormat="1" ht="34.5" x14ac:dyDescent="0.45">
      <c r="A380" s="125">
        <v>6921875010915</v>
      </c>
      <c r="B380" s="59" t="s">
        <v>52</v>
      </c>
      <c r="C380" s="59" t="s">
        <v>72</v>
      </c>
      <c r="D3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0" s="119" t="s">
        <v>896</v>
      </c>
      <c r="F380" s="76" t="s">
        <v>537</v>
      </c>
      <c r="G3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0" s="78">
        <v>6</v>
      </c>
      <c r="J380" s="52">
        <v>1.6555599999999999</v>
      </c>
      <c r="K380" s="60">
        <f>Tabla3[[#This Row],[PRECIOS]]-Tabla3[[#This Row],[PRECIOS]]*10%</f>
        <v>1.4900039999999999</v>
      </c>
      <c r="L380" s="101"/>
      <c r="M380" s="61"/>
      <c r="N380" s="55">
        <f>IFERROR(Tabla3[[#This Row],[PRECIOS]]-Tabla3[[#This Row],[PRECIOS]]*Tabla3[[#This Row],[% PRODUCTO]]," ")</f>
        <v>1.6555599999999999</v>
      </c>
      <c r="O380" s="61"/>
      <c r="P380" s="55">
        <f>IFERROR(Tabla3[[#This Row],[OCULTAR2]]-Tabla3[[#This Row],[OCULTAR2]]*Tabla3[[#This Row],[% LÍNEA]]," ")</f>
        <v>1.6555599999999999</v>
      </c>
      <c r="Q380" s="56">
        <f>IFERROR(Tabla3[[#This Row],[% PRODUCTO]]+Tabla3[[#This Row],[% LÍNEA]]," ")</f>
        <v>0</v>
      </c>
      <c r="R380" s="60">
        <f>Tabla3[[#This Row],[OCULTAR3]]</f>
        <v>1.6555599999999999</v>
      </c>
      <c r="S380" s="60">
        <f>Tabla3[[#This Row],[PRECIO SIN %]]-Tabla3[[#This Row],[PRECIO SIN %]]*10%</f>
        <v>1.4900039999999999</v>
      </c>
      <c r="T380" s="80">
        <f>(Tabla3[[#This Row],[PRECIO CON DESCT.]]-(Tabla3[[#This Row],[PRECIO CON DESCT.]]*$T$6))</f>
        <v>0.93870251999999998</v>
      </c>
      <c r="U380" s="96"/>
      <c r="V380" s="94">
        <f>Tabla3[[#This Row],[PRECIO %      en $]]*Tabla3[[#This Row],[PEDIDO ]]</f>
        <v>0</v>
      </c>
      <c r="W380" s="57">
        <f>Tabla3[[#This Row],[PRECIO CON DESCT.]]*Tabla3[[#This Row],[PEDIDO ]]</f>
        <v>0</v>
      </c>
      <c r="X380" s="58">
        <f>Tabla3[[#This Row],[PRECIO SIN %]]*Tabla3[[#This Row],[PEDIDO ]]</f>
        <v>0</v>
      </c>
      <c r="Y380" s="29"/>
      <c r="Z380" s="29"/>
      <c r="AA380" s="29"/>
      <c r="AB380" s="29"/>
      <c r="AC380" s="29"/>
      <c r="AD380" s="29"/>
      <c r="AE380" s="29"/>
      <c r="AF380" s="29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6"/>
      <c r="CC380" s="16"/>
      <c r="CD380" s="16"/>
      <c r="CE380" s="16"/>
      <c r="CF380" s="16"/>
      <c r="CG380" s="16"/>
      <c r="CH380" s="16"/>
      <c r="CI380" s="16"/>
      <c r="CJ380" s="16"/>
      <c r="CK380" s="16"/>
      <c r="CL380" s="16"/>
      <c r="CM380" s="16"/>
      <c r="CN380" s="16"/>
      <c r="CO380" s="16"/>
      <c r="CP380" s="16"/>
      <c r="CQ380" s="16"/>
      <c r="CR380" s="16"/>
      <c r="CS380" s="16"/>
      <c r="CT380" s="16"/>
      <c r="CU380" s="16"/>
      <c r="CV380" s="16"/>
      <c r="CW380" s="16"/>
      <c r="CX380" s="16"/>
      <c r="CY380" s="16"/>
      <c r="CZ380" s="16"/>
      <c r="DA380" s="16"/>
      <c r="DB380" s="16"/>
      <c r="DC380" s="16"/>
      <c r="DD380" s="16"/>
      <c r="DE380" s="16"/>
      <c r="DF380" s="16"/>
      <c r="DG380" s="16"/>
      <c r="DH380" s="16"/>
      <c r="DI380" s="16"/>
      <c r="DJ380" s="16"/>
      <c r="DK380" s="16"/>
      <c r="DL380" s="16"/>
      <c r="DM380" s="16"/>
      <c r="DN380" s="16"/>
      <c r="DO380" s="16"/>
      <c r="DP380" s="16"/>
      <c r="DQ380" s="16"/>
      <c r="DR380" s="16"/>
      <c r="DS380" s="16"/>
      <c r="DT380" s="16"/>
      <c r="DU380" s="16"/>
      <c r="DV380" s="16"/>
      <c r="DW380" s="16"/>
      <c r="DX380" s="16"/>
      <c r="DY380" s="16"/>
      <c r="DZ380" s="16"/>
      <c r="EA380" s="16"/>
      <c r="EB380" s="16"/>
      <c r="EC380" s="16"/>
      <c r="ED380" s="16"/>
      <c r="EE380" s="16"/>
      <c r="EF380" s="16"/>
      <c r="EG380" s="16"/>
      <c r="EH380" s="16"/>
      <c r="EI380" s="16"/>
      <c r="EJ380" s="16"/>
      <c r="EK380" s="16"/>
      <c r="EL380" s="16"/>
      <c r="EM380" s="16"/>
      <c r="EN380" s="16"/>
      <c r="EO380" s="16"/>
      <c r="EP380" s="16"/>
      <c r="EQ380" s="16"/>
      <c r="ER380" s="16"/>
      <c r="ES380" s="16"/>
      <c r="ET380" s="16"/>
      <c r="EU380" s="16"/>
      <c r="EV380" s="16"/>
      <c r="EW380" s="25"/>
    </row>
    <row r="381" spans="1:153" s="3" customFormat="1" ht="34.5" x14ac:dyDescent="0.4">
      <c r="A381" s="124">
        <v>8904187884694</v>
      </c>
      <c r="B381" s="51" t="s">
        <v>52</v>
      </c>
      <c r="C381" s="51" t="s">
        <v>63</v>
      </c>
      <c r="D3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1" s="118" t="s">
        <v>897</v>
      </c>
      <c r="F381" s="75" t="s">
        <v>537</v>
      </c>
      <c r="G3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1" s="77">
        <v>3</v>
      </c>
      <c r="J381" s="52">
        <v>5.9777800000000001</v>
      </c>
      <c r="K381" s="53">
        <f>Tabla3[[#This Row],[PRECIOS]]-Tabla3[[#This Row],[PRECIOS]]*10%</f>
        <v>5.3800020000000002</v>
      </c>
      <c r="L381" s="101"/>
      <c r="M381" s="54"/>
      <c r="N381" s="55">
        <f>IFERROR(Tabla3[[#This Row],[PRECIOS]]-Tabla3[[#This Row],[PRECIOS]]*Tabla3[[#This Row],[% PRODUCTO]]," ")</f>
        <v>5.9777800000000001</v>
      </c>
      <c r="O381" s="54"/>
      <c r="P381" s="55">
        <f>IFERROR(Tabla3[[#This Row],[OCULTAR2]]-Tabla3[[#This Row],[OCULTAR2]]*Tabla3[[#This Row],[% LÍNEA]]," ")</f>
        <v>5.9777800000000001</v>
      </c>
      <c r="Q381" s="56">
        <f>IFERROR(Tabla3[[#This Row],[% PRODUCTO]]+Tabla3[[#This Row],[% LÍNEA]]," ")</f>
        <v>0</v>
      </c>
      <c r="R381" s="53">
        <f>Tabla3[[#This Row],[OCULTAR3]]</f>
        <v>5.9777800000000001</v>
      </c>
      <c r="S381" s="53">
        <f>Tabla3[[#This Row],[PRECIO SIN %]]-Tabla3[[#This Row],[PRECIO SIN %]]*10%</f>
        <v>5.3800020000000002</v>
      </c>
      <c r="T381" s="80">
        <f>(Tabla3[[#This Row],[PRECIO CON DESCT.]]-(Tabla3[[#This Row],[PRECIO CON DESCT.]]*$T$6))</f>
        <v>3.3894012600000001</v>
      </c>
      <c r="U381" s="96"/>
      <c r="V381" s="94">
        <f>Tabla3[[#This Row],[PRECIO %      en $]]*Tabla3[[#This Row],[PEDIDO ]]</f>
        <v>0</v>
      </c>
      <c r="W381" s="57">
        <f>Tabla3[[#This Row],[PRECIO CON DESCT.]]*Tabla3[[#This Row],[PEDIDO ]]</f>
        <v>0</v>
      </c>
      <c r="X381" s="58">
        <f>Tabla3[[#This Row],[PRECIO SIN %]]*Tabla3[[#This Row],[PEDIDO ]]</f>
        <v>0</v>
      </c>
      <c r="Y381" s="28"/>
      <c r="Z381" s="28"/>
      <c r="AA381" s="28"/>
      <c r="AB381" s="28"/>
      <c r="AC381" s="28"/>
      <c r="AD381" s="28"/>
      <c r="AE381" s="28"/>
      <c r="AF381" s="28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20"/>
    </row>
    <row r="382" spans="1:153" s="3" customFormat="1" ht="34.5" x14ac:dyDescent="0.4">
      <c r="A382" s="125">
        <v>75971298</v>
      </c>
      <c r="B382" s="59" t="s">
        <v>52</v>
      </c>
      <c r="C382" s="59" t="s">
        <v>67</v>
      </c>
      <c r="D3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2" s="119" t="s">
        <v>898</v>
      </c>
      <c r="F382" s="76" t="s">
        <v>537</v>
      </c>
      <c r="G3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2" s="78">
        <v>41</v>
      </c>
      <c r="J382" s="52">
        <v>7.8666700000000001</v>
      </c>
      <c r="K382" s="60">
        <f>Tabla3[[#This Row],[PRECIOS]]-Tabla3[[#This Row],[PRECIOS]]*10%</f>
        <v>7.0800029999999996</v>
      </c>
      <c r="L382" s="101"/>
      <c r="M382" s="61"/>
      <c r="N382" s="55">
        <f>IFERROR(Tabla3[[#This Row],[PRECIOS]]-Tabla3[[#This Row],[PRECIOS]]*Tabla3[[#This Row],[% PRODUCTO]]," ")</f>
        <v>7.8666700000000001</v>
      </c>
      <c r="O382" s="61"/>
      <c r="P382" s="55">
        <f>IFERROR(Tabla3[[#This Row],[OCULTAR2]]-Tabla3[[#This Row],[OCULTAR2]]*Tabla3[[#This Row],[% LÍNEA]]," ")</f>
        <v>7.8666700000000001</v>
      </c>
      <c r="Q382" s="56">
        <f>IFERROR(Tabla3[[#This Row],[% PRODUCTO]]+Tabla3[[#This Row],[% LÍNEA]]," ")</f>
        <v>0</v>
      </c>
      <c r="R382" s="60">
        <f>Tabla3[[#This Row],[OCULTAR3]]</f>
        <v>7.8666700000000001</v>
      </c>
      <c r="S382" s="60">
        <f>Tabla3[[#This Row],[PRECIO SIN %]]-Tabla3[[#This Row],[PRECIO SIN %]]*10%</f>
        <v>7.0800029999999996</v>
      </c>
      <c r="T382" s="80">
        <f>(Tabla3[[#This Row],[PRECIO CON DESCT.]]-(Tabla3[[#This Row],[PRECIO CON DESCT.]]*$T$6))</f>
        <v>4.46040189</v>
      </c>
      <c r="U382" s="96"/>
      <c r="V382" s="94">
        <f>Tabla3[[#This Row],[PRECIO %      en $]]*Tabla3[[#This Row],[PEDIDO ]]</f>
        <v>0</v>
      </c>
      <c r="W382" s="57">
        <f>Tabla3[[#This Row],[PRECIO CON DESCT.]]*Tabla3[[#This Row],[PEDIDO ]]</f>
        <v>0</v>
      </c>
      <c r="X382" s="58">
        <f>Tabla3[[#This Row],[PRECIO SIN %]]*Tabla3[[#This Row],[PEDIDO ]]</f>
        <v>0</v>
      </c>
      <c r="Y382" s="28"/>
      <c r="Z382" s="28"/>
      <c r="AA382" s="28"/>
      <c r="AB382" s="28"/>
      <c r="AC382" s="28"/>
      <c r="AD382" s="28"/>
      <c r="AE382" s="28"/>
      <c r="AF382" s="28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20"/>
    </row>
    <row r="383" spans="1:153" s="3" customFormat="1" ht="34.5" x14ac:dyDescent="0.4">
      <c r="A383" s="124">
        <v>8906012340405</v>
      </c>
      <c r="B383" s="51" t="s">
        <v>52</v>
      </c>
      <c r="C383" s="51" t="s">
        <v>65</v>
      </c>
      <c r="D3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3" s="118" t="s">
        <v>899</v>
      </c>
      <c r="F383" s="75" t="s">
        <v>537</v>
      </c>
      <c r="G3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3" s="77">
        <v>228</v>
      </c>
      <c r="J383" s="52">
        <v>7.4222200000000003</v>
      </c>
      <c r="K383" s="53">
        <f>Tabla3[[#This Row],[PRECIOS]]-Tabla3[[#This Row],[PRECIOS]]*10%</f>
        <v>6.6799980000000003</v>
      </c>
      <c r="L383" s="101"/>
      <c r="M383" s="54"/>
      <c r="N383" s="55">
        <f>IFERROR(Tabla3[[#This Row],[PRECIOS]]-Tabla3[[#This Row],[PRECIOS]]*Tabla3[[#This Row],[% PRODUCTO]]," ")</f>
        <v>7.4222200000000003</v>
      </c>
      <c r="O383" s="54"/>
      <c r="P383" s="55">
        <f>IFERROR(Tabla3[[#This Row],[OCULTAR2]]-Tabla3[[#This Row],[OCULTAR2]]*Tabla3[[#This Row],[% LÍNEA]]," ")</f>
        <v>7.4222200000000003</v>
      </c>
      <c r="Q383" s="56">
        <f>IFERROR(Tabla3[[#This Row],[% PRODUCTO]]+Tabla3[[#This Row],[% LÍNEA]]," ")</f>
        <v>0</v>
      </c>
      <c r="R383" s="53">
        <f>Tabla3[[#This Row],[OCULTAR3]]</f>
        <v>7.4222200000000003</v>
      </c>
      <c r="S383" s="53">
        <f>Tabla3[[#This Row],[PRECIO SIN %]]-Tabla3[[#This Row],[PRECIO SIN %]]*10%</f>
        <v>6.6799980000000003</v>
      </c>
      <c r="T383" s="80">
        <f>(Tabla3[[#This Row],[PRECIO CON DESCT.]]-(Tabla3[[#This Row],[PRECIO CON DESCT.]]*$T$6))</f>
        <v>4.2083987399999998</v>
      </c>
      <c r="U383" s="96"/>
      <c r="V383" s="94">
        <f>Tabla3[[#This Row],[PRECIO %      en $]]*Tabla3[[#This Row],[PEDIDO ]]</f>
        <v>0</v>
      </c>
      <c r="W383" s="57">
        <f>Tabla3[[#This Row],[PRECIO CON DESCT.]]*Tabla3[[#This Row],[PEDIDO ]]</f>
        <v>0</v>
      </c>
      <c r="X383" s="58">
        <f>Tabla3[[#This Row],[PRECIO SIN %]]*Tabla3[[#This Row],[PEDIDO ]]</f>
        <v>0</v>
      </c>
      <c r="Y383" s="28"/>
      <c r="Z383" s="28"/>
      <c r="AA383" s="28"/>
      <c r="AB383" s="28"/>
      <c r="AC383" s="28"/>
      <c r="AD383" s="28"/>
      <c r="AE383" s="28"/>
      <c r="AF383" s="28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20"/>
    </row>
    <row r="384" spans="1:153" s="3" customFormat="1" ht="34.5" x14ac:dyDescent="0.4">
      <c r="A384" s="125">
        <v>7707236121549</v>
      </c>
      <c r="B384" s="59" t="s">
        <v>52</v>
      </c>
      <c r="C384" s="59" t="s">
        <v>55</v>
      </c>
      <c r="D3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4" s="119" t="s">
        <v>900</v>
      </c>
      <c r="F384" s="76" t="s">
        <v>537</v>
      </c>
      <c r="G3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4" s="78">
        <v>149</v>
      </c>
      <c r="J384" s="52">
        <v>11.94444</v>
      </c>
      <c r="K384" s="60">
        <f>Tabla3[[#This Row],[PRECIOS]]-Tabla3[[#This Row],[PRECIOS]]*10%</f>
        <v>10.749995999999999</v>
      </c>
      <c r="L384" s="101"/>
      <c r="M384" s="61"/>
      <c r="N384" s="55">
        <f>IFERROR(Tabla3[[#This Row],[PRECIOS]]-Tabla3[[#This Row],[PRECIOS]]*Tabla3[[#This Row],[% PRODUCTO]]," ")</f>
        <v>11.94444</v>
      </c>
      <c r="O384" s="61"/>
      <c r="P384" s="55">
        <f>IFERROR(Tabla3[[#This Row],[OCULTAR2]]-Tabla3[[#This Row],[OCULTAR2]]*Tabla3[[#This Row],[% LÍNEA]]," ")</f>
        <v>11.94444</v>
      </c>
      <c r="Q384" s="56">
        <f>IFERROR(Tabla3[[#This Row],[% PRODUCTO]]+Tabla3[[#This Row],[% LÍNEA]]," ")</f>
        <v>0</v>
      </c>
      <c r="R384" s="60">
        <f>Tabla3[[#This Row],[OCULTAR3]]</f>
        <v>11.94444</v>
      </c>
      <c r="S384" s="60">
        <f>Tabla3[[#This Row],[PRECIO SIN %]]-Tabla3[[#This Row],[PRECIO SIN %]]*10%</f>
        <v>10.749995999999999</v>
      </c>
      <c r="T384" s="80">
        <f>(Tabla3[[#This Row],[PRECIO CON DESCT.]]-(Tabla3[[#This Row],[PRECIO CON DESCT.]]*$T$6))</f>
        <v>6.7724974800000002</v>
      </c>
      <c r="U384" s="96"/>
      <c r="V384" s="94">
        <f>Tabla3[[#This Row],[PRECIO %      en $]]*Tabla3[[#This Row],[PEDIDO ]]</f>
        <v>0</v>
      </c>
      <c r="W384" s="57">
        <f>Tabla3[[#This Row],[PRECIO CON DESCT.]]*Tabla3[[#This Row],[PEDIDO ]]</f>
        <v>0</v>
      </c>
      <c r="X384" s="58">
        <f>Tabla3[[#This Row],[PRECIO SIN %]]*Tabla3[[#This Row],[PEDIDO ]]</f>
        <v>0</v>
      </c>
      <c r="Y384" s="28"/>
      <c r="Z384" s="28"/>
      <c r="AA384" s="28"/>
      <c r="AB384" s="28"/>
      <c r="AC384" s="28"/>
      <c r="AD384" s="28"/>
      <c r="AE384" s="28"/>
      <c r="AF384" s="28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  <c r="EV384" s="13"/>
      <c r="EW384" s="20"/>
    </row>
    <row r="385" spans="1:153" s="3" customFormat="1" ht="34.5" x14ac:dyDescent="0.4">
      <c r="A385" s="124" t="s">
        <v>140</v>
      </c>
      <c r="B385" s="51" t="s">
        <v>52</v>
      </c>
      <c r="C385" s="51" t="s">
        <v>89</v>
      </c>
      <c r="D3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85" s="118" t="s">
        <v>901</v>
      </c>
      <c r="F385" s="75" t="s">
        <v>537</v>
      </c>
      <c r="G3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85" s="77">
        <v>418</v>
      </c>
      <c r="J385" s="52">
        <v>0.42221999999999998</v>
      </c>
      <c r="K385" s="53">
        <f>Tabla3[[#This Row],[PRECIOS]]-Tabla3[[#This Row],[PRECIOS]]*10%</f>
        <v>0.379998</v>
      </c>
      <c r="L385" s="101" t="s">
        <v>5327</v>
      </c>
      <c r="M385" s="54"/>
      <c r="N385" s="55">
        <f>IFERROR(Tabla3[[#This Row],[PRECIOS]]-Tabla3[[#This Row],[PRECIOS]]*Tabla3[[#This Row],[% PRODUCTO]]," ")</f>
        <v>0.42221999999999998</v>
      </c>
      <c r="O385" s="54"/>
      <c r="P385" s="55">
        <f>IFERROR(Tabla3[[#This Row],[OCULTAR2]]-Tabla3[[#This Row],[OCULTAR2]]*Tabla3[[#This Row],[% LÍNEA]]," ")</f>
        <v>0.42221999999999998</v>
      </c>
      <c r="Q385" s="56">
        <f>IFERROR(Tabla3[[#This Row],[% PRODUCTO]]+Tabla3[[#This Row],[% LÍNEA]]," ")</f>
        <v>0</v>
      </c>
      <c r="R385" s="53">
        <f>Tabla3[[#This Row],[OCULTAR3]]</f>
        <v>0.42221999999999998</v>
      </c>
      <c r="S385" s="53">
        <f>Tabla3[[#This Row],[PRECIO SIN %]]-Tabla3[[#This Row],[PRECIO SIN %]]*10%</f>
        <v>0.379998</v>
      </c>
      <c r="T385" s="80">
        <f>(Tabla3[[#This Row],[PRECIO CON DESCT.]]-(Tabla3[[#This Row],[PRECIO CON DESCT.]]*$T$6))</f>
        <v>0.23939874</v>
      </c>
      <c r="U385" s="96"/>
      <c r="V385" s="94">
        <f>Tabla3[[#This Row],[PRECIO %      en $]]*Tabla3[[#This Row],[PEDIDO ]]</f>
        <v>0</v>
      </c>
      <c r="W385" s="57">
        <f>Tabla3[[#This Row],[PRECIO CON DESCT.]]*Tabla3[[#This Row],[PEDIDO ]]</f>
        <v>0</v>
      </c>
      <c r="X385" s="58">
        <f>Tabla3[[#This Row],[PRECIO SIN %]]*Tabla3[[#This Row],[PEDIDO ]]</f>
        <v>0</v>
      </c>
      <c r="Y385" s="28"/>
      <c r="Z385" s="28"/>
      <c r="AA385" s="28"/>
      <c r="AB385" s="28"/>
      <c r="AC385" s="28"/>
      <c r="AD385" s="28"/>
      <c r="AE385" s="28"/>
      <c r="AF385" s="28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  <c r="DT385" s="13"/>
      <c r="DU385" s="13"/>
      <c r="DV385" s="13"/>
      <c r="DW385" s="13"/>
      <c r="DX385" s="13"/>
      <c r="DY385" s="13"/>
      <c r="DZ385" s="13"/>
      <c r="EA385" s="13"/>
      <c r="EB385" s="13"/>
      <c r="EC385" s="13"/>
      <c r="ED385" s="13"/>
      <c r="EE385" s="13"/>
      <c r="EF385" s="13"/>
      <c r="EG385" s="13"/>
      <c r="EH385" s="13"/>
      <c r="EI385" s="13"/>
      <c r="EJ385" s="13"/>
      <c r="EK385" s="13"/>
      <c r="EL385" s="13"/>
      <c r="EM385" s="13"/>
      <c r="EN385" s="13"/>
      <c r="EO385" s="13"/>
      <c r="EP385" s="13"/>
      <c r="EQ385" s="13"/>
      <c r="ER385" s="13"/>
      <c r="ES385" s="13"/>
      <c r="ET385" s="13"/>
      <c r="EU385" s="13"/>
      <c r="EV385" s="13"/>
      <c r="EW385" s="20"/>
    </row>
    <row r="386" spans="1:153" s="3" customFormat="1" ht="34.5" x14ac:dyDescent="0.4">
      <c r="A386" s="125">
        <v>7591619518367</v>
      </c>
      <c r="B386" s="59" t="s">
        <v>52</v>
      </c>
      <c r="C386" s="59" t="s">
        <v>141</v>
      </c>
      <c r="D3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6" s="119" t="s">
        <v>902</v>
      </c>
      <c r="F386" s="76" t="s">
        <v>537</v>
      </c>
      <c r="G3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3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386" s="78">
        <v>635</v>
      </c>
      <c r="J386" s="52">
        <v>7.5444399999999998</v>
      </c>
      <c r="K386" s="60">
        <f>Tabla3[[#This Row],[PRECIOS]]-Tabla3[[#This Row],[PRECIOS]]*10%</f>
        <v>6.7899959999999995</v>
      </c>
      <c r="L386" s="101"/>
      <c r="M386" s="61"/>
      <c r="N386" s="55">
        <f>IFERROR(Tabla3[[#This Row],[PRECIOS]]-Tabla3[[#This Row],[PRECIOS]]*Tabla3[[#This Row],[% PRODUCTO]]," ")</f>
        <v>7.5444399999999998</v>
      </c>
      <c r="O386" s="61">
        <v>0.03</v>
      </c>
      <c r="P386" s="55">
        <f>IFERROR(Tabla3[[#This Row],[OCULTAR2]]-Tabla3[[#This Row],[OCULTAR2]]*Tabla3[[#This Row],[% LÍNEA]]," ")</f>
        <v>7.3181067999999998</v>
      </c>
      <c r="Q386" s="56">
        <f>IFERROR(Tabla3[[#This Row],[% PRODUCTO]]+Tabla3[[#This Row],[% LÍNEA]]," ")</f>
        <v>0.03</v>
      </c>
      <c r="R386" s="60">
        <f>Tabla3[[#This Row],[OCULTAR3]]</f>
        <v>7.3181067999999998</v>
      </c>
      <c r="S386" s="60">
        <f>Tabla3[[#This Row],[PRECIO SIN %]]-Tabla3[[#This Row],[PRECIO SIN %]]*10%</f>
        <v>6.5862961200000001</v>
      </c>
      <c r="T386" s="80">
        <f>(Tabla3[[#This Row],[PRECIO CON DESCT.]]-(Tabla3[[#This Row],[PRECIO CON DESCT.]]*$T$6))</f>
        <v>4.1493665556000003</v>
      </c>
      <c r="U386" s="96"/>
      <c r="V386" s="94">
        <f>Tabla3[[#This Row],[PRECIO %      en $]]*Tabla3[[#This Row],[PEDIDO ]]</f>
        <v>0</v>
      </c>
      <c r="W386" s="57">
        <f>Tabla3[[#This Row],[PRECIO CON DESCT.]]*Tabla3[[#This Row],[PEDIDO ]]</f>
        <v>0</v>
      </c>
      <c r="X386" s="58">
        <f>Tabla3[[#This Row],[PRECIO SIN %]]*Tabla3[[#This Row],[PEDIDO ]]</f>
        <v>0</v>
      </c>
      <c r="Y386" s="28"/>
      <c r="Z386" s="28"/>
      <c r="AA386" s="28"/>
      <c r="AB386" s="28"/>
      <c r="AC386" s="28"/>
      <c r="AD386" s="28"/>
      <c r="AE386" s="28"/>
      <c r="AF386" s="28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13"/>
      <c r="EI386" s="13"/>
      <c r="EJ386" s="13"/>
      <c r="EK386" s="13"/>
      <c r="EL386" s="13"/>
      <c r="EM386" s="13"/>
      <c r="EN386" s="13"/>
      <c r="EO386" s="13"/>
      <c r="EP386" s="13"/>
      <c r="EQ386" s="13"/>
      <c r="ER386" s="13"/>
      <c r="ES386" s="13"/>
      <c r="ET386" s="13"/>
      <c r="EU386" s="13"/>
      <c r="EV386" s="13"/>
      <c r="EW386" s="20"/>
    </row>
    <row r="387" spans="1:153" s="3" customFormat="1" ht="34.5" x14ac:dyDescent="0.4">
      <c r="A387" s="124"/>
      <c r="B387" s="51" t="s">
        <v>52</v>
      </c>
      <c r="C387" s="51" t="s">
        <v>76</v>
      </c>
      <c r="D3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7" s="118" t="s">
        <v>903</v>
      </c>
      <c r="F387" s="75" t="s">
        <v>537</v>
      </c>
      <c r="G3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7" s="77">
        <v>125</v>
      </c>
      <c r="J387" s="52">
        <v>7.7777799999999999</v>
      </c>
      <c r="K387" s="53">
        <f>Tabla3[[#This Row],[PRECIOS]]-Tabla3[[#This Row],[PRECIOS]]*10%</f>
        <v>7.0000020000000003</v>
      </c>
      <c r="L387" s="101"/>
      <c r="M387" s="54"/>
      <c r="N387" s="55">
        <f>IFERROR(Tabla3[[#This Row],[PRECIOS]]-Tabla3[[#This Row],[PRECIOS]]*Tabla3[[#This Row],[% PRODUCTO]]," ")</f>
        <v>7.7777799999999999</v>
      </c>
      <c r="O387" s="54"/>
      <c r="P387" s="55">
        <f>IFERROR(Tabla3[[#This Row],[OCULTAR2]]-Tabla3[[#This Row],[OCULTAR2]]*Tabla3[[#This Row],[% LÍNEA]]," ")</f>
        <v>7.7777799999999999</v>
      </c>
      <c r="Q387" s="56">
        <f>IFERROR(Tabla3[[#This Row],[% PRODUCTO]]+Tabla3[[#This Row],[% LÍNEA]]," ")</f>
        <v>0</v>
      </c>
      <c r="R387" s="53">
        <f>Tabla3[[#This Row],[OCULTAR3]]</f>
        <v>7.7777799999999999</v>
      </c>
      <c r="S387" s="53">
        <f>Tabla3[[#This Row],[PRECIO SIN %]]-Tabla3[[#This Row],[PRECIO SIN %]]*10%</f>
        <v>7.0000020000000003</v>
      </c>
      <c r="T387" s="80">
        <f>(Tabla3[[#This Row],[PRECIO CON DESCT.]]-(Tabla3[[#This Row],[PRECIO CON DESCT.]]*$T$6))</f>
        <v>4.4100012599999996</v>
      </c>
      <c r="U387" s="96"/>
      <c r="V387" s="94">
        <f>Tabla3[[#This Row],[PRECIO %      en $]]*Tabla3[[#This Row],[PEDIDO ]]</f>
        <v>0</v>
      </c>
      <c r="W387" s="57">
        <f>Tabla3[[#This Row],[PRECIO CON DESCT.]]*Tabla3[[#This Row],[PEDIDO ]]</f>
        <v>0</v>
      </c>
      <c r="X387" s="58">
        <f>Tabla3[[#This Row],[PRECIO SIN %]]*Tabla3[[#This Row],[PEDIDO ]]</f>
        <v>0</v>
      </c>
      <c r="Y387" s="28"/>
      <c r="Z387" s="28"/>
      <c r="AA387" s="28"/>
      <c r="AB387" s="28"/>
      <c r="AC387" s="28"/>
      <c r="AD387" s="28"/>
      <c r="AE387" s="28"/>
      <c r="AF387" s="28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/>
      <c r="EP387" s="13"/>
      <c r="EQ387" s="13"/>
      <c r="ER387" s="13"/>
      <c r="ES387" s="13"/>
      <c r="ET387" s="13"/>
      <c r="EU387" s="13"/>
      <c r="EV387" s="13"/>
      <c r="EW387" s="20"/>
    </row>
    <row r="388" spans="1:153" s="3" customFormat="1" ht="34.5" x14ac:dyDescent="0.4">
      <c r="A388" s="125">
        <v>8906122859637</v>
      </c>
      <c r="B388" s="59" t="s">
        <v>52</v>
      </c>
      <c r="C388" s="59" t="s">
        <v>59</v>
      </c>
      <c r="D3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88" s="119" t="s">
        <v>904</v>
      </c>
      <c r="F388" s="76" t="s">
        <v>537</v>
      </c>
      <c r="G3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88" s="78">
        <v>76</v>
      </c>
      <c r="J388" s="52">
        <v>8.6555599999999995</v>
      </c>
      <c r="K388" s="60">
        <f>Tabla3[[#This Row],[PRECIOS]]-Tabla3[[#This Row],[PRECIOS]]*10%</f>
        <v>7.7900039999999997</v>
      </c>
      <c r="L388" s="101" t="s">
        <v>5327</v>
      </c>
      <c r="M388" s="61"/>
      <c r="N388" s="55">
        <f>IFERROR(Tabla3[[#This Row],[PRECIOS]]-Tabla3[[#This Row],[PRECIOS]]*Tabla3[[#This Row],[% PRODUCTO]]," ")</f>
        <v>8.6555599999999995</v>
      </c>
      <c r="O388" s="61"/>
      <c r="P388" s="55">
        <f>IFERROR(Tabla3[[#This Row],[OCULTAR2]]-Tabla3[[#This Row],[OCULTAR2]]*Tabla3[[#This Row],[% LÍNEA]]," ")</f>
        <v>8.6555599999999995</v>
      </c>
      <c r="Q388" s="56">
        <f>IFERROR(Tabla3[[#This Row],[% PRODUCTO]]+Tabla3[[#This Row],[% LÍNEA]]," ")</f>
        <v>0</v>
      </c>
      <c r="R388" s="60">
        <f>Tabla3[[#This Row],[OCULTAR3]]</f>
        <v>8.6555599999999995</v>
      </c>
      <c r="S388" s="60">
        <f>Tabla3[[#This Row],[PRECIO SIN %]]-Tabla3[[#This Row],[PRECIO SIN %]]*10%</f>
        <v>7.7900039999999997</v>
      </c>
      <c r="T388" s="80">
        <f>(Tabla3[[#This Row],[PRECIO CON DESCT.]]-(Tabla3[[#This Row],[PRECIO CON DESCT.]]*$T$6))</f>
        <v>4.90770252</v>
      </c>
      <c r="U388" s="96"/>
      <c r="V388" s="94">
        <f>Tabla3[[#This Row],[PRECIO %      en $]]*Tabla3[[#This Row],[PEDIDO ]]</f>
        <v>0</v>
      </c>
      <c r="W388" s="57">
        <f>Tabla3[[#This Row],[PRECIO CON DESCT.]]*Tabla3[[#This Row],[PEDIDO ]]</f>
        <v>0</v>
      </c>
      <c r="X388" s="58">
        <f>Tabla3[[#This Row],[PRECIO SIN %]]*Tabla3[[#This Row],[PEDIDO ]]</f>
        <v>0</v>
      </c>
      <c r="Y388" s="28"/>
      <c r="Z388" s="28"/>
      <c r="AA388" s="28"/>
      <c r="AB388" s="28"/>
      <c r="AC388" s="28"/>
      <c r="AD388" s="28"/>
      <c r="AE388" s="28"/>
      <c r="AF388" s="28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  <c r="EV388" s="13"/>
      <c r="EW388" s="20"/>
    </row>
    <row r="389" spans="1:153" s="3" customFormat="1" ht="34.5" x14ac:dyDescent="0.4">
      <c r="A389" s="124">
        <v>791467001210</v>
      </c>
      <c r="B389" s="51" t="s">
        <v>52</v>
      </c>
      <c r="C389" s="51" t="s">
        <v>54</v>
      </c>
      <c r="D3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89" s="118" t="s">
        <v>905</v>
      </c>
      <c r="F389" s="75" t="s">
        <v>537</v>
      </c>
      <c r="G3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89" s="77">
        <v>370</v>
      </c>
      <c r="J389" s="52">
        <v>8.5222200000000008</v>
      </c>
      <c r="K389" s="53">
        <f>Tabla3[[#This Row],[PRECIOS]]-Tabla3[[#This Row],[PRECIOS]]*10%</f>
        <v>7.6699980000000005</v>
      </c>
      <c r="L389" s="101" t="s">
        <v>5327</v>
      </c>
      <c r="M389" s="54"/>
      <c r="N389" s="55">
        <f>IFERROR(Tabla3[[#This Row],[PRECIOS]]-Tabla3[[#This Row],[PRECIOS]]*Tabla3[[#This Row],[% PRODUCTO]]," ")</f>
        <v>8.5222200000000008</v>
      </c>
      <c r="O389" s="54"/>
      <c r="P389" s="55">
        <f>IFERROR(Tabla3[[#This Row],[OCULTAR2]]-Tabla3[[#This Row],[OCULTAR2]]*Tabla3[[#This Row],[% LÍNEA]]," ")</f>
        <v>8.5222200000000008</v>
      </c>
      <c r="Q389" s="56">
        <f>IFERROR(Tabla3[[#This Row],[% PRODUCTO]]+Tabla3[[#This Row],[% LÍNEA]]," ")</f>
        <v>0</v>
      </c>
      <c r="R389" s="53">
        <f>Tabla3[[#This Row],[OCULTAR3]]</f>
        <v>8.5222200000000008</v>
      </c>
      <c r="S389" s="53">
        <f>Tabla3[[#This Row],[PRECIO SIN %]]-Tabla3[[#This Row],[PRECIO SIN %]]*10%</f>
        <v>7.6699980000000005</v>
      </c>
      <c r="T389" s="80">
        <f>(Tabla3[[#This Row],[PRECIO CON DESCT.]]-(Tabla3[[#This Row],[PRECIO CON DESCT.]]*$T$6))</f>
        <v>4.8320987400000002</v>
      </c>
      <c r="U389" s="96"/>
      <c r="V389" s="94">
        <f>Tabla3[[#This Row],[PRECIO %      en $]]*Tabla3[[#This Row],[PEDIDO ]]</f>
        <v>0</v>
      </c>
      <c r="W389" s="57">
        <f>Tabla3[[#This Row],[PRECIO CON DESCT.]]*Tabla3[[#This Row],[PEDIDO ]]</f>
        <v>0</v>
      </c>
      <c r="X389" s="58">
        <f>Tabla3[[#This Row],[PRECIO SIN %]]*Tabla3[[#This Row],[PEDIDO ]]</f>
        <v>0</v>
      </c>
      <c r="Y389" s="28"/>
      <c r="Z389" s="28"/>
      <c r="AA389" s="28"/>
      <c r="AB389" s="28"/>
      <c r="AC389" s="28"/>
      <c r="AD389" s="28"/>
      <c r="AE389" s="28"/>
      <c r="AF389" s="28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13"/>
      <c r="EI389" s="13"/>
      <c r="EJ389" s="13"/>
      <c r="EK389" s="13"/>
      <c r="EL389" s="13"/>
      <c r="EM389" s="13"/>
      <c r="EN389" s="13"/>
      <c r="EO389" s="13"/>
      <c r="EP389" s="13"/>
      <c r="EQ389" s="13"/>
      <c r="ER389" s="13"/>
      <c r="ES389" s="13"/>
      <c r="ET389" s="13"/>
      <c r="EU389" s="13"/>
      <c r="EV389" s="13"/>
      <c r="EW389" s="20"/>
    </row>
    <row r="390" spans="1:153" s="3" customFormat="1" ht="34.5" x14ac:dyDescent="0.4">
      <c r="A390" s="125" t="s">
        <v>142</v>
      </c>
      <c r="B390" s="59" t="s">
        <v>52</v>
      </c>
      <c r="C390" s="59" t="s">
        <v>143</v>
      </c>
      <c r="D3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90" s="119" t="s">
        <v>906</v>
      </c>
      <c r="F390" s="76" t="s">
        <v>537</v>
      </c>
      <c r="G3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90" s="78">
        <v>116</v>
      </c>
      <c r="J390" s="52">
        <v>6.2222200000000001</v>
      </c>
      <c r="K390" s="60">
        <f>Tabla3[[#This Row],[PRECIOS]]-Tabla3[[#This Row],[PRECIOS]]*10%</f>
        <v>5.5999980000000003</v>
      </c>
      <c r="L390" s="101" t="s">
        <v>5327</v>
      </c>
      <c r="M390" s="61"/>
      <c r="N390" s="55">
        <f>IFERROR(Tabla3[[#This Row],[PRECIOS]]-Tabla3[[#This Row],[PRECIOS]]*Tabla3[[#This Row],[% PRODUCTO]]," ")</f>
        <v>6.2222200000000001</v>
      </c>
      <c r="O390" s="61"/>
      <c r="P390" s="55">
        <f>IFERROR(Tabla3[[#This Row],[OCULTAR2]]-Tabla3[[#This Row],[OCULTAR2]]*Tabla3[[#This Row],[% LÍNEA]]," ")</f>
        <v>6.2222200000000001</v>
      </c>
      <c r="Q390" s="56">
        <f>IFERROR(Tabla3[[#This Row],[% PRODUCTO]]+Tabla3[[#This Row],[% LÍNEA]]," ")</f>
        <v>0</v>
      </c>
      <c r="R390" s="60">
        <f>Tabla3[[#This Row],[OCULTAR3]]</f>
        <v>6.2222200000000001</v>
      </c>
      <c r="S390" s="60">
        <f>Tabla3[[#This Row],[PRECIO SIN %]]-Tabla3[[#This Row],[PRECIO SIN %]]*10%</f>
        <v>5.5999980000000003</v>
      </c>
      <c r="T390" s="80">
        <f>(Tabla3[[#This Row],[PRECIO CON DESCT.]]-(Tabla3[[#This Row],[PRECIO CON DESCT.]]*$T$6))</f>
        <v>3.5279987400000001</v>
      </c>
      <c r="U390" s="96"/>
      <c r="V390" s="94">
        <f>Tabla3[[#This Row],[PRECIO %      en $]]*Tabla3[[#This Row],[PEDIDO ]]</f>
        <v>0</v>
      </c>
      <c r="W390" s="57">
        <f>Tabla3[[#This Row],[PRECIO CON DESCT.]]*Tabla3[[#This Row],[PEDIDO ]]</f>
        <v>0</v>
      </c>
      <c r="X390" s="58">
        <f>Tabla3[[#This Row],[PRECIO SIN %]]*Tabla3[[#This Row],[PEDIDO ]]</f>
        <v>0</v>
      </c>
      <c r="Y390" s="28"/>
      <c r="Z390" s="28"/>
      <c r="AA390" s="28"/>
      <c r="AB390" s="28"/>
      <c r="AC390" s="28"/>
      <c r="AD390" s="28"/>
      <c r="AE390" s="28"/>
      <c r="AF390" s="28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  <c r="EV390" s="13"/>
      <c r="EW390" s="20"/>
    </row>
    <row r="391" spans="1:153" s="3" customFormat="1" ht="34.5" x14ac:dyDescent="0.4">
      <c r="A391" s="124">
        <v>8906112616554</v>
      </c>
      <c r="B391" s="51" t="s">
        <v>52</v>
      </c>
      <c r="C391" s="51" t="s">
        <v>116</v>
      </c>
      <c r="D3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1" s="118" t="s">
        <v>907</v>
      </c>
      <c r="F391" s="75" t="s">
        <v>537</v>
      </c>
      <c r="G3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1" s="77">
        <v>390</v>
      </c>
      <c r="J391" s="52">
        <v>0.5</v>
      </c>
      <c r="K391" s="53">
        <f>Tabla3[[#This Row],[PRECIOS]]-Tabla3[[#This Row],[PRECIOS]]*10%</f>
        <v>0.45</v>
      </c>
      <c r="L391" s="101"/>
      <c r="M391" s="54"/>
      <c r="N391" s="55">
        <f>IFERROR(Tabla3[[#This Row],[PRECIOS]]-Tabla3[[#This Row],[PRECIOS]]*Tabla3[[#This Row],[% PRODUCTO]]," ")</f>
        <v>0.5</v>
      </c>
      <c r="O391" s="54"/>
      <c r="P391" s="55">
        <f>IFERROR(Tabla3[[#This Row],[OCULTAR2]]-Tabla3[[#This Row],[OCULTAR2]]*Tabla3[[#This Row],[% LÍNEA]]," ")</f>
        <v>0.5</v>
      </c>
      <c r="Q391" s="56">
        <f>IFERROR(Tabla3[[#This Row],[% PRODUCTO]]+Tabla3[[#This Row],[% LÍNEA]]," ")</f>
        <v>0</v>
      </c>
      <c r="R391" s="53">
        <f>Tabla3[[#This Row],[OCULTAR3]]</f>
        <v>0.5</v>
      </c>
      <c r="S391" s="53">
        <f>Tabla3[[#This Row],[PRECIO SIN %]]-Tabla3[[#This Row],[PRECIO SIN %]]*10%</f>
        <v>0.45</v>
      </c>
      <c r="T391" s="80">
        <f>(Tabla3[[#This Row],[PRECIO CON DESCT.]]-(Tabla3[[#This Row],[PRECIO CON DESCT.]]*$T$6))</f>
        <v>0.28349999999999997</v>
      </c>
      <c r="U391" s="96"/>
      <c r="V391" s="94">
        <f>Tabla3[[#This Row],[PRECIO %      en $]]*Tabla3[[#This Row],[PEDIDO ]]</f>
        <v>0</v>
      </c>
      <c r="W391" s="57">
        <f>Tabla3[[#This Row],[PRECIO CON DESCT.]]*Tabla3[[#This Row],[PEDIDO ]]</f>
        <v>0</v>
      </c>
      <c r="X391" s="58">
        <f>Tabla3[[#This Row],[PRECIO SIN %]]*Tabla3[[#This Row],[PEDIDO ]]</f>
        <v>0</v>
      </c>
      <c r="Y391" s="28"/>
      <c r="Z391" s="28"/>
      <c r="AA391" s="28"/>
      <c r="AB391" s="28"/>
      <c r="AC391" s="28"/>
      <c r="AD391" s="28"/>
      <c r="AE391" s="28"/>
      <c r="AF391" s="28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  <c r="EV391" s="13"/>
      <c r="EW391" s="20"/>
    </row>
    <row r="392" spans="1:153" s="3" customFormat="1" ht="34.5" x14ac:dyDescent="0.4">
      <c r="A392" s="125">
        <v>736372827326</v>
      </c>
      <c r="B392" s="59" t="s">
        <v>52</v>
      </c>
      <c r="C392" s="59" t="s">
        <v>62</v>
      </c>
      <c r="D3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92" s="119" t="s">
        <v>908</v>
      </c>
      <c r="F392" s="76" t="s">
        <v>537</v>
      </c>
      <c r="G3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92" s="78">
        <v>906</v>
      </c>
      <c r="J392" s="52">
        <v>0.77778000000000003</v>
      </c>
      <c r="K392" s="60">
        <f>Tabla3[[#This Row],[PRECIOS]]-Tabla3[[#This Row],[PRECIOS]]*10%</f>
        <v>0.70000200000000001</v>
      </c>
      <c r="L392" s="101" t="s">
        <v>5327</v>
      </c>
      <c r="M392" s="61"/>
      <c r="N392" s="55">
        <f>IFERROR(Tabla3[[#This Row],[PRECIOS]]-Tabla3[[#This Row],[PRECIOS]]*Tabla3[[#This Row],[% PRODUCTO]]," ")</f>
        <v>0.77778000000000003</v>
      </c>
      <c r="O392" s="61"/>
      <c r="P392" s="55">
        <f>IFERROR(Tabla3[[#This Row],[OCULTAR2]]-Tabla3[[#This Row],[OCULTAR2]]*Tabla3[[#This Row],[% LÍNEA]]," ")</f>
        <v>0.77778000000000003</v>
      </c>
      <c r="Q392" s="56">
        <f>IFERROR(Tabla3[[#This Row],[% PRODUCTO]]+Tabla3[[#This Row],[% LÍNEA]]," ")</f>
        <v>0</v>
      </c>
      <c r="R392" s="60">
        <f>Tabla3[[#This Row],[OCULTAR3]]</f>
        <v>0.77778000000000003</v>
      </c>
      <c r="S392" s="60">
        <f>Tabla3[[#This Row],[PRECIO SIN %]]-Tabla3[[#This Row],[PRECIO SIN %]]*10%</f>
        <v>0.70000200000000001</v>
      </c>
      <c r="T392" s="80">
        <f>(Tabla3[[#This Row],[PRECIO CON DESCT.]]-(Tabla3[[#This Row],[PRECIO CON DESCT.]]*$T$6))</f>
        <v>0.44100126000000001</v>
      </c>
      <c r="U392" s="96"/>
      <c r="V392" s="94">
        <f>Tabla3[[#This Row],[PRECIO %      en $]]*Tabla3[[#This Row],[PEDIDO ]]</f>
        <v>0</v>
      </c>
      <c r="W392" s="57">
        <f>Tabla3[[#This Row],[PRECIO CON DESCT.]]*Tabla3[[#This Row],[PEDIDO ]]</f>
        <v>0</v>
      </c>
      <c r="X392" s="58">
        <f>Tabla3[[#This Row],[PRECIO SIN %]]*Tabla3[[#This Row],[PEDIDO ]]</f>
        <v>0</v>
      </c>
      <c r="Y392" s="28"/>
      <c r="Z392" s="28"/>
      <c r="AA392" s="28"/>
      <c r="AB392" s="28"/>
      <c r="AC392" s="28"/>
      <c r="AD392" s="28"/>
      <c r="AE392" s="28"/>
      <c r="AF392" s="28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/>
      <c r="EP392" s="13"/>
      <c r="EQ392" s="13"/>
      <c r="ER392" s="13"/>
      <c r="ES392" s="13"/>
      <c r="ET392" s="13"/>
      <c r="EU392" s="13"/>
      <c r="EV392" s="13"/>
      <c r="EW392" s="20"/>
    </row>
    <row r="393" spans="1:153" s="3" customFormat="1" ht="34.5" x14ac:dyDescent="0.4">
      <c r="A393" s="124">
        <v>7707236127305</v>
      </c>
      <c r="B393" s="51" t="s">
        <v>52</v>
      </c>
      <c r="C393" s="51" t="s">
        <v>55</v>
      </c>
      <c r="D3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3" s="118" t="s">
        <v>909</v>
      </c>
      <c r="F393" s="75" t="s">
        <v>537</v>
      </c>
      <c r="G3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3" s="77">
        <v>405</v>
      </c>
      <c r="J393" s="52">
        <v>0.62222</v>
      </c>
      <c r="K393" s="53">
        <f>Tabla3[[#This Row],[PRECIOS]]-Tabla3[[#This Row],[PRECIOS]]*10%</f>
        <v>0.559998</v>
      </c>
      <c r="L393" s="101"/>
      <c r="M393" s="54"/>
      <c r="N393" s="55">
        <f>IFERROR(Tabla3[[#This Row],[PRECIOS]]-Tabla3[[#This Row],[PRECIOS]]*Tabla3[[#This Row],[% PRODUCTO]]," ")</f>
        <v>0.62222</v>
      </c>
      <c r="O393" s="54"/>
      <c r="P393" s="55">
        <f>IFERROR(Tabla3[[#This Row],[OCULTAR2]]-Tabla3[[#This Row],[OCULTAR2]]*Tabla3[[#This Row],[% LÍNEA]]," ")</f>
        <v>0.62222</v>
      </c>
      <c r="Q393" s="56">
        <f>IFERROR(Tabla3[[#This Row],[% PRODUCTO]]+Tabla3[[#This Row],[% LÍNEA]]," ")</f>
        <v>0</v>
      </c>
      <c r="R393" s="53">
        <f>Tabla3[[#This Row],[OCULTAR3]]</f>
        <v>0.62222</v>
      </c>
      <c r="S393" s="53">
        <f>Tabla3[[#This Row],[PRECIO SIN %]]-Tabla3[[#This Row],[PRECIO SIN %]]*10%</f>
        <v>0.559998</v>
      </c>
      <c r="T393" s="80">
        <f>(Tabla3[[#This Row],[PRECIO CON DESCT.]]-(Tabla3[[#This Row],[PRECIO CON DESCT.]]*$T$6))</f>
        <v>0.35279874</v>
      </c>
      <c r="U393" s="96"/>
      <c r="V393" s="94">
        <f>Tabla3[[#This Row],[PRECIO %      en $]]*Tabla3[[#This Row],[PEDIDO ]]</f>
        <v>0</v>
      </c>
      <c r="W393" s="57">
        <f>Tabla3[[#This Row],[PRECIO CON DESCT.]]*Tabla3[[#This Row],[PEDIDO ]]</f>
        <v>0</v>
      </c>
      <c r="X393" s="58">
        <f>Tabla3[[#This Row],[PRECIO SIN %]]*Tabla3[[#This Row],[PEDIDO ]]</f>
        <v>0</v>
      </c>
      <c r="Y393" s="28"/>
      <c r="Z393" s="28"/>
      <c r="AA393" s="28"/>
      <c r="AB393" s="28"/>
      <c r="AC393" s="28"/>
      <c r="AD393" s="28"/>
      <c r="AE393" s="28"/>
      <c r="AF393" s="28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  <c r="EV393" s="13"/>
      <c r="EW393" s="20"/>
    </row>
    <row r="394" spans="1:153" s="3" customFormat="1" ht="34.5" x14ac:dyDescent="0.4">
      <c r="A394" s="125">
        <v>7598252101550</v>
      </c>
      <c r="B394" s="59" t="s">
        <v>52</v>
      </c>
      <c r="C394" s="59" t="s">
        <v>56</v>
      </c>
      <c r="D3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4" s="119" t="s">
        <v>910</v>
      </c>
      <c r="F394" s="76" t="s">
        <v>537</v>
      </c>
      <c r="G3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4" s="78">
        <v>2</v>
      </c>
      <c r="J394" s="52">
        <v>61</v>
      </c>
      <c r="K394" s="60">
        <f>Tabla3[[#This Row],[PRECIOS]]-Tabla3[[#This Row],[PRECIOS]]*10%</f>
        <v>54.9</v>
      </c>
      <c r="L394" s="101"/>
      <c r="M394" s="61"/>
      <c r="N394" s="55">
        <f>IFERROR(Tabla3[[#This Row],[PRECIOS]]-Tabla3[[#This Row],[PRECIOS]]*Tabla3[[#This Row],[% PRODUCTO]]," ")</f>
        <v>61</v>
      </c>
      <c r="O394" s="61"/>
      <c r="P394" s="55">
        <f>IFERROR(Tabla3[[#This Row],[OCULTAR2]]-Tabla3[[#This Row],[OCULTAR2]]*Tabla3[[#This Row],[% LÍNEA]]," ")</f>
        <v>61</v>
      </c>
      <c r="Q394" s="56">
        <f>IFERROR(Tabla3[[#This Row],[% PRODUCTO]]+Tabla3[[#This Row],[% LÍNEA]]," ")</f>
        <v>0</v>
      </c>
      <c r="R394" s="60">
        <f>Tabla3[[#This Row],[OCULTAR3]]</f>
        <v>61</v>
      </c>
      <c r="S394" s="60">
        <f>Tabla3[[#This Row],[PRECIO SIN %]]-Tabla3[[#This Row],[PRECIO SIN %]]*10%</f>
        <v>54.9</v>
      </c>
      <c r="T394" s="80">
        <f>(Tabla3[[#This Row],[PRECIO CON DESCT.]]-(Tabla3[[#This Row],[PRECIO CON DESCT.]]*$T$6))</f>
        <v>34.587000000000003</v>
      </c>
      <c r="U394" s="96"/>
      <c r="V394" s="94">
        <f>Tabla3[[#This Row],[PRECIO %      en $]]*Tabla3[[#This Row],[PEDIDO ]]</f>
        <v>0</v>
      </c>
      <c r="W394" s="57">
        <f>Tabla3[[#This Row],[PRECIO CON DESCT.]]*Tabla3[[#This Row],[PEDIDO ]]</f>
        <v>0</v>
      </c>
      <c r="X394" s="58">
        <f>Tabla3[[#This Row],[PRECIO SIN %]]*Tabla3[[#This Row],[PEDIDO ]]</f>
        <v>0</v>
      </c>
      <c r="Y394" s="28"/>
      <c r="Z394" s="28"/>
      <c r="AA394" s="28"/>
      <c r="AB394" s="28"/>
      <c r="AC394" s="28"/>
      <c r="AD394" s="28"/>
      <c r="AE394" s="28"/>
      <c r="AF394" s="28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  <c r="EV394" s="13"/>
      <c r="EW394" s="20"/>
    </row>
    <row r="395" spans="1:153" s="3" customFormat="1" ht="34.5" x14ac:dyDescent="0.4">
      <c r="A395" s="124">
        <v>7592637000155</v>
      </c>
      <c r="B395" s="51" t="s">
        <v>52</v>
      </c>
      <c r="C395" s="51" t="s">
        <v>73</v>
      </c>
      <c r="D3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5" s="118" t="s">
        <v>911</v>
      </c>
      <c r="F395" s="75" t="s">
        <v>537</v>
      </c>
      <c r="G3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5" s="77">
        <v>334</v>
      </c>
      <c r="J395" s="52">
        <v>11.11111</v>
      </c>
      <c r="K395" s="53">
        <f>Tabla3[[#This Row],[PRECIOS]]-Tabla3[[#This Row],[PRECIOS]]*10%</f>
        <v>9.9999990000000007</v>
      </c>
      <c r="L395" s="101"/>
      <c r="M395" s="54"/>
      <c r="N395" s="55">
        <f>IFERROR(Tabla3[[#This Row],[PRECIOS]]-Tabla3[[#This Row],[PRECIOS]]*Tabla3[[#This Row],[% PRODUCTO]]," ")</f>
        <v>11.11111</v>
      </c>
      <c r="O395" s="54"/>
      <c r="P395" s="55">
        <f>IFERROR(Tabla3[[#This Row],[OCULTAR2]]-Tabla3[[#This Row],[OCULTAR2]]*Tabla3[[#This Row],[% LÍNEA]]," ")</f>
        <v>11.11111</v>
      </c>
      <c r="Q395" s="56">
        <f>IFERROR(Tabla3[[#This Row],[% PRODUCTO]]+Tabla3[[#This Row],[% LÍNEA]]," ")</f>
        <v>0</v>
      </c>
      <c r="R395" s="53">
        <f>Tabla3[[#This Row],[OCULTAR3]]</f>
        <v>11.11111</v>
      </c>
      <c r="S395" s="53">
        <f>Tabla3[[#This Row],[PRECIO SIN %]]-Tabla3[[#This Row],[PRECIO SIN %]]*10%</f>
        <v>9.9999990000000007</v>
      </c>
      <c r="T395" s="80">
        <f>(Tabla3[[#This Row],[PRECIO CON DESCT.]]-(Tabla3[[#This Row],[PRECIO CON DESCT.]]*$T$6))</f>
        <v>6.2999993700000001</v>
      </c>
      <c r="U395" s="96"/>
      <c r="V395" s="94">
        <f>Tabla3[[#This Row],[PRECIO %      en $]]*Tabla3[[#This Row],[PEDIDO ]]</f>
        <v>0</v>
      </c>
      <c r="W395" s="57">
        <f>Tabla3[[#This Row],[PRECIO CON DESCT.]]*Tabla3[[#This Row],[PEDIDO ]]</f>
        <v>0</v>
      </c>
      <c r="X395" s="58">
        <f>Tabla3[[#This Row],[PRECIO SIN %]]*Tabla3[[#This Row],[PEDIDO ]]</f>
        <v>0</v>
      </c>
      <c r="Y395" s="28"/>
      <c r="Z395" s="28"/>
      <c r="AA395" s="28"/>
      <c r="AB395" s="28"/>
      <c r="AC395" s="28"/>
      <c r="AD395" s="28"/>
      <c r="AE395" s="28"/>
      <c r="AF395" s="28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3"/>
      <c r="EP395" s="13"/>
      <c r="EQ395" s="13"/>
      <c r="ER395" s="13"/>
      <c r="ES395" s="13"/>
      <c r="ET395" s="13"/>
      <c r="EU395" s="13"/>
      <c r="EV395" s="13"/>
      <c r="EW395" s="20"/>
    </row>
    <row r="396" spans="1:153" s="3" customFormat="1" ht="34.5" x14ac:dyDescent="0.4">
      <c r="A396" s="125">
        <v>7800061425407</v>
      </c>
      <c r="B396" s="59" t="s">
        <v>52</v>
      </c>
      <c r="C396" s="59" t="s">
        <v>71</v>
      </c>
      <c r="D3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6" s="119" t="s">
        <v>912</v>
      </c>
      <c r="F396" s="76" t="s">
        <v>537</v>
      </c>
      <c r="G3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6" s="78">
        <v>490</v>
      </c>
      <c r="J396" s="52">
        <v>3.26667</v>
      </c>
      <c r="K396" s="60">
        <f>Tabla3[[#This Row],[PRECIOS]]-Tabla3[[#This Row],[PRECIOS]]*10%</f>
        <v>2.9400029999999999</v>
      </c>
      <c r="L396" s="101"/>
      <c r="M396" s="61"/>
      <c r="N396" s="55">
        <f>IFERROR(Tabla3[[#This Row],[PRECIOS]]-Tabla3[[#This Row],[PRECIOS]]*Tabla3[[#This Row],[% PRODUCTO]]," ")</f>
        <v>3.26667</v>
      </c>
      <c r="O396" s="61"/>
      <c r="P396" s="55">
        <f>IFERROR(Tabla3[[#This Row],[OCULTAR2]]-Tabla3[[#This Row],[OCULTAR2]]*Tabla3[[#This Row],[% LÍNEA]]," ")</f>
        <v>3.26667</v>
      </c>
      <c r="Q396" s="56">
        <f>IFERROR(Tabla3[[#This Row],[% PRODUCTO]]+Tabla3[[#This Row],[% LÍNEA]]," ")</f>
        <v>0</v>
      </c>
      <c r="R396" s="60">
        <f>Tabla3[[#This Row],[OCULTAR3]]</f>
        <v>3.26667</v>
      </c>
      <c r="S396" s="60">
        <f>Tabla3[[#This Row],[PRECIO SIN %]]-Tabla3[[#This Row],[PRECIO SIN %]]*10%</f>
        <v>2.9400029999999999</v>
      </c>
      <c r="T396" s="80">
        <f>(Tabla3[[#This Row],[PRECIO CON DESCT.]]-(Tabla3[[#This Row],[PRECIO CON DESCT.]]*$T$6))</f>
        <v>1.8522018899999999</v>
      </c>
      <c r="U396" s="96"/>
      <c r="V396" s="94">
        <f>Tabla3[[#This Row],[PRECIO %      en $]]*Tabla3[[#This Row],[PEDIDO ]]</f>
        <v>0</v>
      </c>
      <c r="W396" s="57">
        <f>Tabla3[[#This Row],[PRECIO CON DESCT.]]*Tabla3[[#This Row],[PEDIDO ]]</f>
        <v>0</v>
      </c>
      <c r="X396" s="58">
        <f>Tabla3[[#This Row],[PRECIO SIN %]]*Tabla3[[#This Row],[PEDIDO ]]</f>
        <v>0</v>
      </c>
      <c r="Y396" s="28"/>
      <c r="Z396" s="28"/>
      <c r="AA396" s="28"/>
      <c r="AB396" s="28"/>
      <c r="AC396" s="28"/>
      <c r="AD396" s="28"/>
      <c r="AE396" s="28"/>
      <c r="AF396" s="28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  <c r="EV396" s="13"/>
      <c r="EW396" s="20"/>
    </row>
    <row r="397" spans="1:153" s="3" customFormat="1" ht="34.5" x14ac:dyDescent="0.4">
      <c r="A397" s="124">
        <v>7591818113066</v>
      </c>
      <c r="B397" s="51" t="s">
        <v>52</v>
      </c>
      <c r="C397" s="51" t="s">
        <v>105</v>
      </c>
      <c r="D3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97" s="118" t="s">
        <v>913</v>
      </c>
      <c r="F397" s="75" t="s">
        <v>537</v>
      </c>
      <c r="G3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7" s="77">
        <v>177</v>
      </c>
      <c r="J397" s="52">
        <v>4.5777799999999997</v>
      </c>
      <c r="K397" s="53">
        <f>Tabla3[[#This Row],[PRECIOS]]-Tabla3[[#This Row],[PRECIOS]]*10%</f>
        <v>4.1200019999999995</v>
      </c>
      <c r="L397" s="101"/>
      <c r="M397" s="54"/>
      <c r="N397" s="55">
        <f>IFERROR(Tabla3[[#This Row],[PRECIOS]]-Tabla3[[#This Row],[PRECIOS]]*Tabla3[[#This Row],[% PRODUCTO]]," ")</f>
        <v>4.5777799999999997</v>
      </c>
      <c r="O397" s="54"/>
      <c r="P397" s="55">
        <f>IFERROR(Tabla3[[#This Row],[OCULTAR2]]-Tabla3[[#This Row],[OCULTAR2]]*Tabla3[[#This Row],[% LÍNEA]]," ")</f>
        <v>4.5777799999999997</v>
      </c>
      <c r="Q397" s="56">
        <f>IFERROR(Tabla3[[#This Row],[% PRODUCTO]]+Tabla3[[#This Row],[% LÍNEA]]," ")</f>
        <v>0</v>
      </c>
      <c r="R397" s="53">
        <f>Tabla3[[#This Row],[OCULTAR3]]</f>
        <v>4.5777799999999997</v>
      </c>
      <c r="S397" s="53">
        <f>Tabla3[[#This Row],[PRECIO SIN %]]-Tabla3[[#This Row],[PRECIO SIN %]]*10%</f>
        <v>4.1200019999999995</v>
      </c>
      <c r="T397" s="80">
        <f>(Tabla3[[#This Row],[PRECIO CON DESCT.]]-(Tabla3[[#This Row],[PRECIO CON DESCT.]]*$T$6))</f>
        <v>2.5956012599999996</v>
      </c>
      <c r="U397" s="96"/>
      <c r="V397" s="94">
        <f>Tabla3[[#This Row],[PRECIO %      en $]]*Tabla3[[#This Row],[PEDIDO ]]</f>
        <v>0</v>
      </c>
      <c r="W397" s="57">
        <f>Tabla3[[#This Row],[PRECIO CON DESCT.]]*Tabla3[[#This Row],[PEDIDO ]]</f>
        <v>0</v>
      </c>
      <c r="X397" s="58">
        <f>Tabla3[[#This Row],[PRECIO SIN %]]*Tabla3[[#This Row],[PEDIDO ]]</f>
        <v>0</v>
      </c>
      <c r="Y397" s="28"/>
      <c r="Z397" s="28"/>
      <c r="AA397" s="28"/>
      <c r="AB397" s="28"/>
      <c r="AC397" s="28"/>
      <c r="AD397" s="28"/>
      <c r="AE397" s="28"/>
      <c r="AF397" s="28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13"/>
      <c r="EI397" s="13"/>
      <c r="EJ397" s="13"/>
      <c r="EK397" s="13"/>
      <c r="EL397" s="13"/>
      <c r="EM397" s="13"/>
      <c r="EN397" s="13"/>
      <c r="EO397" s="13"/>
      <c r="EP397" s="13"/>
      <c r="EQ397" s="13"/>
      <c r="ER397" s="13"/>
      <c r="ES397" s="13"/>
      <c r="ET397" s="13"/>
      <c r="EU397" s="13"/>
      <c r="EV397" s="13"/>
      <c r="EW397" s="20"/>
    </row>
    <row r="398" spans="1:153" s="3" customFormat="1" ht="34.5" x14ac:dyDescent="0.4">
      <c r="A398" s="125">
        <v>7592806114218</v>
      </c>
      <c r="B398" s="59" t="s">
        <v>52</v>
      </c>
      <c r="C398" s="59" t="s">
        <v>74</v>
      </c>
      <c r="D3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8" s="119" t="s">
        <v>914</v>
      </c>
      <c r="F398" s="76" t="s">
        <v>537</v>
      </c>
      <c r="G3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8" s="78">
        <v>17</v>
      </c>
      <c r="J398" s="52">
        <v>3.0666699999999998</v>
      </c>
      <c r="K398" s="60">
        <f>Tabla3[[#This Row],[PRECIOS]]-Tabla3[[#This Row],[PRECIOS]]*10%</f>
        <v>2.7600029999999998</v>
      </c>
      <c r="L398" s="101"/>
      <c r="M398" s="61"/>
      <c r="N398" s="55">
        <f>IFERROR(Tabla3[[#This Row],[PRECIOS]]-Tabla3[[#This Row],[PRECIOS]]*Tabla3[[#This Row],[% PRODUCTO]]," ")</f>
        <v>3.0666699999999998</v>
      </c>
      <c r="O398" s="61"/>
      <c r="P398" s="55">
        <f>IFERROR(Tabla3[[#This Row],[OCULTAR2]]-Tabla3[[#This Row],[OCULTAR2]]*Tabla3[[#This Row],[% LÍNEA]]," ")</f>
        <v>3.0666699999999998</v>
      </c>
      <c r="Q398" s="56">
        <f>IFERROR(Tabla3[[#This Row],[% PRODUCTO]]+Tabla3[[#This Row],[% LÍNEA]]," ")</f>
        <v>0</v>
      </c>
      <c r="R398" s="60">
        <f>Tabla3[[#This Row],[OCULTAR3]]</f>
        <v>3.0666699999999998</v>
      </c>
      <c r="S398" s="60">
        <f>Tabla3[[#This Row],[PRECIO SIN %]]-Tabla3[[#This Row],[PRECIO SIN %]]*10%</f>
        <v>2.7600029999999998</v>
      </c>
      <c r="T398" s="80">
        <f>(Tabla3[[#This Row],[PRECIO CON DESCT.]]-(Tabla3[[#This Row],[PRECIO CON DESCT.]]*$T$6))</f>
        <v>1.73880189</v>
      </c>
      <c r="U398" s="96"/>
      <c r="V398" s="94">
        <f>Tabla3[[#This Row],[PRECIO %      en $]]*Tabla3[[#This Row],[PEDIDO ]]</f>
        <v>0</v>
      </c>
      <c r="W398" s="57">
        <f>Tabla3[[#This Row],[PRECIO CON DESCT.]]*Tabla3[[#This Row],[PEDIDO ]]</f>
        <v>0</v>
      </c>
      <c r="X398" s="58">
        <f>Tabla3[[#This Row],[PRECIO SIN %]]*Tabla3[[#This Row],[PEDIDO ]]</f>
        <v>0</v>
      </c>
      <c r="Y398" s="28"/>
      <c r="Z398" s="28"/>
      <c r="AA398" s="28"/>
      <c r="AB398" s="28"/>
      <c r="AC398" s="28"/>
      <c r="AD398" s="28"/>
      <c r="AE398" s="28"/>
      <c r="AF398" s="28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  <c r="EV398" s="13"/>
      <c r="EW398" s="20"/>
    </row>
    <row r="399" spans="1:153" s="3" customFormat="1" ht="34.5" x14ac:dyDescent="0.4">
      <c r="A399" s="124">
        <v>7597758000053</v>
      </c>
      <c r="B399" s="51" t="s">
        <v>52</v>
      </c>
      <c r="C399" s="51" t="s">
        <v>67</v>
      </c>
      <c r="D3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9" s="118" t="s">
        <v>915</v>
      </c>
      <c r="F399" s="75" t="s">
        <v>537</v>
      </c>
      <c r="G3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9" s="77">
        <v>892</v>
      </c>
      <c r="J399" s="52">
        <v>1.4111100000000001</v>
      </c>
      <c r="K399" s="53">
        <f>Tabla3[[#This Row],[PRECIOS]]-Tabla3[[#This Row],[PRECIOS]]*10%</f>
        <v>1.2699990000000001</v>
      </c>
      <c r="L399" s="101"/>
      <c r="M399" s="54"/>
      <c r="N399" s="55">
        <f>IFERROR(Tabla3[[#This Row],[PRECIOS]]-Tabla3[[#This Row],[PRECIOS]]*Tabla3[[#This Row],[% PRODUCTO]]," ")</f>
        <v>1.4111100000000001</v>
      </c>
      <c r="O399" s="54"/>
      <c r="P399" s="55">
        <f>IFERROR(Tabla3[[#This Row],[OCULTAR2]]-Tabla3[[#This Row],[OCULTAR2]]*Tabla3[[#This Row],[% LÍNEA]]," ")</f>
        <v>1.4111100000000001</v>
      </c>
      <c r="Q399" s="56">
        <f>IFERROR(Tabla3[[#This Row],[% PRODUCTO]]+Tabla3[[#This Row],[% LÍNEA]]," ")</f>
        <v>0</v>
      </c>
      <c r="R399" s="53">
        <f>Tabla3[[#This Row],[OCULTAR3]]</f>
        <v>1.4111100000000001</v>
      </c>
      <c r="S399" s="53">
        <f>Tabla3[[#This Row],[PRECIO SIN %]]-Tabla3[[#This Row],[PRECIO SIN %]]*10%</f>
        <v>1.2699990000000001</v>
      </c>
      <c r="T399" s="80">
        <f>(Tabla3[[#This Row],[PRECIO CON DESCT.]]-(Tabla3[[#This Row],[PRECIO CON DESCT.]]*$T$6))</f>
        <v>0.80009937000000009</v>
      </c>
      <c r="U399" s="96"/>
      <c r="V399" s="94">
        <f>Tabla3[[#This Row],[PRECIO %      en $]]*Tabla3[[#This Row],[PEDIDO ]]</f>
        <v>0</v>
      </c>
      <c r="W399" s="57">
        <f>Tabla3[[#This Row],[PRECIO CON DESCT.]]*Tabla3[[#This Row],[PEDIDO ]]</f>
        <v>0</v>
      </c>
      <c r="X399" s="58">
        <f>Tabla3[[#This Row],[PRECIO SIN %]]*Tabla3[[#This Row],[PEDIDO ]]</f>
        <v>0</v>
      </c>
      <c r="Y399" s="28"/>
      <c r="Z399" s="28"/>
      <c r="AA399" s="28"/>
      <c r="AB399" s="28"/>
      <c r="AC399" s="28"/>
      <c r="AD399" s="28"/>
      <c r="AE399" s="28"/>
      <c r="AF399" s="28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  <c r="EV399" s="13"/>
      <c r="EW399" s="20"/>
    </row>
    <row r="400" spans="1:153" s="3" customFormat="1" ht="34.5" x14ac:dyDescent="0.4">
      <c r="A400" s="125">
        <v>8906112616684</v>
      </c>
      <c r="B400" s="59" t="s">
        <v>52</v>
      </c>
      <c r="C400" s="59" t="s">
        <v>116</v>
      </c>
      <c r="D4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0" s="119" t="s">
        <v>916</v>
      </c>
      <c r="F400" s="76" t="s">
        <v>537</v>
      </c>
      <c r="G4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0" s="78">
        <v>1632</v>
      </c>
      <c r="J400" s="52">
        <v>1.48889</v>
      </c>
      <c r="K400" s="60">
        <f>Tabla3[[#This Row],[PRECIOS]]-Tabla3[[#This Row],[PRECIOS]]*10%</f>
        <v>1.340001</v>
      </c>
      <c r="L400" s="101"/>
      <c r="M400" s="61"/>
      <c r="N400" s="55">
        <f>IFERROR(Tabla3[[#This Row],[PRECIOS]]-Tabla3[[#This Row],[PRECIOS]]*Tabla3[[#This Row],[% PRODUCTO]]," ")</f>
        <v>1.48889</v>
      </c>
      <c r="O400" s="61"/>
      <c r="P400" s="55">
        <f>IFERROR(Tabla3[[#This Row],[OCULTAR2]]-Tabla3[[#This Row],[OCULTAR2]]*Tabla3[[#This Row],[% LÍNEA]]," ")</f>
        <v>1.48889</v>
      </c>
      <c r="Q400" s="56">
        <f>IFERROR(Tabla3[[#This Row],[% PRODUCTO]]+Tabla3[[#This Row],[% LÍNEA]]," ")</f>
        <v>0</v>
      </c>
      <c r="R400" s="60">
        <f>Tabla3[[#This Row],[OCULTAR3]]</f>
        <v>1.48889</v>
      </c>
      <c r="S400" s="60">
        <f>Tabla3[[#This Row],[PRECIO SIN %]]-Tabla3[[#This Row],[PRECIO SIN %]]*10%</f>
        <v>1.340001</v>
      </c>
      <c r="T400" s="80">
        <f>(Tabla3[[#This Row],[PRECIO CON DESCT.]]-(Tabla3[[#This Row],[PRECIO CON DESCT.]]*$T$6))</f>
        <v>0.84420063000000001</v>
      </c>
      <c r="U400" s="96"/>
      <c r="V400" s="94">
        <f>Tabla3[[#This Row],[PRECIO %      en $]]*Tabla3[[#This Row],[PEDIDO ]]</f>
        <v>0</v>
      </c>
      <c r="W400" s="57">
        <f>Tabla3[[#This Row],[PRECIO CON DESCT.]]*Tabla3[[#This Row],[PEDIDO ]]</f>
        <v>0</v>
      </c>
      <c r="X400" s="58">
        <f>Tabla3[[#This Row],[PRECIO SIN %]]*Tabla3[[#This Row],[PEDIDO ]]</f>
        <v>0</v>
      </c>
      <c r="Y400" s="28"/>
      <c r="Z400" s="28"/>
      <c r="AA400" s="28"/>
      <c r="AB400" s="28"/>
      <c r="AC400" s="28"/>
      <c r="AD400" s="28"/>
      <c r="AE400" s="28"/>
      <c r="AF400" s="28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  <c r="EP400" s="13"/>
      <c r="EQ400" s="13"/>
      <c r="ER400" s="13"/>
      <c r="ES400" s="13"/>
      <c r="ET400" s="13"/>
      <c r="EU400" s="13"/>
      <c r="EV400" s="13"/>
      <c r="EW400" s="20"/>
    </row>
    <row r="401" spans="1:153" s="3" customFormat="1" ht="34.5" x14ac:dyDescent="0.4">
      <c r="A401" s="124">
        <v>9604056831185</v>
      </c>
      <c r="B401" s="51" t="s">
        <v>52</v>
      </c>
      <c r="C401" s="51" t="s">
        <v>123</v>
      </c>
      <c r="D4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1" s="118" t="s">
        <v>917</v>
      </c>
      <c r="F401" s="75" t="s">
        <v>537</v>
      </c>
      <c r="G4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1" s="77">
        <v>3426</v>
      </c>
      <c r="J401" s="52">
        <v>1.37778</v>
      </c>
      <c r="K401" s="53">
        <f>Tabla3[[#This Row],[PRECIOS]]-Tabla3[[#This Row],[PRECIOS]]*10%</f>
        <v>1.240002</v>
      </c>
      <c r="L401" s="101"/>
      <c r="M401" s="54"/>
      <c r="N401" s="55">
        <f>IFERROR(Tabla3[[#This Row],[PRECIOS]]-Tabla3[[#This Row],[PRECIOS]]*Tabla3[[#This Row],[% PRODUCTO]]," ")</f>
        <v>1.37778</v>
      </c>
      <c r="O401" s="54"/>
      <c r="P401" s="55">
        <f>IFERROR(Tabla3[[#This Row],[OCULTAR2]]-Tabla3[[#This Row],[OCULTAR2]]*Tabla3[[#This Row],[% LÍNEA]]," ")</f>
        <v>1.37778</v>
      </c>
      <c r="Q401" s="56">
        <f>IFERROR(Tabla3[[#This Row],[% PRODUCTO]]+Tabla3[[#This Row],[% LÍNEA]]," ")</f>
        <v>0</v>
      </c>
      <c r="R401" s="53">
        <f>Tabla3[[#This Row],[OCULTAR3]]</f>
        <v>1.37778</v>
      </c>
      <c r="S401" s="53">
        <f>Tabla3[[#This Row],[PRECIO SIN %]]-Tabla3[[#This Row],[PRECIO SIN %]]*10%</f>
        <v>1.240002</v>
      </c>
      <c r="T401" s="80">
        <f>(Tabla3[[#This Row],[PRECIO CON DESCT.]]-(Tabla3[[#This Row],[PRECIO CON DESCT.]]*$T$6))</f>
        <v>0.78120126000000001</v>
      </c>
      <c r="U401" s="96"/>
      <c r="V401" s="94">
        <f>Tabla3[[#This Row],[PRECIO %      en $]]*Tabla3[[#This Row],[PEDIDO ]]</f>
        <v>0</v>
      </c>
      <c r="W401" s="57">
        <f>Tabla3[[#This Row],[PRECIO CON DESCT.]]*Tabla3[[#This Row],[PEDIDO ]]</f>
        <v>0</v>
      </c>
      <c r="X401" s="58">
        <f>Tabla3[[#This Row],[PRECIO SIN %]]*Tabla3[[#This Row],[PEDIDO ]]</f>
        <v>0</v>
      </c>
      <c r="Y401" s="28"/>
      <c r="Z401" s="28"/>
      <c r="AA401" s="28"/>
      <c r="AB401" s="28"/>
      <c r="AC401" s="28"/>
      <c r="AD401" s="28"/>
      <c r="AE401" s="28"/>
      <c r="AF401" s="28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  <c r="EV401" s="13"/>
      <c r="EW401" s="20"/>
    </row>
    <row r="402" spans="1:153" s="3" customFormat="1" ht="34.5" x14ac:dyDescent="0.4">
      <c r="A402" s="125">
        <v>764451895423</v>
      </c>
      <c r="B402" s="59" t="s">
        <v>52</v>
      </c>
      <c r="C402" s="59" t="s">
        <v>62</v>
      </c>
      <c r="D4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2" s="119" t="s">
        <v>918</v>
      </c>
      <c r="F402" s="76" t="s">
        <v>537</v>
      </c>
      <c r="G4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2" s="78">
        <v>690</v>
      </c>
      <c r="J402" s="52">
        <v>1.54444</v>
      </c>
      <c r="K402" s="60">
        <f>Tabla3[[#This Row],[PRECIOS]]-Tabla3[[#This Row],[PRECIOS]]*10%</f>
        <v>1.389996</v>
      </c>
      <c r="L402" s="101"/>
      <c r="M402" s="61"/>
      <c r="N402" s="55">
        <f>IFERROR(Tabla3[[#This Row],[PRECIOS]]-Tabla3[[#This Row],[PRECIOS]]*Tabla3[[#This Row],[% PRODUCTO]]," ")</f>
        <v>1.54444</v>
      </c>
      <c r="O402" s="61"/>
      <c r="P402" s="55">
        <f>IFERROR(Tabla3[[#This Row],[OCULTAR2]]-Tabla3[[#This Row],[OCULTAR2]]*Tabla3[[#This Row],[% LÍNEA]]," ")</f>
        <v>1.54444</v>
      </c>
      <c r="Q402" s="56">
        <f>IFERROR(Tabla3[[#This Row],[% PRODUCTO]]+Tabla3[[#This Row],[% LÍNEA]]," ")</f>
        <v>0</v>
      </c>
      <c r="R402" s="60">
        <f>Tabla3[[#This Row],[OCULTAR3]]</f>
        <v>1.54444</v>
      </c>
      <c r="S402" s="60">
        <f>Tabla3[[#This Row],[PRECIO SIN %]]-Tabla3[[#This Row],[PRECIO SIN %]]*10%</f>
        <v>1.389996</v>
      </c>
      <c r="T402" s="80">
        <f>(Tabla3[[#This Row],[PRECIO CON DESCT.]]-(Tabla3[[#This Row],[PRECIO CON DESCT.]]*$T$6))</f>
        <v>0.87569748000000003</v>
      </c>
      <c r="U402" s="96"/>
      <c r="V402" s="94">
        <f>Tabla3[[#This Row],[PRECIO %      en $]]*Tabla3[[#This Row],[PEDIDO ]]</f>
        <v>0</v>
      </c>
      <c r="W402" s="57">
        <f>Tabla3[[#This Row],[PRECIO CON DESCT.]]*Tabla3[[#This Row],[PEDIDO ]]</f>
        <v>0</v>
      </c>
      <c r="X402" s="58">
        <f>Tabla3[[#This Row],[PRECIO SIN %]]*Tabla3[[#This Row],[PEDIDO ]]</f>
        <v>0</v>
      </c>
      <c r="Y402" s="28"/>
      <c r="Z402" s="28"/>
      <c r="AA402" s="28"/>
      <c r="AB402" s="28"/>
      <c r="AC402" s="28"/>
      <c r="AD402" s="28"/>
      <c r="AE402" s="28"/>
      <c r="AF402" s="28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20"/>
    </row>
    <row r="403" spans="1:153" s="3" customFormat="1" ht="34.5" x14ac:dyDescent="0.4">
      <c r="A403" s="124">
        <v>7592806112184</v>
      </c>
      <c r="B403" s="51" t="s">
        <v>52</v>
      </c>
      <c r="C403" s="51" t="s">
        <v>74</v>
      </c>
      <c r="D4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03" s="118" t="s">
        <v>919</v>
      </c>
      <c r="F403" s="75" t="s">
        <v>537</v>
      </c>
      <c r="G4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03" s="77">
        <v>4</v>
      </c>
      <c r="J403" s="52">
        <v>3.5333299999999999</v>
      </c>
      <c r="K403" s="53">
        <f>Tabla3[[#This Row],[PRECIOS]]-Tabla3[[#This Row],[PRECIOS]]*10%</f>
        <v>3.1799969999999997</v>
      </c>
      <c r="L403" s="101" t="s">
        <v>5327</v>
      </c>
      <c r="M403" s="54"/>
      <c r="N403" s="55">
        <f>IFERROR(Tabla3[[#This Row],[PRECIOS]]-Tabla3[[#This Row],[PRECIOS]]*Tabla3[[#This Row],[% PRODUCTO]]," ")</f>
        <v>3.5333299999999999</v>
      </c>
      <c r="O403" s="54"/>
      <c r="P403" s="55">
        <f>IFERROR(Tabla3[[#This Row],[OCULTAR2]]-Tabla3[[#This Row],[OCULTAR2]]*Tabla3[[#This Row],[% LÍNEA]]," ")</f>
        <v>3.5333299999999999</v>
      </c>
      <c r="Q403" s="56">
        <f>IFERROR(Tabla3[[#This Row],[% PRODUCTO]]+Tabla3[[#This Row],[% LÍNEA]]," ")</f>
        <v>0</v>
      </c>
      <c r="R403" s="53">
        <f>Tabla3[[#This Row],[OCULTAR3]]</f>
        <v>3.5333299999999999</v>
      </c>
      <c r="S403" s="53">
        <f>Tabla3[[#This Row],[PRECIO SIN %]]-Tabla3[[#This Row],[PRECIO SIN %]]*10%</f>
        <v>3.1799969999999997</v>
      </c>
      <c r="T403" s="80">
        <f>(Tabla3[[#This Row],[PRECIO CON DESCT.]]-(Tabla3[[#This Row],[PRECIO CON DESCT.]]*$T$6))</f>
        <v>2.00339811</v>
      </c>
      <c r="U403" s="96"/>
      <c r="V403" s="94">
        <f>Tabla3[[#This Row],[PRECIO %      en $]]*Tabla3[[#This Row],[PEDIDO ]]</f>
        <v>0</v>
      </c>
      <c r="W403" s="57">
        <f>Tabla3[[#This Row],[PRECIO CON DESCT.]]*Tabla3[[#This Row],[PEDIDO ]]</f>
        <v>0</v>
      </c>
      <c r="X403" s="58">
        <f>Tabla3[[#This Row],[PRECIO SIN %]]*Tabla3[[#This Row],[PEDIDO ]]</f>
        <v>0</v>
      </c>
      <c r="Y403" s="28"/>
      <c r="Z403" s="28"/>
      <c r="AA403" s="28"/>
      <c r="AB403" s="28"/>
      <c r="AC403" s="28"/>
      <c r="AD403" s="28"/>
      <c r="AE403" s="28"/>
      <c r="AF403" s="28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  <c r="EV403" s="13"/>
      <c r="EW403" s="20"/>
    </row>
    <row r="404" spans="1:153" s="3" customFormat="1" ht="34.5" x14ac:dyDescent="0.4">
      <c r="A404" s="125">
        <v>8909280100252</v>
      </c>
      <c r="B404" s="59" t="s">
        <v>52</v>
      </c>
      <c r="C404" s="59" t="s">
        <v>63</v>
      </c>
      <c r="D4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4" s="119" t="s">
        <v>920</v>
      </c>
      <c r="F404" s="76" t="s">
        <v>537</v>
      </c>
      <c r="G4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4" s="78">
        <v>355</v>
      </c>
      <c r="J404" s="52">
        <v>3.8333300000000001</v>
      </c>
      <c r="K404" s="60">
        <f>Tabla3[[#This Row],[PRECIOS]]-Tabla3[[#This Row],[PRECIOS]]*10%</f>
        <v>3.4499970000000002</v>
      </c>
      <c r="L404" s="101"/>
      <c r="M404" s="61"/>
      <c r="N404" s="55">
        <f>IFERROR(Tabla3[[#This Row],[PRECIOS]]-Tabla3[[#This Row],[PRECIOS]]*Tabla3[[#This Row],[% PRODUCTO]]," ")</f>
        <v>3.8333300000000001</v>
      </c>
      <c r="O404" s="61"/>
      <c r="P404" s="55">
        <f>IFERROR(Tabla3[[#This Row],[OCULTAR2]]-Tabla3[[#This Row],[OCULTAR2]]*Tabla3[[#This Row],[% LÍNEA]]," ")</f>
        <v>3.8333300000000001</v>
      </c>
      <c r="Q404" s="56">
        <f>IFERROR(Tabla3[[#This Row],[% PRODUCTO]]+Tabla3[[#This Row],[% LÍNEA]]," ")</f>
        <v>0</v>
      </c>
      <c r="R404" s="60">
        <f>Tabla3[[#This Row],[OCULTAR3]]</f>
        <v>3.8333300000000001</v>
      </c>
      <c r="S404" s="60">
        <f>Tabla3[[#This Row],[PRECIO SIN %]]-Tabla3[[#This Row],[PRECIO SIN %]]*10%</f>
        <v>3.4499970000000002</v>
      </c>
      <c r="T404" s="80">
        <f>(Tabla3[[#This Row],[PRECIO CON DESCT.]]-(Tabla3[[#This Row],[PRECIO CON DESCT.]]*$T$6))</f>
        <v>2.1734981100000001</v>
      </c>
      <c r="U404" s="96"/>
      <c r="V404" s="94">
        <f>Tabla3[[#This Row],[PRECIO %      en $]]*Tabla3[[#This Row],[PEDIDO ]]</f>
        <v>0</v>
      </c>
      <c r="W404" s="57">
        <f>Tabla3[[#This Row],[PRECIO CON DESCT.]]*Tabla3[[#This Row],[PEDIDO ]]</f>
        <v>0</v>
      </c>
      <c r="X404" s="58">
        <f>Tabla3[[#This Row],[PRECIO SIN %]]*Tabla3[[#This Row],[PEDIDO ]]</f>
        <v>0</v>
      </c>
      <c r="Y404" s="28"/>
      <c r="Z404" s="28"/>
      <c r="AA404" s="28"/>
      <c r="AB404" s="28"/>
      <c r="AC404" s="28"/>
      <c r="AD404" s="28"/>
      <c r="AE404" s="28"/>
      <c r="AF404" s="28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  <c r="EV404" s="13"/>
      <c r="EW404" s="20"/>
    </row>
    <row r="405" spans="1:153" s="3" customFormat="1" ht="34.5" x14ac:dyDescent="0.4">
      <c r="A405" s="124" t="s">
        <v>144</v>
      </c>
      <c r="B405" s="51" t="s">
        <v>52</v>
      </c>
      <c r="C405" s="51" t="s">
        <v>69</v>
      </c>
      <c r="D4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5" s="118" t="s">
        <v>921</v>
      </c>
      <c r="F405" s="75" t="s">
        <v>537</v>
      </c>
      <c r="G4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5" s="77">
        <v>12</v>
      </c>
      <c r="J405" s="52">
        <v>6.6666699999999999</v>
      </c>
      <c r="K405" s="53">
        <f>Tabla3[[#This Row],[PRECIOS]]-Tabla3[[#This Row],[PRECIOS]]*10%</f>
        <v>6.0000029999999995</v>
      </c>
      <c r="L405" s="101"/>
      <c r="M405" s="54"/>
      <c r="N405" s="55">
        <f>IFERROR(Tabla3[[#This Row],[PRECIOS]]-Tabla3[[#This Row],[PRECIOS]]*Tabla3[[#This Row],[% PRODUCTO]]," ")</f>
        <v>6.6666699999999999</v>
      </c>
      <c r="O405" s="54"/>
      <c r="P405" s="55">
        <f>IFERROR(Tabla3[[#This Row],[OCULTAR2]]-Tabla3[[#This Row],[OCULTAR2]]*Tabla3[[#This Row],[% LÍNEA]]," ")</f>
        <v>6.6666699999999999</v>
      </c>
      <c r="Q405" s="56">
        <f>IFERROR(Tabla3[[#This Row],[% PRODUCTO]]+Tabla3[[#This Row],[% LÍNEA]]," ")</f>
        <v>0</v>
      </c>
      <c r="R405" s="53">
        <f>Tabla3[[#This Row],[OCULTAR3]]</f>
        <v>6.6666699999999999</v>
      </c>
      <c r="S405" s="53">
        <f>Tabla3[[#This Row],[PRECIO SIN %]]-Tabla3[[#This Row],[PRECIO SIN %]]*10%</f>
        <v>6.0000029999999995</v>
      </c>
      <c r="T405" s="80">
        <f>(Tabla3[[#This Row],[PRECIO CON DESCT.]]-(Tabla3[[#This Row],[PRECIO CON DESCT.]]*$T$6))</f>
        <v>3.7800018899999999</v>
      </c>
      <c r="U405" s="96"/>
      <c r="V405" s="94">
        <f>Tabla3[[#This Row],[PRECIO %      en $]]*Tabla3[[#This Row],[PEDIDO ]]</f>
        <v>0</v>
      </c>
      <c r="W405" s="57">
        <f>Tabla3[[#This Row],[PRECIO CON DESCT.]]*Tabla3[[#This Row],[PEDIDO ]]</f>
        <v>0</v>
      </c>
      <c r="X405" s="58">
        <f>Tabla3[[#This Row],[PRECIO SIN %]]*Tabla3[[#This Row],[PEDIDO ]]</f>
        <v>0</v>
      </c>
      <c r="Y405" s="28"/>
      <c r="Z405" s="28"/>
      <c r="AA405" s="28"/>
      <c r="AB405" s="28"/>
      <c r="AC405" s="28"/>
      <c r="AD405" s="28"/>
      <c r="AE405" s="28"/>
      <c r="AF405" s="28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  <c r="EV405" s="13"/>
      <c r="EW405" s="20"/>
    </row>
    <row r="406" spans="1:153" s="3" customFormat="1" ht="34.5" x14ac:dyDescent="0.4">
      <c r="A406" s="125">
        <v>8904307701061</v>
      </c>
      <c r="B406" s="59" t="s">
        <v>52</v>
      </c>
      <c r="C406" s="59" t="s">
        <v>145</v>
      </c>
      <c r="D4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6" s="119" t="s">
        <v>922</v>
      </c>
      <c r="F406" s="76" t="s">
        <v>537</v>
      </c>
      <c r="G4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6" s="78">
        <v>177</v>
      </c>
      <c r="J406" s="52">
        <v>8.5</v>
      </c>
      <c r="K406" s="60">
        <f>Tabla3[[#This Row],[PRECIOS]]-Tabla3[[#This Row],[PRECIOS]]*10%</f>
        <v>7.65</v>
      </c>
      <c r="L406" s="101"/>
      <c r="M406" s="61"/>
      <c r="N406" s="55">
        <f>IFERROR(Tabla3[[#This Row],[PRECIOS]]-Tabla3[[#This Row],[PRECIOS]]*Tabla3[[#This Row],[% PRODUCTO]]," ")</f>
        <v>8.5</v>
      </c>
      <c r="O406" s="61"/>
      <c r="P406" s="55">
        <f>IFERROR(Tabla3[[#This Row],[OCULTAR2]]-Tabla3[[#This Row],[OCULTAR2]]*Tabla3[[#This Row],[% LÍNEA]]," ")</f>
        <v>8.5</v>
      </c>
      <c r="Q406" s="56">
        <f>IFERROR(Tabla3[[#This Row],[% PRODUCTO]]+Tabla3[[#This Row],[% LÍNEA]]," ")</f>
        <v>0</v>
      </c>
      <c r="R406" s="60">
        <f>Tabla3[[#This Row],[OCULTAR3]]</f>
        <v>8.5</v>
      </c>
      <c r="S406" s="60">
        <f>Tabla3[[#This Row],[PRECIO SIN %]]-Tabla3[[#This Row],[PRECIO SIN %]]*10%</f>
        <v>7.65</v>
      </c>
      <c r="T406" s="80">
        <f>(Tabla3[[#This Row],[PRECIO CON DESCT.]]-(Tabla3[[#This Row],[PRECIO CON DESCT.]]*$T$6))</f>
        <v>4.8194999999999997</v>
      </c>
      <c r="U406" s="96"/>
      <c r="V406" s="94">
        <f>Tabla3[[#This Row],[PRECIO %      en $]]*Tabla3[[#This Row],[PEDIDO ]]</f>
        <v>0</v>
      </c>
      <c r="W406" s="57">
        <f>Tabla3[[#This Row],[PRECIO CON DESCT.]]*Tabla3[[#This Row],[PEDIDO ]]</f>
        <v>0</v>
      </c>
      <c r="X406" s="58">
        <f>Tabla3[[#This Row],[PRECIO SIN %]]*Tabla3[[#This Row],[PEDIDO ]]</f>
        <v>0</v>
      </c>
      <c r="Y406" s="28"/>
      <c r="Z406" s="28"/>
      <c r="AA406" s="28"/>
      <c r="AB406" s="28"/>
      <c r="AC406" s="28"/>
      <c r="AD406" s="28"/>
      <c r="AE406" s="28"/>
      <c r="AF406" s="28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20"/>
    </row>
    <row r="407" spans="1:153" s="3" customFormat="1" ht="34.5" x14ac:dyDescent="0.4">
      <c r="A407" s="124">
        <v>8904306503444</v>
      </c>
      <c r="B407" s="51" t="s">
        <v>52</v>
      </c>
      <c r="C407" s="51" t="s">
        <v>146</v>
      </c>
      <c r="D4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7" s="118" t="s">
        <v>923</v>
      </c>
      <c r="F407" s="75" t="s">
        <v>537</v>
      </c>
      <c r="G4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7" s="77">
        <v>166</v>
      </c>
      <c r="J407" s="52">
        <v>3.88889</v>
      </c>
      <c r="K407" s="53">
        <f>Tabla3[[#This Row],[PRECIOS]]-Tabla3[[#This Row],[PRECIOS]]*10%</f>
        <v>3.5000010000000001</v>
      </c>
      <c r="L407" s="101"/>
      <c r="M407" s="54"/>
      <c r="N407" s="55">
        <f>IFERROR(Tabla3[[#This Row],[PRECIOS]]-Tabla3[[#This Row],[PRECIOS]]*Tabla3[[#This Row],[% PRODUCTO]]," ")</f>
        <v>3.88889</v>
      </c>
      <c r="O407" s="54"/>
      <c r="P407" s="55">
        <f>IFERROR(Tabla3[[#This Row],[OCULTAR2]]-Tabla3[[#This Row],[OCULTAR2]]*Tabla3[[#This Row],[% LÍNEA]]," ")</f>
        <v>3.88889</v>
      </c>
      <c r="Q407" s="56">
        <f>IFERROR(Tabla3[[#This Row],[% PRODUCTO]]+Tabla3[[#This Row],[% LÍNEA]]," ")</f>
        <v>0</v>
      </c>
      <c r="R407" s="53">
        <f>Tabla3[[#This Row],[OCULTAR3]]</f>
        <v>3.88889</v>
      </c>
      <c r="S407" s="53">
        <f>Tabla3[[#This Row],[PRECIO SIN %]]-Tabla3[[#This Row],[PRECIO SIN %]]*10%</f>
        <v>3.5000010000000001</v>
      </c>
      <c r="T407" s="80">
        <f>(Tabla3[[#This Row],[PRECIO CON DESCT.]]-(Tabla3[[#This Row],[PRECIO CON DESCT.]]*$T$6))</f>
        <v>2.2050006299999998</v>
      </c>
      <c r="U407" s="96"/>
      <c r="V407" s="94">
        <f>Tabla3[[#This Row],[PRECIO %      en $]]*Tabla3[[#This Row],[PEDIDO ]]</f>
        <v>0</v>
      </c>
      <c r="W407" s="57">
        <f>Tabla3[[#This Row],[PRECIO CON DESCT.]]*Tabla3[[#This Row],[PEDIDO ]]</f>
        <v>0</v>
      </c>
      <c r="X407" s="58">
        <f>Tabla3[[#This Row],[PRECIO SIN %]]*Tabla3[[#This Row],[PEDIDO ]]</f>
        <v>0</v>
      </c>
      <c r="Y407" s="28"/>
      <c r="Z407" s="28"/>
      <c r="AA407" s="28"/>
      <c r="AB407" s="28"/>
      <c r="AC407" s="28"/>
      <c r="AD407" s="28"/>
      <c r="AE407" s="28"/>
      <c r="AF407" s="28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  <c r="EV407" s="13"/>
      <c r="EW407" s="20"/>
    </row>
    <row r="408" spans="1:153" s="3" customFormat="1" ht="34.5" x14ac:dyDescent="0.4">
      <c r="A408" s="125">
        <v>7598455000391</v>
      </c>
      <c r="B408" s="59" t="s">
        <v>52</v>
      </c>
      <c r="C408" s="59" t="s">
        <v>58</v>
      </c>
      <c r="D4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408" s="119" t="s">
        <v>924</v>
      </c>
      <c r="F408" s="76" t="s">
        <v>537</v>
      </c>
      <c r="G4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8" s="78">
        <v>510</v>
      </c>
      <c r="J408" s="52">
        <v>3.2111100000000001</v>
      </c>
      <c r="K408" s="60">
        <f>Tabla3[[#This Row],[PRECIOS]]-Tabla3[[#This Row],[PRECIOS]]*10%</f>
        <v>2.889999</v>
      </c>
      <c r="L408" s="101"/>
      <c r="M408" s="61"/>
      <c r="N408" s="55">
        <f>IFERROR(Tabla3[[#This Row],[PRECIOS]]-Tabla3[[#This Row],[PRECIOS]]*Tabla3[[#This Row],[% PRODUCTO]]," ")</f>
        <v>3.2111100000000001</v>
      </c>
      <c r="O408" s="61"/>
      <c r="P408" s="55">
        <f>IFERROR(Tabla3[[#This Row],[OCULTAR2]]-Tabla3[[#This Row],[OCULTAR2]]*Tabla3[[#This Row],[% LÍNEA]]," ")</f>
        <v>3.2111100000000001</v>
      </c>
      <c r="Q408" s="56">
        <f>IFERROR(Tabla3[[#This Row],[% PRODUCTO]]+Tabla3[[#This Row],[% LÍNEA]]," ")</f>
        <v>0</v>
      </c>
      <c r="R408" s="60">
        <f>Tabla3[[#This Row],[OCULTAR3]]</f>
        <v>3.2111100000000001</v>
      </c>
      <c r="S408" s="60">
        <f>Tabla3[[#This Row],[PRECIO SIN %]]-Tabla3[[#This Row],[PRECIO SIN %]]*10%</f>
        <v>2.889999</v>
      </c>
      <c r="T408" s="80">
        <f>(Tabla3[[#This Row],[PRECIO CON DESCT.]]-(Tabla3[[#This Row],[PRECIO CON DESCT.]]*$T$6))</f>
        <v>1.82069937</v>
      </c>
      <c r="U408" s="96"/>
      <c r="V408" s="94">
        <f>Tabla3[[#This Row],[PRECIO %      en $]]*Tabla3[[#This Row],[PEDIDO ]]</f>
        <v>0</v>
      </c>
      <c r="W408" s="57">
        <f>Tabla3[[#This Row],[PRECIO CON DESCT.]]*Tabla3[[#This Row],[PEDIDO ]]</f>
        <v>0</v>
      </c>
      <c r="X408" s="58">
        <f>Tabla3[[#This Row],[PRECIO SIN %]]*Tabla3[[#This Row],[PEDIDO ]]</f>
        <v>0</v>
      </c>
      <c r="Y408" s="28"/>
      <c r="Z408" s="28"/>
      <c r="AA408" s="28"/>
      <c r="AB408" s="28"/>
      <c r="AC408" s="28"/>
      <c r="AD408" s="28"/>
      <c r="AE408" s="28"/>
      <c r="AF408" s="28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20"/>
    </row>
    <row r="409" spans="1:153" s="3" customFormat="1" ht="34.5" x14ac:dyDescent="0.4">
      <c r="A409" s="124">
        <v>8904159414300</v>
      </c>
      <c r="B409" s="51" t="s">
        <v>52</v>
      </c>
      <c r="C409" s="51" t="s">
        <v>57</v>
      </c>
      <c r="D4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9" s="118" t="s">
        <v>925</v>
      </c>
      <c r="F409" s="75" t="s">
        <v>537</v>
      </c>
      <c r="G4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9" s="77">
        <v>234</v>
      </c>
      <c r="J409" s="52">
        <v>2.8222200000000002</v>
      </c>
      <c r="K409" s="53">
        <f>Tabla3[[#This Row],[PRECIOS]]-Tabla3[[#This Row],[PRECIOS]]*10%</f>
        <v>2.5399980000000002</v>
      </c>
      <c r="L409" s="101"/>
      <c r="M409" s="54"/>
      <c r="N409" s="55">
        <f>IFERROR(Tabla3[[#This Row],[PRECIOS]]-Tabla3[[#This Row],[PRECIOS]]*Tabla3[[#This Row],[% PRODUCTO]]," ")</f>
        <v>2.8222200000000002</v>
      </c>
      <c r="O409" s="54"/>
      <c r="P409" s="55">
        <f>IFERROR(Tabla3[[#This Row],[OCULTAR2]]-Tabla3[[#This Row],[OCULTAR2]]*Tabla3[[#This Row],[% LÍNEA]]," ")</f>
        <v>2.8222200000000002</v>
      </c>
      <c r="Q409" s="56">
        <f>IFERROR(Tabla3[[#This Row],[% PRODUCTO]]+Tabla3[[#This Row],[% LÍNEA]]," ")</f>
        <v>0</v>
      </c>
      <c r="R409" s="53">
        <f>Tabla3[[#This Row],[OCULTAR3]]</f>
        <v>2.8222200000000002</v>
      </c>
      <c r="S409" s="53">
        <f>Tabla3[[#This Row],[PRECIO SIN %]]-Tabla3[[#This Row],[PRECIO SIN %]]*10%</f>
        <v>2.5399980000000002</v>
      </c>
      <c r="T409" s="80">
        <f>(Tabla3[[#This Row],[PRECIO CON DESCT.]]-(Tabla3[[#This Row],[PRECIO CON DESCT.]]*$T$6))</f>
        <v>1.6001987400000002</v>
      </c>
      <c r="U409" s="96"/>
      <c r="V409" s="94">
        <f>Tabla3[[#This Row],[PRECIO %      en $]]*Tabla3[[#This Row],[PEDIDO ]]</f>
        <v>0</v>
      </c>
      <c r="W409" s="57">
        <f>Tabla3[[#This Row],[PRECIO CON DESCT.]]*Tabla3[[#This Row],[PEDIDO ]]</f>
        <v>0</v>
      </c>
      <c r="X409" s="58">
        <f>Tabla3[[#This Row],[PRECIO SIN %]]*Tabla3[[#This Row],[PEDIDO ]]</f>
        <v>0</v>
      </c>
      <c r="Y409" s="28"/>
      <c r="Z409" s="28"/>
      <c r="AA409" s="28"/>
      <c r="AB409" s="28"/>
      <c r="AC409" s="28"/>
      <c r="AD409" s="28"/>
      <c r="AE409" s="28"/>
      <c r="AF409" s="28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20"/>
    </row>
    <row r="410" spans="1:153" s="3" customFormat="1" ht="34.5" x14ac:dyDescent="0.4">
      <c r="A410" s="125">
        <v>8906012341051</v>
      </c>
      <c r="B410" s="59" t="s">
        <v>52</v>
      </c>
      <c r="C410" s="59" t="s">
        <v>65</v>
      </c>
      <c r="D4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0" s="119" t="s">
        <v>926</v>
      </c>
      <c r="F410" s="76" t="s">
        <v>537</v>
      </c>
      <c r="G4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0" s="78">
        <v>460</v>
      </c>
      <c r="J410" s="52">
        <v>6.2777799999999999</v>
      </c>
      <c r="K410" s="60">
        <f>Tabla3[[#This Row],[PRECIOS]]-Tabla3[[#This Row],[PRECIOS]]*10%</f>
        <v>5.6500019999999997</v>
      </c>
      <c r="L410" s="101"/>
      <c r="M410" s="61"/>
      <c r="N410" s="55">
        <f>IFERROR(Tabla3[[#This Row],[PRECIOS]]-Tabla3[[#This Row],[PRECIOS]]*Tabla3[[#This Row],[% PRODUCTO]]," ")</f>
        <v>6.2777799999999999</v>
      </c>
      <c r="O410" s="61"/>
      <c r="P410" s="55">
        <f>IFERROR(Tabla3[[#This Row],[OCULTAR2]]-Tabla3[[#This Row],[OCULTAR2]]*Tabla3[[#This Row],[% LÍNEA]]," ")</f>
        <v>6.2777799999999999</v>
      </c>
      <c r="Q410" s="56">
        <f>IFERROR(Tabla3[[#This Row],[% PRODUCTO]]+Tabla3[[#This Row],[% LÍNEA]]," ")</f>
        <v>0</v>
      </c>
      <c r="R410" s="60">
        <f>Tabla3[[#This Row],[OCULTAR3]]</f>
        <v>6.2777799999999999</v>
      </c>
      <c r="S410" s="60">
        <f>Tabla3[[#This Row],[PRECIO SIN %]]-Tabla3[[#This Row],[PRECIO SIN %]]*10%</f>
        <v>5.6500019999999997</v>
      </c>
      <c r="T410" s="80">
        <f>(Tabla3[[#This Row],[PRECIO CON DESCT.]]-(Tabla3[[#This Row],[PRECIO CON DESCT.]]*$T$6))</f>
        <v>3.5595012599999998</v>
      </c>
      <c r="U410" s="96"/>
      <c r="V410" s="94">
        <f>Tabla3[[#This Row],[PRECIO %      en $]]*Tabla3[[#This Row],[PEDIDO ]]</f>
        <v>0</v>
      </c>
      <c r="W410" s="57">
        <f>Tabla3[[#This Row],[PRECIO CON DESCT.]]*Tabla3[[#This Row],[PEDIDO ]]</f>
        <v>0</v>
      </c>
      <c r="X410" s="58">
        <f>Tabla3[[#This Row],[PRECIO SIN %]]*Tabla3[[#This Row],[PEDIDO ]]</f>
        <v>0</v>
      </c>
      <c r="Y410" s="28"/>
      <c r="Z410" s="28"/>
      <c r="AA410" s="28"/>
      <c r="AB410" s="28"/>
      <c r="AC410" s="28"/>
      <c r="AD410" s="28"/>
      <c r="AE410" s="28"/>
      <c r="AF410" s="28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  <c r="EV410" s="13"/>
      <c r="EW410" s="20"/>
    </row>
    <row r="411" spans="1:153" s="3" customFormat="1" ht="34.5" x14ac:dyDescent="0.4">
      <c r="A411" s="124">
        <v>6921875051451</v>
      </c>
      <c r="B411" s="51" t="s">
        <v>52</v>
      </c>
      <c r="C411" s="51" t="s">
        <v>136</v>
      </c>
      <c r="D4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1" s="118" t="s">
        <v>927</v>
      </c>
      <c r="F411" s="75" t="s">
        <v>537</v>
      </c>
      <c r="G4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1" s="77">
        <v>384</v>
      </c>
      <c r="J411" s="52">
        <v>5</v>
      </c>
      <c r="K411" s="53">
        <f>Tabla3[[#This Row],[PRECIOS]]-Tabla3[[#This Row],[PRECIOS]]*10%</f>
        <v>4.5</v>
      </c>
      <c r="L411" s="101"/>
      <c r="M411" s="54"/>
      <c r="N411" s="55">
        <f>IFERROR(Tabla3[[#This Row],[PRECIOS]]-Tabla3[[#This Row],[PRECIOS]]*Tabla3[[#This Row],[% PRODUCTO]]," ")</f>
        <v>5</v>
      </c>
      <c r="O411" s="54"/>
      <c r="P411" s="55">
        <f>IFERROR(Tabla3[[#This Row],[OCULTAR2]]-Tabla3[[#This Row],[OCULTAR2]]*Tabla3[[#This Row],[% LÍNEA]]," ")</f>
        <v>5</v>
      </c>
      <c r="Q411" s="56">
        <f>IFERROR(Tabla3[[#This Row],[% PRODUCTO]]+Tabla3[[#This Row],[% LÍNEA]]," ")</f>
        <v>0</v>
      </c>
      <c r="R411" s="53">
        <f>Tabla3[[#This Row],[OCULTAR3]]</f>
        <v>5</v>
      </c>
      <c r="S411" s="53">
        <f>Tabla3[[#This Row],[PRECIO SIN %]]-Tabla3[[#This Row],[PRECIO SIN %]]*10%</f>
        <v>4.5</v>
      </c>
      <c r="T411" s="80">
        <f>(Tabla3[[#This Row],[PRECIO CON DESCT.]]-(Tabla3[[#This Row],[PRECIO CON DESCT.]]*$T$6))</f>
        <v>2.835</v>
      </c>
      <c r="U411" s="96"/>
      <c r="V411" s="94">
        <f>Tabla3[[#This Row],[PRECIO %      en $]]*Tabla3[[#This Row],[PEDIDO ]]</f>
        <v>0</v>
      </c>
      <c r="W411" s="57">
        <f>Tabla3[[#This Row],[PRECIO CON DESCT.]]*Tabla3[[#This Row],[PEDIDO ]]</f>
        <v>0</v>
      </c>
      <c r="X411" s="58">
        <f>Tabla3[[#This Row],[PRECIO SIN %]]*Tabla3[[#This Row],[PEDIDO ]]</f>
        <v>0</v>
      </c>
      <c r="Y411" s="28"/>
      <c r="Z411" s="28"/>
      <c r="AA411" s="28"/>
      <c r="AB411" s="28"/>
      <c r="AC411" s="28"/>
      <c r="AD411" s="28"/>
      <c r="AE411" s="28"/>
      <c r="AF411" s="28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  <c r="EV411" s="13"/>
      <c r="EW411" s="20"/>
    </row>
    <row r="412" spans="1:153" s="3" customFormat="1" ht="34.5" x14ac:dyDescent="0.4">
      <c r="A412" s="125">
        <v>7707236129071</v>
      </c>
      <c r="B412" s="59" t="s">
        <v>52</v>
      </c>
      <c r="C412" s="59" t="s">
        <v>55</v>
      </c>
      <c r="D4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2" s="119" t="s">
        <v>928</v>
      </c>
      <c r="F412" s="76" t="s">
        <v>537</v>
      </c>
      <c r="G4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2" s="78">
        <v>61</v>
      </c>
      <c r="J412" s="52">
        <v>5.7777799999999999</v>
      </c>
      <c r="K412" s="60">
        <f>Tabla3[[#This Row],[PRECIOS]]-Tabla3[[#This Row],[PRECIOS]]*10%</f>
        <v>5.2000019999999996</v>
      </c>
      <c r="L412" s="101"/>
      <c r="M412" s="61"/>
      <c r="N412" s="55">
        <f>IFERROR(Tabla3[[#This Row],[PRECIOS]]-Tabla3[[#This Row],[PRECIOS]]*Tabla3[[#This Row],[% PRODUCTO]]," ")</f>
        <v>5.7777799999999999</v>
      </c>
      <c r="O412" s="61"/>
      <c r="P412" s="55">
        <f>IFERROR(Tabla3[[#This Row],[OCULTAR2]]-Tabla3[[#This Row],[OCULTAR2]]*Tabla3[[#This Row],[% LÍNEA]]," ")</f>
        <v>5.7777799999999999</v>
      </c>
      <c r="Q412" s="56">
        <f>IFERROR(Tabla3[[#This Row],[% PRODUCTO]]+Tabla3[[#This Row],[% LÍNEA]]," ")</f>
        <v>0</v>
      </c>
      <c r="R412" s="60">
        <f>Tabla3[[#This Row],[OCULTAR3]]</f>
        <v>5.7777799999999999</v>
      </c>
      <c r="S412" s="60">
        <f>Tabla3[[#This Row],[PRECIO SIN %]]-Tabla3[[#This Row],[PRECIO SIN %]]*10%</f>
        <v>5.2000019999999996</v>
      </c>
      <c r="T412" s="80">
        <f>(Tabla3[[#This Row],[PRECIO CON DESCT.]]-(Tabla3[[#This Row],[PRECIO CON DESCT.]]*$T$6))</f>
        <v>3.2760012599999997</v>
      </c>
      <c r="U412" s="96"/>
      <c r="V412" s="94">
        <f>Tabla3[[#This Row],[PRECIO %      en $]]*Tabla3[[#This Row],[PEDIDO ]]</f>
        <v>0</v>
      </c>
      <c r="W412" s="57">
        <f>Tabla3[[#This Row],[PRECIO CON DESCT.]]*Tabla3[[#This Row],[PEDIDO ]]</f>
        <v>0</v>
      </c>
      <c r="X412" s="58">
        <f>Tabla3[[#This Row],[PRECIO SIN %]]*Tabla3[[#This Row],[PEDIDO ]]</f>
        <v>0</v>
      </c>
      <c r="Y412" s="28"/>
      <c r="Z412" s="28"/>
      <c r="AA412" s="28"/>
      <c r="AB412" s="28"/>
      <c r="AC412" s="28"/>
      <c r="AD412" s="28"/>
      <c r="AE412" s="28"/>
      <c r="AF412" s="28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  <c r="EV412" s="13"/>
      <c r="EW412" s="20"/>
    </row>
    <row r="413" spans="1:153" s="3" customFormat="1" ht="34.5" x14ac:dyDescent="0.4">
      <c r="A413" s="124" t="s">
        <v>147</v>
      </c>
      <c r="B413" s="51" t="s">
        <v>52</v>
      </c>
      <c r="C413" s="51" t="s">
        <v>65</v>
      </c>
      <c r="D4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3" s="118" t="s">
        <v>929</v>
      </c>
      <c r="F413" s="75" t="s">
        <v>537</v>
      </c>
      <c r="G4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3" s="77">
        <v>65</v>
      </c>
      <c r="J413" s="52">
        <v>3.5</v>
      </c>
      <c r="K413" s="53">
        <f>Tabla3[[#This Row],[PRECIOS]]-Tabla3[[#This Row],[PRECIOS]]*10%</f>
        <v>3.15</v>
      </c>
      <c r="L413" s="101"/>
      <c r="M413" s="54"/>
      <c r="N413" s="55">
        <f>IFERROR(Tabla3[[#This Row],[PRECIOS]]-Tabla3[[#This Row],[PRECIOS]]*Tabla3[[#This Row],[% PRODUCTO]]," ")</f>
        <v>3.5</v>
      </c>
      <c r="O413" s="54"/>
      <c r="P413" s="55">
        <f>IFERROR(Tabla3[[#This Row],[OCULTAR2]]-Tabla3[[#This Row],[OCULTAR2]]*Tabla3[[#This Row],[% LÍNEA]]," ")</f>
        <v>3.5</v>
      </c>
      <c r="Q413" s="56">
        <f>IFERROR(Tabla3[[#This Row],[% PRODUCTO]]+Tabla3[[#This Row],[% LÍNEA]]," ")</f>
        <v>0</v>
      </c>
      <c r="R413" s="53">
        <f>Tabla3[[#This Row],[OCULTAR3]]</f>
        <v>3.5</v>
      </c>
      <c r="S413" s="53">
        <f>Tabla3[[#This Row],[PRECIO SIN %]]-Tabla3[[#This Row],[PRECIO SIN %]]*10%</f>
        <v>3.15</v>
      </c>
      <c r="T413" s="80">
        <f>(Tabla3[[#This Row],[PRECIO CON DESCT.]]-(Tabla3[[#This Row],[PRECIO CON DESCT.]]*$T$6))</f>
        <v>1.9844999999999999</v>
      </c>
      <c r="U413" s="96"/>
      <c r="V413" s="94">
        <f>Tabla3[[#This Row],[PRECIO %      en $]]*Tabla3[[#This Row],[PEDIDO ]]</f>
        <v>0</v>
      </c>
      <c r="W413" s="57">
        <f>Tabla3[[#This Row],[PRECIO CON DESCT.]]*Tabla3[[#This Row],[PEDIDO ]]</f>
        <v>0</v>
      </c>
      <c r="X413" s="58">
        <f>Tabla3[[#This Row],[PRECIO SIN %]]*Tabla3[[#This Row],[PEDIDO ]]</f>
        <v>0</v>
      </c>
      <c r="Y413" s="28"/>
      <c r="Z413" s="28"/>
      <c r="AA413" s="28"/>
      <c r="AB413" s="28"/>
      <c r="AC413" s="28"/>
      <c r="AD413" s="28"/>
      <c r="AE413" s="28"/>
      <c r="AF413" s="28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  <c r="EV413" s="13"/>
      <c r="EW413" s="20"/>
    </row>
    <row r="414" spans="1:153" s="3" customFormat="1" ht="34.5" x14ac:dyDescent="0.4">
      <c r="A414" s="125">
        <v>7597285000717</v>
      </c>
      <c r="B414" s="59" t="s">
        <v>52</v>
      </c>
      <c r="C414" s="59" t="s">
        <v>85</v>
      </c>
      <c r="D4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4" s="119" t="s">
        <v>930</v>
      </c>
      <c r="F414" s="76" t="s">
        <v>537</v>
      </c>
      <c r="G4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4" s="78">
        <v>24</v>
      </c>
      <c r="J414" s="52">
        <v>3.88889</v>
      </c>
      <c r="K414" s="60">
        <f>Tabla3[[#This Row],[PRECIOS]]-Tabla3[[#This Row],[PRECIOS]]*10%</f>
        <v>3.5000010000000001</v>
      </c>
      <c r="L414" s="101"/>
      <c r="M414" s="61"/>
      <c r="N414" s="55">
        <f>IFERROR(Tabla3[[#This Row],[PRECIOS]]-Tabla3[[#This Row],[PRECIOS]]*Tabla3[[#This Row],[% PRODUCTO]]," ")</f>
        <v>3.88889</v>
      </c>
      <c r="O414" s="61"/>
      <c r="P414" s="55">
        <f>IFERROR(Tabla3[[#This Row],[OCULTAR2]]-Tabla3[[#This Row],[OCULTAR2]]*Tabla3[[#This Row],[% LÍNEA]]," ")</f>
        <v>3.88889</v>
      </c>
      <c r="Q414" s="56">
        <f>IFERROR(Tabla3[[#This Row],[% PRODUCTO]]+Tabla3[[#This Row],[% LÍNEA]]," ")</f>
        <v>0</v>
      </c>
      <c r="R414" s="60">
        <f>Tabla3[[#This Row],[OCULTAR3]]</f>
        <v>3.88889</v>
      </c>
      <c r="S414" s="60">
        <f>Tabla3[[#This Row],[PRECIO SIN %]]-Tabla3[[#This Row],[PRECIO SIN %]]*10%</f>
        <v>3.5000010000000001</v>
      </c>
      <c r="T414" s="80">
        <f>(Tabla3[[#This Row],[PRECIO CON DESCT.]]-(Tabla3[[#This Row],[PRECIO CON DESCT.]]*$T$6))</f>
        <v>2.2050006299999998</v>
      </c>
      <c r="U414" s="96"/>
      <c r="V414" s="94">
        <f>Tabla3[[#This Row],[PRECIO %      en $]]*Tabla3[[#This Row],[PEDIDO ]]</f>
        <v>0</v>
      </c>
      <c r="W414" s="57">
        <f>Tabla3[[#This Row],[PRECIO CON DESCT.]]*Tabla3[[#This Row],[PEDIDO ]]</f>
        <v>0</v>
      </c>
      <c r="X414" s="58">
        <f>Tabla3[[#This Row],[PRECIO SIN %]]*Tabla3[[#This Row],[PEDIDO ]]</f>
        <v>0</v>
      </c>
      <c r="Y414" s="28"/>
      <c r="Z414" s="28"/>
      <c r="AA414" s="28"/>
      <c r="AB414" s="28"/>
      <c r="AC414" s="28"/>
      <c r="AD414" s="28"/>
      <c r="AE414" s="28"/>
      <c r="AF414" s="28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/>
      <c r="EP414" s="13"/>
      <c r="EQ414" s="13"/>
      <c r="ER414" s="13"/>
      <c r="ES414" s="13"/>
      <c r="ET414" s="13"/>
      <c r="EU414" s="13"/>
      <c r="EV414" s="13"/>
      <c r="EW414" s="20"/>
    </row>
    <row r="415" spans="1:153" s="3" customFormat="1" ht="34.5" x14ac:dyDescent="0.4">
      <c r="A415" s="124">
        <v>8904187816824</v>
      </c>
      <c r="B415" s="51" t="s">
        <v>52</v>
      </c>
      <c r="C415" s="51" t="s">
        <v>63</v>
      </c>
      <c r="D4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5" s="118" t="s">
        <v>931</v>
      </c>
      <c r="F415" s="75" t="s">
        <v>537</v>
      </c>
      <c r="G4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5" s="77">
        <v>310</v>
      </c>
      <c r="J415" s="52">
        <v>3.3333300000000001</v>
      </c>
      <c r="K415" s="53">
        <f>Tabla3[[#This Row],[PRECIOS]]-Tabla3[[#This Row],[PRECIOS]]*10%</f>
        <v>2.999997</v>
      </c>
      <c r="L415" s="101"/>
      <c r="M415" s="54"/>
      <c r="N415" s="55">
        <f>IFERROR(Tabla3[[#This Row],[PRECIOS]]-Tabla3[[#This Row],[PRECIOS]]*Tabla3[[#This Row],[% PRODUCTO]]," ")</f>
        <v>3.3333300000000001</v>
      </c>
      <c r="O415" s="54"/>
      <c r="P415" s="55">
        <f>IFERROR(Tabla3[[#This Row],[OCULTAR2]]-Tabla3[[#This Row],[OCULTAR2]]*Tabla3[[#This Row],[% LÍNEA]]," ")</f>
        <v>3.3333300000000001</v>
      </c>
      <c r="Q415" s="56">
        <f>IFERROR(Tabla3[[#This Row],[% PRODUCTO]]+Tabla3[[#This Row],[% LÍNEA]]," ")</f>
        <v>0</v>
      </c>
      <c r="R415" s="53">
        <f>Tabla3[[#This Row],[OCULTAR3]]</f>
        <v>3.3333300000000001</v>
      </c>
      <c r="S415" s="53">
        <f>Tabla3[[#This Row],[PRECIO SIN %]]-Tabla3[[#This Row],[PRECIO SIN %]]*10%</f>
        <v>2.999997</v>
      </c>
      <c r="T415" s="80">
        <f>(Tabla3[[#This Row],[PRECIO CON DESCT.]]-(Tabla3[[#This Row],[PRECIO CON DESCT.]]*$T$6))</f>
        <v>1.8899981100000001</v>
      </c>
      <c r="U415" s="96"/>
      <c r="V415" s="94">
        <f>Tabla3[[#This Row],[PRECIO %      en $]]*Tabla3[[#This Row],[PEDIDO ]]</f>
        <v>0</v>
      </c>
      <c r="W415" s="57">
        <f>Tabla3[[#This Row],[PRECIO CON DESCT.]]*Tabla3[[#This Row],[PEDIDO ]]</f>
        <v>0</v>
      </c>
      <c r="X415" s="58">
        <f>Tabla3[[#This Row],[PRECIO SIN %]]*Tabla3[[#This Row],[PEDIDO ]]</f>
        <v>0</v>
      </c>
      <c r="Y415" s="28"/>
      <c r="Z415" s="28"/>
      <c r="AA415" s="28"/>
      <c r="AB415" s="28"/>
      <c r="AC415" s="28"/>
      <c r="AD415" s="28"/>
      <c r="AE415" s="28"/>
      <c r="AF415" s="28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  <c r="EV415" s="13"/>
      <c r="EW415" s="20"/>
    </row>
    <row r="416" spans="1:153" s="3" customFormat="1" ht="34.5" x14ac:dyDescent="0.4">
      <c r="A416" s="125">
        <v>7598455000759</v>
      </c>
      <c r="B416" s="59" t="s">
        <v>52</v>
      </c>
      <c r="C416" s="59" t="s">
        <v>58</v>
      </c>
      <c r="D4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416" s="119" t="s">
        <v>932</v>
      </c>
      <c r="F416" s="76" t="s">
        <v>537</v>
      </c>
      <c r="G4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6" s="78">
        <v>930</v>
      </c>
      <c r="J416" s="52">
        <v>8.6444399999999995</v>
      </c>
      <c r="K416" s="60">
        <f>Tabla3[[#This Row],[PRECIOS]]-Tabla3[[#This Row],[PRECIOS]]*10%</f>
        <v>7.7799959999999997</v>
      </c>
      <c r="L416" s="101"/>
      <c r="M416" s="61"/>
      <c r="N416" s="55">
        <f>IFERROR(Tabla3[[#This Row],[PRECIOS]]-Tabla3[[#This Row],[PRECIOS]]*Tabla3[[#This Row],[% PRODUCTO]]," ")</f>
        <v>8.6444399999999995</v>
      </c>
      <c r="O416" s="61"/>
      <c r="P416" s="55">
        <f>IFERROR(Tabla3[[#This Row],[OCULTAR2]]-Tabla3[[#This Row],[OCULTAR2]]*Tabla3[[#This Row],[% LÍNEA]]," ")</f>
        <v>8.6444399999999995</v>
      </c>
      <c r="Q416" s="56">
        <f>IFERROR(Tabla3[[#This Row],[% PRODUCTO]]+Tabla3[[#This Row],[% LÍNEA]]," ")</f>
        <v>0</v>
      </c>
      <c r="R416" s="60">
        <f>Tabla3[[#This Row],[OCULTAR3]]</f>
        <v>8.6444399999999995</v>
      </c>
      <c r="S416" s="60">
        <f>Tabla3[[#This Row],[PRECIO SIN %]]-Tabla3[[#This Row],[PRECIO SIN %]]*10%</f>
        <v>7.7799959999999997</v>
      </c>
      <c r="T416" s="80">
        <f>(Tabla3[[#This Row],[PRECIO CON DESCT.]]-(Tabla3[[#This Row],[PRECIO CON DESCT.]]*$T$6))</f>
        <v>4.90139748</v>
      </c>
      <c r="U416" s="96"/>
      <c r="V416" s="94">
        <f>Tabla3[[#This Row],[PRECIO %      en $]]*Tabla3[[#This Row],[PEDIDO ]]</f>
        <v>0</v>
      </c>
      <c r="W416" s="57">
        <f>Tabla3[[#This Row],[PRECIO CON DESCT.]]*Tabla3[[#This Row],[PEDIDO ]]</f>
        <v>0</v>
      </c>
      <c r="X416" s="58">
        <f>Tabla3[[#This Row],[PRECIO SIN %]]*Tabla3[[#This Row],[PEDIDO ]]</f>
        <v>0</v>
      </c>
      <c r="Y416" s="28"/>
      <c r="Z416" s="28"/>
      <c r="AA416" s="28"/>
      <c r="AB416" s="28"/>
      <c r="AC416" s="28"/>
      <c r="AD416" s="28"/>
      <c r="AE416" s="28"/>
      <c r="AF416" s="28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20"/>
    </row>
    <row r="417" spans="1:153" s="3" customFormat="1" ht="34.5" x14ac:dyDescent="0.4">
      <c r="A417" s="124">
        <v>7598455000759</v>
      </c>
      <c r="B417" s="51" t="s">
        <v>52</v>
      </c>
      <c r="C417" s="51" t="s">
        <v>58</v>
      </c>
      <c r="D4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417" s="118" t="s">
        <v>932</v>
      </c>
      <c r="F417" s="75" t="s">
        <v>537</v>
      </c>
      <c r="G4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7" s="77">
        <v>99</v>
      </c>
      <c r="J417" s="52">
        <v>8.6444399999999995</v>
      </c>
      <c r="K417" s="53">
        <f>Tabla3[[#This Row],[PRECIOS]]-Tabla3[[#This Row],[PRECIOS]]*10%</f>
        <v>7.7799959999999997</v>
      </c>
      <c r="L417" s="101"/>
      <c r="M417" s="54"/>
      <c r="N417" s="55">
        <f>IFERROR(Tabla3[[#This Row],[PRECIOS]]-Tabla3[[#This Row],[PRECIOS]]*Tabla3[[#This Row],[% PRODUCTO]]," ")</f>
        <v>8.6444399999999995</v>
      </c>
      <c r="O417" s="54"/>
      <c r="P417" s="55">
        <f>IFERROR(Tabla3[[#This Row],[OCULTAR2]]-Tabla3[[#This Row],[OCULTAR2]]*Tabla3[[#This Row],[% LÍNEA]]," ")</f>
        <v>8.6444399999999995</v>
      </c>
      <c r="Q417" s="56">
        <f>IFERROR(Tabla3[[#This Row],[% PRODUCTO]]+Tabla3[[#This Row],[% LÍNEA]]," ")</f>
        <v>0</v>
      </c>
      <c r="R417" s="53">
        <f>Tabla3[[#This Row],[OCULTAR3]]</f>
        <v>8.6444399999999995</v>
      </c>
      <c r="S417" s="53">
        <f>Tabla3[[#This Row],[PRECIO SIN %]]-Tabla3[[#This Row],[PRECIO SIN %]]*10%</f>
        <v>7.7799959999999997</v>
      </c>
      <c r="T417" s="80">
        <f>(Tabla3[[#This Row],[PRECIO CON DESCT.]]-(Tabla3[[#This Row],[PRECIO CON DESCT.]]*$T$6))</f>
        <v>4.90139748</v>
      </c>
      <c r="U417" s="96"/>
      <c r="V417" s="94">
        <f>Tabla3[[#This Row],[PRECIO %      en $]]*Tabla3[[#This Row],[PEDIDO ]]</f>
        <v>0</v>
      </c>
      <c r="W417" s="57">
        <f>Tabla3[[#This Row],[PRECIO CON DESCT.]]*Tabla3[[#This Row],[PEDIDO ]]</f>
        <v>0</v>
      </c>
      <c r="X417" s="58">
        <f>Tabla3[[#This Row],[PRECIO SIN %]]*Tabla3[[#This Row],[PEDIDO ]]</f>
        <v>0</v>
      </c>
      <c r="Y417" s="28"/>
      <c r="Z417" s="28"/>
      <c r="AA417" s="28"/>
      <c r="AB417" s="28"/>
      <c r="AC417" s="28"/>
      <c r="AD417" s="28"/>
      <c r="AE417" s="28"/>
      <c r="AF417" s="28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  <c r="EP417" s="13"/>
      <c r="EQ417" s="13"/>
      <c r="ER417" s="13"/>
      <c r="ES417" s="13"/>
      <c r="ET417" s="13"/>
      <c r="EU417" s="13"/>
      <c r="EV417" s="13"/>
      <c r="EW417" s="20"/>
    </row>
    <row r="418" spans="1:153" s="3" customFormat="1" ht="34.5" x14ac:dyDescent="0.4">
      <c r="A418" s="125">
        <v>7598252001423</v>
      </c>
      <c r="B418" s="59" t="s">
        <v>148</v>
      </c>
      <c r="C418" s="59" t="s">
        <v>56</v>
      </c>
      <c r="D4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8" s="119" t="s">
        <v>933</v>
      </c>
      <c r="F418" s="76" t="s">
        <v>537</v>
      </c>
      <c r="G4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8" s="78">
        <v>83</v>
      </c>
      <c r="J418" s="52">
        <v>8.3333300000000001</v>
      </c>
      <c r="K418" s="60">
        <f>Tabla3[[#This Row],[PRECIOS]]-Tabla3[[#This Row],[PRECIOS]]*10%</f>
        <v>7.4999970000000005</v>
      </c>
      <c r="L418" s="101"/>
      <c r="M418" s="61"/>
      <c r="N418" s="55">
        <f>IFERROR(Tabla3[[#This Row],[PRECIOS]]-Tabla3[[#This Row],[PRECIOS]]*Tabla3[[#This Row],[% PRODUCTO]]," ")</f>
        <v>8.3333300000000001</v>
      </c>
      <c r="O418" s="61"/>
      <c r="P418" s="55">
        <f>IFERROR(Tabla3[[#This Row],[OCULTAR2]]-Tabla3[[#This Row],[OCULTAR2]]*Tabla3[[#This Row],[% LÍNEA]]," ")</f>
        <v>8.3333300000000001</v>
      </c>
      <c r="Q418" s="56">
        <f>IFERROR(Tabla3[[#This Row],[% PRODUCTO]]+Tabla3[[#This Row],[% LÍNEA]]," ")</f>
        <v>0</v>
      </c>
      <c r="R418" s="60">
        <f>Tabla3[[#This Row],[OCULTAR3]]</f>
        <v>8.3333300000000001</v>
      </c>
      <c r="S418" s="60">
        <f>Tabla3[[#This Row],[PRECIO SIN %]]-Tabla3[[#This Row],[PRECIO SIN %]]*10%</f>
        <v>7.4999970000000005</v>
      </c>
      <c r="T418" s="80">
        <f>(Tabla3[[#This Row],[PRECIO CON DESCT.]]-(Tabla3[[#This Row],[PRECIO CON DESCT.]]*$T$6))</f>
        <v>4.7249981100000005</v>
      </c>
      <c r="U418" s="96"/>
      <c r="V418" s="94">
        <f>Tabla3[[#This Row],[PRECIO %      en $]]*Tabla3[[#This Row],[PEDIDO ]]</f>
        <v>0</v>
      </c>
      <c r="W418" s="57">
        <f>Tabla3[[#This Row],[PRECIO CON DESCT.]]*Tabla3[[#This Row],[PEDIDO ]]</f>
        <v>0</v>
      </c>
      <c r="X418" s="58">
        <f>Tabla3[[#This Row],[PRECIO SIN %]]*Tabla3[[#This Row],[PEDIDO ]]</f>
        <v>0</v>
      </c>
      <c r="Y418" s="28"/>
      <c r="Z418" s="28"/>
      <c r="AA418" s="28"/>
      <c r="AB418" s="28"/>
      <c r="AC418" s="28"/>
      <c r="AD418" s="28"/>
      <c r="AE418" s="28"/>
      <c r="AF418" s="28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20"/>
    </row>
    <row r="419" spans="1:153" s="3" customFormat="1" ht="34.5" x14ac:dyDescent="0.4">
      <c r="A419" s="124">
        <v>7591585311634</v>
      </c>
      <c r="B419" s="51" t="s">
        <v>148</v>
      </c>
      <c r="C419" s="51" t="s">
        <v>104</v>
      </c>
      <c r="D4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9" s="118" t="s">
        <v>934</v>
      </c>
      <c r="F419" s="75" t="s">
        <v>537</v>
      </c>
      <c r="G4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9" s="77">
        <v>24</v>
      </c>
      <c r="J419" s="52">
        <v>10.977779999999999</v>
      </c>
      <c r="K419" s="53">
        <f>Tabla3[[#This Row],[PRECIOS]]-Tabla3[[#This Row],[PRECIOS]]*10%</f>
        <v>9.8800019999999993</v>
      </c>
      <c r="L419" s="101"/>
      <c r="M419" s="54"/>
      <c r="N419" s="55">
        <f>IFERROR(Tabla3[[#This Row],[PRECIOS]]-Tabla3[[#This Row],[PRECIOS]]*Tabla3[[#This Row],[% PRODUCTO]]," ")</f>
        <v>10.977779999999999</v>
      </c>
      <c r="O419" s="54"/>
      <c r="P419" s="55">
        <f>IFERROR(Tabla3[[#This Row],[OCULTAR2]]-Tabla3[[#This Row],[OCULTAR2]]*Tabla3[[#This Row],[% LÍNEA]]," ")</f>
        <v>10.977779999999999</v>
      </c>
      <c r="Q419" s="56">
        <f>IFERROR(Tabla3[[#This Row],[% PRODUCTO]]+Tabla3[[#This Row],[% LÍNEA]]," ")</f>
        <v>0</v>
      </c>
      <c r="R419" s="53">
        <f>Tabla3[[#This Row],[OCULTAR3]]</f>
        <v>10.977779999999999</v>
      </c>
      <c r="S419" s="53">
        <f>Tabla3[[#This Row],[PRECIO SIN %]]-Tabla3[[#This Row],[PRECIO SIN %]]*10%</f>
        <v>9.8800019999999993</v>
      </c>
      <c r="T419" s="80">
        <f>(Tabla3[[#This Row],[PRECIO CON DESCT.]]-(Tabla3[[#This Row],[PRECIO CON DESCT.]]*$T$6))</f>
        <v>6.2244012599999996</v>
      </c>
      <c r="U419" s="96"/>
      <c r="V419" s="94">
        <f>Tabla3[[#This Row],[PRECIO %      en $]]*Tabla3[[#This Row],[PEDIDO ]]</f>
        <v>0</v>
      </c>
      <c r="W419" s="57">
        <f>Tabla3[[#This Row],[PRECIO CON DESCT.]]*Tabla3[[#This Row],[PEDIDO ]]</f>
        <v>0</v>
      </c>
      <c r="X419" s="58">
        <f>Tabla3[[#This Row],[PRECIO SIN %]]*Tabla3[[#This Row],[PEDIDO ]]</f>
        <v>0</v>
      </c>
      <c r="Y419" s="28"/>
      <c r="Z419" s="28"/>
      <c r="AA419" s="28"/>
      <c r="AB419" s="28"/>
      <c r="AC419" s="28"/>
      <c r="AD419" s="28"/>
      <c r="AE419" s="28"/>
      <c r="AF419" s="28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20"/>
    </row>
    <row r="420" spans="1:153" s="3" customFormat="1" ht="34.5" x14ac:dyDescent="0.4">
      <c r="A420" s="125">
        <v>7591519001099</v>
      </c>
      <c r="B420" s="59" t="s">
        <v>148</v>
      </c>
      <c r="C420" s="59" t="s">
        <v>149</v>
      </c>
      <c r="D4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0" s="119" t="s">
        <v>935</v>
      </c>
      <c r="F420" s="76" t="s">
        <v>537</v>
      </c>
      <c r="G4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0" s="78">
        <v>2</v>
      </c>
      <c r="J420" s="52">
        <v>9.88889</v>
      </c>
      <c r="K420" s="60">
        <f>Tabla3[[#This Row],[PRECIOS]]-Tabla3[[#This Row],[PRECIOS]]*10%</f>
        <v>8.9000009999999996</v>
      </c>
      <c r="L420" s="101"/>
      <c r="M420" s="61"/>
      <c r="N420" s="55">
        <f>IFERROR(Tabla3[[#This Row],[PRECIOS]]-Tabla3[[#This Row],[PRECIOS]]*Tabla3[[#This Row],[% PRODUCTO]]," ")</f>
        <v>9.88889</v>
      </c>
      <c r="O420" s="61"/>
      <c r="P420" s="55">
        <f>IFERROR(Tabla3[[#This Row],[OCULTAR2]]-Tabla3[[#This Row],[OCULTAR2]]*Tabla3[[#This Row],[% LÍNEA]]," ")</f>
        <v>9.88889</v>
      </c>
      <c r="Q420" s="56">
        <f>IFERROR(Tabla3[[#This Row],[% PRODUCTO]]+Tabla3[[#This Row],[% LÍNEA]]," ")</f>
        <v>0</v>
      </c>
      <c r="R420" s="60">
        <f>Tabla3[[#This Row],[OCULTAR3]]</f>
        <v>9.88889</v>
      </c>
      <c r="S420" s="60">
        <f>Tabla3[[#This Row],[PRECIO SIN %]]-Tabla3[[#This Row],[PRECIO SIN %]]*10%</f>
        <v>8.9000009999999996</v>
      </c>
      <c r="T420" s="80">
        <f>(Tabla3[[#This Row],[PRECIO CON DESCT.]]-(Tabla3[[#This Row],[PRECIO CON DESCT.]]*$T$6))</f>
        <v>5.6070006299999999</v>
      </c>
      <c r="U420" s="96"/>
      <c r="V420" s="94">
        <f>Tabla3[[#This Row],[PRECIO %      en $]]*Tabla3[[#This Row],[PEDIDO ]]</f>
        <v>0</v>
      </c>
      <c r="W420" s="57">
        <f>Tabla3[[#This Row],[PRECIO CON DESCT.]]*Tabla3[[#This Row],[PEDIDO ]]</f>
        <v>0</v>
      </c>
      <c r="X420" s="58">
        <f>Tabla3[[#This Row],[PRECIO SIN %]]*Tabla3[[#This Row],[PEDIDO ]]</f>
        <v>0</v>
      </c>
      <c r="Y420" s="28"/>
      <c r="Z420" s="28"/>
      <c r="AA420" s="28"/>
      <c r="AB420" s="28"/>
      <c r="AC420" s="28"/>
      <c r="AD420" s="28"/>
      <c r="AE420" s="28"/>
      <c r="AF420" s="28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/>
      <c r="EP420" s="13"/>
      <c r="EQ420" s="13"/>
      <c r="ER420" s="13"/>
      <c r="ES420" s="13"/>
      <c r="ET420" s="13"/>
      <c r="EU420" s="13"/>
      <c r="EV420" s="13"/>
      <c r="EW420" s="20"/>
    </row>
    <row r="421" spans="1:153" s="3" customFormat="1" ht="34.5" x14ac:dyDescent="0.4">
      <c r="A421" s="124">
        <v>7598252101345</v>
      </c>
      <c r="B421" s="51" t="s">
        <v>148</v>
      </c>
      <c r="C421" s="51" t="s">
        <v>56</v>
      </c>
      <c r="D4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1" s="118" t="s">
        <v>936</v>
      </c>
      <c r="F421" s="75" t="s">
        <v>537</v>
      </c>
      <c r="G4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1" s="77">
        <v>40</v>
      </c>
      <c r="J421" s="52">
        <v>5.2222200000000001</v>
      </c>
      <c r="K421" s="53">
        <f>Tabla3[[#This Row],[PRECIOS]]-Tabla3[[#This Row],[PRECIOS]]*10%</f>
        <v>4.6999979999999999</v>
      </c>
      <c r="L421" s="101"/>
      <c r="M421" s="54"/>
      <c r="N421" s="55">
        <f>IFERROR(Tabla3[[#This Row],[PRECIOS]]-Tabla3[[#This Row],[PRECIOS]]*Tabla3[[#This Row],[% PRODUCTO]]," ")</f>
        <v>5.2222200000000001</v>
      </c>
      <c r="O421" s="54"/>
      <c r="P421" s="55">
        <f>IFERROR(Tabla3[[#This Row],[OCULTAR2]]-Tabla3[[#This Row],[OCULTAR2]]*Tabla3[[#This Row],[% LÍNEA]]," ")</f>
        <v>5.2222200000000001</v>
      </c>
      <c r="Q421" s="56">
        <f>IFERROR(Tabla3[[#This Row],[% PRODUCTO]]+Tabla3[[#This Row],[% LÍNEA]]," ")</f>
        <v>0</v>
      </c>
      <c r="R421" s="53">
        <f>Tabla3[[#This Row],[OCULTAR3]]</f>
        <v>5.2222200000000001</v>
      </c>
      <c r="S421" s="53">
        <f>Tabla3[[#This Row],[PRECIO SIN %]]-Tabla3[[#This Row],[PRECIO SIN %]]*10%</f>
        <v>4.6999979999999999</v>
      </c>
      <c r="T421" s="80">
        <f>(Tabla3[[#This Row],[PRECIO CON DESCT.]]-(Tabla3[[#This Row],[PRECIO CON DESCT.]]*$T$6))</f>
        <v>2.96099874</v>
      </c>
      <c r="U421" s="96"/>
      <c r="V421" s="94">
        <f>Tabla3[[#This Row],[PRECIO %      en $]]*Tabla3[[#This Row],[PEDIDO ]]</f>
        <v>0</v>
      </c>
      <c r="W421" s="57">
        <f>Tabla3[[#This Row],[PRECIO CON DESCT.]]*Tabla3[[#This Row],[PEDIDO ]]</f>
        <v>0</v>
      </c>
      <c r="X421" s="58">
        <f>Tabla3[[#This Row],[PRECIO SIN %]]*Tabla3[[#This Row],[PEDIDO ]]</f>
        <v>0</v>
      </c>
      <c r="Y421" s="28"/>
      <c r="Z421" s="28"/>
      <c r="AA421" s="28"/>
      <c r="AB421" s="28"/>
      <c r="AC421" s="28"/>
      <c r="AD421" s="28"/>
      <c r="AE421" s="28"/>
      <c r="AF421" s="28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13"/>
      <c r="EK421" s="13"/>
      <c r="EL421" s="13"/>
      <c r="EM421" s="13"/>
      <c r="EN421" s="13"/>
      <c r="EO421" s="13"/>
      <c r="EP421" s="13"/>
      <c r="EQ421" s="13"/>
      <c r="ER421" s="13"/>
      <c r="ES421" s="13"/>
      <c r="ET421" s="13"/>
      <c r="EU421" s="13"/>
      <c r="EV421" s="13"/>
      <c r="EW421" s="20"/>
    </row>
    <row r="422" spans="1:153" s="3" customFormat="1" ht="34.5" x14ac:dyDescent="0.4">
      <c r="A422" s="125">
        <v>736372692061</v>
      </c>
      <c r="B422" s="59" t="s">
        <v>148</v>
      </c>
      <c r="C422" s="59" t="s">
        <v>150</v>
      </c>
      <c r="D4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2" s="119" t="s">
        <v>937</v>
      </c>
      <c r="F422" s="76" t="s">
        <v>537</v>
      </c>
      <c r="G4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4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422" s="78">
        <v>234</v>
      </c>
      <c r="J422" s="52">
        <v>3.4444400000000002</v>
      </c>
      <c r="K422" s="60">
        <f>Tabla3[[#This Row],[PRECIOS]]-Tabla3[[#This Row],[PRECIOS]]*10%</f>
        <v>3.099996</v>
      </c>
      <c r="L422" s="101"/>
      <c r="M422" s="61"/>
      <c r="N422" s="55">
        <f>IFERROR(Tabla3[[#This Row],[PRECIOS]]-Tabla3[[#This Row],[PRECIOS]]*Tabla3[[#This Row],[% PRODUCTO]]," ")</f>
        <v>3.4444400000000002</v>
      </c>
      <c r="O422" s="61">
        <v>0.05</v>
      </c>
      <c r="P422" s="55">
        <f>IFERROR(Tabla3[[#This Row],[OCULTAR2]]-Tabla3[[#This Row],[OCULTAR2]]*Tabla3[[#This Row],[% LÍNEA]]," ")</f>
        <v>3.2722180000000001</v>
      </c>
      <c r="Q422" s="56">
        <f>IFERROR(Tabla3[[#This Row],[% PRODUCTO]]+Tabla3[[#This Row],[% LÍNEA]]," ")</f>
        <v>0.05</v>
      </c>
      <c r="R422" s="60">
        <f>Tabla3[[#This Row],[OCULTAR3]]</f>
        <v>3.2722180000000001</v>
      </c>
      <c r="S422" s="60">
        <f>Tabla3[[#This Row],[PRECIO SIN %]]-Tabla3[[#This Row],[PRECIO SIN %]]*10%</f>
        <v>2.9449962000000003</v>
      </c>
      <c r="T422" s="80">
        <f>(Tabla3[[#This Row],[PRECIO CON DESCT.]]-(Tabla3[[#This Row],[PRECIO CON DESCT.]]*$T$6))</f>
        <v>1.8553476060000003</v>
      </c>
      <c r="U422" s="96"/>
      <c r="V422" s="94">
        <f>Tabla3[[#This Row],[PRECIO %      en $]]*Tabla3[[#This Row],[PEDIDO ]]</f>
        <v>0</v>
      </c>
      <c r="W422" s="57">
        <f>Tabla3[[#This Row],[PRECIO CON DESCT.]]*Tabla3[[#This Row],[PEDIDO ]]</f>
        <v>0</v>
      </c>
      <c r="X422" s="58">
        <f>Tabla3[[#This Row],[PRECIO SIN %]]*Tabla3[[#This Row],[PEDIDO ]]</f>
        <v>0</v>
      </c>
      <c r="Y422" s="28"/>
      <c r="Z422" s="28"/>
      <c r="AA422" s="28"/>
      <c r="AB422" s="28"/>
      <c r="AC422" s="28"/>
      <c r="AD422" s="28"/>
      <c r="AE422" s="28"/>
      <c r="AF422" s="28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13"/>
      <c r="EI422" s="13"/>
      <c r="EJ422" s="13"/>
      <c r="EK422" s="13"/>
      <c r="EL422" s="13"/>
      <c r="EM422" s="13"/>
      <c r="EN422" s="13"/>
      <c r="EO422" s="13"/>
      <c r="EP422" s="13"/>
      <c r="EQ422" s="13"/>
      <c r="ER422" s="13"/>
      <c r="ES422" s="13"/>
      <c r="ET422" s="13"/>
      <c r="EU422" s="13"/>
      <c r="EV422" s="13"/>
      <c r="EW422" s="20"/>
    </row>
    <row r="423" spans="1:153" s="3" customFormat="1" ht="34.5" x14ac:dyDescent="0.4">
      <c r="A423" s="124">
        <v>7599910802994</v>
      </c>
      <c r="B423" s="51" t="s">
        <v>148</v>
      </c>
      <c r="C423" s="51" t="s">
        <v>151</v>
      </c>
      <c r="D4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3" s="118" t="s">
        <v>938</v>
      </c>
      <c r="F423" s="75" t="s">
        <v>537</v>
      </c>
      <c r="G4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3" s="77">
        <v>23</v>
      </c>
      <c r="J423" s="52">
        <v>6.2333299999999996</v>
      </c>
      <c r="K423" s="53">
        <f>Tabla3[[#This Row],[PRECIOS]]-Tabla3[[#This Row],[PRECIOS]]*10%</f>
        <v>5.6099969999999999</v>
      </c>
      <c r="L423" s="101"/>
      <c r="M423" s="54"/>
      <c r="N423" s="55">
        <f>IFERROR(Tabla3[[#This Row],[PRECIOS]]-Tabla3[[#This Row],[PRECIOS]]*Tabla3[[#This Row],[% PRODUCTO]]," ")</f>
        <v>6.2333299999999996</v>
      </c>
      <c r="O423" s="54"/>
      <c r="P423" s="55">
        <f>IFERROR(Tabla3[[#This Row],[OCULTAR2]]-Tabla3[[#This Row],[OCULTAR2]]*Tabla3[[#This Row],[% LÍNEA]]," ")</f>
        <v>6.2333299999999996</v>
      </c>
      <c r="Q423" s="56">
        <f>IFERROR(Tabla3[[#This Row],[% PRODUCTO]]+Tabla3[[#This Row],[% LÍNEA]]," ")</f>
        <v>0</v>
      </c>
      <c r="R423" s="53">
        <f>Tabla3[[#This Row],[OCULTAR3]]</f>
        <v>6.2333299999999996</v>
      </c>
      <c r="S423" s="53">
        <f>Tabla3[[#This Row],[PRECIO SIN %]]-Tabla3[[#This Row],[PRECIO SIN %]]*10%</f>
        <v>5.6099969999999999</v>
      </c>
      <c r="T423" s="80">
        <f>(Tabla3[[#This Row],[PRECIO CON DESCT.]]-(Tabla3[[#This Row],[PRECIO CON DESCT.]]*$T$6))</f>
        <v>3.5342981099999999</v>
      </c>
      <c r="U423" s="96"/>
      <c r="V423" s="94">
        <f>Tabla3[[#This Row],[PRECIO %      en $]]*Tabla3[[#This Row],[PEDIDO ]]</f>
        <v>0</v>
      </c>
      <c r="W423" s="57">
        <f>Tabla3[[#This Row],[PRECIO CON DESCT.]]*Tabla3[[#This Row],[PEDIDO ]]</f>
        <v>0</v>
      </c>
      <c r="X423" s="58">
        <f>Tabla3[[#This Row],[PRECIO SIN %]]*Tabla3[[#This Row],[PEDIDO ]]</f>
        <v>0</v>
      </c>
      <c r="Y423" s="28"/>
      <c r="Z423" s="28"/>
      <c r="AA423" s="28"/>
      <c r="AB423" s="28"/>
      <c r="AC423" s="28"/>
      <c r="AD423" s="28"/>
      <c r="AE423" s="28"/>
      <c r="AF423" s="28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3"/>
      <c r="EP423" s="13"/>
      <c r="EQ423" s="13"/>
      <c r="ER423" s="13"/>
      <c r="ES423" s="13"/>
      <c r="ET423" s="13"/>
      <c r="EU423" s="13"/>
      <c r="EV423" s="13"/>
      <c r="EW423" s="20"/>
    </row>
    <row r="424" spans="1:153" s="3" customFormat="1" ht="34.5" x14ac:dyDescent="0.4">
      <c r="A424" s="125">
        <v>7703712031906</v>
      </c>
      <c r="B424" s="59" t="s">
        <v>148</v>
      </c>
      <c r="C424" s="59" t="s">
        <v>152</v>
      </c>
      <c r="D4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4" s="119" t="s">
        <v>939</v>
      </c>
      <c r="F424" s="76" t="s">
        <v>537</v>
      </c>
      <c r="G4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4" s="78">
        <v>417</v>
      </c>
      <c r="J424" s="52">
        <v>5.4444400000000002</v>
      </c>
      <c r="K424" s="60">
        <f>Tabla3[[#This Row],[PRECIOS]]-Tabla3[[#This Row],[PRECIOS]]*10%</f>
        <v>4.8999959999999998</v>
      </c>
      <c r="L424" s="101"/>
      <c r="M424" s="61"/>
      <c r="N424" s="55">
        <f>IFERROR(Tabla3[[#This Row],[PRECIOS]]-Tabla3[[#This Row],[PRECIOS]]*Tabla3[[#This Row],[% PRODUCTO]]," ")</f>
        <v>5.4444400000000002</v>
      </c>
      <c r="O424" s="61"/>
      <c r="P424" s="55">
        <f>IFERROR(Tabla3[[#This Row],[OCULTAR2]]-Tabla3[[#This Row],[OCULTAR2]]*Tabla3[[#This Row],[% LÍNEA]]," ")</f>
        <v>5.4444400000000002</v>
      </c>
      <c r="Q424" s="56">
        <f>IFERROR(Tabla3[[#This Row],[% PRODUCTO]]+Tabla3[[#This Row],[% LÍNEA]]," ")</f>
        <v>0</v>
      </c>
      <c r="R424" s="60">
        <f>Tabla3[[#This Row],[OCULTAR3]]</f>
        <v>5.4444400000000002</v>
      </c>
      <c r="S424" s="60">
        <f>Tabla3[[#This Row],[PRECIO SIN %]]-Tabla3[[#This Row],[PRECIO SIN %]]*10%</f>
        <v>4.8999959999999998</v>
      </c>
      <c r="T424" s="80">
        <f>(Tabla3[[#This Row],[PRECIO CON DESCT.]]-(Tabla3[[#This Row],[PRECIO CON DESCT.]]*$T$6))</f>
        <v>3.08699748</v>
      </c>
      <c r="U424" s="96"/>
      <c r="V424" s="94">
        <f>Tabla3[[#This Row],[PRECIO %      en $]]*Tabla3[[#This Row],[PEDIDO ]]</f>
        <v>0</v>
      </c>
      <c r="W424" s="57">
        <f>Tabla3[[#This Row],[PRECIO CON DESCT.]]*Tabla3[[#This Row],[PEDIDO ]]</f>
        <v>0</v>
      </c>
      <c r="X424" s="58">
        <f>Tabla3[[#This Row],[PRECIO SIN %]]*Tabla3[[#This Row],[PEDIDO ]]</f>
        <v>0</v>
      </c>
      <c r="Y424" s="28"/>
      <c r="Z424" s="28"/>
      <c r="AA424" s="28"/>
      <c r="AB424" s="28"/>
      <c r="AC424" s="28"/>
      <c r="AD424" s="28"/>
      <c r="AE424" s="28"/>
      <c r="AF424" s="28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13"/>
      <c r="EK424" s="13"/>
      <c r="EL424" s="13"/>
      <c r="EM424" s="13"/>
      <c r="EN424" s="13"/>
      <c r="EO424" s="13"/>
      <c r="EP424" s="13"/>
      <c r="EQ424" s="13"/>
      <c r="ER424" s="13"/>
      <c r="ES424" s="13"/>
      <c r="ET424" s="13"/>
      <c r="EU424" s="13"/>
      <c r="EV424" s="13"/>
      <c r="EW424" s="20"/>
    </row>
    <row r="425" spans="1:153" s="3" customFormat="1" ht="34.5" x14ac:dyDescent="0.4">
      <c r="A425" s="124">
        <v>7597072000234</v>
      </c>
      <c r="B425" s="51" t="s">
        <v>148</v>
      </c>
      <c r="C425" s="51" t="s">
        <v>153</v>
      </c>
      <c r="D4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5" s="118" t="s">
        <v>940</v>
      </c>
      <c r="F425" s="75" t="s">
        <v>537</v>
      </c>
      <c r="G4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5" s="77">
        <v>32</v>
      </c>
      <c r="J425" s="52">
        <v>3.7111100000000001</v>
      </c>
      <c r="K425" s="53">
        <f>Tabla3[[#This Row],[PRECIOS]]-Tabla3[[#This Row],[PRECIOS]]*10%</f>
        <v>3.3399990000000002</v>
      </c>
      <c r="L425" s="101"/>
      <c r="M425" s="54"/>
      <c r="N425" s="55">
        <f>IFERROR(Tabla3[[#This Row],[PRECIOS]]-Tabla3[[#This Row],[PRECIOS]]*Tabla3[[#This Row],[% PRODUCTO]]," ")</f>
        <v>3.7111100000000001</v>
      </c>
      <c r="O425" s="54"/>
      <c r="P425" s="55">
        <f>IFERROR(Tabla3[[#This Row],[OCULTAR2]]-Tabla3[[#This Row],[OCULTAR2]]*Tabla3[[#This Row],[% LÍNEA]]," ")</f>
        <v>3.7111100000000001</v>
      </c>
      <c r="Q425" s="56">
        <f>IFERROR(Tabla3[[#This Row],[% PRODUCTO]]+Tabla3[[#This Row],[% LÍNEA]]," ")</f>
        <v>0</v>
      </c>
      <c r="R425" s="53">
        <f>Tabla3[[#This Row],[OCULTAR3]]</f>
        <v>3.7111100000000001</v>
      </c>
      <c r="S425" s="53">
        <f>Tabla3[[#This Row],[PRECIO SIN %]]-Tabla3[[#This Row],[PRECIO SIN %]]*10%</f>
        <v>3.3399990000000002</v>
      </c>
      <c r="T425" s="80">
        <f>(Tabla3[[#This Row],[PRECIO CON DESCT.]]-(Tabla3[[#This Row],[PRECIO CON DESCT.]]*$T$6))</f>
        <v>2.1041993699999999</v>
      </c>
      <c r="U425" s="96"/>
      <c r="V425" s="94">
        <f>Tabla3[[#This Row],[PRECIO %      en $]]*Tabla3[[#This Row],[PEDIDO ]]</f>
        <v>0</v>
      </c>
      <c r="W425" s="57">
        <f>Tabla3[[#This Row],[PRECIO CON DESCT.]]*Tabla3[[#This Row],[PEDIDO ]]</f>
        <v>0</v>
      </c>
      <c r="X425" s="58">
        <f>Tabla3[[#This Row],[PRECIO SIN %]]*Tabla3[[#This Row],[PEDIDO ]]</f>
        <v>0</v>
      </c>
      <c r="Y425" s="28"/>
      <c r="Z425" s="28"/>
      <c r="AA425" s="28"/>
      <c r="AB425" s="28"/>
      <c r="AC425" s="28"/>
      <c r="AD425" s="28"/>
      <c r="AE425" s="28"/>
      <c r="AF425" s="28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13"/>
      <c r="EK425" s="13"/>
      <c r="EL425" s="13"/>
      <c r="EM425" s="13"/>
      <c r="EN425" s="13"/>
      <c r="EO425" s="13"/>
      <c r="EP425" s="13"/>
      <c r="EQ425" s="13"/>
      <c r="ER425" s="13"/>
      <c r="ES425" s="13"/>
      <c r="ET425" s="13"/>
      <c r="EU425" s="13"/>
      <c r="EV425" s="13"/>
      <c r="EW425" s="20"/>
    </row>
    <row r="426" spans="1:153" s="3" customFormat="1" ht="34.5" x14ac:dyDescent="0.4">
      <c r="A426" s="125">
        <v>7597072001279</v>
      </c>
      <c r="B426" s="59" t="s">
        <v>148</v>
      </c>
      <c r="C426" s="59" t="s">
        <v>153</v>
      </c>
      <c r="D4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26" s="119" t="s">
        <v>941</v>
      </c>
      <c r="F426" s="76" t="s">
        <v>537</v>
      </c>
      <c r="G4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26" s="78">
        <v>12</v>
      </c>
      <c r="J426" s="52">
        <v>7.25556</v>
      </c>
      <c r="K426" s="60">
        <f>Tabla3[[#This Row],[PRECIOS]]-Tabla3[[#This Row],[PRECIOS]]*10%</f>
        <v>6.5300039999999999</v>
      </c>
      <c r="L426" s="101" t="s">
        <v>5327</v>
      </c>
      <c r="M426" s="61"/>
      <c r="N426" s="55">
        <f>IFERROR(Tabla3[[#This Row],[PRECIOS]]-Tabla3[[#This Row],[PRECIOS]]*Tabla3[[#This Row],[% PRODUCTO]]," ")</f>
        <v>7.25556</v>
      </c>
      <c r="O426" s="61"/>
      <c r="P426" s="55">
        <f>IFERROR(Tabla3[[#This Row],[OCULTAR2]]-Tabla3[[#This Row],[OCULTAR2]]*Tabla3[[#This Row],[% LÍNEA]]," ")</f>
        <v>7.25556</v>
      </c>
      <c r="Q426" s="56">
        <f>IFERROR(Tabla3[[#This Row],[% PRODUCTO]]+Tabla3[[#This Row],[% LÍNEA]]," ")</f>
        <v>0</v>
      </c>
      <c r="R426" s="60">
        <f>Tabla3[[#This Row],[OCULTAR3]]</f>
        <v>7.25556</v>
      </c>
      <c r="S426" s="60">
        <f>Tabla3[[#This Row],[PRECIO SIN %]]-Tabla3[[#This Row],[PRECIO SIN %]]*10%</f>
        <v>6.5300039999999999</v>
      </c>
      <c r="T426" s="80">
        <f>(Tabla3[[#This Row],[PRECIO CON DESCT.]]-(Tabla3[[#This Row],[PRECIO CON DESCT.]]*$T$6))</f>
        <v>4.1139025199999999</v>
      </c>
      <c r="U426" s="96"/>
      <c r="V426" s="94">
        <f>Tabla3[[#This Row],[PRECIO %      en $]]*Tabla3[[#This Row],[PEDIDO ]]</f>
        <v>0</v>
      </c>
      <c r="W426" s="57">
        <f>Tabla3[[#This Row],[PRECIO CON DESCT.]]*Tabla3[[#This Row],[PEDIDO ]]</f>
        <v>0</v>
      </c>
      <c r="X426" s="58">
        <f>Tabla3[[#This Row],[PRECIO SIN %]]*Tabla3[[#This Row],[PEDIDO ]]</f>
        <v>0</v>
      </c>
      <c r="Y426" s="28"/>
      <c r="Z426" s="28"/>
      <c r="AA426" s="28"/>
      <c r="AB426" s="28"/>
      <c r="AC426" s="28"/>
      <c r="AD426" s="28"/>
      <c r="AE426" s="28"/>
      <c r="AF426" s="28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13"/>
      <c r="EK426" s="13"/>
      <c r="EL426" s="13"/>
      <c r="EM426" s="13"/>
      <c r="EN426" s="13"/>
      <c r="EO426" s="13"/>
      <c r="EP426" s="13"/>
      <c r="EQ426" s="13"/>
      <c r="ER426" s="13"/>
      <c r="ES426" s="13"/>
      <c r="ET426" s="13"/>
      <c r="EU426" s="13"/>
      <c r="EV426" s="13"/>
      <c r="EW426" s="20"/>
    </row>
    <row r="427" spans="1:153" s="3" customFormat="1" ht="34.5" x14ac:dyDescent="0.4">
      <c r="A427" s="124">
        <v>7599028000503</v>
      </c>
      <c r="B427" s="51" t="s">
        <v>148</v>
      </c>
      <c r="C427" s="51" t="s">
        <v>154</v>
      </c>
      <c r="D4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7" s="118" t="s">
        <v>942</v>
      </c>
      <c r="F427" s="75" t="s">
        <v>537</v>
      </c>
      <c r="G4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7" s="77">
        <v>274</v>
      </c>
      <c r="J427" s="52">
        <v>4.7222200000000001</v>
      </c>
      <c r="K427" s="53">
        <f>Tabla3[[#This Row],[PRECIOS]]-Tabla3[[#This Row],[PRECIOS]]*10%</f>
        <v>4.2499979999999997</v>
      </c>
      <c r="L427" s="101"/>
      <c r="M427" s="54"/>
      <c r="N427" s="55">
        <f>IFERROR(Tabla3[[#This Row],[PRECIOS]]-Tabla3[[#This Row],[PRECIOS]]*Tabla3[[#This Row],[% PRODUCTO]]," ")</f>
        <v>4.7222200000000001</v>
      </c>
      <c r="O427" s="54"/>
      <c r="P427" s="55">
        <f>IFERROR(Tabla3[[#This Row],[OCULTAR2]]-Tabla3[[#This Row],[OCULTAR2]]*Tabla3[[#This Row],[% LÍNEA]]," ")</f>
        <v>4.7222200000000001</v>
      </c>
      <c r="Q427" s="56">
        <f>IFERROR(Tabla3[[#This Row],[% PRODUCTO]]+Tabla3[[#This Row],[% LÍNEA]]," ")</f>
        <v>0</v>
      </c>
      <c r="R427" s="53">
        <f>Tabla3[[#This Row],[OCULTAR3]]</f>
        <v>4.7222200000000001</v>
      </c>
      <c r="S427" s="53">
        <f>Tabla3[[#This Row],[PRECIO SIN %]]-Tabla3[[#This Row],[PRECIO SIN %]]*10%</f>
        <v>4.2499979999999997</v>
      </c>
      <c r="T427" s="80">
        <f>(Tabla3[[#This Row],[PRECIO CON DESCT.]]-(Tabla3[[#This Row],[PRECIO CON DESCT.]]*$T$6))</f>
        <v>2.6774987399999999</v>
      </c>
      <c r="U427" s="96"/>
      <c r="V427" s="94">
        <f>Tabla3[[#This Row],[PRECIO %      en $]]*Tabla3[[#This Row],[PEDIDO ]]</f>
        <v>0</v>
      </c>
      <c r="W427" s="57">
        <f>Tabla3[[#This Row],[PRECIO CON DESCT.]]*Tabla3[[#This Row],[PEDIDO ]]</f>
        <v>0</v>
      </c>
      <c r="X427" s="58">
        <f>Tabla3[[#This Row],[PRECIO SIN %]]*Tabla3[[#This Row],[PEDIDO ]]</f>
        <v>0</v>
      </c>
      <c r="Y427" s="28"/>
      <c r="Z427" s="28"/>
      <c r="AA427" s="28"/>
      <c r="AB427" s="28"/>
      <c r="AC427" s="28"/>
      <c r="AD427" s="28"/>
      <c r="AE427" s="28"/>
      <c r="AF427" s="28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3"/>
      <c r="EP427" s="13"/>
      <c r="EQ427" s="13"/>
      <c r="ER427" s="13"/>
      <c r="ES427" s="13"/>
      <c r="ET427" s="13"/>
      <c r="EU427" s="13"/>
      <c r="EV427" s="13"/>
      <c r="EW427" s="20"/>
    </row>
    <row r="428" spans="1:153" s="3" customFormat="1" ht="34.5" x14ac:dyDescent="0.4">
      <c r="A428" s="125">
        <v>7592349001693</v>
      </c>
      <c r="B428" s="59" t="s">
        <v>148</v>
      </c>
      <c r="C428" s="59" t="s">
        <v>155</v>
      </c>
      <c r="D4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428" s="119" t="s">
        <v>943</v>
      </c>
      <c r="F428" s="76" t="s">
        <v>537</v>
      </c>
      <c r="G4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8" s="78">
        <v>553</v>
      </c>
      <c r="J428" s="52">
        <v>6.4222200000000003</v>
      </c>
      <c r="K428" s="60">
        <f>Tabla3[[#This Row],[PRECIOS]]-Tabla3[[#This Row],[PRECIOS]]*10%</f>
        <v>5.779998</v>
      </c>
      <c r="L428" s="101"/>
      <c r="M428" s="61"/>
      <c r="N428" s="55">
        <f>IFERROR(Tabla3[[#This Row],[PRECIOS]]-Tabla3[[#This Row],[PRECIOS]]*Tabla3[[#This Row],[% PRODUCTO]]," ")</f>
        <v>6.4222200000000003</v>
      </c>
      <c r="O428" s="61"/>
      <c r="P428" s="55">
        <f>IFERROR(Tabla3[[#This Row],[OCULTAR2]]-Tabla3[[#This Row],[OCULTAR2]]*Tabla3[[#This Row],[% LÍNEA]]," ")</f>
        <v>6.4222200000000003</v>
      </c>
      <c r="Q428" s="56">
        <f>IFERROR(Tabla3[[#This Row],[% PRODUCTO]]+Tabla3[[#This Row],[% LÍNEA]]," ")</f>
        <v>0</v>
      </c>
      <c r="R428" s="60">
        <f>Tabla3[[#This Row],[OCULTAR3]]</f>
        <v>6.4222200000000003</v>
      </c>
      <c r="S428" s="60">
        <f>Tabla3[[#This Row],[PRECIO SIN %]]-Tabla3[[#This Row],[PRECIO SIN %]]*10%</f>
        <v>5.779998</v>
      </c>
      <c r="T428" s="80">
        <f>(Tabla3[[#This Row],[PRECIO CON DESCT.]]-(Tabla3[[#This Row],[PRECIO CON DESCT.]]*$T$6))</f>
        <v>3.6413987400000001</v>
      </c>
      <c r="U428" s="96"/>
      <c r="V428" s="94">
        <f>Tabla3[[#This Row],[PRECIO %      en $]]*Tabla3[[#This Row],[PEDIDO ]]</f>
        <v>0</v>
      </c>
      <c r="W428" s="57">
        <f>Tabla3[[#This Row],[PRECIO CON DESCT.]]*Tabla3[[#This Row],[PEDIDO ]]</f>
        <v>0</v>
      </c>
      <c r="X428" s="58">
        <f>Tabla3[[#This Row],[PRECIO SIN %]]*Tabla3[[#This Row],[PEDIDO ]]</f>
        <v>0</v>
      </c>
      <c r="Y428" s="28"/>
      <c r="Z428" s="28"/>
      <c r="AA428" s="28"/>
      <c r="AB428" s="28"/>
      <c r="AC428" s="28"/>
      <c r="AD428" s="28"/>
      <c r="AE428" s="28"/>
      <c r="AF428" s="28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13"/>
      <c r="DV428" s="13"/>
      <c r="DW428" s="13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13"/>
      <c r="EI428" s="13"/>
      <c r="EJ428" s="13"/>
      <c r="EK428" s="13"/>
      <c r="EL428" s="13"/>
      <c r="EM428" s="13"/>
      <c r="EN428" s="13"/>
      <c r="EO428" s="13"/>
      <c r="EP428" s="13"/>
      <c r="EQ428" s="13"/>
      <c r="ER428" s="13"/>
      <c r="ES428" s="13"/>
      <c r="ET428" s="13"/>
      <c r="EU428" s="13"/>
      <c r="EV428" s="13"/>
      <c r="EW428" s="20"/>
    </row>
    <row r="429" spans="1:153" s="3" customFormat="1" ht="34.5" x14ac:dyDescent="0.4">
      <c r="A429" s="124">
        <v>7597072001194</v>
      </c>
      <c r="B429" s="51" t="s">
        <v>148</v>
      </c>
      <c r="C429" s="51" t="s">
        <v>153</v>
      </c>
      <c r="D4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9" s="118" t="s">
        <v>944</v>
      </c>
      <c r="F429" s="75" t="s">
        <v>537</v>
      </c>
      <c r="G4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9" s="77">
        <v>15</v>
      </c>
      <c r="J429" s="52">
        <v>4.3111100000000002</v>
      </c>
      <c r="K429" s="53">
        <f>Tabla3[[#This Row],[PRECIOS]]-Tabla3[[#This Row],[PRECIOS]]*10%</f>
        <v>3.8799990000000002</v>
      </c>
      <c r="L429" s="101"/>
      <c r="M429" s="54"/>
      <c r="N429" s="55">
        <f>IFERROR(Tabla3[[#This Row],[PRECIOS]]-Tabla3[[#This Row],[PRECIOS]]*Tabla3[[#This Row],[% PRODUCTO]]," ")</f>
        <v>4.3111100000000002</v>
      </c>
      <c r="O429" s="54"/>
      <c r="P429" s="55">
        <f>IFERROR(Tabla3[[#This Row],[OCULTAR2]]-Tabla3[[#This Row],[OCULTAR2]]*Tabla3[[#This Row],[% LÍNEA]]," ")</f>
        <v>4.3111100000000002</v>
      </c>
      <c r="Q429" s="56">
        <f>IFERROR(Tabla3[[#This Row],[% PRODUCTO]]+Tabla3[[#This Row],[% LÍNEA]]," ")</f>
        <v>0</v>
      </c>
      <c r="R429" s="53">
        <f>Tabla3[[#This Row],[OCULTAR3]]</f>
        <v>4.3111100000000002</v>
      </c>
      <c r="S429" s="53">
        <f>Tabla3[[#This Row],[PRECIO SIN %]]-Tabla3[[#This Row],[PRECIO SIN %]]*10%</f>
        <v>3.8799990000000002</v>
      </c>
      <c r="T429" s="80">
        <f>(Tabla3[[#This Row],[PRECIO CON DESCT.]]-(Tabla3[[#This Row],[PRECIO CON DESCT.]]*$T$6))</f>
        <v>2.4443993700000002</v>
      </c>
      <c r="U429" s="96"/>
      <c r="V429" s="94">
        <f>Tabla3[[#This Row],[PRECIO %      en $]]*Tabla3[[#This Row],[PEDIDO ]]</f>
        <v>0</v>
      </c>
      <c r="W429" s="57">
        <f>Tabla3[[#This Row],[PRECIO CON DESCT.]]*Tabla3[[#This Row],[PEDIDO ]]</f>
        <v>0</v>
      </c>
      <c r="X429" s="58">
        <f>Tabla3[[#This Row],[PRECIO SIN %]]*Tabla3[[#This Row],[PEDIDO ]]</f>
        <v>0</v>
      </c>
      <c r="Y429" s="28"/>
      <c r="Z429" s="28"/>
      <c r="AA429" s="28"/>
      <c r="AB429" s="28"/>
      <c r="AC429" s="28"/>
      <c r="AD429" s="28"/>
      <c r="AE429" s="28"/>
      <c r="AF429" s="28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  <c r="DT429" s="13"/>
      <c r="DU429" s="13"/>
      <c r="DV429" s="13"/>
      <c r="DW429" s="13"/>
      <c r="DX429" s="13"/>
      <c r="DY429" s="13"/>
      <c r="DZ429" s="13"/>
      <c r="EA429" s="13"/>
      <c r="EB429" s="13"/>
      <c r="EC429" s="13"/>
      <c r="ED429" s="13"/>
      <c r="EE429" s="13"/>
      <c r="EF429" s="13"/>
      <c r="EG429" s="13"/>
      <c r="EH429" s="13"/>
      <c r="EI429" s="13"/>
      <c r="EJ429" s="13"/>
      <c r="EK429" s="13"/>
      <c r="EL429" s="13"/>
      <c r="EM429" s="13"/>
      <c r="EN429" s="13"/>
      <c r="EO429" s="13"/>
      <c r="EP429" s="13"/>
      <c r="EQ429" s="13"/>
      <c r="ER429" s="13"/>
      <c r="ES429" s="13"/>
      <c r="ET429" s="13"/>
      <c r="EU429" s="13"/>
      <c r="EV429" s="13"/>
      <c r="EW429" s="20"/>
    </row>
    <row r="430" spans="1:153" s="3" customFormat="1" ht="34.5" x14ac:dyDescent="0.4">
      <c r="A430" s="125">
        <v>7591619517797</v>
      </c>
      <c r="B430" s="59" t="s">
        <v>148</v>
      </c>
      <c r="C430" s="59" t="s">
        <v>131</v>
      </c>
      <c r="D4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0" s="119" t="s">
        <v>945</v>
      </c>
      <c r="F430" s="76" t="s">
        <v>537</v>
      </c>
      <c r="G4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0" s="78">
        <v>25</v>
      </c>
      <c r="J430" s="52">
        <v>9.2222200000000001</v>
      </c>
      <c r="K430" s="60">
        <f>Tabla3[[#This Row],[PRECIOS]]-Tabla3[[#This Row],[PRECIOS]]*10%</f>
        <v>8.2999980000000004</v>
      </c>
      <c r="L430" s="101"/>
      <c r="M430" s="61"/>
      <c r="N430" s="55">
        <f>IFERROR(Tabla3[[#This Row],[PRECIOS]]-Tabla3[[#This Row],[PRECIOS]]*Tabla3[[#This Row],[% PRODUCTO]]," ")</f>
        <v>9.2222200000000001</v>
      </c>
      <c r="O430" s="61"/>
      <c r="P430" s="55">
        <f>IFERROR(Tabla3[[#This Row],[OCULTAR2]]-Tabla3[[#This Row],[OCULTAR2]]*Tabla3[[#This Row],[% LÍNEA]]," ")</f>
        <v>9.2222200000000001</v>
      </c>
      <c r="Q430" s="56">
        <f>IFERROR(Tabla3[[#This Row],[% PRODUCTO]]+Tabla3[[#This Row],[% LÍNEA]]," ")</f>
        <v>0</v>
      </c>
      <c r="R430" s="60">
        <f>Tabla3[[#This Row],[OCULTAR3]]</f>
        <v>9.2222200000000001</v>
      </c>
      <c r="S430" s="60">
        <f>Tabla3[[#This Row],[PRECIO SIN %]]-Tabla3[[#This Row],[PRECIO SIN %]]*10%</f>
        <v>8.2999980000000004</v>
      </c>
      <c r="T430" s="80">
        <f>(Tabla3[[#This Row],[PRECIO CON DESCT.]]-(Tabla3[[#This Row],[PRECIO CON DESCT.]]*$T$6))</f>
        <v>5.2289987399999998</v>
      </c>
      <c r="U430" s="96"/>
      <c r="V430" s="94">
        <f>Tabla3[[#This Row],[PRECIO %      en $]]*Tabla3[[#This Row],[PEDIDO ]]</f>
        <v>0</v>
      </c>
      <c r="W430" s="57">
        <f>Tabla3[[#This Row],[PRECIO CON DESCT.]]*Tabla3[[#This Row],[PEDIDO ]]</f>
        <v>0</v>
      </c>
      <c r="X430" s="58">
        <f>Tabla3[[#This Row],[PRECIO SIN %]]*Tabla3[[#This Row],[PEDIDO ]]</f>
        <v>0</v>
      </c>
      <c r="Y430" s="28"/>
      <c r="Z430" s="28"/>
      <c r="AA430" s="28"/>
      <c r="AB430" s="28"/>
      <c r="AC430" s="28"/>
      <c r="AD430" s="28"/>
      <c r="AE430" s="28"/>
      <c r="AF430" s="28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13"/>
      <c r="DV430" s="13"/>
      <c r="DW430" s="13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13"/>
      <c r="EI430" s="13"/>
      <c r="EJ430" s="13"/>
      <c r="EK430" s="13"/>
      <c r="EL430" s="13"/>
      <c r="EM430" s="13"/>
      <c r="EN430" s="13"/>
      <c r="EO430" s="13"/>
      <c r="EP430" s="13"/>
      <c r="EQ430" s="13"/>
      <c r="ER430" s="13"/>
      <c r="ES430" s="13"/>
      <c r="ET430" s="13"/>
      <c r="EU430" s="13"/>
      <c r="EV430" s="13"/>
      <c r="EW430" s="20"/>
    </row>
    <row r="431" spans="1:153" s="3" customFormat="1" ht="34.5" x14ac:dyDescent="0.4">
      <c r="A431" s="124">
        <v>7591619000978</v>
      </c>
      <c r="B431" s="51" t="s">
        <v>148</v>
      </c>
      <c r="C431" s="51" t="s">
        <v>131</v>
      </c>
      <c r="D4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1" s="118" t="s">
        <v>946</v>
      </c>
      <c r="F431" s="75" t="s">
        <v>537</v>
      </c>
      <c r="G4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1" s="77">
        <v>21</v>
      </c>
      <c r="J431" s="52">
        <v>10.33333</v>
      </c>
      <c r="K431" s="53">
        <f>Tabla3[[#This Row],[PRECIOS]]-Tabla3[[#This Row],[PRECIOS]]*10%</f>
        <v>9.2999969999999994</v>
      </c>
      <c r="L431" s="101"/>
      <c r="M431" s="54"/>
      <c r="N431" s="55">
        <f>IFERROR(Tabla3[[#This Row],[PRECIOS]]-Tabla3[[#This Row],[PRECIOS]]*Tabla3[[#This Row],[% PRODUCTO]]," ")</f>
        <v>10.33333</v>
      </c>
      <c r="O431" s="54"/>
      <c r="P431" s="55">
        <f>IFERROR(Tabla3[[#This Row],[OCULTAR2]]-Tabla3[[#This Row],[OCULTAR2]]*Tabla3[[#This Row],[% LÍNEA]]," ")</f>
        <v>10.33333</v>
      </c>
      <c r="Q431" s="56">
        <f>IFERROR(Tabla3[[#This Row],[% PRODUCTO]]+Tabla3[[#This Row],[% LÍNEA]]," ")</f>
        <v>0</v>
      </c>
      <c r="R431" s="53">
        <f>Tabla3[[#This Row],[OCULTAR3]]</f>
        <v>10.33333</v>
      </c>
      <c r="S431" s="53">
        <f>Tabla3[[#This Row],[PRECIO SIN %]]-Tabla3[[#This Row],[PRECIO SIN %]]*10%</f>
        <v>9.2999969999999994</v>
      </c>
      <c r="T431" s="80">
        <f>(Tabla3[[#This Row],[PRECIO CON DESCT.]]-(Tabla3[[#This Row],[PRECIO CON DESCT.]]*$T$6))</f>
        <v>5.8589981099999999</v>
      </c>
      <c r="U431" s="96"/>
      <c r="V431" s="94">
        <f>Tabla3[[#This Row],[PRECIO %      en $]]*Tabla3[[#This Row],[PEDIDO ]]</f>
        <v>0</v>
      </c>
      <c r="W431" s="57">
        <f>Tabla3[[#This Row],[PRECIO CON DESCT.]]*Tabla3[[#This Row],[PEDIDO ]]</f>
        <v>0</v>
      </c>
      <c r="X431" s="58">
        <f>Tabla3[[#This Row],[PRECIO SIN %]]*Tabla3[[#This Row],[PEDIDO ]]</f>
        <v>0</v>
      </c>
      <c r="Y431" s="28"/>
      <c r="Z431" s="28"/>
      <c r="AA431" s="28"/>
      <c r="AB431" s="28"/>
      <c r="AC431" s="28"/>
      <c r="AD431" s="28"/>
      <c r="AE431" s="28"/>
      <c r="AF431" s="28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20"/>
    </row>
    <row r="432" spans="1:153" s="3" customFormat="1" ht="34.5" x14ac:dyDescent="0.4">
      <c r="A432" s="125">
        <v>632627843458</v>
      </c>
      <c r="B432" s="59" t="s">
        <v>148</v>
      </c>
      <c r="C432" s="59" t="s">
        <v>150</v>
      </c>
      <c r="D4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2" s="119" t="s">
        <v>947</v>
      </c>
      <c r="F432" s="76" t="s">
        <v>537</v>
      </c>
      <c r="G4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4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432" s="78">
        <v>113</v>
      </c>
      <c r="J432" s="52">
        <v>4.0444399999999998</v>
      </c>
      <c r="K432" s="60">
        <f>Tabla3[[#This Row],[PRECIOS]]-Tabla3[[#This Row],[PRECIOS]]*10%</f>
        <v>3.639996</v>
      </c>
      <c r="L432" s="101"/>
      <c r="M432" s="61"/>
      <c r="N432" s="55">
        <f>IFERROR(Tabla3[[#This Row],[PRECIOS]]-Tabla3[[#This Row],[PRECIOS]]*Tabla3[[#This Row],[% PRODUCTO]]," ")</f>
        <v>4.0444399999999998</v>
      </c>
      <c r="O432" s="61">
        <v>0.05</v>
      </c>
      <c r="P432" s="55">
        <f>IFERROR(Tabla3[[#This Row],[OCULTAR2]]-Tabla3[[#This Row],[OCULTAR2]]*Tabla3[[#This Row],[% LÍNEA]]," ")</f>
        <v>3.8422179999999999</v>
      </c>
      <c r="Q432" s="56">
        <f>IFERROR(Tabla3[[#This Row],[% PRODUCTO]]+Tabla3[[#This Row],[% LÍNEA]]," ")</f>
        <v>0.05</v>
      </c>
      <c r="R432" s="60">
        <f>Tabla3[[#This Row],[OCULTAR3]]</f>
        <v>3.8422179999999999</v>
      </c>
      <c r="S432" s="60">
        <f>Tabla3[[#This Row],[PRECIO SIN %]]-Tabla3[[#This Row],[PRECIO SIN %]]*10%</f>
        <v>3.4579961999999997</v>
      </c>
      <c r="T432" s="80">
        <f>(Tabla3[[#This Row],[PRECIO CON DESCT.]]-(Tabla3[[#This Row],[PRECIO CON DESCT.]]*$T$6))</f>
        <v>2.1785376059999999</v>
      </c>
      <c r="U432" s="96"/>
      <c r="V432" s="94">
        <f>Tabla3[[#This Row],[PRECIO %      en $]]*Tabla3[[#This Row],[PEDIDO ]]</f>
        <v>0</v>
      </c>
      <c r="W432" s="57">
        <f>Tabla3[[#This Row],[PRECIO CON DESCT.]]*Tabla3[[#This Row],[PEDIDO ]]</f>
        <v>0</v>
      </c>
      <c r="X432" s="58">
        <f>Tabla3[[#This Row],[PRECIO SIN %]]*Tabla3[[#This Row],[PEDIDO ]]</f>
        <v>0</v>
      </c>
      <c r="Y432" s="28"/>
      <c r="Z432" s="28"/>
      <c r="AA432" s="28"/>
      <c r="AB432" s="28"/>
      <c r="AC432" s="28"/>
      <c r="AD432" s="28"/>
      <c r="AE432" s="28"/>
      <c r="AF432" s="28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20"/>
    </row>
    <row r="433" spans="1:153" s="3" customFormat="1" ht="34.5" x14ac:dyDescent="0.4">
      <c r="A433" s="124">
        <v>632627843458</v>
      </c>
      <c r="B433" s="51" t="s">
        <v>148</v>
      </c>
      <c r="C433" s="51" t="s">
        <v>150</v>
      </c>
      <c r="D4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3" s="118" t="s">
        <v>947</v>
      </c>
      <c r="F433" s="75" t="s">
        <v>537</v>
      </c>
      <c r="G4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4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433" s="77">
        <v>6</v>
      </c>
      <c r="J433" s="52">
        <v>4.0444399999999998</v>
      </c>
      <c r="K433" s="53">
        <f>Tabla3[[#This Row],[PRECIOS]]-Tabla3[[#This Row],[PRECIOS]]*10%</f>
        <v>3.639996</v>
      </c>
      <c r="L433" s="101"/>
      <c r="M433" s="54"/>
      <c r="N433" s="55">
        <f>IFERROR(Tabla3[[#This Row],[PRECIOS]]-Tabla3[[#This Row],[PRECIOS]]*Tabla3[[#This Row],[% PRODUCTO]]," ")</f>
        <v>4.0444399999999998</v>
      </c>
      <c r="O433" s="54">
        <v>0.05</v>
      </c>
      <c r="P433" s="55">
        <f>IFERROR(Tabla3[[#This Row],[OCULTAR2]]-Tabla3[[#This Row],[OCULTAR2]]*Tabla3[[#This Row],[% LÍNEA]]," ")</f>
        <v>3.8422179999999999</v>
      </c>
      <c r="Q433" s="56">
        <f>IFERROR(Tabla3[[#This Row],[% PRODUCTO]]+Tabla3[[#This Row],[% LÍNEA]]," ")</f>
        <v>0.05</v>
      </c>
      <c r="R433" s="53">
        <f>Tabla3[[#This Row],[OCULTAR3]]</f>
        <v>3.8422179999999999</v>
      </c>
      <c r="S433" s="53">
        <f>Tabla3[[#This Row],[PRECIO SIN %]]-Tabla3[[#This Row],[PRECIO SIN %]]*10%</f>
        <v>3.4579961999999997</v>
      </c>
      <c r="T433" s="80">
        <f>(Tabla3[[#This Row],[PRECIO CON DESCT.]]-(Tabla3[[#This Row],[PRECIO CON DESCT.]]*$T$6))</f>
        <v>2.1785376059999999</v>
      </c>
      <c r="U433" s="96"/>
      <c r="V433" s="94">
        <f>Tabla3[[#This Row],[PRECIO %      en $]]*Tabla3[[#This Row],[PEDIDO ]]</f>
        <v>0</v>
      </c>
      <c r="W433" s="57">
        <f>Tabla3[[#This Row],[PRECIO CON DESCT.]]*Tabla3[[#This Row],[PEDIDO ]]</f>
        <v>0</v>
      </c>
      <c r="X433" s="58">
        <f>Tabla3[[#This Row],[PRECIO SIN %]]*Tabla3[[#This Row],[PEDIDO ]]</f>
        <v>0</v>
      </c>
      <c r="Y433" s="28"/>
      <c r="Z433" s="28"/>
      <c r="AA433" s="28"/>
      <c r="AB433" s="28"/>
      <c r="AC433" s="28"/>
      <c r="AD433" s="28"/>
      <c r="AE433" s="28"/>
      <c r="AF433" s="28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20"/>
    </row>
    <row r="434" spans="1:153" s="3" customFormat="1" ht="34.5" x14ac:dyDescent="0.4">
      <c r="A434" s="125">
        <v>7591619517803</v>
      </c>
      <c r="B434" s="59" t="s">
        <v>148</v>
      </c>
      <c r="C434" s="59" t="s">
        <v>156</v>
      </c>
      <c r="D4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4" s="119" t="s">
        <v>948</v>
      </c>
      <c r="F434" s="76" t="s">
        <v>537</v>
      </c>
      <c r="G4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4" s="78">
        <v>15</v>
      </c>
      <c r="J434" s="52">
        <v>9.6444399999999995</v>
      </c>
      <c r="K434" s="60">
        <f>Tabla3[[#This Row],[PRECIOS]]-Tabla3[[#This Row],[PRECIOS]]*10%</f>
        <v>8.6799959999999992</v>
      </c>
      <c r="L434" s="101"/>
      <c r="M434" s="61"/>
      <c r="N434" s="55">
        <f>IFERROR(Tabla3[[#This Row],[PRECIOS]]-Tabla3[[#This Row],[PRECIOS]]*Tabla3[[#This Row],[% PRODUCTO]]," ")</f>
        <v>9.6444399999999995</v>
      </c>
      <c r="O434" s="61"/>
      <c r="P434" s="55">
        <f>IFERROR(Tabla3[[#This Row],[OCULTAR2]]-Tabla3[[#This Row],[OCULTAR2]]*Tabla3[[#This Row],[% LÍNEA]]," ")</f>
        <v>9.6444399999999995</v>
      </c>
      <c r="Q434" s="56">
        <f>IFERROR(Tabla3[[#This Row],[% PRODUCTO]]+Tabla3[[#This Row],[% LÍNEA]]," ")</f>
        <v>0</v>
      </c>
      <c r="R434" s="60">
        <f>Tabla3[[#This Row],[OCULTAR3]]</f>
        <v>9.6444399999999995</v>
      </c>
      <c r="S434" s="60">
        <f>Tabla3[[#This Row],[PRECIO SIN %]]-Tabla3[[#This Row],[PRECIO SIN %]]*10%</f>
        <v>8.6799959999999992</v>
      </c>
      <c r="T434" s="80">
        <f>(Tabla3[[#This Row],[PRECIO CON DESCT.]]-(Tabla3[[#This Row],[PRECIO CON DESCT.]]*$T$6))</f>
        <v>5.4683974800000001</v>
      </c>
      <c r="U434" s="96"/>
      <c r="V434" s="94">
        <f>Tabla3[[#This Row],[PRECIO %      en $]]*Tabla3[[#This Row],[PEDIDO ]]</f>
        <v>0</v>
      </c>
      <c r="W434" s="57">
        <f>Tabla3[[#This Row],[PRECIO CON DESCT.]]*Tabla3[[#This Row],[PEDIDO ]]</f>
        <v>0</v>
      </c>
      <c r="X434" s="58">
        <f>Tabla3[[#This Row],[PRECIO SIN %]]*Tabla3[[#This Row],[PEDIDO ]]</f>
        <v>0</v>
      </c>
      <c r="Y434" s="28"/>
      <c r="Z434" s="28"/>
      <c r="AA434" s="28"/>
      <c r="AB434" s="28"/>
      <c r="AC434" s="28"/>
      <c r="AD434" s="28"/>
      <c r="AE434" s="28"/>
      <c r="AF434" s="28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20"/>
    </row>
    <row r="435" spans="1:153" s="3" customFormat="1" ht="34.5" x14ac:dyDescent="0.4">
      <c r="A435" s="124">
        <v>7592601100645</v>
      </c>
      <c r="B435" s="51" t="s">
        <v>148</v>
      </c>
      <c r="C435" s="51" t="s">
        <v>98</v>
      </c>
      <c r="D4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5" s="118" t="s">
        <v>949</v>
      </c>
      <c r="F435" s="75" t="s">
        <v>537</v>
      </c>
      <c r="G4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5" s="77">
        <v>141</v>
      </c>
      <c r="J435" s="52">
        <v>7.9666699999999997</v>
      </c>
      <c r="K435" s="53">
        <f>Tabla3[[#This Row],[PRECIOS]]-Tabla3[[#This Row],[PRECIOS]]*10%</f>
        <v>7.1700029999999995</v>
      </c>
      <c r="L435" s="101"/>
      <c r="M435" s="54"/>
      <c r="N435" s="55">
        <f>IFERROR(Tabla3[[#This Row],[PRECIOS]]-Tabla3[[#This Row],[PRECIOS]]*Tabla3[[#This Row],[% PRODUCTO]]," ")</f>
        <v>7.9666699999999997</v>
      </c>
      <c r="O435" s="54"/>
      <c r="P435" s="55">
        <f>IFERROR(Tabla3[[#This Row],[OCULTAR2]]-Tabla3[[#This Row],[OCULTAR2]]*Tabla3[[#This Row],[% LÍNEA]]," ")</f>
        <v>7.9666699999999997</v>
      </c>
      <c r="Q435" s="56">
        <f>IFERROR(Tabla3[[#This Row],[% PRODUCTO]]+Tabla3[[#This Row],[% LÍNEA]]," ")</f>
        <v>0</v>
      </c>
      <c r="R435" s="53">
        <f>Tabla3[[#This Row],[OCULTAR3]]</f>
        <v>7.9666699999999997</v>
      </c>
      <c r="S435" s="53">
        <f>Tabla3[[#This Row],[PRECIO SIN %]]-Tabla3[[#This Row],[PRECIO SIN %]]*10%</f>
        <v>7.1700029999999995</v>
      </c>
      <c r="T435" s="80">
        <f>(Tabla3[[#This Row],[PRECIO CON DESCT.]]-(Tabla3[[#This Row],[PRECIO CON DESCT.]]*$T$6))</f>
        <v>4.5171018899999993</v>
      </c>
      <c r="U435" s="96"/>
      <c r="V435" s="94">
        <f>Tabla3[[#This Row],[PRECIO %      en $]]*Tabla3[[#This Row],[PEDIDO ]]</f>
        <v>0</v>
      </c>
      <c r="W435" s="57">
        <f>Tabla3[[#This Row],[PRECIO CON DESCT.]]*Tabla3[[#This Row],[PEDIDO ]]</f>
        <v>0</v>
      </c>
      <c r="X435" s="58">
        <f>Tabla3[[#This Row],[PRECIO SIN %]]*Tabla3[[#This Row],[PEDIDO ]]</f>
        <v>0</v>
      </c>
      <c r="Y435" s="28"/>
      <c r="Z435" s="28"/>
      <c r="AA435" s="28"/>
      <c r="AB435" s="28"/>
      <c r="AC435" s="28"/>
      <c r="AD435" s="28"/>
      <c r="AE435" s="28"/>
      <c r="AF435" s="28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20"/>
    </row>
    <row r="436" spans="1:153" s="3" customFormat="1" ht="34.5" x14ac:dyDescent="0.4">
      <c r="A436" s="125">
        <v>7591309002527</v>
      </c>
      <c r="B436" s="59" t="s">
        <v>148</v>
      </c>
      <c r="C436" s="59" t="s">
        <v>157</v>
      </c>
      <c r="D4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6" s="119" t="s">
        <v>950</v>
      </c>
      <c r="F436" s="76" t="s">
        <v>526</v>
      </c>
      <c r="G4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6" s="78">
        <v>251</v>
      </c>
      <c r="J436" s="52">
        <v>2.7222200000000001</v>
      </c>
      <c r="K436" s="60">
        <f>Tabla3[[#This Row],[PRECIOS]]-Tabla3[[#This Row],[PRECIOS]]*10%</f>
        <v>2.4499979999999999</v>
      </c>
      <c r="L436" s="101"/>
      <c r="M436" s="61"/>
      <c r="N436" s="55">
        <f>IFERROR(Tabla3[[#This Row],[PRECIOS]]-Tabla3[[#This Row],[PRECIOS]]*Tabla3[[#This Row],[% PRODUCTO]]," ")</f>
        <v>2.7222200000000001</v>
      </c>
      <c r="O436" s="61"/>
      <c r="P436" s="55">
        <f>IFERROR(Tabla3[[#This Row],[OCULTAR2]]-Tabla3[[#This Row],[OCULTAR2]]*Tabla3[[#This Row],[% LÍNEA]]," ")</f>
        <v>2.7222200000000001</v>
      </c>
      <c r="Q436" s="56">
        <f>IFERROR(Tabla3[[#This Row],[% PRODUCTO]]+Tabla3[[#This Row],[% LÍNEA]]," ")</f>
        <v>0</v>
      </c>
      <c r="R436" s="60">
        <f>Tabla3[[#This Row],[OCULTAR3]]</f>
        <v>2.7222200000000001</v>
      </c>
      <c r="S436" s="60">
        <f>Tabla3[[#This Row],[PRECIO SIN %]]-Tabla3[[#This Row],[PRECIO SIN %]]*10%</f>
        <v>2.4499979999999999</v>
      </c>
      <c r="T436" s="80">
        <f>(Tabla3[[#This Row],[PRECIO CON DESCT.]]-(Tabla3[[#This Row],[PRECIO CON DESCT.]]*$T$6))</f>
        <v>1.54349874</v>
      </c>
      <c r="U436" s="96"/>
      <c r="V436" s="94">
        <f>Tabla3[[#This Row],[PRECIO %      en $]]*Tabla3[[#This Row],[PEDIDO ]]</f>
        <v>0</v>
      </c>
      <c r="W436" s="57">
        <f>Tabla3[[#This Row],[PRECIO CON DESCT.]]*Tabla3[[#This Row],[PEDIDO ]]</f>
        <v>0</v>
      </c>
      <c r="X436" s="58">
        <f>Tabla3[[#This Row],[PRECIO SIN %]]*Tabla3[[#This Row],[PEDIDO ]]</f>
        <v>0</v>
      </c>
      <c r="Y436" s="28"/>
      <c r="Z436" s="28"/>
      <c r="AA436" s="28"/>
      <c r="AB436" s="28"/>
      <c r="AC436" s="28"/>
      <c r="AD436" s="28"/>
      <c r="AE436" s="28"/>
      <c r="AF436" s="28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13"/>
      <c r="DV436" s="13"/>
      <c r="DW436" s="13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13"/>
      <c r="EI436" s="13"/>
      <c r="EJ436" s="13"/>
      <c r="EK436" s="13"/>
      <c r="EL436" s="13"/>
      <c r="EM436" s="13"/>
      <c r="EN436" s="13"/>
      <c r="EO436" s="13"/>
      <c r="EP436" s="13"/>
      <c r="EQ436" s="13"/>
      <c r="ER436" s="13"/>
      <c r="ES436" s="13"/>
      <c r="ET436" s="13"/>
      <c r="EU436" s="13"/>
      <c r="EV436" s="13"/>
      <c r="EW436" s="20"/>
    </row>
    <row r="437" spans="1:153" s="3" customFormat="1" ht="34.5" x14ac:dyDescent="0.4">
      <c r="A437" s="124">
        <v>7591309001049</v>
      </c>
      <c r="B437" s="51" t="s">
        <v>148</v>
      </c>
      <c r="C437" s="51" t="s">
        <v>157</v>
      </c>
      <c r="D4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7" s="118" t="s">
        <v>951</v>
      </c>
      <c r="F437" s="75" t="s">
        <v>526</v>
      </c>
      <c r="G4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7" s="77">
        <v>258</v>
      </c>
      <c r="J437" s="52">
        <v>2.4444400000000002</v>
      </c>
      <c r="K437" s="53">
        <f>Tabla3[[#This Row],[PRECIOS]]-Tabla3[[#This Row],[PRECIOS]]*10%</f>
        <v>2.1999960000000001</v>
      </c>
      <c r="L437" s="101"/>
      <c r="M437" s="54"/>
      <c r="N437" s="55">
        <f>IFERROR(Tabla3[[#This Row],[PRECIOS]]-Tabla3[[#This Row],[PRECIOS]]*Tabla3[[#This Row],[% PRODUCTO]]," ")</f>
        <v>2.4444400000000002</v>
      </c>
      <c r="O437" s="54"/>
      <c r="P437" s="55">
        <f>IFERROR(Tabla3[[#This Row],[OCULTAR2]]-Tabla3[[#This Row],[OCULTAR2]]*Tabla3[[#This Row],[% LÍNEA]]," ")</f>
        <v>2.4444400000000002</v>
      </c>
      <c r="Q437" s="56">
        <f>IFERROR(Tabla3[[#This Row],[% PRODUCTO]]+Tabla3[[#This Row],[% LÍNEA]]," ")</f>
        <v>0</v>
      </c>
      <c r="R437" s="53">
        <f>Tabla3[[#This Row],[OCULTAR3]]</f>
        <v>2.4444400000000002</v>
      </c>
      <c r="S437" s="53">
        <f>Tabla3[[#This Row],[PRECIO SIN %]]-Tabla3[[#This Row],[PRECIO SIN %]]*10%</f>
        <v>2.1999960000000001</v>
      </c>
      <c r="T437" s="80">
        <f>(Tabla3[[#This Row],[PRECIO CON DESCT.]]-(Tabla3[[#This Row],[PRECIO CON DESCT.]]*$T$6))</f>
        <v>1.3859974799999999</v>
      </c>
      <c r="U437" s="96"/>
      <c r="V437" s="94">
        <f>Tabla3[[#This Row],[PRECIO %      en $]]*Tabla3[[#This Row],[PEDIDO ]]</f>
        <v>0</v>
      </c>
      <c r="W437" s="57">
        <f>Tabla3[[#This Row],[PRECIO CON DESCT.]]*Tabla3[[#This Row],[PEDIDO ]]</f>
        <v>0</v>
      </c>
      <c r="X437" s="58">
        <f>Tabla3[[#This Row],[PRECIO SIN %]]*Tabla3[[#This Row],[PEDIDO ]]</f>
        <v>0</v>
      </c>
      <c r="Y437" s="28"/>
      <c r="Z437" s="28"/>
      <c r="AA437" s="28"/>
      <c r="AB437" s="28"/>
      <c r="AC437" s="28"/>
      <c r="AD437" s="28"/>
      <c r="AE437" s="28"/>
      <c r="AF437" s="28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13"/>
      <c r="EK437" s="13"/>
      <c r="EL437" s="13"/>
      <c r="EM437" s="13"/>
      <c r="EN437" s="13"/>
      <c r="EO437" s="13"/>
      <c r="EP437" s="13"/>
      <c r="EQ437" s="13"/>
      <c r="ER437" s="13"/>
      <c r="ES437" s="13"/>
      <c r="ET437" s="13"/>
      <c r="EU437" s="13"/>
      <c r="EV437" s="13"/>
      <c r="EW437" s="20"/>
    </row>
    <row r="438" spans="1:153" s="3" customFormat="1" ht="34.5" x14ac:dyDescent="0.4">
      <c r="A438" s="125">
        <v>7591309010409</v>
      </c>
      <c r="B438" s="59" t="s">
        <v>148</v>
      </c>
      <c r="C438" s="59" t="s">
        <v>158</v>
      </c>
      <c r="D4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8" s="119" t="s">
        <v>952</v>
      </c>
      <c r="F438" s="76" t="s">
        <v>537</v>
      </c>
      <c r="G4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8" s="78">
        <v>700</v>
      </c>
      <c r="J438" s="52">
        <v>3.2777799999999999</v>
      </c>
      <c r="K438" s="60">
        <f>Tabla3[[#This Row],[PRECIOS]]-Tabla3[[#This Row],[PRECIOS]]*10%</f>
        <v>2.950002</v>
      </c>
      <c r="L438" s="101"/>
      <c r="M438" s="61"/>
      <c r="N438" s="55">
        <f>IFERROR(Tabla3[[#This Row],[PRECIOS]]-Tabla3[[#This Row],[PRECIOS]]*Tabla3[[#This Row],[% PRODUCTO]]," ")</f>
        <v>3.2777799999999999</v>
      </c>
      <c r="O438" s="61"/>
      <c r="P438" s="55">
        <f>IFERROR(Tabla3[[#This Row],[OCULTAR2]]-Tabla3[[#This Row],[OCULTAR2]]*Tabla3[[#This Row],[% LÍNEA]]," ")</f>
        <v>3.2777799999999999</v>
      </c>
      <c r="Q438" s="56">
        <f>IFERROR(Tabla3[[#This Row],[% PRODUCTO]]+Tabla3[[#This Row],[% LÍNEA]]," ")</f>
        <v>0</v>
      </c>
      <c r="R438" s="60">
        <f>Tabla3[[#This Row],[OCULTAR3]]</f>
        <v>3.2777799999999999</v>
      </c>
      <c r="S438" s="60">
        <f>Tabla3[[#This Row],[PRECIO SIN %]]-Tabla3[[#This Row],[PRECIO SIN %]]*10%</f>
        <v>2.950002</v>
      </c>
      <c r="T438" s="80">
        <f>(Tabla3[[#This Row],[PRECIO CON DESCT.]]-(Tabla3[[#This Row],[PRECIO CON DESCT.]]*$T$6))</f>
        <v>1.8585012599999999</v>
      </c>
      <c r="U438" s="96"/>
      <c r="V438" s="94">
        <f>Tabla3[[#This Row],[PRECIO %      en $]]*Tabla3[[#This Row],[PEDIDO ]]</f>
        <v>0</v>
      </c>
      <c r="W438" s="57">
        <f>Tabla3[[#This Row],[PRECIO CON DESCT.]]*Tabla3[[#This Row],[PEDIDO ]]</f>
        <v>0</v>
      </c>
      <c r="X438" s="58">
        <f>Tabla3[[#This Row],[PRECIO SIN %]]*Tabla3[[#This Row],[PEDIDO ]]</f>
        <v>0</v>
      </c>
      <c r="Y438" s="28"/>
      <c r="Z438" s="28"/>
      <c r="AA438" s="28"/>
      <c r="AB438" s="28"/>
      <c r="AC438" s="28"/>
      <c r="AD438" s="28"/>
      <c r="AE438" s="28"/>
      <c r="AF438" s="28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13"/>
      <c r="DV438" s="13"/>
      <c r="DW438" s="13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13"/>
      <c r="EI438" s="13"/>
      <c r="EJ438" s="13"/>
      <c r="EK438" s="13"/>
      <c r="EL438" s="13"/>
      <c r="EM438" s="13"/>
      <c r="EN438" s="13"/>
      <c r="EO438" s="13"/>
      <c r="EP438" s="13"/>
      <c r="EQ438" s="13"/>
      <c r="ER438" s="13"/>
      <c r="ES438" s="13"/>
      <c r="ET438" s="13"/>
      <c r="EU438" s="13"/>
      <c r="EV438" s="13"/>
      <c r="EW438" s="20"/>
    </row>
    <row r="439" spans="1:153" s="3" customFormat="1" ht="34.5" x14ac:dyDescent="0.4">
      <c r="A439" s="124">
        <v>7591309010416</v>
      </c>
      <c r="B439" s="51" t="s">
        <v>148</v>
      </c>
      <c r="C439" s="51" t="s">
        <v>158</v>
      </c>
      <c r="D4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9" s="118" t="s">
        <v>953</v>
      </c>
      <c r="F439" s="75" t="s">
        <v>537</v>
      </c>
      <c r="G4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9" s="77">
        <v>180</v>
      </c>
      <c r="J439" s="52">
        <v>3.9555600000000002</v>
      </c>
      <c r="K439" s="53">
        <f>Tabla3[[#This Row],[PRECIOS]]-Tabla3[[#This Row],[PRECIOS]]*10%</f>
        <v>3.5600040000000002</v>
      </c>
      <c r="L439" s="101"/>
      <c r="M439" s="54"/>
      <c r="N439" s="55">
        <f>IFERROR(Tabla3[[#This Row],[PRECIOS]]-Tabla3[[#This Row],[PRECIOS]]*Tabla3[[#This Row],[% PRODUCTO]]," ")</f>
        <v>3.9555600000000002</v>
      </c>
      <c r="O439" s="54"/>
      <c r="P439" s="55">
        <f>IFERROR(Tabla3[[#This Row],[OCULTAR2]]-Tabla3[[#This Row],[OCULTAR2]]*Tabla3[[#This Row],[% LÍNEA]]," ")</f>
        <v>3.9555600000000002</v>
      </c>
      <c r="Q439" s="56">
        <f>IFERROR(Tabla3[[#This Row],[% PRODUCTO]]+Tabla3[[#This Row],[% LÍNEA]]," ")</f>
        <v>0</v>
      </c>
      <c r="R439" s="53">
        <f>Tabla3[[#This Row],[OCULTAR3]]</f>
        <v>3.9555600000000002</v>
      </c>
      <c r="S439" s="53">
        <f>Tabla3[[#This Row],[PRECIO SIN %]]-Tabla3[[#This Row],[PRECIO SIN %]]*10%</f>
        <v>3.5600040000000002</v>
      </c>
      <c r="T439" s="80">
        <f>(Tabla3[[#This Row],[PRECIO CON DESCT.]]-(Tabla3[[#This Row],[PRECIO CON DESCT.]]*$T$6))</f>
        <v>2.2428025200000001</v>
      </c>
      <c r="U439" s="96"/>
      <c r="V439" s="94">
        <f>Tabla3[[#This Row],[PRECIO %      en $]]*Tabla3[[#This Row],[PEDIDO ]]</f>
        <v>0</v>
      </c>
      <c r="W439" s="57">
        <f>Tabla3[[#This Row],[PRECIO CON DESCT.]]*Tabla3[[#This Row],[PEDIDO ]]</f>
        <v>0</v>
      </c>
      <c r="X439" s="58">
        <f>Tabla3[[#This Row],[PRECIO SIN %]]*Tabla3[[#This Row],[PEDIDO ]]</f>
        <v>0</v>
      </c>
      <c r="Y439" s="28"/>
      <c r="Z439" s="28"/>
      <c r="AA439" s="28"/>
      <c r="AB439" s="28"/>
      <c r="AC439" s="28"/>
      <c r="AD439" s="28"/>
      <c r="AE439" s="28"/>
      <c r="AF439" s="28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20"/>
    </row>
    <row r="440" spans="1:153" s="3" customFormat="1" ht="34.5" x14ac:dyDescent="0.4">
      <c r="A440" s="125">
        <v>7597072001262</v>
      </c>
      <c r="B440" s="59" t="s">
        <v>148</v>
      </c>
      <c r="C440" s="59" t="s">
        <v>153</v>
      </c>
      <c r="D4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0" s="119" t="s">
        <v>954</v>
      </c>
      <c r="F440" s="76" t="s">
        <v>537</v>
      </c>
      <c r="G4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0" s="78">
        <v>35</v>
      </c>
      <c r="J440" s="52">
        <v>3.5555599999999998</v>
      </c>
      <c r="K440" s="60">
        <f>Tabla3[[#This Row],[PRECIOS]]-Tabla3[[#This Row],[PRECIOS]]*10%</f>
        <v>3.2000039999999998</v>
      </c>
      <c r="L440" s="101"/>
      <c r="M440" s="61"/>
      <c r="N440" s="55">
        <f>IFERROR(Tabla3[[#This Row],[PRECIOS]]-Tabla3[[#This Row],[PRECIOS]]*Tabla3[[#This Row],[% PRODUCTO]]," ")</f>
        <v>3.5555599999999998</v>
      </c>
      <c r="O440" s="61"/>
      <c r="P440" s="55">
        <f>IFERROR(Tabla3[[#This Row],[OCULTAR2]]-Tabla3[[#This Row],[OCULTAR2]]*Tabla3[[#This Row],[% LÍNEA]]," ")</f>
        <v>3.5555599999999998</v>
      </c>
      <c r="Q440" s="56">
        <f>IFERROR(Tabla3[[#This Row],[% PRODUCTO]]+Tabla3[[#This Row],[% LÍNEA]]," ")</f>
        <v>0</v>
      </c>
      <c r="R440" s="60">
        <f>Tabla3[[#This Row],[OCULTAR3]]</f>
        <v>3.5555599999999998</v>
      </c>
      <c r="S440" s="60">
        <f>Tabla3[[#This Row],[PRECIO SIN %]]-Tabla3[[#This Row],[PRECIO SIN %]]*10%</f>
        <v>3.2000039999999998</v>
      </c>
      <c r="T440" s="80">
        <f>(Tabla3[[#This Row],[PRECIO CON DESCT.]]-(Tabla3[[#This Row],[PRECIO CON DESCT.]]*$T$6))</f>
        <v>2.0160025199999998</v>
      </c>
      <c r="U440" s="96"/>
      <c r="V440" s="94">
        <f>Tabla3[[#This Row],[PRECIO %      en $]]*Tabla3[[#This Row],[PEDIDO ]]</f>
        <v>0</v>
      </c>
      <c r="W440" s="57">
        <f>Tabla3[[#This Row],[PRECIO CON DESCT.]]*Tabla3[[#This Row],[PEDIDO ]]</f>
        <v>0</v>
      </c>
      <c r="X440" s="58">
        <f>Tabla3[[#This Row],[PRECIO SIN %]]*Tabla3[[#This Row],[PEDIDO ]]</f>
        <v>0</v>
      </c>
      <c r="Y440" s="28"/>
      <c r="Z440" s="28"/>
      <c r="AA440" s="28"/>
      <c r="AB440" s="28"/>
      <c r="AC440" s="28"/>
      <c r="AD440" s="28"/>
      <c r="AE440" s="28"/>
      <c r="AF440" s="28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13"/>
      <c r="DV440" s="13"/>
      <c r="DW440" s="13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13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20"/>
    </row>
    <row r="441" spans="1:153" s="3" customFormat="1" ht="34.5" x14ac:dyDescent="0.4">
      <c r="A441" s="124">
        <v>75970543</v>
      </c>
      <c r="B441" s="51" t="s">
        <v>148</v>
      </c>
      <c r="C441" s="51" t="s">
        <v>153</v>
      </c>
      <c r="D4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1" s="118" t="s">
        <v>955</v>
      </c>
      <c r="F441" s="75" t="s">
        <v>537</v>
      </c>
      <c r="G4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1" s="77">
        <v>18</v>
      </c>
      <c r="J441" s="52">
        <v>3.7222200000000001</v>
      </c>
      <c r="K441" s="53">
        <f>Tabla3[[#This Row],[PRECIOS]]-Tabla3[[#This Row],[PRECIOS]]*10%</f>
        <v>3.3499980000000003</v>
      </c>
      <c r="L441" s="101"/>
      <c r="M441" s="54"/>
      <c r="N441" s="55">
        <f>IFERROR(Tabla3[[#This Row],[PRECIOS]]-Tabla3[[#This Row],[PRECIOS]]*Tabla3[[#This Row],[% PRODUCTO]]," ")</f>
        <v>3.7222200000000001</v>
      </c>
      <c r="O441" s="54"/>
      <c r="P441" s="55">
        <f>IFERROR(Tabla3[[#This Row],[OCULTAR2]]-Tabla3[[#This Row],[OCULTAR2]]*Tabla3[[#This Row],[% LÍNEA]]," ")</f>
        <v>3.7222200000000001</v>
      </c>
      <c r="Q441" s="56">
        <f>IFERROR(Tabla3[[#This Row],[% PRODUCTO]]+Tabla3[[#This Row],[% LÍNEA]]," ")</f>
        <v>0</v>
      </c>
      <c r="R441" s="53">
        <f>Tabla3[[#This Row],[OCULTAR3]]</f>
        <v>3.7222200000000001</v>
      </c>
      <c r="S441" s="53">
        <f>Tabla3[[#This Row],[PRECIO SIN %]]-Tabla3[[#This Row],[PRECIO SIN %]]*10%</f>
        <v>3.3499980000000003</v>
      </c>
      <c r="T441" s="80">
        <f>(Tabla3[[#This Row],[PRECIO CON DESCT.]]-(Tabla3[[#This Row],[PRECIO CON DESCT.]]*$T$6))</f>
        <v>2.1104987400000002</v>
      </c>
      <c r="U441" s="96"/>
      <c r="V441" s="94">
        <f>Tabla3[[#This Row],[PRECIO %      en $]]*Tabla3[[#This Row],[PEDIDO ]]</f>
        <v>0</v>
      </c>
      <c r="W441" s="57">
        <f>Tabla3[[#This Row],[PRECIO CON DESCT.]]*Tabla3[[#This Row],[PEDIDO ]]</f>
        <v>0</v>
      </c>
      <c r="X441" s="58">
        <f>Tabla3[[#This Row],[PRECIO SIN %]]*Tabla3[[#This Row],[PEDIDO ]]</f>
        <v>0</v>
      </c>
      <c r="Y441" s="28"/>
      <c r="Z441" s="28"/>
      <c r="AA441" s="28"/>
      <c r="AB441" s="28"/>
      <c r="AC441" s="28"/>
      <c r="AD441" s="28"/>
      <c r="AE441" s="28"/>
      <c r="AF441" s="28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13"/>
      <c r="DV441" s="13"/>
      <c r="DW441" s="13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13"/>
      <c r="EI441" s="13"/>
      <c r="EJ441" s="13"/>
      <c r="EK441" s="13"/>
      <c r="EL441" s="13"/>
      <c r="EM441" s="13"/>
      <c r="EN441" s="13"/>
      <c r="EO441" s="13"/>
      <c r="EP441" s="13"/>
      <c r="EQ441" s="13"/>
      <c r="ER441" s="13"/>
      <c r="ES441" s="13"/>
      <c r="ET441" s="13"/>
      <c r="EU441" s="13"/>
      <c r="EV441" s="13"/>
      <c r="EW441" s="20"/>
    </row>
    <row r="442" spans="1:153" s="3" customFormat="1" ht="34.5" x14ac:dyDescent="0.4">
      <c r="A442" s="125">
        <v>6942189211348</v>
      </c>
      <c r="B442" s="59" t="s">
        <v>148</v>
      </c>
      <c r="C442" s="59" t="s">
        <v>72</v>
      </c>
      <c r="D4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2" s="119" t="s">
        <v>956</v>
      </c>
      <c r="F442" s="76" t="s">
        <v>537</v>
      </c>
      <c r="G4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2" s="78">
        <v>111</v>
      </c>
      <c r="J442" s="52">
        <v>3.7888899999999999</v>
      </c>
      <c r="K442" s="60">
        <f>Tabla3[[#This Row],[PRECIOS]]-Tabla3[[#This Row],[PRECIOS]]*10%</f>
        <v>3.4100009999999998</v>
      </c>
      <c r="L442" s="101"/>
      <c r="M442" s="61"/>
      <c r="N442" s="55">
        <f>IFERROR(Tabla3[[#This Row],[PRECIOS]]-Tabla3[[#This Row],[PRECIOS]]*Tabla3[[#This Row],[% PRODUCTO]]," ")</f>
        <v>3.7888899999999999</v>
      </c>
      <c r="O442" s="61"/>
      <c r="P442" s="55">
        <f>IFERROR(Tabla3[[#This Row],[OCULTAR2]]-Tabla3[[#This Row],[OCULTAR2]]*Tabla3[[#This Row],[% LÍNEA]]," ")</f>
        <v>3.7888899999999999</v>
      </c>
      <c r="Q442" s="56">
        <f>IFERROR(Tabla3[[#This Row],[% PRODUCTO]]+Tabla3[[#This Row],[% LÍNEA]]," ")</f>
        <v>0</v>
      </c>
      <c r="R442" s="60">
        <f>Tabla3[[#This Row],[OCULTAR3]]</f>
        <v>3.7888899999999999</v>
      </c>
      <c r="S442" s="60">
        <f>Tabla3[[#This Row],[PRECIO SIN %]]-Tabla3[[#This Row],[PRECIO SIN %]]*10%</f>
        <v>3.4100009999999998</v>
      </c>
      <c r="T442" s="80">
        <f>(Tabla3[[#This Row],[PRECIO CON DESCT.]]-(Tabla3[[#This Row],[PRECIO CON DESCT.]]*$T$6))</f>
        <v>2.1483006299999996</v>
      </c>
      <c r="U442" s="96"/>
      <c r="V442" s="94">
        <f>Tabla3[[#This Row],[PRECIO %      en $]]*Tabla3[[#This Row],[PEDIDO ]]</f>
        <v>0</v>
      </c>
      <c r="W442" s="57">
        <f>Tabla3[[#This Row],[PRECIO CON DESCT.]]*Tabla3[[#This Row],[PEDIDO ]]</f>
        <v>0</v>
      </c>
      <c r="X442" s="58">
        <f>Tabla3[[#This Row],[PRECIO SIN %]]*Tabla3[[#This Row],[PEDIDO ]]</f>
        <v>0</v>
      </c>
      <c r="Y442" s="28"/>
      <c r="Z442" s="28"/>
      <c r="AA442" s="28"/>
      <c r="AB442" s="28"/>
      <c r="AC442" s="28"/>
      <c r="AD442" s="28"/>
      <c r="AE442" s="28"/>
      <c r="AF442" s="28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13"/>
      <c r="DV442" s="13"/>
      <c r="DW442" s="13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13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20"/>
    </row>
    <row r="443" spans="1:153" s="3" customFormat="1" ht="34.5" x14ac:dyDescent="0.4">
      <c r="A443" s="124">
        <v>7599910803472</v>
      </c>
      <c r="B443" s="51" t="s">
        <v>148</v>
      </c>
      <c r="C443" s="51" t="s">
        <v>151</v>
      </c>
      <c r="D4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3" s="118" t="s">
        <v>957</v>
      </c>
      <c r="F443" s="75" t="s">
        <v>537</v>
      </c>
      <c r="G4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3" s="77">
        <v>209</v>
      </c>
      <c r="J443" s="52">
        <v>4.38889</v>
      </c>
      <c r="K443" s="53">
        <f>Tabla3[[#This Row],[PRECIOS]]-Tabla3[[#This Row],[PRECIOS]]*10%</f>
        <v>3.9500009999999999</v>
      </c>
      <c r="L443" s="101"/>
      <c r="M443" s="54"/>
      <c r="N443" s="55">
        <f>IFERROR(Tabla3[[#This Row],[PRECIOS]]-Tabla3[[#This Row],[PRECIOS]]*Tabla3[[#This Row],[% PRODUCTO]]," ")</f>
        <v>4.38889</v>
      </c>
      <c r="O443" s="54"/>
      <c r="P443" s="55">
        <f>IFERROR(Tabla3[[#This Row],[OCULTAR2]]-Tabla3[[#This Row],[OCULTAR2]]*Tabla3[[#This Row],[% LÍNEA]]," ")</f>
        <v>4.38889</v>
      </c>
      <c r="Q443" s="56">
        <f>IFERROR(Tabla3[[#This Row],[% PRODUCTO]]+Tabla3[[#This Row],[% LÍNEA]]," ")</f>
        <v>0</v>
      </c>
      <c r="R443" s="53">
        <f>Tabla3[[#This Row],[OCULTAR3]]</f>
        <v>4.38889</v>
      </c>
      <c r="S443" s="53">
        <f>Tabla3[[#This Row],[PRECIO SIN %]]-Tabla3[[#This Row],[PRECIO SIN %]]*10%</f>
        <v>3.9500009999999999</v>
      </c>
      <c r="T443" s="80">
        <f>(Tabla3[[#This Row],[PRECIO CON DESCT.]]-(Tabla3[[#This Row],[PRECIO CON DESCT.]]*$T$6))</f>
        <v>2.4885006299999999</v>
      </c>
      <c r="U443" s="96"/>
      <c r="V443" s="94">
        <f>Tabla3[[#This Row],[PRECIO %      en $]]*Tabla3[[#This Row],[PEDIDO ]]</f>
        <v>0</v>
      </c>
      <c r="W443" s="57">
        <f>Tabla3[[#This Row],[PRECIO CON DESCT.]]*Tabla3[[#This Row],[PEDIDO ]]</f>
        <v>0</v>
      </c>
      <c r="X443" s="58">
        <f>Tabla3[[#This Row],[PRECIO SIN %]]*Tabla3[[#This Row],[PEDIDO ]]</f>
        <v>0</v>
      </c>
      <c r="Y443" s="28"/>
      <c r="Z443" s="28"/>
      <c r="AA443" s="28"/>
      <c r="AB443" s="28"/>
      <c r="AC443" s="28"/>
      <c r="AD443" s="28"/>
      <c r="AE443" s="28"/>
      <c r="AF443" s="28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20"/>
    </row>
    <row r="444" spans="1:153" s="3" customFormat="1" ht="34.5" x14ac:dyDescent="0.4">
      <c r="A444" s="125">
        <v>7598578000469</v>
      </c>
      <c r="B444" s="59" t="s">
        <v>148</v>
      </c>
      <c r="C444" s="59" t="s">
        <v>159</v>
      </c>
      <c r="D4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4" s="119" t="s">
        <v>958</v>
      </c>
      <c r="F444" s="76" t="s">
        <v>537</v>
      </c>
      <c r="G4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4" s="78">
        <v>162</v>
      </c>
      <c r="J444" s="52">
        <v>4.88889</v>
      </c>
      <c r="K444" s="60">
        <f>Tabla3[[#This Row],[PRECIOS]]-Tabla3[[#This Row],[PRECIOS]]*10%</f>
        <v>4.4000009999999996</v>
      </c>
      <c r="L444" s="101"/>
      <c r="M444" s="61"/>
      <c r="N444" s="55">
        <f>IFERROR(Tabla3[[#This Row],[PRECIOS]]-Tabla3[[#This Row],[PRECIOS]]*Tabla3[[#This Row],[% PRODUCTO]]," ")</f>
        <v>4.88889</v>
      </c>
      <c r="O444" s="61"/>
      <c r="P444" s="55">
        <f>IFERROR(Tabla3[[#This Row],[OCULTAR2]]-Tabla3[[#This Row],[OCULTAR2]]*Tabla3[[#This Row],[% LÍNEA]]," ")</f>
        <v>4.88889</v>
      </c>
      <c r="Q444" s="56">
        <f>IFERROR(Tabla3[[#This Row],[% PRODUCTO]]+Tabla3[[#This Row],[% LÍNEA]]," ")</f>
        <v>0</v>
      </c>
      <c r="R444" s="60">
        <f>Tabla3[[#This Row],[OCULTAR3]]</f>
        <v>4.88889</v>
      </c>
      <c r="S444" s="60">
        <f>Tabla3[[#This Row],[PRECIO SIN %]]-Tabla3[[#This Row],[PRECIO SIN %]]*10%</f>
        <v>4.4000009999999996</v>
      </c>
      <c r="T444" s="80">
        <f>(Tabla3[[#This Row],[PRECIO CON DESCT.]]-(Tabla3[[#This Row],[PRECIO CON DESCT.]]*$T$6))</f>
        <v>2.77200063</v>
      </c>
      <c r="U444" s="96"/>
      <c r="V444" s="94">
        <f>Tabla3[[#This Row],[PRECIO %      en $]]*Tabla3[[#This Row],[PEDIDO ]]</f>
        <v>0</v>
      </c>
      <c r="W444" s="57">
        <f>Tabla3[[#This Row],[PRECIO CON DESCT.]]*Tabla3[[#This Row],[PEDIDO ]]</f>
        <v>0</v>
      </c>
      <c r="X444" s="58">
        <f>Tabla3[[#This Row],[PRECIO SIN %]]*Tabla3[[#This Row],[PEDIDO ]]</f>
        <v>0</v>
      </c>
      <c r="Y444" s="28"/>
      <c r="Z444" s="28"/>
      <c r="AA444" s="28"/>
      <c r="AB444" s="28"/>
      <c r="AC444" s="28"/>
      <c r="AD444" s="28"/>
      <c r="AE444" s="28"/>
      <c r="AF444" s="28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20"/>
    </row>
    <row r="445" spans="1:153" s="3" customFormat="1" ht="34.5" x14ac:dyDescent="0.4">
      <c r="A445" s="124">
        <v>198715202489</v>
      </c>
      <c r="B445" s="51" t="s">
        <v>148</v>
      </c>
      <c r="C445" s="51" t="s">
        <v>119</v>
      </c>
      <c r="D4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45" s="118" t="s">
        <v>959</v>
      </c>
      <c r="F445" s="75" t="s">
        <v>537</v>
      </c>
      <c r="G4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45" s="77">
        <v>65</v>
      </c>
      <c r="J445" s="52">
        <v>4.5</v>
      </c>
      <c r="K445" s="53">
        <f>Tabla3[[#This Row],[PRECIOS]]-Tabla3[[#This Row],[PRECIOS]]*10%</f>
        <v>4.05</v>
      </c>
      <c r="L445" s="101" t="s">
        <v>5327</v>
      </c>
      <c r="M445" s="54"/>
      <c r="N445" s="55">
        <f>IFERROR(Tabla3[[#This Row],[PRECIOS]]-Tabla3[[#This Row],[PRECIOS]]*Tabla3[[#This Row],[% PRODUCTO]]," ")</f>
        <v>4.5</v>
      </c>
      <c r="O445" s="54"/>
      <c r="P445" s="55">
        <f>IFERROR(Tabla3[[#This Row],[OCULTAR2]]-Tabla3[[#This Row],[OCULTAR2]]*Tabla3[[#This Row],[% LÍNEA]]," ")</f>
        <v>4.5</v>
      </c>
      <c r="Q445" s="56">
        <f>IFERROR(Tabla3[[#This Row],[% PRODUCTO]]+Tabla3[[#This Row],[% LÍNEA]]," ")</f>
        <v>0</v>
      </c>
      <c r="R445" s="53">
        <f>Tabla3[[#This Row],[OCULTAR3]]</f>
        <v>4.5</v>
      </c>
      <c r="S445" s="53">
        <f>Tabla3[[#This Row],[PRECIO SIN %]]-Tabla3[[#This Row],[PRECIO SIN %]]*10%</f>
        <v>4.05</v>
      </c>
      <c r="T445" s="80">
        <f>(Tabla3[[#This Row],[PRECIO CON DESCT.]]-(Tabla3[[#This Row],[PRECIO CON DESCT.]]*$T$6))</f>
        <v>2.5514999999999999</v>
      </c>
      <c r="U445" s="96"/>
      <c r="V445" s="94">
        <f>Tabla3[[#This Row],[PRECIO %      en $]]*Tabla3[[#This Row],[PEDIDO ]]</f>
        <v>0</v>
      </c>
      <c r="W445" s="57">
        <f>Tabla3[[#This Row],[PRECIO CON DESCT.]]*Tabla3[[#This Row],[PEDIDO ]]</f>
        <v>0</v>
      </c>
      <c r="X445" s="58">
        <f>Tabla3[[#This Row],[PRECIO SIN %]]*Tabla3[[#This Row],[PEDIDO ]]</f>
        <v>0</v>
      </c>
      <c r="Y445" s="28"/>
      <c r="Z445" s="28"/>
      <c r="AA445" s="28"/>
      <c r="AB445" s="28"/>
      <c r="AC445" s="28"/>
      <c r="AD445" s="28"/>
      <c r="AE445" s="28"/>
      <c r="AF445" s="28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13"/>
      <c r="DV445" s="13"/>
      <c r="DW445" s="13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13"/>
      <c r="EI445" s="13"/>
      <c r="EJ445" s="13"/>
      <c r="EK445" s="13"/>
      <c r="EL445" s="13"/>
      <c r="EM445" s="13"/>
      <c r="EN445" s="13"/>
      <c r="EO445" s="13"/>
      <c r="EP445" s="13"/>
      <c r="EQ445" s="13"/>
      <c r="ER445" s="13"/>
      <c r="ES445" s="13"/>
      <c r="ET445" s="13"/>
      <c r="EU445" s="13"/>
      <c r="EV445" s="13"/>
      <c r="EW445" s="20"/>
    </row>
    <row r="446" spans="1:153" s="3" customFormat="1" ht="34.5" x14ac:dyDescent="0.4">
      <c r="A446" s="125">
        <v>7896523209142</v>
      </c>
      <c r="B446" s="59" t="s">
        <v>148</v>
      </c>
      <c r="C446" s="59" t="s">
        <v>160</v>
      </c>
      <c r="D4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6" s="119" t="s">
        <v>960</v>
      </c>
      <c r="F446" s="76" t="s">
        <v>537</v>
      </c>
      <c r="G4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6" s="78">
        <v>142</v>
      </c>
      <c r="J446" s="52">
        <v>2.6666699999999999</v>
      </c>
      <c r="K446" s="60">
        <f>Tabla3[[#This Row],[PRECIOS]]-Tabla3[[#This Row],[PRECIOS]]*10%</f>
        <v>2.4000029999999999</v>
      </c>
      <c r="L446" s="101"/>
      <c r="M446" s="61"/>
      <c r="N446" s="55">
        <f>IFERROR(Tabla3[[#This Row],[PRECIOS]]-Tabla3[[#This Row],[PRECIOS]]*Tabla3[[#This Row],[% PRODUCTO]]," ")</f>
        <v>2.6666699999999999</v>
      </c>
      <c r="O446" s="61"/>
      <c r="P446" s="55">
        <f>IFERROR(Tabla3[[#This Row],[OCULTAR2]]-Tabla3[[#This Row],[OCULTAR2]]*Tabla3[[#This Row],[% LÍNEA]]," ")</f>
        <v>2.6666699999999999</v>
      </c>
      <c r="Q446" s="56">
        <f>IFERROR(Tabla3[[#This Row],[% PRODUCTO]]+Tabla3[[#This Row],[% LÍNEA]]," ")</f>
        <v>0</v>
      </c>
      <c r="R446" s="60">
        <f>Tabla3[[#This Row],[OCULTAR3]]</f>
        <v>2.6666699999999999</v>
      </c>
      <c r="S446" s="60">
        <f>Tabla3[[#This Row],[PRECIO SIN %]]-Tabla3[[#This Row],[PRECIO SIN %]]*10%</f>
        <v>2.4000029999999999</v>
      </c>
      <c r="T446" s="80">
        <f>(Tabla3[[#This Row],[PRECIO CON DESCT.]]-(Tabla3[[#This Row],[PRECIO CON DESCT.]]*$T$6))</f>
        <v>1.5120018900000001</v>
      </c>
      <c r="U446" s="96"/>
      <c r="V446" s="94">
        <f>Tabla3[[#This Row],[PRECIO %      en $]]*Tabla3[[#This Row],[PEDIDO ]]</f>
        <v>0</v>
      </c>
      <c r="W446" s="57">
        <f>Tabla3[[#This Row],[PRECIO CON DESCT.]]*Tabla3[[#This Row],[PEDIDO ]]</f>
        <v>0</v>
      </c>
      <c r="X446" s="58">
        <f>Tabla3[[#This Row],[PRECIO SIN %]]*Tabla3[[#This Row],[PEDIDO ]]</f>
        <v>0</v>
      </c>
      <c r="Y446" s="28"/>
      <c r="Z446" s="28"/>
      <c r="AA446" s="28"/>
      <c r="AB446" s="28"/>
      <c r="AC446" s="28"/>
      <c r="AD446" s="28"/>
      <c r="AE446" s="28"/>
      <c r="AF446" s="28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13"/>
      <c r="DV446" s="13"/>
      <c r="DW446" s="13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13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20"/>
    </row>
    <row r="447" spans="1:153" s="3" customFormat="1" ht="34.5" x14ac:dyDescent="0.4">
      <c r="A447" s="124">
        <v>7599910793568</v>
      </c>
      <c r="B447" s="51" t="s">
        <v>148</v>
      </c>
      <c r="C447" s="51" t="s">
        <v>151</v>
      </c>
      <c r="D4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7" s="118" t="s">
        <v>961</v>
      </c>
      <c r="F447" s="75" t="s">
        <v>537</v>
      </c>
      <c r="G4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7" s="77">
        <v>139</v>
      </c>
      <c r="J447" s="52">
        <v>3.9666700000000001</v>
      </c>
      <c r="K447" s="53">
        <f>Tabla3[[#This Row],[PRECIOS]]-Tabla3[[#This Row],[PRECIOS]]*10%</f>
        <v>3.5700030000000003</v>
      </c>
      <c r="L447" s="101"/>
      <c r="M447" s="54"/>
      <c r="N447" s="55">
        <f>IFERROR(Tabla3[[#This Row],[PRECIOS]]-Tabla3[[#This Row],[PRECIOS]]*Tabla3[[#This Row],[% PRODUCTO]]," ")</f>
        <v>3.9666700000000001</v>
      </c>
      <c r="O447" s="54"/>
      <c r="P447" s="55">
        <f>IFERROR(Tabla3[[#This Row],[OCULTAR2]]-Tabla3[[#This Row],[OCULTAR2]]*Tabla3[[#This Row],[% LÍNEA]]," ")</f>
        <v>3.9666700000000001</v>
      </c>
      <c r="Q447" s="56">
        <f>IFERROR(Tabla3[[#This Row],[% PRODUCTO]]+Tabla3[[#This Row],[% LÍNEA]]," ")</f>
        <v>0</v>
      </c>
      <c r="R447" s="53">
        <f>Tabla3[[#This Row],[OCULTAR3]]</f>
        <v>3.9666700000000001</v>
      </c>
      <c r="S447" s="53">
        <f>Tabla3[[#This Row],[PRECIO SIN %]]-Tabla3[[#This Row],[PRECIO SIN %]]*10%</f>
        <v>3.5700030000000003</v>
      </c>
      <c r="T447" s="80">
        <f>(Tabla3[[#This Row],[PRECIO CON DESCT.]]-(Tabla3[[#This Row],[PRECIO CON DESCT.]]*$T$6))</f>
        <v>2.2491018900000004</v>
      </c>
      <c r="U447" s="96"/>
      <c r="V447" s="94">
        <f>Tabla3[[#This Row],[PRECIO %      en $]]*Tabla3[[#This Row],[PEDIDO ]]</f>
        <v>0</v>
      </c>
      <c r="W447" s="57">
        <f>Tabla3[[#This Row],[PRECIO CON DESCT.]]*Tabla3[[#This Row],[PEDIDO ]]</f>
        <v>0</v>
      </c>
      <c r="X447" s="58">
        <f>Tabla3[[#This Row],[PRECIO SIN %]]*Tabla3[[#This Row],[PEDIDO ]]</f>
        <v>0</v>
      </c>
      <c r="Y447" s="28"/>
      <c r="Z447" s="28"/>
      <c r="AA447" s="28"/>
      <c r="AB447" s="28"/>
      <c r="AC447" s="28"/>
      <c r="AD447" s="28"/>
      <c r="AE447" s="28"/>
      <c r="AF447" s="28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13"/>
      <c r="DV447" s="13"/>
      <c r="DW447" s="13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13"/>
      <c r="EI447" s="13"/>
      <c r="EJ447" s="13"/>
      <c r="EK447" s="13"/>
      <c r="EL447" s="13"/>
      <c r="EM447" s="13"/>
      <c r="EN447" s="13"/>
      <c r="EO447" s="13"/>
      <c r="EP447" s="13"/>
      <c r="EQ447" s="13"/>
      <c r="ER447" s="13"/>
      <c r="ES447" s="13"/>
      <c r="ET447" s="13"/>
      <c r="EU447" s="13"/>
      <c r="EV447" s="13"/>
      <c r="EW447" s="20"/>
    </row>
    <row r="448" spans="1:153" s="3" customFormat="1" ht="34.5" x14ac:dyDescent="0.4">
      <c r="A448" s="125">
        <v>7592616021010</v>
      </c>
      <c r="B448" s="59" t="s">
        <v>148</v>
      </c>
      <c r="C448" s="59" t="s">
        <v>161</v>
      </c>
      <c r="D4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8" s="119" t="s">
        <v>962</v>
      </c>
      <c r="F448" s="76" t="s">
        <v>537</v>
      </c>
      <c r="G4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8" s="78">
        <v>20</v>
      </c>
      <c r="J448" s="52">
        <v>3.5555599999999998</v>
      </c>
      <c r="K448" s="60">
        <f>Tabla3[[#This Row],[PRECIOS]]-Tabla3[[#This Row],[PRECIOS]]*10%</f>
        <v>3.2000039999999998</v>
      </c>
      <c r="L448" s="101"/>
      <c r="M448" s="61"/>
      <c r="N448" s="55">
        <f>IFERROR(Tabla3[[#This Row],[PRECIOS]]-Tabla3[[#This Row],[PRECIOS]]*Tabla3[[#This Row],[% PRODUCTO]]," ")</f>
        <v>3.5555599999999998</v>
      </c>
      <c r="O448" s="61"/>
      <c r="P448" s="55">
        <f>IFERROR(Tabla3[[#This Row],[OCULTAR2]]-Tabla3[[#This Row],[OCULTAR2]]*Tabla3[[#This Row],[% LÍNEA]]," ")</f>
        <v>3.5555599999999998</v>
      </c>
      <c r="Q448" s="56">
        <f>IFERROR(Tabla3[[#This Row],[% PRODUCTO]]+Tabla3[[#This Row],[% LÍNEA]]," ")</f>
        <v>0</v>
      </c>
      <c r="R448" s="60">
        <f>Tabla3[[#This Row],[OCULTAR3]]</f>
        <v>3.5555599999999998</v>
      </c>
      <c r="S448" s="60">
        <f>Tabla3[[#This Row],[PRECIO SIN %]]-Tabla3[[#This Row],[PRECIO SIN %]]*10%</f>
        <v>3.2000039999999998</v>
      </c>
      <c r="T448" s="80">
        <f>(Tabla3[[#This Row],[PRECIO CON DESCT.]]-(Tabla3[[#This Row],[PRECIO CON DESCT.]]*$T$6))</f>
        <v>2.0160025199999998</v>
      </c>
      <c r="U448" s="96"/>
      <c r="V448" s="94">
        <f>Tabla3[[#This Row],[PRECIO %      en $]]*Tabla3[[#This Row],[PEDIDO ]]</f>
        <v>0</v>
      </c>
      <c r="W448" s="57">
        <f>Tabla3[[#This Row],[PRECIO CON DESCT.]]*Tabla3[[#This Row],[PEDIDO ]]</f>
        <v>0</v>
      </c>
      <c r="X448" s="58">
        <f>Tabla3[[#This Row],[PRECIO SIN %]]*Tabla3[[#This Row],[PEDIDO ]]</f>
        <v>0</v>
      </c>
      <c r="Y448" s="28"/>
      <c r="Z448" s="28"/>
      <c r="AA448" s="28"/>
      <c r="AB448" s="28"/>
      <c r="AC448" s="28"/>
      <c r="AD448" s="28"/>
      <c r="AE448" s="28"/>
      <c r="AF448" s="28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13"/>
      <c r="DV448" s="13"/>
      <c r="DW448" s="13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13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20"/>
    </row>
    <row r="449" spans="1:153" s="3" customFormat="1" ht="34.5" x14ac:dyDescent="0.4">
      <c r="A449" s="124">
        <v>7598252001010</v>
      </c>
      <c r="B449" s="51" t="s">
        <v>148</v>
      </c>
      <c r="C449" s="51" t="s">
        <v>56</v>
      </c>
      <c r="D4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9" s="118" t="s">
        <v>963</v>
      </c>
      <c r="F449" s="75" t="s">
        <v>537</v>
      </c>
      <c r="G4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9" s="77">
        <v>270</v>
      </c>
      <c r="J449" s="52">
        <v>3.6666699999999999</v>
      </c>
      <c r="K449" s="53">
        <f>Tabla3[[#This Row],[PRECIOS]]-Tabla3[[#This Row],[PRECIOS]]*10%</f>
        <v>3.3000029999999998</v>
      </c>
      <c r="L449" s="101"/>
      <c r="M449" s="54"/>
      <c r="N449" s="55">
        <f>IFERROR(Tabla3[[#This Row],[PRECIOS]]-Tabla3[[#This Row],[PRECIOS]]*Tabla3[[#This Row],[% PRODUCTO]]," ")</f>
        <v>3.6666699999999999</v>
      </c>
      <c r="O449" s="54"/>
      <c r="P449" s="55">
        <f>IFERROR(Tabla3[[#This Row],[OCULTAR2]]-Tabla3[[#This Row],[OCULTAR2]]*Tabla3[[#This Row],[% LÍNEA]]," ")</f>
        <v>3.6666699999999999</v>
      </c>
      <c r="Q449" s="56">
        <f>IFERROR(Tabla3[[#This Row],[% PRODUCTO]]+Tabla3[[#This Row],[% LÍNEA]]," ")</f>
        <v>0</v>
      </c>
      <c r="R449" s="53">
        <f>Tabla3[[#This Row],[OCULTAR3]]</f>
        <v>3.6666699999999999</v>
      </c>
      <c r="S449" s="53">
        <f>Tabla3[[#This Row],[PRECIO SIN %]]-Tabla3[[#This Row],[PRECIO SIN %]]*10%</f>
        <v>3.3000029999999998</v>
      </c>
      <c r="T449" s="80">
        <f>(Tabla3[[#This Row],[PRECIO CON DESCT.]]-(Tabla3[[#This Row],[PRECIO CON DESCT.]]*$T$6))</f>
        <v>2.0790018899999998</v>
      </c>
      <c r="U449" s="96"/>
      <c r="V449" s="94">
        <f>Tabla3[[#This Row],[PRECIO %      en $]]*Tabla3[[#This Row],[PEDIDO ]]</f>
        <v>0</v>
      </c>
      <c r="W449" s="57">
        <f>Tabla3[[#This Row],[PRECIO CON DESCT.]]*Tabla3[[#This Row],[PEDIDO ]]</f>
        <v>0</v>
      </c>
      <c r="X449" s="58">
        <f>Tabla3[[#This Row],[PRECIO SIN %]]*Tabla3[[#This Row],[PEDIDO ]]</f>
        <v>0</v>
      </c>
      <c r="Y449" s="28"/>
      <c r="Z449" s="28"/>
      <c r="AA449" s="28"/>
      <c r="AB449" s="28"/>
      <c r="AC449" s="28"/>
      <c r="AD449" s="28"/>
      <c r="AE449" s="28"/>
      <c r="AF449" s="28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13"/>
      <c r="DV449" s="13"/>
      <c r="DW449" s="13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13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20"/>
    </row>
    <row r="450" spans="1:153" s="3" customFormat="1" ht="34.5" x14ac:dyDescent="0.4">
      <c r="A450" s="125">
        <v>732064572864</v>
      </c>
      <c r="B450" s="59" t="s">
        <v>148</v>
      </c>
      <c r="C450" s="59" t="s">
        <v>162</v>
      </c>
      <c r="D4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0" s="119" t="s">
        <v>964</v>
      </c>
      <c r="F450" s="76" t="s">
        <v>537</v>
      </c>
      <c r="G4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0" s="78">
        <v>230</v>
      </c>
      <c r="J450" s="52">
        <v>4</v>
      </c>
      <c r="K450" s="60">
        <f>Tabla3[[#This Row],[PRECIOS]]-Tabla3[[#This Row],[PRECIOS]]*10%</f>
        <v>3.6</v>
      </c>
      <c r="L450" s="101"/>
      <c r="M450" s="61"/>
      <c r="N450" s="55">
        <f>IFERROR(Tabla3[[#This Row],[PRECIOS]]-Tabla3[[#This Row],[PRECIOS]]*Tabla3[[#This Row],[% PRODUCTO]]," ")</f>
        <v>4</v>
      </c>
      <c r="O450" s="61"/>
      <c r="P450" s="55">
        <f>IFERROR(Tabla3[[#This Row],[OCULTAR2]]-Tabla3[[#This Row],[OCULTAR2]]*Tabla3[[#This Row],[% LÍNEA]]," ")</f>
        <v>4</v>
      </c>
      <c r="Q450" s="56">
        <f>IFERROR(Tabla3[[#This Row],[% PRODUCTO]]+Tabla3[[#This Row],[% LÍNEA]]," ")</f>
        <v>0</v>
      </c>
      <c r="R450" s="60">
        <f>Tabla3[[#This Row],[OCULTAR3]]</f>
        <v>4</v>
      </c>
      <c r="S450" s="60">
        <f>Tabla3[[#This Row],[PRECIO SIN %]]-Tabla3[[#This Row],[PRECIO SIN %]]*10%</f>
        <v>3.6</v>
      </c>
      <c r="T450" s="80">
        <f>(Tabla3[[#This Row],[PRECIO CON DESCT.]]-(Tabla3[[#This Row],[PRECIO CON DESCT.]]*$T$6))</f>
        <v>2.2679999999999998</v>
      </c>
      <c r="U450" s="96"/>
      <c r="V450" s="94">
        <f>Tabla3[[#This Row],[PRECIO %      en $]]*Tabla3[[#This Row],[PEDIDO ]]</f>
        <v>0</v>
      </c>
      <c r="W450" s="57">
        <f>Tabla3[[#This Row],[PRECIO CON DESCT.]]*Tabla3[[#This Row],[PEDIDO ]]</f>
        <v>0</v>
      </c>
      <c r="X450" s="58">
        <f>Tabla3[[#This Row],[PRECIO SIN %]]*Tabla3[[#This Row],[PEDIDO ]]</f>
        <v>0</v>
      </c>
      <c r="Y450" s="28"/>
      <c r="Z450" s="28"/>
      <c r="AA450" s="28"/>
      <c r="AB450" s="28"/>
      <c r="AC450" s="28"/>
      <c r="AD450" s="28"/>
      <c r="AE450" s="28"/>
      <c r="AF450" s="28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  <c r="DT450" s="13"/>
      <c r="DU450" s="13"/>
      <c r="DV450" s="13"/>
      <c r="DW450" s="13"/>
      <c r="DX450" s="13"/>
      <c r="DY450" s="13"/>
      <c r="DZ450" s="13"/>
      <c r="EA450" s="13"/>
      <c r="EB450" s="13"/>
      <c r="EC450" s="13"/>
      <c r="ED450" s="13"/>
      <c r="EE450" s="13"/>
      <c r="EF450" s="13"/>
      <c r="EG450" s="13"/>
      <c r="EH450" s="13"/>
      <c r="EI450" s="13"/>
      <c r="EJ450" s="13"/>
      <c r="EK450" s="13"/>
      <c r="EL450" s="13"/>
      <c r="EM450" s="13"/>
      <c r="EN450" s="13"/>
      <c r="EO450" s="13"/>
      <c r="EP450" s="13"/>
      <c r="EQ450" s="13"/>
      <c r="ER450" s="13"/>
      <c r="ES450" s="13"/>
      <c r="ET450" s="13"/>
      <c r="EU450" s="13"/>
      <c r="EV450" s="13"/>
      <c r="EW450" s="20"/>
    </row>
    <row r="451" spans="1:153" s="3" customFormat="1" ht="34.5" x14ac:dyDescent="0.4">
      <c r="A451" s="124">
        <v>732064572857</v>
      </c>
      <c r="B451" s="51" t="s">
        <v>148</v>
      </c>
      <c r="C451" s="51" t="s">
        <v>162</v>
      </c>
      <c r="D4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1" s="118" t="s">
        <v>965</v>
      </c>
      <c r="F451" s="75" t="s">
        <v>537</v>
      </c>
      <c r="G4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1" s="77">
        <v>187</v>
      </c>
      <c r="J451" s="52">
        <v>3.61111</v>
      </c>
      <c r="K451" s="53">
        <f>Tabla3[[#This Row],[PRECIOS]]-Tabla3[[#This Row],[PRECIOS]]*10%</f>
        <v>3.2499989999999999</v>
      </c>
      <c r="L451" s="101"/>
      <c r="M451" s="54"/>
      <c r="N451" s="55">
        <f>IFERROR(Tabla3[[#This Row],[PRECIOS]]-Tabla3[[#This Row],[PRECIOS]]*Tabla3[[#This Row],[% PRODUCTO]]," ")</f>
        <v>3.61111</v>
      </c>
      <c r="O451" s="54"/>
      <c r="P451" s="55">
        <f>IFERROR(Tabla3[[#This Row],[OCULTAR2]]-Tabla3[[#This Row],[OCULTAR2]]*Tabla3[[#This Row],[% LÍNEA]]," ")</f>
        <v>3.61111</v>
      </c>
      <c r="Q451" s="56">
        <f>IFERROR(Tabla3[[#This Row],[% PRODUCTO]]+Tabla3[[#This Row],[% LÍNEA]]," ")</f>
        <v>0</v>
      </c>
      <c r="R451" s="53">
        <f>Tabla3[[#This Row],[OCULTAR3]]</f>
        <v>3.61111</v>
      </c>
      <c r="S451" s="53">
        <f>Tabla3[[#This Row],[PRECIO SIN %]]-Tabla3[[#This Row],[PRECIO SIN %]]*10%</f>
        <v>3.2499989999999999</v>
      </c>
      <c r="T451" s="80">
        <f>(Tabla3[[#This Row],[PRECIO CON DESCT.]]-(Tabla3[[#This Row],[PRECIO CON DESCT.]]*$T$6))</f>
        <v>2.0474993699999997</v>
      </c>
      <c r="U451" s="96"/>
      <c r="V451" s="94">
        <f>Tabla3[[#This Row],[PRECIO %      en $]]*Tabla3[[#This Row],[PEDIDO ]]</f>
        <v>0</v>
      </c>
      <c r="W451" s="57">
        <f>Tabla3[[#This Row],[PRECIO CON DESCT.]]*Tabla3[[#This Row],[PEDIDO ]]</f>
        <v>0</v>
      </c>
      <c r="X451" s="58">
        <f>Tabla3[[#This Row],[PRECIO SIN %]]*Tabla3[[#This Row],[PEDIDO ]]</f>
        <v>0</v>
      </c>
      <c r="Y451" s="28"/>
      <c r="Z451" s="28"/>
      <c r="AA451" s="28"/>
      <c r="AB451" s="28"/>
      <c r="AC451" s="28"/>
      <c r="AD451" s="28"/>
      <c r="AE451" s="28"/>
      <c r="AF451" s="28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20"/>
    </row>
    <row r="452" spans="1:153" s="3" customFormat="1" ht="34.5" x14ac:dyDescent="0.4">
      <c r="A452" s="125">
        <v>8904278590688</v>
      </c>
      <c r="B452" s="59" t="s">
        <v>148</v>
      </c>
      <c r="C452" s="59" t="s">
        <v>163</v>
      </c>
      <c r="D4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52" s="119" t="s">
        <v>966</v>
      </c>
      <c r="F452" s="76" t="s">
        <v>537</v>
      </c>
      <c r="G4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52" s="78">
        <v>45</v>
      </c>
      <c r="J452" s="52">
        <v>2.8666700000000001</v>
      </c>
      <c r="K452" s="60">
        <f>Tabla3[[#This Row],[PRECIOS]]-Tabla3[[#This Row],[PRECIOS]]*10%</f>
        <v>2.580003</v>
      </c>
      <c r="L452" s="101" t="s">
        <v>5327</v>
      </c>
      <c r="M452" s="61"/>
      <c r="N452" s="55">
        <f>IFERROR(Tabla3[[#This Row],[PRECIOS]]-Tabla3[[#This Row],[PRECIOS]]*Tabla3[[#This Row],[% PRODUCTO]]," ")</f>
        <v>2.8666700000000001</v>
      </c>
      <c r="O452" s="61"/>
      <c r="P452" s="55">
        <f>IFERROR(Tabla3[[#This Row],[OCULTAR2]]-Tabla3[[#This Row],[OCULTAR2]]*Tabla3[[#This Row],[% LÍNEA]]," ")</f>
        <v>2.8666700000000001</v>
      </c>
      <c r="Q452" s="56">
        <f>IFERROR(Tabla3[[#This Row],[% PRODUCTO]]+Tabla3[[#This Row],[% LÍNEA]]," ")</f>
        <v>0</v>
      </c>
      <c r="R452" s="60">
        <f>Tabla3[[#This Row],[OCULTAR3]]</f>
        <v>2.8666700000000001</v>
      </c>
      <c r="S452" s="60">
        <f>Tabla3[[#This Row],[PRECIO SIN %]]-Tabla3[[#This Row],[PRECIO SIN %]]*10%</f>
        <v>2.580003</v>
      </c>
      <c r="T452" s="80">
        <f>(Tabla3[[#This Row],[PRECIO CON DESCT.]]-(Tabla3[[#This Row],[PRECIO CON DESCT.]]*$T$6))</f>
        <v>1.62540189</v>
      </c>
      <c r="U452" s="96"/>
      <c r="V452" s="94">
        <f>Tabla3[[#This Row],[PRECIO %      en $]]*Tabla3[[#This Row],[PEDIDO ]]</f>
        <v>0</v>
      </c>
      <c r="W452" s="57">
        <f>Tabla3[[#This Row],[PRECIO CON DESCT.]]*Tabla3[[#This Row],[PEDIDO ]]</f>
        <v>0</v>
      </c>
      <c r="X452" s="58">
        <f>Tabla3[[#This Row],[PRECIO SIN %]]*Tabla3[[#This Row],[PEDIDO ]]</f>
        <v>0</v>
      </c>
      <c r="Y452" s="28"/>
      <c r="Z452" s="28"/>
      <c r="AA452" s="28"/>
      <c r="AB452" s="28"/>
      <c r="AC452" s="28"/>
      <c r="AD452" s="28"/>
      <c r="AE452" s="28"/>
      <c r="AF452" s="28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13"/>
      <c r="DV452" s="13"/>
      <c r="DW452" s="13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13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20"/>
    </row>
    <row r="453" spans="1:153" s="3" customFormat="1" ht="34.5" x14ac:dyDescent="0.4">
      <c r="A453" s="124">
        <v>7597072000319</v>
      </c>
      <c r="B453" s="51" t="s">
        <v>148</v>
      </c>
      <c r="C453" s="51" t="s">
        <v>153</v>
      </c>
      <c r="D4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3" s="118" t="s">
        <v>967</v>
      </c>
      <c r="F453" s="75" t="s">
        <v>526</v>
      </c>
      <c r="G4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3" s="77">
        <v>36</v>
      </c>
      <c r="J453" s="52">
        <v>5.0555599999999998</v>
      </c>
      <c r="K453" s="53">
        <f>Tabla3[[#This Row],[PRECIOS]]-Tabla3[[#This Row],[PRECIOS]]*10%</f>
        <v>4.5500039999999995</v>
      </c>
      <c r="L453" s="101"/>
      <c r="M453" s="54"/>
      <c r="N453" s="55">
        <f>IFERROR(Tabla3[[#This Row],[PRECIOS]]-Tabla3[[#This Row],[PRECIOS]]*Tabla3[[#This Row],[% PRODUCTO]]," ")</f>
        <v>5.0555599999999998</v>
      </c>
      <c r="O453" s="54"/>
      <c r="P453" s="55">
        <f>IFERROR(Tabla3[[#This Row],[OCULTAR2]]-Tabla3[[#This Row],[OCULTAR2]]*Tabla3[[#This Row],[% LÍNEA]]," ")</f>
        <v>5.0555599999999998</v>
      </c>
      <c r="Q453" s="56">
        <f>IFERROR(Tabla3[[#This Row],[% PRODUCTO]]+Tabla3[[#This Row],[% LÍNEA]]," ")</f>
        <v>0</v>
      </c>
      <c r="R453" s="53">
        <f>Tabla3[[#This Row],[OCULTAR3]]</f>
        <v>5.0555599999999998</v>
      </c>
      <c r="S453" s="53">
        <f>Tabla3[[#This Row],[PRECIO SIN %]]-Tabla3[[#This Row],[PRECIO SIN %]]*10%</f>
        <v>4.5500039999999995</v>
      </c>
      <c r="T453" s="80">
        <f>(Tabla3[[#This Row],[PRECIO CON DESCT.]]-(Tabla3[[#This Row],[PRECIO CON DESCT.]]*$T$6))</f>
        <v>2.8665025199999996</v>
      </c>
      <c r="U453" s="96"/>
      <c r="V453" s="94">
        <f>Tabla3[[#This Row],[PRECIO %      en $]]*Tabla3[[#This Row],[PEDIDO ]]</f>
        <v>0</v>
      </c>
      <c r="W453" s="57">
        <f>Tabla3[[#This Row],[PRECIO CON DESCT.]]*Tabla3[[#This Row],[PEDIDO ]]</f>
        <v>0</v>
      </c>
      <c r="X453" s="58">
        <f>Tabla3[[#This Row],[PRECIO SIN %]]*Tabla3[[#This Row],[PEDIDO ]]</f>
        <v>0</v>
      </c>
      <c r="Y453" s="28"/>
      <c r="Z453" s="28"/>
      <c r="AA453" s="28"/>
      <c r="AB453" s="28"/>
      <c r="AC453" s="28"/>
      <c r="AD453" s="28"/>
      <c r="AE453" s="28"/>
      <c r="AF453" s="28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13"/>
      <c r="DV453" s="13"/>
      <c r="DW453" s="13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13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20"/>
    </row>
    <row r="454" spans="1:153" s="3" customFormat="1" ht="34.5" x14ac:dyDescent="0.4">
      <c r="A454" s="125">
        <v>198715024036</v>
      </c>
      <c r="B454" s="59" t="s">
        <v>148</v>
      </c>
      <c r="C454" s="59" t="s">
        <v>119</v>
      </c>
      <c r="D4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54" s="119" t="s">
        <v>968</v>
      </c>
      <c r="F454" s="76" t="s">
        <v>537</v>
      </c>
      <c r="G4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54" s="78">
        <v>436</v>
      </c>
      <c r="J454" s="52">
        <v>2.3666700000000001</v>
      </c>
      <c r="K454" s="60">
        <f>Tabla3[[#This Row],[PRECIOS]]-Tabla3[[#This Row],[PRECIOS]]*10%</f>
        <v>2.1300029999999999</v>
      </c>
      <c r="L454" s="101" t="s">
        <v>5327</v>
      </c>
      <c r="M454" s="61"/>
      <c r="N454" s="55">
        <f>IFERROR(Tabla3[[#This Row],[PRECIOS]]-Tabla3[[#This Row],[PRECIOS]]*Tabla3[[#This Row],[% PRODUCTO]]," ")</f>
        <v>2.3666700000000001</v>
      </c>
      <c r="O454" s="61"/>
      <c r="P454" s="55">
        <f>IFERROR(Tabla3[[#This Row],[OCULTAR2]]-Tabla3[[#This Row],[OCULTAR2]]*Tabla3[[#This Row],[% LÍNEA]]," ")</f>
        <v>2.3666700000000001</v>
      </c>
      <c r="Q454" s="56">
        <f>IFERROR(Tabla3[[#This Row],[% PRODUCTO]]+Tabla3[[#This Row],[% LÍNEA]]," ")</f>
        <v>0</v>
      </c>
      <c r="R454" s="60">
        <f>Tabla3[[#This Row],[OCULTAR3]]</f>
        <v>2.3666700000000001</v>
      </c>
      <c r="S454" s="60">
        <f>Tabla3[[#This Row],[PRECIO SIN %]]-Tabla3[[#This Row],[PRECIO SIN %]]*10%</f>
        <v>2.1300029999999999</v>
      </c>
      <c r="T454" s="80">
        <f>(Tabla3[[#This Row],[PRECIO CON DESCT.]]-(Tabla3[[#This Row],[PRECIO CON DESCT.]]*$T$6))</f>
        <v>1.3419018899999999</v>
      </c>
      <c r="U454" s="96"/>
      <c r="V454" s="94">
        <f>Tabla3[[#This Row],[PRECIO %      en $]]*Tabla3[[#This Row],[PEDIDO ]]</f>
        <v>0</v>
      </c>
      <c r="W454" s="57">
        <f>Tabla3[[#This Row],[PRECIO CON DESCT.]]*Tabla3[[#This Row],[PEDIDO ]]</f>
        <v>0</v>
      </c>
      <c r="X454" s="58">
        <f>Tabla3[[#This Row],[PRECIO SIN %]]*Tabla3[[#This Row],[PEDIDO ]]</f>
        <v>0</v>
      </c>
      <c r="Y454" s="28"/>
      <c r="Z454" s="28"/>
      <c r="AA454" s="28"/>
      <c r="AB454" s="28"/>
      <c r="AC454" s="28"/>
      <c r="AD454" s="28"/>
      <c r="AE454" s="28"/>
      <c r="AF454" s="28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13"/>
      <c r="DV454" s="13"/>
      <c r="DW454" s="13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13"/>
      <c r="EI454" s="13"/>
      <c r="EJ454" s="13"/>
      <c r="EK454" s="13"/>
      <c r="EL454" s="13"/>
      <c r="EM454" s="13"/>
      <c r="EN454" s="13"/>
      <c r="EO454" s="13"/>
      <c r="EP454" s="13"/>
      <c r="EQ454" s="13"/>
      <c r="ER454" s="13"/>
      <c r="ES454" s="13"/>
      <c r="ET454" s="13"/>
      <c r="EU454" s="13"/>
      <c r="EV454" s="13"/>
      <c r="EW454" s="20"/>
    </row>
    <row r="455" spans="1:153" s="3" customFormat="1" ht="34.5" x14ac:dyDescent="0.4">
      <c r="A455" s="124">
        <v>7591955000762</v>
      </c>
      <c r="B455" s="51" t="s">
        <v>148</v>
      </c>
      <c r="C455" s="51" t="s">
        <v>83</v>
      </c>
      <c r="D4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5" s="118" t="s">
        <v>969</v>
      </c>
      <c r="F455" s="75" t="s">
        <v>537</v>
      </c>
      <c r="G4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5" s="77">
        <v>166</v>
      </c>
      <c r="J455" s="52">
        <v>7.4444400000000002</v>
      </c>
      <c r="K455" s="53">
        <f>Tabla3[[#This Row],[PRECIOS]]-Tabla3[[#This Row],[PRECIOS]]*10%</f>
        <v>6.6999960000000005</v>
      </c>
      <c r="L455" s="101"/>
      <c r="M455" s="54"/>
      <c r="N455" s="55">
        <f>IFERROR(Tabla3[[#This Row],[PRECIOS]]-Tabla3[[#This Row],[PRECIOS]]*Tabla3[[#This Row],[% PRODUCTO]]," ")</f>
        <v>7.4444400000000002</v>
      </c>
      <c r="O455" s="54"/>
      <c r="P455" s="55">
        <f>IFERROR(Tabla3[[#This Row],[OCULTAR2]]-Tabla3[[#This Row],[OCULTAR2]]*Tabla3[[#This Row],[% LÍNEA]]," ")</f>
        <v>7.4444400000000002</v>
      </c>
      <c r="Q455" s="56">
        <f>IFERROR(Tabla3[[#This Row],[% PRODUCTO]]+Tabla3[[#This Row],[% LÍNEA]]," ")</f>
        <v>0</v>
      </c>
      <c r="R455" s="53">
        <f>Tabla3[[#This Row],[OCULTAR3]]</f>
        <v>7.4444400000000002</v>
      </c>
      <c r="S455" s="53">
        <f>Tabla3[[#This Row],[PRECIO SIN %]]-Tabla3[[#This Row],[PRECIO SIN %]]*10%</f>
        <v>6.6999960000000005</v>
      </c>
      <c r="T455" s="80">
        <f>(Tabla3[[#This Row],[PRECIO CON DESCT.]]-(Tabla3[[#This Row],[PRECIO CON DESCT.]]*$T$6))</f>
        <v>4.2209974800000003</v>
      </c>
      <c r="U455" s="96"/>
      <c r="V455" s="94">
        <f>Tabla3[[#This Row],[PRECIO %      en $]]*Tabla3[[#This Row],[PEDIDO ]]</f>
        <v>0</v>
      </c>
      <c r="W455" s="57">
        <f>Tabla3[[#This Row],[PRECIO CON DESCT.]]*Tabla3[[#This Row],[PEDIDO ]]</f>
        <v>0</v>
      </c>
      <c r="X455" s="58">
        <f>Tabla3[[#This Row],[PRECIO SIN %]]*Tabla3[[#This Row],[PEDIDO ]]</f>
        <v>0</v>
      </c>
      <c r="Y455" s="28"/>
      <c r="Z455" s="28"/>
      <c r="AA455" s="28"/>
      <c r="AB455" s="28"/>
      <c r="AC455" s="28"/>
      <c r="AD455" s="28"/>
      <c r="AE455" s="28"/>
      <c r="AF455" s="28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20"/>
    </row>
    <row r="456" spans="1:153" s="3" customFormat="1" ht="34.5" x14ac:dyDescent="0.4">
      <c r="A456" s="125">
        <v>5060560910732</v>
      </c>
      <c r="B456" s="59" t="s">
        <v>148</v>
      </c>
      <c r="C456" s="59" t="s">
        <v>66</v>
      </c>
      <c r="D4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6" s="119" t="s">
        <v>970</v>
      </c>
      <c r="F456" s="76" t="s">
        <v>537</v>
      </c>
      <c r="G4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6" s="78">
        <v>147</v>
      </c>
      <c r="J456" s="52">
        <v>3.1444399999999999</v>
      </c>
      <c r="K456" s="60">
        <f>Tabla3[[#This Row],[PRECIOS]]-Tabla3[[#This Row],[PRECIOS]]*10%</f>
        <v>2.829996</v>
      </c>
      <c r="L456" s="101"/>
      <c r="M456" s="61"/>
      <c r="N456" s="55">
        <f>IFERROR(Tabla3[[#This Row],[PRECIOS]]-Tabla3[[#This Row],[PRECIOS]]*Tabla3[[#This Row],[% PRODUCTO]]," ")</f>
        <v>3.1444399999999999</v>
      </c>
      <c r="O456" s="61"/>
      <c r="P456" s="55">
        <f>IFERROR(Tabla3[[#This Row],[OCULTAR2]]-Tabla3[[#This Row],[OCULTAR2]]*Tabla3[[#This Row],[% LÍNEA]]," ")</f>
        <v>3.1444399999999999</v>
      </c>
      <c r="Q456" s="56">
        <f>IFERROR(Tabla3[[#This Row],[% PRODUCTO]]+Tabla3[[#This Row],[% LÍNEA]]," ")</f>
        <v>0</v>
      </c>
      <c r="R456" s="60">
        <f>Tabla3[[#This Row],[OCULTAR3]]</f>
        <v>3.1444399999999999</v>
      </c>
      <c r="S456" s="60">
        <f>Tabla3[[#This Row],[PRECIO SIN %]]-Tabla3[[#This Row],[PRECIO SIN %]]*10%</f>
        <v>2.829996</v>
      </c>
      <c r="T456" s="80">
        <f>(Tabla3[[#This Row],[PRECIO CON DESCT.]]-(Tabla3[[#This Row],[PRECIO CON DESCT.]]*$T$6))</f>
        <v>1.7828974799999999</v>
      </c>
      <c r="U456" s="96"/>
      <c r="V456" s="94">
        <f>Tabla3[[#This Row],[PRECIO %      en $]]*Tabla3[[#This Row],[PEDIDO ]]</f>
        <v>0</v>
      </c>
      <c r="W456" s="57">
        <f>Tabla3[[#This Row],[PRECIO CON DESCT.]]*Tabla3[[#This Row],[PEDIDO ]]</f>
        <v>0</v>
      </c>
      <c r="X456" s="58">
        <f>Tabla3[[#This Row],[PRECIO SIN %]]*Tabla3[[#This Row],[PEDIDO ]]</f>
        <v>0</v>
      </c>
      <c r="Y456" s="28"/>
      <c r="Z456" s="28"/>
      <c r="AA456" s="28"/>
      <c r="AB456" s="28"/>
      <c r="AC456" s="28"/>
      <c r="AD456" s="28"/>
      <c r="AE456" s="28"/>
      <c r="AF456" s="28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13"/>
      <c r="DV456" s="13"/>
      <c r="DW456" s="13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13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20"/>
    </row>
    <row r="457" spans="1:153" s="3" customFormat="1" ht="34.5" x14ac:dyDescent="0.4">
      <c r="A457" s="124">
        <v>731946648444</v>
      </c>
      <c r="B457" s="51" t="s">
        <v>148</v>
      </c>
      <c r="C457" s="51" t="s">
        <v>128</v>
      </c>
      <c r="D4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7" s="118" t="s">
        <v>971</v>
      </c>
      <c r="F457" s="75" t="s">
        <v>537</v>
      </c>
      <c r="G4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7" s="77">
        <v>1553</v>
      </c>
      <c r="J457" s="52">
        <v>2.88889</v>
      </c>
      <c r="K457" s="53">
        <f>Tabla3[[#This Row],[PRECIOS]]-Tabla3[[#This Row],[PRECIOS]]*10%</f>
        <v>2.6000009999999998</v>
      </c>
      <c r="L457" s="101"/>
      <c r="M457" s="54"/>
      <c r="N457" s="55">
        <f>IFERROR(Tabla3[[#This Row],[PRECIOS]]-Tabla3[[#This Row],[PRECIOS]]*Tabla3[[#This Row],[% PRODUCTO]]," ")</f>
        <v>2.88889</v>
      </c>
      <c r="O457" s="54"/>
      <c r="P457" s="55">
        <f>IFERROR(Tabla3[[#This Row],[OCULTAR2]]-Tabla3[[#This Row],[OCULTAR2]]*Tabla3[[#This Row],[% LÍNEA]]," ")</f>
        <v>2.88889</v>
      </c>
      <c r="Q457" s="56">
        <f>IFERROR(Tabla3[[#This Row],[% PRODUCTO]]+Tabla3[[#This Row],[% LÍNEA]]," ")</f>
        <v>0</v>
      </c>
      <c r="R457" s="53">
        <f>Tabla3[[#This Row],[OCULTAR3]]</f>
        <v>2.88889</v>
      </c>
      <c r="S457" s="53">
        <f>Tabla3[[#This Row],[PRECIO SIN %]]-Tabla3[[#This Row],[PRECIO SIN %]]*10%</f>
        <v>2.6000009999999998</v>
      </c>
      <c r="T457" s="80">
        <f>(Tabla3[[#This Row],[PRECIO CON DESCT.]]-(Tabla3[[#This Row],[PRECIO CON DESCT.]]*$T$6))</f>
        <v>1.6380006299999998</v>
      </c>
      <c r="U457" s="96"/>
      <c r="V457" s="94">
        <f>Tabla3[[#This Row],[PRECIO %      en $]]*Tabla3[[#This Row],[PEDIDO ]]</f>
        <v>0</v>
      </c>
      <c r="W457" s="57">
        <f>Tabla3[[#This Row],[PRECIO CON DESCT.]]*Tabla3[[#This Row],[PEDIDO ]]</f>
        <v>0</v>
      </c>
      <c r="X457" s="58">
        <f>Tabla3[[#This Row],[PRECIO SIN %]]*Tabla3[[#This Row],[PEDIDO ]]</f>
        <v>0</v>
      </c>
      <c r="Y457" s="28"/>
      <c r="Z457" s="28"/>
      <c r="AA457" s="28"/>
      <c r="AB457" s="28"/>
      <c r="AC457" s="28"/>
      <c r="AD457" s="28"/>
      <c r="AE457" s="28"/>
      <c r="AF457" s="28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13"/>
      <c r="DV457" s="13"/>
      <c r="DW457" s="13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13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20"/>
    </row>
    <row r="458" spans="1:153" s="3" customFormat="1" ht="34.5" x14ac:dyDescent="0.4">
      <c r="A458" s="125">
        <v>21281083285</v>
      </c>
      <c r="B458" s="59" t="s">
        <v>148</v>
      </c>
      <c r="C458" s="59" t="s">
        <v>109</v>
      </c>
      <c r="D4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8" s="119" t="s">
        <v>972</v>
      </c>
      <c r="F458" s="76" t="s">
        <v>537</v>
      </c>
      <c r="G4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8" s="78">
        <v>43</v>
      </c>
      <c r="J458" s="52">
        <v>5.11111</v>
      </c>
      <c r="K458" s="60">
        <f>Tabla3[[#This Row],[PRECIOS]]-Tabla3[[#This Row],[PRECIOS]]*10%</f>
        <v>4.5999990000000004</v>
      </c>
      <c r="L458" s="101"/>
      <c r="M458" s="61"/>
      <c r="N458" s="55">
        <f>IFERROR(Tabla3[[#This Row],[PRECIOS]]-Tabla3[[#This Row],[PRECIOS]]*Tabla3[[#This Row],[% PRODUCTO]]," ")</f>
        <v>5.11111</v>
      </c>
      <c r="O458" s="61"/>
      <c r="P458" s="55">
        <f>IFERROR(Tabla3[[#This Row],[OCULTAR2]]-Tabla3[[#This Row],[OCULTAR2]]*Tabla3[[#This Row],[% LÍNEA]]," ")</f>
        <v>5.11111</v>
      </c>
      <c r="Q458" s="56">
        <f>IFERROR(Tabla3[[#This Row],[% PRODUCTO]]+Tabla3[[#This Row],[% LÍNEA]]," ")</f>
        <v>0</v>
      </c>
      <c r="R458" s="60">
        <f>Tabla3[[#This Row],[OCULTAR3]]</f>
        <v>5.11111</v>
      </c>
      <c r="S458" s="60">
        <f>Tabla3[[#This Row],[PRECIO SIN %]]-Tabla3[[#This Row],[PRECIO SIN %]]*10%</f>
        <v>4.5999990000000004</v>
      </c>
      <c r="T458" s="80">
        <f>(Tabla3[[#This Row],[PRECIO CON DESCT.]]-(Tabla3[[#This Row],[PRECIO CON DESCT.]]*$T$6))</f>
        <v>2.89799937</v>
      </c>
      <c r="U458" s="96"/>
      <c r="V458" s="94">
        <f>Tabla3[[#This Row],[PRECIO %      en $]]*Tabla3[[#This Row],[PEDIDO ]]</f>
        <v>0</v>
      </c>
      <c r="W458" s="57">
        <f>Tabla3[[#This Row],[PRECIO CON DESCT.]]*Tabla3[[#This Row],[PEDIDO ]]</f>
        <v>0</v>
      </c>
      <c r="X458" s="58">
        <f>Tabla3[[#This Row],[PRECIO SIN %]]*Tabla3[[#This Row],[PEDIDO ]]</f>
        <v>0</v>
      </c>
      <c r="Y458" s="28"/>
      <c r="Z458" s="28"/>
      <c r="AA458" s="28"/>
      <c r="AB458" s="28"/>
      <c r="AC458" s="28"/>
      <c r="AD458" s="28"/>
      <c r="AE458" s="28"/>
      <c r="AF458" s="28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13"/>
      <c r="DV458" s="13"/>
      <c r="DW458" s="13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13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20"/>
    </row>
    <row r="459" spans="1:153" s="3" customFormat="1" ht="34.5" x14ac:dyDescent="0.4">
      <c r="A459" s="124">
        <v>7703712035737</v>
      </c>
      <c r="B459" s="51" t="s">
        <v>148</v>
      </c>
      <c r="C459" s="51" t="s">
        <v>152</v>
      </c>
      <c r="D4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9" s="118" t="s">
        <v>973</v>
      </c>
      <c r="F459" s="75" t="s">
        <v>537</v>
      </c>
      <c r="G4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9" s="77">
        <v>286</v>
      </c>
      <c r="J459" s="52">
        <v>4.9111099999999999</v>
      </c>
      <c r="K459" s="53">
        <f>Tabla3[[#This Row],[PRECIOS]]-Tabla3[[#This Row],[PRECIOS]]*10%</f>
        <v>4.4199989999999998</v>
      </c>
      <c r="L459" s="101"/>
      <c r="M459" s="54"/>
      <c r="N459" s="55">
        <f>IFERROR(Tabla3[[#This Row],[PRECIOS]]-Tabla3[[#This Row],[PRECIOS]]*Tabla3[[#This Row],[% PRODUCTO]]," ")</f>
        <v>4.9111099999999999</v>
      </c>
      <c r="O459" s="54"/>
      <c r="P459" s="55">
        <f>IFERROR(Tabla3[[#This Row],[OCULTAR2]]-Tabla3[[#This Row],[OCULTAR2]]*Tabla3[[#This Row],[% LÍNEA]]," ")</f>
        <v>4.9111099999999999</v>
      </c>
      <c r="Q459" s="56">
        <f>IFERROR(Tabla3[[#This Row],[% PRODUCTO]]+Tabla3[[#This Row],[% LÍNEA]]," ")</f>
        <v>0</v>
      </c>
      <c r="R459" s="53">
        <f>Tabla3[[#This Row],[OCULTAR3]]</f>
        <v>4.9111099999999999</v>
      </c>
      <c r="S459" s="53">
        <f>Tabla3[[#This Row],[PRECIO SIN %]]-Tabla3[[#This Row],[PRECIO SIN %]]*10%</f>
        <v>4.4199989999999998</v>
      </c>
      <c r="T459" s="80">
        <f>(Tabla3[[#This Row],[PRECIO CON DESCT.]]-(Tabla3[[#This Row],[PRECIO CON DESCT.]]*$T$6))</f>
        <v>2.7845993699999996</v>
      </c>
      <c r="U459" s="96"/>
      <c r="V459" s="94">
        <f>Tabla3[[#This Row],[PRECIO %      en $]]*Tabla3[[#This Row],[PEDIDO ]]</f>
        <v>0</v>
      </c>
      <c r="W459" s="57">
        <f>Tabla3[[#This Row],[PRECIO CON DESCT.]]*Tabla3[[#This Row],[PEDIDO ]]</f>
        <v>0</v>
      </c>
      <c r="X459" s="58">
        <f>Tabla3[[#This Row],[PRECIO SIN %]]*Tabla3[[#This Row],[PEDIDO ]]</f>
        <v>0</v>
      </c>
      <c r="Y459" s="28"/>
      <c r="Z459" s="28"/>
      <c r="AA459" s="28"/>
      <c r="AB459" s="28"/>
      <c r="AC459" s="28"/>
      <c r="AD459" s="28"/>
      <c r="AE459" s="28"/>
      <c r="AF459" s="28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13"/>
      <c r="DV459" s="13"/>
      <c r="DW459" s="13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13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20"/>
    </row>
    <row r="460" spans="1:153" s="3" customFormat="1" ht="34.5" x14ac:dyDescent="0.4">
      <c r="A460" s="125">
        <v>7703712035737</v>
      </c>
      <c r="B460" s="59" t="s">
        <v>148</v>
      </c>
      <c r="C460" s="59" t="s">
        <v>152</v>
      </c>
      <c r="D4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0" s="119" t="s">
        <v>973</v>
      </c>
      <c r="F460" s="76" t="s">
        <v>537</v>
      </c>
      <c r="G4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0" s="78">
        <v>8</v>
      </c>
      <c r="J460" s="52">
        <v>4.9111099999999999</v>
      </c>
      <c r="K460" s="60">
        <f>Tabla3[[#This Row],[PRECIOS]]-Tabla3[[#This Row],[PRECIOS]]*10%</f>
        <v>4.4199989999999998</v>
      </c>
      <c r="L460" s="101"/>
      <c r="M460" s="61"/>
      <c r="N460" s="55">
        <f>IFERROR(Tabla3[[#This Row],[PRECIOS]]-Tabla3[[#This Row],[PRECIOS]]*Tabla3[[#This Row],[% PRODUCTO]]," ")</f>
        <v>4.9111099999999999</v>
      </c>
      <c r="O460" s="61"/>
      <c r="P460" s="55">
        <f>IFERROR(Tabla3[[#This Row],[OCULTAR2]]-Tabla3[[#This Row],[OCULTAR2]]*Tabla3[[#This Row],[% LÍNEA]]," ")</f>
        <v>4.9111099999999999</v>
      </c>
      <c r="Q460" s="56">
        <f>IFERROR(Tabla3[[#This Row],[% PRODUCTO]]+Tabla3[[#This Row],[% LÍNEA]]," ")</f>
        <v>0</v>
      </c>
      <c r="R460" s="60">
        <f>Tabla3[[#This Row],[OCULTAR3]]</f>
        <v>4.9111099999999999</v>
      </c>
      <c r="S460" s="60">
        <f>Tabla3[[#This Row],[PRECIO SIN %]]-Tabla3[[#This Row],[PRECIO SIN %]]*10%</f>
        <v>4.4199989999999998</v>
      </c>
      <c r="T460" s="80">
        <f>(Tabla3[[#This Row],[PRECIO CON DESCT.]]-(Tabla3[[#This Row],[PRECIO CON DESCT.]]*$T$6))</f>
        <v>2.7845993699999996</v>
      </c>
      <c r="U460" s="96"/>
      <c r="V460" s="94">
        <f>Tabla3[[#This Row],[PRECIO %      en $]]*Tabla3[[#This Row],[PEDIDO ]]</f>
        <v>0</v>
      </c>
      <c r="W460" s="57">
        <f>Tabla3[[#This Row],[PRECIO CON DESCT.]]*Tabla3[[#This Row],[PEDIDO ]]</f>
        <v>0</v>
      </c>
      <c r="X460" s="58">
        <f>Tabla3[[#This Row],[PRECIO SIN %]]*Tabla3[[#This Row],[PEDIDO ]]</f>
        <v>0</v>
      </c>
      <c r="Y460" s="28"/>
      <c r="Z460" s="28"/>
      <c r="AA460" s="28"/>
      <c r="AB460" s="28"/>
      <c r="AC460" s="28"/>
      <c r="AD460" s="28"/>
      <c r="AE460" s="28"/>
      <c r="AF460" s="28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13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20"/>
    </row>
    <row r="461" spans="1:153" s="3" customFormat="1" ht="34.5" x14ac:dyDescent="0.4">
      <c r="A461" s="124">
        <v>7597072000265</v>
      </c>
      <c r="B461" s="51" t="s">
        <v>148</v>
      </c>
      <c r="C461" s="51" t="s">
        <v>153</v>
      </c>
      <c r="D4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1" s="118" t="s">
        <v>974</v>
      </c>
      <c r="F461" s="75" t="s">
        <v>537</v>
      </c>
      <c r="G4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1" s="77">
        <v>28</v>
      </c>
      <c r="J461" s="52">
        <v>4.2777799999999999</v>
      </c>
      <c r="K461" s="53">
        <f>Tabla3[[#This Row],[PRECIOS]]-Tabla3[[#This Row],[PRECIOS]]*10%</f>
        <v>3.8500019999999999</v>
      </c>
      <c r="L461" s="101"/>
      <c r="M461" s="54"/>
      <c r="N461" s="55">
        <f>IFERROR(Tabla3[[#This Row],[PRECIOS]]-Tabla3[[#This Row],[PRECIOS]]*Tabla3[[#This Row],[% PRODUCTO]]," ")</f>
        <v>4.2777799999999999</v>
      </c>
      <c r="O461" s="54"/>
      <c r="P461" s="55">
        <f>IFERROR(Tabla3[[#This Row],[OCULTAR2]]-Tabla3[[#This Row],[OCULTAR2]]*Tabla3[[#This Row],[% LÍNEA]]," ")</f>
        <v>4.2777799999999999</v>
      </c>
      <c r="Q461" s="56">
        <f>IFERROR(Tabla3[[#This Row],[% PRODUCTO]]+Tabla3[[#This Row],[% LÍNEA]]," ")</f>
        <v>0</v>
      </c>
      <c r="R461" s="53">
        <f>Tabla3[[#This Row],[OCULTAR3]]</f>
        <v>4.2777799999999999</v>
      </c>
      <c r="S461" s="53">
        <f>Tabla3[[#This Row],[PRECIO SIN %]]-Tabla3[[#This Row],[PRECIO SIN %]]*10%</f>
        <v>3.8500019999999999</v>
      </c>
      <c r="T461" s="80">
        <f>(Tabla3[[#This Row],[PRECIO CON DESCT.]]-(Tabla3[[#This Row],[PRECIO CON DESCT.]]*$T$6))</f>
        <v>2.4255012599999999</v>
      </c>
      <c r="U461" s="96"/>
      <c r="V461" s="94">
        <f>Tabla3[[#This Row],[PRECIO %      en $]]*Tabla3[[#This Row],[PEDIDO ]]</f>
        <v>0</v>
      </c>
      <c r="W461" s="57">
        <f>Tabla3[[#This Row],[PRECIO CON DESCT.]]*Tabla3[[#This Row],[PEDIDO ]]</f>
        <v>0</v>
      </c>
      <c r="X461" s="58">
        <f>Tabla3[[#This Row],[PRECIO SIN %]]*Tabla3[[#This Row],[PEDIDO ]]</f>
        <v>0</v>
      </c>
      <c r="Y461" s="28"/>
      <c r="Z461" s="28"/>
      <c r="AA461" s="28"/>
      <c r="AB461" s="28"/>
      <c r="AC461" s="28"/>
      <c r="AD461" s="28"/>
      <c r="AE461" s="28"/>
      <c r="AF461" s="28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20"/>
    </row>
    <row r="462" spans="1:153" s="3" customFormat="1" ht="34.5" x14ac:dyDescent="0.4">
      <c r="A462" s="125">
        <v>736372692276</v>
      </c>
      <c r="B462" s="59" t="s">
        <v>148</v>
      </c>
      <c r="C462" s="59" t="s">
        <v>150</v>
      </c>
      <c r="D4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2" s="119" t="s">
        <v>975</v>
      </c>
      <c r="F462" s="76" t="s">
        <v>537</v>
      </c>
      <c r="G4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4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462" s="78">
        <v>382</v>
      </c>
      <c r="J462" s="52">
        <v>2.5333299999999999</v>
      </c>
      <c r="K462" s="60">
        <f>Tabla3[[#This Row],[PRECIOS]]-Tabla3[[#This Row],[PRECIOS]]*10%</f>
        <v>2.2799969999999998</v>
      </c>
      <c r="L462" s="101"/>
      <c r="M462" s="61"/>
      <c r="N462" s="55">
        <f>IFERROR(Tabla3[[#This Row],[PRECIOS]]-Tabla3[[#This Row],[PRECIOS]]*Tabla3[[#This Row],[% PRODUCTO]]," ")</f>
        <v>2.5333299999999999</v>
      </c>
      <c r="O462" s="61">
        <v>0.05</v>
      </c>
      <c r="P462" s="55">
        <f>IFERROR(Tabla3[[#This Row],[OCULTAR2]]-Tabla3[[#This Row],[OCULTAR2]]*Tabla3[[#This Row],[% LÍNEA]]," ")</f>
        <v>2.4066635000000001</v>
      </c>
      <c r="Q462" s="56">
        <f>IFERROR(Tabla3[[#This Row],[% PRODUCTO]]+Tabla3[[#This Row],[% LÍNEA]]," ")</f>
        <v>0.05</v>
      </c>
      <c r="R462" s="60">
        <f>Tabla3[[#This Row],[OCULTAR3]]</f>
        <v>2.4066635000000001</v>
      </c>
      <c r="S462" s="60">
        <f>Tabla3[[#This Row],[PRECIO SIN %]]-Tabla3[[#This Row],[PRECIO SIN %]]*10%</f>
        <v>2.1659971499999999</v>
      </c>
      <c r="T462" s="80">
        <f>(Tabla3[[#This Row],[PRECIO CON DESCT.]]-(Tabla3[[#This Row],[PRECIO CON DESCT.]]*$T$6))</f>
        <v>1.3645782044999999</v>
      </c>
      <c r="U462" s="96"/>
      <c r="V462" s="94">
        <f>Tabla3[[#This Row],[PRECIO %      en $]]*Tabla3[[#This Row],[PEDIDO ]]</f>
        <v>0</v>
      </c>
      <c r="W462" s="57">
        <f>Tabla3[[#This Row],[PRECIO CON DESCT.]]*Tabla3[[#This Row],[PEDIDO ]]</f>
        <v>0</v>
      </c>
      <c r="X462" s="58">
        <f>Tabla3[[#This Row],[PRECIO SIN %]]*Tabla3[[#This Row],[PEDIDO ]]</f>
        <v>0</v>
      </c>
      <c r="Y462" s="28"/>
      <c r="Z462" s="28"/>
      <c r="AA462" s="28"/>
      <c r="AB462" s="28"/>
      <c r="AC462" s="28"/>
      <c r="AD462" s="28"/>
      <c r="AE462" s="28"/>
      <c r="AF462" s="28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20"/>
    </row>
    <row r="463" spans="1:153" s="3" customFormat="1" ht="34.5" x14ac:dyDescent="0.4">
      <c r="A463" s="124">
        <v>7706569020321</v>
      </c>
      <c r="B463" s="51" t="s">
        <v>148</v>
      </c>
      <c r="C463" s="51" t="s">
        <v>164</v>
      </c>
      <c r="D4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63" s="118" t="s">
        <v>976</v>
      </c>
      <c r="F463" s="75" t="s">
        <v>537</v>
      </c>
      <c r="G4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63" s="77">
        <v>30</v>
      </c>
      <c r="J463" s="52">
        <v>5.6</v>
      </c>
      <c r="K463" s="53">
        <f>Tabla3[[#This Row],[PRECIOS]]-Tabla3[[#This Row],[PRECIOS]]*10%</f>
        <v>5.04</v>
      </c>
      <c r="L463" s="101" t="s">
        <v>5327</v>
      </c>
      <c r="M463" s="54"/>
      <c r="N463" s="55">
        <f>IFERROR(Tabla3[[#This Row],[PRECIOS]]-Tabla3[[#This Row],[PRECIOS]]*Tabla3[[#This Row],[% PRODUCTO]]," ")</f>
        <v>5.6</v>
      </c>
      <c r="O463" s="54"/>
      <c r="P463" s="55">
        <f>IFERROR(Tabla3[[#This Row],[OCULTAR2]]-Tabla3[[#This Row],[OCULTAR2]]*Tabla3[[#This Row],[% LÍNEA]]," ")</f>
        <v>5.6</v>
      </c>
      <c r="Q463" s="56">
        <f>IFERROR(Tabla3[[#This Row],[% PRODUCTO]]+Tabla3[[#This Row],[% LÍNEA]]," ")</f>
        <v>0</v>
      </c>
      <c r="R463" s="53">
        <f>Tabla3[[#This Row],[OCULTAR3]]</f>
        <v>5.6</v>
      </c>
      <c r="S463" s="53">
        <f>Tabla3[[#This Row],[PRECIO SIN %]]-Tabla3[[#This Row],[PRECIO SIN %]]*10%</f>
        <v>5.04</v>
      </c>
      <c r="T463" s="80">
        <f>(Tabla3[[#This Row],[PRECIO CON DESCT.]]-(Tabla3[[#This Row],[PRECIO CON DESCT.]]*$T$6))</f>
        <v>3.1752000000000002</v>
      </c>
      <c r="U463" s="96"/>
      <c r="V463" s="94">
        <f>Tabla3[[#This Row],[PRECIO %      en $]]*Tabla3[[#This Row],[PEDIDO ]]</f>
        <v>0</v>
      </c>
      <c r="W463" s="57">
        <f>Tabla3[[#This Row],[PRECIO CON DESCT.]]*Tabla3[[#This Row],[PEDIDO ]]</f>
        <v>0</v>
      </c>
      <c r="X463" s="58">
        <f>Tabla3[[#This Row],[PRECIO SIN %]]*Tabla3[[#This Row],[PEDIDO ]]</f>
        <v>0</v>
      </c>
      <c r="Y463" s="28"/>
      <c r="Z463" s="28"/>
      <c r="AA463" s="28"/>
      <c r="AB463" s="28"/>
      <c r="AC463" s="28"/>
      <c r="AD463" s="28"/>
      <c r="AE463" s="28"/>
      <c r="AF463" s="28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13"/>
      <c r="DV463" s="13"/>
      <c r="DW463" s="13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13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20"/>
    </row>
    <row r="464" spans="1:153" s="3" customFormat="1" ht="34.5" x14ac:dyDescent="0.4">
      <c r="A464" s="125">
        <v>7598677000025</v>
      </c>
      <c r="B464" s="59" t="s">
        <v>148</v>
      </c>
      <c r="C464" s="59" t="s">
        <v>125</v>
      </c>
      <c r="D4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4" s="119" t="s">
        <v>977</v>
      </c>
      <c r="F464" s="76" t="s">
        <v>537</v>
      </c>
      <c r="G4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4" s="78">
        <v>149</v>
      </c>
      <c r="J464" s="52">
        <v>4.8444399999999996</v>
      </c>
      <c r="K464" s="60">
        <f>Tabla3[[#This Row],[PRECIOS]]-Tabla3[[#This Row],[PRECIOS]]*10%</f>
        <v>4.3599959999999998</v>
      </c>
      <c r="L464" s="101"/>
      <c r="M464" s="61"/>
      <c r="N464" s="55">
        <f>IFERROR(Tabla3[[#This Row],[PRECIOS]]-Tabla3[[#This Row],[PRECIOS]]*Tabla3[[#This Row],[% PRODUCTO]]," ")</f>
        <v>4.8444399999999996</v>
      </c>
      <c r="O464" s="61"/>
      <c r="P464" s="55">
        <f>IFERROR(Tabla3[[#This Row],[OCULTAR2]]-Tabla3[[#This Row],[OCULTAR2]]*Tabla3[[#This Row],[% LÍNEA]]," ")</f>
        <v>4.8444399999999996</v>
      </c>
      <c r="Q464" s="56">
        <f>IFERROR(Tabla3[[#This Row],[% PRODUCTO]]+Tabla3[[#This Row],[% LÍNEA]]," ")</f>
        <v>0</v>
      </c>
      <c r="R464" s="60">
        <f>Tabla3[[#This Row],[OCULTAR3]]</f>
        <v>4.8444399999999996</v>
      </c>
      <c r="S464" s="60">
        <f>Tabla3[[#This Row],[PRECIO SIN %]]-Tabla3[[#This Row],[PRECIO SIN %]]*10%</f>
        <v>4.3599959999999998</v>
      </c>
      <c r="T464" s="80">
        <f>(Tabla3[[#This Row],[PRECIO CON DESCT.]]-(Tabla3[[#This Row],[PRECIO CON DESCT.]]*$T$6))</f>
        <v>2.7467974799999997</v>
      </c>
      <c r="U464" s="96"/>
      <c r="V464" s="94">
        <f>Tabla3[[#This Row],[PRECIO %      en $]]*Tabla3[[#This Row],[PEDIDO ]]</f>
        <v>0</v>
      </c>
      <c r="W464" s="57">
        <f>Tabla3[[#This Row],[PRECIO CON DESCT.]]*Tabla3[[#This Row],[PEDIDO ]]</f>
        <v>0</v>
      </c>
      <c r="X464" s="58">
        <f>Tabla3[[#This Row],[PRECIO SIN %]]*Tabla3[[#This Row],[PEDIDO ]]</f>
        <v>0</v>
      </c>
      <c r="Y464" s="28"/>
      <c r="Z464" s="28"/>
      <c r="AA464" s="28"/>
      <c r="AB464" s="28"/>
      <c r="AC464" s="28"/>
      <c r="AD464" s="28"/>
      <c r="AE464" s="28"/>
      <c r="AF464" s="28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20"/>
    </row>
    <row r="465" spans="1:153" s="3" customFormat="1" ht="34.5" x14ac:dyDescent="0.4">
      <c r="A465" s="124">
        <v>736372692252</v>
      </c>
      <c r="B465" s="51" t="s">
        <v>148</v>
      </c>
      <c r="C465" s="51" t="s">
        <v>150</v>
      </c>
      <c r="D4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5" s="118" t="s">
        <v>978</v>
      </c>
      <c r="F465" s="75" t="s">
        <v>537</v>
      </c>
      <c r="G4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4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465" s="77">
        <v>252</v>
      </c>
      <c r="J465" s="52">
        <v>2.4</v>
      </c>
      <c r="K465" s="53">
        <f>Tabla3[[#This Row],[PRECIOS]]-Tabla3[[#This Row],[PRECIOS]]*10%</f>
        <v>2.16</v>
      </c>
      <c r="L465" s="101"/>
      <c r="M465" s="54"/>
      <c r="N465" s="55">
        <f>IFERROR(Tabla3[[#This Row],[PRECIOS]]-Tabla3[[#This Row],[PRECIOS]]*Tabla3[[#This Row],[% PRODUCTO]]," ")</f>
        <v>2.4</v>
      </c>
      <c r="O465" s="54">
        <v>0.05</v>
      </c>
      <c r="P465" s="55">
        <f>IFERROR(Tabla3[[#This Row],[OCULTAR2]]-Tabla3[[#This Row],[OCULTAR2]]*Tabla3[[#This Row],[% LÍNEA]]," ")</f>
        <v>2.2799999999999998</v>
      </c>
      <c r="Q465" s="56">
        <f>IFERROR(Tabla3[[#This Row],[% PRODUCTO]]+Tabla3[[#This Row],[% LÍNEA]]," ")</f>
        <v>0.05</v>
      </c>
      <c r="R465" s="53">
        <f>Tabla3[[#This Row],[OCULTAR3]]</f>
        <v>2.2799999999999998</v>
      </c>
      <c r="S465" s="53">
        <f>Tabla3[[#This Row],[PRECIO SIN %]]-Tabla3[[#This Row],[PRECIO SIN %]]*10%</f>
        <v>2.0519999999999996</v>
      </c>
      <c r="T465" s="80">
        <f>(Tabla3[[#This Row],[PRECIO CON DESCT.]]-(Tabla3[[#This Row],[PRECIO CON DESCT.]]*$T$6))</f>
        <v>1.2927599999999999</v>
      </c>
      <c r="U465" s="96"/>
      <c r="V465" s="94">
        <f>Tabla3[[#This Row],[PRECIO %      en $]]*Tabla3[[#This Row],[PEDIDO ]]</f>
        <v>0</v>
      </c>
      <c r="W465" s="57">
        <f>Tabla3[[#This Row],[PRECIO CON DESCT.]]*Tabla3[[#This Row],[PEDIDO ]]</f>
        <v>0</v>
      </c>
      <c r="X465" s="58">
        <f>Tabla3[[#This Row],[PRECIO SIN %]]*Tabla3[[#This Row],[PEDIDO ]]</f>
        <v>0</v>
      </c>
      <c r="Y465" s="28"/>
      <c r="Z465" s="28"/>
      <c r="AA465" s="28"/>
      <c r="AB465" s="28"/>
      <c r="AC465" s="28"/>
      <c r="AD465" s="28"/>
      <c r="AE465" s="28"/>
      <c r="AF465" s="28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13"/>
      <c r="DV465" s="13"/>
      <c r="DW465" s="13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13"/>
      <c r="EI465" s="13"/>
      <c r="EJ465" s="13"/>
      <c r="EK465" s="13"/>
      <c r="EL465" s="13"/>
      <c r="EM465" s="13"/>
      <c r="EN465" s="13"/>
      <c r="EO465" s="13"/>
      <c r="EP465" s="13"/>
      <c r="EQ465" s="13"/>
      <c r="ER465" s="13"/>
      <c r="ES465" s="13"/>
      <c r="ET465" s="13"/>
      <c r="EU465" s="13"/>
      <c r="EV465" s="13"/>
      <c r="EW465" s="20"/>
    </row>
    <row r="466" spans="1:153" s="3" customFormat="1" ht="34.5" x14ac:dyDescent="0.4">
      <c r="A466" s="125">
        <v>7597072000289</v>
      </c>
      <c r="B466" s="59" t="s">
        <v>148</v>
      </c>
      <c r="C466" s="59" t="s">
        <v>153</v>
      </c>
      <c r="D4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6" s="119" t="s">
        <v>979</v>
      </c>
      <c r="F466" s="76" t="s">
        <v>537</v>
      </c>
      <c r="G4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6" s="78">
        <v>37</v>
      </c>
      <c r="J466" s="52">
        <v>4.4000000000000004</v>
      </c>
      <c r="K466" s="60">
        <f>Tabla3[[#This Row],[PRECIOS]]-Tabla3[[#This Row],[PRECIOS]]*10%</f>
        <v>3.9600000000000004</v>
      </c>
      <c r="L466" s="101"/>
      <c r="M466" s="61"/>
      <c r="N466" s="55">
        <f>IFERROR(Tabla3[[#This Row],[PRECIOS]]-Tabla3[[#This Row],[PRECIOS]]*Tabla3[[#This Row],[% PRODUCTO]]," ")</f>
        <v>4.4000000000000004</v>
      </c>
      <c r="O466" s="61"/>
      <c r="P466" s="55">
        <f>IFERROR(Tabla3[[#This Row],[OCULTAR2]]-Tabla3[[#This Row],[OCULTAR2]]*Tabla3[[#This Row],[% LÍNEA]]," ")</f>
        <v>4.4000000000000004</v>
      </c>
      <c r="Q466" s="56">
        <f>IFERROR(Tabla3[[#This Row],[% PRODUCTO]]+Tabla3[[#This Row],[% LÍNEA]]," ")</f>
        <v>0</v>
      </c>
      <c r="R466" s="60">
        <f>Tabla3[[#This Row],[OCULTAR3]]</f>
        <v>4.4000000000000004</v>
      </c>
      <c r="S466" s="60">
        <f>Tabla3[[#This Row],[PRECIO SIN %]]-Tabla3[[#This Row],[PRECIO SIN %]]*10%</f>
        <v>3.9600000000000004</v>
      </c>
      <c r="T466" s="80">
        <f>(Tabla3[[#This Row],[PRECIO CON DESCT.]]-(Tabla3[[#This Row],[PRECIO CON DESCT.]]*$T$6))</f>
        <v>2.4948000000000006</v>
      </c>
      <c r="U466" s="96"/>
      <c r="V466" s="94">
        <f>Tabla3[[#This Row],[PRECIO %      en $]]*Tabla3[[#This Row],[PEDIDO ]]</f>
        <v>0</v>
      </c>
      <c r="W466" s="57">
        <f>Tabla3[[#This Row],[PRECIO CON DESCT.]]*Tabla3[[#This Row],[PEDIDO ]]</f>
        <v>0</v>
      </c>
      <c r="X466" s="58">
        <f>Tabla3[[#This Row],[PRECIO SIN %]]*Tabla3[[#This Row],[PEDIDO ]]</f>
        <v>0</v>
      </c>
      <c r="Y466" s="28"/>
      <c r="Z466" s="28"/>
      <c r="AA466" s="28"/>
      <c r="AB466" s="28"/>
      <c r="AC466" s="28"/>
      <c r="AD466" s="28"/>
      <c r="AE466" s="28"/>
      <c r="AF466" s="28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13"/>
      <c r="DV466" s="13"/>
      <c r="DW466" s="13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13"/>
      <c r="EI466" s="13"/>
      <c r="EJ466" s="13"/>
      <c r="EK466" s="13"/>
      <c r="EL466" s="13"/>
      <c r="EM466" s="13"/>
      <c r="EN466" s="13"/>
      <c r="EO466" s="13"/>
      <c r="EP466" s="13"/>
      <c r="EQ466" s="13"/>
      <c r="ER466" s="13"/>
      <c r="ES466" s="13"/>
      <c r="ET466" s="13"/>
      <c r="EU466" s="13"/>
      <c r="EV466" s="13"/>
      <c r="EW466" s="20"/>
    </row>
    <row r="467" spans="1:153" s="3" customFormat="1" ht="34.5" x14ac:dyDescent="0.4">
      <c r="A467" s="124">
        <v>7591243804164</v>
      </c>
      <c r="B467" s="51" t="s">
        <v>148</v>
      </c>
      <c r="C467" s="51" t="s">
        <v>108</v>
      </c>
      <c r="D4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467" s="118" t="s">
        <v>980</v>
      </c>
      <c r="F467" s="75" t="s">
        <v>537</v>
      </c>
      <c r="G4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7" s="77">
        <v>211</v>
      </c>
      <c r="J467" s="52">
        <v>5.7</v>
      </c>
      <c r="K467" s="53">
        <f>Tabla3[[#This Row],[PRECIOS]]-Tabla3[[#This Row],[PRECIOS]]*10%</f>
        <v>5.13</v>
      </c>
      <c r="L467" s="101"/>
      <c r="M467" s="54"/>
      <c r="N467" s="55">
        <f>IFERROR(Tabla3[[#This Row],[PRECIOS]]-Tabla3[[#This Row],[PRECIOS]]*Tabla3[[#This Row],[% PRODUCTO]]," ")</f>
        <v>5.7</v>
      </c>
      <c r="O467" s="54"/>
      <c r="P467" s="55">
        <f>IFERROR(Tabla3[[#This Row],[OCULTAR2]]-Tabla3[[#This Row],[OCULTAR2]]*Tabla3[[#This Row],[% LÍNEA]]," ")</f>
        <v>5.7</v>
      </c>
      <c r="Q467" s="56">
        <f>IFERROR(Tabla3[[#This Row],[% PRODUCTO]]+Tabla3[[#This Row],[% LÍNEA]]," ")</f>
        <v>0</v>
      </c>
      <c r="R467" s="53">
        <f>Tabla3[[#This Row],[OCULTAR3]]</f>
        <v>5.7</v>
      </c>
      <c r="S467" s="53">
        <f>Tabla3[[#This Row],[PRECIO SIN %]]-Tabla3[[#This Row],[PRECIO SIN %]]*10%</f>
        <v>5.13</v>
      </c>
      <c r="T467" s="80">
        <f>(Tabla3[[#This Row],[PRECIO CON DESCT.]]-(Tabla3[[#This Row],[PRECIO CON DESCT.]]*$T$6))</f>
        <v>3.2319</v>
      </c>
      <c r="U467" s="96"/>
      <c r="V467" s="94">
        <f>Tabla3[[#This Row],[PRECIO %      en $]]*Tabla3[[#This Row],[PEDIDO ]]</f>
        <v>0</v>
      </c>
      <c r="W467" s="57">
        <f>Tabla3[[#This Row],[PRECIO CON DESCT.]]*Tabla3[[#This Row],[PEDIDO ]]</f>
        <v>0</v>
      </c>
      <c r="X467" s="58">
        <f>Tabla3[[#This Row],[PRECIO SIN %]]*Tabla3[[#This Row],[PEDIDO ]]</f>
        <v>0</v>
      </c>
      <c r="Y467" s="28"/>
      <c r="Z467" s="28"/>
      <c r="AA467" s="28"/>
      <c r="AB467" s="28"/>
      <c r="AC467" s="28"/>
      <c r="AD467" s="28"/>
      <c r="AE467" s="28"/>
      <c r="AF467" s="28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13"/>
      <c r="DV467" s="13"/>
      <c r="DW467" s="13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13"/>
      <c r="EI467" s="13"/>
      <c r="EJ467" s="13"/>
      <c r="EK467" s="13"/>
      <c r="EL467" s="13"/>
      <c r="EM467" s="13"/>
      <c r="EN467" s="13"/>
      <c r="EO467" s="13"/>
      <c r="EP467" s="13"/>
      <c r="EQ467" s="13"/>
      <c r="ER467" s="13"/>
      <c r="ES467" s="13"/>
      <c r="ET467" s="13"/>
      <c r="EU467" s="13"/>
      <c r="EV467" s="13"/>
      <c r="EW467" s="20"/>
    </row>
    <row r="468" spans="1:153" s="3" customFormat="1" ht="34.5" x14ac:dyDescent="0.4">
      <c r="A468" s="125">
        <v>791466994377</v>
      </c>
      <c r="B468" s="59" t="s">
        <v>148</v>
      </c>
      <c r="C468" s="59" t="s">
        <v>151</v>
      </c>
      <c r="D4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8" s="119" t="s">
        <v>981</v>
      </c>
      <c r="F468" s="76" t="s">
        <v>537</v>
      </c>
      <c r="G4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8" s="78">
        <v>149</v>
      </c>
      <c r="J468" s="52">
        <v>3.9222199999999998</v>
      </c>
      <c r="K468" s="60">
        <f>Tabla3[[#This Row],[PRECIOS]]-Tabla3[[#This Row],[PRECIOS]]*10%</f>
        <v>3.529998</v>
      </c>
      <c r="L468" s="101"/>
      <c r="M468" s="61"/>
      <c r="N468" s="55">
        <f>IFERROR(Tabla3[[#This Row],[PRECIOS]]-Tabla3[[#This Row],[PRECIOS]]*Tabla3[[#This Row],[% PRODUCTO]]," ")</f>
        <v>3.9222199999999998</v>
      </c>
      <c r="O468" s="61"/>
      <c r="P468" s="55">
        <f>IFERROR(Tabla3[[#This Row],[OCULTAR2]]-Tabla3[[#This Row],[OCULTAR2]]*Tabla3[[#This Row],[% LÍNEA]]," ")</f>
        <v>3.9222199999999998</v>
      </c>
      <c r="Q468" s="56">
        <f>IFERROR(Tabla3[[#This Row],[% PRODUCTO]]+Tabla3[[#This Row],[% LÍNEA]]," ")</f>
        <v>0</v>
      </c>
      <c r="R468" s="60">
        <f>Tabla3[[#This Row],[OCULTAR3]]</f>
        <v>3.9222199999999998</v>
      </c>
      <c r="S468" s="60">
        <f>Tabla3[[#This Row],[PRECIO SIN %]]-Tabla3[[#This Row],[PRECIO SIN %]]*10%</f>
        <v>3.529998</v>
      </c>
      <c r="T468" s="80">
        <f>(Tabla3[[#This Row],[PRECIO CON DESCT.]]-(Tabla3[[#This Row],[PRECIO CON DESCT.]]*$T$6))</f>
        <v>2.2238987400000001</v>
      </c>
      <c r="U468" s="96"/>
      <c r="V468" s="94">
        <f>Tabla3[[#This Row],[PRECIO %      en $]]*Tabla3[[#This Row],[PEDIDO ]]</f>
        <v>0</v>
      </c>
      <c r="W468" s="57">
        <f>Tabla3[[#This Row],[PRECIO CON DESCT.]]*Tabla3[[#This Row],[PEDIDO ]]</f>
        <v>0</v>
      </c>
      <c r="X468" s="58">
        <f>Tabla3[[#This Row],[PRECIO SIN %]]*Tabla3[[#This Row],[PEDIDO ]]</f>
        <v>0</v>
      </c>
      <c r="Y468" s="28"/>
      <c r="Z468" s="28"/>
      <c r="AA468" s="28"/>
      <c r="AB468" s="28"/>
      <c r="AC468" s="28"/>
      <c r="AD468" s="28"/>
      <c r="AE468" s="28"/>
      <c r="AF468" s="28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  <c r="DT468" s="13"/>
      <c r="DU468" s="13"/>
      <c r="DV468" s="13"/>
      <c r="DW468" s="13"/>
      <c r="DX468" s="13"/>
      <c r="DY468" s="13"/>
      <c r="DZ468" s="13"/>
      <c r="EA468" s="13"/>
      <c r="EB468" s="13"/>
      <c r="EC468" s="13"/>
      <c r="ED468" s="13"/>
      <c r="EE468" s="13"/>
      <c r="EF468" s="13"/>
      <c r="EG468" s="13"/>
      <c r="EH468" s="13"/>
      <c r="EI468" s="13"/>
      <c r="EJ468" s="13"/>
      <c r="EK468" s="13"/>
      <c r="EL468" s="13"/>
      <c r="EM468" s="13"/>
      <c r="EN468" s="13"/>
      <c r="EO468" s="13"/>
      <c r="EP468" s="13"/>
      <c r="EQ468" s="13"/>
      <c r="ER468" s="13"/>
      <c r="ES468" s="13"/>
      <c r="ET468" s="13"/>
      <c r="EU468" s="13"/>
      <c r="EV468" s="13"/>
      <c r="EW468" s="20"/>
    </row>
    <row r="469" spans="1:153" s="3" customFormat="1" ht="34.5" x14ac:dyDescent="0.4">
      <c r="A469" s="124">
        <v>21281083261</v>
      </c>
      <c r="B469" s="51" t="s">
        <v>148</v>
      </c>
      <c r="C469" s="51" t="s">
        <v>109</v>
      </c>
      <c r="D4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9" s="118" t="s">
        <v>982</v>
      </c>
      <c r="F469" s="75" t="s">
        <v>537</v>
      </c>
      <c r="G4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9" s="77">
        <v>66</v>
      </c>
      <c r="J469" s="52">
        <v>3.3222200000000002</v>
      </c>
      <c r="K469" s="53">
        <f>Tabla3[[#This Row],[PRECIOS]]-Tabla3[[#This Row],[PRECIOS]]*10%</f>
        <v>2.9899979999999999</v>
      </c>
      <c r="L469" s="101"/>
      <c r="M469" s="54"/>
      <c r="N469" s="55">
        <f>IFERROR(Tabla3[[#This Row],[PRECIOS]]-Tabla3[[#This Row],[PRECIOS]]*Tabla3[[#This Row],[% PRODUCTO]]," ")</f>
        <v>3.3222200000000002</v>
      </c>
      <c r="O469" s="54"/>
      <c r="P469" s="55">
        <f>IFERROR(Tabla3[[#This Row],[OCULTAR2]]-Tabla3[[#This Row],[OCULTAR2]]*Tabla3[[#This Row],[% LÍNEA]]," ")</f>
        <v>3.3222200000000002</v>
      </c>
      <c r="Q469" s="56">
        <f>IFERROR(Tabla3[[#This Row],[% PRODUCTO]]+Tabla3[[#This Row],[% LÍNEA]]," ")</f>
        <v>0</v>
      </c>
      <c r="R469" s="53">
        <f>Tabla3[[#This Row],[OCULTAR3]]</f>
        <v>3.3222200000000002</v>
      </c>
      <c r="S469" s="53">
        <f>Tabla3[[#This Row],[PRECIO SIN %]]-Tabla3[[#This Row],[PRECIO SIN %]]*10%</f>
        <v>2.9899979999999999</v>
      </c>
      <c r="T469" s="80">
        <f>(Tabla3[[#This Row],[PRECIO CON DESCT.]]-(Tabla3[[#This Row],[PRECIO CON DESCT.]]*$T$6))</f>
        <v>1.88369874</v>
      </c>
      <c r="U469" s="96"/>
      <c r="V469" s="94">
        <f>Tabla3[[#This Row],[PRECIO %      en $]]*Tabla3[[#This Row],[PEDIDO ]]</f>
        <v>0</v>
      </c>
      <c r="W469" s="57">
        <f>Tabla3[[#This Row],[PRECIO CON DESCT.]]*Tabla3[[#This Row],[PEDIDO ]]</f>
        <v>0</v>
      </c>
      <c r="X469" s="58">
        <f>Tabla3[[#This Row],[PRECIO SIN %]]*Tabla3[[#This Row],[PEDIDO ]]</f>
        <v>0</v>
      </c>
      <c r="Y469" s="28"/>
      <c r="Z469" s="28"/>
      <c r="AA469" s="28"/>
      <c r="AB469" s="28"/>
      <c r="AC469" s="28"/>
      <c r="AD469" s="28"/>
      <c r="AE469" s="28"/>
      <c r="AF469" s="28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  <c r="DT469" s="13"/>
      <c r="DU469" s="13"/>
      <c r="DV469" s="13"/>
      <c r="DW469" s="13"/>
      <c r="DX469" s="13"/>
      <c r="DY469" s="13"/>
      <c r="DZ469" s="13"/>
      <c r="EA469" s="13"/>
      <c r="EB469" s="13"/>
      <c r="EC469" s="13"/>
      <c r="ED469" s="13"/>
      <c r="EE469" s="13"/>
      <c r="EF469" s="13"/>
      <c r="EG469" s="13"/>
      <c r="EH469" s="13"/>
      <c r="EI469" s="13"/>
      <c r="EJ469" s="13"/>
      <c r="EK469" s="13"/>
      <c r="EL469" s="13"/>
      <c r="EM469" s="13"/>
      <c r="EN469" s="13"/>
      <c r="EO469" s="13"/>
      <c r="EP469" s="13"/>
      <c r="EQ469" s="13"/>
      <c r="ER469" s="13"/>
      <c r="ES469" s="13"/>
      <c r="ET469" s="13"/>
      <c r="EU469" s="13"/>
      <c r="EV469" s="13"/>
      <c r="EW469" s="20"/>
    </row>
    <row r="470" spans="1:153" s="3" customFormat="1" ht="34.5" x14ac:dyDescent="0.4">
      <c r="A470" s="125">
        <v>198715246605</v>
      </c>
      <c r="B470" s="59" t="s">
        <v>148</v>
      </c>
      <c r="C470" s="59" t="s">
        <v>119</v>
      </c>
      <c r="D4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70" s="119" t="s">
        <v>983</v>
      </c>
      <c r="F470" s="76" t="s">
        <v>537</v>
      </c>
      <c r="G4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70" s="78">
        <v>70</v>
      </c>
      <c r="J470" s="52">
        <v>2.8666700000000001</v>
      </c>
      <c r="K470" s="60">
        <f>Tabla3[[#This Row],[PRECIOS]]-Tabla3[[#This Row],[PRECIOS]]*10%</f>
        <v>2.580003</v>
      </c>
      <c r="L470" s="101" t="s">
        <v>5327</v>
      </c>
      <c r="M470" s="61"/>
      <c r="N470" s="55">
        <f>IFERROR(Tabla3[[#This Row],[PRECIOS]]-Tabla3[[#This Row],[PRECIOS]]*Tabla3[[#This Row],[% PRODUCTO]]," ")</f>
        <v>2.8666700000000001</v>
      </c>
      <c r="O470" s="61"/>
      <c r="P470" s="55">
        <f>IFERROR(Tabla3[[#This Row],[OCULTAR2]]-Tabla3[[#This Row],[OCULTAR2]]*Tabla3[[#This Row],[% LÍNEA]]," ")</f>
        <v>2.8666700000000001</v>
      </c>
      <c r="Q470" s="56">
        <f>IFERROR(Tabla3[[#This Row],[% PRODUCTO]]+Tabla3[[#This Row],[% LÍNEA]]," ")</f>
        <v>0</v>
      </c>
      <c r="R470" s="60">
        <f>Tabla3[[#This Row],[OCULTAR3]]</f>
        <v>2.8666700000000001</v>
      </c>
      <c r="S470" s="60">
        <f>Tabla3[[#This Row],[PRECIO SIN %]]-Tabla3[[#This Row],[PRECIO SIN %]]*10%</f>
        <v>2.580003</v>
      </c>
      <c r="T470" s="80">
        <f>(Tabla3[[#This Row],[PRECIO CON DESCT.]]-(Tabla3[[#This Row],[PRECIO CON DESCT.]]*$T$6))</f>
        <v>1.62540189</v>
      </c>
      <c r="U470" s="96"/>
      <c r="V470" s="94">
        <f>Tabla3[[#This Row],[PRECIO %      en $]]*Tabla3[[#This Row],[PEDIDO ]]</f>
        <v>0</v>
      </c>
      <c r="W470" s="57">
        <f>Tabla3[[#This Row],[PRECIO CON DESCT.]]*Tabla3[[#This Row],[PEDIDO ]]</f>
        <v>0</v>
      </c>
      <c r="X470" s="58">
        <f>Tabla3[[#This Row],[PRECIO SIN %]]*Tabla3[[#This Row],[PEDIDO ]]</f>
        <v>0</v>
      </c>
      <c r="Y470" s="28"/>
      <c r="Z470" s="28"/>
      <c r="AA470" s="28"/>
      <c r="AB470" s="28"/>
      <c r="AC470" s="28"/>
      <c r="AD470" s="28"/>
      <c r="AE470" s="28"/>
      <c r="AF470" s="28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13"/>
      <c r="DV470" s="13"/>
      <c r="DW470" s="13"/>
      <c r="DX470" s="13"/>
      <c r="DY470" s="13"/>
      <c r="DZ470" s="13"/>
      <c r="EA470" s="13"/>
      <c r="EB470" s="13"/>
      <c r="EC470" s="13"/>
      <c r="ED470" s="13"/>
      <c r="EE470" s="13"/>
      <c r="EF470" s="13"/>
      <c r="EG470" s="13"/>
      <c r="EH470" s="13"/>
      <c r="EI470" s="13"/>
      <c r="EJ470" s="13"/>
      <c r="EK470" s="13"/>
      <c r="EL470" s="13"/>
      <c r="EM470" s="13"/>
      <c r="EN470" s="13"/>
      <c r="EO470" s="13"/>
      <c r="EP470" s="13"/>
      <c r="EQ470" s="13"/>
      <c r="ER470" s="13"/>
      <c r="ES470" s="13"/>
      <c r="ET470" s="13"/>
      <c r="EU470" s="13"/>
      <c r="EV470" s="13"/>
      <c r="EW470" s="20"/>
    </row>
    <row r="471" spans="1:153" s="3" customFormat="1" ht="34.5" x14ac:dyDescent="0.4">
      <c r="A471" s="124">
        <v>7597072001163</v>
      </c>
      <c r="B471" s="51" t="s">
        <v>148</v>
      </c>
      <c r="C471" s="51" t="s">
        <v>153</v>
      </c>
      <c r="D4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1" s="118" t="s">
        <v>984</v>
      </c>
      <c r="F471" s="75" t="s">
        <v>537</v>
      </c>
      <c r="G4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1" s="77">
        <v>5</v>
      </c>
      <c r="J471" s="52">
        <v>4.3</v>
      </c>
      <c r="K471" s="53">
        <f>Tabla3[[#This Row],[PRECIOS]]-Tabla3[[#This Row],[PRECIOS]]*10%</f>
        <v>3.8699999999999997</v>
      </c>
      <c r="L471" s="101"/>
      <c r="M471" s="54"/>
      <c r="N471" s="55">
        <f>IFERROR(Tabla3[[#This Row],[PRECIOS]]-Tabla3[[#This Row],[PRECIOS]]*Tabla3[[#This Row],[% PRODUCTO]]," ")</f>
        <v>4.3</v>
      </c>
      <c r="O471" s="54"/>
      <c r="P471" s="55">
        <f>IFERROR(Tabla3[[#This Row],[OCULTAR2]]-Tabla3[[#This Row],[OCULTAR2]]*Tabla3[[#This Row],[% LÍNEA]]," ")</f>
        <v>4.3</v>
      </c>
      <c r="Q471" s="56">
        <f>IFERROR(Tabla3[[#This Row],[% PRODUCTO]]+Tabla3[[#This Row],[% LÍNEA]]," ")</f>
        <v>0</v>
      </c>
      <c r="R471" s="53">
        <f>Tabla3[[#This Row],[OCULTAR3]]</f>
        <v>4.3</v>
      </c>
      <c r="S471" s="53">
        <f>Tabla3[[#This Row],[PRECIO SIN %]]-Tabla3[[#This Row],[PRECIO SIN %]]*10%</f>
        <v>3.8699999999999997</v>
      </c>
      <c r="T471" s="80">
        <f>(Tabla3[[#This Row],[PRECIO CON DESCT.]]-(Tabla3[[#This Row],[PRECIO CON DESCT.]]*$T$6))</f>
        <v>2.4380999999999995</v>
      </c>
      <c r="U471" s="96"/>
      <c r="V471" s="94">
        <f>Tabla3[[#This Row],[PRECIO %      en $]]*Tabla3[[#This Row],[PEDIDO ]]</f>
        <v>0</v>
      </c>
      <c r="W471" s="57">
        <f>Tabla3[[#This Row],[PRECIO CON DESCT.]]*Tabla3[[#This Row],[PEDIDO ]]</f>
        <v>0</v>
      </c>
      <c r="X471" s="58">
        <f>Tabla3[[#This Row],[PRECIO SIN %]]*Tabla3[[#This Row],[PEDIDO ]]</f>
        <v>0</v>
      </c>
      <c r="Y471" s="28"/>
      <c r="Z471" s="28"/>
      <c r="AA471" s="28"/>
      <c r="AB471" s="28"/>
      <c r="AC471" s="28"/>
      <c r="AD471" s="28"/>
      <c r="AE471" s="28"/>
      <c r="AF471" s="28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13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20"/>
    </row>
    <row r="472" spans="1:153" s="3" customFormat="1" ht="34.5" x14ac:dyDescent="0.4">
      <c r="A472" s="125">
        <v>7597072001170</v>
      </c>
      <c r="B472" s="59" t="s">
        <v>148</v>
      </c>
      <c r="C472" s="59" t="s">
        <v>153</v>
      </c>
      <c r="D4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2" s="119" t="s">
        <v>985</v>
      </c>
      <c r="F472" s="76" t="s">
        <v>537</v>
      </c>
      <c r="G4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2" s="78">
        <v>32</v>
      </c>
      <c r="J472" s="52">
        <v>6</v>
      </c>
      <c r="K472" s="60">
        <f>Tabla3[[#This Row],[PRECIOS]]-Tabla3[[#This Row],[PRECIOS]]*10%</f>
        <v>5.4</v>
      </c>
      <c r="L472" s="101"/>
      <c r="M472" s="61"/>
      <c r="N472" s="55">
        <f>IFERROR(Tabla3[[#This Row],[PRECIOS]]-Tabla3[[#This Row],[PRECIOS]]*Tabla3[[#This Row],[% PRODUCTO]]," ")</f>
        <v>6</v>
      </c>
      <c r="O472" s="61"/>
      <c r="P472" s="55">
        <f>IFERROR(Tabla3[[#This Row],[OCULTAR2]]-Tabla3[[#This Row],[OCULTAR2]]*Tabla3[[#This Row],[% LÍNEA]]," ")</f>
        <v>6</v>
      </c>
      <c r="Q472" s="56">
        <f>IFERROR(Tabla3[[#This Row],[% PRODUCTO]]+Tabla3[[#This Row],[% LÍNEA]]," ")</f>
        <v>0</v>
      </c>
      <c r="R472" s="60">
        <f>Tabla3[[#This Row],[OCULTAR3]]</f>
        <v>6</v>
      </c>
      <c r="S472" s="60">
        <f>Tabla3[[#This Row],[PRECIO SIN %]]-Tabla3[[#This Row],[PRECIO SIN %]]*10%</f>
        <v>5.4</v>
      </c>
      <c r="T472" s="80">
        <f>(Tabla3[[#This Row],[PRECIO CON DESCT.]]-(Tabla3[[#This Row],[PRECIO CON DESCT.]]*$T$6))</f>
        <v>3.4020000000000001</v>
      </c>
      <c r="U472" s="96"/>
      <c r="V472" s="94">
        <f>Tabla3[[#This Row],[PRECIO %      en $]]*Tabla3[[#This Row],[PEDIDO ]]</f>
        <v>0</v>
      </c>
      <c r="W472" s="57">
        <f>Tabla3[[#This Row],[PRECIO CON DESCT.]]*Tabla3[[#This Row],[PEDIDO ]]</f>
        <v>0</v>
      </c>
      <c r="X472" s="58">
        <f>Tabla3[[#This Row],[PRECIO SIN %]]*Tabla3[[#This Row],[PEDIDO ]]</f>
        <v>0</v>
      </c>
      <c r="Y472" s="28"/>
      <c r="Z472" s="28"/>
      <c r="AA472" s="28"/>
      <c r="AB472" s="28"/>
      <c r="AC472" s="28"/>
      <c r="AD472" s="28"/>
      <c r="AE472" s="28"/>
      <c r="AF472" s="28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13"/>
      <c r="DV472" s="13"/>
      <c r="DW472" s="13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13"/>
      <c r="EI472" s="13"/>
      <c r="EJ472" s="13"/>
      <c r="EK472" s="13"/>
      <c r="EL472" s="13"/>
      <c r="EM472" s="13"/>
      <c r="EN472" s="13"/>
      <c r="EO472" s="13"/>
      <c r="EP472" s="13"/>
      <c r="EQ472" s="13"/>
      <c r="ER472" s="13"/>
      <c r="ES472" s="13"/>
      <c r="ET472" s="13"/>
      <c r="EU472" s="13"/>
      <c r="EV472" s="13"/>
      <c r="EW472" s="20"/>
    </row>
    <row r="473" spans="1:153" s="3" customFormat="1" ht="34.5" x14ac:dyDescent="0.4">
      <c r="A473" s="124">
        <v>7591243830705</v>
      </c>
      <c r="B473" s="51" t="s">
        <v>148</v>
      </c>
      <c r="C473" s="51" t="s">
        <v>108</v>
      </c>
      <c r="D4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473" s="118" t="s">
        <v>986</v>
      </c>
      <c r="F473" s="75" t="s">
        <v>537</v>
      </c>
      <c r="G4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3" s="77">
        <v>3</v>
      </c>
      <c r="J473" s="52">
        <v>5.5555599999999998</v>
      </c>
      <c r="K473" s="53">
        <f>Tabla3[[#This Row],[PRECIOS]]-Tabla3[[#This Row],[PRECIOS]]*10%</f>
        <v>5.0000039999999997</v>
      </c>
      <c r="L473" s="101"/>
      <c r="M473" s="54"/>
      <c r="N473" s="55">
        <f>IFERROR(Tabla3[[#This Row],[PRECIOS]]-Tabla3[[#This Row],[PRECIOS]]*Tabla3[[#This Row],[% PRODUCTO]]," ")</f>
        <v>5.5555599999999998</v>
      </c>
      <c r="O473" s="54"/>
      <c r="P473" s="55">
        <f>IFERROR(Tabla3[[#This Row],[OCULTAR2]]-Tabla3[[#This Row],[OCULTAR2]]*Tabla3[[#This Row],[% LÍNEA]]," ")</f>
        <v>5.5555599999999998</v>
      </c>
      <c r="Q473" s="56">
        <f>IFERROR(Tabla3[[#This Row],[% PRODUCTO]]+Tabla3[[#This Row],[% LÍNEA]]," ")</f>
        <v>0</v>
      </c>
      <c r="R473" s="53">
        <f>Tabla3[[#This Row],[OCULTAR3]]</f>
        <v>5.5555599999999998</v>
      </c>
      <c r="S473" s="53">
        <f>Tabla3[[#This Row],[PRECIO SIN %]]-Tabla3[[#This Row],[PRECIO SIN %]]*10%</f>
        <v>5.0000039999999997</v>
      </c>
      <c r="T473" s="80">
        <f>(Tabla3[[#This Row],[PRECIO CON DESCT.]]-(Tabla3[[#This Row],[PRECIO CON DESCT.]]*$T$6))</f>
        <v>3.1500025200000001</v>
      </c>
      <c r="U473" s="96"/>
      <c r="V473" s="94">
        <f>Tabla3[[#This Row],[PRECIO %      en $]]*Tabla3[[#This Row],[PEDIDO ]]</f>
        <v>0</v>
      </c>
      <c r="W473" s="57">
        <f>Tabla3[[#This Row],[PRECIO CON DESCT.]]*Tabla3[[#This Row],[PEDIDO ]]</f>
        <v>0</v>
      </c>
      <c r="X473" s="58">
        <f>Tabla3[[#This Row],[PRECIO SIN %]]*Tabla3[[#This Row],[PEDIDO ]]</f>
        <v>0</v>
      </c>
      <c r="Y473" s="28"/>
      <c r="Z473" s="28"/>
      <c r="AA473" s="28"/>
      <c r="AB473" s="28"/>
      <c r="AC473" s="28"/>
      <c r="AD473" s="28"/>
      <c r="AE473" s="28"/>
      <c r="AF473" s="28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13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20"/>
    </row>
    <row r="474" spans="1:153" s="3" customFormat="1" ht="34.5" x14ac:dyDescent="0.4">
      <c r="A474" s="125">
        <v>7896523206691</v>
      </c>
      <c r="B474" s="59" t="s">
        <v>148</v>
      </c>
      <c r="C474" s="59" t="s">
        <v>160</v>
      </c>
      <c r="D4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4" s="119" t="s">
        <v>987</v>
      </c>
      <c r="F474" s="76" t="s">
        <v>537</v>
      </c>
      <c r="G4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4" s="78">
        <v>54</v>
      </c>
      <c r="J474" s="52">
        <v>5.3333300000000001</v>
      </c>
      <c r="K474" s="60">
        <f>Tabla3[[#This Row],[PRECIOS]]-Tabla3[[#This Row],[PRECIOS]]*10%</f>
        <v>4.7999970000000003</v>
      </c>
      <c r="L474" s="101"/>
      <c r="M474" s="61"/>
      <c r="N474" s="55">
        <f>IFERROR(Tabla3[[#This Row],[PRECIOS]]-Tabla3[[#This Row],[PRECIOS]]*Tabla3[[#This Row],[% PRODUCTO]]," ")</f>
        <v>5.3333300000000001</v>
      </c>
      <c r="O474" s="61"/>
      <c r="P474" s="55">
        <f>IFERROR(Tabla3[[#This Row],[OCULTAR2]]-Tabla3[[#This Row],[OCULTAR2]]*Tabla3[[#This Row],[% LÍNEA]]," ")</f>
        <v>5.3333300000000001</v>
      </c>
      <c r="Q474" s="56">
        <f>IFERROR(Tabla3[[#This Row],[% PRODUCTO]]+Tabla3[[#This Row],[% LÍNEA]]," ")</f>
        <v>0</v>
      </c>
      <c r="R474" s="60">
        <f>Tabla3[[#This Row],[OCULTAR3]]</f>
        <v>5.3333300000000001</v>
      </c>
      <c r="S474" s="60">
        <f>Tabla3[[#This Row],[PRECIO SIN %]]-Tabla3[[#This Row],[PRECIO SIN %]]*10%</f>
        <v>4.7999970000000003</v>
      </c>
      <c r="T474" s="80">
        <f>(Tabla3[[#This Row],[PRECIO CON DESCT.]]-(Tabla3[[#This Row],[PRECIO CON DESCT.]]*$T$6))</f>
        <v>3.02399811</v>
      </c>
      <c r="U474" s="96"/>
      <c r="V474" s="94">
        <f>Tabla3[[#This Row],[PRECIO %      en $]]*Tabla3[[#This Row],[PEDIDO ]]</f>
        <v>0</v>
      </c>
      <c r="W474" s="57">
        <f>Tabla3[[#This Row],[PRECIO CON DESCT.]]*Tabla3[[#This Row],[PEDIDO ]]</f>
        <v>0</v>
      </c>
      <c r="X474" s="58">
        <f>Tabla3[[#This Row],[PRECIO SIN %]]*Tabla3[[#This Row],[PEDIDO ]]</f>
        <v>0</v>
      </c>
      <c r="Y474" s="28"/>
      <c r="Z474" s="28"/>
      <c r="AA474" s="28"/>
      <c r="AB474" s="28"/>
      <c r="AC474" s="28"/>
      <c r="AD474" s="28"/>
      <c r="AE474" s="28"/>
      <c r="AF474" s="28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13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20"/>
    </row>
    <row r="475" spans="1:153" s="3" customFormat="1" ht="34.5" x14ac:dyDescent="0.4">
      <c r="A475" s="124">
        <v>8906081308894</v>
      </c>
      <c r="B475" s="51" t="s">
        <v>148</v>
      </c>
      <c r="C475" s="51" t="s">
        <v>119</v>
      </c>
      <c r="D4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5" s="118" t="s">
        <v>988</v>
      </c>
      <c r="F475" s="75" t="s">
        <v>537</v>
      </c>
      <c r="G4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5" s="77">
        <v>41</v>
      </c>
      <c r="J475" s="52">
        <v>8.8333300000000001</v>
      </c>
      <c r="K475" s="53">
        <f>Tabla3[[#This Row],[PRECIOS]]-Tabla3[[#This Row],[PRECIOS]]*10%</f>
        <v>7.9499969999999998</v>
      </c>
      <c r="L475" s="101"/>
      <c r="M475" s="54"/>
      <c r="N475" s="55">
        <f>IFERROR(Tabla3[[#This Row],[PRECIOS]]-Tabla3[[#This Row],[PRECIOS]]*Tabla3[[#This Row],[% PRODUCTO]]," ")</f>
        <v>8.8333300000000001</v>
      </c>
      <c r="O475" s="54"/>
      <c r="P475" s="55">
        <f>IFERROR(Tabla3[[#This Row],[OCULTAR2]]-Tabla3[[#This Row],[OCULTAR2]]*Tabla3[[#This Row],[% LÍNEA]]," ")</f>
        <v>8.8333300000000001</v>
      </c>
      <c r="Q475" s="56">
        <f>IFERROR(Tabla3[[#This Row],[% PRODUCTO]]+Tabla3[[#This Row],[% LÍNEA]]," ")</f>
        <v>0</v>
      </c>
      <c r="R475" s="53">
        <f>Tabla3[[#This Row],[OCULTAR3]]</f>
        <v>8.8333300000000001</v>
      </c>
      <c r="S475" s="53">
        <f>Tabla3[[#This Row],[PRECIO SIN %]]-Tabla3[[#This Row],[PRECIO SIN %]]*10%</f>
        <v>7.9499969999999998</v>
      </c>
      <c r="T475" s="80">
        <f>(Tabla3[[#This Row],[PRECIO CON DESCT.]]-(Tabla3[[#This Row],[PRECIO CON DESCT.]]*$T$6))</f>
        <v>5.0084981099999997</v>
      </c>
      <c r="U475" s="96"/>
      <c r="V475" s="94">
        <f>Tabla3[[#This Row],[PRECIO %      en $]]*Tabla3[[#This Row],[PEDIDO ]]</f>
        <v>0</v>
      </c>
      <c r="W475" s="57">
        <f>Tabla3[[#This Row],[PRECIO CON DESCT.]]*Tabla3[[#This Row],[PEDIDO ]]</f>
        <v>0</v>
      </c>
      <c r="X475" s="58">
        <f>Tabla3[[#This Row],[PRECIO SIN %]]*Tabla3[[#This Row],[PEDIDO ]]</f>
        <v>0</v>
      </c>
      <c r="Y475" s="28"/>
      <c r="Z475" s="28"/>
      <c r="AA475" s="28"/>
      <c r="AB475" s="28"/>
      <c r="AC475" s="28"/>
      <c r="AD475" s="28"/>
      <c r="AE475" s="28"/>
      <c r="AF475" s="28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20"/>
    </row>
    <row r="476" spans="1:153" s="3" customFormat="1" ht="34.5" x14ac:dyDescent="0.4">
      <c r="A476" s="125">
        <v>7598582000011</v>
      </c>
      <c r="B476" s="59" t="s">
        <v>148</v>
      </c>
      <c r="C476" s="59" t="s">
        <v>165</v>
      </c>
      <c r="D4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6" s="119" t="s">
        <v>989</v>
      </c>
      <c r="F476" s="76" t="s">
        <v>537</v>
      </c>
      <c r="G4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6" s="78">
        <v>19</v>
      </c>
      <c r="J476" s="52">
        <v>16.455559999999998</v>
      </c>
      <c r="K476" s="60">
        <f>Tabla3[[#This Row],[PRECIOS]]-Tabla3[[#This Row],[PRECIOS]]*10%</f>
        <v>14.810003999999999</v>
      </c>
      <c r="L476" s="101"/>
      <c r="M476" s="61"/>
      <c r="N476" s="55">
        <f>IFERROR(Tabla3[[#This Row],[PRECIOS]]-Tabla3[[#This Row],[PRECIOS]]*Tabla3[[#This Row],[% PRODUCTO]]," ")</f>
        <v>16.455559999999998</v>
      </c>
      <c r="O476" s="61"/>
      <c r="P476" s="55">
        <f>IFERROR(Tabla3[[#This Row],[OCULTAR2]]-Tabla3[[#This Row],[OCULTAR2]]*Tabla3[[#This Row],[% LÍNEA]]," ")</f>
        <v>16.455559999999998</v>
      </c>
      <c r="Q476" s="56">
        <f>IFERROR(Tabla3[[#This Row],[% PRODUCTO]]+Tabla3[[#This Row],[% LÍNEA]]," ")</f>
        <v>0</v>
      </c>
      <c r="R476" s="60">
        <f>Tabla3[[#This Row],[OCULTAR3]]</f>
        <v>16.455559999999998</v>
      </c>
      <c r="S476" s="60">
        <f>Tabla3[[#This Row],[PRECIO SIN %]]-Tabla3[[#This Row],[PRECIO SIN %]]*10%</f>
        <v>14.810003999999999</v>
      </c>
      <c r="T476" s="80">
        <f>(Tabla3[[#This Row],[PRECIO CON DESCT.]]-(Tabla3[[#This Row],[PRECIO CON DESCT.]]*$T$6))</f>
        <v>9.33030252</v>
      </c>
      <c r="U476" s="96"/>
      <c r="V476" s="94">
        <f>Tabla3[[#This Row],[PRECIO %      en $]]*Tabla3[[#This Row],[PEDIDO ]]</f>
        <v>0</v>
      </c>
      <c r="W476" s="57">
        <f>Tabla3[[#This Row],[PRECIO CON DESCT.]]*Tabla3[[#This Row],[PEDIDO ]]</f>
        <v>0</v>
      </c>
      <c r="X476" s="58">
        <f>Tabla3[[#This Row],[PRECIO SIN %]]*Tabla3[[#This Row],[PEDIDO ]]</f>
        <v>0</v>
      </c>
      <c r="Y476" s="28"/>
      <c r="Z476" s="28"/>
      <c r="AA476" s="28"/>
      <c r="AB476" s="28"/>
      <c r="AC476" s="28"/>
      <c r="AD476" s="28"/>
      <c r="AE476" s="28"/>
      <c r="AF476" s="28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20"/>
    </row>
    <row r="477" spans="1:153" s="3" customFormat="1" ht="34.5" x14ac:dyDescent="0.4">
      <c r="A477" s="124">
        <v>632627843465</v>
      </c>
      <c r="B477" s="51" t="s">
        <v>148</v>
      </c>
      <c r="C477" s="51" t="s">
        <v>150</v>
      </c>
      <c r="D4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7" s="118" t="s">
        <v>990</v>
      </c>
      <c r="F477" s="75" t="s">
        <v>537</v>
      </c>
      <c r="G4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4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477" s="77">
        <v>232</v>
      </c>
      <c r="J477" s="52">
        <v>3.3111100000000002</v>
      </c>
      <c r="K477" s="53">
        <f>Tabla3[[#This Row],[PRECIOS]]-Tabla3[[#This Row],[PRECIOS]]*10%</f>
        <v>2.9799990000000003</v>
      </c>
      <c r="L477" s="101"/>
      <c r="M477" s="54"/>
      <c r="N477" s="55">
        <f>IFERROR(Tabla3[[#This Row],[PRECIOS]]-Tabla3[[#This Row],[PRECIOS]]*Tabla3[[#This Row],[% PRODUCTO]]," ")</f>
        <v>3.3111100000000002</v>
      </c>
      <c r="O477" s="54">
        <v>0.05</v>
      </c>
      <c r="P477" s="55">
        <f>IFERROR(Tabla3[[#This Row],[OCULTAR2]]-Tabla3[[#This Row],[OCULTAR2]]*Tabla3[[#This Row],[% LÍNEA]]," ")</f>
        <v>3.1455545000000003</v>
      </c>
      <c r="Q477" s="56">
        <f>IFERROR(Tabla3[[#This Row],[% PRODUCTO]]+Tabla3[[#This Row],[% LÍNEA]]," ")</f>
        <v>0.05</v>
      </c>
      <c r="R477" s="53">
        <f>Tabla3[[#This Row],[OCULTAR3]]</f>
        <v>3.1455545000000003</v>
      </c>
      <c r="S477" s="53">
        <f>Tabla3[[#This Row],[PRECIO SIN %]]-Tabla3[[#This Row],[PRECIO SIN %]]*10%</f>
        <v>2.83099905</v>
      </c>
      <c r="T477" s="80">
        <f>(Tabla3[[#This Row],[PRECIO CON DESCT.]]-(Tabla3[[#This Row],[PRECIO CON DESCT.]]*$T$6))</f>
        <v>1.7835294015000001</v>
      </c>
      <c r="U477" s="96"/>
      <c r="V477" s="94">
        <f>Tabla3[[#This Row],[PRECIO %      en $]]*Tabla3[[#This Row],[PEDIDO ]]</f>
        <v>0</v>
      </c>
      <c r="W477" s="57">
        <f>Tabla3[[#This Row],[PRECIO CON DESCT.]]*Tabla3[[#This Row],[PEDIDO ]]</f>
        <v>0</v>
      </c>
      <c r="X477" s="58">
        <f>Tabla3[[#This Row],[PRECIO SIN %]]*Tabla3[[#This Row],[PEDIDO ]]</f>
        <v>0</v>
      </c>
      <c r="Y477" s="28"/>
      <c r="Z477" s="28"/>
      <c r="AA477" s="28"/>
      <c r="AB477" s="28"/>
      <c r="AC477" s="28"/>
      <c r="AD477" s="28"/>
      <c r="AE477" s="28"/>
      <c r="AF477" s="28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20"/>
    </row>
    <row r="478" spans="1:153" s="3" customFormat="1" ht="34.5" x14ac:dyDescent="0.4">
      <c r="A478" s="125">
        <v>7597072001156</v>
      </c>
      <c r="B478" s="59" t="s">
        <v>148</v>
      </c>
      <c r="C478" s="59" t="s">
        <v>153</v>
      </c>
      <c r="D4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8" s="119" t="s">
        <v>991</v>
      </c>
      <c r="F478" s="76" t="s">
        <v>537</v>
      </c>
      <c r="G4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8" s="78">
        <v>50</v>
      </c>
      <c r="J478" s="52">
        <v>5.5333300000000003</v>
      </c>
      <c r="K478" s="60">
        <f>Tabla3[[#This Row],[PRECIOS]]-Tabla3[[#This Row],[PRECIOS]]*10%</f>
        <v>4.979997</v>
      </c>
      <c r="L478" s="101"/>
      <c r="M478" s="61"/>
      <c r="N478" s="55">
        <f>IFERROR(Tabla3[[#This Row],[PRECIOS]]-Tabla3[[#This Row],[PRECIOS]]*Tabla3[[#This Row],[% PRODUCTO]]," ")</f>
        <v>5.5333300000000003</v>
      </c>
      <c r="O478" s="61"/>
      <c r="P478" s="55">
        <f>IFERROR(Tabla3[[#This Row],[OCULTAR2]]-Tabla3[[#This Row],[OCULTAR2]]*Tabla3[[#This Row],[% LÍNEA]]," ")</f>
        <v>5.5333300000000003</v>
      </c>
      <c r="Q478" s="56">
        <f>IFERROR(Tabla3[[#This Row],[% PRODUCTO]]+Tabla3[[#This Row],[% LÍNEA]]," ")</f>
        <v>0</v>
      </c>
      <c r="R478" s="60">
        <f>Tabla3[[#This Row],[OCULTAR3]]</f>
        <v>5.5333300000000003</v>
      </c>
      <c r="S478" s="60">
        <f>Tabla3[[#This Row],[PRECIO SIN %]]-Tabla3[[#This Row],[PRECIO SIN %]]*10%</f>
        <v>4.979997</v>
      </c>
      <c r="T478" s="80">
        <f>(Tabla3[[#This Row],[PRECIO CON DESCT.]]-(Tabla3[[#This Row],[PRECIO CON DESCT.]]*$T$6))</f>
        <v>3.1373981100000004</v>
      </c>
      <c r="U478" s="96"/>
      <c r="V478" s="94">
        <f>Tabla3[[#This Row],[PRECIO %      en $]]*Tabla3[[#This Row],[PEDIDO ]]</f>
        <v>0</v>
      </c>
      <c r="W478" s="57">
        <f>Tabla3[[#This Row],[PRECIO CON DESCT.]]*Tabla3[[#This Row],[PEDIDO ]]</f>
        <v>0</v>
      </c>
      <c r="X478" s="58">
        <f>Tabla3[[#This Row],[PRECIO SIN %]]*Tabla3[[#This Row],[PEDIDO ]]</f>
        <v>0</v>
      </c>
      <c r="Y478" s="28"/>
      <c r="Z478" s="28"/>
      <c r="AA478" s="28"/>
      <c r="AB478" s="28"/>
      <c r="AC478" s="28"/>
      <c r="AD478" s="28"/>
      <c r="AE478" s="28"/>
      <c r="AF478" s="28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13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20"/>
    </row>
    <row r="479" spans="1:153" s="3" customFormat="1" ht="34.5" x14ac:dyDescent="0.4">
      <c r="A479" s="124">
        <v>7598252000976</v>
      </c>
      <c r="B479" s="51" t="s">
        <v>148</v>
      </c>
      <c r="C479" s="51" t="s">
        <v>56</v>
      </c>
      <c r="D4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9" s="118" t="s">
        <v>992</v>
      </c>
      <c r="F479" s="75" t="s">
        <v>537</v>
      </c>
      <c r="G4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9" s="77">
        <v>37</v>
      </c>
      <c r="J479" s="52">
        <v>11.5</v>
      </c>
      <c r="K479" s="53">
        <f>Tabla3[[#This Row],[PRECIOS]]-Tabla3[[#This Row],[PRECIOS]]*10%</f>
        <v>10.35</v>
      </c>
      <c r="L479" s="101"/>
      <c r="M479" s="54"/>
      <c r="N479" s="55">
        <f>IFERROR(Tabla3[[#This Row],[PRECIOS]]-Tabla3[[#This Row],[PRECIOS]]*Tabla3[[#This Row],[% PRODUCTO]]," ")</f>
        <v>11.5</v>
      </c>
      <c r="O479" s="54"/>
      <c r="P479" s="55">
        <f>IFERROR(Tabla3[[#This Row],[OCULTAR2]]-Tabla3[[#This Row],[OCULTAR2]]*Tabla3[[#This Row],[% LÍNEA]]," ")</f>
        <v>11.5</v>
      </c>
      <c r="Q479" s="56">
        <f>IFERROR(Tabla3[[#This Row],[% PRODUCTO]]+Tabla3[[#This Row],[% LÍNEA]]," ")</f>
        <v>0</v>
      </c>
      <c r="R479" s="53">
        <f>Tabla3[[#This Row],[OCULTAR3]]</f>
        <v>11.5</v>
      </c>
      <c r="S479" s="53">
        <f>Tabla3[[#This Row],[PRECIO SIN %]]-Tabla3[[#This Row],[PRECIO SIN %]]*10%</f>
        <v>10.35</v>
      </c>
      <c r="T479" s="80">
        <f>(Tabla3[[#This Row],[PRECIO CON DESCT.]]-(Tabla3[[#This Row],[PRECIO CON DESCT.]]*$T$6))</f>
        <v>6.5205000000000002</v>
      </c>
      <c r="U479" s="96"/>
      <c r="V479" s="94">
        <f>Tabla3[[#This Row],[PRECIO %      en $]]*Tabla3[[#This Row],[PEDIDO ]]</f>
        <v>0</v>
      </c>
      <c r="W479" s="57">
        <f>Tabla3[[#This Row],[PRECIO CON DESCT.]]*Tabla3[[#This Row],[PEDIDO ]]</f>
        <v>0</v>
      </c>
      <c r="X479" s="58">
        <f>Tabla3[[#This Row],[PRECIO SIN %]]*Tabla3[[#This Row],[PEDIDO ]]</f>
        <v>0</v>
      </c>
      <c r="Y479" s="28"/>
      <c r="Z479" s="28"/>
      <c r="AA479" s="28"/>
      <c r="AB479" s="28"/>
      <c r="AC479" s="28"/>
      <c r="AD479" s="28"/>
      <c r="AE479" s="28"/>
      <c r="AF479" s="28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13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20"/>
    </row>
    <row r="480" spans="1:153" s="3" customFormat="1" ht="34.5" x14ac:dyDescent="0.4">
      <c r="A480" s="125">
        <v>198715691771</v>
      </c>
      <c r="B480" s="59" t="s">
        <v>148</v>
      </c>
      <c r="C480" s="59" t="s">
        <v>119</v>
      </c>
      <c r="D4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80" s="119" t="s">
        <v>993</v>
      </c>
      <c r="F480" s="76" t="s">
        <v>537</v>
      </c>
      <c r="G4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80" s="78">
        <v>54</v>
      </c>
      <c r="J480" s="52">
        <v>5.5</v>
      </c>
      <c r="K480" s="60">
        <f>Tabla3[[#This Row],[PRECIOS]]-Tabla3[[#This Row],[PRECIOS]]*10%</f>
        <v>4.95</v>
      </c>
      <c r="L480" s="101" t="s">
        <v>5327</v>
      </c>
      <c r="M480" s="61"/>
      <c r="N480" s="55">
        <f>IFERROR(Tabla3[[#This Row],[PRECIOS]]-Tabla3[[#This Row],[PRECIOS]]*Tabla3[[#This Row],[% PRODUCTO]]," ")</f>
        <v>5.5</v>
      </c>
      <c r="O480" s="61"/>
      <c r="P480" s="55">
        <f>IFERROR(Tabla3[[#This Row],[OCULTAR2]]-Tabla3[[#This Row],[OCULTAR2]]*Tabla3[[#This Row],[% LÍNEA]]," ")</f>
        <v>5.5</v>
      </c>
      <c r="Q480" s="56">
        <f>IFERROR(Tabla3[[#This Row],[% PRODUCTO]]+Tabla3[[#This Row],[% LÍNEA]]," ")</f>
        <v>0</v>
      </c>
      <c r="R480" s="60">
        <f>Tabla3[[#This Row],[OCULTAR3]]</f>
        <v>5.5</v>
      </c>
      <c r="S480" s="60">
        <f>Tabla3[[#This Row],[PRECIO SIN %]]-Tabla3[[#This Row],[PRECIO SIN %]]*10%</f>
        <v>4.95</v>
      </c>
      <c r="T480" s="80">
        <f>(Tabla3[[#This Row],[PRECIO CON DESCT.]]-(Tabla3[[#This Row],[PRECIO CON DESCT.]]*$T$6))</f>
        <v>3.1185</v>
      </c>
      <c r="U480" s="96"/>
      <c r="V480" s="94">
        <f>Tabla3[[#This Row],[PRECIO %      en $]]*Tabla3[[#This Row],[PEDIDO ]]</f>
        <v>0</v>
      </c>
      <c r="W480" s="57">
        <f>Tabla3[[#This Row],[PRECIO CON DESCT.]]*Tabla3[[#This Row],[PEDIDO ]]</f>
        <v>0</v>
      </c>
      <c r="X480" s="58">
        <f>Tabla3[[#This Row],[PRECIO SIN %]]*Tabla3[[#This Row],[PEDIDO ]]</f>
        <v>0</v>
      </c>
      <c r="Y480" s="28"/>
      <c r="Z480" s="28"/>
      <c r="AA480" s="28"/>
      <c r="AB480" s="28"/>
      <c r="AC480" s="28"/>
      <c r="AD480" s="28"/>
      <c r="AE480" s="28"/>
      <c r="AF480" s="28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20"/>
    </row>
    <row r="481" spans="1:153" s="3" customFormat="1" ht="34.5" x14ac:dyDescent="0.4">
      <c r="A481" s="124"/>
      <c r="B481" s="51" t="s">
        <v>148</v>
      </c>
      <c r="C481" s="51" t="s">
        <v>120</v>
      </c>
      <c r="D4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1" s="118" t="s">
        <v>994</v>
      </c>
      <c r="F481" s="75" t="s">
        <v>537</v>
      </c>
      <c r="G4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1" s="77">
        <v>36</v>
      </c>
      <c r="J481" s="52">
        <v>3</v>
      </c>
      <c r="K481" s="53">
        <f>Tabla3[[#This Row],[PRECIOS]]-Tabla3[[#This Row],[PRECIOS]]*10%</f>
        <v>2.7</v>
      </c>
      <c r="L481" s="101"/>
      <c r="M481" s="54"/>
      <c r="N481" s="55">
        <f>IFERROR(Tabla3[[#This Row],[PRECIOS]]-Tabla3[[#This Row],[PRECIOS]]*Tabla3[[#This Row],[% PRODUCTO]]," ")</f>
        <v>3</v>
      </c>
      <c r="O481" s="54"/>
      <c r="P481" s="55">
        <f>IFERROR(Tabla3[[#This Row],[OCULTAR2]]-Tabla3[[#This Row],[OCULTAR2]]*Tabla3[[#This Row],[% LÍNEA]]," ")</f>
        <v>3</v>
      </c>
      <c r="Q481" s="56">
        <f>IFERROR(Tabla3[[#This Row],[% PRODUCTO]]+Tabla3[[#This Row],[% LÍNEA]]," ")</f>
        <v>0</v>
      </c>
      <c r="R481" s="53">
        <f>Tabla3[[#This Row],[OCULTAR3]]</f>
        <v>3</v>
      </c>
      <c r="S481" s="53">
        <f>Tabla3[[#This Row],[PRECIO SIN %]]-Tabla3[[#This Row],[PRECIO SIN %]]*10%</f>
        <v>2.7</v>
      </c>
      <c r="T481" s="80">
        <f>(Tabla3[[#This Row],[PRECIO CON DESCT.]]-(Tabla3[[#This Row],[PRECIO CON DESCT.]]*$T$6))</f>
        <v>1.7010000000000001</v>
      </c>
      <c r="U481" s="96"/>
      <c r="V481" s="94">
        <f>Tabla3[[#This Row],[PRECIO %      en $]]*Tabla3[[#This Row],[PEDIDO ]]</f>
        <v>0</v>
      </c>
      <c r="W481" s="57">
        <f>Tabla3[[#This Row],[PRECIO CON DESCT.]]*Tabla3[[#This Row],[PEDIDO ]]</f>
        <v>0</v>
      </c>
      <c r="X481" s="58">
        <f>Tabla3[[#This Row],[PRECIO SIN %]]*Tabla3[[#This Row],[PEDIDO ]]</f>
        <v>0</v>
      </c>
      <c r="Y481" s="28"/>
      <c r="Z481" s="28"/>
      <c r="AA481" s="28"/>
      <c r="AB481" s="28"/>
      <c r="AC481" s="28"/>
      <c r="AD481" s="28"/>
      <c r="AE481" s="28"/>
      <c r="AF481" s="28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13"/>
      <c r="DV481" s="13"/>
      <c r="DW481" s="13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13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20"/>
    </row>
    <row r="482" spans="1:153" s="3" customFormat="1" ht="34.5" x14ac:dyDescent="0.4">
      <c r="A482" s="125">
        <v>18904030979406</v>
      </c>
      <c r="B482" s="59" t="s">
        <v>148</v>
      </c>
      <c r="C482" s="59" t="s">
        <v>166</v>
      </c>
      <c r="D4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2" s="119" t="s">
        <v>995</v>
      </c>
      <c r="F482" s="76" t="s">
        <v>537</v>
      </c>
      <c r="G4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2" s="78">
        <v>193</v>
      </c>
      <c r="J482" s="52">
        <v>2.6555599999999999</v>
      </c>
      <c r="K482" s="60">
        <f>Tabla3[[#This Row],[PRECIOS]]-Tabla3[[#This Row],[PRECIOS]]*10%</f>
        <v>2.3900039999999998</v>
      </c>
      <c r="L482" s="101"/>
      <c r="M482" s="61"/>
      <c r="N482" s="55">
        <f>IFERROR(Tabla3[[#This Row],[PRECIOS]]-Tabla3[[#This Row],[PRECIOS]]*Tabla3[[#This Row],[% PRODUCTO]]," ")</f>
        <v>2.6555599999999999</v>
      </c>
      <c r="O482" s="61"/>
      <c r="P482" s="55">
        <f>IFERROR(Tabla3[[#This Row],[OCULTAR2]]-Tabla3[[#This Row],[OCULTAR2]]*Tabla3[[#This Row],[% LÍNEA]]," ")</f>
        <v>2.6555599999999999</v>
      </c>
      <c r="Q482" s="56">
        <f>IFERROR(Tabla3[[#This Row],[% PRODUCTO]]+Tabla3[[#This Row],[% LÍNEA]]," ")</f>
        <v>0</v>
      </c>
      <c r="R482" s="60">
        <f>Tabla3[[#This Row],[OCULTAR3]]</f>
        <v>2.6555599999999999</v>
      </c>
      <c r="S482" s="60">
        <f>Tabla3[[#This Row],[PRECIO SIN %]]-Tabla3[[#This Row],[PRECIO SIN %]]*10%</f>
        <v>2.3900039999999998</v>
      </c>
      <c r="T482" s="80">
        <f>(Tabla3[[#This Row],[PRECIO CON DESCT.]]-(Tabla3[[#This Row],[PRECIO CON DESCT.]]*$T$6))</f>
        <v>1.5057025199999998</v>
      </c>
      <c r="U482" s="96"/>
      <c r="V482" s="94">
        <f>Tabla3[[#This Row],[PRECIO %      en $]]*Tabla3[[#This Row],[PEDIDO ]]</f>
        <v>0</v>
      </c>
      <c r="W482" s="57">
        <f>Tabla3[[#This Row],[PRECIO CON DESCT.]]*Tabla3[[#This Row],[PEDIDO ]]</f>
        <v>0</v>
      </c>
      <c r="X482" s="58">
        <f>Tabla3[[#This Row],[PRECIO SIN %]]*Tabla3[[#This Row],[PEDIDO ]]</f>
        <v>0</v>
      </c>
      <c r="Y482" s="28"/>
      <c r="Z482" s="28"/>
      <c r="AA482" s="28"/>
      <c r="AB482" s="28"/>
      <c r="AC482" s="28"/>
      <c r="AD482" s="28"/>
      <c r="AE482" s="28"/>
      <c r="AF482" s="28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13"/>
      <c r="DV482" s="13"/>
      <c r="DW482" s="13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13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20"/>
    </row>
    <row r="483" spans="1:153" s="3" customFormat="1" ht="34.5" x14ac:dyDescent="0.4">
      <c r="A483" s="124">
        <v>7591519007220</v>
      </c>
      <c r="B483" s="51" t="s">
        <v>148</v>
      </c>
      <c r="C483" s="51" t="s">
        <v>149</v>
      </c>
      <c r="D4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3" s="118" t="s">
        <v>996</v>
      </c>
      <c r="F483" s="75" t="s">
        <v>537</v>
      </c>
      <c r="G4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3" s="77">
        <v>22</v>
      </c>
      <c r="J483" s="52">
        <v>8.5555599999999998</v>
      </c>
      <c r="K483" s="53">
        <f>Tabla3[[#This Row],[PRECIOS]]-Tabla3[[#This Row],[PRECIOS]]*10%</f>
        <v>7.7000039999999998</v>
      </c>
      <c r="L483" s="101"/>
      <c r="M483" s="54"/>
      <c r="N483" s="55">
        <f>IFERROR(Tabla3[[#This Row],[PRECIOS]]-Tabla3[[#This Row],[PRECIOS]]*Tabla3[[#This Row],[% PRODUCTO]]," ")</f>
        <v>8.5555599999999998</v>
      </c>
      <c r="O483" s="54"/>
      <c r="P483" s="55">
        <f>IFERROR(Tabla3[[#This Row],[OCULTAR2]]-Tabla3[[#This Row],[OCULTAR2]]*Tabla3[[#This Row],[% LÍNEA]]," ")</f>
        <v>8.5555599999999998</v>
      </c>
      <c r="Q483" s="56">
        <f>IFERROR(Tabla3[[#This Row],[% PRODUCTO]]+Tabla3[[#This Row],[% LÍNEA]]," ")</f>
        <v>0</v>
      </c>
      <c r="R483" s="53">
        <f>Tabla3[[#This Row],[OCULTAR3]]</f>
        <v>8.5555599999999998</v>
      </c>
      <c r="S483" s="53">
        <f>Tabla3[[#This Row],[PRECIO SIN %]]-Tabla3[[#This Row],[PRECIO SIN %]]*10%</f>
        <v>7.7000039999999998</v>
      </c>
      <c r="T483" s="80">
        <f>(Tabla3[[#This Row],[PRECIO CON DESCT.]]-(Tabla3[[#This Row],[PRECIO CON DESCT.]]*$T$6))</f>
        <v>4.8510025199999998</v>
      </c>
      <c r="U483" s="96"/>
      <c r="V483" s="94">
        <f>Tabla3[[#This Row],[PRECIO %      en $]]*Tabla3[[#This Row],[PEDIDO ]]</f>
        <v>0</v>
      </c>
      <c r="W483" s="57">
        <f>Tabla3[[#This Row],[PRECIO CON DESCT.]]*Tabla3[[#This Row],[PEDIDO ]]</f>
        <v>0</v>
      </c>
      <c r="X483" s="58">
        <f>Tabla3[[#This Row],[PRECIO SIN %]]*Tabla3[[#This Row],[PEDIDO ]]</f>
        <v>0</v>
      </c>
      <c r="Y483" s="28"/>
      <c r="Z483" s="28"/>
      <c r="AA483" s="28"/>
      <c r="AB483" s="28"/>
      <c r="AC483" s="28"/>
      <c r="AD483" s="28"/>
      <c r="AE483" s="28"/>
      <c r="AF483" s="28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20"/>
    </row>
    <row r="484" spans="1:153" s="3" customFormat="1" ht="34.5" x14ac:dyDescent="0.4">
      <c r="A484" s="125">
        <v>632627843397</v>
      </c>
      <c r="B484" s="59" t="s">
        <v>148</v>
      </c>
      <c r="C484" s="59" t="s">
        <v>150</v>
      </c>
      <c r="D4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4" s="119" t="s">
        <v>997</v>
      </c>
      <c r="F484" s="76" t="s">
        <v>537</v>
      </c>
      <c r="G4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4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484" s="78">
        <v>252</v>
      </c>
      <c r="J484" s="52">
        <v>2.3666700000000001</v>
      </c>
      <c r="K484" s="60">
        <f>Tabla3[[#This Row],[PRECIOS]]-Tabla3[[#This Row],[PRECIOS]]*10%</f>
        <v>2.1300029999999999</v>
      </c>
      <c r="L484" s="101"/>
      <c r="M484" s="61"/>
      <c r="N484" s="55">
        <f>IFERROR(Tabla3[[#This Row],[PRECIOS]]-Tabla3[[#This Row],[PRECIOS]]*Tabla3[[#This Row],[% PRODUCTO]]," ")</f>
        <v>2.3666700000000001</v>
      </c>
      <c r="O484" s="61">
        <v>0.05</v>
      </c>
      <c r="P484" s="55">
        <f>IFERROR(Tabla3[[#This Row],[OCULTAR2]]-Tabla3[[#This Row],[OCULTAR2]]*Tabla3[[#This Row],[% LÍNEA]]," ")</f>
        <v>2.2483365000000002</v>
      </c>
      <c r="Q484" s="56">
        <f>IFERROR(Tabla3[[#This Row],[% PRODUCTO]]+Tabla3[[#This Row],[% LÍNEA]]," ")</f>
        <v>0.05</v>
      </c>
      <c r="R484" s="60">
        <f>Tabla3[[#This Row],[OCULTAR3]]</f>
        <v>2.2483365000000002</v>
      </c>
      <c r="S484" s="60">
        <f>Tabla3[[#This Row],[PRECIO SIN %]]-Tabla3[[#This Row],[PRECIO SIN %]]*10%</f>
        <v>2.0235028500000003</v>
      </c>
      <c r="T484" s="80">
        <f>(Tabla3[[#This Row],[PRECIO CON DESCT.]]-(Tabla3[[#This Row],[PRECIO CON DESCT.]]*$T$6))</f>
        <v>1.2748067955000002</v>
      </c>
      <c r="U484" s="96"/>
      <c r="V484" s="94">
        <f>Tabla3[[#This Row],[PRECIO %      en $]]*Tabla3[[#This Row],[PEDIDO ]]</f>
        <v>0</v>
      </c>
      <c r="W484" s="57">
        <f>Tabla3[[#This Row],[PRECIO CON DESCT.]]*Tabla3[[#This Row],[PEDIDO ]]</f>
        <v>0</v>
      </c>
      <c r="X484" s="58">
        <f>Tabla3[[#This Row],[PRECIO SIN %]]*Tabla3[[#This Row],[PEDIDO ]]</f>
        <v>0</v>
      </c>
      <c r="Y484" s="28"/>
      <c r="Z484" s="28"/>
      <c r="AA484" s="28"/>
      <c r="AB484" s="28"/>
      <c r="AC484" s="28"/>
      <c r="AD484" s="28"/>
      <c r="AE484" s="28"/>
      <c r="AF484" s="28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13"/>
      <c r="DV484" s="13"/>
      <c r="DW484" s="13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13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20"/>
    </row>
    <row r="485" spans="1:153" s="3" customFormat="1" ht="34.5" x14ac:dyDescent="0.4">
      <c r="A485" s="124">
        <v>7599910000017</v>
      </c>
      <c r="B485" s="51" t="s">
        <v>148</v>
      </c>
      <c r="C485" s="51" t="s">
        <v>151</v>
      </c>
      <c r="D4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5" s="118" t="s">
        <v>998</v>
      </c>
      <c r="F485" s="75" t="s">
        <v>537</v>
      </c>
      <c r="G4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5" s="77">
        <v>26</v>
      </c>
      <c r="J485" s="52">
        <v>4.2222200000000001</v>
      </c>
      <c r="K485" s="53">
        <f>Tabla3[[#This Row],[PRECIOS]]-Tabla3[[#This Row],[PRECIOS]]*10%</f>
        <v>3.799998</v>
      </c>
      <c r="L485" s="101"/>
      <c r="M485" s="54"/>
      <c r="N485" s="55">
        <f>IFERROR(Tabla3[[#This Row],[PRECIOS]]-Tabla3[[#This Row],[PRECIOS]]*Tabla3[[#This Row],[% PRODUCTO]]," ")</f>
        <v>4.2222200000000001</v>
      </c>
      <c r="O485" s="54"/>
      <c r="P485" s="55">
        <f>IFERROR(Tabla3[[#This Row],[OCULTAR2]]-Tabla3[[#This Row],[OCULTAR2]]*Tabla3[[#This Row],[% LÍNEA]]," ")</f>
        <v>4.2222200000000001</v>
      </c>
      <c r="Q485" s="56">
        <f>IFERROR(Tabla3[[#This Row],[% PRODUCTO]]+Tabla3[[#This Row],[% LÍNEA]]," ")</f>
        <v>0</v>
      </c>
      <c r="R485" s="53">
        <f>Tabla3[[#This Row],[OCULTAR3]]</f>
        <v>4.2222200000000001</v>
      </c>
      <c r="S485" s="53">
        <f>Tabla3[[#This Row],[PRECIO SIN %]]-Tabla3[[#This Row],[PRECIO SIN %]]*10%</f>
        <v>3.799998</v>
      </c>
      <c r="T485" s="80">
        <f>(Tabla3[[#This Row],[PRECIO CON DESCT.]]-(Tabla3[[#This Row],[PRECIO CON DESCT.]]*$T$6))</f>
        <v>2.3939987399999998</v>
      </c>
      <c r="U485" s="96"/>
      <c r="V485" s="94">
        <f>Tabla3[[#This Row],[PRECIO %      en $]]*Tabla3[[#This Row],[PEDIDO ]]</f>
        <v>0</v>
      </c>
      <c r="W485" s="57">
        <f>Tabla3[[#This Row],[PRECIO CON DESCT.]]*Tabla3[[#This Row],[PEDIDO ]]</f>
        <v>0</v>
      </c>
      <c r="X485" s="58">
        <f>Tabla3[[#This Row],[PRECIO SIN %]]*Tabla3[[#This Row],[PEDIDO ]]</f>
        <v>0</v>
      </c>
      <c r="Y485" s="28"/>
      <c r="Z485" s="28"/>
      <c r="AA485" s="28"/>
      <c r="AB485" s="28"/>
      <c r="AC485" s="28"/>
      <c r="AD485" s="28"/>
      <c r="AE485" s="28"/>
      <c r="AF485" s="28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13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20"/>
    </row>
    <row r="486" spans="1:153" s="3" customFormat="1" ht="34.5" x14ac:dyDescent="0.4">
      <c r="A486" s="125">
        <v>7591619519036</v>
      </c>
      <c r="B486" s="59" t="s">
        <v>148</v>
      </c>
      <c r="C486" s="59" t="s">
        <v>156</v>
      </c>
      <c r="D4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6" s="119" t="s">
        <v>999</v>
      </c>
      <c r="F486" s="76" t="s">
        <v>537</v>
      </c>
      <c r="G4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6" s="78">
        <v>63</v>
      </c>
      <c r="J486" s="52">
        <v>11.83333</v>
      </c>
      <c r="K486" s="60">
        <f>Tabla3[[#This Row],[PRECIOS]]-Tabla3[[#This Row],[PRECIOS]]*10%</f>
        <v>10.649997000000001</v>
      </c>
      <c r="L486" s="101"/>
      <c r="M486" s="61"/>
      <c r="N486" s="55">
        <f>IFERROR(Tabla3[[#This Row],[PRECIOS]]-Tabla3[[#This Row],[PRECIOS]]*Tabla3[[#This Row],[% PRODUCTO]]," ")</f>
        <v>11.83333</v>
      </c>
      <c r="O486" s="61"/>
      <c r="P486" s="55">
        <f>IFERROR(Tabla3[[#This Row],[OCULTAR2]]-Tabla3[[#This Row],[OCULTAR2]]*Tabla3[[#This Row],[% LÍNEA]]," ")</f>
        <v>11.83333</v>
      </c>
      <c r="Q486" s="56">
        <f>IFERROR(Tabla3[[#This Row],[% PRODUCTO]]+Tabla3[[#This Row],[% LÍNEA]]," ")</f>
        <v>0</v>
      </c>
      <c r="R486" s="60">
        <f>Tabla3[[#This Row],[OCULTAR3]]</f>
        <v>11.83333</v>
      </c>
      <c r="S486" s="60">
        <f>Tabla3[[#This Row],[PRECIO SIN %]]-Tabla3[[#This Row],[PRECIO SIN %]]*10%</f>
        <v>10.649997000000001</v>
      </c>
      <c r="T486" s="80">
        <f>(Tabla3[[#This Row],[PRECIO CON DESCT.]]-(Tabla3[[#This Row],[PRECIO CON DESCT.]]*$T$6))</f>
        <v>6.7094981100000002</v>
      </c>
      <c r="U486" s="96"/>
      <c r="V486" s="94">
        <f>Tabla3[[#This Row],[PRECIO %      en $]]*Tabla3[[#This Row],[PEDIDO ]]</f>
        <v>0</v>
      </c>
      <c r="W486" s="57">
        <f>Tabla3[[#This Row],[PRECIO CON DESCT.]]*Tabla3[[#This Row],[PEDIDO ]]</f>
        <v>0</v>
      </c>
      <c r="X486" s="58">
        <f>Tabla3[[#This Row],[PRECIO SIN %]]*Tabla3[[#This Row],[PEDIDO ]]</f>
        <v>0</v>
      </c>
      <c r="Y486" s="28"/>
      <c r="Z486" s="28"/>
      <c r="AA486" s="28"/>
      <c r="AB486" s="28"/>
      <c r="AC486" s="28"/>
      <c r="AD486" s="28"/>
      <c r="AE486" s="28"/>
      <c r="AF486" s="28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13"/>
      <c r="DV486" s="13"/>
      <c r="DW486" s="13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13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20"/>
    </row>
    <row r="487" spans="1:153" s="3" customFormat="1" ht="34.5" x14ac:dyDescent="0.4">
      <c r="A487" s="124">
        <v>7591619519043</v>
      </c>
      <c r="B487" s="51" t="s">
        <v>148</v>
      </c>
      <c r="C487" s="51" t="s">
        <v>156</v>
      </c>
      <c r="D4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7" s="118" t="s">
        <v>1000</v>
      </c>
      <c r="F487" s="75" t="s">
        <v>537</v>
      </c>
      <c r="G4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7" s="77">
        <v>42</v>
      </c>
      <c r="J487" s="52">
        <v>13.83333</v>
      </c>
      <c r="K487" s="53">
        <f>Tabla3[[#This Row],[PRECIOS]]-Tabla3[[#This Row],[PRECIOS]]*10%</f>
        <v>12.449997</v>
      </c>
      <c r="L487" s="101"/>
      <c r="M487" s="54"/>
      <c r="N487" s="55">
        <f>IFERROR(Tabla3[[#This Row],[PRECIOS]]-Tabla3[[#This Row],[PRECIOS]]*Tabla3[[#This Row],[% PRODUCTO]]," ")</f>
        <v>13.83333</v>
      </c>
      <c r="O487" s="54"/>
      <c r="P487" s="55">
        <f>IFERROR(Tabla3[[#This Row],[OCULTAR2]]-Tabla3[[#This Row],[OCULTAR2]]*Tabla3[[#This Row],[% LÍNEA]]," ")</f>
        <v>13.83333</v>
      </c>
      <c r="Q487" s="56">
        <f>IFERROR(Tabla3[[#This Row],[% PRODUCTO]]+Tabla3[[#This Row],[% LÍNEA]]," ")</f>
        <v>0</v>
      </c>
      <c r="R487" s="53">
        <f>Tabla3[[#This Row],[OCULTAR3]]</f>
        <v>13.83333</v>
      </c>
      <c r="S487" s="53">
        <f>Tabla3[[#This Row],[PRECIO SIN %]]-Tabla3[[#This Row],[PRECIO SIN %]]*10%</f>
        <v>12.449997</v>
      </c>
      <c r="T487" s="80">
        <f>(Tabla3[[#This Row],[PRECIO CON DESCT.]]-(Tabla3[[#This Row],[PRECIO CON DESCT.]]*$T$6))</f>
        <v>7.8434981099999996</v>
      </c>
      <c r="U487" s="96"/>
      <c r="V487" s="94">
        <f>Tabla3[[#This Row],[PRECIO %      en $]]*Tabla3[[#This Row],[PEDIDO ]]</f>
        <v>0</v>
      </c>
      <c r="W487" s="57">
        <f>Tabla3[[#This Row],[PRECIO CON DESCT.]]*Tabla3[[#This Row],[PEDIDO ]]</f>
        <v>0</v>
      </c>
      <c r="X487" s="58">
        <f>Tabla3[[#This Row],[PRECIO SIN %]]*Tabla3[[#This Row],[PEDIDO ]]</f>
        <v>0</v>
      </c>
      <c r="Y487" s="28"/>
      <c r="Z487" s="28"/>
      <c r="AA487" s="28"/>
      <c r="AB487" s="28"/>
      <c r="AC487" s="28"/>
      <c r="AD487" s="28"/>
      <c r="AE487" s="28"/>
      <c r="AF487" s="28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20"/>
    </row>
    <row r="488" spans="1:153" s="3" customFormat="1" ht="34.5" x14ac:dyDescent="0.4">
      <c r="A488" s="125">
        <v>8904178930348</v>
      </c>
      <c r="B488" s="59" t="s">
        <v>148</v>
      </c>
      <c r="C488" s="59" t="s">
        <v>128</v>
      </c>
      <c r="D4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8" s="119" t="s">
        <v>1001</v>
      </c>
      <c r="F488" s="76" t="s">
        <v>537</v>
      </c>
      <c r="G4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8" s="78">
        <v>153</v>
      </c>
      <c r="J488" s="52">
        <v>4.5555599999999998</v>
      </c>
      <c r="K488" s="60">
        <f>Tabla3[[#This Row],[PRECIOS]]-Tabla3[[#This Row],[PRECIOS]]*10%</f>
        <v>4.1000040000000002</v>
      </c>
      <c r="L488" s="101"/>
      <c r="M488" s="61"/>
      <c r="N488" s="55">
        <f>IFERROR(Tabla3[[#This Row],[PRECIOS]]-Tabla3[[#This Row],[PRECIOS]]*Tabla3[[#This Row],[% PRODUCTO]]," ")</f>
        <v>4.5555599999999998</v>
      </c>
      <c r="O488" s="61"/>
      <c r="P488" s="55">
        <f>IFERROR(Tabla3[[#This Row],[OCULTAR2]]-Tabla3[[#This Row],[OCULTAR2]]*Tabla3[[#This Row],[% LÍNEA]]," ")</f>
        <v>4.5555599999999998</v>
      </c>
      <c r="Q488" s="56">
        <f>IFERROR(Tabla3[[#This Row],[% PRODUCTO]]+Tabla3[[#This Row],[% LÍNEA]]," ")</f>
        <v>0</v>
      </c>
      <c r="R488" s="60">
        <f>Tabla3[[#This Row],[OCULTAR3]]</f>
        <v>4.5555599999999998</v>
      </c>
      <c r="S488" s="60">
        <f>Tabla3[[#This Row],[PRECIO SIN %]]-Tabla3[[#This Row],[PRECIO SIN %]]*10%</f>
        <v>4.1000040000000002</v>
      </c>
      <c r="T488" s="80">
        <f>(Tabla3[[#This Row],[PRECIO CON DESCT.]]-(Tabla3[[#This Row],[PRECIO CON DESCT.]]*$T$6))</f>
        <v>2.58300252</v>
      </c>
      <c r="U488" s="96"/>
      <c r="V488" s="94">
        <f>Tabla3[[#This Row],[PRECIO %      en $]]*Tabla3[[#This Row],[PEDIDO ]]</f>
        <v>0</v>
      </c>
      <c r="W488" s="57">
        <f>Tabla3[[#This Row],[PRECIO CON DESCT.]]*Tabla3[[#This Row],[PEDIDO ]]</f>
        <v>0</v>
      </c>
      <c r="X488" s="58">
        <f>Tabla3[[#This Row],[PRECIO SIN %]]*Tabla3[[#This Row],[PEDIDO ]]</f>
        <v>0</v>
      </c>
      <c r="Y488" s="28"/>
      <c r="Z488" s="28"/>
      <c r="AA488" s="28"/>
      <c r="AB488" s="28"/>
      <c r="AC488" s="28"/>
      <c r="AD488" s="28"/>
      <c r="AE488" s="28"/>
      <c r="AF488" s="28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13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20"/>
    </row>
    <row r="489" spans="1:153" s="3" customFormat="1" ht="34.5" x14ac:dyDescent="0.4">
      <c r="A489" s="124">
        <v>730170649258</v>
      </c>
      <c r="B489" s="51" t="s">
        <v>148</v>
      </c>
      <c r="C489" s="51" t="s">
        <v>72</v>
      </c>
      <c r="D4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9" s="118" t="s">
        <v>1002</v>
      </c>
      <c r="F489" s="75" t="s">
        <v>537</v>
      </c>
      <c r="G4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9" s="77">
        <v>58</v>
      </c>
      <c r="J489" s="52">
        <v>4.6666699999999999</v>
      </c>
      <c r="K489" s="53">
        <f>Tabla3[[#This Row],[PRECIOS]]-Tabla3[[#This Row],[PRECIOS]]*10%</f>
        <v>4.2000029999999997</v>
      </c>
      <c r="L489" s="101"/>
      <c r="M489" s="54"/>
      <c r="N489" s="55">
        <f>IFERROR(Tabla3[[#This Row],[PRECIOS]]-Tabla3[[#This Row],[PRECIOS]]*Tabla3[[#This Row],[% PRODUCTO]]," ")</f>
        <v>4.6666699999999999</v>
      </c>
      <c r="O489" s="54"/>
      <c r="P489" s="55">
        <f>IFERROR(Tabla3[[#This Row],[OCULTAR2]]-Tabla3[[#This Row],[OCULTAR2]]*Tabla3[[#This Row],[% LÍNEA]]," ")</f>
        <v>4.6666699999999999</v>
      </c>
      <c r="Q489" s="56">
        <f>IFERROR(Tabla3[[#This Row],[% PRODUCTO]]+Tabla3[[#This Row],[% LÍNEA]]," ")</f>
        <v>0</v>
      </c>
      <c r="R489" s="53">
        <f>Tabla3[[#This Row],[OCULTAR3]]</f>
        <v>4.6666699999999999</v>
      </c>
      <c r="S489" s="53">
        <f>Tabla3[[#This Row],[PRECIO SIN %]]-Tabla3[[#This Row],[PRECIO SIN %]]*10%</f>
        <v>4.2000029999999997</v>
      </c>
      <c r="T489" s="80">
        <f>(Tabla3[[#This Row],[PRECIO CON DESCT.]]-(Tabla3[[#This Row],[PRECIO CON DESCT.]]*$T$6))</f>
        <v>2.64600189</v>
      </c>
      <c r="U489" s="96"/>
      <c r="V489" s="94">
        <f>Tabla3[[#This Row],[PRECIO %      en $]]*Tabla3[[#This Row],[PEDIDO ]]</f>
        <v>0</v>
      </c>
      <c r="W489" s="57">
        <f>Tabla3[[#This Row],[PRECIO CON DESCT.]]*Tabla3[[#This Row],[PEDIDO ]]</f>
        <v>0</v>
      </c>
      <c r="X489" s="58">
        <f>Tabla3[[#This Row],[PRECIO SIN %]]*Tabla3[[#This Row],[PEDIDO ]]</f>
        <v>0</v>
      </c>
      <c r="Y489" s="28"/>
      <c r="Z489" s="28"/>
      <c r="AA489" s="28"/>
      <c r="AB489" s="28"/>
      <c r="AC489" s="28"/>
      <c r="AD489" s="28"/>
      <c r="AE489" s="28"/>
      <c r="AF489" s="28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13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20"/>
    </row>
    <row r="490" spans="1:153" s="3" customFormat="1" ht="34.5" x14ac:dyDescent="0.4">
      <c r="A490" s="125">
        <v>8904324102872</v>
      </c>
      <c r="B490" s="59" t="s">
        <v>148</v>
      </c>
      <c r="C490" s="59" t="s">
        <v>92</v>
      </c>
      <c r="D4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90" s="119" t="s">
        <v>1003</v>
      </c>
      <c r="F490" s="76" t="s">
        <v>537</v>
      </c>
      <c r="G4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90" s="78">
        <v>1043</v>
      </c>
      <c r="J490" s="52">
        <v>2.5333299999999999</v>
      </c>
      <c r="K490" s="60">
        <f>Tabla3[[#This Row],[PRECIOS]]-Tabla3[[#This Row],[PRECIOS]]*10%</f>
        <v>2.2799969999999998</v>
      </c>
      <c r="L490" s="101"/>
      <c r="M490" s="61"/>
      <c r="N490" s="55">
        <f>IFERROR(Tabla3[[#This Row],[PRECIOS]]-Tabla3[[#This Row],[PRECIOS]]*Tabla3[[#This Row],[% PRODUCTO]]," ")</f>
        <v>2.5333299999999999</v>
      </c>
      <c r="O490" s="61"/>
      <c r="P490" s="55">
        <f>IFERROR(Tabla3[[#This Row],[OCULTAR2]]-Tabla3[[#This Row],[OCULTAR2]]*Tabla3[[#This Row],[% LÍNEA]]," ")</f>
        <v>2.5333299999999999</v>
      </c>
      <c r="Q490" s="56">
        <f>IFERROR(Tabla3[[#This Row],[% PRODUCTO]]+Tabla3[[#This Row],[% LÍNEA]]," ")</f>
        <v>0</v>
      </c>
      <c r="R490" s="60">
        <f>Tabla3[[#This Row],[OCULTAR3]]</f>
        <v>2.5333299999999999</v>
      </c>
      <c r="S490" s="60">
        <f>Tabla3[[#This Row],[PRECIO SIN %]]-Tabla3[[#This Row],[PRECIO SIN %]]*10%</f>
        <v>2.2799969999999998</v>
      </c>
      <c r="T490" s="80">
        <f>(Tabla3[[#This Row],[PRECIO CON DESCT.]]-(Tabla3[[#This Row],[PRECIO CON DESCT.]]*$T$6))</f>
        <v>1.4363981099999998</v>
      </c>
      <c r="U490" s="96"/>
      <c r="V490" s="94">
        <f>Tabla3[[#This Row],[PRECIO %      en $]]*Tabla3[[#This Row],[PEDIDO ]]</f>
        <v>0</v>
      </c>
      <c r="W490" s="57">
        <f>Tabla3[[#This Row],[PRECIO CON DESCT.]]*Tabla3[[#This Row],[PEDIDO ]]</f>
        <v>0</v>
      </c>
      <c r="X490" s="58">
        <f>Tabla3[[#This Row],[PRECIO SIN %]]*Tabla3[[#This Row],[PEDIDO ]]</f>
        <v>0</v>
      </c>
      <c r="Y490" s="28"/>
      <c r="Z490" s="28"/>
      <c r="AA490" s="28"/>
      <c r="AB490" s="28"/>
      <c r="AC490" s="28"/>
      <c r="AD490" s="28"/>
      <c r="AE490" s="28"/>
      <c r="AF490" s="28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13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20"/>
    </row>
    <row r="491" spans="1:153" s="3" customFormat="1" ht="34.5" x14ac:dyDescent="0.4">
      <c r="A491" s="124">
        <v>7501303010701</v>
      </c>
      <c r="B491" s="51" t="s">
        <v>148</v>
      </c>
      <c r="C491" s="51" t="s">
        <v>167</v>
      </c>
      <c r="D4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91" s="118" t="s">
        <v>1004</v>
      </c>
      <c r="F491" s="75" t="s">
        <v>537</v>
      </c>
      <c r="G4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91" s="77">
        <v>1</v>
      </c>
      <c r="J491" s="52">
        <v>13.55556</v>
      </c>
      <c r="K491" s="53">
        <f>Tabla3[[#This Row],[PRECIOS]]-Tabla3[[#This Row],[PRECIOS]]*10%</f>
        <v>12.200004</v>
      </c>
      <c r="L491" s="101"/>
      <c r="M491" s="54"/>
      <c r="N491" s="55">
        <f>IFERROR(Tabla3[[#This Row],[PRECIOS]]-Tabla3[[#This Row],[PRECIOS]]*Tabla3[[#This Row],[% PRODUCTO]]," ")</f>
        <v>13.55556</v>
      </c>
      <c r="O491" s="54"/>
      <c r="P491" s="55">
        <f>IFERROR(Tabla3[[#This Row],[OCULTAR2]]-Tabla3[[#This Row],[OCULTAR2]]*Tabla3[[#This Row],[% LÍNEA]]," ")</f>
        <v>13.55556</v>
      </c>
      <c r="Q491" s="56">
        <f>IFERROR(Tabla3[[#This Row],[% PRODUCTO]]+Tabla3[[#This Row],[% LÍNEA]]," ")</f>
        <v>0</v>
      </c>
      <c r="R491" s="53">
        <f>Tabla3[[#This Row],[OCULTAR3]]</f>
        <v>13.55556</v>
      </c>
      <c r="S491" s="53">
        <f>Tabla3[[#This Row],[PRECIO SIN %]]-Tabla3[[#This Row],[PRECIO SIN %]]*10%</f>
        <v>12.200004</v>
      </c>
      <c r="T491" s="80">
        <f>(Tabla3[[#This Row],[PRECIO CON DESCT.]]-(Tabla3[[#This Row],[PRECIO CON DESCT.]]*$T$6))</f>
        <v>7.6860025199999997</v>
      </c>
      <c r="U491" s="96"/>
      <c r="V491" s="94">
        <f>Tabla3[[#This Row],[PRECIO %      en $]]*Tabla3[[#This Row],[PEDIDO ]]</f>
        <v>0</v>
      </c>
      <c r="W491" s="57">
        <f>Tabla3[[#This Row],[PRECIO CON DESCT.]]*Tabla3[[#This Row],[PEDIDO ]]</f>
        <v>0</v>
      </c>
      <c r="X491" s="58">
        <f>Tabla3[[#This Row],[PRECIO SIN %]]*Tabla3[[#This Row],[PEDIDO ]]</f>
        <v>0</v>
      </c>
      <c r="Y491" s="28"/>
      <c r="Z491" s="28"/>
      <c r="AA491" s="28"/>
      <c r="AB491" s="28"/>
      <c r="AC491" s="28"/>
      <c r="AD491" s="28"/>
      <c r="AE491" s="28"/>
      <c r="AF491" s="28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20"/>
    </row>
    <row r="492" spans="1:153" s="3" customFormat="1" ht="34.5" x14ac:dyDescent="0.4">
      <c r="A492" s="125">
        <v>7598578000117</v>
      </c>
      <c r="B492" s="59" t="s">
        <v>148</v>
      </c>
      <c r="C492" s="59" t="s">
        <v>159</v>
      </c>
      <c r="D4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92" s="119" t="s">
        <v>1005</v>
      </c>
      <c r="F492" s="76" t="s">
        <v>537</v>
      </c>
      <c r="G4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92" s="78">
        <v>502</v>
      </c>
      <c r="J492" s="52">
        <v>5.5555599999999998</v>
      </c>
      <c r="K492" s="60">
        <f>Tabla3[[#This Row],[PRECIOS]]-Tabla3[[#This Row],[PRECIOS]]*10%</f>
        <v>5.0000039999999997</v>
      </c>
      <c r="L492" s="101"/>
      <c r="M492" s="61"/>
      <c r="N492" s="55">
        <f>IFERROR(Tabla3[[#This Row],[PRECIOS]]-Tabla3[[#This Row],[PRECIOS]]*Tabla3[[#This Row],[% PRODUCTO]]," ")</f>
        <v>5.5555599999999998</v>
      </c>
      <c r="O492" s="61"/>
      <c r="P492" s="55">
        <f>IFERROR(Tabla3[[#This Row],[OCULTAR2]]-Tabla3[[#This Row],[OCULTAR2]]*Tabla3[[#This Row],[% LÍNEA]]," ")</f>
        <v>5.5555599999999998</v>
      </c>
      <c r="Q492" s="56">
        <f>IFERROR(Tabla3[[#This Row],[% PRODUCTO]]+Tabla3[[#This Row],[% LÍNEA]]," ")</f>
        <v>0</v>
      </c>
      <c r="R492" s="60">
        <f>Tabla3[[#This Row],[OCULTAR3]]</f>
        <v>5.5555599999999998</v>
      </c>
      <c r="S492" s="60">
        <f>Tabla3[[#This Row],[PRECIO SIN %]]-Tabla3[[#This Row],[PRECIO SIN %]]*10%</f>
        <v>5.0000039999999997</v>
      </c>
      <c r="T492" s="80">
        <f>(Tabla3[[#This Row],[PRECIO CON DESCT.]]-(Tabla3[[#This Row],[PRECIO CON DESCT.]]*$T$6))</f>
        <v>3.1500025200000001</v>
      </c>
      <c r="U492" s="96"/>
      <c r="V492" s="94">
        <f>Tabla3[[#This Row],[PRECIO %      en $]]*Tabla3[[#This Row],[PEDIDO ]]</f>
        <v>0</v>
      </c>
      <c r="W492" s="57">
        <f>Tabla3[[#This Row],[PRECIO CON DESCT.]]*Tabla3[[#This Row],[PEDIDO ]]</f>
        <v>0</v>
      </c>
      <c r="X492" s="58">
        <f>Tabla3[[#This Row],[PRECIO SIN %]]*Tabla3[[#This Row],[PEDIDO ]]</f>
        <v>0</v>
      </c>
      <c r="Y492" s="28"/>
      <c r="Z492" s="28"/>
      <c r="AA492" s="28"/>
      <c r="AB492" s="28"/>
      <c r="AC492" s="28"/>
      <c r="AD492" s="28"/>
      <c r="AE492" s="28"/>
      <c r="AF492" s="28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13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20"/>
    </row>
    <row r="493" spans="1:153" s="3" customFormat="1" ht="34.5" x14ac:dyDescent="0.4">
      <c r="A493" s="124">
        <v>7598176001097</v>
      </c>
      <c r="B493" s="51" t="s">
        <v>148</v>
      </c>
      <c r="C493" s="51" t="s">
        <v>168</v>
      </c>
      <c r="D4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93" s="118" t="s">
        <v>1006</v>
      </c>
      <c r="F493" s="75" t="s">
        <v>537</v>
      </c>
      <c r="G4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93" s="77">
        <v>576</v>
      </c>
      <c r="J493" s="52">
        <v>4.3333300000000001</v>
      </c>
      <c r="K493" s="53">
        <f>Tabla3[[#This Row],[PRECIOS]]-Tabla3[[#This Row],[PRECIOS]]*10%</f>
        <v>3.8999969999999999</v>
      </c>
      <c r="L493" s="101"/>
      <c r="M493" s="54"/>
      <c r="N493" s="55">
        <f>IFERROR(Tabla3[[#This Row],[PRECIOS]]-Tabla3[[#This Row],[PRECIOS]]*Tabla3[[#This Row],[% PRODUCTO]]," ")</f>
        <v>4.3333300000000001</v>
      </c>
      <c r="O493" s="54"/>
      <c r="P493" s="55">
        <f>IFERROR(Tabla3[[#This Row],[OCULTAR2]]-Tabla3[[#This Row],[OCULTAR2]]*Tabla3[[#This Row],[% LÍNEA]]," ")</f>
        <v>4.3333300000000001</v>
      </c>
      <c r="Q493" s="56">
        <f>IFERROR(Tabla3[[#This Row],[% PRODUCTO]]+Tabla3[[#This Row],[% LÍNEA]]," ")</f>
        <v>0</v>
      </c>
      <c r="R493" s="53">
        <f>Tabla3[[#This Row],[OCULTAR3]]</f>
        <v>4.3333300000000001</v>
      </c>
      <c r="S493" s="53">
        <f>Tabla3[[#This Row],[PRECIO SIN %]]-Tabla3[[#This Row],[PRECIO SIN %]]*10%</f>
        <v>3.8999969999999999</v>
      </c>
      <c r="T493" s="80">
        <f>(Tabla3[[#This Row],[PRECIO CON DESCT.]]-(Tabla3[[#This Row],[PRECIO CON DESCT.]]*$T$6))</f>
        <v>2.4569981099999998</v>
      </c>
      <c r="U493" s="96"/>
      <c r="V493" s="94">
        <f>Tabla3[[#This Row],[PRECIO %      en $]]*Tabla3[[#This Row],[PEDIDO ]]</f>
        <v>0</v>
      </c>
      <c r="W493" s="57">
        <f>Tabla3[[#This Row],[PRECIO CON DESCT.]]*Tabla3[[#This Row],[PEDIDO ]]</f>
        <v>0</v>
      </c>
      <c r="X493" s="58">
        <f>Tabla3[[#This Row],[PRECIO SIN %]]*Tabla3[[#This Row],[PEDIDO ]]</f>
        <v>0</v>
      </c>
      <c r="Y493" s="28"/>
      <c r="Z493" s="28"/>
      <c r="AA493" s="28"/>
      <c r="AB493" s="28"/>
      <c r="AC493" s="28"/>
      <c r="AD493" s="28"/>
      <c r="AE493" s="28"/>
      <c r="AF493" s="28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13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20"/>
    </row>
    <row r="494" spans="1:153" s="3" customFormat="1" ht="34.5" x14ac:dyDescent="0.4">
      <c r="A494" s="125">
        <v>7703712012110</v>
      </c>
      <c r="B494" s="59" t="s">
        <v>148</v>
      </c>
      <c r="C494" s="59" t="s">
        <v>169</v>
      </c>
      <c r="D4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94" s="119" t="s">
        <v>1007</v>
      </c>
      <c r="F494" s="76" t="s">
        <v>537</v>
      </c>
      <c r="G4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94" s="78">
        <v>38</v>
      </c>
      <c r="J494" s="52">
        <v>20.744440000000001</v>
      </c>
      <c r="K494" s="60">
        <f>Tabla3[[#This Row],[PRECIOS]]-Tabla3[[#This Row],[PRECIOS]]*10%</f>
        <v>18.669996000000001</v>
      </c>
      <c r="L494" s="101"/>
      <c r="M494" s="61"/>
      <c r="N494" s="55">
        <f>IFERROR(Tabla3[[#This Row],[PRECIOS]]-Tabla3[[#This Row],[PRECIOS]]*Tabla3[[#This Row],[% PRODUCTO]]," ")</f>
        <v>20.744440000000001</v>
      </c>
      <c r="O494" s="61"/>
      <c r="P494" s="55">
        <f>IFERROR(Tabla3[[#This Row],[OCULTAR2]]-Tabla3[[#This Row],[OCULTAR2]]*Tabla3[[#This Row],[% LÍNEA]]," ")</f>
        <v>20.744440000000001</v>
      </c>
      <c r="Q494" s="56">
        <f>IFERROR(Tabla3[[#This Row],[% PRODUCTO]]+Tabla3[[#This Row],[% LÍNEA]]," ")</f>
        <v>0</v>
      </c>
      <c r="R494" s="60">
        <f>Tabla3[[#This Row],[OCULTAR3]]</f>
        <v>20.744440000000001</v>
      </c>
      <c r="S494" s="60">
        <f>Tabla3[[#This Row],[PRECIO SIN %]]-Tabla3[[#This Row],[PRECIO SIN %]]*10%</f>
        <v>18.669996000000001</v>
      </c>
      <c r="T494" s="80">
        <f>(Tabla3[[#This Row],[PRECIO CON DESCT.]]-(Tabla3[[#This Row],[PRECIO CON DESCT.]]*$T$6))</f>
        <v>11.762097480000001</v>
      </c>
      <c r="U494" s="96"/>
      <c r="V494" s="94">
        <f>Tabla3[[#This Row],[PRECIO %      en $]]*Tabla3[[#This Row],[PEDIDO ]]</f>
        <v>0</v>
      </c>
      <c r="W494" s="57">
        <f>Tabla3[[#This Row],[PRECIO CON DESCT.]]*Tabla3[[#This Row],[PEDIDO ]]</f>
        <v>0</v>
      </c>
      <c r="X494" s="58">
        <f>Tabla3[[#This Row],[PRECIO SIN %]]*Tabla3[[#This Row],[PEDIDO ]]</f>
        <v>0</v>
      </c>
      <c r="Y494" s="28"/>
      <c r="Z494" s="28"/>
      <c r="AA494" s="28"/>
      <c r="AB494" s="28"/>
      <c r="AC494" s="28"/>
      <c r="AD494" s="28"/>
      <c r="AE494" s="28"/>
      <c r="AF494" s="28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13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20"/>
    </row>
    <row r="495" spans="1:153" s="3" customFormat="1" ht="34.5" x14ac:dyDescent="0.4">
      <c r="A495" s="124">
        <v>7703712012110</v>
      </c>
      <c r="B495" s="51" t="s">
        <v>148</v>
      </c>
      <c r="C495" s="51" t="s">
        <v>169</v>
      </c>
      <c r="D4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95" s="118" t="s">
        <v>1007</v>
      </c>
      <c r="F495" s="75" t="s">
        <v>537</v>
      </c>
      <c r="G4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95" s="77">
        <v>15</v>
      </c>
      <c r="J495" s="52">
        <v>20.744440000000001</v>
      </c>
      <c r="K495" s="53">
        <f>Tabla3[[#This Row],[PRECIOS]]-Tabla3[[#This Row],[PRECIOS]]*10%</f>
        <v>18.669996000000001</v>
      </c>
      <c r="L495" s="101"/>
      <c r="M495" s="54"/>
      <c r="N495" s="55">
        <f>IFERROR(Tabla3[[#This Row],[PRECIOS]]-Tabla3[[#This Row],[PRECIOS]]*Tabla3[[#This Row],[% PRODUCTO]]," ")</f>
        <v>20.744440000000001</v>
      </c>
      <c r="O495" s="54"/>
      <c r="P495" s="55">
        <f>IFERROR(Tabla3[[#This Row],[OCULTAR2]]-Tabla3[[#This Row],[OCULTAR2]]*Tabla3[[#This Row],[% LÍNEA]]," ")</f>
        <v>20.744440000000001</v>
      </c>
      <c r="Q495" s="56">
        <f>IFERROR(Tabla3[[#This Row],[% PRODUCTO]]+Tabla3[[#This Row],[% LÍNEA]]," ")</f>
        <v>0</v>
      </c>
      <c r="R495" s="53">
        <f>Tabla3[[#This Row],[OCULTAR3]]</f>
        <v>20.744440000000001</v>
      </c>
      <c r="S495" s="53">
        <f>Tabla3[[#This Row],[PRECIO SIN %]]-Tabla3[[#This Row],[PRECIO SIN %]]*10%</f>
        <v>18.669996000000001</v>
      </c>
      <c r="T495" s="80">
        <f>(Tabla3[[#This Row],[PRECIO CON DESCT.]]-(Tabla3[[#This Row],[PRECIO CON DESCT.]]*$T$6))</f>
        <v>11.762097480000001</v>
      </c>
      <c r="U495" s="96"/>
      <c r="V495" s="94">
        <f>Tabla3[[#This Row],[PRECIO %      en $]]*Tabla3[[#This Row],[PEDIDO ]]</f>
        <v>0</v>
      </c>
      <c r="W495" s="57">
        <f>Tabla3[[#This Row],[PRECIO CON DESCT.]]*Tabla3[[#This Row],[PEDIDO ]]</f>
        <v>0</v>
      </c>
      <c r="X495" s="58">
        <f>Tabla3[[#This Row],[PRECIO SIN %]]*Tabla3[[#This Row],[PEDIDO ]]</f>
        <v>0</v>
      </c>
      <c r="Y495" s="28"/>
      <c r="Z495" s="28"/>
      <c r="AA495" s="28"/>
      <c r="AB495" s="28"/>
      <c r="AC495" s="28"/>
      <c r="AD495" s="28"/>
      <c r="AE495" s="28"/>
      <c r="AF495" s="28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13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20"/>
    </row>
    <row r="496" spans="1:153" s="3" customFormat="1" ht="34.5" x14ac:dyDescent="0.4">
      <c r="A496" s="125">
        <v>736372692160</v>
      </c>
      <c r="B496" s="59" t="s">
        <v>148</v>
      </c>
      <c r="C496" s="59" t="s">
        <v>150</v>
      </c>
      <c r="D4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96" s="119" t="s">
        <v>1008</v>
      </c>
      <c r="F496" s="76" t="s">
        <v>537</v>
      </c>
      <c r="G4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4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496" s="78">
        <v>310</v>
      </c>
      <c r="J496" s="52">
        <v>3.61111</v>
      </c>
      <c r="K496" s="60">
        <f>Tabla3[[#This Row],[PRECIOS]]-Tabla3[[#This Row],[PRECIOS]]*10%</f>
        <v>3.2499989999999999</v>
      </c>
      <c r="L496" s="101"/>
      <c r="M496" s="61"/>
      <c r="N496" s="55">
        <f>IFERROR(Tabla3[[#This Row],[PRECIOS]]-Tabla3[[#This Row],[PRECIOS]]*Tabla3[[#This Row],[% PRODUCTO]]," ")</f>
        <v>3.61111</v>
      </c>
      <c r="O496" s="61">
        <v>0.05</v>
      </c>
      <c r="P496" s="55">
        <f>IFERROR(Tabla3[[#This Row],[OCULTAR2]]-Tabla3[[#This Row],[OCULTAR2]]*Tabla3[[#This Row],[% LÍNEA]]," ")</f>
        <v>3.4305545</v>
      </c>
      <c r="Q496" s="56">
        <f>IFERROR(Tabla3[[#This Row],[% PRODUCTO]]+Tabla3[[#This Row],[% LÍNEA]]," ")</f>
        <v>0.05</v>
      </c>
      <c r="R496" s="60">
        <f>Tabla3[[#This Row],[OCULTAR3]]</f>
        <v>3.4305545</v>
      </c>
      <c r="S496" s="60">
        <f>Tabla3[[#This Row],[PRECIO SIN %]]-Tabla3[[#This Row],[PRECIO SIN %]]*10%</f>
        <v>3.0874990499999999</v>
      </c>
      <c r="T496" s="80">
        <f>(Tabla3[[#This Row],[PRECIO CON DESCT.]]-(Tabla3[[#This Row],[PRECIO CON DESCT.]]*$T$6))</f>
        <v>1.9451244015</v>
      </c>
      <c r="U496" s="96"/>
      <c r="V496" s="94">
        <f>Tabla3[[#This Row],[PRECIO %      en $]]*Tabla3[[#This Row],[PEDIDO ]]</f>
        <v>0</v>
      </c>
      <c r="W496" s="57">
        <f>Tabla3[[#This Row],[PRECIO CON DESCT.]]*Tabla3[[#This Row],[PEDIDO ]]</f>
        <v>0</v>
      </c>
      <c r="X496" s="58">
        <f>Tabla3[[#This Row],[PRECIO SIN %]]*Tabla3[[#This Row],[PEDIDO ]]</f>
        <v>0</v>
      </c>
      <c r="Y496" s="28"/>
      <c r="Z496" s="28"/>
      <c r="AA496" s="28"/>
      <c r="AB496" s="28"/>
      <c r="AC496" s="28"/>
      <c r="AD496" s="28"/>
      <c r="AE496" s="28"/>
      <c r="AF496" s="28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20"/>
    </row>
    <row r="497" spans="1:153" s="3" customFormat="1" ht="34.5" x14ac:dyDescent="0.4">
      <c r="A497" s="124">
        <v>8904324104579</v>
      </c>
      <c r="B497" s="51" t="s">
        <v>148</v>
      </c>
      <c r="C497" s="51" t="s">
        <v>170</v>
      </c>
      <c r="D4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97" s="118" t="s">
        <v>1009</v>
      </c>
      <c r="F497" s="75" t="s">
        <v>537</v>
      </c>
      <c r="G4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97" s="77">
        <v>185</v>
      </c>
      <c r="J497" s="52">
        <v>1.9111100000000001</v>
      </c>
      <c r="K497" s="53">
        <f>Tabla3[[#This Row],[PRECIOS]]-Tabla3[[#This Row],[PRECIOS]]*10%</f>
        <v>1.7199990000000001</v>
      </c>
      <c r="L497" s="101"/>
      <c r="M497" s="54"/>
      <c r="N497" s="55">
        <f>IFERROR(Tabla3[[#This Row],[PRECIOS]]-Tabla3[[#This Row],[PRECIOS]]*Tabla3[[#This Row],[% PRODUCTO]]," ")</f>
        <v>1.9111100000000001</v>
      </c>
      <c r="O497" s="54"/>
      <c r="P497" s="55">
        <f>IFERROR(Tabla3[[#This Row],[OCULTAR2]]-Tabla3[[#This Row],[OCULTAR2]]*Tabla3[[#This Row],[% LÍNEA]]," ")</f>
        <v>1.9111100000000001</v>
      </c>
      <c r="Q497" s="56">
        <f>IFERROR(Tabla3[[#This Row],[% PRODUCTO]]+Tabla3[[#This Row],[% LÍNEA]]," ")</f>
        <v>0</v>
      </c>
      <c r="R497" s="53">
        <f>Tabla3[[#This Row],[OCULTAR3]]</f>
        <v>1.9111100000000001</v>
      </c>
      <c r="S497" s="53">
        <f>Tabla3[[#This Row],[PRECIO SIN %]]-Tabla3[[#This Row],[PRECIO SIN %]]*10%</f>
        <v>1.7199990000000001</v>
      </c>
      <c r="T497" s="80">
        <f>(Tabla3[[#This Row],[PRECIO CON DESCT.]]-(Tabla3[[#This Row],[PRECIO CON DESCT.]]*$T$6))</f>
        <v>1.08359937</v>
      </c>
      <c r="U497" s="96"/>
      <c r="V497" s="94">
        <f>Tabla3[[#This Row],[PRECIO %      en $]]*Tabla3[[#This Row],[PEDIDO ]]</f>
        <v>0</v>
      </c>
      <c r="W497" s="57">
        <f>Tabla3[[#This Row],[PRECIO CON DESCT.]]*Tabla3[[#This Row],[PEDIDO ]]</f>
        <v>0</v>
      </c>
      <c r="X497" s="58">
        <f>Tabla3[[#This Row],[PRECIO SIN %]]*Tabla3[[#This Row],[PEDIDO ]]</f>
        <v>0</v>
      </c>
      <c r="Y497" s="28"/>
      <c r="Z497" s="28"/>
      <c r="AA497" s="28"/>
      <c r="AB497" s="28"/>
      <c r="AC497" s="28"/>
      <c r="AD497" s="28"/>
      <c r="AE497" s="28"/>
      <c r="AF497" s="28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20"/>
    </row>
    <row r="498" spans="1:153" s="3" customFormat="1" ht="34.5" x14ac:dyDescent="0.4">
      <c r="A498" s="125">
        <v>8904464203842</v>
      </c>
      <c r="B498" s="59" t="s">
        <v>148</v>
      </c>
      <c r="C498" s="59" t="s">
        <v>120</v>
      </c>
      <c r="D4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98" s="119" t="s">
        <v>1010</v>
      </c>
      <c r="F498" s="76" t="s">
        <v>537</v>
      </c>
      <c r="G4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98" s="78">
        <v>586</v>
      </c>
      <c r="J498" s="52">
        <v>2.2222200000000001</v>
      </c>
      <c r="K498" s="60">
        <f>Tabla3[[#This Row],[PRECIOS]]-Tabla3[[#This Row],[PRECIOS]]*10%</f>
        <v>1.9999980000000002</v>
      </c>
      <c r="L498" s="101"/>
      <c r="M498" s="61"/>
      <c r="N498" s="55">
        <f>IFERROR(Tabla3[[#This Row],[PRECIOS]]-Tabla3[[#This Row],[PRECIOS]]*Tabla3[[#This Row],[% PRODUCTO]]," ")</f>
        <v>2.2222200000000001</v>
      </c>
      <c r="O498" s="61"/>
      <c r="P498" s="55">
        <f>IFERROR(Tabla3[[#This Row],[OCULTAR2]]-Tabla3[[#This Row],[OCULTAR2]]*Tabla3[[#This Row],[% LÍNEA]]," ")</f>
        <v>2.2222200000000001</v>
      </c>
      <c r="Q498" s="56">
        <f>IFERROR(Tabla3[[#This Row],[% PRODUCTO]]+Tabla3[[#This Row],[% LÍNEA]]," ")</f>
        <v>0</v>
      </c>
      <c r="R498" s="60">
        <f>Tabla3[[#This Row],[OCULTAR3]]</f>
        <v>2.2222200000000001</v>
      </c>
      <c r="S498" s="60">
        <f>Tabla3[[#This Row],[PRECIO SIN %]]-Tabla3[[#This Row],[PRECIO SIN %]]*10%</f>
        <v>1.9999980000000002</v>
      </c>
      <c r="T498" s="80">
        <f>(Tabla3[[#This Row],[PRECIO CON DESCT.]]-(Tabla3[[#This Row],[PRECIO CON DESCT.]]*$T$6))</f>
        <v>1.2599987400000001</v>
      </c>
      <c r="U498" s="96"/>
      <c r="V498" s="94">
        <f>Tabla3[[#This Row],[PRECIO %      en $]]*Tabla3[[#This Row],[PEDIDO ]]</f>
        <v>0</v>
      </c>
      <c r="W498" s="57">
        <f>Tabla3[[#This Row],[PRECIO CON DESCT.]]*Tabla3[[#This Row],[PEDIDO ]]</f>
        <v>0</v>
      </c>
      <c r="X498" s="58">
        <f>Tabla3[[#This Row],[PRECIO SIN %]]*Tabla3[[#This Row],[PEDIDO ]]</f>
        <v>0</v>
      </c>
      <c r="Y498" s="28"/>
      <c r="Z498" s="28"/>
      <c r="AA498" s="28"/>
      <c r="AB498" s="28"/>
      <c r="AC498" s="28"/>
      <c r="AD498" s="28"/>
      <c r="AE498" s="28"/>
      <c r="AF498" s="28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20"/>
    </row>
    <row r="499" spans="1:153" s="3" customFormat="1" ht="34.5" x14ac:dyDescent="0.4">
      <c r="A499" s="124">
        <v>7592782000130</v>
      </c>
      <c r="B499" s="51" t="s">
        <v>148</v>
      </c>
      <c r="C499" s="51" t="s">
        <v>91</v>
      </c>
      <c r="D4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99" s="118" t="s">
        <v>1011</v>
      </c>
      <c r="F499" s="75" t="s">
        <v>537</v>
      </c>
      <c r="G4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99" s="77">
        <v>117</v>
      </c>
      <c r="J499" s="52">
        <v>5.2333299999999996</v>
      </c>
      <c r="K499" s="53">
        <f>Tabla3[[#This Row],[PRECIOS]]-Tabla3[[#This Row],[PRECIOS]]*10%</f>
        <v>4.7099969999999995</v>
      </c>
      <c r="L499" s="101"/>
      <c r="M499" s="54"/>
      <c r="N499" s="55">
        <f>IFERROR(Tabla3[[#This Row],[PRECIOS]]-Tabla3[[#This Row],[PRECIOS]]*Tabla3[[#This Row],[% PRODUCTO]]," ")</f>
        <v>5.2333299999999996</v>
      </c>
      <c r="O499" s="54"/>
      <c r="P499" s="55">
        <f>IFERROR(Tabla3[[#This Row],[OCULTAR2]]-Tabla3[[#This Row],[OCULTAR2]]*Tabla3[[#This Row],[% LÍNEA]]," ")</f>
        <v>5.2333299999999996</v>
      </c>
      <c r="Q499" s="56">
        <f>IFERROR(Tabla3[[#This Row],[% PRODUCTO]]+Tabla3[[#This Row],[% LÍNEA]]," ")</f>
        <v>0</v>
      </c>
      <c r="R499" s="53">
        <f>Tabla3[[#This Row],[OCULTAR3]]</f>
        <v>5.2333299999999996</v>
      </c>
      <c r="S499" s="53">
        <f>Tabla3[[#This Row],[PRECIO SIN %]]-Tabla3[[#This Row],[PRECIO SIN %]]*10%</f>
        <v>4.7099969999999995</v>
      </c>
      <c r="T499" s="80">
        <f>(Tabla3[[#This Row],[PRECIO CON DESCT.]]-(Tabla3[[#This Row],[PRECIO CON DESCT.]]*$T$6))</f>
        <v>2.9672981099999998</v>
      </c>
      <c r="U499" s="96"/>
      <c r="V499" s="94">
        <f>Tabla3[[#This Row],[PRECIO %      en $]]*Tabla3[[#This Row],[PEDIDO ]]</f>
        <v>0</v>
      </c>
      <c r="W499" s="57">
        <f>Tabla3[[#This Row],[PRECIO CON DESCT.]]*Tabla3[[#This Row],[PEDIDO ]]</f>
        <v>0</v>
      </c>
      <c r="X499" s="58">
        <f>Tabla3[[#This Row],[PRECIO SIN %]]*Tabla3[[#This Row],[PEDIDO ]]</f>
        <v>0</v>
      </c>
      <c r="Y499" s="28"/>
      <c r="Z499" s="28"/>
      <c r="AA499" s="28"/>
      <c r="AB499" s="28"/>
      <c r="AC499" s="28"/>
      <c r="AD499" s="28"/>
      <c r="AE499" s="28"/>
      <c r="AF499" s="28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13"/>
      <c r="DV499" s="13"/>
      <c r="DW499" s="13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13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20"/>
    </row>
    <row r="500" spans="1:153" s="3" customFormat="1" ht="34.5" x14ac:dyDescent="0.4">
      <c r="A500" s="125">
        <v>7592782000307</v>
      </c>
      <c r="B500" s="59" t="s">
        <v>148</v>
      </c>
      <c r="C500" s="59" t="s">
        <v>91</v>
      </c>
      <c r="D5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00" s="119" t="s">
        <v>1012</v>
      </c>
      <c r="F500" s="76" t="s">
        <v>537</v>
      </c>
      <c r="G5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00" s="78">
        <v>114</v>
      </c>
      <c r="J500" s="52">
        <v>7.6</v>
      </c>
      <c r="K500" s="60">
        <f>Tabla3[[#This Row],[PRECIOS]]-Tabla3[[#This Row],[PRECIOS]]*10%</f>
        <v>6.84</v>
      </c>
      <c r="L500" s="101"/>
      <c r="M500" s="61"/>
      <c r="N500" s="55">
        <f>IFERROR(Tabla3[[#This Row],[PRECIOS]]-Tabla3[[#This Row],[PRECIOS]]*Tabla3[[#This Row],[% PRODUCTO]]," ")</f>
        <v>7.6</v>
      </c>
      <c r="O500" s="61"/>
      <c r="P500" s="55">
        <f>IFERROR(Tabla3[[#This Row],[OCULTAR2]]-Tabla3[[#This Row],[OCULTAR2]]*Tabla3[[#This Row],[% LÍNEA]]," ")</f>
        <v>7.6</v>
      </c>
      <c r="Q500" s="56">
        <f>IFERROR(Tabla3[[#This Row],[% PRODUCTO]]+Tabla3[[#This Row],[% LÍNEA]]," ")</f>
        <v>0</v>
      </c>
      <c r="R500" s="60">
        <f>Tabla3[[#This Row],[OCULTAR3]]</f>
        <v>7.6</v>
      </c>
      <c r="S500" s="60">
        <f>Tabla3[[#This Row],[PRECIO SIN %]]-Tabla3[[#This Row],[PRECIO SIN %]]*10%</f>
        <v>6.84</v>
      </c>
      <c r="T500" s="80">
        <f>(Tabla3[[#This Row],[PRECIO CON DESCT.]]-(Tabla3[[#This Row],[PRECIO CON DESCT.]]*$T$6))</f>
        <v>4.3092000000000006</v>
      </c>
      <c r="U500" s="96"/>
      <c r="V500" s="94">
        <f>Tabla3[[#This Row],[PRECIO %      en $]]*Tabla3[[#This Row],[PEDIDO ]]</f>
        <v>0</v>
      </c>
      <c r="W500" s="57">
        <f>Tabla3[[#This Row],[PRECIO CON DESCT.]]*Tabla3[[#This Row],[PEDIDO ]]</f>
        <v>0</v>
      </c>
      <c r="X500" s="58">
        <f>Tabla3[[#This Row],[PRECIO SIN %]]*Tabla3[[#This Row],[PEDIDO ]]</f>
        <v>0</v>
      </c>
      <c r="Y500" s="28"/>
      <c r="Z500" s="28"/>
      <c r="AA500" s="28"/>
      <c r="AB500" s="28"/>
      <c r="AC500" s="28"/>
      <c r="AD500" s="28"/>
      <c r="AE500" s="28"/>
      <c r="AF500" s="28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13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20"/>
    </row>
    <row r="501" spans="1:153" s="3" customFormat="1" ht="34.5" x14ac:dyDescent="0.4">
      <c r="A501" s="124">
        <v>7598578000520</v>
      </c>
      <c r="B501" s="51" t="s">
        <v>148</v>
      </c>
      <c r="C501" s="51" t="s">
        <v>159</v>
      </c>
      <c r="D5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01" s="118" t="s">
        <v>1013</v>
      </c>
      <c r="F501" s="75" t="s">
        <v>537</v>
      </c>
      <c r="G5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01" s="77">
        <v>67</v>
      </c>
      <c r="J501" s="52">
        <v>9.3333300000000001</v>
      </c>
      <c r="K501" s="53">
        <f>Tabla3[[#This Row],[PRECIOS]]-Tabla3[[#This Row],[PRECIOS]]*10%</f>
        <v>8.3999970000000008</v>
      </c>
      <c r="L501" s="101"/>
      <c r="M501" s="54"/>
      <c r="N501" s="55">
        <f>IFERROR(Tabla3[[#This Row],[PRECIOS]]-Tabla3[[#This Row],[PRECIOS]]*Tabla3[[#This Row],[% PRODUCTO]]," ")</f>
        <v>9.3333300000000001</v>
      </c>
      <c r="O501" s="54"/>
      <c r="P501" s="55">
        <f>IFERROR(Tabla3[[#This Row],[OCULTAR2]]-Tabla3[[#This Row],[OCULTAR2]]*Tabla3[[#This Row],[% LÍNEA]]," ")</f>
        <v>9.3333300000000001</v>
      </c>
      <c r="Q501" s="56">
        <f>IFERROR(Tabla3[[#This Row],[% PRODUCTO]]+Tabla3[[#This Row],[% LÍNEA]]," ")</f>
        <v>0</v>
      </c>
      <c r="R501" s="53">
        <f>Tabla3[[#This Row],[OCULTAR3]]</f>
        <v>9.3333300000000001</v>
      </c>
      <c r="S501" s="53">
        <f>Tabla3[[#This Row],[PRECIO SIN %]]-Tabla3[[#This Row],[PRECIO SIN %]]*10%</f>
        <v>8.3999970000000008</v>
      </c>
      <c r="T501" s="80">
        <f>(Tabla3[[#This Row],[PRECIO CON DESCT.]]-(Tabla3[[#This Row],[PRECIO CON DESCT.]]*$T$6))</f>
        <v>5.2919981100000006</v>
      </c>
      <c r="U501" s="96"/>
      <c r="V501" s="94">
        <f>Tabla3[[#This Row],[PRECIO %      en $]]*Tabla3[[#This Row],[PEDIDO ]]</f>
        <v>0</v>
      </c>
      <c r="W501" s="57">
        <f>Tabla3[[#This Row],[PRECIO CON DESCT.]]*Tabla3[[#This Row],[PEDIDO ]]</f>
        <v>0</v>
      </c>
      <c r="X501" s="58">
        <f>Tabla3[[#This Row],[PRECIO SIN %]]*Tabla3[[#This Row],[PEDIDO ]]</f>
        <v>0</v>
      </c>
      <c r="Y501" s="28"/>
      <c r="Z501" s="28"/>
      <c r="AA501" s="28"/>
      <c r="AB501" s="28"/>
      <c r="AC501" s="28"/>
      <c r="AD501" s="28"/>
      <c r="AE501" s="28"/>
      <c r="AF501" s="28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13"/>
      <c r="DV501" s="13"/>
      <c r="DW501" s="13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13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20"/>
    </row>
    <row r="502" spans="1:153" s="3" customFormat="1" ht="34.5" x14ac:dyDescent="0.4">
      <c r="A502" s="125">
        <v>7592601100454</v>
      </c>
      <c r="B502" s="59" t="s">
        <v>148</v>
      </c>
      <c r="C502" s="59" t="s">
        <v>98</v>
      </c>
      <c r="D5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502" s="119" t="s">
        <v>1014</v>
      </c>
      <c r="F502" s="76" t="s">
        <v>537</v>
      </c>
      <c r="G5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502" s="78">
        <v>39</v>
      </c>
      <c r="J502" s="52">
        <v>5.2777799999999999</v>
      </c>
      <c r="K502" s="60">
        <f>Tabla3[[#This Row],[PRECIOS]]-Tabla3[[#This Row],[PRECIOS]]*10%</f>
        <v>4.7500020000000003</v>
      </c>
      <c r="L502" s="101" t="s">
        <v>5327</v>
      </c>
      <c r="M502" s="61"/>
      <c r="N502" s="55">
        <f>IFERROR(Tabla3[[#This Row],[PRECIOS]]-Tabla3[[#This Row],[PRECIOS]]*Tabla3[[#This Row],[% PRODUCTO]]," ")</f>
        <v>5.2777799999999999</v>
      </c>
      <c r="O502" s="61"/>
      <c r="P502" s="55">
        <f>IFERROR(Tabla3[[#This Row],[OCULTAR2]]-Tabla3[[#This Row],[OCULTAR2]]*Tabla3[[#This Row],[% LÍNEA]]," ")</f>
        <v>5.2777799999999999</v>
      </c>
      <c r="Q502" s="56">
        <f>IFERROR(Tabla3[[#This Row],[% PRODUCTO]]+Tabla3[[#This Row],[% LÍNEA]]," ")</f>
        <v>0</v>
      </c>
      <c r="R502" s="60">
        <f>Tabla3[[#This Row],[OCULTAR3]]</f>
        <v>5.2777799999999999</v>
      </c>
      <c r="S502" s="60">
        <f>Tabla3[[#This Row],[PRECIO SIN %]]-Tabla3[[#This Row],[PRECIO SIN %]]*10%</f>
        <v>4.7500020000000003</v>
      </c>
      <c r="T502" s="80">
        <f>(Tabla3[[#This Row],[PRECIO CON DESCT.]]-(Tabla3[[#This Row],[PRECIO CON DESCT.]]*$T$6))</f>
        <v>2.9925012600000001</v>
      </c>
      <c r="U502" s="96"/>
      <c r="V502" s="94">
        <f>Tabla3[[#This Row],[PRECIO %      en $]]*Tabla3[[#This Row],[PEDIDO ]]</f>
        <v>0</v>
      </c>
      <c r="W502" s="57">
        <f>Tabla3[[#This Row],[PRECIO CON DESCT.]]*Tabla3[[#This Row],[PEDIDO ]]</f>
        <v>0</v>
      </c>
      <c r="X502" s="58">
        <f>Tabla3[[#This Row],[PRECIO SIN %]]*Tabla3[[#This Row],[PEDIDO ]]</f>
        <v>0</v>
      </c>
      <c r="Y502" s="28"/>
      <c r="Z502" s="28"/>
      <c r="AA502" s="28"/>
      <c r="AB502" s="28"/>
      <c r="AC502" s="28"/>
      <c r="AD502" s="28"/>
      <c r="AE502" s="28"/>
      <c r="AF502" s="28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13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20"/>
    </row>
    <row r="503" spans="1:153" s="3" customFormat="1" ht="34.5" x14ac:dyDescent="0.4">
      <c r="A503" s="124">
        <v>7592454003704</v>
      </c>
      <c r="B503" s="51" t="s">
        <v>148</v>
      </c>
      <c r="C503" s="51" t="s">
        <v>171</v>
      </c>
      <c r="D5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03" s="118" t="s">
        <v>1015</v>
      </c>
      <c r="F503" s="75" t="s">
        <v>537</v>
      </c>
      <c r="G5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03" s="77">
        <v>46</v>
      </c>
      <c r="J503" s="52">
        <v>4.9000000000000004</v>
      </c>
      <c r="K503" s="53">
        <f>Tabla3[[#This Row],[PRECIOS]]-Tabla3[[#This Row],[PRECIOS]]*10%</f>
        <v>4.41</v>
      </c>
      <c r="L503" s="101"/>
      <c r="M503" s="54"/>
      <c r="N503" s="55">
        <f>IFERROR(Tabla3[[#This Row],[PRECIOS]]-Tabla3[[#This Row],[PRECIOS]]*Tabla3[[#This Row],[% PRODUCTO]]," ")</f>
        <v>4.9000000000000004</v>
      </c>
      <c r="O503" s="54"/>
      <c r="P503" s="55">
        <f>IFERROR(Tabla3[[#This Row],[OCULTAR2]]-Tabla3[[#This Row],[OCULTAR2]]*Tabla3[[#This Row],[% LÍNEA]]," ")</f>
        <v>4.9000000000000004</v>
      </c>
      <c r="Q503" s="56">
        <f>IFERROR(Tabla3[[#This Row],[% PRODUCTO]]+Tabla3[[#This Row],[% LÍNEA]]," ")</f>
        <v>0</v>
      </c>
      <c r="R503" s="53">
        <f>Tabla3[[#This Row],[OCULTAR3]]</f>
        <v>4.9000000000000004</v>
      </c>
      <c r="S503" s="53">
        <f>Tabla3[[#This Row],[PRECIO SIN %]]-Tabla3[[#This Row],[PRECIO SIN %]]*10%</f>
        <v>4.41</v>
      </c>
      <c r="T503" s="80">
        <f>(Tabla3[[#This Row],[PRECIO CON DESCT.]]-(Tabla3[[#This Row],[PRECIO CON DESCT.]]*$T$6))</f>
        <v>2.7783000000000002</v>
      </c>
      <c r="U503" s="96"/>
      <c r="V503" s="94">
        <f>Tabla3[[#This Row],[PRECIO %      en $]]*Tabla3[[#This Row],[PEDIDO ]]</f>
        <v>0</v>
      </c>
      <c r="W503" s="57">
        <f>Tabla3[[#This Row],[PRECIO CON DESCT.]]*Tabla3[[#This Row],[PEDIDO ]]</f>
        <v>0</v>
      </c>
      <c r="X503" s="58">
        <f>Tabla3[[#This Row],[PRECIO SIN %]]*Tabla3[[#This Row],[PEDIDO ]]</f>
        <v>0</v>
      </c>
      <c r="Y503" s="28"/>
      <c r="Z503" s="28"/>
      <c r="AA503" s="28"/>
      <c r="AB503" s="28"/>
      <c r="AC503" s="28"/>
      <c r="AD503" s="28"/>
      <c r="AE503" s="28"/>
      <c r="AF503" s="28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13"/>
      <c r="DV503" s="13"/>
      <c r="DW503" s="13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13"/>
      <c r="EI503" s="13"/>
      <c r="EJ503" s="13"/>
      <c r="EK503" s="13"/>
      <c r="EL503" s="13"/>
      <c r="EM503" s="13"/>
      <c r="EN503" s="13"/>
      <c r="EO503" s="13"/>
      <c r="EP503" s="13"/>
      <c r="EQ503" s="13"/>
      <c r="ER503" s="13"/>
      <c r="ES503" s="13"/>
      <c r="ET503" s="13"/>
      <c r="EU503" s="13"/>
      <c r="EV503" s="13"/>
      <c r="EW503" s="20"/>
    </row>
    <row r="504" spans="1:153" s="3" customFormat="1" ht="34.5" x14ac:dyDescent="0.4">
      <c r="A504" s="125">
        <v>7750215015810</v>
      </c>
      <c r="B504" s="59" t="s">
        <v>148</v>
      </c>
      <c r="C504" s="59" t="s">
        <v>172</v>
      </c>
      <c r="D5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04" s="119" t="s">
        <v>1016</v>
      </c>
      <c r="F504" s="76" t="s">
        <v>537</v>
      </c>
      <c r="G5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04" s="78">
        <v>21</v>
      </c>
      <c r="J504" s="52">
        <v>3.75556</v>
      </c>
      <c r="K504" s="60">
        <f>Tabla3[[#This Row],[PRECIOS]]-Tabla3[[#This Row],[PRECIOS]]*10%</f>
        <v>3.380004</v>
      </c>
      <c r="L504" s="101"/>
      <c r="M504" s="61"/>
      <c r="N504" s="55">
        <f>IFERROR(Tabla3[[#This Row],[PRECIOS]]-Tabla3[[#This Row],[PRECIOS]]*Tabla3[[#This Row],[% PRODUCTO]]," ")</f>
        <v>3.75556</v>
      </c>
      <c r="O504" s="61"/>
      <c r="P504" s="55">
        <f>IFERROR(Tabla3[[#This Row],[OCULTAR2]]-Tabla3[[#This Row],[OCULTAR2]]*Tabla3[[#This Row],[% LÍNEA]]," ")</f>
        <v>3.75556</v>
      </c>
      <c r="Q504" s="56">
        <f>IFERROR(Tabla3[[#This Row],[% PRODUCTO]]+Tabla3[[#This Row],[% LÍNEA]]," ")</f>
        <v>0</v>
      </c>
      <c r="R504" s="60">
        <f>Tabla3[[#This Row],[OCULTAR3]]</f>
        <v>3.75556</v>
      </c>
      <c r="S504" s="60">
        <f>Tabla3[[#This Row],[PRECIO SIN %]]-Tabla3[[#This Row],[PRECIO SIN %]]*10%</f>
        <v>3.380004</v>
      </c>
      <c r="T504" s="80">
        <f>(Tabla3[[#This Row],[PRECIO CON DESCT.]]-(Tabla3[[#This Row],[PRECIO CON DESCT.]]*$T$6))</f>
        <v>2.1294025200000002</v>
      </c>
      <c r="U504" s="96"/>
      <c r="V504" s="94">
        <f>Tabla3[[#This Row],[PRECIO %      en $]]*Tabla3[[#This Row],[PEDIDO ]]</f>
        <v>0</v>
      </c>
      <c r="W504" s="57">
        <f>Tabla3[[#This Row],[PRECIO CON DESCT.]]*Tabla3[[#This Row],[PEDIDO ]]</f>
        <v>0</v>
      </c>
      <c r="X504" s="58">
        <f>Tabla3[[#This Row],[PRECIO SIN %]]*Tabla3[[#This Row],[PEDIDO ]]</f>
        <v>0</v>
      </c>
      <c r="Y504" s="28"/>
      <c r="Z504" s="28"/>
      <c r="AA504" s="28"/>
      <c r="AB504" s="28"/>
      <c r="AC504" s="28"/>
      <c r="AD504" s="28"/>
      <c r="AE504" s="28"/>
      <c r="AF504" s="28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13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20"/>
    </row>
    <row r="505" spans="1:153" s="3" customFormat="1" ht="34.5" x14ac:dyDescent="0.4">
      <c r="A505" s="124">
        <v>8904306503222</v>
      </c>
      <c r="B505" s="51" t="s">
        <v>148</v>
      </c>
      <c r="C505" s="51" t="s">
        <v>146</v>
      </c>
      <c r="D5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05" s="118" t="s">
        <v>1017</v>
      </c>
      <c r="F505" s="75" t="s">
        <v>537</v>
      </c>
      <c r="G5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05" s="77">
        <v>39</v>
      </c>
      <c r="J505" s="52">
        <v>2.51111</v>
      </c>
      <c r="K505" s="53">
        <f>Tabla3[[#This Row],[PRECIOS]]-Tabla3[[#This Row],[PRECIOS]]*10%</f>
        <v>2.2599990000000001</v>
      </c>
      <c r="L505" s="101"/>
      <c r="M505" s="54"/>
      <c r="N505" s="55">
        <f>IFERROR(Tabla3[[#This Row],[PRECIOS]]-Tabla3[[#This Row],[PRECIOS]]*Tabla3[[#This Row],[% PRODUCTO]]," ")</f>
        <v>2.51111</v>
      </c>
      <c r="O505" s="54"/>
      <c r="P505" s="55">
        <f>IFERROR(Tabla3[[#This Row],[OCULTAR2]]-Tabla3[[#This Row],[OCULTAR2]]*Tabla3[[#This Row],[% LÍNEA]]," ")</f>
        <v>2.51111</v>
      </c>
      <c r="Q505" s="56">
        <f>IFERROR(Tabla3[[#This Row],[% PRODUCTO]]+Tabla3[[#This Row],[% LÍNEA]]," ")</f>
        <v>0</v>
      </c>
      <c r="R505" s="53">
        <f>Tabla3[[#This Row],[OCULTAR3]]</f>
        <v>2.51111</v>
      </c>
      <c r="S505" s="53">
        <f>Tabla3[[#This Row],[PRECIO SIN %]]-Tabla3[[#This Row],[PRECIO SIN %]]*10%</f>
        <v>2.2599990000000001</v>
      </c>
      <c r="T505" s="80">
        <f>(Tabla3[[#This Row],[PRECIO CON DESCT.]]-(Tabla3[[#This Row],[PRECIO CON DESCT.]]*$T$6))</f>
        <v>1.4237993700000002</v>
      </c>
      <c r="U505" s="96"/>
      <c r="V505" s="94">
        <f>Tabla3[[#This Row],[PRECIO %      en $]]*Tabla3[[#This Row],[PEDIDO ]]</f>
        <v>0</v>
      </c>
      <c r="W505" s="57">
        <f>Tabla3[[#This Row],[PRECIO CON DESCT.]]*Tabla3[[#This Row],[PEDIDO ]]</f>
        <v>0</v>
      </c>
      <c r="X505" s="58">
        <f>Tabla3[[#This Row],[PRECIO SIN %]]*Tabla3[[#This Row],[PEDIDO ]]</f>
        <v>0</v>
      </c>
      <c r="Y505" s="28"/>
      <c r="Z505" s="28"/>
      <c r="AA505" s="28"/>
      <c r="AB505" s="28"/>
      <c r="AC505" s="28"/>
      <c r="AD505" s="28"/>
      <c r="AE505" s="28"/>
      <c r="AF505" s="28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20"/>
    </row>
    <row r="506" spans="1:153" s="3" customFormat="1" ht="34.5" x14ac:dyDescent="0.4">
      <c r="A506" s="125">
        <v>8904464203828</v>
      </c>
      <c r="B506" s="59" t="s">
        <v>148</v>
      </c>
      <c r="C506" s="59" t="s">
        <v>120</v>
      </c>
      <c r="D5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06" s="119" t="s">
        <v>1018</v>
      </c>
      <c r="F506" s="76" t="s">
        <v>537</v>
      </c>
      <c r="G5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06" s="78">
        <v>483</v>
      </c>
      <c r="J506" s="52">
        <v>2.87778</v>
      </c>
      <c r="K506" s="60">
        <f>Tabla3[[#This Row],[PRECIOS]]-Tabla3[[#This Row],[PRECIOS]]*10%</f>
        <v>2.5900020000000001</v>
      </c>
      <c r="L506" s="101"/>
      <c r="M506" s="61"/>
      <c r="N506" s="55">
        <f>IFERROR(Tabla3[[#This Row],[PRECIOS]]-Tabla3[[#This Row],[PRECIOS]]*Tabla3[[#This Row],[% PRODUCTO]]," ")</f>
        <v>2.87778</v>
      </c>
      <c r="O506" s="61"/>
      <c r="P506" s="55">
        <f>IFERROR(Tabla3[[#This Row],[OCULTAR2]]-Tabla3[[#This Row],[OCULTAR2]]*Tabla3[[#This Row],[% LÍNEA]]," ")</f>
        <v>2.87778</v>
      </c>
      <c r="Q506" s="56">
        <f>IFERROR(Tabla3[[#This Row],[% PRODUCTO]]+Tabla3[[#This Row],[% LÍNEA]]," ")</f>
        <v>0</v>
      </c>
      <c r="R506" s="60">
        <f>Tabla3[[#This Row],[OCULTAR3]]</f>
        <v>2.87778</v>
      </c>
      <c r="S506" s="60">
        <f>Tabla3[[#This Row],[PRECIO SIN %]]-Tabla3[[#This Row],[PRECIO SIN %]]*10%</f>
        <v>2.5900020000000001</v>
      </c>
      <c r="T506" s="80">
        <f>(Tabla3[[#This Row],[PRECIO CON DESCT.]]-(Tabla3[[#This Row],[PRECIO CON DESCT.]]*$T$6))</f>
        <v>1.6317012600000003</v>
      </c>
      <c r="U506" s="96"/>
      <c r="V506" s="94">
        <f>Tabla3[[#This Row],[PRECIO %      en $]]*Tabla3[[#This Row],[PEDIDO ]]</f>
        <v>0</v>
      </c>
      <c r="W506" s="57">
        <f>Tabla3[[#This Row],[PRECIO CON DESCT.]]*Tabla3[[#This Row],[PEDIDO ]]</f>
        <v>0</v>
      </c>
      <c r="X506" s="58">
        <f>Tabla3[[#This Row],[PRECIO SIN %]]*Tabla3[[#This Row],[PEDIDO ]]</f>
        <v>0</v>
      </c>
      <c r="Y506" s="28"/>
      <c r="Z506" s="28"/>
      <c r="AA506" s="28"/>
      <c r="AB506" s="28"/>
      <c r="AC506" s="28"/>
      <c r="AD506" s="28"/>
      <c r="AE506" s="28"/>
      <c r="AF506" s="28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20"/>
    </row>
    <row r="507" spans="1:153" s="3" customFormat="1" ht="34.5" x14ac:dyDescent="0.4">
      <c r="A507" s="124">
        <v>7591519000887</v>
      </c>
      <c r="B507" s="51" t="s">
        <v>148</v>
      </c>
      <c r="C507" s="51" t="s">
        <v>149</v>
      </c>
      <c r="D5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07" s="118" t="s">
        <v>1019</v>
      </c>
      <c r="F507" s="75" t="s">
        <v>537</v>
      </c>
      <c r="G5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07" s="77">
        <v>58</v>
      </c>
      <c r="J507" s="52">
        <v>4.2777799999999999</v>
      </c>
      <c r="K507" s="53">
        <f>Tabla3[[#This Row],[PRECIOS]]-Tabla3[[#This Row],[PRECIOS]]*10%</f>
        <v>3.8500019999999999</v>
      </c>
      <c r="L507" s="101"/>
      <c r="M507" s="54"/>
      <c r="N507" s="55">
        <f>IFERROR(Tabla3[[#This Row],[PRECIOS]]-Tabla3[[#This Row],[PRECIOS]]*Tabla3[[#This Row],[% PRODUCTO]]," ")</f>
        <v>4.2777799999999999</v>
      </c>
      <c r="O507" s="54"/>
      <c r="P507" s="55">
        <f>IFERROR(Tabla3[[#This Row],[OCULTAR2]]-Tabla3[[#This Row],[OCULTAR2]]*Tabla3[[#This Row],[% LÍNEA]]," ")</f>
        <v>4.2777799999999999</v>
      </c>
      <c r="Q507" s="56">
        <f>IFERROR(Tabla3[[#This Row],[% PRODUCTO]]+Tabla3[[#This Row],[% LÍNEA]]," ")</f>
        <v>0</v>
      </c>
      <c r="R507" s="53">
        <f>Tabla3[[#This Row],[OCULTAR3]]</f>
        <v>4.2777799999999999</v>
      </c>
      <c r="S507" s="53">
        <f>Tabla3[[#This Row],[PRECIO SIN %]]-Tabla3[[#This Row],[PRECIO SIN %]]*10%</f>
        <v>3.8500019999999999</v>
      </c>
      <c r="T507" s="80">
        <f>(Tabla3[[#This Row],[PRECIO CON DESCT.]]-(Tabla3[[#This Row],[PRECIO CON DESCT.]]*$T$6))</f>
        <v>2.4255012599999999</v>
      </c>
      <c r="U507" s="96"/>
      <c r="V507" s="94">
        <f>Tabla3[[#This Row],[PRECIO %      en $]]*Tabla3[[#This Row],[PEDIDO ]]</f>
        <v>0</v>
      </c>
      <c r="W507" s="57">
        <f>Tabla3[[#This Row],[PRECIO CON DESCT.]]*Tabla3[[#This Row],[PEDIDO ]]</f>
        <v>0</v>
      </c>
      <c r="X507" s="58">
        <f>Tabla3[[#This Row],[PRECIO SIN %]]*Tabla3[[#This Row],[PEDIDO ]]</f>
        <v>0</v>
      </c>
      <c r="Y507" s="28"/>
      <c r="Z507" s="28"/>
      <c r="AA507" s="28"/>
      <c r="AB507" s="28"/>
      <c r="AC507" s="28"/>
      <c r="AD507" s="28"/>
      <c r="AE507" s="28"/>
      <c r="AF507" s="28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13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20"/>
    </row>
    <row r="508" spans="1:153" s="3" customFormat="1" ht="34.5" x14ac:dyDescent="0.4">
      <c r="A508" s="125">
        <v>736372692153</v>
      </c>
      <c r="B508" s="59" t="s">
        <v>148</v>
      </c>
      <c r="C508" s="59" t="s">
        <v>150</v>
      </c>
      <c r="D5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08" s="119" t="s">
        <v>1020</v>
      </c>
      <c r="F508" s="76" t="s">
        <v>537</v>
      </c>
      <c r="G5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5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508" s="78">
        <v>275</v>
      </c>
      <c r="J508" s="52">
        <v>2.5555599999999998</v>
      </c>
      <c r="K508" s="60">
        <f>Tabla3[[#This Row],[PRECIOS]]-Tabla3[[#This Row],[PRECIOS]]*10%</f>
        <v>2.3000039999999999</v>
      </c>
      <c r="L508" s="101"/>
      <c r="M508" s="61"/>
      <c r="N508" s="55">
        <f>IFERROR(Tabla3[[#This Row],[PRECIOS]]-Tabla3[[#This Row],[PRECIOS]]*Tabla3[[#This Row],[% PRODUCTO]]," ")</f>
        <v>2.5555599999999998</v>
      </c>
      <c r="O508" s="61">
        <v>0.05</v>
      </c>
      <c r="P508" s="55">
        <f>IFERROR(Tabla3[[#This Row],[OCULTAR2]]-Tabla3[[#This Row],[OCULTAR2]]*Tabla3[[#This Row],[% LÍNEA]]," ")</f>
        <v>2.4277819999999997</v>
      </c>
      <c r="Q508" s="56">
        <f>IFERROR(Tabla3[[#This Row],[% PRODUCTO]]+Tabla3[[#This Row],[% LÍNEA]]," ")</f>
        <v>0.05</v>
      </c>
      <c r="R508" s="60">
        <f>Tabla3[[#This Row],[OCULTAR3]]</f>
        <v>2.4277819999999997</v>
      </c>
      <c r="S508" s="60">
        <f>Tabla3[[#This Row],[PRECIO SIN %]]-Tabla3[[#This Row],[PRECIO SIN %]]*10%</f>
        <v>2.1850037999999996</v>
      </c>
      <c r="T508" s="80">
        <f>(Tabla3[[#This Row],[PRECIO CON DESCT.]]-(Tabla3[[#This Row],[PRECIO CON DESCT.]]*$T$6))</f>
        <v>1.3765523939999997</v>
      </c>
      <c r="U508" s="96"/>
      <c r="V508" s="94">
        <f>Tabla3[[#This Row],[PRECIO %      en $]]*Tabla3[[#This Row],[PEDIDO ]]</f>
        <v>0</v>
      </c>
      <c r="W508" s="57">
        <f>Tabla3[[#This Row],[PRECIO CON DESCT.]]*Tabla3[[#This Row],[PEDIDO ]]</f>
        <v>0</v>
      </c>
      <c r="X508" s="58">
        <f>Tabla3[[#This Row],[PRECIO SIN %]]*Tabla3[[#This Row],[PEDIDO ]]</f>
        <v>0</v>
      </c>
      <c r="Y508" s="28"/>
      <c r="Z508" s="28"/>
      <c r="AA508" s="28"/>
      <c r="AB508" s="28"/>
      <c r="AC508" s="28"/>
      <c r="AD508" s="28"/>
      <c r="AE508" s="28"/>
      <c r="AF508" s="28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20"/>
    </row>
    <row r="509" spans="1:153" s="3" customFormat="1" ht="34.5" x14ac:dyDescent="0.4">
      <c r="A509" s="124">
        <v>7592616110011</v>
      </c>
      <c r="B509" s="51" t="s">
        <v>148</v>
      </c>
      <c r="C509" s="51" t="s">
        <v>161</v>
      </c>
      <c r="D5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09" s="118" t="s">
        <v>1021</v>
      </c>
      <c r="F509" s="75" t="s">
        <v>537</v>
      </c>
      <c r="G5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09" s="77">
        <v>28</v>
      </c>
      <c r="J509" s="52">
        <v>3.9444400000000002</v>
      </c>
      <c r="K509" s="53">
        <f>Tabla3[[#This Row],[PRECIOS]]-Tabla3[[#This Row],[PRECIOS]]*10%</f>
        <v>3.5499960000000002</v>
      </c>
      <c r="L509" s="101"/>
      <c r="M509" s="54"/>
      <c r="N509" s="55">
        <f>IFERROR(Tabla3[[#This Row],[PRECIOS]]-Tabla3[[#This Row],[PRECIOS]]*Tabla3[[#This Row],[% PRODUCTO]]," ")</f>
        <v>3.9444400000000002</v>
      </c>
      <c r="O509" s="54"/>
      <c r="P509" s="55">
        <f>IFERROR(Tabla3[[#This Row],[OCULTAR2]]-Tabla3[[#This Row],[OCULTAR2]]*Tabla3[[#This Row],[% LÍNEA]]," ")</f>
        <v>3.9444400000000002</v>
      </c>
      <c r="Q509" s="56">
        <f>IFERROR(Tabla3[[#This Row],[% PRODUCTO]]+Tabla3[[#This Row],[% LÍNEA]]," ")</f>
        <v>0</v>
      </c>
      <c r="R509" s="53">
        <f>Tabla3[[#This Row],[OCULTAR3]]</f>
        <v>3.9444400000000002</v>
      </c>
      <c r="S509" s="53">
        <f>Tabla3[[#This Row],[PRECIO SIN %]]-Tabla3[[#This Row],[PRECIO SIN %]]*10%</f>
        <v>3.5499960000000002</v>
      </c>
      <c r="T509" s="80">
        <f>(Tabla3[[#This Row],[PRECIO CON DESCT.]]-(Tabla3[[#This Row],[PRECIO CON DESCT.]]*$T$6))</f>
        <v>2.2364974800000001</v>
      </c>
      <c r="U509" s="96"/>
      <c r="V509" s="94">
        <f>Tabla3[[#This Row],[PRECIO %      en $]]*Tabla3[[#This Row],[PEDIDO ]]</f>
        <v>0</v>
      </c>
      <c r="W509" s="57">
        <f>Tabla3[[#This Row],[PRECIO CON DESCT.]]*Tabla3[[#This Row],[PEDIDO ]]</f>
        <v>0</v>
      </c>
      <c r="X509" s="58">
        <f>Tabla3[[#This Row],[PRECIO SIN %]]*Tabla3[[#This Row],[PEDIDO ]]</f>
        <v>0</v>
      </c>
      <c r="Y509" s="28"/>
      <c r="Z509" s="28"/>
      <c r="AA509" s="28"/>
      <c r="AB509" s="28"/>
      <c r="AC509" s="28"/>
      <c r="AD509" s="28"/>
      <c r="AE509" s="28"/>
      <c r="AF509" s="28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13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20"/>
    </row>
    <row r="510" spans="1:153" s="3" customFormat="1" ht="34.5" x14ac:dyDescent="0.4">
      <c r="A510" s="125">
        <v>6942189211331</v>
      </c>
      <c r="B510" s="59" t="s">
        <v>148</v>
      </c>
      <c r="C510" s="59" t="s">
        <v>72</v>
      </c>
      <c r="D5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10" s="119" t="s">
        <v>1022</v>
      </c>
      <c r="F510" s="76" t="s">
        <v>537</v>
      </c>
      <c r="G5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10" s="78">
        <v>12</v>
      </c>
      <c r="J510" s="52">
        <v>2.1888899999999998</v>
      </c>
      <c r="K510" s="60">
        <f>Tabla3[[#This Row],[PRECIOS]]-Tabla3[[#This Row],[PRECIOS]]*10%</f>
        <v>1.9700009999999999</v>
      </c>
      <c r="L510" s="101"/>
      <c r="M510" s="61"/>
      <c r="N510" s="55">
        <f>IFERROR(Tabla3[[#This Row],[PRECIOS]]-Tabla3[[#This Row],[PRECIOS]]*Tabla3[[#This Row],[% PRODUCTO]]," ")</f>
        <v>2.1888899999999998</v>
      </c>
      <c r="O510" s="61"/>
      <c r="P510" s="55">
        <f>IFERROR(Tabla3[[#This Row],[OCULTAR2]]-Tabla3[[#This Row],[OCULTAR2]]*Tabla3[[#This Row],[% LÍNEA]]," ")</f>
        <v>2.1888899999999998</v>
      </c>
      <c r="Q510" s="56">
        <f>IFERROR(Tabla3[[#This Row],[% PRODUCTO]]+Tabla3[[#This Row],[% LÍNEA]]," ")</f>
        <v>0</v>
      </c>
      <c r="R510" s="60">
        <f>Tabla3[[#This Row],[OCULTAR3]]</f>
        <v>2.1888899999999998</v>
      </c>
      <c r="S510" s="60">
        <f>Tabla3[[#This Row],[PRECIO SIN %]]-Tabla3[[#This Row],[PRECIO SIN %]]*10%</f>
        <v>1.9700009999999999</v>
      </c>
      <c r="T510" s="80">
        <f>(Tabla3[[#This Row],[PRECIO CON DESCT.]]-(Tabla3[[#This Row],[PRECIO CON DESCT.]]*$T$6))</f>
        <v>1.24110063</v>
      </c>
      <c r="U510" s="96"/>
      <c r="V510" s="94">
        <f>Tabla3[[#This Row],[PRECIO %      en $]]*Tabla3[[#This Row],[PEDIDO ]]</f>
        <v>0</v>
      </c>
      <c r="W510" s="57">
        <f>Tabla3[[#This Row],[PRECIO CON DESCT.]]*Tabla3[[#This Row],[PEDIDO ]]</f>
        <v>0</v>
      </c>
      <c r="X510" s="58">
        <f>Tabla3[[#This Row],[PRECIO SIN %]]*Tabla3[[#This Row],[PEDIDO ]]</f>
        <v>0</v>
      </c>
      <c r="Y510" s="28"/>
      <c r="Z510" s="28"/>
      <c r="AA510" s="28"/>
      <c r="AB510" s="28"/>
      <c r="AC510" s="28"/>
      <c r="AD510" s="28"/>
      <c r="AE510" s="28"/>
      <c r="AF510" s="28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20"/>
    </row>
    <row r="511" spans="1:153" s="3" customFormat="1" ht="34.5" x14ac:dyDescent="0.4">
      <c r="A511" s="124">
        <v>7703712032538</v>
      </c>
      <c r="B511" s="51" t="s">
        <v>148</v>
      </c>
      <c r="C511" s="51" t="s">
        <v>152</v>
      </c>
      <c r="D5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11" s="118" t="s">
        <v>1023</v>
      </c>
      <c r="F511" s="75" t="s">
        <v>537</v>
      </c>
      <c r="G5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11" s="77">
        <v>394</v>
      </c>
      <c r="J511" s="52">
        <v>4.4444400000000002</v>
      </c>
      <c r="K511" s="53">
        <f>Tabla3[[#This Row],[PRECIOS]]-Tabla3[[#This Row],[PRECIOS]]*10%</f>
        <v>3.9999960000000003</v>
      </c>
      <c r="L511" s="101"/>
      <c r="M511" s="54"/>
      <c r="N511" s="55">
        <f>IFERROR(Tabla3[[#This Row],[PRECIOS]]-Tabla3[[#This Row],[PRECIOS]]*Tabla3[[#This Row],[% PRODUCTO]]," ")</f>
        <v>4.4444400000000002</v>
      </c>
      <c r="O511" s="54"/>
      <c r="P511" s="55">
        <f>IFERROR(Tabla3[[#This Row],[OCULTAR2]]-Tabla3[[#This Row],[OCULTAR2]]*Tabla3[[#This Row],[% LÍNEA]]," ")</f>
        <v>4.4444400000000002</v>
      </c>
      <c r="Q511" s="56">
        <f>IFERROR(Tabla3[[#This Row],[% PRODUCTO]]+Tabla3[[#This Row],[% LÍNEA]]," ")</f>
        <v>0</v>
      </c>
      <c r="R511" s="53">
        <f>Tabla3[[#This Row],[OCULTAR3]]</f>
        <v>4.4444400000000002</v>
      </c>
      <c r="S511" s="53">
        <f>Tabla3[[#This Row],[PRECIO SIN %]]-Tabla3[[#This Row],[PRECIO SIN %]]*10%</f>
        <v>3.9999960000000003</v>
      </c>
      <c r="T511" s="80">
        <f>(Tabla3[[#This Row],[PRECIO CON DESCT.]]-(Tabla3[[#This Row],[PRECIO CON DESCT.]]*$T$6))</f>
        <v>2.5199974800000002</v>
      </c>
      <c r="U511" s="96"/>
      <c r="V511" s="94">
        <f>Tabla3[[#This Row],[PRECIO %      en $]]*Tabla3[[#This Row],[PEDIDO ]]</f>
        <v>0</v>
      </c>
      <c r="W511" s="57">
        <f>Tabla3[[#This Row],[PRECIO CON DESCT.]]*Tabla3[[#This Row],[PEDIDO ]]</f>
        <v>0</v>
      </c>
      <c r="X511" s="58">
        <f>Tabla3[[#This Row],[PRECIO SIN %]]*Tabla3[[#This Row],[PEDIDO ]]</f>
        <v>0</v>
      </c>
      <c r="Y511" s="28"/>
      <c r="Z511" s="28"/>
      <c r="AA511" s="28"/>
      <c r="AB511" s="28"/>
      <c r="AC511" s="28"/>
      <c r="AD511" s="28"/>
      <c r="AE511" s="28"/>
      <c r="AF511" s="28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20"/>
    </row>
    <row r="512" spans="1:153" s="3" customFormat="1" ht="34.5" x14ac:dyDescent="0.4">
      <c r="A512" s="125">
        <v>7703712032538</v>
      </c>
      <c r="B512" s="59" t="s">
        <v>148</v>
      </c>
      <c r="C512" s="59" t="s">
        <v>152</v>
      </c>
      <c r="D5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12" s="119" t="s">
        <v>1023</v>
      </c>
      <c r="F512" s="76" t="s">
        <v>537</v>
      </c>
      <c r="G5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12" s="78">
        <v>30</v>
      </c>
      <c r="J512" s="52">
        <v>4.4444400000000002</v>
      </c>
      <c r="K512" s="60">
        <f>Tabla3[[#This Row],[PRECIOS]]-Tabla3[[#This Row],[PRECIOS]]*10%</f>
        <v>3.9999960000000003</v>
      </c>
      <c r="L512" s="101"/>
      <c r="M512" s="61"/>
      <c r="N512" s="55">
        <f>IFERROR(Tabla3[[#This Row],[PRECIOS]]-Tabla3[[#This Row],[PRECIOS]]*Tabla3[[#This Row],[% PRODUCTO]]," ")</f>
        <v>4.4444400000000002</v>
      </c>
      <c r="O512" s="61"/>
      <c r="P512" s="55">
        <f>IFERROR(Tabla3[[#This Row],[OCULTAR2]]-Tabla3[[#This Row],[OCULTAR2]]*Tabla3[[#This Row],[% LÍNEA]]," ")</f>
        <v>4.4444400000000002</v>
      </c>
      <c r="Q512" s="56">
        <f>IFERROR(Tabla3[[#This Row],[% PRODUCTO]]+Tabla3[[#This Row],[% LÍNEA]]," ")</f>
        <v>0</v>
      </c>
      <c r="R512" s="60">
        <f>Tabla3[[#This Row],[OCULTAR3]]</f>
        <v>4.4444400000000002</v>
      </c>
      <c r="S512" s="60">
        <f>Tabla3[[#This Row],[PRECIO SIN %]]-Tabla3[[#This Row],[PRECIO SIN %]]*10%</f>
        <v>3.9999960000000003</v>
      </c>
      <c r="T512" s="80">
        <f>(Tabla3[[#This Row],[PRECIO CON DESCT.]]-(Tabla3[[#This Row],[PRECIO CON DESCT.]]*$T$6))</f>
        <v>2.5199974800000002</v>
      </c>
      <c r="U512" s="96"/>
      <c r="V512" s="94">
        <f>Tabla3[[#This Row],[PRECIO %      en $]]*Tabla3[[#This Row],[PEDIDO ]]</f>
        <v>0</v>
      </c>
      <c r="W512" s="57">
        <f>Tabla3[[#This Row],[PRECIO CON DESCT.]]*Tabla3[[#This Row],[PEDIDO ]]</f>
        <v>0</v>
      </c>
      <c r="X512" s="58">
        <f>Tabla3[[#This Row],[PRECIO SIN %]]*Tabla3[[#This Row],[PEDIDO ]]</f>
        <v>0</v>
      </c>
      <c r="Y512" s="28"/>
      <c r="Z512" s="28"/>
      <c r="AA512" s="28"/>
      <c r="AB512" s="28"/>
      <c r="AC512" s="28"/>
      <c r="AD512" s="28"/>
      <c r="AE512" s="28"/>
      <c r="AF512" s="28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13"/>
      <c r="DV512" s="13"/>
      <c r="DW512" s="13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13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20"/>
    </row>
    <row r="513" spans="1:153" s="3" customFormat="1" ht="34.5" x14ac:dyDescent="0.4">
      <c r="A513" s="124">
        <v>7707184161093</v>
      </c>
      <c r="B513" s="51" t="s">
        <v>148</v>
      </c>
      <c r="C513" s="51" t="s">
        <v>112</v>
      </c>
      <c r="D5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13" s="118" t="s">
        <v>1024</v>
      </c>
      <c r="F513" s="75" t="s">
        <v>537</v>
      </c>
      <c r="G5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13" s="77">
        <v>17</v>
      </c>
      <c r="J513" s="52">
        <v>3.73333</v>
      </c>
      <c r="K513" s="53">
        <f>Tabla3[[#This Row],[PRECIOS]]-Tabla3[[#This Row],[PRECIOS]]*10%</f>
        <v>3.3599969999999999</v>
      </c>
      <c r="L513" s="101"/>
      <c r="M513" s="54"/>
      <c r="N513" s="55">
        <f>IFERROR(Tabla3[[#This Row],[PRECIOS]]-Tabla3[[#This Row],[PRECIOS]]*Tabla3[[#This Row],[% PRODUCTO]]," ")</f>
        <v>3.73333</v>
      </c>
      <c r="O513" s="54"/>
      <c r="P513" s="55">
        <f>IFERROR(Tabla3[[#This Row],[OCULTAR2]]-Tabla3[[#This Row],[OCULTAR2]]*Tabla3[[#This Row],[% LÍNEA]]," ")</f>
        <v>3.73333</v>
      </c>
      <c r="Q513" s="56">
        <f>IFERROR(Tabla3[[#This Row],[% PRODUCTO]]+Tabla3[[#This Row],[% LÍNEA]]," ")</f>
        <v>0</v>
      </c>
      <c r="R513" s="53">
        <f>Tabla3[[#This Row],[OCULTAR3]]</f>
        <v>3.73333</v>
      </c>
      <c r="S513" s="53">
        <f>Tabla3[[#This Row],[PRECIO SIN %]]-Tabla3[[#This Row],[PRECIO SIN %]]*10%</f>
        <v>3.3599969999999999</v>
      </c>
      <c r="T513" s="80">
        <f>(Tabla3[[#This Row],[PRECIO CON DESCT.]]-(Tabla3[[#This Row],[PRECIO CON DESCT.]]*$T$6))</f>
        <v>2.11679811</v>
      </c>
      <c r="U513" s="96"/>
      <c r="V513" s="94">
        <f>Tabla3[[#This Row],[PRECIO %      en $]]*Tabla3[[#This Row],[PEDIDO ]]</f>
        <v>0</v>
      </c>
      <c r="W513" s="57">
        <f>Tabla3[[#This Row],[PRECIO CON DESCT.]]*Tabla3[[#This Row],[PEDIDO ]]</f>
        <v>0</v>
      </c>
      <c r="X513" s="58">
        <f>Tabla3[[#This Row],[PRECIO SIN %]]*Tabla3[[#This Row],[PEDIDO ]]</f>
        <v>0</v>
      </c>
      <c r="Y513" s="28"/>
      <c r="Z513" s="28"/>
      <c r="AA513" s="28"/>
      <c r="AB513" s="28"/>
      <c r="AC513" s="28"/>
      <c r="AD513" s="28"/>
      <c r="AE513" s="28"/>
      <c r="AF513" s="28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13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20"/>
    </row>
    <row r="514" spans="1:153" s="3" customFormat="1" ht="34.5" x14ac:dyDescent="0.4">
      <c r="A514" s="125">
        <v>7592616110028</v>
      </c>
      <c r="B514" s="59" t="s">
        <v>148</v>
      </c>
      <c r="C514" s="59" t="s">
        <v>161</v>
      </c>
      <c r="D5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14" s="119" t="s">
        <v>1025</v>
      </c>
      <c r="F514" s="76" t="s">
        <v>537</v>
      </c>
      <c r="G5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14" s="78">
        <v>36</v>
      </c>
      <c r="J514" s="52">
        <v>6.6666699999999999</v>
      </c>
      <c r="K514" s="60">
        <f>Tabla3[[#This Row],[PRECIOS]]-Tabla3[[#This Row],[PRECIOS]]*10%</f>
        <v>6.0000029999999995</v>
      </c>
      <c r="L514" s="101"/>
      <c r="M514" s="61"/>
      <c r="N514" s="55">
        <f>IFERROR(Tabla3[[#This Row],[PRECIOS]]-Tabla3[[#This Row],[PRECIOS]]*Tabla3[[#This Row],[% PRODUCTO]]," ")</f>
        <v>6.6666699999999999</v>
      </c>
      <c r="O514" s="61"/>
      <c r="P514" s="55">
        <f>IFERROR(Tabla3[[#This Row],[OCULTAR2]]-Tabla3[[#This Row],[OCULTAR2]]*Tabla3[[#This Row],[% LÍNEA]]," ")</f>
        <v>6.6666699999999999</v>
      </c>
      <c r="Q514" s="56">
        <f>IFERROR(Tabla3[[#This Row],[% PRODUCTO]]+Tabla3[[#This Row],[% LÍNEA]]," ")</f>
        <v>0</v>
      </c>
      <c r="R514" s="60">
        <f>Tabla3[[#This Row],[OCULTAR3]]</f>
        <v>6.6666699999999999</v>
      </c>
      <c r="S514" s="60">
        <f>Tabla3[[#This Row],[PRECIO SIN %]]-Tabla3[[#This Row],[PRECIO SIN %]]*10%</f>
        <v>6.0000029999999995</v>
      </c>
      <c r="T514" s="80">
        <f>(Tabla3[[#This Row],[PRECIO CON DESCT.]]-(Tabla3[[#This Row],[PRECIO CON DESCT.]]*$T$6))</f>
        <v>3.7800018899999999</v>
      </c>
      <c r="U514" s="96"/>
      <c r="V514" s="94">
        <f>Tabla3[[#This Row],[PRECIO %      en $]]*Tabla3[[#This Row],[PEDIDO ]]</f>
        <v>0</v>
      </c>
      <c r="W514" s="57">
        <f>Tabla3[[#This Row],[PRECIO CON DESCT.]]*Tabla3[[#This Row],[PEDIDO ]]</f>
        <v>0</v>
      </c>
      <c r="X514" s="58">
        <f>Tabla3[[#This Row],[PRECIO SIN %]]*Tabla3[[#This Row],[PEDIDO ]]</f>
        <v>0</v>
      </c>
      <c r="Y514" s="28"/>
      <c r="Z514" s="28"/>
      <c r="AA514" s="28"/>
      <c r="AB514" s="28"/>
      <c r="AC514" s="28"/>
      <c r="AD514" s="28"/>
      <c r="AE514" s="28"/>
      <c r="AF514" s="28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13"/>
      <c r="DV514" s="13"/>
      <c r="DW514" s="13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13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20"/>
    </row>
    <row r="515" spans="1:153" s="3" customFormat="1" ht="34.5" x14ac:dyDescent="0.4">
      <c r="A515" s="124">
        <v>7770108122203</v>
      </c>
      <c r="B515" s="51" t="s">
        <v>148</v>
      </c>
      <c r="C515" s="51" t="s">
        <v>128</v>
      </c>
      <c r="D5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15" s="118" t="s">
        <v>1026</v>
      </c>
      <c r="F515" s="75" t="s">
        <v>537</v>
      </c>
      <c r="G5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15" s="77">
        <v>77</v>
      </c>
      <c r="J515" s="52">
        <v>5.1333299999999999</v>
      </c>
      <c r="K515" s="53">
        <f>Tabla3[[#This Row],[PRECIOS]]-Tabla3[[#This Row],[PRECIOS]]*10%</f>
        <v>4.6199969999999997</v>
      </c>
      <c r="L515" s="101"/>
      <c r="M515" s="54"/>
      <c r="N515" s="55">
        <f>IFERROR(Tabla3[[#This Row],[PRECIOS]]-Tabla3[[#This Row],[PRECIOS]]*Tabla3[[#This Row],[% PRODUCTO]]," ")</f>
        <v>5.1333299999999999</v>
      </c>
      <c r="O515" s="54"/>
      <c r="P515" s="55">
        <f>IFERROR(Tabla3[[#This Row],[OCULTAR2]]-Tabla3[[#This Row],[OCULTAR2]]*Tabla3[[#This Row],[% LÍNEA]]," ")</f>
        <v>5.1333299999999999</v>
      </c>
      <c r="Q515" s="56">
        <f>IFERROR(Tabla3[[#This Row],[% PRODUCTO]]+Tabla3[[#This Row],[% LÍNEA]]," ")</f>
        <v>0</v>
      </c>
      <c r="R515" s="53">
        <f>Tabla3[[#This Row],[OCULTAR3]]</f>
        <v>5.1333299999999999</v>
      </c>
      <c r="S515" s="53">
        <f>Tabla3[[#This Row],[PRECIO SIN %]]-Tabla3[[#This Row],[PRECIO SIN %]]*10%</f>
        <v>4.6199969999999997</v>
      </c>
      <c r="T515" s="80">
        <f>(Tabla3[[#This Row],[PRECIO CON DESCT.]]-(Tabla3[[#This Row],[PRECIO CON DESCT.]]*$T$6))</f>
        <v>2.9105981099999996</v>
      </c>
      <c r="U515" s="96"/>
      <c r="V515" s="94">
        <f>Tabla3[[#This Row],[PRECIO %      en $]]*Tabla3[[#This Row],[PEDIDO ]]</f>
        <v>0</v>
      </c>
      <c r="W515" s="57">
        <f>Tabla3[[#This Row],[PRECIO CON DESCT.]]*Tabla3[[#This Row],[PEDIDO ]]</f>
        <v>0</v>
      </c>
      <c r="X515" s="58">
        <f>Tabla3[[#This Row],[PRECIO SIN %]]*Tabla3[[#This Row],[PEDIDO ]]</f>
        <v>0</v>
      </c>
      <c r="Y515" s="28"/>
      <c r="Z515" s="28"/>
      <c r="AA515" s="28"/>
      <c r="AB515" s="28"/>
      <c r="AC515" s="28"/>
      <c r="AD515" s="28"/>
      <c r="AE515" s="28"/>
      <c r="AF515" s="28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13"/>
      <c r="DV515" s="13"/>
      <c r="DW515" s="13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13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20"/>
    </row>
    <row r="516" spans="1:153" s="3" customFormat="1" ht="34.5" x14ac:dyDescent="0.4">
      <c r="A516" s="125">
        <v>632627843496</v>
      </c>
      <c r="B516" s="59" t="s">
        <v>148</v>
      </c>
      <c r="C516" s="59" t="s">
        <v>150</v>
      </c>
      <c r="D5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16" s="119" t="s">
        <v>1027</v>
      </c>
      <c r="F516" s="76" t="s">
        <v>537</v>
      </c>
      <c r="G5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5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516" s="78">
        <v>199</v>
      </c>
      <c r="J516" s="52">
        <v>4</v>
      </c>
      <c r="K516" s="60">
        <f>Tabla3[[#This Row],[PRECIOS]]-Tabla3[[#This Row],[PRECIOS]]*10%</f>
        <v>3.6</v>
      </c>
      <c r="L516" s="101"/>
      <c r="M516" s="61"/>
      <c r="N516" s="55">
        <f>IFERROR(Tabla3[[#This Row],[PRECIOS]]-Tabla3[[#This Row],[PRECIOS]]*Tabla3[[#This Row],[% PRODUCTO]]," ")</f>
        <v>4</v>
      </c>
      <c r="O516" s="61">
        <v>0.05</v>
      </c>
      <c r="P516" s="55">
        <f>IFERROR(Tabla3[[#This Row],[OCULTAR2]]-Tabla3[[#This Row],[OCULTAR2]]*Tabla3[[#This Row],[% LÍNEA]]," ")</f>
        <v>3.8</v>
      </c>
      <c r="Q516" s="56">
        <f>IFERROR(Tabla3[[#This Row],[% PRODUCTO]]+Tabla3[[#This Row],[% LÍNEA]]," ")</f>
        <v>0.05</v>
      </c>
      <c r="R516" s="60">
        <f>Tabla3[[#This Row],[OCULTAR3]]</f>
        <v>3.8</v>
      </c>
      <c r="S516" s="60">
        <f>Tabla3[[#This Row],[PRECIO SIN %]]-Tabla3[[#This Row],[PRECIO SIN %]]*10%</f>
        <v>3.42</v>
      </c>
      <c r="T516" s="80">
        <f>(Tabla3[[#This Row],[PRECIO CON DESCT.]]-(Tabla3[[#This Row],[PRECIO CON DESCT.]]*$T$6))</f>
        <v>2.1546000000000003</v>
      </c>
      <c r="U516" s="96"/>
      <c r="V516" s="94">
        <f>Tabla3[[#This Row],[PRECIO %      en $]]*Tabla3[[#This Row],[PEDIDO ]]</f>
        <v>0</v>
      </c>
      <c r="W516" s="57">
        <f>Tabla3[[#This Row],[PRECIO CON DESCT.]]*Tabla3[[#This Row],[PEDIDO ]]</f>
        <v>0</v>
      </c>
      <c r="X516" s="58">
        <f>Tabla3[[#This Row],[PRECIO SIN %]]*Tabla3[[#This Row],[PEDIDO ]]</f>
        <v>0</v>
      </c>
      <c r="Y516" s="28"/>
      <c r="Z516" s="28"/>
      <c r="AA516" s="28"/>
      <c r="AB516" s="28"/>
      <c r="AC516" s="28"/>
      <c r="AD516" s="28"/>
      <c r="AE516" s="28"/>
      <c r="AF516" s="28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13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20"/>
    </row>
    <row r="517" spans="1:153" s="3" customFormat="1" ht="34.5" x14ac:dyDescent="0.4">
      <c r="A517" s="124">
        <v>7703712030992</v>
      </c>
      <c r="B517" s="51" t="s">
        <v>148</v>
      </c>
      <c r="C517" s="51" t="s">
        <v>152</v>
      </c>
      <c r="D5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17" s="118" t="s">
        <v>1028</v>
      </c>
      <c r="F517" s="75" t="s">
        <v>537</v>
      </c>
      <c r="G5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17" s="77">
        <v>752</v>
      </c>
      <c r="J517" s="52">
        <v>6.0555599999999998</v>
      </c>
      <c r="K517" s="53">
        <f>Tabla3[[#This Row],[PRECIOS]]-Tabla3[[#This Row],[PRECIOS]]*10%</f>
        <v>5.4500039999999998</v>
      </c>
      <c r="L517" s="101"/>
      <c r="M517" s="54"/>
      <c r="N517" s="55">
        <f>IFERROR(Tabla3[[#This Row],[PRECIOS]]-Tabla3[[#This Row],[PRECIOS]]*Tabla3[[#This Row],[% PRODUCTO]]," ")</f>
        <v>6.0555599999999998</v>
      </c>
      <c r="O517" s="54"/>
      <c r="P517" s="55">
        <f>IFERROR(Tabla3[[#This Row],[OCULTAR2]]-Tabla3[[#This Row],[OCULTAR2]]*Tabla3[[#This Row],[% LÍNEA]]," ")</f>
        <v>6.0555599999999998</v>
      </c>
      <c r="Q517" s="56">
        <f>IFERROR(Tabla3[[#This Row],[% PRODUCTO]]+Tabla3[[#This Row],[% LÍNEA]]," ")</f>
        <v>0</v>
      </c>
      <c r="R517" s="53">
        <f>Tabla3[[#This Row],[OCULTAR3]]</f>
        <v>6.0555599999999998</v>
      </c>
      <c r="S517" s="53">
        <f>Tabla3[[#This Row],[PRECIO SIN %]]-Tabla3[[#This Row],[PRECIO SIN %]]*10%</f>
        <v>5.4500039999999998</v>
      </c>
      <c r="T517" s="80">
        <f>(Tabla3[[#This Row],[PRECIO CON DESCT.]]-(Tabla3[[#This Row],[PRECIO CON DESCT.]]*$T$6))</f>
        <v>3.4335025199999998</v>
      </c>
      <c r="U517" s="96"/>
      <c r="V517" s="94">
        <f>Tabla3[[#This Row],[PRECIO %      en $]]*Tabla3[[#This Row],[PEDIDO ]]</f>
        <v>0</v>
      </c>
      <c r="W517" s="57">
        <f>Tabla3[[#This Row],[PRECIO CON DESCT.]]*Tabla3[[#This Row],[PEDIDO ]]</f>
        <v>0</v>
      </c>
      <c r="X517" s="58">
        <f>Tabla3[[#This Row],[PRECIO SIN %]]*Tabla3[[#This Row],[PEDIDO ]]</f>
        <v>0</v>
      </c>
      <c r="Y517" s="28"/>
      <c r="Z517" s="28"/>
      <c r="AA517" s="28"/>
      <c r="AB517" s="28"/>
      <c r="AC517" s="28"/>
      <c r="AD517" s="28"/>
      <c r="AE517" s="28"/>
      <c r="AF517" s="28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13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20"/>
    </row>
    <row r="518" spans="1:153" s="3" customFormat="1" ht="34.5" x14ac:dyDescent="0.4">
      <c r="A518" s="125">
        <v>7703712030992</v>
      </c>
      <c r="B518" s="59" t="s">
        <v>148</v>
      </c>
      <c r="C518" s="59" t="s">
        <v>152</v>
      </c>
      <c r="D5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18" s="119" t="s">
        <v>1029</v>
      </c>
      <c r="F518" s="76" t="s">
        <v>537</v>
      </c>
      <c r="G5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18" s="78">
        <v>49</v>
      </c>
      <c r="J518" s="52">
        <v>6.0555599999999998</v>
      </c>
      <c r="K518" s="60">
        <f>Tabla3[[#This Row],[PRECIOS]]-Tabla3[[#This Row],[PRECIOS]]*10%</f>
        <v>5.4500039999999998</v>
      </c>
      <c r="L518" s="101"/>
      <c r="M518" s="61"/>
      <c r="N518" s="55">
        <f>IFERROR(Tabla3[[#This Row],[PRECIOS]]-Tabla3[[#This Row],[PRECIOS]]*Tabla3[[#This Row],[% PRODUCTO]]," ")</f>
        <v>6.0555599999999998</v>
      </c>
      <c r="O518" s="61"/>
      <c r="P518" s="55">
        <f>IFERROR(Tabla3[[#This Row],[OCULTAR2]]-Tabla3[[#This Row],[OCULTAR2]]*Tabla3[[#This Row],[% LÍNEA]]," ")</f>
        <v>6.0555599999999998</v>
      </c>
      <c r="Q518" s="56">
        <f>IFERROR(Tabla3[[#This Row],[% PRODUCTO]]+Tabla3[[#This Row],[% LÍNEA]]," ")</f>
        <v>0</v>
      </c>
      <c r="R518" s="60">
        <f>Tabla3[[#This Row],[OCULTAR3]]</f>
        <v>6.0555599999999998</v>
      </c>
      <c r="S518" s="60">
        <f>Tabla3[[#This Row],[PRECIO SIN %]]-Tabla3[[#This Row],[PRECIO SIN %]]*10%</f>
        <v>5.4500039999999998</v>
      </c>
      <c r="T518" s="80">
        <f>(Tabla3[[#This Row],[PRECIO CON DESCT.]]-(Tabla3[[#This Row],[PRECIO CON DESCT.]]*$T$6))</f>
        <v>3.4335025199999998</v>
      </c>
      <c r="U518" s="96"/>
      <c r="V518" s="94">
        <f>Tabla3[[#This Row],[PRECIO %      en $]]*Tabla3[[#This Row],[PEDIDO ]]</f>
        <v>0</v>
      </c>
      <c r="W518" s="57">
        <f>Tabla3[[#This Row],[PRECIO CON DESCT.]]*Tabla3[[#This Row],[PEDIDO ]]</f>
        <v>0</v>
      </c>
      <c r="X518" s="58">
        <f>Tabla3[[#This Row],[PRECIO SIN %]]*Tabla3[[#This Row],[PEDIDO ]]</f>
        <v>0</v>
      </c>
      <c r="Y518" s="28"/>
      <c r="Z518" s="28"/>
      <c r="AA518" s="28"/>
      <c r="AB518" s="28"/>
      <c r="AC518" s="28"/>
      <c r="AD518" s="28"/>
      <c r="AE518" s="28"/>
      <c r="AF518" s="28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20"/>
    </row>
    <row r="519" spans="1:153" s="3" customFormat="1" ht="34.5" x14ac:dyDescent="0.4">
      <c r="A519" s="124">
        <v>7707184161420</v>
      </c>
      <c r="B519" s="51" t="s">
        <v>148</v>
      </c>
      <c r="C519" s="51" t="s">
        <v>112</v>
      </c>
      <c r="D5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19" s="118" t="s">
        <v>1030</v>
      </c>
      <c r="F519" s="75" t="s">
        <v>537</v>
      </c>
      <c r="G5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19" s="77">
        <v>98</v>
      </c>
      <c r="J519" s="52">
        <v>5.88889</v>
      </c>
      <c r="K519" s="53">
        <f>Tabla3[[#This Row],[PRECIOS]]-Tabla3[[#This Row],[PRECIOS]]*10%</f>
        <v>5.300001</v>
      </c>
      <c r="L519" s="101"/>
      <c r="M519" s="54"/>
      <c r="N519" s="55">
        <f>IFERROR(Tabla3[[#This Row],[PRECIOS]]-Tabla3[[#This Row],[PRECIOS]]*Tabla3[[#This Row],[% PRODUCTO]]," ")</f>
        <v>5.88889</v>
      </c>
      <c r="O519" s="54"/>
      <c r="P519" s="55">
        <f>IFERROR(Tabla3[[#This Row],[OCULTAR2]]-Tabla3[[#This Row],[OCULTAR2]]*Tabla3[[#This Row],[% LÍNEA]]," ")</f>
        <v>5.88889</v>
      </c>
      <c r="Q519" s="56">
        <f>IFERROR(Tabla3[[#This Row],[% PRODUCTO]]+Tabla3[[#This Row],[% LÍNEA]]," ")</f>
        <v>0</v>
      </c>
      <c r="R519" s="53">
        <f>Tabla3[[#This Row],[OCULTAR3]]</f>
        <v>5.88889</v>
      </c>
      <c r="S519" s="53">
        <f>Tabla3[[#This Row],[PRECIO SIN %]]-Tabla3[[#This Row],[PRECIO SIN %]]*10%</f>
        <v>5.300001</v>
      </c>
      <c r="T519" s="80">
        <f>(Tabla3[[#This Row],[PRECIO CON DESCT.]]-(Tabla3[[#This Row],[PRECIO CON DESCT.]]*$T$6))</f>
        <v>3.3390006300000001</v>
      </c>
      <c r="U519" s="96"/>
      <c r="V519" s="94">
        <f>Tabla3[[#This Row],[PRECIO %      en $]]*Tabla3[[#This Row],[PEDIDO ]]</f>
        <v>0</v>
      </c>
      <c r="W519" s="57">
        <f>Tabla3[[#This Row],[PRECIO CON DESCT.]]*Tabla3[[#This Row],[PEDIDO ]]</f>
        <v>0</v>
      </c>
      <c r="X519" s="58">
        <f>Tabla3[[#This Row],[PRECIO SIN %]]*Tabla3[[#This Row],[PEDIDO ]]</f>
        <v>0</v>
      </c>
      <c r="Y519" s="28"/>
      <c r="Z519" s="28"/>
      <c r="AA519" s="28"/>
      <c r="AB519" s="28"/>
      <c r="AC519" s="28"/>
      <c r="AD519" s="28"/>
      <c r="AE519" s="28"/>
      <c r="AF519" s="28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20"/>
    </row>
    <row r="520" spans="1:153" s="3" customFormat="1" ht="34.5" x14ac:dyDescent="0.4">
      <c r="A520" s="125">
        <v>7591519000702</v>
      </c>
      <c r="B520" s="59" t="s">
        <v>148</v>
      </c>
      <c r="C520" s="59" t="s">
        <v>149</v>
      </c>
      <c r="D5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20" s="119" t="s">
        <v>1031</v>
      </c>
      <c r="F520" s="76" t="s">
        <v>537</v>
      </c>
      <c r="G5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20" s="78">
        <v>20</v>
      </c>
      <c r="J520" s="52">
        <v>6.2</v>
      </c>
      <c r="K520" s="60">
        <f>Tabla3[[#This Row],[PRECIOS]]-Tabla3[[#This Row],[PRECIOS]]*10%</f>
        <v>5.58</v>
      </c>
      <c r="L520" s="101"/>
      <c r="M520" s="61"/>
      <c r="N520" s="55">
        <f>IFERROR(Tabla3[[#This Row],[PRECIOS]]-Tabla3[[#This Row],[PRECIOS]]*Tabla3[[#This Row],[% PRODUCTO]]," ")</f>
        <v>6.2</v>
      </c>
      <c r="O520" s="61"/>
      <c r="P520" s="55">
        <f>IFERROR(Tabla3[[#This Row],[OCULTAR2]]-Tabla3[[#This Row],[OCULTAR2]]*Tabla3[[#This Row],[% LÍNEA]]," ")</f>
        <v>6.2</v>
      </c>
      <c r="Q520" s="56">
        <f>IFERROR(Tabla3[[#This Row],[% PRODUCTO]]+Tabla3[[#This Row],[% LÍNEA]]," ")</f>
        <v>0</v>
      </c>
      <c r="R520" s="60">
        <f>Tabla3[[#This Row],[OCULTAR3]]</f>
        <v>6.2</v>
      </c>
      <c r="S520" s="60">
        <f>Tabla3[[#This Row],[PRECIO SIN %]]-Tabla3[[#This Row],[PRECIO SIN %]]*10%</f>
        <v>5.58</v>
      </c>
      <c r="T520" s="80">
        <f>(Tabla3[[#This Row],[PRECIO CON DESCT.]]-(Tabla3[[#This Row],[PRECIO CON DESCT.]]*$T$6))</f>
        <v>3.5154000000000001</v>
      </c>
      <c r="U520" s="96"/>
      <c r="V520" s="94">
        <f>Tabla3[[#This Row],[PRECIO %      en $]]*Tabla3[[#This Row],[PEDIDO ]]</f>
        <v>0</v>
      </c>
      <c r="W520" s="57">
        <f>Tabla3[[#This Row],[PRECIO CON DESCT.]]*Tabla3[[#This Row],[PEDIDO ]]</f>
        <v>0</v>
      </c>
      <c r="X520" s="58">
        <f>Tabla3[[#This Row],[PRECIO SIN %]]*Tabla3[[#This Row],[PEDIDO ]]</f>
        <v>0</v>
      </c>
      <c r="Y520" s="28"/>
      <c r="Z520" s="28"/>
      <c r="AA520" s="28"/>
      <c r="AB520" s="28"/>
      <c r="AC520" s="28"/>
      <c r="AD520" s="28"/>
      <c r="AE520" s="28"/>
      <c r="AF520" s="28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20"/>
    </row>
    <row r="521" spans="1:153" s="9" customFormat="1" ht="34.5" x14ac:dyDescent="0.4">
      <c r="A521" s="124">
        <v>8904250520757</v>
      </c>
      <c r="B521" s="51" t="s">
        <v>148</v>
      </c>
      <c r="C521" s="51" t="s">
        <v>119</v>
      </c>
      <c r="D5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21" s="118" t="s">
        <v>1032</v>
      </c>
      <c r="F521" s="75" t="s">
        <v>537</v>
      </c>
      <c r="G5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21" s="77">
        <v>219</v>
      </c>
      <c r="J521" s="52">
        <v>4.88889</v>
      </c>
      <c r="K521" s="53">
        <f>Tabla3[[#This Row],[PRECIOS]]-Tabla3[[#This Row],[PRECIOS]]*10%</f>
        <v>4.4000009999999996</v>
      </c>
      <c r="L521" s="101"/>
      <c r="M521" s="54"/>
      <c r="N521" s="55">
        <f>IFERROR(Tabla3[[#This Row],[PRECIOS]]-Tabla3[[#This Row],[PRECIOS]]*Tabla3[[#This Row],[% PRODUCTO]]," ")</f>
        <v>4.88889</v>
      </c>
      <c r="O521" s="54"/>
      <c r="P521" s="55">
        <f>IFERROR(Tabla3[[#This Row],[OCULTAR2]]-Tabla3[[#This Row],[OCULTAR2]]*Tabla3[[#This Row],[% LÍNEA]]," ")</f>
        <v>4.88889</v>
      </c>
      <c r="Q521" s="56">
        <f>IFERROR(Tabla3[[#This Row],[% PRODUCTO]]+Tabla3[[#This Row],[% LÍNEA]]," ")</f>
        <v>0</v>
      </c>
      <c r="R521" s="53">
        <f>Tabla3[[#This Row],[OCULTAR3]]</f>
        <v>4.88889</v>
      </c>
      <c r="S521" s="53">
        <f>Tabla3[[#This Row],[PRECIO SIN %]]-Tabla3[[#This Row],[PRECIO SIN %]]*10%</f>
        <v>4.4000009999999996</v>
      </c>
      <c r="T521" s="80">
        <f>(Tabla3[[#This Row],[PRECIO CON DESCT.]]-(Tabla3[[#This Row],[PRECIO CON DESCT.]]*$T$6))</f>
        <v>2.77200063</v>
      </c>
      <c r="U521" s="96"/>
      <c r="V521" s="94">
        <f>Tabla3[[#This Row],[PRECIO %      en $]]*Tabla3[[#This Row],[PEDIDO ]]</f>
        <v>0</v>
      </c>
      <c r="W521" s="57">
        <f>Tabla3[[#This Row],[PRECIO CON DESCT.]]*Tabla3[[#This Row],[PEDIDO ]]</f>
        <v>0</v>
      </c>
      <c r="X521" s="58">
        <f>Tabla3[[#This Row],[PRECIO SIN %]]*Tabla3[[#This Row],[PEDIDO ]]</f>
        <v>0</v>
      </c>
      <c r="Y521" s="29"/>
      <c r="Z521" s="29"/>
      <c r="AA521" s="29"/>
      <c r="AB521" s="29"/>
      <c r="AC521" s="29"/>
      <c r="AD521" s="29"/>
      <c r="AE521" s="29"/>
      <c r="AF521" s="29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17"/>
      <c r="BW521" s="17"/>
      <c r="BX521" s="17"/>
      <c r="BY521" s="17"/>
      <c r="BZ521" s="17"/>
      <c r="CA521" s="17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  <c r="CM521" s="17"/>
      <c r="CN521" s="17"/>
      <c r="CO521" s="17"/>
      <c r="CP521" s="17"/>
      <c r="CQ521" s="17"/>
      <c r="CR521" s="17"/>
      <c r="CS521" s="17"/>
      <c r="CT521" s="17"/>
      <c r="CU521" s="17"/>
      <c r="CV521" s="17"/>
      <c r="CW521" s="17"/>
      <c r="CX521" s="17"/>
      <c r="CY521" s="17"/>
      <c r="CZ521" s="17"/>
      <c r="DA521" s="17"/>
      <c r="DB521" s="17"/>
      <c r="DC521" s="17"/>
      <c r="DD521" s="17"/>
      <c r="DE521" s="17"/>
      <c r="DF521" s="17"/>
      <c r="DG521" s="17"/>
      <c r="DH521" s="17"/>
      <c r="DI521" s="17"/>
      <c r="DJ521" s="17"/>
      <c r="DK521" s="17"/>
      <c r="DL521" s="17"/>
      <c r="DM521" s="17"/>
      <c r="DN521" s="17"/>
      <c r="DO521" s="17"/>
      <c r="DP521" s="17"/>
      <c r="DQ521" s="17"/>
      <c r="DR521" s="17"/>
      <c r="DS521" s="17"/>
      <c r="DT521" s="17"/>
      <c r="DU521" s="17"/>
      <c r="DV521" s="17"/>
      <c r="DW521" s="17"/>
      <c r="DX521" s="17"/>
      <c r="DY521" s="17"/>
      <c r="DZ521" s="17"/>
      <c r="EA521" s="17"/>
      <c r="EB521" s="17"/>
      <c r="EC521" s="17"/>
      <c r="ED521" s="17"/>
      <c r="EE521" s="17"/>
      <c r="EF521" s="17"/>
      <c r="EG521" s="17"/>
      <c r="EH521" s="17"/>
      <c r="EI521" s="17"/>
      <c r="EJ521" s="17"/>
      <c r="EK521" s="17"/>
      <c r="EL521" s="17"/>
      <c r="EM521" s="17"/>
      <c r="EN521" s="17"/>
      <c r="EO521" s="17"/>
      <c r="EP521" s="17"/>
      <c r="EQ521" s="17"/>
      <c r="ER521" s="17"/>
      <c r="ES521" s="17"/>
      <c r="ET521" s="17"/>
      <c r="EU521" s="17"/>
      <c r="EV521" s="17"/>
      <c r="EW521" s="26"/>
    </row>
    <row r="522" spans="1:153" s="3" customFormat="1" ht="34.5" x14ac:dyDescent="0.4">
      <c r="A522" s="125">
        <v>7592616584157</v>
      </c>
      <c r="B522" s="59" t="s">
        <v>148</v>
      </c>
      <c r="C522" s="59" t="s">
        <v>161</v>
      </c>
      <c r="D5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22" s="119" t="s">
        <v>1033</v>
      </c>
      <c r="F522" s="76" t="s">
        <v>537</v>
      </c>
      <c r="G5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22" s="78">
        <v>80</v>
      </c>
      <c r="J522" s="52">
        <v>5.88889</v>
      </c>
      <c r="K522" s="60">
        <f>Tabla3[[#This Row],[PRECIOS]]-Tabla3[[#This Row],[PRECIOS]]*10%</f>
        <v>5.300001</v>
      </c>
      <c r="L522" s="101"/>
      <c r="M522" s="61"/>
      <c r="N522" s="55">
        <f>IFERROR(Tabla3[[#This Row],[PRECIOS]]-Tabla3[[#This Row],[PRECIOS]]*Tabla3[[#This Row],[% PRODUCTO]]," ")</f>
        <v>5.88889</v>
      </c>
      <c r="O522" s="61"/>
      <c r="P522" s="55">
        <f>IFERROR(Tabla3[[#This Row],[OCULTAR2]]-Tabla3[[#This Row],[OCULTAR2]]*Tabla3[[#This Row],[% LÍNEA]]," ")</f>
        <v>5.88889</v>
      </c>
      <c r="Q522" s="56">
        <f>IFERROR(Tabla3[[#This Row],[% PRODUCTO]]+Tabla3[[#This Row],[% LÍNEA]]," ")</f>
        <v>0</v>
      </c>
      <c r="R522" s="60">
        <f>Tabla3[[#This Row],[OCULTAR3]]</f>
        <v>5.88889</v>
      </c>
      <c r="S522" s="60">
        <f>Tabla3[[#This Row],[PRECIO SIN %]]-Tabla3[[#This Row],[PRECIO SIN %]]*10%</f>
        <v>5.300001</v>
      </c>
      <c r="T522" s="80">
        <f>(Tabla3[[#This Row],[PRECIO CON DESCT.]]-(Tabla3[[#This Row],[PRECIO CON DESCT.]]*$T$6))</f>
        <v>3.3390006300000001</v>
      </c>
      <c r="U522" s="96"/>
      <c r="V522" s="94">
        <f>Tabla3[[#This Row],[PRECIO %      en $]]*Tabla3[[#This Row],[PEDIDO ]]</f>
        <v>0</v>
      </c>
      <c r="W522" s="57">
        <f>Tabla3[[#This Row],[PRECIO CON DESCT.]]*Tabla3[[#This Row],[PEDIDO ]]</f>
        <v>0</v>
      </c>
      <c r="X522" s="58">
        <f>Tabla3[[#This Row],[PRECIO SIN %]]*Tabla3[[#This Row],[PEDIDO ]]</f>
        <v>0</v>
      </c>
      <c r="Y522" s="28"/>
      <c r="Z522" s="28"/>
      <c r="AA522" s="28"/>
      <c r="AB522" s="28"/>
      <c r="AC522" s="28"/>
      <c r="AD522" s="28"/>
      <c r="AE522" s="28"/>
      <c r="AF522" s="28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13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20"/>
    </row>
    <row r="523" spans="1:153" s="3" customFormat="1" ht="34.5" x14ac:dyDescent="0.4">
      <c r="A523" s="124">
        <v>8904250520764</v>
      </c>
      <c r="B523" s="51" t="s">
        <v>148</v>
      </c>
      <c r="C523" s="51" t="s">
        <v>119</v>
      </c>
      <c r="D5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23" s="118" t="s">
        <v>1034</v>
      </c>
      <c r="F523" s="75" t="s">
        <v>537</v>
      </c>
      <c r="G5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23" s="77">
        <v>138</v>
      </c>
      <c r="J523" s="52">
        <v>4.8555599999999997</v>
      </c>
      <c r="K523" s="53">
        <f>Tabla3[[#This Row],[PRECIOS]]-Tabla3[[#This Row],[PRECIOS]]*10%</f>
        <v>4.3700039999999998</v>
      </c>
      <c r="L523" s="101"/>
      <c r="M523" s="54"/>
      <c r="N523" s="55">
        <f>IFERROR(Tabla3[[#This Row],[PRECIOS]]-Tabla3[[#This Row],[PRECIOS]]*Tabla3[[#This Row],[% PRODUCTO]]," ")</f>
        <v>4.8555599999999997</v>
      </c>
      <c r="O523" s="54"/>
      <c r="P523" s="55">
        <f>IFERROR(Tabla3[[#This Row],[OCULTAR2]]-Tabla3[[#This Row],[OCULTAR2]]*Tabla3[[#This Row],[% LÍNEA]]," ")</f>
        <v>4.8555599999999997</v>
      </c>
      <c r="Q523" s="56">
        <f>IFERROR(Tabla3[[#This Row],[% PRODUCTO]]+Tabla3[[#This Row],[% LÍNEA]]," ")</f>
        <v>0</v>
      </c>
      <c r="R523" s="53">
        <f>Tabla3[[#This Row],[OCULTAR3]]</f>
        <v>4.8555599999999997</v>
      </c>
      <c r="S523" s="53">
        <f>Tabla3[[#This Row],[PRECIO SIN %]]-Tabla3[[#This Row],[PRECIO SIN %]]*10%</f>
        <v>4.3700039999999998</v>
      </c>
      <c r="T523" s="80">
        <f>(Tabla3[[#This Row],[PRECIO CON DESCT.]]-(Tabla3[[#This Row],[PRECIO CON DESCT.]]*$T$6))</f>
        <v>2.7531025199999997</v>
      </c>
      <c r="U523" s="96"/>
      <c r="V523" s="94">
        <f>Tabla3[[#This Row],[PRECIO %      en $]]*Tabla3[[#This Row],[PEDIDO ]]</f>
        <v>0</v>
      </c>
      <c r="W523" s="57">
        <f>Tabla3[[#This Row],[PRECIO CON DESCT.]]*Tabla3[[#This Row],[PEDIDO ]]</f>
        <v>0</v>
      </c>
      <c r="X523" s="58">
        <f>Tabla3[[#This Row],[PRECIO SIN %]]*Tabla3[[#This Row],[PEDIDO ]]</f>
        <v>0</v>
      </c>
      <c r="Y523" s="28"/>
      <c r="Z523" s="28"/>
      <c r="AA523" s="28"/>
      <c r="AB523" s="28"/>
      <c r="AC523" s="28"/>
      <c r="AD523" s="28"/>
      <c r="AE523" s="28"/>
      <c r="AF523" s="28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20"/>
    </row>
    <row r="524" spans="1:153" s="3" customFormat="1" ht="34.5" x14ac:dyDescent="0.4">
      <c r="A524" s="125">
        <v>7598252001003</v>
      </c>
      <c r="B524" s="59" t="s">
        <v>148</v>
      </c>
      <c r="C524" s="59" t="s">
        <v>56</v>
      </c>
      <c r="D5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24" s="119" t="s">
        <v>1035</v>
      </c>
      <c r="F524" s="76" t="s">
        <v>537</v>
      </c>
      <c r="G5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24" s="78">
        <v>231</v>
      </c>
      <c r="J524" s="52">
        <v>6.9444400000000002</v>
      </c>
      <c r="K524" s="60">
        <f>Tabla3[[#This Row],[PRECIOS]]-Tabla3[[#This Row],[PRECIOS]]*10%</f>
        <v>6.2499960000000003</v>
      </c>
      <c r="L524" s="101"/>
      <c r="M524" s="61"/>
      <c r="N524" s="55">
        <f>IFERROR(Tabla3[[#This Row],[PRECIOS]]-Tabla3[[#This Row],[PRECIOS]]*Tabla3[[#This Row],[% PRODUCTO]]," ")</f>
        <v>6.9444400000000002</v>
      </c>
      <c r="O524" s="61"/>
      <c r="P524" s="55">
        <f>IFERROR(Tabla3[[#This Row],[OCULTAR2]]-Tabla3[[#This Row],[OCULTAR2]]*Tabla3[[#This Row],[% LÍNEA]]," ")</f>
        <v>6.9444400000000002</v>
      </c>
      <c r="Q524" s="56">
        <f>IFERROR(Tabla3[[#This Row],[% PRODUCTO]]+Tabla3[[#This Row],[% LÍNEA]]," ")</f>
        <v>0</v>
      </c>
      <c r="R524" s="60">
        <f>Tabla3[[#This Row],[OCULTAR3]]</f>
        <v>6.9444400000000002</v>
      </c>
      <c r="S524" s="60">
        <f>Tabla3[[#This Row],[PRECIO SIN %]]-Tabla3[[#This Row],[PRECIO SIN %]]*10%</f>
        <v>6.2499960000000003</v>
      </c>
      <c r="T524" s="80">
        <f>(Tabla3[[#This Row],[PRECIO CON DESCT.]]-(Tabla3[[#This Row],[PRECIO CON DESCT.]]*$T$6))</f>
        <v>3.9374974800000002</v>
      </c>
      <c r="U524" s="96"/>
      <c r="V524" s="94">
        <f>Tabla3[[#This Row],[PRECIO %      en $]]*Tabla3[[#This Row],[PEDIDO ]]</f>
        <v>0</v>
      </c>
      <c r="W524" s="57">
        <f>Tabla3[[#This Row],[PRECIO CON DESCT.]]*Tabla3[[#This Row],[PEDIDO ]]</f>
        <v>0</v>
      </c>
      <c r="X524" s="58">
        <f>Tabla3[[#This Row],[PRECIO SIN %]]*Tabla3[[#This Row],[PEDIDO ]]</f>
        <v>0</v>
      </c>
      <c r="Y524" s="28"/>
      <c r="Z524" s="28"/>
      <c r="AA524" s="28"/>
      <c r="AB524" s="28"/>
      <c r="AC524" s="28"/>
      <c r="AD524" s="28"/>
      <c r="AE524" s="28"/>
      <c r="AF524" s="28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20"/>
    </row>
    <row r="525" spans="1:153" s="3" customFormat="1" ht="34.5" x14ac:dyDescent="0.4">
      <c r="A525" s="124">
        <v>8906130230510</v>
      </c>
      <c r="B525" s="51" t="s">
        <v>148</v>
      </c>
      <c r="C525" s="51" t="s">
        <v>106</v>
      </c>
      <c r="D5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25" s="118" t="s">
        <v>1036</v>
      </c>
      <c r="F525" s="75" t="s">
        <v>537</v>
      </c>
      <c r="G5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25" s="77">
        <v>747</v>
      </c>
      <c r="J525" s="52">
        <v>2.1</v>
      </c>
      <c r="K525" s="53">
        <f>Tabla3[[#This Row],[PRECIOS]]-Tabla3[[#This Row],[PRECIOS]]*10%</f>
        <v>1.8900000000000001</v>
      </c>
      <c r="L525" s="101"/>
      <c r="M525" s="54"/>
      <c r="N525" s="55">
        <f>IFERROR(Tabla3[[#This Row],[PRECIOS]]-Tabla3[[#This Row],[PRECIOS]]*Tabla3[[#This Row],[% PRODUCTO]]," ")</f>
        <v>2.1</v>
      </c>
      <c r="O525" s="54"/>
      <c r="P525" s="55">
        <f>IFERROR(Tabla3[[#This Row],[OCULTAR2]]-Tabla3[[#This Row],[OCULTAR2]]*Tabla3[[#This Row],[% LÍNEA]]," ")</f>
        <v>2.1</v>
      </c>
      <c r="Q525" s="56">
        <f>IFERROR(Tabla3[[#This Row],[% PRODUCTO]]+Tabla3[[#This Row],[% LÍNEA]]," ")</f>
        <v>0</v>
      </c>
      <c r="R525" s="53">
        <f>Tabla3[[#This Row],[OCULTAR3]]</f>
        <v>2.1</v>
      </c>
      <c r="S525" s="53">
        <f>Tabla3[[#This Row],[PRECIO SIN %]]-Tabla3[[#This Row],[PRECIO SIN %]]*10%</f>
        <v>1.8900000000000001</v>
      </c>
      <c r="T525" s="80">
        <f>(Tabla3[[#This Row],[PRECIO CON DESCT.]]-(Tabla3[[#This Row],[PRECIO CON DESCT.]]*$T$6))</f>
        <v>1.1907000000000001</v>
      </c>
      <c r="U525" s="96"/>
      <c r="V525" s="94">
        <f>Tabla3[[#This Row],[PRECIO %      en $]]*Tabla3[[#This Row],[PEDIDO ]]</f>
        <v>0</v>
      </c>
      <c r="W525" s="57">
        <f>Tabla3[[#This Row],[PRECIO CON DESCT.]]*Tabla3[[#This Row],[PEDIDO ]]</f>
        <v>0</v>
      </c>
      <c r="X525" s="58">
        <f>Tabla3[[#This Row],[PRECIO SIN %]]*Tabla3[[#This Row],[PEDIDO ]]</f>
        <v>0</v>
      </c>
      <c r="Y525" s="28"/>
      <c r="Z525" s="28"/>
      <c r="AA525" s="28"/>
      <c r="AB525" s="28"/>
      <c r="AC525" s="28"/>
      <c r="AD525" s="28"/>
      <c r="AE525" s="28"/>
      <c r="AF525" s="28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13"/>
      <c r="DV525" s="13"/>
      <c r="DW525" s="13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13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20"/>
    </row>
    <row r="526" spans="1:153" s="3" customFormat="1" ht="34.5" x14ac:dyDescent="0.4">
      <c r="A526" s="125">
        <v>7592601101055</v>
      </c>
      <c r="B526" s="59" t="s">
        <v>148</v>
      </c>
      <c r="C526" s="59" t="s">
        <v>98</v>
      </c>
      <c r="D5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26" s="119" t="s">
        <v>1037</v>
      </c>
      <c r="F526" s="76" t="s">
        <v>537</v>
      </c>
      <c r="G5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26" s="78">
        <v>24</v>
      </c>
      <c r="J526" s="52">
        <v>4.75556</v>
      </c>
      <c r="K526" s="60">
        <f>Tabla3[[#This Row],[PRECIOS]]-Tabla3[[#This Row],[PRECIOS]]*10%</f>
        <v>4.2800039999999999</v>
      </c>
      <c r="L526" s="101"/>
      <c r="M526" s="61"/>
      <c r="N526" s="55">
        <f>IFERROR(Tabla3[[#This Row],[PRECIOS]]-Tabla3[[#This Row],[PRECIOS]]*Tabla3[[#This Row],[% PRODUCTO]]," ")</f>
        <v>4.75556</v>
      </c>
      <c r="O526" s="61"/>
      <c r="P526" s="55">
        <f>IFERROR(Tabla3[[#This Row],[OCULTAR2]]-Tabla3[[#This Row],[OCULTAR2]]*Tabla3[[#This Row],[% LÍNEA]]," ")</f>
        <v>4.75556</v>
      </c>
      <c r="Q526" s="56">
        <f>IFERROR(Tabla3[[#This Row],[% PRODUCTO]]+Tabla3[[#This Row],[% LÍNEA]]," ")</f>
        <v>0</v>
      </c>
      <c r="R526" s="60">
        <f>Tabla3[[#This Row],[OCULTAR3]]</f>
        <v>4.75556</v>
      </c>
      <c r="S526" s="60">
        <f>Tabla3[[#This Row],[PRECIO SIN %]]-Tabla3[[#This Row],[PRECIO SIN %]]*10%</f>
        <v>4.2800039999999999</v>
      </c>
      <c r="T526" s="80">
        <f>(Tabla3[[#This Row],[PRECIO CON DESCT.]]-(Tabla3[[#This Row],[PRECIO CON DESCT.]]*$T$6))</f>
        <v>2.6964025199999999</v>
      </c>
      <c r="U526" s="96"/>
      <c r="V526" s="94">
        <f>Tabla3[[#This Row],[PRECIO %      en $]]*Tabla3[[#This Row],[PEDIDO ]]</f>
        <v>0</v>
      </c>
      <c r="W526" s="57">
        <f>Tabla3[[#This Row],[PRECIO CON DESCT.]]*Tabla3[[#This Row],[PEDIDO ]]</f>
        <v>0</v>
      </c>
      <c r="X526" s="58">
        <f>Tabla3[[#This Row],[PRECIO SIN %]]*Tabla3[[#This Row],[PEDIDO ]]</f>
        <v>0</v>
      </c>
      <c r="Y526" s="28"/>
      <c r="Z526" s="28"/>
      <c r="AA526" s="28"/>
      <c r="AB526" s="28"/>
      <c r="AC526" s="28"/>
      <c r="AD526" s="28"/>
      <c r="AE526" s="28"/>
      <c r="AF526" s="28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13"/>
      <c r="DV526" s="13"/>
      <c r="DW526" s="13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13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20"/>
    </row>
    <row r="527" spans="1:153" s="3" customFormat="1" ht="34.5" x14ac:dyDescent="0.4">
      <c r="A527" s="124">
        <v>7501056330255</v>
      </c>
      <c r="B527" s="51" t="s">
        <v>148</v>
      </c>
      <c r="C527" s="51" t="s">
        <v>173</v>
      </c>
      <c r="D5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27" s="118" t="s">
        <v>1038</v>
      </c>
      <c r="F527" s="75" t="s">
        <v>526</v>
      </c>
      <c r="G5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27" s="77">
        <v>23</v>
      </c>
      <c r="J527" s="52">
        <v>5.38889</v>
      </c>
      <c r="K527" s="53">
        <f>Tabla3[[#This Row],[PRECIOS]]-Tabla3[[#This Row],[PRECIOS]]*10%</f>
        <v>4.8500009999999998</v>
      </c>
      <c r="L527" s="101"/>
      <c r="M527" s="54"/>
      <c r="N527" s="55">
        <f>IFERROR(Tabla3[[#This Row],[PRECIOS]]-Tabla3[[#This Row],[PRECIOS]]*Tabla3[[#This Row],[% PRODUCTO]]," ")</f>
        <v>5.38889</v>
      </c>
      <c r="O527" s="54"/>
      <c r="P527" s="55">
        <f>IFERROR(Tabla3[[#This Row],[OCULTAR2]]-Tabla3[[#This Row],[OCULTAR2]]*Tabla3[[#This Row],[% LÍNEA]]," ")</f>
        <v>5.38889</v>
      </c>
      <c r="Q527" s="56">
        <f>IFERROR(Tabla3[[#This Row],[% PRODUCTO]]+Tabla3[[#This Row],[% LÍNEA]]," ")</f>
        <v>0</v>
      </c>
      <c r="R527" s="53">
        <f>Tabla3[[#This Row],[OCULTAR3]]</f>
        <v>5.38889</v>
      </c>
      <c r="S527" s="53">
        <f>Tabla3[[#This Row],[PRECIO SIN %]]-Tabla3[[#This Row],[PRECIO SIN %]]*10%</f>
        <v>4.8500009999999998</v>
      </c>
      <c r="T527" s="80">
        <f>(Tabla3[[#This Row],[PRECIO CON DESCT.]]-(Tabla3[[#This Row],[PRECIO CON DESCT.]]*$T$6))</f>
        <v>3.0555006300000001</v>
      </c>
      <c r="U527" s="96"/>
      <c r="V527" s="94">
        <f>Tabla3[[#This Row],[PRECIO %      en $]]*Tabla3[[#This Row],[PEDIDO ]]</f>
        <v>0</v>
      </c>
      <c r="W527" s="57">
        <f>Tabla3[[#This Row],[PRECIO CON DESCT.]]*Tabla3[[#This Row],[PEDIDO ]]</f>
        <v>0</v>
      </c>
      <c r="X527" s="58">
        <f>Tabla3[[#This Row],[PRECIO SIN %]]*Tabla3[[#This Row],[PEDIDO ]]</f>
        <v>0</v>
      </c>
      <c r="Y527" s="28"/>
      <c r="Z527" s="28"/>
      <c r="AA527" s="28"/>
      <c r="AB527" s="28"/>
      <c r="AC527" s="28"/>
      <c r="AD527" s="28"/>
      <c r="AE527" s="28"/>
      <c r="AF527" s="28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13"/>
      <c r="DV527" s="13"/>
      <c r="DW527" s="13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13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20"/>
    </row>
    <row r="528" spans="1:153" s="3" customFormat="1" ht="34.5" x14ac:dyDescent="0.4">
      <c r="A528" s="125">
        <v>7599028000459</v>
      </c>
      <c r="B528" s="59" t="s">
        <v>148</v>
      </c>
      <c r="C528" s="59" t="s">
        <v>154</v>
      </c>
      <c r="D5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28" s="119" t="s">
        <v>1039</v>
      </c>
      <c r="F528" s="76" t="s">
        <v>537</v>
      </c>
      <c r="G5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28" s="78">
        <v>215</v>
      </c>
      <c r="J528" s="52">
        <v>5.2222200000000001</v>
      </c>
      <c r="K528" s="60">
        <f>Tabla3[[#This Row],[PRECIOS]]-Tabla3[[#This Row],[PRECIOS]]*10%</f>
        <v>4.6999979999999999</v>
      </c>
      <c r="L528" s="101"/>
      <c r="M528" s="61"/>
      <c r="N528" s="55">
        <f>IFERROR(Tabla3[[#This Row],[PRECIOS]]-Tabla3[[#This Row],[PRECIOS]]*Tabla3[[#This Row],[% PRODUCTO]]," ")</f>
        <v>5.2222200000000001</v>
      </c>
      <c r="O528" s="61"/>
      <c r="P528" s="55">
        <f>IFERROR(Tabla3[[#This Row],[OCULTAR2]]-Tabla3[[#This Row],[OCULTAR2]]*Tabla3[[#This Row],[% LÍNEA]]," ")</f>
        <v>5.2222200000000001</v>
      </c>
      <c r="Q528" s="56">
        <f>IFERROR(Tabla3[[#This Row],[% PRODUCTO]]+Tabla3[[#This Row],[% LÍNEA]]," ")</f>
        <v>0</v>
      </c>
      <c r="R528" s="60">
        <f>Tabla3[[#This Row],[OCULTAR3]]</f>
        <v>5.2222200000000001</v>
      </c>
      <c r="S528" s="60">
        <f>Tabla3[[#This Row],[PRECIO SIN %]]-Tabla3[[#This Row],[PRECIO SIN %]]*10%</f>
        <v>4.6999979999999999</v>
      </c>
      <c r="T528" s="80">
        <f>(Tabla3[[#This Row],[PRECIO CON DESCT.]]-(Tabla3[[#This Row],[PRECIO CON DESCT.]]*$T$6))</f>
        <v>2.96099874</v>
      </c>
      <c r="U528" s="96"/>
      <c r="V528" s="94">
        <f>Tabla3[[#This Row],[PRECIO %      en $]]*Tabla3[[#This Row],[PEDIDO ]]</f>
        <v>0</v>
      </c>
      <c r="W528" s="57">
        <f>Tabla3[[#This Row],[PRECIO CON DESCT.]]*Tabla3[[#This Row],[PEDIDO ]]</f>
        <v>0</v>
      </c>
      <c r="X528" s="58">
        <f>Tabla3[[#This Row],[PRECIO SIN %]]*Tabla3[[#This Row],[PEDIDO ]]</f>
        <v>0</v>
      </c>
      <c r="Y528" s="28"/>
      <c r="Z528" s="28"/>
      <c r="AA528" s="28"/>
      <c r="AB528" s="28"/>
      <c r="AC528" s="28"/>
      <c r="AD528" s="28"/>
      <c r="AE528" s="28"/>
      <c r="AF528" s="28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13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20"/>
    </row>
    <row r="529" spans="1:153" s="3" customFormat="1" ht="34.5" x14ac:dyDescent="0.4">
      <c r="A529" s="124">
        <v>8411047101568</v>
      </c>
      <c r="B529" s="51" t="s">
        <v>148</v>
      </c>
      <c r="C529" s="51" t="s">
        <v>174</v>
      </c>
      <c r="D5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529" s="118" t="s">
        <v>1040</v>
      </c>
      <c r="F529" s="75" t="s">
        <v>526</v>
      </c>
      <c r="G5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529" s="77">
        <v>10</v>
      </c>
      <c r="J529" s="52">
        <v>13.33333</v>
      </c>
      <c r="K529" s="53">
        <f>Tabla3[[#This Row],[PRECIOS]]-Tabla3[[#This Row],[PRECIOS]]*10%</f>
        <v>11.999997</v>
      </c>
      <c r="L529" s="101" t="s">
        <v>5327</v>
      </c>
      <c r="M529" s="54"/>
      <c r="N529" s="55">
        <f>IFERROR(Tabla3[[#This Row],[PRECIOS]]-Tabla3[[#This Row],[PRECIOS]]*Tabla3[[#This Row],[% PRODUCTO]]," ")</f>
        <v>13.33333</v>
      </c>
      <c r="O529" s="54"/>
      <c r="P529" s="55">
        <f>IFERROR(Tabla3[[#This Row],[OCULTAR2]]-Tabla3[[#This Row],[OCULTAR2]]*Tabla3[[#This Row],[% LÍNEA]]," ")</f>
        <v>13.33333</v>
      </c>
      <c r="Q529" s="56">
        <f>IFERROR(Tabla3[[#This Row],[% PRODUCTO]]+Tabla3[[#This Row],[% LÍNEA]]," ")</f>
        <v>0</v>
      </c>
      <c r="R529" s="53">
        <f>Tabla3[[#This Row],[OCULTAR3]]</f>
        <v>13.33333</v>
      </c>
      <c r="S529" s="53">
        <f>Tabla3[[#This Row],[PRECIO SIN %]]-Tabla3[[#This Row],[PRECIO SIN %]]*10%</f>
        <v>11.999997</v>
      </c>
      <c r="T529" s="80">
        <f>(Tabla3[[#This Row],[PRECIO CON DESCT.]]-(Tabla3[[#This Row],[PRECIO CON DESCT.]]*$T$6))</f>
        <v>7.5599981100000004</v>
      </c>
      <c r="U529" s="96"/>
      <c r="V529" s="94">
        <f>Tabla3[[#This Row],[PRECIO %      en $]]*Tabla3[[#This Row],[PEDIDO ]]</f>
        <v>0</v>
      </c>
      <c r="W529" s="57">
        <f>Tabla3[[#This Row],[PRECIO CON DESCT.]]*Tabla3[[#This Row],[PEDIDO ]]</f>
        <v>0</v>
      </c>
      <c r="X529" s="58">
        <f>Tabla3[[#This Row],[PRECIO SIN %]]*Tabla3[[#This Row],[PEDIDO ]]</f>
        <v>0</v>
      </c>
      <c r="Y529" s="28"/>
      <c r="Z529" s="28"/>
      <c r="AA529" s="28"/>
      <c r="AB529" s="28"/>
      <c r="AC529" s="28"/>
      <c r="AD529" s="28"/>
      <c r="AE529" s="28"/>
      <c r="AF529" s="28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20"/>
    </row>
    <row r="530" spans="1:153" s="3" customFormat="1" ht="34.5" x14ac:dyDescent="0.4">
      <c r="A530" s="125">
        <v>7596139004185</v>
      </c>
      <c r="B530" s="59" t="s">
        <v>148</v>
      </c>
      <c r="C530" s="59" t="s">
        <v>175</v>
      </c>
      <c r="D5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30" s="119" t="s">
        <v>1041</v>
      </c>
      <c r="F530" s="76" t="s">
        <v>537</v>
      </c>
      <c r="G5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30" s="78">
        <v>49</v>
      </c>
      <c r="J530" s="52">
        <v>4.0111100000000004</v>
      </c>
      <c r="K530" s="60">
        <f>Tabla3[[#This Row],[PRECIOS]]-Tabla3[[#This Row],[PRECIOS]]*10%</f>
        <v>3.6099990000000002</v>
      </c>
      <c r="L530" s="101"/>
      <c r="M530" s="61"/>
      <c r="N530" s="55">
        <f>IFERROR(Tabla3[[#This Row],[PRECIOS]]-Tabla3[[#This Row],[PRECIOS]]*Tabla3[[#This Row],[% PRODUCTO]]," ")</f>
        <v>4.0111100000000004</v>
      </c>
      <c r="O530" s="61"/>
      <c r="P530" s="55">
        <f>IFERROR(Tabla3[[#This Row],[OCULTAR2]]-Tabla3[[#This Row],[OCULTAR2]]*Tabla3[[#This Row],[% LÍNEA]]," ")</f>
        <v>4.0111100000000004</v>
      </c>
      <c r="Q530" s="56">
        <f>IFERROR(Tabla3[[#This Row],[% PRODUCTO]]+Tabla3[[#This Row],[% LÍNEA]]," ")</f>
        <v>0</v>
      </c>
      <c r="R530" s="60">
        <f>Tabla3[[#This Row],[OCULTAR3]]</f>
        <v>4.0111100000000004</v>
      </c>
      <c r="S530" s="60">
        <f>Tabla3[[#This Row],[PRECIO SIN %]]-Tabla3[[#This Row],[PRECIO SIN %]]*10%</f>
        <v>3.6099990000000002</v>
      </c>
      <c r="T530" s="80">
        <f>(Tabla3[[#This Row],[PRECIO CON DESCT.]]-(Tabla3[[#This Row],[PRECIO CON DESCT.]]*$T$6))</f>
        <v>2.27429937</v>
      </c>
      <c r="U530" s="96"/>
      <c r="V530" s="94">
        <f>Tabla3[[#This Row],[PRECIO %      en $]]*Tabla3[[#This Row],[PEDIDO ]]</f>
        <v>0</v>
      </c>
      <c r="W530" s="57">
        <f>Tabla3[[#This Row],[PRECIO CON DESCT.]]*Tabla3[[#This Row],[PEDIDO ]]</f>
        <v>0</v>
      </c>
      <c r="X530" s="58">
        <f>Tabla3[[#This Row],[PRECIO SIN %]]*Tabla3[[#This Row],[PEDIDO ]]</f>
        <v>0</v>
      </c>
      <c r="Y530" s="28"/>
      <c r="Z530" s="28"/>
      <c r="AA530" s="28"/>
      <c r="AB530" s="28"/>
      <c r="AC530" s="28"/>
      <c r="AD530" s="28"/>
      <c r="AE530" s="28"/>
      <c r="AF530" s="28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20"/>
    </row>
    <row r="531" spans="1:153" s="3" customFormat="1" ht="34.5" x14ac:dyDescent="0.4">
      <c r="A531" s="124">
        <v>7702661351271</v>
      </c>
      <c r="B531" s="51" t="s">
        <v>148</v>
      </c>
      <c r="C531" s="51" t="s">
        <v>176</v>
      </c>
      <c r="D5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31" s="118" t="s">
        <v>1042</v>
      </c>
      <c r="F531" s="75" t="s">
        <v>526</v>
      </c>
      <c r="G5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31" s="77">
        <v>4</v>
      </c>
      <c r="J531" s="52">
        <v>4.1888899999999998</v>
      </c>
      <c r="K531" s="53">
        <f>Tabla3[[#This Row],[PRECIOS]]-Tabla3[[#This Row],[PRECIOS]]*10%</f>
        <v>3.7700009999999997</v>
      </c>
      <c r="L531" s="101"/>
      <c r="M531" s="54"/>
      <c r="N531" s="55">
        <f>IFERROR(Tabla3[[#This Row],[PRECIOS]]-Tabla3[[#This Row],[PRECIOS]]*Tabla3[[#This Row],[% PRODUCTO]]," ")</f>
        <v>4.1888899999999998</v>
      </c>
      <c r="O531" s="54"/>
      <c r="P531" s="55">
        <f>IFERROR(Tabla3[[#This Row],[OCULTAR2]]-Tabla3[[#This Row],[OCULTAR2]]*Tabla3[[#This Row],[% LÍNEA]]," ")</f>
        <v>4.1888899999999998</v>
      </c>
      <c r="Q531" s="56">
        <f>IFERROR(Tabla3[[#This Row],[% PRODUCTO]]+Tabla3[[#This Row],[% LÍNEA]]," ")</f>
        <v>0</v>
      </c>
      <c r="R531" s="53">
        <f>Tabla3[[#This Row],[OCULTAR3]]</f>
        <v>4.1888899999999998</v>
      </c>
      <c r="S531" s="53">
        <f>Tabla3[[#This Row],[PRECIO SIN %]]-Tabla3[[#This Row],[PRECIO SIN %]]*10%</f>
        <v>3.7700009999999997</v>
      </c>
      <c r="T531" s="80">
        <f>(Tabla3[[#This Row],[PRECIO CON DESCT.]]-(Tabla3[[#This Row],[PRECIO CON DESCT.]]*$T$6))</f>
        <v>2.3751006299999999</v>
      </c>
      <c r="U531" s="96"/>
      <c r="V531" s="94">
        <f>Tabla3[[#This Row],[PRECIO %      en $]]*Tabla3[[#This Row],[PEDIDO ]]</f>
        <v>0</v>
      </c>
      <c r="W531" s="57">
        <f>Tabla3[[#This Row],[PRECIO CON DESCT.]]*Tabla3[[#This Row],[PEDIDO ]]</f>
        <v>0</v>
      </c>
      <c r="X531" s="58">
        <f>Tabla3[[#This Row],[PRECIO SIN %]]*Tabla3[[#This Row],[PEDIDO ]]</f>
        <v>0</v>
      </c>
      <c r="Y531" s="28"/>
      <c r="Z531" s="28"/>
      <c r="AA531" s="28"/>
      <c r="AB531" s="28"/>
      <c r="AC531" s="28"/>
      <c r="AD531" s="28"/>
      <c r="AE531" s="28"/>
      <c r="AF531" s="28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20"/>
    </row>
    <row r="532" spans="1:153" s="3" customFormat="1" ht="34.5" x14ac:dyDescent="0.4">
      <c r="A532" s="125">
        <v>7702661353077</v>
      </c>
      <c r="B532" s="59" t="s">
        <v>148</v>
      </c>
      <c r="C532" s="59" t="s">
        <v>176</v>
      </c>
      <c r="D5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32" s="119" t="s">
        <v>1043</v>
      </c>
      <c r="F532" s="76" t="s">
        <v>526</v>
      </c>
      <c r="G5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32" s="78">
        <v>1</v>
      </c>
      <c r="J532" s="52">
        <v>7.0333300000000003</v>
      </c>
      <c r="K532" s="60">
        <f>Tabla3[[#This Row],[PRECIOS]]-Tabla3[[#This Row],[PRECIOS]]*10%</f>
        <v>6.3299970000000005</v>
      </c>
      <c r="L532" s="101"/>
      <c r="M532" s="61"/>
      <c r="N532" s="55">
        <f>IFERROR(Tabla3[[#This Row],[PRECIOS]]-Tabla3[[#This Row],[PRECIOS]]*Tabla3[[#This Row],[% PRODUCTO]]," ")</f>
        <v>7.0333300000000003</v>
      </c>
      <c r="O532" s="61"/>
      <c r="P532" s="55">
        <f>IFERROR(Tabla3[[#This Row],[OCULTAR2]]-Tabla3[[#This Row],[OCULTAR2]]*Tabla3[[#This Row],[% LÍNEA]]," ")</f>
        <v>7.0333300000000003</v>
      </c>
      <c r="Q532" s="56">
        <f>IFERROR(Tabla3[[#This Row],[% PRODUCTO]]+Tabla3[[#This Row],[% LÍNEA]]," ")</f>
        <v>0</v>
      </c>
      <c r="R532" s="60">
        <f>Tabla3[[#This Row],[OCULTAR3]]</f>
        <v>7.0333300000000003</v>
      </c>
      <c r="S532" s="60">
        <f>Tabla3[[#This Row],[PRECIO SIN %]]-Tabla3[[#This Row],[PRECIO SIN %]]*10%</f>
        <v>6.3299970000000005</v>
      </c>
      <c r="T532" s="80">
        <f>(Tabla3[[#This Row],[PRECIO CON DESCT.]]-(Tabla3[[#This Row],[PRECIO CON DESCT.]]*$T$6))</f>
        <v>3.9878981100000002</v>
      </c>
      <c r="U532" s="96"/>
      <c r="V532" s="94">
        <f>Tabla3[[#This Row],[PRECIO %      en $]]*Tabla3[[#This Row],[PEDIDO ]]</f>
        <v>0</v>
      </c>
      <c r="W532" s="57">
        <f>Tabla3[[#This Row],[PRECIO CON DESCT.]]*Tabla3[[#This Row],[PEDIDO ]]</f>
        <v>0</v>
      </c>
      <c r="X532" s="58">
        <f>Tabla3[[#This Row],[PRECIO SIN %]]*Tabla3[[#This Row],[PEDIDO ]]</f>
        <v>0</v>
      </c>
      <c r="Y532" s="28"/>
      <c r="Z532" s="28"/>
      <c r="AA532" s="28"/>
      <c r="AB532" s="28"/>
      <c r="AC532" s="28"/>
      <c r="AD532" s="28"/>
      <c r="AE532" s="28"/>
      <c r="AF532" s="28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13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20"/>
    </row>
    <row r="533" spans="1:153" s="3" customFormat="1" ht="34.5" x14ac:dyDescent="0.4">
      <c r="A533" s="124">
        <v>7702661341265</v>
      </c>
      <c r="B533" s="51" t="s">
        <v>148</v>
      </c>
      <c r="C533" s="51" t="s">
        <v>176</v>
      </c>
      <c r="D5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33" s="118" t="s">
        <v>1044</v>
      </c>
      <c r="F533" s="75" t="s">
        <v>526</v>
      </c>
      <c r="G5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33" s="77">
        <v>50</v>
      </c>
      <c r="J533" s="52">
        <v>4.1888899999999998</v>
      </c>
      <c r="K533" s="53">
        <f>Tabla3[[#This Row],[PRECIOS]]-Tabla3[[#This Row],[PRECIOS]]*10%</f>
        <v>3.7700009999999997</v>
      </c>
      <c r="L533" s="101"/>
      <c r="M533" s="54"/>
      <c r="N533" s="55">
        <f>IFERROR(Tabla3[[#This Row],[PRECIOS]]-Tabla3[[#This Row],[PRECIOS]]*Tabla3[[#This Row],[% PRODUCTO]]," ")</f>
        <v>4.1888899999999998</v>
      </c>
      <c r="O533" s="54"/>
      <c r="P533" s="55">
        <f>IFERROR(Tabla3[[#This Row],[OCULTAR2]]-Tabla3[[#This Row],[OCULTAR2]]*Tabla3[[#This Row],[% LÍNEA]]," ")</f>
        <v>4.1888899999999998</v>
      </c>
      <c r="Q533" s="56">
        <f>IFERROR(Tabla3[[#This Row],[% PRODUCTO]]+Tabla3[[#This Row],[% LÍNEA]]," ")</f>
        <v>0</v>
      </c>
      <c r="R533" s="53">
        <f>Tabla3[[#This Row],[OCULTAR3]]</f>
        <v>4.1888899999999998</v>
      </c>
      <c r="S533" s="53">
        <f>Tabla3[[#This Row],[PRECIO SIN %]]-Tabla3[[#This Row],[PRECIO SIN %]]*10%</f>
        <v>3.7700009999999997</v>
      </c>
      <c r="T533" s="80">
        <f>(Tabla3[[#This Row],[PRECIO CON DESCT.]]-(Tabla3[[#This Row],[PRECIO CON DESCT.]]*$T$6))</f>
        <v>2.3751006299999999</v>
      </c>
      <c r="U533" s="96"/>
      <c r="V533" s="94">
        <f>Tabla3[[#This Row],[PRECIO %      en $]]*Tabla3[[#This Row],[PEDIDO ]]</f>
        <v>0</v>
      </c>
      <c r="W533" s="57">
        <f>Tabla3[[#This Row],[PRECIO CON DESCT.]]*Tabla3[[#This Row],[PEDIDO ]]</f>
        <v>0</v>
      </c>
      <c r="X533" s="58">
        <f>Tabla3[[#This Row],[PRECIO SIN %]]*Tabla3[[#This Row],[PEDIDO ]]</f>
        <v>0</v>
      </c>
      <c r="Y533" s="28"/>
      <c r="Z533" s="28"/>
      <c r="AA533" s="28"/>
      <c r="AB533" s="28"/>
      <c r="AC533" s="28"/>
      <c r="AD533" s="28"/>
      <c r="AE533" s="28"/>
      <c r="AF533" s="28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13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20"/>
    </row>
    <row r="534" spans="1:153" s="3" customFormat="1" ht="34.5" x14ac:dyDescent="0.4">
      <c r="A534" s="125">
        <v>7702661343061</v>
      </c>
      <c r="B534" s="59" t="s">
        <v>148</v>
      </c>
      <c r="C534" s="59" t="s">
        <v>176</v>
      </c>
      <c r="D5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34" s="119" t="s">
        <v>1045</v>
      </c>
      <c r="F534" s="76" t="s">
        <v>526</v>
      </c>
      <c r="G5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34" s="78">
        <v>6</v>
      </c>
      <c r="J534" s="52">
        <v>7.0333300000000003</v>
      </c>
      <c r="K534" s="60">
        <f>Tabla3[[#This Row],[PRECIOS]]-Tabla3[[#This Row],[PRECIOS]]*10%</f>
        <v>6.3299970000000005</v>
      </c>
      <c r="L534" s="101"/>
      <c r="M534" s="61"/>
      <c r="N534" s="55">
        <f>IFERROR(Tabla3[[#This Row],[PRECIOS]]-Tabla3[[#This Row],[PRECIOS]]*Tabla3[[#This Row],[% PRODUCTO]]," ")</f>
        <v>7.0333300000000003</v>
      </c>
      <c r="O534" s="61"/>
      <c r="P534" s="55">
        <f>IFERROR(Tabla3[[#This Row],[OCULTAR2]]-Tabla3[[#This Row],[OCULTAR2]]*Tabla3[[#This Row],[% LÍNEA]]," ")</f>
        <v>7.0333300000000003</v>
      </c>
      <c r="Q534" s="56">
        <f>IFERROR(Tabla3[[#This Row],[% PRODUCTO]]+Tabla3[[#This Row],[% LÍNEA]]," ")</f>
        <v>0</v>
      </c>
      <c r="R534" s="60">
        <f>Tabla3[[#This Row],[OCULTAR3]]</f>
        <v>7.0333300000000003</v>
      </c>
      <c r="S534" s="60">
        <f>Tabla3[[#This Row],[PRECIO SIN %]]-Tabla3[[#This Row],[PRECIO SIN %]]*10%</f>
        <v>6.3299970000000005</v>
      </c>
      <c r="T534" s="80">
        <f>(Tabla3[[#This Row],[PRECIO CON DESCT.]]-(Tabla3[[#This Row],[PRECIO CON DESCT.]]*$T$6))</f>
        <v>3.9878981100000002</v>
      </c>
      <c r="U534" s="96"/>
      <c r="V534" s="94">
        <f>Tabla3[[#This Row],[PRECIO %      en $]]*Tabla3[[#This Row],[PEDIDO ]]</f>
        <v>0</v>
      </c>
      <c r="W534" s="57">
        <f>Tabla3[[#This Row],[PRECIO CON DESCT.]]*Tabla3[[#This Row],[PEDIDO ]]</f>
        <v>0</v>
      </c>
      <c r="X534" s="58">
        <f>Tabla3[[#This Row],[PRECIO SIN %]]*Tabla3[[#This Row],[PEDIDO ]]</f>
        <v>0</v>
      </c>
      <c r="Y534" s="28"/>
      <c r="Z534" s="28"/>
      <c r="AA534" s="28"/>
      <c r="AB534" s="28"/>
      <c r="AC534" s="28"/>
      <c r="AD534" s="28"/>
      <c r="AE534" s="28"/>
      <c r="AF534" s="28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13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20"/>
    </row>
    <row r="535" spans="1:153" s="3" customFormat="1" ht="34.5" x14ac:dyDescent="0.4">
      <c r="A535" s="124">
        <v>7702661351264</v>
      </c>
      <c r="B535" s="51" t="s">
        <v>148</v>
      </c>
      <c r="C535" s="51" t="s">
        <v>176</v>
      </c>
      <c r="D5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35" s="118" t="s">
        <v>1046</v>
      </c>
      <c r="F535" s="75" t="s">
        <v>526</v>
      </c>
      <c r="G5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35" s="77">
        <v>7</v>
      </c>
      <c r="J535" s="52">
        <v>4.0222199999999999</v>
      </c>
      <c r="K535" s="53">
        <f>Tabla3[[#This Row],[PRECIOS]]-Tabla3[[#This Row],[PRECIOS]]*10%</f>
        <v>3.6199979999999998</v>
      </c>
      <c r="L535" s="101"/>
      <c r="M535" s="54"/>
      <c r="N535" s="55">
        <f>IFERROR(Tabla3[[#This Row],[PRECIOS]]-Tabla3[[#This Row],[PRECIOS]]*Tabla3[[#This Row],[% PRODUCTO]]," ")</f>
        <v>4.0222199999999999</v>
      </c>
      <c r="O535" s="54"/>
      <c r="P535" s="55">
        <f>IFERROR(Tabla3[[#This Row],[OCULTAR2]]-Tabla3[[#This Row],[OCULTAR2]]*Tabla3[[#This Row],[% LÍNEA]]," ")</f>
        <v>4.0222199999999999</v>
      </c>
      <c r="Q535" s="56">
        <f>IFERROR(Tabla3[[#This Row],[% PRODUCTO]]+Tabla3[[#This Row],[% LÍNEA]]," ")</f>
        <v>0</v>
      </c>
      <c r="R535" s="53">
        <f>Tabla3[[#This Row],[OCULTAR3]]</f>
        <v>4.0222199999999999</v>
      </c>
      <c r="S535" s="53">
        <f>Tabla3[[#This Row],[PRECIO SIN %]]-Tabla3[[#This Row],[PRECIO SIN %]]*10%</f>
        <v>3.6199979999999998</v>
      </c>
      <c r="T535" s="80">
        <f>(Tabla3[[#This Row],[PRECIO CON DESCT.]]-(Tabla3[[#This Row],[PRECIO CON DESCT.]]*$T$6))</f>
        <v>2.2805987399999998</v>
      </c>
      <c r="U535" s="96"/>
      <c r="V535" s="94">
        <f>Tabla3[[#This Row],[PRECIO %      en $]]*Tabla3[[#This Row],[PEDIDO ]]</f>
        <v>0</v>
      </c>
      <c r="W535" s="57">
        <f>Tabla3[[#This Row],[PRECIO CON DESCT.]]*Tabla3[[#This Row],[PEDIDO ]]</f>
        <v>0</v>
      </c>
      <c r="X535" s="58">
        <f>Tabla3[[#This Row],[PRECIO SIN %]]*Tabla3[[#This Row],[PEDIDO ]]</f>
        <v>0</v>
      </c>
      <c r="Y535" s="28"/>
      <c r="Z535" s="28"/>
      <c r="AA535" s="28"/>
      <c r="AB535" s="28"/>
      <c r="AC535" s="28"/>
      <c r="AD535" s="28"/>
      <c r="AE535" s="28"/>
      <c r="AF535" s="28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13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20"/>
    </row>
    <row r="536" spans="1:153" s="3" customFormat="1" ht="34.5" x14ac:dyDescent="0.4">
      <c r="A536" s="125">
        <v>7702661353015</v>
      </c>
      <c r="B536" s="59" t="s">
        <v>148</v>
      </c>
      <c r="C536" s="59" t="s">
        <v>176</v>
      </c>
      <c r="D5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36" s="119" t="s">
        <v>1047</v>
      </c>
      <c r="F536" s="76" t="s">
        <v>526</v>
      </c>
      <c r="G5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36" s="78">
        <v>11</v>
      </c>
      <c r="J536" s="52">
        <v>7.3111100000000002</v>
      </c>
      <c r="K536" s="60">
        <f>Tabla3[[#This Row],[PRECIOS]]-Tabla3[[#This Row],[PRECIOS]]*10%</f>
        <v>6.5799989999999999</v>
      </c>
      <c r="L536" s="101"/>
      <c r="M536" s="61"/>
      <c r="N536" s="55">
        <f>IFERROR(Tabla3[[#This Row],[PRECIOS]]-Tabla3[[#This Row],[PRECIOS]]*Tabla3[[#This Row],[% PRODUCTO]]," ")</f>
        <v>7.3111100000000002</v>
      </c>
      <c r="O536" s="61"/>
      <c r="P536" s="55">
        <f>IFERROR(Tabla3[[#This Row],[OCULTAR2]]-Tabla3[[#This Row],[OCULTAR2]]*Tabla3[[#This Row],[% LÍNEA]]," ")</f>
        <v>7.3111100000000002</v>
      </c>
      <c r="Q536" s="56">
        <f>IFERROR(Tabla3[[#This Row],[% PRODUCTO]]+Tabla3[[#This Row],[% LÍNEA]]," ")</f>
        <v>0</v>
      </c>
      <c r="R536" s="60">
        <f>Tabla3[[#This Row],[OCULTAR3]]</f>
        <v>7.3111100000000002</v>
      </c>
      <c r="S536" s="60">
        <f>Tabla3[[#This Row],[PRECIO SIN %]]-Tabla3[[#This Row],[PRECIO SIN %]]*10%</f>
        <v>6.5799989999999999</v>
      </c>
      <c r="T536" s="80">
        <f>(Tabla3[[#This Row],[PRECIO CON DESCT.]]-(Tabla3[[#This Row],[PRECIO CON DESCT.]]*$T$6))</f>
        <v>4.1453993699999998</v>
      </c>
      <c r="U536" s="96"/>
      <c r="V536" s="94">
        <f>Tabla3[[#This Row],[PRECIO %      en $]]*Tabla3[[#This Row],[PEDIDO ]]</f>
        <v>0</v>
      </c>
      <c r="W536" s="57">
        <f>Tabla3[[#This Row],[PRECIO CON DESCT.]]*Tabla3[[#This Row],[PEDIDO ]]</f>
        <v>0</v>
      </c>
      <c r="X536" s="58">
        <f>Tabla3[[#This Row],[PRECIO SIN %]]*Tabla3[[#This Row],[PEDIDO ]]</f>
        <v>0</v>
      </c>
      <c r="Y536" s="28"/>
      <c r="Z536" s="28"/>
      <c r="AA536" s="28"/>
      <c r="AB536" s="28"/>
      <c r="AC536" s="28"/>
      <c r="AD536" s="28"/>
      <c r="AE536" s="28"/>
      <c r="AF536" s="28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13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20"/>
    </row>
    <row r="537" spans="1:153" s="3" customFormat="1" ht="34.5" x14ac:dyDescent="0.4">
      <c r="A537" s="124">
        <v>7596049000345</v>
      </c>
      <c r="B537" s="51" t="s">
        <v>148</v>
      </c>
      <c r="C537" s="51" t="s">
        <v>176</v>
      </c>
      <c r="D5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37" s="118" t="s">
        <v>1048</v>
      </c>
      <c r="F537" s="75" t="s">
        <v>526</v>
      </c>
      <c r="G5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37" s="77">
        <v>1</v>
      </c>
      <c r="J537" s="52">
        <v>4.95</v>
      </c>
      <c r="K537" s="53">
        <f>Tabla3[[#This Row],[PRECIOS]]-Tabla3[[#This Row],[PRECIOS]]*10%</f>
        <v>4.4550000000000001</v>
      </c>
      <c r="L537" s="101"/>
      <c r="M537" s="54"/>
      <c r="N537" s="55">
        <f>IFERROR(Tabla3[[#This Row],[PRECIOS]]-Tabla3[[#This Row],[PRECIOS]]*Tabla3[[#This Row],[% PRODUCTO]]," ")</f>
        <v>4.95</v>
      </c>
      <c r="O537" s="54"/>
      <c r="P537" s="55">
        <f>IFERROR(Tabla3[[#This Row],[OCULTAR2]]-Tabla3[[#This Row],[OCULTAR2]]*Tabla3[[#This Row],[% LÍNEA]]," ")</f>
        <v>4.95</v>
      </c>
      <c r="Q537" s="56">
        <f>IFERROR(Tabla3[[#This Row],[% PRODUCTO]]+Tabla3[[#This Row],[% LÍNEA]]," ")</f>
        <v>0</v>
      </c>
      <c r="R537" s="53">
        <f>Tabla3[[#This Row],[OCULTAR3]]</f>
        <v>4.95</v>
      </c>
      <c r="S537" s="53">
        <f>Tabla3[[#This Row],[PRECIO SIN %]]-Tabla3[[#This Row],[PRECIO SIN %]]*10%</f>
        <v>4.4550000000000001</v>
      </c>
      <c r="T537" s="80">
        <f>(Tabla3[[#This Row],[PRECIO CON DESCT.]]-(Tabla3[[#This Row],[PRECIO CON DESCT.]]*$T$6))</f>
        <v>2.8066500000000003</v>
      </c>
      <c r="U537" s="96"/>
      <c r="V537" s="94">
        <f>Tabla3[[#This Row],[PRECIO %      en $]]*Tabla3[[#This Row],[PEDIDO ]]</f>
        <v>0</v>
      </c>
      <c r="W537" s="57">
        <f>Tabla3[[#This Row],[PRECIO CON DESCT.]]*Tabla3[[#This Row],[PEDIDO ]]</f>
        <v>0</v>
      </c>
      <c r="X537" s="58">
        <f>Tabla3[[#This Row],[PRECIO SIN %]]*Tabla3[[#This Row],[PEDIDO ]]</f>
        <v>0</v>
      </c>
      <c r="Y537" s="28"/>
      <c r="Z537" s="28"/>
      <c r="AA537" s="28"/>
      <c r="AB537" s="28"/>
      <c r="AC537" s="28"/>
      <c r="AD537" s="28"/>
      <c r="AE537" s="28"/>
      <c r="AF537" s="28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13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20"/>
    </row>
    <row r="538" spans="1:153" s="3" customFormat="1" ht="34.5" x14ac:dyDescent="0.4">
      <c r="A538" s="125">
        <v>7592368003388</v>
      </c>
      <c r="B538" s="59" t="s">
        <v>148</v>
      </c>
      <c r="C538" s="59" t="s">
        <v>177</v>
      </c>
      <c r="D5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38" s="119" t="s">
        <v>1049</v>
      </c>
      <c r="F538" s="76" t="s">
        <v>537</v>
      </c>
      <c r="G5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38" s="78">
        <v>24</v>
      </c>
      <c r="J538" s="52">
        <v>2.24444</v>
      </c>
      <c r="K538" s="60">
        <f>Tabla3[[#This Row],[PRECIOS]]-Tabla3[[#This Row],[PRECIOS]]*10%</f>
        <v>2.0199959999999999</v>
      </c>
      <c r="L538" s="101"/>
      <c r="M538" s="61"/>
      <c r="N538" s="55">
        <f>IFERROR(Tabla3[[#This Row],[PRECIOS]]-Tabla3[[#This Row],[PRECIOS]]*Tabla3[[#This Row],[% PRODUCTO]]," ")</f>
        <v>2.24444</v>
      </c>
      <c r="O538" s="61"/>
      <c r="P538" s="55">
        <f>IFERROR(Tabla3[[#This Row],[OCULTAR2]]-Tabla3[[#This Row],[OCULTAR2]]*Tabla3[[#This Row],[% LÍNEA]]," ")</f>
        <v>2.24444</v>
      </c>
      <c r="Q538" s="56">
        <f>IFERROR(Tabla3[[#This Row],[% PRODUCTO]]+Tabla3[[#This Row],[% LÍNEA]]," ")</f>
        <v>0</v>
      </c>
      <c r="R538" s="60">
        <f>Tabla3[[#This Row],[OCULTAR3]]</f>
        <v>2.24444</v>
      </c>
      <c r="S538" s="60">
        <f>Tabla3[[#This Row],[PRECIO SIN %]]-Tabla3[[#This Row],[PRECIO SIN %]]*10%</f>
        <v>2.0199959999999999</v>
      </c>
      <c r="T538" s="80">
        <f>(Tabla3[[#This Row],[PRECIO CON DESCT.]]-(Tabla3[[#This Row],[PRECIO CON DESCT.]]*$T$6))</f>
        <v>1.2725974799999999</v>
      </c>
      <c r="U538" s="96"/>
      <c r="V538" s="94">
        <f>Tabla3[[#This Row],[PRECIO %      en $]]*Tabla3[[#This Row],[PEDIDO ]]</f>
        <v>0</v>
      </c>
      <c r="W538" s="57">
        <f>Tabla3[[#This Row],[PRECIO CON DESCT.]]*Tabla3[[#This Row],[PEDIDO ]]</f>
        <v>0</v>
      </c>
      <c r="X538" s="58">
        <f>Tabla3[[#This Row],[PRECIO SIN %]]*Tabla3[[#This Row],[PEDIDO ]]</f>
        <v>0</v>
      </c>
      <c r="Y538" s="28"/>
      <c r="Z538" s="28"/>
      <c r="AA538" s="28"/>
      <c r="AB538" s="28"/>
      <c r="AC538" s="28"/>
      <c r="AD538" s="28"/>
      <c r="AE538" s="28"/>
      <c r="AF538" s="28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20"/>
    </row>
    <row r="539" spans="1:153" s="3" customFormat="1" ht="34.5" x14ac:dyDescent="0.4">
      <c r="A539" s="124">
        <v>77043608050</v>
      </c>
      <c r="B539" s="51" t="s">
        <v>148</v>
      </c>
      <c r="C539" s="51" t="s">
        <v>178</v>
      </c>
      <c r="D5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39" s="118" t="s">
        <v>1050</v>
      </c>
      <c r="F539" s="75" t="s">
        <v>526</v>
      </c>
      <c r="G5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39" s="77">
        <v>6</v>
      </c>
      <c r="J539" s="52">
        <v>9.11111</v>
      </c>
      <c r="K539" s="53">
        <f>Tabla3[[#This Row],[PRECIOS]]-Tabla3[[#This Row],[PRECIOS]]*10%</f>
        <v>8.199999</v>
      </c>
      <c r="L539" s="101"/>
      <c r="M539" s="54"/>
      <c r="N539" s="55">
        <f>IFERROR(Tabla3[[#This Row],[PRECIOS]]-Tabla3[[#This Row],[PRECIOS]]*Tabla3[[#This Row],[% PRODUCTO]]," ")</f>
        <v>9.11111</v>
      </c>
      <c r="O539" s="54"/>
      <c r="P539" s="55">
        <f>IFERROR(Tabla3[[#This Row],[OCULTAR2]]-Tabla3[[#This Row],[OCULTAR2]]*Tabla3[[#This Row],[% LÍNEA]]," ")</f>
        <v>9.11111</v>
      </c>
      <c r="Q539" s="56">
        <f>IFERROR(Tabla3[[#This Row],[% PRODUCTO]]+Tabla3[[#This Row],[% LÍNEA]]," ")</f>
        <v>0</v>
      </c>
      <c r="R539" s="53">
        <f>Tabla3[[#This Row],[OCULTAR3]]</f>
        <v>9.11111</v>
      </c>
      <c r="S539" s="53">
        <f>Tabla3[[#This Row],[PRECIO SIN %]]-Tabla3[[#This Row],[PRECIO SIN %]]*10%</f>
        <v>8.199999</v>
      </c>
      <c r="T539" s="80">
        <f>(Tabla3[[#This Row],[PRECIO CON DESCT.]]-(Tabla3[[#This Row],[PRECIO CON DESCT.]]*$T$6))</f>
        <v>5.1659993699999998</v>
      </c>
      <c r="U539" s="96"/>
      <c r="V539" s="94">
        <f>Tabla3[[#This Row],[PRECIO %      en $]]*Tabla3[[#This Row],[PEDIDO ]]</f>
        <v>0</v>
      </c>
      <c r="W539" s="57">
        <f>Tabla3[[#This Row],[PRECIO CON DESCT.]]*Tabla3[[#This Row],[PEDIDO ]]</f>
        <v>0</v>
      </c>
      <c r="X539" s="58">
        <f>Tabla3[[#This Row],[PRECIO SIN %]]*Tabla3[[#This Row],[PEDIDO ]]</f>
        <v>0</v>
      </c>
      <c r="Y539" s="28"/>
      <c r="Z539" s="28"/>
      <c r="AA539" s="28"/>
      <c r="AB539" s="28"/>
      <c r="AC539" s="28"/>
      <c r="AD539" s="28"/>
      <c r="AE539" s="28"/>
      <c r="AF539" s="28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13"/>
      <c r="DV539" s="13"/>
      <c r="DW539" s="13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13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20"/>
    </row>
    <row r="540" spans="1:153" s="3" customFormat="1" ht="34.5" x14ac:dyDescent="0.4">
      <c r="A540" s="125">
        <v>7593319002283</v>
      </c>
      <c r="B540" s="59" t="s">
        <v>148</v>
      </c>
      <c r="C540" s="59" t="s">
        <v>179</v>
      </c>
      <c r="D5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540" s="119" t="s">
        <v>1051</v>
      </c>
      <c r="F540" s="76" t="s">
        <v>526</v>
      </c>
      <c r="G5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540" s="78">
        <v>24</v>
      </c>
      <c r="J540" s="52">
        <v>2.5222199999999999</v>
      </c>
      <c r="K540" s="60">
        <f>Tabla3[[#This Row],[PRECIOS]]-Tabla3[[#This Row],[PRECIOS]]*10%</f>
        <v>2.2699979999999997</v>
      </c>
      <c r="L540" s="101" t="s">
        <v>5327</v>
      </c>
      <c r="M540" s="61"/>
      <c r="N540" s="55">
        <f>IFERROR(Tabla3[[#This Row],[PRECIOS]]-Tabla3[[#This Row],[PRECIOS]]*Tabla3[[#This Row],[% PRODUCTO]]," ")</f>
        <v>2.5222199999999999</v>
      </c>
      <c r="O540" s="61"/>
      <c r="P540" s="55">
        <f>IFERROR(Tabla3[[#This Row],[OCULTAR2]]-Tabla3[[#This Row],[OCULTAR2]]*Tabla3[[#This Row],[% LÍNEA]]," ")</f>
        <v>2.5222199999999999</v>
      </c>
      <c r="Q540" s="56">
        <f>IFERROR(Tabla3[[#This Row],[% PRODUCTO]]+Tabla3[[#This Row],[% LÍNEA]]," ")</f>
        <v>0</v>
      </c>
      <c r="R540" s="60">
        <f>Tabla3[[#This Row],[OCULTAR3]]</f>
        <v>2.5222199999999999</v>
      </c>
      <c r="S540" s="60">
        <f>Tabla3[[#This Row],[PRECIO SIN %]]-Tabla3[[#This Row],[PRECIO SIN %]]*10%</f>
        <v>2.2699979999999997</v>
      </c>
      <c r="T540" s="80">
        <f>(Tabla3[[#This Row],[PRECIO CON DESCT.]]-(Tabla3[[#This Row],[PRECIO CON DESCT.]]*$T$6))</f>
        <v>1.4300987399999998</v>
      </c>
      <c r="U540" s="96"/>
      <c r="V540" s="94">
        <f>Tabla3[[#This Row],[PRECIO %      en $]]*Tabla3[[#This Row],[PEDIDO ]]</f>
        <v>0</v>
      </c>
      <c r="W540" s="57">
        <f>Tabla3[[#This Row],[PRECIO CON DESCT.]]*Tabla3[[#This Row],[PEDIDO ]]</f>
        <v>0</v>
      </c>
      <c r="X540" s="58">
        <f>Tabla3[[#This Row],[PRECIO SIN %]]*Tabla3[[#This Row],[PEDIDO ]]</f>
        <v>0</v>
      </c>
      <c r="Y540" s="28"/>
      <c r="Z540" s="28"/>
      <c r="AA540" s="28"/>
      <c r="AB540" s="28"/>
      <c r="AC540" s="28"/>
      <c r="AD540" s="28"/>
      <c r="AE540" s="28"/>
      <c r="AF540" s="28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20"/>
    </row>
    <row r="541" spans="1:153" s="3" customFormat="1" ht="34.5" x14ac:dyDescent="0.4">
      <c r="A541" s="124">
        <v>7593319002238</v>
      </c>
      <c r="B541" s="51" t="s">
        <v>148</v>
      </c>
      <c r="C541" s="51" t="s">
        <v>180</v>
      </c>
      <c r="D5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541" s="118" t="s">
        <v>1052</v>
      </c>
      <c r="F541" s="75" t="s">
        <v>526</v>
      </c>
      <c r="G5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541" s="77">
        <v>29</v>
      </c>
      <c r="J541" s="52">
        <v>4.0555599999999998</v>
      </c>
      <c r="K541" s="53">
        <f>Tabla3[[#This Row],[PRECIOS]]-Tabla3[[#This Row],[PRECIOS]]*10%</f>
        <v>3.650004</v>
      </c>
      <c r="L541" s="101" t="s">
        <v>5327</v>
      </c>
      <c r="M541" s="54"/>
      <c r="N541" s="55">
        <f>IFERROR(Tabla3[[#This Row],[PRECIOS]]-Tabla3[[#This Row],[PRECIOS]]*Tabla3[[#This Row],[% PRODUCTO]]," ")</f>
        <v>4.0555599999999998</v>
      </c>
      <c r="O541" s="54"/>
      <c r="P541" s="55">
        <f>IFERROR(Tabla3[[#This Row],[OCULTAR2]]-Tabla3[[#This Row],[OCULTAR2]]*Tabla3[[#This Row],[% LÍNEA]]," ")</f>
        <v>4.0555599999999998</v>
      </c>
      <c r="Q541" s="56">
        <f>IFERROR(Tabla3[[#This Row],[% PRODUCTO]]+Tabla3[[#This Row],[% LÍNEA]]," ")</f>
        <v>0</v>
      </c>
      <c r="R541" s="53">
        <f>Tabla3[[#This Row],[OCULTAR3]]</f>
        <v>4.0555599999999998</v>
      </c>
      <c r="S541" s="53">
        <f>Tabla3[[#This Row],[PRECIO SIN %]]-Tabla3[[#This Row],[PRECIO SIN %]]*10%</f>
        <v>3.650004</v>
      </c>
      <c r="T541" s="80">
        <f>(Tabla3[[#This Row],[PRECIO CON DESCT.]]-(Tabla3[[#This Row],[PRECIO CON DESCT.]]*$T$6))</f>
        <v>2.2995025199999999</v>
      </c>
      <c r="U541" s="96"/>
      <c r="V541" s="94">
        <f>Tabla3[[#This Row],[PRECIO %      en $]]*Tabla3[[#This Row],[PEDIDO ]]</f>
        <v>0</v>
      </c>
      <c r="W541" s="57">
        <f>Tabla3[[#This Row],[PRECIO CON DESCT.]]*Tabla3[[#This Row],[PEDIDO ]]</f>
        <v>0</v>
      </c>
      <c r="X541" s="58">
        <f>Tabla3[[#This Row],[PRECIO SIN %]]*Tabla3[[#This Row],[PEDIDO ]]</f>
        <v>0</v>
      </c>
      <c r="Y541" s="28"/>
      <c r="Z541" s="28"/>
      <c r="AA541" s="28"/>
      <c r="AB541" s="28"/>
      <c r="AC541" s="28"/>
      <c r="AD541" s="28"/>
      <c r="AE541" s="28"/>
      <c r="AF541" s="28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13"/>
      <c r="DV541" s="13"/>
      <c r="DW541" s="13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13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20"/>
    </row>
    <row r="542" spans="1:153" s="3" customFormat="1" ht="34.5" x14ac:dyDescent="0.4">
      <c r="A542" s="125">
        <v>7501056330484</v>
      </c>
      <c r="B542" s="59" t="s">
        <v>148</v>
      </c>
      <c r="C542" s="59" t="s">
        <v>173</v>
      </c>
      <c r="D5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42" s="119" t="s">
        <v>1053</v>
      </c>
      <c r="F542" s="76" t="s">
        <v>526</v>
      </c>
      <c r="G5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42" s="78">
        <v>59</v>
      </c>
      <c r="J542" s="52">
        <v>4.6444400000000003</v>
      </c>
      <c r="K542" s="60">
        <f>Tabla3[[#This Row],[PRECIOS]]-Tabla3[[#This Row],[PRECIOS]]*10%</f>
        <v>4.179996</v>
      </c>
      <c r="L542" s="101"/>
      <c r="M542" s="61"/>
      <c r="N542" s="55">
        <f>IFERROR(Tabla3[[#This Row],[PRECIOS]]-Tabla3[[#This Row],[PRECIOS]]*Tabla3[[#This Row],[% PRODUCTO]]," ")</f>
        <v>4.6444400000000003</v>
      </c>
      <c r="O542" s="61"/>
      <c r="P542" s="55">
        <f>IFERROR(Tabla3[[#This Row],[OCULTAR2]]-Tabla3[[#This Row],[OCULTAR2]]*Tabla3[[#This Row],[% LÍNEA]]," ")</f>
        <v>4.6444400000000003</v>
      </c>
      <c r="Q542" s="56">
        <f>IFERROR(Tabla3[[#This Row],[% PRODUCTO]]+Tabla3[[#This Row],[% LÍNEA]]," ")</f>
        <v>0</v>
      </c>
      <c r="R542" s="60">
        <f>Tabla3[[#This Row],[OCULTAR3]]</f>
        <v>4.6444400000000003</v>
      </c>
      <c r="S542" s="60">
        <f>Tabla3[[#This Row],[PRECIO SIN %]]-Tabla3[[#This Row],[PRECIO SIN %]]*10%</f>
        <v>4.179996</v>
      </c>
      <c r="T542" s="80">
        <f>(Tabla3[[#This Row],[PRECIO CON DESCT.]]-(Tabla3[[#This Row],[PRECIO CON DESCT.]]*$T$6))</f>
        <v>2.6333974800000002</v>
      </c>
      <c r="U542" s="96"/>
      <c r="V542" s="94">
        <f>Tabla3[[#This Row],[PRECIO %      en $]]*Tabla3[[#This Row],[PEDIDO ]]</f>
        <v>0</v>
      </c>
      <c r="W542" s="57">
        <f>Tabla3[[#This Row],[PRECIO CON DESCT.]]*Tabla3[[#This Row],[PEDIDO ]]</f>
        <v>0</v>
      </c>
      <c r="X542" s="58">
        <f>Tabla3[[#This Row],[PRECIO SIN %]]*Tabla3[[#This Row],[PEDIDO ]]</f>
        <v>0</v>
      </c>
      <c r="Y542" s="28"/>
      <c r="Z542" s="28"/>
      <c r="AA542" s="28"/>
      <c r="AB542" s="28"/>
      <c r="AC542" s="28"/>
      <c r="AD542" s="28"/>
      <c r="AE542" s="28"/>
      <c r="AF542" s="28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20"/>
    </row>
    <row r="543" spans="1:153" s="3" customFormat="1" ht="34.5" x14ac:dyDescent="0.4">
      <c r="A543" s="124">
        <v>7593319000128</v>
      </c>
      <c r="B543" s="51" t="s">
        <v>148</v>
      </c>
      <c r="C543" s="51" t="s">
        <v>181</v>
      </c>
      <c r="D5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43" s="118" t="s">
        <v>1054</v>
      </c>
      <c r="F543" s="75" t="s">
        <v>526</v>
      </c>
      <c r="G5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43" s="77">
        <v>23</v>
      </c>
      <c r="J543" s="52">
        <v>6.1888899999999998</v>
      </c>
      <c r="K543" s="53">
        <f>Tabla3[[#This Row],[PRECIOS]]-Tabla3[[#This Row],[PRECIOS]]*10%</f>
        <v>5.5700009999999995</v>
      </c>
      <c r="L543" s="101"/>
      <c r="M543" s="54"/>
      <c r="N543" s="55">
        <f>IFERROR(Tabla3[[#This Row],[PRECIOS]]-Tabla3[[#This Row],[PRECIOS]]*Tabla3[[#This Row],[% PRODUCTO]]," ")</f>
        <v>6.1888899999999998</v>
      </c>
      <c r="O543" s="54"/>
      <c r="P543" s="55">
        <f>IFERROR(Tabla3[[#This Row],[OCULTAR2]]-Tabla3[[#This Row],[OCULTAR2]]*Tabla3[[#This Row],[% LÍNEA]]," ")</f>
        <v>6.1888899999999998</v>
      </c>
      <c r="Q543" s="56">
        <f>IFERROR(Tabla3[[#This Row],[% PRODUCTO]]+Tabla3[[#This Row],[% LÍNEA]]," ")</f>
        <v>0</v>
      </c>
      <c r="R543" s="53">
        <f>Tabla3[[#This Row],[OCULTAR3]]</f>
        <v>6.1888899999999998</v>
      </c>
      <c r="S543" s="53">
        <f>Tabla3[[#This Row],[PRECIO SIN %]]-Tabla3[[#This Row],[PRECIO SIN %]]*10%</f>
        <v>5.5700009999999995</v>
      </c>
      <c r="T543" s="80">
        <f>(Tabla3[[#This Row],[PRECIO CON DESCT.]]-(Tabla3[[#This Row],[PRECIO CON DESCT.]]*$T$6))</f>
        <v>3.5091006299999998</v>
      </c>
      <c r="U543" s="96"/>
      <c r="V543" s="94">
        <f>Tabla3[[#This Row],[PRECIO %      en $]]*Tabla3[[#This Row],[PEDIDO ]]</f>
        <v>0</v>
      </c>
      <c r="W543" s="57">
        <f>Tabla3[[#This Row],[PRECIO CON DESCT.]]*Tabla3[[#This Row],[PEDIDO ]]</f>
        <v>0</v>
      </c>
      <c r="X543" s="58">
        <f>Tabla3[[#This Row],[PRECIO SIN %]]*Tabla3[[#This Row],[PEDIDO ]]</f>
        <v>0</v>
      </c>
      <c r="Y543" s="28"/>
      <c r="Z543" s="28"/>
      <c r="AA543" s="28"/>
      <c r="AB543" s="28"/>
      <c r="AC543" s="28"/>
      <c r="AD543" s="28"/>
      <c r="AE543" s="28"/>
      <c r="AF543" s="28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20"/>
    </row>
    <row r="544" spans="1:153" s="3" customFormat="1" ht="34.5" x14ac:dyDescent="0.4">
      <c r="A544" s="125">
        <v>4005808024742</v>
      </c>
      <c r="B544" s="59" t="s">
        <v>148</v>
      </c>
      <c r="C544" s="59" t="s">
        <v>182</v>
      </c>
      <c r="D5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44" s="119" t="s">
        <v>1055</v>
      </c>
      <c r="F544" s="76" t="s">
        <v>526</v>
      </c>
      <c r="G5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44" s="78">
        <v>46</v>
      </c>
      <c r="J544" s="52">
        <v>10.533329999999999</v>
      </c>
      <c r="K544" s="60">
        <f>Tabla3[[#This Row],[PRECIOS]]-Tabla3[[#This Row],[PRECIOS]]*10%</f>
        <v>9.4799969999999991</v>
      </c>
      <c r="L544" s="101"/>
      <c r="M544" s="61"/>
      <c r="N544" s="55">
        <f>IFERROR(Tabla3[[#This Row],[PRECIOS]]-Tabla3[[#This Row],[PRECIOS]]*Tabla3[[#This Row],[% PRODUCTO]]," ")</f>
        <v>10.533329999999999</v>
      </c>
      <c r="O544" s="61"/>
      <c r="P544" s="55">
        <f>IFERROR(Tabla3[[#This Row],[OCULTAR2]]-Tabla3[[#This Row],[OCULTAR2]]*Tabla3[[#This Row],[% LÍNEA]]," ")</f>
        <v>10.533329999999999</v>
      </c>
      <c r="Q544" s="56">
        <f>IFERROR(Tabla3[[#This Row],[% PRODUCTO]]+Tabla3[[#This Row],[% LÍNEA]]," ")</f>
        <v>0</v>
      </c>
      <c r="R544" s="60">
        <f>Tabla3[[#This Row],[OCULTAR3]]</f>
        <v>10.533329999999999</v>
      </c>
      <c r="S544" s="60">
        <f>Tabla3[[#This Row],[PRECIO SIN %]]-Tabla3[[#This Row],[PRECIO SIN %]]*10%</f>
        <v>9.4799969999999991</v>
      </c>
      <c r="T544" s="80">
        <f>(Tabla3[[#This Row],[PRECIO CON DESCT.]]-(Tabla3[[#This Row],[PRECIO CON DESCT.]]*$T$6))</f>
        <v>5.9723981099999994</v>
      </c>
      <c r="U544" s="96"/>
      <c r="V544" s="94">
        <f>Tabla3[[#This Row],[PRECIO %      en $]]*Tabla3[[#This Row],[PEDIDO ]]</f>
        <v>0</v>
      </c>
      <c r="W544" s="57">
        <f>Tabla3[[#This Row],[PRECIO CON DESCT.]]*Tabla3[[#This Row],[PEDIDO ]]</f>
        <v>0</v>
      </c>
      <c r="X544" s="58">
        <f>Tabla3[[#This Row],[PRECIO SIN %]]*Tabla3[[#This Row],[PEDIDO ]]</f>
        <v>0</v>
      </c>
      <c r="Y544" s="28"/>
      <c r="Z544" s="28"/>
      <c r="AA544" s="28"/>
      <c r="AB544" s="28"/>
      <c r="AC544" s="28"/>
      <c r="AD544" s="28"/>
      <c r="AE544" s="28"/>
      <c r="AF544" s="28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20"/>
    </row>
    <row r="545" spans="1:153" s="3" customFormat="1" ht="34.5" x14ac:dyDescent="0.4">
      <c r="A545" s="124">
        <v>4005808802838</v>
      </c>
      <c r="B545" s="51" t="s">
        <v>148</v>
      </c>
      <c r="C545" s="51" t="s">
        <v>182</v>
      </c>
      <c r="D5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45" s="118" t="s">
        <v>1056</v>
      </c>
      <c r="F545" s="75" t="s">
        <v>526</v>
      </c>
      <c r="G5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45" s="77">
        <v>23</v>
      </c>
      <c r="J545" s="52">
        <v>9.11111</v>
      </c>
      <c r="K545" s="53">
        <f>Tabla3[[#This Row],[PRECIOS]]-Tabla3[[#This Row],[PRECIOS]]*10%</f>
        <v>8.199999</v>
      </c>
      <c r="L545" s="101"/>
      <c r="M545" s="54"/>
      <c r="N545" s="55">
        <f>IFERROR(Tabla3[[#This Row],[PRECIOS]]-Tabla3[[#This Row],[PRECIOS]]*Tabla3[[#This Row],[% PRODUCTO]]," ")</f>
        <v>9.11111</v>
      </c>
      <c r="O545" s="54"/>
      <c r="P545" s="55">
        <f>IFERROR(Tabla3[[#This Row],[OCULTAR2]]-Tabla3[[#This Row],[OCULTAR2]]*Tabla3[[#This Row],[% LÍNEA]]," ")</f>
        <v>9.11111</v>
      </c>
      <c r="Q545" s="56">
        <f>IFERROR(Tabla3[[#This Row],[% PRODUCTO]]+Tabla3[[#This Row],[% LÍNEA]]," ")</f>
        <v>0</v>
      </c>
      <c r="R545" s="53">
        <f>Tabla3[[#This Row],[OCULTAR3]]</f>
        <v>9.11111</v>
      </c>
      <c r="S545" s="53">
        <f>Tabla3[[#This Row],[PRECIO SIN %]]-Tabla3[[#This Row],[PRECIO SIN %]]*10%</f>
        <v>8.199999</v>
      </c>
      <c r="T545" s="80">
        <f>(Tabla3[[#This Row],[PRECIO CON DESCT.]]-(Tabla3[[#This Row],[PRECIO CON DESCT.]]*$T$6))</f>
        <v>5.1659993699999998</v>
      </c>
      <c r="U545" s="96"/>
      <c r="V545" s="94">
        <f>Tabla3[[#This Row],[PRECIO %      en $]]*Tabla3[[#This Row],[PEDIDO ]]</f>
        <v>0</v>
      </c>
      <c r="W545" s="57">
        <f>Tabla3[[#This Row],[PRECIO CON DESCT.]]*Tabla3[[#This Row],[PEDIDO ]]</f>
        <v>0</v>
      </c>
      <c r="X545" s="58">
        <f>Tabla3[[#This Row],[PRECIO SIN %]]*Tabla3[[#This Row],[PEDIDO ]]</f>
        <v>0</v>
      </c>
      <c r="Y545" s="28"/>
      <c r="Z545" s="28"/>
      <c r="AA545" s="28"/>
      <c r="AB545" s="28"/>
      <c r="AC545" s="28"/>
      <c r="AD545" s="28"/>
      <c r="AE545" s="28"/>
      <c r="AF545" s="28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20"/>
    </row>
    <row r="546" spans="1:153" s="3" customFormat="1" ht="34.5" x14ac:dyDescent="0.4">
      <c r="A546" s="125">
        <v>7593319000036</v>
      </c>
      <c r="B546" s="59" t="s">
        <v>148</v>
      </c>
      <c r="C546" s="59" t="s">
        <v>181</v>
      </c>
      <c r="D5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46" s="119" t="s">
        <v>1057</v>
      </c>
      <c r="F546" s="76" t="s">
        <v>526</v>
      </c>
      <c r="G5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46" s="78">
        <v>17</v>
      </c>
      <c r="J546" s="52">
        <v>8.11111</v>
      </c>
      <c r="K546" s="60">
        <f>Tabla3[[#This Row],[PRECIOS]]-Tabla3[[#This Row],[PRECIOS]]*10%</f>
        <v>7.2999989999999997</v>
      </c>
      <c r="L546" s="101"/>
      <c r="M546" s="61"/>
      <c r="N546" s="55">
        <f>IFERROR(Tabla3[[#This Row],[PRECIOS]]-Tabla3[[#This Row],[PRECIOS]]*Tabla3[[#This Row],[% PRODUCTO]]," ")</f>
        <v>8.11111</v>
      </c>
      <c r="O546" s="61"/>
      <c r="P546" s="55">
        <f>IFERROR(Tabla3[[#This Row],[OCULTAR2]]-Tabla3[[#This Row],[OCULTAR2]]*Tabla3[[#This Row],[% LÍNEA]]," ")</f>
        <v>8.11111</v>
      </c>
      <c r="Q546" s="56">
        <f>IFERROR(Tabla3[[#This Row],[% PRODUCTO]]+Tabla3[[#This Row],[% LÍNEA]]," ")</f>
        <v>0</v>
      </c>
      <c r="R546" s="60">
        <f>Tabla3[[#This Row],[OCULTAR3]]</f>
        <v>8.11111</v>
      </c>
      <c r="S546" s="60">
        <f>Tabla3[[#This Row],[PRECIO SIN %]]-Tabla3[[#This Row],[PRECIO SIN %]]*10%</f>
        <v>7.2999989999999997</v>
      </c>
      <c r="T546" s="80">
        <f>(Tabla3[[#This Row],[PRECIO CON DESCT.]]-(Tabla3[[#This Row],[PRECIO CON DESCT.]]*$T$6))</f>
        <v>4.5989993699999996</v>
      </c>
      <c r="U546" s="96"/>
      <c r="V546" s="94">
        <f>Tabla3[[#This Row],[PRECIO %      en $]]*Tabla3[[#This Row],[PEDIDO ]]</f>
        <v>0</v>
      </c>
      <c r="W546" s="57">
        <f>Tabla3[[#This Row],[PRECIO CON DESCT.]]*Tabla3[[#This Row],[PEDIDO ]]</f>
        <v>0</v>
      </c>
      <c r="X546" s="58">
        <f>Tabla3[[#This Row],[PRECIO SIN %]]*Tabla3[[#This Row],[PEDIDO ]]</f>
        <v>0</v>
      </c>
      <c r="Y546" s="28"/>
      <c r="Z546" s="28"/>
      <c r="AA546" s="28"/>
      <c r="AB546" s="28"/>
      <c r="AC546" s="28"/>
      <c r="AD546" s="28"/>
      <c r="AE546" s="28"/>
      <c r="AF546" s="28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20"/>
    </row>
    <row r="547" spans="1:153" s="3" customFormat="1" ht="34.5" x14ac:dyDescent="0.4">
      <c r="A547" s="124">
        <v>7591844000446</v>
      </c>
      <c r="B547" s="51" t="s">
        <v>148</v>
      </c>
      <c r="C547" s="51" t="s">
        <v>183</v>
      </c>
      <c r="D5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47" s="118" t="s">
        <v>1058</v>
      </c>
      <c r="F547" s="75" t="s">
        <v>526</v>
      </c>
      <c r="G5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47" s="77">
        <v>2</v>
      </c>
      <c r="J547" s="52">
        <v>3.1555599999999999</v>
      </c>
      <c r="K547" s="53">
        <f>Tabla3[[#This Row],[PRECIOS]]-Tabla3[[#This Row],[PRECIOS]]*10%</f>
        <v>2.840004</v>
      </c>
      <c r="L547" s="101"/>
      <c r="M547" s="54"/>
      <c r="N547" s="55">
        <f>IFERROR(Tabla3[[#This Row],[PRECIOS]]-Tabla3[[#This Row],[PRECIOS]]*Tabla3[[#This Row],[% PRODUCTO]]," ")</f>
        <v>3.1555599999999999</v>
      </c>
      <c r="O547" s="54"/>
      <c r="P547" s="55">
        <f>IFERROR(Tabla3[[#This Row],[OCULTAR2]]-Tabla3[[#This Row],[OCULTAR2]]*Tabla3[[#This Row],[% LÍNEA]]," ")</f>
        <v>3.1555599999999999</v>
      </c>
      <c r="Q547" s="56">
        <f>IFERROR(Tabla3[[#This Row],[% PRODUCTO]]+Tabla3[[#This Row],[% LÍNEA]]," ")</f>
        <v>0</v>
      </c>
      <c r="R547" s="53">
        <f>Tabla3[[#This Row],[OCULTAR3]]</f>
        <v>3.1555599999999999</v>
      </c>
      <c r="S547" s="53">
        <f>Tabla3[[#This Row],[PRECIO SIN %]]-Tabla3[[#This Row],[PRECIO SIN %]]*10%</f>
        <v>2.840004</v>
      </c>
      <c r="T547" s="80">
        <f>(Tabla3[[#This Row],[PRECIO CON DESCT.]]-(Tabla3[[#This Row],[PRECIO CON DESCT.]]*$T$6))</f>
        <v>1.7892025199999999</v>
      </c>
      <c r="U547" s="96"/>
      <c r="V547" s="94">
        <f>Tabla3[[#This Row],[PRECIO %      en $]]*Tabla3[[#This Row],[PEDIDO ]]</f>
        <v>0</v>
      </c>
      <c r="W547" s="57">
        <f>Tabla3[[#This Row],[PRECIO CON DESCT.]]*Tabla3[[#This Row],[PEDIDO ]]</f>
        <v>0</v>
      </c>
      <c r="X547" s="58">
        <f>Tabla3[[#This Row],[PRECIO SIN %]]*Tabla3[[#This Row],[PEDIDO ]]</f>
        <v>0</v>
      </c>
      <c r="Y547" s="28"/>
      <c r="Z547" s="28"/>
      <c r="AA547" s="28"/>
      <c r="AB547" s="28"/>
      <c r="AC547" s="28"/>
      <c r="AD547" s="28"/>
      <c r="AE547" s="28"/>
      <c r="AF547" s="28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20"/>
    </row>
    <row r="548" spans="1:153" s="3" customFormat="1" ht="34.5" x14ac:dyDescent="0.4">
      <c r="A548" s="125">
        <v>8411047108291</v>
      </c>
      <c r="B548" s="59" t="s">
        <v>148</v>
      </c>
      <c r="C548" s="59" t="s">
        <v>174</v>
      </c>
      <c r="D5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548" s="119" t="s">
        <v>1059</v>
      </c>
      <c r="F548" s="76" t="s">
        <v>526</v>
      </c>
      <c r="G5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548" s="78">
        <v>13</v>
      </c>
      <c r="J548" s="52">
        <v>10.16667</v>
      </c>
      <c r="K548" s="60">
        <f>Tabla3[[#This Row],[PRECIOS]]-Tabla3[[#This Row],[PRECIOS]]*10%</f>
        <v>9.1500029999999999</v>
      </c>
      <c r="L548" s="101" t="s">
        <v>5327</v>
      </c>
      <c r="M548" s="61"/>
      <c r="N548" s="55">
        <f>IFERROR(Tabla3[[#This Row],[PRECIOS]]-Tabla3[[#This Row],[PRECIOS]]*Tabla3[[#This Row],[% PRODUCTO]]," ")</f>
        <v>10.16667</v>
      </c>
      <c r="O548" s="61"/>
      <c r="P548" s="55">
        <f>IFERROR(Tabla3[[#This Row],[OCULTAR2]]-Tabla3[[#This Row],[OCULTAR2]]*Tabla3[[#This Row],[% LÍNEA]]," ")</f>
        <v>10.16667</v>
      </c>
      <c r="Q548" s="56">
        <f>IFERROR(Tabla3[[#This Row],[% PRODUCTO]]+Tabla3[[#This Row],[% LÍNEA]]," ")</f>
        <v>0</v>
      </c>
      <c r="R548" s="60">
        <f>Tabla3[[#This Row],[OCULTAR3]]</f>
        <v>10.16667</v>
      </c>
      <c r="S548" s="60">
        <f>Tabla3[[#This Row],[PRECIO SIN %]]-Tabla3[[#This Row],[PRECIO SIN %]]*10%</f>
        <v>9.1500029999999999</v>
      </c>
      <c r="T548" s="80">
        <f>(Tabla3[[#This Row],[PRECIO CON DESCT.]]-(Tabla3[[#This Row],[PRECIO CON DESCT.]]*$T$6))</f>
        <v>5.76450189</v>
      </c>
      <c r="U548" s="96"/>
      <c r="V548" s="94">
        <f>Tabla3[[#This Row],[PRECIO %      en $]]*Tabla3[[#This Row],[PEDIDO ]]</f>
        <v>0</v>
      </c>
      <c r="W548" s="57">
        <f>Tabla3[[#This Row],[PRECIO CON DESCT.]]*Tabla3[[#This Row],[PEDIDO ]]</f>
        <v>0</v>
      </c>
      <c r="X548" s="58">
        <f>Tabla3[[#This Row],[PRECIO SIN %]]*Tabla3[[#This Row],[PEDIDO ]]</f>
        <v>0</v>
      </c>
      <c r="Y548" s="28"/>
      <c r="Z548" s="28"/>
      <c r="AA548" s="28"/>
      <c r="AB548" s="28"/>
      <c r="AC548" s="28"/>
      <c r="AD548" s="28"/>
      <c r="AE548" s="28"/>
      <c r="AF548" s="28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20"/>
    </row>
    <row r="549" spans="1:153" s="3" customFormat="1" ht="34.5" x14ac:dyDescent="0.4">
      <c r="A549" s="124">
        <v>7592090001607</v>
      </c>
      <c r="B549" s="51" t="s">
        <v>148</v>
      </c>
      <c r="C549" s="51" t="s">
        <v>184</v>
      </c>
      <c r="D5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49" s="118" t="s">
        <v>1060</v>
      </c>
      <c r="F549" s="75" t="s">
        <v>526</v>
      </c>
      <c r="G5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49" s="77">
        <v>8</v>
      </c>
      <c r="J549" s="52">
        <v>14.94444</v>
      </c>
      <c r="K549" s="53">
        <f>Tabla3[[#This Row],[PRECIOS]]-Tabla3[[#This Row],[PRECIOS]]*10%</f>
        <v>13.449996000000001</v>
      </c>
      <c r="L549" s="101"/>
      <c r="M549" s="54"/>
      <c r="N549" s="55">
        <f>IFERROR(Tabla3[[#This Row],[PRECIOS]]-Tabla3[[#This Row],[PRECIOS]]*Tabla3[[#This Row],[% PRODUCTO]]," ")</f>
        <v>14.94444</v>
      </c>
      <c r="O549" s="54"/>
      <c r="P549" s="55">
        <f>IFERROR(Tabla3[[#This Row],[OCULTAR2]]-Tabla3[[#This Row],[OCULTAR2]]*Tabla3[[#This Row],[% LÍNEA]]," ")</f>
        <v>14.94444</v>
      </c>
      <c r="Q549" s="56">
        <f>IFERROR(Tabla3[[#This Row],[% PRODUCTO]]+Tabla3[[#This Row],[% LÍNEA]]," ")</f>
        <v>0</v>
      </c>
      <c r="R549" s="53">
        <f>Tabla3[[#This Row],[OCULTAR3]]</f>
        <v>14.94444</v>
      </c>
      <c r="S549" s="53">
        <f>Tabla3[[#This Row],[PRECIO SIN %]]-Tabla3[[#This Row],[PRECIO SIN %]]*10%</f>
        <v>13.449996000000001</v>
      </c>
      <c r="T549" s="80">
        <f>(Tabla3[[#This Row],[PRECIO CON DESCT.]]-(Tabla3[[#This Row],[PRECIO CON DESCT.]]*$T$6))</f>
        <v>8.4734974800000007</v>
      </c>
      <c r="U549" s="96"/>
      <c r="V549" s="94">
        <f>Tabla3[[#This Row],[PRECIO %      en $]]*Tabla3[[#This Row],[PEDIDO ]]</f>
        <v>0</v>
      </c>
      <c r="W549" s="57">
        <f>Tabla3[[#This Row],[PRECIO CON DESCT.]]*Tabla3[[#This Row],[PEDIDO ]]</f>
        <v>0</v>
      </c>
      <c r="X549" s="58">
        <f>Tabla3[[#This Row],[PRECIO SIN %]]*Tabla3[[#This Row],[PEDIDO ]]</f>
        <v>0</v>
      </c>
      <c r="Y549" s="28"/>
      <c r="Z549" s="28"/>
      <c r="AA549" s="28"/>
      <c r="AB549" s="28"/>
      <c r="AC549" s="28"/>
      <c r="AD549" s="28"/>
      <c r="AE549" s="28"/>
      <c r="AF549" s="28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20"/>
    </row>
    <row r="550" spans="1:153" s="3" customFormat="1" ht="34.5" x14ac:dyDescent="0.4">
      <c r="A550" s="125">
        <v>7592090001584</v>
      </c>
      <c r="B550" s="59" t="s">
        <v>148</v>
      </c>
      <c r="C550" s="59" t="s">
        <v>184</v>
      </c>
      <c r="D5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50" s="119" t="s">
        <v>1061</v>
      </c>
      <c r="F550" s="76" t="s">
        <v>526</v>
      </c>
      <c r="G5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50" s="78">
        <v>12</v>
      </c>
      <c r="J550" s="52">
        <v>18.66667</v>
      </c>
      <c r="K550" s="60">
        <f>Tabla3[[#This Row],[PRECIOS]]-Tabla3[[#This Row],[PRECIOS]]*10%</f>
        <v>16.800003</v>
      </c>
      <c r="L550" s="101"/>
      <c r="M550" s="61"/>
      <c r="N550" s="55">
        <f>IFERROR(Tabla3[[#This Row],[PRECIOS]]-Tabla3[[#This Row],[PRECIOS]]*Tabla3[[#This Row],[% PRODUCTO]]," ")</f>
        <v>18.66667</v>
      </c>
      <c r="O550" s="61"/>
      <c r="P550" s="55">
        <f>IFERROR(Tabla3[[#This Row],[OCULTAR2]]-Tabla3[[#This Row],[OCULTAR2]]*Tabla3[[#This Row],[% LÍNEA]]," ")</f>
        <v>18.66667</v>
      </c>
      <c r="Q550" s="56">
        <f>IFERROR(Tabla3[[#This Row],[% PRODUCTO]]+Tabla3[[#This Row],[% LÍNEA]]," ")</f>
        <v>0</v>
      </c>
      <c r="R550" s="60">
        <f>Tabla3[[#This Row],[OCULTAR3]]</f>
        <v>18.66667</v>
      </c>
      <c r="S550" s="60">
        <f>Tabla3[[#This Row],[PRECIO SIN %]]-Tabla3[[#This Row],[PRECIO SIN %]]*10%</f>
        <v>16.800003</v>
      </c>
      <c r="T550" s="80">
        <f>(Tabla3[[#This Row],[PRECIO CON DESCT.]]-(Tabla3[[#This Row],[PRECIO CON DESCT.]]*$T$6))</f>
        <v>10.58400189</v>
      </c>
      <c r="U550" s="96"/>
      <c r="V550" s="94">
        <f>Tabla3[[#This Row],[PRECIO %      en $]]*Tabla3[[#This Row],[PEDIDO ]]</f>
        <v>0</v>
      </c>
      <c r="W550" s="57">
        <f>Tabla3[[#This Row],[PRECIO CON DESCT.]]*Tabla3[[#This Row],[PEDIDO ]]</f>
        <v>0</v>
      </c>
      <c r="X550" s="58">
        <f>Tabla3[[#This Row],[PRECIO SIN %]]*Tabla3[[#This Row],[PEDIDO ]]</f>
        <v>0</v>
      </c>
      <c r="Y550" s="28"/>
      <c r="Z550" s="28"/>
      <c r="AA550" s="28"/>
      <c r="AB550" s="28"/>
      <c r="AC550" s="28"/>
      <c r="AD550" s="28"/>
      <c r="AE550" s="28"/>
      <c r="AF550" s="28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20"/>
    </row>
    <row r="551" spans="1:153" s="3" customFormat="1" ht="34.5" x14ac:dyDescent="0.4">
      <c r="A551" s="124">
        <v>7592090000624</v>
      </c>
      <c r="B551" s="51" t="s">
        <v>148</v>
      </c>
      <c r="C551" s="51" t="s">
        <v>184</v>
      </c>
      <c r="D5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51" s="118" t="s">
        <v>1062</v>
      </c>
      <c r="F551" s="75" t="s">
        <v>526</v>
      </c>
      <c r="G5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51" s="77">
        <v>16</v>
      </c>
      <c r="J551" s="52">
        <v>13.33333</v>
      </c>
      <c r="K551" s="53">
        <f>Tabla3[[#This Row],[PRECIOS]]-Tabla3[[#This Row],[PRECIOS]]*10%</f>
        <v>11.999997</v>
      </c>
      <c r="L551" s="101"/>
      <c r="M551" s="54"/>
      <c r="N551" s="55">
        <f>IFERROR(Tabla3[[#This Row],[PRECIOS]]-Tabla3[[#This Row],[PRECIOS]]*Tabla3[[#This Row],[% PRODUCTO]]," ")</f>
        <v>13.33333</v>
      </c>
      <c r="O551" s="54"/>
      <c r="P551" s="55">
        <f>IFERROR(Tabla3[[#This Row],[OCULTAR2]]-Tabla3[[#This Row],[OCULTAR2]]*Tabla3[[#This Row],[% LÍNEA]]," ")</f>
        <v>13.33333</v>
      </c>
      <c r="Q551" s="56">
        <f>IFERROR(Tabla3[[#This Row],[% PRODUCTO]]+Tabla3[[#This Row],[% LÍNEA]]," ")</f>
        <v>0</v>
      </c>
      <c r="R551" s="53">
        <f>Tabla3[[#This Row],[OCULTAR3]]</f>
        <v>13.33333</v>
      </c>
      <c r="S551" s="53">
        <f>Tabla3[[#This Row],[PRECIO SIN %]]-Tabla3[[#This Row],[PRECIO SIN %]]*10%</f>
        <v>11.999997</v>
      </c>
      <c r="T551" s="80">
        <f>(Tabla3[[#This Row],[PRECIO CON DESCT.]]-(Tabla3[[#This Row],[PRECIO CON DESCT.]]*$T$6))</f>
        <v>7.5599981100000004</v>
      </c>
      <c r="U551" s="96"/>
      <c r="V551" s="94">
        <f>Tabla3[[#This Row],[PRECIO %      en $]]*Tabla3[[#This Row],[PEDIDO ]]</f>
        <v>0</v>
      </c>
      <c r="W551" s="57">
        <f>Tabla3[[#This Row],[PRECIO CON DESCT.]]*Tabla3[[#This Row],[PEDIDO ]]</f>
        <v>0</v>
      </c>
      <c r="X551" s="58">
        <f>Tabla3[[#This Row],[PRECIO SIN %]]*Tabla3[[#This Row],[PEDIDO ]]</f>
        <v>0</v>
      </c>
      <c r="Y551" s="28"/>
      <c r="Z551" s="28"/>
      <c r="AA551" s="28"/>
      <c r="AB551" s="28"/>
      <c r="AC551" s="28"/>
      <c r="AD551" s="28"/>
      <c r="AE551" s="28"/>
      <c r="AF551" s="28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20"/>
    </row>
    <row r="552" spans="1:153" s="3" customFormat="1" ht="34.5" x14ac:dyDescent="0.4">
      <c r="A552" s="125">
        <v>8690607080363</v>
      </c>
      <c r="B552" s="59" t="s">
        <v>148</v>
      </c>
      <c r="C552" s="59" t="s">
        <v>185</v>
      </c>
      <c r="D5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552" s="119" t="s">
        <v>1063</v>
      </c>
      <c r="F552" s="76" t="s">
        <v>526</v>
      </c>
      <c r="G5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552" s="78">
        <v>14</v>
      </c>
      <c r="J552" s="52">
        <v>3.4444400000000002</v>
      </c>
      <c r="K552" s="60">
        <f>Tabla3[[#This Row],[PRECIOS]]-Tabla3[[#This Row],[PRECIOS]]*10%</f>
        <v>3.099996</v>
      </c>
      <c r="L552" s="101" t="s">
        <v>5327</v>
      </c>
      <c r="M552" s="61"/>
      <c r="N552" s="55">
        <f>IFERROR(Tabla3[[#This Row],[PRECIOS]]-Tabla3[[#This Row],[PRECIOS]]*Tabla3[[#This Row],[% PRODUCTO]]," ")</f>
        <v>3.4444400000000002</v>
      </c>
      <c r="O552" s="61"/>
      <c r="P552" s="55">
        <f>IFERROR(Tabla3[[#This Row],[OCULTAR2]]-Tabla3[[#This Row],[OCULTAR2]]*Tabla3[[#This Row],[% LÍNEA]]," ")</f>
        <v>3.4444400000000002</v>
      </c>
      <c r="Q552" s="56">
        <f>IFERROR(Tabla3[[#This Row],[% PRODUCTO]]+Tabla3[[#This Row],[% LÍNEA]]," ")</f>
        <v>0</v>
      </c>
      <c r="R552" s="60">
        <f>Tabla3[[#This Row],[OCULTAR3]]</f>
        <v>3.4444400000000002</v>
      </c>
      <c r="S552" s="60">
        <f>Tabla3[[#This Row],[PRECIO SIN %]]-Tabla3[[#This Row],[PRECIO SIN %]]*10%</f>
        <v>3.099996</v>
      </c>
      <c r="T552" s="80">
        <f>(Tabla3[[#This Row],[PRECIO CON DESCT.]]-(Tabla3[[#This Row],[PRECIO CON DESCT.]]*$T$6))</f>
        <v>1.9529974800000001</v>
      </c>
      <c r="U552" s="96"/>
      <c r="V552" s="94">
        <f>Tabla3[[#This Row],[PRECIO %      en $]]*Tabla3[[#This Row],[PEDIDO ]]</f>
        <v>0</v>
      </c>
      <c r="W552" s="57">
        <f>Tabla3[[#This Row],[PRECIO CON DESCT.]]*Tabla3[[#This Row],[PEDIDO ]]</f>
        <v>0</v>
      </c>
      <c r="X552" s="58">
        <f>Tabla3[[#This Row],[PRECIO SIN %]]*Tabla3[[#This Row],[PEDIDO ]]</f>
        <v>0</v>
      </c>
      <c r="Y552" s="28"/>
      <c r="Z552" s="28"/>
      <c r="AA552" s="28"/>
      <c r="AB552" s="28"/>
      <c r="AC552" s="28"/>
      <c r="AD552" s="28"/>
      <c r="AE552" s="28"/>
      <c r="AF552" s="28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20"/>
    </row>
    <row r="553" spans="1:153" s="3" customFormat="1" ht="34.5" x14ac:dyDescent="0.4">
      <c r="A553" s="124">
        <v>8690607080370</v>
      </c>
      <c r="B553" s="51" t="s">
        <v>148</v>
      </c>
      <c r="C553" s="51" t="s">
        <v>185</v>
      </c>
      <c r="D5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553" s="118" t="s">
        <v>1064</v>
      </c>
      <c r="F553" s="75" t="s">
        <v>526</v>
      </c>
      <c r="G5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553" s="77">
        <v>1</v>
      </c>
      <c r="J553" s="52">
        <v>3.4444400000000002</v>
      </c>
      <c r="K553" s="53">
        <f>Tabla3[[#This Row],[PRECIOS]]-Tabla3[[#This Row],[PRECIOS]]*10%</f>
        <v>3.099996</v>
      </c>
      <c r="L553" s="101" t="s">
        <v>5327</v>
      </c>
      <c r="M553" s="54"/>
      <c r="N553" s="55">
        <f>IFERROR(Tabla3[[#This Row],[PRECIOS]]-Tabla3[[#This Row],[PRECIOS]]*Tabla3[[#This Row],[% PRODUCTO]]," ")</f>
        <v>3.4444400000000002</v>
      </c>
      <c r="O553" s="54"/>
      <c r="P553" s="55">
        <f>IFERROR(Tabla3[[#This Row],[OCULTAR2]]-Tabla3[[#This Row],[OCULTAR2]]*Tabla3[[#This Row],[% LÍNEA]]," ")</f>
        <v>3.4444400000000002</v>
      </c>
      <c r="Q553" s="56">
        <f>IFERROR(Tabla3[[#This Row],[% PRODUCTO]]+Tabla3[[#This Row],[% LÍNEA]]," ")</f>
        <v>0</v>
      </c>
      <c r="R553" s="53">
        <f>Tabla3[[#This Row],[OCULTAR3]]</f>
        <v>3.4444400000000002</v>
      </c>
      <c r="S553" s="53">
        <f>Tabla3[[#This Row],[PRECIO SIN %]]-Tabla3[[#This Row],[PRECIO SIN %]]*10%</f>
        <v>3.099996</v>
      </c>
      <c r="T553" s="80">
        <f>(Tabla3[[#This Row],[PRECIO CON DESCT.]]-(Tabla3[[#This Row],[PRECIO CON DESCT.]]*$T$6))</f>
        <v>1.9529974800000001</v>
      </c>
      <c r="U553" s="96"/>
      <c r="V553" s="94">
        <f>Tabla3[[#This Row],[PRECIO %      en $]]*Tabla3[[#This Row],[PEDIDO ]]</f>
        <v>0</v>
      </c>
      <c r="W553" s="57">
        <f>Tabla3[[#This Row],[PRECIO CON DESCT.]]*Tabla3[[#This Row],[PEDIDO ]]</f>
        <v>0</v>
      </c>
      <c r="X553" s="58">
        <f>Tabla3[[#This Row],[PRECIO SIN %]]*Tabla3[[#This Row],[PEDIDO ]]</f>
        <v>0</v>
      </c>
      <c r="Y553" s="28"/>
      <c r="Z553" s="28"/>
      <c r="AA553" s="28"/>
      <c r="AB553" s="28"/>
      <c r="AC553" s="28"/>
      <c r="AD553" s="28"/>
      <c r="AE553" s="28"/>
      <c r="AF553" s="28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20"/>
    </row>
    <row r="554" spans="1:153" s="3" customFormat="1" ht="34.5" x14ac:dyDescent="0.4">
      <c r="A554" s="125">
        <v>8690607080394</v>
      </c>
      <c r="B554" s="59" t="s">
        <v>148</v>
      </c>
      <c r="C554" s="59" t="s">
        <v>185</v>
      </c>
      <c r="D5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554" s="119" t="s">
        <v>1065</v>
      </c>
      <c r="F554" s="76" t="s">
        <v>526</v>
      </c>
      <c r="G5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554" s="78">
        <v>3</v>
      </c>
      <c r="J554" s="52">
        <v>3.4444400000000002</v>
      </c>
      <c r="K554" s="60">
        <f>Tabla3[[#This Row],[PRECIOS]]-Tabla3[[#This Row],[PRECIOS]]*10%</f>
        <v>3.099996</v>
      </c>
      <c r="L554" s="101" t="s">
        <v>5327</v>
      </c>
      <c r="M554" s="61"/>
      <c r="N554" s="55">
        <f>IFERROR(Tabla3[[#This Row],[PRECIOS]]-Tabla3[[#This Row],[PRECIOS]]*Tabla3[[#This Row],[% PRODUCTO]]," ")</f>
        <v>3.4444400000000002</v>
      </c>
      <c r="O554" s="61"/>
      <c r="P554" s="55">
        <f>IFERROR(Tabla3[[#This Row],[OCULTAR2]]-Tabla3[[#This Row],[OCULTAR2]]*Tabla3[[#This Row],[% LÍNEA]]," ")</f>
        <v>3.4444400000000002</v>
      </c>
      <c r="Q554" s="56">
        <f>IFERROR(Tabla3[[#This Row],[% PRODUCTO]]+Tabla3[[#This Row],[% LÍNEA]]," ")</f>
        <v>0</v>
      </c>
      <c r="R554" s="60">
        <f>Tabla3[[#This Row],[OCULTAR3]]</f>
        <v>3.4444400000000002</v>
      </c>
      <c r="S554" s="60">
        <f>Tabla3[[#This Row],[PRECIO SIN %]]-Tabla3[[#This Row],[PRECIO SIN %]]*10%</f>
        <v>3.099996</v>
      </c>
      <c r="T554" s="80">
        <f>(Tabla3[[#This Row],[PRECIO CON DESCT.]]-(Tabla3[[#This Row],[PRECIO CON DESCT.]]*$T$6))</f>
        <v>1.9529974800000001</v>
      </c>
      <c r="U554" s="96"/>
      <c r="V554" s="94">
        <f>Tabla3[[#This Row],[PRECIO %      en $]]*Tabla3[[#This Row],[PEDIDO ]]</f>
        <v>0</v>
      </c>
      <c r="W554" s="57">
        <f>Tabla3[[#This Row],[PRECIO CON DESCT.]]*Tabla3[[#This Row],[PEDIDO ]]</f>
        <v>0</v>
      </c>
      <c r="X554" s="58">
        <f>Tabla3[[#This Row],[PRECIO SIN %]]*Tabla3[[#This Row],[PEDIDO ]]</f>
        <v>0</v>
      </c>
      <c r="Y554" s="28"/>
      <c r="Z554" s="28"/>
      <c r="AA554" s="28"/>
      <c r="AB554" s="28"/>
      <c r="AC554" s="28"/>
      <c r="AD554" s="28"/>
      <c r="AE554" s="28"/>
      <c r="AF554" s="28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20"/>
    </row>
    <row r="555" spans="1:153" s="3" customFormat="1" ht="34.5" x14ac:dyDescent="0.4">
      <c r="A555" s="124">
        <v>8690607080400</v>
      </c>
      <c r="B555" s="51" t="s">
        <v>148</v>
      </c>
      <c r="C555" s="51" t="s">
        <v>174</v>
      </c>
      <c r="D5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555" s="118" t="s">
        <v>1066</v>
      </c>
      <c r="F555" s="75" t="s">
        <v>526</v>
      </c>
      <c r="G5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555" s="77">
        <v>2</v>
      </c>
      <c r="J555" s="52">
        <v>3.4444400000000002</v>
      </c>
      <c r="K555" s="53">
        <f>Tabla3[[#This Row],[PRECIOS]]-Tabla3[[#This Row],[PRECIOS]]*10%</f>
        <v>3.099996</v>
      </c>
      <c r="L555" s="101" t="s">
        <v>5327</v>
      </c>
      <c r="M555" s="54"/>
      <c r="N555" s="55">
        <f>IFERROR(Tabla3[[#This Row],[PRECIOS]]-Tabla3[[#This Row],[PRECIOS]]*Tabla3[[#This Row],[% PRODUCTO]]," ")</f>
        <v>3.4444400000000002</v>
      </c>
      <c r="O555" s="54"/>
      <c r="P555" s="55">
        <f>IFERROR(Tabla3[[#This Row],[OCULTAR2]]-Tabla3[[#This Row],[OCULTAR2]]*Tabla3[[#This Row],[% LÍNEA]]," ")</f>
        <v>3.4444400000000002</v>
      </c>
      <c r="Q555" s="56">
        <f>IFERROR(Tabla3[[#This Row],[% PRODUCTO]]+Tabla3[[#This Row],[% LÍNEA]]," ")</f>
        <v>0</v>
      </c>
      <c r="R555" s="53">
        <f>Tabla3[[#This Row],[OCULTAR3]]</f>
        <v>3.4444400000000002</v>
      </c>
      <c r="S555" s="53">
        <f>Tabla3[[#This Row],[PRECIO SIN %]]-Tabla3[[#This Row],[PRECIO SIN %]]*10%</f>
        <v>3.099996</v>
      </c>
      <c r="T555" s="80">
        <f>(Tabla3[[#This Row],[PRECIO CON DESCT.]]-(Tabla3[[#This Row],[PRECIO CON DESCT.]]*$T$6))</f>
        <v>1.9529974800000001</v>
      </c>
      <c r="U555" s="96"/>
      <c r="V555" s="94">
        <f>Tabla3[[#This Row],[PRECIO %      en $]]*Tabla3[[#This Row],[PEDIDO ]]</f>
        <v>0</v>
      </c>
      <c r="W555" s="57">
        <f>Tabla3[[#This Row],[PRECIO CON DESCT.]]*Tabla3[[#This Row],[PEDIDO ]]</f>
        <v>0</v>
      </c>
      <c r="X555" s="58">
        <f>Tabla3[[#This Row],[PRECIO SIN %]]*Tabla3[[#This Row],[PEDIDO ]]</f>
        <v>0</v>
      </c>
      <c r="Y555" s="28"/>
      <c r="Z555" s="28"/>
      <c r="AA555" s="28"/>
      <c r="AB555" s="28"/>
      <c r="AC555" s="28"/>
      <c r="AD555" s="28"/>
      <c r="AE555" s="28"/>
      <c r="AF555" s="28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20"/>
    </row>
    <row r="556" spans="1:153" s="3" customFormat="1" ht="34.5" x14ac:dyDescent="0.4">
      <c r="A556" s="125">
        <v>7592090000341</v>
      </c>
      <c r="B556" s="59" t="s">
        <v>148</v>
      </c>
      <c r="C556" s="59" t="s">
        <v>184</v>
      </c>
      <c r="D5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56" s="119" t="s">
        <v>1067</v>
      </c>
      <c r="F556" s="76" t="s">
        <v>526</v>
      </c>
      <c r="G5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56" s="78">
        <v>42</v>
      </c>
      <c r="J556" s="52">
        <v>5.5222199999999999</v>
      </c>
      <c r="K556" s="60">
        <f>Tabla3[[#This Row],[PRECIOS]]-Tabla3[[#This Row],[PRECIOS]]*10%</f>
        <v>4.9699980000000004</v>
      </c>
      <c r="L556" s="101"/>
      <c r="M556" s="61"/>
      <c r="N556" s="55">
        <f>IFERROR(Tabla3[[#This Row],[PRECIOS]]-Tabla3[[#This Row],[PRECIOS]]*Tabla3[[#This Row],[% PRODUCTO]]," ")</f>
        <v>5.5222199999999999</v>
      </c>
      <c r="O556" s="61"/>
      <c r="P556" s="55">
        <f>IFERROR(Tabla3[[#This Row],[OCULTAR2]]-Tabla3[[#This Row],[OCULTAR2]]*Tabla3[[#This Row],[% LÍNEA]]," ")</f>
        <v>5.5222199999999999</v>
      </c>
      <c r="Q556" s="56">
        <f>IFERROR(Tabla3[[#This Row],[% PRODUCTO]]+Tabla3[[#This Row],[% LÍNEA]]," ")</f>
        <v>0</v>
      </c>
      <c r="R556" s="60">
        <f>Tabla3[[#This Row],[OCULTAR3]]</f>
        <v>5.5222199999999999</v>
      </c>
      <c r="S556" s="60">
        <f>Tabla3[[#This Row],[PRECIO SIN %]]-Tabla3[[#This Row],[PRECIO SIN %]]*10%</f>
        <v>4.9699980000000004</v>
      </c>
      <c r="T556" s="80">
        <f>(Tabla3[[#This Row],[PRECIO CON DESCT.]]-(Tabla3[[#This Row],[PRECIO CON DESCT.]]*$T$6))</f>
        <v>3.1310987400000005</v>
      </c>
      <c r="U556" s="96"/>
      <c r="V556" s="94">
        <f>Tabla3[[#This Row],[PRECIO %      en $]]*Tabla3[[#This Row],[PEDIDO ]]</f>
        <v>0</v>
      </c>
      <c r="W556" s="57">
        <f>Tabla3[[#This Row],[PRECIO CON DESCT.]]*Tabla3[[#This Row],[PEDIDO ]]</f>
        <v>0</v>
      </c>
      <c r="X556" s="58">
        <f>Tabla3[[#This Row],[PRECIO SIN %]]*Tabla3[[#This Row],[PEDIDO ]]</f>
        <v>0</v>
      </c>
      <c r="Y556" s="28"/>
      <c r="Z556" s="28"/>
      <c r="AA556" s="28"/>
      <c r="AB556" s="28"/>
      <c r="AC556" s="28"/>
      <c r="AD556" s="28"/>
      <c r="AE556" s="28"/>
      <c r="AF556" s="28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20"/>
    </row>
    <row r="557" spans="1:153" s="3" customFormat="1" ht="34.5" x14ac:dyDescent="0.4">
      <c r="A557" s="124">
        <v>7592090001362</v>
      </c>
      <c r="B557" s="51" t="s">
        <v>148</v>
      </c>
      <c r="C557" s="51" t="s">
        <v>184</v>
      </c>
      <c r="D5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57" s="118" t="s">
        <v>1068</v>
      </c>
      <c r="F557" s="75" t="s">
        <v>526</v>
      </c>
      <c r="G5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57" s="77">
        <v>17</v>
      </c>
      <c r="J557" s="52">
        <v>7.6444400000000003</v>
      </c>
      <c r="K557" s="53">
        <f>Tabla3[[#This Row],[PRECIOS]]-Tabla3[[#This Row],[PRECIOS]]*10%</f>
        <v>6.8799960000000002</v>
      </c>
      <c r="L557" s="101"/>
      <c r="M557" s="54"/>
      <c r="N557" s="55">
        <f>IFERROR(Tabla3[[#This Row],[PRECIOS]]-Tabla3[[#This Row],[PRECIOS]]*Tabla3[[#This Row],[% PRODUCTO]]," ")</f>
        <v>7.6444400000000003</v>
      </c>
      <c r="O557" s="54"/>
      <c r="P557" s="55">
        <f>IFERROR(Tabla3[[#This Row],[OCULTAR2]]-Tabla3[[#This Row],[OCULTAR2]]*Tabla3[[#This Row],[% LÍNEA]]," ")</f>
        <v>7.6444400000000003</v>
      </c>
      <c r="Q557" s="56">
        <f>IFERROR(Tabla3[[#This Row],[% PRODUCTO]]+Tabla3[[#This Row],[% LÍNEA]]," ")</f>
        <v>0</v>
      </c>
      <c r="R557" s="53">
        <f>Tabla3[[#This Row],[OCULTAR3]]</f>
        <v>7.6444400000000003</v>
      </c>
      <c r="S557" s="53">
        <f>Tabla3[[#This Row],[PRECIO SIN %]]-Tabla3[[#This Row],[PRECIO SIN %]]*10%</f>
        <v>6.8799960000000002</v>
      </c>
      <c r="T557" s="80">
        <f>(Tabla3[[#This Row],[PRECIO CON DESCT.]]-(Tabla3[[#This Row],[PRECIO CON DESCT.]]*$T$6))</f>
        <v>4.3343974799999998</v>
      </c>
      <c r="U557" s="96"/>
      <c r="V557" s="94">
        <f>Tabla3[[#This Row],[PRECIO %      en $]]*Tabla3[[#This Row],[PEDIDO ]]</f>
        <v>0</v>
      </c>
      <c r="W557" s="57">
        <f>Tabla3[[#This Row],[PRECIO CON DESCT.]]*Tabla3[[#This Row],[PEDIDO ]]</f>
        <v>0</v>
      </c>
      <c r="X557" s="58">
        <f>Tabla3[[#This Row],[PRECIO SIN %]]*Tabla3[[#This Row],[PEDIDO ]]</f>
        <v>0</v>
      </c>
      <c r="Y557" s="28"/>
      <c r="Z557" s="28"/>
      <c r="AA557" s="28"/>
      <c r="AB557" s="28"/>
      <c r="AC557" s="28"/>
      <c r="AD557" s="28"/>
      <c r="AE557" s="28"/>
      <c r="AF557" s="28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13"/>
      <c r="DV557" s="13"/>
      <c r="DW557" s="13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13"/>
      <c r="EI557" s="13"/>
      <c r="EJ557" s="13"/>
      <c r="EK557" s="13"/>
      <c r="EL557" s="13"/>
      <c r="EM557" s="13"/>
      <c r="EN557" s="13"/>
      <c r="EO557" s="13"/>
      <c r="EP557" s="13"/>
      <c r="EQ557" s="13"/>
      <c r="ER557" s="13"/>
      <c r="ES557" s="13"/>
      <c r="ET557" s="13"/>
      <c r="EU557" s="13"/>
      <c r="EV557" s="13"/>
      <c r="EW557" s="20"/>
    </row>
    <row r="558" spans="1:153" s="3" customFormat="1" ht="34.5" x14ac:dyDescent="0.4">
      <c r="A558" s="125">
        <v>7592090000020</v>
      </c>
      <c r="B558" s="59" t="s">
        <v>148</v>
      </c>
      <c r="C558" s="59" t="s">
        <v>184</v>
      </c>
      <c r="D5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58" s="119" t="s">
        <v>1069</v>
      </c>
      <c r="F558" s="76" t="s">
        <v>526</v>
      </c>
      <c r="G5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58" s="78">
        <v>14</v>
      </c>
      <c r="J558" s="52">
        <v>8.3222199999999997</v>
      </c>
      <c r="K558" s="60">
        <f>Tabla3[[#This Row],[PRECIOS]]-Tabla3[[#This Row],[PRECIOS]]*10%</f>
        <v>7.4899979999999999</v>
      </c>
      <c r="L558" s="101"/>
      <c r="M558" s="61"/>
      <c r="N558" s="55">
        <f>IFERROR(Tabla3[[#This Row],[PRECIOS]]-Tabla3[[#This Row],[PRECIOS]]*Tabla3[[#This Row],[% PRODUCTO]]," ")</f>
        <v>8.3222199999999997</v>
      </c>
      <c r="O558" s="61"/>
      <c r="P558" s="55">
        <f>IFERROR(Tabla3[[#This Row],[OCULTAR2]]-Tabla3[[#This Row],[OCULTAR2]]*Tabla3[[#This Row],[% LÍNEA]]," ")</f>
        <v>8.3222199999999997</v>
      </c>
      <c r="Q558" s="56">
        <f>IFERROR(Tabla3[[#This Row],[% PRODUCTO]]+Tabla3[[#This Row],[% LÍNEA]]," ")</f>
        <v>0</v>
      </c>
      <c r="R558" s="60">
        <f>Tabla3[[#This Row],[OCULTAR3]]</f>
        <v>8.3222199999999997</v>
      </c>
      <c r="S558" s="60">
        <f>Tabla3[[#This Row],[PRECIO SIN %]]-Tabla3[[#This Row],[PRECIO SIN %]]*10%</f>
        <v>7.4899979999999999</v>
      </c>
      <c r="T558" s="80">
        <f>(Tabla3[[#This Row],[PRECIO CON DESCT.]]-(Tabla3[[#This Row],[PRECIO CON DESCT.]]*$T$6))</f>
        <v>4.7186987399999998</v>
      </c>
      <c r="U558" s="96"/>
      <c r="V558" s="94">
        <f>Tabla3[[#This Row],[PRECIO %      en $]]*Tabla3[[#This Row],[PEDIDO ]]</f>
        <v>0</v>
      </c>
      <c r="W558" s="57">
        <f>Tabla3[[#This Row],[PRECIO CON DESCT.]]*Tabla3[[#This Row],[PEDIDO ]]</f>
        <v>0</v>
      </c>
      <c r="X558" s="58">
        <f>Tabla3[[#This Row],[PRECIO SIN %]]*Tabla3[[#This Row],[PEDIDO ]]</f>
        <v>0</v>
      </c>
      <c r="Y558" s="28"/>
      <c r="Z558" s="28"/>
      <c r="AA558" s="28"/>
      <c r="AB558" s="28"/>
      <c r="AC558" s="28"/>
      <c r="AD558" s="28"/>
      <c r="AE558" s="28"/>
      <c r="AF558" s="28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13"/>
      <c r="DV558" s="13"/>
      <c r="DW558" s="13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13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20"/>
    </row>
    <row r="559" spans="1:153" s="3" customFormat="1" ht="34.5" x14ac:dyDescent="0.4">
      <c r="A559" s="124">
        <v>7702661363199</v>
      </c>
      <c r="B559" s="51" t="s">
        <v>148</v>
      </c>
      <c r="C559" s="51" t="s">
        <v>176</v>
      </c>
      <c r="D5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59" s="118" t="s">
        <v>1070</v>
      </c>
      <c r="F559" s="75" t="s">
        <v>526</v>
      </c>
      <c r="G5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59" s="77">
        <v>15</v>
      </c>
      <c r="J559" s="52">
        <v>4.5599999999999996</v>
      </c>
      <c r="K559" s="53">
        <f>Tabla3[[#This Row],[PRECIOS]]-Tabla3[[#This Row],[PRECIOS]]*10%</f>
        <v>4.1039999999999992</v>
      </c>
      <c r="L559" s="101"/>
      <c r="M559" s="54"/>
      <c r="N559" s="55">
        <f>IFERROR(Tabla3[[#This Row],[PRECIOS]]-Tabla3[[#This Row],[PRECIOS]]*Tabla3[[#This Row],[% PRODUCTO]]," ")</f>
        <v>4.5599999999999996</v>
      </c>
      <c r="O559" s="54"/>
      <c r="P559" s="55">
        <f>IFERROR(Tabla3[[#This Row],[OCULTAR2]]-Tabla3[[#This Row],[OCULTAR2]]*Tabla3[[#This Row],[% LÍNEA]]," ")</f>
        <v>4.5599999999999996</v>
      </c>
      <c r="Q559" s="56">
        <f>IFERROR(Tabla3[[#This Row],[% PRODUCTO]]+Tabla3[[#This Row],[% LÍNEA]]," ")</f>
        <v>0</v>
      </c>
      <c r="R559" s="53">
        <f>Tabla3[[#This Row],[OCULTAR3]]</f>
        <v>4.5599999999999996</v>
      </c>
      <c r="S559" s="53">
        <f>Tabla3[[#This Row],[PRECIO SIN %]]-Tabla3[[#This Row],[PRECIO SIN %]]*10%</f>
        <v>4.1039999999999992</v>
      </c>
      <c r="T559" s="80">
        <f>(Tabla3[[#This Row],[PRECIO CON DESCT.]]-(Tabla3[[#This Row],[PRECIO CON DESCT.]]*$T$6))</f>
        <v>2.5855199999999998</v>
      </c>
      <c r="U559" s="96"/>
      <c r="V559" s="94">
        <f>Tabla3[[#This Row],[PRECIO %      en $]]*Tabla3[[#This Row],[PEDIDO ]]</f>
        <v>0</v>
      </c>
      <c r="W559" s="57">
        <f>Tabla3[[#This Row],[PRECIO CON DESCT.]]*Tabla3[[#This Row],[PEDIDO ]]</f>
        <v>0</v>
      </c>
      <c r="X559" s="58">
        <f>Tabla3[[#This Row],[PRECIO SIN %]]*Tabla3[[#This Row],[PEDIDO ]]</f>
        <v>0</v>
      </c>
      <c r="Y559" s="28"/>
      <c r="Z559" s="28"/>
      <c r="AA559" s="28"/>
      <c r="AB559" s="28"/>
      <c r="AC559" s="28"/>
      <c r="AD559" s="28"/>
      <c r="AE559" s="28"/>
      <c r="AF559" s="28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13"/>
      <c r="EI559" s="13"/>
      <c r="EJ559" s="13"/>
      <c r="EK559" s="13"/>
      <c r="EL559" s="13"/>
      <c r="EM559" s="13"/>
      <c r="EN559" s="13"/>
      <c r="EO559" s="13"/>
      <c r="EP559" s="13"/>
      <c r="EQ559" s="13"/>
      <c r="ER559" s="13"/>
      <c r="ES559" s="13"/>
      <c r="ET559" s="13"/>
      <c r="EU559" s="13"/>
      <c r="EV559" s="13"/>
      <c r="EW559" s="20"/>
    </row>
    <row r="560" spans="1:153" s="3" customFormat="1" ht="34.5" x14ac:dyDescent="0.4">
      <c r="A560" s="125">
        <v>7702661391048</v>
      </c>
      <c r="B560" s="59" t="s">
        <v>148</v>
      </c>
      <c r="C560" s="59" t="s">
        <v>176</v>
      </c>
      <c r="D5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60" s="119" t="s">
        <v>1071</v>
      </c>
      <c r="F560" s="76" t="s">
        <v>526</v>
      </c>
      <c r="G5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60" s="78">
        <v>4</v>
      </c>
      <c r="J560" s="52">
        <v>18.02</v>
      </c>
      <c r="K560" s="60">
        <f>Tabla3[[#This Row],[PRECIOS]]-Tabla3[[#This Row],[PRECIOS]]*10%</f>
        <v>16.218</v>
      </c>
      <c r="L560" s="101"/>
      <c r="M560" s="61"/>
      <c r="N560" s="55">
        <f>IFERROR(Tabla3[[#This Row],[PRECIOS]]-Tabla3[[#This Row],[PRECIOS]]*Tabla3[[#This Row],[% PRODUCTO]]," ")</f>
        <v>18.02</v>
      </c>
      <c r="O560" s="61"/>
      <c r="P560" s="55">
        <f>IFERROR(Tabla3[[#This Row],[OCULTAR2]]-Tabla3[[#This Row],[OCULTAR2]]*Tabla3[[#This Row],[% LÍNEA]]," ")</f>
        <v>18.02</v>
      </c>
      <c r="Q560" s="56">
        <f>IFERROR(Tabla3[[#This Row],[% PRODUCTO]]+Tabla3[[#This Row],[% LÍNEA]]," ")</f>
        <v>0</v>
      </c>
      <c r="R560" s="60">
        <f>Tabla3[[#This Row],[OCULTAR3]]</f>
        <v>18.02</v>
      </c>
      <c r="S560" s="60">
        <f>Tabla3[[#This Row],[PRECIO SIN %]]-Tabla3[[#This Row],[PRECIO SIN %]]*10%</f>
        <v>16.218</v>
      </c>
      <c r="T560" s="80">
        <f>(Tabla3[[#This Row],[PRECIO CON DESCT.]]-(Tabla3[[#This Row],[PRECIO CON DESCT.]]*$T$6))</f>
        <v>10.21734</v>
      </c>
      <c r="U560" s="96"/>
      <c r="V560" s="94">
        <f>Tabla3[[#This Row],[PRECIO %      en $]]*Tabla3[[#This Row],[PEDIDO ]]</f>
        <v>0</v>
      </c>
      <c r="W560" s="57">
        <f>Tabla3[[#This Row],[PRECIO CON DESCT.]]*Tabla3[[#This Row],[PEDIDO ]]</f>
        <v>0</v>
      </c>
      <c r="X560" s="58">
        <f>Tabla3[[#This Row],[PRECIO SIN %]]*Tabla3[[#This Row],[PEDIDO ]]</f>
        <v>0</v>
      </c>
      <c r="Y560" s="28"/>
      <c r="Z560" s="28"/>
      <c r="AA560" s="28"/>
      <c r="AB560" s="28"/>
      <c r="AC560" s="28"/>
      <c r="AD560" s="28"/>
      <c r="AE560" s="28"/>
      <c r="AF560" s="28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13"/>
      <c r="DV560" s="13"/>
      <c r="DW560" s="13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13"/>
      <c r="EI560" s="13"/>
      <c r="EJ560" s="13"/>
      <c r="EK560" s="13"/>
      <c r="EL560" s="13"/>
      <c r="EM560" s="13"/>
      <c r="EN560" s="13"/>
      <c r="EO560" s="13"/>
      <c r="EP560" s="13"/>
      <c r="EQ560" s="13"/>
      <c r="ER560" s="13"/>
      <c r="ES560" s="13"/>
      <c r="ET560" s="13"/>
      <c r="EU560" s="13"/>
      <c r="EV560" s="13"/>
      <c r="EW560" s="20"/>
    </row>
    <row r="561" spans="1:153" s="3" customFormat="1" ht="34.5" x14ac:dyDescent="0.4">
      <c r="A561" s="124">
        <v>7702661391017</v>
      </c>
      <c r="B561" s="51" t="s">
        <v>148</v>
      </c>
      <c r="C561" s="51" t="s">
        <v>176</v>
      </c>
      <c r="D5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61" s="118" t="s">
        <v>1072</v>
      </c>
      <c r="F561" s="75" t="s">
        <v>526</v>
      </c>
      <c r="G5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61" s="77">
        <v>24</v>
      </c>
      <c r="J561" s="52">
        <v>5.6666699999999999</v>
      </c>
      <c r="K561" s="53">
        <f>Tabla3[[#This Row],[PRECIOS]]-Tabla3[[#This Row],[PRECIOS]]*10%</f>
        <v>5.1000030000000001</v>
      </c>
      <c r="L561" s="101"/>
      <c r="M561" s="54"/>
      <c r="N561" s="55">
        <f>IFERROR(Tabla3[[#This Row],[PRECIOS]]-Tabla3[[#This Row],[PRECIOS]]*Tabla3[[#This Row],[% PRODUCTO]]," ")</f>
        <v>5.6666699999999999</v>
      </c>
      <c r="O561" s="54"/>
      <c r="P561" s="55">
        <f>IFERROR(Tabla3[[#This Row],[OCULTAR2]]-Tabla3[[#This Row],[OCULTAR2]]*Tabla3[[#This Row],[% LÍNEA]]," ")</f>
        <v>5.6666699999999999</v>
      </c>
      <c r="Q561" s="56">
        <f>IFERROR(Tabla3[[#This Row],[% PRODUCTO]]+Tabla3[[#This Row],[% LÍNEA]]," ")</f>
        <v>0</v>
      </c>
      <c r="R561" s="53">
        <f>Tabla3[[#This Row],[OCULTAR3]]</f>
        <v>5.6666699999999999</v>
      </c>
      <c r="S561" s="53">
        <f>Tabla3[[#This Row],[PRECIO SIN %]]-Tabla3[[#This Row],[PRECIO SIN %]]*10%</f>
        <v>5.1000030000000001</v>
      </c>
      <c r="T561" s="80">
        <f>(Tabla3[[#This Row],[PRECIO CON DESCT.]]-(Tabla3[[#This Row],[PRECIO CON DESCT.]]*$T$6))</f>
        <v>3.2130018900000001</v>
      </c>
      <c r="U561" s="96"/>
      <c r="V561" s="94">
        <f>Tabla3[[#This Row],[PRECIO %      en $]]*Tabla3[[#This Row],[PEDIDO ]]</f>
        <v>0</v>
      </c>
      <c r="W561" s="57">
        <f>Tabla3[[#This Row],[PRECIO CON DESCT.]]*Tabla3[[#This Row],[PEDIDO ]]</f>
        <v>0</v>
      </c>
      <c r="X561" s="58">
        <f>Tabla3[[#This Row],[PRECIO SIN %]]*Tabla3[[#This Row],[PEDIDO ]]</f>
        <v>0</v>
      </c>
      <c r="Y561" s="28"/>
      <c r="Z561" s="28"/>
      <c r="AA561" s="28"/>
      <c r="AB561" s="28"/>
      <c r="AC561" s="28"/>
      <c r="AD561" s="28"/>
      <c r="AE561" s="28"/>
      <c r="AF561" s="28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20"/>
    </row>
    <row r="562" spans="1:153" s="3" customFormat="1" ht="34.5" x14ac:dyDescent="0.4">
      <c r="A562" s="125">
        <v>7592090000075</v>
      </c>
      <c r="B562" s="59" t="s">
        <v>148</v>
      </c>
      <c r="C562" s="59" t="s">
        <v>184</v>
      </c>
      <c r="D5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62" s="119" t="s">
        <v>1073</v>
      </c>
      <c r="F562" s="76" t="s">
        <v>526</v>
      </c>
      <c r="G5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62" s="78">
        <v>24</v>
      </c>
      <c r="J562" s="52">
        <v>8.7777799999999999</v>
      </c>
      <c r="K562" s="60">
        <f>Tabla3[[#This Row],[PRECIOS]]-Tabla3[[#This Row],[PRECIOS]]*10%</f>
        <v>7.9000019999999997</v>
      </c>
      <c r="L562" s="101"/>
      <c r="M562" s="61"/>
      <c r="N562" s="55">
        <f>IFERROR(Tabla3[[#This Row],[PRECIOS]]-Tabla3[[#This Row],[PRECIOS]]*Tabla3[[#This Row],[% PRODUCTO]]," ")</f>
        <v>8.7777799999999999</v>
      </c>
      <c r="O562" s="61"/>
      <c r="P562" s="55">
        <f>IFERROR(Tabla3[[#This Row],[OCULTAR2]]-Tabla3[[#This Row],[OCULTAR2]]*Tabla3[[#This Row],[% LÍNEA]]," ")</f>
        <v>8.7777799999999999</v>
      </c>
      <c r="Q562" s="56">
        <f>IFERROR(Tabla3[[#This Row],[% PRODUCTO]]+Tabla3[[#This Row],[% LÍNEA]]," ")</f>
        <v>0</v>
      </c>
      <c r="R562" s="60">
        <f>Tabla3[[#This Row],[OCULTAR3]]</f>
        <v>8.7777799999999999</v>
      </c>
      <c r="S562" s="60">
        <f>Tabla3[[#This Row],[PRECIO SIN %]]-Tabla3[[#This Row],[PRECIO SIN %]]*10%</f>
        <v>7.9000019999999997</v>
      </c>
      <c r="T562" s="80">
        <f>(Tabla3[[#This Row],[PRECIO CON DESCT.]]-(Tabla3[[#This Row],[PRECIO CON DESCT.]]*$T$6))</f>
        <v>4.9770012599999998</v>
      </c>
      <c r="U562" s="96"/>
      <c r="V562" s="94">
        <f>Tabla3[[#This Row],[PRECIO %      en $]]*Tabla3[[#This Row],[PEDIDO ]]</f>
        <v>0</v>
      </c>
      <c r="W562" s="57">
        <f>Tabla3[[#This Row],[PRECIO CON DESCT.]]*Tabla3[[#This Row],[PEDIDO ]]</f>
        <v>0</v>
      </c>
      <c r="X562" s="58">
        <f>Tabla3[[#This Row],[PRECIO SIN %]]*Tabla3[[#This Row],[PEDIDO ]]</f>
        <v>0</v>
      </c>
      <c r="Y562" s="28"/>
      <c r="Z562" s="28"/>
      <c r="AA562" s="28"/>
      <c r="AB562" s="28"/>
      <c r="AC562" s="28"/>
      <c r="AD562" s="28"/>
      <c r="AE562" s="28"/>
      <c r="AF562" s="28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20"/>
    </row>
    <row r="563" spans="1:153" s="3" customFormat="1" ht="34.5" x14ac:dyDescent="0.4">
      <c r="A563" s="124">
        <v>7591138073309</v>
      </c>
      <c r="B563" s="51" t="s">
        <v>148</v>
      </c>
      <c r="C563" s="51" t="s">
        <v>155</v>
      </c>
      <c r="D5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563" s="118" t="s">
        <v>1074</v>
      </c>
      <c r="F563" s="75" t="s">
        <v>526</v>
      </c>
      <c r="G5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63" s="77">
        <v>231</v>
      </c>
      <c r="J563" s="52">
        <v>4.5444399999999998</v>
      </c>
      <c r="K563" s="53">
        <f>Tabla3[[#This Row],[PRECIOS]]-Tabla3[[#This Row],[PRECIOS]]*10%</f>
        <v>4.0899960000000002</v>
      </c>
      <c r="L563" s="101"/>
      <c r="M563" s="54"/>
      <c r="N563" s="55">
        <f>IFERROR(Tabla3[[#This Row],[PRECIOS]]-Tabla3[[#This Row],[PRECIOS]]*Tabla3[[#This Row],[% PRODUCTO]]," ")</f>
        <v>4.5444399999999998</v>
      </c>
      <c r="O563" s="54"/>
      <c r="P563" s="55">
        <f>IFERROR(Tabla3[[#This Row],[OCULTAR2]]-Tabla3[[#This Row],[OCULTAR2]]*Tabla3[[#This Row],[% LÍNEA]]," ")</f>
        <v>4.5444399999999998</v>
      </c>
      <c r="Q563" s="56">
        <f>IFERROR(Tabla3[[#This Row],[% PRODUCTO]]+Tabla3[[#This Row],[% LÍNEA]]," ")</f>
        <v>0</v>
      </c>
      <c r="R563" s="53">
        <f>Tabla3[[#This Row],[OCULTAR3]]</f>
        <v>4.5444399999999998</v>
      </c>
      <c r="S563" s="53">
        <f>Tabla3[[#This Row],[PRECIO SIN %]]-Tabla3[[#This Row],[PRECIO SIN %]]*10%</f>
        <v>4.0899960000000002</v>
      </c>
      <c r="T563" s="80">
        <f>(Tabla3[[#This Row],[PRECIO CON DESCT.]]-(Tabla3[[#This Row],[PRECIO CON DESCT.]]*$T$6))</f>
        <v>2.57669748</v>
      </c>
      <c r="U563" s="96"/>
      <c r="V563" s="94">
        <f>Tabla3[[#This Row],[PRECIO %      en $]]*Tabla3[[#This Row],[PEDIDO ]]</f>
        <v>0</v>
      </c>
      <c r="W563" s="57">
        <f>Tabla3[[#This Row],[PRECIO CON DESCT.]]*Tabla3[[#This Row],[PEDIDO ]]</f>
        <v>0</v>
      </c>
      <c r="X563" s="58">
        <f>Tabla3[[#This Row],[PRECIO SIN %]]*Tabla3[[#This Row],[PEDIDO ]]</f>
        <v>0</v>
      </c>
      <c r="Y563" s="28"/>
      <c r="Z563" s="28"/>
      <c r="AA563" s="28"/>
      <c r="AB563" s="28"/>
      <c r="AC563" s="28"/>
      <c r="AD563" s="28"/>
      <c r="AE563" s="28"/>
      <c r="AF563" s="28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20"/>
    </row>
    <row r="564" spans="1:153" s="3" customFormat="1" ht="34.5" x14ac:dyDescent="0.4">
      <c r="A564" s="125">
        <v>8411047108833</v>
      </c>
      <c r="B564" s="59" t="s">
        <v>148</v>
      </c>
      <c r="C564" s="59" t="s">
        <v>174</v>
      </c>
      <c r="D5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564" s="119" t="s">
        <v>1075</v>
      </c>
      <c r="F564" s="76" t="s">
        <v>526</v>
      </c>
      <c r="G5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564" s="78">
        <v>9</v>
      </c>
      <c r="J564" s="52">
        <v>12.22222</v>
      </c>
      <c r="K564" s="60">
        <f>Tabla3[[#This Row],[PRECIOS]]-Tabla3[[#This Row],[PRECIOS]]*10%</f>
        <v>10.999998</v>
      </c>
      <c r="L564" s="101" t="s">
        <v>5327</v>
      </c>
      <c r="M564" s="61"/>
      <c r="N564" s="55">
        <f>IFERROR(Tabla3[[#This Row],[PRECIOS]]-Tabla3[[#This Row],[PRECIOS]]*Tabla3[[#This Row],[% PRODUCTO]]," ")</f>
        <v>12.22222</v>
      </c>
      <c r="O564" s="61"/>
      <c r="P564" s="55">
        <f>IFERROR(Tabla3[[#This Row],[OCULTAR2]]-Tabla3[[#This Row],[OCULTAR2]]*Tabla3[[#This Row],[% LÍNEA]]," ")</f>
        <v>12.22222</v>
      </c>
      <c r="Q564" s="56">
        <f>IFERROR(Tabla3[[#This Row],[% PRODUCTO]]+Tabla3[[#This Row],[% LÍNEA]]," ")</f>
        <v>0</v>
      </c>
      <c r="R564" s="60">
        <f>Tabla3[[#This Row],[OCULTAR3]]</f>
        <v>12.22222</v>
      </c>
      <c r="S564" s="60">
        <f>Tabla3[[#This Row],[PRECIO SIN %]]-Tabla3[[#This Row],[PRECIO SIN %]]*10%</f>
        <v>10.999998</v>
      </c>
      <c r="T564" s="80">
        <f>(Tabla3[[#This Row],[PRECIO CON DESCT.]]-(Tabla3[[#This Row],[PRECIO CON DESCT.]]*$T$6))</f>
        <v>6.9299987400000003</v>
      </c>
      <c r="U564" s="96"/>
      <c r="V564" s="94">
        <f>Tabla3[[#This Row],[PRECIO %      en $]]*Tabla3[[#This Row],[PEDIDO ]]</f>
        <v>0</v>
      </c>
      <c r="W564" s="57">
        <f>Tabla3[[#This Row],[PRECIO CON DESCT.]]*Tabla3[[#This Row],[PEDIDO ]]</f>
        <v>0</v>
      </c>
      <c r="X564" s="58">
        <f>Tabla3[[#This Row],[PRECIO SIN %]]*Tabla3[[#This Row],[PEDIDO ]]</f>
        <v>0</v>
      </c>
      <c r="Y564" s="28"/>
      <c r="Z564" s="28"/>
      <c r="AA564" s="28"/>
      <c r="AB564" s="28"/>
      <c r="AC564" s="28"/>
      <c r="AD564" s="28"/>
      <c r="AE564" s="28"/>
      <c r="AF564" s="28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20"/>
    </row>
    <row r="565" spans="1:153" s="3" customFormat="1" ht="34.5" x14ac:dyDescent="0.4">
      <c r="A565" s="124">
        <v>7702031036746</v>
      </c>
      <c r="B565" s="51" t="s">
        <v>148</v>
      </c>
      <c r="C565" s="51" t="s">
        <v>186</v>
      </c>
      <c r="D5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65" s="118" t="s">
        <v>1076</v>
      </c>
      <c r="F565" s="75" t="s">
        <v>526</v>
      </c>
      <c r="G5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65" s="77">
        <v>41</v>
      </c>
      <c r="J565" s="52">
        <v>4.9444400000000002</v>
      </c>
      <c r="K565" s="53">
        <f>Tabla3[[#This Row],[PRECIOS]]-Tabla3[[#This Row],[PRECIOS]]*10%</f>
        <v>4.4499960000000005</v>
      </c>
      <c r="L565" s="101"/>
      <c r="M565" s="54"/>
      <c r="N565" s="55">
        <f>IFERROR(Tabla3[[#This Row],[PRECIOS]]-Tabla3[[#This Row],[PRECIOS]]*Tabla3[[#This Row],[% PRODUCTO]]," ")</f>
        <v>4.9444400000000002</v>
      </c>
      <c r="O565" s="54"/>
      <c r="P565" s="55">
        <f>IFERROR(Tabla3[[#This Row],[OCULTAR2]]-Tabla3[[#This Row],[OCULTAR2]]*Tabla3[[#This Row],[% LÍNEA]]," ")</f>
        <v>4.9444400000000002</v>
      </c>
      <c r="Q565" s="56">
        <f>IFERROR(Tabla3[[#This Row],[% PRODUCTO]]+Tabla3[[#This Row],[% LÍNEA]]," ")</f>
        <v>0</v>
      </c>
      <c r="R565" s="53">
        <f>Tabla3[[#This Row],[OCULTAR3]]</f>
        <v>4.9444400000000002</v>
      </c>
      <c r="S565" s="53">
        <f>Tabla3[[#This Row],[PRECIO SIN %]]-Tabla3[[#This Row],[PRECIO SIN %]]*10%</f>
        <v>4.4499960000000005</v>
      </c>
      <c r="T565" s="80">
        <f>(Tabla3[[#This Row],[PRECIO CON DESCT.]]-(Tabla3[[#This Row],[PRECIO CON DESCT.]]*$T$6))</f>
        <v>2.8034974800000003</v>
      </c>
      <c r="U565" s="96"/>
      <c r="V565" s="94">
        <f>Tabla3[[#This Row],[PRECIO %      en $]]*Tabla3[[#This Row],[PEDIDO ]]</f>
        <v>0</v>
      </c>
      <c r="W565" s="57">
        <f>Tabla3[[#This Row],[PRECIO CON DESCT.]]*Tabla3[[#This Row],[PEDIDO ]]</f>
        <v>0</v>
      </c>
      <c r="X565" s="58">
        <f>Tabla3[[#This Row],[PRECIO SIN %]]*Tabla3[[#This Row],[PEDIDO ]]</f>
        <v>0</v>
      </c>
      <c r="Y565" s="28"/>
      <c r="Z565" s="28"/>
      <c r="AA565" s="28"/>
      <c r="AB565" s="28"/>
      <c r="AC565" s="28"/>
      <c r="AD565" s="28"/>
      <c r="AE565" s="28"/>
      <c r="AF565" s="28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13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20"/>
    </row>
    <row r="566" spans="1:153" s="3" customFormat="1" ht="34.5" x14ac:dyDescent="0.4">
      <c r="A566" s="125">
        <v>7891010046859</v>
      </c>
      <c r="B566" s="59" t="s">
        <v>148</v>
      </c>
      <c r="C566" s="59" t="s">
        <v>186</v>
      </c>
      <c r="D5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66" s="119" t="s">
        <v>1077</v>
      </c>
      <c r="F566" s="76" t="s">
        <v>526</v>
      </c>
      <c r="G5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66" s="78">
        <v>46</v>
      </c>
      <c r="J566" s="52">
        <v>4.9444400000000002</v>
      </c>
      <c r="K566" s="60">
        <f>Tabla3[[#This Row],[PRECIOS]]-Tabla3[[#This Row],[PRECIOS]]*10%</f>
        <v>4.4499960000000005</v>
      </c>
      <c r="L566" s="101"/>
      <c r="M566" s="61"/>
      <c r="N566" s="55">
        <f>IFERROR(Tabla3[[#This Row],[PRECIOS]]-Tabla3[[#This Row],[PRECIOS]]*Tabla3[[#This Row],[% PRODUCTO]]," ")</f>
        <v>4.9444400000000002</v>
      </c>
      <c r="O566" s="61"/>
      <c r="P566" s="55">
        <f>IFERROR(Tabla3[[#This Row],[OCULTAR2]]-Tabla3[[#This Row],[OCULTAR2]]*Tabla3[[#This Row],[% LÍNEA]]," ")</f>
        <v>4.9444400000000002</v>
      </c>
      <c r="Q566" s="56">
        <f>IFERROR(Tabla3[[#This Row],[% PRODUCTO]]+Tabla3[[#This Row],[% LÍNEA]]," ")</f>
        <v>0</v>
      </c>
      <c r="R566" s="60">
        <f>Tabla3[[#This Row],[OCULTAR3]]</f>
        <v>4.9444400000000002</v>
      </c>
      <c r="S566" s="60">
        <f>Tabla3[[#This Row],[PRECIO SIN %]]-Tabla3[[#This Row],[PRECIO SIN %]]*10%</f>
        <v>4.4499960000000005</v>
      </c>
      <c r="T566" s="80">
        <f>(Tabla3[[#This Row],[PRECIO CON DESCT.]]-(Tabla3[[#This Row],[PRECIO CON DESCT.]]*$T$6))</f>
        <v>2.8034974800000003</v>
      </c>
      <c r="U566" s="96"/>
      <c r="V566" s="94">
        <f>Tabla3[[#This Row],[PRECIO %      en $]]*Tabla3[[#This Row],[PEDIDO ]]</f>
        <v>0</v>
      </c>
      <c r="W566" s="57">
        <f>Tabla3[[#This Row],[PRECIO CON DESCT.]]*Tabla3[[#This Row],[PEDIDO ]]</f>
        <v>0</v>
      </c>
      <c r="X566" s="58">
        <f>Tabla3[[#This Row],[PRECIO SIN %]]*Tabla3[[#This Row],[PEDIDO ]]</f>
        <v>0</v>
      </c>
      <c r="Y566" s="28"/>
      <c r="Z566" s="28"/>
      <c r="AA566" s="28"/>
      <c r="AB566" s="28"/>
      <c r="AC566" s="28"/>
      <c r="AD566" s="28"/>
      <c r="AE566" s="28"/>
      <c r="AF566" s="28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20"/>
    </row>
    <row r="567" spans="1:153" s="3" customFormat="1" ht="34.5" x14ac:dyDescent="0.4">
      <c r="A567" s="124">
        <v>7593272000166</v>
      </c>
      <c r="B567" s="51" t="s">
        <v>148</v>
      </c>
      <c r="C567" s="51" t="s">
        <v>148</v>
      </c>
      <c r="D5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567" s="118" t="s">
        <v>1078</v>
      </c>
      <c r="F567" s="75" t="s">
        <v>526</v>
      </c>
      <c r="G5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567" s="77">
        <v>23</v>
      </c>
      <c r="J567" s="52">
        <v>5.5555599999999998</v>
      </c>
      <c r="K567" s="53">
        <f>Tabla3[[#This Row],[PRECIOS]]-Tabla3[[#This Row],[PRECIOS]]*10%</f>
        <v>5.0000039999999997</v>
      </c>
      <c r="L567" s="101" t="s">
        <v>5327</v>
      </c>
      <c r="M567" s="54"/>
      <c r="N567" s="55">
        <f>IFERROR(Tabla3[[#This Row],[PRECIOS]]-Tabla3[[#This Row],[PRECIOS]]*Tabla3[[#This Row],[% PRODUCTO]]," ")</f>
        <v>5.5555599999999998</v>
      </c>
      <c r="O567" s="54"/>
      <c r="P567" s="55">
        <f>IFERROR(Tabla3[[#This Row],[OCULTAR2]]-Tabla3[[#This Row],[OCULTAR2]]*Tabla3[[#This Row],[% LÍNEA]]," ")</f>
        <v>5.5555599999999998</v>
      </c>
      <c r="Q567" s="56">
        <f>IFERROR(Tabla3[[#This Row],[% PRODUCTO]]+Tabla3[[#This Row],[% LÍNEA]]," ")</f>
        <v>0</v>
      </c>
      <c r="R567" s="53">
        <f>Tabla3[[#This Row],[OCULTAR3]]</f>
        <v>5.5555599999999998</v>
      </c>
      <c r="S567" s="53">
        <f>Tabla3[[#This Row],[PRECIO SIN %]]-Tabla3[[#This Row],[PRECIO SIN %]]*10%</f>
        <v>5.0000039999999997</v>
      </c>
      <c r="T567" s="80">
        <f>(Tabla3[[#This Row],[PRECIO CON DESCT.]]-(Tabla3[[#This Row],[PRECIO CON DESCT.]]*$T$6))</f>
        <v>3.1500025200000001</v>
      </c>
      <c r="U567" s="96"/>
      <c r="V567" s="94">
        <f>Tabla3[[#This Row],[PRECIO %      en $]]*Tabla3[[#This Row],[PEDIDO ]]</f>
        <v>0</v>
      </c>
      <c r="W567" s="57">
        <f>Tabla3[[#This Row],[PRECIO CON DESCT.]]*Tabla3[[#This Row],[PEDIDO ]]</f>
        <v>0</v>
      </c>
      <c r="X567" s="58">
        <f>Tabla3[[#This Row],[PRECIO SIN %]]*Tabla3[[#This Row],[PEDIDO ]]</f>
        <v>0</v>
      </c>
      <c r="Y567" s="28"/>
      <c r="Z567" s="28"/>
      <c r="AA567" s="28"/>
      <c r="AB567" s="28"/>
      <c r="AC567" s="28"/>
      <c r="AD567" s="28"/>
      <c r="AE567" s="28"/>
      <c r="AF567" s="28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20"/>
    </row>
    <row r="568" spans="1:153" s="3" customFormat="1" ht="34.5" x14ac:dyDescent="0.4">
      <c r="A568" s="125">
        <v>7501054500063</v>
      </c>
      <c r="B568" s="59" t="s">
        <v>148</v>
      </c>
      <c r="C568" s="59" t="s">
        <v>182</v>
      </c>
      <c r="D5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68" s="119" t="s">
        <v>1079</v>
      </c>
      <c r="F568" s="76" t="s">
        <v>526</v>
      </c>
      <c r="G5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68" s="78">
        <v>151</v>
      </c>
      <c r="J568" s="52">
        <v>4.3333300000000001</v>
      </c>
      <c r="K568" s="60">
        <f>Tabla3[[#This Row],[PRECIOS]]-Tabla3[[#This Row],[PRECIOS]]*10%</f>
        <v>3.8999969999999999</v>
      </c>
      <c r="L568" s="101"/>
      <c r="M568" s="61"/>
      <c r="N568" s="55">
        <f>IFERROR(Tabla3[[#This Row],[PRECIOS]]-Tabla3[[#This Row],[PRECIOS]]*Tabla3[[#This Row],[% PRODUCTO]]," ")</f>
        <v>4.3333300000000001</v>
      </c>
      <c r="O568" s="61"/>
      <c r="P568" s="55">
        <f>IFERROR(Tabla3[[#This Row],[OCULTAR2]]-Tabla3[[#This Row],[OCULTAR2]]*Tabla3[[#This Row],[% LÍNEA]]," ")</f>
        <v>4.3333300000000001</v>
      </c>
      <c r="Q568" s="56">
        <f>IFERROR(Tabla3[[#This Row],[% PRODUCTO]]+Tabla3[[#This Row],[% LÍNEA]]," ")</f>
        <v>0</v>
      </c>
      <c r="R568" s="60">
        <f>Tabla3[[#This Row],[OCULTAR3]]</f>
        <v>4.3333300000000001</v>
      </c>
      <c r="S568" s="60">
        <f>Tabla3[[#This Row],[PRECIO SIN %]]-Tabla3[[#This Row],[PRECIO SIN %]]*10%</f>
        <v>3.8999969999999999</v>
      </c>
      <c r="T568" s="80">
        <f>(Tabla3[[#This Row],[PRECIO CON DESCT.]]-(Tabla3[[#This Row],[PRECIO CON DESCT.]]*$T$6))</f>
        <v>2.4569981099999998</v>
      </c>
      <c r="U568" s="96"/>
      <c r="V568" s="94">
        <f>Tabla3[[#This Row],[PRECIO %      en $]]*Tabla3[[#This Row],[PEDIDO ]]</f>
        <v>0</v>
      </c>
      <c r="W568" s="57">
        <f>Tabla3[[#This Row],[PRECIO CON DESCT.]]*Tabla3[[#This Row],[PEDIDO ]]</f>
        <v>0</v>
      </c>
      <c r="X568" s="58">
        <f>Tabla3[[#This Row],[PRECIO SIN %]]*Tabla3[[#This Row],[PEDIDO ]]</f>
        <v>0</v>
      </c>
      <c r="Y568" s="28"/>
      <c r="Z568" s="28"/>
      <c r="AA568" s="28"/>
      <c r="AB568" s="28"/>
      <c r="AC568" s="28"/>
      <c r="AD568" s="28"/>
      <c r="AE568" s="28"/>
      <c r="AF568" s="28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20"/>
    </row>
    <row r="569" spans="1:153" s="3" customFormat="1" ht="34.5" x14ac:dyDescent="0.4">
      <c r="A569" s="124">
        <v>7501054503095</v>
      </c>
      <c r="B569" s="51" t="s">
        <v>148</v>
      </c>
      <c r="C569" s="51" t="s">
        <v>182</v>
      </c>
      <c r="D5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69" s="118" t="s">
        <v>1080</v>
      </c>
      <c r="F569" s="75" t="s">
        <v>526</v>
      </c>
      <c r="G5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69" s="77">
        <v>55</v>
      </c>
      <c r="J569" s="52">
        <v>7.2777799999999999</v>
      </c>
      <c r="K569" s="53">
        <f>Tabla3[[#This Row],[PRECIOS]]-Tabla3[[#This Row],[PRECIOS]]*10%</f>
        <v>6.5500020000000001</v>
      </c>
      <c r="L569" s="101"/>
      <c r="M569" s="54"/>
      <c r="N569" s="55">
        <f>IFERROR(Tabla3[[#This Row],[PRECIOS]]-Tabla3[[#This Row],[PRECIOS]]*Tabla3[[#This Row],[% PRODUCTO]]," ")</f>
        <v>7.2777799999999999</v>
      </c>
      <c r="O569" s="54"/>
      <c r="P569" s="55">
        <f>IFERROR(Tabla3[[#This Row],[OCULTAR2]]-Tabla3[[#This Row],[OCULTAR2]]*Tabla3[[#This Row],[% LÍNEA]]," ")</f>
        <v>7.2777799999999999</v>
      </c>
      <c r="Q569" s="56">
        <f>IFERROR(Tabla3[[#This Row],[% PRODUCTO]]+Tabla3[[#This Row],[% LÍNEA]]," ")</f>
        <v>0</v>
      </c>
      <c r="R569" s="53">
        <f>Tabla3[[#This Row],[OCULTAR3]]</f>
        <v>7.2777799999999999</v>
      </c>
      <c r="S569" s="53">
        <f>Tabla3[[#This Row],[PRECIO SIN %]]-Tabla3[[#This Row],[PRECIO SIN %]]*10%</f>
        <v>6.5500020000000001</v>
      </c>
      <c r="T569" s="80">
        <f>(Tabla3[[#This Row],[PRECIO CON DESCT.]]-(Tabla3[[#This Row],[PRECIO CON DESCT.]]*$T$6))</f>
        <v>4.1265012599999995</v>
      </c>
      <c r="U569" s="96"/>
      <c r="V569" s="94">
        <f>Tabla3[[#This Row],[PRECIO %      en $]]*Tabla3[[#This Row],[PEDIDO ]]</f>
        <v>0</v>
      </c>
      <c r="W569" s="57">
        <f>Tabla3[[#This Row],[PRECIO CON DESCT.]]*Tabla3[[#This Row],[PEDIDO ]]</f>
        <v>0</v>
      </c>
      <c r="X569" s="58">
        <f>Tabla3[[#This Row],[PRECIO SIN %]]*Tabla3[[#This Row],[PEDIDO ]]</f>
        <v>0</v>
      </c>
      <c r="Y569" s="28"/>
      <c r="Z569" s="28"/>
      <c r="AA569" s="28"/>
      <c r="AB569" s="28"/>
      <c r="AC569" s="28"/>
      <c r="AD569" s="28"/>
      <c r="AE569" s="28"/>
      <c r="AF569" s="28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20"/>
    </row>
    <row r="570" spans="1:153" s="3" customFormat="1" ht="34.5" x14ac:dyDescent="0.4">
      <c r="A570" s="125">
        <v>7501056330323</v>
      </c>
      <c r="B570" s="59" t="s">
        <v>148</v>
      </c>
      <c r="C570" s="59" t="s">
        <v>173</v>
      </c>
      <c r="D5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70" s="119" t="s">
        <v>1081</v>
      </c>
      <c r="F570" s="76" t="s">
        <v>526</v>
      </c>
      <c r="G5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70" s="78">
        <v>39</v>
      </c>
      <c r="J570" s="52">
        <v>4.61111</v>
      </c>
      <c r="K570" s="60">
        <f>Tabla3[[#This Row],[PRECIOS]]-Tabla3[[#This Row],[PRECIOS]]*10%</f>
        <v>4.1499990000000002</v>
      </c>
      <c r="L570" s="101"/>
      <c r="M570" s="61"/>
      <c r="N570" s="55">
        <f>IFERROR(Tabla3[[#This Row],[PRECIOS]]-Tabla3[[#This Row],[PRECIOS]]*Tabla3[[#This Row],[% PRODUCTO]]," ")</f>
        <v>4.61111</v>
      </c>
      <c r="O570" s="61"/>
      <c r="P570" s="55">
        <f>IFERROR(Tabla3[[#This Row],[OCULTAR2]]-Tabla3[[#This Row],[OCULTAR2]]*Tabla3[[#This Row],[% LÍNEA]]," ")</f>
        <v>4.61111</v>
      </c>
      <c r="Q570" s="56">
        <f>IFERROR(Tabla3[[#This Row],[% PRODUCTO]]+Tabla3[[#This Row],[% LÍNEA]]," ")</f>
        <v>0</v>
      </c>
      <c r="R570" s="60">
        <f>Tabla3[[#This Row],[OCULTAR3]]</f>
        <v>4.61111</v>
      </c>
      <c r="S570" s="60">
        <f>Tabla3[[#This Row],[PRECIO SIN %]]-Tabla3[[#This Row],[PRECIO SIN %]]*10%</f>
        <v>4.1499990000000002</v>
      </c>
      <c r="T570" s="80">
        <f>(Tabla3[[#This Row],[PRECIO CON DESCT.]]-(Tabla3[[#This Row],[PRECIO CON DESCT.]]*$T$6))</f>
        <v>2.6144993699999999</v>
      </c>
      <c r="U570" s="96"/>
      <c r="V570" s="94">
        <f>Tabla3[[#This Row],[PRECIO %      en $]]*Tabla3[[#This Row],[PEDIDO ]]</f>
        <v>0</v>
      </c>
      <c r="W570" s="57">
        <f>Tabla3[[#This Row],[PRECIO CON DESCT.]]*Tabla3[[#This Row],[PEDIDO ]]</f>
        <v>0</v>
      </c>
      <c r="X570" s="58">
        <f>Tabla3[[#This Row],[PRECIO SIN %]]*Tabla3[[#This Row],[PEDIDO ]]</f>
        <v>0</v>
      </c>
      <c r="Y570" s="28"/>
      <c r="Z570" s="28"/>
      <c r="AA570" s="28"/>
      <c r="AB570" s="28"/>
      <c r="AC570" s="28"/>
      <c r="AD570" s="28"/>
      <c r="AE570" s="28"/>
      <c r="AF570" s="28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  <c r="DT570" s="13"/>
      <c r="DU570" s="13"/>
      <c r="DV570" s="13"/>
      <c r="DW570" s="13"/>
      <c r="DX570" s="13"/>
      <c r="DY570" s="13"/>
      <c r="DZ570" s="13"/>
      <c r="EA570" s="13"/>
      <c r="EB570" s="13"/>
      <c r="EC570" s="13"/>
      <c r="ED570" s="13"/>
      <c r="EE570" s="13"/>
      <c r="EF570" s="13"/>
      <c r="EG570" s="13"/>
      <c r="EH570" s="13"/>
      <c r="EI570" s="13"/>
      <c r="EJ570" s="13"/>
      <c r="EK570" s="13"/>
      <c r="EL570" s="13"/>
      <c r="EM570" s="13"/>
      <c r="EN570" s="13"/>
      <c r="EO570" s="13"/>
      <c r="EP570" s="13"/>
      <c r="EQ570" s="13"/>
      <c r="ER570" s="13"/>
      <c r="ES570" s="13"/>
      <c r="ET570" s="13"/>
      <c r="EU570" s="13"/>
      <c r="EV570" s="13"/>
      <c r="EW570" s="20"/>
    </row>
    <row r="571" spans="1:153" s="3" customFormat="1" ht="34.5" x14ac:dyDescent="0.4">
      <c r="A571" s="124">
        <v>7501056325442</v>
      </c>
      <c r="B571" s="51" t="s">
        <v>148</v>
      </c>
      <c r="C571" s="51" t="s">
        <v>173</v>
      </c>
      <c r="D5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71" s="118" t="s">
        <v>1082</v>
      </c>
      <c r="F571" s="75" t="s">
        <v>526</v>
      </c>
      <c r="G5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71" s="77">
        <v>34</v>
      </c>
      <c r="J571" s="52">
        <v>4.61111</v>
      </c>
      <c r="K571" s="53">
        <f>Tabla3[[#This Row],[PRECIOS]]-Tabla3[[#This Row],[PRECIOS]]*10%</f>
        <v>4.1499990000000002</v>
      </c>
      <c r="L571" s="101"/>
      <c r="M571" s="54"/>
      <c r="N571" s="55">
        <f>IFERROR(Tabla3[[#This Row],[PRECIOS]]-Tabla3[[#This Row],[PRECIOS]]*Tabla3[[#This Row],[% PRODUCTO]]," ")</f>
        <v>4.61111</v>
      </c>
      <c r="O571" s="54"/>
      <c r="P571" s="55">
        <f>IFERROR(Tabla3[[#This Row],[OCULTAR2]]-Tabla3[[#This Row],[OCULTAR2]]*Tabla3[[#This Row],[% LÍNEA]]," ")</f>
        <v>4.61111</v>
      </c>
      <c r="Q571" s="56">
        <f>IFERROR(Tabla3[[#This Row],[% PRODUCTO]]+Tabla3[[#This Row],[% LÍNEA]]," ")</f>
        <v>0</v>
      </c>
      <c r="R571" s="53">
        <f>Tabla3[[#This Row],[OCULTAR3]]</f>
        <v>4.61111</v>
      </c>
      <c r="S571" s="53">
        <f>Tabla3[[#This Row],[PRECIO SIN %]]-Tabla3[[#This Row],[PRECIO SIN %]]*10%</f>
        <v>4.1499990000000002</v>
      </c>
      <c r="T571" s="80">
        <f>(Tabla3[[#This Row],[PRECIO CON DESCT.]]-(Tabla3[[#This Row],[PRECIO CON DESCT.]]*$T$6))</f>
        <v>2.6144993699999999</v>
      </c>
      <c r="U571" s="96"/>
      <c r="V571" s="94">
        <f>Tabla3[[#This Row],[PRECIO %      en $]]*Tabla3[[#This Row],[PEDIDO ]]</f>
        <v>0</v>
      </c>
      <c r="W571" s="57">
        <f>Tabla3[[#This Row],[PRECIO CON DESCT.]]*Tabla3[[#This Row],[PEDIDO ]]</f>
        <v>0</v>
      </c>
      <c r="X571" s="58">
        <f>Tabla3[[#This Row],[PRECIO SIN %]]*Tabla3[[#This Row],[PEDIDO ]]</f>
        <v>0</v>
      </c>
      <c r="Y571" s="28"/>
      <c r="Z571" s="28"/>
      <c r="AA571" s="28"/>
      <c r="AB571" s="28"/>
      <c r="AC571" s="28"/>
      <c r="AD571" s="28"/>
      <c r="AE571" s="28"/>
      <c r="AF571" s="28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13"/>
      <c r="DV571" s="13"/>
      <c r="DW571" s="13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13"/>
      <c r="EI571" s="13"/>
      <c r="EJ571" s="13"/>
      <c r="EK571" s="13"/>
      <c r="EL571" s="13"/>
      <c r="EM571" s="13"/>
      <c r="EN571" s="13"/>
      <c r="EO571" s="13"/>
      <c r="EP571" s="13"/>
      <c r="EQ571" s="13"/>
      <c r="ER571" s="13"/>
      <c r="ES571" s="13"/>
      <c r="ET571" s="13"/>
      <c r="EU571" s="13"/>
      <c r="EV571" s="13"/>
      <c r="EW571" s="20"/>
    </row>
    <row r="572" spans="1:153" s="3" customFormat="1" ht="34.5" x14ac:dyDescent="0.4">
      <c r="A572" s="125">
        <v>7592090000518</v>
      </c>
      <c r="B572" s="59" t="s">
        <v>148</v>
      </c>
      <c r="C572" s="59" t="s">
        <v>184</v>
      </c>
      <c r="D5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72" s="119" t="s">
        <v>1083</v>
      </c>
      <c r="F572" s="76" t="s">
        <v>526</v>
      </c>
      <c r="G5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72" s="78">
        <v>9</v>
      </c>
      <c r="J572" s="52">
        <v>13.43333</v>
      </c>
      <c r="K572" s="60">
        <f>Tabla3[[#This Row],[PRECIOS]]-Tabla3[[#This Row],[PRECIOS]]*10%</f>
        <v>12.089997</v>
      </c>
      <c r="L572" s="101"/>
      <c r="M572" s="61"/>
      <c r="N572" s="55">
        <f>IFERROR(Tabla3[[#This Row],[PRECIOS]]-Tabla3[[#This Row],[PRECIOS]]*Tabla3[[#This Row],[% PRODUCTO]]," ")</f>
        <v>13.43333</v>
      </c>
      <c r="O572" s="61"/>
      <c r="P572" s="55">
        <f>IFERROR(Tabla3[[#This Row],[OCULTAR2]]-Tabla3[[#This Row],[OCULTAR2]]*Tabla3[[#This Row],[% LÍNEA]]," ")</f>
        <v>13.43333</v>
      </c>
      <c r="Q572" s="56">
        <f>IFERROR(Tabla3[[#This Row],[% PRODUCTO]]+Tabla3[[#This Row],[% LÍNEA]]," ")</f>
        <v>0</v>
      </c>
      <c r="R572" s="60">
        <f>Tabla3[[#This Row],[OCULTAR3]]</f>
        <v>13.43333</v>
      </c>
      <c r="S572" s="60">
        <f>Tabla3[[#This Row],[PRECIO SIN %]]-Tabla3[[#This Row],[PRECIO SIN %]]*10%</f>
        <v>12.089997</v>
      </c>
      <c r="T572" s="80">
        <f>(Tabla3[[#This Row],[PRECIO CON DESCT.]]-(Tabla3[[#This Row],[PRECIO CON DESCT.]]*$T$6))</f>
        <v>7.6166981100000006</v>
      </c>
      <c r="U572" s="96"/>
      <c r="V572" s="94">
        <f>Tabla3[[#This Row],[PRECIO %      en $]]*Tabla3[[#This Row],[PEDIDO ]]</f>
        <v>0</v>
      </c>
      <c r="W572" s="57">
        <f>Tabla3[[#This Row],[PRECIO CON DESCT.]]*Tabla3[[#This Row],[PEDIDO ]]</f>
        <v>0</v>
      </c>
      <c r="X572" s="58">
        <f>Tabla3[[#This Row],[PRECIO SIN %]]*Tabla3[[#This Row],[PEDIDO ]]</f>
        <v>0</v>
      </c>
      <c r="Y572" s="28"/>
      <c r="Z572" s="28"/>
      <c r="AA572" s="28"/>
      <c r="AB572" s="28"/>
      <c r="AC572" s="28"/>
      <c r="AD572" s="28"/>
      <c r="AE572" s="28"/>
      <c r="AF572" s="28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13"/>
      <c r="DV572" s="13"/>
      <c r="DW572" s="13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13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20"/>
    </row>
    <row r="573" spans="1:153" s="3" customFormat="1" ht="34.5" x14ac:dyDescent="0.4">
      <c r="A573" s="124">
        <v>7592090000464</v>
      </c>
      <c r="B573" s="51" t="s">
        <v>148</v>
      </c>
      <c r="C573" s="51" t="s">
        <v>184</v>
      </c>
      <c r="D5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73" s="118" t="s">
        <v>1084</v>
      </c>
      <c r="F573" s="75" t="s">
        <v>526</v>
      </c>
      <c r="G5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73" s="77">
        <v>6</v>
      </c>
      <c r="J573" s="52">
        <v>10.466670000000001</v>
      </c>
      <c r="K573" s="53">
        <f>Tabla3[[#This Row],[PRECIOS]]-Tabla3[[#This Row],[PRECIOS]]*10%</f>
        <v>9.4200030000000012</v>
      </c>
      <c r="L573" s="101"/>
      <c r="M573" s="54"/>
      <c r="N573" s="55">
        <f>IFERROR(Tabla3[[#This Row],[PRECIOS]]-Tabla3[[#This Row],[PRECIOS]]*Tabla3[[#This Row],[% PRODUCTO]]," ")</f>
        <v>10.466670000000001</v>
      </c>
      <c r="O573" s="54"/>
      <c r="P573" s="55">
        <f>IFERROR(Tabla3[[#This Row],[OCULTAR2]]-Tabla3[[#This Row],[OCULTAR2]]*Tabla3[[#This Row],[% LÍNEA]]," ")</f>
        <v>10.466670000000001</v>
      </c>
      <c r="Q573" s="56">
        <f>IFERROR(Tabla3[[#This Row],[% PRODUCTO]]+Tabla3[[#This Row],[% LÍNEA]]," ")</f>
        <v>0</v>
      </c>
      <c r="R573" s="53">
        <f>Tabla3[[#This Row],[OCULTAR3]]</f>
        <v>10.466670000000001</v>
      </c>
      <c r="S573" s="53">
        <f>Tabla3[[#This Row],[PRECIO SIN %]]-Tabla3[[#This Row],[PRECIO SIN %]]*10%</f>
        <v>9.4200030000000012</v>
      </c>
      <c r="T573" s="80">
        <f>(Tabla3[[#This Row],[PRECIO CON DESCT.]]-(Tabla3[[#This Row],[PRECIO CON DESCT.]]*$T$6))</f>
        <v>5.9346018900000006</v>
      </c>
      <c r="U573" s="96"/>
      <c r="V573" s="94">
        <f>Tabla3[[#This Row],[PRECIO %      en $]]*Tabla3[[#This Row],[PEDIDO ]]</f>
        <v>0</v>
      </c>
      <c r="W573" s="57">
        <f>Tabla3[[#This Row],[PRECIO CON DESCT.]]*Tabla3[[#This Row],[PEDIDO ]]</f>
        <v>0</v>
      </c>
      <c r="X573" s="58">
        <f>Tabla3[[#This Row],[PRECIO SIN %]]*Tabla3[[#This Row],[PEDIDO ]]</f>
        <v>0</v>
      </c>
      <c r="Y573" s="28"/>
      <c r="Z573" s="28"/>
      <c r="AA573" s="28"/>
      <c r="AB573" s="28"/>
      <c r="AC573" s="28"/>
      <c r="AD573" s="28"/>
      <c r="AE573" s="28"/>
      <c r="AF573" s="28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20"/>
    </row>
    <row r="574" spans="1:153" s="3" customFormat="1" ht="34.5" x14ac:dyDescent="0.4">
      <c r="A574" s="125">
        <v>7591485003172</v>
      </c>
      <c r="B574" s="59" t="s">
        <v>148</v>
      </c>
      <c r="C574" s="59" t="s">
        <v>187</v>
      </c>
      <c r="D5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74" s="119" t="s">
        <v>1085</v>
      </c>
      <c r="F574" s="76" t="s">
        <v>526</v>
      </c>
      <c r="G5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74" s="78">
        <v>3</v>
      </c>
      <c r="J574" s="52">
        <v>4.7300000000000004</v>
      </c>
      <c r="K574" s="60">
        <f>Tabla3[[#This Row],[PRECIOS]]-Tabla3[[#This Row],[PRECIOS]]*10%</f>
        <v>4.2570000000000006</v>
      </c>
      <c r="L574" s="101"/>
      <c r="M574" s="61"/>
      <c r="N574" s="55">
        <f>IFERROR(Tabla3[[#This Row],[PRECIOS]]-Tabla3[[#This Row],[PRECIOS]]*Tabla3[[#This Row],[% PRODUCTO]]," ")</f>
        <v>4.7300000000000004</v>
      </c>
      <c r="O574" s="61"/>
      <c r="P574" s="55">
        <f>IFERROR(Tabla3[[#This Row],[OCULTAR2]]-Tabla3[[#This Row],[OCULTAR2]]*Tabla3[[#This Row],[% LÍNEA]]," ")</f>
        <v>4.7300000000000004</v>
      </c>
      <c r="Q574" s="56">
        <f>IFERROR(Tabla3[[#This Row],[% PRODUCTO]]+Tabla3[[#This Row],[% LÍNEA]]," ")</f>
        <v>0</v>
      </c>
      <c r="R574" s="60">
        <f>Tabla3[[#This Row],[OCULTAR3]]</f>
        <v>4.7300000000000004</v>
      </c>
      <c r="S574" s="60">
        <f>Tabla3[[#This Row],[PRECIO SIN %]]-Tabla3[[#This Row],[PRECIO SIN %]]*10%</f>
        <v>4.2570000000000006</v>
      </c>
      <c r="T574" s="80">
        <f>(Tabla3[[#This Row],[PRECIO CON DESCT.]]-(Tabla3[[#This Row],[PRECIO CON DESCT.]]*$T$6))</f>
        <v>2.6819100000000002</v>
      </c>
      <c r="U574" s="96"/>
      <c r="V574" s="94">
        <f>Tabla3[[#This Row],[PRECIO %      en $]]*Tabla3[[#This Row],[PEDIDO ]]</f>
        <v>0</v>
      </c>
      <c r="W574" s="57">
        <f>Tabla3[[#This Row],[PRECIO CON DESCT.]]*Tabla3[[#This Row],[PEDIDO ]]</f>
        <v>0</v>
      </c>
      <c r="X574" s="58">
        <f>Tabla3[[#This Row],[PRECIO SIN %]]*Tabla3[[#This Row],[PEDIDO ]]</f>
        <v>0</v>
      </c>
      <c r="Y574" s="28"/>
      <c r="Z574" s="28"/>
      <c r="AA574" s="28"/>
      <c r="AB574" s="28"/>
      <c r="AC574" s="28"/>
      <c r="AD574" s="28"/>
      <c r="AE574" s="28"/>
      <c r="AF574" s="28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13"/>
      <c r="DV574" s="13"/>
      <c r="DW574" s="13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13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20"/>
    </row>
    <row r="575" spans="1:153" s="3" customFormat="1" ht="34.5" x14ac:dyDescent="0.4">
      <c r="A575" s="124">
        <v>7592090000037</v>
      </c>
      <c r="B575" s="51" t="s">
        <v>148</v>
      </c>
      <c r="C575" s="51" t="s">
        <v>184</v>
      </c>
      <c r="D5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75" s="118" t="s">
        <v>1086</v>
      </c>
      <c r="F575" s="75" t="s">
        <v>526</v>
      </c>
      <c r="G5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75" s="77">
        <v>40</v>
      </c>
      <c r="J575" s="52">
        <v>13.44444</v>
      </c>
      <c r="K575" s="53">
        <f>Tabla3[[#This Row],[PRECIOS]]-Tabla3[[#This Row],[PRECIOS]]*10%</f>
        <v>12.099996000000001</v>
      </c>
      <c r="L575" s="101"/>
      <c r="M575" s="54"/>
      <c r="N575" s="55">
        <f>IFERROR(Tabla3[[#This Row],[PRECIOS]]-Tabla3[[#This Row],[PRECIOS]]*Tabla3[[#This Row],[% PRODUCTO]]," ")</f>
        <v>13.44444</v>
      </c>
      <c r="O575" s="54"/>
      <c r="P575" s="55">
        <f>IFERROR(Tabla3[[#This Row],[OCULTAR2]]-Tabla3[[#This Row],[OCULTAR2]]*Tabla3[[#This Row],[% LÍNEA]]," ")</f>
        <v>13.44444</v>
      </c>
      <c r="Q575" s="56">
        <f>IFERROR(Tabla3[[#This Row],[% PRODUCTO]]+Tabla3[[#This Row],[% LÍNEA]]," ")</f>
        <v>0</v>
      </c>
      <c r="R575" s="53">
        <f>Tabla3[[#This Row],[OCULTAR3]]</f>
        <v>13.44444</v>
      </c>
      <c r="S575" s="53">
        <f>Tabla3[[#This Row],[PRECIO SIN %]]-Tabla3[[#This Row],[PRECIO SIN %]]*10%</f>
        <v>12.099996000000001</v>
      </c>
      <c r="T575" s="80">
        <f>(Tabla3[[#This Row],[PRECIO CON DESCT.]]-(Tabla3[[#This Row],[PRECIO CON DESCT.]]*$T$6))</f>
        <v>7.6229974800000004</v>
      </c>
      <c r="U575" s="96"/>
      <c r="V575" s="94">
        <f>Tabla3[[#This Row],[PRECIO %      en $]]*Tabla3[[#This Row],[PEDIDO ]]</f>
        <v>0</v>
      </c>
      <c r="W575" s="57">
        <f>Tabla3[[#This Row],[PRECIO CON DESCT.]]*Tabla3[[#This Row],[PEDIDO ]]</f>
        <v>0</v>
      </c>
      <c r="X575" s="58">
        <f>Tabla3[[#This Row],[PRECIO SIN %]]*Tabla3[[#This Row],[PEDIDO ]]</f>
        <v>0</v>
      </c>
      <c r="Y575" s="28"/>
      <c r="Z575" s="28"/>
      <c r="AA575" s="28"/>
      <c r="AB575" s="28"/>
      <c r="AC575" s="28"/>
      <c r="AD575" s="28"/>
      <c r="AE575" s="28"/>
      <c r="AF575" s="28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13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20"/>
    </row>
    <row r="576" spans="1:153" s="3" customFormat="1" ht="34.5" x14ac:dyDescent="0.4">
      <c r="A576" s="125">
        <v>8411047108338</v>
      </c>
      <c r="B576" s="59" t="s">
        <v>148</v>
      </c>
      <c r="C576" s="59" t="s">
        <v>174</v>
      </c>
      <c r="D5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576" s="119" t="s">
        <v>1087</v>
      </c>
      <c r="F576" s="76" t="s">
        <v>526</v>
      </c>
      <c r="G5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576" s="78">
        <v>8</v>
      </c>
      <c r="J576" s="52">
        <v>6.6666699999999999</v>
      </c>
      <c r="K576" s="60">
        <f>Tabla3[[#This Row],[PRECIOS]]-Tabla3[[#This Row],[PRECIOS]]*10%</f>
        <v>6.0000029999999995</v>
      </c>
      <c r="L576" s="101" t="s">
        <v>5327</v>
      </c>
      <c r="M576" s="61"/>
      <c r="N576" s="55">
        <f>IFERROR(Tabla3[[#This Row],[PRECIOS]]-Tabla3[[#This Row],[PRECIOS]]*Tabla3[[#This Row],[% PRODUCTO]]," ")</f>
        <v>6.6666699999999999</v>
      </c>
      <c r="O576" s="61"/>
      <c r="P576" s="55">
        <f>IFERROR(Tabla3[[#This Row],[OCULTAR2]]-Tabla3[[#This Row],[OCULTAR2]]*Tabla3[[#This Row],[% LÍNEA]]," ")</f>
        <v>6.6666699999999999</v>
      </c>
      <c r="Q576" s="56">
        <f>IFERROR(Tabla3[[#This Row],[% PRODUCTO]]+Tabla3[[#This Row],[% LÍNEA]]," ")</f>
        <v>0</v>
      </c>
      <c r="R576" s="60">
        <f>Tabla3[[#This Row],[OCULTAR3]]</f>
        <v>6.6666699999999999</v>
      </c>
      <c r="S576" s="60">
        <f>Tabla3[[#This Row],[PRECIO SIN %]]-Tabla3[[#This Row],[PRECIO SIN %]]*10%</f>
        <v>6.0000029999999995</v>
      </c>
      <c r="T576" s="80">
        <f>(Tabla3[[#This Row],[PRECIO CON DESCT.]]-(Tabla3[[#This Row],[PRECIO CON DESCT.]]*$T$6))</f>
        <v>3.7800018899999999</v>
      </c>
      <c r="U576" s="96"/>
      <c r="V576" s="94">
        <f>Tabla3[[#This Row],[PRECIO %      en $]]*Tabla3[[#This Row],[PEDIDO ]]</f>
        <v>0</v>
      </c>
      <c r="W576" s="57">
        <f>Tabla3[[#This Row],[PRECIO CON DESCT.]]*Tabla3[[#This Row],[PEDIDO ]]</f>
        <v>0</v>
      </c>
      <c r="X576" s="58">
        <f>Tabla3[[#This Row],[PRECIO SIN %]]*Tabla3[[#This Row],[PEDIDO ]]</f>
        <v>0</v>
      </c>
      <c r="Y576" s="28"/>
      <c r="Z576" s="28"/>
      <c r="AA576" s="28"/>
      <c r="AB576" s="28"/>
      <c r="AC576" s="28"/>
      <c r="AD576" s="28"/>
      <c r="AE576" s="28"/>
      <c r="AF576" s="28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13"/>
      <c r="DV576" s="13"/>
      <c r="DW576" s="13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13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20"/>
    </row>
    <row r="577" spans="1:153" s="3" customFormat="1" ht="34.5" x14ac:dyDescent="0.4">
      <c r="A577" s="124">
        <v>8411047101575</v>
      </c>
      <c r="B577" s="51" t="s">
        <v>148</v>
      </c>
      <c r="C577" s="51" t="s">
        <v>174</v>
      </c>
      <c r="D5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77" s="118" t="s">
        <v>1088</v>
      </c>
      <c r="F577" s="75" t="s">
        <v>526</v>
      </c>
      <c r="G5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77" s="77">
        <v>3</v>
      </c>
      <c r="J577" s="52">
        <v>7.2222200000000001</v>
      </c>
      <c r="K577" s="53">
        <f>Tabla3[[#This Row],[PRECIOS]]-Tabla3[[#This Row],[PRECIOS]]*10%</f>
        <v>6.4999979999999997</v>
      </c>
      <c r="L577" s="101"/>
      <c r="M577" s="54"/>
      <c r="N577" s="55">
        <f>IFERROR(Tabla3[[#This Row],[PRECIOS]]-Tabla3[[#This Row],[PRECIOS]]*Tabla3[[#This Row],[% PRODUCTO]]," ")</f>
        <v>7.2222200000000001</v>
      </c>
      <c r="O577" s="54"/>
      <c r="P577" s="55">
        <f>IFERROR(Tabla3[[#This Row],[OCULTAR2]]-Tabla3[[#This Row],[OCULTAR2]]*Tabla3[[#This Row],[% LÍNEA]]," ")</f>
        <v>7.2222200000000001</v>
      </c>
      <c r="Q577" s="56">
        <f>IFERROR(Tabla3[[#This Row],[% PRODUCTO]]+Tabla3[[#This Row],[% LÍNEA]]," ")</f>
        <v>0</v>
      </c>
      <c r="R577" s="53">
        <f>Tabla3[[#This Row],[OCULTAR3]]</f>
        <v>7.2222200000000001</v>
      </c>
      <c r="S577" s="53">
        <f>Tabla3[[#This Row],[PRECIO SIN %]]-Tabla3[[#This Row],[PRECIO SIN %]]*10%</f>
        <v>6.4999979999999997</v>
      </c>
      <c r="T577" s="80">
        <f>(Tabla3[[#This Row],[PRECIO CON DESCT.]]-(Tabla3[[#This Row],[PRECIO CON DESCT.]]*$T$6))</f>
        <v>4.0949987399999994</v>
      </c>
      <c r="U577" s="96"/>
      <c r="V577" s="94">
        <f>Tabla3[[#This Row],[PRECIO %      en $]]*Tabla3[[#This Row],[PEDIDO ]]</f>
        <v>0</v>
      </c>
      <c r="W577" s="57">
        <f>Tabla3[[#This Row],[PRECIO CON DESCT.]]*Tabla3[[#This Row],[PEDIDO ]]</f>
        <v>0</v>
      </c>
      <c r="X577" s="58">
        <f>Tabla3[[#This Row],[PRECIO SIN %]]*Tabla3[[#This Row],[PEDIDO ]]</f>
        <v>0</v>
      </c>
      <c r="Y577" s="28"/>
      <c r="Z577" s="28"/>
      <c r="AA577" s="28"/>
      <c r="AB577" s="28"/>
      <c r="AC577" s="28"/>
      <c r="AD577" s="28"/>
      <c r="AE577" s="28"/>
      <c r="AF577" s="28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13"/>
      <c r="DV577" s="13"/>
      <c r="DW577" s="13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13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20"/>
    </row>
    <row r="578" spans="1:153" s="3" customFormat="1" ht="34.5" x14ac:dyDescent="0.4">
      <c r="A578" s="125">
        <v>7702031878452</v>
      </c>
      <c r="B578" s="59" t="s">
        <v>148</v>
      </c>
      <c r="C578" s="59" t="s">
        <v>186</v>
      </c>
      <c r="D5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78" s="119" t="s">
        <v>1089</v>
      </c>
      <c r="F578" s="76" t="s">
        <v>526</v>
      </c>
      <c r="G5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78" s="78">
        <v>23</v>
      </c>
      <c r="J578" s="52">
        <v>5.7</v>
      </c>
      <c r="K578" s="60">
        <f>Tabla3[[#This Row],[PRECIOS]]-Tabla3[[#This Row],[PRECIOS]]*10%</f>
        <v>5.13</v>
      </c>
      <c r="L578" s="101"/>
      <c r="M578" s="61"/>
      <c r="N578" s="55">
        <f>IFERROR(Tabla3[[#This Row],[PRECIOS]]-Tabla3[[#This Row],[PRECIOS]]*Tabla3[[#This Row],[% PRODUCTO]]," ")</f>
        <v>5.7</v>
      </c>
      <c r="O578" s="61"/>
      <c r="P578" s="55">
        <f>IFERROR(Tabla3[[#This Row],[OCULTAR2]]-Tabla3[[#This Row],[OCULTAR2]]*Tabla3[[#This Row],[% LÍNEA]]," ")</f>
        <v>5.7</v>
      </c>
      <c r="Q578" s="56">
        <f>IFERROR(Tabla3[[#This Row],[% PRODUCTO]]+Tabla3[[#This Row],[% LÍNEA]]," ")</f>
        <v>0</v>
      </c>
      <c r="R578" s="60">
        <f>Tabla3[[#This Row],[OCULTAR3]]</f>
        <v>5.7</v>
      </c>
      <c r="S578" s="60">
        <f>Tabla3[[#This Row],[PRECIO SIN %]]-Tabla3[[#This Row],[PRECIO SIN %]]*10%</f>
        <v>5.13</v>
      </c>
      <c r="T578" s="80">
        <f>(Tabla3[[#This Row],[PRECIO CON DESCT.]]-(Tabla3[[#This Row],[PRECIO CON DESCT.]]*$T$6))</f>
        <v>3.2319</v>
      </c>
      <c r="U578" s="96"/>
      <c r="V578" s="94">
        <f>Tabla3[[#This Row],[PRECIO %      en $]]*Tabla3[[#This Row],[PEDIDO ]]</f>
        <v>0</v>
      </c>
      <c r="W578" s="57">
        <f>Tabla3[[#This Row],[PRECIO CON DESCT.]]*Tabla3[[#This Row],[PEDIDO ]]</f>
        <v>0</v>
      </c>
      <c r="X578" s="58">
        <f>Tabla3[[#This Row],[PRECIO SIN %]]*Tabla3[[#This Row],[PEDIDO ]]</f>
        <v>0</v>
      </c>
      <c r="Y578" s="28"/>
      <c r="Z578" s="28"/>
      <c r="AA578" s="28"/>
      <c r="AB578" s="28"/>
      <c r="AC578" s="28"/>
      <c r="AD578" s="28"/>
      <c r="AE578" s="28"/>
      <c r="AF578" s="28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20"/>
    </row>
    <row r="579" spans="1:153" s="3" customFormat="1" ht="34.5" x14ac:dyDescent="0.4">
      <c r="A579" s="124">
        <v>7593319000050</v>
      </c>
      <c r="B579" s="51" t="s">
        <v>148</v>
      </c>
      <c r="C579" s="51" t="s">
        <v>181</v>
      </c>
      <c r="D5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79" s="118" t="s">
        <v>1090</v>
      </c>
      <c r="F579" s="75" t="s">
        <v>526</v>
      </c>
      <c r="G5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79" s="77">
        <v>34</v>
      </c>
      <c r="J579" s="52">
        <v>6.61111</v>
      </c>
      <c r="K579" s="53">
        <f>Tabla3[[#This Row],[PRECIOS]]-Tabla3[[#This Row],[PRECIOS]]*10%</f>
        <v>5.949999</v>
      </c>
      <c r="L579" s="101"/>
      <c r="M579" s="54"/>
      <c r="N579" s="55">
        <f>IFERROR(Tabla3[[#This Row],[PRECIOS]]-Tabla3[[#This Row],[PRECIOS]]*Tabla3[[#This Row],[% PRODUCTO]]," ")</f>
        <v>6.61111</v>
      </c>
      <c r="O579" s="54"/>
      <c r="P579" s="55">
        <f>IFERROR(Tabla3[[#This Row],[OCULTAR2]]-Tabla3[[#This Row],[OCULTAR2]]*Tabla3[[#This Row],[% LÍNEA]]," ")</f>
        <v>6.61111</v>
      </c>
      <c r="Q579" s="56">
        <f>IFERROR(Tabla3[[#This Row],[% PRODUCTO]]+Tabla3[[#This Row],[% LÍNEA]]," ")</f>
        <v>0</v>
      </c>
      <c r="R579" s="53">
        <f>Tabla3[[#This Row],[OCULTAR3]]</f>
        <v>6.61111</v>
      </c>
      <c r="S579" s="53">
        <f>Tabla3[[#This Row],[PRECIO SIN %]]-Tabla3[[#This Row],[PRECIO SIN %]]*10%</f>
        <v>5.949999</v>
      </c>
      <c r="T579" s="80">
        <f>(Tabla3[[#This Row],[PRECIO CON DESCT.]]-(Tabla3[[#This Row],[PRECIO CON DESCT.]]*$T$6))</f>
        <v>3.7484993700000002</v>
      </c>
      <c r="U579" s="96"/>
      <c r="V579" s="94">
        <f>Tabla3[[#This Row],[PRECIO %      en $]]*Tabla3[[#This Row],[PEDIDO ]]</f>
        <v>0</v>
      </c>
      <c r="W579" s="57">
        <f>Tabla3[[#This Row],[PRECIO CON DESCT.]]*Tabla3[[#This Row],[PEDIDO ]]</f>
        <v>0</v>
      </c>
      <c r="X579" s="58">
        <f>Tabla3[[#This Row],[PRECIO SIN %]]*Tabla3[[#This Row],[PEDIDO ]]</f>
        <v>0</v>
      </c>
      <c r="Y579" s="28"/>
      <c r="Z579" s="28"/>
      <c r="AA579" s="28"/>
      <c r="AB579" s="28"/>
      <c r="AC579" s="28"/>
      <c r="AD579" s="28"/>
      <c r="AE579" s="28"/>
      <c r="AF579" s="28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20"/>
    </row>
    <row r="580" spans="1:153" s="3" customFormat="1" ht="34.5" x14ac:dyDescent="0.4">
      <c r="A580" s="125">
        <v>8411047108666</v>
      </c>
      <c r="B580" s="59" t="s">
        <v>148</v>
      </c>
      <c r="C580" s="59" t="s">
        <v>174</v>
      </c>
      <c r="D5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580" s="119" t="s">
        <v>1091</v>
      </c>
      <c r="F580" s="76" t="s">
        <v>526</v>
      </c>
      <c r="G5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580" s="78">
        <v>58</v>
      </c>
      <c r="J580" s="52">
        <v>3.3333300000000001</v>
      </c>
      <c r="K580" s="60">
        <f>Tabla3[[#This Row],[PRECIOS]]-Tabla3[[#This Row],[PRECIOS]]*10%</f>
        <v>2.999997</v>
      </c>
      <c r="L580" s="101" t="s">
        <v>5327</v>
      </c>
      <c r="M580" s="61"/>
      <c r="N580" s="55">
        <f>IFERROR(Tabla3[[#This Row],[PRECIOS]]-Tabla3[[#This Row],[PRECIOS]]*Tabla3[[#This Row],[% PRODUCTO]]," ")</f>
        <v>3.3333300000000001</v>
      </c>
      <c r="O580" s="61"/>
      <c r="P580" s="55">
        <f>IFERROR(Tabla3[[#This Row],[OCULTAR2]]-Tabla3[[#This Row],[OCULTAR2]]*Tabla3[[#This Row],[% LÍNEA]]," ")</f>
        <v>3.3333300000000001</v>
      </c>
      <c r="Q580" s="56">
        <f>IFERROR(Tabla3[[#This Row],[% PRODUCTO]]+Tabla3[[#This Row],[% LÍNEA]]," ")</f>
        <v>0</v>
      </c>
      <c r="R580" s="60">
        <f>Tabla3[[#This Row],[OCULTAR3]]</f>
        <v>3.3333300000000001</v>
      </c>
      <c r="S580" s="60">
        <f>Tabla3[[#This Row],[PRECIO SIN %]]-Tabla3[[#This Row],[PRECIO SIN %]]*10%</f>
        <v>2.999997</v>
      </c>
      <c r="T580" s="80">
        <f>(Tabla3[[#This Row],[PRECIO CON DESCT.]]-(Tabla3[[#This Row],[PRECIO CON DESCT.]]*$T$6))</f>
        <v>1.8899981100000001</v>
      </c>
      <c r="U580" s="96"/>
      <c r="V580" s="94">
        <f>Tabla3[[#This Row],[PRECIO %      en $]]*Tabla3[[#This Row],[PEDIDO ]]</f>
        <v>0</v>
      </c>
      <c r="W580" s="57">
        <f>Tabla3[[#This Row],[PRECIO CON DESCT.]]*Tabla3[[#This Row],[PEDIDO ]]</f>
        <v>0</v>
      </c>
      <c r="X580" s="58">
        <f>Tabla3[[#This Row],[PRECIO SIN %]]*Tabla3[[#This Row],[PEDIDO ]]</f>
        <v>0</v>
      </c>
      <c r="Y580" s="28"/>
      <c r="Z580" s="28"/>
      <c r="AA580" s="28"/>
      <c r="AB580" s="28"/>
      <c r="AC580" s="28"/>
      <c r="AD580" s="28"/>
      <c r="AE580" s="28"/>
      <c r="AF580" s="28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20"/>
    </row>
    <row r="581" spans="1:153" s="3" customFormat="1" ht="34.5" x14ac:dyDescent="0.4">
      <c r="A581" s="124">
        <v>7591619520865</v>
      </c>
      <c r="B581" s="51" t="s">
        <v>148</v>
      </c>
      <c r="C581" s="51" t="s">
        <v>156</v>
      </c>
      <c r="D5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81" s="118" t="s">
        <v>1092</v>
      </c>
      <c r="F581" s="75" t="s">
        <v>537</v>
      </c>
      <c r="G5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81" s="77">
        <v>42</v>
      </c>
      <c r="J581" s="52">
        <v>7.9444400000000002</v>
      </c>
      <c r="K581" s="53">
        <f>Tabla3[[#This Row],[PRECIOS]]-Tabla3[[#This Row],[PRECIOS]]*10%</f>
        <v>7.1499959999999998</v>
      </c>
      <c r="L581" s="101"/>
      <c r="M581" s="54"/>
      <c r="N581" s="55">
        <f>IFERROR(Tabla3[[#This Row],[PRECIOS]]-Tabla3[[#This Row],[PRECIOS]]*Tabla3[[#This Row],[% PRODUCTO]]," ")</f>
        <v>7.9444400000000002</v>
      </c>
      <c r="O581" s="54"/>
      <c r="P581" s="55">
        <f>IFERROR(Tabla3[[#This Row],[OCULTAR2]]-Tabla3[[#This Row],[OCULTAR2]]*Tabla3[[#This Row],[% LÍNEA]]," ")</f>
        <v>7.9444400000000002</v>
      </c>
      <c r="Q581" s="56">
        <f>IFERROR(Tabla3[[#This Row],[% PRODUCTO]]+Tabla3[[#This Row],[% LÍNEA]]," ")</f>
        <v>0</v>
      </c>
      <c r="R581" s="53">
        <f>Tabla3[[#This Row],[OCULTAR3]]</f>
        <v>7.9444400000000002</v>
      </c>
      <c r="S581" s="53">
        <f>Tabla3[[#This Row],[PRECIO SIN %]]-Tabla3[[#This Row],[PRECIO SIN %]]*10%</f>
        <v>7.1499959999999998</v>
      </c>
      <c r="T581" s="80">
        <f>(Tabla3[[#This Row],[PRECIO CON DESCT.]]-(Tabla3[[#This Row],[PRECIO CON DESCT.]]*$T$6))</f>
        <v>4.5044974799999995</v>
      </c>
      <c r="U581" s="96"/>
      <c r="V581" s="94">
        <f>Tabla3[[#This Row],[PRECIO %      en $]]*Tabla3[[#This Row],[PEDIDO ]]</f>
        <v>0</v>
      </c>
      <c r="W581" s="57">
        <f>Tabla3[[#This Row],[PRECIO CON DESCT.]]*Tabla3[[#This Row],[PEDIDO ]]</f>
        <v>0</v>
      </c>
      <c r="X581" s="58">
        <f>Tabla3[[#This Row],[PRECIO SIN %]]*Tabla3[[#This Row],[PEDIDO ]]</f>
        <v>0</v>
      </c>
      <c r="Y581" s="28"/>
      <c r="Z581" s="28"/>
      <c r="AA581" s="28"/>
      <c r="AB581" s="28"/>
      <c r="AC581" s="28"/>
      <c r="AD581" s="28"/>
      <c r="AE581" s="28"/>
      <c r="AF581" s="28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13"/>
      <c r="DV581" s="13"/>
      <c r="DW581" s="13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13"/>
      <c r="EI581" s="13"/>
      <c r="EJ581" s="13"/>
      <c r="EK581" s="13"/>
      <c r="EL581" s="13"/>
      <c r="EM581" s="13"/>
      <c r="EN581" s="13"/>
      <c r="EO581" s="13"/>
      <c r="EP581" s="13"/>
      <c r="EQ581" s="13"/>
      <c r="ER581" s="13"/>
      <c r="ES581" s="13"/>
      <c r="ET581" s="13"/>
      <c r="EU581" s="13"/>
      <c r="EV581" s="13"/>
      <c r="EW581" s="20"/>
    </row>
    <row r="582" spans="1:153" s="3" customFormat="1" ht="34.5" x14ac:dyDescent="0.4">
      <c r="A582" s="125">
        <v>8904278593665</v>
      </c>
      <c r="B582" s="59" t="s">
        <v>148</v>
      </c>
      <c r="C582" s="59" t="s">
        <v>120</v>
      </c>
      <c r="D5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82" s="119" t="s">
        <v>1093</v>
      </c>
      <c r="F582" s="76" t="s">
        <v>537</v>
      </c>
      <c r="G5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82" s="78">
        <v>69</v>
      </c>
      <c r="J582" s="52">
        <v>2.5</v>
      </c>
      <c r="K582" s="60">
        <f>Tabla3[[#This Row],[PRECIOS]]-Tabla3[[#This Row],[PRECIOS]]*10%</f>
        <v>2.25</v>
      </c>
      <c r="L582" s="101"/>
      <c r="M582" s="61"/>
      <c r="N582" s="55">
        <f>IFERROR(Tabla3[[#This Row],[PRECIOS]]-Tabla3[[#This Row],[PRECIOS]]*Tabla3[[#This Row],[% PRODUCTO]]," ")</f>
        <v>2.5</v>
      </c>
      <c r="O582" s="61"/>
      <c r="P582" s="55">
        <f>IFERROR(Tabla3[[#This Row],[OCULTAR2]]-Tabla3[[#This Row],[OCULTAR2]]*Tabla3[[#This Row],[% LÍNEA]]," ")</f>
        <v>2.5</v>
      </c>
      <c r="Q582" s="56">
        <f>IFERROR(Tabla3[[#This Row],[% PRODUCTO]]+Tabla3[[#This Row],[% LÍNEA]]," ")</f>
        <v>0</v>
      </c>
      <c r="R582" s="60">
        <f>Tabla3[[#This Row],[OCULTAR3]]</f>
        <v>2.5</v>
      </c>
      <c r="S582" s="60">
        <f>Tabla3[[#This Row],[PRECIO SIN %]]-Tabla3[[#This Row],[PRECIO SIN %]]*10%</f>
        <v>2.25</v>
      </c>
      <c r="T582" s="80">
        <f>(Tabla3[[#This Row],[PRECIO CON DESCT.]]-(Tabla3[[#This Row],[PRECIO CON DESCT.]]*$T$6))</f>
        <v>1.4175</v>
      </c>
      <c r="U582" s="96"/>
      <c r="V582" s="94">
        <f>Tabla3[[#This Row],[PRECIO %      en $]]*Tabla3[[#This Row],[PEDIDO ]]</f>
        <v>0</v>
      </c>
      <c r="W582" s="57">
        <f>Tabla3[[#This Row],[PRECIO CON DESCT.]]*Tabla3[[#This Row],[PEDIDO ]]</f>
        <v>0</v>
      </c>
      <c r="X582" s="58">
        <f>Tabla3[[#This Row],[PRECIO SIN %]]*Tabla3[[#This Row],[PEDIDO ]]</f>
        <v>0</v>
      </c>
      <c r="Y582" s="28"/>
      <c r="Z582" s="28"/>
      <c r="AA582" s="28"/>
      <c r="AB582" s="28"/>
      <c r="AC582" s="28"/>
      <c r="AD582" s="28"/>
      <c r="AE582" s="28"/>
      <c r="AF582" s="28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  <c r="DT582" s="13"/>
      <c r="DU582" s="13"/>
      <c r="DV582" s="13"/>
      <c r="DW582" s="13"/>
      <c r="DX582" s="13"/>
      <c r="DY582" s="13"/>
      <c r="DZ582" s="13"/>
      <c r="EA582" s="13"/>
      <c r="EB582" s="13"/>
      <c r="EC582" s="13"/>
      <c r="ED582" s="13"/>
      <c r="EE582" s="13"/>
      <c r="EF582" s="13"/>
      <c r="EG582" s="13"/>
      <c r="EH582" s="13"/>
      <c r="EI582" s="13"/>
      <c r="EJ582" s="13"/>
      <c r="EK582" s="13"/>
      <c r="EL582" s="13"/>
      <c r="EM582" s="13"/>
      <c r="EN582" s="13"/>
      <c r="EO582" s="13"/>
      <c r="EP582" s="13"/>
      <c r="EQ582" s="13"/>
      <c r="ER582" s="13"/>
      <c r="ES582" s="13"/>
      <c r="ET582" s="13"/>
      <c r="EU582" s="13"/>
      <c r="EV582" s="13"/>
      <c r="EW582" s="20"/>
    </row>
    <row r="583" spans="1:153" s="3" customFormat="1" ht="34.5" x14ac:dyDescent="0.4">
      <c r="A583" s="124">
        <v>7591619000985</v>
      </c>
      <c r="B583" s="51" t="s">
        <v>148</v>
      </c>
      <c r="C583" s="51" t="s">
        <v>156</v>
      </c>
      <c r="D5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83" s="118" t="s">
        <v>1094</v>
      </c>
      <c r="F583" s="75" t="s">
        <v>537</v>
      </c>
      <c r="G5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83" s="77">
        <v>29</v>
      </c>
      <c r="J583" s="52">
        <v>8.7222200000000001</v>
      </c>
      <c r="K583" s="53">
        <f>Tabla3[[#This Row],[PRECIOS]]-Tabla3[[#This Row],[PRECIOS]]*10%</f>
        <v>7.8499980000000003</v>
      </c>
      <c r="L583" s="101"/>
      <c r="M583" s="54"/>
      <c r="N583" s="55">
        <f>IFERROR(Tabla3[[#This Row],[PRECIOS]]-Tabla3[[#This Row],[PRECIOS]]*Tabla3[[#This Row],[% PRODUCTO]]," ")</f>
        <v>8.7222200000000001</v>
      </c>
      <c r="O583" s="54"/>
      <c r="P583" s="55">
        <f>IFERROR(Tabla3[[#This Row],[OCULTAR2]]-Tabla3[[#This Row],[OCULTAR2]]*Tabla3[[#This Row],[% LÍNEA]]," ")</f>
        <v>8.7222200000000001</v>
      </c>
      <c r="Q583" s="56">
        <f>IFERROR(Tabla3[[#This Row],[% PRODUCTO]]+Tabla3[[#This Row],[% LÍNEA]]," ")</f>
        <v>0</v>
      </c>
      <c r="R583" s="53">
        <f>Tabla3[[#This Row],[OCULTAR3]]</f>
        <v>8.7222200000000001</v>
      </c>
      <c r="S583" s="53">
        <f>Tabla3[[#This Row],[PRECIO SIN %]]-Tabla3[[#This Row],[PRECIO SIN %]]*10%</f>
        <v>7.8499980000000003</v>
      </c>
      <c r="T583" s="80">
        <f>(Tabla3[[#This Row],[PRECIO CON DESCT.]]-(Tabla3[[#This Row],[PRECIO CON DESCT.]]*$T$6))</f>
        <v>4.9454987399999997</v>
      </c>
      <c r="U583" s="96"/>
      <c r="V583" s="94">
        <f>Tabla3[[#This Row],[PRECIO %      en $]]*Tabla3[[#This Row],[PEDIDO ]]</f>
        <v>0</v>
      </c>
      <c r="W583" s="57">
        <f>Tabla3[[#This Row],[PRECIO CON DESCT.]]*Tabla3[[#This Row],[PEDIDO ]]</f>
        <v>0</v>
      </c>
      <c r="X583" s="58">
        <f>Tabla3[[#This Row],[PRECIO SIN %]]*Tabla3[[#This Row],[PEDIDO ]]</f>
        <v>0</v>
      </c>
      <c r="Y583" s="28"/>
      <c r="Z583" s="28"/>
      <c r="AA583" s="28"/>
      <c r="AB583" s="28"/>
      <c r="AC583" s="28"/>
      <c r="AD583" s="28"/>
      <c r="AE583" s="28"/>
      <c r="AF583" s="28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  <c r="DL583" s="13"/>
      <c r="DM583" s="13"/>
      <c r="DN583" s="13"/>
      <c r="DO583" s="13"/>
      <c r="DP583" s="13"/>
      <c r="DQ583" s="13"/>
      <c r="DR583" s="13"/>
      <c r="DS583" s="13"/>
      <c r="DT583" s="13"/>
      <c r="DU583" s="13"/>
      <c r="DV583" s="13"/>
      <c r="DW583" s="13"/>
      <c r="DX583" s="13"/>
      <c r="DY583" s="13"/>
      <c r="DZ583" s="13"/>
      <c r="EA583" s="13"/>
      <c r="EB583" s="13"/>
      <c r="EC583" s="13"/>
      <c r="ED583" s="13"/>
      <c r="EE583" s="13"/>
      <c r="EF583" s="13"/>
      <c r="EG583" s="13"/>
      <c r="EH583" s="13"/>
      <c r="EI583" s="13"/>
      <c r="EJ583" s="13"/>
      <c r="EK583" s="13"/>
      <c r="EL583" s="13"/>
      <c r="EM583" s="13"/>
      <c r="EN583" s="13"/>
      <c r="EO583" s="13"/>
      <c r="EP583" s="13"/>
      <c r="EQ583" s="13"/>
      <c r="ER583" s="13"/>
      <c r="ES583" s="13"/>
      <c r="ET583" s="13"/>
      <c r="EU583" s="13"/>
      <c r="EV583" s="13"/>
      <c r="EW583" s="20"/>
    </row>
    <row r="584" spans="1:153" s="3" customFormat="1" ht="34.5" x14ac:dyDescent="0.4">
      <c r="A584" s="125">
        <v>7591619520872</v>
      </c>
      <c r="B584" s="59" t="s">
        <v>148</v>
      </c>
      <c r="C584" s="59" t="s">
        <v>156</v>
      </c>
      <c r="D5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84" s="119" t="s">
        <v>1095</v>
      </c>
      <c r="F584" s="76" t="s">
        <v>537</v>
      </c>
      <c r="G5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84" s="78">
        <v>24</v>
      </c>
      <c r="J584" s="52">
        <v>11.66667</v>
      </c>
      <c r="K584" s="60">
        <f>Tabla3[[#This Row],[PRECIOS]]-Tabla3[[#This Row],[PRECIOS]]*10%</f>
        <v>10.500003</v>
      </c>
      <c r="L584" s="101"/>
      <c r="M584" s="61"/>
      <c r="N584" s="55">
        <f>IFERROR(Tabla3[[#This Row],[PRECIOS]]-Tabla3[[#This Row],[PRECIOS]]*Tabla3[[#This Row],[% PRODUCTO]]," ")</f>
        <v>11.66667</v>
      </c>
      <c r="O584" s="61"/>
      <c r="P584" s="55">
        <f>IFERROR(Tabla3[[#This Row],[OCULTAR2]]-Tabla3[[#This Row],[OCULTAR2]]*Tabla3[[#This Row],[% LÍNEA]]," ")</f>
        <v>11.66667</v>
      </c>
      <c r="Q584" s="56">
        <f>IFERROR(Tabla3[[#This Row],[% PRODUCTO]]+Tabla3[[#This Row],[% LÍNEA]]," ")</f>
        <v>0</v>
      </c>
      <c r="R584" s="60">
        <f>Tabla3[[#This Row],[OCULTAR3]]</f>
        <v>11.66667</v>
      </c>
      <c r="S584" s="60">
        <f>Tabla3[[#This Row],[PRECIO SIN %]]-Tabla3[[#This Row],[PRECIO SIN %]]*10%</f>
        <v>10.500003</v>
      </c>
      <c r="T584" s="80">
        <f>(Tabla3[[#This Row],[PRECIO CON DESCT.]]-(Tabla3[[#This Row],[PRECIO CON DESCT.]]*$T$6))</f>
        <v>6.6150018900000003</v>
      </c>
      <c r="U584" s="96"/>
      <c r="V584" s="94">
        <f>Tabla3[[#This Row],[PRECIO %      en $]]*Tabla3[[#This Row],[PEDIDO ]]</f>
        <v>0</v>
      </c>
      <c r="W584" s="57">
        <f>Tabla3[[#This Row],[PRECIO CON DESCT.]]*Tabla3[[#This Row],[PEDIDO ]]</f>
        <v>0</v>
      </c>
      <c r="X584" s="58">
        <f>Tabla3[[#This Row],[PRECIO SIN %]]*Tabla3[[#This Row],[PEDIDO ]]</f>
        <v>0</v>
      </c>
      <c r="Y584" s="28"/>
      <c r="Z584" s="28"/>
      <c r="AA584" s="28"/>
      <c r="AB584" s="28"/>
      <c r="AC584" s="28"/>
      <c r="AD584" s="28"/>
      <c r="AE584" s="28"/>
      <c r="AF584" s="28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13"/>
      <c r="DV584" s="13"/>
      <c r="DW584" s="13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13"/>
      <c r="EI584" s="13"/>
      <c r="EJ584" s="13"/>
      <c r="EK584" s="13"/>
      <c r="EL584" s="13"/>
      <c r="EM584" s="13"/>
      <c r="EN584" s="13"/>
      <c r="EO584" s="13"/>
      <c r="EP584" s="13"/>
      <c r="EQ584" s="13"/>
      <c r="ER584" s="13"/>
      <c r="ES584" s="13"/>
      <c r="ET584" s="13"/>
      <c r="EU584" s="13"/>
      <c r="EV584" s="13"/>
      <c r="EW584" s="20"/>
    </row>
    <row r="585" spans="1:153" s="3" customFormat="1" ht="34.5" x14ac:dyDescent="0.4">
      <c r="A585" s="124">
        <v>7592348511315</v>
      </c>
      <c r="B585" s="51" t="s">
        <v>148</v>
      </c>
      <c r="C585" s="51" t="s">
        <v>127</v>
      </c>
      <c r="D5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85" s="118" t="s">
        <v>1096</v>
      </c>
      <c r="F585" s="75" t="s">
        <v>526</v>
      </c>
      <c r="G5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85" s="77">
        <v>23</v>
      </c>
      <c r="J585" s="52">
        <v>4.3777799999999996</v>
      </c>
      <c r="K585" s="53">
        <f>Tabla3[[#This Row],[PRECIOS]]-Tabla3[[#This Row],[PRECIOS]]*10%</f>
        <v>3.9400019999999998</v>
      </c>
      <c r="L585" s="101"/>
      <c r="M585" s="54"/>
      <c r="N585" s="55">
        <f>IFERROR(Tabla3[[#This Row],[PRECIOS]]-Tabla3[[#This Row],[PRECIOS]]*Tabla3[[#This Row],[% PRODUCTO]]," ")</f>
        <v>4.3777799999999996</v>
      </c>
      <c r="O585" s="54"/>
      <c r="P585" s="55">
        <f>IFERROR(Tabla3[[#This Row],[OCULTAR2]]-Tabla3[[#This Row],[OCULTAR2]]*Tabla3[[#This Row],[% LÍNEA]]," ")</f>
        <v>4.3777799999999996</v>
      </c>
      <c r="Q585" s="56">
        <f>IFERROR(Tabla3[[#This Row],[% PRODUCTO]]+Tabla3[[#This Row],[% LÍNEA]]," ")</f>
        <v>0</v>
      </c>
      <c r="R585" s="53">
        <f>Tabla3[[#This Row],[OCULTAR3]]</f>
        <v>4.3777799999999996</v>
      </c>
      <c r="S585" s="53">
        <f>Tabla3[[#This Row],[PRECIO SIN %]]-Tabla3[[#This Row],[PRECIO SIN %]]*10%</f>
        <v>3.9400019999999998</v>
      </c>
      <c r="T585" s="80">
        <f>(Tabla3[[#This Row],[PRECIO CON DESCT.]]-(Tabla3[[#This Row],[PRECIO CON DESCT.]]*$T$6))</f>
        <v>2.4822012600000001</v>
      </c>
      <c r="U585" s="96"/>
      <c r="V585" s="94">
        <f>Tabla3[[#This Row],[PRECIO %      en $]]*Tabla3[[#This Row],[PEDIDO ]]</f>
        <v>0</v>
      </c>
      <c r="W585" s="57">
        <f>Tabla3[[#This Row],[PRECIO CON DESCT.]]*Tabla3[[#This Row],[PEDIDO ]]</f>
        <v>0</v>
      </c>
      <c r="X585" s="58">
        <f>Tabla3[[#This Row],[PRECIO SIN %]]*Tabla3[[#This Row],[PEDIDO ]]</f>
        <v>0</v>
      </c>
      <c r="Y585" s="28"/>
      <c r="Z585" s="28"/>
      <c r="AA585" s="28"/>
      <c r="AB585" s="28"/>
      <c r="AC585" s="28"/>
      <c r="AD585" s="28"/>
      <c r="AE585" s="28"/>
      <c r="AF585" s="28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  <c r="DL585" s="13"/>
      <c r="DM585" s="13"/>
      <c r="DN585" s="13"/>
      <c r="DO585" s="13"/>
      <c r="DP585" s="13"/>
      <c r="DQ585" s="13"/>
      <c r="DR585" s="13"/>
      <c r="DS585" s="13"/>
      <c r="DT585" s="13"/>
      <c r="DU585" s="13"/>
      <c r="DV585" s="13"/>
      <c r="DW585" s="13"/>
      <c r="DX585" s="13"/>
      <c r="DY585" s="13"/>
      <c r="DZ585" s="13"/>
      <c r="EA585" s="13"/>
      <c r="EB585" s="13"/>
      <c r="EC585" s="13"/>
      <c r="ED585" s="13"/>
      <c r="EE585" s="13"/>
      <c r="EF585" s="13"/>
      <c r="EG585" s="13"/>
      <c r="EH585" s="13"/>
      <c r="EI585" s="13"/>
      <c r="EJ585" s="13"/>
      <c r="EK585" s="13"/>
      <c r="EL585" s="13"/>
      <c r="EM585" s="13"/>
      <c r="EN585" s="13"/>
      <c r="EO585" s="13"/>
      <c r="EP585" s="13"/>
      <c r="EQ585" s="13"/>
      <c r="ER585" s="13"/>
      <c r="ES585" s="13"/>
      <c r="ET585" s="13"/>
      <c r="EU585" s="13"/>
      <c r="EV585" s="13"/>
      <c r="EW585" s="20"/>
    </row>
    <row r="586" spans="1:153" s="3" customFormat="1" ht="34.5" x14ac:dyDescent="0.4">
      <c r="A586" s="125">
        <v>7592348208017</v>
      </c>
      <c r="B586" s="59" t="s">
        <v>148</v>
      </c>
      <c r="C586" s="59" t="s">
        <v>127</v>
      </c>
      <c r="D5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86" s="119" t="s">
        <v>1097</v>
      </c>
      <c r="F586" s="76" t="s">
        <v>526</v>
      </c>
      <c r="G5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86" s="78">
        <v>31</v>
      </c>
      <c r="J586" s="52">
        <v>3.0888900000000001</v>
      </c>
      <c r="K586" s="60">
        <f>Tabla3[[#This Row],[PRECIOS]]-Tabla3[[#This Row],[PRECIOS]]*10%</f>
        <v>2.7800009999999999</v>
      </c>
      <c r="L586" s="101"/>
      <c r="M586" s="61"/>
      <c r="N586" s="55">
        <f>IFERROR(Tabla3[[#This Row],[PRECIOS]]-Tabla3[[#This Row],[PRECIOS]]*Tabla3[[#This Row],[% PRODUCTO]]," ")</f>
        <v>3.0888900000000001</v>
      </c>
      <c r="O586" s="61"/>
      <c r="P586" s="55">
        <f>IFERROR(Tabla3[[#This Row],[OCULTAR2]]-Tabla3[[#This Row],[OCULTAR2]]*Tabla3[[#This Row],[% LÍNEA]]," ")</f>
        <v>3.0888900000000001</v>
      </c>
      <c r="Q586" s="56">
        <f>IFERROR(Tabla3[[#This Row],[% PRODUCTO]]+Tabla3[[#This Row],[% LÍNEA]]," ")</f>
        <v>0</v>
      </c>
      <c r="R586" s="60">
        <f>Tabla3[[#This Row],[OCULTAR3]]</f>
        <v>3.0888900000000001</v>
      </c>
      <c r="S586" s="60">
        <f>Tabla3[[#This Row],[PRECIO SIN %]]-Tabla3[[#This Row],[PRECIO SIN %]]*10%</f>
        <v>2.7800009999999999</v>
      </c>
      <c r="T586" s="80">
        <f>(Tabla3[[#This Row],[PRECIO CON DESCT.]]-(Tabla3[[#This Row],[PRECIO CON DESCT.]]*$T$6))</f>
        <v>1.75140063</v>
      </c>
      <c r="U586" s="96"/>
      <c r="V586" s="94">
        <f>Tabla3[[#This Row],[PRECIO %      en $]]*Tabla3[[#This Row],[PEDIDO ]]</f>
        <v>0</v>
      </c>
      <c r="W586" s="57">
        <f>Tabla3[[#This Row],[PRECIO CON DESCT.]]*Tabla3[[#This Row],[PEDIDO ]]</f>
        <v>0</v>
      </c>
      <c r="X586" s="58">
        <f>Tabla3[[#This Row],[PRECIO SIN %]]*Tabla3[[#This Row],[PEDIDO ]]</f>
        <v>0</v>
      </c>
      <c r="Y586" s="28"/>
      <c r="Z586" s="28"/>
      <c r="AA586" s="28"/>
      <c r="AB586" s="28"/>
      <c r="AC586" s="28"/>
      <c r="AD586" s="28"/>
      <c r="AE586" s="28"/>
      <c r="AF586" s="28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13"/>
      <c r="DV586" s="13"/>
      <c r="DW586" s="13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13"/>
      <c r="EI586" s="13"/>
      <c r="EJ586" s="13"/>
      <c r="EK586" s="13"/>
      <c r="EL586" s="13"/>
      <c r="EM586" s="13"/>
      <c r="EN586" s="13"/>
      <c r="EO586" s="13"/>
      <c r="EP586" s="13"/>
      <c r="EQ586" s="13"/>
      <c r="ER586" s="13"/>
      <c r="ES586" s="13"/>
      <c r="ET586" s="13"/>
      <c r="EU586" s="13"/>
      <c r="EV586" s="13"/>
      <c r="EW586" s="20"/>
    </row>
    <row r="587" spans="1:153" s="3" customFormat="1" ht="34.5" x14ac:dyDescent="0.4">
      <c r="A587" s="124">
        <v>7598252001393</v>
      </c>
      <c r="B587" s="51" t="s">
        <v>148</v>
      </c>
      <c r="C587" s="51" t="s">
        <v>56</v>
      </c>
      <c r="D5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87" s="118" t="s">
        <v>1098</v>
      </c>
      <c r="F587" s="75" t="s">
        <v>537</v>
      </c>
      <c r="G5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87" s="77">
        <v>417</v>
      </c>
      <c r="J587" s="52">
        <v>3.88889</v>
      </c>
      <c r="K587" s="53">
        <f>Tabla3[[#This Row],[PRECIOS]]-Tabla3[[#This Row],[PRECIOS]]*10%</f>
        <v>3.5000010000000001</v>
      </c>
      <c r="L587" s="101"/>
      <c r="M587" s="54"/>
      <c r="N587" s="55">
        <f>IFERROR(Tabla3[[#This Row],[PRECIOS]]-Tabla3[[#This Row],[PRECIOS]]*Tabla3[[#This Row],[% PRODUCTO]]," ")</f>
        <v>3.88889</v>
      </c>
      <c r="O587" s="54"/>
      <c r="P587" s="55">
        <f>IFERROR(Tabla3[[#This Row],[OCULTAR2]]-Tabla3[[#This Row],[OCULTAR2]]*Tabla3[[#This Row],[% LÍNEA]]," ")</f>
        <v>3.88889</v>
      </c>
      <c r="Q587" s="56">
        <f>IFERROR(Tabla3[[#This Row],[% PRODUCTO]]+Tabla3[[#This Row],[% LÍNEA]]," ")</f>
        <v>0</v>
      </c>
      <c r="R587" s="53">
        <f>Tabla3[[#This Row],[OCULTAR3]]</f>
        <v>3.88889</v>
      </c>
      <c r="S587" s="53">
        <f>Tabla3[[#This Row],[PRECIO SIN %]]-Tabla3[[#This Row],[PRECIO SIN %]]*10%</f>
        <v>3.5000010000000001</v>
      </c>
      <c r="T587" s="80">
        <f>(Tabla3[[#This Row],[PRECIO CON DESCT.]]-(Tabla3[[#This Row],[PRECIO CON DESCT.]]*$T$6))</f>
        <v>2.2050006299999998</v>
      </c>
      <c r="U587" s="96"/>
      <c r="V587" s="94">
        <f>Tabla3[[#This Row],[PRECIO %      en $]]*Tabla3[[#This Row],[PEDIDO ]]</f>
        <v>0</v>
      </c>
      <c r="W587" s="57">
        <f>Tabla3[[#This Row],[PRECIO CON DESCT.]]*Tabla3[[#This Row],[PEDIDO ]]</f>
        <v>0</v>
      </c>
      <c r="X587" s="58">
        <f>Tabla3[[#This Row],[PRECIO SIN %]]*Tabla3[[#This Row],[PEDIDO ]]</f>
        <v>0</v>
      </c>
      <c r="Y587" s="28"/>
      <c r="Z587" s="28"/>
      <c r="AA587" s="28"/>
      <c r="AB587" s="28"/>
      <c r="AC587" s="28"/>
      <c r="AD587" s="28"/>
      <c r="AE587" s="28"/>
      <c r="AF587" s="28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13"/>
      <c r="DV587" s="13"/>
      <c r="DW587" s="13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13"/>
      <c r="EI587" s="13"/>
      <c r="EJ587" s="13"/>
      <c r="EK587" s="13"/>
      <c r="EL587" s="13"/>
      <c r="EM587" s="13"/>
      <c r="EN587" s="13"/>
      <c r="EO587" s="13"/>
      <c r="EP587" s="13"/>
      <c r="EQ587" s="13"/>
      <c r="ER587" s="13"/>
      <c r="ES587" s="13"/>
      <c r="ET587" s="13"/>
      <c r="EU587" s="13"/>
      <c r="EV587" s="13"/>
      <c r="EW587" s="20"/>
    </row>
    <row r="588" spans="1:153" s="3" customFormat="1" ht="34.5" x14ac:dyDescent="0.4">
      <c r="A588" s="125">
        <v>8904324104586</v>
      </c>
      <c r="B588" s="59" t="s">
        <v>148</v>
      </c>
      <c r="C588" s="59" t="s">
        <v>170</v>
      </c>
      <c r="D5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88" s="119" t="s">
        <v>1099</v>
      </c>
      <c r="F588" s="76" t="s">
        <v>537</v>
      </c>
      <c r="G5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88" s="78">
        <v>238</v>
      </c>
      <c r="J588" s="52">
        <v>1.5333300000000001</v>
      </c>
      <c r="K588" s="60">
        <f>Tabla3[[#This Row],[PRECIOS]]-Tabla3[[#This Row],[PRECIOS]]*10%</f>
        <v>1.3799970000000001</v>
      </c>
      <c r="L588" s="101"/>
      <c r="M588" s="61"/>
      <c r="N588" s="55">
        <f>IFERROR(Tabla3[[#This Row],[PRECIOS]]-Tabla3[[#This Row],[PRECIOS]]*Tabla3[[#This Row],[% PRODUCTO]]," ")</f>
        <v>1.5333300000000001</v>
      </c>
      <c r="O588" s="61"/>
      <c r="P588" s="55">
        <f>IFERROR(Tabla3[[#This Row],[OCULTAR2]]-Tabla3[[#This Row],[OCULTAR2]]*Tabla3[[#This Row],[% LÍNEA]]," ")</f>
        <v>1.5333300000000001</v>
      </c>
      <c r="Q588" s="56">
        <f>IFERROR(Tabla3[[#This Row],[% PRODUCTO]]+Tabla3[[#This Row],[% LÍNEA]]," ")</f>
        <v>0</v>
      </c>
      <c r="R588" s="60">
        <f>Tabla3[[#This Row],[OCULTAR3]]</f>
        <v>1.5333300000000001</v>
      </c>
      <c r="S588" s="60">
        <f>Tabla3[[#This Row],[PRECIO SIN %]]-Tabla3[[#This Row],[PRECIO SIN %]]*10%</f>
        <v>1.3799970000000001</v>
      </c>
      <c r="T588" s="80">
        <f>(Tabla3[[#This Row],[PRECIO CON DESCT.]]-(Tabla3[[#This Row],[PRECIO CON DESCT.]]*$T$6))</f>
        <v>0.86939811000000011</v>
      </c>
      <c r="U588" s="96"/>
      <c r="V588" s="94">
        <f>Tabla3[[#This Row],[PRECIO %      en $]]*Tabla3[[#This Row],[PEDIDO ]]</f>
        <v>0</v>
      </c>
      <c r="W588" s="57">
        <f>Tabla3[[#This Row],[PRECIO CON DESCT.]]*Tabla3[[#This Row],[PEDIDO ]]</f>
        <v>0</v>
      </c>
      <c r="X588" s="58">
        <f>Tabla3[[#This Row],[PRECIO SIN %]]*Tabla3[[#This Row],[PEDIDO ]]</f>
        <v>0</v>
      </c>
      <c r="Y588" s="28"/>
      <c r="Z588" s="28"/>
      <c r="AA588" s="28"/>
      <c r="AB588" s="28"/>
      <c r="AC588" s="28"/>
      <c r="AD588" s="28"/>
      <c r="AE588" s="28"/>
      <c r="AF588" s="28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13"/>
      <c r="DV588" s="13"/>
      <c r="DW588" s="13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13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20"/>
    </row>
    <row r="589" spans="1:153" s="3" customFormat="1" ht="34.5" x14ac:dyDescent="0.4">
      <c r="A589" s="124">
        <v>7591309002756</v>
      </c>
      <c r="B589" s="51" t="s">
        <v>148</v>
      </c>
      <c r="C589" s="51" t="s">
        <v>158</v>
      </c>
      <c r="D5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89" s="118" t="s">
        <v>1100</v>
      </c>
      <c r="F589" s="75" t="s">
        <v>537</v>
      </c>
      <c r="G5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89" s="77">
        <v>204</v>
      </c>
      <c r="J589" s="52">
        <v>4.0555599999999998</v>
      </c>
      <c r="K589" s="53">
        <f>Tabla3[[#This Row],[PRECIOS]]-Tabla3[[#This Row],[PRECIOS]]*10%</f>
        <v>3.650004</v>
      </c>
      <c r="L589" s="101"/>
      <c r="M589" s="54"/>
      <c r="N589" s="55">
        <f>IFERROR(Tabla3[[#This Row],[PRECIOS]]-Tabla3[[#This Row],[PRECIOS]]*Tabla3[[#This Row],[% PRODUCTO]]," ")</f>
        <v>4.0555599999999998</v>
      </c>
      <c r="O589" s="54"/>
      <c r="P589" s="55">
        <f>IFERROR(Tabla3[[#This Row],[OCULTAR2]]-Tabla3[[#This Row],[OCULTAR2]]*Tabla3[[#This Row],[% LÍNEA]]," ")</f>
        <v>4.0555599999999998</v>
      </c>
      <c r="Q589" s="56">
        <f>IFERROR(Tabla3[[#This Row],[% PRODUCTO]]+Tabla3[[#This Row],[% LÍNEA]]," ")</f>
        <v>0</v>
      </c>
      <c r="R589" s="53">
        <f>Tabla3[[#This Row],[OCULTAR3]]</f>
        <v>4.0555599999999998</v>
      </c>
      <c r="S589" s="53">
        <f>Tabla3[[#This Row],[PRECIO SIN %]]-Tabla3[[#This Row],[PRECIO SIN %]]*10%</f>
        <v>3.650004</v>
      </c>
      <c r="T589" s="80">
        <f>(Tabla3[[#This Row],[PRECIO CON DESCT.]]-(Tabla3[[#This Row],[PRECIO CON DESCT.]]*$T$6))</f>
        <v>2.2995025199999999</v>
      </c>
      <c r="U589" s="96"/>
      <c r="V589" s="94">
        <f>Tabla3[[#This Row],[PRECIO %      en $]]*Tabla3[[#This Row],[PEDIDO ]]</f>
        <v>0</v>
      </c>
      <c r="W589" s="57">
        <f>Tabla3[[#This Row],[PRECIO CON DESCT.]]*Tabla3[[#This Row],[PEDIDO ]]</f>
        <v>0</v>
      </c>
      <c r="X589" s="58">
        <f>Tabla3[[#This Row],[PRECIO SIN %]]*Tabla3[[#This Row],[PEDIDO ]]</f>
        <v>0</v>
      </c>
      <c r="Y589" s="28"/>
      <c r="Z589" s="28"/>
      <c r="AA589" s="28"/>
      <c r="AB589" s="28"/>
      <c r="AC589" s="28"/>
      <c r="AD589" s="28"/>
      <c r="AE589" s="28"/>
      <c r="AF589" s="28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13"/>
      <c r="DV589" s="13"/>
      <c r="DW589" s="13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13"/>
      <c r="EI589" s="13"/>
      <c r="EJ589" s="13"/>
      <c r="EK589" s="13"/>
      <c r="EL589" s="13"/>
      <c r="EM589" s="13"/>
      <c r="EN589" s="13"/>
      <c r="EO589" s="13"/>
      <c r="EP589" s="13"/>
      <c r="EQ589" s="13"/>
      <c r="ER589" s="13"/>
      <c r="ES589" s="13"/>
      <c r="ET589" s="13"/>
      <c r="EU589" s="13"/>
      <c r="EV589" s="13"/>
      <c r="EW589" s="20"/>
    </row>
    <row r="590" spans="1:153" s="3" customFormat="1" ht="34.5" x14ac:dyDescent="0.4">
      <c r="A590" s="125">
        <v>7592454003339</v>
      </c>
      <c r="B590" s="59" t="s">
        <v>148</v>
      </c>
      <c r="C590" s="59" t="s">
        <v>188</v>
      </c>
      <c r="D5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90" s="119" t="s">
        <v>1101</v>
      </c>
      <c r="F590" s="76" t="s">
        <v>537</v>
      </c>
      <c r="G5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90" s="78">
        <v>40</v>
      </c>
      <c r="J590" s="52">
        <v>4.5555599999999998</v>
      </c>
      <c r="K590" s="60">
        <f>Tabla3[[#This Row],[PRECIOS]]-Tabla3[[#This Row],[PRECIOS]]*10%</f>
        <v>4.1000040000000002</v>
      </c>
      <c r="L590" s="101"/>
      <c r="M590" s="61"/>
      <c r="N590" s="55">
        <f>IFERROR(Tabla3[[#This Row],[PRECIOS]]-Tabla3[[#This Row],[PRECIOS]]*Tabla3[[#This Row],[% PRODUCTO]]," ")</f>
        <v>4.5555599999999998</v>
      </c>
      <c r="O590" s="61"/>
      <c r="P590" s="55">
        <f>IFERROR(Tabla3[[#This Row],[OCULTAR2]]-Tabla3[[#This Row],[OCULTAR2]]*Tabla3[[#This Row],[% LÍNEA]]," ")</f>
        <v>4.5555599999999998</v>
      </c>
      <c r="Q590" s="56">
        <f>IFERROR(Tabla3[[#This Row],[% PRODUCTO]]+Tabla3[[#This Row],[% LÍNEA]]," ")</f>
        <v>0</v>
      </c>
      <c r="R590" s="60">
        <f>Tabla3[[#This Row],[OCULTAR3]]</f>
        <v>4.5555599999999998</v>
      </c>
      <c r="S590" s="60">
        <f>Tabla3[[#This Row],[PRECIO SIN %]]-Tabla3[[#This Row],[PRECIO SIN %]]*10%</f>
        <v>4.1000040000000002</v>
      </c>
      <c r="T590" s="80">
        <f>(Tabla3[[#This Row],[PRECIO CON DESCT.]]-(Tabla3[[#This Row],[PRECIO CON DESCT.]]*$T$6))</f>
        <v>2.58300252</v>
      </c>
      <c r="U590" s="96"/>
      <c r="V590" s="94">
        <f>Tabla3[[#This Row],[PRECIO %      en $]]*Tabla3[[#This Row],[PEDIDO ]]</f>
        <v>0</v>
      </c>
      <c r="W590" s="57">
        <f>Tabla3[[#This Row],[PRECIO CON DESCT.]]*Tabla3[[#This Row],[PEDIDO ]]</f>
        <v>0</v>
      </c>
      <c r="X590" s="58">
        <f>Tabla3[[#This Row],[PRECIO SIN %]]*Tabla3[[#This Row],[PEDIDO ]]</f>
        <v>0</v>
      </c>
      <c r="Y590" s="28"/>
      <c r="Z590" s="28"/>
      <c r="AA590" s="28"/>
      <c r="AB590" s="28"/>
      <c r="AC590" s="28"/>
      <c r="AD590" s="28"/>
      <c r="AE590" s="28"/>
      <c r="AF590" s="28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13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20"/>
    </row>
    <row r="591" spans="1:153" s="3" customFormat="1" ht="34.5" x14ac:dyDescent="0.4">
      <c r="A591" s="124">
        <v>8904464204528</v>
      </c>
      <c r="B591" s="51" t="s">
        <v>148</v>
      </c>
      <c r="C591" s="51" t="s">
        <v>120</v>
      </c>
      <c r="D5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91" s="118" t="s">
        <v>1102</v>
      </c>
      <c r="F591" s="75" t="s">
        <v>537</v>
      </c>
      <c r="G5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91" s="77">
        <v>456</v>
      </c>
      <c r="J591" s="52">
        <v>1.2</v>
      </c>
      <c r="K591" s="53">
        <f>Tabla3[[#This Row],[PRECIOS]]-Tabla3[[#This Row],[PRECIOS]]*10%</f>
        <v>1.08</v>
      </c>
      <c r="L591" s="101"/>
      <c r="M591" s="54"/>
      <c r="N591" s="55">
        <f>IFERROR(Tabla3[[#This Row],[PRECIOS]]-Tabla3[[#This Row],[PRECIOS]]*Tabla3[[#This Row],[% PRODUCTO]]," ")</f>
        <v>1.2</v>
      </c>
      <c r="O591" s="54"/>
      <c r="P591" s="55">
        <f>IFERROR(Tabla3[[#This Row],[OCULTAR2]]-Tabla3[[#This Row],[OCULTAR2]]*Tabla3[[#This Row],[% LÍNEA]]," ")</f>
        <v>1.2</v>
      </c>
      <c r="Q591" s="56">
        <f>IFERROR(Tabla3[[#This Row],[% PRODUCTO]]+Tabla3[[#This Row],[% LÍNEA]]," ")</f>
        <v>0</v>
      </c>
      <c r="R591" s="53">
        <f>Tabla3[[#This Row],[OCULTAR3]]</f>
        <v>1.2</v>
      </c>
      <c r="S591" s="53">
        <f>Tabla3[[#This Row],[PRECIO SIN %]]-Tabla3[[#This Row],[PRECIO SIN %]]*10%</f>
        <v>1.08</v>
      </c>
      <c r="T591" s="80">
        <f>(Tabla3[[#This Row],[PRECIO CON DESCT.]]-(Tabla3[[#This Row],[PRECIO CON DESCT.]]*$T$6))</f>
        <v>0.68040000000000012</v>
      </c>
      <c r="U591" s="96"/>
      <c r="V591" s="94">
        <f>Tabla3[[#This Row],[PRECIO %      en $]]*Tabla3[[#This Row],[PEDIDO ]]</f>
        <v>0</v>
      </c>
      <c r="W591" s="57">
        <f>Tabla3[[#This Row],[PRECIO CON DESCT.]]*Tabla3[[#This Row],[PEDIDO ]]</f>
        <v>0</v>
      </c>
      <c r="X591" s="58">
        <f>Tabla3[[#This Row],[PRECIO SIN %]]*Tabla3[[#This Row],[PEDIDO ]]</f>
        <v>0</v>
      </c>
      <c r="Y591" s="28"/>
      <c r="Z591" s="28"/>
      <c r="AA591" s="28"/>
      <c r="AB591" s="28"/>
      <c r="AC591" s="28"/>
      <c r="AD591" s="28"/>
      <c r="AE591" s="28"/>
      <c r="AF591" s="28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20"/>
    </row>
    <row r="592" spans="1:153" s="3" customFormat="1" ht="34.5" x14ac:dyDescent="0.4">
      <c r="A592" s="125">
        <v>7592601000631</v>
      </c>
      <c r="B592" s="59" t="s">
        <v>148</v>
      </c>
      <c r="C592" s="59" t="s">
        <v>98</v>
      </c>
      <c r="D5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592" s="119" t="s">
        <v>1103</v>
      </c>
      <c r="F592" s="76" t="s">
        <v>537</v>
      </c>
      <c r="G5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592" s="78">
        <v>24</v>
      </c>
      <c r="J592" s="52">
        <v>10.88889</v>
      </c>
      <c r="K592" s="60">
        <f>Tabla3[[#This Row],[PRECIOS]]-Tabla3[[#This Row],[PRECIOS]]*10%</f>
        <v>9.800001</v>
      </c>
      <c r="L592" s="101" t="s">
        <v>5327</v>
      </c>
      <c r="M592" s="61"/>
      <c r="N592" s="55">
        <f>IFERROR(Tabla3[[#This Row],[PRECIOS]]-Tabla3[[#This Row],[PRECIOS]]*Tabla3[[#This Row],[% PRODUCTO]]," ")</f>
        <v>10.88889</v>
      </c>
      <c r="O592" s="61"/>
      <c r="P592" s="55">
        <f>IFERROR(Tabla3[[#This Row],[OCULTAR2]]-Tabla3[[#This Row],[OCULTAR2]]*Tabla3[[#This Row],[% LÍNEA]]," ")</f>
        <v>10.88889</v>
      </c>
      <c r="Q592" s="56">
        <f>IFERROR(Tabla3[[#This Row],[% PRODUCTO]]+Tabla3[[#This Row],[% LÍNEA]]," ")</f>
        <v>0</v>
      </c>
      <c r="R592" s="60">
        <f>Tabla3[[#This Row],[OCULTAR3]]</f>
        <v>10.88889</v>
      </c>
      <c r="S592" s="60">
        <f>Tabla3[[#This Row],[PRECIO SIN %]]-Tabla3[[#This Row],[PRECIO SIN %]]*10%</f>
        <v>9.800001</v>
      </c>
      <c r="T592" s="80">
        <f>(Tabla3[[#This Row],[PRECIO CON DESCT.]]-(Tabla3[[#This Row],[PRECIO CON DESCT.]]*$T$6))</f>
        <v>6.1740006300000001</v>
      </c>
      <c r="U592" s="96"/>
      <c r="V592" s="94">
        <f>Tabla3[[#This Row],[PRECIO %      en $]]*Tabla3[[#This Row],[PEDIDO ]]</f>
        <v>0</v>
      </c>
      <c r="W592" s="57">
        <f>Tabla3[[#This Row],[PRECIO CON DESCT.]]*Tabla3[[#This Row],[PEDIDO ]]</f>
        <v>0</v>
      </c>
      <c r="X592" s="58">
        <f>Tabla3[[#This Row],[PRECIO SIN %]]*Tabla3[[#This Row],[PEDIDO ]]</f>
        <v>0</v>
      </c>
      <c r="Y592" s="28"/>
      <c r="Z592" s="28"/>
      <c r="AA592" s="28"/>
      <c r="AB592" s="28"/>
      <c r="AC592" s="28"/>
      <c r="AD592" s="28"/>
      <c r="AE592" s="28"/>
      <c r="AF592" s="28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13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20"/>
    </row>
    <row r="593" spans="1:153" s="3" customFormat="1" ht="34.5" x14ac:dyDescent="0.4">
      <c r="A593" s="124">
        <v>7592803000385</v>
      </c>
      <c r="B593" s="51" t="s">
        <v>148</v>
      </c>
      <c r="C593" s="51" t="s">
        <v>132</v>
      </c>
      <c r="D5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93" s="118" t="s">
        <v>1104</v>
      </c>
      <c r="F593" s="75" t="s">
        <v>537</v>
      </c>
      <c r="G5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93" s="77">
        <v>34</v>
      </c>
      <c r="J593" s="52">
        <v>4.8444399999999996</v>
      </c>
      <c r="K593" s="53">
        <f>Tabla3[[#This Row],[PRECIOS]]-Tabla3[[#This Row],[PRECIOS]]*10%</f>
        <v>4.3599959999999998</v>
      </c>
      <c r="L593" s="101"/>
      <c r="M593" s="54"/>
      <c r="N593" s="55">
        <f>IFERROR(Tabla3[[#This Row],[PRECIOS]]-Tabla3[[#This Row],[PRECIOS]]*Tabla3[[#This Row],[% PRODUCTO]]," ")</f>
        <v>4.8444399999999996</v>
      </c>
      <c r="O593" s="54"/>
      <c r="P593" s="55">
        <f>IFERROR(Tabla3[[#This Row],[OCULTAR2]]-Tabla3[[#This Row],[OCULTAR2]]*Tabla3[[#This Row],[% LÍNEA]]," ")</f>
        <v>4.8444399999999996</v>
      </c>
      <c r="Q593" s="56">
        <f>IFERROR(Tabla3[[#This Row],[% PRODUCTO]]+Tabla3[[#This Row],[% LÍNEA]]," ")</f>
        <v>0</v>
      </c>
      <c r="R593" s="53">
        <f>Tabla3[[#This Row],[OCULTAR3]]</f>
        <v>4.8444399999999996</v>
      </c>
      <c r="S593" s="53">
        <f>Tabla3[[#This Row],[PRECIO SIN %]]-Tabla3[[#This Row],[PRECIO SIN %]]*10%</f>
        <v>4.3599959999999998</v>
      </c>
      <c r="T593" s="80">
        <f>(Tabla3[[#This Row],[PRECIO CON DESCT.]]-(Tabla3[[#This Row],[PRECIO CON DESCT.]]*$T$6))</f>
        <v>2.7467974799999997</v>
      </c>
      <c r="U593" s="96"/>
      <c r="V593" s="94">
        <f>Tabla3[[#This Row],[PRECIO %      en $]]*Tabla3[[#This Row],[PEDIDO ]]</f>
        <v>0</v>
      </c>
      <c r="W593" s="57">
        <f>Tabla3[[#This Row],[PRECIO CON DESCT.]]*Tabla3[[#This Row],[PEDIDO ]]</f>
        <v>0</v>
      </c>
      <c r="X593" s="58">
        <f>Tabla3[[#This Row],[PRECIO SIN %]]*Tabla3[[#This Row],[PEDIDO ]]</f>
        <v>0</v>
      </c>
      <c r="Y593" s="28"/>
      <c r="Z593" s="28"/>
      <c r="AA593" s="28"/>
      <c r="AB593" s="28"/>
      <c r="AC593" s="28"/>
      <c r="AD593" s="28"/>
      <c r="AE593" s="28"/>
      <c r="AF593" s="28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13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20"/>
    </row>
    <row r="594" spans="1:153" s="3" customFormat="1" ht="34.5" x14ac:dyDescent="0.4">
      <c r="A594" s="125">
        <v>7596347793574</v>
      </c>
      <c r="B594" s="59" t="s">
        <v>148</v>
      </c>
      <c r="C594" s="59" t="s">
        <v>151</v>
      </c>
      <c r="D5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94" s="119" t="s">
        <v>1105</v>
      </c>
      <c r="F594" s="76" t="s">
        <v>537</v>
      </c>
      <c r="G5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94" s="78">
        <v>67</v>
      </c>
      <c r="J594" s="52">
        <v>4.7222200000000001</v>
      </c>
      <c r="K594" s="60">
        <f>Tabla3[[#This Row],[PRECIOS]]-Tabla3[[#This Row],[PRECIOS]]*10%</f>
        <v>4.2499979999999997</v>
      </c>
      <c r="L594" s="101"/>
      <c r="M594" s="61"/>
      <c r="N594" s="55">
        <f>IFERROR(Tabla3[[#This Row],[PRECIOS]]-Tabla3[[#This Row],[PRECIOS]]*Tabla3[[#This Row],[% PRODUCTO]]," ")</f>
        <v>4.7222200000000001</v>
      </c>
      <c r="O594" s="61"/>
      <c r="P594" s="55">
        <f>IFERROR(Tabla3[[#This Row],[OCULTAR2]]-Tabla3[[#This Row],[OCULTAR2]]*Tabla3[[#This Row],[% LÍNEA]]," ")</f>
        <v>4.7222200000000001</v>
      </c>
      <c r="Q594" s="56">
        <f>IFERROR(Tabla3[[#This Row],[% PRODUCTO]]+Tabla3[[#This Row],[% LÍNEA]]," ")</f>
        <v>0</v>
      </c>
      <c r="R594" s="60">
        <f>Tabla3[[#This Row],[OCULTAR3]]</f>
        <v>4.7222200000000001</v>
      </c>
      <c r="S594" s="60">
        <f>Tabla3[[#This Row],[PRECIO SIN %]]-Tabla3[[#This Row],[PRECIO SIN %]]*10%</f>
        <v>4.2499979999999997</v>
      </c>
      <c r="T594" s="80">
        <f>(Tabla3[[#This Row],[PRECIO CON DESCT.]]-(Tabla3[[#This Row],[PRECIO CON DESCT.]]*$T$6))</f>
        <v>2.6774987399999999</v>
      </c>
      <c r="U594" s="96"/>
      <c r="V594" s="94">
        <f>Tabla3[[#This Row],[PRECIO %      en $]]*Tabla3[[#This Row],[PEDIDO ]]</f>
        <v>0</v>
      </c>
      <c r="W594" s="57">
        <f>Tabla3[[#This Row],[PRECIO CON DESCT.]]*Tabla3[[#This Row],[PEDIDO ]]</f>
        <v>0</v>
      </c>
      <c r="X594" s="58">
        <f>Tabla3[[#This Row],[PRECIO SIN %]]*Tabla3[[#This Row],[PEDIDO ]]</f>
        <v>0</v>
      </c>
      <c r="Y594" s="28"/>
      <c r="Z594" s="28"/>
      <c r="AA594" s="28"/>
      <c r="AB594" s="28"/>
      <c r="AC594" s="28"/>
      <c r="AD594" s="28"/>
      <c r="AE594" s="28"/>
      <c r="AF594" s="28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13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20"/>
    </row>
    <row r="595" spans="1:153" s="3" customFormat="1" ht="34.5" x14ac:dyDescent="0.4">
      <c r="A595" s="124">
        <v>8902036110550</v>
      </c>
      <c r="B595" s="51" t="s">
        <v>148</v>
      </c>
      <c r="C595" s="51" t="s">
        <v>66</v>
      </c>
      <c r="D5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95" s="118" t="s">
        <v>1106</v>
      </c>
      <c r="F595" s="75" t="s">
        <v>537</v>
      </c>
      <c r="G5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95" s="77">
        <v>24</v>
      </c>
      <c r="J595" s="52">
        <v>2.4555600000000002</v>
      </c>
      <c r="K595" s="53">
        <f>Tabla3[[#This Row],[PRECIOS]]-Tabla3[[#This Row],[PRECIOS]]*10%</f>
        <v>2.2100040000000001</v>
      </c>
      <c r="L595" s="101"/>
      <c r="M595" s="54"/>
      <c r="N595" s="55">
        <f>IFERROR(Tabla3[[#This Row],[PRECIOS]]-Tabla3[[#This Row],[PRECIOS]]*Tabla3[[#This Row],[% PRODUCTO]]," ")</f>
        <v>2.4555600000000002</v>
      </c>
      <c r="O595" s="54"/>
      <c r="P595" s="55">
        <f>IFERROR(Tabla3[[#This Row],[OCULTAR2]]-Tabla3[[#This Row],[OCULTAR2]]*Tabla3[[#This Row],[% LÍNEA]]," ")</f>
        <v>2.4555600000000002</v>
      </c>
      <c r="Q595" s="56">
        <f>IFERROR(Tabla3[[#This Row],[% PRODUCTO]]+Tabla3[[#This Row],[% LÍNEA]]," ")</f>
        <v>0</v>
      </c>
      <c r="R595" s="53">
        <f>Tabla3[[#This Row],[OCULTAR3]]</f>
        <v>2.4555600000000002</v>
      </c>
      <c r="S595" s="53">
        <f>Tabla3[[#This Row],[PRECIO SIN %]]-Tabla3[[#This Row],[PRECIO SIN %]]*10%</f>
        <v>2.2100040000000001</v>
      </c>
      <c r="T595" s="80">
        <f>(Tabla3[[#This Row],[PRECIO CON DESCT.]]-(Tabla3[[#This Row],[PRECIO CON DESCT.]]*$T$6))</f>
        <v>1.3923025200000001</v>
      </c>
      <c r="U595" s="96"/>
      <c r="V595" s="94">
        <f>Tabla3[[#This Row],[PRECIO %      en $]]*Tabla3[[#This Row],[PEDIDO ]]</f>
        <v>0</v>
      </c>
      <c r="W595" s="57">
        <f>Tabla3[[#This Row],[PRECIO CON DESCT.]]*Tabla3[[#This Row],[PEDIDO ]]</f>
        <v>0</v>
      </c>
      <c r="X595" s="58">
        <f>Tabla3[[#This Row],[PRECIO SIN %]]*Tabla3[[#This Row],[PEDIDO ]]</f>
        <v>0</v>
      </c>
      <c r="Y595" s="28"/>
      <c r="Z595" s="28"/>
      <c r="AA595" s="28"/>
      <c r="AB595" s="28"/>
      <c r="AC595" s="28"/>
      <c r="AD595" s="28"/>
      <c r="AE595" s="28"/>
      <c r="AF595" s="28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13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20"/>
    </row>
    <row r="596" spans="1:153" s="3" customFormat="1" ht="34.5" x14ac:dyDescent="0.4">
      <c r="A596" s="125">
        <v>7598578000575</v>
      </c>
      <c r="B596" s="59" t="s">
        <v>148</v>
      </c>
      <c r="C596" s="59" t="s">
        <v>159</v>
      </c>
      <c r="D5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96" s="119" t="s">
        <v>1107</v>
      </c>
      <c r="F596" s="76" t="s">
        <v>537</v>
      </c>
      <c r="G5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96" s="78">
        <v>170</v>
      </c>
      <c r="J596" s="52">
        <v>3.88889</v>
      </c>
      <c r="K596" s="60">
        <f>Tabla3[[#This Row],[PRECIOS]]-Tabla3[[#This Row],[PRECIOS]]*10%</f>
        <v>3.5000010000000001</v>
      </c>
      <c r="L596" s="101"/>
      <c r="M596" s="61"/>
      <c r="N596" s="55">
        <f>IFERROR(Tabla3[[#This Row],[PRECIOS]]-Tabla3[[#This Row],[PRECIOS]]*Tabla3[[#This Row],[% PRODUCTO]]," ")</f>
        <v>3.88889</v>
      </c>
      <c r="O596" s="61"/>
      <c r="P596" s="55">
        <f>IFERROR(Tabla3[[#This Row],[OCULTAR2]]-Tabla3[[#This Row],[OCULTAR2]]*Tabla3[[#This Row],[% LÍNEA]]," ")</f>
        <v>3.88889</v>
      </c>
      <c r="Q596" s="56">
        <f>IFERROR(Tabla3[[#This Row],[% PRODUCTO]]+Tabla3[[#This Row],[% LÍNEA]]," ")</f>
        <v>0</v>
      </c>
      <c r="R596" s="60">
        <f>Tabla3[[#This Row],[OCULTAR3]]</f>
        <v>3.88889</v>
      </c>
      <c r="S596" s="60">
        <f>Tabla3[[#This Row],[PRECIO SIN %]]-Tabla3[[#This Row],[PRECIO SIN %]]*10%</f>
        <v>3.5000010000000001</v>
      </c>
      <c r="T596" s="80">
        <f>(Tabla3[[#This Row],[PRECIO CON DESCT.]]-(Tabla3[[#This Row],[PRECIO CON DESCT.]]*$T$6))</f>
        <v>2.2050006299999998</v>
      </c>
      <c r="U596" s="96"/>
      <c r="V596" s="94">
        <f>Tabla3[[#This Row],[PRECIO %      en $]]*Tabla3[[#This Row],[PEDIDO ]]</f>
        <v>0</v>
      </c>
      <c r="W596" s="57">
        <f>Tabla3[[#This Row],[PRECIO CON DESCT.]]*Tabla3[[#This Row],[PEDIDO ]]</f>
        <v>0</v>
      </c>
      <c r="X596" s="58">
        <f>Tabla3[[#This Row],[PRECIO SIN %]]*Tabla3[[#This Row],[PEDIDO ]]</f>
        <v>0</v>
      </c>
      <c r="Y596" s="28"/>
      <c r="Z596" s="28"/>
      <c r="AA596" s="28"/>
      <c r="AB596" s="28"/>
      <c r="AC596" s="28"/>
      <c r="AD596" s="28"/>
      <c r="AE596" s="28"/>
      <c r="AF596" s="28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13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20"/>
    </row>
    <row r="597" spans="1:153" s="3" customFormat="1" ht="34.5" x14ac:dyDescent="0.4">
      <c r="A597" s="124">
        <v>7702184530023</v>
      </c>
      <c r="B597" s="51" t="s">
        <v>148</v>
      </c>
      <c r="C597" s="51" t="s">
        <v>135</v>
      </c>
      <c r="D5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97" s="118" t="s">
        <v>1108</v>
      </c>
      <c r="F597" s="75" t="s">
        <v>537</v>
      </c>
      <c r="G5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97" s="77">
        <v>745</v>
      </c>
      <c r="J597" s="52">
        <v>5.5222199999999999</v>
      </c>
      <c r="K597" s="53">
        <f>Tabla3[[#This Row],[PRECIOS]]-Tabla3[[#This Row],[PRECIOS]]*10%</f>
        <v>4.9699980000000004</v>
      </c>
      <c r="L597" s="101"/>
      <c r="M597" s="54"/>
      <c r="N597" s="55">
        <f>IFERROR(Tabla3[[#This Row],[PRECIOS]]-Tabla3[[#This Row],[PRECIOS]]*Tabla3[[#This Row],[% PRODUCTO]]," ")</f>
        <v>5.5222199999999999</v>
      </c>
      <c r="O597" s="54"/>
      <c r="P597" s="55">
        <f>IFERROR(Tabla3[[#This Row],[OCULTAR2]]-Tabla3[[#This Row],[OCULTAR2]]*Tabla3[[#This Row],[% LÍNEA]]," ")</f>
        <v>5.5222199999999999</v>
      </c>
      <c r="Q597" s="56">
        <f>IFERROR(Tabla3[[#This Row],[% PRODUCTO]]+Tabla3[[#This Row],[% LÍNEA]]," ")</f>
        <v>0</v>
      </c>
      <c r="R597" s="53">
        <f>Tabla3[[#This Row],[OCULTAR3]]</f>
        <v>5.5222199999999999</v>
      </c>
      <c r="S597" s="53">
        <f>Tabla3[[#This Row],[PRECIO SIN %]]-Tabla3[[#This Row],[PRECIO SIN %]]*10%</f>
        <v>4.9699980000000004</v>
      </c>
      <c r="T597" s="80">
        <f>(Tabla3[[#This Row],[PRECIO CON DESCT.]]-(Tabla3[[#This Row],[PRECIO CON DESCT.]]*$T$6))</f>
        <v>3.1310987400000005</v>
      </c>
      <c r="U597" s="96"/>
      <c r="V597" s="94">
        <f>Tabla3[[#This Row],[PRECIO %      en $]]*Tabla3[[#This Row],[PEDIDO ]]</f>
        <v>0</v>
      </c>
      <c r="W597" s="57">
        <f>Tabla3[[#This Row],[PRECIO CON DESCT.]]*Tabla3[[#This Row],[PEDIDO ]]</f>
        <v>0</v>
      </c>
      <c r="X597" s="58">
        <f>Tabla3[[#This Row],[PRECIO SIN %]]*Tabla3[[#This Row],[PEDIDO ]]</f>
        <v>0</v>
      </c>
      <c r="Y597" s="28"/>
      <c r="Z597" s="28"/>
      <c r="AA597" s="28"/>
      <c r="AB597" s="28"/>
      <c r="AC597" s="28"/>
      <c r="AD597" s="28"/>
      <c r="AE597" s="28"/>
      <c r="AF597" s="28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20"/>
    </row>
    <row r="598" spans="1:153" s="3" customFormat="1" ht="34.5" x14ac:dyDescent="0.4">
      <c r="A598" s="125">
        <v>7703712030237</v>
      </c>
      <c r="B598" s="59" t="s">
        <v>148</v>
      </c>
      <c r="C598" s="59" t="s">
        <v>152</v>
      </c>
      <c r="D5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98" s="119" t="s">
        <v>1109</v>
      </c>
      <c r="F598" s="76" t="s">
        <v>537</v>
      </c>
      <c r="G5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98" s="78">
        <v>251</v>
      </c>
      <c r="J598" s="52">
        <v>4.2222200000000001</v>
      </c>
      <c r="K598" s="60">
        <f>Tabla3[[#This Row],[PRECIOS]]-Tabla3[[#This Row],[PRECIOS]]*10%</f>
        <v>3.799998</v>
      </c>
      <c r="L598" s="101"/>
      <c r="M598" s="61"/>
      <c r="N598" s="55">
        <f>IFERROR(Tabla3[[#This Row],[PRECIOS]]-Tabla3[[#This Row],[PRECIOS]]*Tabla3[[#This Row],[% PRODUCTO]]," ")</f>
        <v>4.2222200000000001</v>
      </c>
      <c r="O598" s="61"/>
      <c r="P598" s="55">
        <f>IFERROR(Tabla3[[#This Row],[OCULTAR2]]-Tabla3[[#This Row],[OCULTAR2]]*Tabla3[[#This Row],[% LÍNEA]]," ")</f>
        <v>4.2222200000000001</v>
      </c>
      <c r="Q598" s="56">
        <f>IFERROR(Tabla3[[#This Row],[% PRODUCTO]]+Tabla3[[#This Row],[% LÍNEA]]," ")</f>
        <v>0</v>
      </c>
      <c r="R598" s="60">
        <f>Tabla3[[#This Row],[OCULTAR3]]</f>
        <v>4.2222200000000001</v>
      </c>
      <c r="S598" s="60">
        <f>Tabla3[[#This Row],[PRECIO SIN %]]-Tabla3[[#This Row],[PRECIO SIN %]]*10%</f>
        <v>3.799998</v>
      </c>
      <c r="T598" s="80">
        <f>(Tabla3[[#This Row],[PRECIO CON DESCT.]]-(Tabla3[[#This Row],[PRECIO CON DESCT.]]*$T$6))</f>
        <v>2.3939987399999998</v>
      </c>
      <c r="U598" s="96"/>
      <c r="V598" s="94">
        <f>Tabla3[[#This Row],[PRECIO %      en $]]*Tabla3[[#This Row],[PEDIDO ]]</f>
        <v>0</v>
      </c>
      <c r="W598" s="57">
        <f>Tabla3[[#This Row],[PRECIO CON DESCT.]]*Tabla3[[#This Row],[PEDIDO ]]</f>
        <v>0</v>
      </c>
      <c r="X598" s="58">
        <f>Tabla3[[#This Row],[PRECIO SIN %]]*Tabla3[[#This Row],[PEDIDO ]]</f>
        <v>0</v>
      </c>
      <c r="Y598" s="28"/>
      <c r="Z598" s="28"/>
      <c r="AA598" s="28"/>
      <c r="AB598" s="28"/>
      <c r="AC598" s="28"/>
      <c r="AD598" s="28"/>
      <c r="AE598" s="28"/>
      <c r="AF598" s="28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20"/>
    </row>
    <row r="599" spans="1:153" s="3" customFormat="1" ht="34.5" x14ac:dyDescent="0.4">
      <c r="A599" s="124">
        <v>7896523207803</v>
      </c>
      <c r="B599" s="51" t="s">
        <v>148</v>
      </c>
      <c r="C599" s="51" t="s">
        <v>160</v>
      </c>
      <c r="D5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599" s="118" t="s">
        <v>1110</v>
      </c>
      <c r="F599" s="75" t="s">
        <v>537</v>
      </c>
      <c r="G5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5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599" s="77">
        <v>73</v>
      </c>
      <c r="J599" s="52">
        <v>5.11111</v>
      </c>
      <c r="K599" s="53">
        <f>Tabla3[[#This Row],[PRECIOS]]-Tabla3[[#This Row],[PRECIOS]]*10%</f>
        <v>4.5999990000000004</v>
      </c>
      <c r="L599" s="101"/>
      <c r="M599" s="54"/>
      <c r="N599" s="55">
        <f>IFERROR(Tabla3[[#This Row],[PRECIOS]]-Tabla3[[#This Row],[PRECIOS]]*Tabla3[[#This Row],[% PRODUCTO]]," ")</f>
        <v>5.11111</v>
      </c>
      <c r="O599" s="54"/>
      <c r="P599" s="55">
        <f>IFERROR(Tabla3[[#This Row],[OCULTAR2]]-Tabla3[[#This Row],[OCULTAR2]]*Tabla3[[#This Row],[% LÍNEA]]," ")</f>
        <v>5.11111</v>
      </c>
      <c r="Q599" s="56">
        <f>IFERROR(Tabla3[[#This Row],[% PRODUCTO]]+Tabla3[[#This Row],[% LÍNEA]]," ")</f>
        <v>0</v>
      </c>
      <c r="R599" s="53">
        <f>Tabla3[[#This Row],[OCULTAR3]]</f>
        <v>5.11111</v>
      </c>
      <c r="S599" s="53">
        <f>Tabla3[[#This Row],[PRECIO SIN %]]-Tabla3[[#This Row],[PRECIO SIN %]]*10%</f>
        <v>4.5999990000000004</v>
      </c>
      <c r="T599" s="80">
        <f>(Tabla3[[#This Row],[PRECIO CON DESCT.]]-(Tabla3[[#This Row],[PRECIO CON DESCT.]]*$T$6))</f>
        <v>2.89799937</v>
      </c>
      <c r="U599" s="96"/>
      <c r="V599" s="94">
        <f>Tabla3[[#This Row],[PRECIO %      en $]]*Tabla3[[#This Row],[PEDIDO ]]</f>
        <v>0</v>
      </c>
      <c r="W599" s="57">
        <f>Tabla3[[#This Row],[PRECIO CON DESCT.]]*Tabla3[[#This Row],[PEDIDO ]]</f>
        <v>0</v>
      </c>
      <c r="X599" s="58">
        <f>Tabla3[[#This Row],[PRECIO SIN %]]*Tabla3[[#This Row],[PEDIDO ]]</f>
        <v>0</v>
      </c>
      <c r="Y599" s="28"/>
      <c r="Z599" s="28"/>
      <c r="AA599" s="28"/>
      <c r="AB599" s="28"/>
      <c r="AC599" s="28"/>
      <c r="AD599" s="28"/>
      <c r="AE599" s="28"/>
      <c r="AF599" s="28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13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20"/>
    </row>
    <row r="600" spans="1:153" s="3" customFormat="1" ht="34.5" x14ac:dyDescent="0.4">
      <c r="A600" s="125">
        <v>8904250515456</v>
      </c>
      <c r="B600" s="59" t="s">
        <v>148</v>
      </c>
      <c r="C600" s="59" t="s">
        <v>119</v>
      </c>
      <c r="D6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00" s="119" t="s">
        <v>1111</v>
      </c>
      <c r="F600" s="76" t="s">
        <v>537</v>
      </c>
      <c r="G6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00" s="78">
        <v>132</v>
      </c>
      <c r="J600" s="52">
        <v>12.755559999999999</v>
      </c>
      <c r="K600" s="60">
        <f>Tabla3[[#This Row],[PRECIOS]]-Tabla3[[#This Row],[PRECIOS]]*10%</f>
        <v>11.480003999999999</v>
      </c>
      <c r="L600" s="101"/>
      <c r="M600" s="61"/>
      <c r="N600" s="55">
        <f>IFERROR(Tabla3[[#This Row],[PRECIOS]]-Tabla3[[#This Row],[PRECIOS]]*Tabla3[[#This Row],[% PRODUCTO]]," ")</f>
        <v>12.755559999999999</v>
      </c>
      <c r="O600" s="61"/>
      <c r="P600" s="55">
        <f>IFERROR(Tabla3[[#This Row],[OCULTAR2]]-Tabla3[[#This Row],[OCULTAR2]]*Tabla3[[#This Row],[% LÍNEA]]," ")</f>
        <v>12.755559999999999</v>
      </c>
      <c r="Q600" s="56">
        <f>IFERROR(Tabla3[[#This Row],[% PRODUCTO]]+Tabla3[[#This Row],[% LÍNEA]]," ")</f>
        <v>0</v>
      </c>
      <c r="R600" s="60">
        <f>Tabla3[[#This Row],[OCULTAR3]]</f>
        <v>12.755559999999999</v>
      </c>
      <c r="S600" s="60">
        <f>Tabla3[[#This Row],[PRECIO SIN %]]-Tabla3[[#This Row],[PRECIO SIN %]]*10%</f>
        <v>11.480003999999999</v>
      </c>
      <c r="T600" s="80">
        <f>(Tabla3[[#This Row],[PRECIO CON DESCT.]]-(Tabla3[[#This Row],[PRECIO CON DESCT.]]*$T$6))</f>
        <v>7.2324025199999999</v>
      </c>
      <c r="U600" s="96"/>
      <c r="V600" s="94">
        <f>Tabla3[[#This Row],[PRECIO %      en $]]*Tabla3[[#This Row],[PEDIDO ]]</f>
        <v>0</v>
      </c>
      <c r="W600" s="57">
        <f>Tabla3[[#This Row],[PRECIO CON DESCT.]]*Tabla3[[#This Row],[PEDIDO ]]</f>
        <v>0</v>
      </c>
      <c r="X600" s="58">
        <f>Tabla3[[#This Row],[PRECIO SIN %]]*Tabla3[[#This Row],[PEDIDO ]]</f>
        <v>0</v>
      </c>
      <c r="Y600" s="28"/>
      <c r="Z600" s="28"/>
      <c r="AA600" s="28"/>
      <c r="AB600" s="28"/>
      <c r="AC600" s="28"/>
      <c r="AD600" s="28"/>
      <c r="AE600" s="28"/>
      <c r="AF600" s="28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13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20"/>
    </row>
    <row r="601" spans="1:153" s="3" customFormat="1" ht="34.5" x14ac:dyDescent="0.4">
      <c r="A601" s="124">
        <v>199284648449</v>
      </c>
      <c r="B601" s="51" t="s">
        <v>148</v>
      </c>
      <c r="C601" s="51" t="s">
        <v>119</v>
      </c>
      <c r="D6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01" s="118" t="s">
        <v>1112</v>
      </c>
      <c r="F601" s="75" t="s">
        <v>537</v>
      </c>
      <c r="G6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01" s="77">
        <v>230</v>
      </c>
      <c r="J601" s="52">
        <v>7.3666700000000001</v>
      </c>
      <c r="K601" s="53">
        <f>Tabla3[[#This Row],[PRECIOS]]-Tabla3[[#This Row],[PRECIOS]]*10%</f>
        <v>6.6300030000000003</v>
      </c>
      <c r="L601" s="101"/>
      <c r="M601" s="54"/>
      <c r="N601" s="55">
        <f>IFERROR(Tabla3[[#This Row],[PRECIOS]]-Tabla3[[#This Row],[PRECIOS]]*Tabla3[[#This Row],[% PRODUCTO]]," ")</f>
        <v>7.3666700000000001</v>
      </c>
      <c r="O601" s="54"/>
      <c r="P601" s="55">
        <f>IFERROR(Tabla3[[#This Row],[OCULTAR2]]-Tabla3[[#This Row],[OCULTAR2]]*Tabla3[[#This Row],[% LÍNEA]]," ")</f>
        <v>7.3666700000000001</v>
      </c>
      <c r="Q601" s="56">
        <f>IFERROR(Tabla3[[#This Row],[% PRODUCTO]]+Tabla3[[#This Row],[% LÍNEA]]," ")</f>
        <v>0</v>
      </c>
      <c r="R601" s="53">
        <f>Tabla3[[#This Row],[OCULTAR3]]</f>
        <v>7.3666700000000001</v>
      </c>
      <c r="S601" s="53">
        <f>Tabla3[[#This Row],[PRECIO SIN %]]-Tabla3[[#This Row],[PRECIO SIN %]]*10%</f>
        <v>6.6300030000000003</v>
      </c>
      <c r="T601" s="80">
        <f>(Tabla3[[#This Row],[PRECIO CON DESCT.]]-(Tabla3[[#This Row],[PRECIO CON DESCT.]]*$T$6))</f>
        <v>4.1769018899999999</v>
      </c>
      <c r="U601" s="96"/>
      <c r="V601" s="94">
        <f>Tabla3[[#This Row],[PRECIO %      en $]]*Tabla3[[#This Row],[PEDIDO ]]</f>
        <v>0</v>
      </c>
      <c r="W601" s="57">
        <f>Tabla3[[#This Row],[PRECIO CON DESCT.]]*Tabla3[[#This Row],[PEDIDO ]]</f>
        <v>0</v>
      </c>
      <c r="X601" s="58">
        <f>Tabla3[[#This Row],[PRECIO SIN %]]*Tabla3[[#This Row],[PEDIDO ]]</f>
        <v>0</v>
      </c>
      <c r="Y601" s="28"/>
      <c r="Z601" s="28"/>
      <c r="AA601" s="28"/>
      <c r="AB601" s="28"/>
      <c r="AC601" s="28"/>
      <c r="AD601" s="28"/>
      <c r="AE601" s="28"/>
      <c r="AF601" s="28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13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20"/>
    </row>
    <row r="602" spans="1:153" s="3" customFormat="1" ht="34.5" x14ac:dyDescent="0.4">
      <c r="A602" s="125">
        <v>8904187885998</v>
      </c>
      <c r="B602" s="59" t="s">
        <v>148</v>
      </c>
      <c r="C602" s="59" t="s">
        <v>91</v>
      </c>
      <c r="D6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02" s="119" t="s">
        <v>1113</v>
      </c>
      <c r="F602" s="76" t="s">
        <v>537</v>
      </c>
      <c r="G6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02" s="78">
        <v>207</v>
      </c>
      <c r="J602" s="52">
        <v>11.94444</v>
      </c>
      <c r="K602" s="60">
        <f>Tabla3[[#This Row],[PRECIOS]]-Tabla3[[#This Row],[PRECIOS]]*10%</f>
        <v>10.749995999999999</v>
      </c>
      <c r="L602" s="101"/>
      <c r="M602" s="61"/>
      <c r="N602" s="55">
        <f>IFERROR(Tabla3[[#This Row],[PRECIOS]]-Tabla3[[#This Row],[PRECIOS]]*Tabla3[[#This Row],[% PRODUCTO]]," ")</f>
        <v>11.94444</v>
      </c>
      <c r="O602" s="61"/>
      <c r="P602" s="55">
        <f>IFERROR(Tabla3[[#This Row],[OCULTAR2]]-Tabla3[[#This Row],[OCULTAR2]]*Tabla3[[#This Row],[% LÍNEA]]," ")</f>
        <v>11.94444</v>
      </c>
      <c r="Q602" s="56">
        <f>IFERROR(Tabla3[[#This Row],[% PRODUCTO]]+Tabla3[[#This Row],[% LÍNEA]]," ")</f>
        <v>0</v>
      </c>
      <c r="R602" s="60">
        <f>Tabla3[[#This Row],[OCULTAR3]]</f>
        <v>11.94444</v>
      </c>
      <c r="S602" s="60">
        <f>Tabla3[[#This Row],[PRECIO SIN %]]-Tabla3[[#This Row],[PRECIO SIN %]]*10%</f>
        <v>10.749995999999999</v>
      </c>
      <c r="T602" s="80">
        <f>(Tabla3[[#This Row],[PRECIO CON DESCT.]]-(Tabla3[[#This Row],[PRECIO CON DESCT.]]*$T$6))</f>
        <v>6.7724974800000002</v>
      </c>
      <c r="U602" s="96"/>
      <c r="V602" s="94">
        <f>Tabla3[[#This Row],[PRECIO %      en $]]*Tabla3[[#This Row],[PEDIDO ]]</f>
        <v>0</v>
      </c>
      <c r="W602" s="57">
        <f>Tabla3[[#This Row],[PRECIO CON DESCT.]]*Tabla3[[#This Row],[PEDIDO ]]</f>
        <v>0</v>
      </c>
      <c r="X602" s="58">
        <f>Tabla3[[#This Row],[PRECIO SIN %]]*Tabla3[[#This Row],[PEDIDO ]]</f>
        <v>0</v>
      </c>
      <c r="Y602" s="28"/>
      <c r="Z602" s="28"/>
      <c r="AA602" s="28"/>
      <c r="AB602" s="28"/>
      <c r="AC602" s="28"/>
      <c r="AD602" s="28"/>
      <c r="AE602" s="28"/>
      <c r="AF602" s="28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20"/>
    </row>
    <row r="603" spans="1:153" s="3" customFormat="1" ht="34.5" x14ac:dyDescent="0.4">
      <c r="A603" s="124">
        <v>7591585115911</v>
      </c>
      <c r="B603" s="51" t="s">
        <v>148</v>
      </c>
      <c r="C603" s="51" t="s">
        <v>104</v>
      </c>
      <c r="D6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03" s="118" t="s">
        <v>1114</v>
      </c>
      <c r="F603" s="75" t="s">
        <v>537</v>
      </c>
      <c r="G6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03" s="77">
        <v>8</v>
      </c>
      <c r="J603" s="52">
        <v>30.83333</v>
      </c>
      <c r="K603" s="53">
        <f>Tabla3[[#This Row],[PRECIOS]]-Tabla3[[#This Row],[PRECIOS]]*10%</f>
        <v>27.749997</v>
      </c>
      <c r="L603" s="101"/>
      <c r="M603" s="54"/>
      <c r="N603" s="55">
        <f>IFERROR(Tabla3[[#This Row],[PRECIOS]]-Tabla3[[#This Row],[PRECIOS]]*Tabla3[[#This Row],[% PRODUCTO]]," ")</f>
        <v>30.83333</v>
      </c>
      <c r="O603" s="54"/>
      <c r="P603" s="55">
        <f>IFERROR(Tabla3[[#This Row],[OCULTAR2]]-Tabla3[[#This Row],[OCULTAR2]]*Tabla3[[#This Row],[% LÍNEA]]," ")</f>
        <v>30.83333</v>
      </c>
      <c r="Q603" s="56">
        <f>IFERROR(Tabla3[[#This Row],[% PRODUCTO]]+Tabla3[[#This Row],[% LÍNEA]]," ")</f>
        <v>0</v>
      </c>
      <c r="R603" s="53">
        <f>Tabla3[[#This Row],[OCULTAR3]]</f>
        <v>30.83333</v>
      </c>
      <c r="S603" s="53">
        <f>Tabla3[[#This Row],[PRECIO SIN %]]-Tabla3[[#This Row],[PRECIO SIN %]]*10%</f>
        <v>27.749997</v>
      </c>
      <c r="T603" s="80">
        <f>(Tabla3[[#This Row],[PRECIO CON DESCT.]]-(Tabla3[[#This Row],[PRECIO CON DESCT.]]*$T$6))</f>
        <v>17.482498110000002</v>
      </c>
      <c r="U603" s="96"/>
      <c r="V603" s="94">
        <f>Tabla3[[#This Row],[PRECIO %      en $]]*Tabla3[[#This Row],[PEDIDO ]]</f>
        <v>0</v>
      </c>
      <c r="W603" s="57">
        <f>Tabla3[[#This Row],[PRECIO CON DESCT.]]*Tabla3[[#This Row],[PEDIDO ]]</f>
        <v>0</v>
      </c>
      <c r="X603" s="58">
        <f>Tabla3[[#This Row],[PRECIO SIN %]]*Tabla3[[#This Row],[PEDIDO ]]</f>
        <v>0</v>
      </c>
      <c r="Y603" s="28"/>
      <c r="Z603" s="28"/>
      <c r="AA603" s="28"/>
      <c r="AB603" s="28"/>
      <c r="AC603" s="28"/>
      <c r="AD603" s="28"/>
      <c r="AE603" s="28"/>
      <c r="AF603" s="28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20"/>
    </row>
    <row r="604" spans="1:153" s="3" customFormat="1" ht="34.5" x14ac:dyDescent="0.4">
      <c r="A604" s="125">
        <v>7591062010128</v>
      </c>
      <c r="B604" s="59" t="s">
        <v>148</v>
      </c>
      <c r="C604" s="59" t="s">
        <v>189</v>
      </c>
      <c r="D6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04" s="119" t="s">
        <v>1115</v>
      </c>
      <c r="F604" s="76" t="s">
        <v>537</v>
      </c>
      <c r="G6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04" s="78">
        <v>68</v>
      </c>
      <c r="J604" s="52">
        <v>2.88889</v>
      </c>
      <c r="K604" s="60">
        <f>Tabla3[[#This Row],[PRECIOS]]-Tabla3[[#This Row],[PRECIOS]]*10%</f>
        <v>2.6000009999999998</v>
      </c>
      <c r="L604" s="101"/>
      <c r="M604" s="61"/>
      <c r="N604" s="55">
        <f>IFERROR(Tabla3[[#This Row],[PRECIOS]]-Tabla3[[#This Row],[PRECIOS]]*Tabla3[[#This Row],[% PRODUCTO]]," ")</f>
        <v>2.88889</v>
      </c>
      <c r="O604" s="61"/>
      <c r="P604" s="55">
        <f>IFERROR(Tabla3[[#This Row],[OCULTAR2]]-Tabla3[[#This Row],[OCULTAR2]]*Tabla3[[#This Row],[% LÍNEA]]," ")</f>
        <v>2.88889</v>
      </c>
      <c r="Q604" s="56">
        <f>IFERROR(Tabla3[[#This Row],[% PRODUCTO]]+Tabla3[[#This Row],[% LÍNEA]]," ")</f>
        <v>0</v>
      </c>
      <c r="R604" s="60">
        <f>Tabla3[[#This Row],[OCULTAR3]]</f>
        <v>2.88889</v>
      </c>
      <c r="S604" s="60">
        <f>Tabla3[[#This Row],[PRECIO SIN %]]-Tabla3[[#This Row],[PRECIO SIN %]]*10%</f>
        <v>2.6000009999999998</v>
      </c>
      <c r="T604" s="80">
        <f>(Tabla3[[#This Row],[PRECIO CON DESCT.]]-(Tabla3[[#This Row],[PRECIO CON DESCT.]]*$T$6))</f>
        <v>1.6380006299999998</v>
      </c>
      <c r="U604" s="96"/>
      <c r="V604" s="94">
        <f>Tabla3[[#This Row],[PRECIO %      en $]]*Tabla3[[#This Row],[PEDIDO ]]</f>
        <v>0</v>
      </c>
      <c r="W604" s="57">
        <f>Tabla3[[#This Row],[PRECIO CON DESCT.]]*Tabla3[[#This Row],[PEDIDO ]]</f>
        <v>0</v>
      </c>
      <c r="X604" s="58">
        <f>Tabla3[[#This Row],[PRECIO SIN %]]*Tabla3[[#This Row],[PEDIDO ]]</f>
        <v>0</v>
      </c>
      <c r="Y604" s="28"/>
      <c r="Z604" s="28"/>
      <c r="AA604" s="28"/>
      <c r="AB604" s="28"/>
      <c r="AC604" s="28"/>
      <c r="AD604" s="28"/>
      <c r="AE604" s="28"/>
      <c r="AF604" s="28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13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20"/>
    </row>
    <row r="605" spans="1:153" s="3" customFormat="1" ht="34.5" x14ac:dyDescent="0.4">
      <c r="A605" s="124">
        <v>7591062010012</v>
      </c>
      <c r="B605" s="51" t="s">
        <v>148</v>
      </c>
      <c r="C605" s="51" t="s">
        <v>189</v>
      </c>
      <c r="D6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05" s="118" t="s">
        <v>1116</v>
      </c>
      <c r="F605" s="75" t="s">
        <v>537</v>
      </c>
      <c r="G6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05" s="77">
        <v>31</v>
      </c>
      <c r="J605" s="52">
        <v>6.61111</v>
      </c>
      <c r="K605" s="53">
        <f>Tabla3[[#This Row],[PRECIOS]]-Tabla3[[#This Row],[PRECIOS]]*10%</f>
        <v>5.949999</v>
      </c>
      <c r="L605" s="101"/>
      <c r="M605" s="54"/>
      <c r="N605" s="55">
        <f>IFERROR(Tabla3[[#This Row],[PRECIOS]]-Tabla3[[#This Row],[PRECIOS]]*Tabla3[[#This Row],[% PRODUCTO]]," ")</f>
        <v>6.61111</v>
      </c>
      <c r="O605" s="54"/>
      <c r="P605" s="55">
        <f>IFERROR(Tabla3[[#This Row],[OCULTAR2]]-Tabla3[[#This Row],[OCULTAR2]]*Tabla3[[#This Row],[% LÍNEA]]," ")</f>
        <v>6.61111</v>
      </c>
      <c r="Q605" s="56">
        <f>IFERROR(Tabla3[[#This Row],[% PRODUCTO]]+Tabla3[[#This Row],[% LÍNEA]]," ")</f>
        <v>0</v>
      </c>
      <c r="R605" s="53">
        <f>Tabla3[[#This Row],[OCULTAR3]]</f>
        <v>6.61111</v>
      </c>
      <c r="S605" s="53">
        <f>Tabla3[[#This Row],[PRECIO SIN %]]-Tabla3[[#This Row],[PRECIO SIN %]]*10%</f>
        <v>5.949999</v>
      </c>
      <c r="T605" s="80">
        <f>(Tabla3[[#This Row],[PRECIO CON DESCT.]]-(Tabla3[[#This Row],[PRECIO CON DESCT.]]*$T$6))</f>
        <v>3.7484993700000002</v>
      </c>
      <c r="U605" s="96"/>
      <c r="V605" s="94">
        <f>Tabla3[[#This Row],[PRECIO %      en $]]*Tabla3[[#This Row],[PEDIDO ]]</f>
        <v>0</v>
      </c>
      <c r="W605" s="57">
        <f>Tabla3[[#This Row],[PRECIO CON DESCT.]]*Tabla3[[#This Row],[PEDIDO ]]</f>
        <v>0</v>
      </c>
      <c r="X605" s="58">
        <f>Tabla3[[#This Row],[PRECIO SIN %]]*Tabla3[[#This Row],[PEDIDO ]]</f>
        <v>0</v>
      </c>
      <c r="Y605" s="28"/>
      <c r="Z605" s="28"/>
      <c r="AA605" s="28"/>
      <c r="AB605" s="28"/>
      <c r="AC605" s="28"/>
      <c r="AD605" s="28"/>
      <c r="AE605" s="28"/>
      <c r="AF605" s="28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13"/>
      <c r="DV605" s="13"/>
      <c r="DW605" s="13"/>
      <c r="DX605" s="13"/>
      <c r="DY605" s="13"/>
      <c r="DZ605" s="13"/>
      <c r="EA605" s="13"/>
      <c r="EB605" s="13"/>
      <c r="EC605" s="13"/>
      <c r="ED605" s="13"/>
      <c r="EE605" s="13"/>
      <c r="EF605" s="13"/>
      <c r="EG605" s="13"/>
      <c r="EH605" s="13"/>
      <c r="EI605" s="13"/>
      <c r="EJ605" s="13"/>
      <c r="EK605" s="13"/>
      <c r="EL605" s="13"/>
      <c r="EM605" s="13"/>
      <c r="EN605" s="13"/>
      <c r="EO605" s="13"/>
      <c r="EP605" s="13"/>
      <c r="EQ605" s="13"/>
      <c r="ER605" s="13"/>
      <c r="ES605" s="13"/>
      <c r="ET605" s="13"/>
      <c r="EU605" s="13"/>
      <c r="EV605" s="13"/>
      <c r="EW605" s="20"/>
    </row>
    <row r="606" spans="1:153" s="3" customFormat="1" ht="34.5" x14ac:dyDescent="0.4">
      <c r="A606" s="125">
        <v>7592090000372</v>
      </c>
      <c r="B606" s="59" t="s">
        <v>148</v>
      </c>
      <c r="C606" s="59" t="s">
        <v>184</v>
      </c>
      <c r="D6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06" s="119" t="s">
        <v>1117</v>
      </c>
      <c r="F606" s="76" t="s">
        <v>526</v>
      </c>
      <c r="G6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06" s="78">
        <v>19</v>
      </c>
      <c r="J606" s="52">
        <v>7.9777800000000001</v>
      </c>
      <c r="K606" s="60">
        <f>Tabla3[[#This Row],[PRECIOS]]-Tabla3[[#This Row],[PRECIOS]]*10%</f>
        <v>7.180002</v>
      </c>
      <c r="L606" s="101"/>
      <c r="M606" s="61"/>
      <c r="N606" s="55">
        <f>IFERROR(Tabla3[[#This Row],[PRECIOS]]-Tabla3[[#This Row],[PRECIOS]]*Tabla3[[#This Row],[% PRODUCTO]]," ")</f>
        <v>7.9777800000000001</v>
      </c>
      <c r="O606" s="61"/>
      <c r="P606" s="55">
        <f>IFERROR(Tabla3[[#This Row],[OCULTAR2]]-Tabla3[[#This Row],[OCULTAR2]]*Tabla3[[#This Row],[% LÍNEA]]," ")</f>
        <v>7.9777800000000001</v>
      </c>
      <c r="Q606" s="56">
        <f>IFERROR(Tabla3[[#This Row],[% PRODUCTO]]+Tabla3[[#This Row],[% LÍNEA]]," ")</f>
        <v>0</v>
      </c>
      <c r="R606" s="60">
        <f>Tabla3[[#This Row],[OCULTAR3]]</f>
        <v>7.9777800000000001</v>
      </c>
      <c r="S606" s="60">
        <f>Tabla3[[#This Row],[PRECIO SIN %]]-Tabla3[[#This Row],[PRECIO SIN %]]*10%</f>
        <v>7.180002</v>
      </c>
      <c r="T606" s="80">
        <f>(Tabla3[[#This Row],[PRECIO CON DESCT.]]-(Tabla3[[#This Row],[PRECIO CON DESCT.]]*$T$6))</f>
        <v>4.52340126</v>
      </c>
      <c r="U606" s="96"/>
      <c r="V606" s="94">
        <f>Tabla3[[#This Row],[PRECIO %      en $]]*Tabla3[[#This Row],[PEDIDO ]]</f>
        <v>0</v>
      </c>
      <c r="W606" s="57">
        <f>Tabla3[[#This Row],[PRECIO CON DESCT.]]*Tabla3[[#This Row],[PEDIDO ]]</f>
        <v>0</v>
      </c>
      <c r="X606" s="58">
        <f>Tabla3[[#This Row],[PRECIO SIN %]]*Tabla3[[#This Row],[PEDIDO ]]</f>
        <v>0</v>
      </c>
      <c r="Y606" s="28"/>
      <c r="Z606" s="28"/>
      <c r="AA606" s="28"/>
      <c r="AB606" s="28"/>
      <c r="AC606" s="28"/>
      <c r="AD606" s="28"/>
      <c r="AE606" s="28"/>
      <c r="AF606" s="28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  <c r="DL606" s="13"/>
      <c r="DM606" s="13"/>
      <c r="DN606" s="13"/>
      <c r="DO606" s="13"/>
      <c r="DP606" s="13"/>
      <c r="DQ606" s="13"/>
      <c r="DR606" s="13"/>
      <c r="DS606" s="13"/>
      <c r="DT606" s="13"/>
      <c r="DU606" s="13"/>
      <c r="DV606" s="13"/>
      <c r="DW606" s="13"/>
      <c r="DX606" s="13"/>
      <c r="DY606" s="13"/>
      <c r="DZ606" s="13"/>
      <c r="EA606" s="13"/>
      <c r="EB606" s="13"/>
      <c r="EC606" s="13"/>
      <c r="ED606" s="13"/>
      <c r="EE606" s="13"/>
      <c r="EF606" s="13"/>
      <c r="EG606" s="13"/>
      <c r="EH606" s="13"/>
      <c r="EI606" s="13"/>
      <c r="EJ606" s="13"/>
      <c r="EK606" s="13"/>
      <c r="EL606" s="13"/>
      <c r="EM606" s="13"/>
      <c r="EN606" s="13"/>
      <c r="EO606" s="13"/>
      <c r="EP606" s="13"/>
      <c r="EQ606" s="13"/>
      <c r="ER606" s="13"/>
      <c r="ES606" s="13"/>
      <c r="ET606" s="13"/>
      <c r="EU606" s="13"/>
      <c r="EV606" s="13"/>
      <c r="EW606" s="20"/>
    </row>
    <row r="607" spans="1:153" s="3" customFormat="1" ht="34.5" x14ac:dyDescent="0.4">
      <c r="A607" s="124">
        <v>6223003730925</v>
      </c>
      <c r="B607" s="51" t="s">
        <v>148</v>
      </c>
      <c r="C607" s="51" t="s">
        <v>190</v>
      </c>
      <c r="D6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07" s="118" t="s">
        <v>1118</v>
      </c>
      <c r="F607" s="75" t="s">
        <v>526</v>
      </c>
      <c r="G6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07" s="77">
        <v>62</v>
      </c>
      <c r="J607" s="52">
        <v>3.9</v>
      </c>
      <c r="K607" s="53">
        <f>Tabla3[[#This Row],[PRECIOS]]-Tabla3[[#This Row],[PRECIOS]]*10%</f>
        <v>3.51</v>
      </c>
      <c r="L607" s="101"/>
      <c r="M607" s="54"/>
      <c r="N607" s="55">
        <f>IFERROR(Tabla3[[#This Row],[PRECIOS]]-Tabla3[[#This Row],[PRECIOS]]*Tabla3[[#This Row],[% PRODUCTO]]," ")</f>
        <v>3.9</v>
      </c>
      <c r="O607" s="54"/>
      <c r="P607" s="55">
        <f>IFERROR(Tabla3[[#This Row],[OCULTAR2]]-Tabla3[[#This Row],[OCULTAR2]]*Tabla3[[#This Row],[% LÍNEA]]," ")</f>
        <v>3.9</v>
      </c>
      <c r="Q607" s="56">
        <f>IFERROR(Tabla3[[#This Row],[% PRODUCTO]]+Tabla3[[#This Row],[% LÍNEA]]," ")</f>
        <v>0</v>
      </c>
      <c r="R607" s="53">
        <f>Tabla3[[#This Row],[OCULTAR3]]</f>
        <v>3.9</v>
      </c>
      <c r="S607" s="53">
        <f>Tabla3[[#This Row],[PRECIO SIN %]]-Tabla3[[#This Row],[PRECIO SIN %]]*10%</f>
        <v>3.51</v>
      </c>
      <c r="T607" s="80">
        <f>(Tabla3[[#This Row],[PRECIO CON DESCT.]]-(Tabla3[[#This Row],[PRECIO CON DESCT.]]*$T$6))</f>
        <v>2.2112999999999996</v>
      </c>
      <c r="U607" s="96"/>
      <c r="V607" s="94">
        <f>Tabla3[[#This Row],[PRECIO %      en $]]*Tabla3[[#This Row],[PEDIDO ]]</f>
        <v>0</v>
      </c>
      <c r="W607" s="57">
        <f>Tabla3[[#This Row],[PRECIO CON DESCT.]]*Tabla3[[#This Row],[PEDIDO ]]</f>
        <v>0</v>
      </c>
      <c r="X607" s="58">
        <f>Tabla3[[#This Row],[PRECIO SIN %]]*Tabla3[[#This Row],[PEDIDO ]]</f>
        <v>0</v>
      </c>
      <c r="Y607" s="28"/>
      <c r="Z607" s="28"/>
      <c r="AA607" s="28"/>
      <c r="AB607" s="28"/>
      <c r="AC607" s="28"/>
      <c r="AD607" s="28"/>
      <c r="AE607" s="28"/>
      <c r="AF607" s="28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13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20"/>
    </row>
    <row r="608" spans="1:153" s="3" customFormat="1" ht="34.5" x14ac:dyDescent="0.4">
      <c r="A608" s="125">
        <v>6223003730932</v>
      </c>
      <c r="B608" s="59" t="s">
        <v>148</v>
      </c>
      <c r="C608" s="59" t="s">
        <v>190</v>
      </c>
      <c r="D6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08" s="119" t="s">
        <v>1119</v>
      </c>
      <c r="F608" s="76" t="s">
        <v>526</v>
      </c>
      <c r="G6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08" s="78">
        <v>9</v>
      </c>
      <c r="J608" s="52">
        <v>4.74444</v>
      </c>
      <c r="K608" s="60">
        <f>Tabla3[[#This Row],[PRECIOS]]-Tabla3[[#This Row],[PRECIOS]]*10%</f>
        <v>4.2699959999999999</v>
      </c>
      <c r="L608" s="101"/>
      <c r="M608" s="61"/>
      <c r="N608" s="55">
        <f>IFERROR(Tabla3[[#This Row],[PRECIOS]]-Tabla3[[#This Row],[PRECIOS]]*Tabla3[[#This Row],[% PRODUCTO]]," ")</f>
        <v>4.74444</v>
      </c>
      <c r="O608" s="61"/>
      <c r="P608" s="55">
        <f>IFERROR(Tabla3[[#This Row],[OCULTAR2]]-Tabla3[[#This Row],[OCULTAR2]]*Tabla3[[#This Row],[% LÍNEA]]," ")</f>
        <v>4.74444</v>
      </c>
      <c r="Q608" s="56">
        <f>IFERROR(Tabla3[[#This Row],[% PRODUCTO]]+Tabla3[[#This Row],[% LÍNEA]]," ")</f>
        <v>0</v>
      </c>
      <c r="R608" s="60">
        <f>Tabla3[[#This Row],[OCULTAR3]]</f>
        <v>4.74444</v>
      </c>
      <c r="S608" s="60">
        <f>Tabla3[[#This Row],[PRECIO SIN %]]-Tabla3[[#This Row],[PRECIO SIN %]]*10%</f>
        <v>4.2699959999999999</v>
      </c>
      <c r="T608" s="80">
        <f>(Tabla3[[#This Row],[PRECIO CON DESCT.]]-(Tabla3[[#This Row],[PRECIO CON DESCT.]]*$T$6))</f>
        <v>2.6900974799999999</v>
      </c>
      <c r="U608" s="96"/>
      <c r="V608" s="94">
        <f>Tabla3[[#This Row],[PRECIO %      en $]]*Tabla3[[#This Row],[PEDIDO ]]</f>
        <v>0</v>
      </c>
      <c r="W608" s="57">
        <f>Tabla3[[#This Row],[PRECIO CON DESCT.]]*Tabla3[[#This Row],[PEDIDO ]]</f>
        <v>0</v>
      </c>
      <c r="X608" s="58">
        <f>Tabla3[[#This Row],[PRECIO SIN %]]*Tabla3[[#This Row],[PEDIDO ]]</f>
        <v>0</v>
      </c>
      <c r="Y608" s="28"/>
      <c r="Z608" s="28"/>
      <c r="AA608" s="28"/>
      <c r="AB608" s="28"/>
      <c r="AC608" s="28"/>
      <c r="AD608" s="28"/>
      <c r="AE608" s="28"/>
      <c r="AF608" s="28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13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20"/>
    </row>
    <row r="609" spans="1:153" s="3" customFormat="1" ht="34.5" x14ac:dyDescent="0.4">
      <c r="A609" s="124">
        <v>7593319000043</v>
      </c>
      <c r="B609" s="51" t="s">
        <v>148</v>
      </c>
      <c r="C609" s="51" t="s">
        <v>181</v>
      </c>
      <c r="D6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09" s="118" t="s">
        <v>1120</v>
      </c>
      <c r="F609" s="75" t="s">
        <v>526</v>
      </c>
      <c r="G6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09" s="77">
        <v>21</v>
      </c>
      <c r="J609" s="52">
        <v>5.38889</v>
      </c>
      <c r="K609" s="53">
        <f>Tabla3[[#This Row],[PRECIOS]]-Tabla3[[#This Row],[PRECIOS]]*10%</f>
        <v>4.8500009999999998</v>
      </c>
      <c r="L609" s="101"/>
      <c r="M609" s="54"/>
      <c r="N609" s="55">
        <f>IFERROR(Tabla3[[#This Row],[PRECIOS]]-Tabla3[[#This Row],[PRECIOS]]*Tabla3[[#This Row],[% PRODUCTO]]," ")</f>
        <v>5.38889</v>
      </c>
      <c r="O609" s="54"/>
      <c r="P609" s="55">
        <f>IFERROR(Tabla3[[#This Row],[OCULTAR2]]-Tabla3[[#This Row],[OCULTAR2]]*Tabla3[[#This Row],[% LÍNEA]]," ")</f>
        <v>5.38889</v>
      </c>
      <c r="Q609" s="56">
        <f>IFERROR(Tabla3[[#This Row],[% PRODUCTO]]+Tabla3[[#This Row],[% LÍNEA]]," ")</f>
        <v>0</v>
      </c>
      <c r="R609" s="53">
        <f>Tabla3[[#This Row],[OCULTAR3]]</f>
        <v>5.38889</v>
      </c>
      <c r="S609" s="53">
        <f>Tabla3[[#This Row],[PRECIO SIN %]]-Tabla3[[#This Row],[PRECIO SIN %]]*10%</f>
        <v>4.8500009999999998</v>
      </c>
      <c r="T609" s="80">
        <f>(Tabla3[[#This Row],[PRECIO CON DESCT.]]-(Tabla3[[#This Row],[PRECIO CON DESCT.]]*$T$6))</f>
        <v>3.0555006300000001</v>
      </c>
      <c r="U609" s="96"/>
      <c r="V609" s="94">
        <f>Tabla3[[#This Row],[PRECIO %      en $]]*Tabla3[[#This Row],[PEDIDO ]]</f>
        <v>0</v>
      </c>
      <c r="W609" s="57">
        <f>Tabla3[[#This Row],[PRECIO CON DESCT.]]*Tabla3[[#This Row],[PEDIDO ]]</f>
        <v>0</v>
      </c>
      <c r="X609" s="58">
        <f>Tabla3[[#This Row],[PRECIO SIN %]]*Tabla3[[#This Row],[PEDIDO ]]</f>
        <v>0</v>
      </c>
      <c r="Y609" s="28"/>
      <c r="Z609" s="28"/>
      <c r="AA609" s="28"/>
      <c r="AB609" s="28"/>
      <c r="AC609" s="28"/>
      <c r="AD609" s="28"/>
      <c r="AE609" s="28"/>
      <c r="AF609" s="28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13"/>
      <c r="DV609" s="13"/>
      <c r="DW609" s="13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13"/>
      <c r="EI609" s="13"/>
      <c r="EJ609" s="13"/>
      <c r="EK609" s="13"/>
      <c r="EL609" s="13"/>
      <c r="EM609" s="13"/>
      <c r="EN609" s="13"/>
      <c r="EO609" s="13"/>
      <c r="EP609" s="13"/>
      <c r="EQ609" s="13"/>
      <c r="ER609" s="13"/>
      <c r="ES609" s="13"/>
      <c r="ET609" s="13"/>
      <c r="EU609" s="13"/>
      <c r="EV609" s="13"/>
      <c r="EW609" s="20"/>
    </row>
    <row r="610" spans="1:153" s="3" customFormat="1" ht="34.5" x14ac:dyDescent="0.4">
      <c r="A610" s="125">
        <v>7592090000389</v>
      </c>
      <c r="B610" s="59" t="s">
        <v>148</v>
      </c>
      <c r="C610" s="59" t="s">
        <v>184</v>
      </c>
      <c r="D6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10" s="119" t="s">
        <v>1121</v>
      </c>
      <c r="F610" s="76" t="s">
        <v>526</v>
      </c>
      <c r="G6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10" s="78">
        <v>22</v>
      </c>
      <c r="J610" s="52">
        <v>10.644439999999999</v>
      </c>
      <c r="K610" s="60">
        <f>Tabla3[[#This Row],[PRECIOS]]-Tabla3[[#This Row],[PRECIOS]]*10%</f>
        <v>9.5799959999999995</v>
      </c>
      <c r="L610" s="101"/>
      <c r="M610" s="61"/>
      <c r="N610" s="55">
        <f>IFERROR(Tabla3[[#This Row],[PRECIOS]]-Tabla3[[#This Row],[PRECIOS]]*Tabla3[[#This Row],[% PRODUCTO]]," ")</f>
        <v>10.644439999999999</v>
      </c>
      <c r="O610" s="61"/>
      <c r="P610" s="55">
        <f>IFERROR(Tabla3[[#This Row],[OCULTAR2]]-Tabla3[[#This Row],[OCULTAR2]]*Tabla3[[#This Row],[% LÍNEA]]," ")</f>
        <v>10.644439999999999</v>
      </c>
      <c r="Q610" s="56">
        <f>IFERROR(Tabla3[[#This Row],[% PRODUCTO]]+Tabla3[[#This Row],[% LÍNEA]]," ")</f>
        <v>0</v>
      </c>
      <c r="R610" s="60">
        <f>Tabla3[[#This Row],[OCULTAR3]]</f>
        <v>10.644439999999999</v>
      </c>
      <c r="S610" s="60">
        <f>Tabla3[[#This Row],[PRECIO SIN %]]-Tabla3[[#This Row],[PRECIO SIN %]]*10%</f>
        <v>9.5799959999999995</v>
      </c>
      <c r="T610" s="80">
        <f>(Tabla3[[#This Row],[PRECIO CON DESCT.]]-(Tabla3[[#This Row],[PRECIO CON DESCT.]]*$T$6))</f>
        <v>6.0353974800000003</v>
      </c>
      <c r="U610" s="96"/>
      <c r="V610" s="94">
        <f>Tabla3[[#This Row],[PRECIO %      en $]]*Tabla3[[#This Row],[PEDIDO ]]</f>
        <v>0</v>
      </c>
      <c r="W610" s="57">
        <f>Tabla3[[#This Row],[PRECIO CON DESCT.]]*Tabla3[[#This Row],[PEDIDO ]]</f>
        <v>0</v>
      </c>
      <c r="X610" s="58">
        <f>Tabla3[[#This Row],[PRECIO SIN %]]*Tabla3[[#This Row],[PEDIDO ]]</f>
        <v>0</v>
      </c>
      <c r="Y610" s="28"/>
      <c r="Z610" s="28"/>
      <c r="AA610" s="28"/>
      <c r="AB610" s="28"/>
      <c r="AC610" s="28"/>
      <c r="AD610" s="28"/>
      <c r="AE610" s="28"/>
      <c r="AF610" s="28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13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20"/>
    </row>
    <row r="611" spans="1:153" s="3" customFormat="1" ht="34.5" x14ac:dyDescent="0.4">
      <c r="A611" s="124">
        <v>726529157918</v>
      </c>
      <c r="B611" s="51" t="s">
        <v>148</v>
      </c>
      <c r="C611" s="51" t="s">
        <v>191</v>
      </c>
      <c r="D6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611" s="118" t="s">
        <v>1122</v>
      </c>
      <c r="F611" s="75" t="s">
        <v>526</v>
      </c>
      <c r="G6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611" s="77">
        <v>5</v>
      </c>
      <c r="J611" s="52">
        <v>2.4444400000000002</v>
      </c>
      <c r="K611" s="53">
        <f>Tabla3[[#This Row],[PRECIOS]]-Tabla3[[#This Row],[PRECIOS]]*10%</f>
        <v>2.1999960000000001</v>
      </c>
      <c r="L611" s="101" t="s">
        <v>5327</v>
      </c>
      <c r="M611" s="54"/>
      <c r="N611" s="55">
        <f>IFERROR(Tabla3[[#This Row],[PRECIOS]]-Tabla3[[#This Row],[PRECIOS]]*Tabla3[[#This Row],[% PRODUCTO]]," ")</f>
        <v>2.4444400000000002</v>
      </c>
      <c r="O611" s="54"/>
      <c r="P611" s="55">
        <f>IFERROR(Tabla3[[#This Row],[OCULTAR2]]-Tabla3[[#This Row],[OCULTAR2]]*Tabla3[[#This Row],[% LÍNEA]]," ")</f>
        <v>2.4444400000000002</v>
      </c>
      <c r="Q611" s="56">
        <f>IFERROR(Tabla3[[#This Row],[% PRODUCTO]]+Tabla3[[#This Row],[% LÍNEA]]," ")</f>
        <v>0</v>
      </c>
      <c r="R611" s="53">
        <f>Tabla3[[#This Row],[OCULTAR3]]</f>
        <v>2.4444400000000002</v>
      </c>
      <c r="S611" s="53">
        <f>Tabla3[[#This Row],[PRECIO SIN %]]-Tabla3[[#This Row],[PRECIO SIN %]]*10%</f>
        <v>2.1999960000000001</v>
      </c>
      <c r="T611" s="80">
        <f>(Tabla3[[#This Row],[PRECIO CON DESCT.]]-(Tabla3[[#This Row],[PRECIO CON DESCT.]]*$T$6))</f>
        <v>1.3859974799999999</v>
      </c>
      <c r="U611" s="96"/>
      <c r="V611" s="94">
        <f>Tabla3[[#This Row],[PRECIO %      en $]]*Tabla3[[#This Row],[PEDIDO ]]</f>
        <v>0</v>
      </c>
      <c r="W611" s="57">
        <f>Tabla3[[#This Row],[PRECIO CON DESCT.]]*Tabla3[[#This Row],[PEDIDO ]]</f>
        <v>0</v>
      </c>
      <c r="X611" s="58">
        <f>Tabla3[[#This Row],[PRECIO SIN %]]*Tabla3[[#This Row],[PEDIDO ]]</f>
        <v>0</v>
      </c>
      <c r="Y611" s="28"/>
      <c r="Z611" s="28"/>
      <c r="AA611" s="28"/>
      <c r="AB611" s="28"/>
      <c r="AC611" s="28"/>
      <c r="AD611" s="28"/>
      <c r="AE611" s="28"/>
      <c r="AF611" s="28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13"/>
      <c r="DV611" s="13"/>
      <c r="DW611" s="13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13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20"/>
    </row>
    <row r="612" spans="1:153" s="3" customFormat="1" ht="34.5" x14ac:dyDescent="0.4">
      <c r="A612" s="125">
        <v>7597072000296</v>
      </c>
      <c r="B612" s="59" t="s">
        <v>148</v>
      </c>
      <c r="C612" s="59" t="s">
        <v>153</v>
      </c>
      <c r="D6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12" s="119" t="s">
        <v>1123</v>
      </c>
      <c r="F612" s="76" t="s">
        <v>537</v>
      </c>
      <c r="G6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12" s="78">
        <v>37</v>
      </c>
      <c r="J612" s="52">
        <v>3.27</v>
      </c>
      <c r="K612" s="60">
        <f>Tabla3[[#This Row],[PRECIOS]]-Tabla3[[#This Row],[PRECIOS]]*10%</f>
        <v>2.9430000000000001</v>
      </c>
      <c r="L612" s="101"/>
      <c r="M612" s="61"/>
      <c r="N612" s="55">
        <f>IFERROR(Tabla3[[#This Row],[PRECIOS]]-Tabla3[[#This Row],[PRECIOS]]*Tabla3[[#This Row],[% PRODUCTO]]," ")</f>
        <v>3.27</v>
      </c>
      <c r="O612" s="61"/>
      <c r="P612" s="55">
        <f>IFERROR(Tabla3[[#This Row],[OCULTAR2]]-Tabla3[[#This Row],[OCULTAR2]]*Tabla3[[#This Row],[% LÍNEA]]," ")</f>
        <v>3.27</v>
      </c>
      <c r="Q612" s="56">
        <f>IFERROR(Tabla3[[#This Row],[% PRODUCTO]]+Tabla3[[#This Row],[% LÍNEA]]," ")</f>
        <v>0</v>
      </c>
      <c r="R612" s="60">
        <f>Tabla3[[#This Row],[OCULTAR3]]</f>
        <v>3.27</v>
      </c>
      <c r="S612" s="60">
        <f>Tabla3[[#This Row],[PRECIO SIN %]]-Tabla3[[#This Row],[PRECIO SIN %]]*10%</f>
        <v>2.9430000000000001</v>
      </c>
      <c r="T612" s="80">
        <f>(Tabla3[[#This Row],[PRECIO CON DESCT.]]-(Tabla3[[#This Row],[PRECIO CON DESCT.]]*$T$6))</f>
        <v>1.85409</v>
      </c>
      <c r="U612" s="96"/>
      <c r="V612" s="94">
        <f>Tabla3[[#This Row],[PRECIO %      en $]]*Tabla3[[#This Row],[PEDIDO ]]</f>
        <v>0</v>
      </c>
      <c r="W612" s="57">
        <f>Tabla3[[#This Row],[PRECIO CON DESCT.]]*Tabla3[[#This Row],[PEDIDO ]]</f>
        <v>0</v>
      </c>
      <c r="X612" s="58">
        <f>Tabla3[[#This Row],[PRECIO SIN %]]*Tabla3[[#This Row],[PEDIDO ]]</f>
        <v>0</v>
      </c>
      <c r="Y612" s="28"/>
      <c r="Z612" s="28"/>
      <c r="AA612" s="28"/>
      <c r="AB612" s="28"/>
      <c r="AC612" s="28"/>
      <c r="AD612" s="28"/>
      <c r="AE612" s="28"/>
      <c r="AF612" s="28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13"/>
      <c r="DV612" s="13"/>
      <c r="DW612" s="13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13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20"/>
    </row>
    <row r="613" spans="1:153" s="3" customFormat="1" ht="33" customHeight="1" x14ac:dyDescent="0.4">
      <c r="A613" s="124">
        <v>7592454146807</v>
      </c>
      <c r="B613" s="51" t="s">
        <v>148</v>
      </c>
      <c r="C613" s="51" t="s">
        <v>171</v>
      </c>
      <c r="D6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13" s="118" t="s">
        <v>1124</v>
      </c>
      <c r="F613" s="75" t="s">
        <v>537</v>
      </c>
      <c r="G6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13" s="77">
        <v>16</v>
      </c>
      <c r="J613" s="52">
        <v>5.5555599999999998</v>
      </c>
      <c r="K613" s="53">
        <f>Tabla3[[#This Row],[PRECIOS]]-Tabla3[[#This Row],[PRECIOS]]*10%</f>
        <v>5.0000039999999997</v>
      </c>
      <c r="L613" s="101"/>
      <c r="M613" s="54"/>
      <c r="N613" s="55">
        <f>IFERROR(Tabla3[[#This Row],[PRECIOS]]-Tabla3[[#This Row],[PRECIOS]]*Tabla3[[#This Row],[% PRODUCTO]]," ")</f>
        <v>5.5555599999999998</v>
      </c>
      <c r="O613" s="54"/>
      <c r="P613" s="55">
        <f>IFERROR(Tabla3[[#This Row],[OCULTAR2]]-Tabla3[[#This Row],[OCULTAR2]]*Tabla3[[#This Row],[% LÍNEA]]," ")</f>
        <v>5.5555599999999998</v>
      </c>
      <c r="Q613" s="56">
        <f>IFERROR(Tabla3[[#This Row],[% PRODUCTO]]+Tabla3[[#This Row],[% LÍNEA]]," ")</f>
        <v>0</v>
      </c>
      <c r="R613" s="53">
        <f>Tabla3[[#This Row],[OCULTAR3]]</f>
        <v>5.5555599999999998</v>
      </c>
      <c r="S613" s="53">
        <f>Tabla3[[#This Row],[PRECIO SIN %]]-Tabla3[[#This Row],[PRECIO SIN %]]*10%</f>
        <v>5.0000039999999997</v>
      </c>
      <c r="T613" s="80">
        <f>(Tabla3[[#This Row],[PRECIO CON DESCT.]]-(Tabla3[[#This Row],[PRECIO CON DESCT.]]*$T$6))</f>
        <v>3.1500025200000001</v>
      </c>
      <c r="U613" s="96"/>
      <c r="V613" s="94">
        <f>Tabla3[[#This Row],[PRECIO %      en $]]*Tabla3[[#This Row],[PEDIDO ]]</f>
        <v>0</v>
      </c>
      <c r="W613" s="57">
        <f>Tabla3[[#This Row],[PRECIO CON DESCT.]]*Tabla3[[#This Row],[PEDIDO ]]</f>
        <v>0</v>
      </c>
      <c r="X613" s="58">
        <f>Tabla3[[#This Row],[PRECIO SIN %]]*Tabla3[[#This Row],[PEDIDO ]]</f>
        <v>0</v>
      </c>
      <c r="Y613" s="28"/>
      <c r="Z613" s="28"/>
      <c r="AA613" s="28"/>
      <c r="AB613" s="28"/>
      <c r="AC613" s="28"/>
      <c r="AD613" s="28"/>
      <c r="AE613" s="28"/>
      <c r="AF613" s="28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3"/>
      <c r="DU613" s="13"/>
      <c r="DV613" s="13"/>
      <c r="DW613" s="13"/>
      <c r="DX613" s="13"/>
      <c r="DY613" s="13"/>
      <c r="DZ613" s="13"/>
      <c r="EA613" s="13"/>
      <c r="EB613" s="13"/>
      <c r="EC613" s="13"/>
      <c r="ED613" s="13"/>
      <c r="EE613" s="13"/>
      <c r="EF613" s="13"/>
      <c r="EG613" s="13"/>
      <c r="EH613" s="13"/>
      <c r="EI613" s="13"/>
      <c r="EJ613" s="13"/>
      <c r="EK613" s="13"/>
      <c r="EL613" s="13"/>
      <c r="EM613" s="13"/>
      <c r="EN613" s="13"/>
      <c r="EO613" s="13"/>
      <c r="EP613" s="13"/>
      <c r="EQ613" s="13"/>
      <c r="ER613" s="13"/>
      <c r="ES613" s="13"/>
      <c r="ET613" s="13"/>
      <c r="EU613" s="13"/>
      <c r="EV613" s="13"/>
      <c r="EW613" s="20"/>
    </row>
    <row r="614" spans="1:153" s="3" customFormat="1" ht="33" customHeight="1" x14ac:dyDescent="0.4">
      <c r="A614" s="125">
        <v>8906130230541</v>
      </c>
      <c r="B614" s="59" t="s">
        <v>148</v>
      </c>
      <c r="C614" s="59" t="s">
        <v>106</v>
      </c>
      <c r="D6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14" s="119" t="s">
        <v>1125</v>
      </c>
      <c r="F614" s="76" t="s">
        <v>537</v>
      </c>
      <c r="G6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14" s="78">
        <v>442</v>
      </c>
      <c r="J614" s="52">
        <v>1.9444399999999999</v>
      </c>
      <c r="K614" s="60">
        <f>Tabla3[[#This Row],[PRECIOS]]-Tabla3[[#This Row],[PRECIOS]]*10%</f>
        <v>1.7499959999999999</v>
      </c>
      <c r="L614" s="101"/>
      <c r="M614" s="61"/>
      <c r="N614" s="55">
        <f>IFERROR(Tabla3[[#This Row],[PRECIOS]]-Tabla3[[#This Row],[PRECIOS]]*Tabla3[[#This Row],[% PRODUCTO]]," ")</f>
        <v>1.9444399999999999</v>
      </c>
      <c r="O614" s="61"/>
      <c r="P614" s="55">
        <f>IFERROR(Tabla3[[#This Row],[OCULTAR2]]-Tabla3[[#This Row],[OCULTAR2]]*Tabla3[[#This Row],[% LÍNEA]]," ")</f>
        <v>1.9444399999999999</v>
      </c>
      <c r="Q614" s="56">
        <f>IFERROR(Tabla3[[#This Row],[% PRODUCTO]]+Tabla3[[#This Row],[% LÍNEA]]," ")</f>
        <v>0</v>
      </c>
      <c r="R614" s="60">
        <f>Tabla3[[#This Row],[OCULTAR3]]</f>
        <v>1.9444399999999999</v>
      </c>
      <c r="S614" s="60">
        <f>Tabla3[[#This Row],[PRECIO SIN %]]-Tabla3[[#This Row],[PRECIO SIN %]]*10%</f>
        <v>1.7499959999999999</v>
      </c>
      <c r="T614" s="80">
        <f>(Tabla3[[#This Row],[PRECIO CON DESCT.]]-(Tabla3[[#This Row],[PRECIO CON DESCT.]]*$T$6))</f>
        <v>1.1024974799999998</v>
      </c>
      <c r="U614" s="96"/>
      <c r="V614" s="94">
        <f>Tabla3[[#This Row],[PRECIO %      en $]]*Tabla3[[#This Row],[PEDIDO ]]</f>
        <v>0</v>
      </c>
      <c r="W614" s="57">
        <f>Tabla3[[#This Row],[PRECIO CON DESCT.]]*Tabla3[[#This Row],[PEDIDO ]]</f>
        <v>0</v>
      </c>
      <c r="X614" s="58">
        <f>Tabla3[[#This Row],[PRECIO SIN %]]*Tabla3[[#This Row],[PEDIDO ]]</f>
        <v>0</v>
      </c>
      <c r="Y614" s="28"/>
      <c r="Z614" s="28"/>
      <c r="AA614" s="28"/>
      <c r="AB614" s="28"/>
      <c r="AC614" s="28"/>
      <c r="AD614" s="28"/>
      <c r="AE614" s="28"/>
      <c r="AF614" s="28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13"/>
      <c r="DV614" s="13"/>
      <c r="DW614" s="13"/>
      <c r="DX614" s="13"/>
      <c r="DY614" s="13"/>
      <c r="DZ614" s="13"/>
      <c r="EA614" s="13"/>
      <c r="EB614" s="13"/>
      <c r="EC614" s="13"/>
      <c r="ED614" s="13"/>
      <c r="EE614" s="13"/>
      <c r="EF614" s="13"/>
      <c r="EG614" s="13"/>
      <c r="EH614" s="13"/>
      <c r="EI614" s="13"/>
      <c r="EJ614" s="13"/>
      <c r="EK614" s="13"/>
      <c r="EL614" s="13"/>
      <c r="EM614" s="13"/>
      <c r="EN614" s="13"/>
      <c r="EO614" s="13"/>
      <c r="EP614" s="13"/>
      <c r="EQ614" s="13"/>
      <c r="ER614" s="13"/>
      <c r="ES614" s="13"/>
      <c r="ET614" s="13"/>
      <c r="EU614" s="13"/>
      <c r="EV614" s="13"/>
      <c r="EW614" s="20"/>
    </row>
    <row r="615" spans="1:153" s="3" customFormat="1" ht="33" customHeight="1" x14ac:dyDescent="0.4">
      <c r="A615" s="124">
        <v>6942189304293</v>
      </c>
      <c r="B615" s="51" t="s">
        <v>148</v>
      </c>
      <c r="C615" s="51" t="s">
        <v>72</v>
      </c>
      <c r="D6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15" s="118" t="s">
        <v>1126</v>
      </c>
      <c r="F615" s="75" t="s">
        <v>537</v>
      </c>
      <c r="G6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15" s="77">
        <v>166</v>
      </c>
      <c r="J615" s="52">
        <v>3.0222199999999999</v>
      </c>
      <c r="K615" s="53">
        <f>Tabla3[[#This Row],[PRECIOS]]-Tabla3[[#This Row],[PRECIOS]]*10%</f>
        <v>2.7199979999999999</v>
      </c>
      <c r="L615" s="101"/>
      <c r="M615" s="54"/>
      <c r="N615" s="55">
        <f>IFERROR(Tabla3[[#This Row],[PRECIOS]]-Tabla3[[#This Row],[PRECIOS]]*Tabla3[[#This Row],[% PRODUCTO]]," ")</f>
        <v>3.0222199999999999</v>
      </c>
      <c r="O615" s="54"/>
      <c r="P615" s="55">
        <f>IFERROR(Tabla3[[#This Row],[OCULTAR2]]-Tabla3[[#This Row],[OCULTAR2]]*Tabla3[[#This Row],[% LÍNEA]]," ")</f>
        <v>3.0222199999999999</v>
      </c>
      <c r="Q615" s="56">
        <f>IFERROR(Tabla3[[#This Row],[% PRODUCTO]]+Tabla3[[#This Row],[% LÍNEA]]," ")</f>
        <v>0</v>
      </c>
      <c r="R615" s="53">
        <f>Tabla3[[#This Row],[OCULTAR3]]</f>
        <v>3.0222199999999999</v>
      </c>
      <c r="S615" s="53">
        <f>Tabla3[[#This Row],[PRECIO SIN %]]-Tabla3[[#This Row],[PRECIO SIN %]]*10%</f>
        <v>2.7199979999999999</v>
      </c>
      <c r="T615" s="80">
        <f>(Tabla3[[#This Row],[PRECIO CON DESCT.]]-(Tabla3[[#This Row],[PRECIO CON DESCT.]]*$T$6))</f>
        <v>1.7135987399999999</v>
      </c>
      <c r="U615" s="96"/>
      <c r="V615" s="94">
        <f>Tabla3[[#This Row],[PRECIO %      en $]]*Tabla3[[#This Row],[PEDIDO ]]</f>
        <v>0</v>
      </c>
      <c r="W615" s="57">
        <f>Tabla3[[#This Row],[PRECIO CON DESCT.]]*Tabla3[[#This Row],[PEDIDO ]]</f>
        <v>0</v>
      </c>
      <c r="X615" s="58">
        <f>Tabla3[[#This Row],[PRECIO SIN %]]*Tabla3[[#This Row],[PEDIDO ]]</f>
        <v>0</v>
      </c>
      <c r="Y615" s="28"/>
      <c r="Z615" s="28"/>
      <c r="AA615" s="28"/>
      <c r="AB615" s="28"/>
      <c r="AC615" s="28"/>
      <c r="AD615" s="28"/>
      <c r="AE615" s="28"/>
      <c r="AF615" s="28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13"/>
      <c r="DV615" s="13"/>
      <c r="DW615" s="13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13"/>
      <c r="EI615" s="13"/>
      <c r="EJ615" s="13"/>
      <c r="EK615" s="13"/>
      <c r="EL615" s="13"/>
      <c r="EM615" s="13"/>
      <c r="EN615" s="13"/>
      <c r="EO615" s="13"/>
      <c r="EP615" s="13"/>
      <c r="EQ615" s="13"/>
      <c r="ER615" s="13"/>
      <c r="ES615" s="13"/>
      <c r="ET615" s="13"/>
      <c r="EU615" s="13"/>
      <c r="EV615" s="13"/>
      <c r="EW615" s="20"/>
    </row>
    <row r="616" spans="1:153" s="3" customFormat="1" ht="33" customHeight="1" x14ac:dyDescent="0.4">
      <c r="A616" s="125">
        <v>7597072000326</v>
      </c>
      <c r="B616" s="59" t="s">
        <v>148</v>
      </c>
      <c r="C616" s="59" t="s">
        <v>153</v>
      </c>
      <c r="D6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16" s="119" t="s">
        <v>1127</v>
      </c>
      <c r="F616" s="76" t="s">
        <v>526</v>
      </c>
      <c r="G6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16" s="78">
        <v>32</v>
      </c>
      <c r="J616" s="52">
        <v>5.11111</v>
      </c>
      <c r="K616" s="60">
        <f>Tabla3[[#This Row],[PRECIOS]]-Tabla3[[#This Row],[PRECIOS]]*10%</f>
        <v>4.5999990000000004</v>
      </c>
      <c r="L616" s="101"/>
      <c r="M616" s="61"/>
      <c r="N616" s="55">
        <f>IFERROR(Tabla3[[#This Row],[PRECIOS]]-Tabla3[[#This Row],[PRECIOS]]*Tabla3[[#This Row],[% PRODUCTO]]," ")</f>
        <v>5.11111</v>
      </c>
      <c r="O616" s="61"/>
      <c r="P616" s="55">
        <f>IFERROR(Tabla3[[#This Row],[OCULTAR2]]-Tabla3[[#This Row],[OCULTAR2]]*Tabla3[[#This Row],[% LÍNEA]]," ")</f>
        <v>5.11111</v>
      </c>
      <c r="Q616" s="56">
        <f>IFERROR(Tabla3[[#This Row],[% PRODUCTO]]+Tabla3[[#This Row],[% LÍNEA]]," ")</f>
        <v>0</v>
      </c>
      <c r="R616" s="60">
        <f>Tabla3[[#This Row],[OCULTAR3]]</f>
        <v>5.11111</v>
      </c>
      <c r="S616" s="60">
        <f>Tabla3[[#This Row],[PRECIO SIN %]]-Tabla3[[#This Row],[PRECIO SIN %]]*10%</f>
        <v>4.5999990000000004</v>
      </c>
      <c r="T616" s="80">
        <f>(Tabla3[[#This Row],[PRECIO CON DESCT.]]-(Tabla3[[#This Row],[PRECIO CON DESCT.]]*$T$6))</f>
        <v>2.89799937</v>
      </c>
      <c r="U616" s="96"/>
      <c r="V616" s="94">
        <f>Tabla3[[#This Row],[PRECIO %      en $]]*Tabla3[[#This Row],[PEDIDO ]]</f>
        <v>0</v>
      </c>
      <c r="W616" s="57">
        <f>Tabla3[[#This Row],[PRECIO CON DESCT.]]*Tabla3[[#This Row],[PEDIDO ]]</f>
        <v>0</v>
      </c>
      <c r="X616" s="58">
        <f>Tabla3[[#This Row],[PRECIO SIN %]]*Tabla3[[#This Row],[PEDIDO ]]</f>
        <v>0</v>
      </c>
      <c r="Y616" s="28"/>
      <c r="Z616" s="28"/>
      <c r="AA616" s="28"/>
      <c r="AB616" s="28"/>
      <c r="AC616" s="28"/>
      <c r="AD616" s="28"/>
      <c r="AE616" s="28"/>
      <c r="AF616" s="28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13"/>
      <c r="EI616" s="13"/>
      <c r="EJ616" s="13"/>
      <c r="EK616" s="13"/>
      <c r="EL616" s="13"/>
      <c r="EM616" s="13"/>
      <c r="EN616" s="13"/>
      <c r="EO616" s="13"/>
      <c r="EP616" s="13"/>
      <c r="EQ616" s="13"/>
      <c r="ER616" s="13"/>
      <c r="ES616" s="13"/>
      <c r="ET616" s="13"/>
      <c r="EU616" s="13"/>
      <c r="EV616" s="13"/>
      <c r="EW616" s="20"/>
    </row>
    <row r="617" spans="1:153" s="3" customFormat="1" ht="33" customHeight="1" x14ac:dyDescent="0.4">
      <c r="A617" s="124">
        <v>7703712034679</v>
      </c>
      <c r="B617" s="51" t="s">
        <v>148</v>
      </c>
      <c r="C617" s="51" t="s">
        <v>152</v>
      </c>
      <c r="D6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17" s="118" t="s">
        <v>1128</v>
      </c>
      <c r="F617" s="75" t="s">
        <v>537</v>
      </c>
      <c r="G6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17" s="77">
        <v>287</v>
      </c>
      <c r="J617" s="52">
        <v>5.0444399999999998</v>
      </c>
      <c r="K617" s="53">
        <f>Tabla3[[#This Row],[PRECIOS]]-Tabla3[[#This Row],[PRECIOS]]*10%</f>
        <v>4.5399959999999995</v>
      </c>
      <c r="L617" s="101"/>
      <c r="M617" s="54"/>
      <c r="N617" s="55">
        <f>IFERROR(Tabla3[[#This Row],[PRECIOS]]-Tabla3[[#This Row],[PRECIOS]]*Tabla3[[#This Row],[% PRODUCTO]]," ")</f>
        <v>5.0444399999999998</v>
      </c>
      <c r="O617" s="54"/>
      <c r="P617" s="55">
        <f>IFERROR(Tabla3[[#This Row],[OCULTAR2]]-Tabla3[[#This Row],[OCULTAR2]]*Tabla3[[#This Row],[% LÍNEA]]," ")</f>
        <v>5.0444399999999998</v>
      </c>
      <c r="Q617" s="56">
        <f>IFERROR(Tabla3[[#This Row],[% PRODUCTO]]+Tabla3[[#This Row],[% LÍNEA]]," ")</f>
        <v>0</v>
      </c>
      <c r="R617" s="53">
        <f>Tabla3[[#This Row],[OCULTAR3]]</f>
        <v>5.0444399999999998</v>
      </c>
      <c r="S617" s="53">
        <f>Tabla3[[#This Row],[PRECIO SIN %]]-Tabla3[[#This Row],[PRECIO SIN %]]*10%</f>
        <v>4.5399959999999995</v>
      </c>
      <c r="T617" s="80">
        <f>(Tabla3[[#This Row],[PRECIO CON DESCT.]]-(Tabla3[[#This Row],[PRECIO CON DESCT.]]*$T$6))</f>
        <v>2.8601974799999996</v>
      </c>
      <c r="U617" s="96"/>
      <c r="V617" s="94">
        <f>Tabla3[[#This Row],[PRECIO %      en $]]*Tabla3[[#This Row],[PEDIDO ]]</f>
        <v>0</v>
      </c>
      <c r="W617" s="57">
        <f>Tabla3[[#This Row],[PRECIO CON DESCT.]]*Tabla3[[#This Row],[PEDIDO ]]</f>
        <v>0</v>
      </c>
      <c r="X617" s="58">
        <f>Tabla3[[#This Row],[PRECIO SIN %]]*Tabla3[[#This Row],[PEDIDO ]]</f>
        <v>0</v>
      </c>
      <c r="Y617" s="28"/>
      <c r="Z617" s="28"/>
      <c r="AA617" s="28"/>
      <c r="AB617" s="28"/>
      <c r="AC617" s="28"/>
      <c r="AD617" s="28"/>
      <c r="AE617" s="28"/>
      <c r="AF617" s="28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13"/>
      <c r="DV617" s="13"/>
      <c r="DW617" s="13"/>
      <c r="DX617" s="13"/>
      <c r="DY617" s="13"/>
      <c r="DZ617" s="13"/>
      <c r="EA617" s="13"/>
      <c r="EB617" s="13"/>
      <c r="EC617" s="13"/>
      <c r="ED617" s="13"/>
      <c r="EE617" s="13"/>
      <c r="EF617" s="13"/>
      <c r="EG617" s="13"/>
      <c r="EH617" s="13"/>
      <c r="EI617" s="13"/>
      <c r="EJ617" s="13"/>
      <c r="EK617" s="13"/>
      <c r="EL617" s="13"/>
      <c r="EM617" s="13"/>
      <c r="EN617" s="13"/>
      <c r="EO617" s="13"/>
      <c r="EP617" s="13"/>
      <c r="EQ617" s="13"/>
      <c r="ER617" s="13"/>
      <c r="ES617" s="13"/>
      <c r="ET617" s="13"/>
      <c r="EU617" s="13"/>
      <c r="EV617" s="13"/>
      <c r="EW617" s="20"/>
    </row>
    <row r="618" spans="1:153" s="3" customFormat="1" ht="33" customHeight="1" x14ac:dyDescent="0.4">
      <c r="A618" s="125">
        <v>6942189304309</v>
      </c>
      <c r="B618" s="59" t="s">
        <v>148</v>
      </c>
      <c r="C618" s="59" t="s">
        <v>72</v>
      </c>
      <c r="D6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18" s="119" t="s">
        <v>1129</v>
      </c>
      <c r="F618" s="76" t="s">
        <v>537</v>
      </c>
      <c r="G6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18" s="78">
        <v>7</v>
      </c>
      <c r="J618" s="52">
        <v>4.3333300000000001</v>
      </c>
      <c r="K618" s="60">
        <f>Tabla3[[#This Row],[PRECIOS]]-Tabla3[[#This Row],[PRECIOS]]*10%</f>
        <v>3.8999969999999999</v>
      </c>
      <c r="L618" s="101"/>
      <c r="M618" s="61"/>
      <c r="N618" s="55">
        <f>IFERROR(Tabla3[[#This Row],[PRECIOS]]-Tabla3[[#This Row],[PRECIOS]]*Tabla3[[#This Row],[% PRODUCTO]]," ")</f>
        <v>4.3333300000000001</v>
      </c>
      <c r="O618" s="61"/>
      <c r="P618" s="55">
        <f>IFERROR(Tabla3[[#This Row],[OCULTAR2]]-Tabla3[[#This Row],[OCULTAR2]]*Tabla3[[#This Row],[% LÍNEA]]," ")</f>
        <v>4.3333300000000001</v>
      </c>
      <c r="Q618" s="56">
        <f>IFERROR(Tabla3[[#This Row],[% PRODUCTO]]+Tabla3[[#This Row],[% LÍNEA]]," ")</f>
        <v>0</v>
      </c>
      <c r="R618" s="60">
        <f>Tabla3[[#This Row],[OCULTAR3]]</f>
        <v>4.3333300000000001</v>
      </c>
      <c r="S618" s="60">
        <f>Tabla3[[#This Row],[PRECIO SIN %]]-Tabla3[[#This Row],[PRECIO SIN %]]*10%</f>
        <v>3.8999969999999999</v>
      </c>
      <c r="T618" s="80">
        <f>(Tabla3[[#This Row],[PRECIO CON DESCT.]]-(Tabla3[[#This Row],[PRECIO CON DESCT.]]*$T$6))</f>
        <v>2.4569981099999998</v>
      </c>
      <c r="U618" s="96"/>
      <c r="V618" s="94">
        <f>Tabla3[[#This Row],[PRECIO %      en $]]*Tabla3[[#This Row],[PEDIDO ]]</f>
        <v>0</v>
      </c>
      <c r="W618" s="57">
        <f>Tabla3[[#This Row],[PRECIO CON DESCT.]]*Tabla3[[#This Row],[PEDIDO ]]</f>
        <v>0</v>
      </c>
      <c r="X618" s="58">
        <f>Tabla3[[#This Row],[PRECIO SIN %]]*Tabla3[[#This Row],[PEDIDO ]]</f>
        <v>0</v>
      </c>
      <c r="Y618" s="28"/>
      <c r="Z618" s="28"/>
      <c r="AA618" s="28"/>
      <c r="AB618" s="28"/>
      <c r="AC618" s="28"/>
      <c r="AD618" s="28"/>
      <c r="AE618" s="28"/>
      <c r="AF618" s="28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13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20"/>
    </row>
    <row r="619" spans="1:153" s="3" customFormat="1" ht="33" customHeight="1" x14ac:dyDescent="0.4">
      <c r="A619" s="124">
        <v>7592074004853</v>
      </c>
      <c r="B619" s="51" t="s">
        <v>148</v>
      </c>
      <c r="C619" s="51" t="s">
        <v>192</v>
      </c>
      <c r="D6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19" s="118" t="s">
        <v>1130</v>
      </c>
      <c r="F619" s="75" t="s">
        <v>537</v>
      </c>
      <c r="G6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19" s="77">
        <v>51</v>
      </c>
      <c r="J619" s="52">
        <v>3.38889</v>
      </c>
      <c r="K619" s="53">
        <f>Tabla3[[#This Row],[PRECIOS]]-Tabla3[[#This Row],[PRECIOS]]*10%</f>
        <v>3.050001</v>
      </c>
      <c r="L619" s="101"/>
      <c r="M619" s="54"/>
      <c r="N619" s="55">
        <f>IFERROR(Tabla3[[#This Row],[PRECIOS]]-Tabla3[[#This Row],[PRECIOS]]*Tabla3[[#This Row],[% PRODUCTO]]," ")</f>
        <v>3.38889</v>
      </c>
      <c r="O619" s="54"/>
      <c r="P619" s="55">
        <f>IFERROR(Tabla3[[#This Row],[OCULTAR2]]-Tabla3[[#This Row],[OCULTAR2]]*Tabla3[[#This Row],[% LÍNEA]]," ")</f>
        <v>3.38889</v>
      </c>
      <c r="Q619" s="56">
        <f>IFERROR(Tabla3[[#This Row],[% PRODUCTO]]+Tabla3[[#This Row],[% LÍNEA]]," ")</f>
        <v>0</v>
      </c>
      <c r="R619" s="53">
        <f>Tabla3[[#This Row],[OCULTAR3]]</f>
        <v>3.38889</v>
      </c>
      <c r="S619" s="53">
        <f>Tabla3[[#This Row],[PRECIO SIN %]]-Tabla3[[#This Row],[PRECIO SIN %]]*10%</f>
        <v>3.050001</v>
      </c>
      <c r="T619" s="80">
        <f>(Tabla3[[#This Row],[PRECIO CON DESCT.]]-(Tabla3[[#This Row],[PRECIO CON DESCT.]]*$T$6))</f>
        <v>1.9215006299999999</v>
      </c>
      <c r="U619" s="96"/>
      <c r="V619" s="94">
        <f>Tabla3[[#This Row],[PRECIO %      en $]]*Tabla3[[#This Row],[PEDIDO ]]</f>
        <v>0</v>
      </c>
      <c r="W619" s="57">
        <f>Tabla3[[#This Row],[PRECIO CON DESCT.]]*Tabla3[[#This Row],[PEDIDO ]]</f>
        <v>0</v>
      </c>
      <c r="X619" s="58">
        <f>Tabla3[[#This Row],[PRECIO SIN %]]*Tabla3[[#This Row],[PEDIDO ]]</f>
        <v>0</v>
      </c>
      <c r="Y619" s="28"/>
      <c r="Z619" s="28"/>
      <c r="AA619" s="28"/>
      <c r="AB619" s="28"/>
      <c r="AC619" s="28"/>
      <c r="AD619" s="28"/>
      <c r="AE619" s="28"/>
      <c r="AF619" s="28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20"/>
    </row>
    <row r="620" spans="1:153" s="3" customFormat="1" ht="33" customHeight="1" x14ac:dyDescent="0.4">
      <c r="A620" s="125">
        <v>7592349911244</v>
      </c>
      <c r="B620" s="59" t="s">
        <v>148</v>
      </c>
      <c r="C620" s="59" t="s">
        <v>155</v>
      </c>
      <c r="D6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620" s="119" t="s">
        <v>1131</v>
      </c>
      <c r="F620" s="76" t="s">
        <v>537</v>
      </c>
      <c r="G6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20" s="78">
        <v>147</v>
      </c>
      <c r="J620" s="52">
        <v>5.88889</v>
      </c>
      <c r="K620" s="60">
        <f>Tabla3[[#This Row],[PRECIOS]]-Tabla3[[#This Row],[PRECIOS]]*10%</f>
        <v>5.300001</v>
      </c>
      <c r="L620" s="101"/>
      <c r="M620" s="61"/>
      <c r="N620" s="55">
        <f>IFERROR(Tabla3[[#This Row],[PRECIOS]]-Tabla3[[#This Row],[PRECIOS]]*Tabla3[[#This Row],[% PRODUCTO]]," ")</f>
        <v>5.88889</v>
      </c>
      <c r="O620" s="61"/>
      <c r="P620" s="55">
        <f>IFERROR(Tabla3[[#This Row],[OCULTAR2]]-Tabla3[[#This Row],[OCULTAR2]]*Tabla3[[#This Row],[% LÍNEA]]," ")</f>
        <v>5.88889</v>
      </c>
      <c r="Q620" s="56">
        <f>IFERROR(Tabla3[[#This Row],[% PRODUCTO]]+Tabla3[[#This Row],[% LÍNEA]]," ")</f>
        <v>0</v>
      </c>
      <c r="R620" s="60">
        <f>Tabla3[[#This Row],[OCULTAR3]]</f>
        <v>5.88889</v>
      </c>
      <c r="S620" s="60">
        <f>Tabla3[[#This Row],[PRECIO SIN %]]-Tabla3[[#This Row],[PRECIO SIN %]]*10%</f>
        <v>5.300001</v>
      </c>
      <c r="T620" s="80">
        <f>(Tabla3[[#This Row],[PRECIO CON DESCT.]]-(Tabla3[[#This Row],[PRECIO CON DESCT.]]*$T$6))</f>
        <v>3.3390006300000001</v>
      </c>
      <c r="U620" s="96"/>
      <c r="V620" s="94">
        <f>Tabla3[[#This Row],[PRECIO %      en $]]*Tabla3[[#This Row],[PEDIDO ]]</f>
        <v>0</v>
      </c>
      <c r="W620" s="57">
        <f>Tabla3[[#This Row],[PRECIO CON DESCT.]]*Tabla3[[#This Row],[PEDIDO ]]</f>
        <v>0</v>
      </c>
      <c r="X620" s="58">
        <f>Tabla3[[#This Row],[PRECIO SIN %]]*Tabla3[[#This Row],[PEDIDO ]]</f>
        <v>0</v>
      </c>
      <c r="Y620" s="28"/>
      <c r="Z620" s="28"/>
      <c r="AA620" s="28"/>
      <c r="AB620" s="28"/>
      <c r="AC620" s="28"/>
      <c r="AD620" s="28"/>
      <c r="AE620" s="28"/>
      <c r="AF620" s="28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13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20"/>
    </row>
    <row r="621" spans="1:153" s="3" customFormat="1" ht="33" customHeight="1" x14ac:dyDescent="0.4">
      <c r="A621" s="124">
        <v>7707355057873</v>
      </c>
      <c r="B621" s="51" t="s">
        <v>148</v>
      </c>
      <c r="C621" s="51" t="s">
        <v>98</v>
      </c>
      <c r="D6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21" s="118" t="s">
        <v>1132</v>
      </c>
      <c r="F621" s="75" t="s">
        <v>537</v>
      </c>
      <c r="G6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21" s="77">
        <v>145</v>
      </c>
      <c r="J621" s="52">
        <v>10</v>
      </c>
      <c r="K621" s="53">
        <f>Tabla3[[#This Row],[PRECIOS]]-Tabla3[[#This Row],[PRECIOS]]*10%</f>
        <v>9</v>
      </c>
      <c r="L621" s="101"/>
      <c r="M621" s="54"/>
      <c r="N621" s="55">
        <f>IFERROR(Tabla3[[#This Row],[PRECIOS]]-Tabla3[[#This Row],[PRECIOS]]*Tabla3[[#This Row],[% PRODUCTO]]," ")</f>
        <v>10</v>
      </c>
      <c r="O621" s="54"/>
      <c r="P621" s="55">
        <f>IFERROR(Tabla3[[#This Row],[OCULTAR2]]-Tabla3[[#This Row],[OCULTAR2]]*Tabla3[[#This Row],[% LÍNEA]]," ")</f>
        <v>10</v>
      </c>
      <c r="Q621" s="56">
        <f>IFERROR(Tabla3[[#This Row],[% PRODUCTO]]+Tabla3[[#This Row],[% LÍNEA]]," ")</f>
        <v>0</v>
      </c>
      <c r="R621" s="53">
        <f>Tabla3[[#This Row],[OCULTAR3]]</f>
        <v>10</v>
      </c>
      <c r="S621" s="53">
        <f>Tabla3[[#This Row],[PRECIO SIN %]]-Tabla3[[#This Row],[PRECIO SIN %]]*10%</f>
        <v>9</v>
      </c>
      <c r="T621" s="80">
        <f>(Tabla3[[#This Row],[PRECIO CON DESCT.]]-(Tabla3[[#This Row],[PRECIO CON DESCT.]]*$T$6))</f>
        <v>5.67</v>
      </c>
      <c r="U621" s="96"/>
      <c r="V621" s="94">
        <f>Tabla3[[#This Row],[PRECIO %      en $]]*Tabla3[[#This Row],[PEDIDO ]]</f>
        <v>0</v>
      </c>
      <c r="W621" s="57">
        <f>Tabla3[[#This Row],[PRECIO CON DESCT.]]*Tabla3[[#This Row],[PEDIDO ]]</f>
        <v>0</v>
      </c>
      <c r="X621" s="58">
        <f>Tabla3[[#This Row],[PRECIO SIN %]]*Tabla3[[#This Row],[PEDIDO ]]</f>
        <v>0</v>
      </c>
      <c r="Y621" s="28"/>
      <c r="Z621" s="28"/>
      <c r="AA621" s="28"/>
      <c r="AB621" s="28"/>
      <c r="AC621" s="28"/>
      <c r="AD621" s="28"/>
      <c r="AE621" s="28"/>
      <c r="AF621" s="28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13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20"/>
    </row>
    <row r="622" spans="1:153" s="3" customFormat="1" ht="33" customHeight="1" x14ac:dyDescent="0.4">
      <c r="A622" s="125">
        <v>7709947559789</v>
      </c>
      <c r="B622" s="59" t="s">
        <v>148</v>
      </c>
      <c r="C622" s="59" t="s">
        <v>99</v>
      </c>
      <c r="D6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22" s="119" t="s">
        <v>1133</v>
      </c>
      <c r="F622" s="76" t="s">
        <v>537</v>
      </c>
      <c r="G6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22" s="78">
        <v>14</v>
      </c>
      <c r="J622" s="52">
        <v>6.0777799999999997</v>
      </c>
      <c r="K622" s="60">
        <f>Tabla3[[#This Row],[PRECIOS]]-Tabla3[[#This Row],[PRECIOS]]*10%</f>
        <v>5.470002</v>
      </c>
      <c r="L622" s="101"/>
      <c r="M622" s="61"/>
      <c r="N622" s="55">
        <f>IFERROR(Tabla3[[#This Row],[PRECIOS]]-Tabla3[[#This Row],[PRECIOS]]*Tabla3[[#This Row],[% PRODUCTO]]," ")</f>
        <v>6.0777799999999997</v>
      </c>
      <c r="O622" s="61"/>
      <c r="P622" s="55">
        <f>IFERROR(Tabla3[[#This Row],[OCULTAR2]]-Tabla3[[#This Row],[OCULTAR2]]*Tabla3[[#This Row],[% LÍNEA]]," ")</f>
        <v>6.0777799999999997</v>
      </c>
      <c r="Q622" s="56">
        <f>IFERROR(Tabla3[[#This Row],[% PRODUCTO]]+Tabla3[[#This Row],[% LÍNEA]]," ")</f>
        <v>0</v>
      </c>
      <c r="R622" s="60">
        <f>Tabla3[[#This Row],[OCULTAR3]]</f>
        <v>6.0777799999999997</v>
      </c>
      <c r="S622" s="60">
        <f>Tabla3[[#This Row],[PRECIO SIN %]]-Tabla3[[#This Row],[PRECIO SIN %]]*10%</f>
        <v>5.470002</v>
      </c>
      <c r="T622" s="80">
        <f>(Tabla3[[#This Row],[PRECIO CON DESCT.]]-(Tabla3[[#This Row],[PRECIO CON DESCT.]]*$T$6))</f>
        <v>3.4461012599999998</v>
      </c>
      <c r="U622" s="96"/>
      <c r="V622" s="94">
        <f>Tabla3[[#This Row],[PRECIO %      en $]]*Tabla3[[#This Row],[PEDIDO ]]</f>
        <v>0</v>
      </c>
      <c r="W622" s="57">
        <f>Tabla3[[#This Row],[PRECIO CON DESCT.]]*Tabla3[[#This Row],[PEDIDO ]]</f>
        <v>0</v>
      </c>
      <c r="X622" s="58">
        <f>Tabla3[[#This Row],[PRECIO SIN %]]*Tabla3[[#This Row],[PEDIDO ]]</f>
        <v>0</v>
      </c>
      <c r="Y622" s="28"/>
      <c r="Z622" s="28"/>
      <c r="AA622" s="28"/>
      <c r="AB622" s="28"/>
      <c r="AC622" s="28"/>
      <c r="AD622" s="28"/>
      <c r="AE622" s="28"/>
      <c r="AF622" s="28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13"/>
      <c r="DV622" s="13"/>
      <c r="DW622" s="13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13"/>
      <c r="EI622" s="13"/>
      <c r="EJ622" s="13"/>
      <c r="EK622" s="13"/>
      <c r="EL622" s="13"/>
      <c r="EM622" s="13"/>
      <c r="EN622" s="13"/>
      <c r="EO622" s="13"/>
      <c r="EP622" s="13"/>
      <c r="EQ622" s="13"/>
      <c r="ER622" s="13"/>
      <c r="ES622" s="13"/>
      <c r="ET622" s="13"/>
      <c r="EU622" s="13"/>
      <c r="EV622" s="13"/>
      <c r="EW622" s="20"/>
    </row>
    <row r="623" spans="1:153" s="3" customFormat="1" ht="33" customHeight="1" x14ac:dyDescent="0.4">
      <c r="A623" s="124">
        <v>7709947559789</v>
      </c>
      <c r="B623" s="51" t="s">
        <v>148</v>
      </c>
      <c r="C623" s="51" t="s">
        <v>99</v>
      </c>
      <c r="D6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23" s="118" t="s">
        <v>1133</v>
      </c>
      <c r="F623" s="75" t="s">
        <v>537</v>
      </c>
      <c r="G6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23" s="77">
        <v>150</v>
      </c>
      <c r="J623" s="52">
        <v>3.5555599999999998</v>
      </c>
      <c r="K623" s="53">
        <f>Tabla3[[#This Row],[PRECIOS]]-Tabla3[[#This Row],[PRECIOS]]*10%</f>
        <v>3.2000039999999998</v>
      </c>
      <c r="L623" s="101"/>
      <c r="M623" s="54"/>
      <c r="N623" s="55">
        <f>IFERROR(Tabla3[[#This Row],[PRECIOS]]-Tabla3[[#This Row],[PRECIOS]]*Tabla3[[#This Row],[% PRODUCTO]]," ")</f>
        <v>3.5555599999999998</v>
      </c>
      <c r="O623" s="54"/>
      <c r="P623" s="55">
        <f>IFERROR(Tabla3[[#This Row],[OCULTAR2]]-Tabla3[[#This Row],[OCULTAR2]]*Tabla3[[#This Row],[% LÍNEA]]," ")</f>
        <v>3.5555599999999998</v>
      </c>
      <c r="Q623" s="56">
        <f>IFERROR(Tabla3[[#This Row],[% PRODUCTO]]+Tabla3[[#This Row],[% LÍNEA]]," ")</f>
        <v>0</v>
      </c>
      <c r="R623" s="53">
        <f>Tabla3[[#This Row],[OCULTAR3]]</f>
        <v>3.5555599999999998</v>
      </c>
      <c r="S623" s="53">
        <f>Tabla3[[#This Row],[PRECIO SIN %]]-Tabla3[[#This Row],[PRECIO SIN %]]*10%</f>
        <v>3.2000039999999998</v>
      </c>
      <c r="T623" s="80">
        <f>(Tabla3[[#This Row],[PRECIO CON DESCT.]]-(Tabla3[[#This Row],[PRECIO CON DESCT.]]*$T$6))</f>
        <v>2.0160025199999998</v>
      </c>
      <c r="U623" s="96"/>
      <c r="V623" s="94">
        <f>Tabla3[[#This Row],[PRECIO %      en $]]*Tabla3[[#This Row],[PEDIDO ]]</f>
        <v>0</v>
      </c>
      <c r="W623" s="57">
        <f>Tabla3[[#This Row],[PRECIO CON DESCT.]]*Tabla3[[#This Row],[PEDIDO ]]</f>
        <v>0</v>
      </c>
      <c r="X623" s="58">
        <f>Tabla3[[#This Row],[PRECIO SIN %]]*Tabla3[[#This Row],[PEDIDO ]]</f>
        <v>0</v>
      </c>
      <c r="Y623" s="28"/>
      <c r="Z623" s="28"/>
      <c r="AA623" s="28"/>
      <c r="AB623" s="28"/>
      <c r="AC623" s="28"/>
      <c r="AD623" s="28"/>
      <c r="AE623" s="28"/>
      <c r="AF623" s="28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13"/>
      <c r="EI623" s="13"/>
      <c r="EJ623" s="13"/>
      <c r="EK623" s="13"/>
      <c r="EL623" s="13"/>
      <c r="EM623" s="13"/>
      <c r="EN623" s="13"/>
      <c r="EO623" s="13"/>
      <c r="EP623" s="13"/>
      <c r="EQ623" s="13"/>
      <c r="ER623" s="13"/>
      <c r="ES623" s="13"/>
      <c r="ET623" s="13"/>
      <c r="EU623" s="13"/>
      <c r="EV623" s="13"/>
      <c r="EW623" s="20"/>
    </row>
    <row r="624" spans="1:153" s="3" customFormat="1" ht="33" customHeight="1" x14ac:dyDescent="0.4">
      <c r="A624" s="125">
        <v>7592616584119</v>
      </c>
      <c r="B624" s="59" t="s">
        <v>148</v>
      </c>
      <c r="C624" s="59" t="s">
        <v>161</v>
      </c>
      <c r="D6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624" s="119" t="s">
        <v>1134</v>
      </c>
      <c r="F624" s="76" t="s">
        <v>537</v>
      </c>
      <c r="G6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624" s="78">
        <v>1</v>
      </c>
      <c r="J624" s="52">
        <v>2.74444</v>
      </c>
      <c r="K624" s="60">
        <f>Tabla3[[#This Row],[PRECIOS]]-Tabla3[[#This Row],[PRECIOS]]*10%</f>
        <v>2.4699960000000001</v>
      </c>
      <c r="L624" s="101" t="s">
        <v>5327</v>
      </c>
      <c r="M624" s="61"/>
      <c r="N624" s="55">
        <f>IFERROR(Tabla3[[#This Row],[PRECIOS]]-Tabla3[[#This Row],[PRECIOS]]*Tabla3[[#This Row],[% PRODUCTO]]," ")</f>
        <v>2.74444</v>
      </c>
      <c r="O624" s="61"/>
      <c r="P624" s="55">
        <f>IFERROR(Tabla3[[#This Row],[OCULTAR2]]-Tabla3[[#This Row],[OCULTAR2]]*Tabla3[[#This Row],[% LÍNEA]]," ")</f>
        <v>2.74444</v>
      </c>
      <c r="Q624" s="56">
        <f>IFERROR(Tabla3[[#This Row],[% PRODUCTO]]+Tabla3[[#This Row],[% LÍNEA]]," ")</f>
        <v>0</v>
      </c>
      <c r="R624" s="60">
        <f>Tabla3[[#This Row],[OCULTAR3]]</f>
        <v>2.74444</v>
      </c>
      <c r="S624" s="60">
        <f>Tabla3[[#This Row],[PRECIO SIN %]]-Tabla3[[#This Row],[PRECIO SIN %]]*10%</f>
        <v>2.4699960000000001</v>
      </c>
      <c r="T624" s="80">
        <f>(Tabla3[[#This Row],[PRECIO CON DESCT.]]-(Tabla3[[#This Row],[PRECIO CON DESCT.]]*$T$6))</f>
        <v>1.55609748</v>
      </c>
      <c r="U624" s="96"/>
      <c r="V624" s="94">
        <f>Tabla3[[#This Row],[PRECIO %      en $]]*Tabla3[[#This Row],[PEDIDO ]]</f>
        <v>0</v>
      </c>
      <c r="W624" s="57">
        <f>Tabla3[[#This Row],[PRECIO CON DESCT.]]*Tabla3[[#This Row],[PEDIDO ]]</f>
        <v>0</v>
      </c>
      <c r="X624" s="58">
        <f>Tabla3[[#This Row],[PRECIO SIN %]]*Tabla3[[#This Row],[PEDIDO ]]</f>
        <v>0</v>
      </c>
      <c r="Y624" s="28"/>
      <c r="Z624" s="28"/>
      <c r="AA624" s="28"/>
      <c r="AB624" s="28"/>
      <c r="AC624" s="28"/>
      <c r="AD624" s="28"/>
      <c r="AE624" s="28"/>
      <c r="AF624" s="28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13"/>
      <c r="DV624" s="13"/>
      <c r="DW624" s="13"/>
      <c r="DX624" s="13"/>
      <c r="DY624" s="13"/>
      <c r="DZ624" s="13"/>
      <c r="EA624" s="13"/>
      <c r="EB624" s="13"/>
      <c r="EC624" s="13"/>
      <c r="ED624" s="13"/>
      <c r="EE624" s="13"/>
      <c r="EF624" s="13"/>
      <c r="EG624" s="13"/>
      <c r="EH624" s="13"/>
      <c r="EI624" s="13"/>
      <c r="EJ624" s="13"/>
      <c r="EK624" s="13"/>
      <c r="EL624" s="13"/>
      <c r="EM624" s="13"/>
      <c r="EN624" s="13"/>
      <c r="EO624" s="13"/>
      <c r="EP624" s="13"/>
      <c r="EQ624" s="13"/>
      <c r="ER624" s="13"/>
      <c r="ES624" s="13"/>
      <c r="ET624" s="13"/>
      <c r="EU624" s="13"/>
      <c r="EV624" s="13"/>
      <c r="EW624" s="20"/>
    </row>
    <row r="625" spans="1:153" s="3" customFormat="1" ht="33" customHeight="1" x14ac:dyDescent="0.4">
      <c r="A625" s="124">
        <v>7599910793582</v>
      </c>
      <c r="B625" s="51" t="s">
        <v>148</v>
      </c>
      <c r="C625" s="51" t="s">
        <v>151</v>
      </c>
      <c r="D6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25" s="118" t="s">
        <v>1135</v>
      </c>
      <c r="F625" s="75" t="s">
        <v>537</v>
      </c>
      <c r="G6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25" s="77">
        <v>134</v>
      </c>
      <c r="J625" s="52">
        <v>4.3222199999999997</v>
      </c>
      <c r="K625" s="53">
        <f>Tabla3[[#This Row],[PRECIOS]]-Tabla3[[#This Row],[PRECIOS]]*10%</f>
        <v>3.8899979999999998</v>
      </c>
      <c r="L625" s="101"/>
      <c r="M625" s="54"/>
      <c r="N625" s="55">
        <f>IFERROR(Tabla3[[#This Row],[PRECIOS]]-Tabla3[[#This Row],[PRECIOS]]*Tabla3[[#This Row],[% PRODUCTO]]," ")</f>
        <v>4.3222199999999997</v>
      </c>
      <c r="O625" s="54"/>
      <c r="P625" s="55">
        <f>IFERROR(Tabla3[[#This Row],[OCULTAR2]]-Tabla3[[#This Row],[OCULTAR2]]*Tabla3[[#This Row],[% LÍNEA]]," ")</f>
        <v>4.3222199999999997</v>
      </c>
      <c r="Q625" s="56">
        <f>IFERROR(Tabla3[[#This Row],[% PRODUCTO]]+Tabla3[[#This Row],[% LÍNEA]]," ")</f>
        <v>0</v>
      </c>
      <c r="R625" s="53">
        <f>Tabla3[[#This Row],[OCULTAR3]]</f>
        <v>4.3222199999999997</v>
      </c>
      <c r="S625" s="53">
        <f>Tabla3[[#This Row],[PRECIO SIN %]]-Tabla3[[#This Row],[PRECIO SIN %]]*10%</f>
        <v>3.8899979999999998</v>
      </c>
      <c r="T625" s="80">
        <f>(Tabla3[[#This Row],[PRECIO CON DESCT.]]-(Tabla3[[#This Row],[PRECIO CON DESCT.]]*$T$6))</f>
        <v>2.45069874</v>
      </c>
      <c r="U625" s="96"/>
      <c r="V625" s="94">
        <f>Tabla3[[#This Row],[PRECIO %      en $]]*Tabla3[[#This Row],[PEDIDO ]]</f>
        <v>0</v>
      </c>
      <c r="W625" s="57">
        <f>Tabla3[[#This Row],[PRECIO CON DESCT.]]*Tabla3[[#This Row],[PEDIDO ]]</f>
        <v>0</v>
      </c>
      <c r="X625" s="58">
        <f>Tabla3[[#This Row],[PRECIO SIN %]]*Tabla3[[#This Row],[PEDIDO ]]</f>
        <v>0</v>
      </c>
      <c r="Y625" s="28"/>
      <c r="Z625" s="28"/>
      <c r="AA625" s="28"/>
      <c r="AB625" s="28"/>
      <c r="AC625" s="28"/>
      <c r="AD625" s="28"/>
      <c r="AE625" s="28"/>
      <c r="AF625" s="28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13"/>
      <c r="DV625" s="13"/>
      <c r="DW625" s="13"/>
      <c r="DX625" s="13"/>
      <c r="DY625" s="13"/>
      <c r="DZ625" s="13"/>
      <c r="EA625" s="13"/>
      <c r="EB625" s="13"/>
      <c r="EC625" s="13"/>
      <c r="ED625" s="13"/>
      <c r="EE625" s="13"/>
      <c r="EF625" s="13"/>
      <c r="EG625" s="13"/>
      <c r="EH625" s="13"/>
      <c r="EI625" s="13"/>
      <c r="EJ625" s="13"/>
      <c r="EK625" s="13"/>
      <c r="EL625" s="13"/>
      <c r="EM625" s="13"/>
      <c r="EN625" s="13"/>
      <c r="EO625" s="13"/>
      <c r="EP625" s="13"/>
      <c r="EQ625" s="13"/>
      <c r="ER625" s="13"/>
      <c r="ES625" s="13"/>
      <c r="ET625" s="13"/>
      <c r="EU625" s="13"/>
      <c r="EV625" s="13"/>
      <c r="EW625" s="20"/>
    </row>
    <row r="626" spans="1:153" s="3" customFormat="1" ht="33" customHeight="1" x14ac:dyDescent="0.4">
      <c r="A626" s="125">
        <v>8904464205075</v>
      </c>
      <c r="B626" s="59" t="s">
        <v>148</v>
      </c>
      <c r="C626" s="59" t="s">
        <v>120</v>
      </c>
      <c r="D6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26" s="119" t="s">
        <v>1136</v>
      </c>
      <c r="F626" s="76" t="s">
        <v>537</v>
      </c>
      <c r="G6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26" s="78">
        <v>601</v>
      </c>
      <c r="J626" s="52">
        <v>2.2222200000000001</v>
      </c>
      <c r="K626" s="60">
        <f>Tabla3[[#This Row],[PRECIOS]]-Tabla3[[#This Row],[PRECIOS]]*10%</f>
        <v>1.9999980000000002</v>
      </c>
      <c r="L626" s="101"/>
      <c r="M626" s="61"/>
      <c r="N626" s="55">
        <f>IFERROR(Tabla3[[#This Row],[PRECIOS]]-Tabla3[[#This Row],[PRECIOS]]*Tabla3[[#This Row],[% PRODUCTO]]," ")</f>
        <v>2.2222200000000001</v>
      </c>
      <c r="O626" s="61"/>
      <c r="P626" s="55">
        <f>IFERROR(Tabla3[[#This Row],[OCULTAR2]]-Tabla3[[#This Row],[OCULTAR2]]*Tabla3[[#This Row],[% LÍNEA]]," ")</f>
        <v>2.2222200000000001</v>
      </c>
      <c r="Q626" s="56">
        <f>IFERROR(Tabla3[[#This Row],[% PRODUCTO]]+Tabla3[[#This Row],[% LÍNEA]]," ")</f>
        <v>0</v>
      </c>
      <c r="R626" s="60">
        <f>Tabla3[[#This Row],[OCULTAR3]]</f>
        <v>2.2222200000000001</v>
      </c>
      <c r="S626" s="60">
        <f>Tabla3[[#This Row],[PRECIO SIN %]]-Tabla3[[#This Row],[PRECIO SIN %]]*10%</f>
        <v>1.9999980000000002</v>
      </c>
      <c r="T626" s="80">
        <f>(Tabla3[[#This Row],[PRECIO CON DESCT.]]-(Tabla3[[#This Row],[PRECIO CON DESCT.]]*$T$6))</f>
        <v>1.2599987400000001</v>
      </c>
      <c r="U626" s="96"/>
      <c r="V626" s="94">
        <f>Tabla3[[#This Row],[PRECIO %      en $]]*Tabla3[[#This Row],[PEDIDO ]]</f>
        <v>0</v>
      </c>
      <c r="W626" s="57">
        <f>Tabla3[[#This Row],[PRECIO CON DESCT.]]*Tabla3[[#This Row],[PEDIDO ]]</f>
        <v>0</v>
      </c>
      <c r="X626" s="58">
        <f>Tabla3[[#This Row],[PRECIO SIN %]]*Tabla3[[#This Row],[PEDIDO ]]</f>
        <v>0</v>
      </c>
      <c r="Y626" s="28"/>
      <c r="Z626" s="28"/>
      <c r="AA626" s="28"/>
      <c r="AB626" s="28"/>
      <c r="AC626" s="28"/>
      <c r="AD626" s="28"/>
      <c r="AE626" s="28"/>
      <c r="AF626" s="28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  <c r="DL626" s="13"/>
      <c r="DM626" s="13"/>
      <c r="DN626" s="13"/>
      <c r="DO626" s="13"/>
      <c r="DP626" s="13"/>
      <c r="DQ626" s="13"/>
      <c r="DR626" s="13"/>
      <c r="DS626" s="13"/>
      <c r="DT626" s="13"/>
      <c r="DU626" s="13"/>
      <c r="DV626" s="13"/>
      <c r="DW626" s="13"/>
      <c r="DX626" s="13"/>
      <c r="DY626" s="13"/>
      <c r="DZ626" s="13"/>
      <c r="EA626" s="13"/>
      <c r="EB626" s="13"/>
      <c r="EC626" s="13"/>
      <c r="ED626" s="13"/>
      <c r="EE626" s="13"/>
      <c r="EF626" s="13"/>
      <c r="EG626" s="13"/>
      <c r="EH626" s="13"/>
      <c r="EI626" s="13"/>
      <c r="EJ626" s="13"/>
      <c r="EK626" s="13"/>
      <c r="EL626" s="13"/>
      <c r="EM626" s="13"/>
      <c r="EN626" s="13"/>
      <c r="EO626" s="13"/>
      <c r="EP626" s="13"/>
      <c r="EQ626" s="13"/>
      <c r="ER626" s="13"/>
      <c r="ES626" s="13"/>
      <c r="ET626" s="13"/>
      <c r="EU626" s="13"/>
      <c r="EV626" s="13"/>
      <c r="EW626" s="20"/>
    </row>
    <row r="627" spans="1:153" s="3" customFormat="1" ht="33" customHeight="1" x14ac:dyDescent="0.4">
      <c r="A627" s="124">
        <v>8906130230558</v>
      </c>
      <c r="B627" s="51" t="s">
        <v>148</v>
      </c>
      <c r="C627" s="51" t="s">
        <v>106</v>
      </c>
      <c r="D6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27" s="118" t="s">
        <v>1137</v>
      </c>
      <c r="F627" s="75" t="s">
        <v>537</v>
      </c>
      <c r="G6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27" s="77">
        <v>25</v>
      </c>
      <c r="J627" s="52">
        <v>2.88889</v>
      </c>
      <c r="K627" s="53">
        <f>Tabla3[[#This Row],[PRECIOS]]-Tabla3[[#This Row],[PRECIOS]]*10%</f>
        <v>2.6000009999999998</v>
      </c>
      <c r="L627" s="101"/>
      <c r="M627" s="54"/>
      <c r="N627" s="55">
        <f>IFERROR(Tabla3[[#This Row],[PRECIOS]]-Tabla3[[#This Row],[PRECIOS]]*Tabla3[[#This Row],[% PRODUCTO]]," ")</f>
        <v>2.88889</v>
      </c>
      <c r="O627" s="54"/>
      <c r="P627" s="55">
        <f>IFERROR(Tabla3[[#This Row],[OCULTAR2]]-Tabla3[[#This Row],[OCULTAR2]]*Tabla3[[#This Row],[% LÍNEA]]," ")</f>
        <v>2.88889</v>
      </c>
      <c r="Q627" s="56">
        <f>IFERROR(Tabla3[[#This Row],[% PRODUCTO]]+Tabla3[[#This Row],[% LÍNEA]]," ")</f>
        <v>0</v>
      </c>
      <c r="R627" s="53">
        <f>Tabla3[[#This Row],[OCULTAR3]]</f>
        <v>2.88889</v>
      </c>
      <c r="S627" s="53">
        <f>Tabla3[[#This Row],[PRECIO SIN %]]-Tabla3[[#This Row],[PRECIO SIN %]]*10%</f>
        <v>2.6000009999999998</v>
      </c>
      <c r="T627" s="80">
        <f>(Tabla3[[#This Row],[PRECIO CON DESCT.]]-(Tabla3[[#This Row],[PRECIO CON DESCT.]]*$T$6))</f>
        <v>1.6380006299999998</v>
      </c>
      <c r="U627" s="96"/>
      <c r="V627" s="94">
        <f>Tabla3[[#This Row],[PRECIO %      en $]]*Tabla3[[#This Row],[PEDIDO ]]</f>
        <v>0</v>
      </c>
      <c r="W627" s="57">
        <f>Tabla3[[#This Row],[PRECIO CON DESCT.]]*Tabla3[[#This Row],[PEDIDO ]]</f>
        <v>0</v>
      </c>
      <c r="X627" s="58">
        <f>Tabla3[[#This Row],[PRECIO SIN %]]*Tabla3[[#This Row],[PEDIDO ]]</f>
        <v>0</v>
      </c>
      <c r="Y627" s="28"/>
      <c r="Z627" s="28"/>
      <c r="AA627" s="28"/>
      <c r="AB627" s="28"/>
      <c r="AC627" s="28"/>
      <c r="AD627" s="28"/>
      <c r="AE627" s="28"/>
      <c r="AF627" s="28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13"/>
      <c r="DV627" s="13"/>
      <c r="DW627" s="13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13"/>
      <c r="EI627" s="13"/>
      <c r="EJ627" s="13"/>
      <c r="EK627" s="13"/>
      <c r="EL627" s="13"/>
      <c r="EM627" s="13"/>
      <c r="EN627" s="13"/>
      <c r="EO627" s="13"/>
      <c r="EP627" s="13"/>
      <c r="EQ627" s="13"/>
      <c r="ER627" s="13"/>
      <c r="ES627" s="13"/>
      <c r="ET627" s="13"/>
      <c r="EU627" s="13"/>
      <c r="EV627" s="13"/>
      <c r="EW627" s="20"/>
    </row>
    <row r="628" spans="1:153" s="3" customFormat="1" ht="33" customHeight="1" x14ac:dyDescent="0.4">
      <c r="A628" s="125">
        <v>7592616584027</v>
      </c>
      <c r="B628" s="59" t="s">
        <v>148</v>
      </c>
      <c r="C628" s="59" t="s">
        <v>161</v>
      </c>
      <c r="D6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28" s="119" t="s">
        <v>1138</v>
      </c>
      <c r="F628" s="76" t="s">
        <v>537</v>
      </c>
      <c r="G6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28" s="78">
        <v>202</v>
      </c>
      <c r="J628" s="52">
        <v>4.3111100000000002</v>
      </c>
      <c r="K628" s="60">
        <f>Tabla3[[#This Row],[PRECIOS]]-Tabla3[[#This Row],[PRECIOS]]*10%</f>
        <v>3.8799990000000002</v>
      </c>
      <c r="L628" s="101"/>
      <c r="M628" s="61"/>
      <c r="N628" s="55">
        <f>IFERROR(Tabla3[[#This Row],[PRECIOS]]-Tabla3[[#This Row],[PRECIOS]]*Tabla3[[#This Row],[% PRODUCTO]]," ")</f>
        <v>4.3111100000000002</v>
      </c>
      <c r="O628" s="61"/>
      <c r="P628" s="55">
        <f>IFERROR(Tabla3[[#This Row],[OCULTAR2]]-Tabla3[[#This Row],[OCULTAR2]]*Tabla3[[#This Row],[% LÍNEA]]," ")</f>
        <v>4.3111100000000002</v>
      </c>
      <c r="Q628" s="56">
        <f>IFERROR(Tabla3[[#This Row],[% PRODUCTO]]+Tabla3[[#This Row],[% LÍNEA]]," ")</f>
        <v>0</v>
      </c>
      <c r="R628" s="60">
        <f>Tabla3[[#This Row],[OCULTAR3]]</f>
        <v>4.3111100000000002</v>
      </c>
      <c r="S628" s="60">
        <f>Tabla3[[#This Row],[PRECIO SIN %]]-Tabla3[[#This Row],[PRECIO SIN %]]*10%</f>
        <v>3.8799990000000002</v>
      </c>
      <c r="T628" s="80">
        <f>(Tabla3[[#This Row],[PRECIO CON DESCT.]]-(Tabla3[[#This Row],[PRECIO CON DESCT.]]*$T$6))</f>
        <v>2.4443993700000002</v>
      </c>
      <c r="U628" s="96"/>
      <c r="V628" s="94">
        <f>Tabla3[[#This Row],[PRECIO %      en $]]*Tabla3[[#This Row],[PEDIDO ]]</f>
        <v>0</v>
      </c>
      <c r="W628" s="57">
        <f>Tabla3[[#This Row],[PRECIO CON DESCT.]]*Tabla3[[#This Row],[PEDIDO ]]</f>
        <v>0</v>
      </c>
      <c r="X628" s="58">
        <f>Tabla3[[#This Row],[PRECIO SIN %]]*Tabla3[[#This Row],[PEDIDO ]]</f>
        <v>0</v>
      </c>
      <c r="Y628" s="28"/>
      <c r="Z628" s="28"/>
      <c r="AA628" s="28"/>
      <c r="AB628" s="28"/>
      <c r="AC628" s="28"/>
      <c r="AD628" s="28"/>
      <c r="AE628" s="28"/>
      <c r="AF628" s="28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13"/>
      <c r="DL628" s="13"/>
      <c r="DM628" s="13"/>
      <c r="DN628" s="13"/>
      <c r="DO628" s="13"/>
      <c r="DP628" s="13"/>
      <c r="DQ628" s="13"/>
      <c r="DR628" s="13"/>
      <c r="DS628" s="13"/>
      <c r="DT628" s="13"/>
      <c r="DU628" s="13"/>
      <c r="DV628" s="13"/>
      <c r="DW628" s="13"/>
      <c r="DX628" s="13"/>
      <c r="DY628" s="13"/>
      <c r="DZ628" s="13"/>
      <c r="EA628" s="13"/>
      <c r="EB628" s="13"/>
      <c r="EC628" s="13"/>
      <c r="ED628" s="13"/>
      <c r="EE628" s="13"/>
      <c r="EF628" s="13"/>
      <c r="EG628" s="13"/>
      <c r="EH628" s="13"/>
      <c r="EI628" s="13"/>
      <c r="EJ628" s="13"/>
      <c r="EK628" s="13"/>
      <c r="EL628" s="13"/>
      <c r="EM628" s="13"/>
      <c r="EN628" s="13"/>
      <c r="EO628" s="13"/>
      <c r="EP628" s="13"/>
      <c r="EQ628" s="13"/>
      <c r="ER628" s="13"/>
      <c r="ES628" s="13"/>
      <c r="ET628" s="13"/>
      <c r="EU628" s="13"/>
      <c r="EV628" s="13"/>
      <c r="EW628" s="20"/>
    </row>
    <row r="629" spans="1:153" s="3" customFormat="1" ht="33" customHeight="1" x14ac:dyDescent="0.4">
      <c r="A629" s="124">
        <v>736372692184</v>
      </c>
      <c r="B629" s="51" t="s">
        <v>148</v>
      </c>
      <c r="C629" s="51" t="s">
        <v>150</v>
      </c>
      <c r="D6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29" s="118" t="s">
        <v>1139</v>
      </c>
      <c r="F629" s="75" t="s">
        <v>537</v>
      </c>
      <c r="G6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6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629" s="77">
        <v>392</v>
      </c>
      <c r="J629" s="52">
        <v>2.6666699999999999</v>
      </c>
      <c r="K629" s="53">
        <f>Tabla3[[#This Row],[PRECIOS]]-Tabla3[[#This Row],[PRECIOS]]*10%</f>
        <v>2.4000029999999999</v>
      </c>
      <c r="L629" s="101"/>
      <c r="M629" s="54"/>
      <c r="N629" s="55">
        <f>IFERROR(Tabla3[[#This Row],[PRECIOS]]-Tabla3[[#This Row],[PRECIOS]]*Tabla3[[#This Row],[% PRODUCTO]]," ")</f>
        <v>2.6666699999999999</v>
      </c>
      <c r="O629" s="54">
        <v>0.05</v>
      </c>
      <c r="P629" s="55">
        <f>IFERROR(Tabla3[[#This Row],[OCULTAR2]]-Tabla3[[#This Row],[OCULTAR2]]*Tabla3[[#This Row],[% LÍNEA]]," ")</f>
        <v>2.5333364999999999</v>
      </c>
      <c r="Q629" s="56">
        <f>IFERROR(Tabla3[[#This Row],[% PRODUCTO]]+Tabla3[[#This Row],[% LÍNEA]]," ")</f>
        <v>0.05</v>
      </c>
      <c r="R629" s="53">
        <f>Tabla3[[#This Row],[OCULTAR3]]</f>
        <v>2.5333364999999999</v>
      </c>
      <c r="S629" s="53">
        <f>Tabla3[[#This Row],[PRECIO SIN %]]-Tabla3[[#This Row],[PRECIO SIN %]]*10%</f>
        <v>2.2800028499999998</v>
      </c>
      <c r="T629" s="80">
        <f>(Tabla3[[#This Row],[PRECIO CON DESCT.]]-(Tabla3[[#This Row],[PRECIO CON DESCT.]]*$T$6))</f>
        <v>1.4364017954999999</v>
      </c>
      <c r="U629" s="96"/>
      <c r="V629" s="94">
        <f>Tabla3[[#This Row],[PRECIO %      en $]]*Tabla3[[#This Row],[PEDIDO ]]</f>
        <v>0</v>
      </c>
      <c r="W629" s="57">
        <f>Tabla3[[#This Row],[PRECIO CON DESCT.]]*Tabla3[[#This Row],[PEDIDO ]]</f>
        <v>0</v>
      </c>
      <c r="X629" s="58">
        <f>Tabla3[[#This Row],[PRECIO SIN %]]*Tabla3[[#This Row],[PEDIDO ]]</f>
        <v>0</v>
      </c>
      <c r="Y629" s="28"/>
      <c r="Z629" s="28"/>
      <c r="AA629" s="28"/>
      <c r="AB629" s="28"/>
      <c r="AC629" s="28"/>
      <c r="AD629" s="28"/>
      <c r="AE629" s="28"/>
      <c r="AF629" s="28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  <c r="DL629" s="13"/>
      <c r="DM629" s="13"/>
      <c r="DN629" s="13"/>
      <c r="DO629" s="13"/>
      <c r="DP629" s="13"/>
      <c r="DQ629" s="13"/>
      <c r="DR629" s="13"/>
      <c r="DS629" s="13"/>
      <c r="DT629" s="13"/>
      <c r="DU629" s="13"/>
      <c r="DV629" s="13"/>
      <c r="DW629" s="13"/>
      <c r="DX629" s="13"/>
      <c r="DY629" s="13"/>
      <c r="DZ629" s="13"/>
      <c r="EA629" s="13"/>
      <c r="EB629" s="13"/>
      <c r="EC629" s="13"/>
      <c r="ED629" s="13"/>
      <c r="EE629" s="13"/>
      <c r="EF629" s="13"/>
      <c r="EG629" s="13"/>
      <c r="EH629" s="13"/>
      <c r="EI629" s="13"/>
      <c r="EJ629" s="13"/>
      <c r="EK629" s="13"/>
      <c r="EL629" s="13"/>
      <c r="EM629" s="13"/>
      <c r="EN629" s="13"/>
      <c r="EO629" s="13"/>
      <c r="EP629" s="13"/>
      <c r="EQ629" s="13"/>
      <c r="ER629" s="13"/>
      <c r="ES629" s="13"/>
      <c r="ET629" s="13"/>
      <c r="EU629" s="13"/>
      <c r="EV629" s="13"/>
      <c r="EW629" s="20"/>
    </row>
    <row r="630" spans="1:153" s="3" customFormat="1" ht="33" customHeight="1" x14ac:dyDescent="0.4">
      <c r="A630" s="125">
        <v>7592349429787</v>
      </c>
      <c r="B630" s="59" t="s">
        <v>148</v>
      </c>
      <c r="C630" s="59" t="s">
        <v>155</v>
      </c>
      <c r="D6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630" s="119" t="s">
        <v>1140</v>
      </c>
      <c r="F630" s="76" t="s">
        <v>537</v>
      </c>
      <c r="G6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30" s="78">
        <v>556</v>
      </c>
      <c r="J630" s="52">
        <v>4.8333300000000001</v>
      </c>
      <c r="K630" s="60">
        <f>Tabla3[[#This Row],[PRECIOS]]-Tabla3[[#This Row],[PRECIOS]]*10%</f>
        <v>4.3499970000000001</v>
      </c>
      <c r="L630" s="101"/>
      <c r="M630" s="61"/>
      <c r="N630" s="55">
        <f>IFERROR(Tabla3[[#This Row],[PRECIOS]]-Tabla3[[#This Row],[PRECIOS]]*Tabla3[[#This Row],[% PRODUCTO]]," ")</f>
        <v>4.8333300000000001</v>
      </c>
      <c r="O630" s="61"/>
      <c r="P630" s="55">
        <f>IFERROR(Tabla3[[#This Row],[OCULTAR2]]-Tabla3[[#This Row],[OCULTAR2]]*Tabla3[[#This Row],[% LÍNEA]]," ")</f>
        <v>4.8333300000000001</v>
      </c>
      <c r="Q630" s="56">
        <f>IFERROR(Tabla3[[#This Row],[% PRODUCTO]]+Tabla3[[#This Row],[% LÍNEA]]," ")</f>
        <v>0</v>
      </c>
      <c r="R630" s="60">
        <f>Tabla3[[#This Row],[OCULTAR3]]</f>
        <v>4.8333300000000001</v>
      </c>
      <c r="S630" s="60">
        <f>Tabla3[[#This Row],[PRECIO SIN %]]-Tabla3[[#This Row],[PRECIO SIN %]]*10%</f>
        <v>4.3499970000000001</v>
      </c>
      <c r="T630" s="80">
        <f>(Tabla3[[#This Row],[PRECIO CON DESCT.]]-(Tabla3[[#This Row],[PRECIO CON DESCT.]]*$T$6))</f>
        <v>2.7404981099999999</v>
      </c>
      <c r="U630" s="96"/>
      <c r="V630" s="94">
        <f>Tabla3[[#This Row],[PRECIO %      en $]]*Tabla3[[#This Row],[PEDIDO ]]</f>
        <v>0</v>
      </c>
      <c r="W630" s="57">
        <f>Tabla3[[#This Row],[PRECIO CON DESCT.]]*Tabla3[[#This Row],[PEDIDO ]]</f>
        <v>0</v>
      </c>
      <c r="X630" s="58">
        <f>Tabla3[[#This Row],[PRECIO SIN %]]*Tabla3[[#This Row],[PEDIDO ]]</f>
        <v>0</v>
      </c>
      <c r="Y630" s="28"/>
      <c r="Z630" s="28"/>
      <c r="AA630" s="28"/>
      <c r="AB630" s="28"/>
      <c r="AC630" s="28"/>
      <c r="AD630" s="28"/>
      <c r="AE630" s="28"/>
      <c r="AF630" s="28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13"/>
      <c r="DV630" s="13"/>
      <c r="DW630" s="13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13"/>
      <c r="EI630" s="13"/>
      <c r="EJ630" s="13"/>
      <c r="EK630" s="13"/>
      <c r="EL630" s="13"/>
      <c r="EM630" s="13"/>
      <c r="EN630" s="13"/>
      <c r="EO630" s="13"/>
      <c r="EP630" s="13"/>
      <c r="EQ630" s="13"/>
      <c r="ER630" s="13"/>
      <c r="ES630" s="13"/>
      <c r="ET630" s="13"/>
      <c r="EU630" s="13"/>
      <c r="EV630" s="13"/>
      <c r="EW630" s="20"/>
    </row>
    <row r="631" spans="1:153" s="3" customFormat="1" ht="33" customHeight="1" x14ac:dyDescent="0.4">
      <c r="A631" s="124">
        <v>198715206036</v>
      </c>
      <c r="B631" s="51" t="s">
        <v>148</v>
      </c>
      <c r="C631" s="51" t="s">
        <v>119</v>
      </c>
      <c r="D6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631" s="118" t="s">
        <v>1141</v>
      </c>
      <c r="F631" s="75" t="s">
        <v>537</v>
      </c>
      <c r="G6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631" s="77">
        <v>29</v>
      </c>
      <c r="J631" s="52">
        <v>3.5333299999999999</v>
      </c>
      <c r="K631" s="53">
        <f>Tabla3[[#This Row],[PRECIOS]]-Tabla3[[#This Row],[PRECIOS]]*10%</f>
        <v>3.1799969999999997</v>
      </c>
      <c r="L631" s="101" t="s">
        <v>5327</v>
      </c>
      <c r="M631" s="54"/>
      <c r="N631" s="55">
        <f>IFERROR(Tabla3[[#This Row],[PRECIOS]]-Tabla3[[#This Row],[PRECIOS]]*Tabla3[[#This Row],[% PRODUCTO]]," ")</f>
        <v>3.5333299999999999</v>
      </c>
      <c r="O631" s="54"/>
      <c r="P631" s="55">
        <f>IFERROR(Tabla3[[#This Row],[OCULTAR2]]-Tabla3[[#This Row],[OCULTAR2]]*Tabla3[[#This Row],[% LÍNEA]]," ")</f>
        <v>3.5333299999999999</v>
      </c>
      <c r="Q631" s="56">
        <f>IFERROR(Tabla3[[#This Row],[% PRODUCTO]]+Tabla3[[#This Row],[% LÍNEA]]," ")</f>
        <v>0</v>
      </c>
      <c r="R631" s="53">
        <f>Tabla3[[#This Row],[OCULTAR3]]</f>
        <v>3.5333299999999999</v>
      </c>
      <c r="S631" s="53">
        <f>Tabla3[[#This Row],[PRECIO SIN %]]-Tabla3[[#This Row],[PRECIO SIN %]]*10%</f>
        <v>3.1799969999999997</v>
      </c>
      <c r="T631" s="80">
        <f>(Tabla3[[#This Row],[PRECIO CON DESCT.]]-(Tabla3[[#This Row],[PRECIO CON DESCT.]]*$T$6))</f>
        <v>2.00339811</v>
      </c>
      <c r="U631" s="96"/>
      <c r="V631" s="94">
        <f>Tabla3[[#This Row],[PRECIO %      en $]]*Tabla3[[#This Row],[PEDIDO ]]</f>
        <v>0</v>
      </c>
      <c r="W631" s="57">
        <f>Tabla3[[#This Row],[PRECIO CON DESCT.]]*Tabla3[[#This Row],[PEDIDO ]]</f>
        <v>0</v>
      </c>
      <c r="X631" s="58">
        <f>Tabla3[[#This Row],[PRECIO SIN %]]*Tabla3[[#This Row],[PEDIDO ]]</f>
        <v>0</v>
      </c>
      <c r="Y631" s="28"/>
      <c r="Z631" s="28"/>
      <c r="AA631" s="28"/>
      <c r="AB631" s="28"/>
      <c r="AC631" s="28"/>
      <c r="AD631" s="28"/>
      <c r="AE631" s="28"/>
      <c r="AF631" s="28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  <c r="DL631" s="13"/>
      <c r="DM631" s="13"/>
      <c r="DN631" s="13"/>
      <c r="DO631" s="13"/>
      <c r="DP631" s="13"/>
      <c r="DQ631" s="13"/>
      <c r="DR631" s="13"/>
      <c r="DS631" s="13"/>
      <c r="DT631" s="13"/>
      <c r="DU631" s="13"/>
      <c r="DV631" s="13"/>
      <c r="DW631" s="13"/>
      <c r="DX631" s="13"/>
      <c r="DY631" s="13"/>
      <c r="DZ631" s="13"/>
      <c r="EA631" s="13"/>
      <c r="EB631" s="13"/>
      <c r="EC631" s="13"/>
      <c r="ED631" s="13"/>
      <c r="EE631" s="13"/>
      <c r="EF631" s="13"/>
      <c r="EG631" s="13"/>
      <c r="EH631" s="13"/>
      <c r="EI631" s="13"/>
      <c r="EJ631" s="13"/>
      <c r="EK631" s="13"/>
      <c r="EL631" s="13"/>
      <c r="EM631" s="13"/>
      <c r="EN631" s="13"/>
      <c r="EO631" s="13"/>
      <c r="EP631" s="13"/>
      <c r="EQ631" s="13"/>
      <c r="ER631" s="13"/>
      <c r="ES631" s="13"/>
      <c r="ET631" s="13"/>
      <c r="EU631" s="13"/>
      <c r="EV631" s="13"/>
      <c r="EW631" s="20"/>
    </row>
    <row r="632" spans="1:153" s="3" customFormat="1" ht="33" customHeight="1" x14ac:dyDescent="0.4">
      <c r="A632" s="125">
        <v>7591955001677</v>
      </c>
      <c r="B632" s="59" t="s">
        <v>148</v>
      </c>
      <c r="C632" s="59" t="s">
        <v>131</v>
      </c>
      <c r="D6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32" s="119" t="s">
        <v>1142</v>
      </c>
      <c r="F632" s="76" t="s">
        <v>537</v>
      </c>
      <c r="G6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32" s="78">
        <v>58</v>
      </c>
      <c r="J632" s="52">
        <v>7.2666700000000004</v>
      </c>
      <c r="K632" s="60">
        <f>Tabla3[[#This Row],[PRECIOS]]-Tabla3[[#This Row],[PRECIOS]]*10%</f>
        <v>6.5400030000000005</v>
      </c>
      <c r="L632" s="101"/>
      <c r="M632" s="61"/>
      <c r="N632" s="55">
        <f>IFERROR(Tabla3[[#This Row],[PRECIOS]]-Tabla3[[#This Row],[PRECIOS]]*Tabla3[[#This Row],[% PRODUCTO]]," ")</f>
        <v>7.2666700000000004</v>
      </c>
      <c r="O632" s="61"/>
      <c r="P632" s="55">
        <f>IFERROR(Tabla3[[#This Row],[OCULTAR2]]-Tabla3[[#This Row],[OCULTAR2]]*Tabla3[[#This Row],[% LÍNEA]]," ")</f>
        <v>7.2666700000000004</v>
      </c>
      <c r="Q632" s="56">
        <f>IFERROR(Tabla3[[#This Row],[% PRODUCTO]]+Tabla3[[#This Row],[% LÍNEA]]," ")</f>
        <v>0</v>
      </c>
      <c r="R632" s="60">
        <f>Tabla3[[#This Row],[OCULTAR3]]</f>
        <v>7.2666700000000004</v>
      </c>
      <c r="S632" s="60">
        <f>Tabla3[[#This Row],[PRECIO SIN %]]-Tabla3[[#This Row],[PRECIO SIN %]]*10%</f>
        <v>6.5400030000000005</v>
      </c>
      <c r="T632" s="80">
        <f>(Tabla3[[#This Row],[PRECIO CON DESCT.]]-(Tabla3[[#This Row],[PRECIO CON DESCT.]]*$T$6))</f>
        <v>4.1202018900000006</v>
      </c>
      <c r="U632" s="96"/>
      <c r="V632" s="94">
        <f>Tabla3[[#This Row],[PRECIO %      en $]]*Tabla3[[#This Row],[PEDIDO ]]</f>
        <v>0</v>
      </c>
      <c r="W632" s="57">
        <f>Tabla3[[#This Row],[PRECIO CON DESCT.]]*Tabla3[[#This Row],[PEDIDO ]]</f>
        <v>0</v>
      </c>
      <c r="X632" s="58">
        <f>Tabla3[[#This Row],[PRECIO SIN %]]*Tabla3[[#This Row],[PEDIDO ]]</f>
        <v>0</v>
      </c>
      <c r="Y632" s="28"/>
      <c r="Z632" s="28"/>
      <c r="AA632" s="28"/>
      <c r="AB632" s="28"/>
      <c r="AC632" s="28"/>
      <c r="AD632" s="28"/>
      <c r="AE632" s="28"/>
      <c r="AF632" s="28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13"/>
      <c r="DV632" s="13"/>
      <c r="DW632" s="13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13"/>
      <c r="EI632" s="13"/>
      <c r="EJ632" s="13"/>
      <c r="EK632" s="13"/>
      <c r="EL632" s="13"/>
      <c r="EM632" s="13"/>
      <c r="EN632" s="13"/>
      <c r="EO632" s="13"/>
      <c r="EP632" s="13"/>
      <c r="EQ632" s="13"/>
      <c r="ER632" s="13"/>
      <c r="ES632" s="13"/>
      <c r="ET632" s="13"/>
      <c r="EU632" s="13"/>
      <c r="EV632" s="13"/>
      <c r="EW632" s="20"/>
    </row>
    <row r="633" spans="1:153" s="3" customFormat="1" ht="33" customHeight="1" x14ac:dyDescent="0.4">
      <c r="A633" s="124">
        <v>7598252001997</v>
      </c>
      <c r="B633" s="51" t="s">
        <v>148</v>
      </c>
      <c r="C633" s="51" t="s">
        <v>56</v>
      </c>
      <c r="D6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33" s="118" t="s">
        <v>1143</v>
      </c>
      <c r="F633" s="75" t="s">
        <v>537</v>
      </c>
      <c r="G6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33" s="77">
        <v>47</v>
      </c>
      <c r="J633" s="52">
        <v>9</v>
      </c>
      <c r="K633" s="53">
        <f>Tabla3[[#This Row],[PRECIOS]]-Tabla3[[#This Row],[PRECIOS]]*10%</f>
        <v>8.1</v>
      </c>
      <c r="L633" s="101"/>
      <c r="M633" s="54"/>
      <c r="N633" s="55">
        <f>IFERROR(Tabla3[[#This Row],[PRECIOS]]-Tabla3[[#This Row],[PRECIOS]]*Tabla3[[#This Row],[% PRODUCTO]]," ")</f>
        <v>9</v>
      </c>
      <c r="O633" s="54"/>
      <c r="P633" s="55">
        <f>IFERROR(Tabla3[[#This Row],[OCULTAR2]]-Tabla3[[#This Row],[OCULTAR2]]*Tabla3[[#This Row],[% LÍNEA]]," ")</f>
        <v>9</v>
      </c>
      <c r="Q633" s="56">
        <f>IFERROR(Tabla3[[#This Row],[% PRODUCTO]]+Tabla3[[#This Row],[% LÍNEA]]," ")</f>
        <v>0</v>
      </c>
      <c r="R633" s="53">
        <f>Tabla3[[#This Row],[OCULTAR3]]</f>
        <v>9</v>
      </c>
      <c r="S633" s="53">
        <f>Tabla3[[#This Row],[PRECIO SIN %]]-Tabla3[[#This Row],[PRECIO SIN %]]*10%</f>
        <v>8.1</v>
      </c>
      <c r="T633" s="80">
        <f>(Tabla3[[#This Row],[PRECIO CON DESCT.]]-(Tabla3[[#This Row],[PRECIO CON DESCT.]]*$T$6))</f>
        <v>5.1029999999999998</v>
      </c>
      <c r="U633" s="96"/>
      <c r="V633" s="94">
        <f>Tabla3[[#This Row],[PRECIO %      en $]]*Tabla3[[#This Row],[PEDIDO ]]</f>
        <v>0</v>
      </c>
      <c r="W633" s="57">
        <f>Tabla3[[#This Row],[PRECIO CON DESCT.]]*Tabla3[[#This Row],[PEDIDO ]]</f>
        <v>0</v>
      </c>
      <c r="X633" s="58">
        <f>Tabla3[[#This Row],[PRECIO SIN %]]*Tabla3[[#This Row],[PEDIDO ]]</f>
        <v>0</v>
      </c>
      <c r="Y633" s="28"/>
      <c r="Z633" s="28"/>
      <c r="AA633" s="28"/>
      <c r="AB633" s="28"/>
      <c r="AC633" s="28"/>
      <c r="AD633" s="28"/>
      <c r="AE633" s="28"/>
      <c r="AF633" s="28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13"/>
      <c r="DV633" s="13"/>
      <c r="DW633" s="13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13"/>
      <c r="EI633" s="13"/>
      <c r="EJ633" s="13"/>
      <c r="EK633" s="13"/>
      <c r="EL633" s="13"/>
      <c r="EM633" s="13"/>
      <c r="EN633" s="13"/>
      <c r="EO633" s="13"/>
      <c r="EP633" s="13"/>
      <c r="EQ633" s="13"/>
      <c r="ER633" s="13"/>
      <c r="ES633" s="13"/>
      <c r="ET633" s="13"/>
      <c r="EU633" s="13"/>
      <c r="EV633" s="13"/>
      <c r="EW633" s="20"/>
    </row>
    <row r="634" spans="1:153" s="3" customFormat="1" ht="33" customHeight="1" x14ac:dyDescent="0.4">
      <c r="A634" s="125">
        <v>198715871241</v>
      </c>
      <c r="B634" s="59" t="s">
        <v>148</v>
      </c>
      <c r="C634" s="59" t="s">
        <v>119</v>
      </c>
      <c r="D6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634" s="119" t="s">
        <v>1144</v>
      </c>
      <c r="F634" s="76" t="s">
        <v>537</v>
      </c>
      <c r="G6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634" s="78">
        <v>70</v>
      </c>
      <c r="J634" s="52">
        <v>3.74444</v>
      </c>
      <c r="K634" s="60">
        <f>Tabla3[[#This Row],[PRECIOS]]-Tabla3[[#This Row],[PRECIOS]]*10%</f>
        <v>3.369996</v>
      </c>
      <c r="L634" s="101" t="s">
        <v>5327</v>
      </c>
      <c r="M634" s="61"/>
      <c r="N634" s="55">
        <f>IFERROR(Tabla3[[#This Row],[PRECIOS]]-Tabla3[[#This Row],[PRECIOS]]*Tabla3[[#This Row],[% PRODUCTO]]," ")</f>
        <v>3.74444</v>
      </c>
      <c r="O634" s="61"/>
      <c r="P634" s="55">
        <f>IFERROR(Tabla3[[#This Row],[OCULTAR2]]-Tabla3[[#This Row],[OCULTAR2]]*Tabla3[[#This Row],[% LÍNEA]]," ")</f>
        <v>3.74444</v>
      </c>
      <c r="Q634" s="56">
        <f>IFERROR(Tabla3[[#This Row],[% PRODUCTO]]+Tabla3[[#This Row],[% LÍNEA]]," ")</f>
        <v>0</v>
      </c>
      <c r="R634" s="60">
        <f>Tabla3[[#This Row],[OCULTAR3]]</f>
        <v>3.74444</v>
      </c>
      <c r="S634" s="60">
        <f>Tabla3[[#This Row],[PRECIO SIN %]]-Tabla3[[#This Row],[PRECIO SIN %]]*10%</f>
        <v>3.369996</v>
      </c>
      <c r="T634" s="80">
        <f>(Tabla3[[#This Row],[PRECIO CON DESCT.]]-(Tabla3[[#This Row],[PRECIO CON DESCT.]]*$T$6))</f>
        <v>2.1230974800000002</v>
      </c>
      <c r="U634" s="96"/>
      <c r="V634" s="94">
        <f>Tabla3[[#This Row],[PRECIO %      en $]]*Tabla3[[#This Row],[PEDIDO ]]</f>
        <v>0</v>
      </c>
      <c r="W634" s="57">
        <f>Tabla3[[#This Row],[PRECIO CON DESCT.]]*Tabla3[[#This Row],[PEDIDO ]]</f>
        <v>0</v>
      </c>
      <c r="X634" s="58">
        <f>Tabla3[[#This Row],[PRECIO SIN %]]*Tabla3[[#This Row],[PEDIDO ]]</f>
        <v>0</v>
      </c>
      <c r="Y634" s="28"/>
      <c r="Z634" s="28"/>
      <c r="AA634" s="28"/>
      <c r="AB634" s="28"/>
      <c r="AC634" s="28"/>
      <c r="AD634" s="28"/>
      <c r="AE634" s="28"/>
      <c r="AF634" s="28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13"/>
      <c r="DV634" s="13"/>
      <c r="DW634" s="13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13"/>
      <c r="EI634" s="13"/>
      <c r="EJ634" s="13"/>
      <c r="EK634" s="13"/>
      <c r="EL634" s="13"/>
      <c r="EM634" s="13"/>
      <c r="EN634" s="13"/>
      <c r="EO634" s="13"/>
      <c r="EP634" s="13"/>
      <c r="EQ634" s="13"/>
      <c r="ER634" s="13"/>
      <c r="ES634" s="13"/>
      <c r="ET634" s="13"/>
      <c r="EU634" s="13"/>
      <c r="EV634" s="13"/>
      <c r="EW634" s="20"/>
    </row>
    <row r="635" spans="1:153" s="3" customFormat="1" ht="33" customHeight="1" x14ac:dyDescent="0.4">
      <c r="A635" s="124">
        <v>198715320800</v>
      </c>
      <c r="B635" s="51" t="s">
        <v>148</v>
      </c>
      <c r="C635" s="51" t="s">
        <v>119</v>
      </c>
      <c r="D6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635" s="118" t="s">
        <v>1145</v>
      </c>
      <c r="F635" s="75" t="s">
        <v>537</v>
      </c>
      <c r="G6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635" s="77">
        <v>59</v>
      </c>
      <c r="J635" s="52">
        <v>5.11111</v>
      </c>
      <c r="K635" s="53">
        <f>Tabla3[[#This Row],[PRECIOS]]-Tabla3[[#This Row],[PRECIOS]]*10%</f>
        <v>4.5999990000000004</v>
      </c>
      <c r="L635" s="101" t="s">
        <v>5327</v>
      </c>
      <c r="M635" s="54"/>
      <c r="N635" s="55">
        <f>IFERROR(Tabla3[[#This Row],[PRECIOS]]-Tabla3[[#This Row],[PRECIOS]]*Tabla3[[#This Row],[% PRODUCTO]]," ")</f>
        <v>5.11111</v>
      </c>
      <c r="O635" s="54"/>
      <c r="P635" s="55">
        <f>IFERROR(Tabla3[[#This Row],[OCULTAR2]]-Tabla3[[#This Row],[OCULTAR2]]*Tabla3[[#This Row],[% LÍNEA]]," ")</f>
        <v>5.11111</v>
      </c>
      <c r="Q635" s="56">
        <f>IFERROR(Tabla3[[#This Row],[% PRODUCTO]]+Tabla3[[#This Row],[% LÍNEA]]," ")</f>
        <v>0</v>
      </c>
      <c r="R635" s="53">
        <f>Tabla3[[#This Row],[OCULTAR3]]</f>
        <v>5.11111</v>
      </c>
      <c r="S635" s="53">
        <f>Tabla3[[#This Row],[PRECIO SIN %]]-Tabla3[[#This Row],[PRECIO SIN %]]*10%</f>
        <v>4.5999990000000004</v>
      </c>
      <c r="T635" s="80">
        <f>(Tabla3[[#This Row],[PRECIO CON DESCT.]]-(Tabla3[[#This Row],[PRECIO CON DESCT.]]*$T$6))</f>
        <v>2.89799937</v>
      </c>
      <c r="U635" s="96"/>
      <c r="V635" s="94">
        <f>Tabla3[[#This Row],[PRECIO %      en $]]*Tabla3[[#This Row],[PEDIDO ]]</f>
        <v>0</v>
      </c>
      <c r="W635" s="57">
        <f>Tabla3[[#This Row],[PRECIO CON DESCT.]]*Tabla3[[#This Row],[PEDIDO ]]</f>
        <v>0</v>
      </c>
      <c r="X635" s="58">
        <f>Tabla3[[#This Row],[PRECIO SIN %]]*Tabla3[[#This Row],[PEDIDO ]]</f>
        <v>0</v>
      </c>
      <c r="Y635" s="28"/>
      <c r="Z635" s="28"/>
      <c r="AA635" s="28"/>
      <c r="AB635" s="28"/>
      <c r="AC635" s="28"/>
      <c r="AD635" s="28"/>
      <c r="AE635" s="28"/>
      <c r="AF635" s="28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13"/>
      <c r="DV635" s="13"/>
      <c r="DW635" s="13"/>
      <c r="DX635" s="13"/>
      <c r="DY635" s="13"/>
      <c r="DZ635" s="13"/>
      <c r="EA635" s="13"/>
      <c r="EB635" s="13"/>
      <c r="EC635" s="13"/>
      <c r="ED635" s="13"/>
      <c r="EE635" s="13"/>
      <c r="EF635" s="13"/>
      <c r="EG635" s="13"/>
      <c r="EH635" s="13"/>
      <c r="EI635" s="13"/>
      <c r="EJ635" s="13"/>
      <c r="EK635" s="13"/>
      <c r="EL635" s="13"/>
      <c r="EM635" s="13"/>
      <c r="EN635" s="13"/>
      <c r="EO635" s="13"/>
      <c r="EP635" s="13"/>
      <c r="EQ635" s="13"/>
      <c r="ER635" s="13"/>
      <c r="ES635" s="13"/>
      <c r="ET635" s="13"/>
      <c r="EU635" s="13"/>
      <c r="EV635" s="13"/>
      <c r="EW635" s="20"/>
    </row>
    <row r="636" spans="1:153" s="3" customFormat="1" ht="33" customHeight="1" x14ac:dyDescent="0.4">
      <c r="A636" s="125">
        <v>736372692283</v>
      </c>
      <c r="B636" s="59" t="s">
        <v>148</v>
      </c>
      <c r="C636" s="59" t="s">
        <v>150</v>
      </c>
      <c r="D6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36" s="119" t="s">
        <v>1146</v>
      </c>
      <c r="F636" s="76" t="s">
        <v>537</v>
      </c>
      <c r="G6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6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636" s="78">
        <v>113</v>
      </c>
      <c r="J636" s="52">
        <v>4.0222199999999999</v>
      </c>
      <c r="K636" s="60">
        <f>Tabla3[[#This Row],[PRECIOS]]-Tabla3[[#This Row],[PRECIOS]]*10%</f>
        <v>3.6199979999999998</v>
      </c>
      <c r="L636" s="101"/>
      <c r="M636" s="61"/>
      <c r="N636" s="55">
        <f>IFERROR(Tabla3[[#This Row],[PRECIOS]]-Tabla3[[#This Row],[PRECIOS]]*Tabla3[[#This Row],[% PRODUCTO]]," ")</f>
        <v>4.0222199999999999</v>
      </c>
      <c r="O636" s="61">
        <v>0.05</v>
      </c>
      <c r="P636" s="55">
        <f>IFERROR(Tabla3[[#This Row],[OCULTAR2]]-Tabla3[[#This Row],[OCULTAR2]]*Tabla3[[#This Row],[% LÍNEA]]," ")</f>
        <v>3.8211089999999999</v>
      </c>
      <c r="Q636" s="56">
        <f>IFERROR(Tabla3[[#This Row],[% PRODUCTO]]+Tabla3[[#This Row],[% LÍNEA]]," ")</f>
        <v>0.05</v>
      </c>
      <c r="R636" s="60">
        <f>Tabla3[[#This Row],[OCULTAR3]]</f>
        <v>3.8211089999999999</v>
      </c>
      <c r="S636" s="60">
        <f>Tabla3[[#This Row],[PRECIO SIN %]]-Tabla3[[#This Row],[PRECIO SIN %]]*10%</f>
        <v>3.4389981000000001</v>
      </c>
      <c r="T636" s="80">
        <f>(Tabla3[[#This Row],[PRECIO CON DESCT.]]-(Tabla3[[#This Row],[PRECIO CON DESCT.]]*$T$6))</f>
        <v>2.1665688030000001</v>
      </c>
      <c r="U636" s="96"/>
      <c r="V636" s="94">
        <f>Tabla3[[#This Row],[PRECIO %      en $]]*Tabla3[[#This Row],[PEDIDO ]]</f>
        <v>0</v>
      </c>
      <c r="W636" s="57">
        <f>Tabla3[[#This Row],[PRECIO CON DESCT.]]*Tabla3[[#This Row],[PEDIDO ]]</f>
        <v>0</v>
      </c>
      <c r="X636" s="58">
        <f>Tabla3[[#This Row],[PRECIO SIN %]]*Tabla3[[#This Row],[PEDIDO ]]</f>
        <v>0</v>
      </c>
      <c r="Y636" s="28"/>
      <c r="Z636" s="28"/>
      <c r="AA636" s="28"/>
      <c r="AB636" s="28"/>
      <c r="AC636" s="28"/>
      <c r="AD636" s="28"/>
      <c r="AE636" s="28"/>
      <c r="AF636" s="28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  <c r="DL636" s="13"/>
      <c r="DM636" s="13"/>
      <c r="DN636" s="13"/>
      <c r="DO636" s="13"/>
      <c r="DP636" s="13"/>
      <c r="DQ636" s="13"/>
      <c r="DR636" s="13"/>
      <c r="DS636" s="13"/>
      <c r="DT636" s="13"/>
      <c r="DU636" s="13"/>
      <c r="DV636" s="13"/>
      <c r="DW636" s="13"/>
      <c r="DX636" s="13"/>
      <c r="DY636" s="13"/>
      <c r="DZ636" s="13"/>
      <c r="EA636" s="13"/>
      <c r="EB636" s="13"/>
      <c r="EC636" s="13"/>
      <c r="ED636" s="13"/>
      <c r="EE636" s="13"/>
      <c r="EF636" s="13"/>
      <c r="EG636" s="13"/>
      <c r="EH636" s="13"/>
      <c r="EI636" s="13"/>
      <c r="EJ636" s="13"/>
      <c r="EK636" s="13"/>
      <c r="EL636" s="13"/>
      <c r="EM636" s="13"/>
      <c r="EN636" s="13"/>
      <c r="EO636" s="13"/>
      <c r="EP636" s="13"/>
      <c r="EQ636" s="13"/>
      <c r="ER636" s="13"/>
      <c r="ES636" s="13"/>
      <c r="ET636" s="13"/>
      <c r="EU636" s="13"/>
      <c r="EV636" s="13"/>
      <c r="EW636" s="20"/>
    </row>
    <row r="637" spans="1:153" s="3" customFormat="1" ht="33" customHeight="1" x14ac:dyDescent="0.4">
      <c r="A637" s="124">
        <v>8906130231876</v>
      </c>
      <c r="B637" s="51" t="s">
        <v>148</v>
      </c>
      <c r="C637" s="51" t="s">
        <v>106</v>
      </c>
      <c r="D6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37" s="118" t="s">
        <v>1147</v>
      </c>
      <c r="F637" s="75" t="s">
        <v>537</v>
      </c>
      <c r="G6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37" s="77">
        <v>23</v>
      </c>
      <c r="J637" s="52">
        <v>3.4</v>
      </c>
      <c r="K637" s="53">
        <f>Tabla3[[#This Row],[PRECIOS]]-Tabla3[[#This Row],[PRECIOS]]*10%</f>
        <v>3.06</v>
      </c>
      <c r="L637" s="101"/>
      <c r="M637" s="54"/>
      <c r="N637" s="55">
        <f>IFERROR(Tabla3[[#This Row],[PRECIOS]]-Tabla3[[#This Row],[PRECIOS]]*Tabla3[[#This Row],[% PRODUCTO]]," ")</f>
        <v>3.4</v>
      </c>
      <c r="O637" s="54"/>
      <c r="P637" s="55">
        <f>IFERROR(Tabla3[[#This Row],[OCULTAR2]]-Tabla3[[#This Row],[OCULTAR2]]*Tabla3[[#This Row],[% LÍNEA]]," ")</f>
        <v>3.4</v>
      </c>
      <c r="Q637" s="56">
        <f>IFERROR(Tabla3[[#This Row],[% PRODUCTO]]+Tabla3[[#This Row],[% LÍNEA]]," ")</f>
        <v>0</v>
      </c>
      <c r="R637" s="53">
        <f>Tabla3[[#This Row],[OCULTAR3]]</f>
        <v>3.4</v>
      </c>
      <c r="S637" s="53">
        <f>Tabla3[[#This Row],[PRECIO SIN %]]-Tabla3[[#This Row],[PRECIO SIN %]]*10%</f>
        <v>3.06</v>
      </c>
      <c r="T637" s="80">
        <f>(Tabla3[[#This Row],[PRECIO CON DESCT.]]-(Tabla3[[#This Row],[PRECIO CON DESCT.]]*$T$6))</f>
        <v>1.9278</v>
      </c>
      <c r="U637" s="96"/>
      <c r="V637" s="94">
        <f>Tabla3[[#This Row],[PRECIO %      en $]]*Tabla3[[#This Row],[PEDIDO ]]</f>
        <v>0</v>
      </c>
      <c r="W637" s="57">
        <f>Tabla3[[#This Row],[PRECIO CON DESCT.]]*Tabla3[[#This Row],[PEDIDO ]]</f>
        <v>0</v>
      </c>
      <c r="X637" s="58">
        <f>Tabla3[[#This Row],[PRECIO SIN %]]*Tabla3[[#This Row],[PEDIDO ]]</f>
        <v>0</v>
      </c>
      <c r="Y637" s="28"/>
      <c r="Z637" s="28"/>
      <c r="AA637" s="28"/>
      <c r="AB637" s="28"/>
      <c r="AC637" s="28"/>
      <c r="AD637" s="28"/>
      <c r="AE637" s="28"/>
      <c r="AF637" s="28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  <c r="DL637" s="13"/>
      <c r="DM637" s="13"/>
      <c r="DN637" s="13"/>
      <c r="DO637" s="13"/>
      <c r="DP637" s="13"/>
      <c r="DQ637" s="13"/>
      <c r="DR637" s="13"/>
      <c r="DS637" s="13"/>
      <c r="DT637" s="13"/>
      <c r="DU637" s="13"/>
      <c r="DV637" s="13"/>
      <c r="DW637" s="13"/>
      <c r="DX637" s="13"/>
      <c r="DY637" s="13"/>
      <c r="DZ637" s="13"/>
      <c r="EA637" s="13"/>
      <c r="EB637" s="13"/>
      <c r="EC637" s="13"/>
      <c r="ED637" s="13"/>
      <c r="EE637" s="13"/>
      <c r="EF637" s="13"/>
      <c r="EG637" s="13"/>
      <c r="EH637" s="13"/>
      <c r="EI637" s="13"/>
      <c r="EJ637" s="13"/>
      <c r="EK637" s="13"/>
      <c r="EL637" s="13"/>
      <c r="EM637" s="13"/>
      <c r="EN637" s="13"/>
      <c r="EO637" s="13"/>
      <c r="EP637" s="13"/>
      <c r="EQ637" s="13"/>
      <c r="ER637" s="13"/>
      <c r="ES637" s="13"/>
      <c r="ET637" s="13"/>
      <c r="EU637" s="13"/>
      <c r="EV637" s="13"/>
      <c r="EW637" s="20"/>
    </row>
    <row r="638" spans="1:153" s="3" customFormat="1" ht="33" customHeight="1" x14ac:dyDescent="0.4">
      <c r="A638" s="125">
        <v>726529157840</v>
      </c>
      <c r="B638" s="59" t="s">
        <v>148</v>
      </c>
      <c r="C638" s="59" t="s">
        <v>191</v>
      </c>
      <c r="D6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638" s="119" t="s">
        <v>1148</v>
      </c>
      <c r="F638" s="76" t="s">
        <v>526</v>
      </c>
      <c r="G6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638" s="78">
        <v>5</v>
      </c>
      <c r="J638" s="52">
        <v>4.4444400000000002</v>
      </c>
      <c r="K638" s="60">
        <f>Tabla3[[#This Row],[PRECIOS]]-Tabla3[[#This Row],[PRECIOS]]*10%</f>
        <v>3.9999960000000003</v>
      </c>
      <c r="L638" s="101" t="s">
        <v>5327</v>
      </c>
      <c r="M638" s="61"/>
      <c r="N638" s="55">
        <f>IFERROR(Tabla3[[#This Row],[PRECIOS]]-Tabla3[[#This Row],[PRECIOS]]*Tabla3[[#This Row],[% PRODUCTO]]," ")</f>
        <v>4.4444400000000002</v>
      </c>
      <c r="O638" s="61"/>
      <c r="P638" s="55">
        <f>IFERROR(Tabla3[[#This Row],[OCULTAR2]]-Tabla3[[#This Row],[OCULTAR2]]*Tabla3[[#This Row],[% LÍNEA]]," ")</f>
        <v>4.4444400000000002</v>
      </c>
      <c r="Q638" s="56">
        <f>IFERROR(Tabla3[[#This Row],[% PRODUCTO]]+Tabla3[[#This Row],[% LÍNEA]]," ")</f>
        <v>0</v>
      </c>
      <c r="R638" s="60">
        <f>Tabla3[[#This Row],[OCULTAR3]]</f>
        <v>4.4444400000000002</v>
      </c>
      <c r="S638" s="60">
        <f>Tabla3[[#This Row],[PRECIO SIN %]]-Tabla3[[#This Row],[PRECIO SIN %]]*10%</f>
        <v>3.9999960000000003</v>
      </c>
      <c r="T638" s="80">
        <f>(Tabla3[[#This Row],[PRECIO CON DESCT.]]-(Tabla3[[#This Row],[PRECIO CON DESCT.]]*$T$6))</f>
        <v>2.5199974800000002</v>
      </c>
      <c r="U638" s="96"/>
      <c r="V638" s="94">
        <f>Tabla3[[#This Row],[PRECIO %      en $]]*Tabla3[[#This Row],[PEDIDO ]]</f>
        <v>0</v>
      </c>
      <c r="W638" s="57">
        <f>Tabla3[[#This Row],[PRECIO CON DESCT.]]*Tabla3[[#This Row],[PEDIDO ]]</f>
        <v>0</v>
      </c>
      <c r="X638" s="58">
        <f>Tabla3[[#This Row],[PRECIO SIN %]]*Tabla3[[#This Row],[PEDIDO ]]</f>
        <v>0</v>
      </c>
      <c r="Y638" s="28"/>
      <c r="Z638" s="28"/>
      <c r="AA638" s="28"/>
      <c r="AB638" s="28"/>
      <c r="AC638" s="28"/>
      <c r="AD638" s="28"/>
      <c r="AE638" s="28"/>
      <c r="AF638" s="28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  <c r="DL638" s="13"/>
      <c r="DM638" s="13"/>
      <c r="DN638" s="13"/>
      <c r="DO638" s="13"/>
      <c r="DP638" s="13"/>
      <c r="DQ638" s="13"/>
      <c r="DR638" s="13"/>
      <c r="DS638" s="13"/>
      <c r="DT638" s="13"/>
      <c r="DU638" s="13"/>
      <c r="DV638" s="13"/>
      <c r="DW638" s="13"/>
      <c r="DX638" s="13"/>
      <c r="DY638" s="13"/>
      <c r="DZ638" s="13"/>
      <c r="EA638" s="13"/>
      <c r="EB638" s="13"/>
      <c r="EC638" s="13"/>
      <c r="ED638" s="13"/>
      <c r="EE638" s="13"/>
      <c r="EF638" s="13"/>
      <c r="EG638" s="13"/>
      <c r="EH638" s="13"/>
      <c r="EI638" s="13"/>
      <c r="EJ638" s="13"/>
      <c r="EK638" s="13"/>
      <c r="EL638" s="13"/>
      <c r="EM638" s="13"/>
      <c r="EN638" s="13"/>
      <c r="EO638" s="13"/>
      <c r="EP638" s="13"/>
      <c r="EQ638" s="13"/>
      <c r="ER638" s="13"/>
      <c r="ES638" s="13"/>
      <c r="ET638" s="13"/>
      <c r="EU638" s="13"/>
      <c r="EV638" s="13"/>
      <c r="EW638" s="20"/>
    </row>
    <row r="639" spans="1:153" s="3" customFormat="1" ht="33" customHeight="1" x14ac:dyDescent="0.4">
      <c r="A639" s="124">
        <v>726529157833</v>
      </c>
      <c r="B639" s="51" t="s">
        <v>148</v>
      </c>
      <c r="C639" s="51" t="s">
        <v>191</v>
      </c>
      <c r="D6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639" s="118" t="s">
        <v>1149</v>
      </c>
      <c r="F639" s="75" t="s">
        <v>526</v>
      </c>
      <c r="G6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639" s="77">
        <v>13</v>
      </c>
      <c r="J639" s="52">
        <v>4.4444400000000002</v>
      </c>
      <c r="K639" s="53">
        <f>Tabla3[[#This Row],[PRECIOS]]-Tabla3[[#This Row],[PRECIOS]]*10%</f>
        <v>3.9999960000000003</v>
      </c>
      <c r="L639" s="101" t="s">
        <v>5327</v>
      </c>
      <c r="M639" s="54"/>
      <c r="N639" s="55">
        <f>IFERROR(Tabla3[[#This Row],[PRECIOS]]-Tabla3[[#This Row],[PRECIOS]]*Tabla3[[#This Row],[% PRODUCTO]]," ")</f>
        <v>4.4444400000000002</v>
      </c>
      <c r="O639" s="54"/>
      <c r="P639" s="55">
        <f>IFERROR(Tabla3[[#This Row],[OCULTAR2]]-Tabla3[[#This Row],[OCULTAR2]]*Tabla3[[#This Row],[% LÍNEA]]," ")</f>
        <v>4.4444400000000002</v>
      </c>
      <c r="Q639" s="56">
        <f>IFERROR(Tabla3[[#This Row],[% PRODUCTO]]+Tabla3[[#This Row],[% LÍNEA]]," ")</f>
        <v>0</v>
      </c>
      <c r="R639" s="53">
        <f>Tabla3[[#This Row],[OCULTAR3]]</f>
        <v>4.4444400000000002</v>
      </c>
      <c r="S639" s="53">
        <f>Tabla3[[#This Row],[PRECIO SIN %]]-Tabla3[[#This Row],[PRECIO SIN %]]*10%</f>
        <v>3.9999960000000003</v>
      </c>
      <c r="T639" s="80">
        <f>(Tabla3[[#This Row],[PRECIO CON DESCT.]]-(Tabla3[[#This Row],[PRECIO CON DESCT.]]*$T$6))</f>
        <v>2.5199974800000002</v>
      </c>
      <c r="U639" s="96"/>
      <c r="V639" s="94">
        <f>Tabla3[[#This Row],[PRECIO %      en $]]*Tabla3[[#This Row],[PEDIDO ]]</f>
        <v>0</v>
      </c>
      <c r="W639" s="57">
        <f>Tabla3[[#This Row],[PRECIO CON DESCT.]]*Tabla3[[#This Row],[PEDIDO ]]</f>
        <v>0</v>
      </c>
      <c r="X639" s="58">
        <f>Tabla3[[#This Row],[PRECIO SIN %]]*Tabla3[[#This Row],[PEDIDO ]]</f>
        <v>0</v>
      </c>
      <c r="Y639" s="28"/>
      <c r="Z639" s="28"/>
      <c r="AA639" s="28"/>
      <c r="AB639" s="28"/>
      <c r="AC639" s="28"/>
      <c r="AD639" s="28"/>
      <c r="AE639" s="28"/>
      <c r="AF639" s="28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13"/>
      <c r="DV639" s="13"/>
      <c r="DW639" s="13"/>
      <c r="DX639" s="13"/>
      <c r="DY639" s="13"/>
      <c r="DZ639" s="13"/>
      <c r="EA639" s="13"/>
      <c r="EB639" s="13"/>
      <c r="EC639" s="13"/>
      <c r="ED639" s="13"/>
      <c r="EE639" s="13"/>
      <c r="EF639" s="13"/>
      <c r="EG639" s="13"/>
      <c r="EH639" s="13"/>
      <c r="EI639" s="13"/>
      <c r="EJ639" s="13"/>
      <c r="EK639" s="13"/>
      <c r="EL639" s="13"/>
      <c r="EM639" s="13"/>
      <c r="EN639" s="13"/>
      <c r="EO639" s="13"/>
      <c r="EP639" s="13"/>
      <c r="EQ639" s="13"/>
      <c r="ER639" s="13"/>
      <c r="ES639" s="13"/>
      <c r="ET639" s="13"/>
      <c r="EU639" s="13"/>
      <c r="EV639" s="13"/>
      <c r="EW639" s="20"/>
    </row>
    <row r="640" spans="1:153" s="3" customFormat="1" ht="33" customHeight="1" x14ac:dyDescent="0.4">
      <c r="A640" s="125">
        <v>726529157857</v>
      </c>
      <c r="B640" s="59" t="s">
        <v>148</v>
      </c>
      <c r="C640" s="59" t="s">
        <v>191</v>
      </c>
      <c r="D6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640" s="119" t="s">
        <v>1150</v>
      </c>
      <c r="F640" s="76" t="s">
        <v>526</v>
      </c>
      <c r="G6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640" s="78">
        <v>13</v>
      </c>
      <c r="J640" s="52">
        <v>4.4444400000000002</v>
      </c>
      <c r="K640" s="60">
        <f>Tabla3[[#This Row],[PRECIOS]]-Tabla3[[#This Row],[PRECIOS]]*10%</f>
        <v>3.9999960000000003</v>
      </c>
      <c r="L640" s="101" t="s">
        <v>5327</v>
      </c>
      <c r="M640" s="61"/>
      <c r="N640" s="55">
        <f>IFERROR(Tabla3[[#This Row],[PRECIOS]]-Tabla3[[#This Row],[PRECIOS]]*Tabla3[[#This Row],[% PRODUCTO]]," ")</f>
        <v>4.4444400000000002</v>
      </c>
      <c r="O640" s="61"/>
      <c r="P640" s="55">
        <f>IFERROR(Tabla3[[#This Row],[OCULTAR2]]-Tabla3[[#This Row],[OCULTAR2]]*Tabla3[[#This Row],[% LÍNEA]]," ")</f>
        <v>4.4444400000000002</v>
      </c>
      <c r="Q640" s="56">
        <f>IFERROR(Tabla3[[#This Row],[% PRODUCTO]]+Tabla3[[#This Row],[% LÍNEA]]," ")</f>
        <v>0</v>
      </c>
      <c r="R640" s="60">
        <f>Tabla3[[#This Row],[OCULTAR3]]</f>
        <v>4.4444400000000002</v>
      </c>
      <c r="S640" s="60">
        <f>Tabla3[[#This Row],[PRECIO SIN %]]-Tabla3[[#This Row],[PRECIO SIN %]]*10%</f>
        <v>3.9999960000000003</v>
      </c>
      <c r="T640" s="80">
        <f>(Tabla3[[#This Row],[PRECIO CON DESCT.]]-(Tabla3[[#This Row],[PRECIO CON DESCT.]]*$T$6))</f>
        <v>2.5199974800000002</v>
      </c>
      <c r="U640" s="96"/>
      <c r="V640" s="94">
        <f>Tabla3[[#This Row],[PRECIO %      en $]]*Tabla3[[#This Row],[PEDIDO ]]</f>
        <v>0</v>
      </c>
      <c r="W640" s="57">
        <f>Tabla3[[#This Row],[PRECIO CON DESCT.]]*Tabla3[[#This Row],[PEDIDO ]]</f>
        <v>0</v>
      </c>
      <c r="X640" s="58">
        <f>Tabla3[[#This Row],[PRECIO SIN %]]*Tabla3[[#This Row],[PEDIDO ]]</f>
        <v>0</v>
      </c>
      <c r="Y640" s="28"/>
      <c r="Z640" s="28"/>
      <c r="AA640" s="28"/>
      <c r="AB640" s="28"/>
      <c r="AC640" s="28"/>
      <c r="AD640" s="28"/>
      <c r="AE640" s="28"/>
      <c r="AF640" s="28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13"/>
      <c r="DV640" s="13"/>
      <c r="DW640" s="13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13"/>
      <c r="EI640" s="13"/>
      <c r="EJ640" s="13"/>
      <c r="EK640" s="13"/>
      <c r="EL640" s="13"/>
      <c r="EM640" s="13"/>
      <c r="EN640" s="13"/>
      <c r="EO640" s="13"/>
      <c r="EP640" s="13"/>
      <c r="EQ640" s="13"/>
      <c r="ER640" s="13"/>
      <c r="ES640" s="13"/>
      <c r="ET640" s="13"/>
      <c r="EU640" s="13"/>
      <c r="EV640" s="13"/>
      <c r="EW640" s="20"/>
    </row>
    <row r="641" spans="1:153" s="3" customFormat="1" ht="33" customHeight="1" x14ac:dyDescent="0.4">
      <c r="A641" s="124">
        <v>77043608036</v>
      </c>
      <c r="B641" s="51" t="s">
        <v>148</v>
      </c>
      <c r="C641" s="51" t="s">
        <v>178</v>
      </c>
      <c r="D6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641" s="118" t="s">
        <v>1151</v>
      </c>
      <c r="F641" s="75" t="s">
        <v>526</v>
      </c>
      <c r="G6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641" s="77">
        <v>10</v>
      </c>
      <c r="J641" s="52">
        <v>9.11111</v>
      </c>
      <c r="K641" s="53">
        <f>Tabla3[[#This Row],[PRECIOS]]-Tabla3[[#This Row],[PRECIOS]]*10%</f>
        <v>8.199999</v>
      </c>
      <c r="L641" s="101" t="s">
        <v>5327</v>
      </c>
      <c r="M641" s="54"/>
      <c r="N641" s="55">
        <f>IFERROR(Tabla3[[#This Row],[PRECIOS]]-Tabla3[[#This Row],[PRECIOS]]*Tabla3[[#This Row],[% PRODUCTO]]," ")</f>
        <v>9.11111</v>
      </c>
      <c r="O641" s="54"/>
      <c r="P641" s="55">
        <f>IFERROR(Tabla3[[#This Row],[OCULTAR2]]-Tabla3[[#This Row],[OCULTAR2]]*Tabla3[[#This Row],[% LÍNEA]]," ")</f>
        <v>9.11111</v>
      </c>
      <c r="Q641" s="56">
        <f>IFERROR(Tabla3[[#This Row],[% PRODUCTO]]+Tabla3[[#This Row],[% LÍNEA]]," ")</f>
        <v>0</v>
      </c>
      <c r="R641" s="53">
        <f>Tabla3[[#This Row],[OCULTAR3]]</f>
        <v>9.11111</v>
      </c>
      <c r="S641" s="53">
        <f>Tabla3[[#This Row],[PRECIO SIN %]]-Tabla3[[#This Row],[PRECIO SIN %]]*10%</f>
        <v>8.199999</v>
      </c>
      <c r="T641" s="80">
        <f>(Tabla3[[#This Row],[PRECIO CON DESCT.]]-(Tabla3[[#This Row],[PRECIO CON DESCT.]]*$T$6))</f>
        <v>5.1659993699999998</v>
      </c>
      <c r="U641" s="96"/>
      <c r="V641" s="94">
        <f>Tabla3[[#This Row],[PRECIO %      en $]]*Tabla3[[#This Row],[PEDIDO ]]</f>
        <v>0</v>
      </c>
      <c r="W641" s="57">
        <f>Tabla3[[#This Row],[PRECIO CON DESCT.]]*Tabla3[[#This Row],[PEDIDO ]]</f>
        <v>0</v>
      </c>
      <c r="X641" s="58">
        <f>Tabla3[[#This Row],[PRECIO SIN %]]*Tabla3[[#This Row],[PEDIDO ]]</f>
        <v>0</v>
      </c>
      <c r="Y641" s="28"/>
      <c r="Z641" s="28"/>
      <c r="AA641" s="28"/>
      <c r="AB641" s="28"/>
      <c r="AC641" s="28"/>
      <c r="AD641" s="28"/>
      <c r="AE641" s="28"/>
      <c r="AF641" s="28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13"/>
      <c r="DV641" s="13"/>
      <c r="DW641" s="13"/>
      <c r="DX641" s="13"/>
      <c r="DY641" s="13"/>
      <c r="DZ641" s="13"/>
      <c r="EA641" s="13"/>
      <c r="EB641" s="13"/>
      <c r="EC641" s="13"/>
      <c r="ED641" s="13"/>
      <c r="EE641" s="13"/>
      <c r="EF641" s="13"/>
      <c r="EG641" s="13"/>
      <c r="EH641" s="13"/>
      <c r="EI641" s="13"/>
      <c r="EJ641" s="13"/>
      <c r="EK641" s="13"/>
      <c r="EL641" s="13"/>
      <c r="EM641" s="13"/>
      <c r="EN641" s="13"/>
      <c r="EO641" s="13"/>
      <c r="EP641" s="13"/>
      <c r="EQ641" s="13"/>
      <c r="ER641" s="13"/>
      <c r="ES641" s="13"/>
      <c r="ET641" s="13"/>
      <c r="EU641" s="13"/>
      <c r="EV641" s="13"/>
      <c r="EW641" s="20"/>
    </row>
    <row r="642" spans="1:153" s="3" customFormat="1" ht="33" customHeight="1" x14ac:dyDescent="0.4">
      <c r="A642" s="125">
        <v>8411047144121</v>
      </c>
      <c r="B642" s="59" t="s">
        <v>148</v>
      </c>
      <c r="C642" s="59" t="s">
        <v>174</v>
      </c>
      <c r="D6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642" s="119" t="s">
        <v>1152</v>
      </c>
      <c r="F642" s="76" t="s">
        <v>526</v>
      </c>
      <c r="G6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642" s="78">
        <v>3</v>
      </c>
      <c r="J642" s="52">
        <v>10.22222</v>
      </c>
      <c r="K642" s="60">
        <f>Tabla3[[#This Row],[PRECIOS]]-Tabla3[[#This Row],[PRECIOS]]*10%</f>
        <v>9.1999980000000008</v>
      </c>
      <c r="L642" s="101" t="s">
        <v>5327</v>
      </c>
      <c r="M642" s="61"/>
      <c r="N642" s="55">
        <f>IFERROR(Tabla3[[#This Row],[PRECIOS]]-Tabla3[[#This Row],[PRECIOS]]*Tabla3[[#This Row],[% PRODUCTO]]," ")</f>
        <v>10.22222</v>
      </c>
      <c r="O642" s="61"/>
      <c r="P642" s="55">
        <f>IFERROR(Tabla3[[#This Row],[OCULTAR2]]-Tabla3[[#This Row],[OCULTAR2]]*Tabla3[[#This Row],[% LÍNEA]]," ")</f>
        <v>10.22222</v>
      </c>
      <c r="Q642" s="56">
        <f>IFERROR(Tabla3[[#This Row],[% PRODUCTO]]+Tabla3[[#This Row],[% LÍNEA]]," ")</f>
        <v>0</v>
      </c>
      <c r="R642" s="60">
        <f>Tabla3[[#This Row],[OCULTAR3]]</f>
        <v>10.22222</v>
      </c>
      <c r="S642" s="60">
        <f>Tabla3[[#This Row],[PRECIO SIN %]]-Tabla3[[#This Row],[PRECIO SIN %]]*10%</f>
        <v>9.1999980000000008</v>
      </c>
      <c r="T642" s="80">
        <f>(Tabla3[[#This Row],[PRECIO CON DESCT.]]-(Tabla3[[#This Row],[PRECIO CON DESCT.]]*$T$6))</f>
        <v>5.7959987399999999</v>
      </c>
      <c r="U642" s="96"/>
      <c r="V642" s="94">
        <f>Tabla3[[#This Row],[PRECIO %      en $]]*Tabla3[[#This Row],[PEDIDO ]]</f>
        <v>0</v>
      </c>
      <c r="W642" s="57">
        <f>Tabla3[[#This Row],[PRECIO CON DESCT.]]*Tabla3[[#This Row],[PEDIDO ]]</f>
        <v>0</v>
      </c>
      <c r="X642" s="58">
        <f>Tabla3[[#This Row],[PRECIO SIN %]]*Tabla3[[#This Row],[PEDIDO ]]</f>
        <v>0</v>
      </c>
      <c r="Y642" s="28"/>
      <c r="Z642" s="28"/>
      <c r="AA642" s="28"/>
      <c r="AB642" s="28"/>
      <c r="AC642" s="28"/>
      <c r="AD642" s="28"/>
      <c r="AE642" s="28"/>
      <c r="AF642" s="28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13"/>
      <c r="DV642" s="13"/>
      <c r="DW642" s="13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13"/>
      <c r="EI642" s="13"/>
      <c r="EJ642" s="13"/>
      <c r="EK642" s="13"/>
      <c r="EL642" s="13"/>
      <c r="EM642" s="13"/>
      <c r="EN642" s="13"/>
      <c r="EO642" s="13"/>
      <c r="EP642" s="13"/>
      <c r="EQ642" s="13"/>
      <c r="ER642" s="13"/>
      <c r="ES642" s="13"/>
      <c r="ET642" s="13"/>
      <c r="EU642" s="13"/>
      <c r="EV642" s="13"/>
      <c r="EW642" s="20"/>
    </row>
    <row r="643" spans="1:153" s="3" customFormat="1" ht="33" customHeight="1" x14ac:dyDescent="0.4">
      <c r="A643" s="124">
        <v>721688103493</v>
      </c>
      <c r="B643" s="51" t="s">
        <v>148</v>
      </c>
      <c r="C643" s="51" t="s">
        <v>153</v>
      </c>
      <c r="D6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43" s="118" t="s">
        <v>1153</v>
      </c>
      <c r="F643" s="75" t="s">
        <v>526</v>
      </c>
      <c r="G6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43" s="77">
        <v>39</v>
      </c>
      <c r="J643" s="52">
        <v>4.7777799999999999</v>
      </c>
      <c r="K643" s="53">
        <f>Tabla3[[#This Row],[PRECIOS]]-Tabla3[[#This Row],[PRECIOS]]*10%</f>
        <v>4.3000020000000001</v>
      </c>
      <c r="L643" s="101"/>
      <c r="M643" s="54"/>
      <c r="N643" s="55">
        <f>IFERROR(Tabla3[[#This Row],[PRECIOS]]-Tabla3[[#This Row],[PRECIOS]]*Tabla3[[#This Row],[% PRODUCTO]]," ")</f>
        <v>4.7777799999999999</v>
      </c>
      <c r="O643" s="54"/>
      <c r="P643" s="55">
        <f>IFERROR(Tabla3[[#This Row],[OCULTAR2]]-Tabla3[[#This Row],[OCULTAR2]]*Tabla3[[#This Row],[% LÍNEA]]," ")</f>
        <v>4.7777799999999999</v>
      </c>
      <c r="Q643" s="56">
        <f>IFERROR(Tabla3[[#This Row],[% PRODUCTO]]+Tabla3[[#This Row],[% LÍNEA]]," ")</f>
        <v>0</v>
      </c>
      <c r="R643" s="53">
        <f>Tabla3[[#This Row],[OCULTAR3]]</f>
        <v>4.7777799999999999</v>
      </c>
      <c r="S643" s="53">
        <f>Tabla3[[#This Row],[PRECIO SIN %]]-Tabla3[[#This Row],[PRECIO SIN %]]*10%</f>
        <v>4.3000020000000001</v>
      </c>
      <c r="T643" s="80">
        <f>(Tabla3[[#This Row],[PRECIO CON DESCT.]]-(Tabla3[[#This Row],[PRECIO CON DESCT.]]*$T$6))</f>
        <v>2.70900126</v>
      </c>
      <c r="U643" s="96"/>
      <c r="V643" s="94">
        <f>Tabla3[[#This Row],[PRECIO %      en $]]*Tabla3[[#This Row],[PEDIDO ]]</f>
        <v>0</v>
      </c>
      <c r="W643" s="57">
        <f>Tabla3[[#This Row],[PRECIO CON DESCT.]]*Tabla3[[#This Row],[PEDIDO ]]</f>
        <v>0</v>
      </c>
      <c r="X643" s="58">
        <f>Tabla3[[#This Row],[PRECIO SIN %]]*Tabla3[[#This Row],[PEDIDO ]]</f>
        <v>0</v>
      </c>
      <c r="Y643" s="28"/>
      <c r="Z643" s="28"/>
      <c r="AA643" s="28"/>
      <c r="AB643" s="28"/>
      <c r="AC643" s="28"/>
      <c r="AD643" s="28"/>
      <c r="AE643" s="28"/>
      <c r="AF643" s="28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13"/>
      <c r="DV643" s="13"/>
      <c r="DW643" s="13"/>
      <c r="DX643" s="13"/>
      <c r="DY643" s="13"/>
      <c r="DZ643" s="13"/>
      <c r="EA643" s="13"/>
      <c r="EB643" s="13"/>
      <c r="EC643" s="13"/>
      <c r="ED643" s="13"/>
      <c r="EE643" s="13"/>
      <c r="EF643" s="13"/>
      <c r="EG643" s="13"/>
      <c r="EH643" s="13"/>
      <c r="EI643" s="13"/>
      <c r="EJ643" s="13"/>
      <c r="EK643" s="13"/>
      <c r="EL643" s="13"/>
      <c r="EM643" s="13"/>
      <c r="EN643" s="13"/>
      <c r="EO643" s="13"/>
      <c r="EP643" s="13"/>
      <c r="EQ643" s="13"/>
      <c r="ER643" s="13"/>
      <c r="ES643" s="13"/>
      <c r="ET643" s="13"/>
      <c r="EU643" s="13"/>
      <c r="EV643" s="13"/>
      <c r="EW643" s="20"/>
    </row>
    <row r="644" spans="1:153" s="3" customFormat="1" ht="33" customHeight="1" x14ac:dyDescent="0.4">
      <c r="A644" s="125">
        <v>818821001362</v>
      </c>
      <c r="B644" s="59" t="s">
        <v>148</v>
      </c>
      <c r="C644" s="59" t="s">
        <v>174</v>
      </c>
      <c r="D6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644" s="119" t="s">
        <v>1154</v>
      </c>
      <c r="F644" s="76" t="s">
        <v>526</v>
      </c>
      <c r="G6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644" s="78">
        <v>10</v>
      </c>
      <c r="J644" s="52">
        <v>7.7777799999999999</v>
      </c>
      <c r="K644" s="60">
        <f>Tabla3[[#This Row],[PRECIOS]]-Tabla3[[#This Row],[PRECIOS]]*10%</f>
        <v>7.0000020000000003</v>
      </c>
      <c r="L644" s="101" t="s">
        <v>5327</v>
      </c>
      <c r="M644" s="61"/>
      <c r="N644" s="55">
        <f>IFERROR(Tabla3[[#This Row],[PRECIOS]]-Tabla3[[#This Row],[PRECIOS]]*Tabla3[[#This Row],[% PRODUCTO]]," ")</f>
        <v>7.7777799999999999</v>
      </c>
      <c r="O644" s="61"/>
      <c r="P644" s="55">
        <f>IFERROR(Tabla3[[#This Row],[OCULTAR2]]-Tabla3[[#This Row],[OCULTAR2]]*Tabla3[[#This Row],[% LÍNEA]]," ")</f>
        <v>7.7777799999999999</v>
      </c>
      <c r="Q644" s="56">
        <f>IFERROR(Tabla3[[#This Row],[% PRODUCTO]]+Tabla3[[#This Row],[% LÍNEA]]," ")</f>
        <v>0</v>
      </c>
      <c r="R644" s="60">
        <f>Tabla3[[#This Row],[OCULTAR3]]</f>
        <v>7.7777799999999999</v>
      </c>
      <c r="S644" s="60">
        <f>Tabla3[[#This Row],[PRECIO SIN %]]-Tabla3[[#This Row],[PRECIO SIN %]]*10%</f>
        <v>7.0000020000000003</v>
      </c>
      <c r="T644" s="80">
        <f>(Tabla3[[#This Row],[PRECIO CON DESCT.]]-(Tabla3[[#This Row],[PRECIO CON DESCT.]]*$T$6))</f>
        <v>4.4100012599999996</v>
      </c>
      <c r="U644" s="96"/>
      <c r="V644" s="94">
        <f>Tabla3[[#This Row],[PRECIO %      en $]]*Tabla3[[#This Row],[PEDIDO ]]</f>
        <v>0</v>
      </c>
      <c r="W644" s="57">
        <f>Tabla3[[#This Row],[PRECIO CON DESCT.]]*Tabla3[[#This Row],[PEDIDO ]]</f>
        <v>0</v>
      </c>
      <c r="X644" s="58">
        <f>Tabla3[[#This Row],[PRECIO SIN %]]*Tabla3[[#This Row],[PEDIDO ]]</f>
        <v>0</v>
      </c>
      <c r="Y644" s="28"/>
      <c r="Z644" s="28"/>
      <c r="AA644" s="28"/>
      <c r="AB644" s="28"/>
      <c r="AC644" s="28"/>
      <c r="AD644" s="28"/>
      <c r="AE644" s="28"/>
      <c r="AF644" s="28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13"/>
      <c r="DV644" s="13"/>
      <c r="DW644" s="13"/>
      <c r="DX644" s="13"/>
      <c r="DY644" s="13"/>
      <c r="DZ644" s="13"/>
      <c r="EA644" s="13"/>
      <c r="EB644" s="13"/>
      <c r="EC644" s="13"/>
      <c r="ED644" s="13"/>
      <c r="EE644" s="13"/>
      <c r="EF644" s="13"/>
      <c r="EG644" s="13"/>
      <c r="EH644" s="13"/>
      <c r="EI644" s="13"/>
      <c r="EJ644" s="13"/>
      <c r="EK644" s="13"/>
      <c r="EL644" s="13"/>
      <c r="EM644" s="13"/>
      <c r="EN644" s="13"/>
      <c r="EO644" s="13"/>
      <c r="EP644" s="13"/>
      <c r="EQ644" s="13"/>
      <c r="ER644" s="13"/>
      <c r="ES644" s="13"/>
      <c r="ET644" s="13"/>
      <c r="EU644" s="13"/>
      <c r="EV644" s="13"/>
      <c r="EW644" s="20"/>
    </row>
    <row r="645" spans="1:153" s="3" customFormat="1" ht="33" customHeight="1" x14ac:dyDescent="0.4">
      <c r="A645" s="124">
        <v>8411047142066</v>
      </c>
      <c r="B645" s="51" t="s">
        <v>148</v>
      </c>
      <c r="C645" s="51" t="s">
        <v>174</v>
      </c>
      <c r="D6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645" s="118" t="s">
        <v>1155</v>
      </c>
      <c r="F645" s="75" t="s">
        <v>526</v>
      </c>
      <c r="G6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645" s="77">
        <v>3</v>
      </c>
      <c r="J645" s="52">
        <v>10.22222</v>
      </c>
      <c r="K645" s="53">
        <f>Tabla3[[#This Row],[PRECIOS]]-Tabla3[[#This Row],[PRECIOS]]*10%</f>
        <v>9.1999980000000008</v>
      </c>
      <c r="L645" s="101" t="s">
        <v>5327</v>
      </c>
      <c r="M645" s="54"/>
      <c r="N645" s="55">
        <f>IFERROR(Tabla3[[#This Row],[PRECIOS]]-Tabla3[[#This Row],[PRECIOS]]*Tabla3[[#This Row],[% PRODUCTO]]," ")</f>
        <v>10.22222</v>
      </c>
      <c r="O645" s="54"/>
      <c r="P645" s="55">
        <f>IFERROR(Tabla3[[#This Row],[OCULTAR2]]-Tabla3[[#This Row],[OCULTAR2]]*Tabla3[[#This Row],[% LÍNEA]]," ")</f>
        <v>10.22222</v>
      </c>
      <c r="Q645" s="56">
        <f>IFERROR(Tabla3[[#This Row],[% PRODUCTO]]+Tabla3[[#This Row],[% LÍNEA]]," ")</f>
        <v>0</v>
      </c>
      <c r="R645" s="53">
        <f>Tabla3[[#This Row],[OCULTAR3]]</f>
        <v>10.22222</v>
      </c>
      <c r="S645" s="53">
        <f>Tabla3[[#This Row],[PRECIO SIN %]]-Tabla3[[#This Row],[PRECIO SIN %]]*10%</f>
        <v>9.1999980000000008</v>
      </c>
      <c r="T645" s="80">
        <f>(Tabla3[[#This Row],[PRECIO CON DESCT.]]-(Tabla3[[#This Row],[PRECIO CON DESCT.]]*$T$6))</f>
        <v>5.7959987399999999</v>
      </c>
      <c r="U645" s="96"/>
      <c r="V645" s="94">
        <f>Tabla3[[#This Row],[PRECIO %      en $]]*Tabla3[[#This Row],[PEDIDO ]]</f>
        <v>0</v>
      </c>
      <c r="W645" s="57">
        <f>Tabla3[[#This Row],[PRECIO CON DESCT.]]*Tabla3[[#This Row],[PEDIDO ]]</f>
        <v>0</v>
      </c>
      <c r="X645" s="58">
        <f>Tabla3[[#This Row],[PRECIO SIN %]]*Tabla3[[#This Row],[PEDIDO ]]</f>
        <v>0</v>
      </c>
      <c r="Y645" s="28"/>
      <c r="Z645" s="28"/>
      <c r="AA645" s="28"/>
      <c r="AB645" s="28"/>
      <c r="AC645" s="28"/>
      <c r="AD645" s="28"/>
      <c r="AE645" s="28"/>
      <c r="AF645" s="28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13"/>
      <c r="DV645" s="13"/>
      <c r="DW645" s="13"/>
      <c r="DX645" s="13"/>
      <c r="DY645" s="13"/>
      <c r="DZ645" s="13"/>
      <c r="EA645" s="13"/>
      <c r="EB645" s="13"/>
      <c r="EC645" s="13"/>
      <c r="ED645" s="13"/>
      <c r="EE645" s="13"/>
      <c r="EF645" s="13"/>
      <c r="EG645" s="13"/>
      <c r="EH645" s="13"/>
      <c r="EI645" s="13"/>
      <c r="EJ645" s="13"/>
      <c r="EK645" s="13"/>
      <c r="EL645" s="13"/>
      <c r="EM645" s="13"/>
      <c r="EN645" s="13"/>
      <c r="EO645" s="13"/>
      <c r="EP645" s="13"/>
      <c r="EQ645" s="13"/>
      <c r="ER645" s="13"/>
      <c r="ES645" s="13"/>
      <c r="ET645" s="13"/>
      <c r="EU645" s="13"/>
      <c r="EV645" s="13"/>
      <c r="EW645" s="20"/>
    </row>
    <row r="646" spans="1:153" s="3" customFormat="1" ht="33" customHeight="1" x14ac:dyDescent="0.4">
      <c r="A646" s="125">
        <v>8411047143162</v>
      </c>
      <c r="B646" s="59" t="s">
        <v>148</v>
      </c>
      <c r="C646" s="59" t="s">
        <v>174</v>
      </c>
      <c r="D6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646" s="119" t="s">
        <v>1156</v>
      </c>
      <c r="F646" s="76" t="s">
        <v>526</v>
      </c>
      <c r="G6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646" s="78">
        <v>3</v>
      </c>
      <c r="J646" s="52">
        <v>10.22222</v>
      </c>
      <c r="K646" s="60">
        <f>Tabla3[[#This Row],[PRECIOS]]-Tabla3[[#This Row],[PRECIOS]]*10%</f>
        <v>9.1999980000000008</v>
      </c>
      <c r="L646" s="101" t="s">
        <v>5327</v>
      </c>
      <c r="M646" s="61"/>
      <c r="N646" s="55">
        <f>IFERROR(Tabla3[[#This Row],[PRECIOS]]-Tabla3[[#This Row],[PRECIOS]]*Tabla3[[#This Row],[% PRODUCTO]]," ")</f>
        <v>10.22222</v>
      </c>
      <c r="O646" s="61"/>
      <c r="P646" s="55">
        <f>IFERROR(Tabla3[[#This Row],[OCULTAR2]]-Tabla3[[#This Row],[OCULTAR2]]*Tabla3[[#This Row],[% LÍNEA]]," ")</f>
        <v>10.22222</v>
      </c>
      <c r="Q646" s="56">
        <f>IFERROR(Tabla3[[#This Row],[% PRODUCTO]]+Tabla3[[#This Row],[% LÍNEA]]," ")</f>
        <v>0</v>
      </c>
      <c r="R646" s="60">
        <f>Tabla3[[#This Row],[OCULTAR3]]</f>
        <v>10.22222</v>
      </c>
      <c r="S646" s="60">
        <f>Tabla3[[#This Row],[PRECIO SIN %]]-Tabla3[[#This Row],[PRECIO SIN %]]*10%</f>
        <v>9.1999980000000008</v>
      </c>
      <c r="T646" s="80">
        <f>(Tabla3[[#This Row],[PRECIO CON DESCT.]]-(Tabla3[[#This Row],[PRECIO CON DESCT.]]*$T$6))</f>
        <v>5.7959987399999999</v>
      </c>
      <c r="U646" s="96"/>
      <c r="V646" s="94">
        <f>Tabla3[[#This Row],[PRECIO %      en $]]*Tabla3[[#This Row],[PEDIDO ]]</f>
        <v>0</v>
      </c>
      <c r="W646" s="57">
        <f>Tabla3[[#This Row],[PRECIO CON DESCT.]]*Tabla3[[#This Row],[PEDIDO ]]</f>
        <v>0</v>
      </c>
      <c r="X646" s="58">
        <f>Tabla3[[#This Row],[PRECIO SIN %]]*Tabla3[[#This Row],[PEDIDO ]]</f>
        <v>0</v>
      </c>
      <c r="Y646" s="28"/>
      <c r="Z646" s="28"/>
      <c r="AA646" s="28"/>
      <c r="AB646" s="28"/>
      <c r="AC646" s="28"/>
      <c r="AD646" s="28"/>
      <c r="AE646" s="28"/>
      <c r="AF646" s="28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  <c r="DL646" s="13"/>
      <c r="DM646" s="13"/>
      <c r="DN646" s="13"/>
      <c r="DO646" s="13"/>
      <c r="DP646" s="13"/>
      <c r="DQ646" s="13"/>
      <c r="DR646" s="13"/>
      <c r="DS646" s="13"/>
      <c r="DT646" s="13"/>
      <c r="DU646" s="13"/>
      <c r="DV646" s="13"/>
      <c r="DW646" s="13"/>
      <c r="DX646" s="13"/>
      <c r="DY646" s="13"/>
      <c r="DZ646" s="13"/>
      <c r="EA646" s="13"/>
      <c r="EB646" s="13"/>
      <c r="EC646" s="13"/>
      <c r="ED646" s="13"/>
      <c r="EE646" s="13"/>
      <c r="EF646" s="13"/>
      <c r="EG646" s="13"/>
      <c r="EH646" s="13"/>
      <c r="EI646" s="13"/>
      <c r="EJ646" s="13"/>
      <c r="EK646" s="13"/>
      <c r="EL646" s="13"/>
      <c r="EM646" s="13"/>
      <c r="EN646" s="13"/>
      <c r="EO646" s="13"/>
      <c r="EP646" s="13"/>
      <c r="EQ646" s="13"/>
      <c r="ER646" s="13"/>
      <c r="ES646" s="13"/>
      <c r="ET646" s="13"/>
      <c r="EU646" s="13"/>
      <c r="EV646" s="13"/>
      <c r="EW646" s="20"/>
    </row>
    <row r="647" spans="1:153" s="3" customFormat="1" ht="33" customHeight="1" x14ac:dyDescent="0.4">
      <c r="A647" s="124">
        <v>8411047146057</v>
      </c>
      <c r="B647" s="51" t="s">
        <v>148</v>
      </c>
      <c r="C647" s="51" t="s">
        <v>174</v>
      </c>
      <c r="D6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647" s="118" t="s">
        <v>1157</v>
      </c>
      <c r="F647" s="75" t="s">
        <v>526</v>
      </c>
      <c r="G6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647" s="77">
        <v>7</v>
      </c>
      <c r="J647" s="52">
        <v>10</v>
      </c>
      <c r="K647" s="53">
        <f>Tabla3[[#This Row],[PRECIOS]]-Tabla3[[#This Row],[PRECIOS]]*10%</f>
        <v>9</v>
      </c>
      <c r="L647" s="101" t="s">
        <v>5327</v>
      </c>
      <c r="M647" s="54"/>
      <c r="N647" s="55">
        <f>IFERROR(Tabla3[[#This Row],[PRECIOS]]-Tabla3[[#This Row],[PRECIOS]]*Tabla3[[#This Row],[% PRODUCTO]]," ")</f>
        <v>10</v>
      </c>
      <c r="O647" s="54"/>
      <c r="P647" s="55">
        <f>IFERROR(Tabla3[[#This Row],[OCULTAR2]]-Tabla3[[#This Row],[OCULTAR2]]*Tabla3[[#This Row],[% LÍNEA]]," ")</f>
        <v>10</v>
      </c>
      <c r="Q647" s="56">
        <f>IFERROR(Tabla3[[#This Row],[% PRODUCTO]]+Tabla3[[#This Row],[% LÍNEA]]," ")</f>
        <v>0</v>
      </c>
      <c r="R647" s="53">
        <f>Tabla3[[#This Row],[OCULTAR3]]</f>
        <v>10</v>
      </c>
      <c r="S647" s="53">
        <f>Tabla3[[#This Row],[PRECIO SIN %]]-Tabla3[[#This Row],[PRECIO SIN %]]*10%</f>
        <v>9</v>
      </c>
      <c r="T647" s="80">
        <f>(Tabla3[[#This Row],[PRECIO CON DESCT.]]-(Tabla3[[#This Row],[PRECIO CON DESCT.]]*$T$6))</f>
        <v>5.67</v>
      </c>
      <c r="U647" s="96"/>
      <c r="V647" s="94">
        <f>Tabla3[[#This Row],[PRECIO %      en $]]*Tabla3[[#This Row],[PEDIDO ]]</f>
        <v>0</v>
      </c>
      <c r="W647" s="57">
        <f>Tabla3[[#This Row],[PRECIO CON DESCT.]]*Tabla3[[#This Row],[PEDIDO ]]</f>
        <v>0</v>
      </c>
      <c r="X647" s="58">
        <f>Tabla3[[#This Row],[PRECIO SIN %]]*Tabla3[[#This Row],[PEDIDO ]]</f>
        <v>0</v>
      </c>
      <c r="Y647" s="28"/>
      <c r="Z647" s="28"/>
      <c r="AA647" s="28"/>
      <c r="AB647" s="28"/>
      <c r="AC647" s="28"/>
      <c r="AD647" s="28"/>
      <c r="AE647" s="28"/>
      <c r="AF647" s="28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13"/>
      <c r="DV647" s="13"/>
      <c r="DW647" s="13"/>
      <c r="DX647" s="13"/>
      <c r="DY647" s="13"/>
      <c r="DZ647" s="13"/>
      <c r="EA647" s="13"/>
      <c r="EB647" s="13"/>
      <c r="EC647" s="13"/>
      <c r="ED647" s="13"/>
      <c r="EE647" s="13"/>
      <c r="EF647" s="13"/>
      <c r="EG647" s="13"/>
      <c r="EH647" s="13"/>
      <c r="EI647" s="13"/>
      <c r="EJ647" s="13"/>
      <c r="EK647" s="13"/>
      <c r="EL647" s="13"/>
      <c r="EM647" s="13"/>
      <c r="EN647" s="13"/>
      <c r="EO647" s="13"/>
      <c r="EP647" s="13"/>
      <c r="EQ647" s="13"/>
      <c r="ER647" s="13"/>
      <c r="ES647" s="13"/>
      <c r="ET647" s="13"/>
      <c r="EU647" s="13"/>
      <c r="EV647" s="13"/>
      <c r="EW647" s="20"/>
    </row>
    <row r="648" spans="1:153" s="3" customFormat="1" ht="33" customHeight="1" x14ac:dyDescent="0.4">
      <c r="A648" s="125">
        <v>7592090000617</v>
      </c>
      <c r="B648" s="59" t="s">
        <v>148</v>
      </c>
      <c r="C648" s="59" t="s">
        <v>184</v>
      </c>
      <c r="D6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48" s="119" t="s">
        <v>1158</v>
      </c>
      <c r="F648" s="76" t="s">
        <v>526</v>
      </c>
      <c r="G6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48" s="78">
        <v>12</v>
      </c>
      <c r="J648" s="52">
        <v>11.32222</v>
      </c>
      <c r="K648" s="60">
        <f>Tabla3[[#This Row],[PRECIOS]]-Tabla3[[#This Row],[PRECIOS]]*10%</f>
        <v>10.189997999999999</v>
      </c>
      <c r="L648" s="101"/>
      <c r="M648" s="61"/>
      <c r="N648" s="55">
        <f>IFERROR(Tabla3[[#This Row],[PRECIOS]]-Tabla3[[#This Row],[PRECIOS]]*Tabla3[[#This Row],[% PRODUCTO]]," ")</f>
        <v>11.32222</v>
      </c>
      <c r="O648" s="61"/>
      <c r="P648" s="55">
        <f>IFERROR(Tabla3[[#This Row],[OCULTAR2]]-Tabla3[[#This Row],[OCULTAR2]]*Tabla3[[#This Row],[% LÍNEA]]," ")</f>
        <v>11.32222</v>
      </c>
      <c r="Q648" s="56">
        <f>IFERROR(Tabla3[[#This Row],[% PRODUCTO]]+Tabla3[[#This Row],[% LÍNEA]]," ")</f>
        <v>0</v>
      </c>
      <c r="R648" s="60">
        <f>Tabla3[[#This Row],[OCULTAR3]]</f>
        <v>11.32222</v>
      </c>
      <c r="S648" s="60">
        <f>Tabla3[[#This Row],[PRECIO SIN %]]-Tabla3[[#This Row],[PRECIO SIN %]]*10%</f>
        <v>10.189997999999999</v>
      </c>
      <c r="T648" s="80">
        <f>(Tabla3[[#This Row],[PRECIO CON DESCT.]]-(Tabla3[[#This Row],[PRECIO CON DESCT.]]*$T$6))</f>
        <v>6.4196987399999994</v>
      </c>
      <c r="U648" s="96"/>
      <c r="V648" s="94">
        <f>Tabla3[[#This Row],[PRECIO %      en $]]*Tabla3[[#This Row],[PEDIDO ]]</f>
        <v>0</v>
      </c>
      <c r="W648" s="57">
        <f>Tabla3[[#This Row],[PRECIO CON DESCT.]]*Tabla3[[#This Row],[PEDIDO ]]</f>
        <v>0</v>
      </c>
      <c r="X648" s="58">
        <f>Tabla3[[#This Row],[PRECIO SIN %]]*Tabla3[[#This Row],[PEDIDO ]]</f>
        <v>0</v>
      </c>
      <c r="Y648" s="28"/>
      <c r="Z648" s="28"/>
      <c r="AA648" s="28"/>
      <c r="AB648" s="28"/>
      <c r="AC648" s="28"/>
      <c r="AD648" s="28"/>
      <c r="AE648" s="28"/>
      <c r="AF648" s="28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13"/>
      <c r="DV648" s="13"/>
      <c r="DW648" s="13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13"/>
      <c r="EI648" s="13"/>
      <c r="EJ648" s="13"/>
      <c r="EK648" s="13"/>
      <c r="EL648" s="13"/>
      <c r="EM648" s="13"/>
      <c r="EN648" s="13"/>
      <c r="EO648" s="13"/>
      <c r="EP648" s="13"/>
      <c r="EQ648" s="13"/>
      <c r="ER648" s="13"/>
      <c r="ES648" s="13"/>
      <c r="ET648" s="13"/>
      <c r="EU648" s="13"/>
      <c r="EV648" s="13"/>
      <c r="EW648" s="20"/>
    </row>
    <row r="649" spans="1:153" s="3" customFormat="1" ht="33" customHeight="1" x14ac:dyDescent="0.4">
      <c r="A649" s="124">
        <v>7592090000396</v>
      </c>
      <c r="B649" s="51" t="s">
        <v>148</v>
      </c>
      <c r="C649" s="51" t="s">
        <v>184</v>
      </c>
      <c r="D6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49" s="118" t="s">
        <v>1159</v>
      </c>
      <c r="F649" s="75" t="s">
        <v>526</v>
      </c>
      <c r="G6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49" s="77">
        <v>20</v>
      </c>
      <c r="J649" s="52">
        <v>10.95556</v>
      </c>
      <c r="K649" s="53">
        <f>Tabla3[[#This Row],[PRECIOS]]-Tabla3[[#This Row],[PRECIOS]]*10%</f>
        <v>9.860004</v>
      </c>
      <c r="L649" s="101"/>
      <c r="M649" s="54"/>
      <c r="N649" s="55">
        <f>IFERROR(Tabla3[[#This Row],[PRECIOS]]-Tabla3[[#This Row],[PRECIOS]]*Tabla3[[#This Row],[% PRODUCTO]]," ")</f>
        <v>10.95556</v>
      </c>
      <c r="O649" s="54"/>
      <c r="P649" s="55">
        <f>IFERROR(Tabla3[[#This Row],[OCULTAR2]]-Tabla3[[#This Row],[OCULTAR2]]*Tabla3[[#This Row],[% LÍNEA]]," ")</f>
        <v>10.95556</v>
      </c>
      <c r="Q649" s="56">
        <f>IFERROR(Tabla3[[#This Row],[% PRODUCTO]]+Tabla3[[#This Row],[% LÍNEA]]," ")</f>
        <v>0</v>
      </c>
      <c r="R649" s="53">
        <f>Tabla3[[#This Row],[OCULTAR3]]</f>
        <v>10.95556</v>
      </c>
      <c r="S649" s="53">
        <f>Tabla3[[#This Row],[PRECIO SIN %]]-Tabla3[[#This Row],[PRECIO SIN %]]*10%</f>
        <v>9.860004</v>
      </c>
      <c r="T649" s="80">
        <f>(Tabla3[[#This Row],[PRECIO CON DESCT.]]-(Tabla3[[#This Row],[PRECIO CON DESCT.]]*$T$6))</f>
        <v>6.21180252</v>
      </c>
      <c r="U649" s="96"/>
      <c r="V649" s="94">
        <f>Tabla3[[#This Row],[PRECIO %      en $]]*Tabla3[[#This Row],[PEDIDO ]]</f>
        <v>0</v>
      </c>
      <c r="W649" s="57">
        <f>Tabla3[[#This Row],[PRECIO CON DESCT.]]*Tabla3[[#This Row],[PEDIDO ]]</f>
        <v>0</v>
      </c>
      <c r="X649" s="58">
        <f>Tabla3[[#This Row],[PRECIO SIN %]]*Tabla3[[#This Row],[PEDIDO ]]</f>
        <v>0</v>
      </c>
      <c r="Y649" s="28"/>
      <c r="Z649" s="28"/>
      <c r="AA649" s="28"/>
      <c r="AB649" s="28"/>
      <c r="AC649" s="28"/>
      <c r="AD649" s="28"/>
      <c r="AE649" s="28"/>
      <c r="AF649" s="28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  <c r="DL649" s="13"/>
      <c r="DM649" s="13"/>
      <c r="DN649" s="13"/>
      <c r="DO649" s="13"/>
      <c r="DP649" s="13"/>
      <c r="DQ649" s="13"/>
      <c r="DR649" s="13"/>
      <c r="DS649" s="13"/>
      <c r="DT649" s="13"/>
      <c r="DU649" s="13"/>
      <c r="DV649" s="13"/>
      <c r="DW649" s="13"/>
      <c r="DX649" s="13"/>
      <c r="DY649" s="13"/>
      <c r="DZ649" s="13"/>
      <c r="EA649" s="13"/>
      <c r="EB649" s="13"/>
      <c r="EC649" s="13"/>
      <c r="ED649" s="13"/>
      <c r="EE649" s="13"/>
      <c r="EF649" s="13"/>
      <c r="EG649" s="13"/>
      <c r="EH649" s="13"/>
      <c r="EI649" s="13"/>
      <c r="EJ649" s="13"/>
      <c r="EK649" s="13"/>
      <c r="EL649" s="13"/>
      <c r="EM649" s="13"/>
      <c r="EN649" s="13"/>
      <c r="EO649" s="13"/>
      <c r="EP649" s="13"/>
      <c r="EQ649" s="13"/>
      <c r="ER649" s="13"/>
      <c r="ES649" s="13"/>
      <c r="ET649" s="13"/>
      <c r="EU649" s="13"/>
      <c r="EV649" s="13"/>
      <c r="EW649" s="20"/>
    </row>
    <row r="650" spans="1:153" s="3" customFormat="1" ht="33" customHeight="1" x14ac:dyDescent="0.4">
      <c r="A650" s="125">
        <v>8682232508817</v>
      </c>
      <c r="B650" s="59" t="s">
        <v>148</v>
      </c>
      <c r="C650" s="59" t="s">
        <v>193</v>
      </c>
      <c r="D6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50" s="119" t="s">
        <v>1160</v>
      </c>
      <c r="F650" s="76" t="s">
        <v>526</v>
      </c>
      <c r="G6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50" s="78">
        <v>25</v>
      </c>
      <c r="J650" s="52">
        <v>4.11111</v>
      </c>
      <c r="K650" s="60">
        <f>Tabla3[[#This Row],[PRECIOS]]-Tabla3[[#This Row],[PRECIOS]]*10%</f>
        <v>3.699999</v>
      </c>
      <c r="L650" s="101"/>
      <c r="M650" s="61"/>
      <c r="N650" s="55">
        <f>IFERROR(Tabla3[[#This Row],[PRECIOS]]-Tabla3[[#This Row],[PRECIOS]]*Tabla3[[#This Row],[% PRODUCTO]]," ")</f>
        <v>4.11111</v>
      </c>
      <c r="O650" s="61"/>
      <c r="P650" s="55">
        <f>IFERROR(Tabla3[[#This Row],[OCULTAR2]]-Tabla3[[#This Row],[OCULTAR2]]*Tabla3[[#This Row],[% LÍNEA]]," ")</f>
        <v>4.11111</v>
      </c>
      <c r="Q650" s="56">
        <f>IFERROR(Tabla3[[#This Row],[% PRODUCTO]]+Tabla3[[#This Row],[% LÍNEA]]," ")</f>
        <v>0</v>
      </c>
      <c r="R650" s="60">
        <f>Tabla3[[#This Row],[OCULTAR3]]</f>
        <v>4.11111</v>
      </c>
      <c r="S650" s="60">
        <f>Tabla3[[#This Row],[PRECIO SIN %]]-Tabla3[[#This Row],[PRECIO SIN %]]*10%</f>
        <v>3.699999</v>
      </c>
      <c r="T650" s="80">
        <f>(Tabla3[[#This Row],[PRECIO CON DESCT.]]-(Tabla3[[#This Row],[PRECIO CON DESCT.]]*$T$6))</f>
        <v>2.3309993699999998</v>
      </c>
      <c r="U650" s="96"/>
      <c r="V650" s="94">
        <f>Tabla3[[#This Row],[PRECIO %      en $]]*Tabla3[[#This Row],[PEDIDO ]]</f>
        <v>0</v>
      </c>
      <c r="W650" s="57">
        <f>Tabla3[[#This Row],[PRECIO CON DESCT.]]*Tabla3[[#This Row],[PEDIDO ]]</f>
        <v>0</v>
      </c>
      <c r="X650" s="58">
        <f>Tabla3[[#This Row],[PRECIO SIN %]]*Tabla3[[#This Row],[PEDIDO ]]</f>
        <v>0</v>
      </c>
      <c r="Y650" s="28"/>
      <c r="Z650" s="28"/>
      <c r="AA650" s="28"/>
      <c r="AB650" s="28"/>
      <c r="AC650" s="28"/>
      <c r="AD650" s="28"/>
      <c r="AE650" s="28"/>
      <c r="AF650" s="28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  <c r="DL650" s="13"/>
      <c r="DM650" s="13"/>
      <c r="DN650" s="13"/>
      <c r="DO650" s="13"/>
      <c r="DP650" s="13"/>
      <c r="DQ650" s="13"/>
      <c r="DR650" s="13"/>
      <c r="DS650" s="13"/>
      <c r="DT650" s="13"/>
      <c r="DU650" s="13"/>
      <c r="DV650" s="13"/>
      <c r="DW650" s="13"/>
      <c r="DX650" s="13"/>
      <c r="DY650" s="13"/>
      <c r="DZ650" s="13"/>
      <c r="EA650" s="13"/>
      <c r="EB650" s="13"/>
      <c r="EC650" s="13"/>
      <c r="ED650" s="13"/>
      <c r="EE650" s="13"/>
      <c r="EF650" s="13"/>
      <c r="EG650" s="13"/>
      <c r="EH650" s="13"/>
      <c r="EI650" s="13"/>
      <c r="EJ650" s="13"/>
      <c r="EK650" s="13"/>
      <c r="EL650" s="13"/>
      <c r="EM650" s="13"/>
      <c r="EN650" s="13"/>
      <c r="EO650" s="13"/>
      <c r="EP650" s="13"/>
      <c r="EQ650" s="13"/>
      <c r="ER650" s="13"/>
      <c r="ES650" s="13"/>
      <c r="ET650" s="13"/>
      <c r="EU650" s="13"/>
      <c r="EV650" s="13"/>
      <c r="EW650" s="20"/>
    </row>
    <row r="651" spans="1:153" s="3" customFormat="1" ht="33" customHeight="1" x14ac:dyDescent="0.4">
      <c r="A651" s="124">
        <v>8682232510865</v>
      </c>
      <c r="B651" s="51" t="s">
        <v>148</v>
      </c>
      <c r="C651" s="51" t="s">
        <v>193</v>
      </c>
      <c r="D6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651" s="118" t="s">
        <v>1161</v>
      </c>
      <c r="F651" s="75" t="s">
        <v>526</v>
      </c>
      <c r="G6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651" s="77">
        <v>24</v>
      </c>
      <c r="J651" s="52">
        <v>4.11111</v>
      </c>
      <c r="K651" s="53">
        <f>Tabla3[[#This Row],[PRECIOS]]-Tabla3[[#This Row],[PRECIOS]]*10%</f>
        <v>3.699999</v>
      </c>
      <c r="L651" s="101" t="s">
        <v>5327</v>
      </c>
      <c r="M651" s="54"/>
      <c r="N651" s="55">
        <f>IFERROR(Tabla3[[#This Row],[PRECIOS]]-Tabla3[[#This Row],[PRECIOS]]*Tabla3[[#This Row],[% PRODUCTO]]," ")</f>
        <v>4.11111</v>
      </c>
      <c r="O651" s="54"/>
      <c r="P651" s="55">
        <f>IFERROR(Tabla3[[#This Row],[OCULTAR2]]-Tabla3[[#This Row],[OCULTAR2]]*Tabla3[[#This Row],[% LÍNEA]]," ")</f>
        <v>4.11111</v>
      </c>
      <c r="Q651" s="56">
        <f>IFERROR(Tabla3[[#This Row],[% PRODUCTO]]+Tabla3[[#This Row],[% LÍNEA]]," ")</f>
        <v>0</v>
      </c>
      <c r="R651" s="53">
        <f>Tabla3[[#This Row],[OCULTAR3]]</f>
        <v>4.11111</v>
      </c>
      <c r="S651" s="53">
        <f>Tabla3[[#This Row],[PRECIO SIN %]]-Tabla3[[#This Row],[PRECIO SIN %]]*10%</f>
        <v>3.699999</v>
      </c>
      <c r="T651" s="80">
        <f>(Tabla3[[#This Row],[PRECIO CON DESCT.]]-(Tabla3[[#This Row],[PRECIO CON DESCT.]]*$T$6))</f>
        <v>2.3309993699999998</v>
      </c>
      <c r="U651" s="96"/>
      <c r="V651" s="94">
        <f>Tabla3[[#This Row],[PRECIO %      en $]]*Tabla3[[#This Row],[PEDIDO ]]</f>
        <v>0</v>
      </c>
      <c r="W651" s="57">
        <f>Tabla3[[#This Row],[PRECIO CON DESCT.]]*Tabla3[[#This Row],[PEDIDO ]]</f>
        <v>0</v>
      </c>
      <c r="X651" s="58">
        <f>Tabla3[[#This Row],[PRECIO SIN %]]*Tabla3[[#This Row],[PEDIDO ]]</f>
        <v>0</v>
      </c>
      <c r="Y651" s="28"/>
      <c r="Z651" s="28"/>
      <c r="AA651" s="28"/>
      <c r="AB651" s="28"/>
      <c r="AC651" s="28"/>
      <c r="AD651" s="28"/>
      <c r="AE651" s="28"/>
      <c r="AF651" s="28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13"/>
      <c r="DV651" s="13"/>
      <c r="DW651" s="13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13"/>
      <c r="EI651" s="13"/>
      <c r="EJ651" s="13"/>
      <c r="EK651" s="13"/>
      <c r="EL651" s="13"/>
      <c r="EM651" s="13"/>
      <c r="EN651" s="13"/>
      <c r="EO651" s="13"/>
      <c r="EP651" s="13"/>
      <c r="EQ651" s="13"/>
      <c r="ER651" s="13"/>
      <c r="ES651" s="13"/>
      <c r="ET651" s="13"/>
      <c r="EU651" s="13"/>
      <c r="EV651" s="13"/>
      <c r="EW651" s="20"/>
    </row>
    <row r="652" spans="1:153" s="3" customFormat="1" ht="33" customHeight="1" x14ac:dyDescent="0.4">
      <c r="A652" s="125">
        <v>8682232508800</v>
      </c>
      <c r="B652" s="59" t="s">
        <v>148</v>
      </c>
      <c r="C652" s="59" t="s">
        <v>193</v>
      </c>
      <c r="D6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52" s="119" t="s">
        <v>1162</v>
      </c>
      <c r="F652" s="76" t="s">
        <v>526</v>
      </c>
      <c r="G6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52" s="78">
        <v>10</v>
      </c>
      <c r="J652" s="52">
        <v>4.11111</v>
      </c>
      <c r="K652" s="60">
        <f>Tabla3[[#This Row],[PRECIOS]]-Tabla3[[#This Row],[PRECIOS]]*10%</f>
        <v>3.699999</v>
      </c>
      <c r="L652" s="101"/>
      <c r="M652" s="61"/>
      <c r="N652" s="55">
        <f>IFERROR(Tabla3[[#This Row],[PRECIOS]]-Tabla3[[#This Row],[PRECIOS]]*Tabla3[[#This Row],[% PRODUCTO]]," ")</f>
        <v>4.11111</v>
      </c>
      <c r="O652" s="61"/>
      <c r="P652" s="55">
        <f>IFERROR(Tabla3[[#This Row],[OCULTAR2]]-Tabla3[[#This Row],[OCULTAR2]]*Tabla3[[#This Row],[% LÍNEA]]," ")</f>
        <v>4.11111</v>
      </c>
      <c r="Q652" s="56">
        <f>IFERROR(Tabla3[[#This Row],[% PRODUCTO]]+Tabla3[[#This Row],[% LÍNEA]]," ")</f>
        <v>0</v>
      </c>
      <c r="R652" s="60">
        <f>Tabla3[[#This Row],[OCULTAR3]]</f>
        <v>4.11111</v>
      </c>
      <c r="S652" s="60">
        <f>Tabla3[[#This Row],[PRECIO SIN %]]-Tabla3[[#This Row],[PRECIO SIN %]]*10%</f>
        <v>3.699999</v>
      </c>
      <c r="T652" s="80">
        <f>(Tabla3[[#This Row],[PRECIO CON DESCT.]]-(Tabla3[[#This Row],[PRECIO CON DESCT.]]*$T$6))</f>
        <v>2.3309993699999998</v>
      </c>
      <c r="U652" s="96"/>
      <c r="V652" s="94">
        <f>Tabla3[[#This Row],[PRECIO %      en $]]*Tabla3[[#This Row],[PEDIDO ]]</f>
        <v>0</v>
      </c>
      <c r="W652" s="57">
        <f>Tabla3[[#This Row],[PRECIO CON DESCT.]]*Tabla3[[#This Row],[PEDIDO ]]</f>
        <v>0</v>
      </c>
      <c r="X652" s="58">
        <f>Tabla3[[#This Row],[PRECIO SIN %]]*Tabla3[[#This Row],[PEDIDO ]]</f>
        <v>0</v>
      </c>
      <c r="Y652" s="28"/>
      <c r="Z652" s="28"/>
      <c r="AA652" s="28"/>
      <c r="AB652" s="28"/>
      <c r="AC652" s="28"/>
      <c r="AD652" s="28"/>
      <c r="AE652" s="28"/>
      <c r="AF652" s="28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13"/>
      <c r="CX652" s="13"/>
      <c r="CY652" s="13"/>
      <c r="CZ652" s="13"/>
      <c r="DA652" s="13"/>
      <c r="DB652" s="13"/>
      <c r="DC652" s="13"/>
      <c r="DD652" s="13"/>
      <c r="DE652" s="13"/>
      <c r="DF652" s="13"/>
      <c r="DG652" s="13"/>
      <c r="DH652" s="13"/>
      <c r="DI652" s="13"/>
      <c r="DJ652" s="13"/>
      <c r="DK652" s="13"/>
      <c r="DL652" s="13"/>
      <c r="DM652" s="13"/>
      <c r="DN652" s="13"/>
      <c r="DO652" s="13"/>
      <c r="DP652" s="13"/>
      <c r="DQ652" s="13"/>
      <c r="DR652" s="13"/>
      <c r="DS652" s="13"/>
      <c r="DT652" s="13"/>
      <c r="DU652" s="13"/>
      <c r="DV652" s="13"/>
      <c r="DW652" s="13"/>
      <c r="DX652" s="13"/>
      <c r="DY652" s="13"/>
      <c r="DZ652" s="13"/>
      <c r="EA652" s="13"/>
      <c r="EB652" s="13"/>
      <c r="EC652" s="13"/>
      <c r="ED652" s="13"/>
      <c r="EE652" s="13"/>
      <c r="EF652" s="13"/>
      <c r="EG652" s="13"/>
      <c r="EH652" s="13"/>
      <c r="EI652" s="13"/>
      <c r="EJ652" s="13"/>
      <c r="EK652" s="13"/>
      <c r="EL652" s="13"/>
      <c r="EM652" s="13"/>
      <c r="EN652" s="13"/>
      <c r="EO652" s="13"/>
      <c r="EP652" s="13"/>
      <c r="EQ652" s="13"/>
      <c r="ER652" s="13"/>
      <c r="ES652" s="13"/>
      <c r="ET652" s="13"/>
      <c r="EU652" s="13"/>
      <c r="EV652" s="13"/>
      <c r="EW652" s="20"/>
    </row>
    <row r="653" spans="1:153" s="3" customFormat="1" ht="33" customHeight="1" x14ac:dyDescent="0.4">
      <c r="A653" s="124">
        <v>8682232508824</v>
      </c>
      <c r="B653" s="51" t="s">
        <v>148</v>
      </c>
      <c r="C653" s="51" t="s">
        <v>193</v>
      </c>
      <c r="D6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653" s="118" t="s">
        <v>1163</v>
      </c>
      <c r="F653" s="75" t="s">
        <v>526</v>
      </c>
      <c r="G6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653" s="77">
        <v>12</v>
      </c>
      <c r="J653" s="52">
        <v>4.11111</v>
      </c>
      <c r="K653" s="53">
        <f>Tabla3[[#This Row],[PRECIOS]]-Tabla3[[#This Row],[PRECIOS]]*10%</f>
        <v>3.699999</v>
      </c>
      <c r="L653" s="101" t="s">
        <v>5327</v>
      </c>
      <c r="M653" s="54"/>
      <c r="N653" s="55">
        <f>IFERROR(Tabla3[[#This Row],[PRECIOS]]-Tabla3[[#This Row],[PRECIOS]]*Tabla3[[#This Row],[% PRODUCTO]]," ")</f>
        <v>4.11111</v>
      </c>
      <c r="O653" s="54"/>
      <c r="P653" s="55">
        <f>IFERROR(Tabla3[[#This Row],[OCULTAR2]]-Tabla3[[#This Row],[OCULTAR2]]*Tabla3[[#This Row],[% LÍNEA]]," ")</f>
        <v>4.11111</v>
      </c>
      <c r="Q653" s="56">
        <f>IFERROR(Tabla3[[#This Row],[% PRODUCTO]]+Tabla3[[#This Row],[% LÍNEA]]," ")</f>
        <v>0</v>
      </c>
      <c r="R653" s="53">
        <f>Tabla3[[#This Row],[OCULTAR3]]</f>
        <v>4.11111</v>
      </c>
      <c r="S653" s="53">
        <f>Tabla3[[#This Row],[PRECIO SIN %]]-Tabla3[[#This Row],[PRECIO SIN %]]*10%</f>
        <v>3.699999</v>
      </c>
      <c r="T653" s="80">
        <f>(Tabla3[[#This Row],[PRECIO CON DESCT.]]-(Tabla3[[#This Row],[PRECIO CON DESCT.]]*$T$6))</f>
        <v>2.3309993699999998</v>
      </c>
      <c r="U653" s="96"/>
      <c r="V653" s="94">
        <f>Tabla3[[#This Row],[PRECIO %      en $]]*Tabla3[[#This Row],[PEDIDO ]]</f>
        <v>0</v>
      </c>
      <c r="W653" s="57">
        <f>Tabla3[[#This Row],[PRECIO CON DESCT.]]*Tabla3[[#This Row],[PEDIDO ]]</f>
        <v>0</v>
      </c>
      <c r="X653" s="58">
        <f>Tabla3[[#This Row],[PRECIO SIN %]]*Tabla3[[#This Row],[PEDIDO ]]</f>
        <v>0</v>
      </c>
      <c r="Y653" s="28"/>
      <c r="Z653" s="28"/>
      <c r="AA653" s="28"/>
      <c r="AB653" s="28"/>
      <c r="AC653" s="28"/>
      <c r="AD653" s="28"/>
      <c r="AE653" s="28"/>
      <c r="AF653" s="28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13"/>
      <c r="EI653" s="13"/>
      <c r="EJ653" s="13"/>
      <c r="EK653" s="13"/>
      <c r="EL653" s="13"/>
      <c r="EM653" s="13"/>
      <c r="EN653" s="13"/>
      <c r="EO653" s="13"/>
      <c r="EP653" s="13"/>
      <c r="EQ653" s="13"/>
      <c r="ER653" s="13"/>
      <c r="ES653" s="13"/>
      <c r="ET653" s="13"/>
      <c r="EU653" s="13"/>
      <c r="EV653" s="13"/>
      <c r="EW653" s="20"/>
    </row>
    <row r="654" spans="1:153" s="3" customFormat="1" ht="33" customHeight="1" x14ac:dyDescent="0.4">
      <c r="A654" s="125">
        <v>762497930504</v>
      </c>
      <c r="B654" s="59" t="s">
        <v>148</v>
      </c>
      <c r="C654" s="59" t="s">
        <v>153</v>
      </c>
      <c r="D6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654" s="119" t="s">
        <v>1164</v>
      </c>
      <c r="F654" s="76" t="s">
        <v>526</v>
      </c>
      <c r="G6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654" s="78">
        <v>24</v>
      </c>
      <c r="J654" s="52">
        <v>5.3777799999999996</v>
      </c>
      <c r="K654" s="60">
        <f>Tabla3[[#This Row],[PRECIOS]]-Tabla3[[#This Row],[PRECIOS]]*10%</f>
        <v>4.8400019999999992</v>
      </c>
      <c r="L654" s="101" t="s">
        <v>5327</v>
      </c>
      <c r="M654" s="61"/>
      <c r="N654" s="55">
        <f>IFERROR(Tabla3[[#This Row],[PRECIOS]]-Tabla3[[#This Row],[PRECIOS]]*Tabla3[[#This Row],[% PRODUCTO]]," ")</f>
        <v>5.3777799999999996</v>
      </c>
      <c r="O654" s="61"/>
      <c r="P654" s="55">
        <f>IFERROR(Tabla3[[#This Row],[OCULTAR2]]-Tabla3[[#This Row],[OCULTAR2]]*Tabla3[[#This Row],[% LÍNEA]]," ")</f>
        <v>5.3777799999999996</v>
      </c>
      <c r="Q654" s="56">
        <f>IFERROR(Tabla3[[#This Row],[% PRODUCTO]]+Tabla3[[#This Row],[% LÍNEA]]," ")</f>
        <v>0</v>
      </c>
      <c r="R654" s="60">
        <f>Tabla3[[#This Row],[OCULTAR3]]</f>
        <v>5.3777799999999996</v>
      </c>
      <c r="S654" s="60">
        <f>Tabla3[[#This Row],[PRECIO SIN %]]-Tabla3[[#This Row],[PRECIO SIN %]]*10%</f>
        <v>4.8400019999999992</v>
      </c>
      <c r="T654" s="80">
        <f>(Tabla3[[#This Row],[PRECIO CON DESCT.]]-(Tabla3[[#This Row],[PRECIO CON DESCT.]]*$T$6))</f>
        <v>3.0492012599999994</v>
      </c>
      <c r="U654" s="96"/>
      <c r="V654" s="94">
        <f>Tabla3[[#This Row],[PRECIO %      en $]]*Tabla3[[#This Row],[PEDIDO ]]</f>
        <v>0</v>
      </c>
      <c r="W654" s="57">
        <f>Tabla3[[#This Row],[PRECIO CON DESCT.]]*Tabla3[[#This Row],[PEDIDO ]]</f>
        <v>0</v>
      </c>
      <c r="X654" s="58">
        <f>Tabla3[[#This Row],[PRECIO SIN %]]*Tabla3[[#This Row],[PEDIDO ]]</f>
        <v>0</v>
      </c>
      <c r="Y654" s="28"/>
      <c r="Z654" s="28"/>
      <c r="AA654" s="28"/>
      <c r="AB654" s="28"/>
      <c r="AC654" s="28"/>
      <c r="AD654" s="28"/>
      <c r="AE654" s="28"/>
      <c r="AF654" s="28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20"/>
    </row>
    <row r="655" spans="1:153" s="3" customFormat="1" ht="33" customHeight="1" x14ac:dyDescent="0.4">
      <c r="A655" s="124">
        <v>7592348413824</v>
      </c>
      <c r="B655" s="51" t="s">
        <v>148</v>
      </c>
      <c r="C655" s="51" t="s">
        <v>127</v>
      </c>
      <c r="D6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55" s="118" t="s">
        <v>1165</v>
      </c>
      <c r="F655" s="75" t="s">
        <v>537</v>
      </c>
      <c r="G6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55" s="77">
        <v>208</v>
      </c>
      <c r="J655" s="52">
        <v>8.3333300000000001</v>
      </c>
      <c r="K655" s="53">
        <f>Tabla3[[#This Row],[PRECIOS]]-Tabla3[[#This Row],[PRECIOS]]*10%</f>
        <v>7.4999970000000005</v>
      </c>
      <c r="L655" s="101"/>
      <c r="M655" s="54"/>
      <c r="N655" s="55">
        <f>IFERROR(Tabla3[[#This Row],[PRECIOS]]-Tabla3[[#This Row],[PRECIOS]]*Tabla3[[#This Row],[% PRODUCTO]]," ")</f>
        <v>8.3333300000000001</v>
      </c>
      <c r="O655" s="54"/>
      <c r="P655" s="55">
        <f>IFERROR(Tabla3[[#This Row],[OCULTAR2]]-Tabla3[[#This Row],[OCULTAR2]]*Tabla3[[#This Row],[% LÍNEA]]," ")</f>
        <v>8.3333300000000001</v>
      </c>
      <c r="Q655" s="56">
        <f>IFERROR(Tabla3[[#This Row],[% PRODUCTO]]+Tabla3[[#This Row],[% LÍNEA]]," ")</f>
        <v>0</v>
      </c>
      <c r="R655" s="53">
        <f>Tabla3[[#This Row],[OCULTAR3]]</f>
        <v>8.3333300000000001</v>
      </c>
      <c r="S655" s="53">
        <f>Tabla3[[#This Row],[PRECIO SIN %]]-Tabla3[[#This Row],[PRECIO SIN %]]*10%</f>
        <v>7.4999970000000005</v>
      </c>
      <c r="T655" s="80">
        <f>(Tabla3[[#This Row],[PRECIO CON DESCT.]]-(Tabla3[[#This Row],[PRECIO CON DESCT.]]*$T$6))</f>
        <v>4.7249981100000005</v>
      </c>
      <c r="U655" s="96"/>
      <c r="V655" s="94">
        <f>Tabla3[[#This Row],[PRECIO %      en $]]*Tabla3[[#This Row],[PEDIDO ]]</f>
        <v>0</v>
      </c>
      <c r="W655" s="57">
        <f>Tabla3[[#This Row],[PRECIO CON DESCT.]]*Tabla3[[#This Row],[PEDIDO ]]</f>
        <v>0</v>
      </c>
      <c r="X655" s="58">
        <f>Tabla3[[#This Row],[PRECIO SIN %]]*Tabla3[[#This Row],[PEDIDO ]]</f>
        <v>0</v>
      </c>
      <c r="Y655" s="28"/>
      <c r="Z655" s="28"/>
      <c r="AA655" s="28"/>
      <c r="AB655" s="28"/>
      <c r="AC655" s="28"/>
      <c r="AD655" s="28"/>
      <c r="AE655" s="28"/>
      <c r="AF655" s="28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13"/>
      <c r="DV655" s="13"/>
      <c r="DW655" s="13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13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20"/>
    </row>
    <row r="656" spans="1:153" s="3" customFormat="1" ht="33" customHeight="1" x14ac:dyDescent="0.4">
      <c r="A656" s="125">
        <v>7592348218221</v>
      </c>
      <c r="B656" s="59" t="s">
        <v>148</v>
      </c>
      <c r="C656" s="59" t="s">
        <v>127</v>
      </c>
      <c r="D6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56" s="119" t="s">
        <v>1166</v>
      </c>
      <c r="F656" s="76" t="s">
        <v>537</v>
      </c>
      <c r="G6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56" s="78">
        <v>109</v>
      </c>
      <c r="J656" s="52">
        <v>16.633330000000001</v>
      </c>
      <c r="K656" s="60">
        <f>Tabla3[[#This Row],[PRECIOS]]-Tabla3[[#This Row],[PRECIOS]]*10%</f>
        <v>14.969997000000001</v>
      </c>
      <c r="L656" s="101"/>
      <c r="M656" s="61"/>
      <c r="N656" s="55">
        <f>IFERROR(Tabla3[[#This Row],[PRECIOS]]-Tabla3[[#This Row],[PRECIOS]]*Tabla3[[#This Row],[% PRODUCTO]]," ")</f>
        <v>16.633330000000001</v>
      </c>
      <c r="O656" s="61"/>
      <c r="P656" s="55">
        <f>IFERROR(Tabla3[[#This Row],[OCULTAR2]]-Tabla3[[#This Row],[OCULTAR2]]*Tabla3[[#This Row],[% LÍNEA]]," ")</f>
        <v>16.633330000000001</v>
      </c>
      <c r="Q656" s="56">
        <f>IFERROR(Tabla3[[#This Row],[% PRODUCTO]]+Tabla3[[#This Row],[% LÍNEA]]," ")</f>
        <v>0</v>
      </c>
      <c r="R656" s="60">
        <f>Tabla3[[#This Row],[OCULTAR3]]</f>
        <v>16.633330000000001</v>
      </c>
      <c r="S656" s="60">
        <f>Tabla3[[#This Row],[PRECIO SIN %]]-Tabla3[[#This Row],[PRECIO SIN %]]*10%</f>
        <v>14.969997000000001</v>
      </c>
      <c r="T656" s="80">
        <f>(Tabla3[[#This Row],[PRECIO CON DESCT.]]-(Tabla3[[#This Row],[PRECIO CON DESCT.]]*$T$6))</f>
        <v>9.4310981100000006</v>
      </c>
      <c r="U656" s="96"/>
      <c r="V656" s="94">
        <f>Tabla3[[#This Row],[PRECIO %      en $]]*Tabla3[[#This Row],[PEDIDO ]]</f>
        <v>0</v>
      </c>
      <c r="W656" s="57">
        <f>Tabla3[[#This Row],[PRECIO CON DESCT.]]*Tabla3[[#This Row],[PEDIDO ]]</f>
        <v>0</v>
      </c>
      <c r="X656" s="58">
        <f>Tabla3[[#This Row],[PRECIO SIN %]]*Tabla3[[#This Row],[PEDIDO ]]</f>
        <v>0</v>
      </c>
      <c r="Y656" s="28"/>
      <c r="Z656" s="28"/>
      <c r="AA656" s="28"/>
      <c r="AB656" s="28"/>
      <c r="AC656" s="28"/>
      <c r="AD656" s="28"/>
      <c r="AE656" s="28"/>
      <c r="AF656" s="28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13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20"/>
    </row>
    <row r="657" spans="1:153" s="3" customFormat="1" ht="33" customHeight="1" x14ac:dyDescent="0.4">
      <c r="A657" s="124">
        <v>7599028000022</v>
      </c>
      <c r="B657" s="51" t="s">
        <v>148</v>
      </c>
      <c r="C657" s="51" t="s">
        <v>154</v>
      </c>
      <c r="D6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57" s="118" t="s">
        <v>1167</v>
      </c>
      <c r="F657" s="75" t="s">
        <v>537</v>
      </c>
      <c r="G6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57" s="77">
        <v>101</v>
      </c>
      <c r="J657" s="52">
        <v>3.4444400000000002</v>
      </c>
      <c r="K657" s="53">
        <f>Tabla3[[#This Row],[PRECIOS]]-Tabla3[[#This Row],[PRECIOS]]*10%</f>
        <v>3.099996</v>
      </c>
      <c r="L657" s="101"/>
      <c r="M657" s="54"/>
      <c r="N657" s="55">
        <f>IFERROR(Tabla3[[#This Row],[PRECIOS]]-Tabla3[[#This Row],[PRECIOS]]*Tabla3[[#This Row],[% PRODUCTO]]," ")</f>
        <v>3.4444400000000002</v>
      </c>
      <c r="O657" s="54"/>
      <c r="P657" s="55">
        <f>IFERROR(Tabla3[[#This Row],[OCULTAR2]]-Tabla3[[#This Row],[OCULTAR2]]*Tabla3[[#This Row],[% LÍNEA]]," ")</f>
        <v>3.4444400000000002</v>
      </c>
      <c r="Q657" s="56">
        <f>IFERROR(Tabla3[[#This Row],[% PRODUCTO]]+Tabla3[[#This Row],[% LÍNEA]]," ")</f>
        <v>0</v>
      </c>
      <c r="R657" s="53">
        <f>Tabla3[[#This Row],[OCULTAR3]]</f>
        <v>3.4444400000000002</v>
      </c>
      <c r="S657" s="53">
        <f>Tabla3[[#This Row],[PRECIO SIN %]]-Tabla3[[#This Row],[PRECIO SIN %]]*10%</f>
        <v>3.099996</v>
      </c>
      <c r="T657" s="80">
        <f>(Tabla3[[#This Row],[PRECIO CON DESCT.]]-(Tabla3[[#This Row],[PRECIO CON DESCT.]]*$T$6))</f>
        <v>1.9529974800000001</v>
      </c>
      <c r="U657" s="96"/>
      <c r="V657" s="94">
        <f>Tabla3[[#This Row],[PRECIO %      en $]]*Tabla3[[#This Row],[PEDIDO ]]</f>
        <v>0</v>
      </c>
      <c r="W657" s="57">
        <f>Tabla3[[#This Row],[PRECIO CON DESCT.]]*Tabla3[[#This Row],[PEDIDO ]]</f>
        <v>0</v>
      </c>
      <c r="X657" s="58">
        <f>Tabla3[[#This Row],[PRECIO SIN %]]*Tabla3[[#This Row],[PEDIDO ]]</f>
        <v>0</v>
      </c>
      <c r="Y657" s="28"/>
      <c r="Z657" s="28"/>
      <c r="AA657" s="28"/>
      <c r="AB657" s="28"/>
      <c r="AC657" s="28"/>
      <c r="AD657" s="28"/>
      <c r="AE657" s="28"/>
      <c r="AF657" s="28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13"/>
      <c r="DV657" s="13"/>
      <c r="DW657" s="13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13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20"/>
    </row>
    <row r="658" spans="1:153" s="3" customFormat="1" ht="33" customHeight="1" x14ac:dyDescent="0.4">
      <c r="A658" s="125">
        <v>7592616030012</v>
      </c>
      <c r="B658" s="59" t="s">
        <v>148</v>
      </c>
      <c r="C658" s="59" t="s">
        <v>161</v>
      </c>
      <c r="D6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658" s="119" t="s">
        <v>1168</v>
      </c>
      <c r="F658" s="76" t="s">
        <v>537</v>
      </c>
      <c r="G6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658" s="78">
        <v>16</v>
      </c>
      <c r="J658" s="52">
        <v>2.61111</v>
      </c>
      <c r="K658" s="60">
        <f>Tabla3[[#This Row],[PRECIOS]]-Tabla3[[#This Row],[PRECIOS]]*10%</f>
        <v>2.3499989999999999</v>
      </c>
      <c r="L658" s="101" t="s">
        <v>5327</v>
      </c>
      <c r="M658" s="61"/>
      <c r="N658" s="55">
        <f>IFERROR(Tabla3[[#This Row],[PRECIOS]]-Tabla3[[#This Row],[PRECIOS]]*Tabla3[[#This Row],[% PRODUCTO]]," ")</f>
        <v>2.61111</v>
      </c>
      <c r="O658" s="61"/>
      <c r="P658" s="55">
        <f>IFERROR(Tabla3[[#This Row],[OCULTAR2]]-Tabla3[[#This Row],[OCULTAR2]]*Tabla3[[#This Row],[% LÍNEA]]," ")</f>
        <v>2.61111</v>
      </c>
      <c r="Q658" s="56">
        <f>IFERROR(Tabla3[[#This Row],[% PRODUCTO]]+Tabla3[[#This Row],[% LÍNEA]]," ")</f>
        <v>0</v>
      </c>
      <c r="R658" s="60">
        <f>Tabla3[[#This Row],[OCULTAR3]]</f>
        <v>2.61111</v>
      </c>
      <c r="S658" s="60">
        <f>Tabla3[[#This Row],[PRECIO SIN %]]-Tabla3[[#This Row],[PRECIO SIN %]]*10%</f>
        <v>2.3499989999999999</v>
      </c>
      <c r="T658" s="80">
        <f>(Tabla3[[#This Row],[PRECIO CON DESCT.]]-(Tabla3[[#This Row],[PRECIO CON DESCT.]]*$T$6))</f>
        <v>1.48049937</v>
      </c>
      <c r="U658" s="96"/>
      <c r="V658" s="94">
        <f>Tabla3[[#This Row],[PRECIO %      en $]]*Tabla3[[#This Row],[PEDIDO ]]</f>
        <v>0</v>
      </c>
      <c r="W658" s="57">
        <f>Tabla3[[#This Row],[PRECIO CON DESCT.]]*Tabla3[[#This Row],[PEDIDO ]]</f>
        <v>0</v>
      </c>
      <c r="X658" s="58">
        <f>Tabla3[[#This Row],[PRECIO SIN %]]*Tabla3[[#This Row],[PEDIDO ]]</f>
        <v>0</v>
      </c>
      <c r="Y658" s="28"/>
      <c r="Z658" s="28"/>
      <c r="AA658" s="28"/>
      <c r="AB658" s="28"/>
      <c r="AC658" s="28"/>
      <c r="AD658" s="28"/>
      <c r="AE658" s="28"/>
      <c r="AF658" s="28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13"/>
      <c r="DV658" s="13"/>
      <c r="DW658" s="13"/>
      <c r="DX658" s="13"/>
      <c r="DY658" s="13"/>
      <c r="DZ658" s="13"/>
      <c r="EA658" s="13"/>
      <c r="EB658" s="13"/>
      <c r="EC658" s="13"/>
      <c r="ED658" s="13"/>
      <c r="EE658" s="13"/>
      <c r="EF658" s="13"/>
      <c r="EG658" s="13"/>
      <c r="EH658" s="13"/>
      <c r="EI658" s="13"/>
      <c r="EJ658" s="13"/>
      <c r="EK658" s="13"/>
      <c r="EL658" s="13"/>
      <c r="EM658" s="13"/>
      <c r="EN658" s="13"/>
      <c r="EO658" s="13"/>
      <c r="EP658" s="13"/>
      <c r="EQ658" s="13"/>
      <c r="ER658" s="13"/>
      <c r="ES658" s="13"/>
      <c r="ET658" s="13"/>
      <c r="EU658" s="13"/>
      <c r="EV658" s="13"/>
      <c r="EW658" s="20"/>
    </row>
    <row r="659" spans="1:153" s="3" customFormat="1" ht="33" customHeight="1" x14ac:dyDescent="0.4">
      <c r="A659" s="124">
        <v>7598582000134</v>
      </c>
      <c r="B659" s="51" t="s">
        <v>148</v>
      </c>
      <c r="C659" s="51" t="s">
        <v>165</v>
      </c>
      <c r="D6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59" s="118" t="s">
        <v>1169</v>
      </c>
      <c r="F659" s="75" t="s">
        <v>537</v>
      </c>
      <c r="G6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59" s="77">
        <v>29</v>
      </c>
      <c r="J659" s="52">
        <v>17.288889999999999</v>
      </c>
      <c r="K659" s="53">
        <f>Tabla3[[#This Row],[PRECIOS]]-Tabla3[[#This Row],[PRECIOS]]*10%</f>
        <v>15.560000999999998</v>
      </c>
      <c r="L659" s="101"/>
      <c r="M659" s="54"/>
      <c r="N659" s="55">
        <f>IFERROR(Tabla3[[#This Row],[PRECIOS]]-Tabla3[[#This Row],[PRECIOS]]*Tabla3[[#This Row],[% PRODUCTO]]," ")</f>
        <v>17.288889999999999</v>
      </c>
      <c r="O659" s="54"/>
      <c r="P659" s="55">
        <f>IFERROR(Tabla3[[#This Row],[OCULTAR2]]-Tabla3[[#This Row],[OCULTAR2]]*Tabla3[[#This Row],[% LÍNEA]]," ")</f>
        <v>17.288889999999999</v>
      </c>
      <c r="Q659" s="56">
        <f>IFERROR(Tabla3[[#This Row],[% PRODUCTO]]+Tabla3[[#This Row],[% LÍNEA]]," ")</f>
        <v>0</v>
      </c>
      <c r="R659" s="53">
        <f>Tabla3[[#This Row],[OCULTAR3]]</f>
        <v>17.288889999999999</v>
      </c>
      <c r="S659" s="53">
        <f>Tabla3[[#This Row],[PRECIO SIN %]]-Tabla3[[#This Row],[PRECIO SIN %]]*10%</f>
        <v>15.560000999999998</v>
      </c>
      <c r="T659" s="80">
        <f>(Tabla3[[#This Row],[PRECIO CON DESCT.]]-(Tabla3[[#This Row],[PRECIO CON DESCT.]]*$T$6))</f>
        <v>9.8028006299999983</v>
      </c>
      <c r="U659" s="96"/>
      <c r="V659" s="94">
        <f>Tabla3[[#This Row],[PRECIO %      en $]]*Tabla3[[#This Row],[PEDIDO ]]</f>
        <v>0</v>
      </c>
      <c r="W659" s="57">
        <f>Tabla3[[#This Row],[PRECIO CON DESCT.]]*Tabla3[[#This Row],[PEDIDO ]]</f>
        <v>0</v>
      </c>
      <c r="X659" s="58">
        <f>Tabla3[[#This Row],[PRECIO SIN %]]*Tabla3[[#This Row],[PEDIDO ]]</f>
        <v>0</v>
      </c>
      <c r="Y659" s="28"/>
      <c r="Z659" s="28"/>
      <c r="AA659" s="28"/>
      <c r="AB659" s="28"/>
      <c r="AC659" s="28"/>
      <c r="AD659" s="28"/>
      <c r="AE659" s="28"/>
      <c r="AF659" s="28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13"/>
      <c r="DV659" s="13"/>
      <c r="DW659" s="13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13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20"/>
    </row>
    <row r="660" spans="1:153" s="3" customFormat="1" ht="33" customHeight="1" x14ac:dyDescent="0.4">
      <c r="A660" s="125">
        <v>7592803004086</v>
      </c>
      <c r="B660" s="59" t="s">
        <v>148</v>
      </c>
      <c r="C660" s="59" t="s">
        <v>132</v>
      </c>
      <c r="D6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60" s="119" t="s">
        <v>1170</v>
      </c>
      <c r="F660" s="76" t="s">
        <v>537</v>
      </c>
      <c r="G6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60" s="78">
        <v>27</v>
      </c>
      <c r="J660" s="52">
        <v>10.61111</v>
      </c>
      <c r="K660" s="60">
        <f>Tabla3[[#This Row],[PRECIOS]]-Tabla3[[#This Row],[PRECIOS]]*10%</f>
        <v>9.5499989999999997</v>
      </c>
      <c r="L660" s="101"/>
      <c r="M660" s="61"/>
      <c r="N660" s="55">
        <f>IFERROR(Tabla3[[#This Row],[PRECIOS]]-Tabla3[[#This Row],[PRECIOS]]*Tabla3[[#This Row],[% PRODUCTO]]," ")</f>
        <v>10.61111</v>
      </c>
      <c r="O660" s="61"/>
      <c r="P660" s="55">
        <f>IFERROR(Tabla3[[#This Row],[OCULTAR2]]-Tabla3[[#This Row],[OCULTAR2]]*Tabla3[[#This Row],[% LÍNEA]]," ")</f>
        <v>10.61111</v>
      </c>
      <c r="Q660" s="56">
        <f>IFERROR(Tabla3[[#This Row],[% PRODUCTO]]+Tabla3[[#This Row],[% LÍNEA]]," ")</f>
        <v>0</v>
      </c>
      <c r="R660" s="60">
        <f>Tabla3[[#This Row],[OCULTAR3]]</f>
        <v>10.61111</v>
      </c>
      <c r="S660" s="60">
        <f>Tabla3[[#This Row],[PRECIO SIN %]]-Tabla3[[#This Row],[PRECIO SIN %]]*10%</f>
        <v>9.5499989999999997</v>
      </c>
      <c r="T660" s="80">
        <f>(Tabla3[[#This Row],[PRECIO CON DESCT.]]-(Tabla3[[#This Row],[PRECIO CON DESCT.]]*$T$6))</f>
        <v>6.01649937</v>
      </c>
      <c r="U660" s="96"/>
      <c r="V660" s="94">
        <f>Tabla3[[#This Row],[PRECIO %      en $]]*Tabla3[[#This Row],[PEDIDO ]]</f>
        <v>0</v>
      </c>
      <c r="W660" s="57">
        <f>Tabla3[[#This Row],[PRECIO CON DESCT.]]*Tabla3[[#This Row],[PEDIDO ]]</f>
        <v>0</v>
      </c>
      <c r="X660" s="58">
        <f>Tabla3[[#This Row],[PRECIO SIN %]]*Tabla3[[#This Row],[PEDIDO ]]</f>
        <v>0</v>
      </c>
      <c r="Y660" s="28"/>
      <c r="Z660" s="28"/>
      <c r="AA660" s="28"/>
      <c r="AB660" s="28"/>
      <c r="AC660" s="28"/>
      <c r="AD660" s="28"/>
      <c r="AE660" s="28"/>
      <c r="AF660" s="28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  <c r="DL660" s="13"/>
      <c r="DM660" s="13"/>
      <c r="DN660" s="13"/>
      <c r="DO660" s="13"/>
      <c r="DP660" s="13"/>
      <c r="DQ660" s="13"/>
      <c r="DR660" s="13"/>
      <c r="DS660" s="13"/>
      <c r="DT660" s="13"/>
      <c r="DU660" s="13"/>
      <c r="DV660" s="13"/>
      <c r="DW660" s="13"/>
      <c r="DX660" s="13"/>
      <c r="DY660" s="13"/>
      <c r="DZ660" s="13"/>
      <c r="EA660" s="13"/>
      <c r="EB660" s="13"/>
      <c r="EC660" s="13"/>
      <c r="ED660" s="13"/>
      <c r="EE660" s="13"/>
      <c r="EF660" s="13"/>
      <c r="EG660" s="13"/>
      <c r="EH660" s="13"/>
      <c r="EI660" s="13"/>
      <c r="EJ660" s="13"/>
      <c r="EK660" s="13"/>
      <c r="EL660" s="13"/>
      <c r="EM660" s="13"/>
      <c r="EN660" s="13"/>
      <c r="EO660" s="13"/>
      <c r="EP660" s="13"/>
      <c r="EQ660" s="13"/>
      <c r="ER660" s="13"/>
      <c r="ES660" s="13"/>
      <c r="ET660" s="13"/>
      <c r="EU660" s="13"/>
      <c r="EV660" s="13"/>
      <c r="EW660" s="20"/>
    </row>
    <row r="661" spans="1:153" s="3" customFormat="1" ht="33" customHeight="1" x14ac:dyDescent="0.4">
      <c r="A661" s="124">
        <v>7598252000969</v>
      </c>
      <c r="B661" s="51" t="s">
        <v>148</v>
      </c>
      <c r="C661" s="51" t="s">
        <v>56</v>
      </c>
      <c r="D6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61" s="118" t="s">
        <v>1171</v>
      </c>
      <c r="F661" s="75" t="s">
        <v>537</v>
      </c>
      <c r="G6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61" s="77">
        <v>9</v>
      </c>
      <c r="J661" s="52">
        <v>10</v>
      </c>
      <c r="K661" s="53">
        <f>Tabla3[[#This Row],[PRECIOS]]-Tabla3[[#This Row],[PRECIOS]]*10%</f>
        <v>9</v>
      </c>
      <c r="L661" s="101"/>
      <c r="M661" s="54"/>
      <c r="N661" s="55">
        <f>IFERROR(Tabla3[[#This Row],[PRECIOS]]-Tabla3[[#This Row],[PRECIOS]]*Tabla3[[#This Row],[% PRODUCTO]]," ")</f>
        <v>10</v>
      </c>
      <c r="O661" s="54"/>
      <c r="P661" s="55">
        <f>IFERROR(Tabla3[[#This Row],[OCULTAR2]]-Tabla3[[#This Row],[OCULTAR2]]*Tabla3[[#This Row],[% LÍNEA]]," ")</f>
        <v>10</v>
      </c>
      <c r="Q661" s="56">
        <f>IFERROR(Tabla3[[#This Row],[% PRODUCTO]]+Tabla3[[#This Row],[% LÍNEA]]," ")</f>
        <v>0</v>
      </c>
      <c r="R661" s="53">
        <f>Tabla3[[#This Row],[OCULTAR3]]</f>
        <v>10</v>
      </c>
      <c r="S661" s="53">
        <f>Tabla3[[#This Row],[PRECIO SIN %]]-Tabla3[[#This Row],[PRECIO SIN %]]*10%</f>
        <v>9</v>
      </c>
      <c r="T661" s="80">
        <f>(Tabla3[[#This Row],[PRECIO CON DESCT.]]-(Tabla3[[#This Row],[PRECIO CON DESCT.]]*$T$6))</f>
        <v>5.67</v>
      </c>
      <c r="U661" s="96"/>
      <c r="V661" s="94">
        <f>Tabla3[[#This Row],[PRECIO %      en $]]*Tabla3[[#This Row],[PEDIDO ]]</f>
        <v>0</v>
      </c>
      <c r="W661" s="57">
        <f>Tabla3[[#This Row],[PRECIO CON DESCT.]]*Tabla3[[#This Row],[PEDIDO ]]</f>
        <v>0</v>
      </c>
      <c r="X661" s="58">
        <f>Tabla3[[#This Row],[PRECIO SIN %]]*Tabla3[[#This Row],[PEDIDO ]]</f>
        <v>0</v>
      </c>
      <c r="Y661" s="28"/>
      <c r="Z661" s="28"/>
      <c r="AA661" s="28"/>
      <c r="AB661" s="28"/>
      <c r="AC661" s="28"/>
      <c r="AD661" s="28"/>
      <c r="AE661" s="28"/>
      <c r="AF661" s="28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13"/>
      <c r="DV661" s="13"/>
      <c r="DW661" s="13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13"/>
      <c r="EI661" s="13"/>
      <c r="EJ661" s="13"/>
      <c r="EK661" s="13"/>
      <c r="EL661" s="13"/>
      <c r="EM661" s="13"/>
      <c r="EN661" s="13"/>
      <c r="EO661" s="13"/>
      <c r="EP661" s="13"/>
      <c r="EQ661" s="13"/>
      <c r="ER661" s="13"/>
      <c r="ES661" s="13"/>
      <c r="ET661" s="13"/>
      <c r="EU661" s="13"/>
      <c r="EV661" s="13"/>
      <c r="EW661" s="20"/>
    </row>
    <row r="662" spans="1:153" s="3" customFormat="1" ht="33" customHeight="1" x14ac:dyDescent="0.4">
      <c r="A662" s="125">
        <v>7591585119131</v>
      </c>
      <c r="B662" s="59" t="s">
        <v>148</v>
      </c>
      <c r="C662" s="59" t="s">
        <v>104</v>
      </c>
      <c r="D6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62" s="119" t="s">
        <v>1172</v>
      </c>
      <c r="F662" s="76" t="s">
        <v>537</v>
      </c>
      <c r="G6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62" s="78">
        <v>128</v>
      </c>
      <c r="J662" s="52">
        <v>17</v>
      </c>
      <c r="K662" s="60">
        <f>Tabla3[[#This Row],[PRECIOS]]-Tabla3[[#This Row],[PRECIOS]]*10%</f>
        <v>15.3</v>
      </c>
      <c r="L662" s="101"/>
      <c r="M662" s="61"/>
      <c r="N662" s="55">
        <f>IFERROR(Tabla3[[#This Row],[PRECIOS]]-Tabla3[[#This Row],[PRECIOS]]*Tabla3[[#This Row],[% PRODUCTO]]," ")</f>
        <v>17</v>
      </c>
      <c r="O662" s="61"/>
      <c r="P662" s="55">
        <f>IFERROR(Tabla3[[#This Row],[OCULTAR2]]-Tabla3[[#This Row],[OCULTAR2]]*Tabla3[[#This Row],[% LÍNEA]]," ")</f>
        <v>17</v>
      </c>
      <c r="Q662" s="56">
        <f>IFERROR(Tabla3[[#This Row],[% PRODUCTO]]+Tabla3[[#This Row],[% LÍNEA]]," ")</f>
        <v>0</v>
      </c>
      <c r="R662" s="60">
        <f>Tabla3[[#This Row],[OCULTAR3]]</f>
        <v>17</v>
      </c>
      <c r="S662" s="60">
        <f>Tabla3[[#This Row],[PRECIO SIN %]]-Tabla3[[#This Row],[PRECIO SIN %]]*10%</f>
        <v>15.3</v>
      </c>
      <c r="T662" s="80">
        <f>(Tabla3[[#This Row],[PRECIO CON DESCT.]]-(Tabla3[[#This Row],[PRECIO CON DESCT.]]*$T$6))</f>
        <v>9.6389999999999993</v>
      </c>
      <c r="U662" s="96"/>
      <c r="V662" s="94">
        <f>Tabla3[[#This Row],[PRECIO %      en $]]*Tabla3[[#This Row],[PEDIDO ]]</f>
        <v>0</v>
      </c>
      <c r="W662" s="57">
        <f>Tabla3[[#This Row],[PRECIO CON DESCT.]]*Tabla3[[#This Row],[PEDIDO ]]</f>
        <v>0</v>
      </c>
      <c r="X662" s="58">
        <f>Tabla3[[#This Row],[PRECIO SIN %]]*Tabla3[[#This Row],[PEDIDO ]]</f>
        <v>0</v>
      </c>
      <c r="Y662" s="28"/>
      <c r="Z662" s="28"/>
      <c r="AA662" s="28"/>
      <c r="AB662" s="28"/>
      <c r="AC662" s="28"/>
      <c r="AD662" s="28"/>
      <c r="AE662" s="28"/>
      <c r="AF662" s="28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13"/>
      <c r="DV662" s="13"/>
      <c r="DW662" s="13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13"/>
      <c r="EI662" s="13"/>
      <c r="EJ662" s="13"/>
      <c r="EK662" s="13"/>
      <c r="EL662" s="13"/>
      <c r="EM662" s="13"/>
      <c r="EN662" s="13"/>
      <c r="EO662" s="13"/>
      <c r="EP662" s="13"/>
      <c r="EQ662" s="13"/>
      <c r="ER662" s="13"/>
      <c r="ES662" s="13"/>
      <c r="ET662" s="13"/>
      <c r="EU662" s="13"/>
      <c r="EV662" s="13"/>
      <c r="EW662" s="20"/>
    </row>
    <row r="663" spans="1:153" s="3" customFormat="1" ht="33" customHeight="1" x14ac:dyDescent="0.4">
      <c r="A663" s="124">
        <v>7401078990201</v>
      </c>
      <c r="B663" s="51" t="s">
        <v>148</v>
      </c>
      <c r="C663" s="51" t="s">
        <v>113</v>
      </c>
      <c r="D6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63" s="118" t="s">
        <v>1173</v>
      </c>
      <c r="F663" s="75" t="s">
        <v>537</v>
      </c>
      <c r="G6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63" s="77">
        <v>59</v>
      </c>
      <c r="J663" s="52">
        <v>17.044440000000002</v>
      </c>
      <c r="K663" s="53">
        <f>Tabla3[[#This Row],[PRECIOS]]-Tabla3[[#This Row],[PRECIOS]]*10%</f>
        <v>15.339996000000001</v>
      </c>
      <c r="L663" s="101"/>
      <c r="M663" s="54"/>
      <c r="N663" s="55">
        <f>IFERROR(Tabla3[[#This Row],[PRECIOS]]-Tabla3[[#This Row],[PRECIOS]]*Tabla3[[#This Row],[% PRODUCTO]]," ")</f>
        <v>17.044440000000002</v>
      </c>
      <c r="O663" s="54"/>
      <c r="P663" s="55">
        <f>IFERROR(Tabla3[[#This Row],[OCULTAR2]]-Tabla3[[#This Row],[OCULTAR2]]*Tabla3[[#This Row],[% LÍNEA]]," ")</f>
        <v>17.044440000000002</v>
      </c>
      <c r="Q663" s="56">
        <f>IFERROR(Tabla3[[#This Row],[% PRODUCTO]]+Tabla3[[#This Row],[% LÍNEA]]," ")</f>
        <v>0</v>
      </c>
      <c r="R663" s="53">
        <f>Tabla3[[#This Row],[OCULTAR3]]</f>
        <v>17.044440000000002</v>
      </c>
      <c r="S663" s="53">
        <f>Tabla3[[#This Row],[PRECIO SIN %]]-Tabla3[[#This Row],[PRECIO SIN %]]*10%</f>
        <v>15.339996000000001</v>
      </c>
      <c r="T663" s="80">
        <f>(Tabla3[[#This Row],[PRECIO CON DESCT.]]-(Tabla3[[#This Row],[PRECIO CON DESCT.]]*$T$6))</f>
        <v>9.6641974800000003</v>
      </c>
      <c r="U663" s="96"/>
      <c r="V663" s="94">
        <f>Tabla3[[#This Row],[PRECIO %      en $]]*Tabla3[[#This Row],[PEDIDO ]]</f>
        <v>0</v>
      </c>
      <c r="W663" s="57">
        <f>Tabla3[[#This Row],[PRECIO CON DESCT.]]*Tabla3[[#This Row],[PEDIDO ]]</f>
        <v>0</v>
      </c>
      <c r="X663" s="58">
        <f>Tabla3[[#This Row],[PRECIO SIN %]]*Tabla3[[#This Row],[PEDIDO ]]</f>
        <v>0</v>
      </c>
      <c r="Y663" s="28"/>
      <c r="Z663" s="28"/>
      <c r="AA663" s="28"/>
      <c r="AB663" s="28"/>
      <c r="AC663" s="28"/>
      <c r="AD663" s="28"/>
      <c r="AE663" s="28"/>
      <c r="AF663" s="28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20"/>
    </row>
    <row r="664" spans="1:153" s="3" customFormat="1" ht="33" customHeight="1" x14ac:dyDescent="0.4">
      <c r="A664" s="125">
        <v>7597072000241</v>
      </c>
      <c r="B664" s="59" t="s">
        <v>148</v>
      </c>
      <c r="C664" s="59" t="s">
        <v>153</v>
      </c>
      <c r="D6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64" s="119" t="s">
        <v>1174</v>
      </c>
      <c r="F664" s="76" t="s">
        <v>537</v>
      </c>
      <c r="G6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64" s="78">
        <v>72</v>
      </c>
      <c r="J664" s="52">
        <v>2.76667</v>
      </c>
      <c r="K664" s="60">
        <f>Tabla3[[#This Row],[PRECIOS]]-Tabla3[[#This Row],[PRECIOS]]*10%</f>
        <v>2.4900029999999997</v>
      </c>
      <c r="L664" s="101"/>
      <c r="M664" s="61"/>
      <c r="N664" s="55">
        <f>IFERROR(Tabla3[[#This Row],[PRECIOS]]-Tabla3[[#This Row],[PRECIOS]]*Tabla3[[#This Row],[% PRODUCTO]]," ")</f>
        <v>2.76667</v>
      </c>
      <c r="O664" s="61"/>
      <c r="P664" s="55">
        <f>IFERROR(Tabla3[[#This Row],[OCULTAR2]]-Tabla3[[#This Row],[OCULTAR2]]*Tabla3[[#This Row],[% LÍNEA]]," ")</f>
        <v>2.76667</v>
      </c>
      <c r="Q664" s="56">
        <f>IFERROR(Tabla3[[#This Row],[% PRODUCTO]]+Tabla3[[#This Row],[% LÍNEA]]," ")</f>
        <v>0</v>
      </c>
      <c r="R664" s="60">
        <f>Tabla3[[#This Row],[OCULTAR3]]</f>
        <v>2.76667</v>
      </c>
      <c r="S664" s="60">
        <f>Tabla3[[#This Row],[PRECIO SIN %]]-Tabla3[[#This Row],[PRECIO SIN %]]*10%</f>
        <v>2.4900029999999997</v>
      </c>
      <c r="T664" s="80">
        <f>(Tabla3[[#This Row],[PRECIO CON DESCT.]]-(Tabla3[[#This Row],[PRECIO CON DESCT.]]*$T$6))</f>
        <v>1.5687018899999998</v>
      </c>
      <c r="U664" s="96"/>
      <c r="V664" s="94">
        <f>Tabla3[[#This Row],[PRECIO %      en $]]*Tabla3[[#This Row],[PEDIDO ]]</f>
        <v>0</v>
      </c>
      <c r="W664" s="57">
        <f>Tabla3[[#This Row],[PRECIO CON DESCT.]]*Tabla3[[#This Row],[PEDIDO ]]</f>
        <v>0</v>
      </c>
      <c r="X664" s="58">
        <f>Tabla3[[#This Row],[PRECIO SIN %]]*Tabla3[[#This Row],[PEDIDO ]]</f>
        <v>0</v>
      </c>
      <c r="Y664" s="28"/>
      <c r="Z664" s="28"/>
      <c r="AA664" s="28"/>
      <c r="AB664" s="28"/>
      <c r="AC664" s="28"/>
      <c r="AD664" s="28"/>
      <c r="AE664" s="28"/>
      <c r="AF664" s="28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13"/>
      <c r="DV664" s="13"/>
      <c r="DW664" s="13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13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3"/>
      <c r="EU664" s="13"/>
      <c r="EV664" s="13"/>
      <c r="EW664" s="20"/>
    </row>
    <row r="665" spans="1:153" s="3" customFormat="1" ht="33" customHeight="1" x14ac:dyDescent="0.4">
      <c r="A665" s="124">
        <v>7597072000258</v>
      </c>
      <c r="B665" s="51" t="s">
        <v>148</v>
      </c>
      <c r="C665" s="51" t="s">
        <v>153</v>
      </c>
      <c r="D6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65" s="118" t="s">
        <v>1175</v>
      </c>
      <c r="F665" s="75" t="s">
        <v>537</v>
      </c>
      <c r="G6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65" s="77">
        <v>47</v>
      </c>
      <c r="J665" s="52">
        <v>3.9444400000000002</v>
      </c>
      <c r="K665" s="53">
        <f>Tabla3[[#This Row],[PRECIOS]]-Tabla3[[#This Row],[PRECIOS]]*10%</f>
        <v>3.5499960000000002</v>
      </c>
      <c r="L665" s="101"/>
      <c r="M665" s="54"/>
      <c r="N665" s="55">
        <f>IFERROR(Tabla3[[#This Row],[PRECIOS]]-Tabla3[[#This Row],[PRECIOS]]*Tabla3[[#This Row],[% PRODUCTO]]," ")</f>
        <v>3.9444400000000002</v>
      </c>
      <c r="O665" s="54"/>
      <c r="P665" s="55">
        <f>IFERROR(Tabla3[[#This Row],[OCULTAR2]]-Tabla3[[#This Row],[OCULTAR2]]*Tabla3[[#This Row],[% LÍNEA]]," ")</f>
        <v>3.9444400000000002</v>
      </c>
      <c r="Q665" s="56">
        <f>IFERROR(Tabla3[[#This Row],[% PRODUCTO]]+Tabla3[[#This Row],[% LÍNEA]]," ")</f>
        <v>0</v>
      </c>
      <c r="R665" s="53">
        <f>Tabla3[[#This Row],[OCULTAR3]]</f>
        <v>3.9444400000000002</v>
      </c>
      <c r="S665" s="53">
        <f>Tabla3[[#This Row],[PRECIO SIN %]]-Tabla3[[#This Row],[PRECIO SIN %]]*10%</f>
        <v>3.5499960000000002</v>
      </c>
      <c r="T665" s="80">
        <f>(Tabla3[[#This Row],[PRECIO CON DESCT.]]-(Tabla3[[#This Row],[PRECIO CON DESCT.]]*$T$6))</f>
        <v>2.2364974800000001</v>
      </c>
      <c r="U665" s="96"/>
      <c r="V665" s="94">
        <f>Tabla3[[#This Row],[PRECIO %      en $]]*Tabla3[[#This Row],[PEDIDO ]]</f>
        <v>0</v>
      </c>
      <c r="W665" s="57">
        <f>Tabla3[[#This Row],[PRECIO CON DESCT.]]*Tabla3[[#This Row],[PEDIDO ]]</f>
        <v>0</v>
      </c>
      <c r="X665" s="58">
        <f>Tabla3[[#This Row],[PRECIO SIN %]]*Tabla3[[#This Row],[PEDIDO ]]</f>
        <v>0</v>
      </c>
      <c r="Y665" s="28"/>
      <c r="Z665" s="28"/>
      <c r="AA665" s="28"/>
      <c r="AB665" s="28"/>
      <c r="AC665" s="28"/>
      <c r="AD665" s="28"/>
      <c r="AE665" s="28"/>
      <c r="AF665" s="28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13"/>
      <c r="DV665" s="13"/>
      <c r="DW665" s="13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13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20"/>
    </row>
    <row r="666" spans="1:153" s="3" customFormat="1" ht="33" customHeight="1" x14ac:dyDescent="0.4">
      <c r="A666" s="125">
        <v>7591243811643</v>
      </c>
      <c r="B666" s="59" t="s">
        <v>148</v>
      </c>
      <c r="C666" s="59" t="s">
        <v>108</v>
      </c>
      <c r="D6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666" s="119" t="s">
        <v>1176</v>
      </c>
      <c r="F666" s="76" t="s">
        <v>537</v>
      </c>
      <c r="G6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66" s="78">
        <v>48</v>
      </c>
      <c r="J666" s="52">
        <v>6.0444399999999998</v>
      </c>
      <c r="K666" s="60">
        <f>Tabla3[[#This Row],[PRECIOS]]-Tabla3[[#This Row],[PRECIOS]]*10%</f>
        <v>5.4399959999999998</v>
      </c>
      <c r="L666" s="101"/>
      <c r="M666" s="61"/>
      <c r="N666" s="55">
        <f>IFERROR(Tabla3[[#This Row],[PRECIOS]]-Tabla3[[#This Row],[PRECIOS]]*Tabla3[[#This Row],[% PRODUCTO]]," ")</f>
        <v>6.0444399999999998</v>
      </c>
      <c r="O666" s="61"/>
      <c r="P666" s="55">
        <f>IFERROR(Tabla3[[#This Row],[OCULTAR2]]-Tabla3[[#This Row],[OCULTAR2]]*Tabla3[[#This Row],[% LÍNEA]]," ")</f>
        <v>6.0444399999999998</v>
      </c>
      <c r="Q666" s="56">
        <f>IFERROR(Tabla3[[#This Row],[% PRODUCTO]]+Tabla3[[#This Row],[% LÍNEA]]," ")</f>
        <v>0</v>
      </c>
      <c r="R666" s="60">
        <f>Tabla3[[#This Row],[OCULTAR3]]</f>
        <v>6.0444399999999998</v>
      </c>
      <c r="S666" s="60">
        <f>Tabla3[[#This Row],[PRECIO SIN %]]-Tabla3[[#This Row],[PRECIO SIN %]]*10%</f>
        <v>5.4399959999999998</v>
      </c>
      <c r="T666" s="80">
        <f>(Tabla3[[#This Row],[PRECIO CON DESCT.]]-(Tabla3[[#This Row],[PRECIO CON DESCT.]]*$T$6))</f>
        <v>3.4271974799999998</v>
      </c>
      <c r="U666" s="96"/>
      <c r="V666" s="94">
        <f>Tabla3[[#This Row],[PRECIO %      en $]]*Tabla3[[#This Row],[PEDIDO ]]</f>
        <v>0</v>
      </c>
      <c r="W666" s="57">
        <f>Tabla3[[#This Row],[PRECIO CON DESCT.]]*Tabla3[[#This Row],[PEDIDO ]]</f>
        <v>0</v>
      </c>
      <c r="X666" s="58">
        <f>Tabla3[[#This Row],[PRECIO SIN %]]*Tabla3[[#This Row],[PEDIDO ]]</f>
        <v>0</v>
      </c>
      <c r="Y666" s="28"/>
      <c r="Z666" s="28"/>
      <c r="AA666" s="28"/>
      <c r="AB666" s="28"/>
      <c r="AC666" s="28"/>
      <c r="AD666" s="28"/>
      <c r="AE666" s="28"/>
      <c r="AF666" s="28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13"/>
      <c r="EI666" s="13"/>
      <c r="EJ666" s="13"/>
      <c r="EK666" s="13"/>
      <c r="EL666" s="13"/>
      <c r="EM666" s="13"/>
      <c r="EN666" s="13"/>
      <c r="EO666" s="13"/>
      <c r="EP666" s="13"/>
      <c r="EQ666" s="13"/>
      <c r="ER666" s="13"/>
      <c r="ES666" s="13"/>
      <c r="ET666" s="13"/>
      <c r="EU666" s="13"/>
      <c r="EV666" s="13"/>
      <c r="EW666" s="20"/>
    </row>
    <row r="667" spans="1:153" s="3" customFormat="1" ht="33" customHeight="1" x14ac:dyDescent="0.4">
      <c r="A667" s="124">
        <v>21281084282</v>
      </c>
      <c r="B667" s="51" t="s">
        <v>148</v>
      </c>
      <c r="C667" s="51" t="s">
        <v>109</v>
      </c>
      <c r="D6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67" s="118" t="s">
        <v>1177</v>
      </c>
      <c r="F667" s="75" t="s">
        <v>537</v>
      </c>
      <c r="G6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67" s="77">
        <v>6</v>
      </c>
      <c r="J667" s="52">
        <v>5.11111</v>
      </c>
      <c r="K667" s="53">
        <f>Tabla3[[#This Row],[PRECIOS]]-Tabla3[[#This Row],[PRECIOS]]*10%</f>
        <v>4.5999990000000004</v>
      </c>
      <c r="L667" s="101"/>
      <c r="M667" s="54"/>
      <c r="N667" s="55">
        <f>IFERROR(Tabla3[[#This Row],[PRECIOS]]-Tabla3[[#This Row],[PRECIOS]]*Tabla3[[#This Row],[% PRODUCTO]]," ")</f>
        <v>5.11111</v>
      </c>
      <c r="O667" s="54"/>
      <c r="P667" s="55">
        <f>IFERROR(Tabla3[[#This Row],[OCULTAR2]]-Tabla3[[#This Row],[OCULTAR2]]*Tabla3[[#This Row],[% LÍNEA]]," ")</f>
        <v>5.11111</v>
      </c>
      <c r="Q667" s="56">
        <f>IFERROR(Tabla3[[#This Row],[% PRODUCTO]]+Tabla3[[#This Row],[% LÍNEA]]," ")</f>
        <v>0</v>
      </c>
      <c r="R667" s="53">
        <f>Tabla3[[#This Row],[OCULTAR3]]</f>
        <v>5.11111</v>
      </c>
      <c r="S667" s="53">
        <f>Tabla3[[#This Row],[PRECIO SIN %]]-Tabla3[[#This Row],[PRECIO SIN %]]*10%</f>
        <v>4.5999990000000004</v>
      </c>
      <c r="T667" s="80">
        <f>(Tabla3[[#This Row],[PRECIO CON DESCT.]]-(Tabla3[[#This Row],[PRECIO CON DESCT.]]*$T$6))</f>
        <v>2.89799937</v>
      </c>
      <c r="U667" s="96"/>
      <c r="V667" s="94">
        <f>Tabla3[[#This Row],[PRECIO %      en $]]*Tabla3[[#This Row],[PEDIDO ]]</f>
        <v>0</v>
      </c>
      <c r="W667" s="57">
        <f>Tabla3[[#This Row],[PRECIO CON DESCT.]]*Tabla3[[#This Row],[PEDIDO ]]</f>
        <v>0</v>
      </c>
      <c r="X667" s="58">
        <f>Tabla3[[#This Row],[PRECIO SIN %]]*Tabla3[[#This Row],[PEDIDO ]]</f>
        <v>0</v>
      </c>
      <c r="Y667" s="28"/>
      <c r="Z667" s="28"/>
      <c r="AA667" s="28"/>
      <c r="AB667" s="28"/>
      <c r="AC667" s="28"/>
      <c r="AD667" s="28"/>
      <c r="AE667" s="28"/>
      <c r="AF667" s="28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13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20"/>
    </row>
    <row r="668" spans="1:153" s="3" customFormat="1" ht="33" customHeight="1" x14ac:dyDescent="0.4">
      <c r="A668" s="125"/>
      <c r="B668" s="59" t="s">
        <v>148</v>
      </c>
      <c r="C668" s="59" t="s">
        <v>156</v>
      </c>
      <c r="D6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68" s="119" t="s">
        <v>1178</v>
      </c>
      <c r="F668" s="76" t="s">
        <v>537</v>
      </c>
      <c r="G6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68" s="78">
        <v>9</v>
      </c>
      <c r="J668" s="52">
        <v>9.0333299999999994</v>
      </c>
      <c r="K668" s="60">
        <f>Tabla3[[#This Row],[PRECIOS]]-Tabla3[[#This Row],[PRECIOS]]*10%</f>
        <v>8.1299969999999995</v>
      </c>
      <c r="L668" s="101"/>
      <c r="M668" s="61"/>
      <c r="N668" s="55">
        <f>IFERROR(Tabla3[[#This Row],[PRECIOS]]-Tabla3[[#This Row],[PRECIOS]]*Tabla3[[#This Row],[% PRODUCTO]]," ")</f>
        <v>9.0333299999999994</v>
      </c>
      <c r="O668" s="61"/>
      <c r="P668" s="55">
        <f>IFERROR(Tabla3[[#This Row],[OCULTAR2]]-Tabla3[[#This Row],[OCULTAR2]]*Tabla3[[#This Row],[% LÍNEA]]," ")</f>
        <v>9.0333299999999994</v>
      </c>
      <c r="Q668" s="56">
        <f>IFERROR(Tabla3[[#This Row],[% PRODUCTO]]+Tabla3[[#This Row],[% LÍNEA]]," ")</f>
        <v>0</v>
      </c>
      <c r="R668" s="60">
        <f>Tabla3[[#This Row],[OCULTAR3]]</f>
        <v>9.0333299999999994</v>
      </c>
      <c r="S668" s="60">
        <f>Tabla3[[#This Row],[PRECIO SIN %]]-Tabla3[[#This Row],[PRECIO SIN %]]*10%</f>
        <v>8.1299969999999995</v>
      </c>
      <c r="T668" s="80">
        <f>(Tabla3[[#This Row],[PRECIO CON DESCT.]]-(Tabla3[[#This Row],[PRECIO CON DESCT.]]*$T$6))</f>
        <v>5.1218981100000001</v>
      </c>
      <c r="U668" s="96"/>
      <c r="V668" s="94">
        <f>Tabla3[[#This Row],[PRECIO %      en $]]*Tabla3[[#This Row],[PEDIDO ]]</f>
        <v>0</v>
      </c>
      <c r="W668" s="57">
        <f>Tabla3[[#This Row],[PRECIO CON DESCT.]]*Tabla3[[#This Row],[PEDIDO ]]</f>
        <v>0</v>
      </c>
      <c r="X668" s="58">
        <f>Tabla3[[#This Row],[PRECIO SIN %]]*Tabla3[[#This Row],[PEDIDO ]]</f>
        <v>0</v>
      </c>
      <c r="Y668" s="28"/>
      <c r="Z668" s="28"/>
      <c r="AA668" s="28"/>
      <c r="AB668" s="28"/>
      <c r="AC668" s="28"/>
      <c r="AD668" s="28"/>
      <c r="AE668" s="28"/>
      <c r="AF668" s="28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13"/>
      <c r="DV668" s="13"/>
      <c r="DW668" s="13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13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20"/>
    </row>
    <row r="669" spans="1:153" s="3" customFormat="1" ht="33" customHeight="1" x14ac:dyDescent="0.4">
      <c r="A669" s="124">
        <v>7597072000227</v>
      </c>
      <c r="B669" s="51" t="s">
        <v>148</v>
      </c>
      <c r="C669" s="51" t="s">
        <v>153</v>
      </c>
      <c r="D6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69" s="118" t="s">
        <v>1179</v>
      </c>
      <c r="F669" s="75" t="s">
        <v>537</v>
      </c>
      <c r="G6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69" s="77">
        <v>37</v>
      </c>
      <c r="J669" s="52">
        <v>2.98</v>
      </c>
      <c r="K669" s="53">
        <f>Tabla3[[#This Row],[PRECIOS]]-Tabla3[[#This Row],[PRECIOS]]*10%</f>
        <v>2.6819999999999999</v>
      </c>
      <c r="L669" s="101"/>
      <c r="M669" s="54"/>
      <c r="N669" s="55">
        <f>IFERROR(Tabla3[[#This Row],[PRECIOS]]-Tabla3[[#This Row],[PRECIOS]]*Tabla3[[#This Row],[% PRODUCTO]]," ")</f>
        <v>2.98</v>
      </c>
      <c r="O669" s="54"/>
      <c r="P669" s="55">
        <f>IFERROR(Tabla3[[#This Row],[OCULTAR2]]-Tabla3[[#This Row],[OCULTAR2]]*Tabla3[[#This Row],[% LÍNEA]]," ")</f>
        <v>2.98</v>
      </c>
      <c r="Q669" s="56">
        <f>IFERROR(Tabla3[[#This Row],[% PRODUCTO]]+Tabla3[[#This Row],[% LÍNEA]]," ")</f>
        <v>0</v>
      </c>
      <c r="R669" s="53">
        <f>Tabla3[[#This Row],[OCULTAR3]]</f>
        <v>2.98</v>
      </c>
      <c r="S669" s="53">
        <f>Tabla3[[#This Row],[PRECIO SIN %]]-Tabla3[[#This Row],[PRECIO SIN %]]*10%</f>
        <v>2.6819999999999999</v>
      </c>
      <c r="T669" s="80">
        <f>(Tabla3[[#This Row],[PRECIO CON DESCT.]]-(Tabla3[[#This Row],[PRECIO CON DESCT.]]*$T$6))</f>
        <v>1.6896599999999999</v>
      </c>
      <c r="U669" s="96"/>
      <c r="V669" s="94">
        <f>Tabla3[[#This Row],[PRECIO %      en $]]*Tabla3[[#This Row],[PEDIDO ]]</f>
        <v>0</v>
      </c>
      <c r="W669" s="57">
        <f>Tabla3[[#This Row],[PRECIO CON DESCT.]]*Tabla3[[#This Row],[PEDIDO ]]</f>
        <v>0</v>
      </c>
      <c r="X669" s="58">
        <f>Tabla3[[#This Row],[PRECIO SIN %]]*Tabla3[[#This Row],[PEDIDO ]]</f>
        <v>0</v>
      </c>
      <c r="Y669" s="28"/>
      <c r="Z669" s="28"/>
      <c r="AA669" s="28"/>
      <c r="AB669" s="28"/>
      <c r="AC669" s="28"/>
      <c r="AD669" s="28"/>
      <c r="AE669" s="28"/>
      <c r="AF669" s="28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13"/>
      <c r="DV669" s="13"/>
      <c r="DW669" s="13"/>
      <c r="DX669" s="13"/>
      <c r="DY669" s="13"/>
      <c r="DZ669" s="13"/>
      <c r="EA669" s="13"/>
      <c r="EB669" s="13"/>
      <c r="EC669" s="13"/>
      <c r="ED669" s="13"/>
      <c r="EE669" s="13"/>
      <c r="EF669" s="13"/>
      <c r="EG669" s="13"/>
      <c r="EH669" s="13"/>
      <c r="EI669" s="13"/>
      <c r="EJ669" s="13"/>
      <c r="EK669" s="13"/>
      <c r="EL669" s="13"/>
      <c r="EM669" s="13"/>
      <c r="EN669" s="13"/>
      <c r="EO669" s="13"/>
      <c r="EP669" s="13"/>
      <c r="EQ669" s="13"/>
      <c r="ER669" s="13"/>
      <c r="ES669" s="13"/>
      <c r="ET669" s="13"/>
      <c r="EU669" s="13"/>
      <c r="EV669" s="13"/>
      <c r="EW669" s="20"/>
    </row>
    <row r="670" spans="1:153" s="3" customFormat="1" ht="33" customHeight="1" x14ac:dyDescent="0.4">
      <c r="A670" s="125">
        <v>7592803004109</v>
      </c>
      <c r="B670" s="59" t="s">
        <v>148</v>
      </c>
      <c r="C670" s="59" t="s">
        <v>132</v>
      </c>
      <c r="D6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70" s="119" t="s">
        <v>1180</v>
      </c>
      <c r="F670" s="76" t="s">
        <v>537</v>
      </c>
      <c r="G6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70" s="78">
        <v>47</v>
      </c>
      <c r="J670" s="52">
        <v>7.4333299999999998</v>
      </c>
      <c r="K670" s="60">
        <f>Tabla3[[#This Row],[PRECIOS]]-Tabla3[[#This Row],[PRECIOS]]*10%</f>
        <v>6.689997</v>
      </c>
      <c r="L670" s="101"/>
      <c r="M670" s="61"/>
      <c r="N670" s="55">
        <f>IFERROR(Tabla3[[#This Row],[PRECIOS]]-Tabla3[[#This Row],[PRECIOS]]*Tabla3[[#This Row],[% PRODUCTO]]," ")</f>
        <v>7.4333299999999998</v>
      </c>
      <c r="O670" s="61"/>
      <c r="P670" s="55">
        <f>IFERROR(Tabla3[[#This Row],[OCULTAR2]]-Tabla3[[#This Row],[OCULTAR2]]*Tabla3[[#This Row],[% LÍNEA]]," ")</f>
        <v>7.4333299999999998</v>
      </c>
      <c r="Q670" s="56">
        <f>IFERROR(Tabla3[[#This Row],[% PRODUCTO]]+Tabla3[[#This Row],[% LÍNEA]]," ")</f>
        <v>0</v>
      </c>
      <c r="R670" s="60">
        <f>Tabla3[[#This Row],[OCULTAR3]]</f>
        <v>7.4333299999999998</v>
      </c>
      <c r="S670" s="60">
        <f>Tabla3[[#This Row],[PRECIO SIN %]]-Tabla3[[#This Row],[PRECIO SIN %]]*10%</f>
        <v>6.689997</v>
      </c>
      <c r="T670" s="80">
        <f>(Tabla3[[#This Row],[PRECIO CON DESCT.]]-(Tabla3[[#This Row],[PRECIO CON DESCT.]]*$T$6))</f>
        <v>4.2146981100000005</v>
      </c>
      <c r="U670" s="96"/>
      <c r="V670" s="94">
        <f>Tabla3[[#This Row],[PRECIO %      en $]]*Tabla3[[#This Row],[PEDIDO ]]</f>
        <v>0</v>
      </c>
      <c r="W670" s="57">
        <f>Tabla3[[#This Row],[PRECIO CON DESCT.]]*Tabla3[[#This Row],[PEDIDO ]]</f>
        <v>0</v>
      </c>
      <c r="X670" s="58">
        <f>Tabla3[[#This Row],[PRECIO SIN %]]*Tabla3[[#This Row],[PEDIDO ]]</f>
        <v>0</v>
      </c>
      <c r="Y670" s="28"/>
      <c r="Z670" s="28"/>
      <c r="AA670" s="28"/>
      <c r="AB670" s="28"/>
      <c r="AC670" s="28"/>
      <c r="AD670" s="28"/>
      <c r="AE670" s="28"/>
      <c r="AF670" s="28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13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20"/>
    </row>
    <row r="671" spans="1:153" s="3" customFormat="1" ht="33" customHeight="1" x14ac:dyDescent="0.4">
      <c r="A671" s="124">
        <v>7592601101093</v>
      </c>
      <c r="B671" s="51" t="s">
        <v>148</v>
      </c>
      <c r="C671" s="51" t="s">
        <v>98</v>
      </c>
      <c r="D6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71" s="118" t="s">
        <v>1181</v>
      </c>
      <c r="F671" s="75" t="s">
        <v>537</v>
      </c>
      <c r="G6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71" s="77">
        <v>88</v>
      </c>
      <c r="J671" s="52">
        <v>8.3444400000000005</v>
      </c>
      <c r="K671" s="53">
        <f>Tabla3[[#This Row],[PRECIOS]]-Tabla3[[#This Row],[PRECIOS]]*10%</f>
        <v>7.5099960000000001</v>
      </c>
      <c r="L671" s="101"/>
      <c r="M671" s="54"/>
      <c r="N671" s="55">
        <f>IFERROR(Tabla3[[#This Row],[PRECIOS]]-Tabla3[[#This Row],[PRECIOS]]*Tabla3[[#This Row],[% PRODUCTO]]," ")</f>
        <v>8.3444400000000005</v>
      </c>
      <c r="O671" s="54"/>
      <c r="P671" s="55">
        <f>IFERROR(Tabla3[[#This Row],[OCULTAR2]]-Tabla3[[#This Row],[OCULTAR2]]*Tabla3[[#This Row],[% LÍNEA]]," ")</f>
        <v>8.3444400000000005</v>
      </c>
      <c r="Q671" s="56">
        <f>IFERROR(Tabla3[[#This Row],[% PRODUCTO]]+Tabla3[[#This Row],[% LÍNEA]]," ")</f>
        <v>0</v>
      </c>
      <c r="R671" s="53">
        <f>Tabla3[[#This Row],[OCULTAR3]]</f>
        <v>8.3444400000000005</v>
      </c>
      <c r="S671" s="53">
        <f>Tabla3[[#This Row],[PRECIO SIN %]]-Tabla3[[#This Row],[PRECIO SIN %]]*10%</f>
        <v>7.5099960000000001</v>
      </c>
      <c r="T671" s="80">
        <f>(Tabla3[[#This Row],[PRECIO CON DESCT.]]-(Tabla3[[#This Row],[PRECIO CON DESCT.]]*$T$6))</f>
        <v>4.7312974800000003</v>
      </c>
      <c r="U671" s="96"/>
      <c r="V671" s="94">
        <f>Tabla3[[#This Row],[PRECIO %      en $]]*Tabla3[[#This Row],[PEDIDO ]]</f>
        <v>0</v>
      </c>
      <c r="W671" s="57">
        <f>Tabla3[[#This Row],[PRECIO CON DESCT.]]*Tabla3[[#This Row],[PEDIDO ]]</f>
        <v>0</v>
      </c>
      <c r="X671" s="58">
        <f>Tabla3[[#This Row],[PRECIO SIN %]]*Tabla3[[#This Row],[PEDIDO ]]</f>
        <v>0</v>
      </c>
      <c r="Y671" s="28"/>
      <c r="Z671" s="28"/>
      <c r="AA671" s="28"/>
      <c r="AB671" s="28"/>
      <c r="AC671" s="28"/>
      <c r="AD671" s="28"/>
      <c r="AE671" s="28"/>
      <c r="AF671" s="28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13"/>
      <c r="DV671" s="13"/>
      <c r="DW671" s="13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13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20"/>
    </row>
    <row r="672" spans="1:153" s="3" customFormat="1" ht="33" customHeight="1" x14ac:dyDescent="0.4">
      <c r="A672" s="125">
        <v>7592601101116</v>
      </c>
      <c r="B672" s="59" t="s">
        <v>148</v>
      </c>
      <c r="C672" s="59" t="s">
        <v>98</v>
      </c>
      <c r="D6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72" s="119" t="s">
        <v>1182</v>
      </c>
      <c r="F672" s="76" t="s">
        <v>537</v>
      </c>
      <c r="G6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72" s="78">
        <v>24</v>
      </c>
      <c r="J672" s="52">
        <v>16.33333</v>
      </c>
      <c r="K672" s="60">
        <f>Tabla3[[#This Row],[PRECIOS]]-Tabla3[[#This Row],[PRECIOS]]*10%</f>
        <v>14.699997</v>
      </c>
      <c r="L672" s="101"/>
      <c r="M672" s="61"/>
      <c r="N672" s="55">
        <f>IFERROR(Tabla3[[#This Row],[PRECIOS]]-Tabla3[[#This Row],[PRECIOS]]*Tabla3[[#This Row],[% PRODUCTO]]," ")</f>
        <v>16.33333</v>
      </c>
      <c r="O672" s="61"/>
      <c r="P672" s="55">
        <f>IFERROR(Tabla3[[#This Row],[OCULTAR2]]-Tabla3[[#This Row],[OCULTAR2]]*Tabla3[[#This Row],[% LÍNEA]]," ")</f>
        <v>16.33333</v>
      </c>
      <c r="Q672" s="56">
        <f>IFERROR(Tabla3[[#This Row],[% PRODUCTO]]+Tabla3[[#This Row],[% LÍNEA]]," ")</f>
        <v>0</v>
      </c>
      <c r="R672" s="60">
        <f>Tabla3[[#This Row],[OCULTAR3]]</f>
        <v>16.33333</v>
      </c>
      <c r="S672" s="60">
        <f>Tabla3[[#This Row],[PRECIO SIN %]]-Tabla3[[#This Row],[PRECIO SIN %]]*10%</f>
        <v>14.699997</v>
      </c>
      <c r="T672" s="80">
        <f>(Tabla3[[#This Row],[PRECIO CON DESCT.]]-(Tabla3[[#This Row],[PRECIO CON DESCT.]]*$T$6))</f>
        <v>9.2609981099999992</v>
      </c>
      <c r="U672" s="96"/>
      <c r="V672" s="94">
        <f>Tabla3[[#This Row],[PRECIO %      en $]]*Tabla3[[#This Row],[PEDIDO ]]</f>
        <v>0</v>
      </c>
      <c r="W672" s="57">
        <f>Tabla3[[#This Row],[PRECIO CON DESCT.]]*Tabla3[[#This Row],[PEDIDO ]]</f>
        <v>0</v>
      </c>
      <c r="X672" s="58">
        <f>Tabla3[[#This Row],[PRECIO SIN %]]*Tabla3[[#This Row],[PEDIDO ]]</f>
        <v>0</v>
      </c>
      <c r="Y672" s="28"/>
      <c r="Z672" s="28"/>
      <c r="AA672" s="28"/>
      <c r="AB672" s="28"/>
      <c r="AC672" s="28"/>
      <c r="AD672" s="28"/>
      <c r="AE672" s="28"/>
      <c r="AF672" s="28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13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20"/>
    </row>
    <row r="673" spans="1:153" s="3" customFormat="1" ht="33" customHeight="1" x14ac:dyDescent="0.4">
      <c r="A673" s="124">
        <v>7591619520513</v>
      </c>
      <c r="B673" s="51" t="s">
        <v>148</v>
      </c>
      <c r="C673" s="51" t="s">
        <v>156</v>
      </c>
      <c r="D6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73" s="118" t="s">
        <v>1183</v>
      </c>
      <c r="F673" s="75" t="s">
        <v>537</v>
      </c>
      <c r="G6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73" s="77">
        <v>10</v>
      </c>
      <c r="J673" s="52">
        <v>6.11111</v>
      </c>
      <c r="K673" s="53">
        <f>Tabla3[[#This Row],[PRECIOS]]-Tabla3[[#This Row],[PRECIOS]]*10%</f>
        <v>5.4999989999999999</v>
      </c>
      <c r="L673" s="101"/>
      <c r="M673" s="54"/>
      <c r="N673" s="55">
        <f>IFERROR(Tabla3[[#This Row],[PRECIOS]]-Tabla3[[#This Row],[PRECIOS]]*Tabla3[[#This Row],[% PRODUCTO]]," ")</f>
        <v>6.11111</v>
      </c>
      <c r="O673" s="54"/>
      <c r="P673" s="55">
        <f>IFERROR(Tabla3[[#This Row],[OCULTAR2]]-Tabla3[[#This Row],[OCULTAR2]]*Tabla3[[#This Row],[% LÍNEA]]," ")</f>
        <v>6.11111</v>
      </c>
      <c r="Q673" s="56">
        <f>IFERROR(Tabla3[[#This Row],[% PRODUCTO]]+Tabla3[[#This Row],[% LÍNEA]]," ")</f>
        <v>0</v>
      </c>
      <c r="R673" s="53">
        <f>Tabla3[[#This Row],[OCULTAR3]]</f>
        <v>6.11111</v>
      </c>
      <c r="S673" s="53">
        <f>Tabla3[[#This Row],[PRECIO SIN %]]-Tabla3[[#This Row],[PRECIO SIN %]]*10%</f>
        <v>5.4999989999999999</v>
      </c>
      <c r="T673" s="80">
        <f>(Tabla3[[#This Row],[PRECIO CON DESCT.]]-(Tabla3[[#This Row],[PRECIO CON DESCT.]]*$T$6))</f>
        <v>3.4649993700000001</v>
      </c>
      <c r="U673" s="96"/>
      <c r="V673" s="94">
        <f>Tabla3[[#This Row],[PRECIO %      en $]]*Tabla3[[#This Row],[PEDIDO ]]</f>
        <v>0</v>
      </c>
      <c r="W673" s="57">
        <f>Tabla3[[#This Row],[PRECIO CON DESCT.]]*Tabla3[[#This Row],[PEDIDO ]]</f>
        <v>0</v>
      </c>
      <c r="X673" s="58">
        <f>Tabla3[[#This Row],[PRECIO SIN %]]*Tabla3[[#This Row],[PEDIDO ]]</f>
        <v>0</v>
      </c>
      <c r="Y673" s="28"/>
      <c r="Z673" s="28"/>
      <c r="AA673" s="28"/>
      <c r="AB673" s="28"/>
      <c r="AC673" s="28"/>
      <c r="AD673" s="28"/>
      <c r="AE673" s="28"/>
      <c r="AF673" s="28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13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20"/>
    </row>
    <row r="674" spans="1:153" s="3" customFormat="1" ht="33" customHeight="1" x14ac:dyDescent="0.4">
      <c r="A674" s="125">
        <v>632627843373</v>
      </c>
      <c r="B674" s="59" t="s">
        <v>148</v>
      </c>
      <c r="C674" s="59" t="s">
        <v>150</v>
      </c>
      <c r="D6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74" s="119" t="s">
        <v>1184</v>
      </c>
      <c r="F674" s="76" t="s">
        <v>537</v>
      </c>
      <c r="G6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6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674" s="78">
        <v>142</v>
      </c>
      <c r="J674" s="52">
        <v>5.3555599999999997</v>
      </c>
      <c r="K674" s="60">
        <f>Tabla3[[#This Row],[PRECIOS]]-Tabla3[[#This Row],[PRECIOS]]*10%</f>
        <v>4.820004</v>
      </c>
      <c r="L674" s="101"/>
      <c r="M674" s="61"/>
      <c r="N674" s="55">
        <f>IFERROR(Tabla3[[#This Row],[PRECIOS]]-Tabla3[[#This Row],[PRECIOS]]*Tabla3[[#This Row],[% PRODUCTO]]," ")</f>
        <v>5.3555599999999997</v>
      </c>
      <c r="O674" s="61">
        <v>0.05</v>
      </c>
      <c r="P674" s="55">
        <f>IFERROR(Tabla3[[#This Row],[OCULTAR2]]-Tabla3[[#This Row],[OCULTAR2]]*Tabla3[[#This Row],[% LÍNEA]]," ")</f>
        <v>5.0877819999999998</v>
      </c>
      <c r="Q674" s="56">
        <f>IFERROR(Tabla3[[#This Row],[% PRODUCTO]]+Tabla3[[#This Row],[% LÍNEA]]," ")</f>
        <v>0.05</v>
      </c>
      <c r="R674" s="60">
        <f>Tabla3[[#This Row],[OCULTAR3]]</f>
        <v>5.0877819999999998</v>
      </c>
      <c r="S674" s="60">
        <f>Tabla3[[#This Row],[PRECIO SIN %]]-Tabla3[[#This Row],[PRECIO SIN %]]*10%</f>
        <v>4.5790037999999997</v>
      </c>
      <c r="T674" s="80">
        <f>(Tabla3[[#This Row],[PRECIO CON DESCT.]]-(Tabla3[[#This Row],[PRECIO CON DESCT.]]*$T$6))</f>
        <v>2.8847723939999996</v>
      </c>
      <c r="U674" s="96"/>
      <c r="V674" s="94">
        <f>Tabla3[[#This Row],[PRECIO %      en $]]*Tabla3[[#This Row],[PEDIDO ]]</f>
        <v>0</v>
      </c>
      <c r="W674" s="57">
        <f>Tabla3[[#This Row],[PRECIO CON DESCT.]]*Tabla3[[#This Row],[PEDIDO ]]</f>
        <v>0</v>
      </c>
      <c r="X674" s="58">
        <f>Tabla3[[#This Row],[PRECIO SIN %]]*Tabla3[[#This Row],[PEDIDO ]]</f>
        <v>0</v>
      </c>
      <c r="Y674" s="28"/>
      <c r="Z674" s="28"/>
      <c r="AA674" s="28"/>
      <c r="AB674" s="28"/>
      <c r="AC674" s="28"/>
      <c r="AD674" s="28"/>
      <c r="AE674" s="28"/>
      <c r="AF674" s="28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13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20"/>
    </row>
    <row r="675" spans="1:153" s="3" customFormat="1" ht="33" customHeight="1" x14ac:dyDescent="0.4">
      <c r="A675" s="124">
        <v>7599910793599</v>
      </c>
      <c r="B675" s="51" t="s">
        <v>148</v>
      </c>
      <c r="C675" s="51" t="s">
        <v>151</v>
      </c>
      <c r="D6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75" s="118" t="s">
        <v>1185</v>
      </c>
      <c r="F675" s="75" t="s">
        <v>537</v>
      </c>
      <c r="G6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75" s="77">
        <v>75</v>
      </c>
      <c r="J675" s="52">
        <v>6.0555599999999998</v>
      </c>
      <c r="K675" s="53">
        <f>Tabla3[[#This Row],[PRECIOS]]-Tabla3[[#This Row],[PRECIOS]]*10%</f>
        <v>5.4500039999999998</v>
      </c>
      <c r="L675" s="101"/>
      <c r="M675" s="54"/>
      <c r="N675" s="55">
        <f>IFERROR(Tabla3[[#This Row],[PRECIOS]]-Tabla3[[#This Row],[PRECIOS]]*Tabla3[[#This Row],[% PRODUCTO]]," ")</f>
        <v>6.0555599999999998</v>
      </c>
      <c r="O675" s="54"/>
      <c r="P675" s="55">
        <f>IFERROR(Tabla3[[#This Row],[OCULTAR2]]-Tabla3[[#This Row],[OCULTAR2]]*Tabla3[[#This Row],[% LÍNEA]]," ")</f>
        <v>6.0555599999999998</v>
      </c>
      <c r="Q675" s="56">
        <f>IFERROR(Tabla3[[#This Row],[% PRODUCTO]]+Tabla3[[#This Row],[% LÍNEA]]," ")</f>
        <v>0</v>
      </c>
      <c r="R675" s="53">
        <f>Tabla3[[#This Row],[OCULTAR3]]</f>
        <v>6.0555599999999998</v>
      </c>
      <c r="S675" s="53">
        <f>Tabla3[[#This Row],[PRECIO SIN %]]-Tabla3[[#This Row],[PRECIO SIN %]]*10%</f>
        <v>5.4500039999999998</v>
      </c>
      <c r="T675" s="80">
        <f>(Tabla3[[#This Row],[PRECIO CON DESCT.]]-(Tabla3[[#This Row],[PRECIO CON DESCT.]]*$T$6))</f>
        <v>3.4335025199999998</v>
      </c>
      <c r="U675" s="96"/>
      <c r="V675" s="94">
        <f>Tabla3[[#This Row],[PRECIO %      en $]]*Tabla3[[#This Row],[PEDIDO ]]</f>
        <v>0</v>
      </c>
      <c r="W675" s="57">
        <f>Tabla3[[#This Row],[PRECIO CON DESCT.]]*Tabla3[[#This Row],[PEDIDO ]]</f>
        <v>0</v>
      </c>
      <c r="X675" s="58">
        <f>Tabla3[[#This Row],[PRECIO SIN %]]*Tabla3[[#This Row],[PEDIDO ]]</f>
        <v>0</v>
      </c>
      <c r="Y675" s="28"/>
      <c r="Z675" s="28"/>
      <c r="AA675" s="28"/>
      <c r="AB675" s="28"/>
      <c r="AC675" s="28"/>
      <c r="AD675" s="28"/>
      <c r="AE675" s="28"/>
      <c r="AF675" s="28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13"/>
      <c r="DV675" s="13"/>
      <c r="DW675" s="13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13"/>
      <c r="EI675" s="13"/>
      <c r="EJ675" s="13"/>
      <c r="EK675" s="13"/>
      <c r="EL675" s="13"/>
      <c r="EM675" s="13"/>
      <c r="EN675" s="13"/>
      <c r="EO675" s="13"/>
      <c r="EP675" s="13"/>
      <c r="EQ675" s="13"/>
      <c r="ER675" s="13"/>
      <c r="ES675" s="13"/>
      <c r="ET675" s="13"/>
      <c r="EU675" s="13"/>
      <c r="EV675" s="13"/>
      <c r="EW675" s="20"/>
    </row>
    <row r="676" spans="1:153" s="3" customFormat="1" ht="33" customHeight="1" x14ac:dyDescent="0.4">
      <c r="A676" s="125">
        <v>7598578000582</v>
      </c>
      <c r="B676" s="59" t="s">
        <v>148</v>
      </c>
      <c r="C676" s="59" t="s">
        <v>159</v>
      </c>
      <c r="D6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76" s="119" t="s">
        <v>1186</v>
      </c>
      <c r="F676" s="76" t="s">
        <v>537</v>
      </c>
      <c r="G6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76" s="78">
        <v>89</v>
      </c>
      <c r="J676" s="52">
        <v>10.22222</v>
      </c>
      <c r="K676" s="60">
        <f>Tabla3[[#This Row],[PRECIOS]]-Tabla3[[#This Row],[PRECIOS]]*10%</f>
        <v>9.1999980000000008</v>
      </c>
      <c r="L676" s="101"/>
      <c r="M676" s="61"/>
      <c r="N676" s="55">
        <f>IFERROR(Tabla3[[#This Row],[PRECIOS]]-Tabla3[[#This Row],[PRECIOS]]*Tabla3[[#This Row],[% PRODUCTO]]," ")</f>
        <v>10.22222</v>
      </c>
      <c r="O676" s="61"/>
      <c r="P676" s="55">
        <f>IFERROR(Tabla3[[#This Row],[OCULTAR2]]-Tabla3[[#This Row],[OCULTAR2]]*Tabla3[[#This Row],[% LÍNEA]]," ")</f>
        <v>10.22222</v>
      </c>
      <c r="Q676" s="56">
        <f>IFERROR(Tabla3[[#This Row],[% PRODUCTO]]+Tabla3[[#This Row],[% LÍNEA]]," ")</f>
        <v>0</v>
      </c>
      <c r="R676" s="60">
        <f>Tabla3[[#This Row],[OCULTAR3]]</f>
        <v>10.22222</v>
      </c>
      <c r="S676" s="60">
        <f>Tabla3[[#This Row],[PRECIO SIN %]]-Tabla3[[#This Row],[PRECIO SIN %]]*10%</f>
        <v>9.1999980000000008</v>
      </c>
      <c r="T676" s="80">
        <f>(Tabla3[[#This Row],[PRECIO CON DESCT.]]-(Tabla3[[#This Row],[PRECIO CON DESCT.]]*$T$6))</f>
        <v>5.7959987399999999</v>
      </c>
      <c r="U676" s="96"/>
      <c r="V676" s="94">
        <f>Tabla3[[#This Row],[PRECIO %      en $]]*Tabla3[[#This Row],[PEDIDO ]]</f>
        <v>0</v>
      </c>
      <c r="W676" s="57">
        <f>Tabla3[[#This Row],[PRECIO CON DESCT.]]*Tabla3[[#This Row],[PEDIDO ]]</f>
        <v>0</v>
      </c>
      <c r="X676" s="58">
        <f>Tabla3[[#This Row],[PRECIO SIN %]]*Tabla3[[#This Row],[PEDIDO ]]</f>
        <v>0</v>
      </c>
      <c r="Y676" s="28"/>
      <c r="Z676" s="28"/>
      <c r="AA676" s="28"/>
      <c r="AB676" s="28"/>
      <c r="AC676" s="28"/>
      <c r="AD676" s="28"/>
      <c r="AE676" s="28"/>
      <c r="AF676" s="28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13"/>
      <c r="DV676" s="13"/>
      <c r="DW676" s="13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13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20"/>
    </row>
    <row r="677" spans="1:153" s="3" customFormat="1" ht="33" customHeight="1" x14ac:dyDescent="0.4">
      <c r="A677" s="124">
        <v>112255006215</v>
      </c>
      <c r="B677" s="51" t="s">
        <v>148</v>
      </c>
      <c r="C677" s="51" t="s">
        <v>194</v>
      </c>
      <c r="D6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77" s="118" t="s">
        <v>1187</v>
      </c>
      <c r="F677" s="75" t="s">
        <v>537</v>
      </c>
      <c r="G6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77" s="77">
        <v>42</v>
      </c>
      <c r="J677" s="52">
        <v>5.2888900000000003</v>
      </c>
      <c r="K677" s="53">
        <f>Tabla3[[#This Row],[PRECIOS]]-Tabla3[[#This Row],[PRECIOS]]*10%</f>
        <v>4.7600009999999999</v>
      </c>
      <c r="L677" s="101"/>
      <c r="M677" s="54"/>
      <c r="N677" s="55">
        <f>IFERROR(Tabla3[[#This Row],[PRECIOS]]-Tabla3[[#This Row],[PRECIOS]]*Tabla3[[#This Row],[% PRODUCTO]]," ")</f>
        <v>5.2888900000000003</v>
      </c>
      <c r="O677" s="54"/>
      <c r="P677" s="55">
        <f>IFERROR(Tabla3[[#This Row],[OCULTAR2]]-Tabla3[[#This Row],[OCULTAR2]]*Tabla3[[#This Row],[% LÍNEA]]," ")</f>
        <v>5.2888900000000003</v>
      </c>
      <c r="Q677" s="56">
        <f>IFERROR(Tabla3[[#This Row],[% PRODUCTO]]+Tabla3[[#This Row],[% LÍNEA]]," ")</f>
        <v>0</v>
      </c>
      <c r="R677" s="53">
        <f>Tabla3[[#This Row],[OCULTAR3]]</f>
        <v>5.2888900000000003</v>
      </c>
      <c r="S677" s="53">
        <f>Tabla3[[#This Row],[PRECIO SIN %]]-Tabla3[[#This Row],[PRECIO SIN %]]*10%</f>
        <v>4.7600009999999999</v>
      </c>
      <c r="T677" s="80">
        <f>(Tabla3[[#This Row],[PRECIO CON DESCT.]]-(Tabla3[[#This Row],[PRECIO CON DESCT.]]*$T$6))</f>
        <v>2.9988006299999999</v>
      </c>
      <c r="U677" s="96"/>
      <c r="V677" s="94">
        <f>Tabla3[[#This Row],[PRECIO %      en $]]*Tabla3[[#This Row],[PEDIDO ]]</f>
        <v>0</v>
      </c>
      <c r="W677" s="57">
        <f>Tabla3[[#This Row],[PRECIO CON DESCT.]]*Tabla3[[#This Row],[PEDIDO ]]</f>
        <v>0</v>
      </c>
      <c r="X677" s="58">
        <f>Tabla3[[#This Row],[PRECIO SIN %]]*Tabla3[[#This Row],[PEDIDO ]]</f>
        <v>0</v>
      </c>
      <c r="Y677" s="28"/>
      <c r="Z677" s="28"/>
      <c r="AA677" s="28"/>
      <c r="AB677" s="28"/>
      <c r="AC677" s="28"/>
      <c r="AD677" s="28"/>
      <c r="AE677" s="28"/>
      <c r="AF677" s="28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13"/>
      <c r="DV677" s="13"/>
      <c r="DW677" s="13"/>
      <c r="DX677" s="13"/>
      <c r="DY677" s="13"/>
      <c r="DZ677" s="13"/>
      <c r="EA677" s="13"/>
      <c r="EB677" s="13"/>
      <c r="EC677" s="13"/>
      <c r="ED677" s="13"/>
      <c r="EE677" s="13"/>
      <c r="EF677" s="13"/>
      <c r="EG677" s="13"/>
      <c r="EH677" s="13"/>
      <c r="EI677" s="13"/>
      <c r="EJ677" s="13"/>
      <c r="EK677" s="13"/>
      <c r="EL677" s="13"/>
      <c r="EM677" s="13"/>
      <c r="EN677" s="13"/>
      <c r="EO677" s="13"/>
      <c r="EP677" s="13"/>
      <c r="EQ677" s="13"/>
      <c r="ER677" s="13"/>
      <c r="ES677" s="13"/>
      <c r="ET677" s="13"/>
      <c r="EU677" s="13"/>
      <c r="EV677" s="13"/>
      <c r="EW677" s="20"/>
    </row>
    <row r="678" spans="1:153" s="3" customFormat="1" ht="33" customHeight="1" x14ac:dyDescent="0.4">
      <c r="A678" s="125">
        <v>8904324104609</v>
      </c>
      <c r="B678" s="59" t="s">
        <v>148</v>
      </c>
      <c r="C678" s="59" t="s">
        <v>170</v>
      </c>
      <c r="D6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78" s="119" t="s">
        <v>1188</v>
      </c>
      <c r="F678" s="76" t="s">
        <v>537</v>
      </c>
      <c r="G6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78" s="78">
        <v>97</v>
      </c>
      <c r="J678" s="52">
        <v>2.3666700000000001</v>
      </c>
      <c r="K678" s="60">
        <f>Tabla3[[#This Row],[PRECIOS]]-Tabla3[[#This Row],[PRECIOS]]*10%</f>
        <v>2.1300029999999999</v>
      </c>
      <c r="L678" s="101"/>
      <c r="M678" s="61"/>
      <c r="N678" s="55">
        <f>IFERROR(Tabla3[[#This Row],[PRECIOS]]-Tabla3[[#This Row],[PRECIOS]]*Tabla3[[#This Row],[% PRODUCTO]]," ")</f>
        <v>2.3666700000000001</v>
      </c>
      <c r="O678" s="61"/>
      <c r="P678" s="55">
        <f>IFERROR(Tabla3[[#This Row],[OCULTAR2]]-Tabla3[[#This Row],[OCULTAR2]]*Tabla3[[#This Row],[% LÍNEA]]," ")</f>
        <v>2.3666700000000001</v>
      </c>
      <c r="Q678" s="56">
        <f>IFERROR(Tabla3[[#This Row],[% PRODUCTO]]+Tabla3[[#This Row],[% LÍNEA]]," ")</f>
        <v>0</v>
      </c>
      <c r="R678" s="60">
        <f>Tabla3[[#This Row],[OCULTAR3]]</f>
        <v>2.3666700000000001</v>
      </c>
      <c r="S678" s="60">
        <f>Tabla3[[#This Row],[PRECIO SIN %]]-Tabla3[[#This Row],[PRECIO SIN %]]*10%</f>
        <v>2.1300029999999999</v>
      </c>
      <c r="T678" s="80">
        <f>(Tabla3[[#This Row],[PRECIO CON DESCT.]]-(Tabla3[[#This Row],[PRECIO CON DESCT.]]*$T$6))</f>
        <v>1.3419018899999999</v>
      </c>
      <c r="U678" s="96"/>
      <c r="V678" s="94">
        <f>Tabla3[[#This Row],[PRECIO %      en $]]*Tabla3[[#This Row],[PEDIDO ]]</f>
        <v>0</v>
      </c>
      <c r="W678" s="57">
        <f>Tabla3[[#This Row],[PRECIO CON DESCT.]]*Tabla3[[#This Row],[PEDIDO ]]</f>
        <v>0</v>
      </c>
      <c r="X678" s="58">
        <f>Tabla3[[#This Row],[PRECIO SIN %]]*Tabla3[[#This Row],[PEDIDO ]]</f>
        <v>0</v>
      </c>
      <c r="Y678" s="28"/>
      <c r="Z678" s="28"/>
      <c r="AA678" s="28"/>
      <c r="AB678" s="28"/>
      <c r="AC678" s="28"/>
      <c r="AD678" s="28"/>
      <c r="AE678" s="28"/>
      <c r="AF678" s="28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13"/>
      <c r="EI678" s="13"/>
      <c r="EJ678" s="13"/>
      <c r="EK678" s="13"/>
      <c r="EL678" s="13"/>
      <c r="EM678" s="13"/>
      <c r="EN678" s="13"/>
      <c r="EO678" s="13"/>
      <c r="EP678" s="13"/>
      <c r="EQ678" s="13"/>
      <c r="ER678" s="13"/>
      <c r="ES678" s="13"/>
      <c r="ET678" s="13"/>
      <c r="EU678" s="13"/>
      <c r="EV678" s="13"/>
      <c r="EW678" s="20"/>
    </row>
    <row r="679" spans="1:153" s="3" customFormat="1" ht="33" customHeight="1" x14ac:dyDescent="0.4">
      <c r="A679" s="124">
        <v>198715945935</v>
      </c>
      <c r="B679" s="51" t="s">
        <v>148</v>
      </c>
      <c r="C679" s="51" t="s">
        <v>119</v>
      </c>
      <c r="D6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679" s="118" t="s">
        <v>1189</v>
      </c>
      <c r="F679" s="75" t="s">
        <v>537</v>
      </c>
      <c r="G6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679" s="77">
        <v>51</v>
      </c>
      <c r="J679" s="52">
        <v>5.9888899999999996</v>
      </c>
      <c r="K679" s="53">
        <f>Tabla3[[#This Row],[PRECIOS]]-Tabla3[[#This Row],[PRECIOS]]*10%</f>
        <v>5.3900009999999998</v>
      </c>
      <c r="L679" s="101" t="s">
        <v>5327</v>
      </c>
      <c r="M679" s="54"/>
      <c r="N679" s="55">
        <f>IFERROR(Tabla3[[#This Row],[PRECIOS]]-Tabla3[[#This Row],[PRECIOS]]*Tabla3[[#This Row],[% PRODUCTO]]," ")</f>
        <v>5.9888899999999996</v>
      </c>
      <c r="O679" s="54"/>
      <c r="P679" s="55">
        <f>IFERROR(Tabla3[[#This Row],[OCULTAR2]]-Tabla3[[#This Row],[OCULTAR2]]*Tabla3[[#This Row],[% LÍNEA]]," ")</f>
        <v>5.9888899999999996</v>
      </c>
      <c r="Q679" s="56">
        <f>IFERROR(Tabla3[[#This Row],[% PRODUCTO]]+Tabla3[[#This Row],[% LÍNEA]]," ")</f>
        <v>0</v>
      </c>
      <c r="R679" s="53">
        <f>Tabla3[[#This Row],[OCULTAR3]]</f>
        <v>5.9888899999999996</v>
      </c>
      <c r="S679" s="53">
        <f>Tabla3[[#This Row],[PRECIO SIN %]]-Tabla3[[#This Row],[PRECIO SIN %]]*10%</f>
        <v>5.3900009999999998</v>
      </c>
      <c r="T679" s="80">
        <f>(Tabla3[[#This Row],[PRECIO CON DESCT.]]-(Tabla3[[#This Row],[PRECIO CON DESCT.]]*$T$6))</f>
        <v>3.3957006299999999</v>
      </c>
      <c r="U679" s="96"/>
      <c r="V679" s="94">
        <f>Tabla3[[#This Row],[PRECIO %      en $]]*Tabla3[[#This Row],[PEDIDO ]]</f>
        <v>0</v>
      </c>
      <c r="W679" s="57">
        <f>Tabla3[[#This Row],[PRECIO CON DESCT.]]*Tabla3[[#This Row],[PEDIDO ]]</f>
        <v>0</v>
      </c>
      <c r="X679" s="58">
        <f>Tabla3[[#This Row],[PRECIO SIN %]]*Tabla3[[#This Row],[PEDIDO ]]</f>
        <v>0</v>
      </c>
      <c r="Y679" s="28"/>
      <c r="Z679" s="28"/>
      <c r="AA679" s="28"/>
      <c r="AB679" s="28"/>
      <c r="AC679" s="28"/>
      <c r="AD679" s="28"/>
      <c r="AE679" s="28"/>
      <c r="AF679" s="28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13"/>
      <c r="DV679" s="13"/>
      <c r="DW679" s="13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13"/>
      <c r="EI679" s="13"/>
      <c r="EJ679" s="13"/>
      <c r="EK679" s="13"/>
      <c r="EL679" s="13"/>
      <c r="EM679" s="13"/>
      <c r="EN679" s="13"/>
      <c r="EO679" s="13"/>
      <c r="EP679" s="13"/>
      <c r="EQ679" s="13"/>
      <c r="ER679" s="13"/>
      <c r="ES679" s="13"/>
      <c r="ET679" s="13"/>
      <c r="EU679" s="13"/>
      <c r="EV679" s="13"/>
      <c r="EW679" s="20"/>
    </row>
    <row r="680" spans="1:153" s="3" customFormat="1" ht="33" customHeight="1" x14ac:dyDescent="0.4">
      <c r="A680" s="125">
        <v>7703712010000</v>
      </c>
      <c r="B680" s="59" t="s">
        <v>148</v>
      </c>
      <c r="C680" s="59" t="s">
        <v>152</v>
      </c>
      <c r="D6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80" s="119" t="s">
        <v>1190</v>
      </c>
      <c r="F680" s="76" t="s">
        <v>537</v>
      </c>
      <c r="G6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80" s="78">
        <v>97</v>
      </c>
      <c r="J680" s="52">
        <v>7.4777800000000001</v>
      </c>
      <c r="K680" s="60">
        <f>Tabla3[[#This Row],[PRECIOS]]-Tabla3[[#This Row],[PRECIOS]]*10%</f>
        <v>6.7300019999999998</v>
      </c>
      <c r="L680" s="101"/>
      <c r="M680" s="61"/>
      <c r="N680" s="55">
        <f>IFERROR(Tabla3[[#This Row],[PRECIOS]]-Tabla3[[#This Row],[PRECIOS]]*Tabla3[[#This Row],[% PRODUCTO]]," ")</f>
        <v>7.4777800000000001</v>
      </c>
      <c r="O680" s="61"/>
      <c r="P680" s="55">
        <f>IFERROR(Tabla3[[#This Row],[OCULTAR2]]-Tabla3[[#This Row],[OCULTAR2]]*Tabla3[[#This Row],[% LÍNEA]]," ")</f>
        <v>7.4777800000000001</v>
      </c>
      <c r="Q680" s="56">
        <f>IFERROR(Tabla3[[#This Row],[% PRODUCTO]]+Tabla3[[#This Row],[% LÍNEA]]," ")</f>
        <v>0</v>
      </c>
      <c r="R680" s="60">
        <f>Tabla3[[#This Row],[OCULTAR3]]</f>
        <v>7.4777800000000001</v>
      </c>
      <c r="S680" s="60">
        <f>Tabla3[[#This Row],[PRECIO SIN %]]-Tabla3[[#This Row],[PRECIO SIN %]]*10%</f>
        <v>6.7300019999999998</v>
      </c>
      <c r="T680" s="80">
        <f>(Tabla3[[#This Row],[PRECIO CON DESCT.]]-(Tabla3[[#This Row],[PRECIO CON DESCT.]]*$T$6))</f>
        <v>4.2399012599999999</v>
      </c>
      <c r="U680" s="96"/>
      <c r="V680" s="94">
        <f>Tabla3[[#This Row],[PRECIO %      en $]]*Tabla3[[#This Row],[PEDIDO ]]</f>
        <v>0</v>
      </c>
      <c r="W680" s="57">
        <f>Tabla3[[#This Row],[PRECIO CON DESCT.]]*Tabla3[[#This Row],[PEDIDO ]]</f>
        <v>0</v>
      </c>
      <c r="X680" s="58">
        <f>Tabla3[[#This Row],[PRECIO SIN %]]*Tabla3[[#This Row],[PEDIDO ]]</f>
        <v>0</v>
      </c>
      <c r="Y680" s="28"/>
      <c r="Z680" s="28"/>
      <c r="AA680" s="28"/>
      <c r="AB680" s="28"/>
      <c r="AC680" s="28"/>
      <c r="AD680" s="28"/>
      <c r="AE680" s="28"/>
      <c r="AF680" s="28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13"/>
      <c r="DV680" s="13"/>
      <c r="DW680" s="13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13"/>
      <c r="EI680" s="13"/>
      <c r="EJ680" s="13"/>
      <c r="EK680" s="13"/>
      <c r="EL680" s="13"/>
      <c r="EM680" s="13"/>
      <c r="EN680" s="13"/>
      <c r="EO680" s="13"/>
      <c r="EP680" s="13"/>
      <c r="EQ680" s="13"/>
      <c r="ER680" s="13"/>
      <c r="ES680" s="13"/>
      <c r="ET680" s="13"/>
      <c r="EU680" s="13"/>
      <c r="EV680" s="13"/>
      <c r="EW680" s="20"/>
    </row>
    <row r="681" spans="1:153" s="3" customFormat="1" ht="33" customHeight="1" x14ac:dyDescent="0.4">
      <c r="A681" s="124">
        <v>8904278589576</v>
      </c>
      <c r="B681" s="51" t="s">
        <v>148</v>
      </c>
      <c r="C681" s="51" t="s">
        <v>87</v>
      </c>
      <c r="D6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81" s="118" t="s">
        <v>1191</v>
      </c>
      <c r="F681" s="75" t="s">
        <v>537</v>
      </c>
      <c r="G6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81" s="77">
        <v>68</v>
      </c>
      <c r="J681" s="52">
        <v>5.38889</v>
      </c>
      <c r="K681" s="53">
        <f>Tabla3[[#This Row],[PRECIOS]]-Tabla3[[#This Row],[PRECIOS]]*10%</f>
        <v>4.8500009999999998</v>
      </c>
      <c r="L681" s="101"/>
      <c r="M681" s="54"/>
      <c r="N681" s="55">
        <f>IFERROR(Tabla3[[#This Row],[PRECIOS]]-Tabla3[[#This Row],[PRECIOS]]*Tabla3[[#This Row],[% PRODUCTO]]," ")</f>
        <v>5.38889</v>
      </c>
      <c r="O681" s="54"/>
      <c r="P681" s="55">
        <f>IFERROR(Tabla3[[#This Row],[OCULTAR2]]-Tabla3[[#This Row],[OCULTAR2]]*Tabla3[[#This Row],[% LÍNEA]]," ")</f>
        <v>5.38889</v>
      </c>
      <c r="Q681" s="56">
        <f>IFERROR(Tabla3[[#This Row],[% PRODUCTO]]+Tabla3[[#This Row],[% LÍNEA]]," ")</f>
        <v>0</v>
      </c>
      <c r="R681" s="53">
        <f>Tabla3[[#This Row],[OCULTAR3]]</f>
        <v>5.38889</v>
      </c>
      <c r="S681" s="53">
        <f>Tabla3[[#This Row],[PRECIO SIN %]]-Tabla3[[#This Row],[PRECIO SIN %]]*10%</f>
        <v>4.8500009999999998</v>
      </c>
      <c r="T681" s="80">
        <f>(Tabla3[[#This Row],[PRECIO CON DESCT.]]-(Tabla3[[#This Row],[PRECIO CON DESCT.]]*$T$6))</f>
        <v>3.0555006300000001</v>
      </c>
      <c r="U681" s="96"/>
      <c r="V681" s="94">
        <f>Tabla3[[#This Row],[PRECIO %      en $]]*Tabla3[[#This Row],[PEDIDO ]]</f>
        <v>0</v>
      </c>
      <c r="W681" s="57">
        <f>Tabla3[[#This Row],[PRECIO CON DESCT.]]*Tabla3[[#This Row],[PEDIDO ]]</f>
        <v>0</v>
      </c>
      <c r="X681" s="58">
        <f>Tabla3[[#This Row],[PRECIO SIN %]]*Tabla3[[#This Row],[PEDIDO ]]</f>
        <v>0</v>
      </c>
      <c r="Y681" s="28"/>
      <c r="Z681" s="28"/>
      <c r="AA681" s="28"/>
      <c r="AB681" s="28"/>
      <c r="AC681" s="28"/>
      <c r="AD681" s="28"/>
      <c r="AE681" s="28"/>
      <c r="AF681" s="28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13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20"/>
    </row>
    <row r="682" spans="1:153" s="3" customFormat="1" ht="33" customHeight="1" x14ac:dyDescent="0.4">
      <c r="A682" s="125">
        <v>8904324104593</v>
      </c>
      <c r="B682" s="59" t="s">
        <v>148</v>
      </c>
      <c r="C682" s="59" t="s">
        <v>170</v>
      </c>
      <c r="D6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82" s="119" t="s">
        <v>1192</v>
      </c>
      <c r="F682" s="76" t="s">
        <v>537</v>
      </c>
      <c r="G6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82" s="78">
        <v>122</v>
      </c>
      <c r="J682" s="52">
        <v>1.6555599999999999</v>
      </c>
      <c r="K682" s="60">
        <f>Tabla3[[#This Row],[PRECIOS]]-Tabla3[[#This Row],[PRECIOS]]*10%</f>
        <v>1.4900039999999999</v>
      </c>
      <c r="L682" s="101"/>
      <c r="M682" s="61"/>
      <c r="N682" s="55">
        <f>IFERROR(Tabla3[[#This Row],[PRECIOS]]-Tabla3[[#This Row],[PRECIOS]]*Tabla3[[#This Row],[% PRODUCTO]]," ")</f>
        <v>1.6555599999999999</v>
      </c>
      <c r="O682" s="61"/>
      <c r="P682" s="55">
        <f>IFERROR(Tabla3[[#This Row],[OCULTAR2]]-Tabla3[[#This Row],[OCULTAR2]]*Tabla3[[#This Row],[% LÍNEA]]," ")</f>
        <v>1.6555599999999999</v>
      </c>
      <c r="Q682" s="56">
        <f>IFERROR(Tabla3[[#This Row],[% PRODUCTO]]+Tabla3[[#This Row],[% LÍNEA]]," ")</f>
        <v>0</v>
      </c>
      <c r="R682" s="60">
        <f>Tabla3[[#This Row],[OCULTAR3]]</f>
        <v>1.6555599999999999</v>
      </c>
      <c r="S682" s="60">
        <f>Tabla3[[#This Row],[PRECIO SIN %]]-Tabla3[[#This Row],[PRECIO SIN %]]*10%</f>
        <v>1.4900039999999999</v>
      </c>
      <c r="T682" s="80">
        <f>(Tabla3[[#This Row],[PRECIO CON DESCT.]]-(Tabla3[[#This Row],[PRECIO CON DESCT.]]*$T$6))</f>
        <v>0.93870251999999998</v>
      </c>
      <c r="U682" s="96"/>
      <c r="V682" s="94">
        <f>Tabla3[[#This Row],[PRECIO %      en $]]*Tabla3[[#This Row],[PEDIDO ]]</f>
        <v>0</v>
      </c>
      <c r="W682" s="57">
        <f>Tabla3[[#This Row],[PRECIO CON DESCT.]]*Tabla3[[#This Row],[PEDIDO ]]</f>
        <v>0</v>
      </c>
      <c r="X682" s="58">
        <f>Tabla3[[#This Row],[PRECIO SIN %]]*Tabla3[[#This Row],[PEDIDO ]]</f>
        <v>0</v>
      </c>
      <c r="Y682" s="28"/>
      <c r="Z682" s="28"/>
      <c r="AA682" s="28"/>
      <c r="AB682" s="28"/>
      <c r="AC682" s="28"/>
      <c r="AD682" s="28"/>
      <c r="AE682" s="28"/>
      <c r="AF682" s="28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13"/>
      <c r="DV682" s="13"/>
      <c r="DW682" s="13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13"/>
      <c r="EI682" s="13"/>
      <c r="EJ682" s="13"/>
      <c r="EK682" s="13"/>
      <c r="EL682" s="13"/>
      <c r="EM682" s="13"/>
      <c r="EN682" s="13"/>
      <c r="EO682" s="13"/>
      <c r="EP682" s="13"/>
      <c r="EQ682" s="13"/>
      <c r="ER682" s="13"/>
      <c r="ES682" s="13"/>
      <c r="ET682" s="13"/>
      <c r="EU682" s="13"/>
      <c r="EV682" s="13"/>
      <c r="EW682" s="20"/>
    </row>
    <row r="683" spans="1:153" s="3" customFormat="1" ht="33" customHeight="1" x14ac:dyDescent="0.4">
      <c r="A683" s="124">
        <v>7598578000612</v>
      </c>
      <c r="B683" s="51" t="s">
        <v>148</v>
      </c>
      <c r="C683" s="51" t="s">
        <v>159</v>
      </c>
      <c r="D6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83" s="118" t="s">
        <v>1193</v>
      </c>
      <c r="F683" s="75" t="s">
        <v>537</v>
      </c>
      <c r="G6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83" s="77">
        <v>34</v>
      </c>
      <c r="J683" s="52">
        <v>6.3333300000000001</v>
      </c>
      <c r="K683" s="53">
        <f>Tabla3[[#This Row],[PRECIOS]]-Tabla3[[#This Row],[PRECIOS]]*10%</f>
        <v>5.6999969999999998</v>
      </c>
      <c r="L683" s="101"/>
      <c r="M683" s="54"/>
      <c r="N683" s="55">
        <f>IFERROR(Tabla3[[#This Row],[PRECIOS]]-Tabla3[[#This Row],[PRECIOS]]*Tabla3[[#This Row],[% PRODUCTO]]," ")</f>
        <v>6.3333300000000001</v>
      </c>
      <c r="O683" s="54"/>
      <c r="P683" s="55">
        <f>IFERROR(Tabla3[[#This Row],[OCULTAR2]]-Tabla3[[#This Row],[OCULTAR2]]*Tabla3[[#This Row],[% LÍNEA]]," ")</f>
        <v>6.3333300000000001</v>
      </c>
      <c r="Q683" s="56">
        <f>IFERROR(Tabla3[[#This Row],[% PRODUCTO]]+Tabla3[[#This Row],[% LÍNEA]]," ")</f>
        <v>0</v>
      </c>
      <c r="R683" s="53">
        <f>Tabla3[[#This Row],[OCULTAR3]]</f>
        <v>6.3333300000000001</v>
      </c>
      <c r="S683" s="53">
        <f>Tabla3[[#This Row],[PRECIO SIN %]]-Tabla3[[#This Row],[PRECIO SIN %]]*10%</f>
        <v>5.6999969999999998</v>
      </c>
      <c r="T683" s="80">
        <f>(Tabla3[[#This Row],[PRECIO CON DESCT.]]-(Tabla3[[#This Row],[PRECIO CON DESCT.]]*$T$6))</f>
        <v>3.5909981099999997</v>
      </c>
      <c r="U683" s="96"/>
      <c r="V683" s="94">
        <f>Tabla3[[#This Row],[PRECIO %      en $]]*Tabla3[[#This Row],[PEDIDO ]]</f>
        <v>0</v>
      </c>
      <c r="W683" s="57">
        <f>Tabla3[[#This Row],[PRECIO CON DESCT.]]*Tabla3[[#This Row],[PEDIDO ]]</f>
        <v>0</v>
      </c>
      <c r="X683" s="58">
        <f>Tabla3[[#This Row],[PRECIO SIN %]]*Tabla3[[#This Row],[PEDIDO ]]</f>
        <v>0</v>
      </c>
      <c r="Y683" s="28"/>
      <c r="Z683" s="28"/>
      <c r="AA683" s="28"/>
      <c r="AB683" s="28"/>
      <c r="AC683" s="28"/>
      <c r="AD683" s="28"/>
      <c r="AE683" s="28"/>
      <c r="AF683" s="28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13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20"/>
    </row>
    <row r="684" spans="1:153" s="3" customFormat="1" ht="33" customHeight="1" x14ac:dyDescent="0.4">
      <c r="A684" s="125">
        <v>7598658000136</v>
      </c>
      <c r="B684" s="59" t="s">
        <v>148</v>
      </c>
      <c r="C684" s="59" t="s">
        <v>195</v>
      </c>
      <c r="D6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84" s="119" t="s">
        <v>1194</v>
      </c>
      <c r="F684" s="76" t="s">
        <v>537</v>
      </c>
      <c r="G6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84" s="78">
        <v>9</v>
      </c>
      <c r="J684" s="52">
        <v>8.3333300000000001</v>
      </c>
      <c r="K684" s="60">
        <f>Tabla3[[#This Row],[PRECIOS]]-Tabla3[[#This Row],[PRECIOS]]*10%</f>
        <v>7.4999970000000005</v>
      </c>
      <c r="L684" s="101"/>
      <c r="M684" s="61"/>
      <c r="N684" s="55">
        <f>IFERROR(Tabla3[[#This Row],[PRECIOS]]-Tabla3[[#This Row],[PRECIOS]]*Tabla3[[#This Row],[% PRODUCTO]]," ")</f>
        <v>8.3333300000000001</v>
      </c>
      <c r="O684" s="61"/>
      <c r="P684" s="55">
        <f>IFERROR(Tabla3[[#This Row],[OCULTAR2]]-Tabla3[[#This Row],[OCULTAR2]]*Tabla3[[#This Row],[% LÍNEA]]," ")</f>
        <v>8.3333300000000001</v>
      </c>
      <c r="Q684" s="56">
        <f>IFERROR(Tabla3[[#This Row],[% PRODUCTO]]+Tabla3[[#This Row],[% LÍNEA]]," ")</f>
        <v>0</v>
      </c>
      <c r="R684" s="60">
        <f>Tabla3[[#This Row],[OCULTAR3]]</f>
        <v>8.3333300000000001</v>
      </c>
      <c r="S684" s="60">
        <f>Tabla3[[#This Row],[PRECIO SIN %]]-Tabla3[[#This Row],[PRECIO SIN %]]*10%</f>
        <v>7.4999970000000005</v>
      </c>
      <c r="T684" s="80">
        <f>(Tabla3[[#This Row],[PRECIO CON DESCT.]]-(Tabla3[[#This Row],[PRECIO CON DESCT.]]*$T$6))</f>
        <v>4.7249981100000005</v>
      </c>
      <c r="U684" s="96"/>
      <c r="V684" s="94">
        <f>Tabla3[[#This Row],[PRECIO %      en $]]*Tabla3[[#This Row],[PEDIDO ]]</f>
        <v>0</v>
      </c>
      <c r="W684" s="57">
        <f>Tabla3[[#This Row],[PRECIO CON DESCT.]]*Tabla3[[#This Row],[PEDIDO ]]</f>
        <v>0</v>
      </c>
      <c r="X684" s="58">
        <f>Tabla3[[#This Row],[PRECIO SIN %]]*Tabla3[[#This Row],[PEDIDO ]]</f>
        <v>0</v>
      </c>
      <c r="Y684" s="28"/>
      <c r="Z684" s="28"/>
      <c r="AA684" s="28"/>
      <c r="AB684" s="28"/>
      <c r="AC684" s="28"/>
      <c r="AD684" s="28"/>
      <c r="AE684" s="28"/>
      <c r="AF684" s="28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20"/>
    </row>
    <row r="685" spans="1:153" s="3" customFormat="1" ht="33" customHeight="1" x14ac:dyDescent="0.4">
      <c r="A685" s="124">
        <v>7598252001027</v>
      </c>
      <c r="B685" s="51" t="s">
        <v>148</v>
      </c>
      <c r="C685" s="51" t="s">
        <v>56</v>
      </c>
      <c r="D6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85" s="118" t="s">
        <v>1195</v>
      </c>
      <c r="F685" s="75" t="s">
        <v>537</v>
      </c>
      <c r="G6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85" s="77">
        <v>81</v>
      </c>
      <c r="J685" s="52">
        <v>4.88889</v>
      </c>
      <c r="K685" s="53">
        <f>Tabla3[[#This Row],[PRECIOS]]-Tabla3[[#This Row],[PRECIOS]]*10%</f>
        <v>4.4000009999999996</v>
      </c>
      <c r="L685" s="101"/>
      <c r="M685" s="54"/>
      <c r="N685" s="55">
        <f>IFERROR(Tabla3[[#This Row],[PRECIOS]]-Tabla3[[#This Row],[PRECIOS]]*Tabla3[[#This Row],[% PRODUCTO]]," ")</f>
        <v>4.88889</v>
      </c>
      <c r="O685" s="54"/>
      <c r="P685" s="55">
        <f>IFERROR(Tabla3[[#This Row],[OCULTAR2]]-Tabla3[[#This Row],[OCULTAR2]]*Tabla3[[#This Row],[% LÍNEA]]," ")</f>
        <v>4.88889</v>
      </c>
      <c r="Q685" s="56">
        <f>IFERROR(Tabla3[[#This Row],[% PRODUCTO]]+Tabla3[[#This Row],[% LÍNEA]]," ")</f>
        <v>0</v>
      </c>
      <c r="R685" s="53">
        <f>Tabla3[[#This Row],[OCULTAR3]]</f>
        <v>4.88889</v>
      </c>
      <c r="S685" s="53">
        <f>Tabla3[[#This Row],[PRECIO SIN %]]-Tabla3[[#This Row],[PRECIO SIN %]]*10%</f>
        <v>4.4000009999999996</v>
      </c>
      <c r="T685" s="80">
        <f>(Tabla3[[#This Row],[PRECIO CON DESCT.]]-(Tabla3[[#This Row],[PRECIO CON DESCT.]]*$T$6))</f>
        <v>2.77200063</v>
      </c>
      <c r="U685" s="96"/>
      <c r="V685" s="94">
        <f>Tabla3[[#This Row],[PRECIO %      en $]]*Tabla3[[#This Row],[PEDIDO ]]</f>
        <v>0</v>
      </c>
      <c r="W685" s="57">
        <f>Tabla3[[#This Row],[PRECIO CON DESCT.]]*Tabla3[[#This Row],[PEDIDO ]]</f>
        <v>0</v>
      </c>
      <c r="X685" s="58">
        <f>Tabla3[[#This Row],[PRECIO SIN %]]*Tabla3[[#This Row],[PEDIDO ]]</f>
        <v>0</v>
      </c>
      <c r="Y685" s="28"/>
      <c r="Z685" s="28"/>
      <c r="AA685" s="28"/>
      <c r="AB685" s="28"/>
      <c r="AC685" s="28"/>
      <c r="AD685" s="28"/>
      <c r="AE685" s="28"/>
      <c r="AF685" s="28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13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20"/>
    </row>
    <row r="686" spans="1:153" s="3" customFormat="1" ht="33" customHeight="1" x14ac:dyDescent="0.4">
      <c r="A686" s="125">
        <v>736372692290</v>
      </c>
      <c r="B686" s="59" t="s">
        <v>148</v>
      </c>
      <c r="C686" s="59" t="s">
        <v>150</v>
      </c>
      <c r="D6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86" s="119" t="s">
        <v>1196</v>
      </c>
      <c r="F686" s="76" t="s">
        <v>537</v>
      </c>
      <c r="G6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6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686" s="78">
        <v>73</v>
      </c>
      <c r="J686" s="52">
        <v>3.7777799999999999</v>
      </c>
      <c r="K686" s="60">
        <f>Tabla3[[#This Row],[PRECIOS]]-Tabla3[[#This Row],[PRECIOS]]*10%</f>
        <v>3.4000019999999997</v>
      </c>
      <c r="L686" s="101"/>
      <c r="M686" s="61"/>
      <c r="N686" s="55">
        <f>IFERROR(Tabla3[[#This Row],[PRECIOS]]-Tabla3[[#This Row],[PRECIOS]]*Tabla3[[#This Row],[% PRODUCTO]]," ")</f>
        <v>3.7777799999999999</v>
      </c>
      <c r="O686" s="61">
        <v>0.05</v>
      </c>
      <c r="P686" s="55">
        <f>IFERROR(Tabla3[[#This Row],[OCULTAR2]]-Tabla3[[#This Row],[OCULTAR2]]*Tabla3[[#This Row],[% LÍNEA]]," ")</f>
        <v>3.5888909999999998</v>
      </c>
      <c r="Q686" s="56">
        <f>IFERROR(Tabla3[[#This Row],[% PRODUCTO]]+Tabla3[[#This Row],[% LÍNEA]]," ")</f>
        <v>0.05</v>
      </c>
      <c r="R686" s="60">
        <f>Tabla3[[#This Row],[OCULTAR3]]</f>
        <v>3.5888909999999998</v>
      </c>
      <c r="S686" s="60">
        <f>Tabla3[[#This Row],[PRECIO SIN %]]-Tabla3[[#This Row],[PRECIO SIN %]]*10%</f>
        <v>3.2300019</v>
      </c>
      <c r="T686" s="80">
        <f>(Tabla3[[#This Row],[PRECIO CON DESCT.]]-(Tabla3[[#This Row],[PRECIO CON DESCT.]]*$T$6))</f>
        <v>2.0349011969999999</v>
      </c>
      <c r="U686" s="96"/>
      <c r="V686" s="94">
        <f>Tabla3[[#This Row],[PRECIO %      en $]]*Tabla3[[#This Row],[PEDIDO ]]</f>
        <v>0</v>
      </c>
      <c r="W686" s="57">
        <f>Tabla3[[#This Row],[PRECIO CON DESCT.]]*Tabla3[[#This Row],[PEDIDO ]]</f>
        <v>0</v>
      </c>
      <c r="X686" s="58">
        <f>Tabla3[[#This Row],[PRECIO SIN %]]*Tabla3[[#This Row],[PEDIDO ]]</f>
        <v>0</v>
      </c>
      <c r="Y686" s="28"/>
      <c r="Z686" s="28"/>
      <c r="AA686" s="28"/>
      <c r="AB686" s="28"/>
      <c r="AC686" s="28"/>
      <c r="AD686" s="28"/>
      <c r="AE686" s="28"/>
      <c r="AF686" s="28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13"/>
      <c r="DV686" s="13"/>
      <c r="DW686" s="13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13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20"/>
    </row>
    <row r="687" spans="1:153" s="3" customFormat="1" ht="33" customHeight="1" x14ac:dyDescent="0.4">
      <c r="A687" s="124">
        <v>7591619122014</v>
      </c>
      <c r="B687" s="51" t="s">
        <v>148</v>
      </c>
      <c r="C687" s="51" t="s">
        <v>83</v>
      </c>
      <c r="D6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87" s="118" t="s">
        <v>1197</v>
      </c>
      <c r="F687" s="75" t="s">
        <v>537</v>
      </c>
      <c r="G6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87" s="77">
        <v>21</v>
      </c>
      <c r="J687" s="52">
        <v>8.1888900000000007</v>
      </c>
      <c r="K687" s="53">
        <f>Tabla3[[#This Row],[PRECIOS]]-Tabla3[[#This Row],[PRECIOS]]*10%</f>
        <v>7.3700010000000002</v>
      </c>
      <c r="L687" s="101"/>
      <c r="M687" s="54"/>
      <c r="N687" s="55">
        <f>IFERROR(Tabla3[[#This Row],[PRECIOS]]-Tabla3[[#This Row],[PRECIOS]]*Tabla3[[#This Row],[% PRODUCTO]]," ")</f>
        <v>8.1888900000000007</v>
      </c>
      <c r="O687" s="54"/>
      <c r="P687" s="55">
        <f>IFERROR(Tabla3[[#This Row],[OCULTAR2]]-Tabla3[[#This Row],[OCULTAR2]]*Tabla3[[#This Row],[% LÍNEA]]," ")</f>
        <v>8.1888900000000007</v>
      </c>
      <c r="Q687" s="56">
        <f>IFERROR(Tabla3[[#This Row],[% PRODUCTO]]+Tabla3[[#This Row],[% LÍNEA]]," ")</f>
        <v>0</v>
      </c>
      <c r="R687" s="53">
        <f>Tabla3[[#This Row],[OCULTAR3]]</f>
        <v>8.1888900000000007</v>
      </c>
      <c r="S687" s="53">
        <f>Tabla3[[#This Row],[PRECIO SIN %]]-Tabla3[[#This Row],[PRECIO SIN %]]*10%</f>
        <v>7.3700010000000002</v>
      </c>
      <c r="T687" s="80">
        <f>(Tabla3[[#This Row],[PRECIO CON DESCT.]]-(Tabla3[[#This Row],[PRECIO CON DESCT.]]*$T$6))</f>
        <v>4.6431006300000002</v>
      </c>
      <c r="U687" s="96"/>
      <c r="V687" s="94">
        <f>Tabla3[[#This Row],[PRECIO %      en $]]*Tabla3[[#This Row],[PEDIDO ]]</f>
        <v>0</v>
      </c>
      <c r="W687" s="57">
        <f>Tabla3[[#This Row],[PRECIO CON DESCT.]]*Tabla3[[#This Row],[PEDIDO ]]</f>
        <v>0</v>
      </c>
      <c r="X687" s="58">
        <f>Tabla3[[#This Row],[PRECIO SIN %]]*Tabla3[[#This Row],[PEDIDO ]]</f>
        <v>0</v>
      </c>
      <c r="Y687" s="28"/>
      <c r="Z687" s="28"/>
      <c r="AA687" s="28"/>
      <c r="AB687" s="28"/>
      <c r="AC687" s="28"/>
      <c r="AD687" s="28"/>
      <c r="AE687" s="28"/>
      <c r="AF687" s="28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13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20"/>
    </row>
    <row r="688" spans="1:153" s="3" customFormat="1" ht="33" customHeight="1" x14ac:dyDescent="0.4">
      <c r="A688" s="125">
        <v>7591309002183</v>
      </c>
      <c r="B688" s="59" t="s">
        <v>148</v>
      </c>
      <c r="C688" s="59" t="s">
        <v>157</v>
      </c>
      <c r="D6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88" s="119" t="s">
        <v>1198</v>
      </c>
      <c r="F688" s="76" t="s">
        <v>526</v>
      </c>
      <c r="G6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88" s="78">
        <v>114</v>
      </c>
      <c r="J688" s="52">
        <v>2.7777799999999999</v>
      </c>
      <c r="K688" s="60">
        <f>Tabla3[[#This Row],[PRECIOS]]-Tabla3[[#This Row],[PRECIOS]]*10%</f>
        <v>2.5000019999999998</v>
      </c>
      <c r="L688" s="101"/>
      <c r="M688" s="61"/>
      <c r="N688" s="55">
        <f>IFERROR(Tabla3[[#This Row],[PRECIOS]]-Tabla3[[#This Row],[PRECIOS]]*Tabla3[[#This Row],[% PRODUCTO]]," ")</f>
        <v>2.7777799999999999</v>
      </c>
      <c r="O688" s="61"/>
      <c r="P688" s="55">
        <f>IFERROR(Tabla3[[#This Row],[OCULTAR2]]-Tabla3[[#This Row],[OCULTAR2]]*Tabla3[[#This Row],[% LÍNEA]]," ")</f>
        <v>2.7777799999999999</v>
      </c>
      <c r="Q688" s="56">
        <f>IFERROR(Tabla3[[#This Row],[% PRODUCTO]]+Tabla3[[#This Row],[% LÍNEA]]," ")</f>
        <v>0</v>
      </c>
      <c r="R688" s="60">
        <f>Tabla3[[#This Row],[OCULTAR3]]</f>
        <v>2.7777799999999999</v>
      </c>
      <c r="S688" s="60">
        <f>Tabla3[[#This Row],[PRECIO SIN %]]-Tabla3[[#This Row],[PRECIO SIN %]]*10%</f>
        <v>2.5000019999999998</v>
      </c>
      <c r="T688" s="80">
        <f>(Tabla3[[#This Row],[PRECIO CON DESCT.]]-(Tabla3[[#This Row],[PRECIO CON DESCT.]]*$T$6))</f>
        <v>1.5750012600000001</v>
      </c>
      <c r="U688" s="96"/>
      <c r="V688" s="94">
        <f>Tabla3[[#This Row],[PRECIO %      en $]]*Tabla3[[#This Row],[PEDIDO ]]</f>
        <v>0</v>
      </c>
      <c r="W688" s="57">
        <f>Tabla3[[#This Row],[PRECIO CON DESCT.]]*Tabla3[[#This Row],[PEDIDO ]]</f>
        <v>0</v>
      </c>
      <c r="X688" s="58">
        <f>Tabla3[[#This Row],[PRECIO SIN %]]*Tabla3[[#This Row],[PEDIDO ]]</f>
        <v>0</v>
      </c>
      <c r="Y688" s="28"/>
      <c r="Z688" s="28"/>
      <c r="AA688" s="28"/>
      <c r="AB688" s="28"/>
      <c r="AC688" s="28"/>
      <c r="AD688" s="28"/>
      <c r="AE688" s="28"/>
      <c r="AF688" s="28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13"/>
      <c r="DV688" s="13"/>
      <c r="DW688" s="13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13"/>
      <c r="EI688" s="13"/>
      <c r="EJ688" s="13"/>
      <c r="EK688" s="13"/>
      <c r="EL688" s="13"/>
      <c r="EM688" s="13"/>
      <c r="EN688" s="13"/>
      <c r="EO688" s="13"/>
      <c r="EP688" s="13"/>
      <c r="EQ688" s="13"/>
      <c r="ER688" s="13"/>
      <c r="ES688" s="13"/>
      <c r="ET688" s="13"/>
      <c r="EU688" s="13"/>
      <c r="EV688" s="13"/>
      <c r="EW688" s="20"/>
    </row>
    <row r="689" spans="1:153" s="3" customFormat="1" ht="33" customHeight="1" x14ac:dyDescent="0.4">
      <c r="A689" s="124">
        <v>7703712014602</v>
      </c>
      <c r="B689" s="51" t="s">
        <v>148</v>
      </c>
      <c r="C689" s="51" t="s">
        <v>152</v>
      </c>
      <c r="D6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89" s="118" t="s">
        <v>1199</v>
      </c>
      <c r="F689" s="75" t="s">
        <v>537</v>
      </c>
      <c r="G6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89" s="77">
        <v>34</v>
      </c>
      <c r="J689" s="52">
        <v>8.4222199999999994</v>
      </c>
      <c r="K689" s="53">
        <f>Tabla3[[#This Row],[PRECIOS]]-Tabla3[[#This Row],[PRECIOS]]*10%</f>
        <v>7.5799979999999998</v>
      </c>
      <c r="L689" s="101"/>
      <c r="M689" s="54"/>
      <c r="N689" s="55">
        <f>IFERROR(Tabla3[[#This Row],[PRECIOS]]-Tabla3[[#This Row],[PRECIOS]]*Tabla3[[#This Row],[% PRODUCTO]]," ")</f>
        <v>8.4222199999999994</v>
      </c>
      <c r="O689" s="54"/>
      <c r="P689" s="55">
        <f>IFERROR(Tabla3[[#This Row],[OCULTAR2]]-Tabla3[[#This Row],[OCULTAR2]]*Tabla3[[#This Row],[% LÍNEA]]," ")</f>
        <v>8.4222199999999994</v>
      </c>
      <c r="Q689" s="56">
        <f>IFERROR(Tabla3[[#This Row],[% PRODUCTO]]+Tabla3[[#This Row],[% LÍNEA]]," ")</f>
        <v>0</v>
      </c>
      <c r="R689" s="53">
        <f>Tabla3[[#This Row],[OCULTAR3]]</f>
        <v>8.4222199999999994</v>
      </c>
      <c r="S689" s="53">
        <f>Tabla3[[#This Row],[PRECIO SIN %]]-Tabla3[[#This Row],[PRECIO SIN %]]*10%</f>
        <v>7.5799979999999998</v>
      </c>
      <c r="T689" s="80">
        <f>(Tabla3[[#This Row],[PRECIO CON DESCT.]]-(Tabla3[[#This Row],[PRECIO CON DESCT.]]*$T$6))</f>
        <v>4.77539874</v>
      </c>
      <c r="U689" s="96"/>
      <c r="V689" s="94">
        <f>Tabla3[[#This Row],[PRECIO %      en $]]*Tabla3[[#This Row],[PEDIDO ]]</f>
        <v>0</v>
      </c>
      <c r="W689" s="57">
        <f>Tabla3[[#This Row],[PRECIO CON DESCT.]]*Tabla3[[#This Row],[PEDIDO ]]</f>
        <v>0</v>
      </c>
      <c r="X689" s="58">
        <f>Tabla3[[#This Row],[PRECIO SIN %]]*Tabla3[[#This Row],[PEDIDO ]]</f>
        <v>0</v>
      </c>
      <c r="Y689" s="28"/>
      <c r="Z689" s="28"/>
      <c r="AA689" s="28"/>
      <c r="AB689" s="28"/>
      <c r="AC689" s="28"/>
      <c r="AD689" s="28"/>
      <c r="AE689" s="28"/>
      <c r="AF689" s="28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13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20"/>
    </row>
    <row r="690" spans="1:153" s="3" customFormat="1" ht="33" customHeight="1" x14ac:dyDescent="0.4">
      <c r="A690" s="125">
        <v>7703712014596</v>
      </c>
      <c r="B690" s="59" t="s">
        <v>148</v>
      </c>
      <c r="C690" s="59" t="s">
        <v>152</v>
      </c>
      <c r="D6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90" s="119" t="s">
        <v>1200</v>
      </c>
      <c r="F690" s="76" t="s">
        <v>537</v>
      </c>
      <c r="G6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90" s="78">
        <v>25</v>
      </c>
      <c r="J690" s="52">
        <v>17.3</v>
      </c>
      <c r="K690" s="60">
        <f>Tabla3[[#This Row],[PRECIOS]]-Tabla3[[#This Row],[PRECIOS]]*10%</f>
        <v>15.57</v>
      </c>
      <c r="L690" s="101"/>
      <c r="M690" s="61"/>
      <c r="N690" s="55">
        <f>IFERROR(Tabla3[[#This Row],[PRECIOS]]-Tabla3[[#This Row],[PRECIOS]]*Tabla3[[#This Row],[% PRODUCTO]]," ")</f>
        <v>17.3</v>
      </c>
      <c r="O690" s="61"/>
      <c r="P690" s="55">
        <f>IFERROR(Tabla3[[#This Row],[OCULTAR2]]-Tabla3[[#This Row],[OCULTAR2]]*Tabla3[[#This Row],[% LÍNEA]]," ")</f>
        <v>17.3</v>
      </c>
      <c r="Q690" s="56">
        <f>IFERROR(Tabla3[[#This Row],[% PRODUCTO]]+Tabla3[[#This Row],[% LÍNEA]]," ")</f>
        <v>0</v>
      </c>
      <c r="R690" s="60">
        <f>Tabla3[[#This Row],[OCULTAR3]]</f>
        <v>17.3</v>
      </c>
      <c r="S690" s="60">
        <f>Tabla3[[#This Row],[PRECIO SIN %]]-Tabla3[[#This Row],[PRECIO SIN %]]*10%</f>
        <v>15.57</v>
      </c>
      <c r="T690" s="80">
        <f>(Tabla3[[#This Row],[PRECIO CON DESCT.]]-(Tabla3[[#This Row],[PRECIO CON DESCT.]]*$T$6))</f>
        <v>9.8091000000000008</v>
      </c>
      <c r="U690" s="96"/>
      <c r="V690" s="94">
        <f>Tabla3[[#This Row],[PRECIO %      en $]]*Tabla3[[#This Row],[PEDIDO ]]</f>
        <v>0</v>
      </c>
      <c r="W690" s="57">
        <f>Tabla3[[#This Row],[PRECIO CON DESCT.]]*Tabla3[[#This Row],[PEDIDO ]]</f>
        <v>0</v>
      </c>
      <c r="X690" s="58">
        <f>Tabla3[[#This Row],[PRECIO SIN %]]*Tabla3[[#This Row],[PEDIDO ]]</f>
        <v>0</v>
      </c>
      <c r="Y690" s="28"/>
      <c r="Z690" s="28"/>
      <c r="AA690" s="28"/>
      <c r="AB690" s="28"/>
      <c r="AC690" s="28"/>
      <c r="AD690" s="28"/>
      <c r="AE690" s="28"/>
      <c r="AF690" s="28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13"/>
      <c r="DV690" s="13"/>
      <c r="DW690" s="13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13"/>
      <c r="EI690" s="13"/>
      <c r="EJ690" s="13"/>
      <c r="EK690" s="13"/>
      <c r="EL690" s="13"/>
      <c r="EM690" s="13"/>
      <c r="EN690" s="13"/>
      <c r="EO690" s="13"/>
      <c r="EP690" s="13"/>
      <c r="EQ690" s="13"/>
      <c r="ER690" s="13"/>
      <c r="ES690" s="13"/>
      <c r="ET690" s="13"/>
      <c r="EU690" s="13"/>
      <c r="EV690" s="13"/>
      <c r="EW690" s="20"/>
    </row>
    <row r="691" spans="1:153" s="3" customFormat="1" ht="33" customHeight="1" x14ac:dyDescent="0.4">
      <c r="A691" s="124">
        <v>7591309000622</v>
      </c>
      <c r="B691" s="51" t="s">
        <v>148</v>
      </c>
      <c r="C691" s="51" t="s">
        <v>157</v>
      </c>
      <c r="D6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91" s="118" t="s">
        <v>1201</v>
      </c>
      <c r="F691" s="75" t="s">
        <v>526</v>
      </c>
      <c r="G6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91" s="77">
        <v>740</v>
      </c>
      <c r="J691" s="52">
        <v>4.38889</v>
      </c>
      <c r="K691" s="53">
        <f>Tabla3[[#This Row],[PRECIOS]]-Tabla3[[#This Row],[PRECIOS]]*10%</f>
        <v>3.9500009999999999</v>
      </c>
      <c r="L691" s="101"/>
      <c r="M691" s="54"/>
      <c r="N691" s="55">
        <f>IFERROR(Tabla3[[#This Row],[PRECIOS]]-Tabla3[[#This Row],[PRECIOS]]*Tabla3[[#This Row],[% PRODUCTO]]," ")</f>
        <v>4.38889</v>
      </c>
      <c r="O691" s="54"/>
      <c r="P691" s="55">
        <f>IFERROR(Tabla3[[#This Row],[OCULTAR2]]-Tabla3[[#This Row],[OCULTAR2]]*Tabla3[[#This Row],[% LÍNEA]]," ")</f>
        <v>4.38889</v>
      </c>
      <c r="Q691" s="56">
        <f>IFERROR(Tabla3[[#This Row],[% PRODUCTO]]+Tabla3[[#This Row],[% LÍNEA]]," ")</f>
        <v>0</v>
      </c>
      <c r="R691" s="53">
        <f>Tabla3[[#This Row],[OCULTAR3]]</f>
        <v>4.38889</v>
      </c>
      <c r="S691" s="53">
        <f>Tabla3[[#This Row],[PRECIO SIN %]]-Tabla3[[#This Row],[PRECIO SIN %]]*10%</f>
        <v>3.9500009999999999</v>
      </c>
      <c r="T691" s="80">
        <f>(Tabla3[[#This Row],[PRECIO CON DESCT.]]-(Tabla3[[#This Row],[PRECIO CON DESCT.]]*$T$6))</f>
        <v>2.4885006299999999</v>
      </c>
      <c r="U691" s="96"/>
      <c r="V691" s="94">
        <f>Tabla3[[#This Row],[PRECIO %      en $]]*Tabla3[[#This Row],[PEDIDO ]]</f>
        <v>0</v>
      </c>
      <c r="W691" s="57">
        <f>Tabla3[[#This Row],[PRECIO CON DESCT.]]*Tabla3[[#This Row],[PEDIDO ]]</f>
        <v>0</v>
      </c>
      <c r="X691" s="58">
        <f>Tabla3[[#This Row],[PRECIO SIN %]]*Tabla3[[#This Row],[PEDIDO ]]</f>
        <v>0</v>
      </c>
      <c r="Y691" s="28"/>
      <c r="Z691" s="28"/>
      <c r="AA691" s="28"/>
      <c r="AB691" s="28"/>
      <c r="AC691" s="28"/>
      <c r="AD691" s="28"/>
      <c r="AE691" s="28"/>
      <c r="AF691" s="28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13"/>
      <c r="DV691" s="13"/>
      <c r="DW691" s="13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13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20"/>
    </row>
    <row r="692" spans="1:153" s="3" customFormat="1" ht="33" customHeight="1" x14ac:dyDescent="0.4">
      <c r="A692" s="125">
        <v>7591020008426</v>
      </c>
      <c r="B692" s="59" t="s">
        <v>148</v>
      </c>
      <c r="C692" s="59" t="s">
        <v>196</v>
      </c>
      <c r="D6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92" s="119" t="s">
        <v>1202</v>
      </c>
      <c r="F692" s="76" t="s">
        <v>537</v>
      </c>
      <c r="G6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92" s="78">
        <v>42</v>
      </c>
      <c r="J692" s="52">
        <v>3.88889</v>
      </c>
      <c r="K692" s="60">
        <f>Tabla3[[#This Row],[PRECIOS]]-Tabla3[[#This Row],[PRECIOS]]*10%</f>
        <v>3.5000010000000001</v>
      </c>
      <c r="L692" s="101"/>
      <c r="M692" s="61"/>
      <c r="N692" s="55">
        <f>IFERROR(Tabla3[[#This Row],[PRECIOS]]-Tabla3[[#This Row],[PRECIOS]]*Tabla3[[#This Row],[% PRODUCTO]]," ")</f>
        <v>3.88889</v>
      </c>
      <c r="O692" s="61"/>
      <c r="P692" s="55">
        <f>IFERROR(Tabla3[[#This Row],[OCULTAR2]]-Tabla3[[#This Row],[OCULTAR2]]*Tabla3[[#This Row],[% LÍNEA]]," ")</f>
        <v>3.88889</v>
      </c>
      <c r="Q692" s="56">
        <f>IFERROR(Tabla3[[#This Row],[% PRODUCTO]]+Tabla3[[#This Row],[% LÍNEA]]," ")</f>
        <v>0</v>
      </c>
      <c r="R692" s="60">
        <f>Tabla3[[#This Row],[OCULTAR3]]</f>
        <v>3.88889</v>
      </c>
      <c r="S692" s="60">
        <f>Tabla3[[#This Row],[PRECIO SIN %]]-Tabla3[[#This Row],[PRECIO SIN %]]*10%</f>
        <v>3.5000010000000001</v>
      </c>
      <c r="T692" s="80">
        <f>(Tabla3[[#This Row],[PRECIO CON DESCT.]]-(Tabla3[[#This Row],[PRECIO CON DESCT.]]*$T$6))</f>
        <v>2.2050006299999998</v>
      </c>
      <c r="U692" s="96"/>
      <c r="V692" s="94">
        <f>Tabla3[[#This Row],[PRECIO %      en $]]*Tabla3[[#This Row],[PEDIDO ]]</f>
        <v>0</v>
      </c>
      <c r="W692" s="57">
        <f>Tabla3[[#This Row],[PRECIO CON DESCT.]]*Tabla3[[#This Row],[PEDIDO ]]</f>
        <v>0</v>
      </c>
      <c r="X692" s="58">
        <f>Tabla3[[#This Row],[PRECIO SIN %]]*Tabla3[[#This Row],[PEDIDO ]]</f>
        <v>0</v>
      </c>
      <c r="Y692" s="28"/>
      <c r="Z692" s="28"/>
      <c r="AA692" s="28"/>
      <c r="AB692" s="28"/>
      <c r="AC692" s="28"/>
      <c r="AD692" s="28"/>
      <c r="AE692" s="28"/>
      <c r="AF692" s="28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13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20"/>
    </row>
    <row r="693" spans="1:153" s="3" customFormat="1" ht="33" customHeight="1" x14ac:dyDescent="0.4">
      <c r="A693" s="124">
        <v>7591020001328</v>
      </c>
      <c r="B693" s="51" t="s">
        <v>148</v>
      </c>
      <c r="C693" s="51" t="s">
        <v>196</v>
      </c>
      <c r="D6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93" s="118" t="s">
        <v>1203</v>
      </c>
      <c r="F693" s="75" t="s">
        <v>537</v>
      </c>
      <c r="G6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93" s="77">
        <v>14</v>
      </c>
      <c r="J693" s="52">
        <v>6.9888899999999996</v>
      </c>
      <c r="K693" s="53">
        <f>Tabla3[[#This Row],[PRECIOS]]-Tabla3[[#This Row],[PRECIOS]]*10%</f>
        <v>6.2900009999999993</v>
      </c>
      <c r="L693" s="101"/>
      <c r="M693" s="54"/>
      <c r="N693" s="55">
        <f>IFERROR(Tabla3[[#This Row],[PRECIOS]]-Tabla3[[#This Row],[PRECIOS]]*Tabla3[[#This Row],[% PRODUCTO]]," ")</f>
        <v>6.9888899999999996</v>
      </c>
      <c r="O693" s="54"/>
      <c r="P693" s="55">
        <f>IFERROR(Tabla3[[#This Row],[OCULTAR2]]-Tabla3[[#This Row],[OCULTAR2]]*Tabla3[[#This Row],[% LÍNEA]]," ")</f>
        <v>6.9888899999999996</v>
      </c>
      <c r="Q693" s="56">
        <f>IFERROR(Tabla3[[#This Row],[% PRODUCTO]]+Tabla3[[#This Row],[% LÍNEA]]," ")</f>
        <v>0</v>
      </c>
      <c r="R693" s="53">
        <f>Tabla3[[#This Row],[OCULTAR3]]</f>
        <v>6.9888899999999996</v>
      </c>
      <c r="S693" s="53">
        <f>Tabla3[[#This Row],[PRECIO SIN %]]-Tabla3[[#This Row],[PRECIO SIN %]]*10%</f>
        <v>6.2900009999999993</v>
      </c>
      <c r="T693" s="80">
        <f>(Tabla3[[#This Row],[PRECIO CON DESCT.]]-(Tabla3[[#This Row],[PRECIO CON DESCT.]]*$T$6))</f>
        <v>3.9627006299999996</v>
      </c>
      <c r="U693" s="96"/>
      <c r="V693" s="94">
        <f>Tabla3[[#This Row],[PRECIO %      en $]]*Tabla3[[#This Row],[PEDIDO ]]</f>
        <v>0</v>
      </c>
      <c r="W693" s="57">
        <f>Tabla3[[#This Row],[PRECIO CON DESCT.]]*Tabla3[[#This Row],[PEDIDO ]]</f>
        <v>0</v>
      </c>
      <c r="X693" s="58">
        <f>Tabla3[[#This Row],[PRECIO SIN %]]*Tabla3[[#This Row],[PEDIDO ]]</f>
        <v>0</v>
      </c>
      <c r="Y693" s="28"/>
      <c r="Z693" s="28"/>
      <c r="AA693" s="28"/>
      <c r="AB693" s="28"/>
      <c r="AC693" s="28"/>
      <c r="AD693" s="28"/>
      <c r="AE693" s="28"/>
      <c r="AF693" s="28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13"/>
      <c r="EI693" s="13"/>
      <c r="EJ693" s="13"/>
      <c r="EK693" s="13"/>
      <c r="EL693" s="13"/>
      <c r="EM693" s="13"/>
      <c r="EN693" s="13"/>
      <c r="EO693" s="13"/>
      <c r="EP693" s="13"/>
      <c r="EQ693" s="13"/>
      <c r="ER693" s="13"/>
      <c r="ES693" s="13"/>
      <c r="ET693" s="13"/>
      <c r="EU693" s="13"/>
      <c r="EV693" s="13"/>
      <c r="EW693" s="20"/>
    </row>
    <row r="694" spans="1:153" s="3" customFormat="1" ht="33" customHeight="1" x14ac:dyDescent="0.4">
      <c r="A694" s="125">
        <v>7420001113074</v>
      </c>
      <c r="B694" s="59" t="s">
        <v>148</v>
      </c>
      <c r="C694" s="59" t="s">
        <v>165</v>
      </c>
      <c r="D6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94" s="119" t="s">
        <v>1204</v>
      </c>
      <c r="F694" s="76" t="s">
        <v>537</v>
      </c>
      <c r="G6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94" s="78">
        <v>77</v>
      </c>
      <c r="J694" s="52">
        <v>12.088889999999999</v>
      </c>
      <c r="K694" s="60">
        <f>Tabla3[[#This Row],[PRECIOS]]-Tabla3[[#This Row],[PRECIOS]]*10%</f>
        <v>10.880001</v>
      </c>
      <c r="L694" s="101"/>
      <c r="M694" s="61"/>
      <c r="N694" s="55">
        <f>IFERROR(Tabla3[[#This Row],[PRECIOS]]-Tabla3[[#This Row],[PRECIOS]]*Tabla3[[#This Row],[% PRODUCTO]]," ")</f>
        <v>12.088889999999999</v>
      </c>
      <c r="O694" s="61"/>
      <c r="P694" s="55">
        <f>IFERROR(Tabla3[[#This Row],[OCULTAR2]]-Tabla3[[#This Row],[OCULTAR2]]*Tabla3[[#This Row],[% LÍNEA]]," ")</f>
        <v>12.088889999999999</v>
      </c>
      <c r="Q694" s="56">
        <f>IFERROR(Tabla3[[#This Row],[% PRODUCTO]]+Tabla3[[#This Row],[% LÍNEA]]," ")</f>
        <v>0</v>
      </c>
      <c r="R694" s="60">
        <f>Tabla3[[#This Row],[OCULTAR3]]</f>
        <v>12.088889999999999</v>
      </c>
      <c r="S694" s="60">
        <f>Tabla3[[#This Row],[PRECIO SIN %]]-Tabla3[[#This Row],[PRECIO SIN %]]*10%</f>
        <v>10.880001</v>
      </c>
      <c r="T694" s="80">
        <f>(Tabla3[[#This Row],[PRECIO CON DESCT.]]-(Tabla3[[#This Row],[PRECIO CON DESCT.]]*$T$6))</f>
        <v>6.8544006299999998</v>
      </c>
      <c r="U694" s="96"/>
      <c r="V694" s="94">
        <f>Tabla3[[#This Row],[PRECIO %      en $]]*Tabla3[[#This Row],[PEDIDO ]]</f>
        <v>0</v>
      </c>
      <c r="W694" s="57">
        <f>Tabla3[[#This Row],[PRECIO CON DESCT.]]*Tabla3[[#This Row],[PEDIDO ]]</f>
        <v>0</v>
      </c>
      <c r="X694" s="58">
        <f>Tabla3[[#This Row],[PRECIO SIN %]]*Tabla3[[#This Row],[PEDIDO ]]</f>
        <v>0</v>
      </c>
      <c r="Y694" s="28"/>
      <c r="Z694" s="28"/>
      <c r="AA694" s="28"/>
      <c r="AB694" s="28"/>
      <c r="AC694" s="28"/>
      <c r="AD694" s="28"/>
      <c r="AE694" s="28"/>
      <c r="AF694" s="28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3"/>
      <c r="CZ694" s="13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13"/>
      <c r="DL694" s="13"/>
      <c r="DM694" s="13"/>
      <c r="DN694" s="13"/>
      <c r="DO694" s="13"/>
      <c r="DP694" s="13"/>
      <c r="DQ694" s="13"/>
      <c r="DR694" s="13"/>
      <c r="DS694" s="13"/>
      <c r="DT694" s="13"/>
      <c r="DU694" s="13"/>
      <c r="DV694" s="13"/>
      <c r="DW694" s="13"/>
      <c r="DX694" s="13"/>
      <c r="DY694" s="13"/>
      <c r="DZ694" s="13"/>
      <c r="EA694" s="13"/>
      <c r="EB694" s="13"/>
      <c r="EC694" s="13"/>
      <c r="ED694" s="13"/>
      <c r="EE694" s="13"/>
      <c r="EF694" s="13"/>
      <c r="EG694" s="13"/>
      <c r="EH694" s="13"/>
      <c r="EI694" s="13"/>
      <c r="EJ694" s="13"/>
      <c r="EK694" s="13"/>
      <c r="EL694" s="13"/>
      <c r="EM694" s="13"/>
      <c r="EN694" s="13"/>
      <c r="EO694" s="13"/>
      <c r="EP694" s="13"/>
      <c r="EQ694" s="13"/>
      <c r="ER694" s="13"/>
      <c r="ES694" s="13"/>
      <c r="ET694" s="13"/>
      <c r="EU694" s="13"/>
      <c r="EV694" s="13"/>
      <c r="EW694" s="20"/>
    </row>
    <row r="695" spans="1:153" s="3" customFormat="1" ht="33" customHeight="1" x14ac:dyDescent="0.4">
      <c r="A695" s="124">
        <v>7591309000714</v>
      </c>
      <c r="B695" s="51" t="s">
        <v>148</v>
      </c>
      <c r="C695" s="51" t="s">
        <v>157</v>
      </c>
      <c r="D6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95" s="118" t="s">
        <v>1205</v>
      </c>
      <c r="F695" s="75" t="s">
        <v>526</v>
      </c>
      <c r="G6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95" s="77">
        <v>930</v>
      </c>
      <c r="J695" s="52">
        <v>2.8444400000000001</v>
      </c>
      <c r="K695" s="53">
        <f>Tabla3[[#This Row],[PRECIOS]]-Tabla3[[#This Row],[PRECIOS]]*10%</f>
        <v>2.5599959999999999</v>
      </c>
      <c r="L695" s="101"/>
      <c r="M695" s="54"/>
      <c r="N695" s="55">
        <f>IFERROR(Tabla3[[#This Row],[PRECIOS]]-Tabla3[[#This Row],[PRECIOS]]*Tabla3[[#This Row],[% PRODUCTO]]," ")</f>
        <v>2.8444400000000001</v>
      </c>
      <c r="O695" s="54"/>
      <c r="P695" s="55">
        <f>IFERROR(Tabla3[[#This Row],[OCULTAR2]]-Tabla3[[#This Row],[OCULTAR2]]*Tabla3[[#This Row],[% LÍNEA]]," ")</f>
        <v>2.8444400000000001</v>
      </c>
      <c r="Q695" s="56">
        <f>IFERROR(Tabla3[[#This Row],[% PRODUCTO]]+Tabla3[[#This Row],[% LÍNEA]]," ")</f>
        <v>0</v>
      </c>
      <c r="R695" s="53">
        <f>Tabla3[[#This Row],[OCULTAR3]]</f>
        <v>2.8444400000000001</v>
      </c>
      <c r="S695" s="53">
        <f>Tabla3[[#This Row],[PRECIO SIN %]]-Tabla3[[#This Row],[PRECIO SIN %]]*10%</f>
        <v>2.5599959999999999</v>
      </c>
      <c r="T695" s="80">
        <f>(Tabla3[[#This Row],[PRECIO CON DESCT.]]-(Tabla3[[#This Row],[PRECIO CON DESCT.]]*$T$6))</f>
        <v>1.61279748</v>
      </c>
      <c r="U695" s="96"/>
      <c r="V695" s="94">
        <f>Tabla3[[#This Row],[PRECIO %      en $]]*Tabla3[[#This Row],[PEDIDO ]]</f>
        <v>0</v>
      </c>
      <c r="W695" s="57">
        <f>Tabla3[[#This Row],[PRECIO CON DESCT.]]*Tabla3[[#This Row],[PEDIDO ]]</f>
        <v>0</v>
      </c>
      <c r="X695" s="58">
        <f>Tabla3[[#This Row],[PRECIO SIN %]]*Tabla3[[#This Row],[PEDIDO ]]</f>
        <v>0</v>
      </c>
      <c r="Y695" s="28"/>
      <c r="Z695" s="28"/>
      <c r="AA695" s="28"/>
      <c r="AB695" s="28"/>
      <c r="AC695" s="28"/>
      <c r="AD695" s="28"/>
      <c r="AE695" s="28"/>
      <c r="AF695" s="28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13"/>
      <c r="DV695" s="13"/>
      <c r="DW695" s="13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13"/>
      <c r="EI695" s="13"/>
      <c r="EJ695" s="13"/>
      <c r="EK695" s="13"/>
      <c r="EL695" s="13"/>
      <c r="EM695" s="13"/>
      <c r="EN695" s="13"/>
      <c r="EO695" s="13"/>
      <c r="EP695" s="13"/>
      <c r="EQ695" s="13"/>
      <c r="ER695" s="13"/>
      <c r="ES695" s="13"/>
      <c r="ET695" s="13"/>
      <c r="EU695" s="13"/>
      <c r="EV695" s="13"/>
      <c r="EW695" s="20"/>
    </row>
    <row r="696" spans="1:153" s="3" customFormat="1" ht="33" customHeight="1" x14ac:dyDescent="0.4">
      <c r="A696" s="125">
        <v>7599028000404</v>
      </c>
      <c r="B696" s="59" t="s">
        <v>148</v>
      </c>
      <c r="C696" s="59" t="s">
        <v>154</v>
      </c>
      <c r="D6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96" s="119" t="s">
        <v>1206</v>
      </c>
      <c r="F696" s="76" t="s">
        <v>537</v>
      </c>
      <c r="G6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96" s="78">
        <v>28</v>
      </c>
      <c r="J696" s="52">
        <v>4.3111100000000002</v>
      </c>
      <c r="K696" s="60">
        <f>Tabla3[[#This Row],[PRECIOS]]-Tabla3[[#This Row],[PRECIOS]]*10%</f>
        <v>3.8799990000000002</v>
      </c>
      <c r="L696" s="101"/>
      <c r="M696" s="61"/>
      <c r="N696" s="55">
        <f>IFERROR(Tabla3[[#This Row],[PRECIOS]]-Tabla3[[#This Row],[PRECIOS]]*Tabla3[[#This Row],[% PRODUCTO]]," ")</f>
        <v>4.3111100000000002</v>
      </c>
      <c r="O696" s="61"/>
      <c r="P696" s="55">
        <f>IFERROR(Tabla3[[#This Row],[OCULTAR2]]-Tabla3[[#This Row],[OCULTAR2]]*Tabla3[[#This Row],[% LÍNEA]]," ")</f>
        <v>4.3111100000000002</v>
      </c>
      <c r="Q696" s="56">
        <f>IFERROR(Tabla3[[#This Row],[% PRODUCTO]]+Tabla3[[#This Row],[% LÍNEA]]," ")</f>
        <v>0</v>
      </c>
      <c r="R696" s="60">
        <f>Tabla3[[#This Row],[OCULTAR3]]</f>
        <v>4.3111100000000002</v>
      </c>
      <c r="S696" s="60">
        <f>Tabla3[[#This Row],[PRECIO SIN %]]-Tabla3[[#This Row],[PRECIO SIN %]]*10%</f>
        <v>3.8799990000000002</v>
      </c>
      <c r="T696" s="80">
        <f>(Tabla3[[#This Row],[PRECIO CON DESCT.]]-(Tabla3[[#This Row],[PRECIO CON DESCT.]]*$T$6))</f>
        <v>2.4443993700000002</v>
      </c>
      <c r="U696" s="96"/>
      <c r="V696" s="94">
        <f>Tabla3[[#This Row],[PRECIO %      en $]]*Tabla3[[#This Row],[PEDIDO ]]</f>
        <v>0</v>
      </c>
      <c r="W696" s="57">
        <f>Tabla3[[#This Row],[PRECIO CON DESCT.]]*Tabla3[[#This Row],[PEDIDO ]]</f>
        <v>0</v>
      </c>
      <c r="X696" s="58">
        <f>Tabla3[[#This Row],[PRECIO SIN %]]*Tabla3[[#This Row],[PEDIDO ]]</f>
        <v>0</v>
      </c>
      <c r="Y696" s="28"/>
      <c r="Z696" s="28"/>
      <c r="AA696" s="28"/>
      <c r="AB696" s="28"/>
      <c r="AC696" s="28"/>
      <c r="AD696" s="28"/>
      <c r="AE696" s="28"/>
      <c r="AF696" s="28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13"/>
      <c r="DV696" s="13"/>
      <c r="DW696" s="13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13"/>
      <c r="EI696" s="13"/>
      <c r="EJ696" s="13"/>
      <c r="EK696" s="13"/>
      <c r="EL696" s="13"/>
      <c r="EM696" s="13"/>
      <c r="EN696" s="13"/>
      <c r="EO696" s="13"/>
      <c r="EP696" s="13"/>
      <c r="EQ696" s="13"/>
      <c r="ER696" s="13"/>
      <c r="ES696" s="13"/>
      <c r="ET696" s="13"/>
      <c r="EU696" s="13"/>
      <c r="EV696" s="13"/>
      <c r="EW696" s="20"/>
    </row>
    <row r="697" spans="1:153" s="3" customFormat="1" ht="33" customHeight="1" x14ac:dyDescent="0.4">
      <c r="A697" s="124">
        <v>8426420800532</v>
      </c>
      <c r="B697" s="51" t="s">
        <v>148</v>
      </c>
      <c r="C697" s="51" t="s">
        <v>197</v>
      </c>
      <c r="D6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97" s="118" t="s">
        <v>1207</v>
      </c>
      <c r="F697" s="75" t="s">
        <v>526</v>
      </c>
      <c r="G6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97" s="77">
        <v>1</v>
      </c>
      <c r="J697" s="52">
        <v>9.44</v>
      </c>
      <c r="K697" s="53">
        <f>Tabla3[[#This Row],[PRECIOS]]-Tabla3[[#This Row],[PRECIOS]]*10%</f>
        <v>8.4959999999999987</v>
      </c>
      <c r="L697" s="101"/>
      <c r="M697" s="54"/>
      <c r="N697" s="55">
        <f>IFERROR(Tabla3[[#This Row],[PRECIOS]]-Tabla3[[#This Row],[PRECIOS]]*Tabla3[[#This Row],[% PRODUCTO]]," ")</f>
        <v>9.44</v>
      </c>
      <c r="O697" s="54"/>
      <c r="P697" s="55">
        <f>IFERROR(Tabla3[[#This Row],[OCULTAR2]]-Tabla3[[#This Row],[OCULTAR2]]*Tabla3[[#This Row],[% LÍNEA]]," ")</f>
        <v>9.44</v>
      </c>
      <c r="Q697" s="56">
        <f>IFERROR(Tabla3[[#This Row],[% PRODUCTO]]+Tabla3[[#This Row],[% LÍNEA]]," ")</f>
        <v>0</v>
      </c>
      <c r="R697" s="53">
        <f>Tabla3[[#This Row],[OCULTAR3]]</f>
        <v>9.44</v>
      </c>
      <c r="S697" s="53">
        <f>Tabla3[[#This Row],[PRECIO SIN %]]-Tabla3[[#This Row],[PRECIO SIN %]]*10%</f>
        <v>8.4959999999999987</v>
      </c>
      <c r="T697" s="80">
        <f>(Tabla3[[#This Row],[PRECIO CON DESCT.]]-(Tabla3[[#This Row],[PRECIO CON DESCT.]]*$T$6))</f>
        <v>5.352479999999999</v>
      </c>
      <c r="U697" s="96"/>
      <c r="V697" s="94">
        <f>Tabla3[[#This Row],[PRECIO %      en $]]*Tabla3[[#This Row],[PEDIDO ]]</f>
        <v>0</v>
      </c>
      <c r="W697" s="57">
        <f>Tabla3[[#This Row],[PRECIO CON DESCT.]]*Tabla3[[#This Row],[PEDIDO ]]</f>
        <v>0</v>
      </c>
      <c r="X697" s="58">
        <f>Tabla3[[#This Row],[PRECIO SIN %]]*Tabla3[[#This Row],[PEDIDO ]]</f>
        <v>0</v>
      </c>
      <c r="Y697" s="28"/>
      <c r="Z697" s="28"/>
      <c r="AA697" s="28"/>
      <c r="AB697" s="28"/>
      <c r="AC697" s="28"/>
      <c r="AD697" s="28"/>
      <c r="AE697" s="28"/>
      <c r="AF697" s="28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13"/>
      <c r="DV697" s="13"/>
      <c r="DW697" s="13"/>
      <c r="DX697" s="13"/>
      <c r="DY697" s="13"/>
      <c r="DZ697" s="13"/>
      <c r="EA697" s="13"/>
      <c r="EB697" s="13"/>
      <c r="EC697" s="13"/>
      <c r="ED697" s="13"/>
      <c r="EE697" s="13"/>
      <c r="EF697" s="13"/>
      <c r="EG697" s="13"/>
      <c r="EH697" s="13"/>
      <c r="EI697" s="13"/>
      <c r="EJ697" s="13"/>
      <c r="EK697" s="13"/>
      <c r="EL697" s="13"/>
      <c r="EM697" s="13"/>
      <c r="EN697" s="13"/>
      <c r="EO697" s="13"/>
      <c r="EP697" s="13"/>
      <c r="EQ697" s="13"/>
      <c r="ER697" s="13"/>
      <c r="ES697" s="13"/>
      <c r="ET697" s="13"/>
      <c r="EU697" s="13"/>
      <c r="EV697" s="13"/>
      <c r="EW697" s="20"/>
    </row>
    <row r="698" spans="1:153" s="3" customFormat="1" ht="33" customHeight="1" x14ac:dyDescent="0.4">
      <c r="A698" s="125">
        <v>7599910793612</v>
      </c>
      <c r="B698" s="59" t="s">
        <v>148</v>
      </c>
      <c r="C698" s="59" t="s">
        <v>151</v>
      </c>
      <c r="D6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98" s="119" t="s">
        <v>1208</v>
      </c>
      <c r="F698" s="76" t="s">
        <v>537</v>
      </c>
      <c r="G6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6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698" s="78">
        <v>3</v>
      </c>
      <c r="J698" s="52">
        <v>3.8333300000000001</v>
      </c>
      <c r="K698" s="60">
        <f>Tabla3[[#This Row],[PRECIOS]]-Tabla3[[#This Row],[PRECIOS]]*10%</f>
        <v>3.4499970000000002</v>
      </c>
      <c r="L698" s="101"/>
      <c r="M698" s="61"/>
      <c r="N698" s="55">
        <f>IFERROR(Tabla3[[#This Row],[PRECIOS]]-Tabla3[[#This Row],[PRECIOS]]*Tabla3[[#This Row],[% PRODUCTO]]," ")</f>
        <v>3.8333300000000001</v>
      </c>
      <c r="O698" s="61"/>
      <c r="P698" s="55">
        <f>IFERROR(Tabla3[[#This Row],[OCULTAR2]]-Tabla3[[#This Row],[OCULTAR2]]*Tabla3[[#This Row],[% LÍNEA]]," ")</f>
        <v>3.8333300000000001</v>
      </c>
      <c r="Q698" s="56">
        <f>IFERROR(Tabla3[[#This Row],[% PRODUCTO]]+Tabla3[[#This Row],[% LÍNEA]]," ")</f>
        <v>0</v>
      </c>
      <c r="R698" s="60">
        <f>Tabla3[[#This Row],[OCULTAR3]]</f>
        <v>3.8333300000000001</v>
      </c>
      <c r="S698" s="60">
        <f>Tabla3[[#This Row],[PRECIO SIN %]]-Tabla3[[#This Row],[PRECIO SIN %]]*10%</f>
        <v>3.4499970000000002</v>
      </c>
      <c r="T698" s="80">
        <f>(Tabla3[[#This Row],[PRECIO CON DESCT.]]-(Tabla3[[#This Row],[PRECIO CON DESCT.]]*$T$6))</f>
        <v>2.1734981100000001</v>
      </c>
      <c r="U698" s="96"/>
      <c r="V698" s="94">
        <f>Tabla3[[#This Row],[PRECIO %      en $]]*Tabla3[[#This Row],[PEDIDO ]]</f>
        <v>0</v>
      </c>
      <c r="W698" s="57">
        <f>Tabla3[[#This Row],[PRECIO CON DESCT.]]*Tabla3[[#This Row],[PEDIDO ]]</f>
        <v>0</v>
      </c>
      <c r="X698" s="58">
        <f>Tabla3[[#This Row],[PRECIO SIN %]]*Tabla3[[#This Row],[PEDIDO ]]</f>
        <v>0</v>
      </c>
      <c r="Y698" s="28"/>
      <c r="Z698" s="28"/>
      <c r="AA698" s="28"/>
      <c r="AB698" s="28"/>
      <c r="AC698" s="28"/>
      <c r="AD698" s="28"/>
      <c r="AE698" s="28"/>
      <c r="AF698" s="28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13"/>
      <c r="DV698" s="13"/>
      <c r="DW698" s="13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13"/>
      <c r="EI698" s="13"/>
      <c r="EJ698" s="13"/>
      <c r="EK698" s="13"/>
      <c r="EL698" s="13"/>
      <c r="EM698" s="13"/>
      <c r="EN698" s="13"/>
      <c r="EO698" s="13"/>
      <c r="EP698" s="13"/>
      <c r="EQ698" s="13"/>
      <c r="ER698" s="13"/>
      <c r="ES698" s="13"/>
      <c r="ET698" s="13"/>
      <c r="EU698" s="13"/>
      <c r="EV698" s="13"/>
      <c r="EW698" s="20"/>
    </row>
    <row r="699" spans="1:153" s="3" customFormat="1" ht="33" customHeight="1" x14ac:dyDescent="0.4">
      <c r="A699" s="124">
        <v>632627843380</v>
      </c>
      <c r="B699" s="51" t="s">
        <v>148</v>
      </c>
      <c r="C699" s="51" t="s">
        <v>150</v>
      </c>
      <c r="D6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699" s="118" t="s">
        <v>1209</v>
      </c>
      <c r="F699" s="75" t="s">
        <v>537</v>
      </c>
      <c r="G6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6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699" s="77">
        <v>99</v>
      </c>
      <c r="J699" s="52">
        <v>3.7777799999999999</v>
      </c>
      <c r="K699" s="53">
        <f>Tabla3[[#This Row],[PRECIOS]]-Tabla3[[#This Row],[PRECIOS]]*10%</f>
        <v>3.4000019999999997</v>
      </c>
      <c r="L699" s="101"/>
      <c r="M699" s="54"/>
      <c r="N699" s="55">
        <f>IFERROR(Tabla3[[#This Row],[PRECIOS]]-Tabla3[[#This Row],[PRECIOS]]*Tabla3[[#This Row],[% PRODUCTO]]," ")</f>
        <v>3.7777799999999999</v>
      </c>
      <c r="O699" s="54">
        <v>0.05</v>
      </c>
      <c r="P699" s="55">
        <f>IFERROR(Tabla3[[#This Row],[OCULTAR2]]-Tabla3[[#This Row],[OCULTAR2]]*Tabla3[[#This Row],[% LÍNEA]]," ")</f>
        <v>3.5888909999999998</v>
      </c>
      <c r="Q699" s="56">
        <f>IFERROR(Tabla3[[#This Row],[% PRODUCTO]]+Tabla3[[#This Row],[% LÍNEA]]," ")</f>
        <v>0.05</v>
      </c>
      <c r="R699" s="53">
        <f>Tabla3[[#This Row],[OCULTAR3]]</f>
        <v>3.5888909999999998</v>
      </c>
      <c r="S699" s="53">
        <f>Tabla3[[#This Row],[PRECIO SIN %]]-Tabla3[[#This Row],[PRECIO SIN %]]*10%</f>
        <v>3.2300019</v>
      </c>
      <c r="T699" s="80">
        <f>(Tabla3[[#This Row],[PRECIO CON DESCT.]]-(Tabla3[[#This Row],[PRECIO CON DESCT.]]*$T$6))</f>
        <v>2.0349011969999999</v>
      </c>
      <c r="U699" s="96"/>
      <c r="V699" s="94">
        <f>Tabla3[[#This Row],[PRECIO %      en $]]*Tabla3[[#This Row],[PEDIDO ]]</f>
        <v>0</v>
      </c>
      <c r="W699" s="57">
        <f>Tabla3[[#This Row],[PRECIO CON DESCT.]]*Tabla3[[#This Row],[PEDIDO ]]</f>
        <v>0</v>
      </c>
      <c r="X699" s="58">
        <f>Tabla3[[#This Row],[PRECIO SIN %]]*Tabla3[[#This Row],[PEDIDO ]]</f>
        <v>0</v>
      </c>
      <c r="Y699" s="28"/>
      <c r="Z699" s="28"/>
      <c r="AA699" s="28"/>
      <c r="AB699" s="28"/>
      <c r="AC699" s="28"/>
      <c r="AD699" s="28"/>
      <c r="AE699" s="28"/>
      <c r="AF699" s="28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13"/>
      <c r="EI699" s="13"/>
      <c r="EJ699" s="13"/>
      <c r="EK699" s="13"/>
      <c r="EL699" s="13"/>
      <c r="EM699" s="13"/>
      <c r="EN699" s="13"/>
      <c r="EO699" s="13"/>
      <c r="EP699" s="13"/>
      <c r="EQ699" s="13"/>
      <c r="ER699" s="13"/>
      <c r="ES699" s="13"/>
      <c r="ET699" s="13"/>
      <c r="EU699" s="13"/>
      <c r="EV699" s="13"/>
      <c r="EW699" s="20"/>
    </row>
    <row r="700" spans="1:153" s="3" customFormat="1" ht="33" customHeight="1" x14ac:dyDescent="0.4">
      <c r="A700" s="125">
        <v>7599910793605</v>
      </c>
      <c r="B700" s="59" t="s">
        <v>148</v>
      </c>
      <c r="C700" s="59" t="s">
        <v>151</v>
      </c>
      <c r="D7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00" s="119" t="s">
        <v>1210</v>
      </c>
      <c r="F700" s="76" t="s">
        <v>537</v>
      </c>
      <c r="G7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00" s="78">
        <v>74</v>
      </c>
      <c r="J700" s="52">
        <v>3.6555599999999999</v>
      </c>
      <c r="K700" s="60">
        <f>Tabla3[[#This Row],[PRECIOS]]-Tabla3[[#This Row],[PRECIOS]]*10%</f>
        <v>3.2900039999999997</v>
      </c>
      <c r="L700" s="101"/>
      <c r="M700" s="61"/>
      <c r="N700" s="55">
        <f>IFERROR(Tabla3[[#This Row],[PRECIOS]]-Tabla3[[#This Row],[PRECIOS]]*Tabla3[[#This Row],[% PRODUCTO]]," ")</f>
        <v>3.6555599999999999</v>
      </c>
      <c r="O700" s="61"/>
      <c r="P700" s="55">
        <f>IFERROR(Tabla3[[#This Row],[OCULTAR2]]-Tabla3[[#This Row],[OCULTAR2]]*Tabla3[[#This Row],[% LÍNEA]]," ")</f>
        <v>3.6555599999999999</v>
      </c>
      <c r="Q700" s="56">
        <f>IFERROR(Tabla3[[#This Row],[% PRODUCTO]]+Tabla3[[#This Row],[% LÍNEA]]," ")</f>
        <v>0</v>
      </c>
      <c r="R700" s="60">
        <f>Tabla3[[#This Row],[OCULTAR3]]</f>
        <v>3.6555599999999999</v>
      </c>
      <c r="S700" s="60">
        <f>Tabla3[[#This Row],[PRECIO SIN %]]-Tabla3[[#This Row],[PRECIO SIN %]]*10%</f>
        <v>3.2900039999999997</v>
      </c>
      <c r="T700" s="80">
        <f>(Tabla3[[#This Row],[PRECIO CON DESCT.]]-(Tabla3[[#This Row],[PRECIO CON DESCT.]]*$T$6))</f>
        <v>2.07270252</v>
      </c>
      <c r="U700" s="96"/>
      <c r="V700" s="94">
        <f>Tabla3[[#This Row],[PRECIO %      en $]]*Tabla3[[#This Row],[PEDIDO ]]</f>
        <v>0</v>
      </c>
      <c r="W700" s="57">
        <f>Tabla3[[#This Row],[PRECIO CON DESCT.]]*Tabla3[[#This Row],[PEDIDO ]]</f>
        <v>0</v>
      </c>
      <c r="X700" s="58">
        <f>Tabla3[[#This Row],[PRECIO SIN %]]*Tabla3[[#This Row],[PEDIDO ]]</f>
        <v>0</v>
      </c>
      <c r="Y700" s="28"/>
      <c r="Z700" s="28"/>
      <c r="AA700" s="28"/>
      <c r="AB700" s="28"/>
      <c r="AC700" s="28"/>
      <c r="AD700" s="28"/>
      <c r="AE700" s="28"/>
      <c r="AF700" s="28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13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20"/>
    </row>
    <row r="701" spans="1:153" s="3" customFormat="1" ht="33" customHeight="1" x14ac:dyDescent="0.4">
      <c r="A701" s="124">
        <v>7703281021476</v>
      </c>
      <c r="B701" s="51" t="s">
        <v>148</v>
      </c>
      <c r="C701" s="51" t="s">
        <v>156</v>
      </c>
      <c r="D7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01" s="118" t="s">
        <v>1211</v>
      </c>
      <c r="F701" s="75" t="s">
        <v>537</v>
      </c>
      <c r="G7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01" s="77">
        <v>12</v>
      </c>
      <c r="J701" s="52">
        <v>13.22222</v>
      </c>
      <c r="K701" s="53">
        <f>Tabla3[[#This Row],[PRECIOS]]-Tabla3[[#This Row],[PRECIOS]]*10%</f>
        <v>11.899998</v>
      </c>
      <c r="L701" s="101"/>
      <c r="M701" s="54"/>
      <c r="N701" s="55">
        <f>IFERROR(Tabla3[[#This Row],[PRECIOS]]-Tabla3[[#This Row],[PRECIOS]]*Tabla3[[#This Row],[% PRODUCTO]]," ")</f>
        <v>13.22222</v>
      </c>
      <c r="O701" s="54"/>
      <c r="P701" s="55">
        <f>IFERROR(Tabla3[[#This Row],[OCULTAR2]]-Tabla3[[#This Row],[OCULTAR2]]*Tabla3[[#This Row],[% LÍNEA]]," ")</f>
        <v>13.22222</v>
      </c>
      <c r="Q701" s="56">
        <f>IFERROR(Tabla3[[#This Row],[% PRODUCTO]]+Tabla3[[#This Row],[% LÍNEA]]," ")</f>
        <v>0</v>
      </c>
      <c r="R701" s="53">
        <f>Tabla3[[#This Row],[OCULTAR3]]</f>
        <v>13.22222</v>
      </c>
      <c r="S701" s="53">
        <f>Tabla3[[#This Row],[PRECIO SIN %]]-Tabla3[[#This Row],[PRECIO SIN %]]*10%</f>
        <v>11.899998</v>
      </c>
      <c r="T701" s="80">
        <f>(Tabla3[[#This Row],[PRECIO CON DESCT.]]-(Tabla3[[#This Row],[PRECIO CON DESCT.]]*$T$6))</f>
        <v>7.4969987400000004</v>
      </c>
      <c r="U701" s="96"/>
      <c r="V701" s="94">
        <f>Tabla3[[#This Row],[PRECIO %      en $]]*Tabla3[[#This Row],[PEDIDO ]]</f>
        <v>0</v>
      </c>
      <c r="W701" s="57">
        <f>Tabla3[[#This Row],[PRECIO CON DESCT.]]*Tabla3[[#This Row],[PEDIDO ]]</f>
        <v>0</v>
      </c>
      <c r="X701" s="58">
        <f>Tabla3[[#This Row],[PRECIO SIN %]]*Tabla3[[#This Row],[PEDIDO ]]</f>
        <v>0</v>
      </c>
      <c r="Y701" s="28"/>
      <c r="Z701" s="28"/>
      <c r="AA701" s="28"/>
      <c r="AB701" s="28"/>
      <c r="AC701" s="28"/>
      <c r="AD701" s="28"/>
      <c r="AE701" s="28"/>
      <c r="AF701" s="28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13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20"/>
    </row>
    <row r="702" spans="1:153" s="3" customFormat="1" ht="33" customHeight="1" x14ac:dyDescent="0.4">
      <c r="A702" s="125">
        <v>7596139000323</v>
      </c>
      <c r="B702" s="59" t="s">
        <v>148</v>
      </c>
      <c r="C702" s="59" t="s">
        <v>175</v>
      </c>
      <c r="D7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02" s="119" t="s">
        <v>1212</v>
      </c>
      <c r="F702" s="76" t="s">
        <v>537</v>
      </c>
      <c r="G7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02" s="78">
        <v>33</v>
      </c>
      <c r="J702" s="52">
        <v>4</v>
      </c>
      <c r="K702" s="60">
        <f>Tabla3[[#This Row],[PRECIOS]]-Tabla3[[#This Row],[PRECIOS]]*10%</f>
        <v>3.6</v>
      </c>
      <c r="L702" s="101"/>
      <c r="M702" s="61"/>
      <c r="N702" s="55">
        <f>IFERROR(Tabla3[[#This Row],[PRECIOS]]-Tabla3[[#This Row],[PRECIOS]]*Tabla3[[#This Row],[% PRODUCTO]]," ")</f>
        <v>4</v>
      </c>
      <c r="O702" s="61"/>
      <c r="P702" s="55">
        <f>IFERROR(Tabla3[[#This Row],[OCULTAR2]]-Tabla3[[#This Row],[OCULTAR2]]*Tabla3[[#This Row],[% LÍNEA]]," ")</f>
        <v>4</v>
      </c>
      <c r="Q702" s="56">
        <f>IFERROR(Tabla3[[#This Row],[% PRODUCTO]]+Tabla3[[#This Row],[% LÍNEA]]," ")</f>
        <v>0</v>
      </c>
      <c r="R702" s="60">
        <f>Tabla3[[#This Row],[OCULTAR3]]</f>
        <v>4</v>
      </c>
      <c r="S702" s="60">
        <f>Tabla3[[#This Row],[PRECIO SIN %]]-Tabla3[[#This Row],[PRECIO SIN %]]*10%</f>
        <v>3.6</v>
      </c>
      <c r="T702" s="80">
        <f>(Tabla3[[#This Row],[PRECIO CON DESCT.]]-(Tabla3[[#This Row],[PRECIO CON DESCT.]]*$T$6))</f>
        <v>2.2679999999999998</v>
      </c>
      <c r="U702" s="96"/>
      <c r="V702" s="94">
        <f>Tabla3[[#This Row],[PRECIO %      en $]]*Tabla3[[#This Row],[PEDIDO ]]</f>
        <v>0</v>
      </c>
      <c r="W702" s="57">
        <f>Tabla3[[#This Row],[PRECIO CON DESCT.]]*Tabla3[[#This Row],[PEDIDO ]]</f>
        <v>0</v>
      </c>
      <c r="X702" s="58">
        <f>Tabla3[[#This Row],[PRECIO SIN %]]*Tabla3[[#This Row],[PEDIDO ]]</f>
        <v>0</v>
      </c>
      <c r="Y702" s="28"/>
      <c r="Z702" s="28"/>
      <c r="AA702" s="28"/>
      <c r="AB702" s="28"/>
      <c r="AC702" s="28"/>
      <c r="AD702" s="28"/>
      <c r="AE702" s="28"/>
      <c r="AF702" s="28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13"/>
      <c r="DV702" s="13"/>
      <c r="DW702" s="13"/>
      <c r="DX702" s="13"/>
      <c r="DY702" s="13"/>
      <c r="DZ702" s="13"/>
      <c r="EA702" s="13"/>
      <c r="EB702" s="13"/>
      <c r="EC702" s="13"/>
      <c r="ED702" s="13"/>
      <c r="EE702" s="13"/>
      <c r="EF702" s="13"/>
      <c r="EG702" s="13"/>
      <c r="EH702" s="13"/>
      <c r="EI702" s="13"/>
      <c r="EJ702" s="13"/>
      <c r="EK702" s="13"/>
      <c r="EL702" s="13"/>
      <c r="EM702" s="13"/>
      <c r="EN702" s="13"/>
      <c r="EO702" s="13"/>
      <c r="EP702" s="13"/>
      <c r="EQ702" s="13"/>
      <c r="ER702" s="13"/>
      <c r="ES702" s="13"/>
      <c r="ET702" s="13"/>
      <c r="EU702" s="13"/>
      <c r="EV702" s="13"/>
      <c r="EW702" s="20"/>
    </row>
    <row r="703" spans="1:153" s="3" customFormat="1" ht="33" customHeight="1" x14ac:dyDescent="0.4">
      <c r="A703" s="124">
        <v>8904278589583</v>
      </c>
      <c r="B703" s="51" t="s">
        <v>148</v>
      </c>
      <c r="C703" s="51" t="s">
        <v>87</v>
      </c>
      <c r="D7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03" s="118" t="s">
        <v>1213</v>
      </c>
      <c r="F703" s="75" t="s">
        <v>537</v>
      </c>
      <c r="G7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03" s="77">
        <v>183</v>
      </c>
      <c r="J703" s="52">
        <v>2.87778</v>
      </c>
      <c r="K703" s="53">
        <f>Tabla3[[#This Row],[PRECIOS]]-Tabla3[[#This Row],[PRECIOS]]*10%</f>
        <v>2.5900020000000001</v>
      </c>
      <c r="L703" s="101"/>
      <c r="M703" s="54"/>
      <c r="N703" s="55">
        <f>IFERROR(Tabla3[[#This Row],[PRECIOS]]-Tabla3[[#This Row],[PRECIOS]]*Tabla3[[#This Row],[% PRODUCTO]]," ")</f>
        <v>2.87778</v>
      </c>
      <c r="O703" s="54"/>
      <c r="P703" s="55">
        <f>IFERROR(Tabla3[[#This Row],[OCULTAR2]]-Tabla3[[#This Row],[OCULTAR2]]*Tabla3[[#This Row],[% LÍNEA]]," ")</f>
        <v>2.87778</v>
      </c>
      <c r="Q703" s="56">
        <f>IFERROR(Tabla3[[#This Row],[% PRODUCTO]]+Tabla3[[#This Row],[% LÍNEA]]," ")</f>
        <v>0</v>
      </c>
      <c r="R703" s="53">
        <f>Tabla3[[#This Row],[OCULTAR3]]</f>
        <v>2.87778</v>
      </c>
      <c r="S703" s="53">
        <f>Tabla3[[#This Row],[PRECIO SIN %]]-Tabla3[[#This Row],[PRECIO SIN %]]*10%</f>
        <v>2.5900020000000001</v>
      </c>
      <c r="T703" s="80">
        <f>(Tabla3[[#This Row],[PRECIO CON DESCT.]]-(Tabla3[[#This Row],[PRECIO CON DESCT.]]*$T$6))</f>
        <v>1.6317012600000003</v>
      </c>
      <c r="U703" s="96"/>
      <c r="V703" s="94">
        <f>Tabla3[[#This Row],[PRECIO %      en $]]*Tabla3[[#This Row],[PEDIDO ]]</f>
        <v>0</v>
      </c>
      <c r="W703" s="57">
        <f>Tabla3[[#This Row],[PRECIO CON DESCT.]]*Tabla3[[#This Row],[PEDIDO ]]</f>
        <v>0</v>
      </c>
      <c r="X703" s="58">
        <f>Tabla3[[#This Row],[PRECIO SIN %]]*Tabla3[[#This Row],[PEDIDO ]]</f>
        <v>0</v>
      </c>
      <c r="Y703" s="28"/>
      <c r="Z703" s="28"/>
      <c r="AA703" s="28"/>
      <c r="AB703" s="28"/>
      <c r="AC703" s="28"/>
      <c r="AD703" s="28"/>
      <c r="AE703" s="28"/>
      <c r="AF703" s="28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13"/>
      <c r="DV703" s="13"/>
      <c r="DW703" s="13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13"/>
      <c r="EI703" s="13"/>
      <c r="EJ703" s="13"/>
      <c r="EK703" s="13"/>
      <c r="EL703" s="13"/>
      <c r="EM703" s="13"/>
      <c r="EN703" s="13"/>
      <c r="EO703" s="13"/>
      <c r="EP703" s="13"/>
      <c r="EQ703" s="13"/>
      <c r="ER703" s="13"/>
      <c r="ES703" s="13"/>
      <c r="ET703" s="13"/>
      <c r="EU703" s="13"/>
      <c r="EV703" s="13"/>
      <c r="EW703" s="20"/>
    </row>
    <row r="704" spans="1:153" s="3" customFormat="1" ht="33" customHeight="1" x14ac:dyDescent="0.4">
      <c r="A704" s="125">
        <v>7598252002048</v>
      </c>
      <c r="B704" s="59" t="s">
        <v>148</v>
      </c>
      <c r="C704" s="59" t="s">
        <v>56</v>
      </c>
      <c r="D7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04" s="119" t="s">
        <v>1214</v>
      </c>
      <c r="F704" s="76" t="s">
        <v>537</v>
      </c>
      <c r="G7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04" s="78">
        <v>83</v>
      </c>
      <c r="J704" s="52">
        <v>17.55556</v>
      </c>
      <c r="K704" s="60">
        <f>Tabla3[[#This Row],[PRECIOS]]-Tabla3[[#This Row],[PRECIOS]]*10%</f>
        <v>15.800003999999999</v>
      </c>
      <c r="L704" s="101"/>
      <c r="M704" s="61"/>
      <c r="N704" s="55">
        <f>IFERROR(Tabla3[[#This Row],[PRECIOS]]-Tabla3[[#This Row],[PRECIOS]]*Tabla3[[#This Row],[% PRODUCTO]]," ")</f>
        <v>17.55556</v>
      </c>
      <c r="O704" s="61"/>
      <c r="P704" s="55">
        <f>IFERROR(Tabla3[[#This Row],[OCULTAR2]]-Tabla3[[#This Row],[OCULTAR2]]*Tabla3[[#This Row],[% LÍNEA]]," ")</f>
        <v>17.55556</v>
      </c>
      <c r="Q704" s="56">
        <f>IFERROR(Tabla3[[#This Row],[% PRODUCTO]]+Tabla3[[#This Row],[% LÍNEA]]," ")</f>
        <v>0</v>
      </c>
      <c r="R704" s="60">
        <f>Tabla3[[#This Row],[OCULTAR3]]</f>
        <v>17.55556</v>
      </c>
      <c r="S704" s="60">
        <f>Tabla3[[#This Row],[PRECIO SIN %]]-Tabla3[[#This Row],[PRECIO SIN %]]*10%</f>
        <v>15.800003999999999</v>
      </c>
      <c r="T704" s="80">
        <f>(Tabla3[[#This Row],[PRECIO CON DESCT.]]-(Tabla3[[#This Row],[PRECIO CON DESCT.]]*$T$6))</f>
        <v>9.9540025199999995</v>
      </c>
      <c r="U704" s="96"/>
      <c r="V704" s="94">
        <f>Tabla3[[#This Row],[PRECIO %      en $]]*Tabla3[[#This Row],[PEDIDO ]]</f>
        <v>0</v>
      </c>
      <c r="W704" s="57">
        <f>Tabla3[[#This Row],[PRECIO CON DESCT.]]*Tabla3[[#This Row],[PEDIDO ]]</f>
        <v>0</v>
      </c>
      <c r="X704" s="58">
        <f>Tabla3[[#This Row],[PRECIO SIN %]]*Tabla3[[#This Row],[PEDIDO ]]</f>
        <v>0</v>
      </c>
      <c r="Y704" s="28"/>
      <c r="Z704" s="28"/>
      <c r="AA704" s="28"/>
      <c r="AB704" s="28"/>
      <c r="AC704" s="28"/>
      <c r="AD704" s="28"/>
      <c r="AE704" s="28"/>
      <c r="AF704" s="28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13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20"/>
    </row>
    <row r="705" spans="1:153" s="3" customFormat="1" ht="33" customHeight="1" x14ac:dyDescent="0.4">
      <c r="A705" s="124">
        <v>7591616002333</v>
      </c>
      <c r="B705" s="51" t="s">
        <v>148</v>
      </c>
      <c r="C705" s="51" t="s">
        <v>198</v>
      </c>
      <c r="D7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05" s="118" t="s">
        <v>1215</v>
      </c>
      <c r="F705" s="75" t="s">
        <v>537</v>
      </c>
      <c r="G7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05" s="77">
        <v>14</v>
      </c>
      <c r="J705" s="52">
        <v>3.8333300000000001</v>
      </c>
      <c r="K705" s="53">
        <f>Tabla3[[#This Row],[PRECIOS]]-Tabla3[[#This Row],[PRECIOS]]*10%</f>
        <v>3.4499970000000002</v>
      </c>
      <c r="L705" s="101"/>
      <c r="M705" s="54"/>
      <c r="N705" s="55">
        <f>IFERROR(Tabla3[[#This Row],[PRECIOS]]-Tabla3[[#This Row],[PRECIOS]]*Tabla3[[#This Row],[% PRODUCTO]]," ")</f>
        <v>3.8333300000000001</v>
      </c>
      <c r="O705" s="54"/>
      <c r="P705" s="55">
        <f>IFERROR(Tabla3[[#This Row],[OCULTAR2]]-Tabla3[[#This Row],[OCULTAR2]]*Tabla3[[#This Row],[% LÍNEA]]," ")</f>
        <v>3.8333300000000001</v>
      </c>
      <c r="Q705" s="56">
        <f>IFERROR(Tabla3[[#This Row],[% PRODUCTO]]+Tabla3[[#This Row],[% LÍNEA]]," ")</f>
        <v>0</v>
      </c>
      <c r="R705" s="53">
        <f>Tabla3[[#This Row],[OCULTAR3]]</f>
        <v>3.8333300000000001</v>
      </c>
      <c r="S705" s="53">
        <f>Tabla3[[#This Row],[PRECIO SIN %]]-Tabla3[[#This Row],[PRECIO SIN %]]*10%</f>
        <v>3.4499970000000002</v>
      </c>
      <c r="T705" s="80">
        <f>(Tabla3[[#This Row],[PRECIO CON DESCT.]]-(Tabla3[[#This Row],[PRECIO CON DESCT.]]*$T$6))</f>
        <v>2.1734981100000001</v>
      </c>
      <c r="U705" s="96"/>
      <c r="V705" s="94">
        <f>Tabla3[[#This Row],[PRECIO %      en $]]*Tabla3[[#This Row],[PEDIDO ]]</f>
        <v>0</v>
      </c>
      <c r="W705" s="57">
        <f>Tabla3[[#This Row],[PRECIO CON DESCT.]]*Tabla3[[#This Row],[PEDIDO ]]</f>
        <v>0</v>
      </c>
      <c r="X705" s="58">
        <f>Tabla3[[#This Row],[PRECIO SIN %]]*Tabla3[[#This Row],[PEDIDO ]]</f>
        <v>0</v>
      </c>
      <c r="Y705" s="28"/>
      <c r="Z705" s="28"/>
      <c r="AA705" s="28"/>
      <c r="AB705" s="28"/>
      <c r="AC705" s="28"/>
      <c r="AD705" s="28"/>
      <c r="AE705" s="28"/>
      <c r="AF705" s="28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13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20"/>
    </row>
    <row r="706" spans="1:153" s="3" customFormat="1" ht="33" customHeight="1" x14ac:dyDescent="0.4">
      <c r="A706" s="125">
        <v>7597072001187</v>
      </c>
      <c r="B706" s="59" t="s">
        <v>148</v>
      </c>
      <c r="C706" s="59" t="s">
        <v>153</v>
      </c>
      <c r="D7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06" s="119" t="s">
        <v>1216</v>
      </c>
      <c r="F706" s="76" t="s">
        <v>537</v>
      </c>
      <c r="G7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06" s="78">
        <v>32</v>
      </c>
      <c r="J706" s="52">
        <v>1.9777800000000001</v>
      </c>
      <c r="K706" s="60">
        <f>Tabla3[[#This Row],[PRECIOS]]-Tabla3[[#This Row],[PRECIOS]]*10%</f>
        <v>1.7800020000000001</v>
      </c>
      <c r="L706" s="101"/>
      <c r="M706" s="61"/>
      <c r="N706" s="55">
        <f>IFERROR(Tabla3[[#This Row],[PRECIOS]]-Tabla3[[#This Row],[PRECIOS]]*Tabla3[[#This Row],[% PRODUCTO]]," ")</f>
        <v>1.9777800000000001</v>
      </c>
      <c r="O706" s="61"/>
      <c r="P706" s="55">
        <f>IFERROR(Tabla3[[#This Row],[OCULTAR2]]-Tabla3[[#This Row],[OCULTAR2]]*Tabla3[[#This Row],[% LÍNEA]]," ")</f>
        <v>1.9777800000000001</v>
      </c>
      <c r="Q706" s="56">
        <f>IFERROR(Tabla3[[#This Row],[% PRODUCTO]]+Tabla3[[#This Row],[% LÍNEA]]," ")</f>
        <v>0</v>
      </c>
      <c r="R706" s="60">
        <f>Tabla3[[#This Row],[OCULTAR3]]</f>
        <v>1.9777800000000001</v>
      </c>
      <c r="S706" s="60">
        <f>Tabla3[[#This Row],[PRECIO SIN %]]-Tabla3[[#This Row],[PRECIO SIN %]]*10%</f>
        <v>1.7800020000000001</v>
      </c>
      <c r="T706" s="80">
        <f>(Tabla3[[#This Row],[PRECIO CON DESCT.]]-(Tabla3[[#This Row],[PRECIO CON DESCT.]]*$T$6))</f>
        <v>1.1214012600000001</v>
      </c>
      <c r="U706" s="96"/>
      <c r="V706" s="94">
        <f>Tabla3[[#This Row],[PRECIO %      en $]]*Tabla3[[#This Row],[PEDIDO ]]</f>
        <v>0</v>
      </c>
      <c r="W706" s="57">
        <f>Tabla3[[#This Row],[PRECIO CON DESCT.]]*Tabla3[[#This Row],[PEDIDO ]]</f>
        <v>0</v>
      </c>
      <c r="X706" s="58">
        <f>Tabla3[[#This Row],[PRECIO SIN %]]*Tabla3[[#This Row],[PEDIDO ]]</f>
        <v>0</v>
      </c>
      <c r="Y706" s="28"/>
      <c r="Z706" s="28"/>
      <c r="AA706" s="28"/>
      <c r="AB706" s="28"/>
      <c r="AC706" s="28"/>
      <c r="AD706" s="28"/>
      <c r="AE706" s="28"/>
      <c r="AF706" s="28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20"/>
    </row>
    <row r="707" spans="1:153" s="3" customFormat="1" ht="33" customHeight="1" x14ac:dyDescent="0.4">
      <c r="A707" s="124">
        <v>7709947559796</v>
      </c>
      <c r="B707" s="51" t="s">
        <v>148</v>
      </c>
      <c r="C707" s="51" t="s">
        <v>99</v>
      </c>
      <c r="D7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07" s="118" t="s">
        <v>1217</v>
      </c>
      <c r="F707" s="75" t="s">
        <v>537</v>
      </c>
      <c r="G7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07" s="77">
        <v>68</v>
      </c>
      <c r="J707" s="52">
        <v>8.8777799999999996</v>
      </c>
      <c r="K707" s="53">
        <f>Tabla3[[#This Row],[PRECIOS]]-Tabla3[[#This Row],[PRECIOS]]*10%</f>
        <v>7.9900019999999996</v>
      </c>
      <c r="L707" s="101"/>
      <c r="M707" s="54"/>
      <c r="N707" s="55">
        <f>IFERROR(Tabla3[[#This Row],[PRECIOS]]-Tabla3[[#This Row],[PRECIOS]]*Tabla3[[#This Row],[% PRODUCTO]]," ")</f>
        <v>8.8777799999999996</v>
      </c>
      <c r="O707" s="54"/>
      <c r="P707" s="55">
        <f>IFERROR(Tabla3[[#This Row],[OCULTAR2]]-Tabla3[[#This Row],[OCULTAR2]]*Tabla3[[#This Row],[% LÍNEA]]," ")</f>
        <v>8.8777799999999996</v>
      </c>
      <c r="Q707" s="56">
        <f>IFERROR(Tabla3[[#This Row],[% PRODUCTO]]+Tabla3[[#This Row],[% LÍNEA]]," ")</f>
        <v>0</v>
      </c>
      <c r="R707" s="53">
        <f>Tabla3[[#This Row],[OCULTAR3]]</f>
        <v>8.8777799999999996</v>
      </c>
      <c r="S707" s="53">
        <f>Tabla3[[#This Row],[PRECIO SIN %]]-Tabla3[[#This Row],[PRECIO SIN %]]*10%</f>
        <v>7.9900019999999996</v>
      </c>
      <c r="T707" s="80">
        <f>(Tabla3[[#This Row],[PRECIO CON DESCT.]]-(Tabla3[[#This Row],[PRECIO CON DESCT.]]*$T$6))</f>
        <v>5.03370126</v>
      </c>
      <c r="U707" s="96"/>
      <c r="V707" s="94">
        <f>Tabla3[[#This Row],[PRECIO %      en $]]*Tabla3[[#This Row],[PEDIDO ]]</f>
        <v>0</v>
      </c>
      <c r="W707" s="57">
        <f>Tabla3[[#This Row],[PRECIO CON DESCT.]]*Tabla3[[#This Row],[PEDIDO ]]</f>
        <v>0</v>
      </c>
      <c r="X707" s="58">
        <f>Tabla3[[#This Row],[PRECIO SIN %]]*Tabla3[[#This Row],[PEDIDO ]]</f>
        <v>0</v>
      </c>
      <c r="Y707" s="28"/>
      <c r="Z707" s="28"/>
      <c r="AA707" s="28"/>
      <c r="AB707" s="28"/>
      <c r="AC707" s="28"/>
      <c r="AD707" s="28"/>
      <c r="AE707" s="28"/>
      <c r="AF707" s="28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13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20"/>
    </row>
    <row r="708" spans="1:153" s="3" customFormat="1" ht="33" customHeight="1" x14ac:dyDescent="0.4">
      <c r="A708" s="125">
        <v>8906081309334</v>
      </c>
      <c r="B708" s="59" t="s">
        <v>148</v>
      </c>
      <c r="C708" s="59" t="s">
        <v>119</v>
      </c>
      <c r="D7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708" s="119" t="s">
        <v>1218</v>
      </c>
      <c r="F708" s="76" t="s">
        <v>537</v>
      </c>
      <c r="G7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708" s="78">
        <v>203</v>
      </c>
      <c r="J708" s="52">
        <v>3.61111</v>
      </c>
      <c r="K708" s="60">
        <f>Tabla3[[#This Row],[PRECIOS]]-Tabla3[[#This Row],[PRECIOS]]*10%</f>
        <v>3.2499989999999999</v>
      </c>
      <c r="L708" s="101" t="s">
        <v>5327</v>
      </c>
      <c r="M708" s="61"/>
      <c r="N708" s="55">
        <f>IFERROR(Tabla3[[#This Row],[PRECIOS]]-Tabla3[[#This Row],[PRECIOS]]*Tabla3[[#This Row],[% PRODUCTO]]," ")</f>
        <v>3.61111</v>
      </c>
      <c r="O708" s="61"/>
      <c r="P708" s="55">
        <f>IFERROR(Tabla3[[#This Row],[OCULTAR2]]-Tabla3[[#This Row],[OCULTAR2]]*Tabla3[[#This Row],[% LÍNEA]]," ")</f>
        <v>3.61111</v>
      </c>
      <c r="Q708" s="56">
        <f>IFERROR(Tabla3[[#This Row],[% PRODUCTO]]+Tabla3[[#This Row],[% LÍNEA]]," ")</f>
        <v>0</v>
      </c>
      <c r="R708" s="60">
        <f>Tabla3[[#This Row],[OCULTAR3]]</f>
        <v>3.61111</v>
      </c>
      <c r="S708" s="60">
        <f>Tabla3[[#This Row],[PRECIO SIN %]]-Tabla3[[#This Row],[PRECIO SIN %]]*10%</f>
        <v>3.2499989999999999</v>
      </c>
      <c r="T708" s="80">
        <f>(Tabla3[[#This Row],[PRECIO CON DESCT.]]-(Tabla3[[#This Row],[PRECIO CON DESCT.]]*$T$6))</f>
        <v>2.0474993699999997</v>
      </c>
      <c r="U708" s="96"/>
      <c r="V708" s="94">
        <f>Tabla3[[#This Row],[PRECIO %      en $]]*Tabla3[[#This Row],[PEDIDO ]]</f>
        <v>0</v>
      </c>
      <c r="W708" s="57">
        <f>Tabla3[[#This Row],[PRECIO CON DESCT.]]*Tabla3[[#This Row],[PEDIDO ]]</f>
        <v>0</v>
      </c>
      <c r="X708" s="58">
        <f>Tabla3[[#This Row],[PRECIO SIN %]]*Tabla3[[#This Row],[PEDIDO ]]</f>
        <v>0</v>
      </c>
      <c r="Y708" s="28"/>
      <c r="Z708" s="28"/>
      <c r="AA708" s="28"/>
      <c r="AB708" s="28"/>
      <c r="AC708" s="28"/>
      <c r="AD708" s="28"/>
      <c r="AE708" s="28"/>
      <c r="AF708" s="28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13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20"/>
    </row>
    <row r="709" spans="1:153" s="3" customFormat="1" ht="33" customHeight="1" x14ac:dyDescent="0.4">
      <c r="A709" s="124">
        <v>7591619001401</v>
      </c>
      <c r="B709" s="51" t="s">
        <v>148</v>
      </c>
      <c r="C709" s="51" t="s">
        <v>83</v>
      </c>
      <c r="D7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709" s="118" t="s">
        <v>1219</v>
      </c>
      <c r="F709" s="75" t="s">
        <v>537</v>
      </c>
      <c r="G7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709" s="77">
        <v>87</v>
      </c>
      <c r="J709" s="52">
        <v>4.7222200000000001</v>
      </c>
      <c r="K709" s="53">
        <f>Tabla3[[#This Row],[PRECIOS]]-Tabla3[[#This Row],[PRECIOS]]*10%</f>
        <v>4.2499979999999997</v>
      </c>
      <c r="L709" s="101" t="s">
        <v>5327</v>
      </c>
      <c r="M709" s="54"/>
      <c r="N709" s="55">
        <f>IFERROR(Tabla3[[#This Row],[PRECIOS]]-Tabla3[[#This Row],[PRECIOS]]*Tabla3[[#This Row],[% PRODUCTO]]," ")</f>
        <v>4.7222200000000001</v>
      </c>
      <c r="O709" s="54"/>
      <c r="P709" s="55">
        <f>IFERROR(Tabla3[[#This Row],[OCULTAR2]]-Tabla3[[#This Row],[OCULTAR2]]*Tabla3[[#This Row],[% LÍNEA]]," ")</f>
        <v>4.7222200000000001</v>
      </c>
      <c r="Q709" s="56">
        <f>IFERROR(Tabla3[[#This Row],[% PRODUCTO]]+Tabla3[[#This Row],[% LÍNEA]]," ")</f>
        <v>0</v>
      </c>
      <c r="R709" s="53">
        <f>Tabla3[[#This Row],[OCULTAR3]]</f>
        <v>4.7222200000000001</v>
      </c>
      <c r="S709" s="53">
        <f>Tabla3[[#This Row],[PRECIO SIN %]]-Tabla3[[#This Row],[PRECIO SIN %]]*10%</f>
        <v>4.2499979999999997</v>
      </c>
      <c r="T709" s="80">
        <f>(Tabla3[[#This Row],[PRECIO CON DESCT.]]-(Tabla3[[#This Row],[PRECIO CON DESCT.]]*$T$6))</f>
        <v>2.6774987399999999</v>
      </c>
      <c r="U709" s="96"/>
      <c r="V709" s="94">
        <f>Tabla3[[#This Row],[PRECIO %      en $]]*Tabla3[[#This Row],[PEDIDO ]]</f>
        <v>0</v>
      </c>
      <c r="W709" s="57">
        <f>Tabla3[[#This Row],[PRECIO CON DESCT.]]*Tabla3[[#This Row],[PEDIDO ]]</f>
        <v>0</v>
      </c>
      <c r="X709" s="58">
        <f>Tabla3[[#This Row],[PRECIO SIN %]]*Tabla3[[#This Row],[PEDIDO ]]</f>
        <v>0</v>
      </c>
      <c r="Y709" s="28"/>
      <c r="Z709" s="28"/>
      <c r="AA709" s="28"/>
      <c r="AB709" s="28"/>
      <c r="AC709" s="28"/>
      <c r="AD709" s="28"/>
      <c r="AE709" s="28"/>
      <c r="AF709" s="28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13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20"/>
    </row>
    <row r="710" spans="1:153" s="3" customFormat="1" ht="33" customHeight="1" x14ac:dyDescent="0.4">
      <c r="A710" s="125">
        <v>7591955001486</v>
      </c>
      <c r="B710" s="59" t="s">
        <v>148</v>
      </c>
      <c r="C710" s="59" t="s">
        <v>83</v>
      </c>
      <c r="D7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10" s="119" t="s">
        <v>1220</v>
      </c>
      <c r="F710" s="76" t="s">
        <v>537</v>
      </c>
      <c r="G7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10" s="78">
        <v>100</v>
      </c>
      <c r="J710" s="52">
        <v>9.11111</v>
      </c>
      <c r="K710" s="60">
        <f>Tabla3[[#This Row],[PRECIOS]]-Tabla3[[#This Row],[PRECIOS]]*10%</f>
        <v>8.199999</v>
      </c>
      <c r="L710" s="101"/>
      <c r="M710" s="61"/>
      <c r="N710" s="55">
        <f>IFERROR(Tabla3[[#This Row],[PRECIOS]]-Tabla3[[#This Row],[PRECIOS]]*Tabla3[[#This Row],[% PRODUCTO]]," ")</f>
        <v>9.11111</v>
      </c>
      <c r="O710" s="61"/>
      <c r="P710" s="55">
        <f>IFERROR(Tabla3[[#This Row],[OCULTAR2]]-Tabla3[[#This Row],[OCULTAR2]]*Tabla3[[#This Row],[% LÍNEA]]," ")</f>
        <v>9.11111</v>
      </c>
      <c r="Q710" s="56">
        <f>IFERROR(Tabla3[[#This Row],[% PRODUCTO]]+Tabla3[[#This Row],[% LÍNEA]]," ")</f>
        <v>0</v>
      </c>
      <c r="R710" s="60">
        <f>Tabla3[[#This Row],[OCULTAR3]]</f>
        <v>9.11111</v>
      </c>
      <c r="S710" s="60">
        <f>Tabla3[[#This Row],[PRECIO SIN %]]-Tabla3[[#This Row],[PRECIO SIN %]]*10%</f>
        <v>8.199999</v>
      </c>
      <c r="T710" s="80">
        <f>(Tabla3[[#This Row],[PRECIO CON DESCT.]]-(Tabla3[[#This Row],[PRECIO CON DESCT.]]*$T$6))</f>
        <v>5.1659993699999998</v>
      </c>
      <c r="U710" s="96"/>
      <c r="V710" s="94">
        <f>Tabla3[[#This Row],[PRECIO %      en $]]*Tabla3[[#This Row],[PEDIDO ]]</f>
        <v>0</v>
      </c>
      <c r="W710" s="57">
        <f>Tabla3[[#This Row],[PRECIO CON DESCT.]]*Tabla3[[#This Row],[PEDIDO ]]</f>
        <v>0</v>
      </c>
      <c r="X710" s="58">
        <f>Tabla3[[#This Row],[PRECIO SIN %]]*Tabla3[[#This Row],[PEDIDO ]]</f>
        <v>0</v>
      </c>
      <c r="Y710" s="28"/>
      <c r="Z710" s="28"/>
      <c r="AA710" s="28"/>
      <c r="AB710" s="28"/>
      <c r="AC710" s="28"/>
      <c r="AD710" s="28"/>
      <c r="AE710" s="28"/>
      <c r="AF710" s="28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13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20"/>
    </row>
    <row r="711" spans="1:153" s="3" customFormat="1" ht="33" customHeight="1" x14ac:dyDescent="0.4">
      <c r="A711" s="124">
        <v>7592616480015</v>
      </c>
      <c r="B711" s="51" t="s">
        <v>148</v>
      </c>
      <c r="C711" s="51" t="s">
        <v>161</v>
      </c>
      <c r="D7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11" s="118" t="s">
        <v>1221</v>
      </c>
      <c r="F711" s="75" t="s">
        <v>537</v>
      </c>
      <c r="G7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11" s="77">
        <v>28</v>
      </c>
      <c r="J711" s="52">
        <v>5.5555599999999998</v>
      </c>
      <c r="K711" s="53">
        <f>Tabla3[[#This Row],[PRECIOS]]-Tabla3[[#This Row],[PRECIOS]]*10%</f>
        <v>5.0000039999999997</v>
      </c>
      <c r="L711" s="101"/>
      <c r="M711" s="54"/>
      <c r="N711" s="55">
        <f>IFERROR(Tabla3[[#This Row],[PRECIOS]]-Tabla3[[#This Row],[PRECIOS]]*Tabla3[[#This Row],[% PRODUCTO]]," ")</f>
        <v>5.5555599999999998</v>
      </c>
      <c r="O711" s="54"/>
      <c r="P711" s="55">
        <f>IFERROR(Tabla3[[#This Row],[OCULTAR2]]-Tabla3[[#This Row],[OCULTAR2]]*Tabla3[[#This Row],[% LÍNEA]]," ")</f>
        <v>5.5555599999999998</v>
      </c>
      <c r="Q711" s="56">
        <f>IFERROR(Tabla3[[#This Row],[% PRODUCTO]]+Tabla3[[#This Row],[% LÍNEA]]," ")</f>
        <v>0</v>
      </c>
      <c r="R711" s="53">
        <f>Tabla3[[#This Row],[OCULTAR3]]</f>
        <v>5.5555599999999998</v>
      </c>
      <c r="S711" s="53">
        <f>Tabla3[[#This Row],[PRECIO SIN %]]-Tabla3[[#This Row],[PRECIO SIN %]]*10%</f>
        <v>5.0000039999999997</v>
      </c>
      <c r="T711" s="80">
        <f>(Tabla3[[#This Row],[PRECIO CON DESCT.]]-(Tabla3[[#This Row],[PRECIO CON DESCT.]]*$T$6))</f>
        <v>3.1500025200000001</v>
      </c>
      <c r="U711" s="96"/>
      <c r="V711" s="94">
        <f>Tabla3[[#This Row],[PRECIO %      en $]]*Tabla3[[#This Row],[PEDIDO ]]</f>
        <v>0</v>
      </c>
      <c r="W711" s="57">
        <f>Tabla3[[#This Row],[PRECIO CON DESCT.]]*Tabla3[[#This Row],[PEDIDO ]]</f>
        <v>0</v>
      </c>
      <c r="X711" s="58">
        <f>Tabla3[[#This Row],[PRECIO SIN %]]*Tabla3[[#This Row],[PEDIDO ]]</f>
        <v>0</v>
      </c>
      <c r="Y711" s="28"/>
      <c r="Z711" s="28"/>
      <c r="AA711" s="28"/>
      <c r="AB711" s="28"/>
      <c r="AC711" s="28"/>
      <c r="AD711" s="28"/>
      <c r="AE711" s="28"/>
      <c r="AF711" s="28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13"/>
      <c r="DV711" s="13"/>
      <c r="DW711" s="13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13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20"/>
    </row>
    <row r="712" spans="1:153" s="3" customFormat="1" ht="33" customHeight="1" x14ac:dyDescent="0.4">
      <c r="A712" s="125">
        <v>7703712035034</v>
      </c>
      <c r="B712" s="59" t="s">
        <v>148</v>
      </c>
      <c r="C712" s="59" t="s">
        <v>152</v>
      </c>
      <c r="D7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12" s="119" t="s">
        <v>1222</v>
      </c>
      <c r="F712" s="76" t="s">
        <v>537</v>
      </c>
      <c r="G7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12" s="78">
        <v>295</v>
      </c>
      <c r="J712" s="52">
        <v>6.3333300000000001</v>
      </c>
      <c r="K712" s="60">
        <f>Tabla3[[#This Row],[PRECIOS]]-Tabla3[[#This Row],[PRECIOS]]*10%</f>
        <v>5.6999969999999998</v>
      </c>
      <c r="L712" s="101"/>
      <c r="M712" s="61"/>
      <c r="N712" s="55">
        <f>IFERROR(Tabla3[[#This Row],[PRECIOS]]-Tabla3[[#This Row],[PRECIOS]]*Tabla3[[#This Row],[% PRODUCTO]]," ")</f>
        <v>6.3333300000000001</v>
      </c>
      <c r="O712" s="61"/>
      <c r="P712" s="55">
        <f>IFERROR(Tabla3[[#This Row],[OCULTAR2]]-Tabla3[[#This Row],[OCULTAR2]]*Tabla3[[#This Row],[% LÍNEA]]," ")</f>
        <v>6.3333300000000001</v>
      </c>
      <c r="Q712" s="56">
        <f>IFERROR(Tabla3[[#This Row],[% PRODUCTO]]+Tabla3[[#This Row],[% LÍNEA]]," ")</f>
        <v>0</v>
      </c>
      <c r="R712" s="60">
        <f>Tabla3[[#This Row],[OCULTAR3]]</f>
        <v>6.3333300000000001</v>
      </c>
      <c r="S712" s="60">
        <f>Tabla3[[#This Row],[PRECIO SIN %]]-Tabla3[[#This Row],[PRECIO SIN %]]*10%</f>
        <v>5.6999969999999998</v>
      </c>
      <c r="T712" s="80">
        <f>(Tabla3[[#This Row],[PRECIO CON DESCT.]]-(Tabla3[[#This Row],[PRECIO CON DESCT.]]*$T$6))</f>
        <v>3.5909981099999997</v>
      </c>
      <c r="U712" s="96"/>
      <c r="V712" s="94">
        <f>Tabla3[[#This Row],[PRECIO %      en $]]*Tabla3[[#This Row],[PEDIDO ]]</f>
        <v>0</v>
      </c>
      <c r="W712" s="57">
        <f>Tabla3[[#This Row],[PRECIO CON DESCT.]]*Tabla3[[#This Row],[PEDIDO ]]</f>
        <v>0</v>
      </c>
      <c r="X712" s="58">
        <f>Tabla3[[#This Row],[PRECIO SIN %]]*Tabla3[[#This Row],[PEDIDO ]]</f>
        <v>0</v>
      </c>
      <c r="Y712" s="28"/>
      <c r="Z712" s="28"/>
      <c r="AA712" s="28"/>
      <c r="AB712" s="28"/>
      <c r="AC712" s="28"/>
      <c r="AD712" s="28"/>
      <c r="AE712" s="28"/>
      <c r="AF712" s="28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13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20"/>
    </row>
    <row r="713" spans="1:153" s="3" customFormat="1" ht="33" customHeight="1" x14ac:dyDescent="0.4">
      <c r="A713" s="124">
        <v>736372692214</v>
      </c>
      <c r="B713" s="51" t="s">
        <v>148</v>
      </c>
      <c r="C713" s="51" t="s">
        <v>150</v>
      </c>
      <c r="D7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13" s="118" t="s">
        <v>1223</v>
      </c>
      <c r="F713" s="75" t="s">
        <v>537</v>
      </c>
      <c r="G7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7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713" s="77">
        <v>244</v>
      </c>
      <c r="J713" s="52">
        <v>4.0222199999999999</v>
      </c>
      <c r="K713" s="53">
        <f>Tabla3[[#This Row],[PRECIOS]]-Tabla3[[#This Row],[PRECIOS]]*10%</f>
        <v>3.6199979999999998</v>
      </c>
      <c r="L713" s="101"/>
      <c r="M713" s="54"/>
      <c r="N713" s="55">
        <f>IFERROR(Tabla3[[#This Row],[PRECIOS]]-Tabla3[[#This Row],[PRECIOS]]*Tabla3[[#This Row],[% PRODUCTO]]," ")</f>
        <v>4.0222199999999999</v>
      </c>
      <c r="O713" s="54">
        <v>0.05</v>
      </c>
      <c r="P713" s="55">
        <f>IFERROR(Tabla3[[#This Row],[OCULTAR2]]-Tabla3[[#This Row],[OCULTAR2]]*Tabla3[[#This Row],[% LÍNEA]]," ")</f>
        <v>3.8211089999999999</v>
      </c>
      <c r="Q713" s="56">
        <f>IFERROR(Tabla3[[#This Row],[% PRODUCTO]]+Tabla3[[#This Row],[% LÍNEA]]," ")</f>
        <v>0.05</v>
      </c>
      <c r="R713" s="53">
        <f>Tabla3[[#This Row],[OCULTAR3]]</f>
        <v>3.8211089999999999</v>
      </c>
      <c r="S713" s="53">
        <f>Tabla3[[#This Row],[PRECIO SIN %]]-Tabla3[[#This Row],[PRECIO SIN %]]*10%</f>
        <v>3.4389981000000001</v>
      </c>
      <c r="T713" s="80">
        <f>(Tabla3[[#This Row],[PRECIO CON DESCT.]]-(Tabla3[[#This Row],[PRECIO CON DESCT.]]*$T$6))</f>
        <v>2.1665688030000001</v>
      </c>
      <c r="U713" s="96"/>
      <c r="V713" s="94">
        <f>Tabla3[[#This Row],[PRECIO %      en $]]*Tabla3[[#This Row],[PEDIDO ]]</f>
        <v>0</v>
      </c>
      <c r="W713" s="57">
        <f>Tabla3[[#This Row],[PRECIO CON DESCT.]]*Tabla3[[#This Row],[PEDIDO ]]</f>
        <v>0</v>
      </c>
      <c r="X713" s="58">
        <f>Tabla3[[#This Row],[PRECIO SIN %]]*Tabla3[[#This Row],[PEDIDO ]]</f>
        <v>0</v>
      </c>
      <c r="Y713" s="28"/>
      <c r="Z713" s="28"/>
      <c r="AA713" s="28"/>
      <c r="AB713" s="28"/>
      <c r="AC713" s="28"/>
      <c r="AD713" s="28"/>
      <c r="AE713" s="28"/>
      <c r="AF713" s="28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13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20"/>
    </row>
    <row r="714" spans="1:153" s="3" customFormat="1" ht="33" customHeight="1" x14ac:dyDescent="0.4">
      <c r="A714" s="125">
        <v>7703153045609</v>
      </c>
      <c r="B714" s="59" t="s">
        <v>148</v>
      </c>
      <c r="C714" s="59" t="s">
        <v>118</v>
      </c>
      <c r="D7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14" s="119" t="s">
        <v>1224</v>
      </c>
      <c r="F714" s="76" t="s">
        <v>537</v>
      </c>
      <c r="G7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14" s="78">
        <v>5</v>
      </c>
      <c r="J714" s="52">
        <v>16</v>
      </c>
      <c r="K714" s="60">
        <f>Tabla3[[#This Row],[PRECIOS]]-Tabla3[[#This Row],[PRECIOS]]*10%</f>
        <v>14.4</v>
      </c>
      <c r="L714" s="101"/>
      <c r="M714" s="61"/>
      <c r="N714" s="55">
        <f>IFERROR(Tabla3[[#This Row],[PRECIOS]]-Tabla3[[#This Row],[PRECIOS]]*Tabla3[[#This Row],[% PRODUCTO]]," ")</f>
        <v>16</v>
      </c>
      <c r="O714" s="61"/>
      <c r="P714" s="55">
        <f>IFERROR(Tabla3[[#This Row],[OCULTAR2]]-Tabla3[[#This Row],[OCULTAR2]]*Tabla3[[#This Row],[% LÍNEA]]," ")</f>
        <v>16</v>
      </c>
      <c r="Q714" s="56">
        <f>IFERROR(Tabla3[[#This Row],[% PRODUCTO]]+Tabla3[[#This Row],[% LÍNEA]]," ")</f>
        <v>0</v>
      </c>
      <c r="R714" s="60">
        <f>Tabla3[[#This Row],[OCULTAR3]]</f>
        <v>16</v>
      </c>
      <c r="S714" s="60">
        <f>Tabla3[[#This Row],[PRECIO SIN %]]-Tabla3[[#This Row],[PRECIO SIN %]]*10%</f>
        <v>14.4</v>
      </c>
      <c r="T714" s="80">
        <f>(Tabla3[[#This Row],[PRECIO CON DESCT.]]-(Tabla3[[#This Row],[PRECIO CON DESCT.]]*$T$6))</f>
        <v>9.0719999999999992</v>
      </c>
      <c r="U714" s="96"/>
      <c r="V714" s="94">
        <f>Tabla3[[#This Row],[PRECIO %      en $]]*Tabla3[[#This Row],[PEDIDO ]]</f>
        <v>0</v>
      </c>
      <c r="W714" s="57">
        <f>Tabla3[[#This Row],[PRECIO CON DESCT.]]*Tabla3[[#This Row],[PEDIDO ]]</f>
        <v>0</v>
      </c>
      <c r="X714" s="58">
        <f>Tabla3[[#This Row],[PRECIO SIN %]]*Tabla3[[#This Row],[PEDIDO ]]</f>
        <v>0</v>
      </c>
      <c r="Y714" s="28"/>
      <c r="Z714" s="28"/>
      <c r="AA714" s="28"/>
      <c r="AB714" s="28"/>
      <c r="AC714" s="28"/>
      <c r="AD714" s="28"/>
      <c r="AE714" s="28"/>
      <c r="AF714" s="28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20"/>
    </row>
    <row r="715" spans="1:153" s="3" customFormat="1" ht="33" customHeight="1" x14ac:dyDescent="0.4">
      <c r="A715" s="124">
        <v>7703153044596</v>
      </c>
      <c r="B715" s="51" t="s">
        <v>148</v>
      </c>
      <c r="C715" s="51" t="s">
        <v>118</v>
      </c>
      <c r="D7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15" s="118" t="s">
        <v>1225</v>
      </c>
      <c r="F715" s="75" t="s">
        <v>537</v>
      </c>
      <c r="G7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15" s="77">
        <v>3</v>
      </c>
      <c r="J715" s="52">
        <v>37.77778</v>
      </c>
      <c r="K715" s="53">
        <f>Tabla3[[#This Row],[PRECIOS]]-Tabla3[[#This Row],[PRECIOS]]*10%</f>
        <v>34.000002000000002</v>
      </c>
      <c r="L715" s="101"/>
      <c r="M715" s="54"/>
      <c r="N715" s="55">
        <f>IFERROR(Tabla3[[#This Row],[PRECIOS]]-Tabla3[[#This Row],[PRECIOS]]*Tabla3[[#This Row],[% PRODUCTO]]," ")</f>
        <v>37.77778</v>
      </c>
      <c r="O715" s="54"/>
      <c r="P715" s="55">
        <f>IFERROR(Tabla3[[#This Row],[OCULTAR2]]-Tabla3[[#This Row],[OCULTAR2]]*Tabla3[[#This Row],[% LÍNEA]]," ")</f>
        <v>37.77778</v>
      </c>
      <c r="Q715" s="56">
        <f>IFERROR(Tabla3[[#This Row],[% PRODUCTO]]+Tabla3[[#This Row],[% LÍNEA]]," ")</f>
        <v>0</v>
      </c>
      <c r="R715" s="53">
        <f>Tabla3[[#This Row],[OCULTAR3]]</f>
        <v>37.77778</v>
      </c>
      <c r="S715" s="53">
        <f>Tabla3[[#This Row],[PRECIO SIN %]]-Tabla3[[#This Row],[PRECIO SIN %]]*10%</f>
        <v>34.000002000000002</v>
      </c>
      <c r="T715" s="80">
        <f>(Tabla3[[#This Row],[PRECIO CON DESCT.]]-(Tabla3[[#This Row],[PRECIO CON DESCT.]]*$T$6))</f>
        <v>21.420001259999999</v>
      </c>
      <c r="U715" s="96"/>
      <c r="V715" s="94">
        <f>Tabla3[[#This Row],[PRECIO %      en $]]*Tabla3[[#This Row],[PEDIDO ]]</f>
        <v>0</v>
      </c>
      <c r="W715" s="57">
        <f>Tabla3[[#This Row],[PRECIO CON DESCT.]]*Tabla3[[#This Row],[PEDIDO ]]</f>
        <v>0</v>
      </c>
      <c r="X715" s="58">
        <f>Tabla3[[#This Row],[PRECIO SIN %]]*Tabla3[[#This Row],[PEDIDO ]]</f>
        <v>0</v>
      </c>
      <c r="Y715" s="28"/>
      <c r="Z715" s="28"/>
      <c r="AA715" s="28"/>
      <c r="AB715" s="28"/>
      <c r="AC715" s="28"/>
      <c r="AD715" s="28"/>
      <c r="AE715" s="28"/>
      <c r="AF715" s="28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13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20"/>
    </row>
    <row r="716" spans="1:153" s="3" customFormat="1" ht="33" customHeight="1" x14ac:dyDescent="0.4">
      <c r="A716" s="125">
        <v>7503003134169</v>
      </c>
      <c r="B716" s="59" t="s">
        <v>148</v>
      </c>
      <c r="C716" s="59" t="s">
        <v>113</v>
      </c>
      <c r="D7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16" s="119" t="s">
        <v>1226</v>
      </c>
      <c r="F716" s="76" t="s">
        <v>537</v>
      </c>
      <c r="G7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16" s="78">
        <v>28</v>
      </c>
      <c r="J716" s="52">
        <v>6.7111099999999997</v>
      </c>
      <c r="K716" s="60">
        <f>Tabla3[[#This Row],[PRECIOS]]-Tabla3[[#This Row],[PRECIOS]]*10%</f>
        <v>6.0399989999999999</v>
      </c>
      <c r="L716" s="101"/>
      <c r="M716" s="61"/>
      <c r="N716" s="55">
        <f>IFERROR(Tabla3[[#This Row],[PRECIOS]]-Tabla3[[#This Row],[PRECIOS]]*Tabla3[[#This Row],[% PRODUCTO]]," ")</f>
        <v>6.7111099999999997</v>
      </c>
      <c r="O716" s="61"/>
      <c r="P716" s="55">
        <f>IFERROR(Tabla3[[#This Row],[OCULTAR2]]-Tabla3[[#This Row],[OCULTAR2]]*Tabla3[[#This Row],[% LÍNEA]]," ")</f>
        <v>6.7111099999999997</v>
      </c>
      <c r="Q716" s="56">
        <f>IFERROR(Tabla3[[#This Row],[% PRODUCTO]]+Tabla3[[#This Row],[% LÍNEA]]," ")</f>
        <v>0</v>
      </c>
      <c r="R716" s="60">
        <f>Tabla3[[#This Row],[OCULTAR3]]</f>
        <v>6.7111099999999997</v>
      </c>
      <c r="S716" s="60">
        <f>Tabla3[[#This Row],[PRECIO SIN %]]-Tabla3[[#This Row],[PRECIO SIN %]]*10%</f>
        <v>6.0399989999999999</v>
      </c>
      <c r="T716" s="80">
        <f>(Tabla3[[#This Row],[PRECIO CON DESCT.]]-(Tabla3[[#This Row],[PRECIO CON DESCT.]]*$T$6))</f>
        <v>3.80519937</v>
      </c>
      <c r="U716" s="96"/>
      <c r="V716" s="94">
        <f>Tabla3[[#This Row],[PRECIO %      en $]]*Tabla3[[#This Row],[PEDIDO ]]</f>
        <v>0</v>
      </c>
      <c r="W716" s="57">
        <f>Tabla3[[#This Row],[PRECIO CON DESCT.]]*Tabla3[[#This Row],[PEDIDO ]]</f>
        <v>0</v>
      </c>
      <c r="X716" s="58">
        <f>Tabla3[[#This Row],[PRECIO SIN %]]*Tabla3[[#This Row],[PEDIDO ]]</f>
        <v>0</v>
      </c>
      <c r="Y716" s="28"/>
      <c r="Z716" s="28"/>
      <c r="AA716" s="28"/>
      <c r="AB716" s="28"/>
      <c r="AC716" s="28"/>
      <c r="AD716" s="28"/>
      <c r="AE716" s="28"/>
      <c r="AF716" s="28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13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20"/>
    </row>
    <row r="717" spans="1:153" s="3" customFormat="1" ht="33" customHeight="1" x14ac:dyDescent="0.4">
      <c r="A717" s="124">
        <v>7594000491164</v>
      </c>
      <c r="B717" s="51" t="s">
        <v>148</v>
      </c>
      <c r="C717" s="51" t="s">
        <v>83</v>
      </c>
      <c r="D7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717" s="118" t="s">
        <v>1227</v>
      </c>
      <c r="F717" s="75" t="s">
        <v>537</v>
      </c>
      <c r="G7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717" s="77">
        <v>15</v>
      </c>
      <c r="J717" s="52">
        <v>5.7777799999999999</v>
      </c>
      <c r="K717" s="53">
        <f>Tabla3[[#This Row],[PRECIOS]]-Tabla3[[#This Row],[PRECIOS]]*10%</f>
        <v>5.2000019999999996</v>
      </c>
      <c r="L717" s="101" t="s">
        <v>5327</v>
      </c>
      <c r="M717" s="54"/>
      <c r="N717" s="55">
        <f>IFERROR(Tabla3[[#This Row],[PRECIOS]]-Tabla3[[#This Row],[PRECIOS]]*Tabla3[[#This Row],[% PRODUCTO]]," ")</f>
        <v>5.7777799999999999</v>
      </c>
      <c r="O717" s="54"/>
      <c r="P717" s="55">
        <f>IFERROR(Tabla3[[#This Row],[OCULTAR2]]-Tabla3[[#This Row],[OCULTAR2]]*Tabla3[[#This Row],[% LÍNEA]]," ")</f>
        <v>5.7777799999999999</v>
      </c>
      <c r="Q717" s="56">
        <f>IFERROR(Tabla3[[#This Row],[% PRODUCTO]]+Tabla3[[#This Row],[% LÍNEA]]," ")</f>
        <v>0</v>
      </c>
      <c r="R717" s="53">
        <f>Tabla3[[#This Row],[OCULTAR3]]</f>
        <v>5.7777799999999999</v>
      </c>
      <c r="S717" s="53">
        <f>Tabla3[[#This Row],[PRECIO SIN %]]-Tabla3[[#This Row],[PRECIO SIN %]]*10%</f>
        <v>5.2000019999999996</v>
      </c>
      <c r="T717" s="80">
        <f>(Tabla3[[#This Row],[PRECIO CON DESCT.]]-(Tabla3[[#This Row],[PRECIO CON DESCT.]]*$T$6))</f>
        <v>3.2760012599999997</v>
      </c>
      <c r="U717" s="96"/>
      <c r="V717" s="94">
        <f>Tabla3[[#This Row],[PRECIO %      en $]]*Tabla3[[#This Row],[PEDIDO ]]</f>
        <v>0</v>
      </c>
      <c r="W717" s="57">
        <f>Tabla3[[#This Row],[PRECIO CON DESCT.]]*Tabla3[[#This Row],[PEDIDO ]]</f>
        <v>0</v>
      </c>
      <c r="X717" s="58">
        <f>Tabla3[[#This Row],[PRECIO SIN %]]*Tabla3[[#This Row],[PEDIDO ]]</f>
        <v>0</v>
      </c>
      <c r="Y717" s="28"/>
      <c r="Z717" s="28"/>
      <c r="AA717" s="28"/>
      <c r="AB717" s="28"/>
      <c r="AC717" s="28"/>
      <c r="AD717" s="28"/>
      <c r="AE717" s="28"/>
      <c r="AF717" s="28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13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20"/>
    </row>
    <row r="718" spans="1:153" s="3" customFormat="1" ht="33" customHeight="1" x14ac:dyDescent="0.4">
      <c r="A718" s="125">
        <v>7592601101154</v>
      </c>
      <c r="B718" s="59" t="s">
        <v>148</v>
      </c>
      <c r="C718" s="59" t="s">
        <v>98</v>
      </c>
      <c r="D7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18" s="119" t="s">
        <v>1228</v>
      </c>
      <c r="F718" s="76" t="s">
        <v>537</v>
      </c>
      <c r="G7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18" s="78">
        <v>24</v>
      </c>
      <c r="J718" s="52">
        <v>8.6999999999999993</v>
      </c>
      <c r="K718" s="60">
        <f>Tabla3[[#This Row],[PRECIOS]]-Tabla3[[#This Row],[PRECIOS]]*10%</f>
        <v>7.8299999999999992</v>
      </c>
      <c r="L718" s="101"/>
      <c r="M718" s="61"/>
      <c r="N718" s="55">
        <f>IFERROR(Tabla3[[#This Row],[PRECIOS]]-Tabla3[[#This Row],[PRECIOS]]*Tabla3[[#This Row],[% PRODUCTO]]," ")</f>
        <v>8.6999999999999993</v>
      </c>
      <c r="O718" s="61"/>
      <c r="P718" s="55">
        <f>IFERROR(Tabla3[[#This Row],[OCULTAR2]]-Tabla3[[#This Row],[OCULTAR2]]*Tabla3[[#This Row],[% LÍNEA]]," ")</f>
        <v>8.6999999999999993</v>
      </c>
      <c r="Q718" s="56">
        <f>IFERROR(Tabla3[[#This Row],[% PRODUCTO]]+Tabla3[[#This Row],[% LÍNEA]]," ")</f>
        <v>0</v>
      </c>
      <c r="R718" s="60">
        <f>Tabla3[[#This Row],[OCULTAR3]]</f>
        <v>8.6999999999999993</v>
      </c>
      <c r="S718" s="60">
        <f>Tabla3[[#This Row],[PRECIO SIN %]]-Tabla3[[#This Row],[PRECIO SIN %]]*10%</f>
        <v>7.8299999999999992</v>
      </c>
      <c r="T718" s="80">
        <f>(Tabla3[[#This Row],[PRECIO CON DESCT.]]-(Tabla3[[#This Row],[PRECIO CON DESCT.]]*$T$6))</f>
        <v>4.9329000000000001</v>
      </c>
      <c r="U718" s="96"/>
      <c r="V718" s="94">
        <f>Tabla3[[#This Row],[PRECIO %      en $]]*Tabla3[[#This Row],[PEDIDO ]]</f>
        <v>0</v>
      </c>
      <c r="W718" s="57">
        <f>Tabla3[[#This Row],[PRECIO CON DESCT.]]*Tabla3[[#This Row],[PEDIDO ]]</f>
        <v>0</v>
      </c>
      <c r="X718" s="58">
        <f>Tabla3[[#This Row],[PRECIO SIN %]]*Tabla3[[#This Row],[PEDIDO ]]</f>
        <v>0</v>
      </c>
      <c r="Y718" s="28"/>
      <c r="Z718" s="28"/>
      <c r="AA718" s="28"/>
      <c r="AB718" s="28"/>
      <c r="AC718" s="28"/>
      <c r="AD718" s="28"/>
      <c r="AE718" s="28"/>
      <c r="AF718" s="28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13"/>
      <c r="DV718" s="13"/>
      <c r="DW718" s="13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13"/>
      <c r="EI718" s="13"/>
      <c r="EJ718" s="13"/>
      <c r="EK718" s="13"/>
      <c r="EL718" s="13"/>
      <c r="EM718" s="13"/>
      <c r="EN718" s="13"/>
      <c r="EO718" s="13"/>
      <c r="EP718" s="13"/>
      <c r="EQ718" s="13"/>
      <c r="ER718" s="13"/>
      <c r="ES718" s="13"/>
      <c r="ET718" s="13"/>
      <c r="EU718" s="13"/>
      <c r="EV718" s="13"/>
      <c r="EW718" s="20"/>
    </row>
    <row r="719" spans="1:153" s="3" customFormat="1" ht="33" customHeight="1" x14ac:dyDescent="0.4">
      <c r="A719" s="124">
        <v>7592601301820</v>
      </c>
      <c r="B719" s="51" t="s">
        <v>148</v>
      </c>
      <c r="C719" s="51" t="s">
        <v>98</v>
      </c>
      <c r="D7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19" s="118" t="s">
        <v>1229</v>
      </c>
      <c r="F719" s="75" t="s">
        <v>537</v>
      </c>
      <c r="G7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19" s="77">
        <v>25</v>
      </c>
      <c r="J719" s="52">
        <v>9.5</v>
      </c>
      <c r="K719" s="53">
        <f>Tabla3[[#This Row],[PRECIOS]]-Tabla3[[#This Row],[PRECIOS]]*10%</f>
        <v>8.5500000000000007</v>
      </c>
      <c r="L719" s="101"/>
      <c r="M719" s="54"/>
      <c r="N719" s="55">
        <f>IFERROR(Tabla3[[#This Row],[PRECIOS]]-Tabla3[[#This Row],[PRECIOS]]*Tabla3[[#This Row],[% PRODUCTO]]," ")</f>
        <v>9.5</v>
      </c>
      <c r="O719" s="54"/>
      <c r="P719" s="55">
        <f>IFERROR(Tabla3[[#This Row],[OCULTAR2]]-Tabla3[[#This Row],[OCULTAR2]]*Tabla3[[#This Row],[% LÍNEA]]," ")</f>
        <v>9.5</v>
      </c>
      <c r="Q719" s="56">
        <f>IFERROR(Tabla3[[#This Row],[% PRODUCTO]]+Tabla3[[#This Row],[% LÍNEA]]," ")</f>
        <v>0</v>
      </c>
      <c r="R719" s="53">
        <f>Tabla3[[#This Row],[OCULTAR3]]</f>
        <v>9.5</v>
      </c>
      <c r="S719" s="53">
        <f>Tabla3[[#This Row],[PRECIO SIN %]]-Tabla3[[#This Row],[PRECIO SIN %]]*10%</f>
        <v>8.5500000000000007</v>
      </c>
      <c r="T719" s="80">
        <f>(Tabla3[[#This Row],[PRECIO CON DESCT.]]-(Tabla3[[#This Row],[PRECIO CON DESCT.]]*$T$6))</f>
        <v>5.3864999999999998</v>
      </c>
      <c r="U719" s="96"/>
      <c r="V719" s="94">
        <f>Tabla3[[#This Row],[PRECIO %      en $]]*Tabla3[[#This Row],[PEDIDO ]]</f>
        <v>0</v>
      </c>
      <c r="W719" s="57">
        <f>Tabla3[[#This Row],[PRECIO CON DESCT.]]*Tabla3[[#This Row],[PEDIDO ]]</f>
        <v>0</v>
      </c>
      <c r="X719" s="58">
        <f>Tabla3[[#This Row],[PRECIO SIN %]]*Tabla3[[#This Row],[PEDIDO ]]</f>
        <v>0</v>
      </c>
      <c r="Y719" s="28"/>
      <c r="Z719" s="28"/>
      <c r="AA719" s="28"/>
      <c r="AB719" s="28"/>
      <c r="AC719" s="28"/>
      <c r="AD719" s="28"/>
      <c r="AE719" s="28"/>
      <c r="AF719" s="28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13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20"/>
    </row>
    <row r="720" spans="1:153" s="3" customFormat="1" ht="33" customHeight="1" x14ac:dyDescent="0.4">
      <c r="A720" s="125">
        <v>7592616584126</v>
      </c>
      <c r="B720" s="59" t="s">
        <v>148</v>
      </c>
      <c r="C720" s="59" t="s">
        <v>161</v>
      </c>
      <c r="D7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20" s="119" t="s">
        <v>1230</v>
      </c>
      <c r="F720" s="76" t="s">
        <v>537</v>
      </c>
      <c r="G7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20" s="78">
        <v>60</v>
      </c>
      <c r="J720" s="52">
        <v>5.11111</v>
      </c>
      <c r="K720" s="60">
        <f>Tabla3[[#This Row],[PRECIOS]]-Tabla3[[#This Row],[PRECIOS]]*10%</f>
        <v>4.5999990000000004</v>
      </c>
      <c r="L720" s="101"/>
      <c r="M720" s="61"/>
      <c r="N720" s="55">
        <f>IFERROR(Tabla3[[#This Row],[PRECIOS]]-Tabla3[[#This Row],[PRECIOS]]*Tabla3[[#This Row],[% PRODUCTO]]," ")</f>
        <v>5.11111</v>
      </c>
      <c r="O720" s="61"/>
      <c r="P720" s="55">
        <f>IFERROR(Tabla3[[#This Row],[OCULTAR2]]-Tabla3[[#This Row],[OCULTAR2]]*Tabla3[[#This Row],[% LÍNEA]]," ")</f>
        <v>5.11111</v>
      </c>
      <c r="Q720" s="56">
        <f>IFERROR(Tabla3[[#This Row],[% PRODUCTO]]+Tabla3[[#This Row],[% LÍNEA]]," ")</f>
        <v>0</v>
      </c>
      <c r="R720" s="60">
        <f>Tabla3[[#This Row],[OCULTAR3]]</f>
        <v>5.11111</v>
      </c>
      <c r="S720" s="60">
        <f>Tabla3[[#This Row],[PRECIO SIN %]]-Tabla3[[#This Row],[PRECIO SIN %]]*10%</f>
        <v>4.5999990000000004</v>
      </c>
      <c r="T720" s="80">
        <f>(Tabla3[[#This Row],[PRECIO CON DESCT.]]-(Tabla3[[#This Row],[PRECIO CON DESCT.]]*$T$6))</f>
        <v>2.89799937</v>
      </c>
      <c r="U720" s="96"/>
      <c r="V720" s="94">
        <f>Tabla3[[#This Row],[PRECIO %      en $]]*Tabla3[[#This Row],[PEDIDO ]]</f>
        <v>0</v>
      </c>
      <c r="W720" s="57">
        <f>Tabla3[[#This Row],[PRECIO CON DESCT.]]*Tabla3[[#This Row],[PEDIDO ]]</f>
        <v>0</v>
      </c>
      <c r="X720" s="58">
        <f>Tabla3[[#This Row],[PRECIO SIN %]]*Tabla3[[#This Row],[PEDIDO ]]</f>
        <v>0</v>
      </c>
      <c r="Y720" s="28"/>
      <c r="Z720" s="28"/>
      <c r="AA720" s="28"/>
      <c r="AB720" s="28"/>
      <c r="AC720" s="28"/>
      <c r="AD720" s="28"/>
      <c r="AE720" s="28"/>
      <c r="AF720" s="28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13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20"/>
    </row>
    <row r="721" spans="1:153" s="3" customFormat="1" ht="33" customHeight="1" x14ac:dyDescent="0.4">
      <c r="A721" s="124">
        <v>6977234270100</v>
      </c>
      <c r="B721" s="51" t="s">
        <v>148</v>
      </c>
      <c r="C721" s="51" t="s">
        <v>120</v>
      </c>
      <c r="D7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21" s="118" t="s">
        <v>1231</v>
      </c>
      <c r="F721" s="75" t="s">
        <v>537</v>
      </c>
      <c r="G7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21" s="77">
        <v>248</v>
      </c>
      <c r="J721" s="52">
        <v>3.4777800000000001</v>
      </c>
      <c r="K721" s="53">
        <f>Tabla3[[#This Row],[PRECIOS]]-Tabla3[[#This Row],[PRECIOS]]*10%</f>
        <v>3.1300020000000002</v>
      </c>
      <c r="L721" s="101"/>
      <c r="M721" s="54"/>
      <c r="N721" s="55">
        <f>IFERROR(Tabla3[[#This Row],[PRECIOS]]-Tabla3[[#This Row],[PRECIOS]]*Tabla3[[#This Row],[% PRODUCTO]]," ")</f>
        <v>3.4777800000000001</v>
      </c>
      <c r="O721" s="54"/>
      <c r="P721" s="55">
        <f>IFERROR(Tabla3[[#This Row],[OCULTAR2]]-Tabla3[[#This Row],[OCULTAR2]]*Tabla3[[#This Row],[% LÍNEA]]," ")</f>
        <v>3.4777800000000001</v>
      </c>
      <c r="Q721" s="56">
        <f>IFERROR(Tabla3[[#This Row],[% PRODUCTO]]+Tabla3[[#This Row],[% LÍNEA]]," ")</f>
        <v>0</v>
      </c>
      <c r="R721" s="53">
        <f>Tabla3[[#This Row],[OCULTAR3]]</f>
        <v>3.4777800000000001</v>
      </c>
      <c r="S721" s="53">
        <f>Tabla3[[#This Row],[PRECIO SIN %]]-Tabla3[[#This Row],[PRECIO SIN %]]*10%</f>
        <v>3.1300020000000002</v>
      </c>
      <c r="T721" s="80">
        <f>(Tabla3[[#This Row],[PRECIO CON DESCT.]]-(Tabla3[[#This Row],[PRECIO CON DESCT.]]*$T$6))</f>
        <v>1.9719012600000001</v>
      </c>
      <c r="U721" s="96"/>
      <c r="V721" s="94">
        <f>Tabla3[[#This Row],[PRECIO %      en $]]*Tabla3[[#This Row],[PEDIDO ]]</f>
        <v>0</v>
      </c>
      <c r="W721" s="57">
        <f>Tabla3[[#This Row],[PRECIO CON DESCT.]]*Tabla3[[#This Row],[PEDIDO ]]</f>
        <v>0</v>
      </c>
      <c r="X721" s="58">
        <f>Tabla3[[#This Row],[PRECIO SIN %]]*Tabla3[[#This Row],[PEDIDO ]]</f>
        <v>0</v>
      </c>
      <c r="Y721" s="28"/>
      <c r="Z721" s="28"/>
      <c r="AA721" s="28"/>
      <c r="AB721" s="28"/>
      <c r="AC721" s="28"/>
      <c r="AD721" s="28"/>
      <c r="AE721" s="28"/>
      <c r="AF721" s="28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20"/>
    </row>
    <row r="722" spans="1:153" s="3" customFormat="1" ht="33" customHeight="1" x14ac:dyDescent="0.4">
      <c r="A722" s="125">
        <v>632627843564</v>
      </c>
      <c r="B722" s="59" t="s">
        <v>148</v>
      </c>
      <c r="C722" s="59" t="s">
        <v>150</v>
      </c>
      <c r="D7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22" s="119" t="s">
        <v>1232</v>
      </c>
      <c r="F722" s="76" t="s">
        <v>537</v>
      </c>
      <c r="G7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7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722" s="78">
        <v>243</v>
      </c>
      <c r="J722" s="52">
        <v>4</v>
      </c>
      <c r="K722" s="60">
        <f>Tabla3[[#This Row],[PRECIOS]]-Tabla3[[#This Row],[PRECIOS]]*10%</f>
        <v>3.6</v>
      </c>
      <c r="L722" s="101"/>
      <c r="M722" s="61"/>
      <c r="N722" s="55">
        <f>IFERROR(Tabla3[[#This Row],[PRECIOS]]-Tabla3[[#This Row],[PRECIOS]]*Tabla3[[#This Row],[% PRODUCTO]]," ")</f>
        <v>4</v>
      </c>
      <c r="O722" s="61">
        <v>0.05</v>
      </c>
      <c r="P722" s="55">
        <f>IFERROR(Tabla3[[#This Row],[OCULTAR2]]-Tabla3[[#This Row],[OCULTAR2]]*Tabla3[[#This Row],[% LÍNEA]]," ")</f>
        <v>3.8</v>
      </c>
      <c r="Q722" s="56">
        <f>IFERROR(Tabla3[[#This Row],[% PRODUCTO]]+Tabla3[[#This Row],[% LÍNEA]]," ")</f>
        <v>0.05</v>
      </c>
      <c r="R722" s="60">
        <f>Tabla3[[#This Row],[OCULTAR3]]</f>
        <v>3.8</v>
      </c>
      <c r="S722" s="60">
        <f>Tabla3[[#This Row],[PRECIO SIN %]]-Tabla3[[#This Row],[PRECIO SIN %]]*10%</f>
        <v>3.42</v>
      </c>
      <c r="T722" s="80">
        <f>(Tabla3[[#This Row],[PRECIO CON DESCT.]]-(Tabla3[[#This Row],[PRECIO CON DESCT.]]*$T$6))</f>
        <v>2.1546000000000003</v>
      </c>
      <c r="U722" s="96"/>
      <c r="V722" s="94">
        <f>Tabla3[[#This Row],[PRECIO %      en $]]*Tabla3[[#This Row],[PEDIDO ]]</f>
        <v>0</v>
      </c>
      <c r="W722" s="57">
        <f>Tabla3[[#This Row],[PRECIO CON DESCT.]]*Tabla3[[#This Row],[PEDIDO ]]</f>
        <v>0</v>
      </c>
      <c r="X722" s="58">
        <f>Tabla3[[#This Row],[PRECIO SIN %]]*Tabla3[[#This Row],[PEDIDO ]]</f>
        <v>0</v>
      </c>
      <c r="Y722" s="28"/>
      <c r="Z722" s="28"/>
      <c r="AA722" s="28"/>
      <c r="AB722" s="28"/>
      <c r="AC722" s="28"/>
      <c r="AD722" s="28"/>
      <c r="AE722" s="28"/>
      <c r="AF722" s="28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13"/>
      <c r="DV722" s="13"/>
      <c r="DW722" s="13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13"/>
      <c r="EI722" s="13"/>
      <c r="EJ722" s="13"/>
      <c r="EK722" s="13"/>
      <c r="EL722" s="13"/>
      <c r="EM722" s="13"/>
      <c r="EN722" s="13"/>
      <c r="EO722" s="13"/>
      <c r="EP722" s="13"/>
      <c r="EQ722" s="13"/>
      <c r="ER722" s="13"/>
      <c r="ES722" s="13"/>
      <c r="ET722" s="13"/>
      <c r="EU722" s="13"/>
      <c r="EV722" s="13"/>
      <c r="EW722" s="20"/>
    </row>
    <row r="723" spans="1:153" s="3" customFormat="1" ht="33" customHeight="1" x14ac:dyDescent="0.4">
      <c r="A723" s="124">
        <v>632627843564</v>
      </c>
      <c r="B723" s="51" t="s">
        <v>148</v>
      </c>
      <c r="C723" s="51" t="s">
        <v>150</v>
      </c>
      <c r="D7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23" s="118" t="s">
        <v>1233</v>
      </c>
      <c r="F723" s="75" t="s">
        <v>537</v>
      </c>
      <c r="G7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7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723" s="77">
        <v>74</v>
      </c>
      <c r="J723" s="52">
        <v>4.3</v>
      </c>
      <c r="K723" s="53">
        <f>Tabla3[[#This Row],[PRECIOS]]-Tabla3[[#This Row],[PRECIOS]]*10%</f>
        <v>3.8699999999999997</v>
      </c>
      <c r="L723" s="101"/>
      <c r="M723" s="54"/>
      <c r="N723" s="55">
        <f>IFERROR(Tabla3[[#This Row],[PRECIOS]]-Tabla3[[#This Row],[PRECIOS]]*Tabla3[[#This Row],[% PRODUCTO]]," ")</f>
        <v>4.3</v>
      </c>
      <c r="O723" s="54">
        <v>0.05</v>
      </c>
      <c r="P723" s="55">
        <f>IFERROR(Tabla3[[#This Row],[OCULTAR2]]-Tabla3[[#This Row],[OCULTAR2]]*Tabla3[[#This Row],[% LÍNEA]]," ")</f>
        <v>4.085</v>
      </c>
      <c r="Q723" s="56">
        <f>IFERROR(Tabla3[[#This Row],[% PRODUCTO]]+Tabla3[[#This Row],[% LÍNEA]]," ")</f>
        <v>0.05</v>
      </c>
      <c r="R723" s="53">
        <f>Tabla3[[#This Row],[OCULTAR3]]</f>
        <v>4.085</v>
      </c>
      <c r="S723" s="53">
        <f>Tabla3[[#This Row],[PRECIO SIN %]]-Tabla3[[#This Row],[PRECIO SIN %]]*10%</f>
        <v>3.6764999999999999</v>
      </c>
      <c r="T723" s="80">
        <f>(Tabla3[[#This Row],[PRECIO CON DESCT.]]-(Tabla3[[#This Row],[PRECIO CON DESCT.]]*$T$6))</f>
        <v>2.316195</v>
      </c>
      <c r="U723" s="96"/>
      <c r="V723" s="94">
        <f>Tabla3[[#This Row],[PRECIO %      en $]]*Tabla3[[#This Row],[PEDIDO ]]</f>
        <v>0</v>
      </c>
      <c r="W723" s="57">
        <f>Tabla3[[#This Row],[PRECIO CON DESCT.]]*Tabla3[[#This Row],[PEDIDO ]]</f>
        <v>0</v>
      </c>
      <c r="X723" s="58">
        <f>Tabla3[[#This Row],[PRECIO SIN %]]*Tabla3[[#This Row],[PEDIDO ]]</f>
        <v>0</v>
      </c>
      <c r="Y723" s="28"/>
      <c r="Z723" s="28"/>
      <c r="AA723" s="28"/>
      <c r="AB723" s="28"/>
      <c r="AC723" s="28"/>
      <c r="AD723" s="28"/>
      <c r="AE723" s="28"/>
      <c r="AF723" s="28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13"/>
      <c r="DV723" s="13"/>
      <c r="DW723" s="13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13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20"/>
    </row>
    <row r="724" spans="1:153" s="3" customFormat="1" ht="33" customHeight="1" x14ac:dyDescent="0.4">
      <c r="A724" s="125">
        <v>198715930504</v>
      </c>
      <c r="B724" s="59" t="s">
        <v>148</v>
      </c>
      <c r="C724" s="59" t="s">
        <v>119</v>
      </c>
      <c r="D7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724" s="119" t="s">
        <v>1234</v>
      </c>
      <c r="F724" s="76" t="s">
        <v>537</v>
      </c>
      <c r="G7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724" s="78">
        <v>158</v>
      </c>
      <c r="J724" s="52">
        <v>3.1666699999999999</v>
      </c>
      <c r="K724" s="60">
        <f>Tabla3[[#This Row],[PRECIOS]]-Tabla3[[#This Row],[PRECIOS]]*10%</f>
        <v>2.8500030000000001</v>
      </c>
      <c r="L724" s="101" t="s">
        <v>5327</v>
      </c>
      <c r="M724" s="61"/>
      <c r="N724" s="55">
        <f>IFERROR(Tabla3[[#This Row],[PRECIOS]]-Tabla3[[#This Row],[PRECIOS]]*Tabla3[[#This Row],[% PRODUCTO]]," ")</f>
        <v>3.1666699999999999</v>
      </c>
      <c r="O724" s="61"/>
      <c r="P724" s="55">
        <f>IFERROR(Tabla3[[#This Row],[OCULTAR2]]-Tabla3[[#This Row],[OCULTAR2]]*Tabla3[[#This Row],[% LÍNEA]]," ")</f>
        <v>3.1666699999999999</v>
      </c>
      <c r="Q724" s="56">
        <f>IFERROR(Tabla3[[#This Row],[% PRODUCTO]]+Tabla3[[#This Row],[% LÍNEA]]," ")</f>
        <v>0</v>
      </c>
      <c r="R724" s="60">
        <f>Tabla3[[#This Row],[OCULTAR3]]</f>
        <v>3.1666699999999999</v>
      </c>
      <c r="S724" s="60">
        <f>Tabla3[[#This Row],[PRECIO SIN %]]-Tabla3[[#This Row],[PRECIO SIN %]]*10%</f>
        <v>2.8500030000000001</v>
      </c>
      <c r="T724" s="80">
        <f>(Tabla3[[#This Row],[PRECIO CON DESCT.]]-(Tabla3[[#This Row],[PRECIO CON DESCT.]]*$T$6))</f>
        <v>1.7955018900000002</v>
      </c>
      <c r="U724" s="96"/>
      <c r="V724" s="94">
        <f>Tabla3[[#This Row],[PRECIO %      en $]]*Tabla3[[#This Row],[PEDIDO ]]</f>
        <v>0</v>
      </c>
      <c r="W724" s="57">
        <f>Tabla3[[#This Row],[PRECIO CON DESCT.]]*Tabla3[[#This Row],[PEDIDO ]]</f>
        <v>0</v>
      </c>
      <c r="X724" s="58">
        <f>Tabla3[[#This Row],[PRECIO SIN %]]*Tabla3[[#This Row],[PEDIDO ]]</f>
        <v>0</v>
      </c>
      <c r="Y724" s="28"/>
      <c r="Z724" s="28"/>
      <c r="AA724" s="28"/>
      <c r="AB724" s="28"/>
      <c r="AC724" s="28"/>
      <c r="AD724" s="28"/>
      <c r="AE724" s="28"/>
      <c r="AF724" s="28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13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20"/>
    </row>
    <row r="725" spans="1:153" s="3" customFormat="1" ht="33" customHeight="1" x14ac:dyDescent="0.4">
      <c r="A725" s="124">
        <v>7591619520377</v>
      </c>
      <c r="B725" s="51" t="s">
        <v>148</v>
      </c>
      <c r="C725" s="51" t="s">
        <v>156</v>
      </c>
      <c r="D7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25" s="118" t="s">
        <v>1235</v>
      </c>
      <c r="F725" s="75" t="s">
        <v>537</v>
      </c>
      <c r="G7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25" s="77">
        <v>4</v>
      </c>
      <c r="J725" s="52">
        <v>6.6666699999999999</v>
      </c>
      <c r="K725" s="53">
        <f>Tabla3[[#This Row],[PRECIOS]]-Tabla3[[#This Row],[PRECIOS]]*10%</f>
        <v>6.0000029999999995</v>
      </c>
      <c r="L725" s="101"/>
      <c r="M725" s="54"/>
      <c r="N725" s="55">
        <f>IFERROR(Tabla3[[#This Row],[PRECIOS]]-Tabla3[[#This Row],[PRECIOS]]*Tabla3[[#This Row],[% PRODUCTO]]," ")</f>
        <v>6.6666699999999999</v>
      </c>
      <c r="O725" s="54"/>
      <c r="P725" s="55">
        <f>IFERROR(Tabla3[[#This Row],[OCULTAR2]]-Tabla3[[#This Row],[OCULTAR2]]*Tabla3[[#This Row],[% LÍNEA]]," ")</f>
        <v>6.6666699999999999</v>
      </c>
      <c r="Q725" s="56">
        <f>IFERROR(Tabla3[[#This Row],[% PRODUCTO]]+Tabla3[[#This Row],[% LÍNEA]]," ")</f>
        <v>0</v>
      </c>
      <c r="R725" s="53">
        <f>Tabla3[[#This Row],[OCULTAR3]]</f>
        <v>6.6666699999999999</v>
      </c>
      <c r="S725" s="53">
        <f>Tabla3[[#This Row],[PRECIO SIN %]]-Tabla3[[#This Row],[PRECIO SIN %]]*10%</f>
        <v>6.0000029999999995</v>
      </c>
      <c r="T725" s="80">
        <f>(Tabla3[[#This Row],[PRECIO CON DESCT.]]-(Tabla3[[#This Row],[PRECIO CON DESCT.]]*$T$6))</f>
        <v>3.7800018899999999</v>
      </c>
      <c r="U725" s="96"/>
      <c r="V725" s="94">
        <f>Tabla3[[#This Row],[PRECIO %      en $]]*Tabla3[[#This Row],[PEDIDO ]]</f>
        <v>0</v>
      </c>
      <c r="W725" s="57">
        <f>Tabla3[[#This Row],[PRECIO CON DESCT.]]*Tabla3[[#This Row],[PEDIDO ]]</f>
        <v>0</v>
      </c>
      <c r="X725" s="58">
        <f>Tabla3[[#This Row],[PRECIO SIN %]]*Tabla3[[#This Row],[PEDIDO ]]</f>
        <v>0</v>
      </c>
      <c r="Y725" s="28"/>
      <c r="Z725" s="28"/>
      <c r="AA725" s="28"/>
      <c r="AB725" s="28"/>
      <c r="AC725" s="28"/>
      <c r="AD725" s="28"/>
      <c r="AE725" s="28"/>
      <c r="AF725" s="28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13"/>
      <c r="DV725" s="13"/>
      <c r="DW725" s="13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13"/>
      <c r="EI725" s="13"/>
      <c r="EJ725" s="13"/>
      <c r="EK725" s="13"/>
      <c r="EL725" s="13"/>
      <c r="EM725" s="13"/>
      <c r="EN725" s="13"/>
      <c r="EO725" s="13"/>
      <c r="EP725" s="13"/>
      <c r="EQ725" s="13"/>
      <c r="ER725" s="13"/>
      <c r="ES725" s="13"/>
      <c r="ET725" s="13"/>
      <c r="EU725" s="13"/>
      <c r="EV725" s="13"/>
      <c r="EW725" s="20"/>
    </row>
    <row r="726" spans="1:153" s="3" customFormat="1" ht="33" customHeight="1" x14ac:dyDescent="0.4">
      <c r="A726" s="125">
        <v>7795368001846</v>
      </c>
      <c r="B726" s="59" t="s">
        <v>148</v>
      </c>
      <c r="C726" s="59" t="s">
        <v>199</v>
      </c>
      <c r="D7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26" s="119" t="s">
        <v>1236</v>
      </c>
      <c r="F726" s="76" t="s">
        <v>537</v>
      </c>
      <c r="G7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26" s="78">
        <v>65</v>
      </c>
      <c r="J726" s="52">
        <v>14.66667</v>
      </c>
      <c r="K726" s="60">
        <f>Tabla3[[#This Row],[PRECIOS]]-Tabla3[[#This Row],[PRECIOS]]*10%</f>
        <v>13.200002999999999</v>
      </c>
      <c r="L726" s="101"/>
      <c r="M726" s="61"/>
      <c r="N726" s="55">
        <f>IFERROR(Tabla3[[#This Row],[PRECIOS]]-Tabla3[[#This Row],[PRECIOS]]*Tabla3[[#This Row],[% PRODUCTO]]," ")</f>
        <v>14.66667</v>
      </c>
      <c r="O726" s="61"/>
      <c r="P726" s="55">
        <f>IFERROR(Tabla3[[#This Row],[OCULTAR2]]-Tabla3[[#This Row],[OCULTAR2]]*Tabla3[[#This Row],[% LÍNEA]]," ")</f>
        <v>14.66667</v>
      </c>
      <c r="Q726" s="56">
        <f>IFERROR(Tabla3[[#This Row],[% PRODUCTO]]+Tabla3[[#This Row],[% LÍNEA]]," ")</f>
        <v>0</v>
      </c>
      <c r="R726" s="60">
        <f>Tabla3[[#This Row],[OCULTAR3]]</f>
        <v>14.66667</v>
      </c>
      <c r="S726" s="60">
        <f>Tabla3[[#This Row],[PRECIO SIN %]]-Tabla3[[#This Row],[PRECIO SIN %]]*10%</f>
        <v>13.200002999999999</v>
      </c>
      <c r="T726" s="80">
        <f>(Tabla3[[#This Row],[PRECIO CON DESCT.]]-(Tabla3[[#This Row],[PRECIO CON DESCT.]]*$T$6))</f>
        <v>8.316001889999999</v>
      </c>
      <c r="U726" s="96"/>
      <c r="V726" s="94">
        <f>Tabla3[[#This Row],[PRECIO %      en $]]*Tabla3[[#This Row],[PEDIDO ]]</f>
        <v>0</v>
      </c>
      <c r="W726" s="57">
        <f>Tabla3[[#This Row],[PRECIO CON DESCT.]]*Tabla3[[#This Row],[PEDIDO ]]</f>
        <v>0</v>
      </c>
      <c r="X726" s="58">
        <f>Tabla3[[#This Row],[PRECIO SIN %]]*Tabla3[[#This Row],[PEDIDO ]]</f>
        <v>0</v>
      </c>
      <c r="Y726" s="28"/>
      <c r="Z726" s="28"/>
      <c r="AA726" s="28"/>
      <c r="AB726" s="28"/>
      <c r="AC726" s="28"/>
      <c r="AD726" s="28"/>
      <c r="AE726" s="28"/>
      <c r="AF726" s="28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13"/>
      <c r="DV726" s="13"/>
      <c r="DW726" s="13"/>
      <c r="DX726" s="13"/>
      <c r="DY726" s="13"/>
      <c r="DZ726" s="13"/>
      <c r="EA726" s="13"/>
      <c r="EB726" s="13"/>
      <c r="EC726" s="13"/>
      <c r="ED726" s="13"/>
      <c r="EE726" s="13"/>
      <c r="EF726" s="13"/>
      <c r="EG726" s="13"/>
      <c r="EH726" s="13"/>
      <c r="EI726" s="13"/>
      <c r="EJ726" s="13"/>
      <c r="EK726" s="13"/>
      <c r="EL726" s="13"/>
      <c r="EM726" s="13"/>
      <c r="EN726" s="13"/>
      <c r="EO726" s="13"/>
      <c r="EP726" s="13"/>
      <c r="EQ726" s="13"/>
      <c r="ER726" s="13"/>
      <c r="ES726" s="13"/>
      <c r="ET726" s="13"/>
      <c r="EU726" s="13"/>
      <c r="EV726" s="13"/>
      <c r="EW726" s="20"/>
    </row>
    <row r="727" spans="1:153" s="3" customFormat="1" ht="33" customHeight="1" x14ac:dyDescent="0.4">
      <c r="A727" s="124">
        <v>7591196000873</v>
      </c>
      <c r="B727" s="51" t="s">
        <v>148</v>
      </c>
      <c r="C727" s="51" t="s">
        <v>200</v>
      </c>
      <c r="D7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27" s="118" t="s">
        <v>1237</v>
      </c>
      <c r="F727" s="75" t="s">
        <v>537</v>
      </c>
      <c r="G7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27" s="77">
        <v>24</v>
      </c>
      <c r="J727" s="52">
        <v>15.28889</v>
      </c>
      <c r="K727" s="53">
        <f>Tabla3[[#This Row],[PRECIOS]]-Tabla3[[#This Row],[PRECIOS]]*10%</f>
        <v>13.760001000000001</v>
      </c>
      <c r="L727" s="101"/>
      <c r="M727" s="54"/>
      <c r="N727" s="55">
        <f>IFERROR(Tabla3[[#This Row],[PRECIOS]]-Tabla3[[#This Row],[PRECIOS]]*Tabla3[[#This Row],[% PRODUCTO]]," ")</f>
        <v>15.28889</v>
      </c>
      <c r="O727" s="54"/>
      <c r="P727" s="55">
        <f>IFERROR(Tabla3[[#This Row],[OCULTAR2]]-Tabla3[[#This Row],[OCULTAR2]]*Tabla3[[#This Row],[% LÍNEA]]," ")</f>
        <v>15.28889</v>
      </c>
      <c r="Q727" s="56">
        <f>IFERROR(Tabla3[[#This Row],[% PRODUCTO]]+Tabla3[[#This Row],[% LÍNEA]]," ")</f>
        <v>0</v>
      </c>
      <c r="R727" s="53">
        <f>Tabla3[[#This Row],[OCULTAR3]]</f>
        <v>15.28889</v>
      </c>
      <c r="S727" s="53">
        <f>Tabla3[[#This Row],[PRECIO SIN %]]-Tabla3[[#This Row],[PRECIO SIN %]]*10%</f>
        <v>13.760001000000001</v>
      </c>
      <c r="T727" s="80">
        <f>(Tabla3[[#This Row],[PRECIO CON DESCT.]]-(Tabla3[[#This Row],[PRECIO CON DESCT.]]*$T$6))</f>
        <v>8.6688006299999998</v>
      </c>
      <c r="U727" s="96"/>
      <c r="V727" s="94">
        <f>Tabla3[[#This Row],[PRECIO %      en $]]*Tabla3[[#This Row],[PEDIDO ]]</f>
        <v>0</v>
      </c>
      <c r="W727" s="57">
        <f>Tabla3[[#This Row],[PRECIO CON DESCT.]]*Tabla3[[#This Row],[PEDIDO ]]</f>
        <v>0</v>
      </c>
      <c r="X727" s="58">
        <f>Tabla3[[#This Row],[PRECIO SIN %]]*Tabla3[[#This Row],[PEDIDO ]]</f>
        <v>0</v>
      </c>
      <c r="Y727" s="28"/>
      <c r="Z727" s="28"/>
      <c r="AA727" s="28"/>
      <c r="AB727" s="28"/>
      <c r="AC727" s="28"/>
      <c r="AD727" s="28"/>
      <c r="AE727" s="28"/>
      <c r="AF727" s="28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13"/>
      <c r="DL727" s="13"/>
      <c r="DM727" s="13"/>
      <c r="DN727" s="13"/>
      <c r="DO727" s="13"/>
      <c r="DP727" s="13"/>
      <c r="DQ727" s="13"/>
      <c r="DR727" s="13"/>
      <c r="DS727" s="13"/>
      <c r="DT727" s="13"/>
      <c r="DU727" s="13"/>
      <c r="DV727" s="13"/>
      <c r="DW727" s="13"/>
      <c r="DX727" s="13"/>
      <c r="DY727" s="13"/>
      <c r="DZ727" s="13"/>
      <c r="EA727" s="13"/>
      <c r="EB727" s="13"/>
      <c r="EC727" s="13"/>
      <c r="ED727" s="13"/>
      <c r="EE727" s="13"/>
      <c r="EF727" s="13"/>
      <c r="EG727" s="13"/>
      <c r="EH727" s="13"/>
      <c r="EI727" s="13"/>
      <c r="EJ727" s="13"/>
      <c r="EK727" s="13"/>
      <c r="EL727" s="13"/>
      <c r="EM727" s="13"/>
      <c r="EN727" s="13"/>
      <c r="EO727" s="13"/>
      <c r="EP727" s="13"/>
      <c r="EQ727" s="13"/>
      <c r="ER727" s="13"/>
      <c r="ES727" s="13"/>
      <c r="ET727" s="13"/>
      <c r="EU727" s="13"/>
      <c r="EV727" s="13"/>
      <c r="EW727" s="20"/>
    </row>
    <row r="728" spans="1:153" s="3" customFormat="1" ht="33" customHeight="1" x14ac:dyDescent="0.4">
      <c r="A728" s="125">
        <v>7591196000897</v>
      </c>
      <c r="B728" s="59" t="s">
        <v>148</v>
      </c>
      <c r="C728" s="59" t="s">
        <v>200</v>
      </c>
      <c r="D7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28" s="119" t="s">
        <v>1238</v>
      </c>
      <c r="F728" s="76" t="s">
        <v>537</v>
      </c>
      <c r="G7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28" s="78">
        <v>133</v>
      </c>
      <c r="J728" s="52">
        <v>20.55556</v>
      </c>
      <c r="K728" s="60">
        <f>Tabla3[[#This Row],[PRECIOS]]-Tabla3[[#This Row],[PRECIOS]]*10%</f>
        <v>18.500004000000001</v>
      </c>
      <c r="L728" s="101"/>
      <c r="M728" s="61"/>
      <c r="N728" s="55">
        <f>IFERROR(Tabla3[[#This Row],[PRECIOS]]-Tabla3[[#This Row],[PRECIOS]]*Tabla3[[#This Row],[% PRODUCTO]]," ")</f>
        <v>20.55556</v>
      </c>
      <c r="O728" s="61"/>
      <c r="P728" s="55">
        <f>IFERROR(Tabla3[[#This Row],[OCULTAR2]]-Tabla3[[#This Row],[OCULTAR2]]*Tabla3[[#This Row],[% LÍNEA]]," ")</f>
        <v>20.55556</v>
      </c>
      <c r="Q728" s="56">
        <f>IFERROR(Tabla3[[#This Row],[% PRODUCTO]]+Tabla3[[#This Row],[% LÍNEA]]," ")</f>
        <v>0</v>
      </c>
      <c r="R728" s="60">
        <f>Tabla3[[#This Row],[OCULTAR3]]</f>
        <v>20.55556</v>
      </c>
      <c r="S728" s="60">
        <f>Tabla3[[#This Row],[PRECIO SIN %]]-Tabla3[[#This Row],[PRECIO SIN %]]*10%</f>
        <v>18.500004000000001</v>
      </c>
      <c r="T728" s="80">
        <f>(Tabla3[[#This Row],[PRECIO CON DESCT.]]-(Tabla3[[#This Row],[PRECIO CON DESCT.]]*$T$6))</f>
        <v>11.65500252</v>
      </c>
      <c r="U728" s="96"/>
      <c r="V728" s="94">
        <f>Tabla3[[#This Row],[PRECIO %      en $]]*Tabla3[[#This Row],[PEDIDO ]]</f>
        <v>0</v>
      </c>
      <c r="W728" s="57">
        <f>Tabla3[[#This Row],[PRECIO CON DESCT.]]*Tabla3[[#This Row],[PEDIDO ]]</f>
        <v>0</v>
      </c>
      <c r="X728" s="58">
        <f>Tabla3[[#This Row],[PRECIO SIN %]]*Tabla3[[#This Row],[PEDIDO ]]</f>
        <v>0</v>
      </c>
      <c r="Y728" s="28"/>
      <c r="Z728" s="28"/>
      <c r="AA728" s="28"/>
      <c r="AB728" s="28"/>
      <c r="AC728" s="28"/>
      <c r="AD728" s="28"/>
      <c r="AE728" s="28"/>
      <c r="AF728" s="28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13"/>
      <c r="DL728" s="13"/>
      <c r="DM728" s="13"/>
      <c r="DN728" s="13"/>
      <c r="DO728" s="13"/>
      <c r="DP728" s="13"/>
      <c r="DQ728" s="13"/>
      <c r="DR728" s="13"/>
      <c r="DS728" s="13"/>
      <c r="DT728" s="13"/>
      <c r="DU728" s="13"/>
      <c r="DV728" s="13"/>
      <c r="DW728" s="13"/>
      <c r="DX728" s="13"/>
      <c r="DY728" s="13"/>
      <c r="DZ728" s="13"/>
      <c r="EA728" s="13"/>
      <c r="EB728" s="13"/>
      <c r="EC728" s="13"/>
      <c r="ED728" s="13"/>
      <c r="EE728" s="13"/>
      <c r="EF728" s="13"/>
      <c r="EG728" s="13"/>
      <c r="EH728" s="13"/>
      <c r="EI728" s="13"/>
      <c r="EJ728" s="13"/>
      <c r="EK728" s="13"/>
      <c r="EL728" s="13"/>
      <c r="EM728" s="13"/>
      <c r="EN728" s="13"/>
      <c r="EO728" s="13"/>
      <c r="EP728" s="13"/>
      <c r="EQ728" s="13"/>
      <c r="ER728" s="13"/>
      <c r="ES728" s="13"/>
      <c r="ET728" s="13"/>
      <c r="EU728" s="13"/>
      <c r="EV728" s="13"/>
      <c r="EW728" s="20"/>
    </row>
    <row r="729" spans="1:153" s="3" customFormat="1" ht="33" customHeight="1" x14ac:dyDescent="0.4">
      <c r="A729" s="124">
        <v>7591619517841</v>
      </c>
      <c r="B729" s="51" t="s">
        <v>148</v>
      </c>
      <c r="C729" s="51" t="s">
        <v>156</v>
      </c>
      <c r="D7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29" s="118" t="s">
        <v>1239</v>
      </c>
      <c r="F729" s="75" t="s">
        <v>537</v>
      </c>
      <c r="G7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29" s="77">
        <v>24</v>
      </c>
      <c r="J729" s="52">
        <v>10.72222</v>
      </c>
      <c r="K729" s="53">
        <f>Tabla3[[#This Row],[PRECIOS]]-Tabla3[[#This Row],[PRECIOS]]*10%</f>
        <v>9.6499980000000001</v>
      </c>
      <c r="L729" s="101"/>
      <c r="M729" s="54"/>
      <c r="N729" s="55">
        <f>IFERROR(Tabla3[[#This Row],[PRECIOS]]-Tabla3[[#This Row],[PRECIOS]]*Tabla3[[#This Row],[% PRODUCTO]]," ")</f>
        <v>10.72222</v>
      </c>
      <c r="O729" s="54"/>
      <c r="P729" s="55">
        <f>IFERROR(Tabla3[[#This Row],[OCULTAR2]]-Tabla3[[#This Row],[OCULTAR2]]*Tabla3[[#This Row],[% LÍNEA]]," ")</f>
        <v>10.72222</v>
      </c>
      <c r="Q729" s="56">
        <f>IFERROR(Tabla3[[#This Row],[% PRODUCTO]]+Tabla3[[#This Row],[% LÍNEA]]," ")</f>
        <v>0</v>
      </c>
      <c r="R729" s="53">
        <f>Tabla3[[#This Row],[OCULTAR3]]</f>
        <v>10.72222</v>
      </c>
      <c r="S729" s="53">
        <f>Tabla3[[#This Row],[PRECIO SIN %]]-Tabla3[[#This Row],[PRECIO SIN %]]*10%</f>
        <v>9.6499980000000001</v>
      </c>
      <c r="T729" s="80">
        <f>(Tabla3[[#This Row],[PRECIO CON DESCT.]]-(Tabla3[[#This Row],[PRECIO CON DESCT.]]*$T$6))</f>
        <v>6.07949874</v>
      </c>
      <c r="U729" s="96"/>
      <c r="V729" s="94">
        <f>Tabla3[[#This Row],[PRECIO %      en $]]*Tabla3[[#This Row],[PEDIDO ]]</f>
        <v>0</v>
      </c>
      <c r="W729" s="57">
        <f>Tabla3[[#This Row],[PRECIO CON DESCT.]]*Tabla3[[#This Row],[PEDIDO ]]</f>
        <v>0</v>
      </c>
      <c r="X729" s="58">
        <f>Tabla3[[#This Row],[PRECIO SIN %]]*Tabla3[[#This Row],[PEDIDO ]]</f>
        <v>0</v>
      </c>
      <c r="Y729" s="28"/>
      <c r="Z729" s="28"/>
      <c r="AA729" s="28"/>
      <c r="AB729" s="28"/>
      <c r="AC729" s="28"/>
      <c r="AD729" s="28"/>
      <c r="AE729" s="28"/>
      <c r="AF729" s="28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13"/>
      <c r="DV729" s="13"/>
      <c r="DW729" s="13"/>
      <c r="DX729" s="13"/>
      <c r="DY729" s="13"/>
      <c r="DZ729" s="13"/>
      <c r="EA729" s="13"/>
      <c r="EB729" s="13"/>
      <c r="EC729" s="13"/>
      <c r="ED729" s="13"/>
      <c r="EE729" s="13"/>
      <c r="EF729" s="13"/>
      <c r="EG729" s="13"/>
      <c r="EH729" s="13"/>
      <c r="EI729" s="13"/>
      <c r="EJ729" s="13"/>
      <c r="EK729" s="13"/>
      <c r="EL729" s="13"/>
      <c r="EM729" s="13"/>
      <c r="EN729" s="13"/>
      <c r="EO729" s="13"/>
      <c r="EP729" s="13"/>
      <c r="EQ729" s="13"/>
      <c r="ER729" s="13"/>
      <c r="ES729" s="13"/>
      <c r="ET729" s="13"/>
      <c r="EU729" s="13"/>
      <c r="EV729" s="13"/>
      <c r="EW729" s="20"/>
    </row>
    <row r="730" spans="1:153" s="3" customFormat="1" ht="33" customHeight="1" x14ac:dyDescent="0.4">
      <c r="A730" s="125">
        <v>7591619517834</v>
      </c>
      <c r="B730" s="59" t="s">
        <v>148</v>
      </c>
      <c r="C730" s="59" t="s">
        <v>156</v>
      </c>
      <c r="D7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30" s="119" t="s">
        <v>1240</v>
      </c>
      <c r="F730" s="76" t="s">
        <v>537</v>
      </c>
      <c r="G7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30" s="78">
        <v>11</v>
      </c>
      <c r="J730" s="52">
        <v>11.55556</v>
      </c>
      <c r="K730" s="60">
        <f>Tabla3[[#This Row],[PRECIOS]]-Tabla3[[#This Row],[PRECIOS]]*10%</f>
        <v>10.400003999999999</v>
      </c>
      <c r="L730" s="101"/>
      <c r="M730" s="61"/>
      <c r="N730" s="55">
        <f>IFERROR(Tabla3[[#This Row],[PRECIOS]]-Tabla3[[#This Row],[PRECIOS]]*Tabla3[[#This Row],[% PRODUCTO]]," ")</f>
        <v>11.55556</v>
      </c>
      <c r="O730" s="61"/>
      <c r="P730" s="55">
        <f>IFERROR(Tabla3[[#This Row],[OCULTAR2]]-Tabla3[[#This Row],[OCULTAR2]]*Tabla3[[#This Row],[% LÍNEA]]," ")</f>
        <v>11.55556</v>
      </c>
      <c r="Q730" s="56">
        <f>IFERROR(Tabla3[[#This Row],[% PRODUCTO]]+Tabla3[[#This Row],[% LÍNEA]]," ")</f>
        <v>0</v>
      </c>
      <c r="R730" s="60">
        <f>Tabla3[[#This Row],[OCULTAR3]]</f>
        <v>11.55556</v>
      </c>
      <c r="S730" s="60">
        <f>Tabla3[[#This Row],[PRECIO SIN %]]-Tabla3[[#This Row],[PRECIO SIN %]]*10%</f>
        <v>10.400003999999999</v>
      </c>
      <c r="T730" s="80">
        <f>(Tabla3[[#This Row],[PRECIO CON DESCT.]]-(Tabla3[[#This Row],[PRECIO CON DESCT.]]*$T$6))</f>
        <v>6.5520025199999994</v>
      </c>
      <c r="U730" s="96"/>
      <c r="V730" s="94">
        <f>Tabla3[[#This Row],[PRECIO %      en $]]*Tabla3[[#This Row],[PEDIDO ]]</f>
        <v>0</v>
      </c>
      <c r="W730" s="57">
        <f>Tabla3[[#This Row],[PRECIO CON DESCT.]]*Tabla3[[#This Row],[PEDIDO ]]</f>
        <v>0</v>
      </c>
      <c r="X730" s="58">
        <f>Tabla3[[#This Row],[PRECIO SIN %]]*Tabla3[[#This Row],[PEDIDO ]]</f>
        <v>0</v>
      </c>
      <c r="Y730" s="28"/>
      <c r="Z730" s="28"/>
      <c r="AA730" s="28"/>
      <c r="AB730" s="28"/>
      <c r="AC730" s="28"/>
      <c r="AD730" s="28"/>
      <c r="AE730" s="28"/>
      <c r="AF730" s="28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13"/>
      <c r="DV730" s="13"/>
      <c r="DW730" s="13"/>
      <c r="DX730" s="13"/>
      <c r="DY730" s="13"/>
      <c r="DZ730" s="13"/>
      <c r="EA730" s="13"/>
      <c r="EB730" s="13"/>
      <c r="EC730" s="13"/>
      <c r="ED730" s="13"/>
      <c r="EE730" s="13"/>
      <c r="EF730" s="13"/>
      <c r="EG730" s="13"/>
      <c r="EH730" s="13"/>
      <c r="EI730" s="13"/>
      <c r="EJ730" s="13"/>
      <c r="EK730" s="13"/>
      <c r="EL730" s="13"/>
      <c r="EM730" s="13"/>
      <c r="EN730" s="13"/>
      <c r="EO730" s="13"/>
      <c r="EP730" s="13"/>
      <c r="EQ730" s="13"/>
      <c r="ER730" s="13"/>
      <c r="ES730" s="13"/>
      <c r="ET730" s="13"/>
      <c r="EU730" s="13"/>
      <c r="EV730" s="13"/>
      <c r="EW730" s="20"/>
    </row>
    <row r="731" spans="1:153" s="3" customFormat="1" ht="33" customHeight="1" x14ac:dyDescent="0.4">
      <c r="A731" s="124">
        <v>7591619517858</v>
      </c>
      <c r="B731" s="51" t="s">
        <v>148</v>
      </c>
      <c r="C731" s="51" t="s">
        <v>156</v>
      </c>
      <c r="D7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31" s="118" t="s">
        <v>1241</v>
      </c>
      <c r="F731" s="75" t="s">
        <v>537</v>
      </c>
      <c r="G7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31" s="77">
        <v>23</v>
      </c>
      <c r="J731" s="52">
        <v>12.55556</v>
      </c>
      <c r="K731" s="53">
        <f>Tabla3[[#This Row],[PRECIOS]]-Tabla3[[#This Row],[PRECIOS]]*10%</f>
        <v>11.300003999999999</v>
      </c>
      <c r="L731" s="101"/>
      <c r="M731" s="54"/>
      <c r="N731" s="55">
        <f>IFERROR(Tabla3[[#This Row],[PRECIOS]]-Tabla3[[#This Row],[PRECIOS]]*Tabla3[[#This Row],[% PRODUCTO]]," ")</f>
        <v>12.55556</v>
      </c>
      <c r="O731" s="54"/>
      <c r="P731" s="55">
        <f>IFERROR(Tabla3[[#This Row],[OCULTAR2]]-Tabla3[[#This Row],[OCULTAR2]]*Tabla3[[#This Row],[% LÍNEA]]," ")</f>
        <v>12.55556</v>
      </c>
      <c r="Q731" s="56">
        <f>IFERROR(Tabla3[[#This Row],[% PRODUCTO]]+Tabla3[[#This Row],[% LÍNEA]]," ")</f>
        <v>0</v>
      </c>
      <c r="R731" s="53">
        <f>Tabla3[[#This Row],[OCULTAR3]]</f>
        <v>12.55556</v>
      </c>
      <c r="S731" s="53">
        <f>Tabla3[[#This Row],[PRECIO SIN %]]-Tabla3[[#This Row],[PRECIO SIN %]]*10%</f>
        <v>11.300003999999999</v>
      </c>
      <c r="T731" s="80">
        <f>(Tabla3[[#This Row],[PRECIO CON DESCT.]]-(Tabla3[[#This Row],[PRECIO CON DESCT.]]*$T$6))</f>
        <v>7.1190025199999996</v>
      </c>
      <c r="U731" s="96"/>
      <c r="V731" s="94">
        <f>Tabla3[[#This Row],[PRECIO %      en $]]*Tabla3[[#This Row],[PEDIDO ]]</f>
        <v>0</v>
      </c>
      <c r="W731" s="57">
        <f>Tabla3[[#This Row],[PRECIO CON DESCT.]]*Tabla3[[#This Row],[PEDIDO ]]</f>
        <v>0</v>
      </c>
      <c r="X731" s="58">
        <f>Tabla3[[#This Row],[PRECIO SIN %]]*Tabla3[[#This Row],[PEDIDO ]]</f>
        <v>0</v>
      </c>
      <c r="Y731" s="28"/>
      <c r="Z731" s="28"/>
      <c r="AA731" s="28"/>
      <c r="AB731" s="28"/>
      <c r="AC731" s="28"/>
      <c r="AD731" s="28"/>
      <c r="AE731" s="28"/>
      <c r="AF731" s="28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13"/>
      <c r="CX731" s="13"/>
      <c r="CY731" s="13"/>
      <c r="CZ731" s="13"/>
      <c r="DA731" s="13"/>
      <c r="DB731" s="13"/>
      <c r="DC731" s="13"/>
      <c r="DD731" s="13"/>
      <c r="DE731" s="13"/>
      <c r="DF731" s="13"/>
      <c r="DG731" s="13"/>
      <c r="DH731" s="13"/>
      <c r="DI731" s="13"/>
      <c r="DJ731" s="13"/>
      <c r="DK731" s="13"/>
      <c r="DL731" s="13"/>
      <c r="DM731" s="13"/>
      <c r="DN731" s="13"/>
      <c r="DO731" s="13"/>
      <c r="DP731" s="13"/>
      <c r="DQ731" s="13"/>
      <c r="DR731" s="13"/>
      <c r="DS731" s="13"/>
      <c r="DT731" s="13"/>
      <c r="DU731" s="13"/>
      <c r="DV731" s="13"/>
      <c r="DW731" s="13"/>
      <c r="DX731" s="13"/>
      <c r="DY731" s="13"/>
      <c r="DZ731" s="13"/>
      <c r="EA731" s="13"/>
      <c r="EB731" s="13"/>
      <c r="EC731" s="13"/>
      <c r="ED731" s="13"/>
      <c r="EE731" s="13"/>
      <c r="EF731" s="13"/>
      <c r="EG731" s="13"/>
      <c r="EH731" s="13"/>
      <c r="EI731" s="13"/>
      <c r="EJ731" s="13"/>
      <c r="EK731" s="13"/>
      <c r="EL731" s="13"/>
      <c r="EM731" s="13"/>
      <c r="EN731" s="13"/>
      <c r="EO731" s="13"/>
      <c r="EP731" s="13"/>
      <c r="EQ731" s="13"/>
      <c r="ER731" s="13"/>
      <c r="ES731" s="13"/>
      <c r="ET731" s="13"/>
      <c r="EU731" s="13"/>
      <c r="EV731" s="13"/>
      <c r="EW731" s="20"/>
    </row>
    <row r="732" spans="1:153" s="3" customFormat="1" ht="33" customHeight="1" x14ac:dyDescent="0.4">
      <c r="A732" s="125">
        <v>632627843472</v>
      </c>
      <c r="B732" s="59" t="s">
        <v>148</v>
      </c>
      <c r="C732" s="59" t="s">
        <v>150</v>
      </c>
      <c r="D7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32" s="119" t="s">
        <v>1242</v>
      </c>
      <c r="F732" s="76" t="s">
        <v>537</v>
      </c>
      <c r="G7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7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732" s="78">
        <v>52</v>
      </c>
      <c r="J732" s="52">
        <v>2.6666699999999999</v>
      </c>
      <c r="K732" s="60">
        <f>Tabla3[[#This Row],[PRECIOS]]-Tabla3[[#This Row],[PRECIOS]]*10%</f>
        <v>2.4000029999999999</v>
      </c>
      <c r="L732" s="101"/>
      <c r="M732" s="61"/>
      <c r="N732" s="55">
        <f>IFERROR(Tabla3[[#This Row],[PRECIOS]]-Tabla3[[#This Row],[PRECIOS]]*Tabla3[[#This Row],[% PRODUCTO]]," ")</f>
        <v>2.6666699999999999</v>
      </c>
      <c r="O732" s="61">
        <v>0.05</v>
      </c>
      <c r="P732" s="55">
        <f>IFERROR(Tabla3[[#This Row],[OCULTAR2]]-Tabla3[[#This Row],[OCULTAR2]]*Tabla3[[#This Row],[% LÍNEA]]," ")</f>
        <v>2.5333364999999999</v>
      </c>
      <c r="Q732" s="56">
        <f>IFERROR(Tabla3[[#This Row],[% PRODUCTO]]+Tabla3[[#This Row],[% LÍNEA]]," ")</f>
        <v>0.05</v>
      </c>
      <c r="R732" s="60">
        <f>Tabla3[[#This Row],[OCULTAR3]]</f>
        <v>2.5333364999999999</v>
      </c>
      <c r="S732" s="60">
        <f>Tabla3[[#This Row],[PRECIO SIN %]]-Tabla3[[#This Row],[PRECIO SIN %]]*10%</f>
        <v>2.2800028499999998</v>
      </c>
      <c r="T732" s="80">
        <f>(Tabla3[[#This Row],[PRECIO CON DESCT.]]-(Tabla3[[#This Row],[PRECIO CON DESCT.]]*$T$6))</f>
        <v>1.4364017954999999</v>
      </c>
      <c r="U732" s="96"/>
      <c r="V732" s="94">
        <f>Tabla3[[#This Row],[PRECIO %      en $]]*Tabla3[[#This Row],[PEDIDO ]]</f>
        <v>0</v>
      </c>
      <c r="W732" s="57">
        <f>Tabla3[[#This Row],[PRECIO CON DESCT.]]*Tabla3[[#This Row],[PEDIDO ]]</f>
        <v>0</v>
      </c>
      <c r="X732" s="58">
        <f>Tabla3[[#This Row],[PRECIO SIN %]]*Tabla3[[#This Row],[PEDIDO ]]</f>
        <v>0</v>
      </c>
      <c r="Y732" s="28"/>
      <c r="Z732" s="28"/>
      <c r="AA732" s="28"/>
      <c r="AB732" s="28"/>
      <c r="AC732" s="28"/>
      <c r="AD732" s="28"/>
      <c r="AE732" s="28"/>
      <c r="AF732" s="28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13"/>
      <c r="DV732" s="13"/>
      <c r="DW732" s="13"/>
      <c r="DX732" s="13"/>
      <c r="DY732" s="13"/>
      <c r="DZ732" s="13"/>
      <c r="EA732" s="13"/>
      <c r="EB732" s="13"/>
      <c r="EC732" s="13"/>
      <c r="ED732" s="13"/>
      <c r="EE732" s="13"/>
      <c r="EF732" s="13"/>
      <c r="EG732" s="13"/>
      <c r="EH732" s="13"/>
      <c r="EI732" s="13"/>
      <c r="EJ732" s="13"/>
      <c r="EK732" s="13"/>
      <c r="EL732" s="13"/>
      <c r="EM732" s="13"/>
      <c r="EN732" s="13"/>
      <c r="EO732" s="13"/>
      <c r="EP732" s="13"/>
      <c r="EQ732" s="13"/>
      <c r="ER732" s="13"/>
      <c r="ES732" s="13"/>
      <c r="ET732" s="13"/>
      <c r="EU732" s="13"/>
      <c r="EV732" s="13"/>
      <c r="EW732" s="20"/>
    </row>
    <row r="733" spans="1:153" s="3" customFormat="1" ht="33" customHeight="1" x14ac:dyDescent="0.4">
      <c r="A733" s="124">
        <v>632627843472</v>
      </c>
      <c r="B733" s="51" t="s">
        <v>148</v>
      </c>
      <c r="C733" s="51" t="s">
        <v>150</v>
      </c>
      <c r="D7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33" s="118" t="s">
        <v>1242</v>
      </c>
      <c r="F733" s="75" t="s">
        <v>537</v>
      </c>
      <c r="G7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7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733" s="77">
        <v>2</v>
      </c>
      <c r="J733" s="52">
        <v>2.27</v>
      </c>
      <c r="K733" s="53">
        <f>Tabla3[[#This Row],[PRECIOS]]-Tabla3[[#This Row],[PRECIOS]]*10%</f>
        <v>2.0430000000000001</v>
      </c>
      <c r="L733" s="101"/>
      <c r="M733" s="54"/>
      <c r="N733" s="55">
        <f>IFERROR(Tabla3[[#This Row],[PRECIOS]]-Tabla3[[#This Row],[PRECIOS]]*Tabla3[[#This Row],[% PRODUCTO]]," ")</f>
        <v>2.27</v>
      </c>
      <c r="O733" s="54">
        <v>0.05</v>
      </c>
      <c r="P733" s="55">
        <f>IFERROR(Tabla3[[#This Row],[OCULTAR2]]-Tabla3[[#This Row],[OCULTAR2]]*Tabla3[[#This Row],[% LÍNEA]]," ")</f>
        <v>2.1564999999999999</v>
      </c>
      <c r="Q733" s="56">
        <f>IFERROR(Tabla3[[#This Row],[% PRODUCTO]]+Tabla3[[#This Row],[% LÍNEA]]," ")</f>
        <v>0.05</v>
      </c>
      <c r="R733" s="53">
        <f>Tabla3[[#This Row],[OCULTAR3]]</f>
        <v>2.1564999999999999</v>
      </c>
      <c r="S733" s="53">
        <f>Tabla3[[#This Row],[PRECIO SIN %]]-Tabla3[[#This Row],[PRECIO SIN %]]*10%</f>
        <v>1.9408499999999997</v>
      </c>
      <c r="T733" s="80">
        <f>(Tabla3[[#This Row],[PRECIO CON DESCT.]]-(Tabla3[[#This Row],[PRECIO CON DESCT.]]*$T$6))</f>
        <v>1.2227354999999998</v>
      </c>
      <c r="U733" s="96"/>
      <c r="V733" s="94">
        <f>Tabla3[[#This Row],[PRECIO %      en $]]*Tabla3[[#This Row],[PEDIDO ]]</f>
        <v>0</v>
      </c>
      <c r="W733" s="57">
        <f>Tabla3[[#This Row],[PRECIO CON DESCT.]]*Tabla3[[#This Row],[PEDIDO ]]</f>
        <v>0</v>
      </c>
      <c r="X733" s="58">
        <f>Tabla3[[#This Row],[PRECIO SIN %]]*Tabla3[[#This Row],[PEDIDO ]]</f>
        <v>0</v>
      </c>
      <c r="Y733" s="28"/>
      <c r="Z733" s="28"/>
      <c r="AA733" s="28"/>
      <c r="AB733" s="28"/>
      <c r="AC733" s="28"/>
      <c r="AD733" s="28"/>
      <c r="AE733" s="28"/>
      <c r="AF733" s="28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13"/>
      <c r="DV733" s="13"/>
      <c r="DW733" s="13"/>
      <c r="DX733" s="13"/>
      <c r="DY733" s="13"/>
      <c r="DZ733" s="13"/>
      <c r="EA733" s="13"/>
      <c r="EB733" s="13"/>
      <c r="EC733" s="13"/>
      <c r="ED733" s="13"/>
      <c r="EE733" s="13"/>
      <c r="EF733" s="13"/>
      <c r="EG733" s="13"/>
      <c r="EH733" s="13"/>
      <c r="EI733" s="13"/>
      <c r="EJ733" s="13"/>
      <c r="EK733" s="13"/>
      <c r="EL733" s="13"/>
      <c r="EM733" s="13"/>
      <c r="EN733" s="13"/>
      <c r="EO733" s="13"/>
      <c r="EP733" s="13"/>
      <c r="EQ733" s="13"/>
      <c r="ER733" s="13"/>
      <c r="ES733" s="13"/>
      <c r="ET733" s="13"/>
      <c r="EU733" s="13"/>
      <c r="EV733" s="13"/>
      <c r="EW733" s="20"/>
    </row>
    <row r="734" spans="1:153" s="3" customFormat="1" ht="33" customHeight="1" x14ac:dyDescent="0.4">
      <c r="A734" s="125">
        <v>112255006192</v>
      </c>
      <c r="B734" s="59" t="s">
        <v>148</v>
      </c>
      <c r="C734" s="59" t="s">
        <v>194</v>
      </c>
      <c r="D7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34" s="119" t="s">
        <v>1243</v>
      </c>
      <c r="F734" s="76" t="s">
        <v>537</v>
      </c>
      <c r="G7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34" s="78">
        <v>12</v>
      </c>
      <c r="J734" s="52">
        <v>6.2222200000000001</v>
      </c>
      <c r="K734" s="60">
        <f>Tabla3[[#This Row],[PRECIOS]]-Tabla3[[#This Row],[PRECIOS]]*10%</f>
        <v>5.5999980000000003</v>
      </c>
      <c r="L734" s="101"/>
      <c r="M734" s="61"/>
      <c r="N734" s="55">
        <f>IFERROR(Tabla3[[#This Row],[PRECIOS]]-Tabla3[[#This Row],[PRECIOS]]*Tabla3[[#This Row],[% PRODUCTO]]," ")</f>
        <v>6.2222200000000001</v>
      </c>
      <c r="O734" s="61"/>
      <c r="P734" s="55">
        <f>IFERROR(Tabla3[[#This Row],[OCULTAR2]]-Tabla3[[#This Row],[OCULTAR2]]*Tabla3[[#This Row],[% LÍNEA]]," ")</f>
        <v>6.2222200000000001</v>
      </c>
      <c r="Q734" s="56">
        <f>IFERROR(Tabla3[[#This Row],[% PRODUCTO]]+Tabla3[[#This Row],[% LÍNEA]]," ")</f>
        <v>0</v>
      </c>
      <c r="R734" s="60">
        <f>Tabla3[[#This Row],[OCULTAR3]]</f>
        <v>6.2222200000000001</v>
      </c>
      <c r="S734" s="60">
        <f>Tabla3[[#This Row],[PRECIO SIN %]]-Tabla3[[#This Row],[PRECIO SIN %]]*10%</f>
        <v>5.5999980000000003</v>
      </c>
      <c r="T734" s="80">
        <f>(Tabla3[[#This Row],[PRECIO CON DESCT.]]-(Tabla3[[#This Row],[PRECIO CON DESCT.]]*$T$6))</f>
        <v>3.5279987400000001</v>
      </c>
      <c r="U734" s="96"/>
      <c r="V734" s="94">
        <f>Tabla3[[#This Row],[PRECIO %      en $]]*Tabla3[[#This Row],[PEDIDO ]]</f>
        <v>0</v>
      </c>
      <c r="W734" s="57">
        <f>Tabla3[[#This Row],[PRECIO CON DESCT.]]*Tabla3[[#This Row],[PEDIDO ]]</f>
        <v>0</v>
      </c>
      <c r="X734" s="58">
        <f>Tabla3[[#This Row],[PRECIO SIN %]]*Tabla3[[#This Row],[PEDIDO ]]</f>
        <v>0</v>
      </c>
      <c r="Y734" s="28"/>
      <c r="Z734" s="28"/>
      <c r="AA734" s="28"/>
      <c r="AB734" s="28"/>
      <c r="AC734" s="28"/>
      <c r="AD734" s="28"/>
      <c r="AE734" s="28"/>
      <c r="AF734" s="28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13"/>
      <c r="DV734" s="13"/>
      <c r="DW734" s="13"/>
      <c r="DX734" s="13"/>
      <c r="DY734" s="13"/>
      <c r="DZ734" s="13"/>
      <c r="EA734" s="13"/>
      <c r="EB734" s="13"/>
      <c r="EC734" s="13"/>
      <c r="ED734" s="13"/>
      <c r="EE734" s="13"/>
      <c r="EF734" s="13"/>
      <c r="EG734" s="13"/>
      <c r="EH734" s="13"/>
      <c r="EI734" s="13"/>
      <c r="EJ734" s="13"/>
      <c r="EK734" s="13"/>
      <c r="EL734" s="13"/>
      <c r="EM734" s="13"/>
      <c r="EN734" s="13"/>
      <c r="EO734" s="13"/>
      <c r="EP734" s="13"/>
      <c r="EQ734" s="13"/>
      <c r="ER734" s="13"/>
      <c r="ES734" s="13"/>
      <c r="ET734" s="13"/>
      <c r="EU734" s="13"/>
      <c r="EV734" s="13"/>
      <c r="EW734" s="20"/>
    </row>
    <row r="735" spans="1:153" s="3" customFormat="1" ht="33" customHeight="1" x14ac:dyDescent="0.4">
      <c r="A735" s="124">
        <v>8904278593672</v>
      </c>
      <c r="B735" s="51" t="s">
        <v>148</v>
      </c>
      <c r="C735" s="51" t="s">
        <v>120</v>
      </c>
      <c r="D7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35" s="118" t="s">
        <v>1244</v>
      </c>
      <c r="F735" s="75" t="s">
        <v>537</v>
      </c>
      <c r="G7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35" s="77">
        <v>91</v>
      </c>
      <c r="J735" s="52">
        <v>2.7777799999999999</v>
      </c>
      <c r="K735" s="53">
        <f>Tabla3[[#This Row],[PRECIOS]]-Tabla3[[#This Row],[PRECIOS]]*10%</f>
        <v>2.5000019999999998</v>
      </c>
      <c r="L735" s="101"/>
      <c r="M735" s="54"/>
      <c r="N735" s="55">
        <f>IFERROR(Tabla3[[#This Row],[PRECIOS]]-Tabla3[[#This Row],[PRECIOS]]*Tabla3[[#This Row],[% PRODUCTO]]," ")</f>
        <v>2.7777799999999999</v>
      </c>
      <c r="O735" s="54"/>
      <c r="P735" s="55">
        <f>IFERROR(Tabla3[[#This Row],[OCULTAR2]]-Tabla3[[#This Row],[OCULTAR2]]*Tabla3[[#This Row],[% LÍNEA]]," ")</f>
        <v>2.7777799999999999</v>
      </c>
      <c r="Q735" s="56">
        <f>IFERROR(Tabla3[[#This Row],[% PRODUCTO]]+Tabla3[[#This Row],[% LÍNEA]]," ")</f>
        <v>0</v>
      </c>
      <c r="R735" s="53">
        <f>Tabla3[[#This Row],[OCULTAR3]]</f>
        <v>2.7777799999999999</v>
      </c>
      <c r="S735" s="53">
        <f>Tabla3[[#This Row],[PRECIO SIN %]]-Tabla3[[#This Row],[PRECIO SIN %]]*10%</f>
        <v>2.5000019999999998</v>
      </c>
      <c r="T735" s="80">
        <f>(Tabla3[[#This Row],[PRECIO CON DESCT.]]-(Tabla3[[#This Row],[PRECIO CON DESCT.]]*$T$6))</f>
        <v>1.5750012600000001</v>
      </c>
      <c r="U735" s="96"/>
      <c r="V735" s="94">
        <f>Tabla3[[#This Row],[PRECIO %      en $]]*Tabla3[[#This Row],[PEDIDO ]]</f>
        <v>0</v>
      </c>
      <c r="W735" s="57">
        <f>Tabla3[[#This Row],[PRECIO CON DESCT.]]*Tabla3[[#This Row],[PEDIDO ]]</f>
        <v>0</v>
      </c>
      <c r="X735" s="58">
        <f>Tabla3[[#This Row],[PRECIO SIN %]]*Tabla3[[#This Row],[PEDIDO ]]</f>
        <v>0</v>
      </c>
      <c r="Y735" s="28"/>
      <c r="Z735" s="28"/>
      <c r="AA735" s="28"/>
      <c r="AB735" s="28"/>
      <c r="AC735" s="28"/>
      <c r="AD735" s="28"/>
      <c r="AE735" s="28"/>
      <c r="AF735" s="28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13"/>
      <c r="DV735" s="13"/>
      <c r="DW735" s="13"/>
      <c r="DX735" s="13"/>
      <c r="DY735" s="13"/>
      <c r="DZ735" s="13"/>
      <c r="EA735" s="13"/>
      <c r="EB735" s="13"/>
      <c r="EC735" s="13"/>
      <c r="ED735" s="13"/>
      <c r="EE735" s="13"/>
      <c r="EF735" s="13"/>
      <c r="EG735" s="13"/>
      <c r="EH735" s="13"/>
      <c r="EI735" s="13"/>
      <c r="EJ735" s="13"/>
      <c r="EK735" s="13"/>
      <c r="EL735" s="13"/>
      <c r="EM735" s="13"/>
      <c r="EN735" s="13"/>
      <c r="EO735" s="13"/>
      <c r="EP735" s="13"/>
      <c r="EQ735" s="13"/>
      <c r="ER735" s="13"/>
      <c r="ES735" s="13"/>
      <c r="ET735" s="13"/>
      <c r="EU735" s="13"/>
      <c r="EV735" s="13"/>
      <c r="EW735" s="20"/>
    </row>
    <row r="736" spans="1:153" s="3" customFormat="1" ht="33" customHeight="1" x14ac:dyDescent="0.4">
      <c r="A736" s="125">
        <v>7591955000045</v>
      </c>
      <c r="B736" s="59" t="s">
        <v>148</v>
      </c>
      <c r="C736" s="59" t="s">
        <v>83</v>
      </c>
      <c r="D7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36" s="119" t="s">
        <v>1245</v>
      </c>
      <c r="F736" s="76" t="s">
        <v>537</v>
      </c>
      <c r="G7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36" s="78">
        <v>146</v>
      </c>
      <c r="J736" s="52">
        <v>11.77778</v>
      </c>
      <c r="K736" s="60">
        <f>Tabla3[[#This Row],[PRECIOS]]-Tabla3[[#This Row],[PRECIOS]]*10%</f>
        <v>10.600002</v>
      </c>
      <c r="L736" s="101"/>
      <c r="M736" s="61"/>
      <c r="N736" s="55">
        <f>IFERROR(Tabla3[[#This Row],[PRECIOS]]-Tabla3[[#This Row],[PRECIOS]]*Tabla3[[#This Row],[% PRODUCTO]]," ")</f>
        <v>11.77778</v>
      </c>
      <c r="O736" s="61"/>
      <c r="P736" s="55">
        <f>IFERROR(Tabla3[[#This Row],[OCULTAR2]]-Tabla3[[#This Row],[OCULTAR2]]*Tabla3[[#This Row],[% LÍNEA]]," ")</f>
        <v>11.77778</v>
      </c>
      <c r="Q736" s="56">
        <f>IFERROR(Tabla3[[#This Row],[% PRODUCTO]]+Tabla3[[#This Row],[% LÍNEA]]," ")</f>
        <v>0</v>
      </c>
      <c r="R736" s="60">
        <f>Tabla3[[#This Row],[OCULTAR3]]</f>
        <v>11.77778</v>
      </c>
      <c r="S736" s="60">
        <f>Tabla3[[#This Row],[PRECIO SIN %]]-Tabla3[[#This Row],[PRECIO SIN %]]*10%</f>
        <v>10.600002</v>
      </c>
      <c r="T736" s="80">
        <f>(Tabla3[[#This Row],[PRECIO CON DESCT.]]-(Tabla3[[#This Row],[PRECIO CON DESCT.]]*$T$6))</f>
        <v>6.6780012600000003</v>
      </c>
      <c r="U736" s="96"/>
      <c r="V736" s="94">
        <f>Tabla3[[#This Row],[PRECIO %      en $]]*Tabla3[[#This Row],[PEDIDO ]]</f>
        <v>0</v>
      </c>
      <c r="W736" s="57">
        <f>Tabla3[[#This Row],[PRECIO CON DESCT.]]*Tabla3[[#This Row],[PEDIDO ]]</f>
        <v>0</v>
      </c>
      <c r="X736" s="58">
        <f>Tabla3[[#This Row],[PRECIO SIN %]]*Tabla3[[#This Row],[PEDIDO ]]</f>
        <v>0</v>
      </c>
      <c r="Y736" s="28"/>
      <c r="Z736" s="28"/>
      <c r="AA736" s="28"/>
      <c r="AB736" s="28"/>
      <c r="AC736" s="28"/>
      <c r="AD736" s="28"/>
      <c r="AE736" s="28"/>
      <c r="AF736" s="28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13"/>
      <c r="DV736" s="13"/>
      <c r="DW736" s="13"/>
      <c r="DX736" s="13"/>
      <c r="DY736" s="13"/>
      <c r="DZ736" s="13"/>
      <c r="EA736" s="13"/>
      <c r="EB736" s="13"/>
      <c r="EC736" s="13"/>
      <c r="ED736" s="13"/>
      <c r="EE736" s="13"/>
      <c r="EF736" s="13"/>
      <c r="EG736" s="13"/>
      <c r="EH736" s="13"/>
      <c r="EI736" s="13"/>
      <c r="EJ736" s="13"/>
      <c r="EK736" s="13"/>
      <c r="EL736" s="13"/>
      <c r="EM736" s="13"/>
      <c r="EN736" s="13"/>
      <c r="EO736" s="13"/>
      <c r="EP736" s="13"/>
      <c r="EQ736" s="13"/>
      <c r="ER736" s="13"/>
      <c r="ES736" s="13"/>
      <c r="ET736" s="13"/>
      <c r="EU736" s="13"/>
      <c r="EV736" s="13"/>
      <c r="EW736" s="20"/>
    </row>
    <row r="737" spans="1:153" s="3" customFormat="1" ht="33" customHeight="1" x14ac:dyDescent="0.4">
      <c r="A737" s="124">
        <v>7591955000052</v>
      </c>
      <c r="B737" s="51" t="s">
        <v>148</v>
      </c>
      <c r="C737" s="51" t="s">
        <v>83</v>
      </c>
      <c r="D7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37" s="118" t="s">
        <v>1246</v>
      </c>
      <c r="F737" s="75" t="s">
        <v>537</v>
      </c>
      <c r="G7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37" s="77">
        <v>41</v>
      </c>
      <c r="J737" s="52">
        <v>22.61111</v>
      </c>
      <c r="K737" s="53">
        <f>Tabla3[[#This Row],[PRECIOS]]-Tabla3[[#This Row],[PRECIOS]]*10%</f>
        <v>20.349999</v>
      </c>
      <c r="L737" s="101"/>
      <c r="M737" s="54"/>
      <c r="N737" s="55">
        <f>IFERROR(Tabla3[[#This Row],[PRECIOS]]-Tabla3[[#This Row],[PRECIOS]]*Tabla3[[#This Row],[% PRODUCTO]]," ")</f>
        <v>22.61111</v>
      </c>
      <c r="O737" s="54"/>
      <c r="P737" s="55">
        <f>IFERROR(Tabla3[[#This Row],[OCULTAR2]]-Tabla3[[#This Row],[OCULTAR2]]*Tabla3[[#This Row],[% LÍNEA]]," ")</f>
        <v>22.61111</v>
      </c>
      <c r="Q737" s="56">
        <f>IFERROR(Tabla3[[#This Row],[% PRODUCTO]]+Tabla3[[#This Row],[% LÍNEA]]," ")</f>
        <v>0</v>
      </c>
      <c r="R737" s="53">
        <f>Tabla3[[#This Row],[OCULTAR3]]</f>
        <v>22.61111</v>
      </c>
      <c r="S737" s="53">
        <f>Tabla3[[#This Row],[PRECIO SIN %]]-Tabla3[[#This Row],[PRECIO SIN %]]*10%</f>
        <v>20.349999</v>
      </c>
      <c r="T737" s="80">
        <f>(Tabla3[[#This Row],[PRECIO CON DESCT.]]-(Tabla3[[#This Row],[PRECIO CON DESCT.]]*$T$6))</f>
        <v>12.82049937</v>
      </c>
      <c r="U737" s="96"/>
      <c r="V737" s="94">
        <f>Tabla3[[#This Row],[PRECIO %      en $]]*Tabla3[[#This Row],[PEDIDO ]]</f>
        <v>0</v>
      </c>
      <c r="W737" s="57">
        <f>Tabla3[[#This Row],[PRECIO CON DESCT.]]*Tabla3[[#This Row],[PEDIDO ]]</f>
        <v>0</v>
      </c>
      <c r="X737" s="58">
        <f>Tabla3[[#This Row],[PRECIO SIN %]]*Tabla3[[#This Row],[PEDIDO ]]</f>
        <v>0</v>
      </c>
      <c r="Y737" s="28"/>
      <c r="Z737" s="28"/>
      <c r="AA737" s="28"/>
      <c r="AB737" s="28"/>
      <c r="AC737" s="28"/>
      <c r="AD737" s="28"/>
      <c r="AE737" s="28"/>
      <c r="AF737" s="28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13"/>
      <c r="DV737" s="13"/>
      <c r="DW737" s="13"/>
      <c r="DX737" s="13"/>
      <c r="DY737" s="13"/>
      <c r="DZ737" s="13"/>
      <c r="EA737" s="13"/>
      <c r="EB737" s="13"/>
      <c r="EC737" s="13"/>
      <c r="ED737" s="13"/>
      <c r="EE737" s="13"/>
      <c r="EF737" s="13"/>
      <c r="EG737" s="13"/>
      <c r="EH737" s="13"/>
      <c r="EI737" s="13"/>
      <c r="EJ737" s="13"/>
      <c r="EK737" s="13"/>
      <c r="EL737" s="13"/>
      <c r="EM737" s="13"/>
      <c r="EN737" s="13"/>
      <c r="EO737" s="13"/>
      <c r="EP737" s="13"/>
      <c r="EQ737" s="13"/>
      <c r="ER737" s="13"/>
      <c r="ES737" s="13"/>
      <c r="ET737" s="13"/>
      <c r="EU737" s="13"/>
      <c r="EV737" s="13"/>
      <c r="EW737" s="20"/>
    </row>
    <row r="738" spans="1:153" s="3" customFormat="1" ht="33" customHeight="1" x14ac:dyDescent="0.4">
      <c r="A738" s="125">
        <v>7592090000495</v>
      </c>
      <c r="B738" s="59" t="s">
        <v>148</v>
      </c>
      <c r="C738" s="59" t="s">
        <v>184</v>
      </c>
      <c r="D7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38" s="119" t="s">
        <v>1247</v>
      </c>
      <c r="F738" s="76" t="s">
        <v>526</v>
      </c>
      <c r="G7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38" s="78">
        <v>12</v>
      </c>
      <c r="J738" s="52">
        <v>12.44444</v>
      </c>
      <c r="K738" s="60">
        <f>Tabla3[[#This Row],[PRECIOS]]-Tabla3[[#This Row],[PRECIOS]]*10%</f>
        <v>11.199996000000001</v>
      </c>
      <c r="L738" s="101"/>
      <c r="M738" s="61"/>
      <c r="N738" s="55">
        <f>IFERROR(Tabla3[[#This Row],[PRECIOS]]-Tabla3[[#This Row],[PRECIOS]]*Tabla3[[#This Row],[% PRODUCTO]]," ")</f>
        <v>12.44444</v>
      </c>
      <c r="O738" s="61"/>
      <c r="P738" s="55">
        <f>IFERROR(Tabla3[[#This Row],[OCULTAR2]]-Tabla3[[#This Row],[OCULTAR2]]*Tabla3[[#This Row],[% LÍNEA]]," ")</f>
        <v>12.44444</v>
      </c>
      <c r="Q738" s="56">
        <f>IFERROR(Tabla3[[#This Row],[% PRODUCTO]]+Tabla3[[#This Row],[% LÍNEA]]," ")</f>
        <v>0</v>
      </c>
      <c r="R738" s="60">
        <f>Tabla3[[#This Row],[OCULTAR3]]</f>
        <v>12.44444</v>
      </c>
      <c r="S738" s="60">
        <f>Tabla3[[#This Row],[PRECIO SIN %]]-Tabla3[[#This Row],[PRECIO SIN %]]*10%</f>
        <v>11.199996000000001</v>
      </c>
      <c r="T738" s="80">
        <f>(Tabla3[[#This Row],[PRECIO CON DESCT.]]-(Tabla3[[#This Row],[PRECIO CON DESCT.]]*$T$6))</f>
        <v>7.0559974800000003</v>
      </c>
      <c r="U738" s="96"/>
      <c r="V738" s="94">
        <f>Tabla3[[#This Row],[PRECIO %      en $]]*Tabla3[[#This Row],[PEDIDO ]]</f>
        <v>0</v>
      </c>
      <c r="W738" s="57">
        <f>Tabla3[[#This Row],[PRECIO CON DESCT.]]*Tabla3[[#This Row],[PEDIDO ]]</f>
        <v>0</v>
      </c>
      <c r="X738" s="58">
        <f>Tabla3[[#This Row],[PRECIO SIN %]]*Tabla3[[#This Row],[PEDIDO ]]</f>
        <v>0</v>
      </c>
      <c r="Y738" s="28"/>
      <c r="Z738" s="28"/>
      <c r="AA738" s="28"/>
      <c r="AB738" s="28"/>
      <c r="AC738" s="28"/>
      <c r="AD738" s="28"/>
      <c r="AE738" s="28"/>
      <c r="AF738" s="28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13"/>
      <c r="DV738" s="13"/>
      <c r="DW738" s="13"/>
      <c r="DX738" s="13"/>
      <c r="DY738" s="13"/>
      <c r="DZ738" s="13"/>
      <c r="EA738" s="13"/>
      <c r="EB738" s="13"/>
      <c r="EC738" s="13"/>
      <c r="ED738" s="13"/>
      <c r="EE738" s="13"/>
      <c r="EF738" s="13"/>
      <c r="EG738" s="13"/>
      <c r="EH738" s="13"/>
      <c r="EI738" s="13"/>
      <c r="EJ738" s="13"/>
      <c r="EK738" s="13"/>
      <c r="EL738" s="13"/>
      <c r="EM738" s="13"/>
      <c r="EN738" s="13"/>
      <c r="EO738" s="13"/>
      <c r="EP738" s="13"/>
      <c r="EQ738" s="13"/>
      <c r="ER738" s="13"/>
      <c r="ES738" s="13"/>
      <c r="ET738" s="13"/>
      <c r="EU738" s="13"/>
      <c r="EV738" s="13"/>
      <c r="EW738" s="20"/>
    </row>
    <row r="739" spans="1:153" s="3" customFormat="1" ht="33" customHeight="1" x14ac:dyDescent="0.4">
      <c r="A739" s="124">
        <v>7591309003692</v>
      </c>
      <c r="B739" s="51" t="s">
        <v>148</v>
      </c>
      <c r="C739" s="51" t="s">
        <v>201</v>
      </c>
      <c r="D7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39" s="118" t="s">
        <v>1248</v>
      </c>
      <c r="F739" s="75" t="s">
        <v>526</v>
      </c>
      <c r="G7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7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739" s="77">
        <v>243</v>
      </c>
      <c r="J739" s="52">
        <v>5.4333299999999998</v>
      </c>
      <c r="K739" s="53">
        <f>Tabla3[[#This Row],[PRECIOS]]-Tabla3[[#This Row],[PRECIOS]]*10%</f>
        <v>4.8899970000000001</v>
      </c>
      <c r="L739" s="101"/>
      <c r="M739" s="54"/>
      <c r="N739" s="55">
        <f>IFERROR(Tabla3[[#This Row],[PRECIOS]]-Tabla3[[#This Row],[PRECIOS]]*Tabla3[[#This Row],[% PRODUCTO]]," ")</f>
        <v>5.4333299999999998</v>
      </c>
      <c r="O739" s="54">
        <v>0.15</v>
      </c>
      <c r="P739" s="55">
        <f>IFERROR(Tabla3[[#This Row],[OCULTAR2]]-Tabla3[[#This Row],[OCULTAR2]]*Tabla3[[#This Row],[% LÍNEA]]," ")</f>
        <v>4.6183304999999999</v>
      </c>
      <c r="Q739" s="56">
        <f>IFERROR(Tabla3[[#This Row],[% PRODUCTO]]+Tabla3[[#This Row],[% LÍNEA]]," ")</f>
        <v>0.15</v>
      </c>
      <c r="R739" s="53">
        <f>Tabla3[[#This Row],[OCULTAR3]]</f>
        <v>4.6183304999999999</v>
      </c>
      <c r="S739" s="53">
        <f>Tabla3[[#This Row],[PRECIO SIN %]]-Tabla3[[#This Row],[PRECIO SIN %]]*10%</f>
        <v>4.1564974499999998</v>
      </c>
      <c r="T739" s="80">
        <f>(Tabla3[[#This Row],[PRECIO CON DESCT.]]-(Tabla3[[#This Row],[PRECIO CON DESCT.]]*$T$6))</f>
        <v>2.6185933934999999</v>
      </c>
      <c r="U739" s="96"/>
      <c r="V739" s="94">
        <f>Tabla3[[#This Row],[PRECIO %      en $]]*Tabla3[[#This Row],[PEDIDO ]]</f>
        <v>0</v>
      </c>
      <c r="W739" s="57">
        <f>Tabla3[[#This Row],[PRECIO CON DESCT.]]*Tabla3[[#This Row],[PEDIDO ]]</f>
        <v>0</v>
      </c>
      <c r="X739" s="58">
        <f>Tabla3[[#This Row],[PRECIO SIN %]]*Tabla3[[#This Row],[PEDIDO ]]</f>
        <v>0</v>
      </c>
      <c r="Y739" s="28"/>
      <c r="Z739" s="28"/>
      <c r="AA739" s="28"/>
      <c r="AB739" s="28"/>
      <c r="AC739" s="28"/>
      <c r="AD739" s="28"/>
      <c r="AE739" s="28"/>
      <c r="AF739" s="28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13"/>
      <c r="DL739" s="13"/>
      <c r="DM739" s="13"/>
      <c r="DN739" s="13"/>
      <c r="DO739" s="13"/>
      <c r="DP739" s="13"/>
      <c r="DQ739" s="13"/>
      <c r="DR739" s="13"/>
      <c r="DS739" s="13"/>
      <c r="DT739" s="13"/>
      <c r="DU739" s="13"/>
      <c r="DV739" s="13"/>
      <c r="DW739" s="13"/>
      <c r="DX739" s="13"/>
      <c r="DY739" s="13"/>
      <c r="DZ739" s="13"/>
      <c r="EA739" s="13"/>
      <c r="EB739" s="13"/>
      <c r="EC739" s="13"/>
      <c r="ED739" s="13"/>
      <c r="EE739" s="13"/>
      <c r="EF739" s="13"/>
      <c r="EG739" s="13"/>
      <c r="EH739" s="13"/>
      <c r="EI739" s="13"/>
      <c r="EJ739" s="13"/>
      <c r="EK739" s="13"/>
      <c r="EL739" s="13"/>
      <c r="EM739" s="13"/>
      <c r="EN739" s="13"/>
      <c r="EO739" s="13"/>
      <c r="EP739" s="13"/>
      <c r="EQ739" s="13"/>
      <c r="ER739" s="13"/>
      <c r="ES739" s="13"/>
      <c r="ET739" s="13"/>
      <c r="EU739" s="13"/>
      <c r="EV739" s="13"/>
      <c r="EW739" s="20"/>
    </row>
    <row r="740" spans="1:153" s="3" customFormat="1" ht="33" customHeight="1" x14ac:dyDescent="0.4">
      <c r="A740" s="125">
        <v>7597072001255</v>
      </c>
      <c r="B740" s="59" t="s">
        <v>148</v>
      </c>
      <c r="C740" s="59" t="s">
        <v>153</v>
      </c>
      <c r="D7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40" s="119" t="s">
        <v>1249</v>
      </c>
      <c r="F740" s="76" t="s">
        <v>537</v>
      </c>
      <c r="G7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40" s="78">
        <v>12</v>
      </c>
      <c r="J740" s="52">
        <v>12.44444</v>
      </c>
      <c r="K740" s="60">
        <f>Tabla3[[#This Row],[PRECIOS]]-Tabla3[[#This Row],[PRECIOS]]*10%</f>
        <v>11.199996000000001</v>
      </c>
      <c r="L740" s="101"/>
      <c r="M740" s="61"/>
      <c r="N740" s="55">
        <f>IFERROR(Tabla3[[#This Row],[PRECIOS]]-Tabla3[[#This Row],[PRECIOS]]*Tabla3[[#This Row],[% PRODUCTO]]," ")</f>
        <v>12.44444</v>
      </c>
      <c r="O740" s="61"/>
      <c r="P740" s="55">
        <f>IFERROR(Tabla3[[#This Row],[OCULTAR2]]-Tabla3[[#This Row],[OCULTAR2]]*Tabla3[[#This Row],[% LÍNEA]]," ")</f>
        <v>12.44444</v>
      </c>
      <c r="Q740" s="56">
        <f>IFERROR(Tabla3[[#This Row],[% PRODUCTO]]+Tabla3[[#This Row],[% LÍNEA]]," ")</f>
        <v>0</v>
      </c>
      <c r="R740" s="60">
        <f>Tabla3[[#This Row],[OCULTAR3]]</f>
        <v>12.44444</v>
      </c>
      <c r="S740" s="60">
        <f>Tabla3[[#This Row],[PRECIO SIN %]]-Tabla3[[#This Row],[PRECIO SIN %]]*10%</f>
        <v>11.199996000000001</v>
      </c>
      <c r="T740" s="80">
        <f>(Tabla3[[#This Row],[PRECIO CON DESCT.]]-(Tabla3[[#This Row],[PRECIO CON DESCT.]]*$T$6))</f>
        <v>7.0559974800000003</v>
      </c>
      <c r="U740" s="96"/>
      <c r="V740" s="94">
        <f>Tabla3[[#This Row],[PRECIO %      en $]]*Tabla3[[#This Row],[PEDIDO ]]</f>
        <v>0</v>
      </c>
      <c r="W740" s="57">
        <f>Tabla3[[#This Row],[PRECIO CON DESCT.]]*Tabla3[[#This Row],[PEDIDO ]]</f>
        <v>0</v>
      </c>
      <c r="X740" s="58">
        <f>Tabla3[[#This Row],[PRECIO SIN %]]*Tabla3[[#This Row],[PEDIDO ]]</f>
        <v>0</v>
      </c>
      <c r="Y740" s="28"/>
      <c r="Z740" s="28"/>
      <c r="AA740" s="28"/>
      <c r="AB740" s="28"/>
      <c r="AC740" s="28"/>
      <c r="AD740" s="28"/>
      <c r="AE740" s="28"/>
      <c r="AF740" s="28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13"/>
      <c r="CX740" s="13"/>
      <c r="CY740" s="13"/>
      <c r="CZ740" s="13"/>
      <c r="DA740" s="13"/>
      <c r="DB740" s="13"/>
      <c r="DC740" s="13"/>
      <c r="DD740" s="13"/>
      <c r="DE740" s="13"/>
      <c r="DF740" s="13"/>
      <c r="DG740" s="13"/>
      <c r="DH740" s="13"/>
      <c r="DI740" s="13"/>
      <c r="DJ740" s="13"/>
      <c r="DK740" s="13"/>
      <c r="DL740" s="13"/>
      <c r="DM740" s="13"/>
      <c r="DN740" s="13"/>
      <c r="DO740" s="13"/>
      <c r="DP740" s="13"/>
      <c r="DQ740" s="13"/>
      <c r="DR740" s="13"/>
      <c r="DS740" s="13"/>
      <c r="DT740" s="13"/>
      <c r="DU740" s="13"/>
      <c r="DV740" s="13"/>
      <c r="DW740" s="13"/>
      <c r="DX740" s="13"/>
      <c r="DY740" s="13"/>
      <c r="DZ740" s="13"/>
      <c r="EA740" s="13"/>
      <c r="EB740" s="13"/>
      <c r="EC740" s="13"/>
      <c r="ED740" s="13"/>
      <c r="EE740" s="13"/>
      <c r="EF740" s="13"/>
      <c r="EG740" s="13"/>
      <c r="EH740" s="13"/>
      <c r="EI740" s="13"/>
      <c r="EJ740" s="13"/>
      <c r="EK740" s="13"/>
      <c r="EL740" s="13"/>
      <c r="EM740" s="13"/>
      <c r="EN740" s="13"/>
      <c r="EO740" s="13"/>
      <c r="EP740" s="13"/>
      <c r="EQ740" s="13"/>
      <c r="ER740" s="13"/>
      <c r="ES740" s="13"/>
      <c r="ET740" s="13"/>
      <c r="EU740" s="13"/>
      <c r="EV740" s="13"/>
      <c r="EW740" s="20"/>
    </row>
    <row r="741" spans="1:153" s="3" customFormat="1" ht="33" customHeight="1" x14ac:dyDescent="0.4">
      <c r="A741" s="124">
        <v>7591062011828</v>
      </c>
      <c r="B741" s="51" t="s">
        <v>202</v>
      </c>
      <c r="C741" s="51" t="s">
        <v>189</v>
      </c>
      <c r="D7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41" s="118" t="s">
        <v>1250</v>
      </c>
      <c r="F741" s="75" t="s">
        <v>537</v>
      </c>
      <c r="G7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41" s="77">
        <v>40</v>
      </c>
      <c r="J741" s="52">
        <v>3.3333300000000001</v>
      </c>
      <c r="K741" s="53">
        <f>Tabla3[[#This Row],[PRECIOS]]-Tabla3[[#This Row],[PRECIOS]]*10%</f>
        <v>2.999997</v>
      </c>
      <c r="L741" s="101"/>
      <c r="M741" s="54"/>
      <c r="N741" s="55">
        <f>IFERROR(Tabla3[[#This Row],[PRECIOS]]-Tabla3[[#This Row],[PRECIOS]]*Tabla3[[#This Row],[% PRODUCTO]]," ")</f>
        <v>3.3333300000000001</v>
      </c>
      <c r="O741" s="54"/>
      <c r="P741" s="55">
        <f>IFERROR(Tabla3[[#This Row],[OCULTAR2]]-Tabla3[[#This Row],[OCULTAR2]]*Tabla3[[#This Row],[% LÍNEA]]," ")</f>
        <v>3.3333300000000001</v>
      </c>
      <c r="Q741" s="56">
        <f>IFERROR(Tabla3[[#This Row],[% PRODUCTO]]+Tabla3[[#This Row],[% LÍNEA]]," ")</f>
        <v>0</v>
      </c>
      <c r="R741" s="53">
        <f>Tabla3[[#This Row],[OCULTAR3]]</f>
        <v>3.3333300000000001</v>
      </c>
      <c r="S741" s="53">
        <f>Tabla3[[#This Row],[PRECIO SIN %]]-Tabla3[[#This Row],[PRECIO SIN %]]*10%</f>
        <v>2.999997</v>
      </c>
      <c r="T741" s="80">
        <f>(Tabla3[[#This Row],[PRECIO CON DESCT.]]-(Tabla3[[#This Row],[PRECIO CON DESCT.]]*$T$6))</f>
        <v>1.8899981100000001</v>
      </c>
      <c r="U741" s="96"/>
      <c r="V741" s="94">
        <f>Tabla3[[#This Row],[PRECIO %      en $]]*Tabla3[[#This Row],[PEDIDO ]]</f>
        <v>0</v>
      </c>
      <c r="W741" s="57">
        <f>Tabla3[[#This Row],[PRECIO CON DESCT.]]*Tabla3[[#This Row],[PEDIDO ]]</f>
        <v>0</v>
      </c>
      <c r="X741" s="58">
        <f>Tabla3[[#This Row],[PRECIO SIN %]]*Tabla3[[#This Row],[PEDIDO ]]</f>
        <v>0</v>
      </c>
      <c r="Y741" s="28"/>
      <c r="Z741" s="28"/>
      <c r="AA741" s="28"/>
      <c r="AB741" s="28"/>
      <c r="AC741" s="28"/>
      <c r="AD741" s="28"/>
      <c r="AE741" s="28"/>
      <c r="AF741" s="28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  <c r="CB741" s="13"/>
      <c r="CC741" s="13"/>
      <c r="CD741" s="13"/>
      <c r="CE741" s="13"/>
      <c r="CF741" s="13"/>
      <c r="CG741" s="13"/>
      <c r="CH741" s="13"/>
      <c r="CI741" s="13"/>
      <c r="CJ741" s="13"/>
      <c r="CK741" s="13"/>
      <c r="CL741" s="13"/>
      <c r="CM741" s="13"/>
      <c r="CN741" s="13"/>
      <c r="CO741" s="13"/>
      <c r="CP741" s="13"/>
      <c r="CQ741" s="13"/>
      <c r="CR741" s="13"/>
      <c r="CS741" s="13"/>
      <c r="CT741" s="13"/>
      <c r="CU741" s="13"/>
      <c r="CV741" s="13"/>
      <c r="CW741" s="13"/>
      <c r="CX741" s="13"/>
      <c r="CY741" s="13"/>
      <c r="CZ741" s="13"/>
      <c r="DA741" s="13"/>
      <c r="DB741" s="13"/>
      <c r="DC741" s="13"/>
      <c r="DD741" s="13"/>
      <c r="DE741" s="13"/>
      <c r="DF741" s="13"/>
      <c r="DG741" s="13"/>
      <c r="DH741" s="13"/>
      <c r="DI741" s="13"/>
      <c r="DJ741" s="13"/>
      <c r="DK741" s="13"/>
      <c r="DL741" s="13"/>
      <c r="DM741" s="13"/>
      <c r="DN741" s="13"/>
      <c r="DO741" s="13"/>
      <c r="DP741" s="13"/>
      <c r="DQ741" s="13"/>
      <c r="DR741" s="13"/>
      <c r="DS741" s="13"/>
      <c r="DT741" s="13"/>
      <c r="DU741" s="13"/>
      <c r="DV741" s="13"/>
      <c r="DW741" s="13"/>
      <c r="DX741" s="13"/>
      <c r="DY741" s="13"/>
      <c r="DZ741" s="13"/>
      <c r="EA741" s="13"/>
      <c r="EB741" s="13"/>
      <c r="EC741" s="13"/>
      <c r="ED741" s="13"/>
      <c r="EE741" s="13"/>
      <c r="EF741" s="13"/>
      <c r="EG741" s="13"/>
      <c r="EH741" s="13"/>
      <c r="EI741" s="13"/>
      <c r="EJ741" s="13"/>
      <c r="EK741" s="13"/>
      <c r="EL741" s="13"/>
      <c r="EM741" s="13"/>
      <c r="EN741" s="13"/>
      <c r="EO741" s="13"/>
      <c r="EP741" s="13"/>
      <c r="EQ741" s="13"/>
      <c r="ER741" s="13"/>
      <c r="ES741" s="13"/>
      <c r="ET741" s="13"/>
      <c r="EU741" s="13"/>
      <c r="EV741" s="13"/>
      <c r="EW741" s="20"/>
    </row>
    <row r="742" spans="1:153" s="3" customFormat="1" ht="33" customHeight="1" x14ac:dyDescent="0.4">
      <c r="A742" s="125">
        <v>7591818716700</v>
      </c>
      <c r="B742" s="59" t="s">
        <v>202</v>
      </c>
      <c r="C742" s="59" t="s">
        <v>105</v>
      </c>
      <c r="D7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742" s="119" t="s">
        <v>1251</v>
      </c>
      <c r="F742" s="76" t="s">
        <v>537</v>
      </c>
      <c r="G7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42" s="78">
        <v>249</v>
      </c>
      <c r="J742" s="52">
        <v>4.3333300000000001</v>
      </c>
      <c r="K742" s="60">
        <f>Tabla3[[#This Row],[PRECIOS]]-Tabla3[[#This Row],[PRECIOS]]*10%</f>
        <v>3.8999969999999999</v>
      </c>
      <c r="L742" s="101"/>
      <c r="M742" s="61"/>
      <c r="N742" s="55">
        <f>IFERROR(Tabla3[[#This Row],[PRECIOS]]-Tabla3[[#This Row],[PRECIOS]]*Tabla3[[#This Row],[% PRODUCTO]]," ")</f>
        <v>4.3333300000000001</v>
      </c>
      <c r="O742" s="61"/>
      <c r="P742" s="55">
        <f>IFERROR(Tabla3[[#This Row],[OCULTAR2]]-Tabla3[[#This Row],[OCULTAR2]]*Tabla3[[#This Row],[% LÍNEA]]," ")</f>
        <v>4.3333300000000001</v>
      </c>
      <c r="Q742" s="56">
        <f>IFERROR(Tabla3[[#This Row],[% PRODUCTO]]+Tabla3[[#This Row],[% LÍNEA]]," ")</f>
        <v>0</v>
      </c>
      <c r="R742" s="60">
        <f>Tabla3[[#This Row],[OCULTAR3]]</f>
        <v>4.3333300000000001</v>
      </c>
      <c r="S742" s="60">
        <f>Tabla3[[#This Row],[PRECIO SIN %]]-Tabla3[[#This Row],[PRECIO SIN %]]*10%</f>
        <v>3.8999969999999999</v>
      </c>
      <c r="T742" s="80">
        <f>(Tabla3[[#This Row],[PRECIO CON DESCT.]]-(Tabla3[[#This Row],[PRECIO CON DESCT.]]*$T$6))</f>
        <v>2.4569981099999998</v>
      </c>
      <c r="U742" s="96"/>
      <c r="V742" s="94">
        <f>Tabla3[[#This Row],[PRECIO %      en $]]*Tabla3[[#This Row],[PEDIDO ]]</f>
        <v>0</v>
      </c>
      <c r="W742" s="57">
        <f>Tabla3[[#This Row],[PRECIO CON DESCT.]]*Tabla3[[#This Row],[PEDIDO ]]</f>
        <v>0</v>
      </c>
      <c r="X742" s="58">
        <f>Tabla3[[#This Row],[PRECIO SIN %]]*Tabla3[[#This Row],[PEDIDO ]]</f>
        <v>0</v>
      </c>
      <c r="Y742" s="28"/>
      <c r="Z742" s="28"/>
      <c r="AA742" s="28"/>
      <c r="AB742" s="28"/>
      <c r="AC742" s="28"/>
      <c r="AD742" s="28"/>
      <c r="AE742" s="28"/>
      <c r="AF742" s="28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13"/>
      <c r="CX742" s="13"/>
      <c r="CY742" s="13"/>
      <c r="CZ742" s="13"/>
      <c r="DA742" s="13"/>
      <c r="DB742" s="13"/>
      <c r="DC742" s="13"/>
      <c r="DD742" s="13"/>
      <c r="DE742" s="13"/>
      <c r="DF742" s="13"/>
      <c r="DG742" s="13"/>
      <c r="DH742" s="13"/>
      <c r="DI742" s="13"/>
      <c r="DJ742" s="13"/>
      <c r="DK742" s="13"/>
      <c r="DL742" s="13"/>
      <c r="DM742" s="13"/>
      <c r="DN742" s="13"/>
      <c r="DO742" s="13"/>
      <c r="DP742" s="13"/>
      <c r="DQ742" s="13"/>
      <c r="DR742" s="13"/>
      <c r="DS742" s="13"/>
      <c r="DT742" s="13"/>
      <c r="DU742" s="13"/>
      <c r="DV742" s="13"/>
      <c r="DW742" s="13"/>
      <c r="DX742" s="13"/>
      <c r="DY742" s="13"/>
      <c r="DZ742" s="13"/>
      <c r="EA742" s="13"/>
      <c r="EB742" s="13"/>
      <c r="EC742" s="13"/>
      <c r="ED742" s="13"/>
      <c r="EE742" s="13"/>
      <c r="EF742" s="13"/>
      <c r="EG742" s="13"/>
      <c r="EH742" s="13"/>
      <c r="EI742" s="13"/>
      <c r="EJ742" s="13"/>
      <c r="EK742" s="13"/>
      <c r="EL742" s="13"/>
      <c r="EM742" s="13"/>
      <c r="EN742" s="13"/>
      <c r="EO742" s="13"/>
      <c r="EP742" s="13"/>
      <c r="EQ742" s="13"/>
      <c r="ER742" s="13"/>
      <c r="ES742" s="13"/>
      <c r="ET742" s="13"/>
      <c r="EU742" s="13"/>
      <c r="EV742" s="13"/>
      <c r="EW742" s="20"/>
    </row>
    <row r="743" spans="1:153" s="3" customFormat="1" ht="33" customHeight="1" x14ac:dyDescent="0.4">
      <c r="A743" s="124">
        <v>7592349551860</v>
      </c>
      <c r="B743" s="51" t="s">
        <v>202</v>
      </c>
      <c r="C743" s="51" t="s">
        <v>155</v>
      </c>
      <c r="D7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743" s="118" t="s">
        <v>1252</v>
      </c>
      <c r="F743" s="75" t="s">
        <v>537</v>
      </c>
      <c r="G7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43" s="77">
        <v>39</v>
      </c>
      <c r="J743" s="52">
        <v>5.0555599999999998</v>
      </c>
      <c r="K743" s="53">
        <f>Tabla3[[#This Row],[PRECIOS]]-Tabla3[[#This Row],[PRECIOS]]*10%</f>
        <v>4.5500039999999995</v>
      </c>
      <c r="L743" s="101"/>
      <c r="M743" s="54"/>
      <c r="N743" s="55">
        <f>IFERROR(Tabla3[[#This Row],[PRECIOS]]-Tabla3[[#This Row],[PRECIOS]]*Tabla3[[#This Row],[% PRODUCTO]]," ")</f>
        <v>5.0555599999999998</v>
      </c>
      <c r="O743" s="54"/>
      <c r="P743" s="55">
        <f>IFERROR(Tabla3[[#This Row],[OCULTAR2]]-Tabla3[[#This Row],[OCULTAR2]]*Tabla3[[#This Row],[% LÍNEA]]," ")</f>
        <v>5.0555599999999998</v>
      </c>
      <c r="Q743" s="56">
        <f>IFERROR(Tabla3[[#This Row],[% PRODUCTO]]+Tabla3[[#This Row],[% LÍNEA]]," ")</f>
        <v>0</v>
      </c>
      <c r="R743" s="53">
        <f>Tabla3[[#This Row],[OCULTAR3]]</f>
        <v>5.0555599999999998</v>
      </c>
      <c r="S743" s="53">
        <f>Tabla3[[#This Row],[PRECIO SIN %]]-Tabla3[[#This Row],[PRECIO SIN %]]*10%</f>
        <v>4.5500039999999995</v>
      </c>
      <c r="T743" s="80">
        <f>(Tabla3[[#This Row],[PRECIO CON DESCT.]]-(Tabla3[[#This Row],[PRECIO CON DESCT.]]*$T$6))</f>
        <v>2.8665025199999996</v>
      </c>
      <c r="U743" s="96"/>
      <c r="V743" s="94">
        <f>Tabla3[[#This Row],[PRECIO %      en $]]*Tabla3[[#This Row],[PEDIDO ]]</f>
        <v>0</v>
      </c>
      <c r="W743" s="57">
        <f>Tabla3[[#This Row],[PRECIO CON DESCT.]]*Tabla3[[#This Row],[PEDIDO ]]</f>
        <v>0</v>
      </c>
      <c r="X743" s="58">
        <f>Tabla3[[#This Row],[PRECIO SIN %]]*Tabla3[[#This Row],[PEDIDO ]]</f>
        <v>0</v>
      </c>
      <c r="Y743" s="28"/>
      <c r="Z743" s="28"/>
      <c r="AA743" s="28"/>
      <c r="AB743" s="28"/>
      <c r="AC743" s="28"/>
      <c r="AD743" s="28"/>
      <c r="AE743" s="28"/>
      <c r="AF743" s="28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13"/>
      <c r="DV743" s="13"/>
      <c r="DW743" s="13"/>
      <c r="DX743" s="13"/>
      <c r="DY743" s="13"/>
      <c r="DZ743" s="13"/>
      <c r="EA743" s="13"/>
      <c r="EB743" s="13"/>
      <c r="EC743" s="13"/>
      <c r="ED743" s="13"/>
      <c r="EE743" s="13"/>
      <c r="EF743" s="13"/>
      <c r="EG743" s="13"/>
      <c r="EH743" s="13"/>
      <c r="EI743" s="13"/>
      <c r="EJ743" s="13"/>
      <c r="EK743" s="13"/>
      <c r="EL743" s="13"/>
      <c r="EM743" s="13"/>
      <c r="EN743" s="13"/>
      <c r="EO743" s="13"/>
      <c r="EP743" s="13"/>
      <c r="EQ743" s="13"/>
      <c r="ER743" s="13"/>
      <c r="ES743" s="13"/>
      <c r="ET743" s="13"/>
      <c r="EU743" s="13"/>
      <c r="EV743" s="13"/>
      <c r="EW743" s="20"/>
    </row>
    <row r="744" spans="1:153" s="3" customFormat="1" ht="33" customHeight="1" x14ac:dyDescent="0.4">
      <c r="A744" s="125">
        <v>7594001101024</v>
      </c>
      <c r="B744" s="59" t="s">
        <v>202</v>
      </c>
      <c r="C744" s="59" t="s">
        <v>203</v>
      </c>
      <c r="D7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44" s="119" t="s">
        <v>1253</v>
      </c>
      <c r="F744" s="76" t="s">
        <v>537</v>
      </c>
      <c r="G7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44" s="78">
        <v>254</v>
      </c>
      <c r="J744" s="52">
        <v>2.1555599999999999</v>
      </c>
      <c r="K744" s="60">
        <f>Tabla3[[#This Row],[PRECIOS]]-Tabla3[[#This Row],[PRECIOS]]*10%</f>
        <v>1.9400039999999998</v>
      </c>
      <c r="L744" s="101"/>
      <c r="M744" s="61"/>
      <c r="N744" s="55">
        <f>IFERROR(Tabla3[[#This Row],[PRECIOS]]-Tabla3[[#This Row],[PRECIOS]]*Tabla3[[#This Row],[% PRODUCTO]]," ")</f>
        <v>2.1555599999999999</v>
      </c>
      <c r="O744" s="61"/>
      <c r="P744" s="55">
        <f>IFERROR(Tabla3[[#This Row],[OCULTAR2]]-Tabla3[[#This Row],[OCULTAR2]]*Tabla3[[#This Row],[% LÍNEA]]," ")</f>
        <v>2.1555599999999999</v>
      </c>
      <c r="Q744" s="56">
        <f>IFERROR(Tabla3[[#This Row],[% PRODUCTO]]+Tabla3[[#This Row],[% LÍNEA]]," ")</f>
        <v>0</v>
      </c>
      <c r="R744" s="60">
        <f>Tabla3[[#This Row],[OCULTAR3]]</f>
        <v>2.1555599999999999</v>
      </c>
      <c r="S744" s="60">
        <f>Tabla3[[#This Row],[PRECIO SIN %]]-Tabla3[[#This Row],[PRECIO SIN %]]*10%</f>
        <v>1.9400039999999998</v>
      </c>
      <c r="T744" s="80">
        <f>(Tabla3[[#This Row],[PRECIO CON DESCT.]]-(Tabla3[[#This Row],[PRECIO CON DESCT.]]*$T$6))</f>
        <v>1.22220252</v>
      </c>
      <c r="U744" s="96"/>
      <c r="V744" s="94">
        <f>Tabla3[[#This Row],[PRECIO %      en $]]*Tabla3[[#This Row],[PEDIDO ]]</f>
        <v>0</v>
      </c>
      <c r="W744" s="57">
        <f>Tabla3[[#This Row],[PRECIO CON DESCT.]]*Tabla3[[#This Row],[PEDIDO ]]</f>
        <v>0</v>
      </c>
      <c r="X744" s="58">
        <f>Tabla3[[#This Row],[PRECIO SIN %]]*Tabla3[[#This Row],[PEDIDO ]]</f>
        <v>0</v>
      </c>
      <c r="Y744" s="28"/>
      <c r="Z744" s="28"/>
      <c r="AA744" s="28"/>
      <c r="AB744" s="28"/>
      <c r="AC744" s="28"/>
      <c r="AD744" s="28"/>
      <c r="AE744" s="28"/>
      <c r="AF744" s="28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13"/>
      <c r="DL744" s="13"/>
      <c r="DM744" s="13"/>
      <c r="DN744" s="13"/>
      <c r="DO744" s="13"/>
      <c r="DP744" s="13"/>
      <c r="DQ744" s="13"/>
      <c r="DR744" s="13"/>
      <c r="DS744" s="13"/>
      <c r="DT744" s="13"/>
      <c r="DU744" s="13"/>
      <c r="DV744" s="13"/>
      <c r="DW744" s="13"/>
      <c r="DX744" s="13"/>
      <c r="DY744" s="13"/>
      <c r="DZ744" s="13"/>
      <c r="EA744" s="13"/>
      <c r="EB744" s="13"/>
      <c r="EC744" s="13"/>
      <c r="ED744" s="13"/>
      <c r="EE744" s="13"/>
      <c r="EF744" s="13"/>
      <c r="EG744" s="13"/>
      <c r="EH744" s="13"/>
      <c r="EI744" s="13"/>
      <c r="EJ744" s="13"/>
      <c r="EK744" s="13"/>
      <c r="EL744" s="13"/>
      <c r="EM744" s="13"/>
      <c r="EN744" s="13"/>
      <c r="EO744" s="13"/>
      <c r="EP744" s="13"/>
      <c r="EQ744" s="13"/>
      <c r="ER744" s="13"/>
      <c r="ES744" s="13"/>
      <c r="ET744" s="13"/>
      <c r="EU744" s="13"/>
      <c r="EV744" s="13"/>
      <c r="EW744" s="20"/>
    </row>
    <row r="745" spans="1:153" s="3" customFormat="1" ht="33" customHeight="1" x14ac:dyDescent="0.4">
      <c r="A745" s="124">
        <v>7591519001297</v>
      </c>
      <c r="B745" s="51" t="s">
        <v>202</v>
      </c>
      <c r="C745" s="51" t="s">
        <v>149</v>
      </c>
      <c r="D7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45" s="118" t="s">
        <v>1254</v>
      </c>
      <c r="F745" s="75" t="s">
        <v>537</v>
      </c>
      <c r="G7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45" s="77">
        <v>54</v>
      </c>
      <c r="J745" s="52">
        <v>3.5</v>
      </c>
      <c r="K745" s="53">
        <f>Tabla3[[#This Row],[PRECIOS]]-Tabla3[[#This Row],[PRECIOS]]*10%</f>
        <v>3.15</v>
      </c>
      <c r="L745" s="101"/>
      <c r="M745" s="54"/>
      <c r="N745" s="55">
        <f>IFERROR(Tabla3[[#This Row],[PRECIOS]]-Tabla3[[#This Row],[PRECIOS]]*Tabla3[[#This Row],[% PRODUCTO]]," ")</f>
        <v>3.5</v>
      </c>
      <c r="O745" s="54"/>
      <c r="P745" s="55">
        <f>IFERROR(Tabla3[[#This Row],[OCULTAR2]]-Tabla3[[#This Row],[OCULTAR2]]*Tabla3[[#This Row],[% LÍNEA]]," ")</f>
        <v>3.5</v>
      </c>
      <c r="Q745" s="56">
        <f>IFERROR(Tabla3[[#This Row],[% PRODUCTO]]+Tabla3[[#This Row],[% LÍNEA]]," ")</f>
        <v>0</v>
      </c>
      <c r="R745" s="53">
        <f>Tabla3[[#This Row],[OCULTAR3]]</f>
        <v>3.5</v>
      </c>
      <c r="S745" s="53">
        <f>Tabla3[[#This Row],[PRECIO SIN %]]-Tabla3[[#This Row],[PRECIO SIN %]]*10%</f>
        <v>3.15</v>
      </c>
      <c r="T745" s="80">
        <f>(Tabla3[[#This Row],[PRECIO CON DESCT.]]-(Tabla3[[#This Row],[PRECIO CON DESCT.]]*$T$6))</f>
        <v>1.9844999999999999</v>
      </c>
      <c r="U745" s="96"/>
      <c r="V745" s="94">
        <f>Tabla3[[#This Row],[PRECIO %      en $]]*Tabla3[[#This Row],[PEDIDO ]]</f>
        <v>0</v>
      </c>
      <c r="W745" s="57">
        <f>Tabla3[[#This Row],[PRECIO CON DESCT.]]*Tabla3[[#This Row],[PEDIDO ]]</f>
        <v>0</v>
      </c>
      <c r="X745" s="58">
        <f>Tabla3[[#This Row],[PRECIO SIN %]]*Tabla3[[#This Row],[PEDIDO ]]</f>
        <v>0</v>
      </c>
      <c r="Y745" s="28"/>
      <c r="Z745" s="28"/>
      <c r="AA745" s="28"/>
      <c r="AB745" s="28"/>
      <c r="AC745" s="28"/>
      <c r="AD745" s="28"/>
      <c r="AE745" s="28"/>
      <c r="AF745" s="28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13"/>
      <c r="DL745" s="13"/>
      <c r="DM745" s="13"/>
      <c r="DN745" s="13"/>
      <c r="DO745" s="13"/>
      <c r="DP745" s="13"/>
      <c r="DQ745" s="13"/>
      <c r="DR745" s="13"/>
      <c r="DS745" s="13"/>
      <c r="DT745" s="13"/>
      <c r="DU745" s="13"/>
      <c r="DV745" s="13"/>
      <c r="DW745" s="13"/>
      <c r="DX745" s="13"/>
      <c r="DY745" s="13"/>
      <c r="DZ745" s="13"/>
      <c r="EA745" s="13"/>
      <c r="EB745" s="13"/>
      <c r="EC745" s="13"/>
      <c r="ED745" s="13"/>
      <c r="EE745" s="13"/>
      <c r="EF745" s="13"/>
      <c r="EG745" s="13"/>
      <c r="EH745" s="13"/>
      <c r="EI745" s="13"/>
      <c r="EJ745" s="13"/>
      <c r="EK745" s="13"/>
      <c r="EL745" s="13"/>
      <c r="EM745" s="13"/>
      <c r="EN745" s="13"/>
      <c r="EO745" s="13"/>
      <c r="EP745" s="13"/>
      <c r="EQ745" s="13"/>
      <c r="ER745" s="13"/>
      <c r="ES745" s="13"/>
      <c r="ET745" s="13"/>
      <c r="EU745" s="13"/>
      <c r="EV745" s="13"/>
      <c r="EW745" s="20"/>
    </row>
    <row r="746" spans="1:153" s="3" customFormat="1" ht="33" customHeight="1" x14ac:dyDescent="0.4">
      <c r="A746" s="125">
        <v>7591519001679</v>
      </c>
      <c r="B746" s="59" t="s">
        <v>202</v>
      </c>
      <c r="C746" s="59" t="s">
        <v>149</v>
      </c>
      <c r="D7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46" s="119" t="s">
        <v>1255</v>
      </c>
      <c r="F746" s="76" t="s">
        <v>537</v>
      </c>
      <c r="G7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46" s="78">
        <v>269</v>
      </c>
      <c r="J746" s="52">
        <v>2.4333300000000002</v>
      </c>
      <c r="K746" s="60">
        <f>Tabla3[[#This Row],[PRECIOS]]-Tabla3[[#This Row],[PRECIOS]]*10%</f>
        <v>2.189997</v>
      </c>
      <c r="L746" s="101"/>
      <c r="M746" s="61"/>
      <c r="N746" s="55">
        <f>IFERROR(Tabla3[[#This Row],[PRECIOS]]-Tabla3[[#This Row],[PRECIOS]]*Tabla3[[#This Row],[% PRODUCTO]]," ")</f>
        <v>2.4333300000000002</v>
      </c>
      <c r="O746" s="61"/>
      <c r="P746" s="55">
        <f>IFERROR(Tabla3[[#This Row],[OCULTAR2]]-Tabla3[[#This Row],[OCULTAR2]]*Tabla3[[#This Row],[% LÍNEA]]," ")</f>
        <v>2.4333300000000002</v>
      </c>
      <c r="Q746" s="56">
        <f>IFERROR(Tabla3[[#This Row],[% PRODUCTO]]+Tabla3[[#This Row],[% LÍNEA]]," ")</f>
        <v>0</v>
      </c>
      <c r="R746" s="60">
        <f>Tabla3[[#This Row],[OCULTAR3]]</f>
        <v>2.4333300000000002</v>
      </c>
      <c r="S746" s="60">
        <f>Tabla3[[#This Row],[PRECIO SIN %]]-Tabla3[[#This Row],[PRECIO SIN %]]*10%</f>
        <v>2.189997</v>
      </c>
      <c r="T746" s="80">
        <f>(Tabla3[[#This Row],[PRECIO CON DESCT.]]-(Tabla3[[#This Row],[PRECIO CON DESCT.]]*$T$6))</f>
        <v>1.3796981100000001</v>
      </c>
      <c r="U746" s="96"/>
      <c r="V746" s="94">
        <f>Tabla3[[#This Row],[PRECIO %      en $]]*Tabla3[[#This Row],[PEDIDO ]]</f>
        <v>0</v>
      </c>
      <c r="W746" s="57">
        <f>Tabla3[[#This Row],[PRECIO CON DESCT.]]*Tabla3[[#This Row],[PEDIDO ]]</f>
        <v>0</v>
      </c>
      <c r="X746" s="58">
        <f>Tabla3[[#This Row],[PRECIO SIN %]]*Tabla3[[#This Row],[PEDIDO ]]</f>
        <v>0</v>
      </c>
      <c r="Y746" s="28"/>
      <c r="Z746" s="28"/>
      <c r="AA746" s="28"/>
      <c r="AB746" s="28"/>
      <c r="AC746" s="28"/>
      <c r="AD746" s="28"/>
      <c r="AE746" s="28"/>
      <c r="AF746" s="28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13"/>
      <c r="DL746" s="13"/>
      <c r="DM746" s="13"/>
      <c r="DN746" s="13"/>
      <c r="DO746" s="13"/>
      <c r="DP746" s="13"/>
      <c r="DQ746" s="13"/>
      <c r="DR746" s="13"/>
      <c r="DS746" s="13"/>
      <c r="DT746" s="13"/>
      <c r="DU746" s="13"/>
      <c r="DV746" s="13"/>
      <c r="DW746" s="13"/>
      <c r="DX746" s="13"/>
      <c r="DY746" s="13"/>
      <c r="DZ746" s="13"/>
      <c r="EA746" s="13"/>
      <c r="EB746" s="13"/>
      <c r="EC746" s="13"/>
      <c r="ED746" s="13"/>
      <c r="EE746" s="13"/>
      <c r="EF746" s="13"/>
      <c r="EG746" s="13"/>
      <c r="EH746" s="13"/>
      <c r="EI746" s="13"/>
      <c r="EJ746" s="13"/>
      <c r="EK746" s="13"/>
      <c r="EL746" s="13"/>
      <c r="EM746" s="13"/>
      <c r="EN746" s="13"/>
      <c r="EO746" s="13"/>
      <c r="EP746" s="13"/>
      <c r="EQ746" s="13"/>
      <c r="ER746" s="13"/>
      <c r="ES746" s="13"/>
      <c r="ET746" s="13"/>
      <c r="EU746" s="13"/>
      <c r="EV746" s="13"/>
      <c r="EW746" s="20"/>
    </row>
    <row r="747" spans="1:153" s="3" customFormat="1" ht="33" customHeight="1" x14ac:dyDescent="0.4">
      <c r="A747" s="124">
        <v>7592616204017</v>
      </c>
      <c r="B747" s="51" t="s">
        <v>202</v>
      </c>
      <c r="C747" s="51" t="s">
        <v>204</v>
      </c>
      <c r="D7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47" s="118" t="s">
        <v>1256</v>
      </c>
      <c r="F747" s="75" t="s">
        <v>537</v>
      </c>
      <c r="G7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47" s="77">
        <v>65</v>
      </c>
      <c r="J747" s="52">
        <v>2.3666700000000001</v>
      </c>
      <c r="K747" s="53">
        <f>Tabla3[[#This Row],[PRECIOS]]-Tabla3[[#This Row],[PRECIOS]]*10%</f>
        <v>2.1300029999999999</v>
      </c>
      <c r="L747" s="101"/>
      <c r="M747" s="54"/>
      <c r="N747" s="55">
        <f>IFERROR(Tabla3[[#This Row],[PRECIOS]]-Tabla3[[#This Row],[PRECIOS]]*Tabla3[[#This Row],[% PRODUCTO]]," ")</f>
        <v>2.3666700000000001</v>
      </c>
      <c r="O747" s="54"/>
      <c r="P747" s="55">
        <f>IFERROR(Tabla3[[#This Row],[OCULTAR2]]-Tabla3[[#This Row],[OCULTAR2]]*Tabla3[[#This Row],[% LÍNEA]]," ")</f>
        <v>2.3666700000000001</v>
      </c>
      <c r="Q747" s="56">
        <f>IFERROR(Tabla3[[#This Row],[% PRODUCTO]]+Tabla3[[#This Row],[% LÍNEA]]," ")</f>
        <v>0</v>
      </c>
      <c r="R747" s="53">
        <f>Tabla3[[#This Row],[OCULTAR3]]</f>
        <v>2.3666700000000001</v>
      </c>
      <c r="S747" s="53">
        <f>Tabla3[[#This Row],[PRECIO SIN %]]-Tabla3[[#This Row],[PRECIO SIN %]]*10%</f>
        <v>2.1300029999999999</v>
      </c>
      <c r="T747" s="80">
        <f>(Tabla3[[#This Row],[PRECIO CON DESCT.]]-(Tabla3[[#This Row],[PRECIO CON DESCT.]]*$T$6))</f>
        <v>1.3419018899999999</v>
      </c>
      <c r="U747" s="96"/>
      <c r="V747" s="94">
        <f>Tabla3[[#This Row],[PRECIO %      en $]]*Tabla3[[#This Row],[PEDIDO ]]</f>
        <v>0</v>
      </c>
      <c r="W747" s="57">
        <f>Tabla3[[#This Row],[PRECIO CON DESCT.]]*Tabla3[[#This Row],[PEDIDO ]]</f>
        <v>0</v>
      </c>
      <c r="X747" s="58">
        <f>Tabla3[[#This Row],[PRECIO SIN %]]*Tabla3[[#This Row],[PEDIDO ]]</f>
        <v>0</v>
      </c>
      <c r="Y747" s="28"/>
      <c r="Z747" s="28"/>
      <c r="AA747" s="28"/>
      <c r="AB747" s="28"/>
      <c r="AC747" s="28"/>
      <c r="AD747" s="28"/>
      <c r="AE747" s="28"/>
      <c r="AF747" s="28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13"/>
      <c r="DL747" s="13"/>
      <c r="DM747" s="13"/>
      <c r="DN747" s="13"/>
      <c r="DO747" s="13"/>
      <c r="DP747" s="13"/>
      <c r="DQ747" s="13"/>
      <c r="DR747" s="13"/>
      <c r="DS747" s="13"/>
      <c r="DT747" s="13"/>
      <c r="DU747" s="13"/>
      <c r="DV747" s="13"/>
      <c r="DW747" s="13"/>
      <c r="DX747" s="13"/>
      <c r="DY747" s="13"/>
      <c r="DZ747" s="13"/>
      <c r="EA747" s="13"/>
      <c r="EB747" s="13"/>
      <c r="EC747" s="13"/>
      <c r="ED747" s="13"/>
      <c r="EE747" s="13"/>
      <c r="EF747" s="13"/>
      <c r="EG747" s="13"/>
      <c r="EH747" s="13"/>
      <c r="EI747" s="13"/>
      <c r="EJ747" s="13"/>
      <c r="EK747" s="13"/>
      <c r="EL747" s="13"/>
      <c r="EM747" s="13"/>
      <c r="EN747" s="13"/>
      <c r="EO747" s="13"/>
      <c r="EP747" s="13"/>
      <c r="EQ747" s="13"/>
      <c r="ER747" s="13"/>
      <c r="ES747" s="13"/>
      <c r="ET747" s="13"/>
      <c r="EU747" s="13"/>
      <c r="EV747" s="13"/>
      <c r="EW747" s="20"/>
    </row>
    <row r="748" spans="1:153" s="3" customFormat="1" ht="33" customHeight="1" x14ac:dyDescent="0.4">
      <c r="A748" s="125">
        <v>7591616002418</v>
      </c>
      <c r="B748" s="59" t="s">
        <v>202</v>
      </c>
      <c r="C748" s="59" t="s">
        <v>198</v>
      </c>
      <c r="D7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48" s="119" t="s">
        <v>1257</v>
      </c>
      <c r="F748" s="76" t="s">
        <v>537</v>
      </c>
      <c r="G7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48" s="78">
        <v>36</v>
      </c>
      <c r="J748" s="52">
        <v>3.6444399999999999</v>
      </c>
      <c r="K748" s="60">
        <f>Tabla3[[#This Row],[PRECIOS]]-Tabla3[[#This Row],[PRECIOS]]*10%</f>
        <v>3.2799959999999997</v>
      </c>
      <c r="L748" s="101"/>
      <c r="M748" s="61"/>
      <c r="N748" s="55">
        <f>IFERROR(Tabla3[[#This Row],[PRECIOS]]-Tabla3[[#This Row],[PRECIOS]]*Tabla3[[#This Row],[% PRODUCTO]]," ")</f>
        <v>3.6444399999999999</v>
      </c>
      <c r="O748" s="61"/>
      <c r="P748" s="55">
        <f>IFERROR(Tabla3[[#This Row],[OCULTAR2]]-Tabla3[[#This Row],[OCULTAR2]]*Tabla3[[#This Row],[% LÍNEA]]," ")</f>
        <v>3.6444399999999999</v>
      </c>
      <c r="Q748" s="56">
        <f>IFERROR(Tabla3[[#This Row],[% PRODUCTO]]+Tabla3[[#This Row],[% LÍNEA]]," ")</f>
        <v>0</v>
      </c>
      <c r="R748" s="60">
        <f>Tabla3[[#This Row],[OCULTAR3]]</f>
        <v>3.6444399999999999</v>
      </c>
      <c r="S748" s="60">
        <f>Tabla3[[#This Row],[PRECIO SIN %]]-Tabla3[[#This Row],[PRECIO SIN %]]*10%</f>
        <v>3.2799959999999997</v>
      </c>
      <c r="T748" s="80">
        <f>(Tabla3[[#This Row],[PRECIO CON DESCT.]]-(Tabla3[[#This Row],[PRECIO CON DESCT.]]*$T$6))</f>
        <v>2.06639748</v>
      </c>
      <c r="U748" s="96"/>
      <c r="V748" s="94">
        <f>Tabla3[[#This Row],[PRECIO %      en $]]*Tabla3[[#This Row],[PEDIDO ]]</f>
        <v>0</v>
      </c>
      <c r="W748" s="57">
        <f>Tabla3[[#This Row],[PRECIO CON DESCT.]]*Tabla3[[#This Row],[PEDIDO ]]</f>
        <v>0</v>
      </c>
      <c r="X748" s="58">
        <f>Tabla3[[#This Row],[PRECIO SIN %]]*Tabla3[[#This Row],[PEDIDO ]]</f>
        <v>0</v>
      </c>
      <c r="Y748" s="28"/>
      <c r="Z748" s="28"/>
      <c r="AA748" s="28"/>
      <c r="AB748" s="28"/>
      <c r="AC748" s="28"/>
      <c r="AD748" s="28"/>
      <c r="AE748" s="28"/>
      <c r="AF748" s="28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13"/>
      <c r="DL748" s="13"/>
      <c r="DM748" s="13"/>
      <c r="DN748" s="13"/>
      <c r="DO748" s="13"/>
      <c r="DP748" s="13"/>
      <c r="DQ748" s="13"/>
      <c r="DR748" s="13"/>
      <c r="DS748" s="13"/>
      <c r="DT748" s="13"/>
      <c r="DU748" s="13"/>
      <c r="DV748" s="13"/>
      <c r="DW748" s="13"/>
      <c r="DX748" s="13"/>
      <c r="DY748" s="13"/>
      <c r="DZ748" s="13"/>
      <c r="EA748" s="13"/>
      <c r="EB748" s="13"/>
      <c r="EC748" s="13"/>
      <c r="ED748" s="13"/>
      <c r="EE748" s="13"/>
      <c r="EF748" s="13"/>
      <c r="EG748" s="13"/>
      <c r="EH748" s="13"/>
      <c r="EI748" s="13"/>
      <c r="EJ748" s="13"/>
      <c r="EK748" s="13"/>
      <c r="EL748" s="13"/>
      <c r="EM748" s="13"/>
      <c r="EN748" s="13"/>
      <c r="EO748" s="13"/>
      <c r="EP748" s="13"/>
      <c r="EQ748" s="13"/>
      <c r="ER748" s="13"/>
      <c r="ES748" s="13"/>
      <c r="ET748" s="13"/>
      <c r="EU748" s="13"/>
      <c r="EV748" s="13"/>
      <c r="EW748" s="20"/>
    </row>
    <row r="749" spans="1:153" s="3" customFormat="1" ht="33" customHeight="1" x14ac:dyDescent="0.4">
      <c r="A749" s="124">
        <v>7592601000068</v>
      </c>
      <c r="B749" s="51" t="s">
        <v>202</v>
      </c>
      <c r="C749" s="51" t="s">
        <v>98</v>
      </c>
      <c r="D7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49" s="118" t="s">
        <v>1258</v>
      </c>
      <c r="F749" s="75" t="s">
        <v>537</v>
      </c>
      <c r="G7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49" s="77">
        <v>89</v>
      </c>
      <c r="J749" s="52">
        <v>6.9888899999999996</v>
      </c>
      <c r="K749" s="53">
        <f>Tabla3[[#This Row],[PRECIOS]]-Tabla3[[#This Row],[PRECIOS]]*10%</f>
        <v>6.2900009999999993</v>
      </c>
      <c r="L749" s="101"/>
      <c r="M749" s="54"/>
      <c r="N749" s="55">
        <f>IFERROR(Tabla3[[#This Row],[PRECIOS]]-Tabla3[[#This Row],[PRECIOS]]*Tabla3[[#This Row],[% PRODUCTO]]," ")</f>
        <v>6.9888899999999996</v>
      </c>
      <c r="O749" s="54"/>
      <c r="P749" s="55">
        <f>IFERROR(Tabla3[[#This Row],[OCULTAR2]]-Tabla3[[#This Row],[OCULTAR2]]*Tabla3[[#This Row],[% LÍNEA]]," ")</f>
        <v>6.9888899999999996</v>
      </c>
      <c r="Q749" s="56">
        <f>IFERROR(Tabla3[[#This Row],[% PRODUCTO]]+Tabla3[[#This Row],[% LÍNEA]]," ")</f>
        <v>0</v>
      </c>
      <c r="R749" s="53">
        <f>Tabla3[[#This Row],[OCULTAR3]]</f>
        <v>6.9888899999999996</v>
      </c>
      <c r="S749" s="53">
        <f>Tabla3[[#This Row],[PRECIO SIN %]]-Tabla3[[#This Row],[PRECIO SIN %]]*10%</f>
        <v>6.2900009999999993</v>
      </c>
      <c r="T749" s="80">
        <f>(Tabla3[[#This Row],[PRECIO CON DESCT.]]-(Tabla3[[#This Row],[PRECIO CON DESCT.]]*$T$6))</f>
        <v>3.9627006299999996</v>
      </c>
      <c r="U749" s="96"/>
      <c r="V749" s="94">
        <f>Tabla3[[#This Row],[PRECIO %      en $]]*Tabla3[[#This Row],[PEDIDO ]]</f>
        <v>0</v>
      </c>
      <c r="W749" s="57">
        <f>Tabla3[[#This Row],[PRECIO CON DESCT.]]*Tabla3[[#This Row],[PEDIDO ]]</f>
        <v>0</v>
      </c>
      <c r="X749" s="58">
        <f>Tabla3[[#This Row],[PRECIO SIN %]]*Tabla3[[#This Row],[PEDIDO ]]</f>
        <v>0</v>
      </c>
      <c r="Y749" s="28"/>
      <c r="Z749" s="28"/>
      <c r="AA749" s="28"/>
      <c r="AB749" s="28"/>
      <c r="AC749" s="28"/>
      <c r="AD749" s="28"/>
      <c r="AE749" s="28"/>
      <c r="AF749" s="28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13"/>
      <c r="DV749" s="13"/>
      <c r="DW749" s="13"/>
      <c r="DX749" s="13"/>
      <c r="DY749" s="13"/>
      <c r="DZ749" s="13"/>
      <c r="EA749" s="13"/>
      <c r="EB749" s="13"/>
      <c r="EC749" s="13"/>
      <c r="ED749" s="13"/>
      <c r="EE749" s="13"/>
      <c r="EF749" s="13"/>
      <c r="EG749" s="13"/>
      <c r="EH749" s="13"/>
      <c r="EI749" s="13"/>
      <c r="EJ749" s="13"/>
      <c r="EK749" s="13"/>
      <c r="EL749" s="13"/>
      <c r="EM749" s="13"/>
      <c r="EN749" s="13"/>
      <c r="EO749" s="13"/>
      <c r="EP749" s="13"/>
      <c r="EQ749" s="13"/>
      <c r="ER749" s="13"/>
      <c r="ES749" s="13"/>
      <c r="ET749" s="13"/>
      <c r="EU749" s="13"/>
      <c r="EV749" s="13"/>
      <c r="EW749" s="20"/>
    </row>
    <row r="750" spans="1:153" s="3" customFormat="1" ht="33" customHeight="1" x14ac:dyDescent="0.4">
      <c r="A750" s="125">
        <v>7592454000734</v>
      </c>
      <c r="B750" s="59" t="s">
        <v>202</v>
      </c>
      <c r="C750" s="59" t="s">
        <v>188</v>
      </c>
      <c r="D7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50" s="119" t="s">
        <v>1259</v>
      </c>
      <c r="F750" s="76" t="s">
        <v>537</v>
      </c>
      <c r="G7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50" s="78">
        <v>30</v>
      </c>
      <c r="J750" s="52">
        <v>5.3666700000000001</v>
      </c>
      <c r="K750" s="60">
        <f>Tabla3[[#This Row],[PRECIOS]]-Tabla3[[#This Row],[PRECIOS]]*10%</f>
        <v>4.8300029999999996</v>
      </c>
      <c r="L750" s="101"/>
      <c r="M750" s="61"/>
      <c r="N750" s="55">
        <f>IFERROR(Tabla3[[#This Row],[PRECIOS]]-Tabla3[[#This Row],[PRECIOS]]*Tabla3[[#This Row],[% PRODUCTO]]," ")</f>
        <v>5.3666700000000001</v>
      </c>
      <c r="O750" s="61"/>
      <c r="P750" s="55">
        <f>IFERROR(Tabla3[[#This Row],[OCULTAR2]]-Tabla3[[#This Row],[OCULTAR2]]*Tabla3[[#This Row],[% LÍNEA]]," ")</f>
        <v>5.3666700000000001</v>
      </c>
      <c r="Q750" s="56">
        <f>IFERROR(Tabla3[[#This Row],[% PRODUCTO]]+Tabla3[[#This Row],[% LÍNEA]]," ")</f>
        <v>0</v>
      </c>
      <c r="R750" s="60">
        <f>Tabla3[[#This Row],[OCULTAR3]]</f>
        <v>5.3666700000000001</v>
      </c>
      <c r="S750" s="60">
        <f>Tabla3[[#This Row],[PRECIO SIN %]]-Tabla3[[#This Row],[PRECIO SIN %]]*10%</f>
        <v>4.8300029999999996</v>
      </c>
      <c r="T750" s="80">
        <f>(Tabla3[[#This Row],[PRECIO CON DESCT.]]-(Tabla3[[#This Row],[PRECIO CON DESCT.]]*$T$6))</f>
        <v>3.0429018899999996</v>
      </c>
      <c r="U750" s="96"/>
      <c r="V750" s="94">
        <f>Tabla3[[#This Row],[PRECIO %      en $]]*Tabla3[[#This Row],[PEDIDO ]]</f>
        <v>0</v>
      </c>
      <c r="W750" s="57">
        <f>Tabla3[[#This Row],[PRECIO CON DESCT.]]*Tabla3[[#This Row],[PEDIDO ]]</f>
        <v>0</v>
      </c>
      <c r="X750" s="58">
        <f>Tabla3[[#This Row],[PRECIO SIN %]]*Tabla3[[#This Row],[PEDIDO ]]</f>
        <v>0</v>
      </c>
      <c r="Y750" s="28"/>
      <c r="Z750" s="28"/>
      <c r="AA750" s="28"/>
      <c r="AB750" s="28"/>
      <c r="AC750" s="28"/>
      <c r="AD750" s="28"/>
      <c r="AE750" s="28"/>
      <c r="AF750" s="28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13"/>
      <c r="DL750" s="13"/>
      <c r="DM750" s="13"/>
      <c r="DN750" s="13"/>
      <c r="DO750" s="13"/>
      <c r="DP750" s="13"/>
      <c r="DQ750" s="13"/>
      <c r="DR750" s="13"/>
      <c r="DS750" s="13"/>
      <c r="DT750" s="13"/>
      <c r="DU750" s="13"/>
      <c r="DV750" s="13"/>
      <c r="DW750" s="13"/>
      <c r="DX750" s="13"/>
      <c r="DY750" s="13"/>
      <c r="DZ750" s="13"/>
      <c r="EA750" s="13"/>
      <c r="EB750" s="13"/>
      <c r="EC750" s="13"/>
      <c r="ED750" s="13"/>
      <c r="EE750" s="13"/>
      <c r="EF750" s="13"/>
      <c r="EG750" s="13"/>
      <c r="EH750" s="13"/>
      <c r="EI750" s="13"/>
      <c r="EJ750" s="13"/>
      <c r="EK750" s="13"/>
      <c r="EL750" s="13"/>
      <c r="EM750" s="13"/>
      <c r="EN750" s="13"/>
      <c r="EO750" s="13"/>
      <c r="EP750" s="13"/>
      <c r="EQ750" s="13"/>
      <c r="ER750" s="13"/>
      <c r="ES750" s="13"/>
      <c r="ET750" s="13"/>
      <c r="EU750" s="13"/>
      <c r="EV750" s="13"/>
      <c r="EW750" s="20"/>
    </row>
    <row r="751" spans="1:153" s="3" customFormat="1" ht="33" customHeight="1" x14ac:dyDescent="0.4">
      <c r="A751" s="124">
        <v>7594001101581</v>
      </c>
      <c r="B751" s="51" t="s">
        <v>202</v>
      </c>
      <c r="C751" s="51" t="s">
        <v>203</v>
      </c>
      <c r="D7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51" s="118" t="s">
        <v>1260</v>
      </c>
      <c r="F751" s="75" t="s">
        <v>537</v>
      </c>
      <c r="G7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51" s="77">
        <v>659</v>
      </c>
      <c r="J751" s="52">
        <v>2.3666700000000001</v>
      </c>
      <c r="K751" s="53">
        <f>Tabla3[[#This Row],[PRECIOS]]-Tabla3[[#This Row],[PRECIOS]]*10%</f>
        <v>2.1300029999999999</v>
      </c>
      <c r="L751" s="101"/>
      <c r="M751" s="54"/>
      <c r="N751" s="55">
        <f>IFERROR(Tabla3[[#This Row],[PRECIOS]]-Tabla3[[#This Row],[PRECIOS]]*Tabla3[[#This Row],[% PRODUCTO]]," ")</f>
        <v>2.3666700000000001</v>
      </c>
      <c r="O751" s="54"/>
      <c r="P751" s="55">
        <f>IFERROR(Tabla3[[#This Row],[OCULTAR2]]-Tabla3[[#This Row],[OCULTAR2]]*Tabla3[[#This Row],[% LÍNEA]]," ")</f>
        <v>2.3666700000000001</v>
      </c>
      <c r="Q751" s="56">
        <f>IFERROR(Tabla3[[#This Row],[% PRODUCTO]]+Tabla3[[#This Row],[% LÍNEA]]," ")</f>
        <v>0</v>
      </c>
      <c r="R751" s="53">
        <f>Tabla3[[#This Row],[OCULTAR3]]</f>
        <v>2.3666700000000001</v>
      </c>
      <c r="S751" s="53">
        <f>Tabla3[[#This Row],[PRECIO SIN %]]-Tabla3[[#This Row],[PRECIO SIN %]]*10%</f>
        <v>2.1300029999999999</v>
      </c>
      <c r="T751" s="80">
        <f>(Tabla3[[#This Row],[PRECIO CON DESCT.]]-(Tabla3[[#This Row],[PRECIO CON DESCT.]]*$T$6))</f>
        <v>1.3419018899999999</v>
      </c>
      <c r="U751" s="96"/>
      <c r="V751" s="94">
        <f>Tabla3[[#This Row],[PRECIO %      en $]]*Tabla3[[#This Row],[PEDIDO ]]</f>
        <v>0</v>
      </c>
      <c r="W751" s="57">
        <f>Tabla3[[#This Row],[PRECIO CON DESCT.]]*Tabla3[[#This Row],[PEDIDO ]]</f>
        <v>0</v>
      </c>
      <c r="X751" s="58">
        <f>Tabla3[[#This Row],[PRECIO SIN %]]*Tabla3[[#This Row],[PEDIDO ]]</f>
        <v>0</v>
      </c>
      <c r="Y751" s="28"/>
      <c r="Z751" s="28"/>
      <c r="AA751" s="28"/>
      <c r="AB751" s="28"/>
      <c r="AC751" s="28"/>
      <c r="AD751" s="28"/>
      <c r="AE751" s="28"/>
      <c r="AF751" s="28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13"/>
      <c r="DV751" s="13"/>
      <c r="DW751" s="13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13"/>
      <c r="EI751" s="13"/>
      <c r="EJ751" s="13"/>
      <c r="EK751" s="13"/>
      <c r="EL751" s="13"/>
      <c r="EM751" s="13"/>
      <c r="EN751" s="13"/>
      <c r="EO751" s="13"/>
      <c r="EP751" s="13"/>
      <c r="EQ751" s="13"/>
      <c r="ER751" s="13"/>
      <c r="ES751" s="13"/>
      <c r="ET751" s="13"/>
      <c r="EU751" s="13"/>
      <c r="EV751" s="13"/>
      <c r="EW751" s="20"/>
    </row>
    <row r="752" spans="1:153" s="3" customFormat="1" ht="33" customHeight="1" x14ac:dyDescent="0.4">
      <c r="A752" s="125">
        <v>7594001101673</v>
      </c>
      <c r="B752" s="59" t="s">
        <v>202</v>
      </c>
      <c r="C752" s="59" t="s">
        <v>203</v>
      </c>
      <c r="D7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52" s="119" t="s">
        <v>1261</v>
      </c>
      <c r="F752" s="76" t="s">
        <v>537</v>
      </c>
      <c r="G7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52" s="78">
        <v>524</v>
      </c>
      <c r="J752" s="52">
        <v>1.5555600000000001</v>
      </c>
      <c r="K752" s="60">
        <f>Tabla3[[#This Row],[PRECIOS]]-Tabla3[[#This Row],[PRECIOS]]*10%</f>
        <v>1.400004</v>
      </c>
      <c r="L752" s="101"/>
      <c r="M752" s="61"/>
      <c r="N752" s="55">
        <f>IFERROR(Tabla3[[#This Row],[PRECIOS]]-Tabla3[[#This Row],[PRECIOS]]*Tabla3[[#This Row],[% PRODUCTO]]," ")</f>
        <v>1.5555600000000001</v>
      </c>
      <c r="O752" s="61"/>
      <c r="P752" s="55">
        <f>IFERROR(Tabla3[[#This Row],[OCULTAR2]]-Tabla3[[#This Row],[OCULTAR2]]*Tabla3[[#This Row],[% LÍNEA]]," ")</f>
        <v>1.5555600000000001</v>
      </c>
      <c r="Q752" s="56">
        <f>IFERROR(Tabla3[[#This Row],[% PRODUCTO]]+Tabla3[[#This Row],[% LÍNEA]]," ")</f>
        <v>0</v>
      </c>
      <c r="R752" s="60">
        <f>Tabla3[[#This Row],[OCULTAR3]]</f>
        <v>1.5555600000000001</v>
      </c>
      <c r="S752" s="60">
        <f>Tabla3[[#This Row],[PRECIO SIN %]]-Tabla3[[#This Row],[PRECIO SIN %]]*10%</f>
        <v>1.400004</v>
      </c>
      <c r="T752" s="80">
        <f>(Tabla3[[#This Row],[PRECIO CON DESCT.]]-(Tabla3[[#This Row],[PRECIO CON DESCT.]]*$T$6))</f>
        <v>0.88200252000000001</v>
      </c>
      <c r="U752" s="96"/>
      <c r="V752" s="94">
        <f>Tabla3[[#This Row],[PRECIO %      en $]]*Tabla3[[#This Row],[PEDIDO ]]</f>
        <v>0</v>
      </c>
      <c r="W752" s="57">
        <f>Tabla3[[#This Row],[PRECIO CON DESCT.]]*Tabla3[[#This Row],[PEDIDO ]]</f>
        <v>0</v>
      </c>
      <c r="X752" s="58">
        <f>Tabla3[[#This Row],[PRECIO SIN %]]*Tabla3[[#This Row],[PEDIDO ]]</f>
        <v>0</v>
      </c>
      <c r="Y752" s="28"/>
      <c r="Z752" s="28"/>
      <c r="AA752" s="28"/>
      <c r="AB752" s="28"/>
      <c r="AC752" s="28"/>
      <c r="AD752" s="28"/>
      <c r="AE752" s="28"/>
      <c r="AF752" s="28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13"/>
      <c r="DV752" s="13"/>
      <c r="DW752" s="13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13"/>
      <c r="EI752" s="13"/>
      <c r="EJ752" s="13"/>
      <c r="EK752" s="13"/>
      <c r="EL752" s="13"/>
      <c r="EM752" s="13"/>
      <c r="EN752" s="13"/>
      <c r="EO752" s="13"/>
      <c r="EP752" s="13"/>
      <c r="EQ752" s="13"/>
      <c r="ER752" s="13"/>
      <c r="ES752" s="13"/>
      <c r="ET752" s="13"/>
      <c r="EU752" s="13"/>
      <c r="EV752" s="13"/>
      <c r="EW752" s="20"/>
    </row>
    <row r="753" spans="1:153" s="3" customFormat="1" ht="33" customHeight="1" x14ac:dyDescent="0.4">
      <c r="A753" s="124">
        <v>7591062017301</v>
      </c>
      <c r="B753" s="51" t="s">
        <v>202</v>
      </c>
      <c r="C753" s="51" t="s">
        <v>189</v>
      </c>
      <c r="D7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53" s="118" t="s">
        <v>1262</v>
      </c>
      <c r="F753" s="75" t="s">
        <v>537</v>
      </c>
      <c r="G7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53" s="77">
        <v>88</v>
      </c>
      <c r="J753" s="52">
        <v>3.3333300000000001</v>
      </c>
      <c r="K753" s="53">
        <f>Tabla3[[#This Row],[PRECIOS]]-Tabla3[[#This Row],[PRECIOS]]*10%</f>
        <v>2.999997</v>
      </c>
      <c r="L753" s="101"/>
      <c r="M753" s="54"/>
      <c r="N753" s="55">
        <f>IFERROR(Tabla3[[#This Row],[PRECIOS]]-Tabla3[[#This Row],[PRECIOS]]*Tabla3[[#This Row],[% PRODUCTO]]," ")</f>
        <v>3.3333300000000001</v>
      </c>
      <c r="O753" s="54"/>
      <c r="P753" s="55">
        <f>IFERROR(Tabla3[[#This Row],[OCULTAR2]]-Tabla3[[#This Row],[OCULTAR2]]*Tabla3[[#This Row],[% LÍNEA]]," ")</f>
        <v>3.3333300000000001</v>
      </c>
      <c r="Q753" s="56">
        <f>IFERROR(Tabla3[[#This Row],[% PRODUCTO]]+Tabla3[[#This Row],[% LÍNEA]]," ")</f>
        <v>0</v>
      </c>
      <c r="R753" s="53">
        <f>Tabla3[[#This Row],[OCULTAR3]]</f>
        <v>3.3333300000000001</v>
      </c>
      <c r="S753" s="53">
        <f>Tabla3[[#This Row],[PRECIO SIN %]]-Tabla3[[#This Row],[PRECIO SIN %]]*10%</f>
        <v>2.999997</v>
      </c>
      <c r="T753" s="80">
        <f>(Tabla3[[#This Row],[PRECIO CON DESCT.]]-(Tabla3[[#This Row],[PRECIO CON DESCT.]]*$T$6))</f>
        <v>1.8899981100000001</v>
      </c>
      <c r="U753" s="96"/>
      <c r="V753" s="94">
        <f>Tabla3[[#This Row],[PRECIO %      en $]]*Tabla3[[#This Row],[PEDIDO ]]</f>
        <v>0</v>
      </c>
      <c r="W753" s="57">
        <f>Tabla3[[#This Row],[PRECIO CON DESCT.]]*Tabla3[[#This Row],[PEDIDO ]]</f>
        <v>0</v>
      </c>
      <c r="X753" s="58">
        <f>Tabla3[[#This Row],[PRECIO SIN %]]*Tabla3[[#This Row],[PEDIDO ]]</f>
        <v>0</v>
      </c>
      <c r="Y753" s="28"/>
      <c r="Z753" s="28"/>
      <c r="AA753" s="28"/>
      <c r="AB753" s="28"/>
      <c r="AC753" s="28"/>
      <c r="AD753" s="28"/>
      <c r="AE753" s="28"/>
      <c r="AF753" s="28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13"/>
      <c r="EI753" s="13"/>
      <c r="EJ753" s="13"/>
      <c r="EK753" s="13"/>
      <c r="EL753" s="13"/>
      <c r="EM753" s="13"/>
      <c r="EN753" s="13"/>
      <c r="EO753" s="13"/>
      <c r="EP753" s="13"/>
      <c r="EQ753" s="13"/>
      <c r="ER753" s="13"/>
      <c r="ES753" s="13"/>
      <c r="ET753" s="13"/>
      <c r="EU753" s="13"/>
      <c r="EV753" s="13"/>
      <c r="EW753" s="20"/>
    </row>
    <row r="754" spans="1:153" s="3" customFormat="1" ht="33" customHeight="1" x14ac:dyDescent="0.4">
      <c r="A754" s="125">
        <v>7591616002142</v>
      </c>
      <c r="B754" s="59" t="s">
        <v>202</v>
      </c>
      <c r="C754" s="59" t="s">
        <v>198</v>
      </c>
      <c r="D7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54" s="119" t="s">
        <v>1263</v>
      </c>
      <c r="F754" s="76" t="s">
        <v>537</v>
      </c>
      <c r="G7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54" s="78">
        <v>81</v>
      </c>
      <c r="J754" s="52">
        <v>3.3333300000000001</v>
      </c>
      <c r="K754" s="60">
        <f>Tabla3[[#This Row],[PRECIOS]]-Tabla3[[#This Row],[PRECIOS]]*10%</f>
        <v>2.999997</v>
      </c>
      <c r="L754" s="101"/>
      <c r="M754" s="61"/>
      <c r="N754" s="55">
        <f>IFERROR(Tabla3[[#This Row],[PRECIOS]]-Tabla3[[#This Row],[PRECIOS]]*Tabla3[[#This Row],[% PRODUCTO]]," ")</f>
        <v>3.3333300000000001</v>
      </c>
      <c r="O754" s="61"/>
      <c r="P754" s="55">
        <f>IFERROR(Tabla3[[#This Row],[OCULTAR2]]-Tabla3[[#This Row],[OCULTAR2]]*Tabla3[[#This Row],[% LÍNEA]]," ")</f>
        <v>3.3333300000000001</v>
      </c>
      <c r="Q754" s="56">
        <f>IFERROR(Tabla3[[#This Row],[% PRODUCTO]]+Tabla3[[#This Row],[% LÍNEA]]," ")</f>
        <v>0</v>
      </c>
      <c r="R754" s="60">
        <f>Tabla3[[#This Row],[OCULTAR3]]</f>
        <v>3.3333300000000001</v>
      </c>
      <c r="S754" s="60">
        <f>Tabla3[[#This Row],[PRECIO SIN %]]-Tabla3[[#This Row],[PRECIO SIN %]]*10%</f>
        <v>2.999997</v>
      </c>
      <c r="T754" s="80">
        <f>(Tabla3[[#This Row],[PRECIO CON DESCT.]]-(Tabla3[[#This Row],[PRECIO CON DESCT.]]*$T$6))</f>
        <v>1.8899981100000001</v>
      </c>
      <c r="U754" s="96"/>
      <c r="V754" s="94">
        <f>Tabla3[[#This Row],[PRECIO %      en $]]*Tabla3[[#This Row],[PEDIDO ]]</f>
        <v>0</v>
      </c>
      <c r="W754" s="57">
        <f>Tabla3[[#This Row],[PRECIO CON DESCT.]]*Tabla3[[#This Row],[PEDIDO ]]</f>
        <v>0</v>
      </c>
      <c r="X754" s="58">
        <f>Tabla3[[#This Row],[PRECIO SIN %]]*Tabla3[[#This Row],[PEDIDO ]]</f>
        <v>0</v>
      </c>
      <c r="Y754" s="28"/>
      <c r="Z754" s="28"/>
      <c r="AA754" s="28"/>
      <c r="AB754" s="28"/>
      <c r="AC754" s="28"/>
      <c r="AD754" s="28"/>
      <c r="AE754" s="28"/>
      <c r="AF754" s="28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13"/>
      <c r="DV754" s="13"/>
      <c r="DW754" s="13"/>
      <c r="DX754" s="13"/>
      <c r="DY754" s="13"/>
      <c r="DZ754" s="13"/>
      <c r="EA754" s="13"/>
      <c r="EB754" s="13"/>
      <c r="EC754" s="13"/>
      <c r="ED754" s="13"/>
      <c r="EE754" s="13"/>
      <c r="EF754" s="13"/>
      <c r="EG754" s="13"/>
      <c r="EH754" s="13"/>
      <c r="EI754" s="13"/>
      <c r="EJ754" s="13"/>
      <c r="EK754" s="13"/>
      <c r="EL754" s="13"/>
      <c r="EM754" s="13"/>
      <c r="EN754" s="13"/>
      <c r="EO754" s="13"/>
      <c r="EP754" s="13"/>
      <c r="EQ754" s="13"/>
      <c r="ER754" s="13"/>
      <c r="ES754" s="13"/>
      <c r="ET754" s="13"/>
      <c r="EU754" s="13"/>
      <c r="EV754" s="13"/>
      <c r="EW754" s="20"/>
    </row>
    <row r="755" spans="1:153" s="3" customFormat="1" ht="33" customHeight="1" x14ac:dyDescent="0.4">
      <c r="A755" s="124">
        <v>7592454004251</v>
      </c>
      <c r="B755" s="51" t="s">
        <v>202</v>
      </c>
      <c r="C755" s="51" t="s">
        <v>171</v>
      </c>
      <c r="D7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55" s="118" t="s">
        <v>1264</v>
      </c>
      <c r="F755" s="75" t="s">
        <v>537</v>
      </c>
      <c r="G7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55" s="77">
        <v>82</v>
      </c>
      <c r="J755" s="52">
        <v>2.9444400000000002</v>
      </c>
      <c r="K755" s="53">
        <f>Tabla3[[#This Row],[PRECIOS]]-Tabla3[[#This Row],[PRECIOS]]*10%</f>
        <v>2.6499960000000002</v>
      </c>
      <c r="L755" s="101"/>
      <c r="M755" s="54"/>
      <c r="N755" s="55">
        <f>IFERROR(Tabla3[[#This Row],[PRECIOS]]-Tabla3[[#This Row],[PRECIOS]]*Tabla3[[#This Row],[% PRODUCTO]]," ")</f>
        <v>2.9444400000000002</v>
      </c>
      <c r="O755" s="54"/>
      <c r="P755" s="55">
        <f>IFERROR(Tabla3[[#This Row],[OCULTAR2]]-Tabla3[[#This Row],[OCULTAR2]]*Tabla3[[#This Row],[% LÍNEA]]," ")</f>
        <v>2.9444400000000002</v>
      </c>
      <c r="Q755" s="56">
        <f>IFERROR(Tabla3[[#This Row],[% PRODUCTO]]+Tabla3[[#This Row],[% LÍNEA]]," ")</f>
        <v>0</v>
      </c>
      <c r="R755" s="53">
        <f>Tabla3[[#This Row],[OCULTAR3]]</f>
        <v>2.9444400000000002</v>
      </c>
      <c r="S755" s="53">
        <f>Tabla3[[#This Row],[PRECIO SIN %]]-Tabla3[[#This Row],[PRECIO SIN %]]*10%</f>
        <v>2.6499960000000002</v>
      </c>
      <c r="T755" s="80">
        <f>(Tabla3[[#This Row],[PRECIO CON DESCT.]]-(Tabla3[[#This Row],[PRECIO CON DESCT.]]*$T$6))</f>
        <v>1.6694974800000002</v>
      </c>
      <c r="U755" s="96"/>
      <c r="V755" s="94">
        <f>Tabla3[[#This Row],[PRECIO %      en $]]*Tabla3[[#This Row],[PEDIDO ]]</f>
        <v>0</v>
      </c>
      <c r="W755" s="57">
        <f>Tabla3[[#This Row],[PRECIO CON DESCT.]]*Tabla3[[#This Row],[PEDIDO ]]</f>
        <v>0</v>
      </c>
      <c r="X755" s="58">
        <f>Tabla3[[#This Row],[PRECIO SIN %]]*Tabla3[[#This Row],[PEDIDO ]]</f>
        <v>0</v>
      </c>
      <c r="Y755" s="28"/>
      <c r="Z755" s="28"/>
      <c r="AA755" s="28"/>
      <c r="AB755" s="28"/>
      <c r="AC755" s="28"/>
      <c r="AD755" s="28"/>
      <c r="AE755" s="28"/>
      <c r="AF755" s="28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13"/>
      <c r="DV755" s="13"/>
      <c r="DW755" s="13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13"/>
      <c r="EI755" s="13"/>
      <c r="EJ755" s="13"/>
      <c r="EK755" s="13"/>
      <c r="EL755" s="13"/>
      <c r="EM755" s="13"/>
      <c r="EN755" s="13"/>
      <c r="EO755" s="13"/>
      <c r="EP755" s="13"/>
      <c r="EQ755" s="13"/>
      <c r="ER755" s="13"/>
      <c r="ES755" s="13"/>
      <c r="ET755" s="13"/>
      <c r="EU755" s="13"/>
      <c r="EV755" s="13"/>
      <c r="EW755" s="20"/>
    </row>
    <row r="756" spans="1:153" s="3" customFormat="1" ht="33" customHeight="1" x14ac:dyDescent="0.4">
      <c r="A756" s="125">
        <v>7591196002785</v>
      </c>
      <c r="B756" s="59" t="s">
        <v>202</v>
      </c>
      <c r="C756" s="59" t="s">
        <v>200</v>
      </c>
      <c r="D7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56" s="119" t="s">
        <v>1265</v>
      </c>
      <c r="F756" s="76" t="s">
        <v>537</v>
      </c>
      <c r="G7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56" s="78">
        <v>4593</v>
      </c>
      <c r="J756" s="52">
        <v>3.9666700000000001</v>
      </c>
      <c r="K756" s="60">
        <f>Tabla3[[#This Row],[PRECIOS]]-Tabla3[[#This Row],[PRECIOS]]*10%</f>
        <v>3.5700030000000003</v>
      </c>
      <c r="L756" s="101"/>
      <c r="M756" s="61"/>
      <c r="N756" s="55">
        <f>IFERROR(Tabla3[[#This Row],[PRECIOS]]-Tabla3[[#This Row],[PRECIOS]]*Tabla3[[#This Row],[% PRODUCTO]]," ")</f>
        <v>3.9666700000000001</v>
      </c>
      <c r="O756" s="61"/>
      <c r="P756" s="55">
        <f>IFERROR(Tabla3[[#This Row],[OCULTAR2]]-Tabla3[[#This Row],[OCULTAR2]]*Tabla3[[#This Row],[% LÍNEA]]," ")</f>
        <v>3.9666700000000001</v>
      </c>
      <c r="Q756" s="56">
        <f>IFERROR(Tabla3[[#This Row],[% PRODUCTO]]+Tabla3[[#This Row],[% LÍNEA]]," ")</f>
        <v>0</v>
      </c>
      <c r="R756" s="60">
        <f>Tabla3[[#This Row],[OCULTAR3]]</f>
        <v>3.9666700000000001</v>
      </c>
      <c r="S756" s="60">
        <f>Tabla3[[#This Row],[PRECIO SIN %]]-Tabla3[[#This Row],[PRECIO SIN %]]*10%</f>
        <v>3.5700030000000003</v>
      </c>
      <c r="T756" s="80">
        <f>(Tabla3[[#This Row],[PRECIO CON DESCT.]]-(Tabla3[[#This Row],[PRECIO CON DESCT.]]*$T$6))</f>
        <v>2.2491018900000004</v>
      </c>
      <c r="U756" s="96"/>
      <c r="V756" s="94">
        <f>Tabla3[[#This Row],[PRECIO %      en $]]*Tabla3[[#This Row],[PEDIDO ]]</f>
        <v>0</v>
      </c>
      <c r="W756" s="57">
        <f>Tabla3[[#This Row],[PRECIO CON DESCT.]]*Tabla3[[#This Row],[PEDIDO ]]</f>
        <v>0</v>
      </c>
      <c r="X756" s="58">
        <f>Tabla3[[#This Row],[PRECIO SIN %]]*Tabla3[[#This Row],[PEDIDO ]]</f>
        <v>0</v>
      </c>
      <c r="Y756" s="28"/>
      <c r="Z756" s="28"/>
      <c r="AA756" s="28"/>
      <c r="AB756" s="28"/>
      <c r="AC756" s="28"/>
      <c r="AD756" s="28"/>
      <c r="AE756" s="28"/>
      <c r="AF756" s="28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13"/>
      <c r="CX756" s="13"/>
      <c r="CY756" s="13"/>
      <c r="CZ756" s="13"/>
      <c r="DA756" s="13"/>
      <c r="DB756" s="13"/>
      <c r="DC756" s="13"/>
      <c r="DD756" s="13"/>
      <c r="DE756" s="13"/>
      <c r="DF756" s="13"/>
      <c r="DG756" s="13"/>
      <c r="DH756" s="13"/>
      <c r="DI756" s="13"/>
      <c r="DJ756" s="13"/>
      <c r="DK756" s="13"/>
      <c r="DL756" s="13"/>
      <c r="DM756" s="13"/>
      <c r="DN756" s="13"/>
      <c r="DO756" s="13"/>
      <c r="DP756" s="13"/>
      <c r="DQ756" s="13"/>
      <c r="DR756" s="13"/>
      <c r="DS756" s="13"/>
      <c r="DT756" s="13"/>
      <c r="DU756" s="13"/>
      <c r="DV756" s="13"/>
      <c r="DW756" s="13"/>
      <c r="DX756" s="13"/>
      <c r="DY756" s="13"/>
      <c r="DZ756" s="13"/>
      <c r="EA756" s="13"/>
      <c r="EB756" s="13"/>
      <c r="EC756" s="13"/>
      <c r="ED756" s="13"/>
      <c r="EE756" s="13"/>
      <c r="EF756" s="13"/>
      <c r="EG756" s="13"/>
      <c r="EH756" s="13"/>
      <c r="EI756" s="13"/>
      <c r="EJ756" s="13"/>
      <c r="EK756" s="13"/>
      <c r="EL756" s="13"/>
      <c r="EM756" s="13"/>
      <c r="EN756" s="13"/>
      <c r="EO756" s="13"/>
      <c r="EP756" s="13"/>
      <c r="EQ756" s="13"/>
      <c r="ER756" s="13"/>
      <c r="ES756" s="13"/>
      <c r="ET756" s="13"/>
      <c r="EU756" s="13"/>
      <c r="EV756" s="13"/>
      <c r="EW756" s="20"/>
    </row>
    <row r="757" spans="1:153" s="3" customFormat="1" ht="33" customHeight="1" x14ac:dyDescent="0.4">
      <c r="A757" s="124">
        <v>7591196007155</v>
      </c>
      <c r="B757" s="51" t="s">
        <v>202</v>
      </c>
      <c r="C757" s="51" t="s">
        <v>200</v>
      </c>
      <c r="D7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57" s="118" t="s">
        <v>1266</v>
      </c>
      <c r="F757" s="75" t="s">
        <v>537</v>
      </c>
      <c r="G7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57" s="77">
        <v>5842</v>
      </c>
      <c r="J757" s="52">
        <v>1.98889</v>
      </c>
      <c r="K757" s="53">
        <f>Tabla3[[#This Row],[PRECIOS]]-Tabla3[[#This Row],[PRECIOS]]*10%</f>
        <v>1.790001</v>
      </c>
      <c r="L757" s="101"/>
      <c r="M757" s="54"/>
      <c r="N757" s="55">
        <f>IFERROR(Tabla3[[#This Row],[PRECIOS]]-Tabla3[[#This Row],[PRECIOS]]*Tabla3[[#This Row],[% PRODUCTO]]," ")</f>
        <v>1.98889</v>
      </c>
      <c r="O757" s="54"/>
      <c r="P757" s="55">
        <f>IFERROR(Tabla3[[#This Row],[OCULTAR2]]-Tabla3[[#This Row],[OCULTAR2]]*Tabla3[[#This Row],[% LÍNEA]]," ")</f>
        <v>1.98889</v>
      </c>
      <c r="Q757" s="56">
        <f>IFERROR(Tabla3[[#This Row],[% PRODUCTO]]+Tabla3[[#This Row],[% LÍNEA]]," ")</f>
        <v>0</v>
      </c>
      <c r="R757" s="53">
        <f>Tabla3[[#This Row],[OCULTAR3]]</f>
        <v>1.98889</v>
      </c>
      <c r="S757" s="53">
        <f>Tabla3[[#This Row],[PRECIO SIN %]]-Tabla3[[#This Row],[PRECIO SIN %]]*10%</f>
        <v>1.790001</v>
      </c>
      <c r="T757" s="80">
        <f>(Tabla3[[#This Row],[PRECIO CON DESCT.]]-(Tabla3[[#This Row],[PRECIO CON DESCT.]]*$T$6))</f>
        <v>1.1277006300000001</v>
      </c>
      <c r="U757" s="96"/>
      <c r="V757" s="94">
        <f>Tabla3[[#This Row],[PRECIO %      en $]]*Tabla3[[#This Row],[PEDIDO ]]</f>
        <v>0</v>
      </c>
      <c r="W757" s="57">
        <f>Tabla3[[#This Row],[PRECIO CON DESCT.]]*Tabla3[[#This Row],[PEDIDO ]]</f>
        <v>0</v>
      </c>
      <c r="X757" s="58">
        <f>Tabla3[[#This Row],[PRECIO SIN %]]*Tabla3[[#This Row],[PEDIDO ]]</f>
        <v>0</v>
      </c>
      <c r="Y757" s="28"/>
      <c r="Z757" s="28"/>
      <c r="AA757" s="28"/>
      <c r="AB757" s="28"/>
      <c r="AC757" s="28"/>
      <c r="AD757" s="28"/>
      <c r="AE757" s="28"/>
      <c r="AF757" s="28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13"/>
      <c r="DV757" s="13"/>
      <c r="DW757" s="13"/>
      <c r="DX757" s="13"/>
      <c r="DY757" s="13"/>
      <c r="DZ757" s="13"/>
      <c r="EA757" s="13"/>
      <c r="EB757" s="13"/>
      <c r="EC757" s="13"/>
      <c r="ED757" s="13"/>
      <c r="EE757" s="13"/>
      <c r="EF757" s="13"/>
      <c r="EG757" s="13"/>
      <c r="EH757" s="13"/>
      <c r="EI757" s="13"/>
      <c r="EJ757" s="13"/>
      <c r="EK757" s="13"/>
      <c r="EL757" s="13"/>
      <c r="EM757" s="13"/>
      <c r="EN757" s="13"/>
      <c r="EO757" s="13"/>
      <c r="EP757" s="13"/>
      <c r="EQ757" s="13"/>
      <c r="ER757" s="13"/>
      <c r="ES757" s="13"/>
      <c r="ET757" s="13"/>
      <c r="EU757" s="13"/>
      <c r="EV757" s="13"/>
      <c r="EW757" s="20"/>
    </row>
    <row r="758" spans="1:153" s="3" customFormat="1" ht="33" customHeight="1" x14ac:dyDescent="0.4">
      <c r="A758" s="125">
        <v>7591818213407</v>
      </c>
      <c r="B758" s="59" t="s">
        <v>202</v>
      </c>
      <c r="C758" s="59" t="s">
        <v>105</v>
      </c>
      <c r="D7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758" s="119" t="s">
        <v>1267</v>
      </c>
      <c r="F758" s="76" t="s">
        <v>537</v>
      </c>
      <c r="G7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58" s="78">
        <v>24</v>
      </c>
      <c r="J758" s="52">
        <v>3.4222199999999998</v>
      </c>
      <c r="K758" s="60">
        <f>Tabla3[[#This Row],[PRECIOS]]-Tabla3[[#This Row],[PRECIOS]]*10%</f>
        <v>3.0799979999999998</v>
      </c>
      <c r="L758" s="101"/>
      <c r="M758" s="61"/>
      <c r="N758" s="55">
        <f>IFERROR(Tabla3[[#This Row],[PRECIOS]]-Tabla3[[#This Row],[PRECIOS]]*Tabla3[[#This Row],[% PRODUCTO]]," ")</f>
        <v>3.4222199999999998</v>
      </c>
      <c r="O758" s="61"/>
      <c r="P758" s="55">
        <f>IFERROR(Tabla3[[#This Row],[OCULTAR2]]-Tabla3[[#This Row],[OCULTAR2]]*Tabla3[[#This Row],[% LÍNEA]]," ")</f>
        <v>3.4222199999999998</v>
      </c>
      <c r="Q758" s="56">
        <f>IFERROR(Tabla3[[#This Row],[% PRODUCTO]]+Tabla3[[#This Row],[% LÍNEA]]," ")</f>
        <v>0</v>
      </c>
      <c r="R758" s="60">
        <f>Tabla3[[#This Row],[OCULTAR3]]</f>
        <v>3.4222199999999998</v>
      </c>
      <c r="S758" s="60">
        <f>Tabla3[[#This Row],[PRECIO SIN %]]-Tabla3[[#This Row],[PRECIO SIN %]]*10%</f>
        <v>3.0799979999999998</v>
      </c>
      <c r="T758" s="80">
        <f>(Tabla3[[#This Row],[PRECIO CON DESCT.]]-(Tabla3[[#This Row],[PRECIO CON DESCT.]]*$T$6))</f>
        <v>1.9403987399999998</v>
      </c>
      <c r="U758" s="96"/>
      <c r="V758" s="94">
        <f>Tabla3[[#This Row],[PRECIO %      en $]]*Tabla3[[#This Row],[PEDIDO ]]</f>
        <v>0</v>
      </c>
      <c r="W758" s="57">
        <f>Tabla3[[#This Row],[PRECIO CON DESCT.]]*Tabla3[[#This Row],[PEDIDO ]]</f>
        <v>0</v>
      </c>
      <c r="X758" s="58">
        <f>Tabla3[[#This Row],[PRECIO SIN %]]*Tabla3[[#This Row],[PEDIDO ]]</f>
        <v>0</v>
      </c>
      <c r="Y758" s="28"/>
      <c r="Z758" s="28"/>
      <c r="AA758" s="28"/>
      <c r="AB758" s="28"/>
      <c r="AC758" s="28"/>
      <c r="AD758" s="28"/>
      <c r="AE758" s="28"/>
      <c r="AF758" s="28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13"/>
      <c r="CX758" s="13"/>
      <c r="CY758" s="13"/>
      <c r="CZ758" s="13"/>
      <c r="DA758" s="13"/>
      <c r="DB758" s="13"/>
      <c r="DC758" s="13"/>
      <c r="DD758" s="13"/>
      <c r="DE758" s="13"/>
      <c r="DF758" s="13"/>
      <c r="DG758" s="13"/>
      <c r="DH758" s="13"/>
      <c r="DI758" s="13"/>
      <c r="DJ758" s="13"/>
      <c r="DK758" s="13"/>
      <c r="DL758" s="13"/>
      <c r="DM758" s="13"/>
      <c r="DN758" s="13"/>
      <c r="DO758" s="13"/>
      <c r="DP758" s="13"/>
      <c r="DQ758" s="13"/>
      <c r="DR758" s="13"/>
      <c r="DS758" s="13"/>
      <c r="DT758" s="13"/>
      <c r="DU758" s="13"/>
      <c r="DV758" s="13"/>
      <c r="DW758" s="13"/>
      <c r="DX758" s="13"/>
      <c r="DY758" s="13"/>
      <c r="DZ758" s="13"/>
      <c r="EA758" s="13"/>
      <c r="EB758" s="13"/>
      <c r="EC758" s="13"/>
      <c r="ED758" s="13"/>
      <c r="EE758" s="13"/>
      <c r="EF758" s="13"/>
      <c r="EG758" s="13"/>
      <c r="EH758" s="13"/>
      <c r="EI758" s="13"/>
      <c r="EJ758" s="13"/>
      <c r="EK758" s="13"/>
      <c r="EL758" s="13"/>
      <c r="EM758" s="13"/>
      <c r="EN758" s="13"/>
      <c r="EO758" s="13"/>
      <c r="EP758" s="13"/>
      <c r="EQ758" s="13"/>
      <c r="ER758" s="13"/>
      <c r="ES758" s="13"/>
      <c r="ET758" s="13"/>
      <c r="EU758" s="13"/>
      <c r="EV758" s="13"/>
      <c r="EW758" s="20"/>
    </row>
    <row r="759" spans="1:153" s="3" customFormat="1" ht="33" customHeight="1" x14ac:dyDescent="0.4">
      <c r="A759" s="124">
        <v>7591619000787</v>
      </c>
      <c r="B759" s="51" t="s">
        <v>202</v>
      </c>
      <c r="C759" s="51" t="s">
        <v>131</v>
      </c>
      <c r="D7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759" s="118" t="s">
        <v>1268</v>
      </c>
      <c r="F759" s="75" t="s">
        <v>537</v>
      </c>
      <c r="G7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759" s="77">
        <v>212</v>
      </c>
      <c r="J759" s="52">
        <v>1.8</v>
      </c>
      <c r="K759" s="53">
        <f>Tabla3[[#This Row],[PRECIOS]]-Tabla3[[#This Row],[PRECIOS]]*10%</f>
        <v>1.62</v>
      </c>
      <c r="L759" s="101" t="s">
        <v>5327</v>
      </c>
      <c r="M759" s="54"/>
      <c r="N759" s="55">
        <f>IFERROR(Tabla3[[#This Row],[PRECIOS]]-Tabla3[[#This Row],[PRECIOS]]*Tabla3[[#This Row],[% PRODUCTO]]," ")</f>
        <v>1.8</v>
      </c>
      <c r="O759" s="54"/>
      <c r="P759" s="55">
        <f>IFERROR(Tabla3[[#This Row],[OCULTAR2]]-Tabla3[[#This Row],[OCULTAR2]]*Tabla3[[#This Row],[% LÍNEA]]," ")</f>
        <v>1.8</v>
      </c>
      <c r="Q759" s="56">
        <f>IFERROR(Tabla3[[#This Row],[% PRODUCTO]]+Tabla3[[#This Row],[% LÍNEA]]," ")</f>
        <v>0</v>
      </c>
      <c r="R759" s="53">
        <f>Tabla3[[#This Row],[OCULTAR3]]</f>
        <v>1.8</v>
      </c>
      <c r="S759" s="53">
        <f>Tabla3[[#This Row],[PRECIO SIN %]]-Tabla3[[#This Row],[PRECIO SIN %]]*10%</f>
        <v>1.62</v>
      </c>
      <c r="T759" s="80">
        <f>(Tabla3[[#This Row],[PRECIO CON DESCT.]]-(Tabla3[[#This Row],[PRECIO CON DESCT.]]*$T$6))</f>
        <v>1.0206</v>
      </c>
      <c r="U759" s="96"/>
      <c r="V759" s="94">
        <f>Tabla3[[#This Row],[PRECIO %      en $]]*Tabla3[[#This Row],[PEDIDO ]]</f>
        <v>0</v>
      </c>
      <c r="W759" s="57">
        <f>Tabla3[[#This Row],[PRECIO CON DESCT.]]*Tabla3[[#This Row],[PEDIDO ]]</f>
        <v>0</v>
      </c>
      <c r="X759" s="58">
        <f>Tabla3[[#This Row],[PRECIO SIN %]]*Tabla3[[#This Row],[PEDIDO ]]</f>
        <v>0</v>
      </c>
      <c r="Y759" s="28"/>
      <c r="Z759" s="28"/>
      <c r="AA759" s="28"/>
      <c r="AB759" s="28"/>
      <c r="AC759" s="28"/>
      <c r="AD759" s="28"/>
      <c r="AE759" s="28"/>
      <c r="AF759" s="28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13"/>
      <c r="DV759" s="13"/>
      <c r="DW759" s="13"/>
      <c r="DX759" s="13"/>
      <c r="DY759" s="13"/>
      <c r="DZ759" s="13"/>
      <c r="EA759" s="13"/>
      <c r="EB759" s="13"/>
      <c r="EC759" s="13"/>
      <c r="ED759" s="13"/>
      <c r="EE759" s="13"/>
      <c r="EF759" s="13"/>
      <c r="EG759" s="13"/>
      <c r="EH759" s="13"/>
      <c r="EI759" s="13"/>
      <c r="EJ759" s="13"/>
      <c r="EK759" s="13"/>
      <c r="EL759" s="13"/>
      <c r="EM759" s="13"/>
      <c r="EN759" s="13"/>
      <c r="EO759" s="13"/>
      <c r="EP759" s="13"/>
      <c r="EQ759" s="13"/>
      <c r="ER759" s="13"/>
      <c r="ES759" s="13"/>
      <c r="ET759" s="13"/>
      <c r="EU759" s="13"/>
      <c r="EV759" s="13"/>
      <c r="EW759" s="20"/>
    </row>
    <row r="760" spans="1:153" s="3" customFormat="1" ht="33" customHeight="1" x14ac:dyDescent="0.4">
      <c r="A760" s="125">
        <v>7594000850824</v>
      </c>
      <c r="B760" s="59" t="s">
        <v>202</v>
      </c>
      <c r="C760" s="59" t="s">
        <v>205</v>
      </c>
      <c r="D7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60" s="119" t="s">
        <v>1269</v>
      </c>
      <c r="F760" s="76" t="s">
        <v>537</v>
      </c>
      <c r="G7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60" s="78">
        <v>8</v>
      </c>
      <c r="J760" s="52">
        <v>3.1555599999999999</v>
      </c>
      <c r="K760" s="60">
        <f>Tabla3[[#This Row],[PRECIOS]]-Tabla3[[#This Row],[PRECIOS]]*10%</f>
        <v>2.840004</v>
      </c>
      <c r="L760" s="101"/>
      <c r="M760" s="61"/>
      <c r="N760" s="55">
        <f>IFERROR(Tabla3[[#This Row],[PRECIOS]]-Tabla3[[#This Row],[PRECIOS]]*Tabla3[[#This Row],[% PRODUCTO]]," ")</f>
        <v>3.1555599999999999</v>
      </c>
      <c r="O760" s="61"/>
      <c r="P760" s="55">
        <f>IFERROR(Tabla3[[#This Row],[OCULTAR2]]-Tabla3[[#This Row],[OCULTAR2]]*Tabla3[[#This Row],[% LÍNEA]]," ")</f>
        <v>3.1555599999999999</v>
      </c>
      <c r="Q760" s="56">
        <f>IFERROR(Tabla3[[#This Row],[% PRODUCTO]]+Tabla3[[#This Row],[% LÍNEA]]," ")</f>
        <v>0</v>
      </c>
      <c r="R760" s="60">
        <f>Tabla3[[#This Row],[OCULTAR3]]</f>
        <v>3.1555599999999999</v>
      </c>
      <c r="S760" s="60">
        <f>Tabla3[[#This Row],[PRECIO SIN %]]-Tabla3[[#This Row],[PRECIO SIN %]]*10%</f>
        <v>2.840004</v>
      </c>
      <c r="T760" s="80">
        <f>(Tabla3[[#This Row],[PRECIO CON DESCT.]]-(Tabla3[[#This Row],[PRECIO CON DESCT.]]*$T$6))</f>
        <v>1.7892025199999999</v>
      </c>
      <c r="U760" s="96"/>
      <c r="V760" s="94">
        <f>Tabla3[[#This Row],[PRECIO %      en $]]*Tabla3[[#This Row],[PEDIDO ]]</f>
        <v>0</v>
      </c>
      <c r="W760" s="57">
        <f>Tabla3[[#This Row],[PRECIO CON DESCT.]]*Tabla3[[#This Row],[PEDIDO ]]</f>
        <v>0</v>
      </c>
      <c r="X760" s="58">
        <f>Tabla3[[#This Row],[PRECIO SIN %]]*Tabla3[[#This Row],[PEDIDO ]]</f>
        <v>0</v>
      </c>
      <c r="Y760" s="28"/>
      <c r="Z760" s="28"/>
      <c r="AA760" s="28"/>
      <c r="AB760" s="28"/>
      <c r="AC760" s="28"/>
      <c r="AD760" s="28"/>
      <c r="AE760" s="28"/>
      <c r="AF760" s="28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13"/>
      <c r="DL760" s="13"/>
      <c r="DM760" s="13"/>
      <c r="DN760" s="13"/>
      <c r="DO760" s="13"/>
      <c r="DP760" s="13"/>
      <c r="DQ760" s="13"/>
      <c r="DR760" s="13"/>
      <c r="DS760" s="13"/>
      <c r="DT760" s="13"/>
      <c r="DU760" s="13"/>
      <c r="DV760" s="13"/>
      <c r="DW760" s="13"/>
      <c r="DX760" s="13"/>
      <c r="DY760" s="13"/>
      <c r="DZ760" s="13"/>
      <c r="EA760" s="13"/>
      <c r="EB760" s="13"/>
      <c r="EC760" s="13"/>
      <c r="ED760" s="13"/>
      <c r="EE760" s="13"/>
      <c r="EF760" s="13"/>
      <c r="EG760" s="13"/>
      <c r="EH760" s="13"/>
      <c r="EI760" s="13"/>
      <c r="EJ760" s="13"/>
      <c r="EK760" s="13"/>
      <c r="EL760" s="13"/>
      <c r="EM760" s="13"/>
      <c r="EN760" s="13"/>
      <c r="EO760" s="13"/>
      <c r="EP760" s="13"/>
      <c r="EQ760" s="13"/>
      <c r="ER760" s="13"/>
      <c r="ES760" s="13"/>
      <c r="ET760" s="13"/>
      <c r="EU760" s="13"/>
      <c r="EV760" s="13"/>
      <c r="EW760" s="20"/>
    </row>
    <row r="761" spans="1:153" s="3" customFormat="1" ht="33" customHeight="1" x14ac:dyDescent="0.4">
      <c r="A761" s="124">
        <v>7597758000459</v>
      </c>
      <c r="B761" s="51" t="s">
        <v>202</v>
      </c>
      <c r="C761" s="51" t="s">
        <v>67</v>
      </c>
      <c r="D7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61" s="118" t="s">
        <v>1270</v>
      </c>
      <c r="F761" s="75" t="s">
        <v>537</v>
      </c>
      <c r="G7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61" s="77">
        <v>114</v>
      </c>
      <c r="J761" s="52">
        <v>2.5555599999999998</v>
      </c>
      <c r="K761" s="53">
        <f>Tabla3[[#This Row],[PRECIOS]]-Tabla3[[#This Row],[PRECIOS]]*10%</f>
        <v>2.3000039999999999</v>
      </c>
      <c r="L761" s="101"/>
      <c r="M761" s="54"/>
      <c r="N761" s="55">
        <f>IFERROR(Tabla3[[#This Row],[PRECIOS]]-Tabla3[[#This Row],[PRECIOS]]*Tabla3[[#This Row],[% PRODUCTO]]," ")</f>
        <v>2.5555599999999998</v>
      </c>
      <c r="O761" s="54"/>
      <c r="P761" s="55">
        <f>IFERROR(Tabla3[[#This Row],[OCULTAR2]]-Tabla3[[#This Row],[OCULTAR2]]*Tabla3[[#This Row],[% LÍNEA]]," ")</f>
        <v>2.5555599999999998</v>
      </c>
      <c r="Q761" s="56">
        <f>IFERROR(Tabla3[[#This Row],[% PRODUCTO]]+Tabla3[[#This Row],[% LÍNEA]]," ")</f>
        <v>0</v>
      </c>
      <c r="R761" s="53">
        <f>Tabla3[[#This Row],[OCULTAR3]]</f>
        <v>2.5555599999999998</v>
      </c>
      <c r="S761" s="53">
        <f>Tabla3[[#This Row],[PRECIO SIN %]]-Tabla3[[#This Row],[PRECIO SIN %]]*10%</f>
        <v>2.3000039999999999</v>
      </c>
      <c r="T761" s="80">
        <f>(Tabla3[[#This Row],[PRECIO CON DESCT.]]-(Tabla3[[#This Row],[PRECIO CON DESCT.]]*$T$6))</f>
        <v>1.4490025200000001</v>
      </c>
      <c r="U761" s="96"/>
      <c r="V761" s="94">
        <f>Tabla3[[#This Row],[PRECIO %      en $]]*Tabla3[[#This Row],[PEDIDO ]]</f>
        <v>0</v>
      </c>
      <c r="W761" s="57">
        <f>Tabla3[[#This Row],[PRECIO CON DESCT.]]*Tabla3[[#This Row],[PEDIDO ]]</f>
        <v>0</v>
      </c>
      <c r="X761" s="58">
        <f>Tabla3[[#This Row],[PRECIO SIN %]]*Tabla3[[#This Row],[PEDIDO ]]</f>
        <v>0</v>
      </c>
      <c r="Y761" s="28"/>
      <c r="Z761" s="28"/>
      <c r="AA761" s="28"/>
      <c r="AB761" s="28"/>
      <c r="AC761" s="28"/>
      <c r="AD761" s="28"/>
      <c r="AE761" s="28"/>
      <c r="AF761" s="28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13"/>
      <c r="DL761" s="13"/>
      <c r="DM761" s="13"/>
      <c r="DN761" s="13"/>
      <c r="DO761" s="13"/>
      <c r="DP761" s="13"/>
      <c r="DQ761" s="13"/>
      <c r="DR761" s="13"/>
      <c r="DS761" s="13"/>
      <c r="DT761" s="13"/>
      <c r="DU761" s="13"/>
      <c r="DV761" s="13"/>
      <c r="DW761" s="13"/>
      <c r="DX761" s="13"/>
      <c r="DY761" s="13"/>
      <c r="DZ761" s="13"/>
      <c r="EA761" s="13"/>
      <c r="EB761" s="13"/>
      <c r="EC761" s="13"/>
      <c r="ED761" s="13"/>
      <c r="EE761" s="13"/>
      <c r="EF761" s="13"/>
      <c r="EG761" s="13"/>
      <c r="EH761" s="13"/>
      <c r="EI761" s="13"/>
      <c r="EJ761" s="13"/>
      <c r="EK761" s="13"/>
      <c r="EL761" s="13"/>
      <c r="EM761" s="13"/>
      <c r="EN761" s="13"/>
      <c r="EO761" s="13"/>
      <c r="EP761" s="13"/>
      <c r="EQ761" s="13"/>
      <c r="ER761" s="13"/>
      <c r="ES761" s="13"/>
      <c r="ET761" s="13"/>
      <c r="EU761" s="13"/>
      <c r="EV761" s="13"/>
      <c r="EW761" s="20"/>
    </row>
    <row r="762" spans="1:153" s="3" customFormat="1" ht="33" customHeight="1" x14ac:dyDescent="0.4">
      <c r="A762" s="125">
        <v>7598455000537</v>
      </c>
      <c r="B762" s="59" t="s">
        <v>202</v>
      </c>
      <c r="C762" s="59" t="s">
        <v>58</v>
      </c>
      <c r="D7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762" s="119" t="s">
        <v>1271</v>
      </c>
      <c r="F762" s="76" t="s">
        <v>537</v>
      </c>
      <c r="G7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62" s="78">
        <v>27</v>
      </c>
      <c r="J762" s="52">
        <v>2.4111099999999999</v>
      </c>
      <c r="K762" s="60">
        <f>Tabla3[[#This Row],[PRECIOS]]-Tabla3[[#This Row],[PRECIOS]]*10%</f>
        <v>2.1699989999999998</v>
      </c>
      <c r="L762" s="101"/>
      <c r="M762" s="61"/>
      <c r="N762" s="55">
        <f>IFERROR(Tabla3[[#This Row],[PRECIOS]]-Tabla3[[#This Row],[PRECIOS]]*Tabla3[[#This Row],[% PRODUCTO]]," ")</f>
        <v>2.4111099999999999</v>
      </c>
      <c r="O762" s="61"/>
      <c r="P762" s="55">
        <f>IFERROR(Tabla3[[#This Row],[OCULTAR2]]-Tabla3[[#This Row],[OCULTAR2]]*Tabla3[[#This Row],[% LÍNEA]]," ")</f>
        <v>2.4111099999999999</v>
      </c>
      <c r="Q762" s="56">
        <f>IFERROR(Tabla3[[#This Row],[% PRODUCTO]]+Tabla3[[#This Row],[% LÍNEA]]," ")</f>
        <v>0</v>
      </c>
      <c r="R762" s="60">
        <f>Tabla3[[#This Row],[OCULTAR3]]</f>
        <v>2.4111099999999999</v>
      </c>
      <c r="S762" s="60">
        <f>Tabla3[[#This Row],[PRECIO SIN %]]-Tabla3[[#This Row],[PRECIO SIN %]]*10%</f>
        <v>2.1699989999999998</v>
      </c>
      <c r="T762" s="80">
        <f>(Tabla3[[#This Row],[PRECIO CON DESCT.]]-(Tabla3[[#This Row],[PRECIO CON DESCT.]]*$T$6))</f>
        <v>1.36709937</v>
      </c>
      <c r="U762" s="96"/>
      <c r="V762" s="94">
        <f>Tabla3[[#This Row],[PRECIO %      en $]]*Tabla3[[#This Row],[PEDIDO ]]</f>
        <v>0</v>
      </c>
      <c r="W762" s="57">
        <f>Tabla3[[#This Row],[PRECIO CON DESCT.]]*Tabla3[[#This Row],[PEDIDO ]]</f>
        <v>0</v>
      </c>
      <c r="X762" s="58">
        <f>Tabla3[[#This Row],[PRECIO SIN %]]*Tabla3[[#This Row],[PEDIDO ]]</f>
        <v>0</v>
      </c>
      <c r="Y762" s="28"/>
      <c r="Z762" s="28"/>
      <c r="AA762" s="28"/>
      <c r="AB762" s="28"/>
      <c r="AC762" s="28"/>
      <c r="AD762" s="28"/>
      <c r="AE762" s="28"/>
      <c r="AF762" s="28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13"/>
      <c r="DL762" s="13"/>
      <c r="DM762" s="13"/>
      <c r="DN762" s="13"/>
      <c r="DO762" s="13"/>
      <c r="DP762" s="13"/>
      <c r="DQ762" s="13"/>
      <c r="DR762" s="13"/>
      <c r="DS762" s="13"/>
      <c r="DT762" s="13"/>
      <c r="DU762" s="13"/>
      <c r="DV762" s="13"/>
      <c r="DW762" s="13"/>
      <c r="DX762" s="13"/>
      <c r="DY762" s="13"/>
      <c r="DZ762" s="13"/>
      <c r="EA762" s="13"/>
      <c r="EB762" s="13"/>
      <c r="EC762" s="13"/>
      <c r="ED762" s="13"/>
      <c r="EE762" s="13"/>
      <c r="EF762" s="13"/>
      <c r="EG762" s="13"/>
      <c r="EH762" s="13"/>
      <c r="EI762" s="13"/>
      <c r="EJ762" s="13"/>
      <c r="EK762" s="13"/>
      <c r="EL762" s="13"/>
      <c r="EM762" s="13"/>
      <c r="EN762" s="13"/>
      <c r="EO762" s="13"/>
      <c r="EP762" s="13"/>
      <c r="EQ762" s="13"/>
      <c r="ER762" s="13"/>
      <c r="ES762" s="13"/>
      <c r="ET762" s="13"/>
      <c r="EU762" s="13"/>
      <c r="EV762" s="13"/>
      <c r="EW762" s="20"/>
    </row>
    <row r="763" spans="1:153" s="3" customFormat="1" ht="33" customHeight="1" x14ac:dyDescent="0.4">
      <c r="A763" s="124">
        <v>7598455000537</v>
      </c>
      <c r="B763" s="51" t="s">
        <v>202</v>
      </c>
      <c r="C763" s="51" t="s">
        <v>58</v>
      </c>
      <c r="D7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763" s="118" t="s">
        <v>1271</v>
      </c>
      <c r="F763" s="75" t="s">
        <v>537</v>
      </c>
      <c r="G7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63" s="77">
        <v>3</v>
      </c>
      <c r="J763" s="52">
        <v>2.9222199999999998</v>
      </c>
      <c r="K763" s="53">
        <f>Tabla3[[#This Row],[PRECIOS]]-Tabla3[[#This Row],[PRECIOS]]*10%</f>
        <v>2.6299979999999996</v>
      </c>
      <c r="L763" s="101"/>
      <c r="M763" s="54"/>
      <c r="N763" s="55">
        <f>IFERROR(Tabla3[[#This Row],[PRECIOS]]-Tabla3[[#This Row],[PRECIOS]]*Tabla3[[#This Row],[% PRODUCTO]]," ")</f>
        <v>2.9222199999999998</v>
      </c>
      <c r="O763" s="54"/>
      <c r="P763" s="55">
        <f>IFERROR(Tabla3[[#This Row],[OCULTAR2]]-Tabla3[[#This Row],[OCULTAR2]]*Tabla3[[#This Row],[% LÍNEA]]," ")</f>
        <v>2.9222199999999998</v>
      </c>
      <c r="Q763" s="56">
        <f>IFERROR(Tabla3[[#This Row],[% PRODUCTO]]+Tabla3[[#This Row],[% LÍNEA]]," ")</f>
        <v>0</v>
      </c>
      <c r="R763" s="53">
        <f>Tabla3[[#This Row],[OCULTAR3]]</f>
        <v>2.9222199999999998</v>
      </c>
      <c r="S763" s="53">
        <f>Tabla3[[#This Row],[PRECIO SIN %]]-Tabla3[[#This Row],[PRECIO SIN %]]*10%</f>
        <v>2.6299979999999996</v>
      </c>
      <c r="T763" s="80">
        <f>(Tabla3[[#This Row],[PRECIO CON DESCT.]]-(Tabla3[[#This Row],[PRECIO CON DESCT.]]*$T$6))</f>
        <v>1.6568987399999999</v>
      </c>
      <c r="U763" s="96"/>
      <c r="V763" s="94">
        <f>Tabla3[[#This Row],[PRECIO %      en $]]*Tabla3[[#This Row],[PEDIDO ]]</f>
        <v>0</v>
      </c>
      <c r="W763" s="57">
        <f>Tabla3[[#This Row],[PRECIO CON DESCT.]]*Tabla3[[#This Row],[PEDIDO ]]</f>
        <v>0</v>
      </c>
      <c r="X763" s="58">
        <f>Tabla3[[#This Row],[PRECIO SIN %]]*Tabla3[[#This Row],[PEDIDO ]]</f>
        <v>0</v>
      </c>
      <c r="Y763" s="28"/>
      <c r="Z763" s="28"/>
      <c r="AA763" s="28"/>
      <c r="AB763" s="28"/>
      <c r="AC763" s="28"/>
      <c r="AD763" s="28"/>
      <c r="AE763" s="28"/>
      <c r="AF763" s="28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13"/>
      <c r="DL763" s="13"/>
      <c r="DM763" s="13"/>
      <c r="DN763" s="13"/>
      <c r="DO763" s="13"/>
      <c r="DP763" s="13"/>
      <c r="DQ763" s="13"/>
      <c r="DR763" s="13"/>
      <c r="DS763" s="13"/>
      <c r="DT763" s="13"/>
      <c r="DU763" s="13"/>
      <c r="DV763" s="13"/>
      <c r="DW763" s="13"/>
      <c r="DX763" s="13"/>
      <c r="DY763" s="13"/>
      <c r="DZ763" s="13"/>
      <c r="EA763" s="13"/>
      <c r="EB763" s="13"/>
      <c r="EC763" s="13"/>
      <c r="ED763" s="13"/>
      <c r="EE763" s="13"/>
      <c r="EF763" s="13"/>
      <c r="EG763" s="13"/>
      <c r="EH763" s="13"/>
      <c r="EI763" s="13"/>
      <c r="EJ763" s="13"/>
      <c r="EK763" s="13"/>
      <c r="EL763" s="13"/>
      <c r="EM763" s="13"/>
      <c r="EN763" s="13"/>
      <c r="EO763" s="13"/>
      <c r="EP763" s="13"/>
      <c r="EQ763" s="13"/>
      <c r="ER763" s="13"/>
      <c r="ES763" s="13"/>
      <c r="ET763" s="13"/>
      <c r="EU763" s="13"/>
      <c r="EV763" s="13"/>
      <c r="EW763" s="20"/>
    </row>
    <row r="764" spans="1:153" s="3" customFormat="1" ht="33" customHeight="1" x14ac:dyDescent="0.4">
      <c r="A764" s="125">
        <v>7592782000895</v>
      </c>
      <c r="B764" s="59" t="s">
        <v>202</v>
      </c>
      <c r="C764" s="59" t="s">
        <v>91</v>
      </c>
      <c r="D7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64" s="119" t="s">
        <v>1272</v>
      </c>
      <c r="F764" s="76" t="s">
        <v>537</v>
      </c>
      <c r="G7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64" s="78">
        <v>108</v>
      </c>
      <c r="J764" s="52">
        <v>4.61111</v>
      </c>
      <c r="K764" s="60">
        <f>Tabla3[[#This Row],[PRECIOS]]-Tabla3[[#This Row],[PRECIOS]]*10%</f>
        <v>4.1499990000000002</v>
      </c>
      <c r="L764" s="101"/>
      <c r="M764" s="61"/>
      <c r="N764" s="55">
        <f>IFERROR(Tabla3[[#This Row],[PRECIOS]]-Tabla3[[#This Row],[PRECIOS]]*Tabla3[[#This Row],[% PRODUCTO]]," ")</f>
        <v>4.61111</v>
      </c>
      <c r="O764" s="61"/>
      <c r="P764" s="55">
        <f>IFERROR(Tabla3[[#This Row],[OCULTAR2]]-Tabla3[[#This Row],[OCULTAR2]]*Tabla3[[#This Row],[% LÍNEA]]," ")</f>
        <v>4.61111</v>
      </c>
      <c r="Q764" s="56">
        <f>IFERROR(Tabla3[[#This Row],[% PRODUCTO]]+Tabla3[[#This Row],[% LÍNEA]]," ")</f>
        <v>0</v>
      </c>
      <c r="R764" s="60">
        <f>Tabla3[[#This Row],[OCULTAR3]]</f>
        <v>4.61111</v>
      </c>
      <c r="S764" s="60">
        <f>Tabla3[[#This Row],[PRECIO SIN %]]-Tabla3[[#This Row],[PRECIO SIN %]]*10%</f>
        <v>4.1499990000000002</v>
      </c>
      <c r="T764" s="80">
        <f>(Tabla3[[#This Row],[PRECIO CON DESCT.]]-(Tabla3[[#This Row],[PRECIO CON DESCT.]]*$T$6))</f>
        <v>2.6144993699999999</v>
      </c>
      <c r="U764" s="96"/>
      <c r="V764" s="94">
        <f>Tabla3[[#This Row],[PRECIO %      en $]]*Tabla3[[#This Row],[PEDIDO ]]</f>
        <v>0</v>
      </c>
      <c r="W764" s="57">
        <f>Tabla3[[#This Row],[PRECIO CON DESCT.]]*Tabla3[[#This Row],[PEDIDO ]]</f>
        <v>0</v>
      </c>
      <c r="X764" s="58">
        <f>Tabla3[[#This Row],[PRECIO SIN %]]*Tabla3[[#This Row],[PEDIDO ]]</f>
        <v>0</v>
      </c>
      <c r="Y764" s="28"/>
      <c r="Z764" s="28"/>
      <c r="AA764" s="28"/>
      <c r="AB764" s="28"/>
      <c r="AC764" s="28"/>
      <c r="AD764" s="28"/>
      <c r="AE764" s="28"/>
      <c r="AF764" s="28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13"/>
      <c r="CX764" s="13"/>
      <c r="CY764" s="13"/>
      <c r="CZ764" s="13"/>
      <c r="DA764" s="13"/>
      <c r="DB764" s="13"/>
      <c r="DC764" s="13"/>
      <c r="DD764" s="13"/>
      <c r="DE764" s="13"/>
      <c r="DF764" s="13"/>
      <c r="DG764" s="13"/>
      <c r="DH764" s="13"/>
      <c r="DI764" s="13"/>
      <c r="DJ764" s="13"/>
      <c r="DK764" s="13"/>
      <c r="DL764" s="13"/>
      <c r="DM764" s="13"/>
      <c r="DN764" s="13"/>
      <c r="DO764" s="13"/>
      <c r="DP764" s="13"/>
      <c r="DQ764" s="13"/>
      <c r="DR764" s="13"/>
      <c r="DS764" s="13"/>
      <c r="DT764" s="13"/>
      <c r="DU764" s="13"/>
      <c r="DV764" s="13"/>
      <c r="DW764" s="13"/>
      <c r="DX764" s="13"/>
      <c r="DY764" s="13"/>
      <c r="DZ764" s="13"/>
      <c r="EA764" s="13"/>
      <c r="EB764" s="13"/>
      <c r="EC764" s="13"/>
      <c r="ED764" s="13"/>
      <c r="EE764" s="13"/>
      <c r="EF764" s="13"/>
      <c r="EG764" s="13"/>
      <c r="EH764" s="13"/>
      <c r="EI764" s="13"/>
      <c r="EJ764" s="13"/>
      <c r="EK764" s="13"/>
      <c r="EL764" s="13"/>
      <c r="EM764" s="13"/>
      <c r="EN764" s="13"/>
      <c r="EO764" s="13"/>
      <c r="EP764" s="13"/>
      <c r="EQ764" s="13"/>
      <c r="ER764" s="13"/>
      <c r="ES764" s="13"/>
      <c r="ET764" s="13"/>
      <c r="EU764" s="13"/>
      <c r="EV764" s="13"/>
      <c r="EW764" s="20"/>
    </row>
    <row r="765" spans="1:153" s="3" customFormat="1" ht="33" customHeight="1" x14ac:dyDescent="0.4">
      <c r="A765" s="124">
        <v>7592601000051</v>
      </c>
      <c r="B765" s="51" t="s">
        <v>202</v>
      </c>
      <c r="C765" s="51" t="s">
        <v>98</v>
      </c>
      <c r="D7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65" s="118" t="s">
        <v>1273</v>
      </c>
      <c r="F765" s="75" t="s">
        <v>537</v>
      </c>
      <c r="G7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65" s="77">
        <v>11</v>
      </c>
      <c r="J765" s="52">
        <v>16.822220000000002</v>
      </c>
      <c r="K765" s="53">
        <f>Tabla3[[#This Row],[PRECIOS]]-Tabla3[[#This Row],[PRECIOS]]*10%</f>
        <v>15.139998000000002</v>
      </c>
      <c r="L765" s="101"/>
      <c r="M765" s="54"/>
      <c r="N765" s="55">
        <f>IFERROR(Tabla3[[#This Row],[PRECIOS]]-Tabla3[[#This Row],[PRECIOS]]*Tabla3[[#This Row],[% PRODUCTO]]," ")</f>
        <v>16.822220000000002</v>
      </c>
      <c r="O765" s="54"/>
      <c r="P765" s="55">
        <f>IFERROR(Tabla3[[#This Row],[OCULTAR2]]-Tabla3[[#This Row],[OCULTAR2]]*Tabla3[[#This Row],[% LÍNEA]]," ")</f>
        <v>16.822220000000002</v>
      </c>
      <c r="Q765" s="56">
        <f>IFERROR(Tabla3[[#This Row],[% PRODUCTO]]+Tabla3[[#This Row],[% LÍNEA]]," ")</f>
        <v>0</v>
      </c>
      <c r="R765" s="53">
        <f>Tabla3[[#This Row],[OCULTAR3]]</f>
        <v>16.822220000000002</v>
      </c>
      <c r="S765" s="53">
        <f>Tabla3[[#This Row],[PRECIO SIN %]]-Tabla3[[#This Row],[PRECIO SIN %]]*10%</f>
        <v>15.139998000000002</v>
      </c>
      <c r="T765" s="80">
        <f>(Tabla3[[#This Row],[PRECIO CON DESCT.]]-(Tabla3[[#This Row],[PRECIO CON DESCT.]]*$T$6))</f>
        <v>9.5381987400000021</v>
      </c>
      <c r="U765" s="96"/>
      <c r="V765" s="94">
        <f>Tabla3[[#This Row],[PRECIO %      en $]]*Tabla3[[#This Row],[PEDIDO ]]</f>
        <v>0</v>
      </c>
      <c r="W765" s="57">
        <f>Tabla3[[#This Row],[PRECIO CON DESCT.]]*Tabla3[[#This Row],[PEDIDO ]]</f>
        <v>0</v>
      </c>
      <c r="X765" s="58">
        <f>Tabla3[[#This Row],[PRECIO SIN %]]*Tabla3[[#This Row],[PEDIDO ]]</f>
        <v>0</v>
      </c>
      <c r="Y765" s="28"/>
      <c r="Z765" s="28"/>
      <c r="AA765" s="28"/>
      <c r="AB765" s="28"/>
      <c r="AC765" s="28"/>
      <c r="AD765" s="28"/>
      <c r="AE765" s="28"/>
      <c r="AF765" s="28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13"/>
      <c r="DV765" s="13"/>
      <c r="DW765" s="13"/>
      <c r="DX765" s="13"/>
      <c r="DY765" s="13"/>
      <c r="DZ765" s="13"/>
      <c r="EA765" s="13"/>
      <c r="EB765" s="13"/>
      <c r="EC765" s="13"/>
      <c r="ED765" s="13"/>
      <c r="EE765" s="13"/>
      <c r="EF765" s="13"/>
      <c r="EG765" s="13"/>
      <c r="EH765" s="13"/>
      <c r="EI765" s="13"/>
      <c r="EJ765" s="13"/>
      <c r="EK765" s="13"/>
      <c r="EL765" s="13"/>
      <c r="EM765" s="13"/>
      <c r="EN765" s="13"/>
      <c r="EO765" s="13"/>
      <c r="EP765" s="13"/>
      <c r="EQ765" s="13"/>
      <c r="ER765" s="13"/>
      <c r="ES765" s="13"/>
      <c r="ET765" s="13"/>
      <c r="EU765" s="13"/>
      <c r="EV765" s="13"/>
      <c r="EW765" s="20"/>
    </row>
    <row r="766" spans="1:153" s="3" customFormat="1" ht="33" customHeight="1" x14ac:dyDescent="0.4">
      <c r="A766" s="125">
        <v>7598252001416</v>
      </c>
      <c r="B766" s="59" t="s">
        <v>202</v>
      </c>
      <c r="C766" s="59" t="s">
        <v>56</v>
      </c>
      <c r="D7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66" s="119" t="s">
        <v>1274</v>
      </c>
      <c r="F766" s="76" t="s">
        <v>537</v>
      </c>
      <c r="G7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66" s="78">
        <v>84</v>
      </c>
      <c r="J766" s="52">
        <v>10.311109999999999</v>
      </c>
      <c r="K766" s="60">
        <f>Tabla3[[#This Row],[PRECIOS]]-Tabla3[[#This Row],[PRECIOS]]*10%</f>
        <v>9.2799990000000001</v>
      </c>
      <c r="L766" s="101"/>
      <c r="M766" s="61"/>
      <c r="N766" s="55">
        <f>IFERROR(Tabla3[[#This Row],[PRECIOS]]-Tabla3[[#This Row],[PRECIOS]]*Tabla3[[#This Row],[% PRODUCTO]]," ")</f>
        <v>10.311109999999999</v>
      </c>
      <c r="O766" s="61"/>
      <c r="P766" s="55">
        <f>IFERROR(Tabla3[[#This Row],[OCULTAR2]]-Tabla3[[#This Row],[OCULTAR2]]*Tabla3[[#This Row],[% LÍNEA]]," ")</f>
        <v>10.311109999999999</v>
      </c>
      <c r="Q766" s="56">
        <f>IFERROR(Tabla3[[#This Row],[% PRODUCTO]]+Tabla3[[#This Row],[% LÍNEA]]," ")</f>
        <v>0</v>
      </c>
      <c r="R766" s="60">
        <f>Tabla3[[#This Row],[OCULTAR3]]</f>
        <v>10.311109999999999</v>
      </c>
      <c r="S766" s="60">
        <f>Tabla3[[#This Row],[PRECIO SIN %]]-Tabla3[[#This Row],[PRECIO SIN %]]*10%</f>
        <v>9.2799990000000001</v>
      </c>
      <c r="T766" s="80">
        <f>(Tabla3[[#This Row],[PRECIO CON DESCT.]]-(Tabla3[[#This Row],[PRECIO CON DESCT.]]*$T$6))</f>
        <v>5.8463993700000003</v>
      </c>
      <c r="U766" s="96"/>
      <c r="V766" s="94">
        <f>Tabla3[[#This Row],[PRECIO %      en $]]*Tabla3[[#This Row],[PEDIDO ]]</f>
        <v>0</v>
      </c>
      <c r="W766" s="57">
        <f>Tabla3[[#This Row],[PRECIO CON DESCT.]]*Tabla3[[#This Row],[PEDIDO ]]</f>
        <v>0</v>
      </c>
      <c r="X766" s="58">
        <f>Tabla3[[#This Row],[PRECIO SIN %]]*Tabla3[[#This Row],[PEDIDO ]]</f>
        <v>0</v>
      </c>
      <c r="Y766" s="28"/>
      <c r="Z766" s="28"/>
      <c r="AA766" s="28"/>
      <c r="AB766" s="28"/>
      <c r="AC766" s="28"/>
      <c r="AD766" s="28"/>
      <c r="AE766" s="28"/>
      <c r="AF766" s="28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3"/>
      <c r="CU766" s="13"/>
      <c r="CV766" s="13"/>
      <c r="CW766" s="13"/>
      <c r="CX766" s="13"/>
      <c r="CY766" s="13"/>
      <c r="CZ766" s="13"/>
      <c r="DA766" s="13"/>
      <c r="DB766" s="13"/>
      <c r="DC766" s="13"/>
      <c r="DD766" s="13"/>
      <c r="DE766" s="13"/>
      <c r="DF766" s="13"/>
      <c r="DG766" s="13"/>
      <c r="DH766" s="13"/>
      <c r="DI766" s="13"/>
      <c r="DJ766" s="13"/>
      <c r="DK766" s="13"/>
      <c r="DL766" s="13"/>
      <c r="DM766" s="13"/>
      <c r="DN766" s="13"/>
      <c r="DO766" s="13"/>
      <c r="DP766" s="13"/>
      <c r="DQ766" s="13"/>
      <c r="DR766" s="13"/>
      <c r="DS766" s="13"/>
      <c r="DT766" s="13"/>
      <c r="DU766" s="13"/>
      <c r="DV766" s="13"/>
      <c r="DW766" s="13"/>
      <c r="DX766" s="13"/>
      <c r="DY766" s="13"/>
      <c r="DZ766" s="13"/>
      <c r="EA766" s="13"/>
      <c r="EB766" s="13"/>
      <c r="EC766" s="13"/>
      <c r="ED766" s="13"/>
      <c r="EE766" s="13"/>
      <c r="EF766" s="13"/>
      <c r="EG766" s="13"/>
      <c r="EH766" s="13"/>
      <c r="EI766" s="13"/>
      <c r="EJ766" s="13"/>
      <c r="EK766" s="13"/>
      <c r="EL766" s="13"/>
      <c r="EM766" s="13"/>
      <c r="EN766" s="13"/>
      <c r="EO766" s="13"/>
      <c r="EP766" s="13"/>
      <c r="EQ766" s="13"/>
      <c r="ER766" s="13"/>
      <c r="ES766" s="13"/>
      <c r="ET766" s="13"/>
      <c r="EU766" s="13"/>
      <c r="EV766" s="13"/>
      <c r="EW766" s="20"/>
    </row>
    <row r="767" spans="1:153" s="3" customFormat="1" ht="33" customHeight="1" x14ac:dyDescent="0.4">
      <c r="A767" s="124">
        <v>6977234270391</v>
      </c>
      <c r="B767" s="51" t="s">
        <v>202</v>
      </c>
      <c r="C767" s="51" t="s">
        <v>120</v>
      </c>
      <c r="D7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67" s="118" t="s">
        <v>1275</v>
      </c>
      <c r="F767" s="75" t="s">
        <v>537</v>
      </c>
      <c r="G7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67" s="77">
        <v>694</v>
      </c>
      <c r="J767" s="52">
        <v>2.8666700000000001</v>
      </c>
      <c r="K767" s="53">
        <f>Tabla3[[#This Row],[PRECIOS]]-Tabla3[[#This Row],[PRECIOS]]*10%</f>
        <v>2.580003</v>
      </c>
      <c r="L767" s="101"/>
      <c r="M767" s="54"/>
      <c r="N767" s="55">
        <f>IFERROR(Tabla3[[#This Row],[PRECIOS]]-Tabla3[[#This Row],[PRECIOS]]*Tabla3[[#This Row],[% PRODUCTO]]," ")</f>
        <v>2.8666700000000001</v>
      </c>
      <c r="O767" s="54"/>
      <c r="P767" s="55">
        <f>IFERROR(Tabla3[[#This Row],[OCULTAR2]]-Tabla3[[#This Row],[OCULTAR2]]*Tabla3[[#This Row],[% LÍNEA]]," ")</f>
        <v>2.8666700000000001</v>
      </c>
      <c r="Q767" s="56">
        <f>IFERROR(Tabla3[[#This Row],[% PRODUCTO]]+Tabla3[[#This Row],[% LÍNEA]]," ")</f>
        <v>0</v>
      </c>
      <c r="R767" s="53">
        <f>Tabla3[[#This Row],[OCULTAR3]]</f>
        <v>2.8666700000000001</v>
      </c>
      <c r="S767" s="53">
        <f>Tabla3[[#This Row],[PRECIO SIN %]]-Tabla3[[#This Row],[PRECIO SIN %]]*10%</f>
        <v>2.580003</v>
      </c>
      <c r="T767" s="80">
        <f>(Tabla3[[#This Row],[PRECIO CON DESCT.]]-(Tabla3[[#This Row],[PRECIO CON DESCT.]]*$T$6))</f>
        <v>1.62540189</v>
      </c>
      <c r="U767" s="96"/>
      <c r="V767" s="94">
        <f>Tabla3[[#This Row],[PRECIO %      en $]]*Tabla3[[#This Row],[PEDIDO ]]</f>
        <v>0</v>
      </c>
      <c r="W767" s="57">
        <f>Tabla3[[#This Row],[PRECIO CON DESCT.]]*Tabla3[[#This Row],[PEDIDO ]]</f>
        <v>0</v>
      </c>
      <c r="X767" s="58">
        <f>Tabla3[[#This Row],[PRECIO SIN %]]*Tabla3[[#This Row],[PEDIDO ]]</f>
        <v>0</v>
      </c>
      <c r="Y767" s="28"/>
      <c r="Z767" s="28"/>
      <c r="AA767" s="28"/>
      <c r="AB767" s="28"/>
      <c r="AC767" s="28"/>
      <c r="AD767" s="28"/>
      <c r="AE767" s="28"/>
      <c r="AF767" s="28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13"/>
      <c r="CX767" s="13"/>
      <c r="CY767" s="13"/>
      <c r="CZ767" s="13"/>
      <c r="DA767" s="13"/>
      <c r="DB767" s="13"/>
      <c r="DC767" s="13"/>
      <c r="DD767" s="13"/>
      <c r="DE767" s="13"/>
      <c r="DF767" s="13"/>
      <c r="DG767" s="13"/>
      <c r="DH767" s="13"/>
      <c r="DI767" s="13"/>
      <c r="DJ767" s="13"/>
      <c r="DK767" s="13"/>
      <c r="DL767" s="13"/>
      <c r="DM767" s="13"/>
      <c r="DN767" s="13"/>
      <c r="DO767" s="13"/>
      <c r="DP767" s="13"/>
      <c r="DQ767" s="13"/>
      <c r="DR767" s="13"/>
      <c r="DS767" s="13"/>
      <c r="DT767" s="13"/>
      <c r="DU767" s="13"/>
      <c r="DV767" s="13"/>
      <c r="DW767" s="13"/>
      <c r="DX767" s="13"/>
      <c r="DY767" s="13"/>
      <c r="DZ767" s="13"/>
      <c r="EA767" s="13"/>
      <c r="EB767" s="13"/>
      <c r="EC767" s="13"/>
      <c r="ED767" s="13"/>
      <c r="EE767" s="13"/>
      <c r="EF767" s="13"/>
      <c r="EG767" s="13"/>
      <c r="EH767" s="13"/>
      <c r="EI767" s="13"/>
      <c r="EJ767" s="13"/>
      <c r="EK767" s="13"/>
      <c r="EL767" s="13"/>
      <c r="EM767" s="13"/>
      <c r="EN767" s="13"/>
      <c r="EO767" s="13"/>
      <c r="EP767" s="13"/>
      <c r="EQ767" s="13"/>
      <c r="ER767" s="13"/>
      <c r="ES767" s="13"/>
      <c r="ET767" s="13"/>
      <c r="EU767" s="13"/>
      <c r="EV767" s="13"/>
      <c r="EW767" s="20"/>
    </row>
    <row r="768" spans="1:153" s="3" customFormat="1" ht="33" customHeight="1" x14ac:dyDescent="0.4">
      <c r="A768" s="125">
        <v>7591616002135</v>
      </c>
      <c r="B768" s="59" t="s">
        <v>202</v>
      </c>
      <c r="C768" s="59" t="s">
        <v>198</v>
      </c>
      <c r="D7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68" s="119" t="s">
        <v>1276</v>
      </c>
      <c r="F768" s="76" t="s">
        <v>537</v>
      </c>
      <c r="G7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68" s="78">
        <v>107</v>
      </c>
      <c r="J768" s="52">
        <v>3.5888900000000001</v>
      </c>
      <c r="K768" s="60">
        <f>Tabla3[[#This Row],[PRECIOS]]-Tabla3[[#This Row],[PRECIOS]]*10%</f>
        <v>3.2300010000000001</v>
      </c>
      <c r="L768" s="101"/>
      <c r="M768" s="61"/>
      <c r="N768" s="55">
        <f>IFERROR(Tabla3[[#This Row],[PRECIOS]]-Tabla3[[#This Row],[PRECIOS]]*Tabla3[[#This Row],[% PRODUCTO]]," ")</f>
        <v>3.5888900000000001</v>
      </c>
      <c r="O768" s="61"/>
      <c r="P768" s="55">
        <f>IFERROR(Tabla3[[#This Row],[OCULTAR2]]-Tabla3[[#This Row],[OCULTAR2]]*Tabla3[[#This Row],[% LÍNEA]]," ")</f>
        <v>3.5888900000000001</v>
      </c>
      <c r="Q768" s="56">
        <f>IFERROR(Tabla3[[#This Row],[% PRODUCTO]]+Tabla3[[#This Row],[% LÍNEA]]," ")</f>
        <v>0</v>
      </c>
      <c r="R768" s="60">
        <f>Tabla3[[#This Row],[OCULTAR3]]</f>
        <v>3.5888900000000001</v>
      </c>
      <c r="S768" s="60">
        <f>Tabla3[[#This Row],[PRECIO SIN %]]-Tabla3[[#This Row],[PRECIO SIN %]]*10%</f>
        <v>3.2300010000000001</v>
      </c>
      <c r="T768" s="80">
        <f>(Tabla3[[#This Row],[PRECIO CON DESCT.]]-(Tabla3[[#This Row],[PRECIO CON DESCT.]]*$T$6))</f>
        <v>2.0349006300000001</v>
      </c>
      <c r="U768" s="96"/>
      <c r="V768" s="94">
        <f>Tabla3[[#This Row],[PRECIO %      en $]]*Tabla3[[#This Row],[PEDIDO ]]</f>
        <v>0</v>
      </c>
      <c r="W768" s="57">
        <f>Tabla3[[#This Row],[PRECIO CON DESCT.]]*Tabla3[[#This Row],[PEDIDO ]]</f>
        <v>0</v>
      </c>
      <c r="X768" s="58">
        <f>Tabla3[[#This Row],[PRECIO SIN %]]*Tabla3[[#This Row],[PEDIDO ]]</f>
        <v>0</v>
      </c>
      <c r="Y768" s="28"/>
      <c r="Z768" s="28"/>
      <c r="AA768" s="28"/>
      <c r="AB768" s="28"/>
      <c r="AC768" s="28"/>
      <c r="AD768" s="28"/>
      <c r="AE768" s="28"/>
      <c r="AF768" s="28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13"/>
      <c r="CX768" s="13"/>
      <c r="CY768" s="13"/>
      <c r="CZ768" s="13"/>
      <c r="DA768" s="13"/>
      <c r="DB768" s="13"/>
      <c r="DC768" s="13"/>
      <c r="DD768" s="13"/>
      <c r="DE768" s="13"/>
      <c r="DF768" s="13"/>
      <c r="DG768" s="13"/>
      <c r="DH768" s="13"/>
      <c r="DI768" s="13"/>
      <c r="DJ768" s="13"/>
      <c r="DK768" s="13"/>
      <c r="DL768" s="13"/>
      <c r="DM768" s="13"/>
      <c r="DN768" s="13"/>
      <c r="DO768" s="13"/>
      <c r="DP768" s="13"/>
      <c r="DQ768" s="13"/>
      <c r="DR768" s="13"/>
      <c r="DS768" s="13"/>
      <c r="DT768" s="13"/>
      <c r="DU768" s="13"/>
      <c r="DV768" s="13"/>
      <c r="DW768" s="13"/>
      <c r="DX768" s="13"/>
      <c r="DY768" s="13"/>
      <c r="DZ768" s="13"/>
      <c r="EA768" s="13"/>
      <c r="EB768" s="13"/>
      <c r="EC768" s="13"/>
      <c r="ED768" s="13"/>
      <c r="EE768" s="13"/>
      <c r="EF768" s="13"/>
      <c r="EG768" s="13"/>
      <c r="EH768" s="13"/>
      <c r="EI768" s="13"/>
      <c r="EJ768" s="13"/>
      <c r="EK768" s="13"/>
      <c r="EL768" s="13"/>
      <c r="EM768" s="13"/>
      <c r="EN768" s="13"/>
      <c r="EO768" s="13"/>
      <c r="EP768" s="13"/>
      <c r="EQ768" s="13"/>
      <c r="ER768" s="13"/>
      <c r="ES768" s="13"/>
      <c r="ET768" s="13"/>
      <c r="EU768" s="13"/>
      <c r="EV768" s="13"/>
      <c r="EW768" s="20"/>
    </row>
    <row r="769" spans="1:153" s="3" customFormat="1" ht="33" customHeight="1" x14ac:dyDescent="0.4">
      <c r="A769" s="124">
        <v>7594000851647</v>
      </c>
      <c r="B769" s="51" t="s">
        <v>202</v>
      </c>
      <c r="C769" s="51" t="s">
        <v>205</v>
      </c>
      <c r="D7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69" s="118" t="s">
        <v>1277</v>
      </c>
      <c r="F769" s="75" t="s">
        <v>537</v>
      </c>
      <c r="G7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69" s="77">
        <v>114</v>
      </c>
      <c r="J769" s="52">
        <v>3.7777799999999999</v>
      </c>
      <c r="K769" s="53">
        <f>Tabla3[[#This Row],[PRECIOS]]-Tabla3[[#This Row],[PRECIOS]]*10%</f>
        <v>3.4000019999999997</v>
      </c>
      <c r="L769" s="101"/>
      <c r="M769" s="54"/>
      <c r="N769" s="55">
        <f>IFERROR(Tabla3[[#This Row],[PRECIOS]]-Tabla3[[#This Row],[PRECIOS]]*Tabla3[[#This Row],[% PRODUCTO]]," ")</f>
        <v>3.7777799999999999</v>
      </c>
      <c r="O769" s="54"/>
      <c r="P769" s="55">
        <f>IFERROR(Tabla3[[#This Row],[OCULTAR2]]-Tabla3[[#This Row],[OCULTAR2]]*Tabla3[[#This Row],[% LÍNEA]]," ")</f>
        <v>3.7777799999999999</v>
      </c>
      <c r="Q769" s="56">
        <f>IFERROR(Tabla3[[#This Row],[% PRODUCTO]]+Tabla3[[#This Row],[% LÍNEA]]," ")</f>
        <v>0</v>
      </c>
      <c r="R769" s="53">
        <f>Tabla3[[#This Row],[OCULTAR3]]</f>
        <v>3.7777799999999999</v>
      </c>
      <c r="S769" s="53">
        <f>Tabla3[[#This Row],[PRECIO SIN %]]-Tabla3[[#This Row],[PRECIO SIN %]]*10%</f>
        <v>3.4000019999999997</v>
      </c>
      <c r="T769" s="80">
        <f>(Tabla3[[#This Row],[PRECIO CON DESCT.]]-(Tabla3[[#This Row],[PRECIO CON DESCT.]]*$T$6))</f>
        <v>2.1420012599999998</v>
      </c>
      <c r="U769" s="96"/>
      <c r="V769" s="94">
        <f>Tabla3[[#This Row],[PRECIO %      en $]]*Tabla3[[#This Row],[PEDIDO ]]</f>
        <v>0</v>
      </c>
      <c r="W769" s="57">
        <f>Tabla3[[#This Row],[PRECIO CON DESCT.]]*Tabla3[[#This Row],[PEDIDO ]]</f>
        <v>0</v>
      </c>
      <c r="X769" s="58">
        <f>Tabla3[[#This Row],[PRECIO SIN %]]*Tabla3[[#This Row],[PEDIDO ]]</f>
        <v>0</v>
      </c>
      <c r="Y769" s="28"/>
      <c r="Z769" s="28"/>
      <c r="AA769" s="28"/>
      <c r="AB769" s="28"/>
      <c r="AC769" s="28"/>
      <c r="AD769" s="28"/>
      <c r="AE769" s="28"/>
      <c r="AF769" s="28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13"/>
      <c r="CX769" s="13"/>
      <c r="CY769" s="13"/>
      <c r="CZ769" s="13"/>
      <c r="DA769" s="13"/>
      <c r="DB769" s="13"/>
      <c r="DC769" s="13"/>
      <c r="DD769" s="13"/>
      <c r="DE769" s="13"/>
      <c r="DF769" s="13"/>
      <c r="DG769" s="13"/>
      <c r="DH769" s="13"/>
      <c r="DI769" s="13"/>
      <c r="DJ769" s="13"/>
      <c r="DK769" s="13"/>
      <c r="DL769" s="13"/>
      <c r="DM769" s="13"/>
      <c r="DN769" s="13"/>
      <c r="DO769" s="13"/>
      <c r="DP769" s="13"/>
      <c r="DQ769" s="13"/>
      <c r="DR769" s="13"/>
      <c r="DS769" s="13"/>
      <c r="DT769" s="13"/>
      <c r="DU769" s="13"/>
      <c r="DV769" s="13"/>
      <c r="DW769" s="13"/>
      <c r="DX769" s="13"/>
      <c r="DY769" s="13"/>
      <c r="DZ769" s="13"/>
      <c r="EA769" s="13"/>
      <c r="EB769" s="13"/>
      <c r="EC769" s="13"/>
      <c r="ED769" s="13"/>
      <c r="EE769" s="13"/>
      <c r="EF769" s="13"/>
      <c r="EG769" s="13"/>
      <c r="EH769" s="13"/>
      <c r="EI769" s="13"/>
      <c r="EJ769" s="13"/>
      <c r="EK769" s="13"/>
      <c r="EL769" s="13"/>
      <c r="EM769" s="13"/>
      <c r="EN769" s="13"/>
      <c r="EO769" s="13"/>
      <c r="EP769" s="13"/>
      <c r="EQ769" s="13"/>
      <c r="ER769" s="13"/>
      <c r="ES769" s="13"/>
      <c r="ET769" s="13"/>
      <c r="EU769" s="13"/>
      <c r="EV769" s="13"/>
      <c r="EW769" s="20"/>
    </row>
    <row r="770" spans="1:153" s="3" customFormat="1" ht="33" customHeight="1" x14ac:dyDescent="0.4">
      <c r="A770" s="125">
        <v>7598252001133</v>
      </c>
      <c r="B770" s="59" t="s">
        <v>202</v>
      </c>
      <c r="C770" s="59" t="s">
        <v>56</v>
      </c>
      <c r="D7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70" s="119" t="s">
        <v>1278</v>
      </c>
      <c r="F770" s="76" t="s">
        <v>537</v>
      </c>
      <c r="G7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70" s="78">
        <v>60</v>
      </c>
      <c r="J770" s="52">
        <v>5.75556</v>
      </c>
      <c r="K770" s="60">
        <f>Tabla3[[#This Row],[PRECIOS]]-Tabla3[[#This Row],[PRECIOS]]*10%</f>
        <v>5.1800040000000003</v>
      </c>
      <c r="L770" s="101"/>
      <c r="M770" s="61"/>
      <c r="N770" s="55">
        <f>IFERROR(Tabla3[[#This Row],[PRECIOS]]-Tabla3[[#This Row],[PRECIOS]]*Tabla3[[#This Row],[% PRODUCTO]]," ")</f>
        <v>5.75556</v>
      </c>
      <c r="O770" s="61"/>
      <c r="P770" s="55">
        <f>IFERROR(Tabla3[[#This Row],[OCULTAR2]]-Tabla3[[#This Row],[OCULTAR2]]*Tabla3[[#This Row],[% LÍNEA]]," ")</f>
        <v>5.75556</v>
      </c>
      <c r="Q770" s="56">
        <f>IFERROR(Tabla3[[#This Row],[% PRODUCTO]]+Tabla3[[#This Row],[% LÍNEA]]," ")</f>
        <v>0</v>
      </c>
      <c r="R770" s="60">
        <f>Tabla3[[#This Row],[OCULTAR3]]</f>
        <v>5.75556</v>
      </c>
      <c r="S770" s="60">
        <f>Tabla3[[#This Row],[PRECIO SIN %]]-Tabla3[[#This Row],[PRECIO SIN %]]*10%</f>
        <v>5.1800040000000003</v>
      </c>
      <c r="T770" s="80">
        <f>(Tabla3[[#This Row],[PRECIO CON DESCT.]]-(Tabla3[[#This Row],[PRECIO CON DESCT.]]*$T$6))</f>
        <v>3.2634025200000005</v>
      </c>
      <c r="U770" s="96"/>
      <c r="V770" s="94">
        <f>Tabla3[[#This Row],[PRECIO %      en $]]*Tabla3[[#This Row],[PEDIDO ]]</f>
        <v>0</v>
      </c>
      <c r="W770" s="57">
        <f>Tabla3[[#This Row],[PRECIO CON DESCT.]]*Tabla3[[#This Row],[PEDIDO ]]</f>
        <v>0</v>
      </c>
      <c r="X770" s="58">
        <f>Tabla3[[#This Row],[PRECIO SIN %]]*Tabla3[[#This Row],[PEDIDO ]]</f>
        <v>0</v>
      </c>
      <c r="Y770" s="28"/>
      <c r="Z770" s="28"/>
      <c r="AA770" s="28"/>
      <c r="AB770" s="28"/>
      <c r="AC770" s="28"/>
      <c r="AD770" s="28"/>
      <c r="AE770" s="28"/>
      <c r="AF770" s="28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13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13"/>
      <c r="DL770" s="13"/>
      <c r="DM770" s="13"/>
      <c r="DN770" s="13"/>
      <c r="DO770" s="13"/>
      <c r="DP770" s="13"/>
      <c r="DQ770" s="13"/>
      <c r="DR770" s="13"/>
      <c r="DS770" s="13"/>
      <c r="DT770" s="13"/>
      <c r="DU770" s="13"/>
      <c r="DV770" s="13"/>
      <c r="DW770" s="13"/>
      <c r="DX770" s="13"/>
      <c r="DY770" s="13"/>
      <c r="DZ770" s="13"/>
      <c r="EA770" s="13"/>
      <c r="EB770" s="13"/>
      <c r="EC770" s="13"/>
      <c r="ED770" s="13"/>
      <c r="EE770" s="13"/>
      <c r="EF770" s="13"/>
      <c r="EG770" s="13"/>
      <c r="EH770" s="13"/>
      <c r="EI770" s="13"/>
      <c r="EJ770" s="13"/>
      <c r="EK770" s="13"/>
      <c r="EL770" s="13"/>
      <c r="EM770" s="13"/>
      <c r="EN770" s="13"/>
      <c r="EO770" s="13"/>
      <c r="EP770" s="13"/>
      <c r="EQ770" s="13"/>
      <c r="ER770" s="13"/>
      <c r="ES770" s="13"/>
      <c r="ET770" s="13"/>
      <c r="EU770" s="13"/>
      <c r="EV770" s="13"/>
      <c r="EW770" s="20"/>
    </row>
    <row r="771" spans="1:153" s="3" customFormat="1" ht="33" customHeight="1" x14ac:dyDescent="0.4">
      <c r="A771" s="124">
        <v>7592349723588</v>
      </c>
      <c r="B771" s="51" t="s">
        <v>202</v>
      </c>
      <c r="C771" s="51" t="s">
        <v>155</v>
      </c>
      <c r="D7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771" s="118" t="s">
        <v>1279</v>
      </c>
      <c r="F771" s="75" t="s">
        <v>537</v>
      </c>
      <c r="G7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71" s="77">
        <v>155</v>
      </c>
      <c r="J771" s="52">
        <v>4.4444400000000002</v>
      </c>
      <c r="K771" s="53">
        <f>Tabla3[[#This Row],[PRECIOS]]-Tabla3[[#This Row],[PRECIOS]]*10%</f>
        <v>3.9999960000000003</v>
      </c>
      <c r="L771" s="101"/>
      <c r="M771" s="54"/>
      <c r="N771" s="55">
        <f>IFERROR(Tabla3[[#This Row],[PRECIOS]]-Tabla3[[#This Row],[PRECIOS]]*Tabla3[[#This Row],[% PRODUCTO]]," ")</f>
        <v>4.4444400000000002</v>
      </c>
      <c r="O771" s="54"/>
      <c r="P771" s="55">
        <f>IFERROR(Tabla3[[#This Row],[OCULTAR2]]-Tabla3[[#This Row],[OCULTAR2]]*Tabla3[[#This Row],[% LÍNEA]]," ")</f>
        <v>4.4444400000000002</v>
      </c>
      <c r="Q771" s="56">
        <f>IFERROR(Tabla3[[#This Row],[% PRODUCTO]]+Tabla3[[#This Row],[% LÍNEA]]," ")</f>
        <v>0</v>
      </c>
      <c r="R771" s="53">
        <f>Tabla3[[#This Row],[OCULTAR3]]</f>
        <v>4.4444400000000002</v>
      </c>
      <c r="S771" s="53">
        <f>Tabla3[[#This Row],[PRECIO SIN %]]-Tabla3[[#This Row],[PRECIO SIN %]]*10%</f>
        <v>3.9999960000000003</v>
      </c>
      <c r="T771" s="80">
        <f>(Tabla3[[#This Row],[PRECIO CON DESCT.]]-(Tabla3[[#This Row],[PRECIO CON DESCT.]]*$T$6))</f>
        <v>2.5199974800000002</v>
      </c>
      <c r="U771" s="96"/>
      <c r="V771" s="94">
        <f>Tabla3[[#This Row],[PRECIO %      en $]]*Tabla3[[#This Row],[PEDIDO ]]</f>
        <v>0</v>
      </c>
      <c r="W771" s="57">
        <f>Tabla3[[#This Row],[PRECIO CON DESCT.]]*Tabla3[[#This Row],[PEDIDO ]]</f>
        <v>0</v>
      </c>
      <c r="X771" s="58">
        <f>Tabla3[[#This Row],[PRECIO SIN %]]*Tabla3[[#This Row],[PEDIDO ]]</f>
        <v>0</v>
      </c>
      <c r="Y771" s="28"/>
      <c r="Z771" s="28"/>
      <c r="AA771" s="28"/>
      <c r="AB771" s="28"/>
      <c r="AC771" s="28"/>
      <c r="AD771" s="28"/>
      <c r="AE771" s="28"/>
      <c r="AF771" s="28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13"/>
      <c r="CX771" s="13"/>
      <c r="CY771" s="13"/>
      <c r="CZ771" s="13"/>
      <c r="DA771" s="13"/>
      <c r="DB771" s="13"/>
      <c r="DC771" s="13"/>
      <c r="DD771" s="13"/>
      <c r="DE771" s="13"/>
      <c r="DF771" s="13"/>
      <c r="DG771" s="13"/>
      <c r="DH771" s="13"/>
      <c r="DI771" s="13"/>
      <c r="DJ771" s="13"/>
      <c r="DK771" s="13"/>
      <c r="DL771" s="13"/>
      <c r="DM771" s="13"/>
      <c r="DN771" s="13"/>
      <c r="DO771" s="13"/>
      <c r="DP771" s="13"/>
      <c r="DQ771" s="13"/>
      <c r="DR771" s="13"/>
      <c r="DS771" s="13"/>
      <c r="DT771" s="13"/>
      <c r="DU771" s="13"/>
      <c r="DV771" s="13"/>
      <c r="DW771" s="13"/>
      <c r="DX771" s="13"/>
      <c r="DY771" s="13"/>
      <c r="DZ771" s="13"/>
      <c r="EA771" s="13"/>
      <c r="EB771" s="13"/>
      <c r="EC771" s="13"/>
      <c r="ED771" s="13"/>
      <c r="EE771" s="13"/>
      <c r="EF771" s="13"/>
      <c r="EG771" s="13"/>
      <c r="EH771" s="13"/>
      <c r="EI771" s="13"/>
      <c r="EJ771" s="13"/>
      <c r="EK771" s="13"/>
      <c r="EL771" s="13"/>
      <c r="EM771" s="13"/>
      <c r="EN771" s="13"/>
      <c r="EO771" s="13"/>
      <c r="EP771" s="13"/>
      <c r="EQ771" s="13"/>
      <c r="ER771" s="13"/>
      <c r="ES771" s="13"/>
      <c r="ET771" s="13"/>
      <c r="EU771" s="13"/>
      <c r="EV771" s="13"/>
      <c r="EW771" s="20"/>
    </row>
    <row r="772" spans="1:153" s="3" customFormat="1" ht="33" customHeight="1" x14ac:dyDescent="0.4">
      <c r="A772" s="125">
        <v>7598252000440</v>
      </c>
      <c r="B772" s="59" t="s">
        <v>202</v>
      </c>
      <c r="C772" s="59" t="s">
        <v>56</v>
      </c>
      <c r="D7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72" s="119" t="s">
        <v>1280</v>
      </c>
      <c r="F772" s="76" t="s">
        <v>537</v>
      </c>
      <c r="G7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72" s="78">
        <v>40</v>
      </c>
      <c r="J772" s="52">
        <v>8.8333300000000001</v>
      </c>
      <c r="K772" s="60">
        <f>Tabla3[[#This Row],[PRECIOS]]-Tabla3[[#This Row],[PRECIOS]]*10%</f>
        <v>7.9499969999999998</v>
      </c>
      <c r="L772" s="101"/>
      <c r="M772" s="61"/>
      <c r="N772" s="55">
        <f>IFERROR(Tabla3[[#This Row],[PRECIOS]]-Tabla3[[#This Row],[PRECIOS]]*Tabla3[[#This Row],[% PRODUCTO]]," ")</f>
        <v>8.8333300000000001</v>
      </c>
      <c r="O772" s="61"/>
      <c r="P772" s="55">
        <f>IFERROR(Tabla3[[#This Row],[OCULTAR2]]-Tabla3[[#This Row],[OCULTAR2]]*Tabla3[[#This Row],[% LÍNEA]]," ")</f>
        <v>8.8333300000000001</v>
      </c>
      <c r="Q772" s="56">
        <f>IFERROR(Tabla3[[#This Row],[% PRODUCTO]]+Tabla3[[#This Row],[% LÍNEA]]," ")</f>
        <v>0</v>
      </c>
      <c r="R772" s="60">
        <f>Tabla3[[#This Row],[OCULTAR3]]</f>
        <v>8.8333300000000001</v>
      </c>
      <c r="S772" s="60">
        <f>Tabla3[[#This Row],[PRECIO SIN %]]-Tabla3[[#This Row],[PRECIO SIN %]]*10%</f>
        <v>7.9499969999999998</v>
      </c>
      <c r="T772" s="80">
        <f>(Tabla3[[#This Row],[PRECIO CON DESCT.]]-(Tabla3[[#This Row],[PRECIO CON DESCT.]]*$T$6))</f>
        <v>5.0084981099999997</v>
      </c>
      <c r="U772" s="96"/>
      <c r="V772" s="94">
        <f>Tabla3[[#This Row],[PRECIO %      en $]]*Tabla3[[#This Row],[PEDIDO ]]</f>
        <v>0</v>
      </c>
      <c r="W772" s="57">
        <f>Tabla3[[#This Row],[PRECIO CON DESCT.]]*Tabla3[[#This Row],[PEDIDO ]]</f>
        <v>0</v>
      </c>
      <c r="X772" s="58">
        <f>Tabla3[[#This Row],[PRECIO SIN %]]*Tabla3[[#This Row],[PEDIDO ]]</f>
        <v>0</v>
      </c>
      <c r="Y772" s="28"/>
      <c r="Z772" s="28"/>
      <c r="AA772" s="28"/>
      <c r="AB772" s="28"/>
      <c r="AC772" s="28"/>
      <c r="AD772" s="28"/>
      <c r="AE772" s="28"/>
      <c r="AF772" s="28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  <c r="CJ772" s="13"/>
      <c r="CK772" s="13"/>
      <c r="CL772" s="13"/>
      <c r="CM772" s="13"/>
      <c r="CN772" s="13"/>
      <c r="CO772" s="13"/>
      <c r="CP772" s="13"/>
      <c r="CQ772" s="13"/>
      <c r="CR772" s="13"/>
      <c r="CS772" s="13"/>
      <c r="CT772" s="13"/>
      <c r="CU772" s="13"/>
      <c r="CV772" s="13"/>
      <c r="CW772" s="13"/>
      <c r="CX772" s="13"/>
      <c r="CY772" s="13"/>
      <c r="CZ772" s="13"/>
      <c r="DA772" s="13"/>
      <c r="DB772" s="13"/>
      <c r="DC772" s="13"/>
      <c r="DD772" s="13"/>
      <c r="DE772" s="13"/>
      <c r="DF772" s="13"/>
      <c r="DG772" s="13"/>
      <c r="DH772" s="13"/>
      <c r="DI772" s="13"/>
      <c r="DJ772" s="13"/>
      <c r="DK772" s="13"/>
      <c r="DL772" s="13"/>
      <c r="DM772" s="13"/>
      <c r="DN772" s="13"/>
      <c r="DO772" s="13"/>
      <c r="DP772" s="13"/>
      <c r="DQ772" s="13"/>
      <c r="DR772" s="13"/>
      <c r="DS772" s="13"/>
      <c r="DT772" s="13"/>
      <c r="DU772" s="13"/>
      <c r="DV772" s="13"/>
      <c r="DW772" s="13"/>
      <c r="DX772" s="13"/>
      <c r="DY772" s="13"/>
      <c r="DZ772" s="13"/>
      <c r="EA772" s="13"/>
      <c r="EB772" s="13"/>
      <c r="EC772" s="13"/>
      <c r="ED772" s="13"/>
      <c r="EE772" s="13"/>
      <c r="EF772" s="13"/>
      <c r="EG772" s="13"/>
      <c r="EH772" s="13"/>
      <c r="EI772" s="13"/>
      <c r="EJ772" s="13"/>
      <c r="EK772" s="13"/>
      <c r="EL772" s="13"/>
      <c r="EM772" s="13"/>
      <c r="EN772" s="13"/>
      <c r="EO772" s="13"/>
      <c r="EP772" s="13"/>
      <c r="EQ772" s="13"/>
      <c r="ER772" s="13"/>
      <c r="ES772" s="13"/>
      <c r="ET772" s="13"/>
      <c r="EU772" s="13"/>
      <c r="EV772" s="13"/>
      <c r="EW772" s="20"/>
    </row>
    <row r="773" spans="1:153" s="3" customFormat="1" ht="33" customHeight="1" x14ac:dyDescent="0.4">
      <c r="A773" s="124">
        <v>7598677000452</v>
      </c>
      <c r="B773" s="51" t="s">
        <v>202</v>
      </c>
      <c r="C773" s="51" t="s">
        <v>125</v>
      </c>
      <c r="D7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73" s="118" t="s">
        <v>1281</v>
      </c>
      <c r="F773" s="75" t="s">
        <v>537</v>
      </c>
      <c r="G7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73" s="77">
        <v>74</v>
      </c>
      <c r="J773" s="52">
        <v>11.22222</v>
      </c>
      <c r="K773" s="53">
        <f>Tabla3[[#This Row],[PRECIOS]]-Tabla3[[#This Row],[PRECIOS]]*10%</f>
        <v>10.099997999999999</v>
      </c>
      <c r="L773" s="101"/>
      <c r="M773" s="54"/>
      <c r="N773" s="55">
        <f>IFERROR(Tabla3[[#This Row],[PRECIOS]]-Tabla3[[#This Row],[PRECIOS]]*Tabla3[[#This Row],[% PRODUCTO]]," ")</f>
        <v>11.22222</v>
      </c>
      <c r="O773" s="54"/>
      <c r="P773" s="55">
        <f>IFERROR(Tabla3[[#This Row],[OCULTAR2]]-Tabla3[[#This Row],[OCULTAR2]]*Tabla3[[#This Row],[% LÍNEA]]," ")</f>
        <v>11.22222</v>
      </c>
      <c r="Q773" s="56">
        <f>IFERROR(Tabla3[[#This Row],[% PRODUCTO]]+Tabla3[[#This Row],[% LÍNEA]]," ")</f>
        <v>0</v>
      </c>
      <c r="R773" s="53">
        <f>Tabla3[[#This Row],[OCULTAR3]]</f>
        <v>11.22222</v>
      </c>
      <c r="S773" s="53">
        <f>Tabla3[[#This Row],[PRECIO SIN %]]-Tabla3[[#This Row],[PRECIO SIN %]]*10%</f>
        <v>10.099997999999999</v>
      </c>
      <c r="T773" s="80">
        <f>(Tabla3[[#This Row],[PRECIO CON DESCT.]]-(Tabla3[[#This Row],[PRECIO CON DESCT.]]*$T$6))</f>
        <v>6.3629987400000001</v>
      </c>
      <c r="U773" s="96"/>
      <c r="V773" s="94">
        <f>Tabla3[[#This Row],[PRECIO %      en $]]*Tabla3[[#This Row],[PEDIDO ]]</f>
        <v>0</v>
      </c>
      <c r="W773" s="57">
        <f>Tabla3[[#This Row],[PRECIO CON DESCT.]]*Tabla3[[#This Row],[PEDIDO ]]</f>
        <v>0</v>
      </c>
      <c r="X773" s="58">
        <f>Tabla3[[#This Row],[PRECIO SIN %]]*Tabla3[[#This Row],[PEDIDO ]]</f>
        <v>0</v>
      </c>
      <c r="Y773" s="28"/>
      <c r="Z773" s="28"/>
      <c r="AA773" s="28"/>
      <c r="AB773" s="28"/>
      <c r="AC773" s="28"/>
      <c r="AD773" s="28"/>
      <c r="AE773" s="28"/>
      <c r="AF773" s="28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13"/>
      <c r="DL773" s="13"/>
      <c r="DM773" s="13"/>
      <c r="DN773" s="13"/>
      <c r="DO773" s="13"/>
      <c r="DP773" s="13"/>
      <c r="DQ773" s="13"/>
      <c r="DR773" s="13"/>
      <c r="DS773" s="13"/>
      <c r="DT773" s="13"/>
      <c r="DU773" s="13"/>
      <c r="DV773" s="13"/>
      <c r="DW773" s="13"/>
      <c r="DX773" s="13"/>
      <c r="DY773" s="13"/>
      <c r="DZ773" s="13"/>
      <c r="EA773" s="13"/>
      <c r="EB773" s="13"/>
      <c r="EC773" s="13"/>
      <c r="ED773" s="13"/>
      <c r="EE773" s="13"/>
      <c r="EF773" s="13"/>
      <c r="EG773" s="13"/>
      <c r="EH773" s="13"/>
      <c r="EI773" s="13"/>
      <c r="EJ773" s="13"/>
      <c r="EK773" s="13"/>
      <c r="EL773" s="13"/>
      <c r="EM773" s="13"/>
      <c r="EN773" s="13"/>
      <c r="EO773" s="13"/>
      <c r="EP773" s="13"/>
      <c r="EQ773" s="13"/>
      <c r="ER773" s="13"/>
      <c r="ES773" s="13"/>
      <c r="ET773" s="13"/>
      <c r="EU773" s="13"/>
      <c r="EV773" s="13"/>
      <c r="EW773" s="20"/>
    </row>
    <row r="774" spans="1:153" s="3" customFormat="1" ht="33" customHeight="1" x14ac:dyDescent="0.4">
      <c r="A774" s="125">
        <v>8904324104647</v>
      </c>
      <c r="B774" s="59" t="s">
        <v>202</v>
      </c>
      <c r="C774" s="59" t="s">
        <v>170</v>
      </c>
      <c r="D7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74" s="119" t="s">
        <v>1282</v>
      </c>
      <c r="F774" s="76" t="s">
        <v>537</v>
      </c>
      <c r="G7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74" s="78">
        <v>30</v>
      </c>
      <c r="J774" s="52">
        <v>5.0222199999999999</v>
      </c>
      <c r="K774" s="60">
        <f>Tabla3[[#This Row],[PRECIOS]]-Tabla3[[#This Row],[PRECIOS]]*10%</f>
        <v>4.5199980000000002</v>
      </c>
      <c r="L774" s="101"/>
      <c r="M774" s="61"/>
      <c r="N774" s="55">
        <f>IFERROR(Tabla3[[#This Row],[PRECIOS]]-Tabla3[[#This Row],[PRECIOS]]*Tabla3[[#This Row],[% PRODUCTO]]," ")</f>
        <v>5.0222199999999999</v>
      </c>
      <c r="O774" s="61"/>
      <c r="P774" s="55">
        <f>IFERROR(Tabla3[[#This Row],[OCULTAR2]]-Tabla3[[#This Row],[OCULTAR2]]*Tabla3[[#This Row],[% LÍNEA]]," ")</f>
        <v>5.0222199999999999</v>
      </c>
      <c r="Q774" s="56">
        <f>IFERROR(Tabla3[[#This Row],[% PRODUCTO]]+Tabla3[[#This Row],[% LÍNEA]]," ")</f>
        <v>0</v>
      </c>
      <c r="R774" s="60">
        <f>Tabla3[[#This Row],[OCULTAR3]]</f>
        <v>5.0222199999999999</v>
      </c>
      <c r="S774" s="60">
        <f>Tabla3[[#This Row],[PRECIO SIN %]]-Tabla3[[#This Row],[PRECIO SIN %]]*10%</f>
        <v>4.5199980000000002</v>
      </c>
      <c r="T774" s="80">
        <f>(Tabla3[[#This Row],[PRECIO CON DESCT.]]-(Tabla3[[#This Row],[PRECIO CON DESCT.]]*$T$6))</f>
        <v>2.8475987400000005</v>
      </c>
      <c r="U774" s="96"/>
      <c r="V774" s="94">
        <f>Tabla3[[#This Row],[PRECIO %      en $]]*Tabla3[[#This Row],[PEDIDO ]]</f>
        <v>0</v>
      </c>
      <c r="W774" s="57">
        <f>Tabla3[[#This Row],[PRECIO CON DESCT.]]*Tabla3[[#This Row],[PEDIDO ]]</f>
        <v>0</v>
      </c>
      <c r="X774" s="58">
        <f>Tabla3[[#This Row],[PRECIO SIN %]]*Tabla3[[#This Row],[PEDIDO ]]</f>
        <v>0</v>
      </c>
      <c r="Y774" s="28"/>
      <c r="Z774" s="28"/>
      <c r="AA774" s="28"/>
      <c r="AB774" s="28"/>
      <c r="AC774" s="28"/>
      <c r="AD774" s="28"/>
      <c r="AE774" s="28"/>
      <c r="AF774" s="28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  <c r="CJ774" s="13"/>
      <c r="CK774" s="13"/>
      <c r="CL774" s="13"/>
      <c r="CM774" s="13"/>
      <c r="CN774" s="13"/>
      <c r="CO774" s="13"/>
      <c r="CP774" s="13"/>
      <c r="CQ774" s="13"/>
      <c r="CR774" s="13"/>
      <c r="CS774" s="13"/>
      <c r="CT774" s="13"/>
      <c r="CU774" s="13"/>
      <c r="CV774" s="13"/>
      <c r="CW774" s="13"/>
      <c r="CX774" s="13"/>
      <c r="CY774" s="13"/>
      <c r="CZ774" s="13"/>
      <c r="DA774" s="13"/>
      <c r="DB774" s="13"/>
      <c r="DC774" s="13"/>
      <c r="DD774" s="13"/>
      <c r="DE774" s="13"/>
      <c r="DF774" s="13"/>
      <c r="DG774" s="13"/>
      <c r="DH774" s="13"/>
      <c r="DI774" s="13"/>
      <c r="DJ774" s="13"/>
      <c r="DK774" s="13"/>
      <c r="DL774" s="13"/>
      <c r="DM774" s="13"/>
      <c r="DN774" s="13"/>
      <c r="DO774" s="13"/>
      <c r="DP774" s="13"/>
      <c r="DQ774" s="13"/>
      <c r="DR774" s="13"/>
      <c r="DS774" s="13"/>
      <c r="DT774" s="13"/>
      <c r="DU774" s="13"/>
      <c r="DV774" s="13"/>
      <c r="DW774" s="13"/>
      <c r="DX774" s="13"/>
      <c r="DY774" s="13"/>
      <c r="DZ774" s="13"/>
      <c r="EA774" s="13"/>
      <c r="EB774" s="13"/>
      <c r="EC774" s="13"/>
      <c r="ED774" s="13"/>
      <c r="EE774" s="13"/>
      <c r="EF774" s="13"/>
      <c r="EG774" s="13"/>
      <c r="EH774" s="13"/>
      <c r="EI774" s="13"/>
      <c r="EJ774" s="13"/>
      <c r="EK774" s="13"/>
      <c r="EL774" s="13"/>
      <c r="EM774" s="13"/>
      <c r="EN774" s="13"/>
      <c r="EO774" s="13"/>
      <c r="EP774" s="13"/>
      <c r="EQ774" s="13"/>
      <c r="ER774" s="13"/>
      <c r="ES774" s="13"/>
      <c r="ET774" s="13"/>
      <c r="EU774" s="13"/>
      <c r="EV774" s="13"/>
      <c r="EW774" s="20"/>
    </row>
    <row r="775" spans="1:153" s="3" customFormat="1" ht="33" customHeight="1" x14ac:dyDescent="0.4">
      <c r="A775" s="124">
        <v>793969044368</v>
      </c>
      <c r="B775" s="51" t="s">
        <v>202</v>
      </c>
      <c r="C775" s="51" t="s">
        <v>150</v>
      </c>
      <c r="D7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75" s="118" t="s">
        <v>1283</v>
      </c>
      <c r="F775" s="75" t="s">
        <v>537</v>
      </c>
      <c r="G7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7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775" s="77">
        <v>96</v>
      </c>
      <c r="J775" s="52">
        <v>5.3555599999999997</v>
      </c>
      <c r="K775" s="53">
        <f>Tabla3[[#This Row],[PRECIOS]]-Tabla3[[#This Row],[PRECIOS]]*10%</f>
        <v>4.820004</v>
      </c>
      <c r="L775" s="101"/>
      <c r="M775" s="54"/>
      <c r="N775" s="55">
        <f>IFERROR(Tabla3[[#This Row],[PRECIOS]]-Tabla3[[#This Row],[PRECIOS]]*Tabla3[[#This Row],[% PRODUCTO]]," ")</f>
        <v>5.3555599999999997</v>
      </c>
      <c r="O775" s="54">
        <v>0.05</v>
      </c>
      <c r="P775" s="55">
        <f>IFERROR(Tabla3[[#This Row],[OCULTAR2]]-Tabla3[[#This Row],[OCULTAR2]]*Tabla3[[#This Row],[% LÍNEA]]," ")</f>
        <v>5.0877819999999998</v>
      </c>
      <c r="Q775" s="56">
        <f>IFERROR(Tabla3[[#This Row],[% PRODUCTO]]+Tabla3[[#This Row],[% LÍNEA]]," ")</f>
        <v>0.05</v>
      </c>
      <c r="R775" s="53">
        <f>Tabla3[[#This Row],[OCULTAR3]]</f>
        <v>5.0877819999999998</v>
      </c>
      <c r="S775" s="53">
        <f>Tabla3[[#This Row],[PRECIO SIN %]]-Tabla3[[#This Row],[PRECIO SIN %]]*10%</f>
        <v>4.5790037999999997</v>
      </c>
      <c r="T775" s="80">
        <f>(Tabla3[[#This Row],[PRECIO CON DESCT.]]-(Tabla3[[#This Row],[PRECIO CON DESCT.]]*$T$6))</f>
        <v>2.8847723939999996</v>
      </c>
      <c r="U775" s="96"/>
      <c r="V775" s="94">
        <f>Tabla3[[#This Row],[PRECIO %      en $]]*Tabla3[[#This Row],[PEDIDO ]]</f>
        <v>0</v>
      </c>
      <c r="W775" s="57">
        <f>Tabla3[[#This Row],[PRECIO CON DESCT.]]*Tabla3[[#This Row],[PEDIDO ]]</f>
        <v>0</v>
      </c>
      <c r="X775" s="58">
        <f>Tabla3[[#This Row],[PRECIO SIN %]]*Tabla3[[#This Row],[PEDIDO ]]</f>
        <v>0</v>
      </c>
      <c r="Y775" s="28"/>
      <c r="Z775" s="28"/>
      <c r="AA775" s="28"/>
      <c r="AB775" s="28"/>
      <c r="AC775" s="28"/>
      <c r="AD775" s="28"/>
      <c r="AE775" s="28"/>
      <c r="AF775" s="28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  <c r="CB775" s="13"/>
      <c r="CC775" s="13"/>
      <c r="CD775" s="13"/>
      <c r="CE775" s="13"/>
      <c r="CF775" s="13"/>
      <c r="CG775" s="13"/>
      <c r="CH775" s="13"/>
      <c r="CI775" s="13"/>
      <c r="CJ775" s="13"/>
      <c r="CK775" s="13"/>
      <c r="CL775" s="13"/>
      <c r="CM775" s="13"/>
      <c r="CN775" s="13"/>
      <c r="CO775" s="13"/>
      <c r="CP775" s="13"/>
      <c r="CQ775" s="13"/>
      <c r="CR775" s="13"/>
      <c r="CS775" s="13"/>
      <c r="CT775" s="13"/>
      <c r="CU775" s="13"/>
      <c r="CV775" s="13"/>
      <c r="CW775" s="13"/>
      <c r="CX775" s="13"/>
      <c r="CY775" s="13"/>
      <c r="CZ775" s="13"/>
      <c r="DA775" s="13"/>
      <c r="DB775" s="13"/>
      <c r="DC775" s="13"/>
      <c r="DD775" s="13"/>
      <c r="DE775" s="13"/>
      <c r="DF775" s="13"/>
      <c r="DG775" s="13"/>
      <c r="DH775" s="13"/>
      <c r="DI775" s="13"/>
      <c r="DJ775" s="13"/>
      <c r="DK775" s="13"/>
      <c r="DL775" s="13"/>
      <c r="DM775" s="13"/>
      <c r="DN775" s="13"/>
      <c r="DO775" s="13"/>
      <c r="DP775" s="13"/>
      <c r="DQ775" s="13"/>
      <c r="DR775" s="13"/>
      <c r="DS775" s="13"/>
      <c r="DT775" s="13"/>
      <c r="DU775" s="13"/>
      <c r="DV775" s="13"/>
      <c r="DW775" s="13"/>
      <c r="DX775" s="13"/>
      <c r="DY775" s="13"/>
      <c r="DZ775" s="13"/>
      <c r="EA775" s="13"/>
      <c r="EB775" s="13"/>
      <c r="EC775" s="13"/>
      <c r="ED775" s="13"/>
      <c r="EE775" s="13"/>
      <c r="EF775" s="13"/>
      <c r="EG775" s="13"/>
      <c r="EH775" s="13"/>
      <c r="EI775" s="13"/>
      <c r="EJ775" s="13"/>
      <c r="EK775" s="13"/>
      <c r="EL775" s="13"/>
      <c r="EM775" s="13"/>
      <c r="EN775" s="13"/>
      <c r="EO775" s="13"/>
      <c r="EP775" s="13"/>
      <c r="EQ775" s="13"/>
      <c r="ER775" s="13"/>
      <c r="ES775" s="13"/>
      <c r="ET775" s="13"/>
      <c r="EU775" s="13"/>
      <c r="EV775" s="13"/>
      <c r="EW775" s="20"/>
    </row>
    <row r="776" spans="1:153" s="3" customFormat="1" ht="33" customHeight="1" x14ac:dyDescent="0.4">
      <c r="A776" s="125">
        <v>7598008002377</v>
      </c>
      <c r="B776" s="59" t="s">
        <v>202</v>
      </c>
      <c r="C776" s="59" t="s">
        <v>134</v>
      </c>
      <c r="D7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76" s="119" t="s">
        <v>1284</v>
      </c>
      <c r="F776" s="76" t="s">
        <v>537</v>
      </c>
      <c r="G7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76" s="78">
        <v>17</v>
      </c>
      <c r="J776" s="52">
        <v>2.6888899999999998</v>
      </c>
      <c r="K776" s="60">
        <f>Tabla3[[#This Row],[PRECIOS]]-Tabla3[[#This Row],[PRECIOS]]*10%</f>
        <v>2.4200009999999996</v>
      </c>
      <c r="L776" s="101"/>
      <c r="M776" s="61"/>
      <c r="N776" s="55">
        <f>IFERROR(Tabla3[[#This Row],[PRECIOS]]-Tabla3[[#This Row],[PRECIOS]]*Tabla3[[#This Row],[% PRODUCTO]]," ")</f>
        <v>2.6888899999999998</v>
      </c>
      <c r="O776" s="61"/>
      <c r="P776" s="55">
        <f>IFERROR(Tabla3[[#This Row],[OCULTAR2]]-Tabla3[[#This Row],[OCULTAR2]]*Tabla3[[#This Row],[% LÍNEA]]," ")</f>
        <v>2.6888899999999998</v>
      </c>
      <c r="Q776" s="56">
        <f>IFERROR(Tabla3[[#This Row],[% PRODUCTO]]+Tabla3[[#This Row],[% LÍNEA]]," ")</f>
        <v>0</v>
      </c>
      <c r="R776" s="60">
        <f>Tabla3[[#This Row],[OCULTAR3]]</f>
        <v>2.6888899999999998</v>
      </c>
      <c r="S776" s="60">
        <f>Tabla3[[#This Row],[PRECIO SIN %]]-Tabla3[[#This Row],[PRECIO SIN %]]*10%</f>
        <v>2.4200009999999996</v>
      </c>
      <c r="T776" s="80">
        <f>(Tabla3[[#This Row],[PRECIO CON DESCT.]]-(Tabla3[[#This Row],[PRECIO CON DESCT.]]*$T$6))</f>
        <v>1.5246006299999997</v>
      </c>
      <c r="U776" s="96"/>
      <c r="V776" s="94">
        <f>Tabla3[[#This Row],[PRECIO %      en $]]*Tabla3[[#This Row],[PEDIDO ]]</f>
        <v>0</v>
      </c>
      <c r="W776" s="57">
        <f>Tabla3[[#This Row],[PRECIO CON DESCT.]]*Tabla3[[#This Row],[PEDIDO ]]</f>
        <v>0</v>
      </c>
      <c r="X776" s="58">
        <f>Tabla3[[#This Row],[PRECIO SIN %]]*Tabla3[[#This Row],[PEDIDO ]]</f>
        <v>0</v>
      </c>
      <c r="Y776" s="28"/>
      <c r="Z776" s="28"/>
      <c r="AA776" s="28"/>
      <c r="AB776" s="28"/>
      <c r="AC776" s="28"/>
      <c r="AD776" s="28"/>
      <c r="AE776" s="28"/>
      <c r="AF776" s="28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13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13"/>
      <c r="DL776" s="13"/>
      <c r="DM776" s="13"/>
      <c r="DN776" s="13"/>
      <c r="DO776" s="13"/>
      <c r="DP776" s="13"/>
      <c r="DQ776" s="13"/>
      <c r="DR776" s="13"/>
      <c r="DS776" s="13"/>
      <c r="DT776" s="13"/>
      <c r="DU776" s="13"/>
      <c r="DV776" s="13"/>
      <c r="DW776" s="13"/>
      <c r="DX776" s="13"/>
      <c r="DY776" s="13"/>
      <c r="DZ776" s="13"/>
      <c r="EA776" s="13"/>
      <c r="EB776" s="13"/>
      <c r="EC776" s="13"/>
      <c r="ED776" s="13"/>
      <c r="EE776" s="13"/>
      <c r="EF776" s="13"/>
      <c r="EG776" s="13"/>
      <c r="EH776" s="13"/>
      <c r="EI776" s="13"/>
      <c r="EJ776" s="13"/>
      <c r="EK776" s="13"/>
      <c r="EL776" s="13"/>
      <c r="EM776" s="13"/>
      <c r="EN776" s="13"/>
      <c r="EO776" s="13"/>
      <c r="EP776" s="13"/>
      <c r="EQ776" s="13"/>
      <c r="ER776" s="13"/>
      <c r="ES776" s="13"/>
      <c r="ET776" s="13"/>
      <c r="EU776" s="13"/>
      <c r="EV776" s="13"/>
      <c r="EW776" s="20"/>
    </row>
    <row r="777" spans="1:153" s="3" customFormat="1" ht="33" customHeight="1" x14ac:dyDescent="0.4">
      <c r="A777" s="124">
        <v>7597533000186</v>
      </c>
      <c r="B777" s="51" t="s">
        <v>202</v>
      </c>
      <c r="C777" s="51" t="s">
        <v>130</v>
      </c>
      <c r="D7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77" s="118" t="s">
        <v>1285</v>
      </c>
      <c r="F777" s="75" t="s">
        <v>537</v>
      </c>
      <c r="G7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77" s="77">
        <v>11</v>
      </c>
      <c r="J777" s="52">
        <v>5.1444400000000003</v>
      </c>
      <c r="K777" s="53">
        <f>Tabla3[[#This Row],[PRECIOS]]-Tabla3[[#This Row],[PRECIOS]]*10%</f>
        <v>4.6299960000000002</v>
      </c>
      <c r="L777" s="101"/>
      <c r="M777" s="54"/>
      <c r="N777" s="55">
        <f>IFERROR(Tabla3[[#This Row],[PRECIOS]]-Tabla3[[#This Row],[PRECIOS]]*Tabla3[[#This Row],[% PRODUCTO]]," ")</f>
        <v>5.1444400000000003</v>
      </c>
      <c r="O777" s="54"/>
      <c r="P777" s="55">
        <f>IFERROR(Tabla3[[#This Row],[OCULTAR2]]-Tabla3[[#This Row],[OCULTAR2]]*Tabla3[[#This Row],[% LÍNEA]]," ")</f>
        <v>5.1444400000000003</v>
      </c>
      <c r="Q777" s="56">
        <f>IFERROR(Tabla3[[#This Row],[% PRODUCTO]]+Tabla3[[#This Row],[% LÍNEA]]," ")</f>
        <v>0</v>
      </c>
      <c r="R777" s="53">
        <f>Tabla3[[#This Row],[OCULTAR3]]</f>
        <v>5.1444400000000003</v>
      </c>
      <c r="S777" s="53">
        <f>Tabla3[[#This Row],[PRECIO SIN %]]-Tabla3[[#This Row],[PRECIO SIN %]]*10%</f>
        <v>4.6299960000000002</v>
      </c>
      <c r="T777" s="80">
        <f>(Tabla3[[#This Row],[PRECIO CON DESCT.]]-(Tabla3[[#This Row],[PRECIO CON DESCT.]]*$T$6))</f>
        <v>2.9168974800000003</v>
      </c>
      <c r="U777" s="96"/>
      <c r="V777" s="94">
        <f>Tabla3[[#This Row],[PRECIO %      en $]]*Tabla3[[#This Row],[PEDIDO ]]</f>
        <v>0</v>
      </c>
      <c r="W777" s="57">
        <f>Tabla3[[#This Row],[PRECIO CON DESCT.]]*Tabla3[[#This Row],[PEDIDO ]]</f>
        <v>0</v>
      </c>
      <c r="X777" s="58">
        <f>Tabla3[[#This Row],[PRECIO SIN %]]*Tabla3[[#This Row],[PEDIDO ]]</f>
        <v>0</v>
      </c>
      <c r="Y777" s="28"/>
      <c r="Z777" s="28"/>
      <c r="AA777" s="28"/>
      <c r="AB777" s="28"/>
      <c r="AC777" s="28"/>
      <c r="AD777" s="28"/>
      <c r="AE777" s="28"/>
      <c r="AF777" s="28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  <c r="CT777" s="13"/>
      <c r="CU777" s="13"/>
      <c r="CV777" s="13"/>
      <c r="CW777" s="13"/>
      <c r="CX777" s="13"/>
      <c r="CY777" s="13"/>
      <c r="CZ777" s="13"/>
      <c r="DA777" s="13"/>
      <c r="DB777" s="13"/>
      <c r="DC777" s="13"/>
      <c r="DD777" s="13"/>
      <c r="DE777" s="13"/>
      <c r="DF777" s="13"/>
      <c r="DG777" s="13"/>
      <c r="DH777" s="13"/>
      <c r="DI777" s="13"/>
      <c r="DJ777" s="13"/>
      <c r="DK777" s="13"/>
      <c r="DL777" s="13"/>
      <c r="DM777" s="13"/>
      <c r="DN777" s="13"/>
      <c r="DO777" s="13"/>
      <c r="DP777" s="13"/>
      <c r="DQ777" s="13"/>
      <c r="DR777" s="13"/>
      <c r="DS777" s="13"/>
      <c r="DT777" s="13"/>
      <c r="DU777" s="13"/>
      <c r="DV777" s="13"/>
      <c r="DW777" s="13"/>
      <c r="DX777" s="13"/>
      <c r="DY777" s="13"/>
      <c r="DZ777" s="13"/>
      <c r="EA777" s="13"/>
      <c r="EB777" s="13"/>
      <c r="EC777" s="13"/>
      <c r="ED777" s="13"/>
      <c r="EE777" s="13"/>
      <c r="EF777" s="13"/>
      <c r="EG777" s="13"/>
      <c r="EH777" s="13"/>
      <c r="EI777" s="13"/>
      <c r="EJ777" s="13"/>
      <c r="EK777" s="13"/>
      <c r="EL777" s="13"/>
      <c r="EM777" s="13"/>
      <c r="EN777" s="13"/>
      <c r="EO777" s="13"/>
      <c r="EP777" s="13"/>
      <c r="EQ777" s="13"/>
      <c r="ER777" s="13"/>
      <c r="ES777" s="13"/>
      <c r="ET777" s="13"/>
      <c r="EU777" s="13"/>
      <c r="EV777" s="13"/>
      <c r="EW777" s="20"/>
    </row>
    <row r="778" spans="1:153" s="3" customFormat="1" ht="33" customHeight="1" x14ac:dyDescent="0.4">
      <c r="A778" s="125">
        <v>7703712036239</v>
      </c>
      <c r="B778" s="59" t="s">
        <v>202</v>
      </c>
      <c r="C778" s="59" t="s">
        <v>152</v>
      </c>
      <c r="D7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78" s="119" t="s">
        <v>1286</v>
      </c>
      <c r="F778" s="76" t="s">
        <v>537</v>
      </c>
      <c r="G7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78" s="78">
        <v>7</v>
      </c>
      <c r="J778" s="52">
        <v>0.94443999999999995</v>
      </c>
      <c r="K778" s="60">
        <f>Tabla3[[#This Row],[PRECIOS]]-Tabla3[[#This Row],[PRECIOS]]*10%</f>
        <v>0.84999599999999997</v>
      </c>
      <c r="L778" s="101"/>
      <c r="M778" s="61"/>
      <c r="N778" s="55">
        <f>IFERROR(Tabla3[[#This Row],[PRECIOS]]-Tabla3[[#This Row],[PRECIOS]]*Tabla3[[#This Row],[% PRODUCTO]]," ")</f>
        <v>0.94443999999999995</v>
      </c>
      <c r="O778" s="61"/>
      <c r="P778" s="55">
        <f>IFERROR(Tabla3[[#This Row],[OCULTAR2]]-Tabla3[[#This Row],[OCULTAR2]]*Tabla3[[#This Row],[% LÍNEA]]," ")</f>
        <v>0.94443999999999995</v>
      </c>
      <c r="Q778" s="56">
        <f>IFERROR(Tabla3[[#This Row],[% PRODUCTO]]+Tabla3[[#This Row],[% LÍNEA]]," ")</f>
        <v>0</v>
      </c>
      <c r="R778" s="60">
        <f>Tabla3[[#This Row],[OCULTAR3]]</f>
        <v>0.94443999999999995</v>
      </c>
      <c r="S778" s="60">
        <f>Tabla3[[#This Row],[PRECIO SIN %]]-Tabla3[[#This Row],[PRECIO SIN %]]*10%</f>
        <v>0.84999599999999997</v>
      </c>
      <c r="T778" s="80">
        <f>(Tabla3[[#This Row],[PRECIO CON DESCT.]]-(Tabla3[[#This Row],[PRECIO CON DESCT.]]*$T$6))</f>
        <v>0.53549747999999997</v>
      </c>
      <c r="U778" s="96"/>
      <c r="V778" s="94">
        <f>Tabla3[[#This Row],[PRECIO %      en $]]*Tabla3[[#This Row],[PEDIDO ]]</f>
        <v>0</v>
      </c>
      <c r="W778" s="57">
        <f>Tabla3[[#This Row],[PRECIO CON DESCT.]]*Tabla3[[#This Row],[PEDIDO ]]</f>
        <v>0</v>
      </c>
      <c r="X778" s="58">
        <f>Tabla3[[#This Row],[PRECIO SIN %]]*Tabla3[[#This Row],[PEDIDO ]]</f>
        <v>0</v>
      </c>
      <c r="Y778" s="28"/>
      <c r="Z778" s="28"/>
      <c r="AA778" s="28"/>
      <c r="AB778" s="28"/>
      <c r="AC778" s="28"/>
      <c r="AD778" s="28"/>
      <c r="AE778" s="28"/>
      <c r="AF778" s="28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13"/>
      <c r="CX778" s="13"/>
      <c r="CY778" s="13"/>
      <c r="CZ778" s="13"/>
      <c r="DA778" s="13"/>
      <c r="DB778" s="13"/>
      <c r="DC778" s="13"/>
      <c r="DD778" s="13"/>
      <c r="DE778" s="13"/>
      <c r="DF778" s="13"/>
      <c r="DG778" s="13"/>
      <c r="DH778" s="13"/>
      <c r="DI778" s="13"/>
      <c r="DJ778" s="13"/>
      <c r="DK778" s="13"/>
      <c r="DL778" s="13"/>
      <c r="DM778" s="13"/>
      <c r="DN778" s="13"/>
      <c r="DO778" s="13"/>
      <c r="DP778" s="13"/>
      <c r="DQ778" s="13"/>
      <c r="DR778" s="13"/>
      <c r="DS778" s="13"/>
      <c r="DT778" s="13"/>
      <c r="DU778" s="13"/>
      <c r="DV778" s="13"/>
      <c r="DW778" s="13"/>
      <c r="DX778" s="13"/>
      <c r="DY778" s="13"/>
      <c r="DZ778" s="13"/>
      <c r="EA778" s="13"/>
      <c r="EB778" s="13"/>
      <c r="EC778" s="13"/>
      <c r="ED778" s="13"/>
      <c r="EE778" s="13"/>
      <c r="EF778" s="13"/>
      <c r="EG778" s="13"/>
      <c r="EH778" s="13"/>
      <c r="EI778" s="13"/>
      <c r="EJ778" s="13"/>
      <c r="EK778" s="13"/>
      <c r="EL778" s="13"/>
      <c r="EM778" s="13"/>
      <c r="EN778" s="13"/>
      <c r="EO778" s="13"/>
      <c r="EP778" s="13"/>
      <c r="EQ778" s="13"/>
      <c r="ER778" s="13"/>
      <c r="ES778" s="13"/>
      <c r="ET778" s="13"/>
      <c r="EU778" s="13"/>
      <c r="EV778" s="13"/>
      <c r="EW778" s="20"/>
    </row>
    <row r="779" spans="1:153" s="3" customFormat="1" ht="33" customHeight="1" x14ac:dyDescent="0.4">
      <c r="A779" s="124">
        <v>7703712033412</v>
      </c>
      <c r="B779" s="51" t="s">
        <v>202</v>
      </c>
      <c r="C779" s="51" t="s">
        <v>152</v>
      </c>
      <c r="D7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79" s="118" t="s">
        <v>1287</v>
      </c>
      <c r="F779" s="75" t="s">
        <v>537</v>
      </c>
      <c r="G7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79" s="77">
        <v>540</v>
      </c>
      <c r="J779" s="52">
        <v>2.6666699999999999</v>
      </c>
      <c r="K779" s="53">
        <f>Tabla3[[#This Row],[PRECIOS]]-Tabla3[[#This Row],[PRECIOS]]*10%</f>
        <v>2.4000029999999999</v>
      </c>
      <c r="L779" s="101"/>
      <c r="M779" s="54"/>
      <c r="N779" s="55">
        <f>IFERROR(Tabla3[[#This Row],[PRECIOS]]-Tabla3[[#This Row],[PRECIOS]]*Tabla3[[#This Row],[% PRODUCTO]]," ")</f>
        <v>2.6666699999999999</v>
      </c>
      <c r="O779" s="54"/>
      <c r="P779" s="55">
        <f>IFERROR(Tabla3[[#This Row],[OCULTAR2]]-Tabla3[[#This Row],[OCULTAR2]]*Tabla3[[#This Row],[% LÍNEA]]," ")</f>
        <v>2.6666699999999999</v>
      </c>
      <c r="Q779" s="56">
        <f>IFERROR(Tabla3[[#This Row],[% PRODUCTO]]+Tabla3[[#This Row],[% LÍNEA]]," ")</f>
        <v>0</v>
      </c>
      <c r="R779" s="53">
        <f>Tabla3[[#This Row],[OCULTAR3]]</f>
        <v>2.6666699999999999</v>
      </c>
      <c r="S779" s="53">
        <f>Tabla3[[#This Row],[PRECIO SIN %]]-Tabla3[[#This Row],[PRECIO SIN %]]*10%</f>
        <v>2.4000029999999999</v>
      </c>
      <c r="T779" s="80">
        <f>(Tabla3[[#This Row],[PRECIO CON DESCT.]]-(Tabla3[[#This Row],[PRECIO CON DESCT.]]*$T$6))</f>
        <v>1.5120018900000001</v>
      </c>
      <c r="U779" s="96"/>
      <c r="V779" s="94">
        <f>Tabla3[[#This Row],[PRECIO %      en $]]*Tabla3[[#This Row],[PEDIDO ]]</f>
        <v>0</v>
      </c>
      <c r="W779" s="57">
        <f>Tabla3[[#This Row],[PRECIO CON DESCT.]]*Tabla3[[#This Row],[PEDIDO ]]</f>
        <v>0</v>
      </c>
      <c r="X779" s="58">
        <f>Tabla3[[#This Row],[PRECIO SIN %]]*Tabla3[[#This Row],[PEDIDO ]]</f>
        <v>0</v>
      </c>
      <c r="Y779" s="28"/>
      <c r="Z779" s="28"/>
      <c r="AA779" s="28"/>
      <c r="AB779" s="28"/>
      <c r="AC779" s="28"/>
      <c r="AD779" s="28"/>
      <c r="AE779" s="28"/>
      <c r="AF779" s="28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13"/>
      <c r="CX779" s="13"/>
      <c r="CY779" s="13"/>
      <c r="CZ779" s="13"/>
      <c r="DA779" s="13"/>
      <c r="DB779" s="13"/>
      <c r="DC779" s="13"/>
      <c r="DD779" s="13"/>
      <c r="DE779" s="13"/>
      <c r="DF779" s="13"/>
      <c r="DG779" s="13"/>
      <c r="DH779" s="13"/>
      <c r="DI779" s="13"/>
      <c r="DJ779" s="13"/>
      <c r="DK779" s="13"/>
      <c r="DL779" s="13"/>
      <c r="DM779" s="13"/>
      <c r="DN779" s="13"/>
      <c r="DO779" s="13"/>
      <c r="DP779" s="13"/>
      <c r="DQ779" s="13"/>
      <c r="DR779" s="13"/>
      <c r="DS779" s="13"/>
      <c r="DT779" s="13"/>
      <c r="DU779" s="13"/>
      <c r="DV779" s="13"/>
      <c r="DW779" s="13"/>
      <c r="DX779" s="13"/>
      <c r="DY779" s="13"/>
      <c r="DZ779" s="13"/>
      <c r="EA779" s="13"/>
      <c r="EB779" s="13"/>
      <c r="EC779" s="13"/>
      <c r="ED779" s="13"/>
      <c r="EE779" s="13"/>
      <c r="EF779" s="13"/>
      <c r="EG779" s="13"/>
      <c r="EH779" s="13"/>
      <c r="EI779" s="13"/>
      <c r="EJ779" s="13"/>
      <c r="EK779" s="13"/>
      <c r="EL779" s="13"/>
      <c r="EM779" s="13"/>
      <c r="EN779" s="13"/>
      <c r="EO779" s="13"/>
      <c r="EP779" s="13"/>
      <c r="EQ779" s="13"/>
      <c r="ER779" s="13"/>
      <c r="ES779" s="13"/>
      <c r="ET779" s="13"/>
      <c r="EU779" s="13"/>
      <c r="EV779" s="13"/>
      <c r="EW779" s="20"/>
    </row>
    <row r="780" spans="1:153" s="3" customFormat="1" ht="33" customHeight="1" x14ac:dyDescent="0.4">
      <c r="A780" s="125">
        <v>7592782000055</v>
      </c>
      <c r="B780" s="59" t="s">
        <v>202</v>
      </c>
      <c r="C780" s="59" t="s">
        <v>91</v>
      </c>
      <c r="D7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80" s="119" t="s">
        <v>1288</v>
      </c>
      <c r="F780" s="76" t="s">
        <v>537</v>
      </c>
      <c r="G7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80" s="78">
        <v>6</v>
      </c>
      <c r="J780" s="52">
        <v>3.8333300000000001</v>
      </c>
      <c r="K780" s="60">
        <f>Tabla3[[#This Row],[PRECIOS]]-Tabla3[[#This Row],[PRECIOS]]*10%</f>
        <v>3.4499970000000002</v>
      </c>
      <c r="L780" s="101"/>
      <c r="M780" s="61"/>
      <c r="N780" s="55">
        <f>IFERROR(Tabla3[[#This Row],[PRECIOS]]-Tabla3[[#This Row],[PRECIOS]]*Tabla3[[#This Row],[% PRODUCTO]]," ")</f>
        <v>3.8333300000000001</v>
      </c>
      <c r="O780" s="61"/>
      <c r="P780" s="55">
        <f>IFERROR(Tabla3[[#This Row],[OCULTAR2]]-Tabla3[[#This Row],[OCULTAR2]]*Tabla3[[#This Row],[% LÍNEA]]," ")</f>
        <v>3.8333300000000001</v>
      </c>
      <c r="Q780" s="56">
        <f>IFERROR(Tabla3[[#This Row],[% PRODUCTO]]+Tabla3[[#This Row],[% LÍNEA]]," ")</f>
        <v>0</v>
      </c>
      <c r="R780" s="60">
        <f>Tabla3[[#This Row],[OCULTAR3]]</f>
        <v>3.8333300000000001</v>
      </c>
      <c r="S780" s="60">
        <f>Tabla3[[#This Row],[PRECIO SIN %]]-Tabla3[[#This Row],[PRECIO SIN %]]*10%</f>
        <v>3.4499970000000002</v>
      </c>
      <c r="T780" s="80">
        <f>(Tabla3[[#This Row],[PRECIO CON DESCT.]]-(Tabla3[[#This Row],[PRECIO CON DESCT.]]*$T$6))</f>
        <v>2.1734981100000001</v>
      </c>
      <c r="U780" s="96"/>
      <c r="V780" s="94">
        <f>Tabla3[[#This Row],[PRECIO %      en $]]*Tabla3[[#This Row],[PEDIDO ]]</f>
        <v>0</v>
      </c>
      <c r="W780" s="57">
        <f>Tabla3[[#This Row],[PRECIO CON DESCT.]]*Tabla3[[#This Row],[PEDIDO ]]</f>
        <v>0</v>
      </c>
      <c r="X780" s="58">
        <f>Tabla3[[#This Row],[PRECIO SIN %]]*Tabla3[[#This Row],[PEDIDO ]]</f>
        <v>0</v>
      </c>
      <c r="Y780" s="28"/>
      <c r="Z780" s="28"/>
      <c r="AA780" s="28"/>
      <c r="AB780" s="28"/>
      <c r="AC780" s="28"/>
      <c r="AD780" s="28"/>
      <c r="AE780" s="28"/>
      <c r="AF780" s="28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13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13"/>
      <c r="DL780" s="13"/>
      <c r="DM780" s="13"/>
      <c r="DN780" s="13"/>
      <c r="DO780" s="13"/>
      <c r="DP780" s="13"/>
      <c r="DQ780" s="13"/>
      <c r="DR780" s="13"/>
      <c r="DS780" s="13"/>
      <c r="DT780" s="13"/>
      <c r="DU780" s="13"/>
      <c r="DV780" s="13"/>
      <c r="DW780" s="13"/>
      <c r="DX780" s="13"/>
      <c r="DY780" s="13"/>
      <c r="DZ780" s="13"/>
      <c r="EA780" s="13"/>
      <c r="EB780" s="13"/>
      <c r="EC780" s="13"/>
      <c r="ED780" s="13"/>
      <c r="EE780" s="13"/>
      <c r="EF780" s="13"/>
      <c r="EG780" s="13"/>
      <c r="EH780" s="13"/>
      <c r="EI780" s="13"/>
      <c r="EJ780" s="13"/>
      <c r="EK780" s="13"/>
      <c r="EL780" s="13"/>
      <c r="EM780" s="13"/>
      <c r="EN780" s="13"/>
      <c r="EO780" s="13"/>
      <c r="EP780" s="13"/>
      <c r="EQ780" s="13"/>
      <c r="ER780" s="13"/>
      <c r="ES780" s="13"/>
      <c r="ET780" s="13"/>
      <c r="EU780" s="13"/>
      <c r="EV780" s="13"/>
      <c r="EW780" s="20"/>
    </row>
    <row r="781" spans="1:153" s="3" customFormat="1" ht="33" customHeight="1" x14ac:dyDescent="0.4">
      <c r="A781" s="124">
        <v>7594001100294</v>
      </c>
      <c r="B781" s="51" t="s">
        <v>202</v>
      </c>
      <c r="C781" s="51" t="s">
        <v>203</v>
      </c>
      <c r="D7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81" s="118" t="s">
        <v>1289</v>
      </c>
      <c r="F781" s="75" t="s">
        <v>537</v>
      </c>
      <c r="G7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81" s="77">
        <v>3</v>
      </c>
      <c r="J781" s="52">
        <v>1.86</v>
      </c>
      <c r="K781" s="53">
        <f>Tabla3[[#This Row],[PRECIOS]]-Tabla3[[#This Row],[PRECIOS]]*10%</f>
        <v>1.6740000000000002</v>
      </c>
      <c r="L781" s="101"/>
      <c r="M781" s="54"/>
      <c r="N781" s="55">
        <f>IFERROR(Tabla3[[#This Row],[PRECIOS]]-Tabla3[[#This Row],[PRECIOS]]*Tabla3[[#This Row],[% PRODUCTO]]," ")</f>
        <v>1.86</v>
      </c>
      <c r="O781" s="54"/>
      <c r="P781" s="55">
        <f>IFERROR(Tabla3[[#This Row],[OCULTAR2]]-Tabla3[[#This Row],[OCULTAR2]]*Tabla3[[#This Row],[% LÍNEA]]," ")</f>
        <v>1.86</v>
      </c>
      <c r="Q781" s="56">
        <f>IFERROR(Tabla3[[#This Row],[% PRODUCTO]]+Tabla3[[#This Row],[% LÍNEA]]," ")</f>
        <v>0</v>
      </c>
      <c r="R781" s="53">
        <f>Tabla3[[#This Row],[OCULTAR3]]</f>
        <v>1.86</v>
      </c>
      <c r="S781" s="53">
        <f>Tabla3[[#This Row],[PRECIO SIN %]]-Tabla3[[#This Row],[PRECIO SIN %]]*10%</f>
        <v>1.6740000000000002</v>
      </c>
      <c r="T781" s="80">
        <f>(Tabla3[[#This Row],[PRECIO CON DESCT.]]-(Tabla3[[#This Row],[PRECIO CON DESCT.]]*$T$6))</f>
        <v>1.0546200000000001</v>
      </c>
      <c r="U781" s="96"/>
      <c r="V781" s="94">
        <f>Tabla3[[#This Row],[PRECIO %      en $]]*Tabla3[[#This Row],[PEDIDO ]]</f>
        <v>0</v>
      </c>
      <c r="W781" s="57">
        <f>Tabla3[[#This Row],[PRECIO CON DESCT.]]*Tabla3[[#This Row],[PEDIDO ]]</f>
        <v>0</v>
      </c>
      <c r="X781" s="58">
        <f>Tabla3[[#This Row],[PRECIO SIN %]]*Tabla3[[#This Row],[PEDIDO ]]</f>
        <v>0</v>
      </c>
      <c r="Y781" s="28"/>
      <c r="Z781" s="28"/>
      <c r="AA781" s="28"/>
      <c r="AB781" s="28"/>
      <c r="AC781" s="28"/>
      <c r="AD781" s="28"/>
      <c r="AE781" s="28"/>
      <c r="AF781" s="28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  <c r="CJ781" s="13"/>
      <c r="CK781" s="13"/>
      <c r="CL781" s="13"/>
      <c r="CM781" s="13"/>
      <c r="CN781" s="13"/>
      <c r="CO781" s="13"/>
      <c r="CP781" s="13"/>
      <c r="CQ781" s="13"/>
      <c r="CR781" s="13"/>
      <c r="CS781" s="13"/>
      <c r="CT781" s="13"/>
      <c r="CU781" s="13"/>
      <c r="CV781" s="13"/>
      <c r="CW781" s="13"/>
      <c r="CX781" s="13"/>
      <c r="CY781" s="13"/>
      <c r="CZ781" s="13"/>
      <c r="DA781" s="13"/>
      <c r="DB781" s="13"/>
      <c r="DC781" s="13"/>
      <c r="DD781" s="13"/>
      <c r="DE781" s="13"/>
      <c r="DF781" s="13"/>
      <c r="DG781" s="13"/>
      <c r="DH781" s="13"/>
      <c r="DI781" s="13"/>
      <c r="DJ781" s="13"/>
      <c r="DK781" s="13"/>
      <c r="DL781" s="13"/>
      <c r="DM781" s="13"/>
      <c r="DN781" s="13"/>
      <c r="DO781" s="13"/>
      <c r="DP781" s="13"/>
      <c r="DQ781" s="13"/>
      <c r="DR781" s="13"/>
      <c r="DS781" s="13"/>
      <c r="DT781" s="13"/>
      <c r="DU781" s="13"/>
      <c r="DV781" s="13"/>
      <c r="DW781" s="13"/>
      <c r="DX781" s="13"/>
      <c r="DY781" s="13"/>
      <c r="DZ781" s="13"/>
      <c r="EA781" s="13"/>
      <c r="EB781" s="13"/>
      <c r="EC781" s="13"/>
      <c r="ED781" s="13"/>
      <c r="EE781" s="13"/>
      <c r="EF781" s="13"/>
      <c r="EG781" s="13"/>
      <c r="EH781" s="13"/>
      <c r="EI781" s="13"/>
      <c r="EJ781" s="13"/>
      <c r="EK781" s="13"/>
      <c r="EL781" s="13"/>
      <c r="EM781" s="13"/>
      <c r="EN781" s="13"/>
      <c r="EO781" s="13"/>
      <c r="EP781" s="13"/>
      <c r="EQ781" s="13"/>
      <c r="ER781" s="13"/>
      <c r="ES781" s="13"/>
      <c r="ET781" s="13"/>
      <c r="EU781" s="13"/>
      <c r="EV781" s="13"/>
      <c r="EW781" s="20"/>
    </row>
    <row r="782" spans="1:153" s="3" customFormat="1" ht="33" customHeight="1" x14ac:dyDescent="0.4">
      <c r="A782" s="125">
        <v>7594001100294</v>
      </c>
      <c r="B782" s="59" t="s">
        <v>202</v>
      </c>
      <c r="C782" s="59" t="s">
        <v>203</v>
      </c>
      <c r="D7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82" s="119" t="s">
        <v>1290</v>
      </c>
      <c r="F782" s="76" t="s">
        <v>537</v>
      </c>
      <c r="G7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82" s="78">
        <v>891</v>
      </c>
      <c r="J782" s="52">
        <v>2.7777799999999999</v>
      </c>
      <c r="K782" s="60">
        <f>Tabla3[[#This Row],[PRECIOS]]-Tabla3[[#This Row],[PRECIOS]]*10%</f>
        <v>2.5000019999999998</v>
      </c>
      <c r="L782" s="101"/>
      <c r="M782" s="61"/>
      <c r="N782" s="55">
        <f>IFERROR(Tabla3[[#This Row],[PRECIOS]]-Tabla3[[#This Row],[PRECIOS]]*Tabla3[[#This Row],[% PRODUCTO]]," ")</f>
        <v>2.7777799999999999</v>
      </c>
      <c r="O782" s="61"/>
      <c r="P782" s="55">
        <f>IFERROR(Tabla3[[#This Row],[OCULTAR2]]-Tabla3[[#This Row],[OCULTAR2]]*Tabla3[[#This Row],[% LÍNEA]]," ")</f>
        <v>2.7777799999999999</v>
      </c>
      <c r="Q782" s="56">
        <f>IFERROR(Tabla3[[#This Row],[% PRODUCTO]]+Tabla3[[#This Row],[% LÍNEA]]," ")</f>
        <v>0</v>
      </c>
      <c r="R782" s="60">
        <f>Tabla3[[#This Row],[OCULTAR3]]</f>
        <v>2.7777799999999999</v>
      </c>
      <c r="S782" s="60">
        <f>Tabla3[[#This Row],[PRECIO SIN %]]-Tabla3[[#This Row],[PRECIO SIN %]]*10%</f>
        <v>2.5000019999999998</v>
      </c>
      <c r="T782" s="80">
        <f>(Tabla3[[#This Row],[PRECIO CON DESCT.]]-(Tabla3[[#This Row],[PRECIO CON DESCT.]]*$T$6))</f>
        <v>1.5750012600000001</v>
      </c>
      <c r="U782" s="96"/>
      <c r="V782" s="94">
        <f>Tabla3[[#This Row],[PRECIO %      en $]]*Tabla3[[#This Row],[PEDIDO ]]</f>
        <v>0</v>
      </c>
      <c r="W782" s="57">
        <f>Tabla3[[#This Row],[PRECIO CON DESCT.]]*Tabla3[[#This Row],[PEDIDO ]]</f>
        <v>0</v>
      </c>
      <c r="X782" s="58">
        <f>Tabla3[[#This Row],[PRECIO SIN %]]*Tabla3[[#This Row],[PEDIDO ]]</f>
        <v>0</v>
      </c>
      <c r="Y782" s="28"/>
      <c r="Z782" s="28"/>
      <c r="AA782" s="28"/>
      <c r="AB782" s="28"/>
      <c r="AC782" s="28"/>
      <c r="AD782" s="28"/>
      <c r="AE782" s="28"/>
      <c r="AF782" s="28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  <c r="CH782" s="13"/>
      <c r="CI782" s="13"/>
      <c r="CJ782" s="13"/>
      <c r="CK782" s="13"/>
      <c r="CL782" s="13"/>
      <c r="CM782" s="13"/>
      <c r="CN782" s="13"/>
      <c r="CO782" s="13"/>
      <c r="CP782" s="13"/>
      <c r="CQ782" s="13"/>
      <c r="CR782" s="13"/>
      <c r="CS782" s="13"/>
      <c r="CT782" s="13"/>
      <c r="CU782" s="13"/>
      <c r="CV782" s="13"/>
      <c r="CW782" s="13"/>
      <c r="CX782" s="13"/>
      <c r="CY782" s="13"/>
      <c r="CZ782" s="13"/>
      <c r="DA782" s="13"/>
      <c r="DB782" s="13"/>
      <c r="DC782" s="13"/>
      <c r="DD782" s="13"/>
      <c r="DE782" s="13"/>
      <c r="DF782" s="13"/>
      <c r="DG782" s="13"/>
      <c r="DH782" s="13"/>
      <c r="DI782" s="13"/>
      <c r="DJ782" s="13"/>
      <c r="DK782" s="13"/>
      <c r="DL782" s="13"/>
      <c r="DM782" s="13"/>
      <c r="DN782" s="13"/>
      <c r="DO782" s="13"/>
      <c r="DP782" s="13"/>
      <c r="DQ782" s="13"/>
      <c r="DR782" s="13"/>
      <c r="DS782" s="13"/>
      <c r="DT782" s="13"/>
      <c r="DU782" s="13"/>
      <c r="DV782" s="13"/>
      <c r="DW782" s="13"/>
      <c r="DX782" s="13"/>
      <c r="DY782" s="13"/>
      <c r="DZ782" s="13"/>
      <c r="EA782" s="13"/>
      <c r="EB782" s="13"/>
      <c r="EC782" s="13"/>
      <c r="ED782" s="13"/>
      <c r="EE782" s="13"/>
      <c r="EF782" s="13"/>
      <c r="EG782" s="13"/>
      <c r="EH782" s="13"/>
      <c r="EI782" s="13"/>
      <c r="EJ782" s="13"/>
      <c r="EK782" s="13"/>
      <c r="EL782" s="13"/>
      <c r="EM782" s="13"/>
      <c r="EN782" s="13"/>
      <c r="EO782" s="13"/>
      <c r="EP782" s="13"/>
      <c r="EQ782" s="13"/>
      <c r="ER782" s="13"/>
      <c r="ES782" s="13"/>
      <c r="ET782" s="13"/>
      <c r="EU782" s="13"/>
      <c r="EV782" s="13"/>
      <c r="EW782" s="20"/>
    </row>
    <row r="783" spans="1:153" s="3" customFormat="1" ht="33" customHeight="1" x14ac:dyDescent="0.4">
      <c r="A783" s="124">
        <v>7703712010321</v>
      </c>
      <c r="B783" s="51" t="s">
        <v>202</v>
      </c>
      <c r="C783" s="51" t="s">
        <v>152</v>
      </c>
      <c r="D7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83" s="118" t="s">
        <v>1291</v>
      </c>
      <c r="F783" s="75" t="s">
        <v>537</v>
      </c>
      <c r="G7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83" s="77">
        <v>254</v>
      </c>
      <c r="J783" s="52">
        <v>1.5555600000000001</v>
      </c>
      <c r="K783" s="53">
        <f>Tabla3[[#This Row],[PRECIOS]]-Tabla3[[#This Row],[PRECIOS]]*10%</f>
        <v>1.400004</v>
      </c>
      <c r="L783" s="101"/>
      <c r="M783" s="54"/>
      <c r="N783" s="55">
        <f>IFERROR(Tabla3[[#This Row],[PRECIOS]]-Tabla3[[#This Row],[PRECIOS]]*Tabla3[[#This Row],[% PRODUCTO]]," ")</f>
        <v>1.5555600000000001</v>
      </c>
      <c r="O783" s="54"/>
      <c r="P783" s="55">
        <f>IFERROR(Tabla3[[#This Row],[OCULTAR2]]-Tabla3[[#This Row],[OCULTAR2]]*Tabla3[[#This Row],[% LÍNEA]]," ")</f>
        <v>1.5555600000000001</v>
      </c>
      <c r="Q783" s="56">
        <f>IFERROR(Tabla3[[#This Row],[% PRODUCTO]]+Tabla3[[#This Row],[% LÍNEA]]," ")</f>
        <v>0</v>
      </c>
      <c r="R783" s="53">
        <f>Tabla3[[#This Row],[OCULTAR3]]</f>
        <v>1.5555600000000001</v>
      </c>
      <c r="S783" s="53">
        <f>Tabla3[[#This Row],[PRECIO SIN %]]-Tabla3[[#This Row],[PRECIO SIN %]]*10%</f>
        <v>1.400004</v>
      </c>
      <c r="T783" s="80">
        <f>(Tabla3[[#This Row],[PRECIO CON DESCT.]]-(Tabla3[[#This Row],[PRECIO CON DESCT.]]*$T$6))</f>
        <v>0.88200252000000001</v>
      </c>
      <c r="U783" s="96"/>
      <c r="V783" s="94">
        <f>Tabla3[[#This Row],[PRECIO %      en $]]*Tabla3[[#This Row],[PEDIDO ]]</f>
        <v>0</v>
      </c>
      <c r="W783" s="57">
        <f>Tabla3[[#This Row],[PRECIO CON DESCT.]]*Tabla3[[#This Row],[PEDIDO ]]</f>
        <v>0</v>
      </c>
      <c r="X783" s="58">
        <f>Tabla3[[#This Row],[PRECIO SIN %]]*Tabla3[[#This Row],[PEDIDO ]]</f>
        <v>0</v>
      </c>
      <c r="Y783" s="28"/>
      <c r="Z783" s="28"/>
      <c r="AA783" s="28"/>
      <c r="AB783" s="28"/>
      <c r="AC783" s="28"/>
      <c r="AD783" s="28"/>
      <c r="AE783" s="28"/>
      <c r="AF783" s="28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  <c r="CJ783" s="13"/>
      <c r="CK783" s="13"/>
      <c r="CL783" s="13"/>
      <c r="CM783" s="13"/>
      <c r="CN783" s="13"/>
      <c r="CO783" s="13"/>
      <c r="CP783" s="13"/>
      <c r="CQ783" s="13"/>
      <c r="CR783" s="13"/>
      <c r="CS783" s="13"/>
      <c r="CT783" s="13"/>
      <c r="CU783" s="13"/>
      <c r="CV783" s="13"/>
      <c r="CW783" s="13"/>
      <c r="CX783" s="13"/>
      <c r="CY783" s="13"/>
      <c r="CZ783" s="13"/>
      <c r="DA783" s="13"/>
      <c r="DB783" s="13"/>
      <c r="DC783" s="13"/>
      <c r="DD783" s="13"/>
      <c r="DE783" s="13"/>
      <c r="DF783" s="13"/>
      <c r="DG783" s="13"/>
      <c r="DH783" s="13"/>
      <c r="DI783" s="13"/>
      <c r="DJ783" s="13"/>
      <c r="DK783" s="13"/>
      <c r="DL783" s="13"/>
      <c r="DM783" s="13"/>
      <c r="DN783" s="13"/>
      <c r="DO783" s="13"/>
      <c r="DP783" s="13"/>
      <c r="DQ783" s="13"/>
      <c r="DR783" s="13"/>
      <c r="DS783" s="13"/>
      <c r="DT783" s="13"/>
      <c r="DU783" s="13"/>
      <c r="DV783" s="13"/>
      <c r="DW783" s="13"/>
      <c r="DX783" s="13"/>
      <c r="DY783" s="13"/>
      <c r="DZ783" s="13"/>
      <c r="EA783" s="13"/>
      <c r="EB783" s="13"/>
      <c r="EC783" s="13"/>
      <c r="ED783" s="13"/>
      <c r="EE783" s="13"/>
      <c r="EF783" s="13"/>
      <c r="EG783" s="13"/>
      <c r="EH783" s="13"/>
      <c r="EI783" s="13"/>
      <c r="EJ783" s="13"/>
      <c r="EK783" s="13"/>
      <c r="EL783" s="13"/>
      <c r="EM783" s="13"/>
      <c r="EN783" s="13"/>
      <c r="EO783" s="13"/>
      <c r="EP783" s="13"/>
      <c r="EQ783" s="13"/>
      <c r="ER783" s="13"/>
      <c r="ES783" s="13"/>
      <c r="ET783" s="13"/>
      <c r="EU783" s="13"/>
      <c r="EV783" s="13"/>
      <c r="EW783" s="20"/>
    </row>
    <row r="784" spans="1:153" s="3" customFormat="1" ht="33" customHeight="1" x14ac:dyDescent="0.4">
      <c r="A784" s="125">
        <v>7703712014541</v>
      </c>
      <c r="B784" s="59" t="s">
        <v>202</v>
      </c>
      <c r="C784" s="59" t="s">
        <v>152</v>
      </c>
      <c r="D7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84" s="119" t="s">
        <v>1292</v>
      </c>
      <c r="F784" s="76" t="s">
        <v>537</v>
      </c>
      <c r="G7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84" s="78">
        <v>2633</v>
      </c>
      <c r="J784" s="52">
        <v>1.4</v>
      </c>
      <c r="K784" s="60">
        <f>Tabla3[[#This Row],[PRECIOS]]-Tabla3[[#This Row],[PRECIOS]]*10%</f>
        <v>1.26</v>
      </c>
      <c r="L784" s="101"/>
      <c r="M784" s="61"/>
      <c r="N784" s="55">
        <f>IFERROR(Tabla3[[#This Row],[PRECIOS]]-Tabla3[[#This Row],[PRECIOS]]*Tabla3[[#This Row],[% PRODUCTO]]," ")</f>
        <v>1.4</v>
      </c>
      <c r="O784" s="61"/>
      <c r="P784" s="55">
        <f>IFERROR(Tabla3[[#This Row],[OCULTAR2]]-Tabla3[[#This Row],[OCULTAR2]]*Tabla3[[#This Row],[% LÍNEA]]," ")</f>
        <v>1.4</v>
      </c>
      <c r="Q784" s="56">
        <f>IFERROR(Tabla3[[#This Row],[% PRODUCTO]]+Tabla3[[#This Row],[% LÍNEA]]," ")</f>
        <v>0</v>
      </c>
      <c r="R784" s="60">
        <f>Tabla3[[#This Row],[OCULTAR3]]</f>
        <v>1.4</v>
      </c>
      <c r="S784" s="60">
        <f>Tabla3[[#This Row],[PRECIO SIN %]]-Tabla3[[#This Row],[PRECIO SIN %]]*10%</f>
        <v>1.26</v>
      </c>
      <c r="T784" s="80">
        <f>(Tabla3[[#This Row],[PRECIO CON DESCT.]]-(Tabla3[[#This Row],[PRECIO CON DESCT.]]*$T$6))</f>
        <v>0.79380000000000006</v>
      </c>
      <c r="U784" s="96"/>
      <c r="V784" s="94">
        <f>Tabla3[[#This Row],[PRECIO %      en $]]*Tabla3[[#This Row],[PEDIDO ]]</f>
        <v>0</v>
      </c>
      <c r="W784" s="57">
        <f>Tabla3[[#This Row],[PRECIO CON DESCT.]]*Tabla3[[#This Row],[PEDIDO ]]</f>
        <v>0</v>
      </c>
      <c r="X784" s="58">
        <f>Tabla3[[#This Row],[PRECIO SIN %]]*Tabla3[[#This Row],[PEDIDO ]]</f>
        <v>0</v>
      </c>
      <c r="Y784" s="28"/>
      <c r="Z784" s="28"/>
      <c r="AA784" s="28"/>
      <c r="AB784" s="28"/>
      <c r="AC784" s="28"/>
      <c r="AD784" s="28"/>
      <c r="AE784" s="28"/>
      <c r="AF784" s="28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  <c r="CH784" s="13"/>
      <c r="CI784" s="13"/>
      <c r="CJ784" s="13"/>
      <c r="CK784" s="13"/>
      <c r="CL784" s="13"/>
      <c r="CM784" s="13"/>
      <c r="CN784" s="13"/>
      <c r="CO784" s="13"/>
      <c r="CP784" s="13"/>
      <c r="CQ784" s="13"/>
      <c r="CR784" s="13"/>
      <c r="CS784" s="13"/>
      <c r="CT784" s="13"/>
      <c r="CU784" s="13"/>
      <c r="CV784" s="13"/>
      <c r="CW784" s="13"/>
      <c r="CX784" s="13"/>
      <c r="CY784" s="13"/>
      <c r="CZ784" s="13"/>
      <c r="DA784" s="13"/>
      <c r="DB784" s="13"/>
      <c r="DC784" s="13"/>
      <c r="DD784" s="13"/>
      <c r="DE784" s="13"/>
      <c r="DF784" s="13"/>
      <c r="DG784" s="13"/>
      <c r="DH784" s="13"/>
      <c r="DI784" s="13"/>
      <c r="DJ784" s="13"/>
      <c r="DK784" s="13"/>
      <c r="DL784" s="13"/>
      <c r="DM784" s="13"/>
      <c r="DN784" s="13"/>
      <c r="DO784" s="13"/>
      <c r="DP784" s="13"/>
      <c r="DQ784" s="13"/>
      <c r="DR784" s="13"/>
      <c r="DS784" s="13"/>
      <c r="DT784" s="13"/>
      <c r="DU784" s="13"/>
      <c r="DV784" s="13"/>
      <c r="DW784" s="13"/>
      <c r="DX784" s="13"/>
      <c r="DY784" s="13"/>
      <c r="DZ784" s="13"/>
      <c r="EA784" s="13"/>
      <c r="EB784" s="13"/>
      <c r="EC784" s="13"/>
      <c r="ED784" s="13"/>
      <c r="EE784" s="13"/>
      <c r="EF784" s="13"/>
      <c r="EG784" s="13"/>
      <c r="EH784" s="13"/>
      <c r="EI784" s="13"/>
      <c r="EJ784" s="13"/>
      <c r="EK784" s="13"/>
      <c r="EL784" s="13"/>
      <c r="EM784" s="13"/>
      <c r="EN784" s="13"/>
      <c r="EO784" s="13"/>
      <c r="EP784" s="13"/>
      <c r="EQ784" s="13"/>
      <c r="ER784" s="13"/>
      <c r="ES784" s="13"/>
      <c r="ET784" s="13"/>
      <c r="EU784" s="13"/>
      <c r="EV784" s="13"/>
      <c r="EW784" s="20"/>
    </row>
    <row r="785" spans="1:153" s="3" customFormat="1" ht="33" customHeight="1" x14ac:dyDescent="0.4">
      <c r="A785" s="124">
        <v>7594001100614</v>
      </c>
      <c r="B785" s="51" t="s">
        <v>202</v>
      </c>
      <c r="C785" s="51" t="s">
        <v>203</v>
      </c>
      <c r="D7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85" s="118" t="s">
        <v>1293</v>
      </c>
      <c r="F785" s="75" t="s">
        <v>537</v>
      </c>
      <c r="G7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85" s="77">
        <v>448</v>
      </c>
      <c r="J785" s="52">
        <v>3.2222200000000001</v>
      </c>
      <c r="K785" s="53">
        <f>Tabla3[[#This Row],[PRECIOS]]-Tabla3[[#This Row],[PRECIOS]]*10%</f>
        <v>2.8999980000000001</v>
      </c>
      <c r="L785" s="101"/>
      <c r="M785" s="54"/>
      <c r="N785" s="55">
        <f>IFERROR(Tabla3[[#This Row],[PRECIOS]]-Tabla3[[#This Row],[PRECIOS]]*Tabla3[[#This Row],[% PRODUCTO]]," ")</f>
        <v>3.2222200000000001</v>
      </c>
      <c r="O785" s="54"/>
      <c r="P785" s="55">
        <f>IFERROR(Tabla3[[#This Row],[OCULTAR2]]-Tabla3[[#This Row],[OCULTAR2]]*Tabla3[[#This Row],[% LÍNEA]]," ")</f>
        <v>3.2222200000000001</v>
      </c>
      <c r="Q785" s="56">
        <f>IFERROR(Tabla3[[#This Row],[% PRODUCTO]]+Tabla3[[#This Row],[% LÍNEA]]," ")</f>
        <v>0</v>
      </c>
      <c r="R785" s="53">
        <f>Tabla3[[#This Row],[OCULTAR3]]</f>
        <v>3.2222200000000001</v>
      </c>
      <c r="S785" s="53">
        <f>Tabla3[[#This Row],[PRECIO SIN %]]-Tabla3[[#This Row],[PRECIO SIN %]]*10%</f>
        <v>2.8999980000000001</v>
      </c>
      <c r="T785" s="80">
        <f>(Tabla3[[#This Row],[PRECIO CON DESCT.]]-(Tabla3[[#This Row],[PRECIO CON DESCT.]]*$T$6))</f>
        <v>1.8269987400000001</v>
      </c>
      <c r="U785" s="96"/>
      <c r="V785" s="94">
        <f>Tabla3[[#This Row],[PRECIO %      en $]]*Tabla3[[#This Row],[PEDIDO ]]</f>
        <v>0</v>
      </c>
      <c r="W785" s="57">
        <f>Tabla3[[#This Row],[PRECIO CON DESCT.]]*Tabla3[[#This Row],[PEDIDO ]]</f>
        <v>0</v>
      </c>
      <c r="X785" s="58">
        <f>Tabla3[[#This Row],[PRECIO SIN %]]*Tabla3[[#This Row],[PEDIDO ]]</f>
        <v>0</v>
      </c>
      <c r="Y785" s="28"/>
      <c r="Z785" s="28"/>
      <c r="AA785" s="28"/>
      <c r="AB785" s="28"/>
      <c r="AC785" s="28"/>
      <c r="AD785" s="28"/>
      <c r="AE785" s="28"/>
      <c r="AF785" s="28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  <c r="CH785" s="13"/>
      <c r="CI785" s="13"/>
      <c r="CJ785" s="13"/>
      <c r="CK785" s="13"/>
      <c r="CL785" s="13"/>
      <c r="CM785" s="13"/>
      <c r="CN785" s="13"/>
      <c r="CO785" s="13"/>
      <c r="CP785" s="13"/>
      <c r="CQ785" s="13"/>
      <c r="CR785" s="13"/>
      <c r="CS785" s="13"/>
      <c r="CT785" s="13"/>
      <c r="CU785" s="13"/>
      <c r="CV785" s="13"/>
      <c r="CW785" s="13"/>
      <c r="CX785" s="13"/>
      <c r="CY785" s="13"/>
      <c r="CZ785" s="13"/>
      <c r="DA785" s="13"/>
      <c r="DB785" s="13"/>
      <c r="DC785" s="13"/>
      <c r="DD785" s="13"/>
      <c r="DE785" s="13"/>
      <c r="DF785" s="13"/>
      <c r="DG785" s="13"/>
      <c r="DH785" s="13"/>
      <c r="DI785" s="13"/>
      <c r="DJ785" s="13"/>
      <c r="DK785" s="13"/>
      <c r="DL785" s="13"/>
      <c r="DM785" s="13"/>
      <c r="DN785" s="13"/>
      <c r="DO785" s="13"/>
      <c r="DP785" s="13"/>
      <c r="DQ785" s="13"/>
      <c r="DR785" s="13"/>
      <c r="DS785" s="13"/>
      <c r="DT785" s="13"/>
      <c r="DU785" s="13"/>
      <c r="DV785" s="13"/>
      <c r="DW785" s="13"/>
      <c r="DX785" s="13"/>
      <c r="DY785" s="13"/>
      <c r="DZ785" s="13"/>
      <c r="EA785" s="13"/>
      <c r="EB785" s="13"/>
      <c r="EC785" s="13"/>
      <c r="ED785" s="13"/>
      <c r="EE785" s="13"/>
      <c r="EF785" s="13"/>
      <c r="EG785" s="13"/>
      <c r="EH785" s="13"/>
      <c r="EI785" s="13"/>
      <c r="EJ785" s="13"/>
      <c r="EK785" s="13"/>
      <c r="EL785" s="13"/>
      <c r="EM785" s="13"/>
      <c r="EN785" s="13"/>
      <c r="EO785" s="13"/>
      <c r="EP785" s="13"/>
      <c r="EQ785" s="13"/>
      <c r="ER785" s="13"/>
      <c r="ES785" s="13"/>
      <c r="ET785" s="13"/>
      <c r="EU785" s="13"/>
      <c r="EV785" s="13"/>
      <c r="EW785" s="20"/>
    </row>
    <row r="786" spans="1:153" s="3" customFormat="1" ht="33" customHeight="1" x14ac:dyDescent="0.4">
      <c r="A786" s="125"/>
      <c r="B786" s="59" t="s">
        <v>202</v>
      </c>
      <c r="C786" s="59" t="s">
        <v>155</v>
      </c>
      <c r="D7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786" s="119" t="s">
        <v>1294</v>
      </c>
      <c r="F786" s="76" t="s">
        <v>537</v>
      </c>
      <c r="G7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86" s="78">
        <v>39</v>
      </c>
      <c r="J786" s="52">
        <v>5.7777799999999999</v>
      </c>
      <c r="K786" s="60">
        <f>Tabla3[[#This Row],[PRECIOS]]-Tabla3[[#This Row],[PRECIOS]]*10%</f>
        <v>5.2000019999999996</v>
      </c>
      <c r="L786" s="101"/>
      <c r="M786" s="61"/>
      <c r="N786" s="55">
        <f>IFERROR(Tabla3[[#This Row],[PRECIOS]]-Tabla3[[#This Row],[PRECIOS]]*Tabla3[[#This Row],[% PRODUCTO]]," ")</f>
        <v>5.7777799999999999</v>
      </c>
      <c r="O786" s="61"/>
      <c r="P786" s="55">
        <f>IFERROR(Tabla3[[#This Row],[OCULTAR2]]-Tabla3[[#This Row],[OCULTAR2]]*Tabla3[[#This Row],[% LÍNEA]]," ")</f>
        <v>5.7777799999999999</v>
      </c>
      <c r="Q786" s="56">
        <f>IFERROR(Tabla3[[#This Row],[% PRODUCTO]]+Tabla3[[#This Row],[% LÍNEA]]," ")</f>
        <v>0</v>
      </c>
      <c r="R786" s="60">
        <f>Tabla3[[#This Row],[OCULTAR3]]</f>
        <v>5.7777799999999999</v>
      </c>
      <c r="S786" s="60">
        <f>Tabla3[[#This Row],[PRECIO SIN %]]-Tabla3[[#This Row],[PRECIO SIN %]]*10%</f>
        <v>5.2000019999999996</v>
      </c>
      <c r="T786" s="80">
        <f>(Tabla3[[#This Row],[PRECIO CON DESCT.]]-(Tabla3[[#This Row],[PRECIO CON DESCT.]]*$T$6))</f>
        <v>3.2760012599999997</v>
      </c>
      <c r="U786" s="96"/>
      <c r="V786" s="94">
        <f>Tabla3[[#This Row],[PRECIO %      en $]]*Tabla3[[#This Row],[PEDIDO ]]</f>
        <v>0</v>
      </c>
      <c r="W786" s="57">
        <f>Tabla3[[#This Row],[PRECIO CON DESCT.]]*Tabla3[[#This Row],[PEDIDO ]]</f>
        <v>0</v>
      </c>
      <c r="X786" s="58">
        <f>Tabla3[[#This Row],[PRECIO SIN %]]*Tabla3[[#This Row],[PEDIDO ]]</f>
        <v>0</v>
      </c>
      <c r="Y786" s="28"/>
      <c r="Z786" s="28"/>
      <c r="AA786" s="28"/>
      <c r="AB786" s="28"/>
      <c r="AC786" s="28"/>
      <c r="AD786" s="28"/>
      <c r="AE786" s="28"/>
      <c r="AF786" s="28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  <c r="CH786" s="13"/>
      <c r="CI786" s="13"/>
      <c r="CJ786" s="13"/>
      <c r="CK786" s="13"/>
      <c r="CL786" s="13"/>
      <c r="CM786" s="13"/>
      <c r="CN786" s="13"/>
      <c r="CO786" s="13"/>
      <c r="CP786" s="13"/>
      <c r="CQ786" s="13"/>
      <c r="CR786" s="13"/>
      <c r="CS786" s="13"/>
      <c r="CT786" s="13"/>
      <c r="CU786" s="13"/>
      <c r="CV786" s="13"/>
      <c r="CW786" s="13"/>
      <c r="CX786" s="13"/>
      <c r="CY786" s="13"/>
      <c r="CZ786" s="13"/>
      <c r="DA786" s="13"/>
      <c r="DB786" s="13"/>
      <c r="DC786" s="13"/>
      <c r="DD786" s="13"/>
      <c r="DE786" s="13"/>
      <c r="DF786" s="13"/>
      <c r="DG786" s="13"/>
      <c r="DH786" s="13"/>
      <c r="DI786" s="13"/>
      <c r="DJ786" s="13"/>
      <c r="DK786" s="13"/>
      <c r="DL786" s="13"/>
      <c r="DM786" s="13"/>
      <c r="DN786" s="13"/>
      <c r="DO786" s="13"/>
      <c r="DP786" s="13"/>
      <c r="DQ786" s="13"/>
      <c r="DR786" s="13"/>
      <c r="DS786" s="13"/>
      <c r="DT786" s="13"/>
      <c r="DU786" s="13"/>
      <c r="DV786" s="13"/>
      <c r="DW786" s="13"/>
      <c r="DX786" s="13"/>
      <c r="DY786" s="13"/>
      <c r="DZ786" s="13"/>
      <c r="EA786" s="13"/>
      <c r="EB786" s="13"/>
      <c r="EC786" s="13"/>
      <c r="ED786" s="13"/>
      <c r="EE786" s="13"/>
      <c r="EF786" s="13"/>
      <c r="EG786" s="13"/>
      <c r="EH786" s="13"/>
      <c r="EI786" s="13"/>
      <c r="EJ786" s="13"/>
      <c r="EK786" s="13"/>
      <c r="EL786" s="13"/>
      <c r="EM786" s="13"/>
      <c r="EN786" s="13"/>
      <c r="EO786" s="13"/>
      <c r="EP786" s="13"/>
      <c r="EQ786" s="13"/>
      <c r="ER786" s="13"/>
      <c r="ES786" s="13"/>
      <c r="ET786" s="13"/>
      <c r="EU786" s="13"/>
      <c r="EV786" s="13"/>
      <c r="EW786" s="20"/>
    </row>
    <row r="787" spans="1:153" s="3" customFormat="1" ht="33" customHeight="1" x14ac:dyDescent="0.4">
      <c r="A787" s="124">
        <v>7592616583075</v>
      </c>
      <c r="B787" s="51" t="s">
        <v>202</v>
      </c>
      <c r="C787" s="51" t="s">
        <v>204</v>
      </c>
      <c r="D7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87" s="118" t="s">
        <v>1295</v>
      </c>
      <c r="F787" s="75" t="s">
        <v>537</v>
      </c>
      <c r="G7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87" s="77">
        <v>135</v>
      </c>
      <c r="J787" s="52">
        <v>3.3333300000000001</v>
      </c>
      <c r="K787" s="53">
        <f>Tabla3[[#This Row],[PRECIOS]]-Tabla3[[#This Row],[PRECIOS]]*10%</f>
        <v>2.999997</v>
      </c>
      <c r="L787" s="101"/>
      <c r="M787" s="54"/>
      <c r="N787" s="55">
        <f>IFERROR(Tabla3[[#This Row],[PRECIOS]]-Tabla3[[#This Row],[PRECIOS]]*Tabla3[[#This Row],[% PRODUCTO]]," ")</f>
        <v>3.3333300000000001</v>
      </c>
      <c r="O787" s="54"/>
      <c r="P787" s="55">
        <f>IFERROR(Tabla3[[#This Row],[OCULTAR2]]-Tabla3[[#This Row],[OCULTAR2]]*Tabla3[[#This Row],[% LÍNEA]]," ")</f>
        <v>3.3333300000000001</v>
      </c>
      <c r="Q787" s="56">
        <f>IFERROR(Tabla3[[#This Row],[% PRODUCTO]]+Tabla3[[#This Row],[% LÍNEA]]," ")</f>
        <v>0</v>
      </c>
      <c r="R787" s="53">
        <f>Tabla3[[#This Row],[OCULTAR3]]</f>
        <v>3.3333300000000001</v>
      </c>
      <c r="S787" s="53">
        <f>Tabla3[[#This Row],[PRECIO SIN %]]-Tabla3[[#This Row],[PRECIO SIN %]]*10%</f>
        <v>2.999997</v>
      </c>
      <c r="T787" s="80">
        <f>(Tabla3[[#This Row],[PRECIO CON DESCT.]]-(Tabla3[[#This Row],[PRECIO CON DESCT.]]*$T$6))</f>
        <v>1.8899981100000001</v>
      </c>
      <c r="U787" s="96"/>
      <c r="V787" s="94">
        <f>Tabla3[[#This Row],[PRECIO %      en $]]*Tabla3[[#This Row],[PEDIDO ]]</f>
        <v>0</v>
      </c>
      <c r="W787" s="57">
        <f>Tabla3[[#This Row],[PRECIO CON DESCT.]]*Tabla3[[#This Row],[PEDIDO ]]</f>
        <v>0</v>
      </c>
      <c r="X787" s="58">
        <f>Tabla3[[#This Row],[PRECIO SIN %]]*Tabla3[[#This Row],[PEDIDO ]]</f>
        <v>0</v>
      </c>
      <c r="Y787" s="28"/>
      <c r="Z787" s="28"/>
      <c r="AA787" s="28"/>
      <c r="AB787" s="28"/>
      <c r="AC787" s="28"/>
      <c r="AD787" s="28"/>
      <c r="AE787" s="28"/>
      <c r="AF787" s="28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  <c r="CH787" s="13"/>
      <c r="CI787" s="13"/>
      <c r="CJ787" s="13"/>
      <c r="CK787" s="13"/>
      <c r="CL787" s="13"/>
      <c r="CM787" s="13"/>
      <c r="CN787" s="13"/>
      <c r="CO787" s="13"/>
      <c r="CP787" s="13"/>
      <c r="CQ787" s="13"/>
      <c r="CR787" s="13"/>
      <c r="CS787" s="13"/>
      <c r="CT787" s="13"/>
      <c r="CU787" s="13"/>
      <c r="CV787" s="13"/>
      <c r="CW787" s="13"/>
      <c r="CX787" s="13"/>
      <c r="CY787" s="13"/>
      <c r="CZ787" s="13"/>
      <c r="DA787" s="13"/>
      <c r="DB787" s="13"/>
      <c r="DC787" s="13"/>
      <c r="DD787" s="13"/>
      <c r="DE787" s="13"/>
      <c r="DF787" s="13"/>
      <c r="DG787" s="13"/>
      <c r="DH787" s="13"/>
      <c r="DI787" s="13"/>
      <c r="DJ787" s="13"/>
      <c r="DK787" s="13"/>
      <c r="DL787" s="13"/>
      <c r="DM787" s="13"/>
      <c r="DN787" s="13"/>
      <c r="DO787" s="13"/>
      <c r="DP787" s="13"/>
      <c r="DQ787" s="13"/>
      <c r="DR787" s="13"/>
      <c r="DS787" s="13"/>
      <c r="DT787" s="13"/>
      <c r="DU787" s="13"/>
      <c r="DV787" s="13"/>
      <c r="DW787" s="13"/>
      <c r="DX787" s="13"/>
      <c r="DY787" s="13"/>
      <c r="DZ787" s="13"/>
      <c r="EA787" s="13"/>
      <c r="EB787" s="13"/>
      <c r="EC787" s="13"/>
      <c r="ED787" s="13"/>
      <c r="EE787" s="13"/>
      <c r="EF787" s="13"/>
      <c r="EG787" s="13"/>
      <c r="EH787" s="13"/>
      <c r="EI787" s="13"/>
      <c r="EJ787" s="13"/>
      <c r="EK787" s="13"/>
      <c r="EL787" s="13"/>
      <c r="EM787" s="13"/>
      <c r="EN787" s="13"/>
      <c r="EO787" s="13"/>
      <c r="EP787" s="13"/>
      <c r="EQ787" s="13"/>
      <c r="ER787" s="13"/>
      <c r="ES787" s="13"/>
      <c r="ET787" s="13"/>
      <c r="EU787" s="13"/>
      <c r="EV787" s="13"/>
      <c r="EW787" s="20"/>
    </row>
    <row r="788" spans="1:153" s="3" customFormat="1" ht="33" customHeight="1" x14ac:dyDescent="0.4">
      <c r="A788" s="125">
        <v>7592349722406</v>
      </c>
      <c r="B788" s="59" t="s">
        <v>202</v>
      </c>
      <c r="C788" s="59" t="s">
        <v>155</v>
      </c>
      <c r="D7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788" s="119" t="s">
        <v>1296</v>
      </c>
      <c r="F788" s="76" t="s">
        <v>537</v>
      </c>
      <c r="G7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88" s="78">
        <v>238</v>
      </c>
      <c r="J788" s="52">
        <v>5.7777799999999999</v>
      </c>
      <c r="K788" s="60">
        <f>Tabla3[[#This Row],[PRECIOS]]-Tabla3[[#This Row],[PRECIOS]]*10%</f>
        <v>5.2000019999999996</v>
      </c>
      <c r="L788" s="101"/>
      <c r="M788" s="61"/>
      <c r="N788" s="55">
        <f>IFERROR(Tabla3[[#This Row],[PRECIOS]]-Tabla3[[#This Row],[PRECIOS]]*Tabla3[[#This Row],[% PRODUCTO]]," ")</f>
        <v>5.7777799999999999</v>
      </c>
      <c r="O788" s="61"/>
      <c r="P788" s="55">
        <f>IFERROR(Tabla3[[#This Row],[OCULTAR2]]-Tabla3[[#This Row],[OCULTAR2]]*Tabla3[[#This Row],[% LÍNEA]]," ")</f>
        <v>5.7777799999999999</v>
      </c>
      <c r="Q788" s="56">
        <f>IFERROR(Tabla3[[#This Row],[% PRODUCTO]]+Tabla3[[#This Row],[% LÍNEA]]," ")</f>
        <v>0</v>
      </c>
      <c r="R788" s="60">
        <f>Tabla3[[#This Row],[OCULTAR3]]</f>
        <v>5.7777799999999999</v>
      </c>
      <c r="S788" s="60">
        <f>Tabla3[[#This Row],[PRECIO SIN %]]-Tabla3[[#This Row],[PRECIO SIN %]]*10%</f>
        <v>5.2000019999999996</v>
      </c>
      <c r="T788" s="80">
        <f>(Tabla3[[#This Row],[PRECIO CON DESCT.]]-(Tabla3[[#This Row],[PRECIO CON DESCT.]]*$T$6))</f>
        <v>3.2760012599999997</v>
      </c>
      <c r="U788" s="96"/>
      <c r="V788" s="94">
        <f>Tabla3[[#This Row],[PRECIO %      en $]]*Tabla3[[#This Row],[PEDIDO ]]</f>
        <v>0</v>
      </c>
      <c r="W788" s="57">
        <f>Tabla3[[#This Row],[PRECIO CON DESCT.]]*Tabla3[[#This Row],[PEDIDO ]]</f>
        <v>0</v>
      </c>
      <c r="X788" s="58">
        <f>Tabla3[[#This Row],[PRECIO SIN %]]*Tabla3[[#This Row],[PEDIDO ]]</f>
        <v>0</v>
      </c>
      <c r="Y788" s="28"/>
      <c r="Z788" s="28"/>
      <c r="AA788" s="28"/>
      <c r="AB788" s="28"/>
      <c r="AC788" s="28"/>
      <c r="AD788" s="28"/>
      <c r="AE788" s="28"/>
      <c r="AF788" s="28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  <c r="CH788" s="13"/>
      <c r="CI788" s="13"/>
      <c r="CJ788" s="13"/>
      <c r="CK788" s="13"/>
      <c r="CL788" s="13"/>
      <c r="CM788" s="13"/>
      <c r="CN788" s="13"/>
      <c r="CO788" s="13"/>
      <c r="CP788" s="13"/>
      <c r="CQ788" s="13"/>
      <c r="CR788" s="13"/>
      <c r="CS788" s="13"/>
      <c r="CT788" s="13"/>
      <c r="CU788" s="13"/>
      <c r="CV788" s="13"/>
      <c r="CW788" s="13"/>
      <c r="CX788" s="13"/>
      <c r="CY788" s="13"/>
      <c r="CZ788" s="13"/>
      <c r="DA788" s="13"/>
      <c r="DB788" s="13"/>
      <c r="DC788" s="13"/>
      <c r="DD788" s="13"/>
      <c r="DE788" s="13"/>
      <c r="DF788" s="13"/>
      <c r="DG788" s="13"/>
      <c r="DH788" s="13"/>
      <c r="DI788" s="13"/>
      <c r="DJ788" s="13"/>
      <c r="DK788" s="13"/>
      <c r="DL788" s="13"/>
      <c r="DM788" s="13"/>
      <c r="DN788" s="13"/>
      <c r="DO788" s="13"/>
      <c r="DP788" s="13"/>
      <c r="DQ788" s="13"/>
      <c r="DR788" s="13"/>
      <c r="DS788" s="13"/>
      <c r="DT788" s="13"/>
      <c r="DU788" s="13"/>
      <c r="DV788" s="13"/>
      <c r="DW788" s="13"/>
      <c r="DX788" s="13"/>
      <c r="DY788" s="13"/>
      <c r="DZ788" s="13"/>
      <c r="EA788" s="13"/>
      <c r="EB788" s="13"/>
      <c r="EC788" s="13"/>
      <c r="ED788" s="13"/>
      <c r="EE788" s="13"/>
      <c r="EF788" s="13"/>
      <c r="EG788" s="13"/>
      <c r="EH788" s="13"/>
      <c r="EI788" s="13"/>
      <c r="EJ788" s="13"/>
      <c r="EK788" s="13"/>
      <c r="EL788" s="13"/>
      <c r="EM788" s="13"/>
      <c r="EN788" s="13"/>
      <c r="EO788" s="13"/>
      <c r="EP788" s="13"/>
      <c r="EQ788" s="13"/>
      <c r="ER788" s="13"/>
      <c r="ES788" s="13"/>
      <c r="ET788" s="13"/>
      <c r="EU788" s="13"/>
      <c r="EV788" s="13"/>
      <c r="EW788" s="20"/>
    </row>
    <row r="789" spans="1:153" s="3" customFormat="1" ht="33" customHeight="1" x14ac:dyDescent="0.4">
      <c r="A789" s="124">
        <v>7594001101567</v>
      </c>
      <c r="B789" s="51" t="s">
        <v>202</v>
      </c>
      <c r="C789" s="51" t="s">
        <v>203</v>
      </c>
      <c r="D7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89" s="118" t="s">
        <v>1297</v>
      </c>
      <c r="F789" s="75" t="s">
        <v>537</v>
      </c>
      <c r="G7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89" s="77">
        <v>261</v>
      </c>
      <c r="J789" s="52">
        <v>5.3222199999999997</v>
      </c>
      <c r="K789" s="53">
        <f>Tabla3[[#This Row],[PRECIOS]]-Tabla3[[#This Row],[PRECIOS]]*10%</f>
        <v>4.7899979999999998</v>
      </c>
      <c r="L789" s="101"/>
      <c r="M789" s="54"/>
      <c r="N789" s="55">
        <f>IFERROR(Tabla3[[#This Row],[PRECIOS]]-Tabla3[[#This Row],[PRECIOS]]*Tabla3[[#This Row],[% PRODUCTO]]," ")</f>
        <v>5.3222199999999997</v>
      </c>
      <c r="O789" s="54"/>
      <c r="P789" s="55">
        <f>IFERROR(Tabla3[[#This Row],[OCULTAR2]]-Tabla3[[#This Row],[OCULTAR2]]*Tabla3[[#This Row],[% LÍNEA]]," ")</f>
        <v>5.3222199999999997</v>
      </c>
      <c r="Q789" s="56">
        <f>IFERROR(Tabla3[[#This Row],[% PRODUCTO]]+Tabla3[[#This Row],[% LÍNEA]]," ")</f>
        <v>0</v>
      </c>
      <c r="R789" s="53">
        <f>Tabla3[[#This Row],[OCULTAR3]]</f>
        <v>5.3222199999999997</v>
      </c>
      <c r="S789" s="53">
        <f>Tabla3[[#This Row],[PRECIO SIN %]]-Tabla3[[#This Row],[PRECIO SIN %]]*10%</f>
        <v>4.7899979999999998</v>
      </c>
      <c r="T789" s="80">
        <f>(Tabla3[[#This Row],[PRECIO CON DESCT.]]-(Tabla3[[#This Row],[PRECIO CON DESCT.]]*$T$6))</f>
        <v>3.0176987400000002</v>
      </c>
      <c r="U789" s="96"/>
      <c r="V789" s="94">
        <f>Tabla3[[#This Row],[PRECIO %      en $]]*Tabla3[[#This Row],[PEDIDO ]]</f>
        <v>0</v>
      </c>
      <c r="W789" s="57">
        <f>Tabla3[[#This Row],[PRECIO CON DESCT.]]*Tabla3[[#This Row],[PEDIDO ]]</f>
        <v>0</v>
      </c>
      <c r="X789" s="58">
        <f>Tabla3[[#This Row],[PRECIO SIN %]]*Tabla3[[#This Row],[PEDIDO ]]</f>
        <v>0</v>
      </c>
      <c r="Y789" s="28"/>
      <c r="Z789" s="28"/>
      <c r="AA789" s="28"/>
      <c r="AB789" s="28"/>
      <c r="AC789" s="28"/>
      <c r="AD789" s="28"/>
      <c r="AE789" s="28"/>
      <c r="AF789" s="28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  <c r="CJ789" s="13"/>
      <c r="CK789" s="13"/>
      <c r="CL789" s="13"/>
      <c r="CM789" s="13"/>
      <c r="CN789" s="13"/>
      <c r="CO789" s="13"/>
      <c r="CP789" s="13"/>
      <c r="CQ789" s="13"/>
      <c r="CR789" s="13"/>
      <c r="CS789" s="13"/>
      <c r="CT789" s="13"/>
      <c r="CU789" s="13"/>
      <c r="CV789" s="13"/>
      <c r="CW789" s="13"/>
      <c r="CX789" s="13"/>
      <c r="CY789" s="13"/>
      <c r="CZ789" s="13"/>
      <c r="DA789" s="13"/>
      <c r="DB789" s="13"/>
      <c r="DC789" s="13"/>
      <c r="DD789" s="13"/>
      <c r="DE789" s="13"/>
      <c r="DF789" s="13"/>
      <c r="DG789" s="13"/>
      <c r="DH789" s="13"/>
      <c r="DI789" s="13"/>
      <c r="DJ789" s="13"/>
      <c r="DK789" s="13"/>
      <c r="DL789" s="13"/>
      <c r="DM789" s="13"/>
      <c r="DN789" s="13"/>
      <c r="DO789" s="13"/>
      <c r="DP789" s="13"/>
      <c r="DQ789" s="13"/>
      <c r="DR789" s="13"/>
      <c r="DS789" s="13"/>
      <c r="DT789" s="13"/>
      <c r="DU789" s="13"/>
      <c r="DV789" s="13"/>
      <c r="DW789" s="13"/>
      <c r="DX789" s="13"/>
      <c r="DY789" s="13"/>
      <c r="DZ789" s="13"/>
      <c r="EA789" s="13"/>
      <c r="EB789" s="13"/>
      <c r="EC789" s="13"/>
      <c r="ED789" s="13"/>
      <c r="EE789" s="13"/>
      <c r="EF789" s="13"/>
      <c r="EG789" s="13"/>
      <c r="EH789" s="13"/>
      <c r="EI789" s="13"/>
      <c r="EJ789" s="13"/>
      <c r="EK789" s="13"/>
      <c r="EL789" s="13"/>
      <c r="EM789" s="13"/>
      <c r="EN789" s="13"/>
      <c r="EO789" s="13"/>
      <c r="EP789" s="13"/>
      <c r="EQ789" s="13"/>
      <c r="ER789" s="13"/>
      <c r="ES789" s="13"/>
      <c r="ET789" s="13"/>
      <c r="EU789" s="13"/>
      <c r="EV789" s="13"/>
      <c r="EW789" s="20"/>
    </row>
    <row r="790" spans="1:153" s="3" customFormat="1" ht="33" customHeight="1" x14ac:dyDescent="0.4">
      <c r="A790" s="125">
        <v>7592601100126</v>
      </c>
      <c r="B790" s="59" t="s">
        <v>202</v>
      </c>
      <c r="C790" s="59" t="s">
        <v>98</v>
      </c>
      <c r="D7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90" s="119" t="s">
        <v>1298</v>
      </c>
      <c r="F790" s="76" t="s">
        <v>537</v>
      </c>
      <c r="G7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90" s="78">
        <v>126</v>
      </c>
      <c r="J790" s="52">
        <v>12.022220000000001</v>
      </c>
      <c r="K790" s="60">
        <f>Tabla3[[#This Row],[PRECIOS]]-Tabla3[[#This Row],[PRECIOS]]*10%</f>
        <v>10.819998</v>
      </c>
      <c r="L790" s="101"/>
      <c r="M790" s="61"/>
      <c r="N790" s="55">
        <f>IFERROR(Tabla3[[#This Row],[PRECIOS]]-Tabla3[[#This Row],[PRECIOS]]*Tabla3[[#This Row],[% PRODUCTO]]," ")</f>
        <v>12.022220000000001</v>
      </c>
      <c r="O790" s="61"/>
      <c r="P790" s="55">
        <f>IFERROR(Tabla3[[#This Row],[OCULTAR2]]-Tabla3[[#This Row],[OCULTAR2]]*Tabla3[[#This Row],[% LÍNEA]]," ")</f>
        <v>12.022220000000001</v>
      </c>
      <c r="Q790" s="56">
        <f>IFERROR(Tabla3[[#This Row],[% PRODUCTO]]+Tabla3[[#This Row],[% LÍNEA]]," ")</f>
        <v>0</v>
      </c>
      <c r="R790" s="60">
        <f>Tabla3[[#This Row],[OCULTAR3]]</f>
        <v>12.022220000000001</v>
      </c>
      <c r="S790" s="60">
        <f>Tabla3[[#This Row],[PRECIO SIN %]]-Tabla3[[#This Row],[PRECIO SIN %]]*10%</f>
        <v>10.819998</v>
      </c>
      <c r="T790" s="80">
        <f>(Tabla3[[#This Row],[PRECIO CON DESCT.]]-(Tabla3[[#This Row],[PRECIO CON DESCT.]]*$T$6))</f>
        <v>6.8165987399999999</v>
      </c>
      <c r="U790" s="96"/>
      <c r="V790" s="94">
        <f>Tabla3[[#This Row],[PRECIO %      en $]]*Tabla3[[#This Row],[PEDIDO ]]</f>
        <v>0</v>
      </c>
      <c r="W790" s="57">
        <f>Tabla3[[#This Row],[PRECIO CON DESCT.]]*Tabla3[[#This Row],[PEDIDO ]]</f>
        <v>0</v>
      </c>
      <c r="X790" s="58">
        <f>Tabla3[[#This Row],[PRECIO SIN %]]*Tabla3[[#This Row],[PEDIDO ]]</f>
        <v>0</v>
      </c>
      <c r="Y790" s="28"/>
      <c r="Z790" s="28"/>
      <c r="AA790" s="28"/>
      <c r="AB790" s="28"/>
      <c r="AC790" s="28"/>
      <c r="AD790" s="28"/>
      <c r="AE790" s="28"/>
      <c r="AF790" s="28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  <c r="CT790" s="13"/>
      <c r="CU790" s="13"/>
      <c r="CV790" s="13"/>
      <c r="CW790" s="13"/>
      <c r="CX790" s="13"/>
      <c r="CY790" s="13"/>
      <c r="CZ790" s="13"/>
      <c r="DA790" s="13"/>
      <c r="DB790" s="13"/>
      <c r="DC790" s="13"/>
      <c r="DD790" s="13"/>
      <c r="DE790" s="13"/>
      <c r="DF790" s="13"/>
      <c r="DG790" s="13"/>
      <c r="DH790" s="13"/>
      <c r="DI790" s="13"/>
      <c r="DJ790" s="13"/>
      <c r="DK790" s="13"/>
      <c r="DL790" s="13"/>
      <c r="DM790" s="13"/>
      <c r="DN790" s="13"/>
      <c r="DO790" s="13"/>
      <c r="DP790" s="13"/>
      <c r="DQ790" s="13"/>
      <c r="DR790" s="13"/>
      <c r="DS790" s="13"/>
      <c r="DT790" s="13"/>
      <c r="DU790" s="13"/>
      <c r="DV790" s="13"/>
      <c r="DW790" s="13"/>
      <c r="DX790" s="13"/>
      <c r="DY790" s="13"/>
      <c r="DZ790" s="13"/>
      <c r="EA790" s="13"/>
      <c r="EB790" s="13"/>
      <c r="EC790" s="13"/>
      <c r="ED790" s="13"/>
      <c r="EE790" s="13"/>
      <c r="EF790" s="13"/>
      <c r="EG790" s="13"/>
      <c r="EH790" s="13"/>
      <c r="EI790" s="13"/>
      <c r="EJ790" s="13"/>
      <c r="EK790" s="13"/>
      <c r="EL790" s="13"/>
      <c r="EM790" s="13"/>
      <c r="EN790" s="13"/>
      <c r="EO790" s="13"/>
      <c r="EP790" s="13"/>
      <c r="EQ790" s="13"/>
      <c r="ER790" s="13"/>
      <c r="ES790" s="13"/>
      <c r="ET790" s="13"/>
      <c r="EU790" s="13"/>
      <c r="EV790" s="13"/>
      <c r="EW790" s="20"/>
    </row>
    <row r="791" spans="1:153" s="3" customFormat="1" ht="33" customHeight="1" x14ac:dyDescent="0.4">
      <c r="A791" s="124">
        <v>7594001101727</v>
      </c>
      <c r="B791" s="51" t="s">
        <v>202</v>
      </c>
      <c r="C791" s="51" t="s">
        <v>203</v>
      </c>
      <c r="D7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91" s="118" t="s">
        <v>1299</v>
      </c>
      <c r="F791" s="75" t="s">
        <v>537</v>
      </c>
      <c r="G7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91" s="77">
        <v>389</v>
      </c>
      <c r="J791" s="52">
        <v>4.7777799999999999</v>
      </c>
      <c r="K791" s="53">
        <f>Tabla3[[#This Row],[PRECIOS]]-Tabla3[[#This Row],[PRECIOS]]*10%</f>
        <v>4.3000020000000001</v>
      </c>
      <c r="L791" s="101"/>
      <c r="M791" s="54"/>
      <c r="N791" s="55">
        <f>IFERROR(Tabla3[[#This Row],[PRECIOS]]-Tabla3[[#This Row],[PRECIOS]]*Tabla3[[#This Row],[% PRODUCTO]]," ")</f>
        <v>4.7777799999999999</v>
      </c>
      <c r="O791" s="54"/>
      <c r="P791" s="55">
        <f>IFERROR(Tabla3[[#This Row],[OCULTAR2]]-Tabla3[[#This Row],[OCULTAR2]]*Tabla3[[#This Row],[% LÍNEA]]," ")</f>
        <v>4.7777799999999999</v>
      </c>
      <c r="Q791" s="56">
        <f>IFERROR(Tabla3[[#This Row],[% PRODUCTO]]+Tabla3[[#This Row],[% LÍNEA]]," ")</f>
        <v>0</v>
      </c>
      <c r="R791" s="53">
        <f>Tabla3[[#This Row],[OCULTAR3]]</f>
        <v>4.7777799999999999</v>
      </c>
      <c r="S791" s="53">
        <f>Tabla3[[#This Row],[PRECIO SIN %]]-Tabla3[[#This Row],[PRECIO SIN %]]*10%</f>
        <v>4.3000020000000001</v>
      </c>
      <c r="T791" s="80">
        <f>(Tabla3[[#This Row],[PRECIO CON DESCT.]]-(Tabla3[[#This Row],[PRECIO CON DESCT.]]*$T$6))</f>
        <v>2.70900126</v>
      </c>
      <c r="U791" s="96"/>
      <c r="V791" s="94">
        <f>Tabla3[[#This Row],[PRECIO %      en $]]*Tabla3[[#This Row],[PEDIDO ]]</f>
        <v>0</v>
      </c>
      <c r="W791" s="57">
        <f>Tabla3[[#This Row],[PRECIO CON DESCT.]]*Tabla3[[#This Row],[PEDIDO ]]</f>
        <v>0</v>
      </c>
      <c r="X791" s="58">
        <f>Tabla3[[#This Row],[PRECIO SIN %]]*Tabla3[[#This Row],[PEDIDO ]]</f>
        <v>0</v>
      </c>
      <c r="Y791" s="28"/>
      <c r="Z791" s="28"/>
      <c r="AA791" s="28"/>
      <c r="AB791" s="28"/>
      <c r="AC791" s="28"/>
      <c r="AD791" s="28"/>
      <c r="AE791" s="28"/>
      <c r="AF791" s="28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3"/>
      <c r="CE791" s="13"/>
      <c r="CF791" s="13"/>
      <c r="CG791" s="13"/>
      <c r="CH791" s="13"/>
      <c r="CI791" s="13"/>
      <c r="CJ791" s="13"/>
      <c r="CK791" s="13"/>
      <c r="CL791" s="13"/>
      <c r="CM791" s="13"/>
      <c r="CN791" s="13"/>
      <c r="CO791" s="13"/>
      <c r="CP791" s="13"/>
      <c r="CQ791" s="13"/>
      <c r="CR791" s="13"/>
      <c r="CS791" s="13"/>
      <c r="CT791" s="13"/>
      <c r="CU791" s="13"/>
      <c r="CV791" s="13"/>
      <c r="CW791" s="13"/>
      <c r="CX791" s="13"/>
      <c r="CY791" s="13"/>
      <c r="CZ791" s="13"/>
      <c r="DA791" s="13"/>
      <c r="DB791" s="13"/>
      <c r="DC791" s="13"/>
      <c r="DD791" s="13"/>
      <c r="DE791" s="13"/>
      <c r="DF791" s="13"/>
      <c r="DG791" s="13"/>
      <c r="DH791" s="13"/>
      <c r="DI791" s="13"/>
      <c r="DJ791" s="13"/>
      <c r="DK791" s="13"/>
      <c r="DL791" s="13"/>
      <c r="DM791" s="13"/>
      <c r="DN791" s="13"/>
      <c r="DO791" s="13"/>
      <c r="DP791" s="13"/>
      <c r="DQ791" s="13"/>
      <c r="DR791" s="13"/>
      <c r="DS791" s="13"/>
      <c r="DT791" s="13"/>
      <c r="DU791" s="13"/>
      <c r="DV791" s="13"/>
      <c r="DW791" s="13"/>
      <c r="DX791" s="13"/>
      <c r="DY791" s="13"/>
      <c r="DZ791" s="13"/>
      <c r="EA791" s="13"/>
      <c r="EB791" s="13"/>
      <c r="EC791" s="13"/>
      <c r="ED791" s="13"/>
      <c r="EE791" s="13"/>
      <c r="EF791" s="13"/>
      <c r="EG791" s="13"/>
      <c r="EH791" s="13"/>
      <c r="EI791" s="13"/>
      <c r="EJ791" s="13"/>
      <c r="EK791" s="13"/>
      <c r="EL791" s="13"/>
      <c r="EM791" s="13"/>
      <c r="EN791" s="13"/>
      <c r="EO791" s="13"/>
      <c r="EP791" s="13"/>
      <c r="EQ791" s="13"/>
      <c r="ER791" s="13"/>
      <c r="ES791" s="13"/>
      <c r="ET791" s="13"/>
      <c r="EU791" s="13"/>
      <c r="EV791" s="13"/>
      <c r="EW791" s="20"/>
    </row>
    <row r="792" spans="1:153" s="3" customFormat="1" ht="33" customHeight="1" x14ac:dyDescent="0.4">
      <c r="A792" s="125">
        <v>7591818000595</v>
      </c>
      <c r="B792" s="59" t="s">
        <v>202</v>
      </c>
      <c r="C792" s="59" t="s">
        <v>105</v>
      </c>
      <c r="D7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792" s="119" t="s">
        <v>1300</v>
      </c>
      <c r="F792" s="76" t="s">
        <v>537</v>
      </c>
      <c r="G7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92" s="78">
        <v>10</v>
      </c>
      <c r="J792" s="52">
        <v>4.4444400000000002</v>
      </c>
      <c r="K792" s="60">
        <f>Tabla3[[#This Row],[PRECIOS]]-Tabla3[[#This Row],[PRECIOS]]*10%</f>
        <v>3.9999960000000003</v>
      </c>
      <c r="L792" s="101"/>
      <c r="M792" s="61"/>
      <c r="N792" s="55">
        <f>IFERROR(Tabla3[[#This Row],[PRECIOS]]-Tabla3[[#This Row],[PRECIOS]]*Tabla3[[#This Row],[% PRODUCTO]]," ")</f>
        <v>4.4444400000000002</v>
      </c>
      <c r="O792" s="61"/>
      <c r="P792" s="55">
        <f>IFERROR(Tabla3[[#This Row],[OCULTAR2]]-Tabla3[[#This Row],[OCULTAR2]]*Tabla3[[#This Row],[% LÍNEA]]," ")</f>
        <v>4.4444400000000002</v>
      </c>
      <c r="Q792" s="56">
        <f>IFERROR(Tabla3[[#This Row],[% PRODUCTO]]+Tabla3[[#This Row],[% LÍNEA]]," ")</f>
        <v>0</v>
      </c>
      <c r="R792" s="60">
        <f>Tabla3[[#This Row],[OCULTAR3]]</f>
        <v>4.4444400000000002</v>
      </c>
      <c r="S792" s="60">
        <f>Tabla3[[#This Row],[PRECIO SIN %]]-Tabla3[[#This Row],[PRECIO SIN %]]*10%</f>
        <v>3.9999960000000003</v>
      </c>
      <c r="T792" s="80">
        <f>(Tabla3[[#This Row],[PRECIO CON DESCT.]]-(Tabla3[[#This Row],[PRECIO CON DESCT.]]*$T$6))</f>
        <v>2.5199974800000002</v>
      </c>
      <c r="U792" s="96"/>
      <c r="V792" s="94">
        <f>Tabla3[[#This Row],[PRECIO %      en $]]*Tabla3[[#This Row],[PEDIDO ]]</f>
        <v>0</v>
      </c>
      <c r="W792" s="57">
        <f>Tabla3[[#This Row],[PRECIO CON DESCT.]]*Tabla3[[#This Row],[PEDIDO ]]</f>
        <v>0</v>
      </c>
      <c r="X792" s="58">
        <f>Tabla3[[#This Row],[PRECIO SIN %]]*Tabla3[[#This Row],[PEDIDO ]]</f>
        <v>0</v>
      </c>
      <c r="Y792" s="28"/>
      <c r="Z792" s="28"/>
      <c r="AA792" s="28"/>
      <c r="AB792" s="28"/>
      <c r="AC792" s="28"/>
      <c r="AD792" s="28"/>
      <c r="AE792" s="28"/>
      <c r="AF792" s="28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  <c r="CH792" s="13"/>
      <c r="CI792" s="13"/>
      <c r="CJ792" s="13"/>
      <c r="CK792" s="13"/>
      <c r="CL792" s="13"/>
      <c r="CM792" s="13"/>
      <c r="CN792" s="13"/>
      <c r="CO792" s="13"/>
      <c r="CP792" s="13"/>
      <c r="CQ792" s="13"/>
      <c r="CR792" s="13"/>
      <c r="CS792" s="13"/>
      <c r="CT792" s="13"/>
      <c r="CU792" s="13"/>
      <c r="CV792" s="13"/>
      <c r="CW792" s="13"/>
      <c r="CX792" s="13"/>
      <c r="CY792" s="13"/>
      <c r="CZ792" s="13"/>
      <c r="DA792" s="13"/>
      <c r="DB792" s="13"/>
      <c r="DC792" s="13"/>
      <c r="DD792" s="13"/>
      <c r="DE792" s="13"/>
      <c r="DF792" s="13"/>
      <c r="DG792" s="13"/>
      <c r="DH792" s="13"/>
      <c r="DI792" s="13"/>
      <c r="DJ792" s="13"/>
      <c r="DK792" s="13"/>
      <c r="DL792" s="13"/>
      <c r="DM792" s="13"/>
      <c r="DN792" s="13"/>
      <c r="DO792" s="13"/>
      <c r="DP792" s="13"/>
      <c r="DQ792" s="13"/>
      <c r="DR792" s="13"/>
      <c r="DS792" s="13"/>
      <c r="DT792" s="13"/>
      <c r="DU792" s="13"/>
      <c r="DV792" s="13"/>
      <c r="DW792" s="13"/>
      <c r="DX792" s="13"/>
      <c r="DY792" s="13"/>
      <c r="DZ792" s="13"/>
      <c r="EA792" s="13"/>
      <c r="EB792" s="13"/>
      <c r="EC792" s="13"/>
      <c r="ED792" s="13"/>
      <c r="EE792" s="13"/>
      <c r="EF792" s="13"/>
      <c r="EG792" s="13"/>
      <c r="EH792" s="13"/>
      <c r="EI792" s="13"/>
      <c r="EJ792" s="13"/>
      <c r="EK792" s="13"/>
      <c r="EL792" s="13"/>
      <c r="EM792" s="13"/>
      <c r="EN792" s="13"/>
      <c r="EO792" s="13"/>
      <c r="EP792" s="13"/>
      <c r="EQ792" s="13"/>
      <c r="ER792" s="13"/>
      <c r="ES792" s="13"/>
      <c r="ET792" s="13"/>
      <c r="EU792" s="13"/>
      <c r="EV792" s="13"/>
      <c r="EW792" s="20"/>
    </row>
    <row r="793" spans="1:153" s="3" customFormat="1" ht="33" customHeight="1" x14ac:dyDescent="0.4">
      <c r="A793" s="124">
        <v>7592803002402</v>
      </c>
      <c r="B793" s="51" t="s">
        <v>202</v>
      </c>
      <c r="C793" s="51" t="s">
        <v>132</v>
      </c>
      <c r="D7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93" s="118" t="s">
        <v>1301</v>
      </c>
      <c r="F793" s="75" t="s">
        <v>537</v>
      </c>
      <c r="G7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93" s="77">
        <v>125</v>
      </c>
      <c r="J793" s="52">
        <v>6.0666700000000002</v>
      </c>
      <c r="K793" s="53">
        <f>Tabla3[[#This Row],[PRECIOS]]-Tabla3[[#This Row],[PRECIOS]]*10%</f>
        <v>5.4600030000000004</v>
      </c>
      <c r="L793" s="101"/>
      <c r="M793" s="54"/>
      <c r="N793" s="55">
        <f>IFERROR(Tabla3[[#This Row],[PRECIOS]]-Tabla3[[#This Row],[PRECIOS]]*Tabla3[[#This Row],[% PRODUCTO]]," ")</f>
        <v>6.0666700000000002</v>
      </c>
      <c r="O793" s="54"/>
      <c r="P793" s="55">
        <f>IFERROR(Tabla3[[#This Row],[OCULTAR2]]-Tabla3[[#This Row],[OCULTAR2]]*Tabla3[[#This Row],[% LÍNEA]]," ")</f>
        <v>6.0666700000000002</v>
      </c>
      <c r="Q793" s="56">
        <f>IFERROR(Tabla3[[#This Row],[% PRODUCTO]]+Tabla3[[#This Row],[% LÍNEA]]," ")</f>
        <v>0</v>
      </c>
      <c r="R793" s="53">
        <f>Tabla3[[#This Row],[OCULTAR3]]</f>
        <v>6.0666700000000002</v>
      </c>
      <c r="S793" s="53">
        <f>Tabla3[[#This Row],[PRECIO SIN %]]-Tabla3[[#This Row],[PRECIO SIN %]]*10%</f>
        <v>5.4600030000000004</v>
      </c>
      <c r="T793" s="80">
        <f>(Tabla3[[#This Row],[PRECIO CON DESCT.]]-(Tabla3[[#This Row],[PRECIO CON DESCT.]]*$T$6))</f>
        <v>3.4398018900000005</v>
      </c>
      <c r="U793" s="96"/>
      <c r="V793" s="94">
        <f>Tabla3[[#This Row],[PRECIO %      en $]]*Tabla3[[#This Row],[PEDIDO ]]</f>
        <v>0</v>
      </c>
      <c r="W793" s="57">
        <f>Tabla3[[#This Row],[PRECIO CON DESCT.]]*Tabla3[[#This Row],[PEDIDO ]]</f>
        <v>0</v>
      </c>
      <c r="X793" s="58">
        <f>Tabla3[[#This Row],[PRECIO SIN %]]*Tabla3[[#This Row],[PEDIDO ]]</f>
        <v>0</v>
      </c>
      <c r="Y793" s="28"/>
      <c r="Z793" s="28"/>
      <c r="AA793" s="28"/>
      <c r="AB793" s="28"/>
      <c r="AC793" s="28"/>
      <c r="AD793" s="28"/>
      <c r="AE793" s="28"/>
      <c r="AF793" s="28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  <c r="CB793" s="13"/>
      <c r="CC793" s="13"/>
      <c r="CD793" s="13"/>
      <c r="CE793" s="13"/>
      <c r="CF793" s="13"/>
      <c r="CG793" s="13"/>
      <c r="CH793" s="13"/>
      <c r="CI793" s="13"/>
      <c r="CJ793" s="13"/>
      <c r="CK793" s="13"/>
      <c r="CL793" s="13"/>
      <c r="CM793" s="13"/>
      <c r="CN793" s="13"/>
      <c r="CO793" s="13"/>
      <c r="CP793" s="13"/>
      <c r="CQ793" s="13"/>
      <c r="CR793" s="13"/>
      <c r="CS793" s="13"/>
      <c r="CT793" s="13"/>
      <c r="CU793" s="13"/>
      <c r="CV793" s="13"/>
      <c r="CW793" s="13"/>
      <c r="CX793" s="13"/>
      <c r="CY793" s="13"/>
      <c r="CZ793" s="13"/>
      <c r="DA793" s="13"/>
      <c r="DB793" s="13"/>
      <c r="DC793" s="13"/>
      <c r="DD793" s="13"/>
      <c r="DE793" s="13"/>
      <c r="DF793" s="13"/>
      <c r="DG793" s="13"/>
      <c r="DH793" s="13"/>
      <c r="DI793" s="13"/>
      <c r="DJ793" s="13"/>
      <c r="DK793" s="13"/>
      <c r="DL793" s="13"/>
      <c r="DM793" s="13"/>
      <c r="DN793" s="13"/>
      <c r="DO793" s="13"/>
      <c r="DP793" s="13"/>
      <c r="DQ793" s="13"/>
      <c r="DR793" s="13"/>
      <c r="DS793" s="13"/>
      <c r="DT793" s="13"/>
      <c r="DU793" s="13"/>
      <c r="DV793" s="13"/>
      <c r="DW793" s="13"/>
      <c r="DX793" s="13"/>
      <c r="DY793" s="13"/>
      <c r="DZ793" s="13"/>
      <c r="EA793" s="13"/>
      <c r="EB793" s="13"/>
      <c r="EC793" s="13"/>
      <c r="ED793" s="13"/>
      <c r="EE793" s="13"/>
      <c r="EF793" s="13"/>
      <c r="EG793" s="13"/>
      <c r="EH793" s="13"/>
      <c r="EI793" s="13"/>
      <c r="EJ793" s="13"/>
      <c r="EK793" s="13"/>
      <c r="EL793" s="13"/>
      <c r="EM793" s="13"/>
      <c r="EN793" s="13"/>
      <c r="EO793" s="13"/>
      <c r="EP793" s="13"/>
      <c r="EQ793" s="13"/>
      <c r="ER793" s="13"/>
      <c r="ES793" s="13"/>
      <c r="ET793" s="13"/>
      <c r="EU793" s="13"/>
      <c r="EV793" s="13"/>
      <c r="EW793" s="20"/>
    </row>
    <row r="794" spans="1:153" s="3" customFormat="1" ht="33" customHeight="1" x14ac:dyDescent="0.4">
      <c r="A794" s="125">
        <v>7594001100607</v>
      </c>
      <c r="B794" s="59" t="s">
        <v>202</v>
      </c>
      <c r="C794" s="59" t="s">
        <v>203</v>
      </c>
      <c r="D7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94" s="119" t="s">
        <v>1302</v>
      </c>
      <c r="F794" s="76" t="s">
        <v>537</v>
      </c>
      <c r="G7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94" s="78">
        <v>305</v>
      </c>
      <c r="J794" s="52">
        <v>3.3333300000000001</v>
      </c>
      <c r="K794" s="60">
        <f>Tabla3[[#This Row],[PRECIOS]]-Tabla3[[#This Row],[PRECIOS]]*10%</f>
        <v>2.999997</v>
      </c>
      <c r="L794" s="101"/>
      <c r="M794" s="61"/>
      <c r="N794" s="55">
        <f>IFERROR(Tabla3[[#This Row],[PRECIOS]]-Tabla3[[#This Row],[PRECIOS]]*Tabla3[[#This Row],[% PRODUCTO]]," ")</f>
        <v>3.3333300000000001</v>
      </c>
      <c r="O794" s="61"/>
      <c r="P794" s="55">
        <f>IFERROR(Tabla3[[#This Row],[OCULTAR2]]-Tabla3[[#This Row],[OCULTAR2]]*Tabla3[[#This Row],[% LÍNEA]]," ")</f>
        <v>3.3333300000000001</v>
      </c>
      <c r="Q794" s="56">
        <f>IFERROR(Tabla3[[#This Row],[% PRODUCTO]]+Tabla3[[#This Row],[% LÍNEA]]," ")</f>
        <v>0</v>
      </c>
      <c r="R794" s="60">
        <f>Tabla3[[#This Row],[OCULTAR3]]</f>
        <v>3.3333300000000001</v>
      </c>
      <c r="S794" s="60">
        <f>Tabla3[[#This Row],[PRECIO SIN %]]-Tabla3[[#This Row],[PRECIO SIN %]]*10%</f>
        <v>2.999997</v>
      </c>
      <c r="T794" s="80">
        <f>(Tabla3[[#This Row],[PRECIO CON DESCT.]]-(Tabla3[[#This Row],[PRECIO CON DESCT.]]*$T$6))</f>
        <v>1.8899981100000001</v>
      </c>
      <c r="U794" s="96"/>
      <c r="V794" s="94">
        <f>Tabla3[[#This Row],[PRECIO %      en $]]*Tabla3[[#This Row],[PEDIDO ]]</f>
        <v>0</v>
      </c>
      <c r="W794" s="57">
        <f>Tabla3[[#This Row],[PRECIO CON DESCT.]]*Tabla3[[#This Row],[PEDIDO ]]</f>
        <v>0</v>
      </c>
      <c r="X794" s="58">
        <f>Tabla3[[#This Row],[PRECIO SIN %]]*Tabla3[[#This Row],[PEDIDO ]]</f>
        <v>0</v>
      </c>
      <c r="Y794" s="28"/>
      <c r="Z794" s="28"/>
      <c r="AA794" s="28"/>
      <c r="AB794" s="28"/>
      <c r="AC794" s="28"/>
      <c r="AD794" s="28"/>
      <c r="AE794" s="28"/>
      <c r="AF794" s="28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  <c r="CB794" s="13"/>
      <c r="CC794" s="13"/>
      <c r="CD794" s="13"/>
      <c r="CE794" s="13"/>
      <c r="CF794" s="13"/>
      <c r="CG794" s="13"/>
      <c r="CH794" s="13"/>
      <c r="CI794" s="13"/>
      <c r="CJ794" s="13"/>
      <c r="CK794" s="13"/>
      <c r="CL794" s="13"/>
      <c r="CM794" s="13"/>
      <c r="CN794" s="13"/>
      <c r="CO794" s="13"/>
      <c r="CP794" s="13"/>
      <c r="CQ794" s="13"/>
      <c r="CR794" s="13"/>
      <c r="CS794" s="13"/>
      <c r="CT794" s="13"/>
      <c r="CU794" s="13"/>
      <c r="CV794" s="13"/>
      <c r="CW794" s="13"/>
      <c r="CX794" s="13"/>
      <c r="CY794" s="13"/>
      <c r="CZ794" s="13"/>
      <c r="DA794" s="13"/>
      <c r="DB794" s="13"/>
      <c r="DC794" s="13"/>
      <c r="DD794" s="13"/>
      <c r="DE794" s="13"/>
      <c r="DF794" s="13"/>
      <c r="DG794" s="13"/>
      <c r="DH794" s="13"/>
      <c r="DI794" s="13"/>
      <c r="DJ794" s="13"/>
      <c r="DK794" s="13"/>
      <c r="DL794" s="13"/>
      <c r="DM794" s="13"/>
      <c r="DN794" s="13"/>
      <c r="DO794" s="13"/>
      <c r="DP794" s="13"/>
      <c r="DQ794" s="13"/>
      <c r="DR794" s="13"/>
      <c r="DS794" s="13"/>
      <c r="DT794" s="13"/>
      <c r="DU794" s="13"/>
      <c r="DV794" s="13"/>
      <c r="DW794" s="13"/>
      <c r="DX794" s="13"/>
      <c r="DY794" s="13"/>
      <c r="DZ794" s="13"/>
      <c r="EA794" s="13"/>
      <c r="EB794" s="13"/>
      <c r="EC794" s="13"/>
      <c r="ED794" s="13"/>
      <c r="EE794" s="13"/>
      <c r="EF794" s="13"/>
      <c r="EG794" s="13"/>
      <c r="EH794" s="13"/>
      <c r="EI794" s="13"/>
      <c r="EJ794" s="13"/>
      <c r="EK794" s="13"/>
      <c r="EL794" s="13"/>
      <c r="EM794" s="13"/>
      <c r="EN794" s="13"/>
      <c r="EO794" s="13"/>
      <c r="EP794" s="13"/>
      <c r="EQ794" s="13"/>
      <c r="ER794" s="13"/>
      <c r="ES794" s="13"/>
      <c r="ET794" s="13"/>
      <c r="EU794" s="13"/>
      <c r="EV794" s="13"/>
      <c r="EW794" s="20"/>
    </row>
    <row r="795" spans="1:153" s="3" customFormat="1" ht="33" customHeight="1" x14ac:dyDescent="0.4">
      <c r="A795" s="124">
        <v>7592616136585</v>
      </c>
      <c r="B795" s="51" t="s">
        <v>202</v>
      </c>
      <c r="C795" s="51" t="s">
        <v>204</v>
      </c>
      <c r="D7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95" s="118" t="s">
        <v>1303</v>
      </c>
      <c r="F795" s="75" t="s">
        <v>537</v>
      </c>
      <c r="G7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95" s="77">
        <v>153</v>
      </c>
      <c r="J795" s="52">
        <v>3.2222200000000001</v>
      </c>
      <c r="K795" s="53">
        <f>Tabla3[[#This Row],[PRECIOS]]-Tabla3[[#This Row],[PRECIOS]]*10%</f>
        <v>2.8999980000000001</v>
      </c>
      <c r="L795" s="101"/>
      <c r="M795" s="54"/>
      <c r="N795" s="55">
        <f>IFERROR(Tabla3[[#This Row],[PRECIOS]]-Tabla3[[#This Row],[PRECIOS]]*Tabla3[[#This Row],[% PRODUCTO]]," ")</f>
        <v>3.2222200000000001</v>
      </c>
      <c r="O795" s="54"/>
      <c r="P795" s="55">
        <f>IFERROR(Tabla3[[#This Row],[OCULTAR2]]-Tabla3[[#This Row],[OCULTAR2]]*Tabla3[[#This Row],[% LÍNEA]]," ")</f>
        <v>3.2222200000000001</v>
      </c>
      <c r="Q795" s="56">
        <f>IFERROR(Tabla3[[#This Row],[% PRODUCTO]]+Tabla3[[#This Row],[% LÍNEA]]," ")</f>
        <v>0</v>
      </c>
      <c r="R795" s="53">
        <f>Tabla3[[#This Row],[OCULTAR3]]</f>
        <v>3.2222200000000001</v>
      </c>
      <c r="S795" s="53">
        <f>Tabla3[[#This Row],[PRECIO SIN %]]-Tabla3[[#This Row],[PRECIO SIN %]]*10%</f>
        <v>2.8999980000000001</v>
      </c>
      <c r="T795" s="80">
        <f>(Tabla3[[#This Row],[PRECIO CON DESCT.]]-(Tabla3[[#This Row],[PRECIO CON DESCT.]]*$T$6))</f>
        <v>1.8269987400000001</v>
      </c>
      <c r="U795" s="96"/>
      <c r="V795" s="94">
        <f>Tabla3[[#This Row],[PRECIO %      en $]]*Tabla3[[#This Row],[PEDIDO ]]</f>
        <v>0</v>
      </c>
      <c r="W795" s="57">
        <f>Tabla3[[#This Row],[PRECIO CON DESCT.]]*Tabla3[[#This Row],[PEDIDO ]]</f>
        <v>0</v>
      </c>
      <c r="X795" s="58">
        <f>Tabla3[[#This Row],[PRECIO SIN %]]*Tabla3[[#This Row],[PEDIDO ]]</f>
        <v>0</v>
      </c>
      <c r="Y795" s="28"/>
      <c r="Z795" s="28"/>
      <c r="AA795" s="28"/>
      <c r="AB795" s="28"/>
      <c r="AC795" s="28"/>
      <c r="AD795" s="28"/>
      <c r="AE795" s="28"/>
      <c r="AF795" s="28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  <c r="CB795" s="13"/>
      <c r="CC795" s="13"/>
      <c r="CD795" s="13"/>
      <c r="CE795" s="13"/>
      <c r="CF795" s="13"/>
      <c r="CG795" s="13"/>
      <c r="CH795" s="13"/>
      <c r="CI795" s="13"/>
      <c r="CJ795" s="13"/>
      <c r="CK795" s="13"/>
      <c r="CL795" s="13"/>
      <c r="CM795" s="13"/>
      <c r="CN795" s="13"/>
      <c r="CO795" s="13"/>
      <c r="CP795" s="13"/>
      <c r="CQ795" s="13"/>
      <c r="CR795" s="13"/>
      <c r="CS795" s="13"/>
      <c r="CT795" s="13"/>
      <c r="CU795" s="13"/>
      <c r="CV795" s="13"/>
      <c r="CW795" s="13"/>
      <c r="CX795" s="13"/>
      <c r="CY795" s="13"/>
      <c r="CZ795" s="13"/>
      <c r="DA795" s="13"/>
      <c r="DB795" s="13"/>
      <c r="DC795" s="13"/>
      <c r="DD795" s="13"/>
      <c r="DE795" s="13"/>
      <c r="DF795" s="13"/>
      <c r="DG795" s="13"/>
      <c r="DH795" s="13"/>
      <c r="DI795" s="13"/>
      <c r="DJ795" s="13"/>
      <c r="DK795" s="13"/>
      <c r="DL795" s="13"/>
      <c r="DM795" s="13"/>
      <c r="DN795" s="13"/>
      <c r="DO795" s="13"/>
      <c r="DP795" s="13"/>
      <c r="DQ795" s="13"/>
      <c r="DR795" s="13"/>
      <c r="DS795" s="13"/>
      <c r="DT795" s="13"/>
      <c r="DU795" s="13"/>
      <c r="DV795" s="13"/>
      <c r="DW795" s="13"/>
      <c r="DX795" s="13"/>
      <c r="DY795" s="13"/>
      <c r="DZ795" s="13"/>
      <c r="EA795" s="13"/>
      <c r="EB795" s="13"/>
      <c r="EC795" s="13"/>
      <c r="ED795" s="13"/>
      <c r="EE795" s="13"/>
      <c r="EF795" s="13"/>
      <c r="EG795" s="13"/>
      <c r="EH795" s="13"/>
      <c r="EI795" s="13"/>
      <c r="EJ795" s="13"/>
      <c r="EK795" s="13"/>
      <c r="EL795" s="13"/>
      <c r="EM795" s="13"/>
      <c r="EN795" s="13"/>
      <c r="EO795" s="13"/>
      <c r="EP795" s="13"/>
      <c r="EQ795" s="13"/>
      <c r="ER795" s="13"/>
      <c r="ES795" s="13"/>
      <c r="ET795" s="13"/>
      <c r="EU795" s="13"/>
      <c r="EV795" s="13"/>
      <c r="EW795" s="20"/>
    </row>
    <row r="796" spans="1:153" s="3" customFormat="1" ht="33" customHeight="1" x14ac:dyDescent="0.4">
      <c r="A796" s="125">
        <v>7591196006530</v>
      </c>
      <c r="B796" s="59" t="s">
        <v>202</v>
      </c>
      <c r="C796" s="59" t="s">
        <v>200</v>
      </c>
      <c r="D7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96" s="119" t="s">
        <v>1304</v>
      </c>
      <c r="F796" s="76" t="s">
        <v>537</v>
      </c>
      <c r="G7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96" s="78">
        <v>1</v>
      </c>
      <c r="J796" s="52">
        <v>4.8111100000000002</v>
      </c>
      <c r="K796" s="60">
        <f>Tabla3[[#This Row],[PRECIOS]]-Tabla3[[#This Row],[PRECIOS]]*10%</f>
        <v>4.3299989999999999</v>
      </c>
      <c r="L796" s="101"/>
      <c r="M796" s="61"/>
      <c r="N796" s="55">
        <f>IFERROR(Tabla3[[#This Row],[PRECIOS]]-Tabla3[[#This Row],[PRECIOS]]*Tabla3[[#This Row],[% PRODUCTO]]," ")</f>
        <v>4.8111100000000002</v>
      </c>
      <c r="O796" s="61"/>
      <c r="P796" s="55">
        <f>IFERROR(Tabla3[[#This Row],[OCULTAR2]]-Tabla3[[#This Row],[OCULTAR2]]*Tabla3[[#This Row],[% LÍNEA]]," ")</f>
        <v>4.8111100000000002</v>
      </c>
      <c r="Q796" s="56">
        <f>IFERROR(Tabla3[[#This Row],[% PRODUCTO]]+Tabla3[[#This Row],[% LÍNEA]]," ")</f>
        <v>0</v>
      </c>
      <c r="R796" s="60">
        <f>Tabla3[[#This Row],[OCULTAR3]]</f>
        <v>4.8111100000000002</v>
      </c>
      <c r="S796" s="60">
        <f>Tabla3[[#This Row],[PRECIO SIN %]]-Tabla3[[#This Row],[PRECIO SIN %]]*10%</f>
        <v>4.3299989999999999</v>
      </c>
      <c r="T796" s="80">
        <f>(Tabla3[[#This Row],[PRECIO CON DESCT.]]-(Tabla3[[#This Row],[PRECIO CON DESCT.]]*$T$6))</f>
        <v>2.7278993700000003</v>
      </c>
      <c r="U796" s="96"/>
      <c r="V796" s="94">
        <f>Tabla3[[#This Row],[PRECIO %      en $]]*Tabla3[[#This Row],[PEDIDO ]]</f>
        <v>0</v>
      </c>
      <c r="W796" s="57">
        <f>Tabla3[[#This Row],[PRECIO CON DESCT.]]*Tabla3[[#This Row],[PEDIDO ]]</f>
        <v>0</v>
      </c>
      <c r="X796" s="58">
        <f>Tabla3[[#This Row],[PRECIO SIN %]]*Tabla3[[#This Row],[PEDIDO ]]</f>
        <v>0</v>
      </c>
      <c r="Y796" s="28"/>
      <c r="Z796" s="28"/>
      <c r="AA796" s="28"/>
      <c r="AB796" s="28"/>
      <c r="AC796" s="28"/>
      <c r="AD796" s="28"/>
      <c r="AE796" s="28"/>
      <c r="AF796" s="28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  <c r="CJ796" s="13"/>
      <c r="CK796" s="13"/>
      <c r="CL796" s="13"/>
      <c r="CM796" s="13"/>
      <c r="CN796" s="13"/>
      <c r="CO796" s="13"/>
      <c r="CP796" s="13"/>
      <c r="CQ796" s="13"/>
      <c r="CR796" s="13"/>
      <c r="CS796" s="13"/>
      <c r="CT796" s="13"/>
      <c r="CU796" s="13"/>
      <c r="CV796" s="13"/>
      <c r="CW796" s="13"/>
      <c r="CX796" s="13"/>
      <c r="CY796" s="13"/>
      <c r="CZ796" s="13"/>
      <c r="DA796" s="13"/>
      <c r="DB796" s="13"/>
      <c r="DC796" s="13"/>
      <c r="DD796" s="13"/>
      <c r="DE796" s="13"/>
      <c r="DF796" s="13"/>
      <c r="DG796" s="13"/>
      <c r="DH796" s="13"/>
      <c r="DI796" s="13"/>
      <c r="DJ796" s="13"/>
      <c r="DK796" s="13"/>
      <c r="DL796" s="13"/>
      <c r="DM796" s="13"/>
      <c r="DN796" s="13"/>
      <c r="DO796" s="13"/>
      <c r="DP796" s="13"/>
      <c r="DQ796" s="13"/>
      <c r="DR796" s="13"/>
      <c r="DS796" s="13"/>
      <c r="DT796" s="13"/>
      <c r="DU796" s="13"/>
      <c r="DV796" s="13"/>
      <c r="DW796" s="13"/>
      <c r="DX796" s="13"/>
      <c r="DY796" s="13"/>
      <c r="DZ796" s="13"/>
      <c r="EA796" s="13"/>
      <c r="EB796" s="13"/>
      <c r="EC796" s="13"/>
      <c r="ED796" s="13"/>
      <c r="EE796" s="13"/>
      <c r="EF796" s="13"/>
      <c r="EG796" s="13"/>
      <c r="EH796" s="13"/>
      <c r="EI796" s="13"/>
      <c r="EJ796" s="13"/>
      <c r="EK796" s="13"/>
      <c r="EL796" s="13"/>
      <c r="EM796" s="13"/>
      <c r="EN796" s="13"/>
      <c r="EO796" s="13"/>
      <c r="EP796" s="13"/>
      <c r="EQ796" s="13"/>
      <c r="ER796" s="13"/>
      <c r="ES796" s="13"/>
      <c r="ET796" s="13"/>
      <c r="EU796" s="13"/>
      <c r="EV796" s="13"/>
      <c r="EW796" s="20"/>
    </row>
    <row r="797" spans="1:153" s="3" customFormat="1" ht="33" customHeight="1" x14ac:dyDescent="0.4">
      <c r="A797" s="124">
        <v>7594001101550</v>
      </c>
      <c r="B797" s="51" t="s">
        <v>202</v>
      </c>
      <c r="C797" s="51" t="s">
        <v>203</v>
      </c>
      <c r="D7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97" s="118" t="s">
        <v>1305</v>
      </c>
      <c r="F797" s="75" t="s">
        <v>537</v>
      </c>
      <c r="G7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97" s="77">
        <v>326</v>
      </c>
      <c r="J797" s="52">
        <v>5.11111</v>
      </c>
      <c r="K797" s="53">
        <f>Tabla3[[#This Row],[PRECIOS]]-Tabla3[[#This Row],[PRECIOS]]*10%</f>
        <v>4.5999990000000004</v>
      </c>
      <c r="L797" s="101"/>
      <c r="M797" s="54"/>
      <c r="N797" s="55">
        <f>IFERROR(Tabla3[[#This Row],[PRECIOS]]-Tabla3[[#This Row],[PRECIOS]]*Tabla3[[#This Row],[% PRODUCTO]]," ")</f>
        <v>5.11111</v>
      </c>
      <c r="O797" s="54"/>
      <c r="P797" s="55">
        <f>IFERROR(Tabla3[[#This Row],[OCULTAR2]]-Tabla3[[#This Row],[OCULTAR2]]*Tabla3[[#This Row],[% LÍNEA]]," ")</f>
        <v>5.11111</v>
      </c>
      <c r="Q797" s="56">
        <f>IFERROR(Tabla3[[#This Row],[% PRODUCTO]]+Tabla3[[#This Row],[% LÍNEA]]," ")</f>
        <v>0</v>
      </c>
      <c r="R797" s="53">
        <f>Tabla3[[#This Row],[OCULTAR3]]</f>
        <v>5.11111</v>
      </c>
      <c r="S797" s="53">
        <f>Tabla3[[#This Row],[PRECIO SIN %]]-Tabla3[[#This Row],[PRECIO SIN %]]*10%</f>
        <v>4.5999990000000004</v>
      </c>
      <c r="T797" s="80">
        <f>(Tabla3[[#This Row],[PRECIO CON DESCT.]]-(Tabla3[[#This Row],[PRECIO CON DESCT.]]*$T$6))</f>
        <v>2.89799937</v>
      </c>
      <c r="U797" s="96"/>
      <c r="V797" s="94">
        <f>Tabla3[[#This Row],[PRECIO %      en $]]*Tabla3[[#This Row],[PEDIDO ]]</f>
        <v>0</v>
      </c>
      <c r="W797" s="57">
        <f>Tabla3[[#This Row],[PRECIO CON DESCT.]]*Tabla3[[#This Row],[PEDIDO ]]</f>
        <v>0</v>
      </c>
      <c r="X797" s="58">
        <f>Tabla3[[#This Row],[PRECIO SIN %]]*Tabla3[[#This Row],[PEDIDO ]]</f>
        <v>0</v>
      </c>
      <c r="Y797" s="28"/>
      <c r="Z797" s="28"/>
      <c r="AA797" s="28"/>
      <c r="AB797" s="28"/>
      <c r="AC797" s="28"/>
      <c r="AD797" s="28"/>
      <c r="AE797" s="28"/>
      <c r="AF797" s="28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  <c r="CH797" s="13"/>
      <c r="CI797" s="13"/>
      <c r="CJ797" s="13"/>
      <c r="CK797" s="13"/>
      <c r="CL797" s="13"/>
      <c r="CM797" s="13"/>
      <c r="CN797" s="13"/>
      <c r="CO797" s="13"/>
      <c r="CP797" s="13"/>
      <c r="CQ797" s="13"/>
      <c r="CR797" s="13"/>
      <c r="CS797" s="13"/>
      <c r="CT797" s="13"/>
      <c r="CU797" s="13"/>
      <c r="CV797" s="13"/>
      <c r="CW797" s="13"/>
      <c r="CX797" s="13"/>
      <c r="CY797" s="13"/>
      <c r="CZ797" s="13"/>
      <c r="DA797" s="13"/>
      <c r="DB797" s="13"/>
      <c r="DC797" s="13"/>
      <c r="DD797" s="13"/>
      <c r="DE797" s="13"/>
      <c r="DF797" s="13"/>
      <c r="DG797" s="13"/>
      <c r="DH797" s="13"/>
      <c r="DI797" s="13"/>
      <c r="DJ797" s="13"/>
      <c r="DK797" s="13"/>
      <c r="DL797" s="13"/>
      <c r="DM797" s="13"/>
      <c r="DN797" s="13"/>
      <c r="DO797" s="13"/>
      <c r="DP797" s="13"/>
      <c r="DQ797" s="13"/>
      <c r="DR797" s="13"/>
      <c r="DS797" s="13"/>
      <c r="DT797" s="13"/>
      <c r="DU797" s="13"/>
      <c r="DV797" s="13"/>
      <c r="DW797" s="13"/>
      <c r="DX797" s="13"/>
      <c r="DY797" s="13"/>
      <c r="DZ797" s="13"/>
      <c r="EA797" s="13"/>
      <c r="EB797" s="13"/>
      <c r="EC797" s="13"/>
      <c r="ED797" s="13"/>
      <c r="EE797" s="13"/>
      <c r="EF797" s="13"/>
      <c r="EG797" s="13"/>
      <c r="EH797" s="13"/>
      <c r="EI797" s="13"/>
      <c r="EJ797" s="13"/>
      <c r="EK797" s="13"/>
      <c r="EL797" s="13"/>
      <c r="EM797" s="13"/>
      <c r="EN797" s="13"/>
      <c r="EO797" s="13"/>
      <c r="EP797" s="13"/>
      <c r="EQ797" s="13"/>
      <c r="ER797" s="13"/>
      <c r="ES797" s="13"/>
      <c r="ET797" s="13"/>
      <c r="EU797" s="13"/>
      <c r="EV797" s="13"/>
      <c r="EW797" s="20"/>
    </row>
    <row r="798" spans="1:153" s="3" customFormat="1" ht="33" customHeight="1" x14ac:dyDescent="0.4">
      <c r="A798" s="125">
        <v>7592601100638</v>
      </c>
      <c r="B798" s="59" t="s">
        <v>202</v>
      </c>
      <c r="C798" s="59" t="s">
        <v>98</v>
      </c>
      <c r="D7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98" s="119" t="s">
        <v>1306</v>
      </c>
      <c r="F798" s="76" t="s">
        <v>537</v>
      </c>
      <c r="G7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98" s="78">
        <v>63</v>
      </c>
      <c r="J798" s="52">
        <v>10.911110000000001</v>
      </c>
      <c r="K798" s="60">
        <f>Tabla3[[#This Row],[PRECIOS]]-Tabla3[[#This Row],[PRECIOS]]*10%</f>
        <v>9.819999000000001</v>
      </c>
      <c r="L798" s="101"/>
      <c r="M798" s="61"/>
      <c r="N798" s="55">
        <f>IFERROR(Tabla3[[#This Row],[PRECIOS]]-Tabla3[[#This Row],[PRECIOS]]*Tabla3[[#This Row],[% PRODUCTO]]," ")</f>
        <v>10.911110000000001</v>
      </c>
      <c r="O798" s="61"/>
      <c r="P798" s="55">
        <f>IFERROR(Tabla3[[#This Row],[OCULTAR2]]-Tabla3[[#This Row],[OCULTAR2]]*Tabla3[[#This Row],[% LÍNEA]]," ")</f>
        <v>10.911110000000001</v>
      </c>
      <c r="Q798" s="56">
        <f>IFERROR(Tabla3[[#This Row],[% PRODUCTO]]+Tabla3[[#This Row],[% LÍNEA]]," ")</f>
        <v>0</v>
      </c>
      <c r="R798" s="60">
        <f>Tabla3[[#This Row],[OCULTAR3]]</f>
        <v>10.911110000000001</v>
      </c>
      <c r="S798" s="60">
        <f>Tabla3[[#This Row],[PRECIO SIN %]]-Tabla3[[#This Row],[PRECIO SIN %]]*10%</f>
        <v>9.819999000000001</v>
      </c>
      <c r="T798" s="80">
        <f>(Tabla3[[#This Row],[PRECIO CON DESCT.]]-(Tabla3[[#This Row],[PRECIO CON DESCT.]]*$T$6))</f>
        <v>6.1865993700000006</v>
      </c>
      <c r="U798" s="96"/>
      <c r="V798" s="94">
        <f>Tabla3[[#This Row],[PRECIO %      en $]]*Tabla3[[#This Row],[PEDIDO ]]</f>
        <v>0</v>
      </c>
      <c r="W798" s="57">
        <f>Tabla3[[#This Row],[PRECIO CON DESCT.]]*Tabla3[[#This Row],[PEDIDO ]]</f>
        <v>0</v>
      </c>
      <c r="X798" s="58">
        <f>Tabla3[[#This Row],[PRECIO SIN %]]*Tabla3[[#This Row],[PEDIDO ]]</f>
        <v>0</v>
      </c>
      <c r="Y798" s="28"/>
      <c r="Z798" s="28"/>
      <c r="AA798" s="28"/>
      <c r="AB798" s="28"/>
      <c r="AC798" s="28"/>
      <c r="AD798" s="28"/>
      <c r="AE798" s="28"/>
      <c r="AF798" s="28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  <c r="CH798" s="13"/>
      <c r="CI798" s="13"/>
      <c r="CJ798" s="13"/>
      <c r="CK798" s="13"/>
      <c r="CL798" s="13"/>
      <c r="CM798" s="13"/>
      <c r="CN798" s="13"/>
      <c r="CO798" s="13"/>
      <c r="CP798" s="13"/>
      <c r="CQ798" s="13"/>
      <c r="CR798" s="13"/>
      <c r="CS798" s="13"/>
      <c r="CT798" s="13"/>
      <c r="CU798" s="13"/>
      <c r="CV798" s="13"/>
      <c r="CW798" s="13"/>
      <c r="CX798" s="13"/>
      <c r="CY798" s="13"/>
      <c r="CZ798" s="13"/>
      <c r="DA798" s="13"/>
      <c r="DB798" s="13"/>
      <c r="DC798" s="13"/>
      <c r="DD798" s="13"/>
      <c r="DE798" s="13"/>
      <c r="DF798" s="13"/>
      <c r="DG798" s="13"/>
      <c r="DH798" s="13"/>
      <c r="DI798" s="13"/>
      <c r="DJ798" s="13"/>
      <c r="DK798" s="13"/>
      <c r="DL798" s="13"/>
      <c r="DM798" s="13"/>
      <c r="DN798" s="13"/>
      <c r="DO798" s="13"/>
      <c r="DP798" s="13"/>
      <c r="DQ798" s="13"/>
      <c r="DR798" s="13"/>
      <c r="DS798" s="13"/>
      <c r="DT798" s="13"/>
      <c r="DU798" s="13"/>
      <c r="DV798" s="13"/>
      <c r="DW798" s="13"/>
      <c r="DX798" s="13"/>
      <c r="DY798" s="13"/>
      <c r="DZ798" s="13"/>
      <c r="EA798" s="13"/>
      <c r="EB798" s="13"/>
      <c r="EC798" s="13"/>
      <c r="ED798" s="13"/>
      <c r="EE798" s="13"/>
      <c r="EF798" s="13"/>
      <c r="EG798" s="13"/>
      <c r="EH798" s="13"/>
      <c r="EI798" s="13"/>
      <c r="EJ798" s="13"/>
      <c r="EK798" s="13"/>
      <c r="EL798" s="13"/>
      <c r="EM798" s="13"/>
      <c r="EN798" s="13"/>
      <c r="EO798" s="13"/>
      <c r="EP798" s="13"/>
      <c r="EQ798" s="13"/>
      <c r="ER798" s="13"/>
      <c r="ES798" s="13"/>
      <c r="ET798" s="13"/>
      <c r="EU798" s="13"/>
      <c r="EV798" s="13"/>
      <c r="EW798" s="20"/>
    </row>
    <row r="799" spans="1:153" s="3" customFormat="1" ht="33" customHeight="1" x14ac:dyDescent="0.4">
      <c r="A799" s="124">
        <v>7598252001881</v>
      </c>
      <c r="B799" s="51" t="s">
        <v>202</v>
      </c>
      <c r="C799" s="51" t="s">
        <v>56</v>
      </c>
      <c r="D7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799" s="118" t="s">
        <v>1307</v>
      </c>
      <c r="F799" s="75" t="s">
        <v>537</v>
      </c>
      <c r="G7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7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799" s="77">
        <v>256</v>
      </c>
      <c r="J799" s="52">
        <v>10.98889</v>
      </c>
      <c r="K799" s="53">
        <f>Tabla3[[#This Row],[PRECIOS]]-Tabla3[[#This Row],[PRECIOS]]*10%</f>
        <v>9.8900009999999998</v>
      </c>
      <c r="L799" s="101"/>
      <c r="M799" s="54"/>
      <c r="N799" s="55">
        <f>IFERROR(Tabla3[[#This Row],[PRECIOS]]-Tabla3[[#This Row],[PRECIOS]]*Tabla3[[#This Row],[% PRODUCTO]]," ")</f>
        <v>10.98889</v>
      </c>
      <c r="O799" s="54"/>
      <c r="P799" s="55">
        <f>IFERROR(Tabla3[[#This Row],[OCULTAR2]]-Tabla3[[#This Row],[OCULTAR2]]*Tabla3[[#This Row],[% LÍNEA]]," ")</f>
        <v>10.98889</v>
      </c>
      <c r="Q799" s="56">
        <f>IFERROR(Tabla3[[#This Row],[% PRODUCTO]]+Tabla3[[#This Row],[% LÍNEA]]," ")</f>
        <v>0</v>
      </c>
      <c r="R799" s="53">
        <f>Tabla3[[#This Row],[OCULTAR3]]</f>
        <v>10.98889</v>
      </c>
      <c r="S799" s="53">
        <f>Tabla3[[#This Row],[PRECIO SIN %]]-Tabla3[[#This Row],[PRECIO SIN %]]*10%</f>
        <v>9.8900009999999998</v>
      </c>
      <c r="T799" s="80">
        <f>(Tabla3[[#This Row],[PRECIO CON DESCT.]]-(Tabla3[[#This Row],[PRECIO CON DESCT.]]*$T$6))</f>
        <v>6.2307006299999994</v>
      </c>
      <c r="U799" s="96"/>
      <c r="V799" s="94">
        <f>Tabla3[[#This Row],[PRECIO %      en $]]*Tabla3[[#This Row],[PEDIDO ]]</f>
        <v>0</v>
      </c>
      <c r="W799" s="57">
        <f>Tabla3[[#This Row],[PRECIO CON DESCT.]]*Tabla3[[#This Row],[PEDIDO ]]</f>
        <v>0</v>
      </c>
      <c r="X799" s="58">
        <f>Tabla3[[#This Row],[PRECIO SIN %]]*Tabla3[[#This Row],[PEDIDO ]]</f>
        <v>0</v>
      </c>
      <c r="Y799" s="28"/>
      <c r="Z799" s="28"/>
      <c r="AA799" s="28"/>
      <c r="AB799" s="28"/>
      <c r="AC799" s="28"/>
      <c r="AD799" s="28"/>
      <c r="AE799" s="28"/>
      <c r="AF799" s="28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  <c r="CH799" s="13"/>
      <c r="CI799" s="13"/>
      <c r="CJ799" s="13"/>
      <c r="CK799" s="13"/>
      <c r="CL799" s="13"/>
      <c r="CM799" s="13"/>
      <c r="CN799" s="13"/>
      <c r="CO799" s="13"/>
      <c r="CP799" s="13"/>
      <c r="CQ799" s="13"/>
      <c r="CR799" s="13"/>
      <c r="CS799" s="13"/>
      <c r="CT799" s="13"/>
      <c r="CU799" s="13"/>
      <c r="CV799" s="13"/>
      <c r="CW799" s="13"/>
      <c r="CX799" s="13"/>
      <c r="CY799" s="13"/>
      <c r="CZ799" s="13"/>
      <c r="DA799" s="13"/>
      <c r="DB799" s="13"/>
      <c r="DC799" s="13"/>
      <c r="DD799" s="13"/>
      <c r="DE799" s="13"/>
      <c r="DF799" s="13"/>
      <c r="DG799" s="13"/>
      <c r="DH799" s="13"/>
      <c r="DI799" s="13"/>
      <c r="DJ799" s="13"/>
      <c r="DK799" s="13"/>
      <c r="DL799" s="13"/>
      <c r="DM799" s="13"/>
      <c r="DN799" s="13"/>
      <c r="DO799" s="13"/>
      <c r="DP799" s="13"/>
      <c r="DQ799" s="13"/>
      <c r="DR799" s="13"/>
      <c r="DS799" s="13"/>
      <c r="DT799" s="13"/>
      <c r="DU799" s="13"/>
      <c r="DV799" s="13"/>
      <c r="DW799" s="13"/>
      <c r="DX799" s="13"/>
      <c r="DY799" s="13"/>
      <c r="DZ799" s="13"/>
      <c r="EA799" s="13"/>
      <c r="EB799" s="13"/>
      <c r="EC799" s="13"/>
      <c r="ED799" s="13"/>
      <c r="EE799" s="13"/>
      <c r="EF799" s="13"/>
      <c r="EG799" s="13"/>
      <c r="EH799" s="13"/>
      <c r="EI799" s="13"/>
      <c r="EJ799" s="13"/>
      <c r="EK799" s="13"/>
      <c r="EL799" s="13"/>
      <c r="EM799" s="13"/>
      <c r="EN799" s="13"/>
      <c r="EO799" s="13"/>
      <c r="EP799" s="13"/>
      <c r="EQ799" s="13"/>
      <c r="ER799" s="13"/>
      <c r="ES799" s="13"/>
      <c r="ET799" s="13"/>
      <c r="EU799" s="13"/>
      <c r="EV799" s="13"/>
      <c r="EW799" s="20"/>
    </row>
    <row r="800" spans="1:153" s="3" customFormat="1" ht="33" customHeight="1" x14ac:dyDescent="0.4">
      <c r="A800" s="125">
        <v>7598852001489</v>
      </c>
      <c r="B800" s="59" t="s">
        <v>202</v>
      </c>
      <c r="C800" s="59" t="s">
        <v>66</v>
      </c>
      <c r="D8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800" s="119" t="s">
        <v>1308</v>
      </c>
      <c r="F800" s="76" t="s">
        <v>537</v>
      </c>
      <c r="G8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800" s="78">
        <v>14</v>
      </c>
      <c r="J800" s="52">
        <v>7.7777799999999999</v>
      </c>
      <c r="K800" s="60">
        <f>Tabla3[[#This Row],[PRECIOS]]-Tabla3[[#This Row],[PRECIOS]]*10%</f>
        <v>7.0000020000000003</v>
      </c>
      <c r="L800" s="101" t="s">
        <v>5327</v>
      </c>
      <c r="M800" s="61"/>
      <c r="N800" s="55">
        <f>IFERROR(Tabla3[[#This Row],[PRECIOS]]-Tabla3[[#This Row],[PRECIOS]]*Tabla3[[#This Row],[% PRODUCTO]]," ")</f>
        <v>7.7777799999999999</v>
      </c>
      <c r="O800" s="61"/>
      <c r="P800" s="55">
        <f>IFERROR(Tabla3[[#This Row],[OCULTAR2]]-Tabla3[[#This Row],[OCULTAR2]]*Tabla3[[#This Row],[% LÍNEA]]," ")</f>
        <v>7.7777799999999999</v>
      </c>
      <c r="Q800" s="56">
        <f>IFERROR(Tabla3[[#This Row],[% PRODUCTO]]+Tabla3[[#This Row],[% LÍNEA]]," ")</f>
        <v>0</v>
      </c>
      <c r="R800" s="60">
        <f>Tabla3[[#This Row],[OCULTAR3]]</f>
        <v>7.7777799999999999</v>
      </c>
      <c r="S800" s="60">
        <f>Tabla3[[#This Row],[PRECIO SIN %]]-Tabla3[[#This Row],[PRECIO SIN %]]*10%</f>
        <v>7.0000020000000003</v>
      </c>
      <c r="T800" s="80">
        <f>(Tabla3[[#This Row],[PRECIO CON DESCT.]]-(Tabla3[[#This Row],[PRECIO CON DESCT.]]*$T$6))</f>
        <v>4.4100012599999996</v>
      </c>
      <c r="U800" s="96"/>
      <c r="V800" s="94">
        <f>Tabla3[[#This Row],[PRECIO %      en $]]*Tabla3[[#This Row],[PEDIDO ]]</f>
        <v>0</v>
      </c>
      <c r="W800" s="57">
        <f>Tabla3[[#This Row],[PRECIO CON DESCT.]]*Tabla3[[#This Row],[PEDIDO ]]</f>
        <v>0</v>
      </c>
      <c r="X800" s="58">
        <f>Tabla3[[#This Row],[PRECIO SIN %]]*Tabla3[[#This Row],[PEDIDO ]]</f>
        <v>0</v>
      </c>
      <c r="Y800" s="28"/>
      <c r="Z800" s="28"/>
      <c r="AA800" s="28"/>
      <c r="AB800" s="28"/>
      <c r="AC800" s="28"/>
      <c r="AD800" s="28"/>
      <c r="AE800" s="28"/>
      <c r="AF800" s="28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13"/>
      <c r="CX800" s="13"/>
      <c r="CY800" s="13"/>
      <c r="CZ800" s="13"/>
      <c r="DA800" s="13"/>
      <c r="DB800" s="13"/>
      <c r="DC800" s="13"/>
      <c r="DD800" s="13"/>
      <c r="DE800" s="13"/>
      <c r="DF800" s="13"/>
      <c r="DG800" s="13"/>
      <c r="DH800" s="13"/>
      <c r="DI800" s="13"/>
      <c r="DJ800" s="13"/>
      <c r="DK800" s="13"/>
      <c r="DL800" s="13"/>
      <c r="DM800" s="13"/>
      <c r="DN800" s="13"/>
      <c r="DO800" s="13"/>
      <c r="DP800" s="13"/>
      <c r="DQ800" s="13"/>
      <c r="DR800" s="13"/>
      <c r="DS800" s="13"/>
      <c r="DT800" s="13"/>
      <c r="DU800" s="13"/>
      <c r="DV800" s="13"/>
      <c r="DW800" s="13"/>
      <c r="DX800" s="13"/>
      <c r="DY800" s="13"/>
      <c r="DZ800" s="13"/>
      <c r="EA800" s="13"/>
      <c r="EB800" s="13"/>
      <c r="EC800" s="13"/>
      <c r="ED800" s="13"/>
      <c r="EE800" s="13"/>
      <c r="EF800" s="13"/>
      <c r="EG800" s="13"/>
      <c r="EH800" s="13"/>
      <c r="EI800" s="13"/>
      <c r="EJ800" s="13"/>
      <c r="EK800" s="13"/>
      <c r="EL800" s="13"/>
      <c r="EM800" s="13"/>
      <c r="EN800" s="13"/>
      <c r="EO800" s="13"/>
      <c r="EP800" s="13"/>
      <c r="EQ800" s="13"/>
      <c r="ER800" s="13"/>
      <c r="ES800" s="13"/>
      <c r="ET800" s="13"/>
      <c r="EU800" s="13"/>
      <c r="EV800" s="13"/>
      <c r="EW800" s="20"/>
    </row>
    <row r="801" spans="1:153" s="3" customFormat="1" ht="33" customHeight="1" x14ac:dyDescent="0.4">
      <c r="A801" s="124">
        <v>7591020009003</v>
      </c>
      <c r="B801" s="51" t="s">
        <v>202</v>
      </c>
      <c r="C801" s="51" t="s">
        <v>196</v>
      </c>
      <c r="D8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01" s="118" t="s">
        <v>1309</v>
      </c>
      <c r="F801" s="75" t="s">
        <v>537</v>
      </c>
      <c r="G8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01" s="77">
        <v>10</v>
      </c>
      <c r="J801" s="52">
        <v>10.16667</v>
      </c>
      <c r="K801" s="53">
        <f>Tabla3[[#This Row],[PRECIOS]]-Tabla3[[#This Row],[PRECIOS]]*10%</f>
        <v>9.1500029999999999</v>
      </c>
      <c r="L801" s="101"/>
      <c r="M801" s="54"/>
      <c r="N801" s="55">
        <f>IFERROR(Tabla3[[#This Row],[PRECIOS]]-Tabla3[[#This Row],[PRECIOS]]*Tabla3[[#This Row],[% PRODUCTO]]," ")</f>
        <v>10.16667</v>
      </c>
      <c r="O801" s="54"/>
      <c r="P801" s="55">
        <f>IFERROR(Tabla3[[#This Row],[OCULTAR2]]-Tabla3[[#This Row],[OCULTAR2]]*Tabla3[[#This Row],[% LÍNEA]]," ")</f>
        <v>10.16667</v>
      </c>
      <c r="Q801" s="56">
        <f>IFERROR(Tabla3[[#This Row],[% PRODUCTO]]+Tabla3[[#This Row],[% LÍNEA]]," ")</f>
        <v>0</v>
      </c>
      <c r="R801" s="53">
        <f>Tabla3[[#This Row],[OCULTAR3]]</f>
        <v>10.16667</v>
      </c>
      <c r="S801" s="53">
        <f>Tabla3[[#This Row],[PRECIO SIN %]]-Tabla3[[#This Row],[PRECIO SIN %]]*10%</f>
        <v>9.1500029999999999</v>
      </c>
      <c r="T801" s="80">
        <f>(Tabla3[[#This Row],[PRECIO CON DESCT.]]-(Tabla3[[#This Row],[PRECIO CON DESCT.]]*$T$6))</f>
        <v>5.76450189</v>
      </c>
      <c r="U801" s="96"/>
      <c r="V801" s="94">
        <f>Tabla3[[#This Row],[PRECIO %      en $]]*Tabla3[[#This Row],[PEDIDO ]]</f>
        <v>0</v>
      </c>
      <c r="W801" s="57">
        <f>Tabla3[[#This Row],[PRECIO CON DESCT.]]*Tabla3[[#This Row],[PEDIDO ]]</f>
        <v>0</v>
      </c>
      <c r="X801" s="58">
        <f>Tabla3[[#This Row],[PRECIO SIN %]]*Tabla3[[#This Row],[PEDIDO ]]</f>
        <v>0</v>
      </c>
      <c r="Y801" s="28"/>
      <c r="Z801" s="28"/>
      <c r="AA801" s="28"/>
      <c r="AB801" s="28"/>
      <c r="AC801" s="28"/>
      <c r="AD801" s="28"/>
      <c r="AE801" s="28"/>
      <c r="AF801" s="28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  <c r="CJ801" s="13"/>
      <c r="CK801" s="13"/>
      <c r="CL801" s="13"/>
      <c r="CM801" s="13"/>
      <c r="CN801" s="13"/>
      <c r="CO801" s="13"/>
      <c r="CP801" s="13"/>
      <c r="CQ801" s="13"/>
      <c r="CR801" s="13"/>
      <c r="CS801" s="13"/>
      <c r="CT801" s="13"/>
      <c r="CU801" s="13"/>
      <c r="CV801" s="13"/>
      <c r="CW801" s="13"/>
      <c r="CX801" s="13"/>
      <c r="CY801" s="13"/>
      <c r="CZ801" s="13"/>
      <c r="DA801" s="13"/>
      <c r="DB801" s="13"/>
      <c r="DC801" s="13"/>
      <c r="DD801" s="13"/>
      <c r="DE801" s="13"/>
      <c r="DF801" s="13"/>
      <c r="DG801" s="13"/>
      <c r="DH801" s="13"/>
      <c r="DI801" s="13"/>
      <c r="DJ801" s="13"/>
      <c r="DK801" s="13"/>
      <c r="DL801" s="13"/>
      <c r="DM801" s="13"/>
      <c r="DN801" s="13"/>
      <c r="DO801" s="13"/>
      <c r="DP801" s="13"/>
      <c r="DQ801" s="13"/>
      <c r="DR801" s="13"/>
      <c r="DS801" s="13"/>
      <c r="DT801" s="13"/>
      <c r="DU801" s="13"/>
      <c r="DV801" s="13"/>
      <c r="DW801" s="13"/>
      <c r="DX801" s="13"/>
      <c r="DY801" s="13"/>
      <c r="DZ801" s="13"/>
      <c r="EA801" s="13"/>
      <c r="EB801" s="13"/>
      <c r="EC801" s="13"/>
      <c r="ED801" s="13"/>
      <c r="EE801" s="13"/>
      <c r="EF801" s="13"/>
      <c r="EG801" s="13"/>
      <c r="EH801" s="13"/>
      <c r="EI801" s="13"/>
      <c r="EJ801" s="13"/>
      <c r="EK801" s="13"/>
      <c r="EL801" s="13"/>
      <c r="EM801" s="13"/>
      <c r="EN801" s="13"/>
      <c r="EO801" s="13"/>
      <c r="EP801" s="13"/>
      <c r="EQ801" s="13"/>
      <c r="ER801" s="13"/>
      <c r="ES801" s="13"/>
      <c r="ET801" s="13"/>
      <c r="EU801" s="13"/>
      <c r="EV801" s="13"/>
      <c r="EW801" s="20"/>
    </row>
    <row r="802" spans="1:153" s="3" customFormat="1" ht="33" customHeight="1" x14ac:dyDescent="0.4">
      <c r="A802" s="125">
        <v>8906012342812</v>
      </c>
      <c r="B802" s="59" t="s">
        <v>202</v>
      </c>
      <c r="C802" s="59" t="s">
        <v>65</v>
      </c>
      <c r="D8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02" s="119" t="s">
        <v>1310</v>
      </c>
      <c r="F802" s="76" t="s">
        <v>537</v>
      </c>
      <c r="G8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02" s="78">
        <v>1</v>
      </c>
      <c r="J802" s="52">
        <v>10.33333</v>
      </c>
      <c r="K802" s="60">
        <f>Tabla3[[#This Row],[PRECIOS]]-Tabla3[[#This Row],[PRECIOS]]*10%</f>
        <v>9.2999969999999994</v>
      </c>
      <c r="L802" s="101"/>
      <c r="M802" s="61"/>
      <c r="N802" s="55">
        <f>IFERROR(Tabla3[[#This Row],[PRECIOS]]-Tabla3[[#This Row],[PRECIOS]]*Tabla3[[#This Row],[% PRODUCTO]]," ")</f>
        <v>10.33333</v>
      </c>
      <c r="O802" s="61"/>
      <c r="P802" s="55">
        <f>IFERROR(Tabla3[[#This Row],[OCULTAR2]]-Tabla3[[#This Row],[OCULTAR2]]*Tabla3[[#This Row],[% LÍNEA]]," ")</f>
        <v>10.33333</v>
      </c>
      <c r="Q802" s="56">
        <f>IFERROR(Tabla3[[#This Row],[% PRODUCTO]]+Tabla3[[#This Row],[% LÍNEA]]," ")</f>
        <v>0</v>
      </c>
      <c r="R802" s="60">
        <f>Tabla3[[#This Row],[OCULTAR3]]</f>
        <v>10.33333</v>
      </c>
      <c r="S802" s="60">
        <f>Tabla3[[#This Row],[PRECIO SIN %]]-Tabla3[[#This Row],[PRECIO SIN %]]*10%</f>
        <v>9.2999969999999994</v>
      </c>
      <c r="T802" s="80">
        <f>(Tabla3[[#This Row],[PRECIO CON DESCT.]]-(Tabla3[[#This Row],[PRECIO CON DESCT.]]*$T$6))</f>
        <v>5.8589981099999999</v>
      </c>
      <c r="U802" s="96"/>
      <c r="V802" s="94">
        <f>Tabla3[[#This Row],[PRECIO %      en $]]*Tabla3[[#This Row],[PEDIDO ]]</f>
        <v>0</v>
      </c>
      <c r="W802" s="57">
        <f>Tabla3[[#This Row],[PRECIO CON DESCT.]]*Tabla3[[#This Row],[PEDIDO ]]</f>
        <v>0</v>
      </c>
      <c r="X802" s="58">
        <f>Tabla3[[#This Row],[PRECIO SIN %]]*Tabla3[[#This Row],[PEDIDO ]]</f>
        <v>0</v>
      </c>
      <c r="Y802" s="28"/>
      <c r="Z802" s="28"/>
      <c r="AA802" s="28"/>
      <c r="AB802" s="28"/>
      <c r="AC802" s="28"/>
      <c r="AD802" s="28"/>
      <c r="AE802" s="28"/>
      <c r="AF802" s="28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  <c r="CT802" s="13"/>
      <c r="CU802" s="13"/>
      <c r="CV802" s="13"/>
      <c r="CW802" s="13"/>
      <c r="CX802" s="13"/>
      <c r="CY802" s="13"/>
      <c r="CZ802" s="13"/>
      <c r="DA802" s="13"/>
      <c r="DB802" s="13"/>
      <c r="DC802" s="13"/>
      <c r="DD802" s="13"/>
      <c r="DE802" s="13"/>
      <c r="DF802" s="13"/>
      <c r="DG802" s="13"/>
      <c r="DH802" s="13"/>
      <c r="DI802" s="13"/>
      <c r="DJ802" s="13"/>
      <c r="DK802" s="13"/>
      <c r="DL802" s="13"/>
      <c r="DM802" s="13"/>
      <c r="DN802" s="13"/>
      <c r="DO802" s="13"/>
      <c r="DP802" s="13"/>
      <c r="DQ802" s="13"/>
      <c r="DR802" s="13"/>
      <c r="DS802" s="13"/>
      <c r="DT802" s="13"/>
      <c r="DU802" s="13"/>
      <c r="DV802" s="13"/>
      <c r="DW802" s="13"/>
      <c r="DX802" s="13"/>
      <c r="DY802" s="13"/>
      <c r="DZ802" s="13"/>
      <c r="EA802" s="13"/>
      <c r="EB802" s="13"/>
      <c r="EC802" s="13"/>
      <c r="ED802" s="13"/>
      <c r="EE802" s="13"/>
      <c r="EF802" s="13"/>
      <c r="EG802" s="13"/>
      <c r="EH802" s="13"/>
      <c r="EI802" s="13"/>
      <c r="EJ802" s="13"/>
      <c r="EK802" s="13"/>
      <c r="EL802" s="13"/>
      <c r="EM802" s="13"/>
      <c r="EN802" s="13"/>
      <c r="EO802" s="13"/>
      <c r="EP802" s="13"/>
      <c r="EQ802" s="13"/>
      <c r="ER802" s="13"/>
      <c r="ES802" s="13"/>
      <c r="ET802" s="13"/>
      <c r="EU802" s="13"/>
      <c r="EV802" s="13"/>
      <c r="EW802" s="20"/>
    </row>
    <row r="803" spans="1:153" s="3" customFormat="1" ht="33" customHeight="1" x14ac:dyDescent="0.4">
      <c r="A803" s="124">
        <v>7598252001225</v>
      </c>
      <c r="B803" s="51" t="s">
        <v>202</v>
      </c>
      <c r="C803" s="51" t="s">
        <v>56</v>
      </c>
      <c r="D8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03" s="118" t="s">
        <v>1311</v>
      </c>
      <c r="F803" s="75" t="s">
        <v>537</v>
      </c>
      <c r="G8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03" s="77">
        <v>471</v>
      </c>
      <c r="J803" s="52">
        <v>6.4444400000000002</v>
      </c>
      <c r="K803" s="53">
        <f>Tabla3[[#This Row],[PRECIOS]]-Tabla3[[#This Row],[PRECIOS]]*10%</f>
        <v>5.7999960000000002</v>
      </c>
      <c r="L803" s="101"/>
      <c r="M803" s="54"/>
      <c r="N803" s="55">
        <f>IFERROR(Tabla3[[#This Row],[PRECIOS]]-Tabla3[[#This Row],[PRECIOS]]*Tabla3[[#This Row],[% PRODUCTO]]," ")</f>
        <v>6.4444400000000002</v>
      </c>
      <c r="O803" s="54"/>
      <c r="P803" s="55">
        <f>IFERROR(Tabla3[[#This Row],[OCULTAR2]]-Tabla3[[#This Row],[OCULTAR2]]*Tabla3[[#This Row],[% LÍNEA]]," ")</f>
        <v>6.4444400000000002</v>
      </c>
      <c r="Q803" s="56">
        <f>IFERROR(Tabla3[[#This Row],[% PRODUCTO]]+Tabla3[[#This Row],[% LÍNEA]]," ")</f>
        <v>0</v>
      </c>
      <c r="R803" s="53">
        <f>Tabla3[[#This Row],[OCULTAR3]]</f>
        <v>6.4444400000000002</v>
      </c>
      <c r="S803" s="53">
        <f>Tabla3[[#This Row],[PRECIO SIN %]]-Tabla3[[#This Row],[PRECIO SIN %]]*10%</f>
        <v>5.7999960000000002</v>
      </c>
      <c r="T803" s="80">
        <f>(Tabla3[[#This Row],[PRECIO CON DESCT.]]-(Tabla3[[#This Row],[PRECIO CON DESCT.]]*$T$6))</f>
        <v>3.6539974800000001</v>
      </c>
      <c r="U803" s="96"/>
      <c r="V803" s="94">
        <f>Tabla3[[#This Row],[PRECIO %      en $]]*Tabla3[[#This Row],[PEDIDO ]]</f>
        <v>0</v>
      </c>
      <c r="W803" s="57">
        <f>Tabla3[[#This Row],[PRECIO CON DESCT.]]*Tabla3[[#This Row],[PEDIDO ]]</f>
        <v>0</v>
      </c>
      <c r="X803" s="58">
        <f>Tabla3[[#This Row],[PRECIO SIN %]]*Tabla3[[#This Row],[PEDIDO ]]</f>
        <v>0</v>
      </c>
      <c r="Y803" s="28"/>
      <c r="Z803" s="28"/>
      <c r="AA803" s="28"/>
      <c r="AB803" s="28"/>
      <c r="AC803" s="28"/>
      <c r="AD803" s="28"/>
      <c r="AE803" s="28"/>
      <c r="AF803" s="28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  <c r="CH803" s="13"/>
      <c r="CI803" s="13"/>
      <c r="CJ803" s="13"/>
      <c r="CK803" s="13"/>
      <c r="CL803" s="13"/>
      <c r="CM803" s="13"/>
      <c r="CN803" s="13"/>
      <c r="CO803" s="13"/>
      <c r="CP803" s="13"/>
      <c r="CQ803" s="13"/>
      <c r="CR803" s="13"/>
      <c r="CS803" s="13"/>
      <c r="CT803" s="13"/>
      <c r="CU803" s="13"/>
      <c r="CV803" s="13"/>
      <c r="CW803" s="13"/>
      <c r="CX803" s="13"/>
      <c r="CY803" s="13"/>
      <c r="CZ803" s="13"/>
      <c r="DA803" s="13"/>
      <c r="DB803" s="13"/>
      <c r="DC803" s="13"/>
      <c r="DD803" s="13"/>
      <c r="DE803" s="13"/>
      <c r="DF803" s="13"/>
      <c r="DG803" s="13"/>
      <c r="DH803" s="13"/>
      <c r="DI803" s="13"/>
      <c r="DJ803" s="13"/>
      <c r="DK803" s="13"/>
      <c r="DL803" s="13"/>
      <c r="DM803" s="13"/>
      <c r="DN803" s="13"/>
      <c r="DO803" s="13"/>
      <c r="DP803" s="13"/>
      <c r="DQ803" s="13"/>
      <c r="DR803" s="13"/>
      <c r="DS803" s="13"/>
      <c r="DT803" s="13"/>
      <c r="DU803" s="13"/>
      <c r="DV803" s="13"/>
      <c r="DW803" s="13"/>
      <c r="DX803" s="13"/>
      <c r="DY803" s="13"/>
      <c r="DZ803" s="13"/>
      <c r="EA803" s="13"/>
      <c r="EB803" s="13"/>
      <c r="EC803" s="13"/>
      <c r="ED803" s="13"/>
      <c r="EE803" s="13"/>
      <c r="EF803" s="13"/>
      <c r="EG803" s="13"/>
      <c r="EH803" s="13"/>
      <c r="EI803" s="13"/>
      <c r="EJ803" s="13"/>
      <c r="EK803" s="13"/>
      <c r="EL803" s="13"/>
      <c r="EM803" s="13"/>
      <c r="EN803" s="13"/>
      <c r="EO803" s="13"/>
      <c r="EP803" s="13"/>
      <c r="EQ803" s="13"/>
      <c r="ER803" s="13"/>
      <c r="ES803" s="13"/>
      <c r="ET803" s="13"/>
      <c r="EU803" s="13"/>
      <c r="EV803" s="13"/>
      <c r="EW803" s="20"/>
    </row>
    <row r="804" spans="1:153" s="3" customFormat="1" ht="33" customHeight="1" x14ac:dyDescent="0.4">
      <c r="A804" s="125">
        <v>7598176000724</v>
      </c>
      <c r="B804" s="59" t="s">
        <v>202</v>
      </c>
      <c r="C804" s="59" t="s">
        <v>168</v>
      </c>
      <c r="D8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04" s="119" t="s">
        <v>1312</v>
      </c>
      <c r="F804" s="76" t="s">
        <v>537</v>
      </c>
      <c r="G8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04" s="78">
        <v>818</v>
      </c>
      <c r="J804" s="52">
        <v>3.3333300000000001</v>
      </c>
      <c r="K804" s="60">
        <f>Tabla3[[#This Row],[PRECIOS]]-Tabla3[[#This Row],[PRECIOS]]*10%</f>
        <v>2.999997</v>
      </c>
      <c r="L804" s="101"/>
      <c r="M804" s="61"/>
      <c r="N804" s="55">
        <f>IFERROR(Tabla3[[#This Row],[PRECIOS]]-Tabla3[[#This Row],[PRECIOS]]*Tabla3[[#This Row],[% PRODUCTO]]," ")</f>
        <v>3.3333300000000001</v>
      </c>
      <c r="O804" s="61"/>
      <c r="P804" s="55">
        <f>IFERROR(Tabla3[[#This Row],[OCULTAR2]]-Tabla3[[#This Row],[OCULTAR2]]*Tabla3[[#This Row],[% LÍNEA]]," ")</f>
        <v>3.3333300000000001</v>
      </c>
      <c r="Q804" s="56">
        <f>IFERROR(Tabla3[[#This Row],[% PRODUCTO]]+Tabla3[[#This Row],[% LÍNEA]]," ")</f>
        <v>0</v>
      </c>
      <c r="R804" s="60">
        <f>Tabla3[[#This Row],[OCULTAR3]]</f>
        <v>3.3333300000000001</v>
      </c>
      <c r="S804" s="60">
        <f>Tabla3[[#This Row],[PRECIO SIN %]]-Tabla3[[#This Row],[PRECIO SIN %]]*10%</f>
        <v>2.999997</v>
      </c>
      <c r="T804" s="80">
        <f>(Tabla3[[#This Row],[PRECIO CON DESCT.]]-(Tabla3[[#This Row],[PRECIO CON DESCT.]]*$T$6))</f>
        <v>1.8899981100000001</v>
      </c>
      <c r="U804" s="96"/>
      <c r="V804" s="94">
        <f>Tabla3[[#This Row],[PRECIO %      en $]]*Tabla3[[#This Row],[PEDIDO ]]</f>
        <v>0</v>
      </c>
      <c r="W804" s="57">
        <f>Tabla3[[#This Row],[PRECIO CON DESCT.]]*Tabla3[[#This Row],[PEDIDO ]]</f>
        <v>0</v>
      </c>
      <c r="X804" s="58">
        <f>Tabla3[[#This Row],[PRECIO SIN %]]*Tabla3[[#This Row],[PEDIDO ]]</f>
        <v>0</v>
      </c>
      <c r="Y804" s="28"/>
      <c r="Z804" s="28"/>
      <c r="AA804" s="28"/>
      <c r="AB804" s="28"/>
      <c r="AC804" s="28"/>
      <c r="AD804" s="28"/>
      <c r="AE804" s="28"/>
      <c r="AF804" s="28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  <c r="CH804" s="13"/>
      <c r="CI804" s="13"/>
      <c r="CJ804" s="13"/>
      <c r="CK804" s="13"/>
      <c r="CL804" s="13"/>
      <c r="CM804" s="13"/>
      <c r="CN804" s="13"/>
      <c r="CO804" s="13"/>
      <c r="CP804" s="13"/>
      <c r="CQ804" s="13"/>
      <c r="CR804" s="13"/>
      <c r="CS804" s="13"/>
      <c r="CT804" s="13"/>
      <c r="CU804" s="13"/>
      <c r="CV804" s="13"/>
      <c r="CW804" s="13"/>
      <c r="CX804" s="13"/>
      <c r="CY804" s="13"/>
      <c r="CZ804" s="13"/>
      <c r="DA804" s="13"/>
      <c r="DB804" s="13"/>
      <c r="DC804" s="13"/>
      <c r="DD804" s="13"/>
      <c r="DE804" s="13"/>
      <c r="DF804" s="13"/>
      <c r="DG804" s="13"/>
      <c r="DH804" s="13"/>
      <c r="DI804" s="13"/>
      <c r="DJ804" s="13"/>
      <c r="DK804" s="13"/>
      <c r="DL804" s="13"/>
      <c r="DM804" s="13"/>
      <c r="DN804" s="13"/>
      <c r="DO804" s="13"/>
      <c r="DP804" s="13"/>
      <c r="DQ804" s="13"/>
      <c r="DR804" s="13"/>
      <c r="DS804" s="13"/>
      <c r="DT804" s="13"/>
      <c r="DU804" s="13"/>
      <c r="DV804" s="13"/>
      <c r="DW804" s="13"/>
      <c r="DX804" s="13"/>
      <c r="DY804" s="13"/>
      <c r="DZ804" s="13"/>
      <c r="EA804" s="13"/>
      <c r="EB804" s="13"/>
      <c r="EC804" s="13"/>
      <c r="ED804" s="13"/>
      <c r="EE804" s="13"/>
      <c r="EF804" s="13"/>
      <c r="EG804" s="13"/>
      <c r="EH804" s="13"/>
      <c r="EI804" s="13"/>
      <c r="EJ804" s="13"/>
      <c r="EK804" s="13"/>
      <c r="EL804" s="13"/>
      <c r="EM804" s="13"/>
      <c r="EN804" s="13"/>
      <c r="EO804" s="13"/>
      <c r="EP804" s="13"/>
      <c r="EQ804" s="13"/>
      <c r="ER804" s="13"/>
      <c r="ES804" s="13"/>
      <c r="ET804" s="13"/>
      <c r="EU804" s="13"/>
      <c r="EV804" s="13"/>
      <c r="EW804" s="20"/>
    </row>
    <row r="805" spans="1:153" s="3" customFormat="1" ht="33" customHeight="1" x14ac:dyDescent="0.4">
      <c r="A805" s="124">
        <v>7597533000414</v>
      </c>
      <c r="B805" s="51" t="s">
        <v>202</v>
      </c>
      <c r="C805" s="51" t="s">
        <v>130</v>
      </c>
      <c r="D8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05" s="118" t="s">
        <v>1313</v>
      </c>
      <c r="F805" s="75" t="s">
        <v>537</v>
      </c>
      <c r="G8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05" s="77">
        <v>400</v>
      </c>
      <c r="J805" s="52">
        <v>5.11111</v>
      </c>
      <c r="K805" s="53">
        <f>Tabla3[[#This Row],[PRECIOS]]-Tabla3[[#This Row],[PRECIOS]]*10%</f>
        <v>4.5999990000000004</v>
      </c>
      <c r="L805" s="101"/>
      <c r="M805" s="54"/>
      <c r="N805" s="55">
        <f>IFERROR(Tabla3[[#This Row],[PRECIOS]]-Tabla3[[#This Row],[PRECIOS]]*Tabla3[[#This Row],[% PRODUCTO]]," ")</f>
        <v>5.11111</v>
      </c>
      <c r="O805" s="54"/>
      <c r="P805" s="55">
        <f>IFERROR(Tabla3[[#This Row],[OCULTAR2]]-Tabla3[[#This Row],[OCULTAR2]]*Tabla3[[#This Row],[% LÍNEA]]," ")</f>
        <v>5.11111</v>
      </c>
      <c r="Q805" s="56">
        <f>IFERROR(Tabla3[[#This Row],[% PRODUCTO]]+Tabla3[[#This Row],[% LÍNEA]]," ")</f>
        <v>0</v>
      </c>
      <c r="R805" s="53">
        <f>Tabla3[[#This Row],[OCULTAR3]]</f>
        <v>5.11111</v>
      </c>
      <c r="S805" s="53">
        <f>Tabla3[[#This Row],[PRECIO SIN %]]-Tabla3[[#This Row],[PRECIO SIN %]]*10%</f>
        <v>4.5999990000000004</v>
      </c>
      <c r="T805" s="80">
        <f>(Tabla3[[#This Row],[PRECIO CON DESCT.]]-(Tabla3[[#This Row],[PRECIO CON DESCT.]]*$T$6))</f>
        <v>2.89799937</v>
      </c>
      <c r="U805" s="96"/>
      <c r="V805" s="94">
        <f>Tabla3[[#This Row],[PRECIO %      en $]]*Tabla3[[#This Row],[PEDIDO ]]</f>
        <v>0</v>
      </c>
      <c r="W805" s="57">
        <f>Tabla3[[#This Row],[PRECIO CON DESCT.]]*Tabla3[[#This Row],[PEDIDO ]]</f>
        <v>0</v>
      </c>
      <c r="X805" s="58">
        <f>Tabla3[[#This Row],[PRECIO SIN %]]*Tabla3[[#This Row],[PEDIDO ]]</f>
        <v>0</v>
      </c>
      <c r="Y805" s="28"/>
      <c r="Z805" s="28"/>
      <c r="AA805" s="28"/>
      <c r="AB805" s="28"/>
      <c r="AC805" s="28"/>
      <c r="AD805" s="28"/>
      <c r="AE805" s="28"/>
      <c r="AF805" s="28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  <c r="CJ805" s="13"/>
      <c r="CK805" s="13"/>
      <c r="CL805" s="13"/>
      <c r="CM805" s="13"/>
      <c r="CN805" s="13"/>
      <c r="CO805" s="13"/>
      <c r="CP805" s="13"/>
      <c r="CQ805" s="13"/>
      <c r="CR805" s="13"/>
      <c r="CS805" s="13"/>
      <c r="CT805" s="13"/>
      <c r="CU805" s="13"/>
      <c r="CV805" s="13"/>
      <c r="CW805" s="13"/>
      <c r="CX805" s="13"/>
      <c r="CY805" s="13"/>
      <c r="CZ805" s="13"/>
      <c r="DA805" s="13"/>
      <c r="DB805" s="13"/>
      <c r="DC805" s="13"/>
      <c r="DD805" s="13"/>
      <c r="DE805" s="13"/>
      <c r="DF805" s="13"/>
      <c r="DG805" s="13"/>
      <c r="DH805" s="13"/>
      <c r="DI805" s="13"/>
      <c r="DJ805" s="13"/>
      <c r="DK805" s="13"/>
      <c r="DL805" s="13"/>
      <c r="DM805" s="13"/>
      <c r="DN805" s="13"/>
      <c r="DO805" s="13"/>
      <c r="DP805" s="13"/>
      <c r="DQ805" s="13"/>
      <c r="DR805" s="13"/>
      <c r="DS805" s="13"/>
      <c r="DT805" s="13"/>
      <c r="DU805" s="13"/>
      <c r="DV805" s="13"/>
      <c r="DW805" s="13"/>
      <c r="DX805" s="13"/>
      <c r="DY805" s="13"/>
      <c r="DZ805" s="13"/>
      <c r="EA805" s="13"/>
      <c r="EB805" s="13"/>
      <c r="EC805" s="13"/>
      <c r="ED805" s="13"/>
      <c r="EE805" s="13"/>
      <c r="EF805" s="13"/>
      <c r="EG805" s="13"/>
      <c r="EH805" s="13"/>
      <c r="EI805" s="13"/>
      <c r="EJ805" s="13"/>
      <c r="EK805" s="13"/>
      <c r="EL805" s="13"/>
      <c r="EM805" s="13"/>
      <c r="EN805" s="13"/>
      <c r="EO805" s="13"/>
      <c r="EP805" s="13"/>
      <c r="EQ805" s="13"/>
      <c r="ER805" s="13"/>
      <c r="ES805" s="13"/>
      <c r="ET805" s="13"/>
      <c r="EU805" s="13"/>
      <c r="EV805" s="13"/>
      <c r="EW805" s="20"/>
    </row>
    <row r="806" spans="1:153" s="3" customFormat="1" ht="33" customHeight="1" x14ac:dyDescent="0.4">
      <c r="A806" s="125">
        <v>7591519001136</v>
      </c>
      <c r="B806" s="59" t="s">
        <v>202</v>
      </c>
      <c r="C806" s="59" t="s">
        <v>149</v>
      </c>
      <c r="D8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06" s="119" t="s">
        <v>1314</v>
      </c>
      <c r="F806" s="76" t="s">
        <v>537</v>
      </c>
      <c r="G8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06" s="78">
        <v>28</v>
      </c>
      <c r="J806" s="52">
        <v>4.5555599999999998</v>
      </c>
      <c r="K806" s="60">
        <f>Tabla3[[#This Row],[PRECIOS]]-Tabla3[[#This Row],[PRECIOS]]*10%</f>
        <v>4.1000040000000002</v>
      </c>
      <c r="L806" s="101"/>
      <c r="M806" s="61"/>
      <c r="N806" s="55">
        <f>IFERROR(Tabla3[[#This Row],[PRECIOS]]-Tabla3[[#This Row],[PRECIOS]]*Tabla3[[#This Row],[% PRODUCTO]]," ")</f>
        <v>4.5555599999999998</v>
      </c>
      <c r="O806" s="61"/>
      <c r="P806" s="55">
        <f>IFERROR(Tabla3[[#This Row],[OCULTAR2]]-Tabla3[[#This Row],[OCULTAR2]]*Tabla3[[#This Row],[% LÍNEA]]," ")</f>
        <v>4.5555599999999998</v>
      </c>
      <c r="Q806" s="56">
        <f>IFERROR(Tabla3[[#This Row],[% PRODUCTO]]+Tabla3[[#This Row],[% LÍNEA]]," ")</f>
        <v>0</v>
      </c>
      <c r="R806" s="60">
        <f>Tabla3[[#This Row],[OCULTAR3]]</f>
        <v>4.5555599999999998</v>
      </c>
      <c r="S806" s="60">
        <f>Tabla3[[#This Row],[PRECIO SIN %]]-Tabla3[[#This Row],[PRECIO SIN %]]*10%</f>
        <v>4.1000040000000002</v>
      </c>
      <c r="T806" s="80">
        <f>(Tabla3[[#This Row],[PRECIO CON DESCT.]]-(Tabla3[[#This Row],[PRECIO CON DESCT.]]*$T$6))</f>
        <v>2.58300252</v>
      </c>
      <c r="U806" s="96"/>
      <c r="V806" s="94">
        <f>Tabla3[[#This Row],[PRECIO %      en $]]*Tabla3[[#This Row],[PEDIDO ]]</f>
        <v>0</v>
      </c>
      <c r="W806" s="57">
        <f>Tabla3[[#This Row],[PRECIO CON DESCT.]]*Tabla3[[#This Row],[PEDIDO ]]</f>
        <v>0</v>
      </c>
      <c r="X806" s="58">
        <f>Tabla3[[#This Row],[PRECIO SIN %]]*Tabla3[[#This Row],[PEDIDO ]]</f>
        <v>0</v>
      </c>
      <c r="Y806" s="28"/>
      <c r="Z806" s="28"/>
      <c r="AA806" s="28"/>
      <c r="AB806" s="28"/>
      <c r="AC806" s="28"/>
      <c r="AD806" s="28"/>
      <c r="AE806" s="28"/>
      <c r="AF806" s="28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  <c r="CJ806" s="13"/>
      <c r="CK806" s="13"/>
      <c r="CL806" s="13"/>
      <c r="CM806" s="13"/>
      <c r="CN806" s="13"/>
      <c r="CO806" s="13"/>
      <c r="CP806" s="13"/>
      <c r="CQ806" s="13"/>
      <c r="CR806" s="13"/>
      <c r="CS806" s="13"/>
      <c r="CT806" s="13"/>
      <c r="CU806" s="13"/>
      <c r="CV806" s="13"/>
      <c r="CW806" s="13"/>
      <c r="CX806" s="13"/>
      <c r="CY806" s="13"/>
      <c r="CZ806" s="13"/>
      <c r="DA806" s="13"/>
      <c r="DB806" s="13"/>
      <c r="DC806" s="13"/>
      <c r="DD806" s="13"/>
      <c r="DE806" s="13"/>
      <c r="DF806" s="13"/>
      <c r="DG806" s="13"/>
      <c r="DH806" s="13"/>
      <c r="DI806" s="13"/>
      <c r="DJ806" s="13"/>
      <c r="DK806" s="13"/>
      <c r="DL806" s="13"/>
      <c r="DM806" s="13"/>
      <c r="DN806" s="13"/>
      <c r="DO806" s="13"/>
      <c r="DP806" s="13"/>
      <c r="DQ806" s="13"/>
      <c r="DR806" s="13"/>
      <c r="DS806" s="13"/>
      <c r="DT806" s="13"/>
      <c r="DU806" s="13"/>
      <c r="DV806" s="13"/>
      <c r="DW806" s="13"/>
      <c r="DX806" s="13"/>
      <c r="DY806" s="13"/>
      <c r="DZ806" s="13"/>
      <c r="EA806" s="13"/>
      <c r="EB806" s="13"/>
      <c r="EC806" s="13"/>
      <c r="ED806" s="13"/>
      <c r="EE806" s="13"/>
      <c r="EF806" s="13"/>
      <c r="EG806" s="13"/>
      <c r="EH806" s="13"/>
      <c r="EI806" s="13"/>
      <c r="EJ806" s="13"/>
      <c r="EK806" s="13"/>
      <c r="EL806" s="13"/>
      <c r="EM806" s="13"/>
      <c r="EN806" s="13"/>
      <c r="EO806" s="13"/>
      <c r="EP806" s="13"/>
      <c r="EQ806" s="13"/>
      <c r="ER806" s="13"/>
      <c r="ES806" s="13"/>
      <c r="ET806" s="13"/>
      <c r="EU806" s="13"/>
      <c r="EV806" s="13"/>
      <c r="EW806" s="20"/>
    </row>
    <row r="807" spans="1:153" s="3" customFormat="1" ht="33" customHeight="1" x14ac:dyDescent="0.4">
      <c r="A807" s="124">
        <v>6921875051468</v>
      </c>
      <c r="B807" s="51" t="s">
        <v>202</v>
      </c>
      <c r="C807" s="51" t="s">
        <v>136</v>
      </c>
      <c r="D8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07" s="118" t="s">
        <v>1315</v>
      </c>
      <c r="F807" s="75" t="s">
        <v>537</v>
      </c>
      <c r="G8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07" s="77">
        <v>127</v>
      </c>
      <c r="J807" s="52">
        <v>2.9444400000000002</v>
      </c>
      <c r="K807" s="53">
        <f>Tabla3[[#This Row],[PRECIOS]]-Tabla3[[#This Row],[PRECIOS]]*10%</f>
        <v>2.6499960000000002</v>
      </c>
      <c r="L807" s="101"/>
      <c r="M807" s="54"/>
      <c r="N807" s="55">
        <f>IFERROR(Tabla3[[#This Row],[PRECIOS]]-Tabla3[[#This Row],[PRECIOS]]*Tabla3[[#This Row],[% PRODUCTO]]," ")</f>
        <v>2.9444400000000002</v>
      </c>
      <c r="O807" s="54"/>
      <c r="P807" s="55">
        <f>IFERROR(Tabla3[[#This Row],[OCULTAR2]]-Tabla3[[#This Row],[OCULTAR2]]*Tabla3[[#This Row],[% LÍNEA]]," ")</f>
        <v>2.9444400000000002</v>
      </c>
      <c r="Q807" s="56">
        <f>IFERROR(Tabla3[[#This Row],[% PRODUCTO]]+Tabla3[[#This Row],[% LÍNEA]]," ")</f>
        <v>0</v>
      </c>
      <c r="R807" s="53">
        <f>Tabla3[[#This Row],[OCULTAR3]]</f>
        <v>2.9444400000000002</v>
      </c>
      <c r="S807" s="53">
        <f>Tabla3[[#This Row],[PRECIO SIN %]]-Tabla3[[#This Row],[PRECIO SIN %]]*10%</f>
        <v>2.6499960000000002</v>
      </c>
      <c r="T807" s="80">
        <f>(Tabla3[[#This Row],[PRECIO CON DESCT.]]-(Tabla3[[#This Row],[PRECIO CON DESCT.]]*$T$6))</f>
        <v>1.6694974800000002</v>
      </c>
      <c r="U807" s="96"/>
      <c r="V807" s="94">
        <f>Tabla3[[#This Row],[PRECIO %      en $]]*Tabla3[[#This Row],[PEDIDO ]]</f>
        <v>0</v>
      </c>
      <c r="W807" s="57">
        <f>Tabla3[[#This Row],[PRECIO CON DESCT.]]*Tabla3[[#This Row],[PEDIDO ]]</f>
        <v>0</v>
      </c>
      <c r="X807" s="58">
        <f>Tabla3[[#This Row],[PRECIO SIN %]]*Tabla3[[#This Row],[PEDIDO ]]</f>
        <v>0</v>
      </c>
      <c r="Y807" s="28"/>
      <c r="Z807" s="28"/>
      <c r="AA807" s="28"/>
      <c r="AB807" s="28"/>
      <c r="AC807" s="28"/>
      <c r="AD807" s="28"/>
      <c r="AE807" s="28"/>
      <c r="AF807" s="28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  <c r="CJ807" s="13"/>
      <c r="CK807" s="13"/>
      <c r="CL807" s="13"/>
      <c r="CM807" s="13"/>
      <c r="CN807" s="13"/>
      <c r="CO807" s="13"/>
      <c r="CP807" s="13"/>
      <c r="CQ807" s="13"/>
      <c r="CR807" s="13"/>
      <c r="CS807" s="13"/>
      <c r="CT807" s="13"/>
      <c r="CU807" s="13"/>
      <c r="CV807" s="13"/>
      <c r="CW807" s="13"/>
      <c r="CX807" s="13"/>
      <c r="CY807" s="13"/>
      <c r="CZ807" s="13"/>
      <c r="DA807" s="13"/>
      <c r="DB807" s="13"/>
      <c r="DC807" s="13"/>
      <c r="DD807" s="13"/>
      <c r="DE807" s="13"/>
      <c r="DF807" s="13"/>
      <c r="DG807" s="13"/>
      <c r="DH807" s="13"/>
      <c r="DI807" s="13"/>
      <c r="DJ807" s="13"/>
      <c r="DK807" s="13"/>
      <c r="DL807" s="13"/>
      <c r="DM807" s="13"/>
      <c r="DN807" s="13"/>
      <c r="DO807" s="13"/>
      <c r="DP807" s="13"/>
      <c r="DQ807" s="13"/>
      <c r="DR807" s="13"/>
      <c r="DS807" s="13"/>
      <c r="DT807" s="13"/>
      <c r="DU807" s="13"/>
      <c r="DV807" s="13"/>
      <c r="DW807" s="13"/>
      <c r="DX807" s="13"/>
      <c r="DY807" s="13"/>
      <c r="DZ807" s="13"/>
      <c r="EA807" s="13"/>
      <c r="EB807" s="13"/>
      <c r="EC807" s="13"/>
      <c r="ED807" s="13"/>
      <c r="EE807" s="13"/>
      <c r="EF807" s="13"/>
      <c r="EG807" s="13"/>
      <c r="EH807" s="13"/>
      <c r="EI807" s="13"/>
      <c r="EJ807" s="13"/>
      <c r="EK807" s="13"/>
      <c r="EL807" s="13"/>
      <c r="EM807" s="13"/>
      <c r="EN807" s="13"/>
      <c r="EO807" s="13"/>
      <c r="EP807" s="13"/>
      <c r="EQ807" s="13"/>
      <c r="ER807" s="13"/>
      <c r="ES807" s="13"/>
      <c r="ET807" s="13"/>
      <c r="EU807" s="13"/>
      <c r="EV807" s="13"/>
      <c r="EW807" s="20"/>
    </row>
    <row r="808" spans="1:153" s="3" customFormat="1" ht="33" customHeight="1" x14ac:dyDescent="0.4">
      <c r="A808" s="125">
        <v>7591020000758</v>
      </c>
      <c r="B808" s="59" t="s">
        <v>202</v>
      </c>
      <c r="C808" s="59" t="s">
        <v>196</v>
      </c>
      <c r="D8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08" s="119" t="s">
        <v>1316</v>
      </c>
      <c r="F808" s="76" t="s">
        <v>537</v>
      </c>
      <c r="G8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08" s="78">
        <v>24</v>
      </c>
      <c r="J808" s="52">
        <v>8.0666700000000002</v>
      </c>
      <c r="K808" s="60">
        <f>Tabla3[[#This Row],[PRECIOS]]-Tabla3[[#This Row],[PRECIOS]]*10%</f>
        <v>7.2600030000000002</v>
      </c>
      <c r="L808" s="101"/>
      <c r="M808" s="61"/>
      <c r="N808" s="55">
        <f>IFERROR(Tabla3[[#This Row],[PRECIOS]]-Tabla3[[#This Row],[PRECIOS]]*Tabla3[[#This Row],[% PRODUCTO]]," ")</f>
        <v>8.0666700000000002</v>
      </c>
      <c r="O808" s="61"/>
      <c r="P808" s="55">
        <f>IFERROR(Tabla3[[#This Row],[OCULTAR2]]-Tabla3[[#This Row],[OCULTAR2]]*Tabla3[[#This Row],[% LÍNEA]]," ")</f>
        <v>8.0666700000000002</v>
      </c>
      <c r="Q808" s="56">
        <f>IFERROR(Tabla3[[#This Row],[% PRODUCTO]]+Tabla3[[#This Row],[% LÍNEA]]," ")</f>
        <v>0</v>
      </c>
      <c r="R808" s="60">
        <f>Tabla3[[#This Row],[OCULTAR3]]</f>
        <v>8.0666700000000002</v>
      </c>
      <c r="S808" s="60">
        <f>Tabla3[[#This Row],[PRECIO SIN %]]-Tabla3[[#This Row],[PRECIO SIN %]]*10%</f>
        <v>7.2600030000000002</v>
      </c>
      <c r="T808" s="80">
        <f>(Tabla3[[#This Row],[PRECIO CON DESCT.]]-(Tabla3[[#This Row],[PRECIO CON DESCT.]]*$T$6))</f>
        <v>4.5738018900000004</v>
      </c>
      <c r="U808" s="96"/>
      <c r="V808" s="94">
        <f>Tabla3[[#This Row],[PRECIO %      en $]]*Tabla3[[#This Row],[PEDIDO ]]</f>
        <v>0</v>
      </c>
      <c r="W808" s="57">
        <f>Tabla3[[#This Row],[PRECIO CON DESCT.]]*Tabla3[[#This Row],[PEDIDO ]]</f>
        <v>0</v>
      </c>
      <c r="X808" s="58">
        <f>Tabla3[[#This Row],[PRECIO SIN %]]*Tabla3[[#This Row],[PEDIDO ]]</f>
        <v>0</v>
      </c>
      <c r="Y808" s="28"/>
      <c r="Z808" s="28"/>
      <c r="AA808" s="28"/>
      <c r="AB808" s="28"/>
      <c r="AC808" s="28"/>
      <c r="AD808" s="28"/>
      <c r="AE808" s="28"/>
      <c r="AF808" s="28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  <c r="CT808" s="13"/>
      <c r="CU808" s="13"/>
      <c r="CV808" s="13"/>
      <c r="CW808" s="13"/>
      <c r="CX808" s="13"/>
      <c r="CY808" s="13"/>
      <c r="CZ808" s="13"/>
      <c r="DA808" s="13"/>
      <c r="DB808" s="13"/>
      <c r="DC808" s="13"/>
      <c r="DD808" s="13"/>
      <c r="DE808" s="13"/>
      <c r="DF808" s="13"/>
      <c r="DG808" s="13"/>
      <c r="DH808" s="13"/>
      <c r="DI808" s="13"/>
      <c r="DJ808" s="13"/>
      <c r="DK808" s="13"/>
      <c r="DL808" s="13"/>
      <c r="DM808" s="13"/>
      <c r="DN808" s="13"/>
      <c r="DO808" s="13"/>
      <c r="DP808" s="13"/>
      <c r="DQ808" s="13"/>
      <c r="DR808" s="13"/>
      <c r="DS808" s="13"/>
      <c r="DT808" s="13"/>
      <c r="DU808" s="13"/>
      <c r="DV808" s="13"/>
      <c r="DW808" s="13"/>
      <c r="DX808" s="13"/>
      <c r="DY808" s="13"/>
      <c r="DZ808" s="13"/>
      <c r="EA808" s="13"/>
      <c r="EB808" s="13"/>
      <c r="EC808" s="13"/>
      <c r="ED808" s="13"/>
      <c r="EE808" s="13"/>
      <c r="EF808" s="13"/>
      <c r="EG808" s="13"/>
      <c r="EH808" s="13"/>
      <c r="EI808" s="13"/>
      <c r="EJ808" s="13"/>
      <c r="EK808" s="13"/>
      <c r="EL808" s="13"/>
      <c r="EM808" s="13"/>
      <c r="EN808" s="13"/>
      <c r="EO808" s="13"/>
      <c r="EP808" s="13"/>
      <c r="EQ808" s="13"/>
      <c r="ER808" s="13"/>
      <c r="ES808" s="13"/>
      <c r="ET808" s="13"/>
      <c r="EU808" s="13"/>
      <c r="EV808" s="13"/>
      <c r="EW808" s="20"/>
    </row>
    <row r="809" spans="1:153" s="3" customFormat="1" ht="33" customHeight="1" x14ac:dyDescent="0.4">
      <c r="A809" s="124">
        <v>6977234270766</v>
      </c>
      <c r="B809" s="51" t="s">
        <v>202</v>
      </c>
      <c r="C809" s="51" t="s">
        <v>120</v>
      </c>
      <c r="D8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09" s="118" t="s">
        <v>1317</v>
      </c>
      <c r="F809" s="75" t="s">
        <v>537</v>
      </c>
      <c r="G8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09" s="77">
        <v>310</v>
      </c>
      <c r="J809" s="52">
        <v>3.1</v>
      </c>
      <c r="K809" s="53">
        <f>Tabla3[[#This Row],[PRECIOS]]-Tabla3[[#This Row],[PRECIOS]]*10%</f>
        <v>2.79</v>
      </c>
      <c r="L809" s="101"/>
      <c r="M809" s="54"/>
      <c r="N809" s="55">
        <f>IFERROR(Tabla3[[#This Row],[PRECIOS]]-Tabla3[[#This Row],[PRECIOS]]*Tabla3[[#This Row],[% PRODUCTO]]," ")</f>
        <v>3.1</v>
      </c>
      <c r="O809" s="54"/>
      <c r="P809" s="55">
        <f>IFERROR(Tabla3[[#This Row],[OCULTAR2]]-Tabla3[[#This Row],[OCULTAR2]]*Tabla3[[#This Row],[% LÍNEA]]," ")</f>
        <v>3.1</v>
      </c>
      <c r="Q809" s="56">
        <f>IFERROR(Tabla3[[#This Row],[% PRODUCTO]]+Tabla3[[#This Row],[% LÍNEA]]," ")</f>
        <v>0</v>
      </c>
      <c r="R809" s="53">
        <f>Tabla3[[#This Row],[OCULTAR3]]</f>
        <v>3.1</v>
      </c>
      <c r="S809" s="53">
        <f>Tabla3[[#This Row],[PRECIO SIN %]]-Tabla3[[#This Row],[PRECIO SIN %]]*10%</f>
        <v>2.79</v>
      </c>
      <c r="T809" s="80">
        <f>(Tabla3[[#This Row],[PRECIO CON DESCT.]]-(Tabla3[[#This Row],[PRECIO CON DESCT.]]*$T$6))</f>
        <v>1.7577</v>
      </c>
      <c r="U809" s="96"/>
      <c r="V809" s="94">
        <f>Tabla3[[#This Row],[PRECIO %      en $]]*Tabla3[[#This Row],[PEDIDO ]]</f>
        <v>0</v>
      </c>
      <c r="W809" s="57">
        <f>Tabla3[[#This Row],[PRECIO CON DESCT.]]*Tabla3[[#This Row],[PEDIDO ]]</f>
        <v>0</v>
      </c>
      <c r="X809" s="58">
        <f>Tabla3[[#This Row],[PRECIO SIN %]]*Tabla3[[#This Row],[PEDIDO ]]</f>
        <v>0</v>
      </c>
      <c r="Y809" s="28"/>
      <c r="Z809" s="28"/>
      <c r="AA809" s="28"/>
      <c r="AB809" s="28"/>
      <c r="AC809" s="28"/>
      <c r="AD809" s="28"/>
      <c r="AE809" s="28"/>
      <c r="AF809" s="28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  <c r="CJ809" s="13"/>
      <c r="CK809" s="13"/>
      <c r="CL809" s="13"/>
      <c r="CM809" s="13"/>
      <c r="CN809" s="13"/>
      <c r="CO809" s="13"/>
      <c r="CP809" s="13"/>
      <c r="CQ809" s="13"/>
      <c r="CR809" s="13"/>
      <c r="CS809" s="13"/>
      <c r="CT809" s="13"/>
      <c r="CU809" s="13"/>
      <c r="CV809" s="13"/>
      <c r="CW809" s="13"/>
      <c r="CX809" s="13"/>
      <c r="CY809" s="13"/>
      <c r="CZ809" s="13"/>
      <c r="DA809" s="13"/>
      <c r="DB809" s="13"/>
      <c r="DC809" s="13"/>
      <c r="DD809" s="13"/>
      <c r="DE809" s="13"/>
      <c r="DF809" s="13"/>
      <c r="DG809" s="13"/>
      <c r="DH809" s="13"/>
      <c r="DI809" s="13"/>
      <c r="DJ809" s="13"/>
      <c r="DK809" s="13"/>
      <c r="DL809" s="13"/>
      <c r="DM809" s="13"/>
      <c r="DN809" s="13"/>
      <c r="DO809" s="13"/>
      <c r="DP809" s="13"/>
      <c r="DQ809" s="13"/>
      <c r="DR809" s="13"/>
      <c r="DS809" s="13"/>
      <c r="DT809" s="13"/>
      <c r="DU809" s="13"/>
      <c r="DV809" s="13"/>
      <c r="DW809" s="13"/>
      <c r="DX809" s="13"/>
      <c r="DY809" s="13"/>
      <c r="DZ809" s="13"/>
      <c r="EA809" s="13"/>
      <c r="EB809" s="13"/>
      <c r="EC809" s="13"/>
      <c r="ED809" s="13"/>
      <c r="EE809" s="13"/>
      <c r="EF809" s="13"/>
      <c r="EG809" s="13"/>
      <c r="EH809" s="13"/>
      <c r="EI809" s="13"/>
      <c r="EJ809" s="13"/>
      <c r="EK809" s="13"/>
      <c r="EL809" s="13"/>
      <c r="EM809" s="13"/>
      <c r="EN809" s="13"/>
      <c r="EO809" s="13"/>
      <c r="EP809" s="13"/>
      <c r="EQ809" s="13"/>
      <c r="ER809" s="13"/>
      <c r="ES809" s="13"/>
      <c r="ET809" s="13"/>
      <c r="EU809" s="13"/>
      <c r="EV809" s="13"/>
      <c r="EW809" s="20"/>
    </row>
    <row r="810" spans="1:153" s="3" customFormat="1" ht="33" customHeight="1" x14ac:dyDescent="0.4">
      <c r="A810" s="125">
        <v>7597285000694</v>
      </c>
      <c r="B810" s="59" t="s">
        <v>202</v>
      </c>
      <c r="C810" s="59" t="s">
        <v>85</v>
      </c>
      <c r="D8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10" s="119" t="s">
        <v>1318</v>
      </c>
      <c r="F810" s="76" t="s">
        <v>537</v>
      </c>
      <c r="G8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10" s="78">
        <v>49</v>
      </c>
      <c r="J810" s="52">
        <v>5.11111</v>
      </c>
      <c r="K810" s="60">
        <f>Tabla3[[#This Row],[PRECIOS]]-Tabla3[[#This Row],[PRECIOS]]*10%</f>
        <v>4.5999990000000004</v>
      </c>
      <c r="L810" s="101"/>
      <c r="M810" s="61"/>
      <c r="N810" s="55">
        <f>IFERROR(Tabla3[[#This Row],[PRECIOS]]-Tabla3[[#This Row],[PRECIOS]]*Tabla3[[#This Row],[% PRODUCTO]]," ")</f>
        <v>5.11111</v>
      </c>
      <c r="O810" s="61"/>
      <c r="P810" s="55">
        <f>IFERROR(Tabla3[[#This Row],[OCULTAR2]]-Tabla3[[#This Row],[OCULTAR2]]*Tabla3[[#This Row],[% LÍNEA]]," ")</f>
        <v>5.11111</v>
      </c>
      <c r="Q810" s="56">
        <f>IFERROR(Tabla3[[#This Row],[% PRODUCTO]]+Tabla3[[#This Row],[% LÍNEA]]," ")</f>
        <v>0</v>
      </c>
      <c r="R810" s="60">
        <f>Tabla3[[#This Row],[OCULTAR3]]</f>
        <v>5.11111</v>
      </c>
      <c r="S810" s="60">
        <f>Tabla3[[#This Row],[PRECIO SIN %]]-Tabla3[[#This Row],[PRECIO SIN %]]*10%</f>
        <v>4.5999990000000004</v>
      </c>
      <c r="T810" s="80">
        <f>(Tabla3[[#This Row],[PRECIO CON DESCT.]]-(Tabla3[[#This Row],[PRECIO CON DESCT.]]*$T$6))</f>
        <v>2.89799937</v>
      </c>
      <c r="U810" s="96"/>
      <c r="V810" s="94">
        <f>Tabla3[[#This Row],[PRECIO %      en $]]*Tabla3[[#This Row],[PEDIDO ]]</f>
        <v>0</v>
      </c>
      <c r="W810" s="57">
        <f>Tabla3[[#This Row],[PRECIO CON DESCT.]]*Tabla3[[#This Row],[PEDIDO ]]</f>
        <v>0</v>
      </c>
      <c r="X810" s="58">
        <f>Tabla3[[#This Row],[PRECIO SIN %]]*Tabla3[[#This Row],[PEDIDO ]]</f>
        <v>0</v>
      </c>
      <c r="Y810" s="28"/>
      <c r="Z810" s="28"/>
      <c r="AA810" s="28"/>
      <c r="AB810" s="28"/>
      <c r="AC810" s="28"/>
      <c r="AD810" s="28"/>
      <c r="AE810" s="28"/>
      <c r="AF810" s="28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  <c r="CJ810" s="13"/>
      <c r="CK810" s="13"/>
      <c r="CL810" s="13"/>
      <c r="CM810" s="13"/>
      <c r="CN810" s="13"/>
      <c r="CO810" s="13"/>
      <c r="CP810" s="13"/>
      <c r="CQ810" s="13"/>
      <c r="CR810" s="13"/>
      <c r="CS810" s="13"/>
      <c r="CT810" s="13"/>
      <c r="CU810" s="13"/>
      <c r="CV810" s="13"/>
      <c r="CW810" s="13"/>
      <c r="CX810" s="13"/>
      <c r="CY810" s="13"/>
      <c r="CZ810" s="13"/>
      <c r="DA810" s="13"/>
      <c r="DB810" s="13"/>
      <c r="DC810" s="13"/>
      <c r="DD810" s="13"/>
      <c r="DE810" s="13"/>
      <c r="DF810" s="13"/>
      <c r="DG810" s="13"/>
      <c r="DH810" s="13"/>
      <c r="DI810" s="13"/>
      <c r="DJ810" s="13"/>
      <c r="DK810" s="13"/>
      <c r="DL810" s="13"/>
      <c r="DM810" s="13"/>
      <c r="DN810" s="13"/>
      <c r="DO810" s="13"/>
      <c r="DP810" s="13"/>
      <c r="DQ810" s="13"/>
      <c r="DR810" s="13"/>
      <c r="DS810" s="13"/>
      <c r="DT810" s="13"/>
      <c r="DU810" s="13"/>
      <c r="DV810" s="13"/>
      <c r="DW810" s="13"/>
      <c r="DX810" s="13"/>
      <c r="DY810" s="13"/>
      <c r="DZ810" s="13"/>
      <c r="EA810" s="13"/>
      <c r="EB810" s="13"/>
      <c r="EC810" s="13"/>
      <c r="ED810" s="13"/>
      <c r="EE810" s="13"/>
      <c r="EF810" s="13"/>
      <c r="EG810" s="13"/>
      <c r="EH810" s="13"/>
      <c r="EI810" s="13"/>
      <c r="EJ810" s="13"/>
      <c r="EK810" s="13"/>
      <c r="EL810" s="13"/>
      <c r="EM810" s="13"/>
      <c r="EN810" s="13"/>
      <c r="EO810" s="13"/>
      <c r="EP810" s="13"/>
      <c r="EQ810" s="13"/>
      <c r="ER810" s="13"/>
      <c r="ES810" s="13"/>
      <c r="ET810" s="13"/>
      <c r="EU810" s="13"/>
      <c r="EV810" s="13"/>
      <c r="EW810" s="20"/>
    </row>
    <row r="811" spans="1:153" s="3" customFormat="1" ht="33" customHeight="1" x14ac:dyDescent="0.4">
      <c r="A811" s="124">
        <v>8906130230619</v>
      </c>
      <c r="B811" s="51" t="s">
        <v>202</v>
      </c>
      <c r="C811" s="51" t="s">
        <v>106</v>
      </c>
      <c r="D8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11" s="118" t="s">
        <v>1319</v>
      </c>
      <c r="F811" s="75" t="s">
        <v>537</v>
      </c>
      <c r="G8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11" s="77">
        <v>115</v>
      </c>
      <c r="J811" s="52">
        <v>2.8333300000000001</v>
      </c>
      <c r="K811" s="53">
        <f>Tabla3[[#This Row],[PRECIOS]]-Tabla3[[#This Row],[PRECIOS]]*10%</f>
        <v>2.5499970000000003</v>
      </c>
      <c r="L811" s="101"/>
      <c r="M811" s="54"/>
      <c r="N811" s="55">
        <f>IFERROR(Tabla3[[#This Row],[PRECIOS]]-Tabla3[[#This Row],[PRECIOS]]*Tabla3[[#This Row],[% PRODUCTO]]," ")</f>
        <v>2.8333300000000001</v>
      </c>
      <c r="O811" s="54"/>
      <c r="P811" s="55">
        <f>IFERROR(Tabla3[[#This Row],[OCULTAR2]]-Tabla3[[#This Row],[OCULTAR2]]*Tabla3[[#This Row],[% LÍNEA]]," ")</f>
        <v>2.8333300000000001</v>
      </c>
      <c r="Q811" s="56">
        <f>IFERROR(Tabla3[[#This Row],[% PRODUCTO]]+Tabla3[[#This Row],[% LÍNEA]]," ")</f>
        <v>0</v>
      </c>
      <c r="R811" s="53">
        <f>Tabla3[[#This Row],[OCULTAR3]]</f>
        <v>2.8333300000000001</v>
      </c>
      <c r="S811" s="53">
        <f>Tabla3[[#This Row],[PRECIO SIN %]]-Tabla3[[#This Row],[PRECIO SIN %]]*10%</f>
        <v>2.5499970000000003</v>
      </c>
      <c r="T811" s="80">
        <f>(Tabla3[[#This Row],[PRECIO CON DESCT.]]-(Tabla3[[#This Row],[PRECIO CON DESCT.]]*$T$6))</f>
        <v>1.6064981100000002</v>
      </c>
      <c r="U811" s="96"/>
      <c r="V811" s="94">
        <f>Tabla3[[#This Row],[PRECIO %      en $]]*Tabla3[[#This Row],[PEDIDO ]]</f>
        <v>0</v>
      </c>
      <c r="W811" s="57">
        <f>Tabla3[[#This Row],[PRECIO CON DESCT.]]*Tabla3[[#This Row],[PEDIDO ]]</f>
        <v>0</v>
      </c>
      <c r="X811" s="58">
        <f>Tabla3[[#This Row],[PRECIO SIN %]]*Tabla3[[#This Row],[PEDIDO ]]</f>
        <v>0</v>
      </c>
      <c r="Y811" s="28"/>
      <c r="Z811" s="28"/>
      <c r="AA811" s="28"/>
      <c r="AB811" s="28"/>
      <c r="AC811" s="28"/>
      <c r="AD811" s="28"/>
      <c r="AE811" s="28"/>
      <c r="AF811" s="28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  <c r="CJ811" s="13"/>
      <c r="CK811" s="13"/>
      <c r="CL811" s="13"/>
      <c r="CM811" s="13"/>
      <c r="CN811" s="13"/>
      <c r="CO811" s="13"/>
      <c r="CP811" s="13"/>
      <c r="CQ811" s="13"/>
      <c r="CR811" s="13"/>
      <c r="CS811" s="13"/>
      <c r="CT811" s="13"/>
      <c r="CU811" s="13"/>
      <c r="CV811" s="13"/>
      <c r="CW811" s="13"/>
      <c r="CX811" s="13"/>
      <c r="CY811" s="13"/>
      <c r="CZ811" s="13"/>
      <c r="DA811" s="13"/>
      <c r="DB811" s="13"/>
      <c r="DC811" s="13"/>
      <c r="DD811" s="13"/>
      <c r="DE811" s="13"/>
      <c r="DF811" s="13"/>
      <c r="DG811" s="13"/>
      <c r="DH811" s="13"/>
      <c r="DI811" s="13"/>
      <c r="DJ811" s="13"/>
      <c r="DK811" s="13"/>
      <c r="DL811" s="13"/>
      <c r="DM811" s="13"/>
      <c r="DN811" s="13"/>
      <c r="DO811" s="13"/>
      <c r="DP811" s="13"/>
      <c r="DQ811" s="13"/>
      <c r="DR811" s="13"/>
      <c r="DS811" s="13"/>
      <c r="DT811" s="13"/>
      <c r="DU811" s="13"/>
      <c r="DV811" s="13"/>
      <c r="DW811" s="13"/>
      <c r="DX811" s="13"/>
      <c r="DY811" s="13"/>
      <c r="DZ811" s="13"/>
      <c r="EA811" s="13"/>
      <c r="EB811" s="13"/>
      <c r="EC811" s="13"/>
      <c r="ED811" s="13"/>
      <c r="EE811" s="13"/>
      <c r="EF811" s="13"/>
      <c r="EG811" s="13"/>
      <c r="EH811" s="13"/>
      <c r="EI811" s="13"/>
      <c r="EJ811" s="13"/>
      <c r="EK811" s="13"/>
      <c r="EL811" s="13"/>
      <c r="EM811" s="13"/>
      <c r="EN811" s="13"/>
      <c r="EO811" s="13"/>
      <c r="EP811" s="13"/>
      <c r="EQ811" s="13"/>
      <c r="ER811" s="13"/>
      <c r="ES811" s="13"/>
      <c r="ET811" s="13"/>
      <c r="EU811" s="13"/>
      <c r="EV811" s="13"/>
      <c r="EW811" s="20"/>
    </row>
    <row r="812" spans="1:153" s="3" customFormat="1" ht="33" customHeight="1" x14ac:dyDescent="0.4">
      <c r="A812" s="125">
        <v>7703712033344</v>
      </c>
      <c r="B812" s="59" t="s">
        <v>202</v>
      </c>
      <c r="C812" s="59" t="s">
        <v>152</v>
      </c>
      <c r="D8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12" s="119" t="s">
        <v>1320</v>
      </c>
      <c r="F812" s="76" t="s">
        <v>537</v>
      </c>
      <c r="G8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12" s="78">
        <v>28</v>
      </c>
      <c r="J812" s="52">
        <v>5.6666699999999999</v>
      </c>
      <c r="K812" s="60">
        <f>Tabla3[[#This Row],[PRECIOS]]-Tabla3[[#This Row],[PRECIOS]]*10%</f>
        <v>5.1000030000000001</v>
      </c>
      <c r="L812" s="101"/>
      <c r="M812" s="61"/>
      <c r="N812" s="55">
        <f>IFERROR(Tabla3[[#This Row],[PRECIOS]]-Tabla3[[#This Row],[PRECIOS]]*Tabla3[[#This Row],[% PRODUCTO]]," ")</f>
        <v>5.6666699999999999</v>
      </c>
      <c r="O812" s="61"/>
      <c r="P812" s="55">
        <f>IFERROR(Tabla3[[#This Row],[OCULTAR2]]-Tabla3[[#This Row],[OCULTAR2]]*Tabla3[[#This Row],[% LÍNEA]]," ")</f>
        <v>5.6666699999999999</v>
      </c>
      <c r="Q812" s="56">
        <f>IFERROR(Tabla3[[#This Row],[% PRODUCTO]]+Tabla3[[#This Row],[% LÍNEA]]," ")</f>
        <v>0</v>
      </c>
      <c r="R812" s="60">
        <f>Tabla3[[#This Row],[OCULTAR3]]</f>
        <v>5.6666699999999999</v>
      </c>
      <c r="S812" s="60">
        <f>Tabla3[[#This Row],[PRECIO SIN %]]-Tabla3[[#This Row],[PRECIO SIN %]]*10%</f>
        <v>5.1000030000000001</v>
      </c>
      <c r="T812" s="80">
        <f>(Tabla3[[#This Row],[PRECIO CON DESCT.]]-(Tabla3[[#This Row],[PRECIO CON DESCT.]]*$T$6))</f>
        <v>3.2130018900000001</v>
      </c>
      <c r="U812" s="96"/>
      <c r="V812" s="94">
        <f>Tabla3[[#This Row],[PRECIO %      en $]]*Tabla3[[#This Row],[PEDIDO ]]</f>
        <v>0</v>
      </c>
      <c r="W812" s="57">
        <f>Tabla3[[#This Row],[PRECIO CON DESCT.]]*Tabla3[[#This Row],[PEDIDO ]]</f>
        <v>0</v>
      </c>
      <c r="X812" s="58">
        <f>Tabla3[[#This Row],[PRECIO SIN %]]*Tabla3[[#This Row],[PEDIDO ]]</f>
        <v>0</v>
      </c>
      <c r="Y812" s="28"/>
      <c r="Z812" s="28"/>
      <c r="AA812" s="28"/>
      <c r="AB812" s="28"/>
      <c r="AC812" s="28"/>
      <c r="AD812" s="28"/>
      <c r="AE812" s="28"/>
      <c r="AF812" s="28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  <c r="CJ812" s="13"/>
      <c r="CK812" s="13"/>
      <c r="CL812" s="13"/>
      <c r="CM812" s="13"/>
      <c r="CN812" s="13"/>
      <c r="CO812" s="13"/>
      <c r="CP812" s="13"/>
      <c r="CQ812" s="13"/>
      <c r="CR812" s="13"/>
      <c r="CS812" s="13"/>
      <c r="CT812" s="13"/>
      <c r="CU812" s="13"/>
      <c r="CV812" s="13"/>
      <c r="CW812" s="13"/>
      <c r="CX812" s="13"/>
      <c r="CY812" s="13"/>
      <c r="CZ812" s="13"/>
      <c r="DA812" s="13"/>
      <c r="DB812" s="13"/>
      <c r="DC812" s="13"/>
      <c r="DD812" s="13"/>
      <c r="DE812" s="13"/>
      <c r="DF812" s="13"/>
      <c r="DG812" s="13"/>
      <c r="DH812" s="13"/>
      <c r="DI812" s="13"/>
      <c r="DJ812" s="13"/>
      <c r="DK812" s="13"/>
      <c r="DL812" s="13"/>
      <c r="DM812" s="13"/>
      <c r="DN812" s="13"/>
      <c r="DO812" s="13"/>
      <c r="DP812" s="13"/>
      <c r="DQ812" s="13"/>
      <c r="DR812" s="13"/>
      <c r="DS812" s="13"/>
      <c r="DT812" s="13"/>
      <c r="DU812" s="13"/>
      <c r="DV812" s="13"/>
      <c r="DW812" s="13"/>
      <c r="DX812" s="13"/>
      <c r="DY812" s="13"/>
      <c r="DZ812" s="13"/>
      <c r="EA812" s="13"/>
      <c r="EB812" s="13"/>
      <c r="EC812" s="13"/>
      <c r="ED812" s="13"/>
      <c r="EE812" s="13"/>
      <c r="EF812" s="13"/>
      <c r="EG812" s="13"/>
      <c r="EH812" s="13"/>
      <c r="EI812" s="13"/>
      <c r="EJ812" s="13"/>
      <c r="EK812" s="13"/>
      <c r="EL812" s="13"/>
      <c r="EM812" s="13"/>
      <c r="EN812" s="13"/>
      <c r="EO812" s="13"/>
      <c r="EP812" s="13"/>
      <c r="EQ812" s="13"/>
      <c r="ER812" s="13"/>
      <c r="ES812" s="13"/>
      <c r="ET812" s="13"/>
      <c r="EU812" s="13"/>
      <c r="EV812" s="13"/>
      <c r="EW812" s="20"/>
    </row>
    <row r="813" spans="1:153" s="3" customFormat="1" ht="33" customHeight="1" x14ac:dyDescent="0.4">
      <c r="A813" s="124">
        <v>736372692092</v>
      </c>
      <c r="B813" s="51" t="s">
        <v>202</v>
      </c>
      <c r="C813" s="51" t="s">
        <v>150</v>
      </c>
      <c r="D8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13" s="118" t="s">
        <v>1321</v>
      </c>
      <c r="F813" s="75" t="s">
        <v>537</v>
      </c>
      <c r="G8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8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813" s="77">
        <v>350</v>
      </c>
      <c r="J813" s="52">
        <v>3.1777799999999998</v>
      </c>
      <c r="K813" s="53">
        <f>Tabla3[[#This Row],[PRECIOS]]-Tabla3[[#This Row],[PRECIOS]]*10%</f>
        <v>2.8600019999999997</v>
      </c>
      <c r="L813" s="101"/>
      <c r="M813" s="54"/>
      <c r="N813" s="55">
        <f>IFERROR(Tabla3[[#This Row],[PRECIOS]]-Tabla3[[#This Row],[PRECIOS]]*Tabla3[[#This Row],[% PRODUCTO]]," ")</f>
        <v>3.1777799999999998</v>
      </c>
      <c r="O813" s="54">
        <v>0.05</v>
      </c>
      <c r="P813" s="55">
        <f>IFERROR(Tabla3[[#This Row],[OCULTAR2]]-Tabla3[[#This Row],[OCULTAR2]]*Tabla3[[#This Row],[% LÍNEA]]," ")</f>
        <v>3.018891</v>
      </c>
      <c r="Q813" s="56">
        <f>IFERROR(Tabla3[[#This Row],[% PRODUCTO]]+Tabla3[[#This Row],[% LÍNEA]]," ")</f>
        <v>0.05</v>
      </c>
      <c r="R813" s="53">
        <f>Tabla3[[#This Row],[OCULTAR3]]</f>
        <v>3.018891</v>
      </c>
      <c r="S813" s="53">
        <f>Tabla3[[#This Row],[PRECIO SIN %]]-Tabla3[[#This Row],[PRECIO SIN %]]*10%</f>
        <v>2.7170019000000001</v>
      </c>
      <c r="T813" s="80">
        <f>(Tabla3[[#This Row],[PRECIO CON DESCT.]]-(Tabla3[[#This Row],[PRECIO CON DESCT.]]*$T$6))</f>
        <v>1.7117111970000001</v>
      </c>
      <c r="U813" s="96"/>
      <c r="V813" s="94">
        <f>Tabla3[[#This Row],[PRECIO %      en $]]*Tabla3[[#This Row],[PEDIDO ]]</f>
        <v>0</v>
      </c>
      <c r="W813" s="57">
        <f>Tabla3[[#This Row],[PRECIO CON DESCT.]]*Tabla3[[#This Row],[PEDIDO ]]</f>
        <v>0</v>
      </c>
      <c r="X813" s="58">
        <f>Tabla3[[#This Row],[PRECIO SIN %]]*Tabla3[[#This Row],[PEDIDO ]]</f>
        <v>0</v>
      </c>
      <c r="Y813" s="28"/>
      <c r="Z813" s="28"/>
      <c r="AA813" s="28"/>
      <c r="AB813" s="28"/>
      <c r="AC813" s="28"/>
      <c r="AD813" s="28"/>
      <c r="AE813" s="28"/>
      <c r="AF813" s="28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13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13"/>
      <c r="DL813" s="13"/>
      <c r="DM813" s="13"/>
      <c r="DN813" s="13"/>
      <c r="DO813" s="13"/>
      <c r="DP813" s="13"/>
      <c r="DQ813" s="13"/>
      <c r="DR813" s="13"/>
      <c r="DS813" s="13"/>
      <c r="DT813" s="13"/>
      <c r="DU813" s="13"/>
      <c r="DV813" s="13"/>
      <c r="DW813" s="13"/>
      <c r="DX813" s="13"/>
      <c r="DY813" s="13"/>
      <c r="DZ813" s="13"/>
      <c r="EA813" s="13"/>
      <c r="EB813" s="13"/>
      <c r="EC813" s="13"/>
      <c r="ED813" s="13"/>
      <c r="EE813" s="13"/>
      <c r="EF813" s="13"/>
      <c r="EG813" s="13"/>
      <c r="EH813" s="13"/>
      <c r="EI813" s="13"/>
      <c r="EJ813" s="13"/>
      <c r="EK813" s="13"/>
      <c r="EL813" s="13"/>
      <c r="EM813" s="13"/>
      <c r="EN813" s="13"/>
      <c r="EO813" s="13"/>
      <c r="EP813" s="13"/>
      <c r="EQ813" s="13"/>
      <c r="ER813" s="13"/>
      <c r="ES813" s="13"/>
      <c r="ET813" s="13"/>
      <c r="EU813" s="13"/>
      <c r="EV813" s="13"/>
      <c r="EW813" s="20"/>
    </row>
    <row r="814" spans="1:153" s="3" customFormat="1" ht="33" customHeight="1" x14ac:dyDescent="0.4">
      <c r="A814" s="125">
        <v>7467217703446</v>
      </c>
      <c r="B814" s="59" t="s">
        <v>202</v>
      </c>
      <c r="C814" s="59" t="s">
        <v>170</v>
      </c>
      <c r="D8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14" s="119" t="s">
        <v>1322</v>
      </c>
      <c r="F814" s="76" t="s">
        <v>537</v>
      </c>
      <c r="G8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14" s="78">
        <v>149</v>
      </c>
      <c r="J814" s="52">
        <v>2.6666699999999999</v>
      </c>
      <c r="K814" s="60">
        <f>Tabla3[[#This Row],[PRECIOS]]-Tabla3[[#This Row],[PRECIOS]]*10%</f>
        <v>2.4000029999999999</v>
      </c>
      <c r="L814" s="101"/>
      <c r="M814" s="61"/>
      <c r="N814" s="55">
        <f>IFERROR(Tabla3[[#This Row],[PRECIOS]]-Tabla3[[#This Row],[PRECIOS]]*Tabla3[[#This Row],[% PRODUCTO]]," ")</f>
        <v>2.6666699999999999</v>
      </c>
      <c r="O814" s="61"/>
      <c r="P814" s="55">
        <f>IFERROR(Tabla3[[#This Row],[OCULTAR2]]-Tabla3[[#This Row],[OCULTAR2]]*Tabla3[[#This Row],[% LÍNEA]]," ")</f>
        <v>2.6666699999999999</v>
      </c>
      <c r="Q814" s="56">
        <f>IFERROR(Tabla3[[#This Row],[% PRODUCTO]]+Tabla3[[#This Row],[% LÍNEA]]," ")</f>
        <v>0</v>
      </c>
      <c r="R814" s="60">
        <f>Tabla3[[#This Row],[OCULTAR3]]</f>
        <v>2.6666699999999999</v>
      </c>
      <c r="S814" s="60">
        <f>Tabla3[[#This Row],[PRECIO SIN %]]-Tabla3[[#This Row],[PRECIO SIN %]]*10%</f>
        <v>2.4000029999999999</v>
      </c>
      <c r="T814" s="80">
        <f>(Tabla3[[#This Row],[PRECIO CON DESCT.]]-(Tabla3[[#This Row],[PRECIO CON DESCT.]]*$T$6))</f>
        <v>1.5120018900000001</v>
      </c>
      <c r="U814" s="96"/>
      <c r="V814" s="94">
        <f>Tabla3[[#This Row],[PRECIO %      en $]]*Tabla3[[#This Row],[PEDIDO ]]</f>
        <v>0</v>
      </c>
      <c r="W814" s="57">
        <f>Tabla3[[#This Row],[PRECIO CON DESCT.]]*Tabla3[[#This Row],[PEDIDO ]]</f>
        <v>0</v>
      </c>
      <c r="X814" s="58">
        <f>Tabla3[[#This Row],[PRECIO SIN %]]*Tabla3[[#This Row],[PEDIDO ]]</f>
        <v>0</v>
      </c>
      <c r="Y814" s="28"/>
      <c r="Z814" s="28"/>
      <c r="AA814" s="28"/>
      <c r="AB814" s="28"/>
      <c r="AC814" s="28"/>
      <c r="AD814" s="28"/>
      <c r="AE814" s="28"/>
      <c r="AF814" s="28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  <c r="CJ814" s="13"/>
      <c r="CK814" s="13"/>
      <c r="CL814" s="13"/>
      <c r="CM814" s="13"/>
      <c r="CN814" s="13"/>
      <c r="CO814" s="13"/>
      <c r="CP814" s="13"/>
      <c r="CQ814" s="13"/>
      <c r="CR814" s="13"/>
      <c r="CS814" s="13"/>
      <c r="CT814" s="13"/>
      <c r="CU814" s="13"/>
      <c r="CV814" s="13"/>
      <c r="CW814" s="13"/>
      <c r="CX814" s="13"/>
      <c r="CY814" s="13"/>
      <c r="CZ814" s="13"/>
      <c r="DA814" s="13"/>
      <c r="DB814" s="13"/>
      <c r="DC814" s="13"/>
      <c r="DD814" s="13"/>
      <c r="DE814" s="13"/>
      <c r="DF814" s="13"/>
      <c r="DG814" s="13"/>
      <c r="DH814" s="13"/>
      <c r="DI814" s="13"/>
      <c r="DJ814" s="13"/>
      <c r="DK814" s="13"/>
      <c r="DL814" s="13"/>
      <c r="DM814" s="13"/>
      <c r="DN814" s="13"/>
      <c r="DO814" s="13"/>
      <c r="DP814" s="13"/>
      <c r="DQ814" s="13"/>
      <c r="DR814" s="13"/>
      <c r="DS814" s="13"/>
      <c r="DT814" s="13"/>
      <c r="DU814" s="13"/>
      <c r="DV814" s="13"/>
      <c r="DW814" s="13"/>
      <c r="DX814" s="13"/>
      <c r="DY814" s="13"/>
      <c r="DZ814" s="13"/>
      <c r="EA814" s="13"/>
      <c r="EB814" s="13"/>
      <c r="EC814" s="13"/>
      <c r="ED814" s="13"/>
      <c r="EE814" s="13"/>
      <c r="EF814" s="13"/>
      <c r="EG814" s="13"/>
      <c r="EH814" s="13"/>
      <c r="EI814" s="13"/>
      <c r="EJ814" s="13"/>
      <c r="EK814" s="13"/>
      <c r="EL814" s="13"/>
      <c r="EM814" s="13"/>
      <c r="EN814" s="13"/>
      <c r="EO814" s="13"/>
      <c r="EP814" s="13"/>
      <c r="EQ814" s="13"/>
      <c r="ER814" s="13"/>
      <c r="ES814" s="13"/>
      <c r="ET814" s="13"/>
      <c r="EU814" s="13"/>
      <c r="EV814" s="13"/>
      <c r="EW814" s="20"/>
    </row>
    <row r="815" spans="1:153" s="3" customFormat="1" ht="33" customHeight="1" x14ac:dyDescent="0.4">
      <c r="A815" s="124">
        <v>7598252101024</v>
      </c>
      <c r="B815" s="51" t="s">
        <v>202</v>
      </c>
      <c r="C815" s="51" t="s">
        <v>56</v>
      </c>
      <c r="D8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15" s="118" t="s">
        <v>1323</v>
      </c>
      <c r="F815" s="75" t="s">
        <v>537</v>
      </c>
      <c r="G8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15" s="77">
        <v>84</v>
      </c>
      <c r="J815" s="52">
        <v>2.9222199999999998</v>
      </c>
      <c r="K815" s="53">
        <f>Tabla3[[#This Row],[PRECIOS]]-Tabla3[[#This Row],[PRECIOS]]*10%</f>
        <v>2.6299979999999996</v>
      </c>
      <c r="L815" s="101"/>
      <c r="M815" s="54"/>
      <c r="N815" s="55">
        <f>IFERROR(Tabla3[[#This Row],[PRECIOS]]-Tabla3[[#This Row],[PRECIOS]]*Tabla3[[#This Row],[% PRODUCTO]]," ")</f>
        <v>2.9222199999999998</v>
      </c>
      <c r="O815" s="54"/>
      <c r="P815" s="55">
        <f>IFERROR(Tabla3[[#This Row],[OCULTAR2]]-Tabla3[[#This Row],[OCULTAR2]]*Tabla3[[#This Row],[% LÍNEA]]," ")</f>
        <v>2.9222199999999998</v>
      </c>
      <c r="Q815" s="56">
        <f>IFERROR(Tabla3[[#This Row],[% PRODUCTO]]+Tabla3[[#This Row],[% LÍNEA]]," ")</f>
        <v>0</v>
      </c>
      <c r="R815" s="53">
        <f>Tabla3[[#This Row],[OCULTAR3]]</f>
        <v>2.9222199999999998</v>
      </c>
      <c r="S815" s="53">
        <f>Tabla3[[#This Row],[PRECIO SIN %]]-Tabla3[[#This Row],[PRECIO SIN %]]*10%</f>
        <v>2.6299979999999996</v>
      </c>
      <c r="T815" s="80">
        <f>(Tabla3[[#This Row],[PRECIO CON DESCT.]]-(Tabla3[[#This Row],[PRECIO CON DESCT.]]*$T$6))</f>
        <v>1.6568987399999999</v>
      </c>
      <c r="U815" s="96"/>
      <c r="V815" s="94">
        <f>Tabla3[[#This Row],[PRECIO %      en $]]*Tabla3[[#This Row],[PEDIDO ]]</f>
        <v>0</v>
      </c>
      <c r="W815" s="57">
        <f>Tabla3[[#This Row],[PRECIO CON DESCT.]]*Tabla3[[#This Row],[PEDIDO ]]</f>
        <v>0</v>
      </c>
      <c r="X815" s="58">
        <f>Tabla3[[#This Row],[PRECIO SIN %]]*Tabla3[[#This Row],[PEDIDO ]]</f>
        <v>0</v>
      </c>
      <c r="Y815" s="28"/>
      <c r="Z815" s="28"/>
      <c r="AA815" s="28"/>
      <c r="AB815" s="28"/>
      <c r="AC815" s="28"/>
      <c r="AD815" s="28"/>
      <c r="AE815" s="28"/>
      <c r="AF815" s="28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  <c r="CT815" s="13"/>
      <c r="CU815" s="13"/>
      <c r="CV815" s="13"/>
      <c r="CW815" s="13"/>
      <c r="CX815" s="13"/>
      <c r="CY815" s="13"/>
      <c r="CZ815" s="13"/>
      <c r="DA815" s="13"/>
      <c r="DB815" s="13"/>
      <c r="DC815" s="13"/>
      <c r="DD815" s="13"/>
      <c r="DE815" s="13"/>
      <c r="DF815" s="13"/>
      <c r="DG815" s="13"/>
      <c r="DH815" s="13"/>
      <c r="DI815" s="13"/>
      <c r="DJ815" s="13"/>
      <c r="DK815" s="13"/>
      <c r="DL815" s="13"/>
      <c r="DM815" s="13"/>
      <c r="DN815" s="13"/>
      <c r="DO815" s="13"/>
      <c r="DP815" s="13"/>
      <c r="DQ815" s="13"/>
      <c r="DR815" s="13"/>
      <c r="DS815" s="13"/>
      <c r="DT815" s="13"/>
      <c r="DU815" s="13"/>
      <c r="DV815" s="13"/>
      <c r="DW815" s="13"/>
      <c r="DX815" s="13"/>
      <c r="DY815" s="13"/>
      <c r="DZ815" s="13"/>
      <c r="EA815" s="13"/>
      <c r="EB815" s="13"/>
      <c r="EC815" s="13"/>
      <c r="ED815" s="13"/>
      <c r="EE815" s="13"/>
      <c r="EF815" s="13"/>
      <c r="EG815" s="13"/>
      <c r="EH815" s="13"/>
      <c r="EI815" s="13"/>
      <c r="EJ815" s="13"/>
      <c r="EK815" s="13"/>
      <c r="EL815" s="13"/>
      <c r="EM815" s="13"/>
      <c r="EN815" s="13"/>
      <c r="EO815" s="13"/>
      <c r="EP815" s="13"/>
      <c r="EQ815" s="13"/>
      <c r="ER815" s="13"/>
      <c r="ES815" s="13"/>
      <c r="ET815" s="13"/>
      <c r="EU815" s="13"/>
      <c r="EV815" s="13"/>
      <c r="EW815" s="20"/>
    </row>
    <row r="816" spans="1:153" s="3" customFormat="1" ht="33" customHeight="1" x14ac:dyDescent="0.4">
      <c r="A816" s="125">
        <v>8906082151000</v>
      </c>
      <c r="B816" s="59" t="s">
        <v>202</v>
      </c>
      <c r="C816" s="59" t="s">
        <v>206</v>
      </c>
      <c r="D8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16" s="119" t="s">
        <v>1324</v>
      </c>
      <c r="F816" s="76" t="s">
        <v>537</v>
      </c>
      <c r="G8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16" s="78">
        <v>324</v>
      </c>
      <c r="J816" s="52">
        <v>2.0555599999999998</v>
      </c>
      <c r="K816" s="60">
        <f>Tabla3[[#This Row],[PRECIOS]]-Tabla3[[#This Row],[PRECIOS]]*10%</f>
        <v>1.8500039999999998</v>
      </c>
      <c r="L816" s="101"/>
      <c r="M816" s="61"/>
      <c r="N816" s="55">
        <f>IFERROR(Tabla3[[#This Row],[PRECIOS]]-Tabla3[[#This Row],[PRECIOS]]*Tabla3[[#This Row],[% PRODUCTO]]," ")</f>
        <v>2.0555599999999998</v>
      </c>
      <c r="O816" s="61"/>
      <c r="P816" s="55">
        <f>IFERROR(Tabla3[[#This Row],[OCULTAR2]]-Tabla3[[#This Row],[OCULTAR2]]*Tabla3[[#This Row],[% LÍNEA]]," ")</f>
        <v>2.0555599999999998</v>
      </c>
      <c r="Q816" s="56">
        <f>IFERROR(Tabla3[[#This Row],[% PRODUCTO]]+Tabla3[[#This Row],[% LÍNEA]]," ")</f>
        <v>0</v>
      </c>
      <c r="R816" s="60">
        <f>Tabla3[[#This Row],[OCULTAR3]]</f>
        <v>2.0555599999999998</v>
      </c>
      <c r="S816" s="60">
        <f>Tabla3[[#This Row],[PRECIO SIN %]]-Tabla3[[#This Row],[PRECIO SIN %]]*10%</f>
        <v>1.8500039999999998</v>
      </c>
      <c r="T816" s="80">
        <f>(Tabla3[[#This Row],[PRECIO CON DESCT.]]-(Tabla3[[#This Row],[PRECIO CON DESCT.]]*$T$6))</f>
        <v>1.16550252</v>
      </c>
      <c r="U816" s="96"/>
      <c r="V816" s="94">
        <f>Tabla3[[#This Row],[PRECIO %      en $]]*Tabla3[[#This Row],[PEDIDO ]]</f>
        <v>0</v>
      </c>
      <c r="W816" s="57">
        <f>Tabla3[[#This Row],[PRECIO CON DESCT.]]*Tabla3[[#This Row],[PEDIDO ]]</f>
        <v>0</v>
      </c>
      <c r="X816" s="58">
        <f>Tabla3[[#This Row],[PRECIO SIN %]]*Tabla3[[#This Row],[PEDIDO ]]</f>
        <v>0</v>
      </c>
      <c r="Y816" s="28"/>
      <c r="Z816" s="28"/>
      <c r="AA816" s="28"/>
      <c r="AB816" s="28"/>
      <c r="AC816" s="28"/>
      <c r="AD816" s="28"/>
      <c r="AE816" s="28"/>
      <c r="AF816" s="28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  <c r="CJ816" s="13"/>
      <c r="CK816" s="13"/>
      <c r="CL816" s="13"/>
      <c r="CM816" s="13"/>
      <c r="CN816" s="13"/>
      <c r="CO816" s="13"/>
      <c r="CP816" s="13"/>
      <c r="CQ816" s="13"/>
      <c r="CR816" s="13"/>
      <c r="CS816" s="13"/>
      <c r="CT816" s="13"/>
      <c r="CU816" s="13"/>
      <c r="CV816" s="13"/>
      <c r="CW816" s="13"/>
      <c r="CX816" s="13"/>
      <c r="CY816" s="13"/>
      <c r="CZ816" s="13"/>
      <c r="DA816" s="13"/>
      <c r="DB816" s="13"/>
      <c r="DC816" s="13"/>
      <c r="DD816" s="13"/>
      <c r="DE816" s="13"/>
      <c r="DF816" s="13"/>
      <c r="DG816" s="13"/>
      <c r="DH816" s="13"/>
      <c r="DI816" s="13"/>
      <c r="DJ816" s="13"/>
      <c r="DK816" s="13"/>
      <c r="DL816" s="13"/>
      <c r="DM816" s="13"/>
      <c r="DN816" s="13"/>
      <c r="DO816" s="13"/>
      <c r="DP816" s="13"/>
      <c r="DQ816" s="13"/>
      <c r="DR816" s="13"/>
      <c r="DS816" s="13"/>
      <c r="DT816" s="13"/>
      <c r="DU816" s="13"/>
      <c r="DV816" s="13"/>
      <c r="DW816" s="13"/>
      <c r="DX816" s="13"/>
      <c r="DY816" s="13"/>
      <c r="DZ816" s="13"/>
      <c r="EA816" s="13"/>
      <c r="EB816" s="13"/>
      <c r="EC816" s="13"/>
      <c r="ED816" s="13"/>
      <c r="EE816" s="13"/>
      <c r="EF816" s="13"/>
      <c r="EG816" s="13"/>
      <c r="EH816" s="13"/>
      <c r="EI816" s="13"/>
      <c r="EJ816" s="13"/>
      <c r="EK816" s="13"/>
      <c r="EL816" s="13"/>
      <c r="EM816" s="13"/>
      <c r="EN816" s="13"/>
      <c r="EO816" s="13"/>
      <c r="EP816" s="13"/>
      <c r="EQ816" s="13"/>
      <c r="ER816" s="13"/>
      <c r="ES816" s="13"/>
      <c r="ET816" s="13"/>
      <c r="EU816" s="13"/>
      <c r="EV816" s="13"/>
      <c r="EW816" s="20"/>
    </row>
    <row r="817" spans="1:153" s="3" customFormat="1" ht="33" customHeight="1" x14ac:dyDescent="0.4">
      <c r="A817" s="124">
        <v>8699525282507</v>
      </c>
      <c r="B817" s="51" t="s">
        <v>202</v>
      </c>
      <c r="C817" s="51" t="s">
        <v>207</v>
      </c>
      <c r="D8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17" s="118" t="s">
        <v>1325</v>
      </c>
      <c r="F817" s="75" t="s">
        <v>537</v>
      </c>
      <c r="G8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17" s="77">
        <v>12</v>
      </c>
      <c r="J817" s="52">
        <v>10.255559999999999</v>
      </c>
      <c r="K817" s="53">
        <f>Tabla3[[#This Row],[PRECIOS]]-Tabla3[[#This Row],[PRECIOS]]*10%</f>
        <v>9.2300039999999992</v>
      </c>
      <c r="L817" s="101"/>
      <c r="M817" s="54"/>
      <c r="N817" s="55">
        <f>IFERROR(Tabla3[[#This Row],[PRECIOS]]-Tabla3[[#This Row],[PRECIOS]]*Tabla3[[#This Row],[% PRODUCTO]]," ")</f>
        <v>10.255559999999999</v>
      </c>
      <c r="O817" s="54"/>
      <c r="P817" s="55">
        <f>IFERROR(Tabla3[[#This Row],[OCULTAR2]]-Tabla3[[#This Row],[OCULTAR2]]*Tabla3[[#This Row],[% LÍNEA]]," ")</f>
        <v>10.255559999999999</v>
      </c>
      <c r="Q817" s="56">
        <f>IFERROR(Tabla3[[#This Row],[% PRODUCTO]]+Tabla3[[#This Row],[% LÍNEA]]," ")</f>
        <v>0</v>
      </c>
      <c r="R817" s="53">
        <f>Tabla3[[#This Row],[OCULTAR3]]</f>
        <v>10.255559999999999</v>
      </c>
      <c r="S817" s="53">
        <f>Tabla3[[#This Row],[PRECIO SIN %]]-Tabla3[[#This Row],[PRECIO SIN %]]*10%</f>
        <v>9.2300039999999992</v>
      </c>
      <c r="T817" s="80">
        <f>(Tabla3[[#This Row],[PRECIO CON DESCT.]]-(Tabla3[[#This Row],[PRECIO CON DESCT.]]*$T$6))</f>
        <v>5.8149025199999995</v>
      </c>
      <c r="U817" s="96"/>
      <c r="V817" s="94">
        <f>Tabla3[[#This Row],[PRECIO %      en $]]*Tabla3[[#This Row],[PEDIDO ]]</f>
        <v>0</v>
      </c>
      <c r="W817" s="57">
        <f>Tabla3[[#This Row],[PRECIO CON DESCT.]]*Tabla3[[#This Row],[PEDIDO ]]</f>
        <v>0</v>
      </c>
      <c r="X817" s="58">
        <f>Tabla3[[#This Row],[PRECIO SIN %]]*Tabla3[[#This Row],[PEDIDO ]]</f>
        <v>0</v>
      </c>
      <c r="Y817" s="28"/>
      <c r="Z817" s="28"/>
      <c r="AA817" s="28"/>
      <c r="AB817" s="28"/>
      <c r="AC817" s="28"/>
      <c r="AD817" s="28"/>
      <c r="AE817" s="28"/>
      <c r="AF817" s="28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3"/>
      <c r="CU817" s="13"/>
      <c r="CV817" s="13"/>
      <c r="CW817" s="13"/>
      <c r="CX817" s="13"/>
      <c r="CY817" s="13"/>
      <c r="CZ817" s="13"/>
      <c r="DA817" s="13"/>
      <c r="DB817" s="13"/>
      <c r="DC817" s="13"/>
      <c r="DD817" s="13"/>
      <c r="DE817" s="13"/>
      <c r="DF817" s="13"/>
      <c r="DG817" s="13"/>
      <c r="DH817" s="13"/>
      <c r="DI817" s="13"/>
      <c r="DJ817" s="13"/>
      <c r="DK817" s="13"/>
      <c r="DL817" s="13"/>
      <c r="DM817" s="13"/>
      <c r="DN817" s="13"/>
      <c r="DO817" s="13"/>
      <c r="DP817" s="13"/>
      <c r="DQ817" s="13"/>
      <c r="DR817" s="13"/>
      <c r="DS817" s="13"/>
      <c r="DT817" s="13"/>
      <c r="DU817" s="13"/>
      <c r="DV817" s="13"/>
      <c r="DW817" s="13"/>
      <c r="DX817" s="13"/>
      <c r="DY817" s="13"/>
      <c r="DZ817" s="13"/>
      <c r="EA817" s="13"/>
      <c r="EB817" s="13"/>
      <c r="EC817" s="13"/>
      <c r="ED817" s="13"/>
      <c r="EE817" s="13"/>
      <c r="EF817" s="13"/>
      <c r="EG817" s="13"/>
      <c r="EH817" s="13"/>
      <c r="EI817" s="13"/>
      <c r="EJ817" s="13"/>
      <c r="EK817" s="13"/>
      <c r="EL817" s="13"/>
      <c r="EM817" s="13"/>
      <c r="EN817" s="13"/>
      <c r="EO817" s="13"/>
      <c r="EP817" s="13"/>
      <c r="EQ817" s="13"/>
      <c r="ER817" s="13"/>
      <c r="ES817" s="13"/>
      <c r="ET817" s="13"/>
      <c r="EU817" s="13"/>
      <c r="EV817" s="13"/>
      <c r="EW817" s="20"/>
    </row>
    <row r="818" spans="1:153" s="3" customFormat="1" ht="33" customHeight="1" x14ac:dyDescent="0.4">
      <c r="A818" s="125">
        <v>7591020009010</v>
      </c>
      <c r="B818" s="59" t="s">
        <v>202</v>
      </c>
      <c r="C818" s="59" t="s">
        <v>196</v>
      </c>
      <c r="D8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18" s="119" t="s">
        <v>1326</v>
      </c>
      <c r="F818" s="76" t="s">
        <v>537</v>
      </c>
      <c r="G8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18" s="78">
        <v>18</v>
      </c>
      <c r="J818" s="52">
        <v>14.66667</v>
      </c>
      <c r="K818" s="60">
        <f>Tabla3[[#This Row],[PRECIOS]]-Tabla3[[#This Row],[PRECIOS]]*10%</f>
        <v>13.200002999999999</v>
      </c>
      <c r="L818" s="101"/>
      <c r="M818" s="61"/>
      <c r="N818" s="55">
        <f>IFERROR(Tabla3[[#This Row],[PRECIOS]]-Tabla3[[#This Row],[PRECIOS]]*Tabla3[[#This Row],[% PRODUCTO]]," ")</f>
        <v>14.66667</v>
      </c>
      <c r="O818" s="61"/>
      <c r="P818" s="55">
        <f>IFERROR(Tabla3[[#This Row],[OCULTAR2]]-Tabla3[[#This Row],[OCULTAR2]]*Tabla3[[#This Row],[% LÍNEA]]," ")</f>
        <v>14.66667</v>
      </c>
      <c r="Q818" s="56">
        <f>IFERROR(Tabla3[[#This Row],[% PRODUCTO]]+Tabla3[[#This Row],[% LÍNEA]]," ")</f>
        <v>0</v>
      </c>
      <c r="R818" s="60">
        <f>Tabla3[[#This Row],[OCULTAR3]]</f>
        <v>14.66667</v>
      </c>
      <c r="S818" s="60">
        <f>Tabla3[[#This Row],[PRECIO SIN %]]-Tabla3[[#This Row],[PRECIO SIN %]]*10%</f>
        <v>13.200002999999999</v>
      </c>
      <c r="T818" s="80">
        <f>(Tabla3[[#This Row],[PRECIO CON DESCT.]]-(Tabla3[[#This Row],[PRECIO CON DESCT.]]*$T$6))</f>
        <v>8.316001889999999</v>
      </c>
      <c r="U818" s="96"/>
      <c r="V818" s="94">
        <f>Tabla3[[#This Row],[PRECIO %      en $]]*Tabla3[[#This Row],[PEDIDO ]]</f>
        <v>0</v>
      </c>
      <c r="W818" s="57">
        <f>Tabla3[[#This Row],[PRECIO CON DESCT.]]*Tabla3[[#This Row],[PEDIDO ]]</f>
        <v>0</v>
      </c>
      <c r="X818" s="58">
        <f>Tabla3[[#This Row],[PRECIO SIN %]]*Tabla3[[#This Row],[PEDIDO ]]</f>
        <v>0</v>
      </c>
      <c r="Y818" s="28"/>
      <c r="Z818" s="28"/>
      <c r="AA818" s="28"/>
      <c r="AB818" s="28"/>
      <c r="AC818" s="28"/>
      <c r="AD818" s="28"/>
      <c r="AE818" s="28"/>
      <c r="AF818" s="28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  <c r="CH818" s="13"/>
      <c r="CI818" s="13"/>
      <c r="CJ818" s="13"/>
      <c r="CK818" s="13"/>
      <c r="CL818" s="13"/>
      <c r="CM818" s="13"/>
      <c r="CN818" s="13"/>
      <c r="CO818" s="13"/>
      <c r="CP818" s="13"/>
      <c r="CQ818" s="13"/>
      <c r="CR818" s="13"/>
      <c r="CS818" s="13"/>
      <c r="CT818" s="13"/>
      <c r="CU818" s="13"/>
      <c r="CV818" s="13"/>
      <c r="CW818" s="13"/>
      <c r="CX818" s="13"/>
      <c r="CY818" s="13"/>
      <c r="CZ818" s="13"/>
      <c r="DA818" s="13"/>
      <c r="DB818" s="13"/>
      <c r="DC818" s="13"/>
      <c r="DD818" s="13"/>
      <c r="DE818" s="13"/>
      <c r="DF818" s="13"/>
      <c r="DG818" s="13"/>
      <c r="DH818" s="13"/>
      <c r="DI818" s="13"/>
      <c r="DJ818" s="13"/>
      <c r="DK818" s="13"/>
      <c r="DL818" s="13"/>
      <c r="DM818" s="13"/>
      <c r="DN818" s="13"/>
      <c r="DO818" s="13"/>
      <c r="DP818" s="13"/>
      <c r="DQ818" s="13"/>
      <c r="DR818" s="13"/>
      <c r="DS818" s="13"/>
      <c r="DT818" s="13"/>
      <c r="DU818" s="13"/>
      <c r="DV818" s="13"/>
      <c r="DW818" s="13"/>
      <c r="DX818" s="13"/>
      <c r="DY818" s="13"/>
      <c r="DZ818" s="13"/>
      <c r="EA818" s="13"/>
      <c r="EB818" s="13"/>
      <c r="EC818" s="13"/>
      <c r="ED818" s="13"/>
      <c r="EE818" s="13"/>
      <c r="EF818" s="13"/>
      <c r="EG818" s="13"/>
      <c r="EH818" s="13"/>
      <c r="EI818" s="13"/>
      <c r="EJ818" s="13"/>
      <c r="EK818" s="13"/>
      <c r="EL818" s="13"/>
      <c r="EM818" s="13"/>
      <c r="EN818" s="13"/>
      <c r="EO818" s="13"/>
      <c r="EP818" s="13"/>
      <c r="EQ818" s="13"/>
      <c r="ER818" s="13"/>
      <c r="ES818" s="13"/>
      <c r="ET818" s="13"/>
      <c r="EU818" s="13"/>
      <c r="EV818" s="13"/>
      <c r="EW818" s="20"/>
    </row>
    <row r="819" spans="1:153" s="3" customFormat="1" ht="33" customHeight="1" x14ac:dyDescent="0.4">
      <c r="A819" s="124">
        <v>675696260597</v>
      </c>
      <c r="B819" s="51" t="s">
        <v>202</v>
      </c>
      <c r="C819" s="51" t="s">
        <v>109</v>
      </c>
      <c r="D8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19" s="118" t="s">
        <v>1327</v>
      </c>
      <c r="F819" s="75" t="s">
        <v>537</v>
      </c>
      <c r="G8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19" s="77">
        <v>10</v>
      </c>
      <c r="J819" s="52">
        <v>6.11111</v>
      </c>
      <c r="K819" s="53">
        <f>Tabla3[[#This Row],[PRECIOS]]-Tabla3[[#This Row],[PRECIOS]]*10%</f>
        <v>5.4999989999999999</v>
      </c>
      <c r="L819" s="101"/>
      <c r="M819" s="54"/>
      <c r="N819" s="55">
        <f>IFERROR(Tabla3[[#This Row],[PRECIOS]]-Tabla3[[#This Row],[PRECIOS]]*Tabla3[[#This Row],[% PRODUCTO]]," ")</f>
        <v>6.11111</v>
      </c>
      <c r="O819" s="54"/>
      <c r="P819" s="55">
        <f>IFERROR(Tabla3[[#This Row],[OCULTAR2]]-Tabla3[[#This Row],[OCULTAR2]]*Tabla3[[#This Row],[% LÍNEA]]," ")</f>
        <v>6.11111</v>
      </c>
      <c r="Q819" s="56">
        <f>IFERROR(Tabla3[[#This Row],[% PRODUCTO]]+Tabla3[[#This Row],[% LÍNEA]]," ")</f>
        <v>0</v>
      </c>
      <c r="R819" s="53">
        <f>Tabla3[[#This Row],[OCULTAR3]]</f>
        <v>6.11111</v>
      </c>
      <c r="S819" s="53">
        <f>Tabla3[[#This Row],[PRECIO SIN %]]-Tabla3[[#This Row],[PRECIO SIN %]]*10%</f>
        <v>5.4999989999999999</v>
      </c>
      <c r="T819" s="80">
        <f>(Tabla3[[#This Row],[PRECIO CON DESCT.]]-(Tabla3[[#This Row],[PRECIO CON DESCT.]]*$T$6))</f>
        <v>3.4649993700000001</v>
      </c>
      <c r="U819" s="96"/>
      <c r="V819" s="94">
        <f>Tabla3[[#This Row],[PRECIO %      en $]]*Tabla3[[#This Row],[PEDIDO ]]</f>
        <v>0</v>
      </c>
      <c r="W819" s="57">
        <f>Tabla3[[#This Row],[PRECIO CON DESCT.]]*Tabla3[[#This Row],[PEDIDO ]]</f>
        <v>0</v>
      </c>
      <c r="X819" s="58">
        <f>Tabla3[[#This Row],[PRECIO SIN %]]*Tabla3[[#This Row],[PEDIDO ]]</f>
        <v>0</v>
      </c>
      <c r="Y819" s="28"/>
      <c r="Z819" s="28"/>
      <c r="AA819" s="28"/>
      <c r="AB819" s="28"/>
      <c r="AC819" s="28"/>
      <c r="AD819" s="28"/>
      <c r="AE819" s="28"/>
      <c r="AF819" s="28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  <c r="CT819" s="13"/>
      <c r="CU819" s="13"/>
      <c r="CV819" s="13"/>
      <c r="CW819" s="13"/>
      <c r="CX819" s="13"/>
      <c r="CY819" s="13"/>
      <c r="CZ819" s="13"/>
      <c r="DA819" s="13"/>
      <c r="DB819" s="13"/>
      <c r="DC819" s="13"/>
      <c r="DD819" s="13"/>
      <c r="DE819" s="13"/>
      <c r="DF819" s="13"/>
      <c r="DG819" s="13"/>
      <c r="DH819" s="13"/>
      <c r="DI819" s="13"/>
      <c r="DJ819" s="13"/>
      <c r="DK819" s="13"/>
      <c r="DL819" s="13"/>
      <c r="DM819" s="13"/>
      <c r="DN819" s="13"/>
      <c r="DO819" s="13"/>
      <c r="DP819" s="13"/>
      <c r="DQ819" s="13"/>
      <c r="DR819" s="13"/>
      <c r="DS819" s="13"/>
      <c r="DT819" s="13"/>
      <c r="DU819" s="13"/>
      <c r="DV819" s="13"/>
      <c r="DW819" s="13"/>
      <c r="DX819" s="13"/>
      <c r="DY819" s="13"/>
      <c r="DZ819" s="13"/>
      <c r="EA819" s="13"/>
      <c r="EB819" s="13"/>
      <c r="EC819" s="13"/>
      <c r="ED819" s="13"/>
      <c r="EE819" s="13"/>
      <c r="EF819" s="13"/>
      <c r="EG819" s="13"/>
      <c r="EH819" s="13"/>
      <c r="EI819" s="13"/>
      <c r="EJ819" s="13"/>
      <c r="EK819" s="13"/>
      <c r="EL819" s="13"/>
      <c r="EM819" s="13"/>
      <c r="EN819" s="13"/>
      <c r="EO819" s="13"/>
      <c r="EP819" s="13"/>
      <c r="EQ819" s="13"/>
      <c r="ER819" s="13"/>
      <c r="ES819" s="13"/>
      <c r="ET819" s="13"/>
      <c r="EU819" s="13"/>
      <c r="EV819" s="13"/>
      <c r="EW819" s="20"/>
    </row>
    <row r="820" spans="1:153" s="3" customFormat="1" ht="33" customHeight="1" x14ac:dyDescent="0.4">
      <c r="A820" s="125">
        <v>7597758001548</v>
      </c>
      <c r="B820" s="59" t="s">
        <v>202</v>
      </c>
      <c r="C820" s="59" t="s">
        <v>67</v>
      </c>
      <c r="D8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20" s="119" t="s">
        <v>1328</v>
      </c>
      <c r="F820" s="76" t="s">
        <v>537</v>
      </c>
      <c r="G8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20" s="78">
        <v>147</v>
      </c>
      <c r="J820" s="52">
        <v>6.0888900000000001</v>
      </c>
      <c r="K820" s="60">
        <f>Tabla3[[#This Row],[PRECIOS]]-Tabla3[[#This Row],[PRECIOS]]*10%</f>
        <v>5.4800009999999997</v>
      </c>
      <c r="L820" s="101"/>
      <c r="M820" s="61"/>
      <c r="N820" s="55">
        <f>IFERROR(Tabla3[[#This Row],[PRECIOS]]-Tabla3[[#This Row],[PRECIOS]]*Tabla3[[#This Row],[% PRODUCTO]]," ")</f>
        <v>6.0888900000000001</v>
      </c>
      <c r="O820" s="61"/>
      <c r="P820" s="55">
        <f>IFERROR(Tabla3[[#This Row],[OCULTAR2]]-Tabla3[[#This Row],[OCULTAR2]]*Tabla3[[#This Row],[% LÍNEA]]," ")</f>
        <v>6.0888900000000001</v>
      </c>
      <c r="Q820" s="56">
        <f>IFERROR(Tabla3[[#This Row],[% PRODUCTO]]+Tabla3[[#This Row],[% LÍNEA]]," ")</f>
        <v>0</v>
      </c>
      <c r="R820" s="60">
        <f>Tabla3[[#This Row],[OCULTAR3]]</f>
        <v>6.0888900000000001</v>
      </c>
      <c r="S820" s="60">
        <f>Tabla3[[#This Row],[PRECIO SIN %]]-Tabla3[[#This Row],[PRECIO SIN %]]*10%</f>
        <v>5.4800009999999997</v>
      </c>
      <c r="T820" s="80">
        <f>(Tabla3[[#This Row],[PRECIO CON DESCT.]]-(Tabla3[[#This Row],[PRECIO CON DESCT.]]*$T$6))</f>
        <v>3.4524006299999996</v>
      </c>
      <c r="U820" s="96"/>
      <c r="V820" s="94">
        <f>Tabla3[[#This Row],[PRECIO %      en $]]*Tabla3[[#This Row],[PEDIDO ]]</f>
        <v>0</v>
      </c>
      <c r="W820" s="57">
        <f>Tabla3[[#This Row],[PRECIO CON DESCT.]]*Tabla3[[#This Row],[PEDIDO ]]</f>
        <v>0</v>
      </c>
      <c r="X820" s="58">
        <f>Tabla3[[#This Row],[PRECIO SIN %]]*Tabla3[[#This Row],[PEDIDO ]]</f>
        <v>0</v>
      </c>
      <c r="Y820" s="28"/>
      <c r="Z820" s="28"/>
      <c r="AA820" s="28"/>
      <c r="AB820" s="28"/>
      <c r="AC820" s="28"/>
      <c r="AD820" s="28"/>
      <c r="AE820" s="28"/>
      <c r="AF820" s="28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  <c r="CJ820" s="13"/>
      <c r="CK820" s="13"/>
      <c r="CL820" s="13"/>
      <c r="CM820" s="13"/>
      <c r="CN820" s="13"/>
      <c r="CO820" s="13"/>
      <c r="CP820" s="13"/>
      <c r="CQ820" s="13"/>
      <c r="CR820" s="13"/>
      <c r="CS820" s="13"/>
      <c r="CT820" s="13"/>
      <c r="CU820" s="13"/>
      <c r="CV820" s="13"/>
      <c r="CW820" s="13"/>
      <c r="CX820" s="13"/>
      <c r="CY820" s="13"/>
      <c r="CZ820" s="13"/>
      <c r="DA820" s="13"/>
      <c r="DB820" s="13"/>
      <c r="DC820" s="13"/>
      <c r="DD820" s="13"/>
      <c r="DE820" s="13"/>
      <c r="DF820" s="13"/>
      <c r="DG820" s="13"/>
      <c r="DH820" s="13"/>
      <c r="DI820" s="13"/>
      <c r="DJ820" s="13"/>
      <c r="DK820" s="13"/>
      <c r="DL820" s="13"/>
      <c r="DM820" s="13"/>
      <c r="DN820" s="13"/>
      <c r="DO820" s="13"/>
      <c r="DP820" s="13"/>
      <c r="DQ820" s="13"/>
      <c r="DR820" s="13"/>
      <c r="DS820" s="13"/>
      <c r="DT820" s="13"/>
      <c r="DU820" s="13"/>
      <c r="DV820" s="13"/>
      <c r="DW820" s="13"/>
      <c r="DX820" s="13"/>
      <c r="DY820" s="13"/>
      <c r="DZ820" s="13"/>
      <c r="EA820" s="13"/>
      <c r="EB820" s="13"/>
      <c r="EC820" s="13"/>
      <c r="ED820" s="13"/>
      <c r="EE820" s="13"/>
      <c r="EF820" s="13"/>
      <c r="EG820" s="13"/>
      <c r="EH820" s="13"/>
      <c r="EI820" s="13"/>
      <c r="EJ820" s="13"/>
      <c r="EK820" s="13"/>
      <c r="EL820" s="13"/>
      <c r="EM820" s="13"/>
      <c r="EN820" s="13"/>
      <c r="EO820" s="13"/>
      <c r="EP820" s="13"/>
      <c r="EQ820" s="13"/>
      <c r="ER820" s="13"/>
      <c r="ES820" s="13"/>
      <c r="ET820" s="13"/>
      <c r="EU820" s="13"/>
      <c r="EV820" s="13"/>
      <c r="EW820" s="20"/>
    </row>
    <row r="821" spans="1:153" s="3" customFormat="1" ht="33" customHeight="1" x14ac:dyDescent="0.4">
      <c r="A821" s="124">
        <v>7597285000700</v>
      </c>
      <c r="B821" s="51" t="s">
        <v>202</v>
      </c>
      <c r="C821" s="51" t="s">
        <v>85</v>
      </c>
      <c r="D8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21" s="118" t="s">
        <v>1329</v>
      </c>
      <c r="F821" s="75" t="s">
        <v>537</v>
      </c>
      <c r="G8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21" s="77">
        <v>32</v>
      </c>
      <c r="J821" s="52">
        <v>8.0888899999999992</v>
      </c>
      <c r="K821" s="53">
        <f>Tabla3[[#This Row],[PRECIOS]]-Tabla3[[#This Row],[PRECIOS]]*10%</f>
        <v>7.2800009999999995</v>
      </c>
      <c r="L821" s="101"/>
      <c r="M821" s="54"/>
      <c r="N821" s="55">
        <f>IFERROR(Tabla3[[#This Row],[PRECIOS]]-Tabla3[[#This Row],[PRECIOS]]*Tabla3[[#This Row],[% PRODUCTO]]," ")</f>
        <v>8.0888899999999992</v>
      </c>
      <c r="O821" s="54"/>
      <c r="P821" s="55">
        <f>IFERROR(Tabla3[[#This Row],[OCULTAR2]]-Tabla3[[#This Row],[OCULTAR2]]*Tabla3[[#This Row],[% LÍNEA]]," ")</f>
        <v>8.0888899999999992</v>
      </c>
      <c r="Q821" s="56">
        <f>IFERROR(Tabla3[[#This Row],[% PRODUCTO]]+Tabla3[[#This Row],[% LÍNEA]]," ")</f>
        <v>0</v>
      </c>
      <c r="R821" s="53">
        <f>Tabla3[[#This Row],[OCULTAR3]]</f>
        <v>8.0888899999999992</v>
      </c>
      <c r="S821" s="53">
        <f>Tabla3[[#This Row],[PRECIO SIN %]]-Tabla3[[#This Row],[PRECIO SIN %]]*10%</f>
        <v>7.2800009999999995</v>
      </c>
      <c r="T821" s="80">
        <f>(Tabla3[[#This Row],[PRECIO CON DESCT.]]-(Tabla3[[#This Row],[PRECIO CON DESCT.]]*$T$6))</f>
        <v>4.58640063</v>
      </c>
      <c r="U821" s="96"/>
      <c r="V821" s="94">
        <f>Tabla3[[#This Row],[PRECIO %      en $]]*Tabla3[[#This Row],[PEDIDO ]]</f>
        <v>0</v>
      </c>
      <c r="W821" s="57">
        <f>Tabla3[[#This Row],[PRECIO CON DESCT.]]*Tabla3[[#This Row],[PEDIDO ]]</f>
        <v>0</v>
      </c>
      <c r="X821" s="58">
        <f>Tabla3[[#This Row],[PRECIO SIN %]]*Tabla3[[#This Row],[PEDIDO ]]</f>
        <v>0</v>
      </c>
      <c r="Y821" s="28"/>
      <c r="Z821" s="28"/>
      <c r="AA821" s="28"/>
      <c r="AB821" s="28"/>
      <c r="AC821" s="28"/>
      <c r="AD821" s="28"/>
      <c r="AE821" s="28"/>
      <c r="AF821" s="28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  <c r="CJ821" s="13"/>
      <c r="CK821" s="13"/>
      <c r="CL821" s="13"/>
      <c r="CM821" s="13"/>
      <c r="CN821" s="13"/>
      <c r="CO821" s="13"/>
      <c r="CP821" s="13"/>
      <c r="CQ821" s="13"/>
      <c r="CR821" s="13"/>
      <c r="CS821" s="13"/>
      <c r="CT821" s="13"/>
      <c r="CU821" s="13"/>
      <c r="CV821" s="13"/>
      <c r="CW821" s="13"/>
      <c r="CX821" s="13"/>
      <c r="CY821" s="13"/>
      <c r="CZ821" s="13"/>
      <c r="DA821" s="13"/>
      <c r="DB821" s="13"/>
      <c r="DC821" s="13"/>
      <c r="DD821" s="13"/>
      <c r="DE821" s="13"/>
      <c r="DF821" s="13"/>
      <c r="DG821" s="13"/>
      <c r="DH821" s="13"/>
      <c r="DI821" s="13"/>
      <c r="DJ821" s="13"/>
      <c r="DK821" s="13"/>
      <c r="DL821" s="13"/>
      <c r="DM821" s="13"/>
      <c r="DN821" s="13"/>
      <c r="DO821" s="13"/>
      <c r="DP821" s="13"/>
      <c r="DQ821" s="13"/>
      <c r="DR821" s="13"/>
      <c r="DS821" s="13"/>
      <c r="DT821" s="13"/>
      <c r="DU821" s="13"/>
      <c r="DV821" s="13"/>
      <c r="DW821" s="13"/>
      <c r="DX821" s="13"/>
      <c r="DY821" s="13"/>
      <c r="DZ821" s="13"/>
      <c r="EA821" s="13"/>
      <c r="EB821" s="13"/>
      <c r="EC821" s="13"/>
      <c r="ED821" s="13"/>
      <c r="EE821" s="13"/>
      <c r="EF821" s="13"/>
      <c r="EG821" s="13"/>
      <c r="EH821" s="13"/>
      <c r="EI821" s="13"/>
      <c r="EJ821" s="13"/>
      <c r="EK821" s="13"/>
      <c r="EL821" s="13"/>
      <c r="EM821" s="13"/>
      <c r="EN821" s="13"/>
      <c r="EO821" s="13"/>
      <c r="EP821" s="13"/>
      <c r="EQ821" s="13"/>
      <c r="ER821" s="13"/>
      <c r="ES821" s="13"/>
      <c r="ET821" s="13"/>
      <c r="EU821" s="13"/>
      <c r="EV821" s="13"/>
      <c r="EW821" s="20"/>
    </row>
    <row r="822" spans="1:153" s="3" customFormat="1" ht="33" customHeight="1" x14ac:dyDescent="0.4">
      <c r="A822" s="125">
        <v>7599112000198</v>
      </c>
      <c r="B822" s="59" t="s">
        <v>202</v>
      </c>
      <c r="C822" s="59" t="s">
        <v>208</v>
      </c>
      <c r="D8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22" s="119" t="s">
        <v>1330</v>
      </c>
      <c r="F822" s="76" t="s">
        <v>537</v>
      </c>
      <c r="G8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22" s="78">
        <v>8</v>
      </c>
      <c r="J822" s="52">
        <v>11.44444</v>
      </c>
      <c r="K822" s="60">
        <f>Tabla3[[#This Row],[PRECIOS]]-Tabla3[[#This Row],[PRECIOS]]*10%</f>
        <v>10.299996</v>
      </c>
      <c r="L822" s="101"/>
      <c r="M822" s="61"/>
      <c r="N822" s="55">
        <f>IFERROR(Tabla3[[#This Row],[PRECIOS]]-Tabla3[[#This Row],[PRECIOS]]*Tabla3[[#This Row],[% PRODUCTO]]," ")</f>
        <v>11.44444</v>
      </c>
      <c r="O822" s="61"/>
      <c r="P822" s="55">
        <f>IFERROR(Tabla3[[#This Row],[OCULTAR2]]-Tabla3[[#This Row],[OCULTAR2]]*Tabla3[[#This Row],[% LÍNEA]]," ")</f>
        <v>11.44444</v>
      </c>
      <c r="Q822" s="56">
        <f>IFERROR(Tabla3[[#This Row],[% PRODUCTO]]+Tabla3[[#This Row],[% LÍNEA]]," ")</f>
        <v>0</v>
      </c>
      <c r="R822" s="60">
        <f>Tabla3[[#This Row],[OCULTAR3]]</f>
        <v>11.44444</v>
      </c>
      <c r="S822" s="60">
        <f>Tabla3[[#This Row],[PRECIO SIN %]]-Tabla3[[#This Row],[PRECIO SIN %]]*10%</f>
        <v>10.299996</v>
      </c>
      <c r="T822" s="80">
        <f>(Tabla3[[#This Row],[PRECIO CON DESCT.]]-(Tabla3[[#This Row],[PRECIO CON DESCT.]]*$T$6))</f>
        <v>6.4889974800000001</v>
      </c>
      <c r="U822" s="96"/>
      <c r="V822" s="94">
        <f>Tabla3[[#This Row],[PRECIO %      en $]]*Tabla3[[#This Row],[PEDIDO ]]</f>
        <v>0</v>
      </c>
      <c r="W822" s="57">
        <f>Tabla3[[#This Row],[PRECIO CON DESCT.]]*Tabla3[[#This Row],[PEDIDO ]]</f>
        <v>0</v>
      </c>
      <c r="X822" s="58">
        <f>Tabla3[[#This Row],[PRECIO SIN %]]*Tabla3[[#This Row],[PEDIDO ]]</f>
        <v>0</v>
      </c>
      <c r="Y822" s="28"/>
      <c r="Z822" s="28"/>
      <c r="AA822" s="28"/>
      <c r="AB822" s="28"/>
      <c r="AC822" s="28"/>
      <c r="AD822" s="28"/>
      <c r="AE822" s="28"/>
      <c r="AF822" s="28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  <c r="CB822" s="13"/>
      <c r="CC822" s="13"/>
      <c r="CD822" s="13"/>
      <c r="CE822" s="13"/>
      <c r="CF822" s="13"/>
      <c r="CG822" s="13"/>
      <c r="CH822" s="13"/>
      <c r="CI822" s="13"/>
      <c r="CJ822" s="13"/>
      <c r="CK822" s="13"/>
      <c r="CL822" s="13"/>
      <c r="CM822" s="13"/>
      <c r="CN822" s="13"/>
      <c r="CO822" s="13"/>
      <c r="CP822" s="13"/>
      <c r="CQ822" s="13"/>
      <c r="CR822" s="13"/>
      <c r="CS822" s="13"/>
      <c r="CT822" s="13"/>
      <c r="CU822" s="13"/>
      <c r="CV822" s="13"/>
      <c r="CW822" s="13"/>
      <c r="CX822" s="13"/>
      <c r="CY822" s="13"/>
      <c r="CZ822" s="13"/>
      <c r="DA822" s="13"/>
      <c r="DB822" s="13"/>
      <c r="DC822" s="13"/>
      <c r="DD822" s="13"/>
      <c r="DE822" s="13"/>
      <c r="DF822" s="13"/>
      <c r="DG822" s="13"/>
      <c r="DH822" s="13"/>
      <c r="DI822" s="13"/>
      <c r="DJ822" s="13"/>
      <c r="DK822" s="13"/>
      <c r="DL822" s="13"/>
      <c r="DM822" s="13"/>
      <c r="DN822" s="13"/>
      <c r="DO822" s="13"/>
      <c r="DP822" s="13"/>
      <c r="DQ822" s="13"/>
      <c r="DR822" s="13"/>
      <c r="DS822" s="13"/>
      <c r="DT822" s="13"/>
      <c r="DU822" s="13"/>
      <c r="DV822" s="13"/>
      <c r="DW822" s="13"/>
      <c r="DX822" s="13"/>
      <c r="DY822" s="13"/>
      <c r="DZ822" s="13"/>
      <c r="EA822" s="13"/>
      <c r="EB822" s="13"/>
      <c r="EC822" s="13"/>
      <c r="ED822" s="13"/>
      <c r="EE822" s="13"/>
      <c r="EF822" s="13"/>
      <c r="EG822" s="13"/>
      <c r="EH822" s="13"/>
      <c r="EI822" s="13"/>
      <c r="EJ822" s="13"/>
      <c r="EK822" s="13"/>
      <c r="EL822" s="13"/>
      <c r="EM822" s="13"/>
      <c r="EN822" s="13"/>
      <c r="EO822" s="13"/>
      <c r="EP822" s="13"/>
      <c r="EQ822" s="13"/>
      <c r="ER822" s="13"/>
      <c r="ES822" s="13"/>
      <c r="ET822" s="13"/>
      <c r="EU822" s="13"/>
      <c r="EV822" s="13"/>
      <c r="EW822" s="20"/>
    </row>
    <row r="823" spans="1:153" s="3" customFormat="1" ht="33" customHeight="1" x14ac:dyDescent="0.4">
      <c r="A823" s="124">
        <v>7598578000667</v>
      </c>
      <c r="B823" s="51" t="s">
        <v>202</v>
      </c>
      <c r="C823" s="51" t="s">
        <v>159</v>
      </c>
      <c r="D8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23" s="118" t="s">
        <v>1331</v>
      </c>
      <c r="F823" s="75" t="s">
        <v>537</v>
      </c>
      <c r="G8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23" s="77">
        <v>35</v>
      </c>
      <c r="J823" s="52">
        <v>4.7777799999999999</v>
      </c>
      <c r="K823" s="53">
        <f>Tabla3[[#This Row],[PRECIOS]]-Tabla3[[#This Row],[PRECIOS]]*10%</f>
        <v>4.3000020000000001</v>
      </c>
      <c r="L823" s="101"/>
      <c r="M823" s="54"/>
      <c r="N823" s="55">
        <f>IFERROR(Tabla3[[#This Row],[PRECIOS]]-Tabla3[[#This Row],[PRECIOS]]*Tabla3[[#This Row],[% PRODUCTO]]," ")</f>
        <v>4.7777799999999999</v>
      </c>
      <c r="O823" s="54"/>
      <c r="P823" s="55">
        <f>IFERROR(Tabla3[[#This Row],[OCULTAR2]]-Tabla3[[#This Row],[OCULTAR2]]*Tabla3[[#This Row],[% LÍNEA]]," ")</f>
        <v>4.7777799999999999</v>
      </c>
      <c r="Q823" s="56">
        <f>IFERROR(Tabla3[[#This Row],[% PRODUCTO]]+Tabla3[[#This Row],[% LÍNEA]]," ")</f>
        <v>0</v>
      </c>
      <c r="R823" s="53">
        <f>Tabla3[[#This Row],[OCULTAR3]]</f>
        <v>4.7777799999999999</v>
      </c>
      <c r="S823" s="53">
        <f>Tabla3[[#This Row],[PRECIO SIN %]]-Tabla3[[#This Row],[PRECIO SIN %]]*10%</f>
        <v>4.3000020000000001</v>
      </c>
      <c r="T823" s="80">
        <f>(Tabla3[[#This Row],[PRECIO CON DESCT.]]-(Tabla3[[#This Row],[PRECIO CON DESCT.]]*$T$6))</f>
        <v>2.70900126</v>
      </c>
      <c r="U823" s="96"/>
      <c r="V823" s="94">
        <f>Tabla3[[#This Row],[PRECIO %      en $]]*Tabla3[[#This Row],[PEDIDO ]]</f>
        <v>0</v>
      </c>
      <c r="W823" s="57">
        <f>Tabla3[[#This Row],[PRECIO CON DESCT.]]*Tabla3[[#This Row],[PEDIDO ]]</f>
        <v>0</v>
      </c>
      <c r="X823" s="58">
        <f>Tabla3[[#This Row],[PRECIO SIN %]]*Tabla3[[#This Row],[PEDIDO ]]</f>
        <v>0</v>
      </c>
      <c r="Y823" s="28"/>
      <c r="Z823" s="28"/>
      <c r="AA823" s="28"/>
      <c r="AB823" s="28"/>
      <c r="AC823" s="28"/>
      <c r="AD823" s="28"/>
      <c r="AE823" s="28"/>
      <c r="AF823" s="28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  <c r="CJ823" s="13"/>
      <c r="CK823" s="13"/>
      <c r="CL823" s="13"/>
      <c r="CM823" s="13"/>
      <c r="CN823" s="13"/>
      <c r="CO823" s="13"/>
      <c r="CP823" s="13"/>
      <c r="CQ823" s="13"/>
      <c r="CR823" s="13"/>
      <c r="CS823" s="13"/>
      <c r="CT823" s="13"/>
      <c r="CU823" s="13"/>
      <c r="CV823" s="13"/>
      <c r="CW823" s="13"/>
      <c r="CX823" s="13"/>
      <c r="CY823" s="13"/>
      <c r="CZ823" s="13"/>
      <c r="DA823" s="13"/>
      <c r="DB823" s="13"/>
      <c r="DC823" s="13"/>
      <c r="DD823" s="13"/>
      <c r="DE823" s="13"/>
      <c r="DF823" s="13"/>
      <c r="DG823" s="13"/>
      <c r="DH823" s="13"/>
      <c r="DI823" s="13"/>
      <c r="DJ823" s="13"/>
      <c r="DK823" s="13"/>
      <c r="DL823" s="13"/>
      <c r="DM823" s="13"/>
      <c r="DN823" s="13"/>
      <c r="DO823" s="13"/>
      <c r="DP823" s="13"/>
      <c r="DQ823" s="13"/>
      <c r="DR823" s="13"/>
      <c r="DS823" s="13"/>
      <c r="DT823" s="13"/>
      <c r="DU823" s="13"/>
      <c r="DV823" s="13"/>
      <c r="DW823" s="13"/>
      <c r="DX823" s="13"/>
      <c r="DY823" s="13"/>
      <c r="DZ823" s="13"/>
      <c r="EA823" s="13"/>
      <c r="EB823" s="13"/>
      <c r="EC823" s="13"/>
      <c r="ED823" s="13"/>
      <c r="EE823" s="13"/>
      <c r="EF823" s="13"/>
      <c r="EG823" s="13"/>
      <c r="EH823" s="13"/>
      <c r="EI823" s="13"/>
      <c r="EJ823" s="13"/>
      <c r="EK823" s="13"/>
      <c r="EL823" s="13"/>
      <c r="EM823" s="13"/>
      <c r="EN823" s="13"/>
      <c r="EO823" s="13"/>
      <c r="EP823" s="13"/>
      <c r="EQ823" s="13"/>
      <c r="ER823" s="13"/>
      <c r="ES823" s="13"/>
      <c r="ET823" s="13"/>
      <c r="EU823" s="13"/>
      <c r="EV823" s="13"/>
      <c r="EW823" s="20"/>
    </row>
    <row r="824" spans="1:153" s="3" customFormat="1" ht="33" customHeight="1" x14ac:dyDescent="0.4">
      <c r="A824" s="125">
        <v>7597758001302</v>
      </c>
      <c r="B824" s="59" t="s">
        <v>202</v>
      </c>
      <c r="C824" s="59" t="s">
        <v>67</v>
      </c>
      <c r="D8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24" s="119" t="s">
        <v>1332</v>
      </c>
      <c r="F824" s="76" t="s">
        <v>537</v>
      </c>
      <c r="G8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24" s="78">
        <v>102</v>
      </c>
      <c r="J824" s="52">
        <v>7.5666700000000002</v>
      </c>
      <c r="K824" s="60">
        <f>Tabla3[[#This Row],[PRECIOS]]-Tabla3[[#This Row],[PRECIOS]]*10%</f>
        <v>6.810003</v>
      </c>
      <c r="L824" s="101"/>
      <c r="M824" s="61"/>
      <c r="N824" s="55">
        <f>IFERROR(Tabla3[[#This Row],[PRECIOS]]-Tabla3[[#This Row],[PRECIOS]]*Tabla3[[#This Row],[% PRODUCTO]]," ")</f>
        <v>7.5666700000000002</v>
      </c>
      <c r="O824" s="61"/>
      <c r="P824" s="55">
        <f>IFERROR(Tabla3[[#This Row],[OCULTAR2]]-Tabla3[[#This Row],[OCULTAR2]]*Tabla3[[#This Row],[% LÍNEA]]," ")</f>
        <v>7.5666700000000002</v>
      </c>
      <c r="Q824" s="56">
        <f>IFERROR(Tabla3[[#This Row],[% PRODUCTO]]+Tabla3[[#This Row],[% LÍNEA]]," ")</f>
        <v>0</v>
      </c>
      <c r="R824" s="60">
        <f>Tabla3[[#This Row],[OCULTAR3]]</f>
        <v>7.5666700000000002</v>
      </c>
      <c r="S824" s="60">
        <f>Tabla3[[#This Row],[PRECIO SIN %]]-Tabla3[[#This Row],[PRECIO SIN %]]*10%</f>
        <v>6.810003</v>
      </c>
      <c r="T824" s="80">
        <f>(Tabla3[[#This Row],[PRECIO CON DESCT.]]-(Tabla3[[#This Row],[PRECIO CON DESCT.]]*$T$6))</f>
        <v>4.2903018900000003</v>
      </c>
      <c r="U824" s="96"/>
      <c r="V824" s="94">
        <f>Tabla3[[#This Row],[PRECIO %      en $]]*Tabla3[[#This Row],[PEDIDO ]]</f>
        <v>0</v>
      </c>
      <c r="W824" s="57">
        <f>Tabla3[[#This Row],[PRECIO CON DESCT.]]*Tabla3[[#This Row],[PEDIDO ]]</f>
        <v>0</v>
      </c>
      <c r="X824" s="58">
        <f>Tabla3[[#This Row],[PRECIO SIN %]]*Tabla3[[#This Row],[PEDIDO ]]</f>
        <v>0</v>
      </c>
      <c r="Y824" s="28"/>
      <c r="Z824" s="28"/>
      <c r="AA824" s="28"/>
      <c r="AB824" s="28"/>
      <c r="AC824" s="28"/>
      <c r="AD824" s="28"/>
      <c r="AE824" s="28"/>
      <c r="AF824" s="28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  <c r="CH824" s="13"/>
      <c r="CI824" s="13"/>
      <c r="CJ824" s="13"/>
      <c r="CK824" s="13"/>
      <c r="CL824" s="13"/>
      <c r="CM824" s="13"/>
      <c r="CN824" s="13"/>
      <c r="CO824" s="13"/>
      <c r="CP824" s="13"/>
      <c r="CQ824" s="13"/>
      <c r="CR824" s="13"/>
      <c r="CS824" s="13"/>
      <c r="CT824" s="13"/>
      <c r="CU824" s="13"/>
      <c r="CV824" s="13"/>
      <c r="CW824" s="13"/>
      <c r="CX824" s="13"/>
      <c r="CY824" s="13"/>
      <c r="CZ824" s="13"/>
      <c r="DA824" s="13"/>
      <c r="DB824" s="13"/>
      <c r="DC824" s="13"/>
      <c r="DD824" s="13"/>
      <c r="DE824" s="13"/>
      <c r="DF824" s="13"/>
      <c r="DG824" s="13"/>
      <c r="DH824" s="13"/>
      <c r="DI824" s="13"/>
      <c r="DJ824" s="13"/>
      <c r="DK824" s="13"/>
      <c r="DL824" s="13"/>
      <c r="DM824" s="13"/>
      <c r="DN824" s="13"/>
      <c r="DO824" s="13"/>
      <c r="DP824" s="13"/>
      <c r="DQ824" s="13"/>
      <c r="DR824" s="13"/>
      <c r="DS824" s="13"/>
      <c r="DT824" s="13"/>
      <c r="DU824" s="13"/>
      <c r="DV824" s="13"/>
      <c r="DW824" s="13"/>
      <c r="DX824" s="13"/>
      <c r="DY824" s="13"/>
      <c r="DZ824" s="13"/>
      <c r="EA824" s="13"/>
      <c r="EB824" s="13"/>
      <c r="EC824" s="13"/>
      <c r="ED824" s="13"/>
      <c r="EE824" s="13"/>
      <c r="EF824" s="13"/>
      <c r="EG824" s="13"/>
      <c r="EH824" s="13"/>
      <c r="EI824" s="13"/>
      <c r="EJ824" s="13"/>
      <c r="EK824" s="13"/>
      <c r="EL824" s="13"/>
      <c r="EM824" s="13"/>
      <c r="EN824" s="13"/>
      <c r="EO824" s="13"/>
      <c r="EP824" s="13"/>
      <c r="EQ824" s="13"/>
      <c r="ER824" s="13"/>
      <c r="ES824" s="13"/>
      <c r="ET824" s="13"/>
      <c r="EU824" s="13"/>
      <c r="EV824" s="13"/>
      <c r="EW824" s="20"/>
    </row>
    <row r="825" spans="1:153" s="3" customFormat="1" ht="33" customHeight="1" x14ac:dyDescent="0.4">
      <c r="A825" s="124">
        <v>7591020008082</v>
      </c>
      <c r="B825" s="51" t="s">
        <v>202</v>
      </c>
      <c r="C825" s="51" t="s">
        <v>196</v>
      </c>
      <c r="D8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25" s="118" t="s">
        <v>1333</v>
      </c>
      <c r="F825" s="75" t="s">
        <v>537</v>
      </c>
      <c r="G8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25" s="77">
        <v>27</v>
      </c>
      <c r="J825" s="52">
        <v>10.811109999999999</v>
      </c>
      <c r="K825" s="53">
        <f>Tabla3[[#This Row],[PRECIOS]]-Tabla3[[#This Row],[PRECIOS]]*10%</f>
        <v>9.7299989999999994</v>
      </c>
      <c r="L825" s="101"/>
      <c r="M825" s="54"/>
      <c r="N825" s="55">
        <f>IFERROR(Tabla3[[#This Row],[PRECIOS]]-Tabla3[[#This Row],[PRECIOS]]*Tabla3[[#This Row],[% PRODUCTO]]," ")</f>
        <v>10.811109999999999</v>
      </c>
      <c r="O825" s="54"/>
      <c r="P825" s="55">
        <f>IFERROR(Tabla3[[#This Row],[OCULTAR2]]-Tabla3[[#This Row],[OCULTAR2]]*Tabla3[[#This Row],[% LÍNEA]]," ")</f>
        <v>10.811109999999999</v>
      </c>
      <c r="Q825" s="56">
        <f>IFERROR(Tabla3[[#This Row],[% PRODUCTO]]+Tabla3[[#This Row],[% LÍNEA]]," ")</f>
        <v>0</v>
      </c>
      <c r="R825" s="53">
        <f>Tabla3[[#This Row],[OCULTAR3]]</f>
        <v>10.811109999999999</v>
      </c>
      <c r="S825" s="53">
        <f>Tabla3[[#This Row],[PRECIO SIN %]]-Tabla3[[#This Row],[PRECIO SIN %]]*10%</f>
        <v>9.7299989999999994</v>
      </c>
      <c r="T825" s="80">
        <f>(Tabla3[[#This Row],[PRECIO CON DESCT.]]-(Tabla3[[#This Row],[PRECIO CON DESCT.]]*$T$6))</f>
        <v>6.1298993699999995</v>
      </c>
      <c r="U825" s="96"/>
      <c r="V825" s="94">
        <f>Tabla3[[#This Row],[PRECIO %      en $]]*Tabla3[[#This Row],[PEDIDO ]]</f>
        <v>0</v>
      </c>
      <c r="W825" s="57">
        <f>Tabla3[[#This Row],[PRECIO CON DESCT.]]*Tabla3[[#This Row],[PEDIDO ]]</f>
        <v>0</v>
      </c>
      <c r="X825" s="58">
        <f>Tabla3[[#This Row],[PRECIO SIN %]]*Tabla3[[#This Row],[PEDIDO ]]</f>
        <v>0</v>
      </c>
      <c r="Y825" s="28"/>
      <c r="Z825" s="28"/>
      <c r="AA825" s="28"/>
      <c r="AB825" s="28"/>
      <c r="AC825" s="28"/>
      <c r="AD825" s="28"/>
      <c r="AE825" s="28"/>
      <c r="AF825" s="28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  <c r="CB825" s="13"/>
      <c r="CC825" s="13"/>
      <c r="CD825" s="13"/>
      <c r="CE825" s="13"/>
      <c r="CF825" s="13"/>
      <c r="CG825" s="13"/>
      <c r="CH825" s="13"/>
      <c r="CI825" s="13"/>
      <c r="CJ825" s="13"/>
      <c r="CK825" s="13"/>
      <c r="CL825" s="13"/>
      <c r="CM825" s="13"/>
      <c r="CN825" s="13"/>
      <c r="CO825" s="13"/>
      <c r="CP825" s="13"/>
      <c r="CQ825" s="13"/>
      <c r="CR825" s="13"/>
      <c r="CS825" s="13"/>
      <c r="CT825" s="13"/>
      <c r="CU825" s="13"/>
      <c r="CV825" s="13"/>
      <c r="CW825" s="13"/>
      <c r="CX825" s="13"/>
      <c r="CY825" s="13"/>
      <c r="CZ825" s="13"/>
      <c r="DA825" s="13"/>
      <c r="DB825" s="13"/>
      <c r="DC825" s="13"/>
      <c r="DD825" s="13"/>
      <c r="DE825" s="13"/>
      <c r="DF825" s="13"/>
      <c r="DG825" s="13"/>
      <c r="DH825" s="13"/>
      <c r="DI825" s="13"/>
      <c r="DJ825" s="13"/>
      <c r="DK825" s="13"/>
      <c r="DL825" s="13"/>
      <c r="DM825" s="13"/>
      <c r="DN825" s="13"/>
      <c r="DO825" s="13"/>
      <c r="DP825" s="13"/>
      <c r="DQ825" s="13"/>
      <c r="DR825" s="13"/>
      <c r="DS825" s="13"/>
      <c r="DT825" s="13"/>
      <c r="DU825" s="13"/>
      <c r="DV825" s="13"/>
      <c r="DW825" s="13"/>
      <c r="DX825" s="13"/>
      <c r="DY825" s="13"/>
      <c r="DZ825" s="13"/>
      <c r="EA825" s="13"/>
      <c r="EB825" s="13"/>
      <c r="EC825" s="13"/>
      <c r="ED825" s="13"/>
      <c r="EE825" s="13"/>
      <c r="EF825" s="13"/>
      <c r="EG825" s="13"/>
      <c r="EH825" s="13"/>
      <c r="EI825" s="13"/>
      <c r="EJ825" s="13"/>
      <c r="EK825" s="13"/>
      <c r="EL825" s="13"/>
      <c r="EM825" s="13"/>
      <c r="EN825" s="13"/>
      <c r="EO825" s="13"/>
      <c r="EP825" s="13"/>
      <c r="EQ825" s="13"/>
      <c r="ER825" s="13"/>
      <c r="ES825" s="13"/>
      <c r="ET825" s="13"/>
      <c r="EU825" s="13"/>
      <c r="EV825" s="13"/>
      <c r="EW825" s="20"/>
    </row>
    <row r="826" spans="1:153" s="3" customFormat="1" ht="33" customHeight="1" x14ac:dyDescent="0.4">
      <c r="A826" s="125">
        <v>6942189304347</v>
      </c>
      <c r="B826" s="59" t="s">
        <v>202</v>
      </c>
      <c r="C826" s="59" t="s">
        <v>72</v>
      </c>
      <c r="D8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26" s="119" t="s">
        <v>1334</v>
      </c>
      <c r="F826" s="76" t="s">
        <v>537</v>
      </c>
      <c r="G8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26" s="78">
        <v>42</v>
      </c>
      <c r="J826" s="52">
        <v>2.9111099999999999</v>
      </c>
      <c r="K826" s="60">
        <f>Tabla3[[#This Row],[PRECIOS]]-Tabla3[[#This Row],[PRECIOS]]*10%</f>
        <v>2.619999</v>
      </c>
      <c r="L826" s="101"/>
      <c r="M826" s="61"/>
      <c r="N826" s="55">
        <f>IFERROR(Tabla3[[#This Row],[PRECIOS]]-Tabla3[[#This Row],[PRECIOS]]*Tabla3[[#This Row],[% PRODUCTO]]," ")</f>
        <v>2.9111099999999999</v>
      </c>
      <c r="O826" s="61"/>
      <c r="P826" s="55">
        <f>IFERROR(Tabla3[[#This Row],[OCULTAR2]]-Tabla3[[#This Row],[OCULTAR2]]*Tabla3[[#This Row],[% LÍNEA]]," ")</f>
        <v>2.9111099999999999</v>
      </c>
      <c r="Q826" s="56">
        <f>IFERROR(Tabla3[[#This Row],[% PRODUCTO]]+Tabla3[[#This Row],[% LÍNEA]]," ")</f>
        <v>0</v>
      </c>
      <c r="R826" s="60">
        <f>Tabla3[[#This Row],[OCULTAR3]]</f>
        <v>2.9111099999999999</v>
      </c>
      <c r="S826" s="60">
        <f>Tabla3[[#This Row],[PRECIO SIN %]]-Tabla3[[#This Row],[PRECIO SIN %]]*10%</f>
        <v>2.619999</v>
      </c>
      <c r="T826" s="80">
        <f>(Tabla3[[#This Row],[PRECIO CON DESCT.]]-(Tabla3[[#This Row],[PRECIO CON DESCT.]]*$T$6))</f>
        <v>1.6505993700000001</v>
      </c>
      <c r="U826" s="96"/>
      <c r="V826" s="94">
        <f>Tabla3[[#This Row],[PRECIO %      en $]]*Tabla3[[#This Row],[PEDIDO ]]</f>
        <v>0</v>
      </c>
      <c r="W826" s="57">
        <f>Tabla3[[#This Row],[PRECIO CON DESCT.]]*Tabla3[[#This Row],[PEDIDO ]]</f>
        <v>0</v>
      </c>
      <c r="X826" s="58">
        <f>Tabla3[[#This Row],[PRECIO SIN %]]*Tabla3[[#This Row],[PEDIDO ]]</f>
        <v>0</v>
      </c>
      <c r="Y826" s="28"/>
      <c r="Z826" s="28"/>
      <c r="AA826" s="28"/>
      <c r="AB826" s="28"/>
      <c r="AC826" s="28"/>
      <c r="AD826" s="28"/>
      <c r="AE826" s="28"/>
      <c r="AF826" s="28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  <c r="CJ826" s="13"/>
      <c r="CK826" s="13"/>
      <c r="CL826" s="13"/>
      <c r="CM826" s="13"/>
      <c r="CN826" s="13"/>
      <c r="CO826" s="13"/>
      <c r="CP826" s="13"/>
      <c r="CQ826" s="13"/>
      <c r="CR826" s="13"/>
      <c r="CS826" s="13"/>
      <c r="CT826" s="13"/>
      <c r="CU826" s="13"/>
      <c r="CV826" s="13"/>
      <c r="CW826" s="13"/>
      <c r="CX826" s="13"/>
      <c r="CY826" s="13"/>
      <c r="CZ826" s="13"/>
      <c r="DA826" s="13"/>
      <c r="DB826" s="13"/>
      <c r="DC826" s="13"/>
      <c r="DD826" s="13"/>
      <c r="DE826" s="13"/>
      <c r="DF826" s="13"/>
      <c r="DG826" s="13"/>
      <c r="DH826" s="13"/>
      <c r="DI826" s="13"/>
      <c r="DJ826" s="13"/>
      <c r="DK826" s="13"/>
      <c r="DL826" s="13"/>
      <c r="DM826" s="13"/>
      <c r="DN826" s="13"/>
      <c r="DO826" s="13"/>
      <c r="DP826" s="13"/>
      <c r="DQ826" s="13"/>
      <c r="DR826" s="13"/>
      <c r="DS826" s="13"/>
      <c r="DT826" s="13"/>
      <c r="DU826" s="13"/>
      <c r="DV826" s="13"/>
      <c r="DW826" s="13"/>
      <c r="DX826" s="13"/>
      <c r="DY826" s="13"/>
      <c r="DZ826" s="13"/>
      <c r="EA826" s="13"/>
      <c r="EB826" s="13"/>
      <c r="EC826" s="13"/>
      <c r="ED826" s="13"/>
      <c r="EE826" s="13"/>
      <c r="EF826" s="13"/>
      <c r="EG826" s="13"/>
      <c r="EH826" s="13"/>
      <c r="EI826" s="13"/>
      <c r="EJ826" s="13"/>
      <c r="EK826" s="13"/>
      <c r="EL826" s="13"/>
      <c r="EM826" s="13"/>
      <c r="EN826" s="13"/>
      <c r="EO826" s="13"/>
      <c r="EP826" s="13"/>
      <c r="EQ826" s="13"/>
      <c r="ER826" s="13"/>
      <c r="ES826" s="13"/>
      <c r="ET826" s="13"/>
      <c r="EU826" s="13"/>
      <c r="EV826" s="13"/>
      <c r="EW826" s="20"/>
    </row>
    <row r="827" spans="1:153" s="3" customFormat="1" ht="33" customHeight="1" x14ac:dyDescent="0.4">
      <c r="A827" s="124">
        <v>7599608000091</v>
      </c>
      <c r="B827" s="51" t="s">
        <v>202</v>
      </c>
      <c r="C827" s="51" t="s">
        <v>86</v>
      </c>
      <c r="D8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27" s="118" t="s">
        <v>1335</v>
      </c>
      <c r="F827" s="75" t="s">
        <v>537</v>
      </c>
      <c r="G8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27" s="77">
        <v>117</v>
      </c>
      <c r="J827" s="52">
        <v>3.0222199999999999</v>
      </c>
      <c r="K827" s="53">
        <f>Tabla3[[#This Row],[PRECIOS]]-Tabla3[[#This Row],[PRECIOS]]*10%</f>
        <v>2.7199979999999999</v>
      </c>
      <c r="L827" s="101"/>
      <c r="M827" s="54"/>
      <c r="N827" s="55">
        <f>IFERROR(Tabla3[[#This Row],[PRECIOS]]-Tabla3[[#This Row],[PRECIOS]]*Tabla3[[#This Row],[% PRODUCTO]]," ")</f>
        <v>3.0222199999999999</v>
      </c>
      <c r="O827" s="54"/>
      <c r="P827" s="55">
        <f>IFERROR(Tabla3[[#This Row],[OCULTAR2]]-Tabla3[[#This Row],[OCULTAR2]]*Tabla3[[#This Row],[% LÍNEA]]," ")</f>
        <v>3.0222199999999999</v>
      </c>
      <c r="Q827" s="56">
        <f>IFERROR(Tabla3[[#This Row],[% PRODUCTO]]+Tabla3[[#This Row],[% LÍNEA]]," ")</f>
        <v>0</v>
      </c>
      <c r="R827" s="53">
        <f>Tabla3[[#This Row],[OCULTAR3]]</f>
        <v>3.0222199999999999</v>
      </c>
      <c r="S827" s="53">
        <f>Tabla3[[#This Row],[PRECIO SIN %]]-Tabla3[[#This Row],[PRECIO SIN %]]*10%</f>
        <v>2.7199979999999999</v>
      </c>
      <c r="T827" s="80">
        <f>(Tabla3[[#This Row],[PRECIO CON DESCT.]]-(Tabla3[[#This Row],[PRECIO CON DESCT.]]*$T$6))</f>
        <v>1.7135987399999999</v>
      </c>
      <c r="U827" s="96"/>
      <c r="V827" s="94">
        <f>Tabla3[[#This Row],[PRECIO %      en $]]*Tabla3[[#This Row],[PEDIDO ]]</f>
        <v>0</v>
      </c>
      <c r="W827" s="57">
        <f>Tabla3[[#This Row],[PRECIO CON DESCT.]]*Tabla3[[#This Row],[PEDIDO ]]</f>
        <v>0</v>
      </c>
      <c r="X827" s="58">
        <f>Tabla3[[#This Row],[PRECIO SIN %]]*Tabla3[[#This Row],[PEDIDO ]]</f>
        <v>0</v>
      </c>
      <c r="Y827" s="28"/>
      <c r="Z827" s="28"/>
      <c r="AA827" s="28"/>
      <c r="AB827" s="28"/>
      <c r="AC827" s="28"/>
      <c r="AD827" s="28"/>
      <c r="AE827" s="28"/>
      <c r="AF827" s="28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  <c r="CH827" s="13"/>
      <c r="CI827" s="13"/>
      <c r="CJ827" s="13"/>
      <c r="CK827" s="13"/>
      <c r="CL827" s="13"/>
      <c r="CM827" s="13"/>
      <c r="CN827" s="13"/>
      <c r="CO827" s="13"/>
      <c r="CP827" s="13"/>
      <c r="CQ827" s="13"/>
      <c r="CR827" s="13"/>
      <c r="CS827" s="13"/>
      <c r="CT827" s="13"/>
      <c r="CU827" s="13"/>
      <c r="CV827" s="13"/>
      <c r="CW827" s="13"/>
      <c r="CX827" s="13"/>
      <c r="CY827" s="13"/>
      <c r="CZ827" s="13"/>
      <c r="DA827" s="13"/>
      <c r="DB827" s="13"/>
      <c r="DC827" s="13"/>
      <c r="DD827" s="13"/>
      <c r="DE827" s="13"/>
      <c r="DF827" s="13"/>
      <c r="DG827" s="13"/>
      <c r="DH827" s="13"/>
      <c r="DI827" s="13"/>
      <c r="DJ827" s="13"/>
      <c r="DK827" s="13"/>
      <c r="DL827" s="13"/>
      <c r="DM827" s="13"/>
      <c r="DN827" s="13"/>
      <c r="DO827" s="13"/>
      <c r="DP827" s="13"/>
      <c r="DQ827" s="13"/>
      <c r="DR827" s="13"/>
      <c r="DS827" s="13"/>
      <c r="DT827" s="13"/>
      <c r="DU827" s="13"/>
      <c r="DV827" s="13"/>
      <c r="DW827" s="13"/>
      <c r="DX827" s="13"/>
      <c r="DY827" s="13"/>
      <c r="DZ827" s="13"/>
      <c r="EA827" s="13"/>
      <c r="EB827" s="13"/>
      <c r="EC827" s="13"/>
      <c r="ED827" s="13"/>
      <c r="EE827" s="13"/>
      <c r="EF827" s="13"/>
      <c r="EG827" s="13"/>
      <c r="EH827" s="13"/>
      <c r="EI827" s="13"/>
      <c r="EJ827" s="13"/>
      <c r="EK827" s="13"/>
      <c r="EL827" s="13"/>
      <c r="EM827" s="13"/>
      <c r="EN827" s="13"/>
      <c r="EO827" s="13"/>
      <c r="EP827" s="13"/>
      <c r="EQ827" s="13"/>
      <c r="ER827" s="13"/>
      <c r="ES827" s="13"/>
      <c r="ET827" s="13"/>
      <c r="EU827" s="13"/>
      <c r="EV827" s="13"/>
      <c r="EW827" s="20"/>
    </row>
    <row r="828" spans="1:153" s="3" customFormat="1" ht="33" customHeight="1" x14ac:dyDescent="0.4">
      <c r="A828" s="125">
        <v>7703763875993</v>
      </c>
      <c r="B828" s="59" t="s">
        <v>202</v>
      </c>
      <c r="C828" s="59" t="s">
        <v>171</v>
      </c>
      <c r="D8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28" s="119" t="s">
        <v>1336</v>
      </c>
      <c r="F828" s="76" t="s">
        <v>537</v>
      </c>
      <c r="G8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28" s="78">
        <v>20</v>
      </c>
      <c r="J828" s="52">
        <v>5</v>
      </c>
      <c r="K828" s="60">
        <f>Tabla3[[#This Row],[PRECIOS]]-Tabla3[[#This Row],[PRECIOS]]*10%</f>
        <v>4.5</v>
      </c>
      <c r="L828" s="101"/>
      <c r="M828" s="61"/>
      <c r="N828" s="55">
        <f>IFERROR(Tabla3[[#This Row],[PRECIOS]]-Tabla3[[#This Row],[PRECIOS]]*Tabla3[[#This Row],[% PRODUCTO]]," ")</f>
        <v>5</v>
      </c>
      <c r="O828" s="61"/>
      <c r="P828" s="55">
        <f>IFERROR(Tabla3[[#This Row],[OCULTAR2]]-Tabla3[[#This Row],[OCULTAR2]]*Tabla3[[#This Row],[% LÍNEA]]," ")</f>
        <v>5</v>
      </c>
      <c r="Q828" s="56">
        <f>IFERROR(Tabla3[[#This Row],[% PRODUCTO]]+Tabla3[[#This Row],[% LÍNEA]]," ")</f>
        <v>0</v>
      </c>
      <c r="R828" s="60">
        <f>Tabla3[[#This Row],[OCULTAR3]]</f>
        <v>5</v>
      </c>
      <c r="S828" s="60">
        <f>Tabla3[[#This Row],[PRECIO SIN %]]-Tabla3[[#This Row],[PRECIO SIN %]]*10%</f>
        <v>4.5</v>
      </c>
      <c r="T828" s="80">
        <f>(Tabla3[[#This Row],[PRECIO CON DESCT.]]-(Tabla3[[#This Row],[PRECIO CON DESCT.]]*$T$6))</f>
        <v>2.835</v>
      </c>
      <c r="U828" s="96"/>
      <c r="V828" s="94">
        <f>Tabla3[[#This Row],[PRECIO %      en $]]*Tabla3[[#This Row],[PEDIDO ]]</f>
        <v>0</v>
      </c>
      <c r="W828" s="57">
        <f>Tabla3[[#This Row],[PRECIO CON DESCT.]]*Tabla3[[#This Row],[PEDIDO ]]</f>
        <v>0</v>
      </c>
      <c r="X828" s="58">
        <f>Tabla3[[#This Row],[PRECIO SIN %]]*Tabla3[[#This Row],[PEDIDO ]]</f>
        <v>0</v>
      </c>
      <c r="Y828" s="28"/>
      <c r="Z828" s="28"/>
      <c r="AA828" s="28"/>
      <c r="AB828" s="28"/>
      <c r="AC828" s="28"/>
      <c r="AD828" s="28"/>
      <c r="AE828" s="28"/>
      <c r="AF828" s="28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13"/>
      <c r="CX828" s="13"/>
      <c r="CY828" s="13"/>
      <c r="CZ828" s="13"/>
      <c r="DA828" s="13"/>
      <c r="DB828" s="13"/>
      <c r="DC828" s="13"/>
      <c r="DD828" s="13"/>
      <c r="DE828" s="13"/>
      <c r="DF828" s="13"/>
      <c r="DG828" s="13"/>
      <c r="DH828" s="13"/>
      <c r="DI828" s="13"/>
      <c r="DJ828" s="13"/>
      <c r="DK828" s="13"/>
      <c r="DL828" s="13"/>
      <c r="DM828" s="13"/>
      <c r="DN828" s="13"/>
      <c r="DO828" s="13"/>
      <c r="DP828" s="13"/>
      <c r="DQ828" s="13"/>
      <c r="DR828" s="13"/>
      <c r="DS828" s="13"/>
      <c r="DT828" s="13"/>
      <c r="DU828" s="13"/>
      <c r="DV828" s="13"/>
      <c r="DW828" s="13"/>
      <c r="DX828" s="13"/>
      <c r="DY828" s="13"/>
      <c r="DZ828" s="13"/>
      <c r="EA828" s="13"/>
      <c r="EB828" s="13"/>
      <c r="EC828" s="13"/>
      <c r="ED828" s="13"/>
      <c r="EE828" s="13"/>
      <c r="EF828" s="13"/>
      <c r="EG828" s="13"/>
      <c r="EH828" s="13"/>
      <c r="EI828" s="13"/>
      <c r="EJ828" s="13"/>
      <c r="EK828" s="13"/>
      <c r="EL828" s="13"/>
      <c r="EM828" s="13"/>
      <c r="EN828" s="13"/>
      <c r="EO828" s="13"/>
      <c r="EP828" s="13"/>
      <c r="EQ828" s="13"/>
      <c r="ER828" s="13"/>
      <c r="ES828" s="13"/>
      <c r="ET828" s="13"/>
      <c r="EU828" s="13"/>
      <c r="EV828" s="13"/>
      <c r="EW828" s="20"/>
    </row>
    <row r="829" spans="1:153" s="3" customFormat="1" ht="33" customHeight="1" x14ac:dyDescent="0.4">
      <c r="A829" s="124">
        <v>7592803000019</v>
      </c>
      <c r="B829" s="51" t="s">
        <v>202</v>
      </c>
      <c r="C829" s="51" t="s">
        <v>132</v>
      </c>
      <c r="D8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29" s="118" t="s">
        <v>1337</v>
      </c>
      <c r="F829" s="75" t="s">
        <v>537</v>
      </c>
      <c r="G8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29" s="77">
        <v>20</v>
      </c>
      <c r="J829" s="52">
        <v>4.1222200000000004</v>
      </c>
      <c r="K829" s="53">
        <f>Tabla3[[#This Row],[PRECIOS]]-Tabla3[[#This Row],[PRECIOS]]*10%</f>
        <v>3.7099980000000006</v>
      </c>
      <c r="L829" s="101"/>
      <c r="M829" s="54"/>
      <c r="N829" s="55">
        <f>IFERROR(Tabla3[[#This Row],[PRECIOS]]-Tabla3[[#This Row],[PRECIOS]]*Tabla3[[#This Row],[% PRODUCTO]]," ")</f>
        <v>4.1222200000000004</v>
      </c>
      <c r="O829" s="54"/>
      <c r="P829" s="55">
        <f>IFERROR(Tabla3[[#This Row],[OCULTAR2]]-Tabla3[[#This Row],[OCULTAR2]]*Tabla3[[#This Row],[% LÍNEA]]," ")</f>
        <v>4.1222200000000004</v>
      </c>
      <c r="Q829" s="56">
        <f>IFERROR(Tabla3[[#This Row],[% PRODUCTO]]+Tabla3[[#This Row],[% LÍNEA]]," ")</f>
        <v>0</v>
      </c>
      <c r="R829" s="53">
        <f>Tabla3[[#This Row],[OCULTAR3]]</f>
        <v>4.1222200000000004</v>
      </c>
      <c r="S829" s="53">
        <f>Tabla3[[#This Row],[PRECIO SIN %]]-Tabla3[[#This Row],[PRECIO SIN %]]*10%</f>
        <v>3.7099980000000006</v>
      </c>
      <c r="T829" s="80">
        <f>(Tabla3[[#This Row],[PRECIO CON DESCT.]]-(Tabla3[[#This Row],[PRECIO CON DESCT.]]*$T$6))</f>
        <v>2.3372987400000005</v>
      </c>
      <c r="U829" s="96"/>
      <c r="V829" s="94">
        <f>Tabla3[[#This Row],[PRECIO %      en $]]*Tabla3[[#This Row],[PEDIDO ]]</f>
        <v>0</v>
      </c>
      <c r="W829" s="57">
        <f>Tabla3[[#This Row],[PRECIO CON DESCT.]]*Tabla3[[#This Row],[PEDIDO ]]</f>
        <v>0</v>
      </c>
      <c r="X829" s="58">
        <f>Tabla3[[#This Row],[PRECIO SIN %]]*Tabla3[[#This Row],[PEDIDO ]]</f>
        <v>0</v>
      </c>
      <c r="Y829" s="28"/>
      <c r="Z829" s="28"/>
      <c r="AA829" s="28"/>
      <c r="AB829" s="28"/>
      <c r="AC829" s="28"/>
      <c r="AD829" s="28"/>
      <c r="AE829" s="28"/>
      <c r="AF829" s="28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  <c r="CH829" s="13"/>
      <c r="CI829" s="13"/>
      <c r="CJ829" s="13"/>
      <c r="CK829" s="13"/>
      <c r="CL829" s="13"/>
      <c r="CM829" s="13"/>
      <c r="CN829" s="13"/>
      <c r="CO829" s="13"/>
      <c r="CP829" s="13"/>
      <c r="CQ829" s="13"/>
      <c r="CR829" s="13"/>
      <c r="CS829" s="13"/>
      <c r="CT829" s="13"/>
      <c r="CU829" s="13"/>
      <c r="CV829" s="13"/>
      <c r="CW829" s="13"/>
      <c r="CX829" s="13"/>
      <c r="CY829" s="13"/>
      <c r="CZ829" s="13"/>
      <c r="DA829" s="13"/>
      <c r="DB829" s="13"/>
      <c r="DC829" s="13"/>
      <c r="DD829" s="13"/>
      <c r="DE829" s="13"/>
      <c r="DF829" s="13"/>
      <c r="DG829" s="13"/>
      <c r="DH829" s="13"/>
      <c r="DI829" s="13"/>
      <c r="DJ829" s="13"/>
      <c r="DK829" s="13"/>
      <c r="DL829" s="13"/>
      <c r="DM829" s="13"/>
      <c r="DN829" s="13"/>
      <c r="DO829" s="13"/>
      <c r="DP829" s="13"/>
      <c r="DQ829" s="13"/>
      <c r="DR829" s="13"/>
      <c r="DS829" s="13"/>
      <c r="DT829" s="13"/>
      <c r="DU829" s="13"/>
      <c r="DV829" s="13"/>
      <c r="DW829" s="13"/>
      <c r="DX829" s="13"/>
      <c r="DY829" s="13"/>
      <c r="DZ829" s="13"/>
      <c r="EA829" s="13"/>
      <c r="EB829" s="13"/>
      <c r="EC829" s="13"/>
      <c r="ED829" s="13"/>
      <c r="EE829" s="13"/>
      <c r="EF829" s="13"/>
      <c r="EG829" s="13"/>
      <c r="EH829" s="13"/>
      <c r="EI829" s="13"/>
      <c r="EJ829" s="13"/>
      <c r="EK829" s="13"/>
      <c r="EL829" s="13"/>
      <c r="EM829" s="13"/>
      <c r="EN829" s="13"/>
      <c r="EO829" s="13"/>
      <c r="EP829" s="13"/>
      <c r="EQ829" s="13"/>
      <c r="ER829" s="13"/>
      <c r="ES829" s="13"/>
      <c r="ET829" s="13"/>
      <c r="EU829" s="13"/>
      <c r="EV829" s="13"/>
      <c r="EW829" s="20"/>
    </row>
    <row r="830" spans="1:153" s="3" customFormat="1" ht="33" customHeight="1" x14ac:dyDescent="0.4">
      <c r="A830" s="125">
        <v>8904307701054</v>
      </c>
      <c r="B830" s="59" t="s">
        <v>202</v>
      </c>
      <c r="C830" s="59" t="s">
        <v>145</v>
      </c>
      <c r="D8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30" s="119" t="s">
        <v>1338</v>
      </c>
      <c r="F830" s="76" t="s">
        <v>537</v>
      </c>
      <c r="G8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30" s="78">
        <v>217</v>
      </c>
      <c r="J830" s="52">
        <v>2</v>
      </c>
      <c r="K830" s="60">
        <f>Tabla3[[#This Row],[PRECIOS]]-Tabla3[[#This Row],[PRECIOS]]*10%</f>
        <v>1.8</v>
      </c>
      <c r="L830" s="101"/>
      <c r="M830" s="61"/>
      <c r="N830" s="55">
        <f>IFERROR(Tabla3[[#This Row],[PRECIOS]]-Tabla3[[#This Row],[PRECIOS]]*Tabla3[[#This Row],[% PRODUCTO]]," ")</f>
        <v>2</v>
      </c>
      <c r="O830" s="61"/>
      <c r="P830" s="55">
        <f>IFERROR(Tabla3[[#This Row],[OCULTAR2]]-Tabla3[[#This Row],[OCULTAR2]]*Tabla3[[#This Row],[% LÍNEA]]," ")</f>
        <v>2</v>
      </c>
      <c r="Q830" s="56">
        <f>IFERROR(Tabla3[[#This Row],[% PRODUCTO]]+Tabla3[[#This Row],[% LÍNEA]]," ")</f>
        <v>0</v>
      </c>
      <c r="R830" s="60">
        <f>Tabla3[[#This Row],[OCULTAR3]]</f>
        <v>2</v>
      </c>
      <c r="S830" s="60">
        <f>Tabla3[[#This Row],[PRECIO SIN %]]-Tabla3[[#This Row],[PRECIO SIN %]]*10%</f>
        <v>1.8</v>
      </c>
      <c r="T830" s="80">
        <f>(Tabla3[[#This Row],[PRECIO CON DESCT.]]-(Tabla3[[#This Row],[PRECIO CON DESCT.]]*$T$6))</f>
        <v>1.1339999999999999</v>
      </c>
      <c r="U830" s="96"/>
      <c r="V830" s="94">
        <f>Tabla3[[#This Row],[PRECIO %      en $]]*Tabla3[[#This Row],[PEDIDO ]]</f>
        <v>0</v>
      </c>
      <c r="W830" s="57">
        <f>Tabla3[[#This Row],[PRECIO CON DESCT.]]*Tabla3[[#This Row],[PEDIDO ]]</f>
        <v>0</v>
      </c>
      <c r="X830" s="58">
        <f>Tabla3[[#This Row],[PRECIO SIN %]]*Tabla3[[#This Row],[PEDIDO ]]</f>
        <v>0</v>
      </c>
      <c r="Y830" s="28"/>
      <c r="Z830" s="28"/>
      <c r="AA830" s="28"/>
      <c r="AB830" s="28"/>
      <c r="AC830" s="28"/>
      <c r="AD830" s="28"/>
      <c r="AE830" s="28"/>
      <c r="AF830" s="28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  <c r="CJ830" s="13"/>
      <c r="CK830" s="13"/>
      <c r="CL830" s="13"/>
      <c r="CM830" s="13"/>
      <c r="CN830" s="13"/>
      <c r="CO830" s="13"/>
      <c r="CP830" s="13"/>
      <c r="CQ830" s="13"/>
      <c r="CR830" s="13"/>
      <c r="CS830" s="13"/>
      <c r="CT830" s="13"/>
      <c r="CU830" s="13"/>
      <c r="CV830" s="13"/>
      <c r="CW830" s="13"/>
      <c r="CX830" s="13"/>
      <c r="CY830" s="13"/>
      <c r="CZ830" s="13"/>
      <c r="DA830" s="13"/>
      <c r="DB830" s="13"/>
      <c r="DC830" s="13"/>
      <c r="DD830" s="13"/>
      <c r="DE830" s="13"/>
      <c r="DF830" s="13"/>
      <c r="DG830" s="13"/>
      <c r="DH830" s="13"/>
      <c r="DI830" s="13"/>
      <c r="DJ830" s="13"/>
      <c r="DK830" s="13"/>
      <c r="DL830" s="13"/>
      <c r="DM830" s="13"/>
      <c r="DN830" s="13"/>
      <c r="DO830" s="13"/>
      <c r="DP830" s="13"/>
      <c r="DQ830" s="13"/>
      <c r="DR830" s="13"/>
      <c r="DS830" s="13"/>
      <c r="DT830" s="13"/>
      <c r="DU830" s="13"/>
      <c r="DV830" s="13"/>
      <c r="DW830" s="13"/>
      <c r="DX830" s="13"/>
      <c r="DY830" s="13"/>
      <c r="DZ830" s="13"/>
      <c r="EA830" s="13"/>
      <c r="EB830" s="13"/>
      <c r="EC830" s="13"/>
      <c r="ED830" s="13"/>
      <c r="EE830" s="13"/>
      <c r="EF830" s="13"/>
      <c r="EG830" s="13"/>
      <c r="EH830" s="13"/>
      <c r="EI830" s="13"/>
      <c r="EJ830" s="13"/>
      <c r="EK830" s="13"/>
      <c r="EL830" s="13"/>
      <c r="EM830" s="13"/>
      <c r="EN830" s="13"/>
      <c r="EO830" s="13"/>
      <c r="EP830" s="13"/>
      <c r="EQ830" s="13"/>
      <c r="ER830" s="13"/>
      <c r="ES830" s="13"/>
      <c r="ET830" s="13"/>
      <c r="EU830" s="13"/>
      <c r="EV830" s="13"/>
      <c r="EW830" s="20"/>
    </row>
    <row r="831" spans="1:153" s="3" customFormat="1" ht="33" customHeight="1" x14ac:dyDescent="0.4">
      <c r="A831" s="124">
        <v>8904210806198</v>
      </c>
      <c r="B831" s="51" t="s">
        <v>202</v>
      </c>
      <c r="C831" s="51" t="s">
        <v>209</v>
      </c>
      <c r="D8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31" s="118" t="s">
        <v>1339</v>
      </c>
      <c r="F831" s="75" t="s">
        <v>537</v>
      </c>
      <c r="G8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31" s="77">
        <v>101</v>
      </c>
      <c r="J831" s="52">
        <v>3.7777799999999999</v>
      </c>
      <c r="K831" s="53">
        <f>Tabla3[[#This Row],[PRECIOS]]-Tabla3[[#This Row],[PRECIOS]]*10%</f>
        <v>3.4000019999999997</v>
      </c>
      <c r="L831" s="101"/>
      <c r="M831" s="54"/>
      <c r="N831" s="55">
        <f>IFERROR(Tabla3[[#This Row],[PRECIOS]]-Tabla3[[#This Row],[PRECIOS]]*Tabla3[[#This Row],[% PRODUCTO]]," ")</f>
        <v>3.7777799999999999</v>
      </c>
      <c r="O831" s="54"/>
      <c r="P831" s="55">
        <f>IFERROR(Tabla3[[#This Row],[OCULTAR2]]-Tabla3[[#This Row],[OCULTAR2]]*Tabla3[[#This Row],[% LÍNEA]]," ")</f>
        <v>3.7777799999999999</v>
      </c>
      <c r="Q831" s="56">
        <f>IFERROR(Tabla3[[#This Row],[% PRODUCTO]]+Tabla3[[#This Row],[% LÍNEA]]," ")</f>
        <v>0</v>
      </c>
      <c r="R831" s="53">
        <f>Tabla3[[#This Row],[OCULTAR3]]</f>
        <v>3.7777799999999999</v>
      </c>
      <c r="S831" s="53">
        <f>Tabla3[[#This Row],[PRECIO SIN %]]-Tabla3[[#This Row],[PRECIO SIN %]]*10%</f>
        <v>3.4000019999999997</v>
      </c>
      <c r="T831" s="80">
        <f>(Tabla3[[#This Row],[PRECIO CON DESCT.]]-(Tabla3[[#This Row],[PRECIO CON DESCT.]]*$T$6))</f>
        <v>2.1420012599999998</v>
      </c>
      <c r="U831" s="96"/>
      <c r="V831" s="94">
        <f>Tabla3[[#This Row],[PRECIO %      en $]]*Tabla3[[#This Row],[PEDIDO ]]</f>
        <v>0</v>
      </c>
      <c r="W831" s="57">
        <f>Tabla3[[#This Row],[PRECIO CON DESCT.]]*Tabla3[[#This Row],[PEDIDO ]]</f>
        <v>0</v>
      </c>
      <c r="X831" s="58">
        <f>Tabla3[[#This Row],[PRECIO SIN %]]*Tabla3[[#This Row],[PEDIDO ]]</f>
        <v>0</v>
      </c>
      <c r="Y831" s="28"/>
      <c r="Z831" s="28"/>
      <c r="AA831" s="28"/>
      <c r="AB831" s="28"/>
      <c r="AC831" s="28"/>
      <c r="AD831" s="28"/>
      <c r="AE831" s="28"/>
      <c r="AF831" s="28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  <c r="CT831" s="13"/>
      <c r="CU831" s="13"/>
      <c r="CV831" s="13"/>
      <c r="CW831" s="13"/>
      <c r="CX831" s="13"/>
      <c r="CY831" s="13"/>
      <c r="CZ831" s="13"/>
      <c r="DA831" s="13"/>
      <c r="DB831" s="13"/>
      <c r="DC831" s="13"/>
      <c r="DD831" s="13"/>
      <c r="DE831" s="13"/>
      <c r="DF831" s="13"/>
      <c r="DG831" s="13"/>
      <c r="DH831" s="13"/>
      <c r="DI831" s="13"/>
      <c r="DJ831" s="13"/>
      <c r="DK831" s="13"/>
      <c r="DL831" s="13"/>
      <c r="DM831" s="13"/>
      <c r="DN831" s="13"/>
      <c r="DO831" s="13"/>
      <c r="DP831" s="13"/>
      <c r="DQ831" s="13"/>
      <c r="DR831" s="13"/>
      <c r="DS831" s="13"/>
      <c r="DT831" s="13"/>
      <c r="DU831" s="13"/>
      <c r="DV831" s="13"/>
      <c r="DW831" s="13"/>
      <c r="DX831" s="13"/>
      <c r="DY831" s="13"/>
      <c r="DZ831" s="13"/>
      <c r="EA831" s="13"/>
      <c r="EB831" s="13"/>
      <c r="EC831" s="13"/>
      <c r="ED831" s="13"/>
      <c r="EE831" s="13"/>
      <c r="EF831" s="13"/>
      <c r="EG831" s="13"/>
      <c r="EH831" s="13"/>
      <c r="EI831" s="13"/>
      <c r="EJ831" s="13"/>
      <c r="EK831" s="13"/>
      <c r="EL831" s="13"/>
      <c r="EM831" s="13"/>
      <c r="EN831" s="13"/>
      <c r="EO831" s="13"/>
      <c r="EP831" s="13"/>
      <c r="EQ831" s="13"/>
      <c r="ER831" s="13"/>
      <c r="ES831" s="13"/>
      <c r="ET831" s="13"/>
      <c r="EU831" s="13"/>
      <c r="EV831" s="13"/>
      <c r="EW831" s="20"/>
    </row>
    <row r="832" spans="1:153" s="3" customFormat="1" ht="33" customHeight="1" x14ac:dyDescent="0.4">
      <c r="A832" s="125">
        <v>791466993554</v>
      </c>
      <c r="B832" s="59" t="s">
        <v>202</v>
      </c>
      <c r="C832" s="59" t="s">
        <v>53</v>
      </c>
      <c r="D8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832" s="119" t="s">
        <v>1340</v>
      </c>
      <c r="F832" s="76" t="s">
        <v>537</v>
      </c>
      <c r="G8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32" s="78">
        <v>10</v>
      </c>
      <c r="J832" s="52">
        <v>1.6333299999999999</v>
      </c>
      <c r="K832" s="60">
        <f>Tabla3[[#This Row],[PRECIOS]]-Tabla3[[#This Row],[PRECIOS]]*10%</f>
        <v>1.469997</v>
      </c>
      <c r="L832" s="101"/>
      <c r="M832" s="61"/>
      <c r="N832" s="55">
        <f>IFERROR(Tabla3[[#This Row],[PRECIOS]]-Tabla3[[#This Row],[PRECIOS]]*Tabla3[[#This Row],[% PRODUCTO]]," ")</f>
        <v>1.6333299999999999</v>
      </c>
      <c r="O832" s="61"/>
      <c r="P832" s="55">
        <f>IFERROR(Tabla3[[#This Row],[OCULTAR2]]-Tabla3[[#This Row],[OCULTAR2]]*Tabla3[[#This Row],[% LÍNEA]]," ")</f>
        <v>1.6333299999999999</v>
      </c>
      <c r="Q832" s="56">
        <f>IFERROR(Tabla3[[#This Row],[% PRODUCTO]]+Tabla3[[#This Row],[% LÍNEA]]," ")</f>
        <v>0</v>
      </c>
      <c r="R832" s="60">
        <f>Tabla3[[#This Row],[OCULTAR3]]</f>
        <v>1.6333299999999999</v>
      </c>
      <c r="S832" s="60">
        <f>Tabla3[[#This Row],[PRECIO SIN %]]-Tabla3[[#This Row],[PRECIO SIN %]]*10%</f>
        <v>1.469997</v>
      </c>
      <c r="T832" s="80">
        <f>(Tabla3[[#This Row],[PRECIO CON DESCT.]]-(Tabla3[[#This Row],[PRECIO CON DESCT.]]*$T$6))</f>
        <v>0.92609810999999997</v>
      </c>
      <c r="U832" s="96"/>
      <c r="V832" s="94">
        <f>Tabla3[[#This Row],[PRECIO %      en $]]*Tabla3[[#This Row],[PEDIDO ]]</f>
        <v>0</v>
      </c>
      <c r="W832" s="57">
        <f>Tabla3[[#This Row],[PRECIO CON DESCT.]]*Tabla3[[#This Row],[PEDIDO ]]</f>
        <v>0</v>
      </c>
      <c r="X832" s="58">
        <f>Tabla3[[#This Row],[PRECIO SIN %]]*Tabla3[[#This Row],[PEDIDO ]]</f>
        <v>0</v>
      </c>
      <c r="Y832" s="28"/>
      <c r="Z832" s="28"/>
      <c r="AA832" s="28"/>
      <c r="AB832" s="28"/>
      <c r="AC832" s="28"/>
      <c r="AD832" s="28"/>
      <c r="AE832" s="28"/>
      <c r="AF832" s="28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  <c r="CJ832" s="13"/>
      <c r="CK832" s="13"/>
      <c r="CL832" s="13"/>
      <c r="CM832" s="13"/>
      <c r="CN832" s="13"/>
      <c r="CO832" s="13"/>
      <c r="CP832" s="13"/>
      <c r="CQ832" s="13"/>
      <c r="CR832" s="13"/>
      <c r="CS832" s="13"/>
      <c r="CT832" s="13"/>
      <c r="CU832" s="13"/>
      <c r="CV832" s="13"/>
      <c r="CW832" s="13"/>
      <c r="CX832" s="13"/>
      <c r="CY832" s="13"/>
      <c r="CZ832" s="13"/>
      <c r="DA832" s="13"/>
      <c r="DB832" s="13"/>
      <c r="DC832" s="13"/>
      <c r="DD832" s="13"/>
      <c r="DE832" s="13"/>
      <c r="DF832" s="13"/>
      <c r="DG832" s="13"/>
      <c r="DH832" s="13"/>
      <c r="DI832" s="13"/>
      <c r="DJ832" s="13"/>
      <c r="DK832" s="13"/>
      <c r="DL832" s="13"/>
      <c r="DM832" s="13"/>
      <c r="DN832" s="13"/>
      <c r="DO832" s="13"/>
      <c r="DP832" s="13"/>
      <c r="DQ832" s="13"/>
      <c r="DR832" s="13"/>
      <c r="DS832" s="13"/>
      <c r="DT832" s="13"/>
      <c r="DU832" s="13"/>
      <c r="DV832" s="13"/>
      <c r="DW832" s="13"/>
      <c r="DX832" s="13"/>
      <c r="DY832" s="13"/>
      <c r="DZ832" s="13"/>
      <c r="EA832" s="13"/>
      <c r="EB832" s="13"/>
      <c r="EC832" s="13"/>
      <c r="ED832" s="13"/>
      <c r="EE832" s="13"/>
      <c r="EF832" s="13"/>
      <c r="EG832" s="13"/>
      <c r="EH832" s="13"/>
      <c r="EI832" s="13"/>
      <c r="EJ832" s="13"/>
      <c r="EK832" s="13"/>
      <c r="EL832" s="13"/>
      <c r="EM832" s="13"/>
      <c r="EN832" s="13"/>
      <c r="EO832" s="13"/>
      <c r="EP832" s="13"/>
      <c r="EQ832" s="13"/>
      <c r="ER832" s="13"/>
      <c r="ES832" s="13"/>
      <c r="ET832" s="13"/>
      <c r="EU832" s="13"/>
      <c r="EV832" s="13"/>
      <c r="EW832" s="20"/>
    </row>
    <row r="833" spans="1:153" s="3" customFormat="1" ht="33" customHeight="1" x14ac:dyDescent="0.4">
      <c r="A833" s="124">
        <v>7597758000152</v>
      </c>
      <c r="B833" s="51" t="s">
        <v>202</v>
      </c>
      <c r="C833" s="51" t="s">
        <v>67</v>
      </c>
      <c r="D8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33" s="118" t="s">
        <v>1341</v>
      </c>
      <c r="F833" s="75" t="s">
        <v>537</v>
      </c>
      <c r="G8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33" s="77">
        <v>163</v>
      </c>
      <c r="J833" s="52">
        <v>4.4444400000000002</v>
      </c>
      <c r="K833" s="53">
        <f>Tabla3[[#This Row],[PRECIOS]]-Tabla3[[#This Row],[PRECIOS]]*10%</f>
        <v>3.9999960000000003</v>
      </c>
      <c r="L833" s="101"/>
      <c r="M833" s="54"/>
      <c r="N833" s="55">
        <f>IFERROR(Tabla3[[#This Row],[PRECIOS]]-Tabla3[[#This Row],[PRECIOS]]*Tabla3[[#This Row],[% PRODUCTO]]," ")</f>
        <v>4.4444400000000002</v>
      </c>
      <c r="O833" s="54"/>
      <c r="P833" s="55">
        <f>IFERROR(Tabla3[[#This Row],[OCULTAR2]]-Tabla3[[#This Row],[OCULTAR2]]*Tabla3[[#This Row],[% LÍNEA]]," ")</f>
        <v>4.4444400000000002</v>
      </c>
      <c r="Q833" s="56">
        <f>IFERROR(Tabla3[[#This Row],[% PRODUCTO]]+Tabla3[[#This Row],[% LÍNEA]]," ")</f>
        <v>0</v>
      </c>
      <c r="R833" s="53">
        <f>Tabla3[[#This Row],[OCULTAR3]]</f>
        <v>4.4444400000000002</v>
      </c>
      <c r="S833" s="53">
        <f>Tabla3[[#This Row],[PRECIO SIN %]]-Tabla3[[#This Row],[PRECIO SIN %]]*10%</f>
        <v>3.9999960000000003</v>
      </c>
      <c r="T833" s="80">
        <f>(Tabla3[[#This Row],[PRECIO CON DESCT.]]-(Tabla3[[#This Row],[PRECIO CON DESCT.]]*$T$6))</f>
        <v>2.5199974800000002</v>
      </c>
      <c r="U833" s="96"/>
      <c r="V833" s="94">
        <f>Tabla3[[#This Row],[PRECIO %      en $]]*Tabla3[[#This Row],[PEDIDO ]]</f>
        <v>0</v>
      </c>
      <c r="W833" s="57">
        <f>Tabla3[[#This Row],[PRECIO CON DESCT.]]*Tabla3[[#This Row],[PEDIDO ]]</f>
        <v>0</v>
      </c>
      <c r="X833" s="58">
        <f>Tabla3[[#This Row],[PRECIO SIN %]]*Tabla3[[#This Row],[PEDIDO ]]</f>
        <v>0</v>
      </c>
      <c r="Y833" s="28"/>
      <c r="Z833" s="28"/>
      <c r="AA833" s="28"/>
      <c r="AB833" s="28"/>
      <c r="AC833" s="28"/>
      <c r="AD833" s="28"/>
      <c r="AE833" s="28"/>
      <c r="AF833" s="28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  <c r="CB833" s="13"/>
      <c r="CC833" s="13"/>
      <c r="CD833" s="13"/>
      <c r="CE833" s="13"/>
      <c r="CF833" s="13"/>
      <c r="CG833" s="13"/>
      <c r="CH833" s="13"/>
      <c r="CI833" s="13"/>
      <c r="CJ833" s="13"/>
      <c r="CK833" s="13"/>
      <c r="CL833" s="13"/>
      <c r="CM833" s="13"/>
      <c r="CN833" s="13"/>
      <c r="CO833" s="13"/>
      <c r="CP833" s="13"/>
      <c r="CQ833" s="13"/>
      <c r="CR833" s="13"/>
      <c r="CS833" s="13"/>
      <c r="CT833" s="13"/>
      <c r="CU833" s="13"/>
      <c r="CV833" s="13"/>
      <c r="CW833" s="13"/>
      <c r="CX833" s="13"/>
      <c r="CY833" s="13"/>
      <c r="CZ833" s="13"/>
      <c r="DA833" s="13"/>
      <c r="DB833" s="13"/>
      <c r="DC833" s="13"/>
      <c r="DD833" s="13"/>
      <c r="DE833" s="13"/>
      <c r="DF833" s="13"/>
      <c r="DG833" s="13"/>
      <c r="DH833" s="13"/>
      <c r="DI833" s="13"/>
      <c r="DJ833" s="13"/>
      <c r="DK833" s="13"/>
      <c r="DL833" s="13"/>
      <c r="DM833" s="13"/>
      <c r="DN833" s="13"/>
      <c r="DO833" s="13"/>
      <c r="DP833" s="13"/>
      <c r="DQ833" s="13"/>
      <c r="DR833" s="13"/>
      <c r="DS833" s="13"/>
      <c r="DT833" s="13"/>
      <c r="DU833" s="13"/>
      <c r="DV833" s="13"/>
      <c r="DW833" s="13"/>
      <c r="DX833" s="13"/>
      <c r="DY833" s="13"/>
      <c r="DZ833" s="13"/>
      <c r="EA833" s="13"/>
      <c r="EB833" s="13"/>
      <c r="EC833" s="13"/>
      <c r="ED833" s="13"/>
      <c r="EE833" s="13"/>
      <c r="EF833" s="13"/>
      <c r="EG833" s="13"/>
      <c r="EH833" s="13"/>
      <c r="EI833" s="13"/>
      <c r="EJ833" s="13"/>
      <c r="EK833" s="13"/>
      <c r="EL833" s="13"/>
      <c r="EM833" s="13"/>
      <c r="EN833" s="13"/>
      <c r="EO833" s="13"/>
      <c r="EP833" s="13"/>
      <c r="EQ833" s="13"/>
      <c r="ER833" s="13"/>
      <c r="ES833" s="13"/>
      <c r="ET833" s="13"/>
      <c r="EU833" s="13"/>
      <c r="EV833" s="13"/>
      <c r="EW833" s="20"/>
    </row>
    <row r="834" spans="1:153" s="3" customFormat="1" ht="33" customHeight="1" x14ac:dyDescent="0.4">
      <c r="A834" s="125">
        <v>7598176000182</v>
      </c>
      <c r="B834" s="59" t="s">
        <v>202</v>
      </c>
      <c r="C834" s="59" t="s">
        <v>168</v>
      </c>
      <c r="D8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34" s="119" t="s">
        <v>1342</v>
      </c>
      <c r="F834" s="76" t="s">
        <v>537</v>
      </c>
      <c r="G8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34" s="78">
        <v>397</v>
      </c>
      <c r="J834" s="52">
        <v>2.6666699999999999</v>
      </c>
      <c r="K834" s="60">
        <f>Tabla3[[#This Row],[PRECIOS]]-Tabla3[[#This Row],[PRECIOS]]*10%</f>
        <v>2.4000029999999999</v>
      </c>
      <c r="L834" s="101"/>
      <c r="M834" s="61"/>
      <c r="N834" s="55">
        <f>IFERROR(Tabla3[[#This Row],[PRECIOS]]-Tabla3[[#This Row],[PRECIOS]]*Tabla3[[#This Row],[% PRODUCTO]]," ")</f>
        <v>2.6666699999999999</v>
      </c>
      <c r="O834" s="61"/>
      <c r="P834" s="55">
        <f>IFERROR(Tabla3[[#This Row],[OCULTAR2]]-Tabla3[[#This Row],[OCULTAR2]]*Tabla3[[#This Row],[% LÍNEA]]," ")</f>
        <v>2.6666699999999999</v>
      </c>
      <c r="Q834" s="56">
        <f>IFERROR(Tabla3[[#This Row],[% PRODUCTO]]+Tabla3[[#This Row],[% LÍNEA]]," ")</f>
        <v>0</v>
      </c>
      <c r="R834" s="60">
        <f>Tabla3[[#This Row],[OCULTAR3]]</f>
        <v>2.6666699999999999</v>
      </c>
      <c r="S834" s="60">
        <f>Tabla3[[#This Row],[PRECIO SIN %]]-Tabla3[[#This Row],[PRECIO SIN %]]*10%</f>
        <v>2.4000029999999999</v>
      </c>
      <c r="T834" s="80">
        <f>(Tabla3[[#This Row],[PRECIO CON DESCT.]]-(Tabla3[[#This Row],[PRECIO CON DESCT.]]*$T$6))</f>
        <v>1.5120018900000001</v>
      </c>
      <c r="U834" s="96"/>
      <c r="V834" s="94">
        <f>Tabla3[[#This Row],[PRECIO %      en $]]*Tabla3[[#This Row],[PEDIDO ]]</f>
        <v>0</v>
      </c>
      <c r="W834" s="57">
        <f>Tabla3[[#This Row],[PRECIO CON DESCT.]]*Tabla3[[#This Row],[PEDIDO ]]</f>
        <v>0</v>
      </c>
      <c r="X834" s="58">
        <f>Tabla3[[#This Row],[PRECIO SIN %]]*Tabla3[[#This Row],[PEDIDO ]]</f>
        <v>0</v>
      </c>
      <c r="Y834" s="28"/>
      <c r="Z834" s="28"/>
      <c r="AA834" s="28"/>
      <c r="AB834" s="28"/>
      <c r="AC834" s="28"/>
      <c r="AD834" s="28"/>
      <c r="AE834" s="28"/>
      <c r="AF834" s="28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  <c r="CH834" s="13"/>
      <c r="CI834" s="13"/>
      <c r="CJ834" s="13"/>
      <c r="CK834" s="13"/>
      <c r="CL834" s="13"/>
      <c r="CM834" s="13"/>
      <c r="CN834" s="13"/>
      <c r="CO834" s="13"/>
      <c r="CP834" s="13"/>
      <c r="CQ834" s="13"/>
      <c r="CR834" s="13"/>
      <c r="CS834" s="13"/>
      <c r="CT834" s="13"/>
      <c r="CU834" s="13"/>
      <c r="CV834" s="13"/>
      <c r="CW834" s="13"/>
      <c r="CX834" s="13"/>
      <c r="CY834" s="13"/>
      <c r="CZ834" s="13"/>
      <c r="DA834" s="13"/>
      <c r="DB834" s="13"/>
      <c r="DC834" s="13"/>
      <c r="DD834" s="13"/>
      <c r="DE834" s="13"/>
      <c r="DF834" s="13"/>
      <c r="DG834" s="13"/>
      <c r="DH834" s="13"/>
      <c r="DI834" s="13"/>
      <c r="DJ834" s="13"/>
      <c r="DK834" s="13"/>
      <c r="DL834" s="13"/>
      <c r="DM834" s="13"/>
      <c r="DN834" s="13"/>
      <c r="DO834" s="13"/>
      <c r="DP834" s="13"/>
      <c r="DQ834" s="13"/>
      <c r="DR834" s="13"/>
      <c r="DS834" s="13"/>
      <c r="DT834" s="13"/>
      <c r="DU834" s="13"/>
      <c r="DV834" s="13"/>
      <c r="DW834" s="13"/>
      <c r="DX834" s="13"/>
      <c r="DY834" s="13"/>
      <c r="DZ834" s="13"/>
      <c r="EA834" s="13"/>
      <c r="EB834" s="13"/>
      <c r="EC834" s="13"/>
      <c r="ED834" s="13"/>
      <c r="EE834" s="13"/>
      <c r="EF834" s="13"/>
      <c r="EG834" s="13"/>
      <c r="EH834" s="13"/>
      <c r="EI834" s="13"/>
      <c r="EJ834" s="13"/>
      <c r="EK834" s="13"/>
      <c r="EL834" s="13"/>
      <c r="EM834" s="13"/>
      <c r="EN834" s="13"/>
      <c r="EO834" s="13"/>
      <c r="EP834" s="13"/>
      <c r="EQ834" s="13"/>
      <c r="ER834" s="13"/>
      <c r="ES834" s="13"/>
      <c r="ET834" s="13"/>
      <c r="EU834" s="13"/>
      <c r="EV834" s="13"/>
      <c r="EW834" s="20"/>
    </row>
    <row r="835" spans="1:153" s="3" customFormat="1" ht="33" customHeight="1" x14ac:dyDescent="0.4">
      <c r="A835" s="124">
        <v>7703712030152</v>
      </c>
      <c r="B835" s="51" t="s">
        <v>202</v>
      </c>
      <c r="C835" s="51" t="s">
        <v>152</v>
      </c>
      <c r="D8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35" s="118" t="s">
        <v>1343</v>
      </c>
      <c r="F835" s="75" t="s">
        <v>537</v>
      </c>
      <c r="G8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35" s="77">
        <v>1093</v>
      </c>
      <c r="J835" s="52">
        <v>3.38889</v>
      </c>
      <c r="K835" s="53">
        <f>Tabla3[[#This Row],[PRECIOS]]-Tabla3[[#This Row],[PRECIOS]]*10%</f>
        <v>3.050001</v>
      </c>
      <c r="L835" s="101"/>
      <c r="M835" s="54"/>
      <c r="N835" s="55">
        <f>IFERROR(Tabla3[[#This Row],[PRECIOS]]-Tabla3[[#This Row],[PRECIOS]]*Tabla3[[#This Row],[% PRODUCTO]]," ")</f>
        <v>3.38889</v>
      </c>
      <c r="O835" s="54"/>
      <c r="P835" s="55">
        <f>IFERROR(Tabla3[[#This Row],[OCULTAR2]]-Tabla3[[#This Row],[OCULTAR2]]*Tabla3[[#This Row],[% LÍNEA]]," ")</f>
        <v>3.38889</v>
      </c>
      <c r="Q835" s="56">
        <f>IFERROR(Tabla3[[#This Row],[% PRODUCTO]]+Tabla3[[#This Row],[% LÍNEA]]," ")</f>
        <v>0</v>
      </c>
      <c r="R835" s="53">
        <f>Tabla3[[#This Row],[OCULTAR3]]</f>
        <v>3.38889</v>
      </c>
      <c r="S835" s="53">
        <f>Tabla3[[#This Row],[PRECIO SIN %]]-Tabla3[[#This Row],[PRECIO SIN %]]*10%</f>
        <v>3.050001</v>
      </c>
      <c r="T835" s="80">
        <f>(Tabla3[[#This Row],[PRECIO CON DESCT.]]-(Tabla3[[#This Row],[PRECIO CON DESCT.]]*$T$6))</f>
        <v>1.9215006299999999</v>
      </c>
      <c r="U835" s="96"/>
      <c r="V835" s="94">
        <f>Tabla3[[#This Row],[PRECIO %      en $]]*Tabla3[[#This Row],[PEDIDO ]]</f>
        <v>0</v>
      </c>
      <c r="W835" s="57">
        <f>Tabla3[[#This Row],[PRECIO CON DESCT.]]*Tabla3[[#This Row],[PEDIDO ]]</f>
        <v>0</v>
      </c>
      <c r="X835" s="58">
        <f>Tabla3[[#This Row],[PRECIO SIN %]]*Tabla3[[#This Row],[PEDIDO ]]</f>
        <v>0</v>
      </c>
      <c r="Y835" s="28"/>
      <c r="Z835" s="28"/>
      <c r="AA835" s="28"/>
      <c r="AB835" s="28"/>
      <c r="AC835" s="28"/>
      <c r="AD835" s="28"/>
      <c r="AE835" s="28"/>
      <c r="AF835" s="28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  <c r="CJ835" s="13"/>
      <c r="CK835" s="13"/>
      <c r="CL835" s="13"/>
      <c r="CM835" s="13"/>
      <c r="CN835" s="13"/>
      <c r="CO835" s="13"/>
      <c r="CP835" s="13"/>
      <c r="CQ835" s="13"/>
      <c r="CR835" s="13"/>
      <c r="CS835" s="13"/>
      <c r="CT835" s="13"/>
      <c r="CU835" s="13"/>
      <c r="CV835" s="13"/>
      <c r="CW835" s="13"/>
      <c r="CX835" s="13"/>
      <c r="CY835" s="13"/>
      <c r="CZ835" s="13"/>
      <c r="DA835" s="13"/>
      <c r="DB835" s="13"/>
      <c r="DC835" s="13"/>
      <c r="DD835" s="13"/>
      <c r="DE835" s="13"/>
      <c r="DF835" s="13"/>
      <c r="DG835" s="13"/>
      <c r="DH835" s="13"/>
      <c r="DI835" s="13"/>
      <c r="DJ835" s="13"/>
      <c r="DK835" s="13"/>
      <c r="DL835" s="13"/>
      <c r="DM835" s="13"/>
      <c r="DN835" s="13"/>
      <c r="DO835" s="13"/>
      <c r="DP835" s="13"/>
      <c r="DQ835" s="13"/>
      <c r="DR835" s="13"/>
      <c r="DS835" s="13"/>
      <c r="DT835" s="13"/>
      <c r="DU835" s="13"/>
      <c r="DV835" s="13"/>
      <c r="DW835" s="13"/>
      <c r="DX835" s="13"/>
      <c r="DY835" s="13"/>
      <c r="DZ835" s="13"/>
      <c r="EA835" s="13"/>
      <c r="EB835" s="13"/>
      <c r="EC835" s="13"/>
      <c r="ED835" s="13"/>
      <c r="EE835" s="13"/>
      <c r="EF835" s="13"/>
      <c r="EG835" s="13"/>
      <c r="EH835" s="13"/>
      <c r="EI835" s="13"/>
      <c r="EJ835" s="13"/>
      <c r="EK835" s="13"/>
      <c r="EL835" s="13"/>
      <c r="EM835" s="13"/>
      <c r="EN835" s="13"/>
      <c r="EO835" s="13"/>
      <c r="EP835" s="13"/>
      <c r="EQ835" s="13"/>
      <c r="ER835" s="13"/>
      <c r="ES835" s="13"/>
      <c r="ET835" s="13"/>
      <c r="EU835" s="13"/>
      <c r="EV835" s="13"/>
      <c r="EW835" s="20"/>
    </row>
    <row r="836" spans="1:153" s="3" customFormat="1" ht="33" customHeight="1" x14ac:dyDescent="0.4">
      <c r="A836" s="125">
        <v>6921875012605</v>
      </c>
      <c r="B836" s="59" t="s">
        <v>202</v>
      </c>
      <c r="C836" s="59" t="s">
        <v>136</v>
      </c>
      <c r="D8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36" s="119" t="s">
        <v>1344</v>
      </c>
      <c r="F836" s="76" t="s">
        <v>537</v>
      </c>
      <c r="G8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36" s="78">
        <v>307</v>
      </c>
      <c r="J836" s="52">
        <v>2.0222199999999999</v>
      </c>
      <c r="K836" s="60">
        <f>Tabla3[[#This Row],[PRECIOS]]-Tabla3[[#This Row],[PRECIOS]]*10%</f>
        <v>1.819998</v>
      </c>
      <c r="L836" s="101"/>
      <c r="M836" s="61"/>
      <c r="N836" s="55">
        <f>IFERROR(Tabla3[[#This Row],[PRECIOS]]-Tabla3[[#This Row],[PRECIOS]]*Tabla3[[#This Row],[% PRODUCTO]]," ")</f>
        <v>2.0222199999999999</v>
      </c>
      <c r="O836" s="61"/>
      <c r="P836" s="55">
        <f>IFERROR(Tabla3[[#This Row],[OCULTAR2]]-Tabla3[[#This Row],[OCULTAR2]]*Tabla3[[#This Row],[% LÍNEA]]," ")</f>
        <v>2.0222199999999999</v>
      </c>
      <c r="Q836" s="56">
        <f>IFERROR(Tabla3[[#This Row],[% PRODUCTO]]+Tabla3[[#This Row],[% LÍNEA]]," ")</f>
        <v>0</v>
      </c>
      <c r="R836" s="60">
        <f>Tabla3[[#This Row],[OCULTAR3]]</f>
        <v>2.0222199999999999</v>
      </c>
      <c r="S836" s="60">
        <f>Tabla3[[#This Row],[PRECIO SIN %]]-Tabla3[[#This Row],[PRECIO SIN %]]*10%</f>
        <v>1.819998</v>
      </c>
      <c r="T836" s="80">
        <f>(Tabla3[[#This Row],[PRECIO CON DESCT.]]-(Tabla3[[#This Row],[PRECIO CON DESCT.]]*$T$6))</f>
        <v>1.1465987399999999</v>
      </c>
      <c r="U836" s="96"/>
      <c r="V836" s="94">
        <f>Tabla3[[#This Row],[PRECIO %      en $]]*Tabla3[[#This Row],[PEDIDO ]]</f>
        <v>0</v>
      </c>
      <c r="W836" s="57">
        <f>Tabla3[[#This Row],[PRECIO CON DESCT.]]*Tabla3[[#This Row],[PEDIDO ]]</f>
        <v>0</v>
      </c>
      <c r="X836" s="58">
        <f>Tabla3[[#This Row],[PRECIO SIN %]]*Tabla3[[#This Row],[PEDIDO ]]</f>
        <v>0</v>
      </c>
      <c r="Y836" s="28"/>
      <c r="Z836" s="28"/>
      <c r="AA836" s="28"/>
      <c r="AB836" s="28"/>
      <c r="AC836" s="28"/>
      <c r="AD836" s="28"/>
      <c r="AE836" s="28"/>
      <c r="AF836" s="28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  <c r="CH836" s="13"/>
      <c r="CI836" s="13"/>
      <c r="CJ836" s="13"/>
      <c r="CK836" s="13"/>
      <c r="CL836" s="13"/>
      <c r="CM836" s="13"/>
      <c r="CN836" s="13"/>
      <c r="CO836" s="13"/>
      <c r="CP836" s="13"/>
      <c r="CQ836" s="13"/>
      <c r="CR836" s="13"/>
      <c r="CS836" s="13"/>
      <c r="CT836" s="13"/>
      <c r="CU836" s="13"/>
      <c r="CV836" s="13"/>
      <c r="CW836" s="13"/>
      <c r="CX836" s="13"/>
      <c r="CY836" s="13"/>
      <c r="CZ836" s="13"/>
      <c r="DA836" s="13"/>
      <c r="DB836" s="13"/>
      <c r="DC836" s="13"/>
      <c r="DD836" s="13"/>
      <c r="DE836" s="13"/>
      <c r="DF836" s="13"/>
      <c r="DG836" s="13"/>
      <c r="DH836" s="13"/>
      <c r="DI836" s="13"/>
      <c r="DJ836" s="13"/>
      <c r="DK836" s="13"/>
      <c r="DL836" s="13"/>
      <c r="DM836" s="13"/>
      <c r="DN836" s="13"/>
      <c r="DO836" s="13"/>
      <c r="DP836" s="13"/>
      <c r="DQ836" s="13"/>
      <c r="DR836" s="13"/>
      <c r="DS836" s="13"/>
      <c r="DT836" s="13"/>
      <c r="DU836" s="13"/>
      <c r="DV836" s="13"/>
      <c r="DW836" s="13"/>
      <c r="DX836" s="13"/>
      <c r="DY836" s="13"/>
      <c r="DZ836" s="13"/>
      <c r="EA836" s="13"/>
      <c r="EB836" s="13"/>
      <c r="EC836" s="13"/>
      <c r="ED836" s="13"/>
      <c r="EE836" s="13"/>
      <c r="EF836" s="13"/>
      <c r="EG836" s="13"/>
      <c r="EH836" s="13"/>
      <c r="EI836" s="13"/>
      <c r="EJ836" s="13"/>
      <c r="EK836" s="13"/>
      <c r="EL836" s="13"/>
      <c r="EM836" s="13"/>
      <c r="EN836" s="13"/>
      <c r="EO836" s="13"/>
      <c r="EP836" s="13"/>
      <c r="EQ836" s="13"/>
      <c r="ER836" s="13"/>
      <c r="ES836" s="13"/>
      <c r="ET836" s="13"/>
      <c r="EU836" s="13"/>
      <c r="EV836" s="13"/>
      <c r="EW836" s="20"/>
    </row>
    <row r="837" spans="1:153" s="3" customFormat="1" ht="33" customHeight="1" x14ac:dyDescent="0.4">
      <c r="A837" s="124">
        <v>7598008000205</v>
      </c>
      <c r="B837" s="51" t="s">
        <v>202</v>
      </c>
      <c r="C837" s="51" t="s">
        <v>134</v>
      </c>
      <c r="D8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37" s="118" t="s">
        <v>1345</v>
      </c>
      <c r="F837" s="75" t="s">
        <v>537</v>
      </c>
      <c r="G8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37" s="77">
        <v>506</v>
      </c>
      <c r="J837" s="52">
        <v>1.9777800000000001</v>
      </c>
      <c r="K837" s="53">
        <f>Tabla3[[#This Row],[PRECIOS]]-Tabla3[[#This Row],[PRECIOS]]*10%</f>
        <v>1.7800020000000001</v>
      </c>
      <c r="L837" s="101"/>
      <c r="M837" s="54"/>
      <c r="N837" s="55">
        <f>IFERROR(Tabla3[[#This Row],[PRECIOS]]-Tabla3[[#This Row],[PRECIOS]]*Tabla3[[#This Row],[% PRODUCTO]]," ")</f>
        <v>1.9777800000000001</v>
      </c>
      <c r="O837" s="54"/>
      <c r="P837" s="55">
        <f>IFERROR(Tabla3[[#This Row],[OCULTAR2]]-Tabla3[[#This Row],[OCULTAR2]]*Tabla3[[#This Row],[% LÍNEA]]," ")</f>
        <v>1.9777800000000001</v>
      </c>
      <c r="Q837" s="56">
        <f>IFERROR(Tabla3[[#This Row],[% PRODUCTO]]+Tabla3[[#This Row],[% LÍNEA]]," ")</f>
        <v>0</v>
      </c>
      <c r="R837" s="53">
        <f>Tabla3[[#This Row],[OCULTAR3]]</f>
        <v>1.9777800000000001</v>
      </c>
      <c r="S837" s="53">
        <f>Tabla3[[#This Row],[PRECIO SIN %]]-Tabla3[[#This Row],[PRECIO SIN %]]*10%</f>
        <v>1.7800020000000001</v>
      </c>
      <c r="T837" s="80">
        <f>(Tabla3[[#This Row],[PRECIO CON DESCT.]]-(Tabla3[[#This Row],[PRECIO CON DESCT.]]*$T$6))</f>
        <v>1.1214012600000001</v>
      </c>
      <c r="U837" s="96"/>
      <c r="V837" s="94">
        <f>Tabla3[[#This Row],[PRECIO %      en $]]*Tabla3[[#This Row],[PEDIDO ]]</f>
        <v>0</v>
      </c>
      <c r="W837" s="57">
        <f>Tabla3[[#This Row],[PRECIO CON DESCT.]]*Tabla3[[#This Row],[PEDIDO ]]</f>
        <v>0</v>
      </c>
      <c r="X837" s="58">
        <f>Tabla3[[#This Row],[PRECIO SIN %]]*Tabla3[[#This Row],[PEDIDO ]]</f>
        <v>0</v>
      </c>
      <c r="Y837" s="28"/>
      <c r="Z837" s="28"/>
      <c r="AA837" s="28"/>
      <c r="AB837" s="28"/>
      <c r="AC837" s="28"/>
      <c r="AD837" s="28"/>
      <c r="AE837" s="28"/>
      <c r="AF837" s="28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  <c r="CH837" s="13"/>
      <c r="CI837" s="13"/>
      <c r="CJ837" s="13"/>
      <c r="CK837" s="13"/>
      <c r="CL837" s="13"/>
      <c r="CM837" s="13"/>
      <c r="CN837" s="13"/>
      <c r="CO837" s="13"/>
      <c r="CP837" s="13"/>
      <c r="CQ837" s="13"/>
      <c r="CR837" s="13"/>
      <c r="CS837" s="13"/>
      <c r="CT837" s="13"/>
      <c r="CU837" s="13"/>
      <c r="CV837" s="13"/>
      <c r="CW837" s="13"/>
      <c r="CX837" s="13"/>
      <c r="CY837" s="13"/>
      <c r="CZ837" s="13"/>
      <c r="DA837" s="13"/>
      <c r="DB837" s="13"/>
      <c r="DC837" s="13"/>
      <c r="DD837" s="13"/>
      <c r="DE837" s="13"/>
      <c r="DF837" s="13"/>
      <c r="DG837" s="13"/>
      <c r="DH837" s="13"/>
      <c r="DI837" s="13"/>
      <c r="DJ837" s="13"/>
      <c r="DK837" s="13"/>
      <c r="DL837" s="13"/>
      <c r="DM837" s="13"/>
      <c r="DN837" s="13"/>
      <c r="DO837" s="13"/>
      <c r="DP837" s="13"/>
      <c r="DQ837" s="13"/>
      <c r="DR837" s="13"/>
      <c r="DS837" s="13"/>
      <c r="DT837" s="13"/>
      <c r="DU837" s="13"/>
      <c r="DV837" s="13"/>
      <c r="DW837" s="13"/>
      <c r="DX837" s="13"/>
      <c r="DY837" s="13"/>
      <c r="DZ837" s="13"/>
      <c r="EA837" s="13"/>
      <c r="EB837" s="13"/>
      <c r="EC837" s="13"/>
      <c r="ED837" s="13"/>
      <c r="EE837" s="13"/>
      <c r="EF837" s="13"/>
      <c r="EG837" s="13"/>
      <c r="EH837" s="13"/>
      <c r="EI837" s="13"/>
      <c r="EJ837" s="13"/>
      <c r="EK837" s="13"/>
      <c r="EL837" s="13"/>
      <c r="EM837" s="13"/>
      <c r="EN837" s="13"/>
      <c r="EO837" s="13"/>
      <c r="EP837" s="13"/>
      <c r="EQ837" s="13"/>
      <c r="ER837" s="13"/>
      <c r="ES837" s="13"/>
      <c r="ET837" s="13"/>
      <c r="EU837" s="13"/>
      <c r="EV837" s="13"/>
      <c r="EW837" s="20"/>
    </row>
    <row r="838" spans="1:153" s="3" customFormat="1" ht="33" customHeight="1" x14ac:dyDescent="0.4">
      <c r="A838" s="125">
        <v>7598252101109</v>
      </c>
      <c r="B838" s="59" t="s">
        <v>202</v>
      </c>
      <c r="C838" s="59" t="s">
        <v>56</v>
      </c>
      <c r="D8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38" s="119" t="s">
        <v>1346</v>
      </c>
      <c r="F838" s="76" t="s">
        <v>537</v>
      </c>
      <c r="G8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38" s="78">
        <v>118</v>
      </c>
      <c r="J838" s="52">
        <v>4.6888899999999998</v>
      </c>
      <c r="K838" s="60">
        <f>Tabla3[[#This Row],[PRECIOS]]-Tabla3[[#This Row],[PRECIOS]]*10%</f>
        <v>4.2200009999999999</v>
      </c>
      <c r="L838" s="101"/>
      <c r="M838" s="61"/>
      <c r="N838" s="55">
        <f>IFERROR(Tabla3[[#This Row],[PRECIOS]]-Tabla3[[#This Row],[PRECIOS]]*Tabla3[[#This Row],[% PRODUCTO]]," ")</f>
        <v>4.6888899999999998</v>
      </c>
      <c r="O838" s="61"/>
      <c r="P838" s="55">
        <f>IFERROR(Tabla3[[#This Row],[OCULTAR2]]-Tabla3[[#This Row],[OCULTAR2]]*Tabla3[[#This Row],[% LÍNEA]]," ")</f>
        <v>4.6888899999999998</v>
      </c>
      <c r="Q838" s="56">
        <f>IFERROR(Tabla3[[#This Row],[% PRODUCTO]]+Tabla3[[#This Row],[% LÍNEA]]," ")</f>
        <v>0</v>
      </c>
      <c r="R838" s="60">
        <f>Tabla3[[#This Row],[OCULTAR3]]</f>
        <v>4.6888899999999998</v>
      </c>
      <c r="S838" s="60">
        <f>Tabla3[[#This Row],[PRECIO SIN %]]-Tabla3[[#This Row],[PRECIO SIN %]]*10%</f>
        <v>4.2200009999999999</v>
      </c>
      <c r="T838" s="80">
        <f>(Tabla3[[#This Row],[PRECIO CON DESCT.]]-(Tabla3[[#This Row],[PRECIO CON DESCT.]]*$T$6))</f>
        <v>2.65860063</v>
      </c>
      <c r="U838" s="96"/>
      <c r="V838" s="94">
        <f>Tabla3[[#This Row],[PRECIO %      en $]]*Tabla3[[#This Row],[PEDIDO ]]</f>
        <v>0</v>
      </c>
      <c r="W838" s="57">
        <f>Tabla3[[#This Row],[PRECIO CON DESCT.]]*Tabla3[[#This Row],[PEDIDO ]]</f>
        <v>0</v>
      </c>
      <c r="X838" s="58">
        <f>Tabla3[[#This Row],[PRECIO SIN %]]*Tabla3[[#This Row],[PEDIDO ]]</f>
        <v>0</v>
      </c>
      <c r="Y838" s="28"/>
      <c r="Z838" s="28"/>
      <c r="AA838" s="28"/>
      <c r="AB838" s="28"/>
      <c r="AC838" s="28"/>
      <c r="AD838" s="28"/>
      <c r="AE838" s="28"/>
      <c r="AF838" s="28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  <c r="CH838" s="13"/>
      <c r="CI838" s="13"/>
      <c r="CJ838" s="13"/>
      <c r="CK838" s="13"/>
      <c r="CL838" s="13"/>
      <c r="CM838" s="13"/>
      <c r="CN838" s="13"/>
      <c r="CO838" s="13"/>
      <c r="CP838" s="13"/>
      <c r="CQ838" s="13"/>
      <c r="CR838" s="13"/>
      <c r="CS838" s="13"/>
      <c r="CT838" s="13"/>
      <c r="CU838" s="13"/>
      <c r="CV838" s="13"/>
      <c r="CW838" s="13"/>
      <c r="CX838" s="13"/>
      <c r="CY838" s="13"/>
      <c r="CZ838" s="13"/>
      <c r="DA838" s="13"/>
      <c r="DB838" s="13"/>
      <c r="DC838" s="13"/>
      <c r="DD838" s="13"/>
      <c r="DE838" s="13"/>
      <c r="DF838" s="13"/>
      <c r="DG838" s="13"/>
      <c r="DH838" s="13"/>
      <c r="DI838" s="13"/>
      <c r="DJ838" s="13"/>
      <c r="DK838" s="13"/>
      <c r="DL838" s="13"/>
      <c r="DM838" s="13"/>
      <c r="DN838" s="13"/>
      <c r="DO838" s="13"/>
      <c r="DP838" s="13"/>
      <c r="DQ838" s="13"/>
      <c r="DR838" s="13"/>
      <c r="DS838" s="13"/>
      <c r="DT838" s="13"/>
      <c r="DU838" s="13"/>
      <c r="DV838" s="13"/>
      <c r="DW838" s="13"/>
      <c r="DX838" s="13"/>
      <c r="DY838" s="13"/>
      <c r="DZ838" s="13"/>
      <c r="EA838" s="13"/>
      <c r="EB838" s="13"/>
      <c r="EC838" s="13"/>
      <c r="ED838" s="13"/>
      <c r="EE838" s="13"/>
      <c r="EF838" s="13"/>
      <c r="EG838" s="13"/>
      <c r="EH838" s="13"/>
      <c r="EI838" s="13"/>
      <c r="EJ838" s="13"/>
      <c r="EK838" s="13"/>
      <c r="EL838" s="13"/>
      <c r="EM838" s="13"/>
      <c r="EN838" s="13"/>
      <c r="EO838" s="13"/>
      <c r="EP838" s="13"/>
      <c r="EQ838" s="13"/>
      <c r="ER838" s="13"/>
      <c r="ES838" s="13"/>
      <c r="ET838" s="13"/>
      <c r="EU838" s="13"/>
      <c r="EV838" s="13"/>
      <c r="EW838" s="20"/>
    </row>
    <row r="839" spans="1:153" s="3" customFormat="1" ht="33" customHeight="1" x14ac:dyDescent="0.4">
      <c r="A839" s="124">
        <v>212810862482</v>
      </c>
      <c r="B839" s="51" t="s">
        <v>202</v>
      </c>
      <c r="C839" s="51" t="s">
        <v>109</v>
      </c>
      <c r="D8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839" s="118" t="s">
        <v>1347</v>
      </c>
      <c r="F839" s="75" t="s">
        <v>537</v>
      </c>
      <c r="G8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839" s="77">
        <v>33</v>
      </c>
      <c r="J839" s="52">
        <v>4.6444400000000003</v>
      </c>
      <c r="K839" s="53">
        <f>Tabla3[[#This Row],[PRECIOS]]-Tabla3[[#This Row],[PRECIOS]]*10%</f>
        <v>4.179996</v>
      </c>
      <c r="L839" s="101" t="s">
        <v>5327</v>
      </c>
      <c r="M839" s="54"/>
      <c r="N839" s="55">
        <f>IFERROR(Tabla3[[#This Row],[PRECIOS]]-Tabla3[[#This Row],[PRECIOS]]*Tabla3[[#This Row],[% PRODUCTO]]," ")</f>
        <v>4.6444400000000003</v>
      </c>
      <c r="O839" s="54"/>
      <c r="P839" s="55">
        <f>IFERROR(Tabla3[[#This Row],[OCULTAR2]]-Tabla3[[#This Row],[OCULTAR2]]*Tabla3[[#This Row],[% LÍNEA]]," ")</f>
        <v>4.6444400000000003</v>
      </c>
      <c r="Q839" s="56">
        <f>IFERROR(Tabla3[[#This Row],[% PRODUCTO]]+Tabla3[[#This Row],[% LÍNEA]]," ")</f>
        <v>0</v>
      </c>
      <c r="R839" s="53">
        <f>Tabla3[[#This Row],[OCULTAR3]]</f>
        <v>4.6444400000000003</v>
      </c>
      <c r="S839" s="53">
        <f>Tabla3[[#This Row],[PRECIO SIN %]]-Tabla3[[#This Row],[PRECIO SIN %]]*10%</f>
        <v>4.179996</v>
      </c>
      <c r="T839" s="80">
        <f>(Tabla3[[#This Row],[PRECIO CON DESCT.]]-(Tabla3[[#This Row],[PRECIO CON DESCT.]]*$T$6))</f>
        <v>2.6333974800000002</v>
      </c>
      <c r="U839" s="96"/>
      <c r="V839" s="94">
        <f>Tabla3[[#This Row],[PRECIO %      en $]]*Tabla3[[#This Row],[PEDIDO ]]</f>
        <v>0</v>
      </c>
      <c r="W839" s="57">
        <f>Tabla3[[#This Row],[PRECIO CON DESCT.]]*Tabla3[[#This Row],[PEDIDO ]]</f>
        <v>0</v>
      </c>
      <c r="X839" s="58">
        <f>Tabla3[[#This Row],[PRECIO SIN %]]*Tabla3[[#This Row],[PEDIDO ]]</f>
        <v>0</v>
      </c>
      <c r="Y839" s="28"/>
      <c r="Z839" s="28"/>
      <c r="AA839" s="28"/>
      <c r="AB839" s="28"/>
      <c r="AC839" s="28"/>
      <c r="AD839" s="28"/>
      <c r="AE839" s="28"/>
      <c r="AF839" s="28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  <c r="CH839" s="13"/>
      <c r="CI839" s="13"/>
      <c r="CJ839" s="13"/>
      <c r="CK839" s="13"/>
      <c r="CL839" s="13"/>
      <c r="CM839" s="13"/>
      <c r="CN839" s="13"/>
      <c r="CO839" s="13"/>
      <c r="CP839" s="13"/>
      <c r="CQ839" s="13"/>
      <c r="CR839" s="13"/>
      <c r="CS839" s="13"/>
      <c r="CT839" s="13"/>
      <c r="CU839" s="13"/>
      <c r="CV839" s="13"/>
      <c r="CW839" s="13"/>
      <c r="CX839" s="13"/>
      <c r="CY839" s="13"/>
      <c r="CZ839" s="13"/>
      <c r="DA839" s="13"/>
      <c r="DB839" s="13"/>
      <c r="DC839" s="13"/>
      <c r="DD839" s="13"/>
      <c r="DE839" s="13"/>
      <c r="DF839" s="13"/>
      <c r="DG839" s="13"/>
      <c r="DH839" s="13"/>
      <c r="DI839" s="13"/>
      <c r="DJ839" s="13"/>
      <c r="DK839" s="13"/>
      <c r="DL839" s="13"/>
      <c r="DM839" s="13"/>
      <c r="DN839" s="13"/>
      <c r="DO839" s="13"/>
      <c r="DP839" s="13"/>
      <c r="DQ839" s="13"/>
      <c r="DR839" s="13"/>
      <c r="DS839" s="13"/>
      <c r="DT839" s="13"/>
      <c r="DU839" s="13"/>
      <c r="DV839" s="13"/>
      <c r="DW839" s="13"/>
      <c r="DX839" s="13"/>
      <c r="DY839" s="13"/>
      <c r="DZ839" s="13"/>
      <c r="EA839" s="13"/>
      <c r="EB839" s="13"/>
      <c r="EC839" s="13"/>
      <c r="ED839" s="13"/>
      <c r="EE839" s="13"/>
      <c r="EF839" s="13"/>
      <c r="EG839" s="13"/>
      <c r="EH839" s="13"/>
      <c r="EI839" s="13"/>
      <c r="EJ839" s="13"/>
      <c r="EK839" s="13"/>
      <c r="EL839" s="13"/>
      <c r="EM839" s="13"/>
      <c r="EN839" s="13"/>
      <c r="EO839" s="13"/>
      <c r="EP839" s="13"/>
      <c r="EQ839" s="13"/>
      <c r="ER839" s="13"/>
      <c r="ES839" s="13"/>
      <c r="ET839" s="13"/>
      <c r="EU839" s="13"/>
      <c r="EV839" s="13"/>
      <c r="EW839" s="20"/>
    </row>
    <row r="840" spans="1:153" s="3" customFormat="1" ht="33" customHeight="1" x14ac:dyDescent="0.4">
      <c r="A840" s="125">
        <v>7597533000124</v>
      </c>
      <c r="B840" s="59" t="s">
        <v>202</v>
      </c>
      <c r="C840" s="59" t="s">
        <v>92</v>
      </c>
      <c r="D8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40" s="119" t="s">
        <v>1348</v>
      </c>
      <c r="F840" s="76" t="s">
        <v>537</v>
      </c>
      <c r="G8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40" s="78">
        <v>386</v>
      </c>
      <c r="J840" s="52">
        <v>4.0333300000000003</v>
      </c>
      <c r="K840" s="60">
        <f>Tabla3[[#This Row],[PRECIOS]]-Tabla3[[#This Row],[PRECIOS]]*10%</f>
        <v>3.6299970000000004</v>
      </c>
      <c r="L840" s="101"/>
      <c r="M840" s="61"/>
      <c r="N840" s="55">
        <f>IFERROR(Tabla3[[#This Row],[PRECIOS]]-Tabla3[[#This Row],[PRECIOS]]*Tabla3[[#This Row],[% PRODUCTO]]," ")</f>
        <v>4.0333300000000003</v>
      </c>
      <c r="O840" s="61"/>
      <c r="P840" s="55">
        <f>IFERROR(Tabla3[[#This Row],[OCULTAR2]]-Tabla3[[#This Row],[OCULTAR2]]*Tabla3[[#This Row],[% LÍNEA]]," ")</f>
        <v>4.0333300000000003</v>
      </c>
      <c r="Q840" s="56">
        <f>IFERROR(Tabla3[[#This Row],[% PRODUCTO]]+Tabla3[[#This Row],[% LÍNEA]]," ")</f>
        <v>0</v>
      </c>
      <c r="R840" s="60">
        <f>Tabla3[[#This Row],[OCULTAR3]]</f>
        <v>4.0333300000000003</v>
      </c>
      <c r="S840" s="60">
        <f>Tabla3[[#This Row],[PRECIO SIN %]]-Tabla3[[#This Row],[PRECIO SIN %]]*10%</f>
        <v>3.6299970000000004</v>
      </c>
      <c r="T840" s="80">
        <f>(Tabla3[[#This Row],[PRECIO CON DESCT.]]-(Tabla3[[#This Row],[PRECIO CON DESCT.]]*$T$6))</f>
        <v>2.2868981100000001</v>
      </c>
      <c r="U840" s="96"/>
      <c r="V840" s="94">
        <f>Tabla3[[#This Row],[PRECIO %      en $]]*Tabla3[[#This Row],[PEDIDO ]]</f>
        <v>0</v>
      </c>
      <c r="W840" s="57">
        <f>Tabla3[[#This Row],[PRECIO CON DESCT.]]*Tabla3[[#This Row],[PEDIDO ]]</f>
        <v>0</v>
      </c>
      <c r="X840" s="58">
        <f>Tabla3[[#This Row],[PRECIO SIN %]]*Tabla3[[#This Row],[PEDIDO ]]</f>
        <v>0</v>
      </c>
      <c r="Y840" s="28"/>
      <c r="Z840" s="28"/>
      <c r="AA840" s="28"/>
      <c r="AB840" s="28"/>
      <c r="AC840" s="28"/>
      <c r="AD840" s="28"/>
      <c r="AE840" s="28"/>
      <c r="AF840" s="28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  <c r="CJ840" s="13"/>
      <c r="CK840" s="13"/>
      <c r="CL840" s="13"/>
      <c r="CM840" s="13"/>
      <c r="CN840" s="13"/>
      <c r="CO840" s="13"/>
      <c r="CP840" s="13"/>
      <c r="CQ840" s="13"/>
      <c r="CR840" s="13"/>
      <c r="CS840" s="13"/>
      <c r="CT840" s="13"/>
      <c r="CU840" s="13"/>
      <c r="CV840" s="13"/>
      <c r="CW840" s="13"/>
      <c r="CX840" s="13"/>
      <c r="CY840" s="13"/>
      <c r="CZ840" s="13"/>
      <c r="DA840" s="13"/>
      <c r="DB840" s="13"/>
      <c r="DC840" s="13"/>
      <c r="DD840" s="13"/>
      <c r="DE840" s="13"/>
      <c r="DF840" s="13"/>
      <c r="DG840" s="13"/>
      <c r="DH840" s="13"/>
      <c r="DI840" s="13"/>
      <c r="DJ840" s="13"/>
      <c r="DK840" s="13"/>
      <c r="DL840" s="13"/>
      <c r="DM840" s="13"/>
      <c r="DN840" s="13"/>
      <c r="DO840" s="13"/>
      <c r="DP840" s="13"/>
      <c r="DQ840" s="13"/>
      <c r="DR840" s="13"/>
      <c r="DS840" s="13"/>
      <c r="DT840" s="13"/>
      <c r="DU840" s="13"/>
      <c r="DV840" s="13"/>
      <c r="DW840" s="13"/>
      <c r="DX840" s="13"/>
      <c r="DY840" s="13"/>
      <c r="DZ840" s="13"/>
      <c r="EA840" s="13"/>
      <c r="EB840" s="13"/>
      <c r="EC840" s="13"/>
      <c r="ED840" s="13"/>
      <c r="EE840" s="13"/>
      <c r="EF840" s="13"/>
      <c r="EG840" s="13"/>
      <c r="EH840" s="13"/>
      <c r="EI840" s="13"/>
      <c r="EJ840" s="13"/>
      <c r="EK840" s="13"/>
      <c r="EL840" s="13"/>
      <c r="EM840" s="13"/>
      <c r="EN840" s="13"/>
      <c r="EO840" s="13"/>
      <c r="EP840" s="13"/>
      <c r="EQ840" s="13"/>
      <c r="ER840" s="13"/>
      <c r="ES840" s="13"/>
      <c r="ET840" s="13"/>
      <c r="EU840" s="13"/>
      <c r="EV840" s="13"/>
      <c r="EW840" s="20"/>
    </row>
    <row r="841" spans="1:153" s="3" customFormat="1" ht="33" customHeight="1" x14ac:dyDescent="0.4">
      <c r="A841" s="124">
        <v>7594001101871</v>
      </c>
      <c r="B841" s="51" t="s">
        <v>202</v>
      </c>
      <c r="C841" s="51" t="s">
        <v>203</v>
      </c>
      <c r="D8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41" s="118" t="s">
        <v>1349</v>
      </c>
      <c r="F841" s="75" t="s">
        <v>537</v>
      </c>
      <c r="G8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41" s="77">
        <v>141</v>
      </c>
      <c r="J841" s="52">
        <v>3.11111</v>
      </c>
      <c r="K841" s="53">
        <f>Tabla3[[#This Row],[PRECIOS]]-Tabla3[[#This Row],[PRECIOS]]*10%</f>
        <v>2.7999990000000001</v>
      </c>
      <c r="L841" s="101"/>
      <c r="M841" s="54"/>
      <c r="N841" s="55">
        <f>IFERROR(Tabla3[[#This Row],[PRECIOS]]-Tabla3[[#This Row],[PRECIOS]]*Tabla3[[#This Row],[% PRODUCTO]]," ")</f>
        <v>3.11111</v>
      </c>
      <c r="O841" s="54"/>
      <c r="P841" s="55">
        <f>IFERROR(Tabla3[[#This Row],[OCULTAR2]]-Tabla3[[#This Row],[OCULTAR2]]*Tabla3[[#This Row],[% LÍNEA]]," ")</f>
        <v>3.11111</v>
      </c>
      <c r="Q841" s="56">
        <f>IFERROR(Tabla3[[#This Row],[% PRODUCTO]]+Tabla3[[#This Row],[% LÍNEA]]," ")</f>
        <v>0</v>
      </c>
      <c r="R841" s="53">
        <f>Tabla3[[#This Row],[OCULTAR3]]</f>
        <v>3.11111</v>
      </c>
      <c r="S841" s="53">
        <f>Tabla3[[#This Row],[PRECIO SIN %]]-Tabla3[[#This Row],[PRECIO SIN %]]*10%</f>
        <v>2.7999990000000001</v>
      </c>
      <c r="T841" s="80">
        <f>(Tabla3[[#This Row],[PRECIO CON DESCT.]]-(Tabla3[[#This Row],[PRECIO CON DESCT.]]*$T$6))</f>
        <v>1.7639993700000001</v>
      </c>
      <c r="U841" s="96"/>
      <c r="V841" s="94">
        <f>Tabla3[[#This Row],[PRECIO %      en $]]*Tabla3[[#This Row],[PEDIDO ]]</f>
        <v>0</v>
      </c>
      <c r="W841" s="57">
        <f>Tabla3[[#This Row],[PRECIO CON DESCT.]]*Tabla3[[#This Row],[PEDIDO ]]</f>
        <v>0</v>
      </c>
      <c r="X841" s="58">
        <f>Tabla3[[#This Row],[PRECIO SIN %]]*Tabla3[[#This Row],[PEDIDO ]]</f>
        <v>0</v>
      </c>
      <c r="Y841" s="28"/>
      <c r="Z841" s="28"/>
      <c r="AA841" s="28"/>
      <c r="AB841" s="28"/>
      <c r="AC841" s="28"/>
      <c r="AD841" s="28"/>
      <c r="AE841" s="28"/>
      <c r="AF841" s="28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  <c r="CJ841" s="13"/>
      <c r="CK841" s="13"/>
      <c r="CL841" s="13"/>
      <c r="CM841" s="13"/>
      <c r="CN841" s="13"/>
      <c r="CO841" s="13"/>
      <c r="CP841" s="13"/>
      <c r="CQ841" s="13"/>
      <c r="CR841" s="13"/>
      <c r="CS841" s="13"/>
      <c r="CT841" s="13"/>
      <c r="CU841" s="13"/>
      <c r="CV841" s="13"/>
      <c r="CW841" s="13"/>
      <c r="CX841" s="13"/>
      <c r="CY841" s="13"/>
      <c r="CZ841" s="13"/>
      <c r="DA841" s="13"/>
      <c r="DB841" s="13"/>
      <c r="DC841" s="13"/>
      <c r="DD841" s="13"/>
      <c r="DE841" s="13"/>
      <c r="DF841" s="13"/>
      <c r="DG841" s="13"/>
      <c r="DH841" s="13"/>
      <c r="DI841" s="13"/>
      <c r="DJ841" s="13"/>
      <c r="DK841" s="13"/>
      <c r="DL841" s="13"/>
      <c r="DM841" s="13"/>
      <c r="DN841" s="13"/>
      <c r="DO841" s="13"/>
      <c r="DP841" s="13"/>
      <c r="DQ841" s="13"/>
      <c r="DR841" s="13"/>
      <c r="DS841" s="13"/>
      <c r="DT841" s="13"/>
      <c r="DU841" s="13"/>
      <c r="DV841" s="13"/>
      <c r="DW841" s="13"/>
      <c r="DX841" s="13"/>
      <c r="DY841" s="13"/>
      <c r="DZ841" s="13"/>
      <c r="EA841" s="13"/>
      <c r="EB841" s="13"/>
      <c r="EC841" s="13"/>
      <c r="ED841" s="13"/>
      <c r="EE841" s="13"/>
      <c r="EF841" s="13"/>
      <c r="EG841" s="13"/>
      <c r="EH841" s="13"/>
      <c r="EI841" s="13"/>
      <c r="EJ841" s="13"/>
      <c r="EK841" s="13"/>
      <c r="EL841" s="13"/>
      <c r="EM841" s="13"/>
      <c r="EN841" s="13"/>
      <c r="EO841" s="13"/>
      <c r="EP841" s="13"/>
      <c r="EQ841" s="13"/>
      <c r="ER841" s="13"/>
      <c r="ES841" s="13"/>
      <c r="ET841" s="13"/>
      <c r="EU841" s="13"/>
      <c r="EV841" s="13"/>
      <c r="EW841" s="20"/>
    </row>
    <row r="842" spans="1:153" s="3" customFormat="1" ht="33" customHeight="1" x14ac:dyDescent="0.4">
      <c r="A842" s="125">
        <v>7592454891332</v>
      </c>
      <c r="B842" s="59" t="s">
        <v>202</v>
      </c>
      <c r="C842" s="59" t="s">
        <v>188</v>
      </c>
      <c r="D8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42" s="119" t="s">
        <v>1350</v>
      </c>
      <c r="F842" s="76" t="s">
        <v>537</v>
      </c>
      <c r="G8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42" s="78">
        <v>94</v>
      </c>
      <c r="J842" s="52">
        <v>4.8555599999999997</v>
      </c>
      <c r="K842" s="60">
        <f>Tabla3[[#This Row],[PRECIOS]]-Tabla3[[#This Row],[PRECIOS]]*10%</f>
        <v>4.3700039999999998</v>
      </c>
      <c r="L842" s="101"/>
      <c r="M842" s="61"/>
      <c r="N842" s="55">
        <f>IFERROR(Tabla3[[#This Row],[PRECIOS]]-Tabla3[[#This Row],[PRECIOS]]*Tabla3[[#This Row],[% PRODUCTO]]," ")</f>
        <v>4.8555599999999997</v>
      </c>
      <c r="O842" s="61"/>
      <c r="P842" s="55">
        <f>IFERROR(Tabla3[[#This Row],[OCULTAR2]]-Tabla3[[#This Row],[OCULTAR2]]*Tabla3[[#This Row],[% LÍNEA]]," ")</f>
        <v>4.8555599999999997</v>
      </c>
      <c r="Q842" s="56">
        <f>IFERROR(Tabla3[[#This Row],[% PRODUCTO]]+Tabla3[[#This Row],[% LÍNEA]]," ")</f>
        <v>0</v>
      </c>
      <c r="R842" s="60">
        <f>Tabla3[[#This Row],[OCULTAR3]]</f>
        <v>4.8555599999999997</v>
      </c>
      <c r="S842" s="60">
        <f>Tabla3[[#This Row],[PRECIO SIN %]]-Tabla3[[#This Row],[PRECIO SIN %]]*10%</f>
        <v>4.3700039999999998</v>
      </c>
      <c r="T842" s="80">
        <f>(Tabla3[[#This Row],[PRECIO CON DESCT.]]-(Tabla3[[#This Row],[PRECIO CON DESCT.]]*$T$6))</f>
        <v>2.7531025199999997</v>
      </c>
      <c r="U842" s="96"/>
      <c r="V842" s="94">
        <f>Tabla3[[#This Row],[PRECIO %      en $]]*Tabla3[[#This Row],[PEDIDO ]]</f>
        <v>0</v>
      </c>
      <c r="W842" s="57">
        <f>Tabla3[[#This Row],[PRECIO CON DESCT.]]*Tabla3[[#This Row],[PEDIDO ]]</f>
        <v>0</v>
      </c>
      <c r="X842" s="58">
        <f>Tabla3[[#This Row],[PRECIO SIN %]]*Tabla3[[#This Row],[PEDIDO ]]</f>
        <v>0</v>
      </c>
      <c r="Y842" s="28"/>
      <c r="Z842" s="28"/>
      <c r="AA842" s="28"/>
      <c r="AB842" s="28"/>
      <c r="AC842" s="28"/>
      <c r="AD842" s="28"/>
      <c r="AE842" s="28"/>
      <c r="AF842" s="28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  <c r="CH842" s="13"/>
      <c r="CI842" s="13"/>
      <c r="CJ842" s="13"/>
      <c r="CK842" s="13"/>
      <c r="CL842" s="13"/>
      <c r="CM842" s="13"/>
      <c r="CN842" s="13"/>
      <c r="CO842" s="13"/>
      <c r="CP842" s="13"/>
      <c r="CQ842" s="13"/>
      <c r="CR842" s="13"/>
      <c r="CS842" s="13"/>
      <c r="CT842" s="13"/>
      <c r="CU842" s="13"/>
      <c r="CV842" s="13"/>
      <c r="CW842" s="13"/>
      <c r="CX842" s="13"/>
      <c r="CY842" s="13"/>
      <c r="CZ842" s="13"/>
      <c r="DA842" s="13"/>
      <c r="DB842" s="13"/>
      <c r="DC842" s="13"/>
      <c r="DD842" s="13"/>
      <c r="DE842" s="13"/>
      <c r="DF842" s="13"/>
      <c r="DG842" s="13"/>
      <c r="DH842" s="13"/>
      <c r="DI842" s="13"/>
      <c r="DJ842" s="13"/>
      <c r="DK842" s="13"/>
      <c r="DL842" s="13"/>
      <c r="DM842" s="13"/>
      <c r="DN842" s="13"/>
      <c r="DO842" s="13"/>
      <c r="DP842" s="13"/>
      <c r="DQ842" s="13"/>
      <c r="DR842" s="13"/>
      <c r="DS842" s="13"/>
      <c r="DT842" s="13"/>
      <c r="DU842" s="13"/>
      <c r="DV842" s="13"/>
      <c r="DW842" s="13"/>
      <c r="DX842" s="13"/>
      <c r="DY842" s="13"/>
      <c r="DZ842" s="13"/>
      <c r="EA842" s="13"/>
      <c r="EB842" s="13"/>
      <c r="EC842" s="13"/>
      <c r="ED842" s="13"/>
      <c r="EE842" s="13"/>
      <c r="EF842" s="13"/>
      <c r="EG842" s="13"/>
      <c r="EH842" s="13"/>
      <c r="EI842" s="13"/>
      <c r="EJ842" s="13"/>
      <c r="EK842" s="13"/>
      <c r="EL842" s="13"/>
      <c r="EM842" s="13"/>
      <c r="EN842" s="13"/>
      <c r="EO842" s="13"/>
      <c r="EP842" s="13"/>
      <c r="EQ842" s="13"/>
      <c r="ER842" s="13"/>
      <c r="ES842" s="13"/>
      <c r="ET842" s="13"/>
      <c r="EU842" s="13"/>
      <c r="EV842" s="13"/>
      <c r="EW842" s="20"/>
    </row>
    <row r="843" spans="1:153" s="3" customFormat="1" ht="33" customHeight="1" x14ac:dyDescent="0.4">
      <c r="A843" s="124">
        <v>7592454891349</v>
      </c>
      <c r="B843" s="51" t="s">
        <v>202</v>
      </c>
      <c r="C843" s="51" t="s">
        <v>188</v>
      </c>
      <c r="D8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843" s="118" t="s">
        <v>1351</v>
      </c>
      <c r="F843" s="75" t="s">
        <v>537</v>
      </c>
      <c r="G8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843" s="77">
        <v>87</v>
      </c>
      <c r="J843" s="52">
        <v>4.88889</v>
      </c>
      <c r="K843" s="53">
        <f>Tabla3[[#This Row],[PRECIOS]]-Tabla3[[#This Row],[PRECIOS]]*10%</f>
        <v>4.4000009999999996</v>
      </c>
      <c r="L843" s="101" t="s">
        <v>5327</v>
      </c>
      <c r="M843" s="54"/>
      <c r="N843" s="55">
        <f>IFERROR(Tabla3[[#This Row],[PRECIOS]]-Tabla3[[#This Row],[PRECIOS]]*Tabla3[[#This Row],[% PRODUCTO]]," ")</f>
        <v>4.88889</v>
      </c>
      <c r="O843" s="54"/>
      <c r="P843" s="55">
        <f>IFERROR(Tabla3[[#This Row],[OCULTAR2]]-Tabla3[[#This Row],[OCULTAR2]]*Tabla3[[#This Row],[% LÍNEA]]," ")</f>
        <v>4.88889</v>
      </c>
      <c r="Q843" s="56">
        <f>IFERROR(Tabla3[[#This Row],[% PRODUCTO]]+Tabla3[[#This Row],[% LÍNEA]]," ")</f>
        <v>0</v>
      </c>
      <c r="R843" s="53">
        <f>Tabla3[[#This Row],[OCULTAR3]]</f>
        <v>4.88889</v>
      </c>
      <c r="S843" s="53">
        <f>Tabla3[[#This Row],[PRECIO SIN %]]-Tabla3[[#This Row],[PRECIO SIN %]]*10%</f>
        <v>4.4000009999999996</v>
      </c>
      <c r="T843" s="80">
        <f>(Tabla3[[#This Row],[PRECIO CON DESCT.]]-(Tabla3[[#This Row],[PRECIO CON DESCT.]]*$T$6))</f>
        <v>2.77200063</v>
      </c>
      <c r="U843" s="96"/>
      <c r="V843" s="94">
        <f>Tabla3[[#This Row],[PRECIO %      en $]]*Tabla3[[#This Row],[PEDIDO ]]</f>
        <v>0</v>
      </c>
      <c r="W843" s="57">
        <f>Tabla3[[#This Row],[PRECIO CON DESCT.]]*Tabla3[[#This Row],[PEDIDO ]]</f>
        <v>0</v>
      </c>
      <c r="X843" s="58">
        <f>Tabla3[[#This Row],[PRECIO SIN %]]*Tabla3[[#This Row],[PEDIDO ]]</f>
        <v>0</v>
      </c>
      <c r="Y843" s="28"/>
      <c r="Z843" s="28"/>
      <c r="AA843" s="28"/>
      <c r="AB843" s="28"/>
      <c r="AC843" s="28"/>
      <c r="AD843" s="28"/>
      <c r="AE843" s="28"/>
      <c r="AF843" s="28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  <c r="CH843" s="13"/>
      <c r="CI843" s="13"/>
      <c r="CJ843" s="13"/>
      <c r="CK843" s="13"/>
      <c r="CL843" s="13"/>
      <c r="CM843" s="13"/>
      <c r="CN843" s="13"/>
      <c r="CO843" s="13"/>
      <c r="CP843" s="13"/>
      <c r="CQ843" s="13"/>
      <c r="CR843" s="13"/>
      <c r="CS843" s="13"/>
      <c r="CT843" s="13"/>
      <c r="CU843" s="13"/>
      <c r="CV843" s="13"/>
      <c r="CW843" s="13"/>
      <c r="CX843" s="13"/>
      <c r="CY843" s="13"/>
      <c r="CZ843" s="13"/>
      <c r="DA843" s="13"/>
      <c r="DB843" s="13"/>
      <c r="DC843" s="13"/>
      <c r="DD843" s="13"/>
      <c r="DE843" s="13"/>
      <c r="DF843" s="13"/>
      <c r="DG843" s="13"/>
      <c r="DH843" s="13"/>
      <c r="DI843" s="13"/>
      <c r="DJ843" s="13"/>
      <c r="DK843" s="13"/>
      <c r="DL843" s="13"/>
      <c r="DM843" s="13"/>
      <c r="DN843" s="13"/>
      <c r="DO843" s="13"/>
      <c r="DP843" s="13"/>
      <c r="DQ843" s="13"/>
      <c r="DR843" s="13"/>
      <c r="DS843" s="13"/>
      <c r="DT843" s="13"/>
      <c r="DU843" s="13"/>
      <c r="DV843" s="13"/>
      <c r="DW843" s="13"/>
      <c r="DX843" s="13"/>
      <c r="DY843" s="13"/>
      <c r="DZ843" s="13"/>
      <c r="EA843" s="13"/>
      <c r="EB843" s="13"/>
      <c r="EC843" s="13"/>
      <c r="ED843" s="13"/>
      <c r="EE843" s="13"/>
      <c r="EF843" s="13"/>
      <c r="EG843" s="13"/>
      <c r="EH843" s="13"/>
      <c r="EI843" s="13"/>
      <c r="EJ843" s="13"/>
      <c r="EK843" s="13"/>
      <c r="EL843" s="13"/>
      <c r="EM843" s="13"/>
      <c r="EN843" s="13"/>
      <c r="EO843" s="13"/>
      <c r="EP843" s="13"/>
      <c r="EQ843" s="13"/>
      <c r="ER843" s="13"/>
      <c r="ES843" s="13"/>
      <c r="ET843" s="13"/>
      <c r="EU843" s="13"/>
      <c r="EV843" s="13"/>
      <c r="EW843" s="20"/>
    </row>
    <row r="844" spans="1:153" s="3" customFormat="1" ht="33" customHeight="1" x14ac:dyDescent="0.4">
      <c r="A844" s="125">
        <v>7591062901365</v>
      </c>
      <c r="B844" s="59" t="s">
        <v>202</v>
      </c>
      <c r="C844" s="59" t="s">
        <v>189</v>
      </c>
      <c r="D8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844" s="119" t="s">
        <v>1352</v>
      </c>
      <c r="F844" s="76" t="s">
        <v>537</v>
      </c>
      <c r="G8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844" s="78">
        <v>20</v>
      </c>
      <c r="J844" s="52">
        <v>3.6555599999999999</v>
      </c>
      <c r="K844" s="60">
        <f>Tabla3[[#This Row],[PRECIOS]]-Tabla3[[#This Row],[PRECIOS]]*10%</f>
        <v>3.2900039999999997</v>
      </c>
      <c r="L844" s="101" t="s">
        <v>5327</v>
      </c>
      <c r="M844" s="61"/>
      <c r="N844" s="55">
        <f>IFERROR(Tabla3[[#This Row],[PRECIOS]]-Tabla3[[#This Row],[PRECIOS]]*Tabla3[[#This Row],[% PRODUCTO]]," ")</f>
        <v>3.6555599999999999</v>
      </c>
      <c r="O844" s="61"/>
      <c r="P844" s="55">
        <f>IFERROR(Tabla3[[#This Row],[OCULTAR2]]-Tabla3[[#This Row],[OCULTAR2]]*Tabla3[[#This Row],[% LÍNEA]]," ")</f>
        <v>3.6555599999999999</v>
      </c>
      <c r="Q844" s="56">
        <f>IFERROR(Tabla3[[#This Row],[% PRODUCTO]]+Tabla3[[#This Row],[% LÍNEA]]," ")</f>
        <v>0</v>
      </c>
      <c r="R844" s="60">
        <f>Tabla3[[#This Row],[OCULTAR3]]</f>
        <v>3.6555599999999999</v>
      </c>
      <c r="S844" s="60">
        <f>Tabla3[[#This Row],[PRECIO SIN %]]-Tabla3[[#This Row],[PRECIO SIN %]]*10%</f>
        <v>3.2900039999999997</v>
      </c>
      <c r="T844" s="80">
        <f>(Tabla3[[#This Row],[PRECIO CON DESCT.]]-(Tabla3[[#This Row],[PRECIO CON DESCT.]]*$T$6))</f>
        <v>2.07270252</v>
      </c>
      <c r="U844" s="96"/>
      <c r="V844" s="94">
        <f>Tabla3[[#This Row],[PRECIO %      en $]]*Tabla3[[#This Row],[PEDIDO ]]</f>
        <v>0</v>
      </c>
      <c r="W844" s="57">
        <f>Tabla3[[#This Row],[PRECIO CON DESCT.]]*Tabla3[[#This Row],[PEDIDO ]]</f>
        <v>0</v>
      </c>
      <c r="X844" s="58">
        <f>Tabla3[[#This Row],[PRECIO SIN %]]*Tabla3[[#This Row],[PEDIDO ]]</f>
        <v>0</v>
      </c>
      <c r="Y844" s="28"/>
      <c r="Z844" s="28"/>
      <c r="AA844" s="28"/>
      <c r="AB844" s="28"/>
      <c r="AC844" s="28"/>
      <c r="AD844" s="28"/>
      <c r="AE844" s="28"/>
      <c r="AF844" s="28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  <c r="CT844" s="13"/>
      <c r="CU844" s="13"/>
      <c r="CV844" s="13"/>
      <c r="CW844" s="13"/>
      <c r="CX844" s="13"/>
      <c r="CY844" s="13"/>
      <c r="CZ844" s="13"/>
      <c r="DA844" s="13"/>
      <c r="DB844" s="13"/>
      <c r="DC844" s="13"/>
      <c r="DD844" s="13"/>
      <c r="DE844" s="13"/>
      <c r="DF844" s="13"/>
      <c r="DG844" s="13"/>
      <c r="DH844" s="13"/>
      <c r="DI844" s="13"/>
      <c r="DJ844" s="13"/>
      <c r="DK844" s="13"/>
      <c r="DL844" s="13"/>
      <c r="DM844" s="13"/>
      <c r="DN844" s="13"/>
      <c r="DO844" s="13"/>
      <c r="DP844" s="13"/>
      <c r="DQ844" s="13"/>
      <c r="DR844" s="13"/>
      <c r="DS844" s="13"/>
      <c r="DT844" s="13"/>
      <c r="DU844" s="13"/>
      <c r="DV844" s="13"/>
      <c r="DW844" s="13"/>
      <c r="DX844" s="13"/>
      <c r="DY844" s="13"/>
      <c r="DZ844" s="13"/>
      <c r="EA844" s="13"/>
      <c r="EB844" s="13"/>
      <c r="EC844" s="13"/>
      <c r="ED844" s="13"/>
      <c r="EE844" s="13"/>
      <c r="EF844" s="13"/>
      <c r="EG844" s="13"/>
      <c r="EH844" s="13"/>
      <c r="EI844" s="13"/>
      <c r="EJ844" s="13"/>
      <c r="EK844" s="13"/>
      <c r="EL844" s="13"/>
      <c r="EM844" s="13"/>
      <c r="EN844" s="13"/>
      <c r="EO844" s="13"/>
      <c r="EP844" s="13"/>
      <c r="EQ844" s="13"/>
      <c r="ER844" s="13"/>
      <c r="ES844" s="13"/>
      <c r="ET844" s="13"/>
      <c r="EU844" s="13"/>
      <c r="EV844" s="13"/>
      <c r="EW844" s="20"/>
    </row>
    <row r="845" spans="1:153" s="3" customFormat="1" ht="33" customHeight="1" x14ac:dyDescent="0.4">
      <c r="A845" s="124">
        <v>7591818139004</v>
      </c>
      <c r="B845" s="51" t="s">
        <v>202</v>
      </c>
      <c r="C845" s="51" t="s">
        <v>105</v>
      </c>
      <c r="D8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845" s="118" t="s">
        <v>1353</v>
      </c>
      <c r="F845" s="75" t="s">
        <v>537</v>
      </c>
      <c r="G8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45" s="77">
        <v>46</v>
      </c>
      <c r="J845" s="52">
        <v>3.1666699999999999</v>
      </c>
      <c r="K845" s="53">
        <f>Tabla3[[#This Row],[PRECIOS]]-Tabla3[[#This Row],[PRECIOS]]*10%</f>
        <v>2.8500030000000001</v>
      </c>
      <c r="L845" s="101"/>
      <c r="M845" s="54"/>
      <c r="N845" s="55">
        <f>IFERROR(Tabla3[[#This Row],[PRECIOS]]-Tabla3[[#This Row],[PRECIOS]]*Tabla3[[#This Row],[% PRODUCTO]]," ")</f>
        <v>3.1666699999999999</v>
      </c>
      <c r="O845" s="54"/>
      <c r="P845" s="55">
        <f>IFERROR(Tabla3[[#This Row],[OCULTAR2]]-Tabla3[[#This Row],[OCULTAR2]]*Tabla3[[#This Row],[% LÍNEA]]," ")</f>
        <v>3.1666699999999999</v>
      </c>
      <c r="Q845" s="56">
        <f>IFERROR(Tabla3[[#This Row],[% PRODUCTO]]+Tabla3[[#This Row],[% LÍNEA]]," ")</f>
        <v>0</v>
      </c>
      <c r="R845" s="53">
        <f>Tabla3[[#This Row],[OCULTAR3]]</f>
        <v>3.1666699999999999</v>
      </c>
      <c r="S845" s="53">
        <f>Tabla3[[#This Row],[PRECIO SIN %]]-Tabla3[[#This Row],[PRECIO SIN %]]*10%</f>
        <v>2.8500030000000001</v>
      </c>
      <c r="T845" s="80">
        <f>(Tabla3[[#This Row],[PRECIO CON DESCT.]]-(Tabla3[[#This Row],[PRECIO CON DESCT.]]*$T$6))</f>
        <v>1.7955018900000002</v>
      </c>
      <c r="U845" s="96"/>
      <c r="V845" s="94">
        <f>Tabla3[[#This Row],[PRECIO %      en $]]*Tabla3[[#This Row],[PEDIDO ]]</f>
        <v>0</v>
      </c>
      <c r="W845" s="57">
        <f>Tabla3[[#This Row],[PRECIO CON DESCT.]]*Tabla3[[#This Row],[PEDIDO ]]</f>
        <v>0</v>
      </c>
      <c r="X845" s="58">
        <f>Tabla3[[#This Row],[PRECIO SIN %]]*Tabla3[[#This Row],[PEDIDO ]]</f>
        <v>0</v>
      </c>
      <c r="Y845" s="28"/>
      <c r="Z845" s="28"/>
      <c r="AA845" s="28"/>
      <c r="AB845" s="28"/>
      <c r="AC845" s="28"/>
      <c r="AD845" s="28"/>
      <c r="AE845" s="28"/>
      <c r="AF845" s="28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  <c r="CH845" s="13"/>
      <c r="CI845" s="13"/>
      <c r="CJ845" s="13"/>
      <c r="CK845" s="13"/>
      <c r="CL845" s="13"/>
      <c r="CM845" s="13"/>
      <c r="CN845" s="13"/>
      <c r="CO845" s="13"/>
      <c r="CP845" s="13"/>
      <c r="CQ845" s="13"/>
      <c r="CR845" s="13"/>
      <c r="CS845" s="13"/>
      <c r="CT845" s="13"/>
      <c r="CU845" s="13"/>
      <c r="CV845" s="13"/>
      <c r="CW845" s="13"/>
      <c r="CX845" s="13"/>
      <c r="CY845" s="13"/>
      <c r="CZ845" s="13"/>
      <c r="DA845" s="13"/>
      <c r="DB845" s="13"/>
      <c r="DC845" s="13"/>
      <c r="DD845" s="13"/>
      <c r="DE845" s="13"/>
      <c r="DF845" s="13"/>
      <c r="DG845" s="13"/>
      <c r="DH845" s="13"/>
      <c r="DI845" s="13"/>
      <c r="DJ845" s="13"/>
      <c r="DK845" s="13"/>
      <c r="DL845" s="13"/>
      <c r="DM845" s="13"/>
      <c r="DN845" s="13"/>
      <c r="DO845" s="13"/>
      <c r="DP845" s="13"/>
      <c r="DQ845" s="13"/>
      <c r="DR845" s="13"/>
      <c r="DS845" s="13"/>
      <c r="DT845" s="13"/>
      <c r="DU845" s="13"/>
      <c r="DV845" s="13"/>
      <c r="DW845" s="13"/>
      <c r="DX845" s="13"/>
      <c r="DY845" s="13"/>
      <c r="DZ845" s="13"/>
      <c r="EA845" s="13"/>
      <c r="EB845" s="13"/>
      <c r="EC845" s="13"/>
      <c r="ED845" s="13"/>
      <c r="EE845" s="13"/>
      <c r="EF845" s="13"/>
      <c r="EG845" s="13"/>
      <c r="EH845" s="13"/>
      <c r="EI845" s="13"/>
      <c r="EJ845" s="13"/>
      <c r="EK845" s="13"/>
      <c r="EL845" s="13"/>
      <c r="EM845" s="13"/>
      <c r="EN845" s="13"/>
      <c r="EO845" s="13"/>
      <c r="EP845" s="13"/>
      <c r="EQ845" s="13"/>
      <c r="ER845" s="13"/>
      <c r="ES845" s="13"/>
      <c r="ET845" s="13"/>
      <c r="EU845" s="13"/>
      <c r="EV845" s="13"/>
      <c r="EW845" s="20"/>
    </row>
    <row r="846" spans="1:153" s="3" customFormat="1" ht="33" customHeight="1" x14ac:dyDescent="0.4">
      <c r="A846" s="125">
        <v>7591243803167</v>
      </c>
      <c r="B846" s="59" t="s">
        <v>202</v>
      </c>
      <c r="C846" s="59" t="s">
        <v>108</v>
      </c>
      <c r="D8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846" s="119" t="s">
        <v>1354</v>
      </c>
      <c r="F846" s="76" t="s">
        <v>537</v>
      </c>
      <c r="G8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46" s="78">
        <v>30</v>
      </c>
      <c r="J846" s="52">
        <v>3.8</v>
      </c>
      <c r="K846" s="60">
        <f>Tabla3[[#This Row],[PRECIOS]]-Tabla3[[#This Row],[PRECIOS]]*10%</f>
        <v>3.42</v>
      </c>
      <c r="L846" s="101"/>
      <c r="M846" s="61"/>
      <c r="N846" s="55">
        <f>IFERROR(Tabla3[[#This Row],[PRECIOS]]-Tabla3[[#This Row],[PRECIOS]]*Tabla3[[#This Row],[% PRODUCTO]]," ")</f>
        <v>3.8</v>
      </c>
      <c r="O846" s="61"/>
      <c r="P846" s="55">
        <f>IFERROR(Tabla3[[#This Row],[OCULTAR2]]-Tabla3[[#This Row],[OCULTAR2]]*Tabla3[[#This Row],[% LÍNEA]]," ")</f>
        <v>3.8</v>
      </c>
      <c r="Q846" s="56">
        <f>IFERROR(Tabla3[[#This Row],[% PRODUCTO]]+Tabla3[[#This Row],[% LÍNEA]]," ")</f>
        <v>0</v>
      </c>
      <c r="R846" s="60">
        <f>Tabla3[[#This Row],[OCULTAR3]]</f>
        <v>3.8</v>
      </c>
      <c r="S846" s="60">
        <f>Tabla3[[#This Row],[PRECIO SIN %]]-Tabla3[[#This Row],[PRECIO SIN %]]*10%</f>
        <v>3.42</v>
      </c>
      <c r="T846" s="80">
        <f>(Tabla3[[#This Row],[PRECIO CON DESCT.]]-(Tabla3[[#This Row],[PRECIO CON DESCT.]]*$T$6))</f>
        <v>2.1546000000000003</v>
      </c>
      <c r="U846" s="96"/>
      <c r="V846" s="94">
        <f>Tabla3[[#This Row],[PRECIO %      en $]]*Tabla3[[#This Row],[PEDIDO ]]</f>
        <v>0</v>
      </c>
      <c r="W846" s="57">
        <f>Tabla3[[#This Row],[PRECIO CON DESCT.]]*Tabla3[[#This Row],[PEDIDO ]]</f>
        <v>0</v>
      </c>
      <c r="X846" s="58">
        <f>Tabla3[[#This Row],[PRECIO SIN %]]*Tabla3[[#This Row],[PEDIDO ]]</f>
        <v>0</v>
      </c>
      <c r="Y846" s="28"/>
      <c r="Z846" s="28"/>
      <c r="AA846" s="28"/>
      <c r="AB846" s="28"/>
      <c r="AC846" s="28"/>
      <c r="AD846" s="28"/>
      <c r="AE846" s="28"/>
      <c r="AF846" s="28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  <c r="CJ846" s="13"/>
      <c r="CK846" s="13"/>
      <c r="CL846" s="13"/>
      <c r="CM846" s="13"/>
      <c r="CN846" s="13"/>
      <c r="CO846" s="13"/>
      <c r="CP846" s="13"/>
      <c r="CQ846" s="13"/>
      <c r="CR846" s="13"/>
      <c r="CS846" s="13"/>
      <c r="CT846" s="13"/>
      <c r="CU846" s="13"/>
      <c r="CV846" s="13"/>
      <c r="CW846" s="13"/>
      <c r="CX846" s="13"/>
      <c r="CY846" s="13"/>
      <c r="CZ846" s="13"/>
      <c r="DA846" s="13"/>
      <c r="DB846" s="13"/>
      <c r="DC846" s="13"/>
      <c r="DD846" s="13"/>
      <c r="DE846" s="13"/>
      <c r="DF846" s="13"/>
      <c r="DG846" s="13"/>
      <c r="DH846" s="13"/>
      <c r="DI846" s="13"/>
      <c r="DJ846" s="13"/>
      <c r="DK846" s="13"/>
      <c r="DL846" s="13"/>
      <c r="DM846" s="13"/>
      <c r="DN846" s="13"/>
      <c r="DO846" s="13"/>
      <c r="DP846" s="13"/>
      <c r="DQ846" s="13"/>
      <c r="DR846" s="13"/>
      <c r="DS846" s="13"/>
      <c r="DT846" s="13"/>
      <c r="DU846" s="13"/>
      <c r="DV846" s="13"/>
      <c r="DW846" s="13"/>
      <c r="DX846" s="13"/>
      <c r="DY846" s="13"/>
      <c r="DZ846" s="13"/>
      <c r="EA846" s="13"/>
      <c r="EB846" s="13"/>
      <c r="EC846" s="13"/>
      <c r="ED846" s="13"/>
      <c r="EE846" s="13"/>
      <c r="EF846" s="13"/>
      <c r="EG846" s="13"/>
      <c r="EH846" s="13"/>
      <c r="EI846" s="13"/>
      <c r="EJ846" s="13"/>
      <c r="EK846" s="13"/>
      <c r="EL846" s="13"/>
      <c r="EM846" s="13"/>
      <c r="EN846" s="13"/>
      <c r="EO846" s="13"/>
      <c r="EP846" s="13"/>
      <c r="EQ846" s="13"/>
      <c r="ER846" s="13"/>
      <c r="ES846" s="13"/>
      <c r="ET846" s="13"/>
      <c r="EU846" s="13"/>
      <c r="EV846" s="13"/>
      <c r="EW846" s="20"/>
    </row>
    <row r="847" spans="1:153" s="3" customFormat="1" ht="33" customHeight="1" x14ac:dyDescent="0.4">
      <c r="A847" s="124">
        <v>7591243826494</v>
      </c>
      <c r="B847" s="51" t="s">
        <v>202</v>
      </c>
      <c r="C847" s="51" t="s">
        <v>108</v>
      </c>
      <c r="D8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847" s="118" t="s">
        <v>1355</v>
      </c>
      <c r="F847" s="75" t="s">
        <v>537</v>
      </c>
      <c r="G8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47" s="77">
        <v>31</v>
      </c>
      <c r="J847" s="52">
        <v>4.11111</v>
      </c>
      <c r="K847" s="53">
        <f>Tabla3[[#This Row],[PRECIOS]]-Tabla3[[#This Row],[PRECIOS]]*10%</f>
        <v>3.699999</v>
      </c>
      <c r="L847" s="101"/>
      <c r="M847" s="54"/>
      <c r="N847" s="55">
        <f>IFERROR(Tabla3[[#This Row],[PRECIOS]]-Tabla3[[#This Row],[PRECIOS]]*Tabla3[[#This Row],[% PRODUCTO]]," ")</f>
        <v>4.11111</v>
      </c>
      <c r="O847" s="54"/>
      <c r="P847" s="55">
        <f>IFERROR(Tabla3[[#This Row],[OCULTAR2]]-Tabla3[[#This Row],[OCULTAR2]]*Tabla3[[#This Row],[% LÍNEA]]," ")</f>
        <v>4.11111</v>
      </c>
      <c r="Q847" s="56">
        <f>IFERROR(Tabla3[[#This Row],[% PRODUCTO]]+Tabla3[[#This Row],[% LÍNEA]]," ")</f>
        <v>0</v>
      </c>
      <c r="R847" s="53">
        <f>Tabla3[[#This Row],[OCULTAR3]]</f>
        <v>4.11111</v>
      </c>
      <c r="S847" s="53">
        <f>Tabla3[[#This Row],[PRECIO SIN %]]-Tabla3[[#This Row],[PRECIO SIN %]]*10%</f>
        <v>3.699999</v>
      </c>
      <c r="T847" s="80">
        <f>(Tabla3[[#This Row],[PRECIO CON DESCT.]]-(Tabla3[[#This Row],[PRECIO CON DESCT.]]*$T$6))</f>
        <v>2.3309993699999998</v>
      </c>
      <c r="U847" s="96"/>
      <c r="V847" s="94">
        <f>Tabla3[[#This Row],[PRECIO %      en $]]*Tabla3[[#This Row],[PEDIDO ]]</f>
        <v>0</v>
      </c>
      <c r="W847" s="57">
        <f>Tabla3[[#This Row],[PRECIO CON DESCT.]]*Tabla3[[#This Row],[PEDIDO ]]</f>
        <v>0</v>
      </c>
      <c r="X847" s="58">
        <f>Tabla3[[#This Row],[PRECIO SIN %]]*Tabla3[[#This Row],[PEDIDO ]]</f>
        <v>0</v>
      </c>
      <c r="Y847" s="28"/>
      <c r="Z847" s="28"/>
      <c r="AA847" s="28"/>
      <c r="AB847" s="28"/>
      <c r="AC847" s="28"/>
      <c r="AD847" s="28"/>
      <c r="AE847" s="28"/>
      <c r="AF847" s="28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  <c r="CH847" s="13"/>
      <c r="CI847" s="13"/>
      <c r="CJ847" s="13"/>
      <c r="CK847" s="13"/>
      <c r="CL847" s="13"/>
      <c r="CM847" s="13"/>
      <c r="CN847" s="13"/>
      <c r="CO847" s="13"/>
      <c r="CP847" s="13"/>
      <c r="CQ847" s="13"/>
      <c r="CR847" s="13"/>
      <c r="CS847" s="13"/>
      <c r="CT847" s="13"/>
      <c r="CU847" s="13"/>
      <c r="CV847" s="13"/>
      <c r="CW847" s="13"/>
      <c r="CX847" s="13"/>
      <c r="CY847" s="13"/>
      <c r="CZ847" s="13"/>
      <c r="DA847" s="13"/>
      <c r="DB847" s="13"/>
      <c r="DC847" s="13"/>
      <c r="DD847" s="13"/>
      <c r="DE847" s="13"/>
      <c r="DF847" s="13"/>
      <c r="DG847" s="13"/>
      <c r="DH847" s="13"/>
      <c r="DI847" s="13"/>
      <c r="DJ847" s="13"/>
      <c r="DK847" s="13"/>
      <c r="DL847" s="13"/>
      <c r="DM847" s="13"/>
      <c r="DN847" s="13"/>
      <c r="DO847" s="13"/>
      <c r="DP847" s="13"/>
      <c r="DQ847" s="13"/>
      <c r="DR847" s="13"/>
      <c r="DS847" s="13"/>
      <c r="DT847" s="13"/>
      <c r="DU847" s="13"/>
      <c r="DV847" s="13"/>
      <c r="DW847" s="13"/>
      <c r="DX847" s="13"/>
      <c r="DY847" s="13"/>
      <c r="DZ847" s="13"/>
      <c r="EA847" s="13"/>
      <c r="EB847" s="13"/>
      <c r="EC847" s="13"/>
      <c r="ED847" s="13"/>
      <c r="EE847" s="13"/>
      <c r="EF847" s="13"/>
      <c r="EG847" s="13"/>
      <c r="EH847" s="13"/>
      <c r="EI847" s="13"/>
      <c r="EJ847" s="13"/>
      <c r="EK847" s="13"/>
      <c r="EL847" s="13"/>
      <c r="EM847" s="13"/>
      <c r="EN847" s="13"/>
      <c r="EO847" s="13"/>
      <c r="EP847" s="13"/>
      <c r="EQ847" s="13"/>
      <c r="ER847" s="13"/>
      <c r="ES847" s="13"/>
      <c r="ET847" s="13"/>
      <c r="EU847" s="13"/>
      <c r="EV847" s="13"/>
      <c r="EW847" s="20"/>
    </row>
    <row r="848" spans="1:153" s="3" customFormat="1" ht="33" customHeight="1" x14ac:dyDescent="0.4">
      <c r="A848" s="125">
        <v>7592349722932</v>
      </c>
      <c r="B848" s="59" t="s">
        <v>202</v>
      </c>
      <c r="C848" s="59" t="s">
        <v>129</v>
      </c>
      <c r="D8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48" s="119" t="s">
        <v>1356</v>
      </c>
      <c r="F848" s="76" t="s">
        <v>537</v>
      </c>
      <c r="G8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48" s="78">
        <v>160</v>
      </c>
      <c r="J848" s="52">
        <v>11.88889</v>
      </c>
      <c r="K848" s="60">
        <f>Tabla3[[#This Row],[PRECIOS]]-Tabla3[[#This Row],[PRECIOS]]*10%</f>
        <v>10.700001</v>
      </c>
      <c r="L848" s="101"/>
      <c r="M848" s="61"/>
      <c r="N848" s="55">
        <f>IFERROR(Tabla3[[#This Row],[PRECIOS]]-Tabla3[[#This Row],[PRECIOS]]*Tabla3[[#This Row],[% PRODUCTO]]," ")</f>
        <v>11.88889</v>
      </c>
      <c r="O848" s="61"/>
      <c r="P848" s="55">
        <f>IFERROR(Tabla3[[#This Row],[OCULTAR2]]-Tabla3[[#This Row],[OCULTAR2]]*Tabla3[[#This Row],[% LÍNEA]]," ")</f>
        <v>11.88889</v>
      </c>
      <c r="Q848" s="56">
        <f>IFERROR(Tabla3[[#This Row],[% PRODUCTO]]+Tabla3[[#This Row],[% LÍNEA]]," ")</f>
        <v>0</v>
      </c>
      <c r="R848" s="60">
        <f>Tabla3[[#This Row],[OCULTAR3]]</f>
        <v>11.88889</v>
      </c>
      <c r="S848" s="60">
        <f>Tabla3[[#This Row],[PRECIO SIN %]]-Tabla3[[#This Row],[PRECIO SIN %]]*10%</f>
        <v>10.700001</v>
      </c>
      <c r="T848" s="80">
        <f>(Tabla3[[#This Row],[PRECIO CON DESCT.]]-(Tabla3[[#This Row],[PRECIO CON DESCT.]]*$T$6))</f>
        <v>6.7410006300000003</v>
      </c>
      <c r="U848" s="96"/>
      <c r="V848" s="94">
        <f>Tabla3[[#This Row],[PRECIO %      en $]]*Tabla3[[#This Row],[PEDIDO ]]</f>
        <v>0</v>
      </c>
      <c r="W848" s="57">
        <f>Tabla3[[#This Row],[PRECIO CON DESCT.]]*Tabla3[[#This Row],[PEDIDO ]]</f>
        <v>0</v>
      </c>
      <c r="X848" s="58">
        <f>Tabla3[[#This Row],[PRECIO SIN %]]*Tabla3[[#This Row],[PEDIDO ]]</f>
        <v>0</v>
      </c>
      <c r="Y848" s="28"/>
      <c r="Z848" s="28"/>
      <c r="AA848" s="28"/>
      <c r="AB848" s="28"/>
      <c r="AC848" s="28"/>
      <c r="AD848" s="28"/>
      <c r="AE848" s="28"/>
      <c r="AF848" s="28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  <c r="CJ848" s="13"/>
      <c r="CK848" s="13"/>
      <c r="CL848" s="13"/>
      <c r="CM848" s="13"/>
      <c r="CN848" s="13"/>
      <c r="CO848" s="13"/>
      <c r="CP848" s="13"/>
      <c r="CQ848" s="13"/>
      <c r="CR848" s="13"/>
      <c r="CS848" s="13"/>
      <c r="CT848" s="13"/>
      <c r="CU848" s="13"/>
      <c r="CV848" s="13"/>
      <c r="CW848" s="13"/>
      <c r="CX848" s="13"/>
      <c r="CY848" s="13"/>
      <c r="CZ848" s="13"/>
      <c r="DA848" s="13"/>
      <c r="DB848" s="13"/>
      <c r="DC848" s="13"/>
      <c r="DD848" s="13"/>
      <c r="DE848" s="13"/>
      <c r="DF848" s="13"/>
      <c r="DG848" s="13"/>
      <c r="DH848" s="13"/>
      <c r="DI848" s="13"/>
      <c r="DJ848" s="13"/>
      <c r="DK848" s="13"/>
      <c r="DL848" s="13"/>
      <c r="DM848" s="13"/>
      <c r="DN848" s="13"/>
      <c r="DO848" s="13"/>
      <c r="DP848" s="13"/>
      <c r="DQ848" s="13"/>
      <c r="DR848" s="13"/>
      <c r="DS848" s="13"/>
      <c r="DT848" s="13"/>
      <c r="DU848" s="13"/>
      <c r="DV848" s="13"/>
      <c r="DW848" s="13"/>
      <c r="DX848" s="13"/>
      <c r="DY848" s="13"/>
      <c r="DZ848" s="13"/>
      <c r="EA848" s="13"/>
      <c r="EB848" s="13"/>
      <c r="EC848" s="13"/>
      <c r="ED848" s="13"/>
      <c r="EE848" s="13"/>
      <c r="EF848" s="13"/>
      <c r="EG848" s="13"/>
      <c r="EH848" s="13"/>
      <c r="EI848" s="13"/>
      <c r="EJ848" s="13"/>
      <c r="EK848" s="13"/>
      <c r="EL848" s="13"/>
      <c r="EM848" s="13"/>
      <c r="EN848" s="13"/>
      <c r="EO848" s="13"/>
      <c r="EP848" s="13"/>
      <c r="EQ848" s="13"/>
      <c r="ER848" s="13"/>
      <c r="ES848" s="13"/>
      <c r="ET848" s="13"/>
      <c r="EU848" s="13"/>
      <c r="EV848" s="13"/>
      <c r="EW848" s="20"/>
    </row>
    <row r="849" spans="1:153" s="3" customFormat="1" ht="33" customHeight="1" x14ac:dyDescent="0.4">
      <c r="A849" s="124">
        <v>7592349001877</v>
      </c>
      <c r="B849" s="51" t="s">
        <v>202</v>
      </c>
      <c r="C849" s="51" t="s">
        <v>155</v>
      </c>
      <c r="D8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849" s="118" t="s">
        <v>1357</v>
      </c>
      <c r="F849" s="75" t="s">
        <v>537</v>
      </c>
      <c r="G8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49" s="77">
        <v>107</v>
      </c>
      <c r="J849" s="52">
        <v>13.66667</v>
      </c>
      <c r="K849" s="53">
        <f>Tabla3[[#This Row],[PRECIOS]]-Tabla3[[#This Row],[PRECIOS]]*10%</f>
        <v>12.300003</v>
      </c>
      <c r="L849" s="101"/>
      <c r="M849" s="54"/>
      <c r="N849" s="55">
        <f>IFERROR(Tabla3[[#This Row],[PRECIOS]]-Tabla3[[#This Row],[PRECIOS]]*Tabla3[[#This Row],[% PRODUCTO]]," ")</f>
        <v>13.66667</v>
      </c>
      <c r="O849" s="54"/>
      <c r="P849" s="55">
        <f>IFERROR(Tabla3[[#This Row],[OCULTAR2]]-Tabla3[[#This Row],[OCULTAR2]]*Tabla3[[#This Row],[% LÍNEA]]," ")</f>
        <v>13.66667</v>
      </c>
      <c r="Q849" s="56">
        <f>IFERROR(Tabla3[[#This Row],[% PRODUCTO]]+Tabla3[[#This Row],[% LÍNEA]]," ")</f>
        <v>0</v>
      </c>
      <c r="R849" s="53">
        <f>Tabla3[[#This Row],[OCULTAR3]]</f>
        <v>13.66667</v>
      </c>
      <c r="S849" s="53">
        <f>Tabla3[[#This Row],[PRECIO SIN %]]-Tabla3[[#This Row],[PRECIO SIN %]]*10%</f>
        <v>12.300003</v>
      </c>
      <c r="T849" s="80">
        <f>(Tabla3[[#This Row],[PRECIO CON DESCT.]]-(Tabla3[[#This Row],[PRECIO CON DESCT.]]*$T$6))</f>
        <v>7.7490018900000006</v>
      </c>
      <c r="U849" s="96"/>
      <c r="V849" s="94">
        <f>Tabla3[[#This Row],[PRECIO %      en $]]*Tabla3[[#This Row],[PEDIDO ]]</f>
        <v>0</v>
      </c>
      <c r="W849" s="57">
        <f>Tabla3[[#This Row],[PRECIO CON DESCT.]]*Tabla3[[#This Row],[PEDIDO ]]</f>
        <v>0</v>
      </c>
      <c r="X849" s="58">
        <f>Tabla3[[#This Row],[PRECIO SIN %]]*Tabla3[[#This Row],[PEDIDO ]]</f>
        <v>0</v>
      </c>
      <c r="Y849" s="28"/>
      <c r="Z849" s="28"/>
      <c r="AA849" s="28"/>
      <c r="AB849" s="28"/>
      <c r="AC849" s="28"/>
      <c r="AD849" s="28"/>
      <c r="AE849" s="28"/>
      <c r="AF849" s="28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  <c r="CH849" s="13"/>
      <c r="CI849" s="13"/>
      <c r="CJ849" s="13"/>
      <c r="CK849" s="13"/>
      <c r="CL849" s="13"/>
      <c r="CM849" s="13"/>
      <c r="CN849" s="13"/>
      <c r="CO849" s="13"/>
      <c r="CP849" s="13"/>
      <c r="CQ849" s="13"/>
      <c r="CR849" s="13"/>
      <c r="CS849" s="13"/>
      <c r="CT849" s="13"/>
      <c r="CU849" s="13"/>
      <c r="CV849" s="13"/>
      <c r="CW849" s="13"/>
      <c r="CX849" s="13"/>
      <c r="CY849" s="13"/>
      <c r="CZ849" s="13"/>
      <c r="DA849" s="13"/>
      <c r="DB849" s="13"/>
      <c r="DC849" s="13"/>
      <c r="DD849" s="13"/>
      <c r="DE849" s="13"/>
      <c r="DF849" s="13"/>
      <c r="DG849" s="13"/>
      <c r="DH849" s="13"/>
      <c r="DI849" s="13"/>
      <c r="DJ849" s="13"/>
      <c r="DK849" s="13"/>
      <c r="DL849" s="13"/>
      <c r="DM849" s="13"/>
      <c r="DN849" s="13"/>
      <c r="DO849" s="13"/>
      <c r="DP849" s="13"/>
      <c r="DQ849" s="13"/>
      <c r="DR849" s="13"/>
      <c r="DS849" s="13"/>
      <c r="DT849" s="13"/>
      <c r="DU849" s="13"/>
      <c r="DV849" s="13"/>
      <c r="DW849" s="13"/>
      <c r="DX849" s="13"/>
      <c r="DY849" s="13"/>
      <c r="DZ849" s="13"/>
      <c r="EA849" s="13"/>
      <c r="EB849" s="13"/>
      <c r="EC849" s="13"/>
      <c r="ED849" s="13"/>
      <c r="EE849" s="13"/>
      <c r="EF849" s="13"/>
      <c r="EG849" s="13"/>
      <c r="EH849" s="13"/>
      <c r="EI849" s="13"/>
      <c r="EJ849" s="13"/>
      <c r="EK849" s="13"/>
      <c r="EL849" s="13"/>
      <c r="EM849" s="13"/>
      <c r="EN849" s="13"/>
      <c r="EO849" s="13"/>
      <c r="EP849" s="13"/>
      <c r="EQ849" s="13"/>
      <c r="ER849" s="13"/>
      <c r="ES849" s="13"/>
      <c r="ET849" s="13"/>
      <c r="EU849" s="13"/>
      <c r="EV849" s="13"/>
      <c r="EW849" s="20"/>
    </row>
    <row r="850" spans="1:153" s="3" customFormat="1" ht="33" customHeight="1" x14ac:dyDescent="0.4">
      <c r="A850" s="125">
        <v>7591619000695</v>
      </c>
      <c r="B850" s="59" t="s">
        <v>202</v>
      </c>
      <c r="C850" s="59" t="s">
        <v>131</v>
      </c>
      <c r="D8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50" s="119" t="s">
        <v>1358</v>
      </c>
      <c r="F850" s="76" t="s">
        <v>537</v>
      </c>
      <c r="G8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50" s="78">
        <v>43</v>
      </c>
      <c r="J850" s="52">
        <v>7.5333300000000003</v>
      </c>
      <c r="K850" s="60">
        <f>Tabla3[[#This Row],[PRECIOS]]-Tabla3[[#This Row],[PRECIOS]]*10%</f>
        <v>6.7799969999999998</v>
      </c>
      <c r="L850" s="101"/>
      <c r="M850" s="61"/>
      <c r="N850" s="55">
        <f>IFERROR(Tabla3[[#This Row],[PRECIOS]]-Tabla3[[#This Row],[PRECIOS]]*Tabla3[[#This Row],[% PRODUCTO]]," ")</f>
        <v>7.5333300000000003</v>
      </c>
      <c r="O850" s="61"/>
      <c r="P850" s="55">
        <f>IFERROR(Tabla3[[#This Row],[OCULTAR2]]-Tabla3[[#This Row],[OCULTAR2]]*Tabla3[[#This Row],[% LÍNEA]]," ")</f>
        <v>7.5333300000000003</v>
      </c>
      <c r="Q850" s="56">
        <f>IFERROR(Tabla3[[#This Row],[% PRODUCTO]]+Tabla3[[#This Row],[% LÍNEA]]," ")</f>
        <v>0</v>
      </c>
      <c r="R850" s="60">
        <f>Tabla3[[#This Row],[OCULTAR3]]</f>
        <v>7.5333300000000003</v>
      </c>
      <c r="S850" s="60">
        <f>Tabla3[[#This Row],[PRECIO SIN %]]-Tabla3[[#This Row],[PRECIO SIN %]]*10%</f>
        <v>6.7799969999999998</v>
      </c>
      <c r="T850" s="80">
        <f>(Tabla3[[#This Row],[PRECIO CON DESCT.]]-(Tabla3[[#This Row],[PRECIO CON DESCT.]]*$T$6))</f>
        <v>4.2713981099999998</v>
      </c>
      <c r="U850" s="96"/>
      <c r="V850" s="94">
        <f>Tabla3[[#This Row],[PRECIO %      en $]]*Tabla3[[#This Row],[PEDIDO ]]</f>
        <v>0</v>
      </c>
      <c r="W850" s="57">
        <f>Tabla3[[#This Row],[PRECIO CON DESCT.]]*Tabla3[[#This Row],[PEDIDO ]]</f>
        <v>0</v>
      </c>
      <c r="X850" s="58">
        <f>Tabla3[[#This Row],[PRECIO SIN %]]*Tabla3[[#This Row],[PEDIDO ]]</f>
        <v>0</v>
      </c>
      <c r="Y850" s="28"/>
      <c r="Z850" s="28"/>
      <c r="AA850" s="28"/>
      <c r="AB850" s="28"/>
      <c r="AC850" s="28"/>
      <c r="AD850" s="28"/>
      <c r="AE850" s="28"/>
      <c r="AF850" s="28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  <c r="CT850" s="13"/>
      <c r="CU850" s="13"/>
      <c r="CV850" s="13"/>
      <c r="CW850" s="13"/>
      <c r="CX850" s="13"/>
      <c r="CY850" s="13"/>
      <c r="CZ850" s="13"/>
      <c r="DA850" s="13"/>
      <c r="DB850" s="13"/>
      <c r="DC850" s="13"/>
      <c r="DD850" s="13"/>
      <c r="DE850" s="13"/>
      <c r="DF850" s="13"/>
      <c r="DG850" s="13"/>
      <c r="DH850" s="13"/>
      <c r="DI850" s="13"/>
      <c r="DJ850" s="13"/>
      <c r="DK850" s="13"/>
      <c r="DL850" s="13"/>
      <c r="DM850" s="13"/>
      <c r="DN850" s="13"/>
      <c r="DO850" s="13"/>
      <c r="DP850" s="13"/>
      <c r="DQ850" s="13"/>
      <c r="DR850" s="13"/>
      <c r="DS850" s="13"/>
      <c r="DT850" s="13"/>
      <c r="DU850" s="13"/>
      <c r="DV850" s="13"/>
      <c r="DW850" s="13"/>
      <c r="DX850" s="13"/>
      <c r="DY850" s="13"/>
      <c r="DZ850" s="13"/>
      <c r="EA850" s="13"/>
      <c r="EB850" s="13"/>
      <c r="EC850" s="13"/>
      <c r="ED850" s="13"/>
      <c r="EE850" s="13"/>
      <c r="EF850" s="13"/>
      <c r="EG850" s="13"/>
      <c r="EH850" s="13"/>
      <c r="EI850" s="13"/>
      <c r="EJ850" s="13"/>
      <c r="EK850" s="13"/>
      <c r="EL850" s="13"/>
      <c r="EM850" s="13"/>
      <c r="EN850" s="13"/>
      <c r="EO850" s="13"/>
      <c r="EP850" s="13"/>
      <c r="EQ850" s="13"/>
      <c r="ER850" s="13"/>
      <c r="ES850" s="13"/>
      <c r="ET850" s="13"/>
      <c r="EU850" s="13"/>
      <c r="EV850" s="13"/>
      <c r="EW850" s="20"/>
    </row>
    <row r="851" spans="1:153" s="3" customFormat="1" ht="33" customHeight="1" x14ac:dyDescent="0.4">
      <c r="A851" s="124">
        <v>6977234270872</v>
      </c>
      <c r="B851" s="51" t="s">
        <v>202</v>
      </c>
      <c r="C851" s="51" t="s">
        <v>120</v>
      </c>
      <c r="D8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51" s="118" t="s">
        <v>1359</v>
      </c>
      <c r="F851" s="75" t="s">
        <v>537</v>
      </c>
      <c r="G8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51" s="77">
        <v>125</v>
      </c>
      <c r="J851" s="52">
        <v>2.5666699999999998</v>
      </c>
      <c r="K851" s="53">
        <f>Tabla3[[#This Row],[PRECIOS]]-Tabla3[[#This Row],[PRECIOS]]*10%</f>
        <v>2.310003</v>
      </c>
      <c r="L851" s="101"/>
      <c r="M851" s="54"/>
      <c r="N851" s="55">
        <f>IFERROR(Tabla3[[#This Row],[PRECIOS]]-Tabla3[[#This Row],[PRECIOS]]*Tabla3[[#This Row],[% PRODUCTO]]," ")</f>
        <v>2.5666699999999998</v>
      </c>
      <c r="O851" s="54"/>
      <c r="P851" s="55">
        <f>IFERROR(Tabla3[[#This Row],[OCULTAR2]]-Tabla3[[#This Row],[OCULTAR2]]*Tabla3[[#This Row],[% LÍNEA]]," ")</f>
        <v>2.5666699999999998</v>
      </c>
      <c r="Q851" s="56">
        <f>IFERROR(Tabla3[[#This Row],[% PRODUCTO]]+Tabla3[[#This Row],[% LÍNEA]]," ")</f>
        <v>0</v>
      </c>
      <c r="R851" s="53">
        <f>Tabla3[[#This Row],[OCULTAR3]]</f>
        <v>2.5666699999999998</v>
      </c>
      <c r="S851" s="53">
        <f>Tabla3[[#This Row],[PRECIO SIN %]]-Tabla3[[#This Row],[PRECIO SIN %]]*10%</f>
        <v>2.310003</v>
      </c>
      <c r="T851" s="80">
        <f>(Tabla3[[#This Row],[PRECIO CON DESCT.]]-(Tabla3[[#This Row],[PRECIO CON DESCT.]]*$T$6))</f>
        <v>1.4553018899999999</v>
      </c>
      <c r="U851" s="96"/>
      <c r="V851" s="94">
        <f>Tabla3[[#This Row],[PRECIO %      en $]]*Tabla3[[#This Row],[PEDIDO ]]</f>
        <v>0</v>
      </c>
      <c r="W851" s="57">
        <f>Tabla3[[#This Row],[PRECIO CON DESCT.]]*Tabla3[[#This Row],[PEDIDO ]]</f>
        <v>0</v>
      </c>
      <c r="X851" s="58">
        <f>Tabla3[[#This Row],[PRECIO SIN %]]*Tabla3[[#This Row],[PEDIDO ]]</f>
        <v>0</v>
      </c>
      <c r="Y851" s="28"/>
      <c r="Z851" s="28"/>
      <c r="AA851" s="28"/>
      <c r="AB851" s="28"/>
      <c r="AC851" s="28"/>
      <c r="AD851" s="28"/>
      <c r="AE851" s="28"/>
      <c r="AF851" s="28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  <c r="CH851" s="13"/>
      <c r="CI851" s="13"/>
      <c r="CJ851" s="13"/>
      <c r="CK851" s="13"/>
      <c r="CL851" s="13"/>
      <c r="CM851" s="13"/>
      <c r="CN851" s="13"/>
      <c r="CO851" s="13"/>
      <c r="CP851" s="13"/>
      <c r="CQ851" s="13"/>
      <c r="CR851" s="13"/>
      <c r="CS851" s="13"/>
      <c r="CT851" s="13"/>
      <c r="CU851" s="13"/>
      <c r="CV851" s="13"/>
      <c r="CW851" s="13"/>
      <c r="CX851" s="13"/>
      <c r="CY851" s="13"/>
      <c r="CZ851" s="13"/>
      <c r="DA851" s="13"/>
      <c r="DB851" s="13"/>
      <c r="DC851" s="13"/>
      <c r="DD851" s="13"/>
      <c r="DE851" s="13"/>
      <c r="DF851" s="13"/>
      <c r="DG851" s="13"/>
      <c r="DH851" s="13"/>
      <c r="DI851" s="13"/>
      <c r="DJ851" s="13"/>
      <c r="DK851" s="13"/>
      <c r="DL851" s="13"/>
      <c r="DM851" s="13"/>
      <c r="DN851" s="13"/>
      <c r="DO851" s="13"/>
      <c r="DP851" s="13"/>
      <c r="DQ851" s="13"/>
      <c r="DR851" s="13"/>
      <c r="DS851" s="13"/>
      <c r="DT851" s="13"/>
      <c r="DU851" s="13"/>
      <c r="DV851" s="13"/>
      <c r="DW851" s="13"/>
      <c r="DX851" s="13"/>
      <c r="DY851" s="13"/>
      <c r="DZ851" s="13"/>
      <c r="EA851" s="13"/>
      <c r="EB851" s="13"/>
      <c r="EC851" s="13"/>
      <c r="ED851" s="13"/>
      <c r="EE851" s="13"/>
      <c r="EF851" s="13"/>
      <c r="EG851" s="13"/>
      <c r="EH851" s="13"/>
      <c r="EI851" s="13"/>
      <c r="EJ851" s="13"/>
      <c r="EK851" s="13"/>
      <c r="EL851" s="13"/>
      <c r="EM851" s="13"/>
      <c r="EN851" s="13"/>
      <c r="EO851" s="13"/>
      <c r="EP851" s="13"/>
      <c r="EQ851" s="13"/>
      <c r="ER851" s="13"/>
      <c r="ES851" s="13"/>
      <c r="ET851" s="13"/>
      <c r="EU851" s="13"/>
      <c r="EV851" s="13"/>
      <c r="EW851" s="20"/>
    </row>
    <row r="852" spans="1:153" s="3" customFormat="1" ht="33" customHeight="1" x14ac:dyDescent="0.4">
      <c r="A852" s="125">
        <v>7591243807332</v>
      </c>
      <c r="B852" s="59" t="s">
        <v>202</v>
      </c>
      <c r="C852" s="59" t="s">
        <v>108</v>
      </c>
      <c r="D8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852" s="119" t="s">
        <v>1360</v>
      </c>
      <c r="F852" s="76" t="s">
        <v>537</v>
      </c>
      <c r="G8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52" s="78">
        <v>106</v>
      </c>
      <c r="J852" s="52">
        <v>3.1666699999999999</v>
      </c>
      <c r="K852" s="60">
        <f>Tabla3[[#This Row],[PRECIOS]]-Tabla3[[#This Row],[PRECIOS]]*10%</f>
        <v>2.8500030000000001</v>
      </c>
      <c r="L852" s="101"/>
      <c r="M852" s="61"/>
      <c r="N852" s="55">
        <f>IFERROR(Tabla3[[#This Row],[PRECIOS]]-Tabla3[[#This Row],[PRECIOS]]*Tabla3[[#This Row],[% PRODUCTO]]," ")</f>
        <v>3.1666699999999999</v>
      </c>
      <c r="O852" s="61"/>
      <c r="P852" s="55">
        <f>IFERROR(Tabla3[[#This Row],[OCULTAR2]]-Tabla3[[#This Row],[OCULTAR2]]*Tabla3[[#This Row],[% LÍNEA]]," ")</f>
        <v>3.1666699999999999</v>
      </c>
      <c r="Q852" s="56">
        <f>IFERROR(Tabla3[[#This Row],[% PRODUCTO]]+Tabla3[[#This Row],[% LÍNEA]]," ")</f>
        <v>0</v>
      </c>
      <c r="R852" s="60">
        <f>Tabla3[[#This Row],[OCULTAR3]]</f>
        <v>3.1666699999999999</v>
      </c>
      <c r="S852" s="60">
        <f>Tabla3[[#This Row],[PRECIO SIN %]]-Tabla3[[#This Row],[PRECIO SIN %]]*10%</f>
        <v>2.8500030000000001</v>
      </c>
      <c r="T852" s="80">
        <f>(Tabla3[[#This Row],[PRECIO CON DESCT.]]-(Tabla3[[#This Row],[PRECIO CON DESCT.]]*$T$6))</f>
        <v>1.7955018900000002</v>
      </c>
      <c r="U852" s="96"/>
      <c r="V852" s="94">
        <f>Tabla3[[#This Row],[PRECIO %      en $]]*Tabla3[[#This Row],[PEDIDO ]]</f>
        <v>0</v>
      </c>
      <c r="W852" s="57">
        <f>Tabla3[[#This Row],[PRECIO CON DESCT.]]*Tabla3[[#This Row],[PEDIDO ]]</f>
        <v>0</v>
      </c>
      <c r="X852" s="58">
        <f>Tabla3[[#This Row],[PRECIO SIN %]]*Tabla3[[#This Row],[PEDIDO ]]</f>
        <v>0</v>
      </c>
      <c r="Y852" s="28"/>
      <c r="Z852" s="28"/>
      <c r="AA852" s="28"/>
      <c r="AB852" s="28"/>
      <c r="AC852" s="28"/>
      <c r="AD852" s="28"/>
      <c r="AE852" s="28"/>
      <c r="AF852" s="28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  <c r="CJ852" s="13"/>
      <c r="CK852" s="13"/>
      <c r="CL852" s="13"/>
      <c r="CM852" s="13"/>
      <c r="CN852" s="13"/>
      <c r="CO852" s="13"/>
      <c r="CP852" s="13"/>
      <c r="CQ852" s="13"/>
      <c r="CR852" s="13"/>
      <c r="CS852" s="13"/>
      <c r="CT852" s="13"/>
      <c r="CU852" s="13"/>
      <c r="CV852" s="13"/>
      <c r="CW852" s="13"/>
      <c r="CX852" s="13"/>
      <c r="CY852" s="13"/>
      <c r="CZ852" s="13"/>
      <c r="DA852" s="13"/>
      <c r="DB852" s="13"/>
      <c r="DC852" s="13"/>
      <c r="DD852" s="13"/>
      <c r="DE852" s="13"/>
      <c r="DF852" s="13"/>
      <c r="DG852" s="13"/>
      <c r="DH852" s="13"/>
      <c r="DI852" s="13"/>
      <c r="DJ852" s="13"/>
      <c r="DK852" s="13"/>
      <c r="DL852" s="13"/>
      <c r="DM852" s="13"/>
      <c r="DN852" s="13"/>
      <c r="DO852" s="13"/>
      <c r="DP852" s="13"/>
      <c r="DQ852" s="13"/>
      <c r="DR852" s="13"/>
      <c r="DS852" s="13"/>
      <c r="DT852" s="13"/>
      <c r="DU852" s="13"/>
      <c r="DV852" s="13"/>
      <c r="DW852" s="13"/>
      <c r="DX852" s="13"/>
      <c r="DY852" s="13"/>
      <c r="DZ852" s="13"/>
      <c r="EA852" s="13"/>
      <c r="EB852" s="13"/>
      <c r="EC852" s="13"/>
      <c r="ED852" s="13"/>
      <c r="EE852" s="13"/>
      <c r="EF852" s="13"/>
      <c r="EG852" s="13"/>
      <c r="EH852" s="13"/>
      <c r="EI852" s="13"/>
      <c r="EJ852" s="13"/>
      <c r="EK852" s="13"/>
      <c r="EL852" s="13"/>
      <c r="EM852" s="13"/>
      <c r="EN852" s="13"/>
      <c r="EO852" s="13"/>
      <c r="EP852" s="13"/>
      <c r="EQ852" s="13"/>
      <c r="ER852" s="13"/>
      <c r="ES852" s="13"/>
      <c r="ET852" s="13"/>
      <c r="EU852" s="13"/>
      <c r="EV852" s="13"/>
      <c r="EW852" s="20"/>
    </row>
    <row r="853" spans="1:153" s="3" customFormat="1" ht="33" customHeight="1" x14ac:dyDescent="0.4">
      <c r="A853" s="124">
        <v>7594000850077</v>
      </c>
      <c r="B853" s="51" t="s">
        <v>202</v>
      </c>
      <c r="C853" s="51" t="s">
        <v>205</v>
      </c>
      <c r="D8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53" s="118" t="s">
        <v>1361</v>
      </c>
      <c r="F853" s="75" t="s">
        <v>537</v>
      </c>
      <c r="G8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53" s="77">
        <v>39</v>
      </c>
      <c r="J853" s="52">
        <v>2.6888899999999998</v>
      </c>
      <c r="K853" s="53">
        <f>Tabla3[[#This Row],[PRECIOS]]-Tabla3[[#This Row],[PRECIOS]]*10%</f>
        <v>2.4200009999999996</v>
      </c>
      <c r="L853" s="101"/>
      <c r="M853" s="54"/>
      <c r="N853" s="55">
        <f>IFERROR(Tabla3[[#This Row],[PRECIOS]]-Tabla3[[#This Row],[PRECIOS]]*Tabla3[[#This Row],[% PRODUCTO]]," ")</f>
        <v>2.6888899999999998</v>
      </c>
      <c r="O853" s="54"/>
      <c r="P853" s="55">
        <f>IFERROR(Tabla3[[#This Row],[OCULTAR2]]-Tabla3[[#This Row],[OCULTAR2]]*Tabla3[[#This Row],[% LÍNEA]]," ")</f>
        <v>2.6888899999999998</v>
      </c>
      <c r="Q853" s="56">
        <f>IFERROR(Tabla3[[#This Row],[% PRODUCTO]]+Tabla3[[#This Row],[% LÍNEA]]," ")</f>
        <v>0</v>
      </c>
      <c r="R853" s="53">
        <f>Tabla3[[#This Row],[OCULTAR3]]</f>
        <v>2.6888899999999998</v>
      </c>
      <c r="S853" s="53">
        <f>Tabla3[[#This Row],[PRECIO SIN %]]-Tabla3[[#This Row],[PRECIO SIN %]]*10%</f>
        <v>2.4200009999999996</v>
      </c>
      <c r="T853" s="80">
        <f>(Tabla3[[#This Row],[PRECIO CON DESCT.]]-(Tabla3[[#This Row],[PRECIO CON DESCT.]]*$T$6))</f>
        <v>1.5246006299999997</v>
      </c>
      <c r="U853" s="96"/>
      <c r="V853" s="94">
        <f>Tabla3[[#This Row],[PRECIO %      en $]]*Tabla3[[#This Row],[PEDIDO ]]</f>
        <v>0</v>
      </c>
      <c r="W853" s="57">
        <f>Tabla3[[#This Row],[PRECIO CON DESCT.]]*Tabla3[[#This Row],[PEDIDO ]]</f>
        <v>0</v>
      </c>
      <c r="X853" s="58">
        <f>Tabla3[[#This Row],[PRECIO SIN %]]*Tabla3[[#This Row],[PEDIDO ]]</f>
        <v>0</v>
      </c>
      <c r="Y853" s="28"/>
      <c r="Z853" s="28"/>
      <c r="AA853" s="28"/>
      <c r="AB853" s="28"/>
      <c r="AC853" s="28"/>
      <c r="AD853" s="28"/>
      <c r="AE853" s="28"/>
      <c r="AF853" s="28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  <c r="CH853" s="13"/>
      <c r="CI853" s="13"/>
      <c r="CJ853" s="13"/>
      <c r="CK853" s="13"/>
      <c r="CL853" s="13"/>
      <c r="CM853" s="13"/>
      <c r="CN853" s="13"/>
      <c r="CO853" s="13"/>
      <c r="CP853" s="13"/>
      <c r="CQ853" s="13"/>
      <c r="CR853" s="13"/>
      <c r="CS853" s="13"/>
      <c r="CT853" s="13"/>
      <c r="CU853" s="13"/>
      <c r="CV853" s="13"/>
      <c r="CW853" s="13"/>
      <c r="CX853" s="13"/>
      <c r="CY853" s="13"/>
      <c r="CZ853" s="13"/>
      <c r="DA853" s="13"/>
      <c r="DB853" s="13"/>
      <c r="DC853" s="13"/>
      <c r="DD853" s="13"/>
      <c r="DE853" s="13"/>
      <c r="DF853" s="13"/>
      <c r="DG853" s="13"/>
      <c r="DH853" s="13"/>
      <c r="DI853" s="13"/>
      <c r="DJ853" s="13"/>
      <c r="DK853" s="13"/>
      <c r="DL853" s="13"/>
      <c r="DM853" s="13"/>
      <c r="DN853" s="13"/>
      <c r="DO853" s="13"/>
      <c r="DP853" s="13"/>
      <c r="DQ853" s="13"/>
      <c r="DR853" s="13"/>
      <c r="DS853" s="13"/>
      <c r="DT853" s="13"/>
      <c r="DU853" s="13"/>
      <c r="DV853" s="13"/>
      <c r="DW853" s="13"/>
      <c r="DX853" s="13"/>
      <c r="DY853" s="13"/>
      <c r="DZ853" s="13"/>
      <c r="EA853" s="13"/>
      <c r="EB853" s="13"/>
      <c r="EC853" s="13"/>
      <c r="ED853" s="13"/>
      <c r="EE853" s="13"/>
      <c r="EF853" s="13"/>
      <c r="EG853" s="13"/>
      <c r="EH853" s="13"/>
      <c r="EI853" s="13"/>
      <c r="EJ853" s="13"/>
      <c r="EK853" s="13"/>
      <c r="EL853" s="13"/>
      <c r="EM853" s="13"/>
      <c r="EN853" s="13"/>
      <c r="EO853" s="13"/>
      <c r="EP853" s="13"/>
      <c r="EQ853" s="13"/>
      <c r="ER853" s="13"/>
      <c r="ES853" s="13"/>
      <c r="ET853" s="13"/>
      <c r="EU853" s="13"/>
      <c r="EV853" s="13"/>
      <c r="EW853" s="20"/>
    </row>
    <row r="854" spans="1:153" s="3" customFormat="1" ht="33" customHeight="1" x14ac:dyDescent="0.4">
      <c r="A854" s="125">
        <v>7598484000034</v>
      </c>
      <c r="B854" s="59" t="s">
        <v>202</v>
      </c>
      <c r="C854" s="59" t="s">
        <v>210</v>
      </c>
      <c r="D8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54" s="119" t="s">
        <v>1362</v>
      </c>
      <c r="F854" s="76" t="s">
        <v>537</v>
      </c>
      <c r="G8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54" s="78">
        <v>170</v>
      </c>
      <c r="J854" s="52">
        <v>2.8555600000000001</v>
      </c>
      <c r="K854" s="60">
        <f>Tabla3[[#This Row],[PRECIOS]]-Tabla3[[#This Row],[PRECIOS]]*10%</f>
        <v>2.570004</v>
      </c>
      <c r="L854" s="101"/>
      <c r="M854" s="61"/>
      <c r="N854" s="55">
        <f>IFERROR(Tabla3[[#This Row],[PRECIOS]]-Tabla3[[#This Row],[PRECIOS]]*Tabla3[[#This Row],[% PRODUCTO]]," ")</f>
        <v>2.8555600000000001</v>
      </c>
      <c r="O854" s="61"/>
      <c r="P854" s="55">
        <f>IFERROR(Tabla3[[#This Row],[OCULTAR2]]-Tabla3[[#This Row],[OCULTAR2]]*Tabla3[[#This Row],[% LÍNEA]]," ")</f>
        <v>2.8555600000000001</v>
      </c>
      <c r="Q854" s="56">
        <f>IFERROR(Tabla3[[#This Row],[% PRODUCTO]]+Tabla3[[#This Row],[% LÍNEA]]," ")</f>
        <v>0</v>
      </c>
      <c r="R854" s="60">
        <f>Tabla3[[#This Row],[OCULTAR3]]</f>
        <v>2.8555600000000001</v>
      </c>
      <c r="S854" s="60">
        <f>Tabla3[[#This Row],[PRECIO SIN %]]-Tabla3[[#This Row],[PRECIO SIN %]]*10%</f>
        <v>2.570004</v>
      </c>
      <c r="T854" s="80">
        <f>(Tabla3[[#This Row],[PRECIO CON DESCT.]]-(Tabla3[[#This Row],[PRECIO CON DESCT.]]*$T$6))</f>
        <v>1.61910252</v>
      </c>
      <c r="U854" s="96"/>
      <c r="V854" s="94">
        <f>Tabla3[[#This Row],[PRECIO %      en $]]*Tabla3[[#This Row],[PEDIDO ]]</f>
        <v>0</v>
      </c>
      <c r="W854" s="57">
        <f>Tabla3[[#This Row],[PRECIO CON DESCT.]]*Tabla3[[#This Row],[PEDIDO ]]</f>
        <v>0</v>
      </c>
      <c r="X854" s="58">
        <f>Tabla3[[#This Row],[PRECIO SIN %]]*Tabla3[[#This Row],[PEDIDO ]]</f>
        <v>0</v>
      </c>
      <c r="Y854" s="28"/>
      <c r="Z854" s="28"/>
      <c r="AA854" s="28"/>
      <c r="AB854" s="28"/>
      <c r="AC854" s="28"/>
      <c r="AD854" s="28"/>
      <c r="AE854" s="28"/>
      <c r="AF854" s="28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  <c r="CJ854" s="13"/>
      <c r="CK854" s="13"/>
      <c r="CL854" s="13"/>
      <c r="CM854" s="13"/>
      <c r="CN854" s="13"/>
      <c r="CO854" s="13"/>
      <c r="CP854" s="13"/>
      <c r="CQ854" s="13"/>
      <c r="CR854" s="13"/>
      <c r="CS854" s="13"/>
      <c r="CT854" s="13"/>
      <c r="CU854" s="13"/>
      <c r="CV854" s="13"/>
      <c r="CW854" s="13"/>
      <c r="CX854" s="13"/>
      <c r="CY854" s="13"/>
      <c r="CZ854" s="13"/>
      <c r="DA854" s="13"/>
      <c r="DB854" s="13"/>
      <c r="DC854" s="13"/>
      <c r="DD854" s="13"/>
      <c r="DE854" s="13"/>
      <c r="DF854" s="13"/>
      <c r="DG854" s="13"/>
      <c r="DH854" s="13"/>
      <c r="DI854" s="13"/>
      <c r="DJ854" s="13"/>
      <c r="DK854" s="13"/>
      <c r="DL854" s="13"/>
      <c r="DM854" s="13"/>
      <c r="DN854" s="13"/>
      <c r="DO854" s="13"/>
      <c r="DP854" s="13"/>
      <c r="DQ854" s="13"/>
      <c r="DR854" s="13"/>
      <c r="DS854" s="13"/>
      <c r="DT854" s="13"/>
      <c r="DU854" s="13"/>
      <c r="DV854" s="13"/>
      <c r="DW854" s="13"/>
      <c r="DX854" s="13"/>
      <c r="DY854" s="13"/>
      <c r="DZ854" s="13"/>
      <c r="EA854" s="13"/>
      <c r="EB854" s="13"/>
      <c r="EC854" s="13"/>
      <c r="ED854" s="13"/>
      <c r="EE854" s="13"/>
      <c r="EF854" s="13"/>
      <c r="EG854" s="13"/>
      <c r="EH854" s="13"/>
      <c r="EI854" s="13"/>
      <c r="EJ854" s="13"/>
      <c r="EK854" s="13"/>
      <c r="EL854" s="13"/>
      <c r="EM854" s="13"/>
      <c r="EN854" s="13"/>
      <c r="EO854" s="13"/>
      <c r="EP854" s="13"/>
      <c r="EQ854" s="13"/>
      <c r="ER854" s="13"/>
      <c r="ES854" s="13"/>
      <c r="ET854" s="13"/>
      <c r="EU854" s="13"/>
      <c r="EV854" s="13"/>
      <c r="EW854" s="20"/>
    </row>
    <row r="855" spans="1:153" s="3" customFormat="1" ht="33" customHeight="1" x14ac:dyDescent="0.4">
      <c r="A855" s="124">
        <v>7467217703583</v>
      </c>
      <c r="B855" s="51" t="s">
        <v>202</v>
      </c>
      <c r="C855" s="51" t="s">
        <v>170</v>
      </c>
      <c r="D8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55" s="118" t="s">
        <v>1363</v>
      </c>
      <c r="F855" s="75" t="s">
        <v>537</v>
      </c>
      <c r="G8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55" s="77">
        <v>145</v>
      </c>
      <c r="J855" s="52">
        <v>2.2777799999999999</v>
      </c>
      <c r="K855" s="53">
        <f>Tabla3[[#This Row],[PRECIOS]]-Tabla3[[#This Row],[PRECIOS]]*10%</f>
        <v>2.0500020000000001</v>
      </c>
      <c r="L855" s="101"/>
      <c r="M855" s="54"/>
      <c r="N855" s="55">
        <f>IFERROR(Tabla3[[#This Row],[PRECIOS]]-Tabla3[[#This Row],[PRECIOS]]*Tabla3[[#This Row],[% PRODUCTO]]," ")</f>
        <v>2.2777799999999999</v>
      </c>
      <c r="O855" s="54"/>
      <c r="P855" s="55">
        <f>IFERROR(Tabla3[[#This Row],[OCULTAR2]]-Tabla3[[#This Row],[OCULTAR2]]*Tabla3[[#This Row],[% LÍNEA]]," ")</f>
        <v>2.2777799999999999</v>
      </c>
      <c r="Q855" s="56">
        <f>IFERROR(Tabla3[[#This Row],[% PRODUCTO]]+Tabla3[[#This Row],[% LÍNEA]]," ")</f>
        <v>0</v>
      </c>
      <c r="R855" s="53">
        <f>Tabla3[[#This Row],[OCULTAR3]]</f>
        <v>2.2777799999999999</v>
      </c>
      <c r="S855" s="53">
        <f>Tabla3[[#This Row],[PRECIO SIN %]]-Tabla3[[#This Row],[PRECIO SIN %]]*10%</f>
        <v>2.0500020000000001</v>
      </c>
      <c r="T855" s="80">
        <f>(Tabla3[[#This Row],[PRECIO CON DESCT.]]-(Tabla3[[#This Row],[PRECIO CON DESCT.]]*$T$6))</f>
        <v>1.29150126</v>
      </c>
      <c r="U855" s="96"/>
      <c r="V855" s="94">
        <f>Tabla3[[#This Row],[PRECIO %      en $]]*Tabla3[[#This Row],[PEDIDO ]]</f>
        <v>0</v>
      </c>
      <c r="W855" s="57">
        <f>Tabla3[[#This Row],[PRECIO CON DESCT.]]*Tabla3[[#This Row],[PEDIDO ]]</f>
        <v>0</v>
      </c>
      <c r="X855" s="58">
        <f>Tabla3[[#This Row],[PRECIO SIN %]]*Tabla3[[#This Row],[PEDIDO ]]</f>
        <v>0</v>
      </c>
      <c r="Y855" s="28"/>
      <c r="Z855" s="28"/>
      <c r="AA855" s="28"/>
      <c r="AB855" s="28"/>
      <c r="AC855" s="28"/>
      <c r="AD855" s="28"/>
      <c r="AE855" s="28"/>
      <c r="AF855" s="28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13"/>
      <c r="CC855" s="13"/>
      <c r="CD855" s="13"/>
      <c r="CE855" s="13"/>
      <c r="CF855" s="13"/>
      <c r="CG855" s="13"/>
      <c r="CH855" s="13"/>
      <c r="CI855" s="13"/>
      <c r="CJ855" s="13"/>
      <c r="CK855" s="13"/>
      <c r="CL855" s="13"/>
      <c r="CM855" s="13"/>
      <c r="CN855" s="13"/>
      <c r="CO855" s="13"/>
      <c r="CP855" s="13"/>
      <c r="CQ855" s="13"/>
      <c r="CR855" s="13"/>
      <c r="CS855" s="13"/>
      <c r="CT855" s="13"/>
      <c r="CU855" s="13"/>
      <c r="CV855" s="13"/>
      <c r="CW855" s="13"/>
      <c r="CX855" s="13"/>
      <c r="CY855" s="13"/>
      <c r="CZ855" s="13"/>
      <c r="DA855" s="13"/>
      <c r="DB855" s="13"/>
      <c r="DC855" s="13"/>
      <c r="DD855" s="13"/>
      <c r="DE855" s="13"/>
      <c r="DF855" s="13"/>
      <c r="DG855" s="13"/>
      <c r="DH855" s="13"/>
      <c r="DI855" s="13"/>
      <c r="DJ855" s="13"/>
      <c r="DK855" s="13"/>
      <c r="DL855" s="13"/>
      <c r="DM855" s="13"/>
      <c r="DN855" s="13"/>
      <c r="DO855" s="13"/>
      <c r="DP855" s="13"/>
      <c r="DQ855" s="13"/>
      <c r="DR855" s="13"/>
      <c r="DS855" s="13"/>
      <c r="DT855" s="13"/>
      <c r="DU855" s="13"/>
      <c r="DV855" s="13"/>
      <c r="DW855" s="13"/>
      <c r="DX855" s="13"/>
      <c r="DY855" s="13"/>
      <c r="DZ855" s="13"/>
      <c r="EA855" s="13"/>
      <c r="EB855" s="13"/>
      <c r="EC855" s="13"/>
      <c r="ED855" s="13"/>
      <c r="EE855" s="13"/>
      <c r="EF855" s="13"/>
      <c r="EG855" s="13"/>
      <c r="EH855" s="13"/>
      <c r="EI855" s="13"/>
      <c r="EJ855" s="13"/>
      <c r="EK855" s="13"/>
      <c r="EL855" s="13"/>
      <c r="EM855" s="13"/>
      <c r="EN855" s="13"/>
      <c r="EO855" s="13"/>
      <c r="EP855" s="13"/>
      <c r="EQ855" s="13"/>
      <c r="ER855" s="13"/>
      <c r="ES855" s="13"/>
      <c r="ET855" s="13"/>
      <c r="EU855" s="13"/>
      <c r="EV855" s="13"/>
      <c r="EW855" s="20"/>
    </row>
    <row r="856" spans="1:153" s="3" customFormat="1" ht="33" customHeight="1" x14ac:dyDescent="0.4">
      <c r="A856" s="125">
        <v>7591243807370</v>
      </c>
      <c r="B856" s="59" t="s">
        <v>202</v>
      </c>
      <c r="C856" s="59" t="s">
        <v>108</v>
      </c>
      <c r="D8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856" s="119" t="s">
        <v>1364</v>
      </c>
      <c r="F856" s="76" t="s">
        <v>537</v>
      </c>
      <c r="G8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56" s="78">
        <v>149</v>
      </c>
      <c r="J856" s="52">
        <v>3.2222200000000001</v>
      </c>
      <c r="K856" s="60">
        <f>Tabla3[[#This Row],[PRECIOS]]-Tabla3[[#This Row],[PRECIOS]]*10%</f>
        <v>2.8999980000000001</v>
      </c>
      <c r="L856" s="101"/>
      <c r="M856" s="61"/>
      <c r="N856" s="55">
        <f>IFERROR(Tabla3[[#This Row],[PRECIOS]]-Tabla3[[#This Row],[PRECIOS]]*Tabla3[[#This Row],[% PRODUCTO]]," ")</f>
        <v>3.2222200000000001</v>
      </c>
      <c r="O856" s="61"/>
      <c r="P856" s="55">
        <f>IFERROR(Tabla3[[#This Row],[OCULTAR2]]-Tabla3[[#This Row],[OCULTAR2]]*Tabla3[[#This Row],[% LÍNEA]]," ")</f>
        <v>3.2222200000000001</v>
      </c>
      <c r="Q856" s="56">
        <f>IFERROR(Tabla3[[#This Row],[% PRODUCTO]]+Tabla3[[#This Row],[% LÍNEA]]," ")</f>
        <v>0</v>
      </c>
      <c r="R856" s="60">
        <f>Tabla3[[#This Row],[OCULTAR3]]</f>
        <v>3.2222200000000001</v>
      </c>
      <c r="S856" s="60">
        <f>Tabla3[[#This Row],[PRECIO SIN %]]-Tabla3[[#This Row],[PRECIO SIN %]]*10%</f>
        <v>2.8999980000000001</v>
      </c>
      <c r="T856" s="80">
        <f>(Tabla3[[#This Row],[PRECIO CON DESCT.]]-(Tabla3[[#This Row],[PRECIO CON DESCT.]]*$T$6))</f>
        <v>1.8269987400000001</v>
      </c>
      <c r="U856" s="96"/>
      <c r="V856" s="94">
        <f>Tabla3[[#This Row],[PRECIO %      en $]]*Tabla3[[#This Row],[PEDIDO ]]</f>
        <v>0</v>
      </c>
      <c r="W856" s="57">
        <f>Tabla3[[#This Row],[PRECIO CON DESCT.]]*Tabla3[[#This Row],[PEDIDO ]]</f>
        <v>0</v>
      </c>
      <c r="X856" s="58">
        <f>Tabla3[[#This Row],[PRECIO SIN %]]*Tabla3[[#This Row],[PEDIDO ]]</f>
        <v>0</v>
      </c>
      <c r="Y856" s="28"/>
      <c r="Z856" s="28"/>
      <c r="AA856" s="28"/>
      <c r="AB856" s="28"/>
      <c r="AC856" s="28"/>
      <c r="AD856" s="28"/>
      <c r="AE856" s="28"/>
      <c r="AF856" s="28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  <c r="CT856" s="13"/>
      <c r="CU856" s="13"/>
      <c r="CV856" s="13"/>
      <c r="CW856" s="13"/>
      <c r="CX856" s="13"/>
      <c r="CY856" s="13"/>
      <c r="CZ856" s="13"/>
      <c r="DA856" s="13"/>
      <c r="DB856" s="13"/>
      <c r="DC856" s="13"/>
      <c r="DD856" s="13"/>
      <c r="DE856" s="13"/>
      <c r="DF856" s="13"/>
      <c r="DG856" s="13"/>
      <c r="DH856" s="13"/>
      <c r="DI856" s="13"/>
      <c r="DJ856" s="13"/>
      <c r="DK856" s="13"/>
      <c r="DL856" s="13"/>
      <c r="DM856" s="13"/>
      <c r="DN856" s="13"/>
      <c r="DO856" s="13"/>
      <c r="DP856" s="13"/>
      <c r="DQ856" s="13"/>
      <c r="DR856" s="13"/>
      <c r="DS856" s="13"/>
      <c r="DT856" s="13"/>
      <c r="DU856" s="13"/>
      <c r="DV856" s="13"/>
      <c r="DW856" s="13"/>
      <c r="DX856" s="13"/>
      <c r="DY856" s="13"/>
      <c r="DZ856" s="13"/>
      <c r="EA856" s="13"/>
      <c r="EB856" s="13"/>
      <c r="EC856" s="13"/>
      <c r="ED856" s="13"/>
      <c r="EE856" s="13"/>
      <c r="EF856" s="13"/>
      <c r="EG856" s="13"/>
      <c r="EH856" s="13"/>
      <c r="EI856" s="13"/>
      <c r="EJ856" s="13"/>
      <c r="EK856" s="13"/>
      <c r="EL856" s="13"/>
      <c r="EM856" s="13"/>
      <c r="EN856" s="13"/>
      <c r="EO856" s="13"/>
      <c r="EP856" s="13"/>
      <c r="EQ856" s="13"/>
      <c r="ER856" s="13"/>
      <c r="ES856" s="13"/>
      <c r="ET856" s="13"/>
      <c r="EU856" s="13"/>
      <c r="EV856" s="13"/>
      <c r="EW856" s="20"/>
    </row>
    <row r="857" spans="1:153" s="3" customFormat="1" ht="33" customHeight="1" x14ac:dyDescent="0.4">
      <c r="A857" s="124">
        <v>7598252001102</v>
      </c>
      <c r="B857" s="51" t="s">
        <v>202</v>
      </c>
      <c r="C857" s="51" t="s">
        <v>56</v>
      </c>
      <c r="D8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57" s="118" t="s">
        <v>1365</v>
      </c>
      <c r="F857" s="75" t="s">
        <v>537</v>
      </c>
      <c r="G8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57" s="77">
        <v>204</v>
      </c>
      <c r="J857" s="52">
        <v>3.6666699999999999</v>
      </c>
      <c r="K857" s="53">
        <f>Tabla3[[#This Row],[PRECIOS]]-Tabla3[[#This Row],[PRECIOS]]*10%</f>
        <v>3.3000029999999998</v>
      </c>
      <c r="L857" s="101"/>
      <c r="M857" s="54"/>
      <c r="N857" s="55">
        <f>IFERROR(Tabla3[[#This Row],[PRECIOS]]-Tabla3[[#This Row],[PRECIOS]]*Tabla3[[#This Row],[% PRODUCTO]]," ")</f>
        <v>3.6666699999999999</v>
      </c>
      <c r="O857" s="54"/>
      <c r="P857" s="55">
        <f>IFERROR(Tabla3[[#This Row],[OCULTAR2]]-Tabla3[[#This Row],[OCULTAR2]]*Tabla3[[#This Row],[% LÍNEA]]," ")</f>
        <v>3.6666699999999999</v>
      </c>
      <c r="Q857" s="56">
        <f>IFERROR(Tabla3[[#This Row],[% PRODUCTO]]+Tabla3[[#This Row],[% LÍNEA]]," ")</f>
        <v>0</v>
      </c>
      <c r="R857" s="53">
        <f>Tabla3[[#This Row],[OCULTAR3]]</f>
        <v>3.6666699999999999</v>
      </c>
      <c r="S857" s="53">
        <f>Tabla3[[#This Row],[PRECIO SIN %]]-Tabla3[[#This Row],[PRECIO SIN %]]*10%</f>
        <v>3.3000029999999998</v>
      </c>
      <c r="T857" s="80">
        <f>(Tabla3[[#This Row],[PRECIO CON DESCT.]]-(Tabla3[[#This Row],[PRECIO CON DESCT.]]*$T$6))</f>
        <v>2.0790018899999998</v>
      </c>
      <c r="U857" s="96"/>
      <c r="V857" s="94">
        <f>Tabla3[[#This Row],[PRECIO %      en $]]*Tabla3[[#This Row],[PEDIDO ]]</f>
        <v>0</v>
      </c>
      <c r="W857" s="57">
        <f>Tabla3[[#This Row],[PRECIO CON DESCT.]]*Tabla3[[#This Row],[PEDIDO ]]</f>
        <v>0</v>
      </c>
      <c r="X857" s="58">
        <f>Tabla3[[#This Row],[PRECIO SIN %]]*Tabla3[[#This Row],[PEDIDO ]]</f>
        <v>0</v>
      </c>
      <c r="Y857" s="28"/>
      <c r="Z857" s="28"/>
      <c r="AA857" s="28"/>
      <c r="AB857" s="28"/>
      <c r="AC857" s="28"/>
      <c r="AD857" s="28"/>
      <c r="AE857" s="28"/>
      <c r="AF857" s="28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  <c r="CH857" s="13"/>
      <c r="CI857" s="13"/>
      <c r="CJ857" s="13"/>
      <c r="CK857" s="13"/>
      <c r="CL857" s="13"/>
      <c r="CM857" s="13"/>
      <c r="CN857" s="13"/>
      <c r="CO857" s="13"/>
      <c r="CP857" s="13"/>
      <c r="CQ857" s="13"/>
      <c r="CR857" s="13"/>
      <c r="CS857" s="13"/>
      <c r="CT857" s="13"/>
      <c r="CU857" s="13"/>
      <c r="CV857" s="13"/>
      <c r="CW857" s="13"/>
      <c r="CX857" s="13"/>
      <c r="CY857" s="13"/>
      <c r="CZ857" s="13"/>
      <c r="DA857" s="13"/>
      <c r="DB857" s="13"/>
      <c r="DC857" s="13"/>
      <c r="DD857" s="13"/>
      <c r="DE857" s="13"/>
      <c r="DF857" s="13"/>
      <c r="DG857" s="13"/>
      <c r="DH857" s="13"/>
      <c r="DI857" s="13"/>
      <c r="DJ857" s="13"/>
      <c r="DK857" s="13"/>
      <c r="DL857" s="13"/>
      <c r="DM857" s="13"/>
      <c r="DN857" s="13"/>
      <c r="DO857" s="13"/>
      <c r="DP857" s="13"/>
      <c r="DQ857" s="13"/>
      <c r="DR857" s="13"/>
      <c r="DS857" s="13"/>
      <c r="DT857" s="13"/>
      <c r="DU857" s="13"/>
      <c r="DV857" s="13"/>
      <c r="DW857" s="13"/>
      <c r="DX857" s="13"/>
      <c r="DY857" s="13"/>
      <c r="DZ857" s="13"/>
      <c r="EA857" s="13"/>
      <c r="EB857" s="13"/>
      <c r="EC857" s="13"/>
      <c r="ED857" s="13"/>
      <c r="EE857" s="13"/>
      <c r="EF857" s="13"/>
      <c r="EG857" s="13"/>
      <c r="EH857" s="13"/>
      <c r="EI857" s="13"/>
      <c r="EJ857" s="13"/>
      <c r="EK857" s="13"/>
      <c r="EL857" s="13"/>
      <c r="EM857" s="13"/>
      <c r="EN857" s="13"/>
      <c r="EO857" s="13"/>
      <c r="EP857" s="13"/>
      <c r="EQ857" s="13"/>
      <c r="ER857" s="13"/>
      <c r="ES857" s="13"/>
      <c r="ET857" s="13"/>
      <c r="EU857" s="13"/>
      <c r="EV857" s="13"/>
      <c r="EW857" s="20"/>
    </row>
    <row r="858" spans="1:153" s="3" customFormat="1" ht="33" customHeight="1" x14ac:dyDescent="0.4">
      <c r="A858" s="125">
        <v>7594000851562</v>
      </c>
      <c r="B858" s="59" t="s">
        <v>202</v>
      </c>
      <c r="C858" s="59" t="s">
        <v>205</v>
      </c>
      <c r="D8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58" s="119" t="s">
        <v>1366</v>
      </c>
      <c r="F858" s="76" t="s">
        <v>537</v>
      </c>
      <c r="G8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58" s="78">
        <v>395</v>
      </c>
      <c r="J858" s="52">
        <v>2.6666699999999999</v>
      </c>
      <c r="K858" s="60">
        <f>Tabla3[[#This Row],[PRECIOS]]-Tabla3[[#This Row],[PRECIOS]]*10%</f>
        <v>2.4000029999999999</v>
      </c>
      <c r="L858" s="101"/>
      <c r="M858" s="61"/>
      <c r="N858" s="55">
        <f>IFERROR(Tabla3[[#This Row],[PRECIOS]]-Tabla3[[#This Row],[PRECIOS]]*Tabla3[[#This Row],[% PRODUCTO]]," ")</f>
        <v>2.6666699999999999</v>
      </c>
      <c r="O858" s="61"/>
      <c r="P858" s="55">
        <f>IFERROR(Tabla3[[#This Row],[OCULTAR2]]-Tabla3[[#This Row],[OCULTAR2]]*Tabla3[[#This Row],[% LÍNEA]]," ")</f>
        <v>2.6666699999999999</v>
      </c>
      <c r="Q858" s="56">
        <f>IFERROR(Tabla3[[#This Row],[% PRODUCTO]]+Tabla3[[#This Row],[% LÍNEA]]," ")</f>
        <v>0</v>
      </c>
      <c r="R858" s="60">
        <f>Tabla3[[#This Row],[OCULTAR3]]</f>
        <v>2.6666699999999999</v>
      </c>
      <c r="S858" s="60">
        <f>Tabla3[[#This Row],[PRECIO SIN %]]-Tabla3[[#This Row],[PRECIO SIN %]]*10%</f>
        <v>2.4000029999999999</v>
      </c>
      <c r="T858" s="80">
        <f>(Tabla3[[#This Row],[PRECIO CON DESCT.]]-(Tabla3[[#This Row],[PRECIO CON DESCT.]]*$T$6))</f>
        <v>1.5120018900000001</v>
      </c>
      <c r="U858" s="96"/>
      <c r="V858" s="94">
        <f>Tabla3[[#This Row],[PRECIO %      en $]]*Tabla3[[#This Row],[PEDIDO ]]</f>
        <v>0</v>
      </c>
      <c r="W858" s="57">
        <f>Tabla3[[#This Row],[PRECIO CON DESCT.]]*Tabla3[[#This Row],[PEDIDO ]]</f>
        <v>0</v>
      </c>
      <c r="X858" s="58">
        <f>Tabla3[[#This Row],[PRECIO SIN %]]*Tabla3[[#This Row],[PEDIDO ]]</f>
        <v>0</v>
      </c>
      <c r="Y858" s="28"/>
      <c r="Z858" s="28"/>
      <c r="AA858" s="28"/>
      <c r="AB858" s="28"/>
      <c r="AC858" s="28"/>
      <c r="AD858" s="28"/>
      <c r="AE858" s="28"/>
      <c r="AF858" s="28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  <c r="CJ858" s="13"/>
      <c r="CK858" s="13"/>
      <c r="CL858" s="13"/>
      <c r="CM858" s="13"/>
      <c r="CN858" s="13"/>
      <c r="CO858" s="13"/>
      <c r="CP858" s="13"/>
      <c r="CQ858" s="13"/>
      <c r="CR858" s="13"/>
      <c r="CS858" s="13"/>
      <c r="CT858" s="13"/>
      <c r="CU858" s="13"/>
      <c r="CV858" s="13"/>
      <c r="CW858" s="13"/>
      <c r="CX858" s="13"/>
      <c r="CY858" s="13"/>
      <c r="CZ858" s="13"/>
      <c r="DA858" s="13"/>
      <c r="DB858" s="13"/>
      <c r="DC858" s="13"/>
      <c r="DD858" s="13"/>
      <c r="DE858" s="13"/>
      <c r="DF858" s="13"/>
      <c r="DG858" s="13"/>
      <c r="DH858" s="13"/>
      <c r="DI858" s="13"/>
      <c r="DJ858" s="13"/>
      <c r="DK858" s="13"/>
      <c r="DL858" s="13"/>
      <c r="DM858" s="13"/>
      <c r="DN858" s="13"/>
      <c r="DO858" s="13"/>
      <c r="DP858" s="13"/>
      <c r="DQ858" s="13"/>
      <c r="DR858" s="13"/>
      <c r="DS858" s="13"/>
      <c r="DT858" s="13"/>
      <c r="DU858" s="13"/>
      <c r="DV858" s="13"/>
      <c r="DW858" s="13"/>
      <c r="DX858" s="13"/>
      <c r="DY858" s="13"/>
      <c r="DZ858" s="13"/>
      <c r="EA858" s="13"/>
      <c r="EB858" s="13"/>
      <c r="EC858" s="13"/>
      <c r="ED858" s="13"/>
      <c r="EE858" s="13"/>
      <c r="EF858" s="13"/>
      <c r="EG858" s="13"/>
      <c r="EH858" s="13"/>
      <c r="EI858" s="13"/>
      <c r="EJ858" s="13"/>
      <c r="EK858" s="13"/>
      <c r="EL858" s="13"/>
      <c r="EM858" s="13"/>
      <c r="EN858" s="13"/>
      <c r="EO858" s="13"/>
      <c r="EP858" s="13"/>
      <c r="EQ858" s="13"/>
      <c r="ER858" s="13"/>
      <c r="ES858" s="13"/>
      <c r="ET858" s="13"/>
      <c r="EU858" s="13"/>
      <c r="EV858" s="13"/>
      <c r="EW858" s="20"/>
    </row>
    <row r="859" spans="1:153" s="3" customFormat="1" ht="33" customHeight="1" x14ac:dyDescent="0.4">
      <c r="A859" s="124"/>
      <c r="B859" s="51" t="s">
        <v>202</v>
      </c>
      <c r="C859" s="51" t="s">
        <v>127</v>
      </c>
      <c r="D8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59" s="118" t="s">
        <v>1367</v>
      </c>
      <c r="F859" s="75" t="s">
        <v>537</v>
      </c>
      <c r="G8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59" s="77">
        <v>21</v>
      </c>
      <c r="J859" s="52">
        <v>4.7777799999999999</v>
      </c>
      <c r="K859" s="53">
        <f>Tabla3[[#This Row],[PRECIOS]]-Tabla3[[#This Row],[PRECIOS]]*10%</f>
        <v>4.3000020000000001</v>
      </c>
      <c r="L859" s="101"/>
      <c r="M859" s="54"/>
      <c r="N859" s="55">
        <f>IFERROR(Tabla3[[#This Row],[PRECIOS]]-Tabla3[[#This Row],[PRECIOS]]*Tabla3[[#This Row],[% PRODUCTO]]," ")</f>
        <v>4.7777799999999999</v>
      </c>
      <c r="O859" s="54"/>
      <c r="P859" s="55">
        <f>IFERROR(Tabla3[[#This Row],[OCULTAR2]]-Tabla3[[#This Row],[OCULTAR2]]*Tabla3[[#This Row],[% LÍNEA]]," ")</f>
        <v>4.7777799999999999</v>
      </c>
      <c r="Q859" s="56">
        <f>IFERROR(Tabla3[[#This Row],[% PRODUCTO]]+Tabla3[[#This Row],[% LÍNEA]]," ")</f>
        <v>0</v>
      </c>
      <c r="R859" s="53">
        <f>Tabla3[[#This Row],[OCULTAR3]]</f>
        <v>4.7777799999999999</v>
      </c>
      <c r="S859" s="53">
        <f>Tabla3[[#This Row],[PRECIO SIN %]]-Tabla3[[#This Row],[PRECIO SIN %]]*10%</f>
        <v>4.3000020000000001</v>
      </c>
      <c r="T859" s="80">
        <f>(Tabla3[[#This Row],[PRECIO CON DESCT.]]-(Tabla3[[#This Row],[PRECIO CON DESCT.]]*$T$6))</f>
        <v>2.70900126</v>
      </c>
      <c r="U859" s="96"/>
      <c r="V859" s="94">
        <f>Tabla3[[#This Row],[PRECIO %      en $]]*Tabla3[[#This Row],[PEDIDO ]]</f>
        <v>0</v>
      </c>
      <c r="W859" s="57">
        <f>Tabla3[[#This Row],[PRECIO CON DESCT.]]*Tabla3[[#This Row],[PEDIDO ]]</f>
        <v>0</v>
      </c>
      <c r="X859" s="58">
        <f>Tabla3[[#This Row],[PRECIO SIN %]]*Tabla3[[#This Row],[PEDIDO ]]</f>
        <v>0</v>
      </c>
      <c r="Y859" s="28"/>
      <c r="Z859" s="28"/>
      <c r="AA859" s="28"/>
      <c r="AB859" s="28"/>
      <c r="AC859" s="28"/>
      <c r="AD859" s="28"/>
      <c r="AE859" s="28"/>
      <c r="AF859" s="28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  <c r="CJ859" s="13"/>
      <c r="CK859" s="13"/>
      <c r="CL859" s="13"/>
      <c r="CM859" s="13"/>
      <c r="CN859" s="13"/>
      <c r="CO859" s="13"/>
      <c r="CP859" s="13"/>
      <c r="CQ859" s="13"/>
      <c r="CR859" s="13"/>
      <c r="CS859" s="13"/>
      <c r="CT859" s="13"/>
      <c r="CU859" s="13"/>
      <c r="CV859" s="13"/>
      <c r="CW859" s="13"/>
      <c r="CX859" s="13"/>
      <c r="CY859" s="13"/>
      <c r="CZ859" s="13"/>
      <c r="DA859" s="13"/>
      <c r="DB859" s="13"/>
      <c r="DC859" s="13"/>
      <c r="DD859" s="13"/>
      <c r="DE859" s="13"/>
      <c r="DF859" s="13"/>
      <c r="DG859" s="13"/>
      <c r="DH859" s="13"/>
      <c r="DI859" s="13"/>
      <c r="DJ859" s="13"/>
      <c r="DK859" s="13"/>
      <c r="DL859" s="13"/>
      <c r="DM859" s="13"/>
      <c r="DN859" s="13"/>
      <c r="DO859" s="13"/>
      <c r="DP859" s="13"/>
      <c r="DQ859" s="13"/>
      <c r="DR859" s="13"/>
      <c r="DS859" s="13"/>
      <c r="DT859" s="13"/>
      <c r="DU859" s="13"/>
      <c r="DV859" s="13"/>
      <c r="DW859" s="13"/>
      <c r="DX859" s="13"/>
      <c r="DY859" s="13"/>
      <c r="DZ859" s="13"/>
      <c r="EA859" s="13"/>
      <c r="EB859" s="13"/>
      <c r="EC859" s="13"/>
      <c r="ED859" s="13"/>
      <c r="EE859" s="13"/>
      <c r="EF859" s="13"/>
      <c r="EG859" s="13"/>
      <c r="EH859" s="13"/>
      <c r="EI859" s="13"/>
      <c r="EJ859" s="13"/>
      <c r="EK859" s="13"/>
      <c r="EL859" s="13"/>
      <c r="EM859" s="13"/>
      <c r="EN859" s="13"/>
      <c r="EO859" s="13"/>
      <c r="EP859" s="13"/>
      <c r="EQ859" s="13"/>
      <c r="ER859" s="13"/>
      <c r="ES859" s="13"/>
      <c r="ET859" s="13"/>
      <c r="EU859" s="13"/>
      <c r="EV859" s="13"/>
      <c r="EW859" s="20"/>
    </row>
    <row r="860" spans="1:153" s="3" customFormat="1" ht="33" customHeight="1" x14ac:dyDescent="0.4">
      <c r="A860" s="125">
        <v>7598484000041</v>
      </c>
      <c r="B860" s="59" t="s">
        <v>202</v>
      </c>
      <c r="C860" s="59" t="s">
        <v>210</v>
      </c>
      <c r="D8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60" s="119" t="s">
        <v>1368</v>
      </c>
      <c r="F860" s="76" t="s">
        <v>537</v>
      </c>
      <c r="G8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60" s="78">
        <v>152</v>
      </c>
      <c r="J860" s="52">
        <v>2.9444400000000002</v>
      </c>
      <c r="K860" s="60">
        <f>Tabla3[[#This Row],[PRECIOS]]-Tabla3[[#This Row],[PRECIOS]]*10%</f>
        <v>2.6499960000000002</v>
      </c>
      <c r="L860" s="101"/>
      <c r="M860" s="61"/>
      <c r="N860" s="55">
        <f>IFERROR(Tabla3[[#This Row],[PRECIOS]]-Tabla3[[#This Row],[PRECIOS]]*Tabla3[[#This Row],[% PRODUCTO]]," ")</f>
        <v>2.9444400000000002</v>
      </c>
      <c r="O860" s="61"/>
      <c r="P860" s="55">
        <f>IFERROR(Tabla3[[#This Row],[OCULTAR2]]-Tabla3[[#This Row],[OCULTAR2]]*Tabla3[[#This Row],[% LÍNEA]]," ")</f>
        <v>2.9444400000000002</v>
      </c>
      <c r="Q860" s="56">
        <f>IFERROR(Tabla3[[#This Row],[% PRODUCTO]]+Tabla3[[#This Row],[% LÍNEA]]," ")</f>
        <v>0</v>
      </c>
      <c r="R860" s="60">
        <f>Tabla3[[#This Row],[OCULTAR3]]</f>
        <v>2.9444400000000002</v>
      </c>
      <c r="S860" s="60">
        <f>Tabla3[[#This Row],[PRECIO SIN %]]-Tabla3[[#This Row],[PRECIO SIN %]]*10%</f>
        <v>2.6499960000000002</v>
      </c>
      <c r="T860" s="80">
        <f>(Tabla3[[#This Row],[PRECIO CON DESCT.]]-(Tabla3[[#This Row],[PRECIO CON DESCT.]]*$T$6))</f>
        <v>1.6694974800000002</v>
      </c>
      <c r="U860" s="96"/>
      <c r="V860" s="94">
        <f>Tabla3[[#This Row],[PRECIO %      en $]]*Tabla3[[#This Row],[PEDIDO ]]</f>
        <v>0</v>
      </c>
      <c r="W860" s="57">
        <f>Tabla3[[#This Row],[PRECIO CON DESCT.]]*Tabla3[[#This Row],[PEDIDO ]]</f>
        <v>0</v>
      </c>
      <c r="X860" s="58">
        <f>Tabla3[[#This Row],[PRECIO SIN %]]*Tabla3[[#This Row],[PEDIDO ]]</f>
        <v>0</v>
      </c>
      <c r="Y860" s="28"/>
      <c r="Z860" s="28"/>
      <c r="AA860" s="28"/>
      <c r="AB860" s="28"/>
      <c r="AC860" s="28"/>
      <c r="AD860" s="28"/>
      <c r="AE860" s="28"/>
      <c r="AF860" s="28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  <c r="CW860" s="13"/>
      <c r="CX860" s="13"/>
      <c r="CY860" s="13"/>
      <c r="CZ860" s="13"/>
      <c r="DA860" s="13"/>
      <c r="DB860" s="13"/>
      <c r="DC860" s="13"/>
      <c r="DD860" s="13"/>
      <c r="DE860" s="13"/>
      <c r="DF860" s="13"/>
      <c r="DG860" s="13"/>
      <c r="DH860" s="13"/>
      <c r="DI860" s="13"/>
      <c r="DJ860" s="13"/>
      <c r="DK860" s="13"/>
      <c r="DL860" s="13"/>
      <c r="DM860" s="13"/>
      <c r="DN860" s="13"/>
      <c r="DO860" s="13"/>
      <c r="DP860" s="13"/>
      <c r="DQ860" s="13"/>
      <c r="DR860" s="13"/>
      <c r="DS860" s="13"/>
      <c r="DT860" s="13"/>
      <c r="DU860" s="13"/>
      <c r="DV860" s="13"/>
      <c r="DW860" s="13"/>
      <c r="DX860" s="13"/>
      <c r="DY860" s="13"/>
      <c r="DZ860" s="13"/>
      <c r="EA860" s="13"/>
      <c r="EB860" s="13"/>
      <c r="EC860" s="13"/>
      <c r="ED860" s="13"/>
      <c r="EE860" s="13"/>
      <c r="EF860" s="13"/>
      <c r="EG860" s="13"/>
      <c r="EH860" s="13"/>
      <c r="EI860" s="13"/>
      <c r="EJ860" s="13"/>
      <c r="EK860" s="13"/>
      <c r="EL860" s="13"/>
      <c r="EM860" s="13"/>
      <c r="EN860" s="13"/>
      <c r="EO860" s="13"/>
      <c r="EP860" s="13"/>
      <c r="EQ860" s="13"/>
      <c r="ER860" s="13"/>
      <c r="ES860" s="13"/>
      <c r="ET860" s="13"/>
      <c r="EU860" s="13"/>
      <c r="EV860" s="13"/>
      <c r="EW860" s="20"/>
    </row>
    <row r="861" spans="1:153" s="3" customFormat="1" ht="33" customHeight="1" x14ac:dyDescent="0.4">
      <c r="A861" s="124">
        <v>7591619000541</v>
      </c>
      <c r="B861" s="51" t="s">
        <v>202</v>
      </c>
      <c r="C861" s="51" t="s">
        <v>83</v>
      </c>
      <c r="D8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61" s="118" t="s">
        <v>1369</v>
      </c>
      <c r="F861" s="75" t="s">
        <v>537</v>
      </c>
      <c r="G8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61" s="77">
        <v>85</v>
      </c>
      <c r="J861" s="52">
        <v>5.7777799999999999</v>
      </c>
      <c r="K861" s="53">
        <f>Tabla3[[#This Row],[PRECIOS]]-Tabla3[[#This Row],[PRECIOS]]*10%</f>
        <v>5.2000019999999996</v>
      </c>
      <c r="L861" s="101"/>
      <c r="M861" s="54"/>
      <c r="N861" s="55">
        <f>IFERROR(Tabla3[[#This Row],[PRECIOS]]-Tabla3[[#This Row],[PRECIOS]]*Tabla3[[#This Row],[% PRODUCTO]]," ")</f>
        <v>5.7777799999999999</v>
      </c>
      <c r="O861" s="54"/>
      <c r="P861" s="55">
        <f>IFERROR(Tabla3[[#This Row],[OCULTAR2]]-Tabla3[[#This Row],[OCULTAR2]]*Tabla3[[#This Row],[% LÍNEA]]," ")</f>
        <v>5.7777799999999999</v>
      </c>
      <c r="Q861" s="56">
        <f>IFERROR(Tabla3[[#This Row],[% PRODUCTO]]+Tabla3[[#This Row],[% LÍNEA]]," ")</f>
        <v>0</v>
      </c>
      <c r="R861" s="53">
        <f>Tabla3[[#This Row],[OCULTAR3]]</f>
        <v>5.7777799999999999</v>
      </c>
      <c r="S861" s="53">
        <f>Tabla3[[#This Row],[PRECIO SIN %]]-Tabla3[[#This Row],[PRECIO SIN %]]*10%</f>
        <v>5.2000019999999996</v>
      </c>
      <c r="T861" s="80">
        <f>(Tabla3[[#This Row],[PRECIO CON DESCT.]]-(Tabla3[[#This Row],[PRECIO CON DESCT.]]*$T$6))</f>
        <v>3.2760012599999997</v>
      </c>
      <c r="U861" s="96"/>
      <c r="V861" s="94">
        <f>Tabla3[[#This Row],[PRECIO %      en $]]*Tabla3[[#This Row],[PEDIDO ]]</f>
        <v>0</v>
      </c>
      <c r="W861" s="57">
        <f>Tabla3[[#This Row],[PRECIO CON DESCT.]]*Tabla3[[#This Row],[PEDIDO ]]</f>
        <v>0</v>
      </c>
      <c r="X861" s="58">
        <f>Tabla3[[#This Row],[PRECIO SIN %]]*Tabla3[[#This Row],[PEDIDO ]]</f>
        <v>0</v>
      </c>
      <c r="Y861" s="28"/>
      <c r="Z861" s="28"/>
      <c r="AA861" s="28"/>
      <c r="AB861" s="28"/>
      <c r="AC861" s="28"/>
      <c r="AD861" s="28"/>
      <c r="AE861" s="28"/>
      <c r="AF861" s="28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  <c r="CH861" s="13"/>
      <c r="CI861" s="13"/>
      <c r="CJ861" s="13"/>
      <c r="CK861" s="13"/>
      <c r="CL861" s="13"/>
      <c r="CM861" s="13"/>
      <c r="CN861" s="13"/>
      <c r="CO861" s="13"/>
      <c r="CP861" s="13"/>
      <c r="CQ861" s="13"/>
      <c r="CR861" s="13"/>
      <c r="CS861" s="13"/>
      <c r="CT861" s="13"/>
      <c r="CU861" s="13"/>
      <c r="CV861" s="13"/>
      <c r="CW861" s="13"/>
      <c r="CX861" s="13"/>
      <c r="CY861" s="13"/>
      <c r="CZ861" s="13"/>
      <c r="DA861" s="13"/>
      <c r="DB861" s="13"/>
      <c r="DC861" s="13"/>
      <c r="DD861" s="13"/>
      <c r="DE861" s="13"/>
      <c r="DF861" s="13"/>
      <c r="DG861" s="13"/>
      <c r="DH861" s="13"/>
      <c r="DI861" s="13"/>
      <c r="DJ861" s="13"/>
      <c r="DK861" s="13"/>
      <c r="DL861" s="13"/>
      <c r="DM861" s="13"/>
      <c r="DN861" s="13"/>
      <c r="DO861" s="13"/>
      <c r="DP861" s="13"/>
      <c r="DQ861" s="13"/>
      <c r="DR861" s="13"/>
      <c r="DS861" s="13"/>
      <c r="DT861" s="13"/>
      <c r="DU861" s="13"/>
      <c r="DV861" s="13"/>
      <c r="DW861" s="13"/>
      <c r="DX861" s="13"/>
      <c r="DY861" s="13"/>
      <c r="DZ861" s="13"/>
      <c r="EA861" s="13"/>
      <c r="EB861" s="13"/>
      <c r="EC861" s="13"/>
      <c r="ED861" s="13"/>
      <c r="EE861" s="13"/>
      <c r="EF861" s="13"/>
      <c r="EG861" s="13"/>
      <c r="EH861" s="13"/>
      <c r="EI861" s="13"/>
      <c r="EJ861" s="13"/>
      <c r="EK861" s="13"/>
      <c r="EL861" s="13"/>
      <c r="EM861" s="13"/>
      <c r="EN861" s="13"/>
      <c r="EO861" s="13"/>
      <c r="EP861" s="13"/>
      <c r="EQ861" s="13"/>
      <c r="ER861" s="13"/>
      <c r="ES861" s="13"/>
      <c r="ET861" s="13"/>
      <c r="EU861" s="13"/>
      <c r="EV861" s="13"/>
      <c r="EW861" s="20"/>
    </row>
    <row r="862" spans="1:153" s="3" customFormat="1" ht="33" customHeight="1" x14ac:dyDescent="0.4">
      <c r="A862" s="125">
        <v>7591616002159</v>
      </c>
      <c r="B862" s="59" t="s">
        <v>202</v>
      </c>
      <c r="C862" s="59" t="s">
        <v>198</v>
      </c>
      <c r="D8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62" s="119" t="s">
        <v>1370</v>
      </c>
      <c r="F862" s="76" t="s">
        <v>537</v>
      </c>
      <c r="G8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62" s="78">
        <v>106</v>
      </c>
      <c r="J862" s="52">
        <v>7.0555599999999998</v>
      </c>
      <c r="K862" s="60">
        <f>Tabla3[[#This Row],[PRECIOS]]-Tabla3[[#This Row],[PRECIOS]]*10%</f>
        <v>6.3500040000000002</v>
      </c>
      <c r="L862" s="101"/>
      <c r="M862" s="61"/>
      <c r="N862" s="55">
        <f>IFERROR(Tabla3[[#This Row],[PRECIOS]]-Tabla3[[#This Row],[PRECIOS]]*Tabla3[[#This Row],[% PRODUCTO]]," ")</f>
        <v>7.0555599999999998</v>
      </c>
      <c r="O862" s="61"/>
      <c r="P862" s="55">
        <f>IFERROR(Tabla3[[#This Row],[OCULTAR2]]-Tabla3[[#This Row],[OCULTAR2]]*Tabla3[[#This Row],[% LÍNEA]]," ")</f>
        <v>7.0555599999999998</v>
      </c>
      <c r="Q862" s="56">
        <f>IFERROR(Tabla3[[#This Row],[% PRODUCTO]]+Tabla3[[#This Row],[% LÍNEA]]," ")</f>
        <v>0</v>
      </c>
      <c r="R862" s="60">
        <f>Tabla3[[#This Row],[OCULTAR3]]</f>
        <v>7.0555599999999998</v>
      </c>
      <c r="S862" s="60">
        <f>Tabla3[[#This Row],[PRECIO SIN %]]-Tabla3[[#This Row],[PRECIO SIN %]]*10%</f>
        <v>6.3500040000000002</v>
      </c>
      <c r="T862" s="80">
        <f>(Tabla3[[#This Row],[PRECIO CON DESCT.]]-(Tabla3[[#This Row],[PRECIO CON DESCT.]]*$T$6))</f>
        <v>4.0005025199999995</v>
      </c>
      <c r="U862" s="96"/>
      <c r="V862" s="94">
        <f>Tabla3[[#This Row],[PRECIO %      en $]]*Tabla3[[#This Row],[PEDIDO ]]</f>
        <v>0</v>
      </c>
      <c r="W862" s="57">
        <f>Tabla3[[#This Row],[PRECIO CON DESCT.]]*Tabla3[[#This Row],[PEDIDO ]]</f>
        <v>0</v>
      </c>
      <c r="X862" s="58">
        <f>Tabla3[[#This Row],[PRECIO SIN %]]*Tabla3[[#This Row],[PEDIDO ]]</f>
        <v>0</v>
      </c>
      <c r="Y862" s="28"/>
      <c r="Z862" s="28"/>
      <c r="AA862" s="28"/>
      <c r="AB862" s="28"/>
      <c r="AC862" s="28"/>
      <c r="AD862" s="28"/>
      <c r="AE862" s="28"/>
      <c r="AF862" s="28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  <c r="CJ862" s="13"/>
      <c r="CK862" s="13"/>
      <c r="CL862" s="13"/>
      <c r="CM862" s="13"/>
      <c r="CN862" s="13"/>
      <c r="CO862" s="13"/>
      <c r="CP862" s="13"/>
      <c r="CQ862" s="13"/>
      <c r="CR862" s="13"/>
      <c r="CS862" s="13"/>
      <c r="CT862" s="13"/>
      <c r="CU862" s="13"/>
      <c r="CV862" s="13"/>
      <c r="CW862" s="13"/>
      <c r="CX862" s="13"/>
      <c r="CY862" s="13"/>
      <c r="CZ862" s="13"/>
      <c r="DA862" s="13"/>
      <c r="DB862" s="13"/>
      <c r="DC862" s="13"/>
      <c r="DD862" s="13"/>
      <c r="DE862" s="13"/>
      <c r="DF862" s="13"/>
      <c r="DG862" s="13"/>
      <c r="DH862" s="13"/>
      <c r="DI862" s="13"/>
      <c r="DJ862" s="13"/>
      <c r="DK862" s="13"/>
      <c r="DL862" s="13"/>
      <c r="DM862" s="13"/>
      <c r="DN862" s="13"/>
      <c r="DO862" s="13"/>
      <c r="DP862" s="13"/>
      <c r="DQ862" s="13"/>
      <c r="DR862" s="13"/>
      <c r="DS862" s="13"/>
      <c r="DT862" s="13"/>
      <c r="DU862" s="13"/>
      <c r="DV862" s="13"/>
      <c r="DW862" s="13"/>
      <c r="DX862" s="13"/>
      <c r="DY862" s="13"/>
      <c r="DZ862" s="13"/>
      <c r="EA862" s="13"/>
      <c r="EB862" s="13"/>
      <c r="EC862" s="13"/>
      <c r="ED862" s="13"/>
      <c r="EE862" s="13"/>
      <c r="EF862" s="13"/>
      <c r="EG862" s="13"/>
      <c r="EH862" s="13"/>
      <c r="EI862" s="13"/>
      <c r="EJ862" s="13"/>
      <c r="EK862" s="13"/>
      <c r="EL862" s="13"/>
      <c r="EM862" s="13"/>
      <c r="EN862" s="13"/>
      <c r="EO862" s="13"/>
      <c r="EP862" s="13"/>
      <c r="EQ862" s="13"/>
      <c r="ER862" s="13"/>
      <c r="ES862" s="13"/>
      <c r="ET862" s="13"/>
      <c r="EU862" s="13"/>
      <c r="EV862" s="13"/>
      <c r="EW862" s="20"/>
    </row>
    <row r="863" spans="1:153" s="3" customFormat="1" ht="33" customHeight="1" x14ac:dyDescent="0.4">
      <c r="A863" s="124">
        <v>7591243814347</v>
      </c>
      <c r="B863" s="51" t="s">
        <v>202</v>
      </c>
      <c r="C863" s="51" t="s">
        <v>108</v>
      </c>
      <c r="D8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863" s="118" t="s">
        <v>1371</v>
      </c>
      <c r="F863" s="75" t="s">
        <v>526</v>
      </c>
      <c r="G8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63" s="77">
        <v>166</v>
      </c>
      <c r="J863" s="52">
        <v>6.6666699999999999</v>
      </c>
      <c r="K863" s="53">
        <f>Tabla3[[#This Row],[PRECIOS]]-Tabla3[[#This Row],[PRECIOS]]*10%</f>
        <v>6.0000029999999995</v>
      </c>
      <c r="L863" s="101"/>
      <c r="M863" s="54"/>
      <c r="N863" s="55">
        <f>IFERROR(Tabla3[[#This Row],[PRECIOS]]-Tabla3[[#This Row],[PRECIOS]]*Tabla3[[#This Row],[% PRODUCTO]]," ")</f>
        <v>6.6666699999999999</v>
      </c>
      <c r="O863" s="54"/>
      <c r="P863" s="55">
        <f>IFERROR(Tabla3[[#This Row],[OCULTAR2]]-Tabla3[[#This Row],[OCULTAR2]]*Tabla3[[#This Row],[% LÍNEA]]," ")</f>
        <v>6.6666699999999999</v>
      </c>
      <c r="Q863" s="56">
        <f>IFERROR(Tabla3[[#This Row],[% PRODUCTO]]+Tabla3[[#This Row],[% LÍNEA]]," ")</f>
        <v>0</v>
      </c>
      <c r="R863" s="53">
        <f>Tabla3[[#This Row],[OCULTAR3]]</f>
        <v>6.6666699999999999</v>
      </c>
      <c r="S863" s="53">
        <f>Tabla3[[#This Row],[PRECIO SIN %]]-Tabla3[[#This Row],[PRECIO SIN %]]*10%</f>
        <v>6.0000029999999995</v>
      </c>
      <c r="T863" s="80">
        <f>(Tabla3[[#This Row],[PRECIO CON DESCT.]]-(Tabla3[[#This Row],[PRECIO CON DESCT.]]*$T$6))</f>
        <v>3.7800018899999999</v>
      </c>
      <c r="U863" s="96"/>
      <c r="V863" s="94">
        <f>Tabla3[[#This Row],[PRECIO %      en $]]*Tabla3[[#This Row],[PEDIDO ]]</f>
        <v>0</v>
      </c>
      <c r="W863" s="57">
        <f>Tabla3[[#This Row],[PRECIO CON DESCT.]]*Tabla3[[#This Row],[PEDIDO ]]</f>
        <v>0</v>
      </c>
      <c r="X863" s="58">
        <f>Tabla3[[#This Row],[PRECIO SIN %]]*Tabla3[[#This Row],[PEDIDO ]]</f>
        <v>0</v>
      </c>
      <c r="Y863" s="28"/>
      <c r="Z863" s="28"/>
      <c r="AA863" s="28"/>
      <c r="AB863" s="28"/>
      <c r="AC863" s="28"/>
      <c r="AD863" s="28"/>
      <c r="AE863" s="28"/>
      <c r="AF863" s="28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  <c r="CH863" s="13"/>
      <c r="CI863" s="13"/>
      <c r="CJ863" s="13"/>
      <c r="CK863" s="13"/>
      <c r="CL863" s="13"/>
      <c r="CM863" s="13"/>
      <c r="CN863" s="13"/>
      <c r="CO863" s="13"/>
      <c r="CP863" s="13"/>
      <c r="CQ863" s="13"/>
      <c r="CR863" s="13"/>
      <c r="CS863" s="13"/>
      <c r="CT863" s="13"/>
      <c r="CU863" s="13"/>
      <c r="CV863" s="13"/>
      <c r="CW863" s="13"/>
      <c r="CX863" s="13"/>
      <c r="CY863" s="13"/>
      <c r="CZ863" s="13"/>
      <c r="DA863" s="13"/>
      <c r="DB863" s="13"/>
      <c r="DC863" s="13"/>
      <c r="DD863" s="13"/>
      <c r="DE863" s="13"/>
      <c r="DF863" s="13"/>
      <c r="DG863" s="13"/>
      <c r="DH863" s="13"/>
      <c r="DI863" s="13"/>
      <c r="DJ863" s="13"/>
      <c r="DK863" s="13"/>
      <c r="DL863" s="13"/>
      <c r="DM863" s="13"/>
      <c r="DN863" s="13"/>
      <c r="DO863" s="13"/>
      <c r="DP863" s="13"/>
      <c r="DQ863" s="13"/>
      <c r="DR863" s="13"/>
      <c r="DS863" s="13"/>
      <c r="DT863" s="13"/>
      <c r="DU863" s="13"/>
      <c r="DV863" s="13"/>
      <c r="DW863" s="13"/>
      <c r="DX863" s="13"/>
      <c r="DY863" s="13"/>
      <c r="DZ863" s="13"/>
      <c r="EA863" s="13"/>
      <c r="EB863" s="13"/>
      <c r="EC863" s="13"/>
      <c r="ED863" s="13"/>
      <c r="EE863" s="13"/>
      <c r="EF863" s="13"/>
      <c r="EG863" s="13"/>
      <c r="EH863" s="13"/>
      <c r="EI863" s="13"/>
      <c r="EJ863" s="13"/>
      <c r="EK863" s="13"/>
      <c r="EL863" s="13"/>
      <c r="EM863" s="13"/>
      <c r="EN863" s="13"/>
      <c r="EO863" s="13"/>
      <c r="EP863" s="13"/>
      <c r="EQ863" s="13"/>
      <c r="ER863" s="13"/>
      <c r="ES863" s="13"/>
      <c r="ET863" s="13"/>
      <c r="EU863" s="13"/>
      <c r="EV863" s="13"/>
      <c r="EW863" s="20"/>
    </row>
    <row r="864" spans="1:153" s="3" customFormat="1" ht="33" customHeight="1" x14ac:dyDescent="0.4">
      <c r="A864" s="125">
        <v>7591955001295</v>
      </c>
      <c r="B864" s="59" t="s">
        <v>202</v>
      </c>
      <c r="C864" s="59" t="s">
        <v>141</v>
      </c>
      <c r="D8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64" s="119" t="s">
        <v>1372</v>
      </c>
      <c r="F864" s="76" t="s">
        <v>537</v>
      </c>
      <c r="G8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8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864" s="78">
        <v>784</v>
      </c>
      <c r="J864" s="52">
        <v>6.7777799999999999</v>
      </c>
      <c r="K864" s="60">
        <f>Tabla3[[#This Row],[PRECIOS]]-Tabla3[[#This Row],[PRECIOS]]*10%</f>
        <v>6.1000019999999999</v>
      </c>
      <c r="L864" s="101"/>
      <c r="M864" s="61"/>
      <c r="N864" s="55">
        <f>IFERROR(Tabla3[[#This Row],[PRECIOS]]-Tabla3[[#This Row],[PRECIOS]]*Tabla3[[#This Row],[% PRODUCTO]]," ")</f>
        <v>6.7777799999999999</v>
      </c>
      <c r="O864" s="61">
        <v>0.03</v>
      </c>
      <c r="P864" s="55">
        <f>IFERROR(Tabla3[[#This Row],[OCULTAR2]]-Tabla3[[#This Row],[OCULTAR2]]*Tabla3[[#This Row],[% LÍNEA]]," ")</f>
        <v>6.5744465999999999</v>
      </c>
      <c r="Q864" s="56">
        <f>IFERROR(Tabla3[[#This Row],[% PRODUCTO]]+Tabla3[[#This Row],[% LÍNEA]]," ")</f>
        <v>0.03</v>
      </c>
      <c r="R864" s="60">
        <f>Tabla3[[#This Row],[OCULTAR3]]</f>
        <v>6.5744465999999999</v>
      </c>
      <c r="S864" s="60">
        <f>Tabla3[[#This Row],[PRECIO SIN %]]-Tabla3[[#This Row],[PRECIO SIN %]]*10%</f>
        <v>5.9170019399999996</v>
      </c>
      <c r="T864" s="80">
        <f>(Tabla3[[#This Row],[PRECIO CON DESCT.]]-(Tabla3[[#This Row],[PRECIO CON DESCT.]]*$T$6))</f>
        <v>3.7277112222</v>
      </c>
      <c r="U864" s="96"/>
      <c r="V864" s="94">
        <f>Tabla3[[#This Row],[PRECIO %      en $]]*Tabla3[[#This Row],[PEDIDO ]]</f>
        <v>0</v>
      </c>
      <c r="W864" s="57">
        <f>Tabla3[[#This Row],[PRECIO CON DESCT.]]*Tabla3[[#This Row],[PEDIDO ]]</f>
        <v>0</v>
      </c>
      <c r="X864" s="58">
        <f>Tabla3[[#This Row],[PRECIO SIN %]]*Tabla3[[#This Row],[PEDIDO ]]</f>
        <v>0</v>
      </c>
      <c r="Y864" s="28"/>
      <c r="Z864" s="28"/>
      <c r="AA864" s="28"/>
      <c r="AB864" s="28"/>
      <c r="AC864" s="28"/>
      <c r="AD864" s="28"/>
      <c r="AE864" s="28"/>
      <c r="AF864" s="28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3"/>
      <c r="CK864" s="13"/>
      <c r="CL864" s="13"/>
      <c r="CM864" s="13"/>
      <c r="CN864" s="13"/>
      <c r="CO864" s="13"/>
      <c r="CP864" s="13"/>
      <c r="CQ864" s="13"/>
      <c r="CR864" s="13"/>
      <c r="CS864" s="13"/>
      <c r="CT864" s="13"/>
      <c r="CU864" s="13"/>
      <c r="CV864" s="13"/>
      <c r="CW864" s="13"/>
      <c r="CX864" s="13"/>
      <c r="CY864" s="13"/>
      <c r="CZ864" s="13"/>
      <c r="DA864" s="13"/>
      <c r="DB864" s="13"/>
      <c r="DC864" s="13"/>
      <c r="DD864" s="13"/>
      <c r="DE864" s="13"/>
      <c r="DF864" s="13"/>
      <c r="DG864" s="13"/>
      <c r="DH864" s="13"/>
      <c r="DI864" s="13"/>
      <c r="DJ864" s="13"/>
      <c r="DK864" s="13"/>
      <c r="DL864" s="13"/>
      <c r="DM864" s="13"/>
      <c r="DN864" s="13"/>
      <c r="DO864" s="13"/>
      <c r="DP864" s="13"/>
      <c r="DQ864" s="13"/>
      <c r="DR864" s="13"/>
      <c r="DS864" s="13"/>
      <c r="DT864" s="13"/>
      <c r="DU864" s="13"/>
      <c r="DV864" s="13"/>
      <c r="DW864" s="13"/>
      <c r="DX864" s="13"/>
      <c r="DY864" s="13"/>
      <c r="DZ864" s="13"/>
      <c r="EA864" s="13"/>
      <c r="EB864" s="13"/>
      <c r="EC864" s="13"/>
      <c r="ED864" s="13"/>
      <c r="EE864" s="13"/>
      <c r="EF864" s="13"/>
      <c r="EG864" s="13"/>
      <c r="EH864" s="13"/>
      <c r="EI864" s="13"/>
      <c r="EJ864" s="13"/>
      <c r="EK864" s="13"/>
      <c r="EL864" s="13"/>
      <c r="EM864" s="13"/>
      <c r="EN864" s="13"/>
      <c r="EO864" s="13"/>
      <c r="EP864" s="13"/>
      <c r="EQ864" s="13"/>
      <c r="ER864" s="13"/>
      <c r="ES864" s="13"/>
      <c r="ET864" s="13"/>
      <c r="EU864" s="13"/>
      <c r="EV864" s="13"/>
      <c r="EW864" s="20"/>
    </row>
    <row r="865" spans="1:153" s="3" customFormat="1" ht="33" customHeight="1" x14ac:dyDescent="0.4">
      <c r="A865" s="124">
        <v>7591619000800</v>
      </c>
      <c r="B865" s="51" t="s">
        <v>202</v>
      </c>
      <c r="C865" s="51" t="s">
        <v>131</v>
      </c>
      <c r="D8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65" s="118" t="s">
        <v>1373</v>
      </c>
      <c r="F865" s="75" t="s">
        <v>537</v>
      </c>
      <c r="G8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65" s="77">
        <v>595</v>
      </c>
      <c r="J865" s="52">
        <v>3.4111099999999999</v>
      </c>
      <c r="K865" s="53">
        <f>Tabla3[[#This Row],[PRECIOS]]-Tabla3[[#This Row],[PRECIOS]]*10%</f>
        <v>3.0699989999999997</v>
      </c>
      <c r="L865" s="101"/>
      <c r="M865" s="54"/>
      <c r="N865" s="55">
        <f>IFERROR(Tabla3[[#This Row],[PRECIOS]]-Tabla3[[#This Row],[PRECIOS]]*Tabla3[[#This Row],[% PRODUCTO]]," ")</f>
        <v>3.4111099999999999</v>
      </c>
      <c r="O865" s="54"/>
      <c r="P865" s="55">
        <f>IFERROR(Tabla3[[#This Row],[OCULTAR2]]-Tabla3[[#This Row],[OCULTAR2]]*Tabla3[[#This Row],[% LÍNEA]]," ")</f>
        <v>3.4111099999999999</v>
      </c>
      <c r="Q865" s="56">
        <f>IFERROR(Tabla3[[#This Row],[% PRODUCTO]]+Tabla3[[#This Row],[% LÍNEA]]," ")</f>
        <v>0</v>
      </c>
      <c r="R865" s="53">
        <f>Tabla3[[#This Row],[OCULTAR3]]</f>
        <v>3.4111099999999999</v>
      </c>
      <c r="S865" s="53">
        <f>Tabla3[[#This Row],[PRECIO SIN %]]-Tabla3[[#This Row],[PRECIO SIN %]]*10%</f>
        <v>3.0699989999999997</v>
      </c>
      <c r="T865" s="80">
        <f>(Tabla3[[#This Row],[PRECIO CON DESCT.]]-(Tabla3[[#This Row],[PRECIO CON DESCT.]]*$T$6))</f>
        <v>1.9340993699999998</v>
      </c>
      <c r="U865" s="96"/>
      <c r="V865" s="94">
        <f>Tabla3[[#This Row],[PRECIO %      en $]]*Tabla3[[#This Row],[PEDIDO ]]</f>
        <v>0</v>
      </c>
      <c r="W865" s="57">
        <f>Tabla3[[#This Row],[PRECIO CON DESCT.]]*Tabla3[[#This Row],[PEDIDO ]]</f>
        <v>0</v>
      </c>
      <c r="X865" s="58">
        <f>Tabla3[[#This Row],[PRECIO SIN %]]*Tabla3[[#This Row],[PEDIDO ]]</f>
        <v>0</v>
      </c>
      <c r="Y865" s="28"/>
      <c r="Z865" s="28"/>
      <c r="AA865" s="28"/>
      <c r="AB865" s="28"/>
      <c r="AC865" s="28"/>
      <c r="AD865" s="28"/>
      <c r="AE865" s="28"/>
      <c r="AF865" s="28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  <c r="CJ865" s="13"/>
      <c r="CK865" s="13"/>
      <c r="CL865" s="13"/>
      <c r="CM865" s="13"/>
      <c r="CN865" s="13"/>
      <c r="CO865" s="13"/>
      <c r="CP865" s="13"/>
      <c r="CQ865" s="13"/>
      <c r="CR865" s="13"/>
      <c r="CS865" s="13"/>
      <c r="CT865" s="13"/>
      <c r="CU865" s="13"/>
      <c r="CV865" s="13"/>
      <c r="CW865" s="13"/>
      <c r="CX865" s="13"/>
      <c r="CY865" s="13"/>
      <c r="CZ865" s="13"/>
      <c r="DA865" s="13"/>
      <c r="DB865" s="13"/>
      <c r="DC865" s="13"/>
      <c r="DD865" s="13"/>
      <c r="DE865" s="13"/>
      <c r="DF865" s="13"/>
      <c r="DG865" s="13"/>
      <c r="DH865" s="13"/>
      <c r="DI865" s="13"/>
      <c r="DJ865" s="13"/>
      <c r="DK865" s="13"/>
      <c r="DL865" s="13"/>
      <c r="DM865" s="13"/>
      <c r="DN865" s="13"/>
      <c r="DO865" s="13"/>
      <c r="DP865" s="13"/>
      <c r="DQ865" s="13"/>
      <c r="DR865" s="13"/>
      <c r="DS865" s="13"/>
      <c r="DT865" s="13"/>
      <c r="DU865" s="13"/>
      <c r="DV865" s="13"/>
      <c r="DW865" s="13"/>
      <c r="DX865" s="13"/>
      <c r="DY865" s="13"/>
      <c r="DZ865" s="13"/>
      <c r="EA865" s="13"/>
      <c r="EB865" s="13"/>
      <c r="EC865" s="13"/>
      <c r="ED865" s="13"/>
      <c r="EE865" s="13"/>
      <c r="EF865" s="13"/>
      <c r="EG865" s="13"/>
      <c r="EH865" s="13"/>
      <c r="EI865" s="13"/>
      <c r="EJ865" s="13"/>
      <c r="EK865" s="13"/>
      <c r="EL865" s="13"/>
      <c r="EM865" s="13"/>
      <c r="EN865" s="13"/>
      <c r="EO865" s="13"/>
      <c r="EP865" s="13"/>
      <c r="EQ865" s="13"/>
      <c r="ER865" s="13"/>
      <c r="ES865" s="13"/>
      <c r="ET865" s="13"/>
      <c r="EU865" s="13"/>
      <c r="EV865" s="13"/>
      <c r="EW865" s="20"/>
    </row>
    <row r="866" spans="1:153" s="3" customFormat="1" ht="33" customHeight="1" x14ac:dyDescent="0.4">
      <c r="A866" s="125">
        <v>7591955001288</v>
      </c>
      <c r="B866" s="59" t="s">
        <v>202</v>
      </c>
      <c r="C866" s="59" t="s">
        <v>141</v>
      </c>
      <c r="D8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66" s="119" t="s">
        <v>1374</v>
      </c>
      <c r="F866" s="76" t="s">
        <v>537</v>
      </c>
      <c r="G8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8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866" s="78">
        <v>1107</v>
      </c>
      <c r="J866" s="52">
        <v>6.8333300000000001</v>
      </c>
      <c r="K866" s="60">
        <f>Tabla3[[#This Row],[PRECIOS]]-Tabla3[[#This Row],[PRECIOS]]*10%</f>
        <v>6.1499969999999999</v>
      </c>
      <c r="L866" s="101"/>
      <c r="M866" s="61"/>
      <c r="N866" s="55">
        <f>IFERROR(Tabla3[[#This Row],[PRECIOS]]-Tabla3[[#This Row],[PRECIOS]]*Tabla3[[#This Row],[% PRODUCTO]]," ")</f>
        <v>6.8333300000000001</v>
      </c>
      <c r="O866" s="61">
        <v>0.03</v>
      </c>
      <c r="P866" s="55">
        <f>IFERROR(Tabla3[[#This Row],[OCULTAR2]]-Tabla3[[#This Row],[OCULTAR2]]*Tabla3[[#This Row],[% LÍNEA]]," ")</f>
        <v>6.6283301000000003</v>
      </c>
      <c r="Q866" s="56">
        <f>IFERROR(Tabla3[[#This Row],[% PRODUCTO]]+Tabla3[[#This Row],[% LÍNEA]]," ")</f>
        <v>0.03</v>
      </c>
      <c r="R866" s="60">
        <f>Tabla3[[#This Row],[OCULTAR3]]</f>
        <v>6.6283301000000003</v>
      </c>
      <c r="S866" s="60">
        <f>Tabla3[[#This Row],[PRECIO SIN %]]-Tabla3[[#This Row],[PRECIO SIN %]]*10%</f>
        <v>5.9654970900000004</v>
      </c>
      <c r="T866" s="80">
        <f>(Tabla3[[#This Row],[PRECIO CON DESCT.]]-(Tabla3[[#This Row],[PRECIO CON DESCT.]]*$T$6))</f>
        <v>3.7582631667000004</v>
      </c>
      <c r="U866" s="96"/>
      <c r="V866" s="94">
        <f>Tabla3[[#This Row],[PRECIO %      en $]]*Tabla3[[#This Row],[PEDIDO ]]</f>
        <v>0</v>
      </c>
      <c r="W866" s="57">
        <f>Tabla3[[#This Row],[PRECIO CON DESCT.]]*Tabla3[[#This Row],[PEDIDO ]]</f>
        <v>0</v>
      </c>
      <c r="X866" s="58">
        <f>Tabla3[[#This Row],[PRECIO SIN %]]*Tabla3[[#This Row],[PEDIDO ]]</f>
        <v>0</v>
      </c>
      <c r="Y866" s="28"/>
      <c r="Z866" s="28"/>
      <c r="AA866" s="28"/>
      <c r="AB866" s="28"/>
      <c r="AC866" s="28"/>
      <c r="AD866" s="28"/>
      <c r="AE866" s="28"/>
      <c r="AF866" s="28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  <c r="CW866" s="13"/>
      <c r="CX866" s="13"/>
      <c r="CY866" s="13"/>
      <c r="CZ866" s="13"/>
      <c r="DA866" s="13"/>
      <c r="DB866" s="13"/>
      <c r="DC866" s="13"/>
      <c r="DD866" s="13"/>
      <c r="DE866" s="13"/>
      <c r="DF866" s="13"/>
      <c r="DG866" s="13"/>
      <c r="DH866" s="13"/>
      <c r="DI866" s="13"/>
      <c r="DJ866" s="13"/>
      <c r="DK866" s="13"/>
      <c r="DL866" s="13"/>
      <c r="DM866" s="13"/>
      <c r="DN866" s="13"/>
      <c r="DO866" s="13"/>
      <c r="DP866" s="13"/>
      <c r="DQ866" s="13"/>
      <c r="DR866" s="13"/>
      <c r="DS866" s="13"/>
      <c r="DT866" s="13"/>
      <c r="DU866" s="13"/>
      <c r="DV866" s="13"/>
      <c r="DW866" s="13"/>
      <c r="DX866" s="13"/>
      <c r="DY866" s="13"/>
      <c r="DZ866" s="13"/>
      <c r="EA866" s="13"/>
      <c r="EB866" s="13"/>
      <c r="EC866" s="13"/>
      <c r="ED866" s="13"/>
      <c r="EE866" s="13"/>
      <c r="EF866" s="13"/>
      <c r="EG866" s="13"/>
      <c r="EH866" s="13"/>
      <c r="EI866" s="13"/>
      <c r="EJ866" s="13"/>
      <c r="EK866" s="13"/>
      <c r="EL866" s="13"/>
      <c r="EM866" s="13"/>
      <c r="EN866" s="13"/>
      <c r="EO866" s="13"/>
      <c r="EP866" s="13"/>
      <c r="EQ866" s="13"/>
      <c r="ER866" s="13"/>
      <c r="ES866" s="13"/>
      <c r="ET866" s="13"/>
      <c r="EU866" s="13"/>
      <c r="EV866" s="13"/>
      <c r="EW866" s="20"/>
    </row>
    <row r="867" spans="1:153" s="3" customFormat="1" ht="33" customHeight="1" x14ac:dyDescent="0.4">
      <c r="A867" s="124">
        <v>7591243831474</v>
      </c>
      <c r="B867" s="51" t="s">
        <v>202</v>
      </c>
      <c r="C867" s="51" t="s">
        <v>108</v>
      </c>
      <c r="D8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867" s="118" t="s">
        <v>1375</v>
      </c>
      <c r="F867" s="75" t="s">
        <v>537</v>
      </c>
      <c r="G8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67" s="77">
        <v>58</v>
      </c>
      <c r="J867" s="52">
        <v>5.1777800000000003</v>
      </c>
      <c r="K867" s="53">
        <f>Tabla3[[#This Row],[PRECIOS]]-Tabla3[[#This Row],[PRECIOS]]*10%</f>
        <v>4.6600020000000004</v>
      </c>
      <c r="L867" s="101"/>
      <c r="M867" s="54"/>
      <c r="N867" s="55">
        <f>IFERROR(Tabla3[[#This Row],[PRECIOS]]-Tabla3[[#This Row],[PRECIOS]]*Tabla3[[#This Row],[% PRODUCTO]]," ")</f>
        <v>5.1777800000000003</v>
      </c>
      <c r="O867" s="54"/>
      <c r="P867" s="55">
        <f>IFERROR(Tabla3[[#This Row],[OCULTAR2]]-Tabla3[[#This Row],[OCULTAR2]]*Tabla3[[#This Row],[% LÍNEA]]," ")</f>
        <v>5.1777800000000003</v>
      </c>
      <c r="Q867" s="56">
        <f>IFERROR(Tabla3[[#This Row],[% PRODUCTO]]+Tabla3[[#This Row],[% LÍNEA]]," ")</f>
        <v>0</v>
      </c>
      <c r="R867" s="53">
        <f>Tabla3[[#This Row],[OCULTAR3]]</f>
        <v>5.1777800000000003</v>
      </c>
      <c r="S867" s="53">
        <f>Tabla3[[#This Row],[PRECIO SIN %]]-Tabla3[[#This Row],[PRECIO SIN %]]*10%</f>
        <v>4.6600020000000004</v>
      </c>
      <c r="T867" s="80">
        <f>(Tabla3[[#This Row],[PRECIO CON DESCT.]]-(Tabla3[[#This Row],[PRECIO CON DESCT.]]*$T$6))</f>
        <v>2.9358012600000003</v>
      </c>
      <c r="U867" s="96"/>
      <c r="V867" s="94">
        <f>Tabla3[[#This Row],[PRECIO %      en $]]*Tabla3[[#This Row],[PEDIDO ]]</f>
        <v>0</v>
      </c>
      <c r="W867" s="57">
        <f>Tabla3[[#This Row],[PRECIO CON DESCT.]]*Tabla3[[#This Row],[PEDIDO ]]</f>
        <v>0</v>
      </c>
      <c r="X867" s="58">
        <f>Tabla3[[#This Row],[PRECIO SIN %]]*Tabla3[[#This Row],[PEDIDO ]]</f>
        <v>0</v>
      </c>
      <c r="Y867" s="28"/>
      <c r="Z867" s="28"/>
      <c r="AA867" s="28"/>
      <c r="AB867" s="28"/>
      <c r="AC867" s="28"/>
      <c r="AD867" s="28"/>
      <c r="AE867" s="28"/>
      <c r="AF867" s="28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  <c r="CH867" s="13"/>
      <c r="CI867" s="13"/>
      <c r="CJ867" s="13"/>
      <c r="CK867" s="13"/>
      <c r="CL867" s="13"/>
      <c r="CM867" s="13"/>
      <c r="CN867" s="13"/>
      <c r="CO867" s="13"/>
      <c r="CP867" s="13"/>
      <c r="CQ867" s="13"/>
      <c r="CR867" s="13"/>
      <c r="CS867" s="13"/>
      <c r="CT867" s="13"/>
      <c r="CU867" s="13"/>
      <c r="CV867" s="13"/>
      <c r="CW867" s="13"/>
      <c r="CX867" s="13"/>
      <c r="CY867" s="13"/>
      <c r="CZ867" s="13"/>
      <c r="DA867" s="13"/>
      <c r="DB867" s="13"/>
      <c r="DC867" s="13"/>
      <c r="DD867" s="13"/>
      <c r="DE867" s="13"/>
      <c r="DF867" s="13"/>
      <c r="DG867" s="13"/>
      <c r="DH867" s="13"/>
      <c r="DI867" s="13"/>
      <c r="DJ867" s="13"/>
      <c r="DK867" s="13"/>
      <c r="DL867" s="13"/>
      <c r="DM867" s="13"/>
      <c r="DN867" s="13"/>
      <c r="DO867" s="13"/>
      <c r="DP867" s="13"/>
      <c r="DQ867" s="13"/>
      <c r="DR867" s="13"/>
      <c r="DS867" s="13"/>
      <c r="DT867" s="13"/>
      <c r="DU867" s="13"/>
      <c r="DV867" s="13"/>
      <c r="DW867" s="13"/>
      <c r="DX867" s="13"/>
      <c r="DY867" s="13"/>
      <c r="DZ867" s="13"/>
      <c r="EA867" s="13"/>
      <c r="EB867" s="13"/>
      <c r="EC867" s="13"/>
      <c r="ED867" s="13"/>
      <c r="EE867" s="13"/>
      <c r="EF867" s="13"/>
      <c r="EG867" s="13"/>
      <c r="EH867" s="13"/>
      <c r="EI867" s="13"/>
      <c r="EJ867" s="13"/>
      <c r="EK867" s="13"/>
      <c r="EL867" s="13"/>
      <c r="EM867" s="13"/>
      <c r="EN867" s="13"/>
      <c r="EO867" s="13"/>
      <c r="EP867" s="13"/>
      <c r="EQ867" s="13"/>
      <c r="ER867" s="13"/>
      <c r="ES867" s="13"/>
      <c r="ET867" s="13"/>
      <c r="EU867" s="13"/>
      <c r="EV867" s="13"/>
      <c r="EW867" s="20"/>
    </row>
    <row r="868" spans="1:153" s="3" customFormat="1" ht="33" customHeight="1" x14ac:dyDescent="0.4">
      <c r="A868" s="125">
        <v>7598484000867</v>
      </c>
      <c r="B868" s="59" t="s">
        <v>202</v>
      </c>
      <c r="C868" s="59" t="s">
        <v>210</v>
      </c>
      <c r="D8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68" s="119" t="s">
        <v>1376</v>
      </c>
      <c r="F868" s="76" t="s">
        <v>537</v>
      </c>
      <c r="G8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68" s="78">
        <v>59</v>
      </c>
      <c r="J868" s="52">
        <v>3.7777799999999999</v>
      </c>
      <c r="K868" s="60">
        <f>Tabla3[[#This Row],[PRECIOS]]-Tabla3[[#This Row],[PRECIOS]]*10%</f>
        <v>3.4000019999999997</v>
      </c>
      <c r="L868" s="101"/>
      <c r="M868" s="61"/>
      <c r="N868" s="55">
        <f>IFERROR(Tabla3[[#This Row],[PRECIOS]]-Tabla3[[#This Row],[PRECIOS]]*Tabla3[[#This Row],[% PRODUCTO]]," ")</f>
        <v>3.7777799999999999</v>
      </c>
      <c r="O868" s="61"/>
      <c r="P868" s="55">
        <f>IFERROR(Tabla3[[#This Row],[OCULTAR2]]-Tabla3[[#This Row],[OCULTAR2]]*Tabla3[[#This Row],[% LÍNEA]]," ")</f>
        <v>3.7777799999999999</v>
      </c>
      <c r="Q868" s="56">
        <f>IFERROR(Tabla3[[#This Row],[% PRODUCTO]]+Tabla3[[#This Row],[% LÍNEA]]," ")</f>
        <v>0</v>
      </c>
      <c r="R868" s="60">
        <f>Tabla3[[#This Row],[OCULTAR3]]</f>
        <v>3.7777799999999999</v>
      </c>
      <c r="S868" s="60">
        <f>Tabla3[[#This Row],[PRECIO SIN %]]-Tabla3[[#This Row],[PRECIO SIN %]]*10%</f>
        <v>3.4000019999999997</v>
      </c>
      <c r="T868" s="80">
        <f>(Tabla3[[#This Row],[PRECIO CON DESCT.]]-(Tabla3[[#This Row],[PRECIO CON DESCT.]]*$T$6))</f>
        <v>2.1420012599999998</v>
      </c>
      <c r="U868" s="96"/>
      <c r="V868" s="94">
        <f>Tabla3[[#This Row],[PRECIO %      en $]]*Tabla3[[#This Row],[PEDIDO ]]</f>
        <v>0</v>
      </c>
      <c r="W868" s="57">
        <f>Tabla3[[#This Row],[PRECIO CON DESCT.]]*Tabla3[[#This Row],[PEDIDO ]]</f>
        <v>0</v>
      </c>
      <c r="X868" s="58">
        <f>Tabla3[[#This Row],[PRECIO SIN %]]*Tabla3[[#This Row],[PEDIDO ]]</f>
        <v>0</v>
      </c>
      <c r="Y868" s="28"/>
      <c r="Z868" s="28"/>
      <c r="AA868" s="28"/>
      <c r="AB868" s="28"/>
      <c r="AC868" s="28"/>
      <c r="AD868" s="28"/>
      <c r="AE868" s="28"/>
      <c r="AF868" s="28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3"/>
      <c r="CU868" s="13"/>
      <c r="CV868" s="13"/>
      <c r="CW868" s="13"/>
      <c r="CX868" s="13"/>
      <c r="CY868" s="13"/>
      <c r="CZ868" s="13"/>
      <c r="DA868" s="13"/>
      <c r="DB868" s="13"/>
      <c r="DC868" s="13"/>
      <c r="DD868" s="13"/>
      <c r="DE868" s="13"/>
      <c r="DF868" s="13"/>
      <c r="DG868" s="13"/>
      <c r="DH868" s="13"/>
      <c r="DI868" s="13"/>
      <c r="DJ868" s="13"/>
      <c r="DK868" s="13"/>
      <c r="DL868" s="13"/>
      <c r="DM868" s="13"/>
      <c r="DN868" s="13"/>
      <c r="DO868" s="13"/>
      <c r="DP868" s="13"/>
      <c r="DQ868" s="13"/>
      <c r="DR868" s="13"/>
      <c r="DS868" s="13"/>
      <c r="DT868" s="13"/>
      <c r="DU868" s="13"/>
      <c r="DV868" s="13"/>
      <c r="DW868" s="13"/>
      <c r="DX868" s="13"/>
      <c r="DY868" s="13"/>
      <c r="DZ868" s="13"/>
      <c r="EA868" s="13"/>
      <c r="EB868" s="13"/>
      <c r="EC868" s="13"/>
      <c r="ED868" s="13"/>
      <c r="EE868" s="13"/>
      <c r="EF868" s="13"/>
      <c r="EG868" s="13"/>
      <c r="EH868" s="13"/>
      <c r="EI868" s="13"/>
      <c r="EJ868" s="13"/>
      <c r="EK868" s="13"/>
      <c r="EL868" s="13"/>
      <c r="EM868" s="13"/>
      <c r="EN868" s="13"/>
      <c r="EO868" s="13"/>
      <c r="EP868" s="13"/>
      <c r="EQ868" s="13"/>
      <c r="ER868" s="13"/>
      <c r="ES868" s="13"/>
      <c r="ET868" s="13"/>
      <c r="EU868" s="13"/>
      <c r="EV868" s="13"/>
      <c r="EW868" s="20"/>
    </row>
    <row r="869" spans="1:153" s="3" customFormat="1" ht="33" customHeight="1" x14ac:dyDescent="0.4">
      <c r="A869" s="124">
        <v>7592454000437</v>
      </c>
      <c r="B869" s="51" t="s">
        <v>202</v>
      </c>
      <c r="C869" s="51" t="s">
        <v>188</v>
      </c>
      <c r="D8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69" s="118" t="s">
        <v>1377</v>
      </c>
      <c r="F869" s="75" t="s">
        <v>537</v>
      </c>
      <c r="G8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69" s="77">
        <v>58</v>
      </c>
      <c r="J869" s="52">
        <v>6.4444400000000002</v>
      </c>
      <c r="K869" s="53">
        <f>Tabla3[[#This Row],[PRECIOS]]-Tabla3[[#This Row],[PRECIOS]]*10%</f>
        <v>5.7999960000000002</v>
      </c>
      <c r="L869" s="101"/>
      <c r="M869" s="54"/>
      <c r="N869" s="55">
        <f>IFERROR(Tabla3[[#This Row],[PRECIOS]]-Tabla3[[#This Row],[PRECIOS]]*Tabla3[[#This Row],[% PRODUCTO]]," ")</f>
        <v>6.4444400000000002</v>
      </c>
      <c r="O869" s="54"/>
      <c r="P869" s="55">
        <f>IFERROR(Tabla3[[#This Row],[OCULTAR2]]-Tabla3[[#This Row],[OCULTAR2]]*Tabla3[[#This Row],[% LÍNEA]]," ")</f>
        <v>6.4444400000000002</v>
      </c>
      <c r="Q869" s="56">
        <f>IFERROR(Tabla3[[#This Row],[% PRODUCTO]]+Tabla3[[#This Row],[% LÍNEA]]," ")</f>
        <v>0</v>
      </c>
      <c r="R869" s="53">
        <f>Tabla3[[#This Row],[OCULTAR3]]</f>
        <v>6.4444400000000002</v>
      </c>
      <c r="S869" s="53">
        <f>Tabla3[[#This Row],[PRECIO SIN %]]-Tabla3[[#This Row],[PRECIO SIN %]]*10%</f>
        <v>5.7999960000000002</v>
      </c>
      <c r="T869" s="80">
        <f>(Tabla3[[#This Row],[PRECIO CON DESCT.]]-(Tabla3[[#This Row],[PRECIO CON DESCT.]]*$T$6))</f>
        <v>3.6539974800000001</v>
      </c>
      <c r="U869" s="96"/>
      <c r="V869" s="94">
        <f>Tabla3[[#This Row],[PRECIO %      en $]]*Tabla3[[#This Row],[PEDIDO ]]</f>
        <v>0</v>
      </c>
      <c r="W869" s="57">
        <f>Tabla3[[#This Row],[PRECIO CON DESCT.]]*Tabla3[[#This Row],[PEDIDO ]]</f>
        <v>0</v>
      </c>
      <c r="X869" s="58">
        <f>Tabla3[[#This Row],[PRECIO SIN %]]*Tabla3[[#This Row],[PEDIDO ]]</f>
        <v>0</v>
      </c>
      <c r="Y869" s="28"/>
      <c r="Z869" s="28"/>
      <c r="AA869" s="28"/>
      <c r="AB869" s="28"/>
      <c r="AC869" s="28"/>
      <c r="AD869" s="28"/>
      <c r="AE869" s="28"/>
      <c r="AF869" s="28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  <c r="CH869" s="13"/>
      <c r="CI869" s="13"/>
      <c r="CJ869" s="13"/>
      <c r="CK869" s="13"/>
      <c r="CL869" s="13"/>
      <c r="CM869" s="13"/>
      <c r="CN869" s="13"/>
      <c r="CO869" s="13"/>
      <c r="CP869" s="13"/>
      <c r="CQ869" s="13"/>
      <c r="CR869" s="13"/>
      <c r="CS869" s="13"/>
      <c r="CT869" s="13"/>
      <c r="CU869" s="13"/>
      <c r="CV869" s="13"/>
      <c r="CW869" s="13"/>
      <c r="CX869" s="13"/>
      <c r="CY869" s="13"/>
      <c r="CZ869" s="13"/>
      <c r="DA869" s="13"/>
      <c r="DB869" s="13"/>
      <c r="DC869" s="13"/>
      <c r="DD869" s="13"/>
      <c r="DE869" s="13"/>
      <c r="DF869" s="13"/>
      <c r="DG869" s="13"/>
      <c r="DH869" s="13"/>
      <c r="DI869" s="13"/>
      <c r="DJ869" s="13"/>
      <c r="DK869" s="13"/>
      <c r="DL869" s="13"/>
      <c r="DM869" s="13"/>
      <c r="DN869" s="13"/>
      <c r="DO869" s="13"/>
      <c r="DP869" s="13"/>
      <c r="DQ869" s="13"/>
      <c r="DR869" s="13"/>
      <c r="DS869" s="13"/>
      <c r="DT869" s="13"/>
      <c r="DU869" s="13"/>
      <c r="DV869" s="13"/>
      <c r="DW869" s="13"/>
      <c r="DX869" s="13"/>
      <c r="DY869" s="13"/>
      <c r="DZ869" s="13"/>
      <c r="EA869" s="13"/>
      <c r="EB869" s="13"/>
      <c r="EC869" s="13"/>
      <c r="ED869" s="13"/>
      <c r="EE869" s="13"/>
      <c r="EF869" s="13"/>
      <c r="EG869" s="13"/>
      <c r="EH869" s="13"/>
      <c r="EI869" s="13"/>
      <c r="EJ869" s="13"/>
      <c r="EK869" s="13"/>
      <c r="EL869" s="13"/>
      <c r="EM869" s="13"/>
      <c r="EN869" s="13"/>
      <c r="EO869" s="13"/>
      <c r="EP869" s="13"/>
      <c r="EQ869" s="13"/>
      <c r="ER869" s="13"/>
      <c r="ES869" s="13"/>
      <c r="ET869" s="13"/>
      <c r="EU869" s="13"/>
      <c r="EV869" s="13"/>
      <c r="EW869" s="20"/>
    </row>
    <row r="870" spans="1:153" s="3" customFormat="1" ht="33" customHeight="1" x14ac:dyDescent="0.4">
      <c r="A870" s="125">
        <v>7591062012320</v>
      </c>
      <c r="B870" s="59" t="s">
        <v>202</v>
      </c>
      <c r="C870" s="59" t="s">
        <v>189</v>
      </c>
      <c r="D8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70" s="119" t="s">
        <v>1378</v>
      </c>
      <c r="F870" s="76" t="s">
        <v>537</v>
      </c>
      <c r="G8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70" s="78">
        <v>59</v>
      </c>
      <c r="J870" s="52">
        <v>5.88889</v>
      </c>
      <c r="K870" s="60">
        <f>Tabla3[[#This Row],[PRECIOS]]-Tabla3[[#This Row],[PRECIOS]]*10%</f>
        <v>5.300001</v>
      </c>
      <c r="L870" s="101"/>
      <c r="M870" s="61"/>
      <c r="N870" s="55">
        <f>IFERROR(Tabla3[[#This Row],[PRECIOS]]-Tabla3[[#This Row],[PRECIOS]]*Tabla3[[#This Row],[% PRODUCTO]]," ")</f>
        <v>5.88889</v>
      </c>
      <c r="O870" s="61"/>
      <c r="P870" s="55">
        <f>IFERROR(Tabla3[[#This Row],[OCULTAR2]]-Tabla3[[#This Row],[OCULTAR2]]*Tabla3[[#This Row],[% LÍNEA]]," ")</f>
        <v>5.88889</v>
      </c>
      <c r="Q870" s="56">
        <f>IFERROR(Tabla3[[#This Row],[% PRODUCTO]]+Tabla3[[#This Row],[% LÍNEA]]," ")</f>
        <v>0</v>
      </c>
      <c r="R870" s="60">
        <f>Tabla3[[#This Row],[OCULTAR3]]</f>
        <v>5.88889</v>
      </c>
      <c r="S870" s="60">
        <f>Tabla3[[#This Row],[PRECIO SIN %]]-Tabla3[[#This Row],[PRECIO SIN %]]*10%</f>
        <v>5.300001</v>
      </c>
      <c r="T870" s="80">
        <f>(Tabla3[[#This Row],[PRECIO CON DESCT.]]-(Tabla3[[#This Row],[PRECIO CON DESCT.]]*$T$6))</f>
        <v>3.3390006300000001</v>
      </c>
      <c r="U870" s="96"/>
      <c r="V870" s="94">
        <f>Tabla3[[#This Row],[PRECIO %      en $]]*Tabla3[[#This Row],[PEDIDO ]]</f>
        <v>0</v>
      </c>
      <c r="W870" s="57">
        <f>Tabla3[[#This Row],[PRECIO CON DESCT.]]*Tabla3[[#This Row],[PEDIDO ]]</f>
        <v>0</v>
      </c>
      <c r="X870" s="58">
        <f>Tabla3[[#This Row],[PRECIO SIN %]]*Tabla3[[#This Row],[PEDIDO ]]</f>
        <v>0</v>
      </c>
      <c r="Y870" s="28"/>
      <c r="Z870" s="28"/>
      <c r="AA870" s="28"/>
      <c r="AB870" s="28"/>
      <c r="AC870" s="28"/>
      <c r="AD870" s="28"/>
      <c r="AE870" s="28"/>
      <c r="AF870" s="28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  <c r="CW870" s="13"/>
      <c r="CX870" s="13"/>
      <c r="CY870" s="13"/>
      <c r="CZ870" s="13"/>
      <c r="DA870" s="13"/>
      <c r="DB870" s="13"/>
      <c r="DC870" s="13"/>
      <c r="DD870" s="13"/>
      <c r="DE870" s="13"/>
      <c r="DF870" s="13"/>
      <c r="DG870" s="13"/>
      <c r="DH870" s="13"/>
      <c r="DI870" s="13"/>
      <c r="DJ870" s="13"/>
      <c r="DK870" s="13"/>
      <c r="DL870" s="13"/>
      <c r="DM870" s="13"/>
      <c r="DN870" s="13"/>
      <c r="DO870" s="13"/>
      <c r="DP870" s="13"/>
      <c r="DQ870" s="13"/>
      <c r="DR870" s="13"/>
      <c r="DS870" s="13"/>
      <c r="DT870" s="13"/>
      <c r="DU870" s="13"/>
      <c r="DV870" s="13"/>
      <c r="DW870" s="13"/>
      <c r="DX870" s="13"/>
      <c r="DY870" s="13"/>
      <c r="DZ870" s="13"/>
      <c r="EA870" s="13"/>
      <c r="EB870" s="13"/>
      <c r="EC870" s="13"/>
      <c r="ED870" s="13"/>
      <c r="EE870" s="13"/>
      <c r="EF870" s="13"/>
      <c r="EG870" s="13"/>
      <c r="EH870" s="13"/>
      <c r="EI870" s="13"/>
      <c r="EJ870" s="13"/>
      <c r="EK870" s="13"/>
      <c r="EL870" s="13"/>
      <c r="EM870" s="13"/>
      <c r="EN870" s="13"/>
      <c r="EO870" s="13"/>
      <c r="EP870" s="13"/>
      <c r="EQ870" s="13"/>
      <c r="ER870" s="13"/>
      <c r="ES870" s="13"/>
      <c r="ET870" s="13"/>
      <c r="EU870" s="13"/>
      <c r="EV870" s="13"/>
      <c r="EW870" s="20"/>
    </row>
    <row r="871" spans="1:153" s="3" customFormat="1" ht="33" customHeight="1" x14ac:dyDescent="0.4">
      <c r="A871" s="124">
        <v>7703281021353</v>
      </c>
      <c r="B871" s="51" t="s">
        <v>202</v>
      </c>
      <c r="C871" s="51" t="s">
        <v>131</v>
      </c>
      <c r="D8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871" s="118" t="s">
        <v>1379</v>
      </c>
      <c r="F871" s="75" t="s">
        <v>537</v>
      </c>
      <c r="G8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871" s="77">
        <v>24</v>
      </c>
      <c r="J871" s="52">
        <v>7.5</v>
      </c>
      <c r="K871" s="53">
        <f>Tabla3[[#This Row],[PRECIOS]]-Tabla3[[#This Row],[PRECIOS]]*10%</f>
        <v>6.75</v>
      </c>
      <c r="L871" s="101" t="s">
        <v>5327</v>
      </c>
      <c r="M871" s="54"/>
      <c r="N871" s="55">
        <f>IFERROR(Tabla3[[#This Row],[PRECIOS]]-Tabla3[[#This Row],[PRECIOS]]*Tabla3[[#This Row],[% PRODUCTO]]," ")</f>
        <v>7.5</v>
      </c>
      <c r="O871" s="54"/>
      <c r="P871" s="55">
        <f>IFERROR(Tabla3[[#This Row],[OCULTAR2]]-Tabla3[[#This Row],[OCULTAR2]]*Tabla3[[#This Row],[% LÍNEA]]," ")</f>
        <v>7.5</v>
      </c>
      <c r="Q871" s="56">
        <f>IFERROR(Tabla3[[#This Row],[% PRODUCTO]]+Tabla3[[#This Row],[% LÍNEA]]," ")</f>
        <v>0</v>
      </c>
      <c r="R871" s="53">
        <f>Tabla3[[#This Row],[OCULTAR3]]</f>
        <v>7.5</v>
      </c>
      <c r="S871" s="53">
        <f>Tabla3[[#This Row],[PRECIO SIN %]]-Tabla3[[#This Row],[PRECIO SIN %]]*10%</f>
        <v>6.75</v>
      </c>
      <c r="T871" s="80">
        <f>(Tabla3[[#This Row],[PRECIO CON DESCT.]]-(Tabla3[[#This Row],[PRECIO CON DESCT.]]*$T$6))</f>
        <v>4.2524999999999995</v>
      </c>
      <c r="U871" s="96"/>
      <c r="V871" s="94">
        <f>Tabla3[[#This Row],[PRECIO %      en $]]*Tabla3[[#This Row],[PEDIDO ]]</f>
        <v>0</v>
      </c>
      <c r="W871" s="57">
        <f>Tabla3[[#This Row],[PRECIO CON DESCT.]]*Tabla3[[#This Row],[PEDIDO ]]</f>
        <v>0</v>
      </c>
      <c r="X871" s="58">
        <f>Tabla3[[#This Row],[PRECIO SIN %]]*Tabla3[[#This Row],[PEDIDO ]]</f>
        <v>0</v>
      </c>
      <c r="Y871" s="28"/>
      <c r="Z871" s="28"/>
      <c r="AA871" s="28"/>
      <c r="AB871" s="28"/>
      <c r="AC871" s="28"/>
      <c r="AD871" s="28"/>
      <c r="AE871" s="28"/>
      <c r="AF871" s="28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  <c r="CJ871" s="13"/>
      <c r="CK871" s="13"/>
      <c r="CL871" s="13"/>
      <c r="CM871" s="13"/>
      <c r="CN871" s="13"/>
      <c r="CO871" s="13"/>
      <c r="CP871" s="13"/>
      <c r="CQ871" s="13"/>
      <c r="CR871" s="13"/>
      <c r="CS871" s="13"/>
      <c r="CT871" s="13"/>
      <c r="CU871" s="13"/>
      <c r="CV871" s="13"/>
      <c r="CW871" s="13"/>
      <c r="CX871" s="13"/>
      <c r="CY871" s="13"/>
      <c r="CZ871" s="13"/>
      <c r="DA871" s="13"/>
      <c r="DB871" s="13"/>
      <c r="DC871" s="13"/>
      <c r="DD871" s="13"/>
      <c r="DE871" s="13"/>
      <c r="DF871" s="13"/>
      <c r="DG871" s="13"/>
      <c r="DH871" s="13"/>
      <c r="DI871" s="13"/>
      <c r="DJ871" s="13"/>
      <c r="DK871" s="13"/>
      <c r="DL871" s="13"/>
      <c r="DM871" s="13"/>
      <c r="DN871" s="13"/>
      <c r="DO871" s="13"/>
      <c r="DP871" s="13"/>
      <c r="DQ871" s="13"/>
      <c r="DR871" s="13"/>
      <c r="DS871" s="13"/>
      <c r="DT871" s="13"/>
      <c r="DU871" s="13"/>
      <c r="DV871" s="13"/>
      <c r="DW871" s="13"/>
      <c r="DX871" s="13"/>
      <c r="DY871" s="13"/>
      <c r="DZ871" s="13"/>
      <c r="EA871" s="13"/>
      <c r="EB871" s="13"/>
      <c r="EC871" s="13"/>
      <c r="ED871" s="13"/>
      <c r="EE871" s="13"/>
      <c r="EF871" s="13"/>
      <c r="EG871" s="13"/>
      <c r="EH871" s="13"/>
      <c r="EI871" s="13"/>
      <c r="EJ871" s="13"/>
      <c r="EK871" s="13"/>
      <c r="EL871" s="13"/>
      <c r="EM871" s="13"/>
      <c r="EN871" s="13"/>
      <c r="EO871" s="13"/>
      <c r="EP871" s="13"/>
      <c r="EQ871" s="13"/>
      <c r="ER871" s="13"/>
      <c r="ES871" s="13"/>
      <c r="ET871" s="13"/>
      <c r="EU871" s="13"/>
      <c r="EV871" s="13"/>
      <c r="EW871" s="20"/>
    </row>
    <row r="872" spans="1:153" s="3" customFormat="1" ht="33" customHeight="1" x14ac:dyDescent="0.4">
      <c r="A872" s="125">
        <v>7598852001410</v>
      </c>
      <c r="B872" s="59" t="s">
        <v>202</v>
      </c>
      <c r="C872" s="59" t="s">
        <v>66</v>
      </c>
      <c r="D8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872" s="119" t="s">
        <v>1380</v>
      </c>
      <c r="F872" s="76" t="s">
        <v>537</v>
      </c>
      <c r="G8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872" s="78">
        <v>34</v>
      </c>
      <c r="J872" s="52">
        <v>3.9222199999999998</v>
      </c>
      <c r="K872" s="60">
        <f>Tabla3[[#This Row],[PRECIOS]]-Tabla3[[#This Row],[PRECIOS]]*10%</f>
        <v>3.529998</v>
      </c>
      <c r="L872" s="101" t="s">
        <v>5327</v>
      </c>
      <c r="M872" s="61"/>
      <c r="N872" s="55">
        <f>IFERROR(Tabla3[[#This Row],[PRECIOS]]-Tabla3[[#This Row],[PRECIOS]]*Tabla3[[#This Row],[% PRODUCTO]]," ")</f>
        <v>3.9222199999999998</v>
      </c>
      <c r="O872" s="61"/>
      <c r="P872" s="55">
        <f>IFERROR(Tabla3[[#This Row],[OCULTAR2]]-Tabla3[[#This Row],[OCULTAR2]]*Tabla3[[#This Row],[% LÍNEA]]," ")</f>
        <v>3.9222199999999998</v>
      </c>
      <c r="Q872" s="56">
        <f>IFERROR(Tabla3[[#This Row],[% PRODUCTO]]+Tabla3[[#This Row],[% LÍNEA]]," ")</f>
        <v>0</v>
      </c>
      <c r="R872" s="60">
        <f>Tabla3[[#This Row],[OCULTAR3]]</f>
        <v>3.9222199999999998</v>
      </c>
      <c r="S872" s="60">
        <f>Tabla3[[#This Row],[PRECIO SIN %]]-Tabla3[[#This Row],[PRECIO SIN %]]*10%</f>
        <v>3.529998</v>
      </c>
      <c r="T872" s="80">
        <f>(Tabla3[[#This Row],[PRECIO CON DESCT.]]-(Tabla3[[#This Row],[PRECIO CON DESCT.]]*$T$6))</f>
        <v>2.2238987400000001</v>
      </c>
      <c r="U872" s="96"/>
      <c r="V872" s="94">
        <f>Tabla3[[#This Row],[PRECIO %      en $]]*Tabla3[[#This Row],[PEDIDO ]]</f>
        <v>0</v>
      </c>
      <c r="W872" s="57">
        <f>Tabla3[[#This Row],[PRECIO CON DESCT.]]*Tabla3[[#This Row],[PEDIDO ]]</f>
        <v>0</v>
      </c>
      <c r="X872" s="58">
        <f>Tabla3[[#This Row],[PRECIO SIN %]]*Tabla3[[#This Row],[PEDIDO ]]</f>
        <v>0</v>
      </c>
      <c r="Y872" s="28"/>
      <c r="Z872" s="28"/>
      <c r="AA872" s="28"/>
      <c r="AB872" s="28"/>
      <c r="AC872" s="28"/>
      <c r="AD872" s="28"/>
      <c r="AE872" s="28"/>
      <c r="AF872" s="28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  <c r="CW872" s="13"/>
      <c r="CX872" s="13"/>
      <c r="CY872" s="13"/>
      <c r="CZ872" s="13"/>
      <c r="DA872" s="13"/>
      <c r="DB872" s="13"/>
      <c r="DC872" s="13"/>
      <c r="DD872" s="13"/>
      <c r="DE872" s="13"/>
      <c r="DF872" s="13"/>
      <c r="DG872" s="13"/>
      <c r="DH872" s="13"/>
      <c r="DI872" s="13"/>
      <c r="DJ872" s="13"/>
      <c r="DK872" s="13"/>
      <c r="DL872" s="13"/>
      <c r="DM872" s="13"/>
      <c r="DN872" s="13"/>
      <c r="DO872" s="13"/>
      <c r="DP872" s="13"/>
      <c r="DQ872" s="13"/>
      <c r="DR872" s="13"/>
      <c r="DS872" s="13"/>
      <c r="DT872" s="13"/>
      <c r="DU872" s="13"/>
      <c r="DV872" s="13"/>
      <c r="DW872" s="13"/>
      <c r="DX872" s="13"/>
      <c r="DY872" s="13"/>
      <c r="DZ872" s="13"/>
      <c r="EA872" s="13"/>
      <c r="EB872" s="13"/>
      <c r="EC872" s="13"/>
      <c r="ED872" s="13"/>
      <c r="EE872" s="13"/>
      <c r="EF872" s="13"/>
      <c r="EG872" s="13"/>
      <c r="EH872" s="13"/>
      <c r="EI872" s="13"/>
      <c r="EJ872" s="13"/>
      <c r="EK872" s="13"/>
      <c r="EL872" s="13"/>
      <c r="EM872" s="13"/>
      <c r="EN872" s="13"/>
      <c r="EO872" s="13"/>
      <c r="EP872" s="13"/>
      <c r="EQ872" s="13"/>
      <c r="ER872" s="13"/>
      <c r="ES872" s="13"/>
      <c r="ET872" s="13"/>
      <c r="EU872" s="13"/>
      <c r="EV872" s="13"/>
      <c r="EW872" s="20"/>
    </row>
    <row r="873" spans="1:153" s="3" customFormat="1" ht="33" customHeight="1" x14ac:dyDescent="0.4">
      <c r="A873" s="124">
        <v>8906130230626</v>
      </c>
      <c r="B873" s="51" t="s">
        <v>202</v>
      </c>
      <c r="C873" s="51" t="s">
        <v>106</v>
      </c>
      <c r="D8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73" s="118" t="s">
        <v>1381</v>
      </c>
      <c r="F873" s="75" t="s">
        <v>537</v>
      </c>
      <c r="G8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73" s="77">
        <v>12</v>
      </c>
      <c r="J873" s="52">
        <v>3.7777799999999999</v>
      </c>
      <c r="K873" s="53">
        <f>Tabla3[[#This Row],[PRECIOS]]-Tabla3[[#This Row],[PRECIOS]]*10%</f>
        <v>3.4000019999999997</v>
      </c>
      <c r="L873" s="101"/>
      <c r="M873" s="54"/>
      <c r="N873" s="55">
        <f>IFERROR(Tabla3[[#This Row],[PRECIOS]]-Tabla3[[#This Row],[PRECIOS]]*Tabla3[[#This Row],[% PRODUCTO]]," ")</f>
        <v>3.7777799999999999</v>
      </c>
      <c r="O873" s="54"/>
      <c r="P873" s="55">
        <f>IFERROR(Tabla3[[#This Row],[OCULTAR2]]-Tabla3[[#This Row],[OCULTAR2]]*Tabla3[[#This Row],[% LÍNEA]]," ")</f>
        <v>3.7777799999999999</v>
      </c>
      <c r="Q873" s="56">
        <f>IFERROR(Tabla3[[#This Row],[% PRODUCTO]]+Tabla3[[#This Row],[% LÍNEA]]," ")</f>
        <v>0</v>
      </c>
      <c r="R873" s="53">
        <f>Tabla3[[#This Row],[OCULTAR3]]</f>
        <v>3.7777799999999999</v>
      </c>
      <c r="S873" s="53">
        <f>Tabla3[[#This Row],[PRECIO SIN %]]-Tabla3[[#This Row],[PRECIO SIN %]]*10%</f>
        <v>3.4000019999999997</v>
      </c>
      <c r="T873" s="80">
        <f>(Tabla3[[#This Row],[PRECIO CON DESCT.]]-(Tabla3[[#This Row],[PRECIO CON DESCT.]]*$T$6))</f>
        <v>2.1420012599999998</v>
      </c>
      <c r="U873" s="96"/>
      <c r="V873" s="94">
        <f>Tabla3[[#This Row],[PRECIO %      en $]]*Tabla3[[#This Row],[PEDIDO ]]</f>
        <v>0</v>
      </c>
      <c r="W873" s="57">
        <f>Tabla3[[#This Row],[PRECIO CON DESCT.]]*Tabla3[[#This Row],[PEDIDO ]]</f>
        <v>0</v>
      </c>
      <c r="X873" s="58">
        <f>Tabla3[[#This Row],[PRECIO SIN %]]*Tabla3[[#This Row],[PEDIDO ]]</f>
        <v>0</v>
      </c>
      <c r="Y873" s="28"/>
      <c r="Z873" s="28"/>
      <c r="AA873" s="28"/>
      <c r="AB873" s="28"/>
      <c r="AC873" s="28"/>
      <c r="AD873" s="28"/>
      <c r="AE873" s="28"/>
      <c r="AF873" s="28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  <c r="CJ873" s="13"/>
      <c r="CK873" s="13"/>
      <c r="CL873" s="13"/>
      <c r="CM873" s="13"/>
      <c r="CN873" s="13"/>
      <c r="CO873" s="13"/>
      <c r="CP873" s="13"/>
      <c r="CQ873" s="13"/>
      <c r="CR873" s="13"/>
      <c r="CS873" s="13"/>
      <c r="CT873" s="13"/>
      <c r="CU873" s="13"/>
      <c r="CV873" s="13"/>
      <c r="CW873" s="13"/>
      <c r="CX873" s="13"/>
      <c r="CY873" s="13"/>
      <c r="CZ873" s="13"/>
      <c r="DA873" s="13"/>
      <c r="DB873" s="13"/>
      <c r="DC873" s="13"/>
      <c r="DD873" s="13"/>
      <c r="DE873" s="13"/>
      <c r="DF873" s="13"/>
      <c r="DG873" s="13"/>
      <c r="DH873" s="13"/>
      <c r="DI873" s="13"/>
      <c r="DJ873" s="13"/>
      <c r="DK873" s="13"/>
      <c r="DL873" s="13"/>
      <c r="DM873" s="13"/>
      <c r="DN873" s="13"/>
      <c r="DO873" s="13"/>
      <c r="DP873" s="13"/>
      <c r="DQ873" s="13"/>
      <c r="DR873" s="13"/>
      <c r="DS873" s="13"/>
      <c r="DT873" s="13"/>
      <c r="DU873" s="13"/>
      <c r="DV873" s="13"/>
      <c r="DW873" s="13"/>
      <c r="DX873" s="13"/>
      <c r="DY873" s="13"/>
      <c r="DZ873" s="13"/>
      <c r="EA873" s="13"/>
      <c r="EB873" s="13"/>
      <c r="EC873" s="13"/>
      <c r="ED873" s="13"/>
      <c r="EE873" s="13"/>
      <c r="EF873" s="13"/>
      <c r="EG873" s="13"/>
      <c r="EH873" s="13"/>
      <c r="EI873" s="13"/>
      <c r="EJ873" s="13"/>
      <c r="EK873" s="13"/>
      <c r="EL873" s="13"/>
      <c r="EM873" s="13"/>
      <c r="EN873" s="13"/>
      <c r="EO873" s="13"/>
      <c r="EP873" s="13"/>
      <c r="EQ873" s="13"/>
      <c r="ER873" s="13"/>
      <c r="ES873" s="13"/>
      <c r="ET873" s="13"/>
      <c r="EU873" s="13"/>
      <c r="EV873" s="13"/>
      <c r="EW873" s="20"/>
    </row>
    <row r="874" spans="1:153" s="3" customFormat="1" ht="33" customHeight="1" x14ac:dyDescent="0.4">
      <c r="A874" s="125">
        <v>7598252000488</v>
      </c>
      <c r="B874" s="59" t="s">
        <v>202</v>
      </c>
      <c r="C874" s="59" t="s">
        <v>56</v>
      </c>
      <c r="D8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74" s="119" t="s">
        <v>1382</v>
      </c>
      <c r="F874" s="76" t="s">
        <v>537</v>
      </c>
      <c r="G8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74" s="78">
        <v>198</v>
      </c>
      <c r="J874" s="52">
        <v>3.7777799999999999</v>
      </c>
      <c r="K874" s="60">
        <f>Tabla3[[#This Row],[PRECIOS]]-Tabla3[[#This Row],[PRECIOS]]*10%</f>
        <v>3.4000019999999997</v>
      </c>
      <c r="L874" s="101"/>
      <c r="M874" s="61"/>
      <c r="N874" s="55">
        <f>IFERROR(Tabla3[[#This Row],[PRECIOS]]-Tabla3[[#This Row],[PRECIOS]]*Tabla3[[#This Row],[% PRODUCTO]]," ")</f>
        <v>3.7777799999999999</v>
      </c>
      <c r="O874" s="61"/>
      <c r="P874" s="55">
        <f>IFERROR(Tabla3[[#This Row],[OCULTAR2]]-Tabla3[[#This Row],[OCULTAR2]]*Tabla3[[#This Row],[% LÍNEA]]," ")</f>
        <v>3.7777799999999999</v>
      </c>
      <c r="Q874" s="56">
        <f>IFERROR(Tabla3[[#This Row],[% PRODUCTO]]+Tabla3[[#This Row],[% LÍNEA]]," ")</f>
        <v>0</v>
      </c>
      <c r="R874" s="60">
        <f>Tabla3[[#This Row],[OCULTAR3]]</f>
        <v>3.7777799999999999</v>
      </c>
      <c r="S874" s="60">
        <f>Tabla3[[#This Row],[PRECIO SIN %]]-Tabla3[[#This Row],[PRECIO SIN %]]*10%</f>
        <v>3.4000019999999997</v>
      </c>
      <c r="T874" s="80">
        <f>(Tabla3[[#This Row],[PRECIO CON DESCT.]]-(Tabla3[[#This Row],[PRECIO CON DESCT.]]*$T$6))</f>
        <v>2.1420012599999998</v>
      </c>
      <c r="U874" s="96"/>
      <c r="V874" s="94">
        <f>Tabla3[[#This Row],[PRECIO %      en $]]*Tabla3[[#This Row],[PEDIDO ]]</f>
        <v>0</v>
      </c>
      <c r="W874" s="57">
        <f>Tabla3[[#This Row],[PRECIO CON DESCT.]]*Tabla3[[#This Row],[PEDIDO ]]</f>
        <v>0</v>
      </c>
      <c r="X874" s="58">
        <f>Tabla3[[#This Row],[PRECIO SIN %]]*Tabla3[[#This Row],[PEDIDO ]]</f>
        <v>0</v>
      </c>
      <c r="Y874" s="28"/>
      <c r="Z874" s="28"/>
      <c r="AA874" s="28"/>
      <c r="AB874" s="28"/>
      <c r="AC874" s="28"/>
      <c r="AD874" s="28"/>
      <c r="AE874" s="28"/>
      <c r="AF874" s="28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  <c r="CJ874" s="13"/>
      <c r="CK874" s="13"/>
      <c r="CL874" s="13"/>
      <c r="CM874" s="13"/>
      <c r="CN874" s="13"/>
      <c r="CO874" s="13"/>
      <c r="CP874" s="13"/>
      <c r="CQ874" s="13"/>
      <c r="CR874" s="13"/>
      <c r="CS874" s="13"/>
      <c r="CT874" s="13"/>
      <c r="CU874" s="13"/>
      <c r="CV874" s="13"/>
      <c r="CW874" s="13"/>
      <c r="CX874" s="13"/>
      <c r="CY874" s="13"/>
      <c r="CZ874" s="13"/>
      <c r="DA874" s="13"/>
      <c r="DB874" s="13"/>
      <c r="DC874" s="13"/>
      <c r="DD874" s="13"/>
      <c r="DE874" s="13"/>
      <c r="DF874" s="13"/>
      <c r="DG874" s="13"/>
      <c r="DH874" s="13"/>
      <c r="DI874" s="13"/>
      <c r="DJ874" s="13"/>
      <c r="DK874" s="13"/>
      <c r="DL874" s="13"/>
      <c r="DM874" s="13"/>
      <c r="DN874" s="13"/>
      <c r="DO874" s="13"/>
      <c r="DP874" s="13"/>
      <c r="DQ874" s="13"/>
      <c r="DR874" s="13"/>
      <c r="DS874" s="13"/>
      <c r="DT874" s="13"/>
      <c r="DU874" s="13"/>
      <c r="DV874" s="13"/>
      <c r="DW874" s="13"/>
      <c r="DX874" s="13"/>
      <c r="DY874" s="13"/>
      <c r="DZ874" s="13"/>
      <c r="EA874" s="13"/>
      <c r="EB874" s="13"/>
      <c r="EC874" s="13"/>
      <c r="ED874" s="13"/>
      <c r="EE874" s="13"/>
      <c r="EF874" s="13"/>
      <c r="EG874" s="13"/>
      <c r="EH874" s="13"/>
      <c r="EI874" s="13"/>
      <c r="EJ874" s="13"/>
      <c r="EK874" s="13"/>
      <c r="EL874" s="13"/>
      <c r="EM874" s="13"/>
      <c r="EN874" s="13"/>
      <c r="EO874" s="13"/>
      <c r="EP874" s="13"/>
      <c r="EQ874" s="13"/>
      <c r="ER874" s="13"/>
      <c r="ES874" s="13"/>
      <c r="ET874" s="13"/>
      <c r="EU874" s="13"/>
      <c r="EV874" s="13"/>
      <c r="EW874" s="20"/>
    </row>
    <row r="875" spans="1:153" s="3" customFormat="1" ht="33" customHeight="1" x14ac:dyDescent="0.4">
      <c r="A875" s="124">
        <v>7597758000244</v>
      </c>
      <c r="B875" s="51" t="s">
        <v>202</v>
      </c>
      <c r="C875" s="51" t="s">
        <v>67</v>
      </c>
      <c r="D8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75" s="118" t="s">
        <v>1383</v>
      </c>
      <c r="F875" s="75" t="s">
        <v>537</v>
      </c>
      <c r="G8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75" s="77">
        <v>237</v>
      </c>
      <c r="J875" s="52">
        <v>3.8666700000000001</v>
      </c>
      <c r="K875" s="53">
        <f>Tabla3[[#This Row],[PRECIOS]]-Tabla3[[#This Row],[PRECIOS]]*10%</f>
        <v>3.480003</v>
      </c>
      <c r="L875" s="101"/>
      <c r="M875" s="54"/>
      <c r="N875" s="55">
        <f>IFERROR(Tabla3[[#This Row],[PRECIOS]]-Tabla3[[#This Row],[PRECIOS]]*Tabla3[[#This Row],[% PRODUCTO]]," ")</f>
        <v>3.8666700000000001</v>
      </c>
      <c r="O875" s="54"/>
      <c r="P875" s="55">
        <f>IFERROR(Tabla3[[#This Row],[OCULTAR2]]-Tabla3[[#This Row],[OCULTAR2]]*Tabla3[[#This Row],[% LÍNEA]]," ")</f>
        <v>3.8666700000000001</v>
      </c>
      <c r="Q875" s="56">
        <f>IFERROR(Tabla3[[#This Row],[% PRODUCTO]]+Tabla3[[#This Row],[% LÍNEA]]," ")</f>
        <v>0</v>
      </c>
      <c r="R875" s="53">
        <f>Tabla3[[#This Row],[OCULTAR3]]</f>
        <v>3.8666700000000001</v>
      </c>
      <c r="S875" s="53">
        <f>Tabla3[[#This Row],[PRECIO SIN %]]-Tabla3[[#This Row],[PRECIO SIN %]]*10%</f>
        <v>3.480003</v>
      </c>
      <c r="T875" s="80">
        <f>(Tabla3[[#This Row],[PRECIO CON DESCT.]]-(Tabla3[[#This Row],[PRECIO CON DESCT.]]*$T$6))</f>
        <v>2.1924018900000002</v>
      </c>
      <c r="U875" s="96"/>
      <c r="V875" s="94">
        <f>Tabla3[[#This Row],[PRECIO %      en $]]*Tabla3[[#This Row],[PEDIDO ]]</f>
        <v>0</v>
      </c>
      <c r="W875" s="57">
        <f>Tabla3[[#This Row],[PRECIO CON DESCT.]]*Tabla3[[#This Row],[PEDIDO ]]</f>
        <v>0</v>
      </c>
      <c r="X875" s="58">
        <f>Tabla3[[#This Row],[PRECIO SIN %]]*Tabla3[[#This Row],[PEDIDO ]]</f>
        <v>0</v>
      </c>
      <c r="Y875" s="28"/>
      <c r="Z875" s="28"/>
      <c r="AA875" s="28"/>
      <c r="AB875" s="28"/>
      <c r="AC875" s="28"/>
      <c r="AD875" s="28"/>
      <c r="AE875" s="28"/>
      <c r="AF875" s="28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  <c r="CH875" s="13"/>
      <c r="CI875" s="13"/>
      <c r="CJ875" s="13"/>
      <c r="CK875" s="13"/>
      <c r="CL875" s="13"/>
      <c r="CM875" s="13"/>
      <c r="CN875" s="13"/>
      <c r="CO875" s="13"/>
      <c r="CP875" s="13"/>
      <c r="CQ875" s="13"/>
      <c r="CR875" s="13"/>
      <c r="CS875" s="13"/>
      <c r="CT875" s="13"/>
      <c r="CU875" s="13"/>
      <c r="CV875" s="13"/>
      <c r="CW875" s="13"/>
      <c r="CX875" s="13"/>
      <c r="CY875" s="13"/>
      <c r="CZ875" s="13"/>
      <c r="DA875" s="13"/>
      <c r="DB875" s="13"/>
      <c r="DC875" s="13"/>
      <c r="DD875" s="13"/>
      <c r="DE875" s="13"/>
      <c r="DF875" s="13"/>
      <c r="DG875" s="13"/>
      <c r="DH875" s="13"/>
      <c r="DI875" s="13"/>
      <c r="DJ875" s="13"/>
      <c r="DK875" s="13"/>
      <c r="DL875" s="13"/>
      <c r="DM875" s="13"/>
      <c r="DN875" s="13"/>
      <c r="DO875" s="13"/>
      <c r="DP875" s="13"/>
      <c r="DQ875" s="13"/>
      <c r="DR875" s="13"/>
      <c r="DS875" s="13"/>
      <c r="DT875" s="13"/>
      <c r="DU875" s="13"/>
      <c r="DV875" s="13"/>
      <c r="DW875" s="13"/>
      <c r="DX875" s="13"/>
      <c r="DY875" s="13"/>
      <c r="DZ875" s="13"/>
      <c r="EA875" s="13"/>
      <c r="EB875" s="13"/>
      <c r="EC875" s="13"/>
      <c r="ED875" s="13"/>
      <c r="EE875" s="13"/>
      <c r="EF875" s="13"/>
      <c r="EG875" s="13"/>
      <c r="EH875" s="13"/>
      <c r="EI875" s="13"/>
      <c r="EJ875" s="13"/>
      <c r="EK875" s="13"/>
      <c r="EL875" s="13"/>
      <c r="EM875" s="13"/>
      <c r="EN875" s="13"/>
      <c r="EO875" s="13"/>
      <c r="EP875" s="13"/>
      <c r="EQ875" s="13"/>
      <c r="ER875" s="13"/>
      <c r="ES875" s="13"/>
      <c r="ET875" s="13"/>
      <c r="EU875" s="13"/>
      <c r="EV875" s="13"/>
      <c r="EW875" s="20"/>
    </row>
    <row r="876" spans="1:153" s="3" customFormat="1" ht="33" customHeight="1" x14ac:dyDescent="0.4">
      <c r="A876" s="125">
        <v>7598578000711</v>
      </c>
      <c r="B876" s="59" t="s">
        <v>202</v>
      </c>
      <c r="C876" s="59" t="s">
        <v>159</v>
      </c>
      <c r="D8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876" s="119" t="s">
        <v>1384</v>
      </c>
      <c r="F876" s="76" t="s">
        <v>537</v>
      </c>
      <c r="G8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876" s="78">
        <v>65</v>
      </c>
      <c r="J876" s="52">
        <v>5</v>
      </c>
      <c r="K876" s="60">
        <f>Tabla3[[#This Row],[PRECIOS]]-Tabla3[[#This Row],[PRECIOS]]*10%</f>
        <v>4.5</v>
      </c>
      <c r="L876" s="101" t="s">
        <v>5327</v>
      </c>
      <c r="M876" s="61"/>
      <c r="N876" s="55">
        <f>IFERROR(Tabla3[[#This Row],[PRECIOS]]-Tabla3[[#This Row],[PRECIOS]]*Tabla3[[#This Row],[% PRODUCTO]]," ")</f>
        <v>5</v>
      </c>
      <c r="O876" s="61"/>
      <c r="P876" s="55">
        <f>IFERROR(Tabla3[[#This Row],[OCULTAR2]]-Tabla3[[#This Row],[OCULTAR2]]*Tabla3[[#This Row],[% LÍNEA]]," ")</f>
        <v>5</v>
      </c>
      <c r="Q876" s="56">
        <f>IFERROR(Tabla3[[#This Row],[% PRODUCTO]]+Tabla3[[#This Row],[% LÍNEA]]," ")</f>
        <v>0</v>
      </c>
      <c r="R876" s="60">
        <f>Tabla3[[#This Row],[OCULTAR3]]</f>
        <v>5</v>
      </c>
      <c r="S876" s="60">
        <f>Tabla3[[#This Row],[PRECIO SIN %]]-Tabla3[[#This Row],[PRECIO SIN %]]*10%</f>
        <v>4.5</v>
      </c>
      <c r="T876" s="80">
        <f>(Tabla3[[#This Row],[PRECIO CON DESCT.]]-(Tabla3[[#This Row],[PRECIO CON DESCT.]]*$T$6))</f>
        <v>2.835</v>
      </c>
      <c r="U876" s="96"/>
      <c r="V876" s="94">
        <f>Tabla3[[#This Row],[PRECIO %      en $]]*Tabla3[[#This Row],[PEDIDO ]]</f>
        <v>0</v>
      </c>
      <c r="W876" s="57">
        <f>Tabla3[[#This Row],[PRECIO CON DESCT.]]*Tabla3[[#This Row],[PEDIDO ]]</f>
        <v>0</v>
      </c>
      <c r="X876" s="58">
        <f>Tabla3[[#This Row],[PRECIO SIN %]]*Tabla3[[#This Row],[PEDIDO ]]</f>
        <v>0</v>
      </c>
      <c r="Y876" s="28"/>
      <c r="Z876" s="28"/>
      <c r="AA876" s="28"/>
      <c r="AB876" s="28"/>
      <c r="AC876" s="28"/>
      <c r="AD876" s="28"/>
      <c r="AE876" s="28"/>
      <c r="AF876" s="28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  <c r="CJ876" s="13"/>
      <c r="CK876" s="13"/>
      <c r="CL876" s="13"/>
      <c r="CM876" s="13"/>
      <c r="CN876" s="13"/>
      <c r="CO876" s="13"/>
      <c r="CP876" s="13"/>
      <c r="CQ876" s="13"/>
      <c r="CR876" s="13"/>
      <c r="CS876" s="13"/>
      <c r="CT876" s="13"/>
      <c r="CU876" s="13"/>
      <c r="CV876" s="13"/>
      <c r="CW876" s="13"/>
      <c r="CX876" s="13"/>
      <c r="CY876" s="13"/>
      <c r="CZ876" s="13"/>
      <c r="DA876" s="13"/>
      <c r="DB876" s="13"/>
      <c r="DC876" s="13"/>
      <c r="DD876" s="13"/>
      <c r="DE876" s="13"/>
      <c r="DF876" s="13"/>
      <c r="DG876" s="13"/>
      <c r="DH876" s="13"/>
      <c r="DI876" s="13"/>
      <c r="DJ876" s="13"/>
      <c r="DK876" s="13"/>
      <c r="DL876" s="13"/>
      <c r="DM876" s="13"/>
      <c r="DN876" s="13"/>
      <c r="DO876" s="13"/>
      <c r="DP876" s="13"/>
      <c r="DQ876" s="13"/>
      <c r="DR876" s="13"/>
      <c r="DS876" s="13"/>
      <c r="DT876" s="13"/>
      <c r="DU876" s="13"/>
      <c r="DV876" s="13"/>
      <c r="DW876" s="13"/>
      <c r="DX876" s="13"/>
      <c r="DY876" s="13"/>
      <c r="DZ876" s="13"/>
      <c r="EA876" s="13"/>
      <c r="EB876" s="13"/>
      <c r="EC876" s="13"/>
      <c r="ED876" s="13"/>
      <c r="EE876" s="13"/>
      <c r="EF876" s="13"/>
      <c r="EG876" s="13"/>
      <c r="EH876" s="13"/>
      <c r="EI876" s="13"/>
      <c r="EJ876" s="13"/>
      <c r="EK876" s="13"/>
      <c r="EL876" s="13"/>
      <c r="EM876" s="13"/>
      <c r="EN876" s="13"/>
      <c r="EO876" s="13"/>
      <c r="EP876" s="13"/>
      <c r="EQ876" s="13"/>
      <c r="ER876" s="13"/>
      <c r="ES876" s="13"/>
      <c r="ET876" s="13"/>
      <c r="EU876" s="13"/>
      <c r="EV876" s="13"/>
      <c r="EW876" s="20"/>
    </row>
    <row r="877" spans="1:153" s="3" customFormat="1" ht="33" customHeight="1" x14ac:dyDescent="0.4">
      <c r="A877" s="124">
        <v>6921875051475</v>
      </c>
      <c r="B877" s="51" t="s">
        <v>202</v>
      </c>
      <c r="C877" s="51" t="s">
        <v>136</v>
      </c>
      <c r="D8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77" s="118" t="s">
        <v>1385</v>
      </c>
      <c r="F877" s="75" t="s">
        <v>537</v>
      </c>
      <c r="G8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77" s="77">
        <v>40</v>
      </c>
      <c r="J877" s="52">
        <v>4.25556</v>
      </c>
      <c r="K877" s="53">
        <f>Tabla3[[#This Row],[PRECIOS]]-Tabla3[[#This Row],[PRECIOS]]*10%</f>
        <v>3.8300039999999997</v>
      </c>
      <c r="L877" s="101"/>
      <c r="M877" s="54"/>
      <c r="N877" s="55">
        <f>IFERROR(Tabla3[[#This Row],[PRECIOS]]-Tabla3[[#This Row],[PRECIOS]]*Tabla3[[#This Row],[% PRODUCTO]]," ")</f>
        <v>4.25556</v>
      </c>
      <c r="O877" s="54"/>
      <c r="P877" s="55">
        <f>IFERROR(Tabla3[[#This Row],[OCULTAR2]]-Tabla3[[#This Row],[OCULTAR2]]*Tabla3[[#This Row],[% LÍNEA]]," ")</f>
        <v>4.25556</v>
      </c>
      <c r="Q877" s="56">
        <f>IFERROR(Tabla3[[#This Row],[% PRODUCTO]]+Tabla3[[#This Row],[% LÍNEA]]," ")</f>
        <v>0</v>
      </c>
      <c r="R877" s="53">
        <f>Tabla3[[#This Row],[OCULTAR3]]</f>
        <v>4.25556</v>
      </c>
      <c r="S877" s="53">
        <f>Tabla3[[#This Row],[PRECIO SIN %]]-Tabla3[[#This Row],[PRECIO SIN %]]*10%</f>
        <v>3.8300039999999997</v>
      </c>
      <c r="T877" s="80">
        <f>(Tabla3[[#This Row],[PRECIO CON DESCT.]]-(Tabla3[[#This Row],[PRECIO CON DESCT.]]*$T$6))</f>
        <v>2.4129025199999998</v>
      </c>
      <c r="U877" s="96"/>
      <c r="V877" s="94">
        <f>Tabla3[[#This Row],[PRECIO %      en $]]*Tabla3[[#This Row],[PEDIDO ]]</f>
        <v>0</v>
      </c>
      <c r="W877" s="57">
        <f>Tabla3[[#This Row],[PRECIO CON DESCT.]]*Tabla3[[#This Row],[PEDIDO ]]</f>
        <v>0</v>
      </c>
      <c r="X877" s="58">
        <f>Tabla3[[#This Row],[PRECIO SIN %]]*Tabla3[[#This Row],[PEDIDO ]]</f>
        <v>0</v>
      </c>
      <c r="Y877" s="28"/>
      <c r="Z877" s="28"/>
      <c r="AA877" s="28"/>
      <c r="AB877" s="28"/>
      <c r="AC877" s="28"/>
      <c r="AD877" s="28"/>
      <c r="AE877" s="28"/>
      <c r="AF877" s="28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  <c r="CJ877" s="13"/>
      <c r="CK877" s="13"/>
      <c r="CL877" s="13"/>
      <c r="CM877" s="13"/>
      <c r="CN877" s="13"/>
      <c r="CO877" s="13"/>
      <c r="CP877" s="13"/>
      <c r="CQ877" s="13"/>
      <c r="CR877" s="13"/>
      <c r="CS877" s="13"/>
      <c r="CT877" s="13"/>
      <c r="CU877" s="13"/>
      <c r="CV877" s="13"/>
      <c r="CW877" s="13"/>
      <c r="CX877" s="13"/>
      <c r="CY877" s="13"/>
      <c r="CZ877" s="13"/>
      <c r="DA877" s="13"/>
      <c r="DB877" s="13"/>
      <c r="DC877" s="13"/>
      <c r="DD877" s="13"/>
      <c r="DE877" s="13"/>
      <c r="DF877" s="13"/>
      <c r="DG877" s="13"/>
      <c r="DH877" s="13"/>
      <c r="DI877" s="13"/>
      <c r="DJ877" s="13"/>
      <c r="DK877" s="13"/>
      <c r="DL877" s="13"/>
      <c r="DM877" s="13"/>
      <c r="DN877" s="13"/>
      <c r="DO877" s="13"/>
      <c r="DP877" s="13"/>
      <c r="DQ877" s="13"/>
      <c r="DR877" s="13"/>
      <c r="DS877" s="13"/>
      <c r="DT877" s="13"/>
      <c r="DU877" s="13"/>
      <c r="DV877" s="13"/>
      <c r="DW877" s="13"/>
      <c r="DX877" s="13"/>
      <c r="DY877" s="13"/>
      <c r="DZ877" s="13"/>
      <c r="EA877" s="13"/>
      <c r="EB877" s="13"/>
      <c r="EC877" s="13"/>
      <c r="ED877" s="13"/>
      <c r="EE877" s="13"/>
      <c r="EF877" s="13"/>
      <c r="EG877" s="13"/>
      <c r="EH877" s="13"/>
      <c r="EI877" s="13"/>
      <c r="EJ877" s="13"/>
      <c r="EK877" s="13"/>
      <c r="EL877" s="13"/>
      <c r="EM877" s="13"/>
      <c r="EN877" s="13"/>
      <c r="EO877" s="13"/>
      <c r="EP877" s="13"/>
      <c r="EQ877" s="13"/>
      <c r="ER877" s="13"/>
      <c r="ES877" s="13"/>
      <c r="ET877" s="13"/>
      <c r="EU877" s="13"/>
      <c r="EV877" s="13"/>
      <c r="EW877" s="20"/>
    </row>
    <row r="878" spans="1:153" s="3" customFormat="1" ht="33" customHeight="1" x14ac:dyDescent="0.4">
      <c r="A878" s="125">
        <v>7703763784738</v>
      </c>
      <c r="B878" s="59" t="s">
        <v>202</v>
      </c>
      <c r="C878" s="59" t="s">
        <v>171</v>
      </c>
      <c r="D8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78" s="119" t="s">
        <v>1386</v>
      </c>
      <c r="F878" s="76" t="s">
        <v>537</v>
      </c>
      <c r="G8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78" s="78">
        <v>46</v>
      </c>
      <c r="J878" s="52">
        <v>5.8333300000000001</v>
      </c>
      <c r="K878" s="60">
        <f>Tabla3[[#This Row],[PRECIOS]]-Tabla3[[#This Row],[PRECIOS]]*10%</f>
        <v>5.2499970000000005</v>
      </c>
      <c r="L878" s="101"/>
      <c r="M878" s="61"/>
      <c r="N878" s="55">
        <f>IFERROR(Tabla3[[#This Row],[PRECIOS]]-Tabla3[[#This Row],[PRECIOS]]*Tabla3[[#This Row],[% PRODUCTO]]," ")</f>
        <v>5.8333300000000001</v>
      </c>
      <c r="O878" s="61"/>
      <c r="P878" s="55">
        <f>IFERROR(Tabla3[[#This Row],[OCULTAR2]]-Tabla3[[#This Row],[OCULTAR2]]*Tabla3[[#This Row],[% LÍNEA]]," ")</f>
        <v>5.8333300000000001</v>
      </c>
      <c r="Q878" s="56">
        <f>IFERROR(Tabla3[[#This Row],[% PRODUCTO]]+Tabla3[[#This Row],[% LÍNEA]]," ")</f>
        <v>0</v>
      </c>
      <c r="R878" s="60">
        <f>Tabla3[[#This Row],[OCULTAR3]]</f>
        <v>5.8333300000000001</v>
      </c>
      <c r="S878" s="60">
        <f>Tabla3[[#This Row],[PRECIO SIN %]]-Tabla3[[#This Row],[PRECIO SIN %]]*10%</f>
        <v>5.2499970000000005</v>
      </c>
      <c r="T878" s="80">
        <f>(Tabla3[[#This Row],[PRECIO CON DESCT.]]-(Tabla3[[#This Row],[PRECIO CON DESCT.]]*$T$6))</f>
        <v>3.30749811</v>
      </c>
      <c r="U878" s="96"/>
      <c r="V878" s="94">
        <f>Tabla3[[#This Row],[PRECIO %      en $]]*Tabla3[[#This Row],[PEDIDO ]]</f>
        <v>0</v>
      </c>
      <c r="W878" s="57">
        <f>Tabla3[[#This Row],[PRECIO CON DESCT.]]*Tabla3[[#This Row],[PEDIDO ]]</f>
        <v>0</v>
      </c>
      <c r="X878" s="58">
        <f>Tabla3[[#This Row],[PRECIO SIN %]]*Tabla3[[#This Row],[PEDIDO ]]</f>
        <v>0</v>
      </c>
      <c r="Y878" s="28"/>
      <c r="Z878" s="28"/>
      <c r="AA878" s="28"/>
      <c r="AB878" s="28"/>
      <c r="AC878" s="28"/>
      <c r="AD878" s="28"/>
      <c r="AE878" s="28"/>
      <c r="AF878" s="28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  <c r="CJ878" s="13"/>
      <c r="CK878" s="13"/>
      <c r="CL878" s="13"/>
      <c r="CM878" s="13"/>
      <c r="CN878" s="13"/>
      <c r="CO878" s="13"/>
      <c r="CP878" s="13"/>
      <c r="CQ878" s="13"/>
      <c r="CR878" s="13"/>
      <c r="CS878" s="13"/>
      <c r="CT878" s="13"/>
      <c r="CU878" s="13"/>
      <c r="CV878" s="13"/>
      <c r="CW878" s="13"/>
      <c r="CX878" s="13"/>
      <c r="CY878" s="13"/>
      <c r="CZ878" s="13"/>
      <c r="DA878" s="13"/>
      <c r="DB878" s="13"/>
      <c r="DC878" s="13"/>
      <c r="DD878" s="13"/>
      <c r="DE878" s="13"/>
      <c r="DF878" s="13"/>
      <c r="DG878" s="13"/>
      <c r="DH878" s="13"/>
      <c r="DI878" s="13"/>
      <c r="DJ878" s="13"/>
      <c r="DK878" s="13"/>
      <c r="DL878" s="13"/>
      <c r="DM878" s="13"/>
      <c r="DN878" s="13"/>
      <c r="DO878" s="13"/>
      <c r="DP878" s="13"/>
      <c r="DQ878" s="13"/>
      <c r="DR878" s="13"/>
      <c r="DS878" s="13"/>
      <c r="DT878" s="13"/>
      <c r="DU878" s="13"/>
      <c r="DV878" s="13"/>
      <c r="DW878" s="13"/>
      <c r="DX878" s="13"/>
      <c r="DY878" s="13"/>
      <c r="DZ878" s="13"/>
      <c r="EA878" s="13"/>
      <c r="EB878" s="13"/>
      <c r="EC878" s="13"/>
      <c r="ED878" s="13"/>
      <c r="EE878" s="13"/>
      <c r="EF878" s="13"/>
      <c r="EG878" s="13"/>
      <c r="EH878" s="13"/>
      <c r="EI878" s="13"/>
      <c r="EJ878" s="13"/>
      <c r="EK878" s="13"/>
      <c r="EL878" s="13"/>
      <c r="EM878" s="13"/>
      <c r="EN878" s="13"/>
      <c r="EO878" s="13"/>
      <c r="EP878" s="13"/>
      <c r="EQ878" s="13"/>
      <c r="ER878" s="13"/>
      <c r="ES878" s="13"/>
      <c r="ET878" s="13"/>
      <c r="EU878" s="13"/>
      <c r="EV878" s="13"/>
      <c r="EW878" s="20"/>
    </row>
    <row r="879" spans="1:153" s="3" customFormat="1" ht="33" customHeight="1" x14ac:dyDescent="0.4">
      <c r="A879" s="124">
        <v>7597533000223</v>
      </c>
      <c r="B879" s="51" t="s">
        <v>202</v>
      </c>
      <c r="C879" s="51" t="s">
        <v>130</v>
      </c>
      <c r="D8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79" s="118" t="s">
        <v>1387</v>
      </c>
      <c r="F879" s="75" t="s">
        <v>537</v>
      </c>
      <c r="G8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79" s="77">
        <v>308</v>
      </c>
      <c r="J879" s="52">
        <v>2.5222199999999999</v>
      </c>
      <c r="K879" s="53">
        <f>Tabla3[[#This Row],[PRECIOS]]-Tabla3[[#This Row],[PRECIOS]]*10%</f>
        <v>2.2699979999999997</v>
      </c>
      <c r="L879" s="101"/>
      <c r="M879" s="54"/>
      <c r="N879" s="55">
        <f>IFERROR(Tabla3[[#This Row],[PRECIOS]]-Tabla3[[#This Row],[PRECIOS]]*Tabla3[[#This Row],[% PRODUCTO]]," ")</f>
        <v>2.5222199999999999</v>
      </c>
      <c r="O879" s="54"/>
      <c r="P879" s="55">
        <f>IFERROR(Tabla3[[#This Row],[OCULTAR2]]-Tabla3[[#This Row],[OCULTAR2]]*Tabla3[[#This Row],[% LÍNEA]]," ")</f>
        <v>2.5222199999999999</v>
      </c>
      <c r="Q879" s="56">
        <f>IFERROR(Tabla3[[#This Row],[% PRODUCTO]]+Tabla3[[#This Row],[% LÍNEA]]," ")</f>
        <v>0</v>
      </c>
      <c r="R879" s="53">
        <f>Tabla3[[#This Row],[OCULTAR3]]</f>
        <v>2.5222199999999999</v>
      </c>
      <c r="S879" s="53">
        <f>Tabla3[[#This Row],[PRECIO SIN %]]-Tabla3[[#This Row],[PRECIO SIN %]]*10%</f>
        <v>2.2699979999999997</v>
      </c>
      <c r="T879" s="80">
        <f>(Tabla3[[#This Row],[PRECIO CON DESCT.]]-(Tabla3[[#This Row],[PRECIO CON DESCT.]]*$T$6))</f>
        <v>1.4300987399999998</v>
      </c>
      <c r="U879" s="96"/>
      <c r="V879" s="94">
        <f>Tabla3[[#This Row],[PRECIO %      en $]]*Tabla3[[#This Row],[PEDIDO ]]</f>
        <v>0</v>
      </c>
      <c r="W879" s="57">
        <f>Tabla3[[#This Row],[PRECIO CON DESCT.]]*Tabla3[[#This Row],[PEDIDO ]]</f>
        <v>0</v>
      </c>
      <c r="X879" s="58">
        <f>Tabla3[[#This Row],[PRECIO SIN %]]*Tabla3[[#This Row],[PEDIDO ]]</f>
        <v>0</v>
      </c>
      <c r="Y879" s="28"/>
      <c r="Z879" s="28"/>
      <c r="AA879" s="28"/>
      <c r="AB879" s="28"/>
      <c r="AC879" s="28"/>
      <c r="AD879" s="28"/>
      <c r="AE879" s="28"/>
      <c r="AF879" s="28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  <c r="CJ879" s="13"/>
      <c r="CK879" s="13"/>
      <c r="CL879" s="13"/>
      <c r="CM879" s="13"/>
      <c r="CN879" s="13"/>
      <c r="CO879" s="13"/>
      <c r="CP879" s="13"/>
      <c r="CQ879" s="13"/>
      <c r="CR879" s="13"/>
      <c r="CS879" s="13"/>
      <c r="CT879" s="13"/>
      <c r="CU879" s="13"/>
      <c r="CV879" s="13"/>
      <c r="CW879" s="13"/>
      <c r="CX879" s="13"/>
      <c r="CY879" s="13"/>
      <c r="CZ879" s="13"/>
      <c r="DA879" s="13"/>
      <c r="DB879" s="13"/>
      <c r="DC879" s="13"/>
      <c r="DD879" s="13"/>
      <c r="DE879" s="13"/>
      <c r="DF879" s="13"/>
      <c r="DG879" s="13"/>
      <c r="DH879" s="13"/>
      <c r="DI879" s="13"/>
      <c r="DJ879" s="13"/>
      <c r="DK879" s="13"/>
      <c r="DL879" s="13"/>
      <c r="DM879" s="13"/>
      <c r="DN879" s="13"/>
      <c r="DO879" s="13"/>
      <c r="DP879" s="13"/>
      <c r="DQ879" s="13"/>
      <c r="DR879" s="13"/>
      <c r="DS879" s="13"/>
      <c r="DT879" s="13"/>
      <c r="DU879" s="13"/>
      <c r="DV879" s="13"/>
      <c r="DW879" s="13"/>
      <c r="DX879" s="13"/>
      <c r="DY879" s="13"/>
      <c r="DZ879" s="13"/>
      <c r="EA879" s="13"/>
      <c r="EB879" s="13"/>
      <c r="EC879" s="13"/>
      <c r="ED879" s="13"/>
      <c r="EE879" s="13"/>
      <c r="EF879" s="13"/>
      <c r="EG879" s="13"/>
      <c r="EH879" s="13"/>
      <c r="EI879" s="13"/>
      <c r="EJ879" s="13"/>
      <c r="EK879" s="13"/>
      <c r="EL879" s="13"/>
      <c r="EM879" s="13"/>
      <c r="EN879" s="13"/>
      <c r="EO879" s="13"/>
      <c r="EP879" s="13"/>
      <c r="EQ879" s="13"/>
      <c r="ER879" s="13"/>
      <c r="ES879" s="13"/>
      <c r="ET879" s="13"/>
      <c r="EU879" s="13"/>
      <c r="EV879" s="13"/>
      <c r="EW879" s="20"/>
    </row>
    <row r="880" spans="1:153" s="3" customFormat="1" ht="33" customHeight="1" x14ac:dyDescent="0.4">
      <c r="A880" s="125">
        <v>7591585270207</v>
      </c>
      <c r="B880" s="59" t="s">
        <v>202</v>
      </c>
      <c r="C880" s="59" t="s">
        <v>75</v>
      </c>
      <c r="D8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80" s="119" t="s">
        <v>1388</v>
      </c>
      <c r="F880" s="76" t="s">
        <v>537</v>
      </c>
      <c r="G8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80" s="78">
        <v>1</v>
      </c>
      <c r="J880" s="52">
        <v>6.5</v>
      </c>
      <c r="K880" s="60">
        <f>Tabla3[[#This Row],[PRECIOS]]-Tabla3[[#This Row],[PRECIOS]]*10%</f>
        <v>5.85</v>
      </c>
      <c r="L880" s="101"/>
      <c r="M880" s="61"/>
      <c r="N880" s="55">
        <f>IFERROR(Tabla3[[#This Row],[PRECIOS]]-Tabla3[[#This Row],[PRECIOS]]*Tabla3[[#This Row],[% PRODUCTO]]," ")</f>
        <v>6.5</v>
      </c>
      <c r="O880" s="61"/>
      <c r="P880" s="55">
        <f>IFERROR(Tabla3[[#This Row],[OCULTAR2]]-Tabla3[[#This Row],[OCULTAR2]]*Tabla3[[#This Row],[% LÍNEA]]," ")</f>
        <v>6.5</v>
      </c>
      <c r="Q880" s="56">
        <f>IFERROR(Tabla3[[#This Row],[% PRODUCTO]]+Tabla3[[#This Row],[% LÍNEA]]," ")</f>
        <v>0</v>
      </c>
      <c r="R880" s="60">
        <f>Tabla3[[#This Row],[OCULTAR3]]</f>
        <v>6.5</v>
      </c>
      <c r="S880" s="60">
        <f>Tabla3[[#This Row],[PRECIO SIN %]]-Tabla3[[#This Row],[PRECIO SIN %]]*10%</f>
        <v>5.85</v>
      </c>
      <c r="T880" s="80">
        <f>(Tabla3[[#This Row],[PRECIO CON DESCT.]]-(Tabla3[[#This Row],[PRECIO CON DESCT.]]*$T$6))</f>
        <v>3.6854999999999998</v>
      </c>
      <c r="U880" s="96"/>
      <c r="V880" s="94">
        <f>Tabla3[[#This Row],[PRECIO %      en $]]*Tabla3[[#This Row],[PEDIDO ]]</f>
        <v>0</v>
      </c>
      <c r="W880" s="57">
        <f>Tabla3[[#This Row],[PRECIO CON DESCT.]]*Tabla3[[#This Row],[PEDIDO ]]</f>
        <v>0</v>
      </c>
      <c r="X880" s="58">
        <f>Tabla3[[#This Row],[PRECIO SIN %]]*Tabla3[[#This Row],[PEDIDO ]]</f>
        <v>0</v>
      </c>
      <c r="Y880" s="28"/>
      <c r="Z880" s="28"/>
      <c r="AA880" s="28"/>
      <c r="AB880" s="28"/>
      <c r="AC880" s="28"/>
      <c r="AD880" s="28"/>
      <c r="AE880" s="28"/>
      <c r="AF880" s="28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  <c r="CJ880" s="13"/>
      <c r="CK880" s="13"/>
      <c r="CL880" s="13"/>
      <c r="CM880" s="13"/>
      <c r="CN880" s="13"/>
      <c r="CO880" s="13"/>
      <c r="CP880" s="13"/>
      <c r="CQ880" s="13"/>
      <c r="CR880" s="13"/>
      <c r="CS880" s="13"/>
      <c r="CT880" s="13"/>
      <c r="CU880" s="13"/>
      <c r="CV880" s="13"/>
      <c r="CW880" s="13"/>
      <c r="CX880" s="13"/>
      <c r="CY880" s="13"/>
      <c r="CZ880" s="13"/>
      <c r="DA880" s="13"/>
      <c r="DB880" s="13"/>
      <c r="DC880" s="13"/>
      <c r="DD880" s="13"/>
      <c r="DE880" s="13"/>
      <c r="DF880" s="13"/>
      <c r="DG880" s="13"/>
      <c r="DH880" s="13"/>
      <c r="DI880" s="13"/>
      <c r="DJ880" s="13"/>
      <c r="DK880" s="13"/>
      <c r="DL880" s="13"/>
      <c r="DM880" s="13"/>
      <c r="DN880" s="13"/>
      <c r="DO880" s="13"/>
      <c r="DP880" s="13"/>
      <c r="DQ880" s="13"/>
      <c r="DR880" s="13"/>
      <c r="DS880" s="13"/>
      <c r="DT880" s="13"/>
      <c r="DU880" s="13"/>
      <c r="DV880" s="13"/>
      <c r="DW880" s="13"/>
      <c r="DX880" s="13"/>
      <c r="DY880" s="13"/>
      <c r="DZ880" s="13"/>
      <c r="EA880" s="13"/>
      <c r="EB880" s="13"/>
      <c r="EC880" s="13"/>
      <c r="ED880" s="13"/>
      <c r="EE880" s="13"/>
      <c r="EF880" s="13"/>
      <c r="EG880" s="13"/>
      <c r="EH880" s="13"/>
      <c r="EI880" s="13"/>
      <c r="EJ880" s="13"/>
      <c r="EK880" s="13"/>
      <c r="EL880" s="13"/>
      <c r="EM880" s="13"/>
      <c r="EN880" s="13"/>
      <c r="EO880" s="13"/>
      <c r="EP880" s="13"/>
      <c r="EQ880" s="13"/>
      <c r="ER880" s="13"/>
      <c r="ES880" s="13"/>
      <c r="ET880" s="13"/>
      <c r="EU880" s="13"/>
      <c r="EV880" s="13"/>
      <c r="EW880" s="20"/>
    </row>
    <row r="881" spans="1:153" s="3" customFormat="1" ht="41.25" customHeight="1" x14ac:dyDescent="0.4">
      <c r="A881" s="124">
        <v>7598852001663</v>
      </c>
      <c r="B881" s="51" t="s">
        <v>202</v>
      </c>
      <c r="C881" s="51" t="s">
        <v>66</v>
      </c>
      <c r="D8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81" s="118" t="s">
        <v>1389</v>
      </c>
      <c r="F881" s="75" t="s">
        <v>537</v>
      </c>
      <c r="G8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81" s="77">
        <v>48</v>
      </c>
      <c r="J881" s="52">
        <v>3.5</v>
      </c>
      <c r="K881" s="53">
        <f>Tabla3[[#This Row],[PRECIOS]]-Tabla3[[#This Row],[PRECIOS]]*10%</f>
        <v>3.15</v>
      </c>
      <c r="L881" s="101"/>
      <c r="M881" s="54"/>
      <c r="N881" s="55">
        <f>IFERROR(Tabla3[[#This Row],[PRECIOS]]-Tabla3[[#This Row],[PRECIOS]]*Tabla3[[#This Row],[% PRODUCTO]]," ")</f>
        <v>3.5</v>
      </c>
      <c r="O881" s="54"/>
      <c r="P881" s="55">
        <f>IFERROR(Tabla3[[#This Row],[OCULTAR2]]-Tabla3[[#This Row],[OCULTAR2]]*Tabla3[[#This Row],[% LÍNEA]]," ")</f>
        <v>3.5</v>
      </c>
      <c r="Q881" s="56">
        <f>IFERROR(Tabla3[[#This Row],[% PRODUCTO]]+Tabla3[[#This Row],[% LÍNEA]]," ")</f>
        <v>0</v>
      </c>
      <c r="R881" s="53">
        <f>Tabla3[[#This Row],[OCULTAR3]]</f>
        <v>3.5</v>
      </c>
      <c r="S881" s="53">
        <f>Tabla3[[#This Row],[PRECIO SIN %]]-Tabla3[[#This Row],[PRECIO SIN %]]*10%</f>
        <v>3.15</v>
      </c>
      <c r="T881" s="80">
        <f>(Tabla3[[#This Row],[PRECIO CON DESCT.]]-(Tabla3[[#This Row],[PRECIO CON DESCT.]]*$T$6))</f>
        <v>1.9844999999999999</v>
      </c>
      <c r="U881" s="96"/>
      <c r="V881" s="94">
        <f>Tabla3[[#This Row],[PRECIO %      en $]]*Tabla3[[#This Row],[PEDIDO ]]</f>
        <v>0</v>
      </c>
      <c r="W881" s="57">
        <f>Tabla3[[#This Row],[PRECIO CON DESCT.]]*Tabla3[[#This Row],[PEDIDO ]]</f>
        <v>0</v>
      </c>
      <c r="X881" s="58">
        <f>Tabla3[[#This Row],[PRECIO SIN %]]*Tabla3[[#This Row],[PEDIDO ]]</f>
        <v>0</v>
      </c>
      <c r="Y881" s="28"/>
      <c r="Z881" s="28"/>
      <c r="AA881" s="28"/>
      <c r="AB881" s="28"/>
      <c r="AC881" s="28"/>
      <c r="AD881" s="28"/>
      <c r="AE881" s="28"/>
      <c r="AF881" s="28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  <c r="CH881" s="13"/>
      <c r="CI881" s="13"/>
      <c r="CJ881" s="13"/>
      <c r="CK881" s="13"/>
      <c r="CL881" s="13"/>
      <c r="CM881" s="13"/>
      <c r="CN881" s="13"/>
      <c r="CO881" s="13"/>
      <c r="CP881" s="13"/>
      <c r="CQ881" s="13"/>
      <c r="CR881" s="13"/>
      <c r="CS881" s="13"/>
      <c r="CT881" s="13"/>
      <c r="CU881" s="13"/>
      <c r="CV881" s="13"/>
      <c r="CW881" s="13"/>
      <c r="CX881" s="13"/>
      <c r="CY881" s="13"/>
      <c r="CZ881" s="13"/>
      <c r="DA881" s="13"/>
      <c r="DB881" s="13"/>
      <c r="DC881" s="13"/>
      <c r="DD881" s="13"/>
      <c r="DE881" s="13"/>
      <c r="DF881" s="13"/>
      <c r="DG881" s="13"/>
      <c r="DH881" s="13"/>
      <c r="DI881" s="13"/>
      <c r="DJ881" s="13"/>
      <c r="DK881" s="13"/>
      <c r="DL881" s="13"/>
      <c r="DM881" s="13"/>
      <c r="DN881" s="13"/>
      <c r="DO881" s="13"/>
      <c r="DP881" s="13"/>
      <c r="DQ881" s="13"/>
      <c r="DR881" s="13"/>
      <c r="DS881" s="13"/>
      <c r="DT881" s="13"/>
      <c r="DU881" s="13"/>
      <c r="DV881" s="13"/>
      <c r="DW881" s="13"/>
      <c r="DX881" s="13"/>
      <c r="DY881" s="13"/>
      <c r="DZ881" s="13"/>
      <c r="EA881" s="13"/>
      <c r="EB881" s="13"/>
      <c r="EC881" s="13"/>
      <c r="ED881" s="13"/>
      <c r="EE881" s="13"/>
      <c r="EF881" s="13"/>
      <c r="EG881" s="13"/>
      <c r="EH881" s="13"/>
      <c r="EI881" s="13"/>
      <c r="EJ881" s="13"/>
      <c r="EK881" s="13"/>
      <c r="EL881" s="13"/>
      <c r="EM881" s="13"/>
      <c r="EN881" s="13"/>
      <c r="EO881" s="13"/>
      <c r="EP881" s="13"/>
      <c r="EQ881" s="13"/>
      <c r="ER881" s="13"/>
      <c r="ES881" s="13"/>
      <c r="ET881" s="13"/>
      <c r="EU881" s="13"/>
      <c r="EV881" s="13"/>
      <c r="EW881" s="20"/>
    </row>
    <row r="882" spans="1:153" s="3" customFormat="1" ht="33" customHeight="1" x14ac:dyDescent="0.4">
      <c r="A882" s="125">
        <v>7598852001656</v>
      </c>
      <c r="B882" s="59" t="s">
        <v>202</v>
      </c>
      <c r="C882" s="59" t="s">
        <v>66</v>
      </c>
      <c r="D8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82" s="119" t="s">
        <v>1390</v>
      </c>
      <c r="F882" s="76" t="s">
        <v>537</v>
      </c>
      <c r="G8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82" s="78">
        <v>142</v>
      </c>
      <c r="J882" s="52">
        <v>4.6444400000000003</v>
      </c>
      <c r="K882" s="60">
        <f>Tabla3[[#This Row],[PRECIOS]]-Tabla3[[#This Row],[PRECIOS]]*10%</f>
        <v>4.179996</v>
      </c>
      <c r="L882" s="101"/>
      <c r="M882" s="61"/>
      <c r="N882" s="55">
        <f>IFERROR(Tabla3[[#This Row],[PRECIOS]]-Tabla3[[#This Row],[PRECIOS]]*Tabla3[[#This Row],[% PRODUCTO]]," ")</f>
        <v>4.6444400000000003</v>
      </c>
      <c r="O882" s="61"/>
      <c r="P882" s="55">
        <f>IFERROR(Tabla3[[#This Row],[OCULTAR2]]-Tabla3[[#This Row],[OCULTAR2]]*Tabla3[[#This Row],[% LÍNEA]]," ")</f>
        <v>4.6444400000000003</v>
      </c>
      <c r="Q882" s="56">
        <f>IFERROR(Tabla3[[#This Row],[% PRODUCTO]]+Tabla3[[#This Row],[% LÍNEA]]," ")</f>
        <v>0</v>
      </c>
      <c r="R882" s="60">
        <f>Tabla3[[#This Row],[OCULTAR3]]</f>
        <v>4.6444400000000003</v>
      </c>
      <c r="S882" s="60">
        <f>Tabla3[[#This Row],[PRECIO SIN %]]-Tabla3[[#This Row],[PRECIO SIN %]]*10%</f>
        <v>4.179996</v>
      </c>
      <c r="T882" s="80">
        <f>(Tabla3[[#This Row],[PRECIO CON DESCT.]]-(Tabla3[[#This Row],[PRECIO CON DESCT.]]*$T$6))</f>
        <v>2.6333974800000002</v>
      </c>
      <c r="U882" s="96"/>
      <c r="V882" s="94">
        <f>Tabla3[[#This Row],[PRECIO %      en $]]*Tabla3[[#This Row],[PEDIDO ]]</f>
        <v>0</v>
      </c>
      <c r="W882" s="57">
        <f>Tabla3[[#This Row],[PRECIO CON DESCT.]]*Tabla3[[#This Row],[PEDIDO ]]</f>
        <v>0</v>
      </c>
      <c r="X882" s="58">
        <f>Tabla3[[#This Row],[PRECIO SIN %]]*Tabla3[[#This Row],[PEDIDO ]]</f>
        <v>0</v>
      </c>
      <c r="Y882" s="28"/>
      <c r="Z882" s="28"/>
      <c r="AA882" s="28"/>
      <c r="AB882" s="28"/>
      <c r="AC882" s="28"/>
      <c r="AD882" s="28"/>
      <c r="AE882" s="28"/>
      <c r="AF882" s="28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  <c r="CJ882" s="13"/>
      <c r="CK882" s="13"/>
      <c r="CL882" s="13"/>
      <c r="CM882" s="13"/>
      <c r="CN882" s="13"/>
      <c r="CO882" s="13"/>
      <c r="CP882" s="13"/>
      <c r="CQ882" s="13"/>
      <c r="CR882" s="13"/>
      <c r="CS882" s="13"/>
      <c r="CT882" s="13"/>
      <c r="CU882" s="13"/>
      <c r="CV882" s="13"/>
      <c r="CW882" s="13"/>
      <c r="CX882" s="13"/>
      <c r="CY882" s="13"/>
      <c r="CZ882" s="13"/>
      <c r="DA882" s="13"/>
      <c r="DB882" s="13"/>
      <c r="DC882" s="13"/>
      <c r="DD882" s="13"/>
      <c r="DE882" s="13"/>
      <c r="DF882" s="13"/>
      <c r="DG882" s="13"/>
      <c r="DH882" s="13"/>
      <c r="DI882" s="13"/>
      <c r="DJ882" s="13"/>
      <c r="DK882" s="13"/>
      <c r="DL882" s="13"/>
      <c r="DM882" s="13"/>
      <c r="DN882" s="13"/>
      <c r="DO882" s="13"/>
      <c r="DP882" s="13"/>
      <c r="DQ882" s="13"/>
      <c r="DR882" s="13"/>
      <c r="DS882" s="13"/>
      <c r="DT882" s="13"/>
      <c r="DU882" s="13"/>
      <c r="DV882" s="13"/>
      <c r="DW882" s="13"/>
      <c r="DX882" s="13"/>
      <c r="DY882" s="13"/>
      <c r="DZ882" s="13"/>
      <c r="EA882" s="13"/>
      <c r="EB882" s="13"/>
      <c r="EC882" s="13"/>
      <c r="ED882" s="13"/>
      <c r="EE882" s="13"/>
      <c r="EF882" s="13"/>
      <c r="EG882" s="13"/>
      <c r="EH882" s="13"/>
      <c r="EI882" s="13"/>
      <c r="EJ882" s="13"/>
      <c r="EK882" s="13"/>
      <c r="EL882" s="13"/>
      <c r="EM882" s="13"/>
      <c r="EN882" s="13"/>
      <c r="EO882" s="13"/>
      <c r="EP882" s="13"/>
      <c r="EQ882" s="13"/>
      <c r="ER882" s="13"/>
      <c r="ES882" s="13"/>
      <c r="ET882" s="13"/>
      <c r="EU882" s="13"/>
      <c r="EV882" s="13"/>
      <c r="EW882" s="20"/>
    </row>
    <row r="883" spans="1:153" s="3" customFormat="1" ht="33" customHeight="1" x14ac:dyDescent="0.4">
      <c r="A883" s="124">
        <v>6977234271398</v>
      </c>
      <c r="B883" s="51" t="s">
        <v>202</v>
      </c>
      <c r="C883" s="51" t="s">
        <v>120</v>
      </c>
      <c r="D8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83" s="118" t="s">
        <v>1391</v>
      </c>
      <c r="F883" s="75" t="s">
        <v>537</v>
      </c>
      <c r="G8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83" s="77">
        <v>142</v>
      </c>
      <c r="J883" s="52">
        <v>4.3222199999999997</v>
      </c>
      <c r="K883" s="53">
        <f>Tabla3[[#This Row],[PRECIOS]]-Tabla3[[#This Row],[PRECIOS]]*10%</f>
        <v>3.8899979999999998</v>
      </c>
      <c r="L883" s="101"/>
      <c r="M883" s="54"/>
      <c r="N883" s="55">
        <f>IFERROR(Tabla3[[#This Row],[PRECIOS]]-Tabla3[[#This Row],[PRECIOS]]*Tabla3[[#This Row],[% PRODUCTO]]," ")</f>
        <v>4.3222199999999997</v>
      </c>
      <c r="O883" s="54"/>
      <c r="P883" s="55">
        <f>IFERROR(Tabla3[[#This Row],[OCULTAR2]]-Tabla3[[#This Row],[OCULTAR2]]*Tabla3[[#This Row],[% LÍNEA]]," ")</f>
        <v>4.3222199999999997</v>
      </c>
      <c r="Q883" s="56">
        <f>IFERROR(Tabla3[[#This Row],[% PRODUCTO]]+Tabla3[[#This Row],[% LÍNEA]]," ")</f>
        <v>0</v>
      </c>
      <c r="R883" s="53">
        <f>Tabla3[[#This Row],[OCULTAR3]]</f>
        <v>4.3222199999999997</v>
      </c>
      <c r="S883" s="53">
        <f>Tabla3[[#This Row],[PRECIO SIN %]]-Tabla3[[#This Row],[PRECIO SIN %]]*10%</f>
        <v>3.8899979999999998</v>
      </c>
      <c r="T883" s="80">
        <f>(Tabla3[[#This Row],[PRECIO CON DESCT.]]-(Tabla3[[#This Row],[PRECIO CON DESCT.]]*$T$6))</f>
        <v>2.45069874</v>
      </c>
      <c r="U883" s="96"/>
      <c r="V883" s="94">
        <f>Tabla3[[#This Row],[PRECIO %      en $]]*Tabla3[[#This Row],[PEDIDO ]]</f>
        <v>0</v>
      </c>
      <c r="W883" s="57">
        <f>Tabla3[[#This Row],[PRECIO CON DESCT.]]*Tabla3[[#This Row],[PEDIDO ]]</f>
        <v>0</v>
      </c>
      <c r="X883" s="58">
        <f>Tabla3[[#This Row],[PRECIO SIN %]]*Tabla3[[#This Row],[PEDIDO ]]</f>
        <v>0</v>
      </c>
      <c r="Y883" s="28"/>
      <c r="Z883" s="28"/>
      <c r="AA883" s="28"/>
      <c r="AB883" s="28"/>
      <c r="AC883" s="28"/>
      <c r="AD883" s="28"/>
      <c r="AE883" s="28"/>
      <c r="AF883" s="28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  <c r="CH883" s="13"/>
      <c r="CI883" s="13"/>
      <c r="CJ883" s="13"/>
      <c r="CK883" s="13"/>
      <c r="CL883" s="13"/>
      <c r="CM883" s="13"/>
      <c r="CN883" s="13"/>
      <c r="CO883" s="13"/>
      <c r="CP883" s="13"/>
      <c r="CQ883" s="13"/>
      <c r="CR883" s="13"/>
      <c r="CS883" s="13"/>
      <c r="CT883" s="13"/>
      <c r="CU883" s="13"/>
      <c r="CV883" s="13"/>
      <c r="CW883" s="13"/>
      <c r="CX883" s="13"/>
      <c r="CY883" s="13"/>
      <c r="CZ883" s="13"/>
      <c r="DA883" s="13"/>
      <c r="DB883" s="13"/>
      <c r="DC883" s="13"/>
      <c r="DD883" s="13"/>
      <c r="DE883" s="13"/>
      <c r="DF883" s="13"/>
      <c r="DG883" s="13"/>
      <c r="DH883" s="13"/>
      <c r="DI883" s="13"/>
      <c r="DJ883" s="13"/>
      <c r="DK883" s="13"/>
      <c r="DL883" s="13"/>
      <c r="DM883" s="13"/>
      <c r="DN883" s="13"/>
      <c r="DO883" s="13"/>
      <c r="DP883" s="13"/>
      <c r="DQ883" s="13"/>
      <c r="DR883" s="13"/>
      <c r="DS883" s="13"/>
      <c r="DT883" s="13"/>
      <c r="DU883" s="13"/>
      <c r="DV883" s="13"/>
      <c r="DW883" s="13"/>
      <c r="DX883" s="13"/>
      <c r="DY883" s="13"/>
      <c r="DZ883" s="13"/>
      <c r="EA883" s="13"/>
      <c r="EB883" s="13"/>
      <c r="EC883" s="13"/>
      <c r="ED883" s="13"/>
      <c r="EE883" s="13"/>
      <c r="EF883" s="13"/>
      <c r="EG883" s="13"/>
      <c r="EH883" s="13"/>
      <c r="EI883" s="13"/>
      <c r="EJ883" s="13"/>
      <c r="EK883" s="13"/>
      <c r="EL883" s="13"/>
      <c r="EM883" s="13"/>
      <c r="EN883" s="13"/>
      <c r="EO883" s="13"/>
      <c r="EP883" s="13"/>
      <c r="EQ883" s="13"/>
      <c r="ER883" s="13"/>
      <c r="ES883" s="13"/>
      <c r="ET883" s="13"/>
      <c r="EU883" s="13"/>
      <c r="EV883" s="13"/>
      <c r="EW883" s="20"/>
    </row>
    <row r="884" spans="1:153" s="3" customFormat="1" ht="33" customHeight="1" x14ac:dyDescent="0.4">
      <c r="A884" s="125">
        <v>7597758001326</v>
      </c>
      <c r="B884" s="59" t="s">
        <v>202</v>
      </c>
      <c r="C884" s="59" t="s">
        <v>67</v>
      </c>
      <c r="D8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84" s="119" t="s">
        <v>1392</v>
      </c>
      <c r="F884" s="76" t="s">
        <v>537</v>
      </c>
      <c r="G8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84" s="78">
        <v>136</v>
      </c>
      <c r="J884" s="52">
        <v>7.4</v>
      </c>
      <c r="K884" s="60">
        <f>Tabla3[[#This Row],[PRECIOS]]-Tabla3[[#This Row],[PRECIOS]]*10%</f>
        <v>6.66</v>
      </c>
      <c r="L884" s="101"/>
      <c r="M884" s="61"/>
      <c r="N884" s="55">
        <f>IFERROR(Tabla3[[#This Row],[PRECIOS]]-Tabla3[[#This Row],[PRECIOS]]*Tabla3[[#This Row],[% PRODUCTO]]," ")</f>
        <v>7.4</v>
      </c>
      <c r="O884" s="61"/>
      <c r="P884" s="55">
        <f>IFERROR(Tabla3[[#This Row],[OCULTAR2]]-Tabla3[[#This Row],[OCULTAR2]]*Tabla3[[#This Row],[% LÍNEA]]," ")</f>
        <v>7.4</v>
      </c>
      <c r="Q884" s="56">
        <f>IFERROR(Tabla3[[#This Row],[% PRODUCTO]]+Tabla3[[#This Row],[% LÍNEA]]," ")</f>
        <v>0</v>
      </c>
      <c r="R884" s="60">
        <f>Tabla3[[#This Row],[OCULTAR3]]</f>
        <v>7.4</v>
      </c>
      <c r="S884" s="60">
        <f>Tabla3[[#This Row],[PRECIO SIN %]]-Tabla3[[#This Row],[PRECIO SIN %]]*10%</f>
        <v>6.66</v>
      </c>
      <c r="T884" s="80">
        <f>(Tabla3[[#This Row],[PRECIO CON DESCT.]]-(Tabla3[[#This Row],[PRECIO CON DESCT.]]*$T$6))</f>
        <v>4.1958000000000002</v>
      </c>
      <c r="U884" s="96"/>
      <c r="V884" s="94">
        <f>Tabla3[[#This Row],[PRECIO %      en $]]*Tabla3[[#This Row],[PEDIDO ]]</f>
        <v>0</v>
      </c>
      <c r="W884" s="57">
        <f>Tabla3[[#This Row],[PRECIO CON DESCT.]]*Tabla3[[#This Row],[PEDIDO ]]</f>
        <v>0</v>
      </c>
      <c r="X884" s="58">
        <f>Tabla3[[#This Row],[PRECIO SIN %]]*Tabla3[[#This Row],[PEDIDO ]]</f>
        <v>0</v>
      </c>
      <c r="Y884" s="28"/>
      <c r="Z884" s="28"/>
      <c r="AA884" s="28"/>
      <c r="AB884" s="28"/>
      <c r="AC884" s="28"/>
      <c r="AD884" s="28"/>
      <c r="AE884" s="28"/>
      <c r="AF884" s="28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  <c r="CJ884" s="13"/>
      <c r="CK884" s="13"/>
      <c r="CL884" s="13"/>
      <c r="CM884" s="13"/>
      <c r="CN884" s="13"/>
      <c r="CO884" s="13"/>
      <c r="CP884" s="13"/>
      <c r="CQ884" s="13"/>
      <c r="CR884" s="13"/>
      <c r="CS884" s="13"/>
      <c r="CT884" s="13"/>
      <c r="CU884" s="13"/>
      <c r="CV884" s="13"/>
      <c r="CW884" s="13"/>
      <c r="CX884" s="13"/>
      <c r="CY884" s="13"/>
      <c r="CZ884" s="13"/>
      <c r="DA884" s="13"/>
      <c r="DB884" s="13"/>
      <c r="DC884" s="13"/>
      <c r="DD884" s="13"/>
      <c r="DE884" s="13"/>
      <c r="DF884" s="13"/>
      <c r="DG884" s="13"/>
      <c r="DH884" s="13"/>
      <c r="DI884" s="13"/>
      <c r="DJ884" s="13"/>
      <c r="DK884" s="13"/>
      <c r="DL884" s="13"/>
      <c r="DM884" s="13"/>
      <c r="DN884" s="13"/>
      <c r="DO884" s="13"/>
      <c r="DP884" s="13"/>
      <c r="DQ884" s="13"/>
      <c r="DR884" s="13"/>
      <c r="DS884" s="13"/>
      <c r="DT884" s="13"/>
      <c r="DU884" s="13"/>
      <c r="DV884" s="13"/>
      <c r="DW884" s="13"/>
      <c r="DX884" s="13"/>
      <c r="DY884" s="13"/>
      <c r="DZ884" s="13"/>
      <c r="EA884" s="13"/>
      <c r="EB884" s="13"/>
      <c r="EC884" s="13"/>
      <c r="ED884" s="13"/>
      <c r="EE884" s="13"/>
      <c r="EF884" s="13"/>
      <c r="EG884" s="13"/>
      <c r="EH884" s="13"/>
      <c r="EI884" s="13"/>
      <c r="EJ884" s="13"/>
      <c r="EK884" s="13"/>
      <c r="EL884" s="13"/>
      <c r="EM884" s="13"/>
      <c r="EN884" s="13"/>
      <c r="EO884" s="13"/>
      <c r="EP884" s="13"/>
      <c r="EQ884" s="13"/>
      <c r="ER884" s="13"/>
      <c r="ES884" s="13"/>
      <c r="ET884" s="13"/>
      <c r="EU884" s="13"/>
      <c r="EV884" s="13"/>
      <c r="EW884" s="20"/>
    </row>
    <row r="885" spans="1:153" s="3" customFormat="1" ht="33" customHeight="1" x14ac:dyDescent="0.4">
      <c r="A885" s="124">
        <v>7599112000204</v>
      </c>
      <c r="B885" s="51" t="s">
        <v>202</v>
      </c>
      <c r="C885" s="51" t="s">
        <v>208</v>
      </c>
      <c r="D8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85" s="118" t="s">
        <v>1393</v>
      </c>
      <c r="F885" s="75" t="s">
        <v>537</v>
      </c>
      <c r="G8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85" s="77">
        <v>9</v>
      </c>
      <c r="J885" s="52">
        <v>8.2111099999999997</v>
      </c>
      <c r="K885" s="53">
        <f>Tabla3[[#This Row],[PRECIOS]]-Tabla3[[#This Row],[PRECIOS]]*10%</f>
        <v>7.3899989999999995</v>
      </c>
      <c r="L885" s="101"/>
      <c r="M885" s="54"/>
      <c r="N885" s="55">
        <f>IFERROR(Tabla3[[#This Row],[PRECIOS]]-Tabla3[[#This Row],[PRECIOS]]*Tabla3[[#This Row],[% PRODUCTO]]," ")</f>
        <v>8.2111099999999997</v>
      </c>
      <c r="O885" s="54"/>
      <c r="P885" s="55">
        <f>IFERROR(Tabla3[[#This Row],[OCULTAR2]]-Tabla3[[#This Row],[OCULTAR2]]*Tabla3[[#This Row],[% LÍNEA]]," ")</f>
        <v>8.2111099999999997</v>
      </c>
      <c r="Q885" s="56">
        <f>IFERROR(Tabla3[[#This Row],[% PRODUCTO]]+Tabla3[[#This Row],[% LÍNEA]]," ")</f>
        <v>0</v>
      </c>
      <c r="R885" s="53">
        <f>Tabla3[[#This Row],[OCULTAR3]]</f>
        <v>8.2111099999999997</v>
      </c>
      <c r="S885" s="53">
        <f>Tabla3[[#This Row],[PRECIO SIN %]]-Tabla3[[#This Row],[PRECIO SIN %]]*10%</f>
        <v>7.3899989999999995</v>
      </c>
      <c r="T885" s="80">
        <f>(Tabla3[[#This Row],[PRECIO CON DESCT.]]-(Tabla3[[#This Row],[PRECIO CON DESCT.]]*$T$6))</f>
        <v>4.6556993699999998</v>
      </c>
      <c r="U885" s="96"/>
      <c r="V885" s="94">
        <f>Tabla3[[#This Row],[PRECIO %      en $]]*Tabla3[[#This Row],[PEDIDO ]]</f>
        <v>0</v>
      </c>
      <c r="W885" s="57">
        <f>Tabla3[[#This Row],[PRECIO CON DESCT.]]*Tabla3[[#This Row],[PEDIDO ]]</f>
        <v>0</v>
      </c>
      <c r="X885" s="58">
        <f>Tabla3[[#This Row],[PRECIO SIN %]]*Tabla3[[#This Row],[PEDIDO ]]</f>
        <v>0</v>
      </c>
      <c r="Y885" s="28"/>
      <c r="Z885" s="28"/>
      <c r="AA885" s="28"/>
      <c r="AB885" s="28"/>
      <c r="AC885" s="28"/>
      <c r="AD885" s="28"/>
      <c r="AE885" s="28"/>
      <c r="AF885" s="28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  <c r="CH885" s="13"/>
      <c r="CI885" s="13"/>
      <c r="CJ885" s="13"/>
      <c r="CK885" s="13"/>
      <c r="CL885" s="13"/>
      <c r="CM885" s="13"/>
      <c r="CN885" s="13"/>
      <c r="CO885" s="13"/>
      <c r="CP885" s="13"/>
      <c r="CQ885" s="13"/>
      <c r="CR885" s="13"/>
      <c r="CS885" s="13"/>
      <c r="CT885" s="13"/>
      <c r="CU885" s="13"/>
      <c r="CV885" s="13"/>
      <c r="CW885" s="13"/>
      <c r="CX885" s="13"/>
      <c r="CY885" s="13"/>
      <c r="CZ885" s="13"/>
      <c r="DA885" s="13"/>
      <c r="DB885" s="13"/>
      <c r="DC885" s="13"/>
      <c r="DD885" s="13"/>
      <c r="DE885" s="13"/>
      <c r="DF885" s="13"/>
      <c r="DG885" s="13"/>
      <c r="DH885" s="13"/>
      <c r="DI885" s="13"/>
      <c r="DJ885" s="13"/>
      <c r="DK885" s="13"/>
      <c r="DL885" s="13"/>
      <c r="DM885" s="13"/>
      <c r="DN885" s="13"/>
      <c r="DO885" s="13"/>
      <c r="DP885" s="13"/>
      <c r="DQ885" s="13"/>
      <c r="DR885" s="13"/>
      <c r="DS885" s="13"/>
      <c r="DT885" s="13"/>
      <c r="DU885" s="13"/>
      <c r="DV885" s="13"/>
      <c r="DW885" s="13"/>
      <c r="DX885" s="13"/>
      <c r="DY885" s="13"/>
      <c r="DZ885" s="13"/>
      <c r="EA885" s="13"/>
      <c r="EB885" s="13"/>
      <c r="EC885" s="13"/>
      <c r="ED885" s="13"/>
      <c r="EE885" s="13"/>
      <c r="EF885" s="13"/>
      <c r="EG885" s="13"/>
      <c r="EH885" s="13"/>
      <c r="EI885" s="13"/>
      <c r="EJ885" s="13"/>
      <c r="EK885" s="13"/>
      <c r="EL885" s="13"/>
      <c r="EM885" s="13"/>
      <c r="EN885" s="13"/>
      <c r="EO885" s="13"/>
      <c r="EP885" s="13"/>
      <c r="EQ885" s="13"/>
      <c r="ER885" s="13"/>
      <c r="ES885" s="13"/>
      <c r="ET885" s="13"/>
      <c r="EU885" s="13"/>
      <c r="EV885" s="13"/>
      <c r="EW885" s="20"/>
    </row>
    <row r="886" spans="1:153" s="3" customFormat="1" ht="33" customHeight="1" x14ac:dyDescent="0.4">
      <c r="A886" s="125">
        <v>7598252101017</v>
      </c>
      <c r="B886" s="59" t="s">
        <v>202</v>
      </c>
      <c r="C886" s="59" t="s">
        <v>56</v>
      </c>
      <c r="D8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86" s="119" t="s">
        <v>1394</v>
      </c>
      <c r="F886" s="76" t="s">
        <v>537</v>
      </c>
      <c r="G8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86" s="78">
        <v>199</v>
      </c>
      <c r="J886" s="52">
        <v>8.5</v>
      </c>
      <c r="K886" s="60">
        <f>Tabla3[[#This Row],[PRECIOS]]-Tabla3[[#This Row],[PRECIOS]]*10%</f>
        <v>7.65</v>
      </c>
      <c r="L886" s="101"/>
      <c r="M886" s="61"/>
      <c r="N886" s="55">
        <f>IFERROR(Tabla3[[#This Row],[PRECIOS]]-Tabla3[[#This Row],[PRECIOS]]*Tabla3[[#This Row],[% PRODUCTO]]," ")</f>
        <v>8.5</v>
      </c>
      <c r="O886" s="61"/>
      <c r="P886" s="55">
        <f>IFERROR(Tabla3[[#This Row],[OCULTAR2]]-Tabla3[[#This Row],[OCULTAR2]]*Tabla3[[#This Row],[% LÍNEA]]," ")</f>
        <v>8.5</v>
      </c>
      <c r="Q886" s="56">
        <f>IFERROR(Tabla3[[#This Row],[% PRODUCTO]]+Tabla3[[#This Row],[% LÍNEA]]," ")</f>
        <v>0</v>
      </c>
      <c r="R886" s="60">
        <f>Tabla3[[#This Row],[OCULTAR3]]</f>
        <v>8.5</v>
      </c>
      <c r="S886" s="60">
        <f>Tabla3[[#This Row],[PRECIO SIN %]]-Tabla3[[#This Row],[PRECIO SIN %]]*10%</f>
        <v>7.65</v>
      </c>
      <c r="T886" s="80">
        <f>(Tabla3[[#This Row],[PRECIO CON DESCT.]]-(Tabla3[[#This Row],[PRECIO CON DESCT.]]*$T$6))</f>
        <v>4.8194999999999997</v>
      </c>
      <c r="U886" s="96"/>
      <c r="V886" s="94">
        <f>Tabla3[[#This Row],[PRECIO %      en $]]*Tabla3[[#This Row],[PEDIDO ]]</f>
        <v>0</v>
      </c>
      <c r="W886" s="57">
        <f>Tabla3[[#This Row],[PRECIO CON DESCT.]]*Tabla3[[#This Row],[PEDIDO ]]</f>
        <v>0</v>
      </c>
      <c r="X886" s="58">
        <f>Tabla3[[#This Row],[PRECIO SIN %]]*Tabla3[[#This Row],[PEDIDO ]]</f>
        <v>0</v>
      </c>
      <c r="Y886" s="28"/>
      <c r="Z886" s="28"/>
      <c r="AA886" s="28"/>
      <c r="AB886" s="28"/>
      <c r="AC886" s="28"/>
      <c r="AD886" s="28"/>
      <c r="AE886" s="28"/>
      <c r="AF886" s="28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  <c r="CB886" s="13"/>
      <c r="CC886" s="13"/>
      <c r="CD886" s="13"/>
      <c r="CE886" s="13"/>
      <c r="CF886" s="13"/>
      <c r="CG886" s="13"/>
      <c r="CH886" s="13"/>
      <c r="CI886" s="13"/>
      <c r="CJ886" s="13"/>
      <c r="CK886" s="13"/>
      <c r="CL886" s="13"/>
      <c r="CM886" s="13"/>
      <c r="CN886" s="13"/>
      <c r="CO886" s="13"/>
      <c r="CP886" s="13"/>
      <c r="CQ886" s="13"/>
      <c r="CR886" s="13"/>
      <c r="CS886" s="13"/>
      <c r="CT886" s="13"/>
      <c r="CU886" s="13"/>
      <c r="CV886" s="13"/>
      <c r="CW886" s="13"/>
      <c r="CX886" s="13"/>
      <c r="CY886" s="13"/>
      <c r="CZ886" s="13"/>
      <c r="DA886" s="13"/>
      <c r="DB886" s="13"/>
      <c r="DC886" s="13"/>
      <c r="DD886" s="13"/>
      <c r="DE886" s="13"/>
      <c r="DF886" s="13"/>
      <c r="DG886" s="13"/>
      <c r="DH886" s="13"/>
      <c r="DI886" s="13"/>
      <c r="DJ886" s="13"/>
      <c r="DK886" s="13"/>
      <c r="DL886" s="13"/>
      <c r="DM886" s="13"/>
      <c r="DN886" s="13"/>
      <c r="DO886" s="13"/>
      <c r="DP886" s="13"/>
      <c r="DQ886" s="13"/>
      <c r="DR886" s="13"/>
      <c r="DS886" s="13"/>
      <c r="DT886" s="13"/>
      <c r="DU886" s="13"/>
      <c r="DV886" s="13"/>
      <c r="DW886" s="13"/>
      <c r="DX886" s="13"/>
      <c r="DY886" s="13"/>
      <c r="DZ886" s="13"/>
      <c r="EA886" s="13"/>
      <c r="EB886" s="13"/>
      <c r="EC886" s="13"/>
      <c r="ED886" s="13"/>
      <c r="EE886" s="13"/>
      <c r="EF886" s="13"/>
      <c r="EG886" s="13"/>
      <c r="EH886" s="13"/>
      <c r="EI886" s="13"/>
      <c r="EJ886" s="13"/>
      <c r="EK886" s="13"/>
      <c r="EL886" s="13"/>
      <c r="EM886" s="13"/>
      <c r="EN886" s="13"/>
      <c r="EO886" s="13"/>
      <c r="EP886" s="13"/>
      <c r="EQ886" s="13"/>
      <c r="ER886" s="13"/>
      <c r="ES886" s="13"/>
      <c r="ET886" s="13"/>
      <c r="EU886" s="13"/>
      <c r="EV886" s="13"/>
      <c r="EW886" s="20"/>
    </row>
    <row r="887" spans="1:153" s="3" customFormat="1" ht="33" customHeight="1" x14ac:dyDescent="0.4">
      <c r="A887" s="124">
        <v>7598578000704</v>
      </c>
      <c r="B887" s="51" t="s">
        <v>202</v>
      </c>
      <c r="C887" s="51" t="s">
        <v>159</v>
      </c>
      <c r="D8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87" s="118" t="s">
        <v>1395</v>
      </c>
      <c r="F887" s="75" t="s">
        <v>537</v>
      </c>
      <c r="G8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87" s="77">
        <v>97</v>
      </c>
      <c r="J887" s="52">
        <v>10</v>
      </c>
      <c r="K887" s="53">
        <f>Tabla3[[#This Row],[PRECIOS]]-Tabla3[[#This Row],[PRECIOS]]*10%</f>
        <v>9</v>
      </c>
      <c r="L887" s="101"/>
      <c r="M887" s="54"/>
      <c r="N887" s="55">
        <f>IFERROR(Tabla3[[#This Row],[PRECIOS]]-Tabla3[[#This Row],[PRECIOS]]*Tabla3[[#This Row],[% PRODUCTO]]," ")</f>
        <v>10</v>
      </c>
      <c r="O887" s="54"/>
      <c r="P887" s="55">
        <f>IFERROR(Tabla3[[#This Row],[OCULTAR2]]-Tabla3[[#This Row],[OCULTAR2]]*Tabla3[[#This Row],[% LÍNEA]]," ")</f>
        <v>10</v>
      </c>
      <c r="Q887" s="56">
        <f>IFERROR(Tabla3[[#This Row],[% PRODUCTO]]+Tabla3[[#This Row],[% LÍNEA]]," ")</f>
        <v>0</v>
      </c>
      <c r="R887" s="53">
        <f>Tabla3[[#This Row],[OCULTAR3]]</f>
        <v>10</v>
      </c>
      <c r="S887" s="53">
        <f>Tabla3[[#This Row],[PRECIO SIN %]]-Tabla3[[#This Row],[PRECIO SIN %]]*10%</f>
        <v>9</v>
      </c>
      <c r="T887" s="80">
        <f>(Tabla3[[#This Row],[PRECIO CON DESCT.]]-(Tabla3[[#This Row],[PRECIO CON DESCT.]]*$T$6))</f>
        <v>5.67</v>
      </c>
      <c r="U887" s="96"/>
      <c r="V887" s="94">
        <f>Tabla3[[#This Row],[PRECIO %      en $]]*Tabla3[[#This Row],[PEDIDO ]]</f>
        <v>0</v>
      </c>
      <c r="W887" s="57">
        <f>Tabla3[[#This Row],[PRECIO CON DESCT.]]*Tabla3[[#This Row],[PEDIDO ]]</f>
        <v>0</v>
      </c>
      <c r="X887" s="58">
        <f>Tabla3[[#This Row],[PRECIO SIN %]]*Tabla3[[#This Row],[PEDIDO ]]</f>
        <v>0</v>
      </c>
      <c r="Y887" s="28"/>
      <c r="Z887" s="28"/>
      <c r="AA887" s="28"/>
      <c r="AB887" s="28"/>
      <c r="AC887" s="28"/>
      <c r="AD887" s="28"/>
      <c r="AE887" s="28"/>
      <c r="AF887" s="28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  <c r="CB887" s="13"/>
      <c r="CC887" s="13"/>
      <c r="CD887" s="13"/>
      <c r="CE887" s="13"/>
      <c r="CF887" s="13"/>
      <c r="CG887" s="13"/>
      <c r="CH887" s="13"/>
      <c r="CI887" s="13"/>
      <c r="CJ887" s="13"/>
      <c r="CK887" s="13"/>
      <c r="CL887" s="13"/>
      <c r="CM887" s="13"/>
      <c r="CN887" s="13"/>
      <c r="CO887" s="13"/>
      <c r="CP887" s="13"/>
      <c r="CQ887" s="13"/>
      <c r="CR887" s="13"/>
      <c r="CS887" s="13"/>
      <c r="CT887" s="13"/>
      <c r="CU887" s="13"/>
      <c r="CV887" s="13"/>
      <c r="CW887" s="13"/>
      <c r="CX887" s="13"/>
      <c r="CY887" s="13"/>
      <c r="CZ887" s="13"/>
      <c r="DA887" s="13"/>
      <c r="DB887" s="13"/>
      <c r="DC887" s="13"/>
      <c r="DD887" s="13"/>
      <c r="DE887" s="13"/>
      <c r="DF887" s="13"/>
      <c r="DG887" s="13"/>
      <c r="DH887" s="13"/>
      <c r="DI887" s="13"/>
      <c r="DJ887" s="13"/>
      <c r="DK887" s="13"/>
      <c r="DL887" s="13"/>
      <c r="DM887" s="13"/>
      <c r="DN887" s="13"/>
      <c r="DO887" s="13"/>
      <c r="DP887" s="13"/>
      <c r="DQ887" s="13"/>
      <c r="DR887" s="13"/>
      <c r="DS887" s="13"/>
      <c r="DT887" s="13"/>
      <c r="DU887" s="13"/>
      <c r="DV887" s="13"/>
      <c r="DW887" s="13"/>
      <c r="DX887" s="13"/>
      <c r="DY887" s="13"/>
      <c r="DZ887" s="13"/>
      <c r="EA887" s="13"/>
      <c r="EB887" s="13"/>
      <c r="EC887" s="13"/>
      <c r="ED887" s="13"/>
      <c r="EE887" s="13"/>
      <c r="EF887" s="13"/>
      <c r="EG887" s="13"/>
      <c r="EH887" s="13"/>
      <c r="EI887" s="13"/>
      <c r="EJ887" s="13"/>
      <c r="EK887" s="13"/>
      <c r="EL887" s="13"/>
      <c r="EM887" s="13"/>
      <c r="EN887" s="13"/>
      <c r="EO887" s="13"/>
      <c r="EP887" s="13"/>
      <c r="EQ887" s="13"/>
      <c r="ER887" s="13"/>
      <c r="ES887" s="13"/>
      <c r="ET887" s="13"/>
      <c r="EU887" s="13"/>
      <c r="EV887" s="13"/>
      <c r="EW887" s="20"/>
    </row>
    <row r="888" spans="1:153" s="3" customFormat="1" ht="33" customHeight="1" x14ac:dyDescent="0.4">
      <c r="A888" s="125">
        <v>7592782000932</v>
      </c>
      <c r="B888" s="59" t="s">
        <v>202</v>
      </c>
      <c r="C888" s="59" t="s">
        <v>91</v>
      </c>
      <c r="D8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88" s="119" t="s">
        <v>1396</v>
      </c>
      <c r="F888" s="76" t="s">
        <v>537</v>
      </c>
      <c r="G8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88" s="78">
        <v>72</v>
      </c>
      <c r="J888" s="52">
        <v>3.3666700000000001</v>
      </c>
      <c r="K888" s="60">
        <f>Tabla3[[#This Row],[PRECIOS]]-Tabla3[[#This Row],[PRECIOS]]*10%</f>
        <v>3.0300029999999998</v>
      </c>
      <c r="L888" s="101"/>
      <c r="M888" s="61"/>
      <c r="N888" s="55">
        <f>IFERROR(Tabla3[[#This Row],[PRECIOS]]-Tabla3[[#This Row],[PRECIOS]]*Tabla3[[#This Row],[% PRODUCTO]]," ")</f>
        <v>3.3666700000000001</v>
      </c>
      <c r="O888" s="61"/>
      <c r="P888" s="55">
        <f>IFERROR(Tabla3[[#This Row],[OCULTAR2]]-Tabla3[[#This Row],[OCULTAR2]]*Tabla3[[#This Row],[% LÍNEA]]," ")</f>
        <v>3.3666700000000001</v>
      </c>
      <c r="Q888" s="56">
        <f>IFERROR(Tabla3[[#This Row],[% PRODUCTO]]+Tabla3[[#This Row],[% LÍNEA]]," ")</f>
        <v>0</v>
      </c>
      <c r="R888" s="60">
        <f>Tabla3[[#This Row],[OCULTAR3]]</f>
        <v>3.3666700000000001</v>
      </c>
      <c r="S888" s="60">
        <f>Tabla3[[#This Row],[PRECIO SIN %]]-Tabla3[[#This Row],[PRECIO SIN %]]*10%</f>
        <v>3.0300029999999998</v>
      </c>
      <c r="T888" s="80">
        <f>(Tabla3[[#This Row],[PRECIO CON DESCT.]]-(Tabla3[[#This Row],[PRECIO CON DESCT.]]*$T$6))</f>
        <v>1.9089018899999999</v>
      </c>
      <c r="U888" s="96"/>
      <c r="V888" s="94">
        <f>Tabla3[[#This Row],[PRECIO %      en $]]*Tabla3[[#This Row],[PEDIDO ]]</f>
        <v>0</v>
      </c>
      <c r="W888" s="57">
        <f>Tabla3[[#This Row],[PRECIO CON DESCT.]]*Tabla3[[#This Row],[PEDIDO ]]</f>
        <v>0</v>
      </c>
      <c r="X888" s="58">
        <f>Tabla3[[#This Row],[PRECIO SIN %]]*Tabla3[[#This Row],[PEDIDO ]]</f>
        <v>0</v>
      </c>
      <c r="Y888" s="28"/>
      <c r="Z888" s="28"/>
      <c r="AA888" s="28"/>
      <c r="AB888" s="28"/>
      <c r="AC888" s="28"/>
      <c r="AD888" s="28"/>
      <c r="AE888" s="28"/>
      <c r="AF888" s="28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  <c r="CB888" s="13"/>
      <c r="CC888" s="13"/>
      <c r="CD888" s="13"/>
      <c r="CE888" s="13"/>
      <c r="CF888" s="13"/>
      <c r="CG888" s="13"/>
      <c r="CH888" s="13"/>
      <c r="CI888" s="13"/>
      <c r="CJ888" s="13"/>
      <c r="CK888" s="13"/>
      <c r="CL888" s="13"/>
      <c r="CM888" s="13"/>
      <c r="CN888" s="13"/>
      <c r="CO888" s="13"/>
      <c r="CP888" s="13"/>
      <c r="CQ888" s="13"/>
      <c r="CR888" s="13"/>
      <c r="CS888" s="13"/>
      <c r="CT888" s="13"/>
      <c r="CU888" s="13"/>
      <c r="CV888" s="13"/>
      <c r="CW888" s="13"/>
      <c r="CX888" s="13"/>
      <c r="CY888" s="13"/>
      <c r="CZ888" s="13"/>
      <c r="DA888" s="13"/>
      <c r="DB888" s="13"/>
      <c r="DC888" s="13"/>
      <c r="DD888" s="13"/>
      <c r="DE888" s="13"/>
      <c r="DF888" s="13"/>
      <c r="DG888" s="13"/>
      <c r="DH888" s="13"/>
      <c r="DI888" s="13"/>
      <c r="DJ888" s="13"/>
      <c r="DK888" s="13"/>
      <c r="DL888" s="13"/>
      <c r="DM888" s="13"/>
      <c r="DN888" s="13"/>
      <c r="DO888" s="13"/>
      <c r="DP888" s="13"/>
      <c r="DQ888" s="13"/>
      <c r="DR888" s="13"/>
      <c r="DS888" s="13"/>
      <c r="DT888" s="13"/>
      <c r="DU888" s="13"/>
      <c r="DV888" s="13"/>
      <c r="DW888" s="13"/>
      <c r="DX888" s="13"/>
      <c r="DY888" s="13"/>
      <c r="DZ888" s="13"/>
      <c r="EA888" s="13"/>
      <c r="EB888" s="13"/>
      <c r="EC888" s="13"/>
      <c r="ED888" s="13"/>
      <c r="EE888" s="13"/>
      <c r="EF888" s="13"/>
      <c r="EG888" s="13"/>
      <c r="EH888" s="13"/>
      <c r="EI888" s="13"/>
      <c r="EJ888" s="13"/>
      <c r="EK888" s="13"/>
      <c r="EL888" s="13"/>
      <c r="EM888" s="13"/>
      <c r="EN888" s="13"/>
      <c r="EO888" s="13"/>
      <c r="EP888" s="13"/>
      <c r="EQ888" s="13"/>
      <c r="ER888" s="13"/>
      <c r="ES888" s="13"/>
      <c r="ET888" s="13"/>
      <c r="EU888" s="13"/>
      <c r="EV888" s="13"/>
      <c r="EW888" s="20"/>
    </row>
    <row r="889" spans="1:153" s="3" customFormat="1" ht="33" customHeight="1" x14ac:dyDescent="0.4">
      <c r="A889" s="124">
        <v>7592782001861</v>
      </c>
      <c r="B889" s="51" t="s">
        <v>202</v>
      </c>
      <c r="C889" s="51" t="s">
        <v>91</v>
      </c>
      <c r="D8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89" s="118" t="s">
        <v>1397</v>
      </c>
      <c r="F889" s="75" t="s">
        <v>537</v>
      </c>
      <c r="G8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89" s="77">
        <v>207</v>
      </c>
      <c r="J889" s="52">
        <v>5.7777799999999999</v>
      </c>
      <c r="K889" s="53">
        <f>Tabla3[[#This Row],[PRECIOS]]-Tabla3[[#This Row],[PRECIOS]]*10%</f>
        <v>5.2000019999999996</v>
      </c>
      <c r="L889" s="101"/>
      <c r="M889" s="54"/>
      <c r="N889" s="55">
        <f>IFERROR(Tabla3[[#This Row],[PRECIOS]]-Tabla3[[#This Row],[PRECIOS]]*Tabla3[[#This Row],[% PRODUCTO]]," ")</f>
        <v>5.7777799999999999</v>
      </c>
      <c r="O889" s="54"/>
      <c r="P889" s="55">
        <f>IFERROR(Tabla3[[#This Row],[OCULTAR2]]-Tabla3[[#This Row],[OCULTAR2]]*Tabla3[[#This Row],[% LÍNEA]]," ")</f>
        <v>5.7777799999999999</v>
      </c>
      <c r="Q889" s="56">
        <f>IFERROR(Tabla3[[#This Row],[% PRODUCTO]]+Tabla3[[#This Row],[% LÍNEA]]," ")</f>
        <v>0</v>
      </c>
      <c r="R889" s="53">
        <f>Tabla3[[#This Row],[OCULTAR3]]</f>
        <v>5.7777799999999999</v>
      </c>
      <c r="S889" s="53">
        <f>Tabla3[[#This Row],[PRECIO SIN %]]-Tabla3[[#This Row],[PRECIO SIN %]]*10%</f>
        <v>5.2000019999999996</v>
      </c>
      <c r="T889" s="80">
        <f>(Tabla3[[#This Row],[PRECIO CON DESCT.]]-(Tabla3[[#This Row],[PRECIO CON DESCT.]]*$T$6))</f>
        <v>3.2760012599999997</v>
      </c>
      <c r="U889" s="96"/>
      <c r="V889" s="94">
        <f>Tabla3[[#This Row],[PRECIO %      en $]]*Tabla3[[#This Row],[PEDIDO ]]</f>
        <v>0</v>
      </c>
      <c r="W889" s="57">
        <f>Tabla3[[#This Row],[PRECIO CON DESCT.]]*Tabla3[[#This Row],[PEDIDO ]]</f>
        <v>0</v>
      </c>
      <c r="X889" s="58">
        <f>Tabla3[[#This Row],[PRECIO SIN %]]*Tabla3[[#This Row],[PEDIDO ]]</f>
        <v>0</v>
      </c>
      <c r="Y889" s="28"/>
      <c r="Z889" s="28"/>
      <c r="AA889" s="28"/>
      <c r="AB889" s="28"/>
      <c r="AC889" s="28"/>
      <c r="AD889" s="28"/>
      <c r="AE889" s="28"/>
      <c r="AF889" s="28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  <c r="CH889" s="13"/>
      <c r="CI889" s="13"/>
      <c r="CJ889" s="13"/>
      <c r="CK889" s="13"/>
      <c r="CL889" s="13"/>
      <c r="CM889" s="13"/>
      <c r="CN889" s="13"/>
      <c r="CO889" s="13"/>
      <c r="CP889" s="13"/>
      <c r="CQ889" s="13"/>
      <c r="CR889" s="13"/>
      <c r="CS889" s="13"/>
      <c r="CT889" s="13"/>
      <c r="CU889" s="13"/>
      <c r="CV889" s="13"/>
      <c r="CW889" s="13"/>
      <c r="CX889" s="13"/>
      <c r="CY889" s="13"/>
      <c r="CZ889" s="13"/>
      <c r="DA889" s="13"/>
      <c r="DB889" s="13"/>
      <c r="DC889" s="13"/>
      <c r="DD889" s="13"/>
      <c r="DE889" s="13"/>
      <c r="DF889" s="13"/>
      <c r="DG889" s="13"/>
      <c r="DH889" s="13"/>
      <c r="DI889" s="13"/>
      <c r="DJ889" s="13"/>
      <c r="DK889" s="13"/>
      <c r="DL889" s="13"/>
      <c r="DM889" s="13"/>
      <c r="DN889" s="13"/>
      <c r="DO889" s="13"/>
      <c r="DP889" s="13"/>
      <c r="DQ889" s="13"/>
      <c r="DR889" s="13"/>
      <c r="DS889" s="13"/>
      <c r="DT889" s="13"/>
      <c r="DU889" s="13"/>
      <c r="DV889" s="13"/>
      <c r="DW889" s="13"/>
      <c r="DX889" s="13"/>
      <c r="DY889" s="13"/>
      <c r="DZ889" s="13"/>
      <c r="EA889" s="13"/>
      <c r="EB889" s="13"/>
      <c r="EC889" s="13"/>
      <c r="ED889" s="13"/>
      <c r="EE889" s="13"/>
      <c r="EF889" s="13"/>
      <c r="EG889" s="13"/>
      <c r="EH889" s="13"/>
      <c r="EI889" s="13"/>
      <c r="EJ889" s="13"/>
      <c r="EK889" s="13"/>
      <c r="EL889" s="13"/>
      <c r="EM889" s="13"/>
      <c r="EN889" s="13"/>
      <c r="EO889" s="13"/>
      <c r="EP889" s="13"/>
      <c r="EQ889" s="13"/>
      <c r="ER889" s="13"/>
      <c r="ES889" s="13"/>
      <c r="ET889" s="13"/>
      <c r="EU889" s="13"/>
      <c r="EV889" s="13"/>
      <c r="EW889" s="20"/>
    </row>
    <row r="890" spans="1:153" s="3" customFormat="1" ht="33" customHeight="1" x14ac:dyDescent="0.4">
      <c r="A890" s="125">
        <v>7591062016649</v>
      </c>
      <c r="B890" s="59" t="s">
        <v>202</v>
      </c>
      <c r="C890" s="59" t="s">
        <v>189</v>
      </c>
      <c r="D8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90" s="119" t="s">
        <v>1398</v>
      </c>
      <c r="F890" s="76" t="s">
        <v>537</v>
      </c>
      <c r="G8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90" s="78">
        <v>291</v>
      </c>
      <c r="J890" s="52">
        <v>3.74444</v>
      </c>
      <c r="K890" s="60">
        <f>Tabla3[[#This Row],[PRECIOS]]-Tabla3[[#This Row],[PRECIOS]]*10%</f>
        <v>3.369996</v>
      </c>
      <c r="L890" s="101"/>
      <c r="M890" s="61"/>
      <c r="N890" s="55">
        <f>IFERROR(Tabla3[[#This Row],[PRECIOS]]-Tabla3[[#This Row],[PRECIOS]]*Tabla3[[#This Row],[% PRODUCTO]]," ")</f>
        <v>3.74444</v>
      </c>
      <c r="O890" s="61"/>
      <c r="P890" s="55">
        <f>IFERROR(Tabla3[[#This Row],[OCULTAR2]]-Tabla3[[#This Row],[OCULTAR2]]*Tabla3[[#This Row],[% LÍNEA]]," ")</f>
        <v>3.74444</v>
      </c>
      <c r="Q890" s="56">
        <f>IFERROR(Tabla3[[#This Row],[% PRODUCTO]]+Tabla3[[#This Row],[% LÍNEA]]," ")</f>
        <v>0</v>
      </c>
      <c r="R890" s="60">
        <f>Tabla3[[#This Row],[OCULTAR3]]</f>
        <v>3.74444</v>
      </c>
      <c r="S890" s="60">
        <f>Tabla3[[#This Row],[PRECIO SIN %]]-Tabla3[[#This Row],[PRECIO SIN %]]*10%</f>
        <v>3.369996</v>
      </c>
      <c r="T890" s="80">
        <f>(Tabla3[[#This Row],[PRECIO CON DESCT.]]-(Tabla3[[#This Row],[PRECIO CON DESCT.]]*$T$6))</f>
        <v>2.1230974800000002</v>
      </c>
      <c r="U890" s="96"/>
      <c r="V890" s="94">
        <f>Tabla3[[#This Row],[PRECIO %      en $]]*Tabla3[[#This Row],[PEDIDO ]]</f>
        <v>0</v>
      </c>
      <c r="W890" s="57">
        <f>Tabla3[[#This Row],[PRECIO CON DESCT.]]*Tabla3[[#This Row],[PEDIDO ]]</f>
        <v>0</v>
      </c>
      <c r="X890" s="58">
        <f>Tabla3[[#This Row],[PRECIO SIN %]]*Tabla3[[#This Row],[PEDIDO ]]</f>
        <v>0</v>
      </c>
      <c r="Y890" s="28"/>
      <c r="Z890" s="28"/>
      <c r="AA890" s="28"/>
      <c r="AB890" s="28"/>
      <c r="AC890" s="28"/>
      <c r="AD890" s="28"/>
      <c r="AE890" s="28"/>
      <c r="AF890" s="28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  <c r="CH890" s="13"/>
      <c r="CI890" s="13"/>
      <c r="CJ890" s="13"/>
      <c r="CK890" s="13"/>
      <c r="CL890" s="13"/>
      <c r="CM890" s="13"/>
      <c r="CN890" s="13"/>
      <c r="CO890" s="13"/>
      <c r="CP890" s="13"/>
      <c r="CQ890" s="13"/>
      <c r="CR890" s="13"/>
      <c r="CS890" s="13"/>
      <c r="CT890" s="13"/>
      <c r="CU890" s="13"/>
      <c r="CV890" s="13"/>
      <c r="CW890" s="13"/>
      <c r="CX890" s="13"/>
      <c r="CY890" s="13"/>
      <c r="CZ890" s="13"/>
      <c r="DA890" s="13"/>
      <c r="DB890" s="13"/>
      <c r="DC890" s="13"/>
      <c r="DD890" s="13"/>
      <c r="DE890" s="13"/>
      <c r="DF890" s="13"/>
      <c r="DG890" s="13"/>
      <c r="DH890" s="13"/>
      <c r="DI890" s="13"/>
      <c r="DJ890" s="13"/>
      <c r="DK890" s="13"/>
      <c r="DL890" s="13"/>
      <c r="DM890" s="13"/>
      <c r="DN890" s="13"/>
      <c r="DO890" s="13"/>
      <c r="DP890" s="13"/>
      <c r="DQ890" s="13"/>
      <c r="DR890" s="13"/>
      <c r="DS890" s="13"/>
      <c r="DT890" s="13"/>
      <c r="DU890" s="13"/>
      <c r="DV890" s="13"/>
      <c r="DW890" s="13"/>
      <c r="DX890" s="13"/>
      <c r="DY890" s="13"/>
      <c r="DZ890" s="13"/>
      <c r="EA890" s="13"/>
      <c r="EB890" s="13"/>
      <c r="EC890" s="13"/>
      <c r="ED890" s="13"/>
      <c r="EE890" s="13"/>
      <c r="EF890" s="13"/>
      <c r="EG890" s="13"/>
      <c r="EH890" s="13"/>
      <c r="EI890" s="13"/>
      <c r="EJ890" s="13"/>
      <c r="EK890" s="13"/>
      <c r="EL890" s="13"/>
      <c r="EM890" s="13"/>
      <c r="EN890" s="13"/>
      <c r="EO890" s="13"/>
      <c r="EP890" s="13"/>
      <c r="EQ890" s="13"/>
      <c r="ER890" s="13"/>
      <c r="ES890" s="13"/>
      <c r="ET890" s="13"/>
      <c r="EU890" s="13"/>
      <c r="EV890" s="13"/>
      <c r="EW890" s="20"/>
    </row>
    <row r="891" spans="1:153" s="3" customFormat="1" ht="33" customHeight="1" x14ac:dyDescent="0.4">
      <c r="A891" s="124">
        <v>7592616083018</v>
      </c>
      <c r="B891" s="51" t="s">
        <v>202</v>
      </c>
      <c r="C891" s="51" t="s">
        <v>161</v>
      </c>
      <c r="D8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91" s="118" t="s">
        <v>1399</v>
      </c>
      <c r="F891" s="75" t="s">
        <v>537</v>
      </c>
      <c r="G8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91" s="77">
        <v>126</v>
      </c>
      <c r="J891" s="52">
        <v>2.6</v>
      </c>
      <c r="K891" s="53">
        <f>Tabla3[[#This Row],[PRECIOS]]-Tabla3[[#This Row],[PRECIOS]]*10%</f>
        <v>2.34</v>
      </c>
      <c r="L891" s="101"/>
      <c r="M891" s="54"/>
      <c r="N891" s="55">
        <f>IFERROR(Tabla3[[#This Row],[PRECIOS]]-Tabla3[[#This Row],[PRECIOS]]*Tabla3[[#This Row],[% PRODUCTO]]," ")</f>
        <v>2.6</v>
      </c>
      <c r="O891" s="54"/>
      <c r="P891" s="55">
        <f>IFERROR(Tabla3[[#This Row],[OCULTAR2]]-Tabla3[[#This Row],[OCULTAR2]]*Tabla3[[#This Row],[% LÍNEA]]," ")</f>
        <v>2.6</v>
      </c>
      <c r="Q891" s="56">
        <f>IFERROR(Tabla3[[#This Row],[% PRODUCTO]]+Tabla3[[#This Row],[% LÍNEA]]," ")</f>
        <v>0</v>
      </c>
      <c r="R891" s="53">
        <f>Tabla3[[#This Row],[OCULTAR3]]</f>
        <v>2.6</v>
      </c>
      <c r="S891" s="53">
        <f>Tabla3[[#This Row],[PRECIO SIN %]]-Tabla3[[#This Row],[PRECIO SIN %]]*10%</f>
        <v>2.34</v>
      </c>
      <c r="T891" s="80">
        <f>(Tabla3[[#This Row],[PRECIO CON DESCT.]]-(Tabla3[[#This Row],[PRECIO CON DESCT.]]*$T$6))</f>
        <v>1.4742</v>
      </c>
      <c r="U891" s="96"/>
      <c r="V891" s="94">
        <f>Tabla3[[#This Row],[PRECIO %      en $]]*Tabla3[[#This Row],[PEDIDO ]]</f>
        <v>0</v>
      </c>
      <c r="W891" s="57">
        <f>Tabla3[[#This Row],[PRECIO CON DESCT.]]*Tabla3[[#This Row],[PEDIDO ]]</f>
        <v>0</v>
      </c>
      <c r="X891" s="58">
        <f>Tabla3[[#This Row],[PRECIO SIN %]]*Tabla3[[#This Row],[PEDIDO ]]</f>
        <v>0</v>
      </c>
      <c r="Y891" s="28"/>
      <c r="Z891" s="28"/>
      <c r="AA891" s="28"/>
      <c r="AB891" s="28"/>
      <c r="AC891" s="28"/>
      <c r="AD891" s="28"/>
      <c r="AE891" s="28"/>
      <c r="AF891" s="28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  <c r="CB891" s="13"/>
      <c r="CC891" s="13"/>
      <c r="CD891" s="13"/>
      <c r="CE891" s="13"/>
      <c r="CF891" s="13"/>
      <c r="CG891" s="13"/>
      <c r="CH891" s="13"/>
      <c r="CI891" s="13"/>
      <c r="CJ891" s="13"/>
      <c r="CK891" s="13"/>
      <c r="CL891" s="13"/>
      <c r="CM891" s="13"/>
      <c r="CN891" s="13"/>
      <c r="CO891" s="13"/>
      <c r="CP891" s="13"/>
      <c r="CQ891" s="13"/>
      <c r="CR891" s="13"/>
      <c r="CS891" s="13"/>
      <c r="CT891" s="13"/>
      <c r="CU891" s="13"/>
      <c r="CV891" s="13"/>
      <c r="CW891" s="13"/>
      <c r="CX891" s="13"/>
      <c r="CY891" s="13"/>
      <c r="CZ891" s="13"/>
      <c r="DA891" s="13"/>
      <c r="DB891" s="13"/>
      <c r="DC891" s="13"/>
      <c r="DD891" s="13"/>
      <c r="DE891" s="13"/>
      <c r="DF891" s="13"/>
      <c r="DG891" s="13"/>
      <c r="DH891" s="13"/>
      <c r="DI891" s="13"/>
      <c r="DJ891" s="13"/>
      <c r="DK891" s="13"/>
      <c r="DL891" s="13"/>
      <c r="DM891" s="13"/>
      <c r="DN891" s="13"/>
      <c r="DO891" s="13"/>
      <c r="DP891" s="13"/>
      <c r="DQ891" s="13"/>
      <c r="DR891" s="13"/>
      <c r="DS891" s="13"/>
      <c r="DT891" s="13"/>
      <c r="DU891" s="13"/>
      <c r="DV891" s="13"/>
      <c r="DW891" s="13"/>
      <c r="DX891" s="13"/>
      <c r="DY891" s="13"/>
      <c r="DZ891" s="13"/>
      <c r="EA891" s="13"/>
      <c r="EB891" s="13"/>
      <c r="EC891" s="13"/>
      <c r="ED891" s="13"/>
      <c r="EE891" s="13"/>
      <c r="EF891" s="13"/>
      <c r="EG891" s="13"/>
      <c r="EH891" s="13"/>
      <c r="EI891" s="13"/>
      <c r="EJ891" s="13"/>
      <c r="EK891" s="13"/>
      <c r="EL891" s="13"/>
      <c r="EM891" s="13"/>
      <c r="EN891" s="13"/>
      <c r="EO891" s="13"/>
      <c r="EP891" s="13"/>
      <c r="EQ891" s="13"/>
      <c r="ER891" s="13"/>
      <c r="ES891" s="13"/>
      <c r="ET891" s="13"/>
      <c r="EU891" s="13"/>
      <c r="EV891" s="13"/>
      <c r="EW891" s="20"/>
    </row>
    <row r="892" spans="1:153" s="3" customFormat="1" ht="33" customHeight="1" x14ac:dyDescent="0.4">
      <c r="A892" s="125">
        <v>7592601101147</v>
      </c>
      <c r="B892" s="59" t="s">
        <v>202</v>
      </c>
      <c r="C892" s="59" t="s">
        <v>98</v>
      </c>
      <c r="D8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92" s="119" t="s">
        <v>1400</v>
      </c>
      <c r="F892" s="76" t="s">
        <v>537</v>
      </c>
      <c r="G8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92" s="78">
        <v>105</v>
      </c>
      <c r="J892" s="52">
        <v>6.3222199999999997</v>
      </c>
      <c r="K892" s="60">
        <f>Tabla3[[#This Row],[PRECIOS]]-Tabla3[[#This Row],[PRECIOS]]*10%</f>
        <v>5.6899979999999992</v>
      </c>
      <c r="L892" s="101"/>
      <c r="M892" s="61"/>
      <c r="N892" s="55">
        <f>IFERROR(Tabla3[[#This Row],[PRECIOS]]-Tabla3[[#This Row],[PRECIOS]]*Tabla3[[#This Row],[% PRODUCTO]]," ")</f>
        <v>6.3222199999999997</v>
      </c>
      <c r="O892" s="61"/>
      <c r="P892" s="55">
        <f>IFERROR(Tabla3[[#This Row],[OCULTAR2]]-Tabla3[[#This Row],[OCULTAR2]]*Tabla3[[#This Row],[% LÍNEA]]," ")</f>
        <v>6.3222199999999997</v>
      </c>
      <c r="Q892" s="56">
        <f>IFERROR(Tabla3[[#This Row],[% PRODUCTO]]+Tabla3[[#This Row],[% LÍNEA]]," ")</f>
        <v>0</v>
      </c>
      <c r="R892" s="60">
        <f>Tabla3[[#This Row],[OCULTAR3]]</f>
        <v>6.3222199999999997</v>
      </c>
      <c r="S892" s="60">
        <f>Tabla3[[#This Row],[PRECIO SIN %]]-Tabla3[[#This Row],[PRECIO SIN %]]*10%</f>
        <v>5.6899979999999992</v>
      </c>
      <c r="T892" s="80">
        <f>(Tabla3[[#This Row],[PRECIO CON DESCT.]]-(Tabla3[[#This Row],[PRECIO CON DESCT.]]*$T$6))</f>
        <v>3.5846987399999994</v>
      </c>
      <c r="U892" s="96"/>
      <c r="V892" s="94">
        <f>Tabla3[[#This Row],[PRECIO %      en $]]*Tabla3[[#This Row],[PEDIDO ]]</f>
        <v>0</v>
      </c>
      <c r="W892" s="57">
        <f>Tabla3[[#This Row],[PRECIO CON DESCT.]]*Tabla3[[#This Row],[PEDIDO ]]</f>
        <v>0</v>
      </c>
      <c r="X892" s="58">
        <f>Tabla3[[#This Row],[PRECIO SIN %]]*Tabla3[[#This Row],[PEDIDO ]]</f>
        <v>0</v>
      </c>
      <c r="Y892" s="28"/>
      <c r="Z892" s="28"/>
      <c r="AA892" s="28"/>
      <c r="AB892" s="28"/>
      <c r="AC892" s="28"/>
      <c r="AD892" s="28"/>
      <c r="AE892" s="28"/>
      <c r="AF892" s="28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  <c r="CH892" s="13"/>
      <c r="CI892" s="13"/>
      <c r="CJ892" s="13"/>
      <c r="CK892" s="13"/>
      <c r="CL892" s="13"/>
      <c r="CM892" s="13"/>
      <c r="CN892" s="13"/>
      <c r="CO892" s="13"/>
      <c r="CP892" s="13"/>
      <c r="CQ892" s="13"/>
      <c r="CR892" s="13"/>
      <c r="CS892" s="13"/>
      <c r="CT892" s="13"/>
      <c r="CU892" s="13"/>
      <c r="CV892" s="13"/>
      <c r="CW892" s="13"/>
      <c r="CX892" s="13"/>
      <c r="CY892" s="13"/>
      <c r="CZ892" s="13"/>
      <c r="DA892" s="13"/>
      <c r="DB892" s="13"/>
      <c r="DC892" s="13"/>
      <c r="DD892" s="13"/>
      <c r="DE892" s="13"/>
      <c r="DF892" s="13"/>
      <c r="DG892" s="13"/>
      <c r="DH892" s="13"/>
      <c r="DI892" s="13"/>
      <c r="DJ892" s="13"/>
      <c r="DK892" s="13"/>
      <c r="DL892" s="13"/>
      <c r="DM892" s="13"/>
      <c r="DN892" s="13"/>
      <c r="DO892" s="13"/>
      <c r="DP892" s="13"/>
      <c r="DQ892" s="13"/>
      <c r="DR892" s="13"/>
      <c r="DS892" s="13"/>
      <c r="DT892" s="13"/>
      <c r="DU892" s="13"/>
      <c r="DV892" s="13"/>
      <c r="DW892" s="13"/>
      <c r="DX892" s="13"/>
      <c r="DY892" s="13"/>
      <c r="DZ892" s="13"/>
      <c r="EA892" s="13"/>
      <c r="EB892" s="13"/>
      <c r="EC892" s="13"/>
      <c r="ED892" s="13"/>
      <c r="EE892" s="13"/>
      <c r="EF892" s="13"/>
      <c r="EG892" s="13"/>
      <c r="EH892" s="13"/>
      <c r="EI892" s="13"/>
      <c r="EJ892" s="13"/>
      <c r="EK892" s="13"/>
      <c r="EL892" s="13"/>
      <c r="EM892" s="13"/>
      <c r="EN892" s="13"/>
      <c r="EO892" s="13"/>
      <c r="EP892" s="13"/>
      <c r="EQ892" s="13"/>
      <c r="ER892" s="13"/>
      <c r="ES892" s="13"/>
      <c r="ET892" s="13"/>
      <c r="EU892" s="13"/>
      <c r="EV892" s="13"/>
      <c r="EW892" s="20"/>
    </row>
    <row r="893" spans="1:153" s="3" customFormat="1" ht="33" customHeight="1" x14ac:dyDescent="0.4">
      <c r="A893" s="124">
        <v>7591818215050</v>
      </c>
      <c r="B893" s="51" t="s">
        <v>202</v>
      </c>
      <c r="C893" s="51" t="s">
        <v>105</v>
      </c>
      <c r="D8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893" s="118" t="s">
        <v>1401</v>
      </c>
      <c r="F893" s="75" t="s">
        <v>537</v>
      </c>
      <c r="G8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93" s="77">
        <v>258</v>
      </c>
      <c r="J893" s="52">
        <v>2.5222199999999999</v>
      </c>
      <c r="K893" s="53">
        <f>Tabla3[[#This Row],[PRECIOS]]-Tabla3[[#This Row],[PRECIOS]]*10%</f>
        <v>2.2699979999999997</v>
      </c>
      <c r="L893" s="101"/>
      <c r="M893" s="54"/>
      <c r="N893" s="55">
        <f>IFERROR(Tabla3[[#This Row],[PRECIOS]]-Tabla3[[#This Row],[PRECIOS]]*Tabla3[[#This Row],[% PRODUCTO]]," ")</f>
        <v>2.5222199999999999</v>
      </c>
      <c r="O893" s="54"/>
      <c r="P893" s="55">
        <f>IFERROR(Tabla3[[#This Row],[OCULTAR2]]-Tabla3[[#This Row],[OCULTAR2]]*Tabla3[[#This Row],[% LÍNEA]]," ")</f>
        <v>2.5222199999999999</v>
      </c>
      <c r="Q893" s="56">
        <f>IFERROR(Tabla3[[#This Row],[% PRODUCTO]]+Tabla3[[#This Row],[% LÍNEA]]," ")</f>
        <v>0</v>
      </c>
      <c r="R893" s="53">
        <f>Tabla3[[#This Row],[OCULTAR3]]</f>
        <v>2.5222199999999999</v>
      </c>
      <c r="S893" s="53">
        <f>Tabla3[[#This Row],[PRECIO SIN %]]-Tabla3[[#This Row],[PRECIO SIN %]]*10%</f>
        <v>2.2699979999999997</v>
      </c>
      <c r="T893" s="80">
        <f>(Tabla3[[#This Row],[PRECIO CON DESCT.]]-(Tabla3[[#This Row],[PRECIO CON DESCT.]]*$T$6))</f>
        <v>1.4300987399999998</v>
      </c>
      <c r="U893" s="96"/>
      <c r="V893" s="94">
        <f>Tabla3[[#This Row],[PRECIO %      en $]]*Tabla3[[#This Row],[PEDIDO ]]</f>
        <v>0</v>
      </c>
      <c r="W893" s="57">
        <f>Tabla3[[#This Row],[PRECIO CON DESCT.]]*Tabla3[[#This Row],[PEDIDO ]]</f>
        <v>0</v>
      </c>
      <c r="X893" s="58">
        <f>Tabla3[[#This Row],[PRECIO SIN %]]*Tabla3[[#This Row],[PEDIDO ]]</f>
        <v>0</v>
      </c>
      <c r="Y893" s="28"/>
      <c r="Z893" s="28"/>
      <c r="AA893" s="28"/>
      <c r="AB893" s="28"/>
      <c r="AC893" s="28"/>
      <c r="AD893" s="28"/>
      <c r="AE893" s="28"/>
      <c r="AF893" s="28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13"/>
      <c r="CC893" s="13"/>
      <c r="CD893" s="13"/>
      <c r="CE893" s="13"/>
      <c r="CF893" s="13"/>
      <c r="CG893" s="13"/>
      <c r="CH893" s="13"/>
      <c r="CI893" s="13"/>
      <c r="CJ893" s="13"/>
      <c r="CK893" s="13"/>
      <c r="CL893" s="13"/>
      <c r="CM893" s="13"/>
      <c r="CN893" s="13"/>
      <c r="CO893" s="13"/>
      <c r="CP893" s="13"/>
      <c r="CQ893" s="13"/>
      <c r="CR893" s="13"/>
      <c r="CS893" s="13"/>
      <c r="CT893" s="13"/>
      <c r="CU893" s="13"/>
      <c r="CV893" s="13"/>
      <c r="CW893" s="13"/>
      <c r="CX893" s="13"/>
      <c r="CY893" s="13"/>
      <c r="CZ893" s="13"/>
      <c r="DA893" s="13"/>
      <c r="DB893" s="13"/>
      <c r="DC893" s="13"/>
      <c r="DD893" s="13"/>
      <c r="DE893" s="13"/>
      <c r="DF893" s="13"/>
      <c r="DG893" s="13"/>
      <c r="DH893" s="13"/>
      <c r="DI893" s="13"/>
      <c r="DJ893" s="13"/>
      <c r="DK893" s="13"/>
      <c r="DL893" s="13"/>
      <c r="DM893" s="13"/>
      <c r="DN893" s="13"/>
      <c r="DO893" s="13"/>
      <c r="DP893" s="13"/>
      <c r="DQ893" s="13"/>
      <c r="DR893" s="13"/>
      <c r="DS893" s="13"/>
      <c r="DT893" s="13"/>
      <c r="DU893" s="13"/>
      <c r="DV893" s="13"/>
      <c r="DW893" s="13"/>
      <c r="DX893" s="13"/>
      <c r="DY893" s="13"/>
      <c r="DZ893" s="13"/>
      <c r="EA893" s="13"/>
      <c r="EB893" s="13"/>
      <c r="EC893" s="13"/>
      <c r="ED893" s="13"/>
      <c r="EE893" s="13"/>
      <c r="EF893" s="13"/>
      <c r="EG893" s="13"/>
      <c r="EH893" s="13"/>
      <c r="EI893" s="13"/>
      <c r="EJ893" s="13"/>
      <c r="EK893" s="13"/>
      <c r="EL893" s="13"/>
      <c r="EM893" s="13"/>
      <c r="EN893" s="13"/>
      <c r="EO893" s="13"/>
      <c r="EP893" s="13"/>
      <c r="EQ893" s="13"/>
      <c r="ER893" s="13"/>
      <c r="ES893" s="13"/>
      <c r="ET893" s="13"/>
      <c r="EU893" s="13"/>
      <c r="EV893" s="13"/>
      <c r="EW893" s="20"/>
    </row>
    <row r="894" spans="1:153" s="3" customFormat="1" ht="33" customHeight="1" x14ac:dyDescent="0.4">
      <c r="A894" s="125">
        <v>7592601100928</v>
      </c>
      <c r="B894" s="59" t="s">
        <v>202</v>
      </c>
      <c r="C894" s="59" t="s">
        <v>98</v>
      </c>
      <c r="D8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94" s="119" t="s">
        <v>1402</v>
      </c>
      <c r="F894" s="76" t="s">
        <v>537</v>
      </c>
      <c r="G8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94" s="78">
        <v>104</v>
      </c>
      <c r="J894" s="52">
        <v>4.6666699999999999</v>
      </c>
      <c r="K894" s="60">
        <f>Tabla3[[#This Row],[PRECIOS]]-Tabla3[[#This Row],[PRECIOS]]*10%</f>
        <v>4.2000029999999997</v>
      </c>
      <c r="L894" s="101"/>
      <c r="M894" s="61"/>
      <c r="N894" s="55">
        <f>IFERROR(Tabla3[[#This Row],[PRECIOS]]-Tabla3[[#This Row],[PRECIOS]]*Tabla3[[#This Row],[% PRODUCTO]]," ")</f>
        <v>4.6666699999999999</v>
      </c>
      <c r="O894" s="61"/>
      <c r="P894" s="55">
        <f>IFERROR(Tabla3[[#This Row],[OCULTAR2]]-Tabla3[[#This Row],[OCULTAR2]]*Tabla3[[#This Row],[% LÍNEA]]," ")</f>
        <v>4.6666699999999999</v>
      </c>
      <c r="Q894" s="56">
        <f>IFERROR(Tabla3[[#This Row],[% PRODUCTO]]+Tabla3[[#This Row],[% LÍNEA]]," ")</f>
        <v>0</v>
      </c>
      <c r="R894" s="60">
        <f>Tabla3[[#This Row],[OCULTAR3]]</f>
        <v>4.6666699999999999</v>
      </c>
      <c r="S894" s="60">
        <f>Tabla3[[#This Row],[PRECIO SIN %]]-Tabla3[[#This Row],[PRECIO SIN %]]*10%</f>
        <v>4.2000029999999997</v>
      </c>
      <c r="T894" s="80">
        <f>(Tabla3[[#This Row],[PRECIO CON DESCT.]]-(Tabla3[[#This Row],[PRECIO CON DESCT.]]*$T$6))</f>
        <v>2.64600189</v>
      </c>
      <c r="U894" s="96"/>
      <c r="V894" s="94">
        <f>Tabla3[[#This Row],[PRECIO %      en $]]*Tabla3[[#This Row],[PEDIDO ]]</f>
        <v>0</v>
      </c>
      <c r="W894" s="57">
        <f>Tabla3[[#This Row],[PRECIO CON DESCT.]]*Tabla3[[#This Row],[PEDIDO ]]</f>
        <v>0</v>
      </c>
      <c r="X894" s="58">
        <f>Tabla3[[#This Row],[PRECIO SIN %]]*Tabla3[[#This Row],[PEDIDO ]]</f>
        <v>0</v>
      </c>
      <c r="Y894" s="28"/>
      <c r="Z894" s="28"/>
      <c r="AA894" s="28"/>
      <c r="AB894" s="28"/>
      <c r="AC894" s="28"/>
      <c r="AD894" s="28"/>
      <c r="AE894" s="28"/>
      <c r="AF894" s="28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  <c r="CB894" s="13"/>
      <c r="CC894" s="13"/>
      <c r="CD894" s="13"/>
      <c r="CE894" s="13"/>
      <c r="CF894" s="13"/>
      <c r="CG894" s="13"/>
      <c r="CH894" s="13"/>
      <c r="CI894" s="13"/>
      <c r="CJ894" s="13"/>
      <c r="CK894" s="13"/>
      <c r="CL894" s="13"/>
      <c r="CM894" s="13"/>
      <c r="CN894" s="13"/>
      <c r="CO894" s="13"/>
      <c r="CP894" s="13"/>
      <c r="CQ894" s="13"/>
      <c r="CR894" s="13"/>
      <c r="CS894" s="13"/>
      <c r="CT894" s="13"/>
      <c r="CU894" s="13"/>
      <c r="CV894" s="13"/>
      <c r="CW894" s="13"/>
      <c r="CX894" s="13"/>
      <c r="CY894" s="13"/>
      <c r="CZ894" s="13"/>
      <c r="DA894" s="13"/>
      <c r="DB894" s="13"/>
      <c r="DC894" s="13"/>
      <c r="DD894" s="13"/>
      <c r="DE894" s="13"/>
      <c r="DF894" s="13"/>
      <c r="DG894" s="13"/>
      <c r="DH894" s="13"/>
      <c r="DI894" s="13"/>
      <c r="DJ894" s="13"/>
      <c r="DK894" s="13"/>
      <c r="DL894" s="13"/>
      <c r="DM894" s="13"/>
      <c r="DN894" s="13"/>
      <c r="DO894" s="13"/>
      <c r="DP894" s="13"/>
      <c r="DQ894" s="13"/>
      <c r="DR894" s="13"/>
      <c r="DS894" s="13"/>
      <c r="DT894" s="13"/>
      <c r="DU894" s="13"/>
      <c r="DV894" s="13"/>
      <c r="DW894" s="13"/>
      <c r="DX894" s="13"/>
      <c r="DY894" s="13"/>
      <c r="DZ894" s="13"/>
      <c r="EA894" s="13"/>
      <c r="EB894" s="13"/>
      <c r="EC894" s="13"/>
      <c r="ED894" s="13"/>
      <c r="EE894" s="13"/>
      <c r="EF894" s="13"/>
      <c r="EG894" s="13"/>
      <c r="EH894" s="13"/>
      <c r="EI894" s="13"/>
      <c r="EJ894" s="13"/>
      <c r="EK894" s="13"/>
      <c r="EL894" s="13"/>
      <c r="EM894" s="13"/>
      <c r="EN894" s="13"/>
      <c r="EO894" s="13"/>
      <c r="EP894" s="13"/>
      <c r="EQ894" s="13"/>
      <c r="ER894" s="13"/>
      <c r="ES894" s="13"/>
      <c r="ET894" s="13"/>
      <c r="EU894" s="13"/>
      <c r="EV894" s="13"/>
      <c r="EW894" s="20"/>
    </row>
    <row r="895" spans="1:153" s="3" customFormat="1" ht="33" customHeight="1" x14ac:dyDescent="0.4">
      <c r="A895" s="124">
        <v>6977234270780</v>
      </c>
      <c r="B895" s="51" t="s">
        <v>202</v>
      </c>
      <c r="C895" s="51" t="s">
        <v>120</v>
      </c>
      <c r="D8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95" s="118" t="s">
        <v>1403</v>
      </c>
      <c r="F895" s="75" t="s">
        <v>537</v>
      </c>
      <c r="G8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95" s="77">
        <v>424</v>
      </c>
      <c r="J895" s="52">
        <v>2.2777799999999999</v>
      </c>
      <c r="K895" s="53">
        <f>Tabla3[[#This Row],[PRECIOS]]-Tabla3[[#This Row],[PRECIOS]]*10%</f>
        <v>2.0500020000000001</v>
      </c>
      <c r="L895" s="101"/>
      <c r="M895" s="54"/>
      <c r="N895" s="55">
        <f>IFERROR(Tabla3[[#This Row],[PRECIOS]]-Tabla3[[#This Row],[PRECIOS]]*Tabla3[[#This Row],[% PRODUCTO]]," ")</f>
        <v>2.2777799999999999</v>
      </c>
      <c r="O895" s="54"/>
      <c r="P895" s="55">
        <f>IFERROR(Tabla3[[#This Row],[OCULTAR2]]-Tabla3[[#This Row],[OCULTAR2]]*Tabla3[[#This Row],[% LÍNEA]]," ")</f>
        <v>2.2777799999999999</v>
      </c>
      <c r="Q895" s="56">
        <f>IFERROR(Tabla3[[#This Row],[% PRODUCTO]]+Tabla3[[#This Row],[% LÍNEA]]," ")</f>
        <v>0</v>
      </c>
      <c r="R895" s="53">
        <f>Tabla3[[#This Row],[OCULTAR3]]</f>
        <v>2.2777799999999999</v>
      </c>
      <c r="S895" s="53">
        <f>Tabla3[[#This Row],[PRECIO SIN %]]-Tabla3[[#This Row],[PRECIO SIN %]]*10%</f>
        <v>2.0500020000000001</v>
      </c>
      <c r="T895" s="80">
        <f>(Tabla3[[#This Row],[PRECIO CON DESCT.]]-(Tabla3[[#This Row],[PRECIO CON DESCT.]]*$T$6))</f>
        <v>1.29150126</v>
      </c>
      <c r="U895" s="96"/>
      <c r="V895" s="94">
        <f>Tabla3[[#This Row],[PRECIO %      en $]]*Tabla3[[#This Row],[PEDIDO ]]</f>
        <v>0</v>
      </c>
      <c r="W895" s="57">
        <f>Tabla3[[#This Row],[PRECIO CON DESCT.]]*Tabla3[[#This Row],[PEDIDO ]]</f>
        <v>0</v>
      </c>
      <c r="X895" s="58">
        <f>Tabla3[[#This Row],[PRECIO SIN %]]*Tabla3[[#This Row],[PEDIDO ]]</f>
        <v>0</v>
      </c>
      <c r="Y895" s="28"/>
      <c r="Z895" s="28"/>
      <c r="AA895" s="28"/>
      <c r="AB895" s="28"/>
      <c r="AC895" s="28"/>
      <c r="AD895" s="28"/>
      <c r="AE895" s="28"/>
      <c r="AF895" s="28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  <c r="CH895" s="13"/>
      <c r="CI895" s="13"/>
      <c r="CJ895" s="13"/>
      <c r="CK895" s="13"/>
      <c r="CL895" s="13"/>
      <c r="CM895" s="13"/>
      <c r="CN895" s="13"/>
      <c r="CO895" s="13"/>
      <c r="CP895" s="13"/>
      <c r="CQ895" s="13"/>
      <c r="CR895" s="13"/>
      <c r="CS895" s="13"/>
      <c r="CT895" s="13"/>
      <c r="CU895" s="13"/>
      <c r="CV895" s="13"/>
      <c r="CW895" s="13"/>
      <c r="CX895" s="13"/>
      <c r="CY895" s="13"/>
      <c r="CZ895" s="13"/>
      <c r="DA895" s="13"/>
      <c r="DB895" s="13"/>
      <c r="DC895" s="13"/>
      <c r="DD895" s="13"/>
      <c r="DE895" s="13"/>
      <c r="DF895" s="13"/>
      <c r="DG895" s="13"/>
      <c r="DH895" s="13"/>
      <c r="DI895" s="13"/>
      <c r="DJ895" s="13"/>
      <c r="DK895" s="13"/>
      <c r="DL895" s="13"/>
      <c r="DM895" s="13"/>
      <c r="DN895" s="13"/>
      <c r="DO895" s="13"/>
      <c r="DP895" s="13"/>
      <c r="DQ895" s="13"/>
      <c r="DR895" s="13"/>
      <c r="DS895" s="13"/>
      <c r="DT895" s="13"/>
      <c r="DU895" s="13"/>
      <c r="DV895" s="13"/>
      <c r="DW895" s="13"/>
      <c r="DX895" s="13"/>
      <c r="DY895" s="13"/>
      <c r="DZ895" s="13"/>
      <c r="EA895" s="13"/>
      <c r="EB895" s="13"/>
      <c r="EC895" s="13"/>
      <c r="ED895" s="13"/>
      <c r="EE895" s="13"/>
      <c r="EF895" s="13"/>
      <c r="EG895" s="13"/>
      <c r="EH895" s="13"/>
      <c r="EI895" s="13"/>
      <c r="EJ895" s="13"/>
      <c r="EK895" s="13"/>
      <c r="EL895" s="13"/>
      <c r="EM895" s="13"/>
      <c r="EN895" s="13"/>
      <c r="EO895" s="13"/>
      <c r="EP895" s="13"/>
      <c r="EQ895" s="13"/>
      <c r="ER895" s="13"/>
      <c r="ES895" s="13"/>
      <c r="ET895" s="13"/>
      <c r="EU895" s="13"/>
      <c r="EV895" s="13"/>
      <c r="EW895" s="20"/>
    </row>
    <row r="896" spans="1:153" s="3" customFormat="1" ht="33" customHeight="1" x14ac:dyDescent="0.4">
      <c r="A896" s="125">
        <v>7597758001463</v>
      </c>
      <c r="B896" s="59" t="s">
        <v>202</v>
      </c>
      <c r="C896" s="59" t="s">
        <v>67</v>
      </c>
      <c r="D8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96" s="119" t="s">
        <v>1404</v>
      </c>
      <c r="F896" s="76" t="s">
        <v>537</v>
      </c>
      <c r="G8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96" s="78">
        <v>808</v>
      </c>
      <c r="J896" s="52">
        <v>1.67778</v>
      </c>
      <c r="K896" s="60">
        <f>Tabla3[[#This Row],[PRECIOS]]-Tabla3[[#This Row],[PRECIOS]]*10%</f>
        <v>1.5100020000000001</v>
      </c>
      <c r="L896" s="101"/>
      <c r="M896" s="61"/>
      <c r="N896" s="55">
        <f>IFERROR(Tabla3[[#This Row],[PRECIOS]]-Tabla3[[#This Row],[PRECIOS]]*Tabla3[[#This Row],[% PRODUCTO]]," ")</f>
        <v>1.67778</v>
      </c>
      <c r="O896" s="61"/>
      <c r="P896" s="55">
        <f>IFERROR(Tabla3[[#This Row],[OCULTAR2]]-Tabla3[[#This Row],[OCULTAR2]]*Tabla3[[#This Row],[% LÍNEA]]," ")</f>
        <v>1.67778</v>
      </c>
      <c r="Q896" s="56">
        <f>IFERROR(Tabla3[[#This Row],[% PRODUCTO]]+Tabla3[[#This Row],[% LÍNEA]]," ")</f>
        <v>0</v>
      </c>
      <c r="R896" s="60">
        <f>Tabla3[[#This Row],[OCULTAR3]]</f>
        <v>1.67778</v>
      </c>
      <c r="S896" s="60">
        <f>Tabla3[[#This Row],[PRECIO SIN %]]-Tabla3[[#This Row],[PRECIO SIN %]]*10%</f>
        <v>1.5100020000000001</v>
      </c>
      <c r="T896" s="80">
        <f>(Tabla3[[#This Row],[PRECIO CON DESCT.]]-(Tabla3[[#This Row],[PRECIO CON DESCT.]]*$T$6))</f>
        <v>0.95130126000000004</v>
      </c>
      <c r="U896" s="96"/>
      <c r="V896" s="94">
        <f>Tabla3[[#This Row],[PRECIO %      en $]]*Tabla3[[#This Row],[PEDIDO ]]</f>
        <v>0</v>
      </c>
      <c r="W896" s="57">
        <f>Tabla3[[#This Row],[PRECIO CON DESCT.]]*Tabla3[[#This Row],[PEDIDO ]]</f>
        <v>0</v>
      </c>
      <c r="X896" s="58">
        <f>Tabla3[[#This Row],[PRECIO SIN %]]*Tabla3[[#This Row],[PEDIDO ]]</f>
        <v>0</v>
      </c>
      <c r="Y896" s="28"/>
      <c r="Z896" s="28"/>
      <c r="AA896" s="28"/>
      <c r="AB896" s="28"/>
      <c r="AC896" s="28"/>
      <c r="AD896" s="28"/>
      <c r="AE896" s="28"/>
      <c r="AF896" s="28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  <c r="CJ896" s="13"/>
      <c r="CK896" s="13"/>
      <c r="CL896" s="13"/>
      <c r="CM896" s="13"/>
      <c r="CN896" s="13"/>
      <c r="CO896" s="13"/>
      <c r="CP896" s="13"/>
      <c r="CQ896" s="13"/>
      <c r="CR896" s="13"/>
      <c r="CS896" s="13"/>
      <c r="CT896" s="13"/>
      <c r="CU896" s="13"/>
      <c r="CV896" s="13"/>
      <c r="CW896" s="13"/>
      <c r="CX896" s="13"/>
      <c r="CY896" s="13"/>
      <c r="CZ896" s="13"/>
      <c r="DA896" s="13"/>
      <c r="DB896" s="13"/>
      <c r="DC896" s="13"/>
      <c r="DD896" s="13"/>
      <c r="DE896" s="13"/>
      <c r="DF896" s="13"/>
      <c r="DG896" s="13"/>
      <c r="DH896" s="13"/>
      <c r="DI896" s="13"/>
      <c r="DJ896" s="13"/>
      <c r="DK896" s="13"/>
      <c r="DL896" s="13"/>
      <c r="DM896" s="13"/>
      <c r="DN896" s="13"/>
      <c r="DO896" s="13"/>
      <c r="DP896" s="13"/>
      <c r="DQ896" s="13"/>
      <c r="DR896" s="13"/>
      <c r="DS896" s="13"/>
      <c r="DT896" s="13"/>
      <c r="DU896" s="13"/>
      <c r="DV896" s="13"/>
      <c r="DW896" s="13"/>
      <c r="DX896" s="13"/>
      <c r="DY896" s="13"/>
      <c r="DZ896" s="13"/>
      <c r="EA896" s="13"/>
      <c r="EB896" s="13"/>
      <c r="EC896" s="13"/>
      <c r="ED896" s="13"/>
      <c r="EE896" s="13"/>
      <c r="EF896" s="13"/>
      <c r="EG896" s="13"/>
      <c r="EH896" s="13"/>
      <c r="EI896" s="13"/>
      <c r="EJ896" s="13"/>
      <c r="EK896" s="13"/>
      <c r="EL896" s="13"/>
      <c r="EM896" s="13"/>
      <c r="EN896" s="13"/>
      <c r="EO896" s="13"/>
      <c r="EP896" s="13"/>
      <c r="EQ896" s="13"/>
      <c r="ER896" s="13"/>
      <c r="ES896" s="13"/>
      <c r="ET896" s="13"/>
      <c r="EU896" s="13"/>
      <c r="EV896" s="13"/>
      <c r="EW896" s="20"/>
    </row>
    <row r="897" spans="1:153" s="3" customFormat="1" ht="33" customHeight="1" x14ac:dyDescent="0.4">
      <c r="A897" s="124">
        <v>7592454004206</v>
      </c>
      <c r="B897" s="51" t="s">
        <v>202</v>
      </c>
      <c r="C897" s="51" t="s">
        <v>171</v>
      </c>
      <c r="D8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97" s="118" t="s">
        <v>1405</v>
      </c>
      <c r="F897" s="75" t="s">
        <v>537</v>
      </c>
      <c r="G8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97" s="77">
        <v>198</v>
      </c>
      <c r="J897" s="52">
        <v>3.3333300000000001</v>
      </c>
      <c r="K897" s="53">
        <f>Tabla3[[#This Row],[PRECIOS]]-Tabla3[[#This Row],[PRECIOS]]*10%</f>
        <v>2.999997</v>
      </c>
      <c r="L897" s="101"/>
      <c r="M897" s="54"/>
      <c r="N897" s="55">
        <f>IFERROR(Tabla3[[#This Row],[PRECIOS]]-Tabla3[[#This Row],[PRECIOS]]*Tabla3[[#This Row],[% PRODUCTO]]," ")</f>
        <v>3.3333300000000001</v>
      </c>
      <c r="O897" s="54"/>
      <c r="P897" s="55">
        <f>IFERROR(Tabla3[[#This Row],[OCULTAR2]]-Tabla3[[#This Row],[OCULTAR2]]*Tabla3[[#This Row],[% LÍNEA]]," ")</f>
        <v>3.3333300000000001</v>
      </c>
      <c r="Q897" s="56">
        <f>IFERROR(Tabla3[[#This Row],[% PRODUCTO]]+Tabla3[[#This Row],[% LÍNEA]]," ")</f>
        <v>0</v>
      </c>
      <c r="R897" s="53">
        <f>Tabla3[[#This Row],[OCULTAR3]]</f>
        <v>3.3333300000000001</v>
      </c>
      <c r="S897" s="53">
        <f>Tabla3[[#This Row],[PRECIO SIN %]]-Tabla3[[#This Row],[PRECIO SIN %]]*10%</f>
        <v>2.999997</v>
      </c>
      <c r="T897" s="80">
        <f>(Tabla3[[#This Row],[PRECIO CON DESCT.]]-(Tabla3[[#This Row],[PRECIO CON DESCT.]]*$T$6))</f>
        <v>1.8899981100000001</v>
      </c>
      <c r="U897" s="96"/>
      <c r="V897" s="94">
        <f>Tabla3[[#This Row],[PRECIO %      en $]]*Tabla3[[#This Row],[PEDIDO ]]</f>
        <v>0</v>
      </c>
      <c r="W897" s="57">
        <f>Tabla3[[#This Row],[PRECIO CON DESCT.]]*Tabla3[[#This Row],[PEDIDO ]]</f>
        <v>0</v>
      </c>
      <c r="X897" s="58">
        <f>Tabla3[[#This Row],[PRECIO SIN %]]*Tabla3[[#This Row],[PEDIDO ]]</f>
        <v>0</v>
      </c>
      <c r="Y897" s="28"/>
      <c r="Z897" s="28"/>
      <c r="AA897" s="28"/>
      <c r="AB897" s="28"/>
      <c r="AC897" s="28"/>
      <c r="AD897" s="28"/>
      <c r="AE897" s="28"/>
      <c r="AF897" s="28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  <c r="CB897" s="13"/>
      <c r="CC897" s="13"/>
      <c r="CD897" s="13"/>
      <c r="CE897" s="13"/>
      <c r="CF897" s="13"/>
      <c r="CG897" s="13"/>
      <c r="CH897" s="13"/>
      <c r="CI897" s="13"/>
      <c r="CJ897" s="13"/>
      <c r="CK897" s="13"/>
      <c r="CL897" s="13"/>
      <c r="CM897" s="13"/>
      <c r="CN897" s="13"/>
      <c r="CO897" s="13"/>
      <c r="CP897" s="13"/>
      <c r="CQ897" s="13"/>
      <c r="CR897" s="13"/>
      <c r="CS897" s="13"/>
      <c r="CT897" s="13"/>
      <c r="CU897" s="13"/>
      <c r="CV897" s="13"/>
      <c r="CW897" s="13"/>
      <c r="CX897" s="13"/>
      <c r="CY897" s="13"/>
      <c r="CZ897" s="13"/>
      <c r="DA897" s="13"/>
      <c r="DB897" s="13"/>
      <c r="DC897" s="13"/>
      <c r="DD897" s="13"/>
      <c r="DE897" s="13"/>
      <c r="DF897" s="13"/>
      <c r="DG897" s="13"/>
      <c r="DH897" s="13"/>
      <c r="DI897" s="13"/>
      <c r="DJ897" s="13"/>
      <c r="DK897" s="13"/>
      <c r="DL897" s="13"/>
      <c r="DM897" s="13"/>
      <c r="DN897" s="13"/>
      <c r="DO897" s="13"/>
      <c r="DP897" s="13"/>
      <c r="DQ897" s="13"/>
      <c r="DR897" s="13"/>
      <c r="DS897" s="13"/>
      <c r="DT897" s="13"/>
      <c r="DU897" s="13"/>
      <c r="DV897" s="13"/>
      <c r="DW897" s="13"/>
      <c r="DX897" s="13"/>
      <c r="DY897" s="13"/>
      <c r="DZ897" s="13"/>
      <c r="EA897" s="13"/>
      <c r="EB897" s="13"/>
      <c r="EC897" s="13"/>
      <c r="ED897" s="13"/>
      <c r="EE897" s="13"/>
      <c r="EF897" s="13"/>
      <c r="EG897" s="13"/>
      <c r="EH897" s="13"/>
      <c r="EI897" s="13"/>
      <c r="EJ897" s="13"/>
      <c r="EK897" s="13"/>
      <c r="EL897" s="13"/>
      <c r="EM897" s="13"/>
      <c r="EN897" s="13"/>
      <c r="EO897" s="13"/>
      <c r="EP897" s="13"/>
      <c r="EQ897" s="13"/>
      <c r="ER897" s="13"/>
      <c r="ES897" s="13"/>
      <c r="ET897" s="13"/>
      <c r="EU897" s="13"/>
      <c r="EV897" s="13"/>
      <c r="EW897" s="20"/>
    </row>
    <row r="898" spans="1:153" s="3" customFormat="1" ht="33" customHeight="1" x14ac:dyDescent="0.4">
      <c r="A898" s="125">
        <v>7702184020227</v>
      </c>
      <c r="B898" s="59" t="s">
        <v>202</v>
      </c>
      <c r="C898" s="59" t="s">
        <v>135</v>
      </c>
      <c r="D8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898" s="119" t="s">
        <v>1406</v>
      </c>
      <c r="F898" s="76" t="s">
        <v>537</v>
      </c>
      <c r="G8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898" s="78">
        <v>468</v>
      </c>
      <c r="J898" s="52">
        <v>1.8333299999999999</v>
      </c>
      <c r="K898" s="60">
        <f>Tabla3[[#This Row],[PRECIOS]]-Tabla3[[#This Row],[PRECIOS]]*10%</f>
        <v>1.6499969999999999</v>
      </c>
      <c r="L898" s="101"/>
      <c r="M898" s="61"/>
      <c r="N898" s="55">
        <f>IFERROR(Tabla3[[#This Row],[PRECIOS]]-Tabla3[[#This Row],[PRECIOS]]*Tabla3[[#This Row],[% PRODUCTO]]," ")</f>
        <v>1.8333299999999999</v>
      </c>
      <c r="O898" s="61"/>
      <c r="P898" s="55">
        <f>IFERROR(Tabla3[[#This Row],[OCULTAR2]]-Tabla3[[#This Row],[OCULTAR2]]*Tabla3[[#This Row],[% LÍNEA]]," ")</f>
        <v>1.8333299999999999</v>
      </c>
      <c r="Q898" s="56">
        <f>IFERROR(Tabla3[[#This Row],[% PRODUCTO]]+Tabla3[[#This Row],[% LÍNEA]]," ")</f>
        <v>0</v>
      </c>
      <c r="R898" s="60">
        <f>Tabla3[[#This Row],[OCULTAR3]]</f>
        <v>1.8333299999999999</v>
      </c>
      <c r="S898" s="60">
        <f>Tabla3[[#This Row],[PRECIO SIN %]]-Tabla3[[#This Row],[PRECIO SIN %]]*10%</f>
        <v>1.6499969999999999</v>
      </c>
      <c r="T898" s="80">
        <f>(Tabla3[[#This Row],[PRECIO CON DESCT.]]-(Tabla3[[#This Row],[PRECIO CON DESCT.]]*$T$6))</f>
        <v>1.0394981099999998</v>
      </c>
      <c r="U898" s="96"/>
      <c r="V898" s="94">
        <f>Tabla3[[#This Row],[PRECIO %      en $]]*Tabla3[[#This Row],[PEDIDO ]]</f>
        <v>0</v>
      </c>
      <c r="W898" s="57">
        <f>Tabla3[[#This Row],[PRECIO CON DESCT.]]*Tabla3[[#This Row],[PEDIDO ]]</f>
        <v>0</v>
      </c>
      <c r="X898" s="58">
        <f>Tabla3[[#This Row],[PRECIO SIN %]]*Tabla3[[#This Row],[PEDIDO ]]</f>
        <v>0</v>
      </c>
      <c r="Y898" s="28"/>
      <c r="Z898" s="28"/>
      <c r="AA898" s="28"/>
      <c r="AB898" s="28"/>
      <c r="AC898" s="28"/>
      <c r="AD898" s="28"/>
      <c r="AE898" s="28"/>
      <c r="AF898" s="28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  <c r="CJ898" s="13"/>
      <c r="CK898" s="13"/>
      <c r="CL898" s="13"/>
      <c r="CM898" s="13"/>
      <c r="CN898" s="13"/>
      <c r="CO898" s="13"/>
      <c r="CP898" s="13"/>
      <c r="CQ898" s="13"/>
      <c r="CR898" s="13"/>
      <c r="CS898" s="13"/>
      <c r="CT898" s="13"/>
      <c r="CU898" s="13"/>
      <c r="CV898" s="13"/>
      <c r="CW898" s="13"/>
      <c r="CX898" s="13"/>
      <c r="CY898" s="13"/>
      <c r="CZ898" s="13"/>
      <c r="DA898" s="13"/>
      <c r="DB898" s="13"/>
      <c r="DC898" s="13"/>
      <c r="DD898" s="13"/>
      <c r="DE898" s="13"/>
      <c r="DF898" s="13"/>
      <c r="DG898" s="13"/>
      <c r="DH898" s="13"/>
      <c r="DI898" s="13"/>
      <c r="DJ898" s="13"/>
      <c r="DK898" s="13"/>
      <c r="DL898" s="13"/>
      <c r="DM898" s="13"/>
      <c r="DN898" s="13"/>
      <c r="DO898" s="13"/>
      <c r="DP898" s="13"/>
      <c r="DQ898" s="13"/>
      <c r="DR898" s="13"/>
      <c r="DS898" s="13"/>
      <c r="DT898" s="13"/>
      <c r="DU898" s="13"/>
      <c r="DV898" s="13"/>
      <c r="DW898" s="13"/>
      <c r="DX898" s="13"/>
      <c r="DY898" s="13"/>
      <c r="DZ898" s="13"/>
      <c r="EA898" s="13"/>
      <c r="EB898" s="13"/>
      <c r="EC898" s="13"/>
      <c r="ED898" s="13"/>
      <c r="EE898" s="13"/>
      <c r="EF898" s="13"/>
      <c r="EG898" s="13"/>
      <c r="EH898" s="13"/>
      <c r="EI898" s="13"/>
      <c r="EJ898" s="13"/>
      <c r="EK898" s="13"/>
      <c r="EL898" s="13"/>
      <c r="EM898" s="13"/>
      <c r="EN898" s="13"/>
      <c r="EO898" s="13"/>
      <c r="EP898" s="13"/>
      <c r="EQ898" s="13"/>
      <c r="ER898" s="13"/>
      <c r="ES898" s="13"/>
      <c r="ET898" s="13"/>
      <c r="EU898" s="13"/>
      <c r="EV898" s="13"/>
      <c r="EW898" s="20"/>
    </row>
    <row r="899" spans="1:153" s="3" customFormat="1" ht="33" customHeight="1" x14ac:dyDescent="0.4">
      <c r="A899" s="124">
        <v>7598252002123</v>
      </c>
      <c r="B899" s="51" t="s">
        <v>202</v>
      </c>
      <c r="C899" s="51" t="s">
        <v>56</v>
      </c>
      <c r="D8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899" s="118" t="s">
        <v>1407</v>
      </c>
      <c r="F899" s="75" t="s">
        <v>537</v>
      </c>
      <c r="G8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8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899" s="77">
        <v>336</v>
      </c>
      <c r="J899" s="52">
        <v>1.61111</v>
      </c>
      <c r="K899" s="53">
        <f>Tabla3[[#This Row],[PRECIOS]]-Tabla3[[#This Row],[PRECIOS]]*10%</f>
        <v>1.449999</v>
      </c>
      <c r="L899" s="101" t="s">
        <v>5327</v>
      </c>
      <c r="M899" s="54"/>
      <c r="N899" s="55">
        <f>IFERROR(Tabla3[[#This Row],[PRECIOS]]-Tabla3[[#This Row],[PRECIOS]]*Tabla3[[#This Row],[% PRODUCTO]]," ")</f>
        <v>1.61111</v>
      </c>
      <c r="O899" s="54"/>
      <c r="P899" s="55">
        <f>IFERROR(Tabla3[[#This Row],[OCULTAR2]]-Tabla3[[#This Row],[OCULTAR2]]*Tabla3[[#This Row],[% LÍNEA]]," ")</f>
        <v>1.61111</v>
      </c>
      <c r="Q899" s="56">
        <f>IFERROR(Tabla3[[#This Row],[% PRODUCTO]]+Tabla3[[#This Row],[% LÍNEA]]," ")</f>
        <v>0</v>
      </c>
      <c r="R899" s="53">
        <f>Tabla3[[#This Row],[OCULTAR3]]</f>
        <v>1.61111</v>
      </c>
      <c r="S899" s="53">
        <f>Tabla3[[#This Row],[PRECIO SIN %]]-Tabla3[[#This Row],[PRECIO SIN %]]*10%</f>
        <v>1.449999</v>
      </c>
      <c r="T899" s="80">
        <f>(Tabla3[[#This Row],[PRECIO CON DESCT.]]-(Tabla3[[#This Row],[PRECIO CON DESCT.]]*$T$6))</f>
        <v>0.91349937000000003</v>
      </c>
      <c r="U899" s="96"/>
      <c r="V899" s="94">
        <f>Tabla3[[#This Row],[PRECIO %      en $]]*Tabla3[[#This Row],[PEDIDO ]]</f>
        <v>0</v>
      </c>
      <c r="W899" s="57">
        <f>Tabla3[[#This Row],[PRECIO CON DESCT.]]*Tabla3[[#This Row],[PEDIDO ]]</f>
        <v>0</v>
      </c>
      <c r="X899" s="58">
        <f>Tabla3[[#This Row],[PRECIO SIN %]]*Tabla3[[#This Row],[PEDIDO ]]</f>
        <v>0</v>
      </c>
      <c r="Y899" s="28"/>
      <c r="Z899" s="28"/>
      <c r="AA899" s="28"/>
      <c r="AB899" s="28"/>
      <c r="AC899" s="28"/>
      <c r="AD899" s="28"/>
      <c r="AE899" s="28"/>
      <c r="AF899" s="28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  <c r="CB899" s="13"/>
      <c r="CC899" s="13"/>
      <c r="CD899" s="13"/>
      <c r="CE899" s="13"/>
      <c r="CF899" s="13"/>
      <c r="CG899" s="13"/>
      <c r="CH899" s="13"/>
      <c r="CI899" s="13"/>
      <c r="CJ899" s="13"/>
      <c r="CK899" s="13"/>
      <c r="CL899" s="13"/>
      <c r="CM899" s="13"/>
      <c r="CN899" s="13"/>
      <c r="CO899" s="13"/>
      <c r="CP899" s="13"/>
      <c r="CQ899" s="13"/>
      <c r="CR899" s="13"/>
      <c r="CS899" s="13"/>
      <c r="CT899" s="13"/>
      <c r="CU899" s="13"/>
      <c r="CV899" s="13"/>
      <c r="CW899" s="13"/>
      <c r="CX899" s="13"/>
      <c r="CY899" s="13"/>
      <c r="CZ899" s="13"/>
      <c r="DA899" s="13"/>
      <c r="DB899" s="13"/>
      <c r="DC899" s="13"/>
      <c r="DD899" s="13"/>
      <c r="DE899" s="13"/>
      <c r="DF899" s="13"/>
      <c r="DG899" s="13"/>
      <c r="DH899" s="13"/>
      <c r="DI899" s="13"/>
      <c r="DJ899" s="13"/>
      <c r="DK899" s="13"/>
      <c r="DL899" s="13"/>
      <c r="DM899" s="13"/>
      <c r="DN899" s="13"/>
      <c r="DO899" s="13"/>
      <c r="DP899" s="13"/>
      <c r="DQ899" s="13"/>
      <c r="DR899" s="13"/>
      <c r="DS899" s="13"/>
      <c r="DT899" s="13"/>
      <c r="DU899" s="13"/>
      <c r="DV899" s="13"/>
      <c r="DW899" s="13"/>
      <c r="DX899" s="13"/>
      <c r="DY899" s="13"/>
      <c r="DZ899" s="13"/>
      <c r="EA899" s="13"/>
      <c r="EB899" s="13"/>
      <c r="EC899" s="13"/>
      <c r="ED899" s="13"/>
      <c r="EE899" s="13"/>
      <c r="EF899" s="13"/>
      <c r="EG899" s="13"/>
      <c r="EH899" s="13"/>
      <c r="EI899" s="13"/>
      <c r="EJ899" s="13"/>
      <c r="EK899" s="13"/>
      <c r="EL899" s="13"/>
      <c r="EM899" s="13"/>
      <c r="EN899" s="13"/>
      <c r="EO899" s="13"/>
      <c r="EP899" s="13"/>
      <c r="EQ899" s="13"/>
      <c r="ER899" s="13"/>
      <c r="ES899" s="13"/>
      <c r="ET899" s="13"/>
      <c r="EU899" s="13"/>
      <c r="EV899" s="13"/>
      <c r="EW899" s="20"/>
    </row>
    <row r="900" spans="1:153" s="3" customFormat="1" ht="33" customHeight="1" x14ac:dyDescent="0.4">
      <c r="A900" s="125">
        <v>7592601100331</v>
      </c>
      <c r="B900" s="59" t="s">
        <v>202</v>
      </c>
      <c r="C900" s="59" t="s">
        <v>98</v>
      </c>
      <c r="D9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00" s="119" t="s">
        <v>1408</v>
      </c>
      <c r="F900" s="76" t="s">
        <v>537</v>
      </c>
      <c r="G9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00" s="78">
        <v>44</v>
      </c>
      <c r="J900" s="52">
        <v>14.577780000000001</v>
      </c>
      <c r="K900" s="60">
        <f>Tabla3[[#This Row],[PRECIOS]]-Tabla3[[#This Row],[PRECIOS]]*10%</f>
        <v>13.120001999999999</v>
      </c>
      <c r="L900" s="101"/>
      <c r="M900" s="61"/>
      <c r="N900" s="55">
        <f>IFERROR(Tabla3[[#This Row],[PRECIOS]]-Tabla3[[#This Row],[PRECIOS]]*Tabla3[[#This Row],[% PRODUCTO]]," ")</f>
        <v>14.577780000000001</v>
      </c>
      <c r="O900" s="61"/>
      <c r="P900" s="55">
        <f>IFERROR(Tabla3[[#This Row],[OCULTAR2]]-Tabla3[[#This Row],[OCULTAR2]]*Tabla3[[#This Row],[% LÍNEA]]," ")</f>
        <v>14.577780000000001</v>
      </c>
      <c r="Q900" s="56">
        <f>IFERROR(Tabla3[[#This Row],[% PRODUCTO]]+Tabla3[[#This Row],[% LÍNEA]]," ")</f>
        <v>0</v>
      </c>
      <c r="R900" s="60">
        <f>Tabla3[[#This Row],[OCULTAR3]]</f>
        <v>14.577780000000001</v>
      </c>
      <c r="S900" s="60">
        <f>Tabla3[[#This Row],[PRECIO SIN %]]-Tabla3[[#This Row],[PRECIO SIN %]]*10%</f>
        <v>13.120001999999999</v>
      </c>
      <c r="T900" s="80">
        <f>(Tabla3[[#This Row],[PRECIO CON DESCT.]]-(Tabla3[[#This Row],[PRECIO CON DESCT.]]*$T$6))</f>
        <v>8.2656012600000004</v>
      </c>
      <c r="U900" s="96"/>
      <c r="V900" s="94">
        <f>Tabla3[[#This Row],[PRECIO %      en $]]*Tabla3[[#This Row],[PEDIDO ]]</f>
        <v>0</v>
      </c>
      <c r="W900" s="57">
        <f>Tabla3[[#This Row],[PRECIO CON DESCT.]]*Tabla3[[#This Row],[PEDIDO ]]</f>
        <v>0</v>
      </c>
      <c r="X900" s="58">
        <f>Tabla3[[#This Row],[PRECIO SIN %]]*Tabla3[[#This Row],[PEDIDO ]]</f>
        <v>0</v>
      </c>
      <c r="Y900" s="28"/>
      <c r="Z900" s="28"/>
      <c r="AA900" s="28"/>
      <c r="AB900" s="28"/>
      <c r="AC900" s="28"/>
      <c r="AD900" s="28"/>
      <c r="AE900" s="28"/>
      <c r="AF900" s="28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13"/>
      <c r="CC900" s="13"/>
      <c r="CD900" s="13"/>
      <c r="CE900" s="13"/>
      <c r="CF900" s="13"/>
      <c r="CG900" s="13"/>
      <c r="CH900" s="13"/>
      <c r="CI900" s="13"/>
      <c r="CJ900" s="13"/>
      <c r="CK900" s="13"/>
      <c r="CL900" s="13"/>
      <c r="CM900" s="13"/>
      <c r="CN900" s="13"/>
      <c r="CO900" s="13"/>
      <c r="CP900" s="13"/>
      <c r="CQ900" s="13"/>
      <c r="CR900" s="13"/>
      <c r="CS900" s="13"/>
      <c r="CT900" s="13"/>
      <c r="CU900" s="13"/>
      <c r="CV900" s="13"/>
      <c r="CW900" s="13"/>
      <c r="CX900" s="13"/>
      <c r="CY900" s="13"/>
      <c r="CZ900" s="13"/>
      <c r="DA900" s="13"/>
      <c r="DB900" s="13"/>
      <c r="DC900" s="13"/>
      <c r="DD900" s="13"/>
      <c r="DE900" s="13"/>
      <c r="DF900" s="13"/>
      <c r="DG900" s="13"/>
      <c r="DH900" s="13"/>
      <c r="DI900" s="13"/>
      <c r="DJ900" s="13"/>
      <c r="DK900" s="13"/>
      <c r="DL900" s="13"/>
      <c r="DM900" s="13"/>
      <c r="DN900" s="13"/>
      <c r="DO900" s="13"/>
      <c r="DP900" s="13"/>
      <c r="DQ900" s="13"/>
      <c r="DR900" s="13"/>
      <c r="DS900" s="13"/>
      <c r="DT900" s="13"/>
      <c r="DU900" s="13"/>
      <c r="DV900" s="13"/>
      <c r="DW900" s="13"/>
      <c r="DX900" s="13"/>
      <c r="DY900" s="13"/>
      <c r="DZ900" s="13"/>
      <c r="EA900" s="13"/>
      <c r="EB900" s="13"/>
      <c r="EC900" s="13"/>
      <c r="ED900" s="13"/>
      <c r="EE900" s="13"/>
      <c r="EF900" s="13"/>
      <c r="EG900" s="13"/>
      <c r="EH900" s="13"/>
      <c r="EI900" s="13"/>
      <c r="EJ900" s="13"/>
      <c r="EK900" s="13"/>
      <c r="EL900" s="13"/>
      <c r="EM900" s="13"/>
      <c r="EN900" s="13"/>
      <c r="EO900" s="13"/>
      <c r="EP900" s="13"/>
      <c r="EQ900" s="13"/>
      <c r="ER900" s="13"/>
      <c r="ES900" s="13"/>
      <c r="ET900" s="13"/>
      <c r="EU900" s="13"/>
      <c r="EV900" s="13"/>
      <c r="EW900" s="20"/>
    </row>
    <row r="901" spans="1:153" s="3" customFormat="1" ht="33" customHeight="1" x14ac:dyDescent="0.4">
      <c r="A901" s="124">
        <v>7898100244485</v>
      </c>
      <c r="B901" s="51" t="s">
        <v>202</v>
      </c>
      <c r="C901" s="51" t="s">
        <v>211</v>
      </c>
      <c r="D9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01" s="118" t="s">
        <v>1409</v>
      </c>
      <c r="F901" s="75" t="s">
        <v>537</v>
      </c>
      <c r="G9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01" s="77">
        <v>699</v>
      </c>
      <c r="J901" s="52">
        <v>5.5555599999999998</v>
      </c>
      <c r="K901" s="53">
        <f>Tabla3[[#This Row],[PRECIOS]]-Tabla3[[#This Row],[PRECIOS]]*10%</f>
        <v>5.0000039999999997</v>
      </c>
      <c r="L901" s="101"/>
      <c r="M901" s="54"/>
      <c r="N901" s="55">
        <f>IFERROR(Tabla3[[#This Row],[PRECIOS]]-Tabla3[[#This Row],[PRECIOS]]*Tabla3[[#This Row],[% PRODUCTO]]," ")</f>
        <v>5.5555599999999998</v>
      </c>
      <c r="O901" s="54"/>
      <c r="P901" s="55">
        <f>IFERROR(Tabla3[[#This Row],[OCULTAR2]]-Tabla3[[#This Row],[OCULTAR2]]*Tabla3[[#This Row],[% LÍNEA]]," ")</f>
        <v>5.5555599999999998</v>
      </c>
      <c r="Q901" s="56">
        <f>IFERROR(Tabla3[[#This Row],[% PRODUCTO]]+Tabla3[[#This Row],[% LÍNEA]]," ")</f>
        <v>0</v>
      </c>
      <c r="R901" s="53">
        <f>Tabla3[[#This Row],[OCULTAR3]]</f>
        <v>5.5555599999999998</v>
      </c>
      <c r="S901" s="53">
        <f>Tabla3[[#This Row],[PRECIO SIN %]]-Tabla3[[#This Row],[PRECIO SIN %]]*10%</f>
        <v>5.0000039999999997</v>
      </c>
      <c r="T901" s="80">
        <f>(Tabla3[[#This Row],[PRECIO CON DESCT.]]-(Tabla3[[#This Row],[PRECIO CON DESCT.]]*$T$6))</f>
        <v>3.1500025200000001</v>
      </c>
      <c r="U901" s="96"/>
      <c r="V901" s="94">
        <f>Tabla3[[#This Row],[PRECIO %      en $]]*Tabla3[[#This Row],[PEDIDO ]]</f>
        <v>0</v>
      </c>
      <c r="W901" s="57">
        <f>Tabla3[[#This Row],[PRECIO CON DESCT.]]*Tabla3[[#This Row],[PEDIDO ]]</f>
        <v>0</v>
      </c>
      <c r="X901" s="58">
        <f>Tabla3[[#This Row],[PRECIO SIN %]]*Tabla3[[#This Row],[PEDIDO ]]</f>
        <v>0</v>
      </c>
      <c r="Y901" s="28"/>
      <c r="Z901" s="28"/>
      <c r="AA901" s="28"/>
      <c r="AB901" s="28"/>
      <c r="AC901" s="28"/>
      <c r="AD901" s="28"/>
      <c r="AE901" s="28"/>
      <c r="AF901" s="28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  <c r="CB901" s="13"/>
      <c r="CC901" s="13"/>
      <c r="CD901" s="13"/>
      <c r="CE901" s="13"/>
      <c r="CF901" s="13"/>
      <c r="CG901" s="13"/>
      <c r="CH901" s="13"/>
      <c r="CI901" s="13"/>
      <c r="CJ901" s="13"/>
      <c r="CK901" s="13"/>
      <c r="CL901" s="13"/>
      <c r="CM901" s="13"/>
      <c r="CN901" s="13"/>
      <c r="CO901" s="13"/>
      <c r="CP901" s="13"/>
      <c r="CQ901" s="13"/>
      <c r="CR901" s="13"/>
      <c r="CS901" s="13"/>
      <c r="CT901" s="13"/>
      <c r="CU901" s="13"/>
      <c r="CV901" s="13"/>
      <c r="CW901" s="13"/>
      <c r="CX901" s="13"/>
      <c r="CY901" s="13"/>
      <c r="CZ901" s="13"/>
      <c r="DA901" s="13"/>
      <c r="DB901" s="13"/>
      <c r="DC901" s="13"/>
      <c r="DD901" s="13"/>
      <c r="DE901" s="13"/>
      <c r="DF901" s="13"/>
      <c r="DG901" s="13"/>
      <c r="DH901" s="13"/>
      <c r="DI901" s="13"/>
      <c r="DJ901" s="13"/>
      <c r="DK901" s="13"/>
      <c r="DL901" s="13"/>
      <c r="DM901" s="13"/>
      <c r="DN901" s="13"/>
      <c r="DO901" s="13"/>
      <c r="DP901" s="13"/>
      <c r="DQ901" s="13"/>
      <c r="DR901" s="13"/>
      <c r="DS901" s="13"/>
      <c r="DT901" s="13"/>
      <c r="DU901" s="13"/>
      <c r="DV901" s="13"/>
      <c r="DW901" s="13"/>
      <c r="DX901" s="13"/>
      <c r="DY901" s="13"/>
      <c r="DZ901" s="13"/>
      <c r="EA901" s="13"/>
      <c r="EB901" s="13"/>
      <c r="EC901" s="13"/>
      <c r="ED901" s="13"/>
      <c r="EE901" s="13"/>
      <c r="EF901" s="13"/>
      <c r="EG901" s="13"/>
      <c r="EH901" s="13"/>
      <c r="EI901" s="13"/>
      <c r="EJ901" s="13"/>
      <c r="EK901" s="13"/>
      <c r="EL901" s="13"/>
      <c r="EM901" s="13"/>
      <c r="EN901" s="13"/>
      <c r="EO901" s="13"/>
      <c r="EP901" s="13"/>
      <c r="EQ901" s="13"/>
      <c r="ER901" s="13"/>
      <c r="ES901" s="13"/>
      <c r="ET901" s="13"/>
      <c r="EU901" s="13"/>
      <c r="EV901" s="13"/>
      <c r="EW901" s="20"/>
    </row>
    <row r="902" spans="1:153" s="3" customFormat="1" ht="33" customHeight="1" x14ac:dyDescent="0.4">
      <c r="A902" s="125">
        <v>7908020503095</v>
      </c>
      <c r="B902" s="59" t="s">
        <v>202</v>
      </c>
      <c r="C902" s="59" t="s">
        <v>212</v>
      </c>
      <c r="D9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02" s="119" t="s">
        <v>1410</v>
      </c>
      <c r="F902" s="76" t="s">
        <v>537</v>
      </c>
      <c r="G9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02" s="78">
        <v>493</v>
      </c>
      <c r="J902" s="52">
        <v>6.6666699999999999</v>
      </c>
      <c r="K902" s="60">
        <f>Tabla3[[#This Row],[PRECIOS]]-Tabla3[[#This Row],[PRECIOS]]*10%</f>
        <v>6.0000029999999995</v>
      </c>
      <c r="L902" s="101"/>
      <c r="M902" s="61"/>
      <c r="N902" s="55">
        <f>IFERROR(Tabla3[[#This Row],[PRECIOS]]-Tabla3[[#This Row],[PRECIOS]]*Tabla3[[#This Row],[% PRODUCTO]]," ")</f>
        <v>6.6666699999999999</v>
      </c>
      <c r="O902" s="61"/>
      <c r="P902" s="55">
        <f>IFERROR(Tabla3[[#This Row],[OCULTAR2]]-Tabla3[[#This Row],[OCULTAR2]]*Tabla3[[#This Row],[% LÍNEA]]," ")</f>
        <v>6.6666699999999999</v>
      </c>
      <c r="Q902" s="56">
        <f>IFERROR(Tabla3[[#This Row],[% PRODUCTO]]+Tabla3[[#This Row],[% LÍNEA]]," ")</f>
        <v>0</v>
      </c>
      <c r="R902" s="60">
        <f>Tabla3[[#This Row],[OCULTAR3]]</f>
        <v>6.6666699999999999</v>
      </c>
      <c r="S902" s="60">
        <f>Tabla3[[#This Row],[PRECIO SIN %]]-Tabla3[[#This Row],[PRECIO SIN %]]*10%</f>
        <v>6.0000029999999995</v>
      </c>
      <c r="T902" s="80">
        <f>(Tabla3[[#This Row],[PRECIO CON DESCT.]]-(Tabla3[[#This Row],[PRECIO CON DESCT.]]*$T$6))</f>
        <v>3.7800018899999999</v>
      </c>
      <c r="U902" s="96"/>
      <c r="V902" s="94">
        <f>Tabla3[[#This Row],[PRECIO %      en $]]*Tabla3[[#This Row],[PEDIDO ]]</f>
        <v>0</v>
      </c>
      <c r="W902" s="57">
        <f>Tabla3[[#This Row],[PRECIO CON DESCT.]]*Tabla3[[#This Row],[PEDIDO ]]</f>
        <v>0</v>
      </c>
      <c r="X902" s="58">
        <f>Tabla3[[#This Row],[PRECIO SIN %]]*Tabla3[[#This Row],[PEDIDO ]]</f>
        <v>0</v>
      </c>
      <c r="Y902" s="28"/>
      <c r="Z902" s="28"/>
      <c r="AA902" s="28"/>
      <c r="AB902" s="28"/>
      <c r="AC902" s="28"/>
      <c r="AD902" s="28"/>
      <c r="AE902" s="28"/>
      <c r="AF902" s="28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  <c r="CH902" s="13"/>
      <c r="CI902" s="13"/>
      <c r="CJ902" s="13"/>
      <c r="CK902" s="13"/>
      <c r="CL902" s="13"/>
      <c r="CM902" s="13"/>
      <c r="CN902" s="13"/>
      <c r="CO902" s="13"/>
      <c r="CP902" s="13"/>
      <c r="CQ902" s="13"/>
      <c r="CR902" s="13"/>
      <c r="CS902" s="13"/>
      <c r="CT902" s="13"/>
      <c r="CU902" s="13"/>
      <c r="CV902" s="13"/>
      <c r="CW902" s="13"/>
      <c r="CX902" s="13"/>
      <c r="CY902" s="13"/>
      <c r="CZ902" s="13"/>
      <c r="DA902" s="13"/>
      <c r="DB902" s="13"/>
      <c r="DC902" s="13"/>
      <c r="DD902" s="13"/>
      <c r="DE902" s="13"/>
      <c r="DF902" s="13"/>
      <c r="DG902" s="13"/>
      <c r="DH902" s="13"/>
      <c r="DI902" s="13"/>
      <c r="DJ902" s="13"/>
      <c r="DK902" s="13"/>
      <c r="DL902" s="13"/>
      <c r="DM902" s="13"/>
      <c r="DN902" s="13"/>
      <c r="DO902" s="13"/>
      <c r="DP902" s="13"/>
      <c r="DQ902" s="13"/>
      <c r="DR902" s="13"/>
      <c r="DS902" s="13"/>
      <c r="DT902" s="13"/>
      <c r="DU902" s="13"/>
      <c r="DV902" s="13"/>
      <c r="DW902" s="13"/>
      <c r="DX902" s="13"/>
      <c r="DY902" s="13"/>
      <c r="DZ902" s="13"/>
      <c r="EA902" s="13"/>
      <c r="EB902" s="13"/>
      <c r="EC902" s="13"/>
      <c r="ED902" s="13"/>
      <c r="EE902" s="13"/>
      <c r="EF902" s="13"/>
      <c r="EG902" s="13"/>
      <c r="EH902" s="13"/>
      <c r="EI902" s="13"/>
      <c r="EJ902" s="13"/>
      <c r="EK902" s="13"/>
      <c r="EL902" s="13"/>
      <c r="EM902" s="13"/>
      <c r="EN902" s="13"/>
      <c r="EO902" s="13"/>
      <c r="EP902" s="13"/>
      <c r="EQ902" s="13"/>
      <c r="ER902" s="13"/>
      <c r="ES902" s="13"/>
      <c r="ET902" s="13"/>
      <c r="EU902" s="13"/>
      <c r="EV902" s="13"/>
      <c r="EW902" s="20"/>
    </row>
    <row r="903" spans="1:153" s="3" customFormat="1" ht="33" customHeight="1" x14ac:dyDescent="0.4">
      <c r="A903" s="124">
        <v>8904324104982</v>
      </c>
      <c r="B903" s="51" t="s">
        <v>202</v>
      </c>
      <c r="C903" s="51" t="s">
        <v>170</v>
      </c>
      <c r="D9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03" s="118" t="s">
        <v>1411</v>
      </c>
      <c r="F903" s="75" t="s">
        <v>537</v>
      </c>
      <c r="G9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03" s="77">
        <v>79</v>
      </c>
      <c r="J903" s="52">
        <v>3.74444</v>
      </c>
      <c r="K903" s="53">
        <f>Tabla3[[#This Row],[PRECIOS]]-Tabla3[[#This Row],[PRECIOS]]*10%</f>
        <v>3.369996</v>
      </c>
      <c r="L903" s="101"/>
      <c r="M903" s="54"/>
      <c r="N903" s="55">
        <f>IFERROR(Tabla3[[#This Row],[PRECIOS]]-Tabla3[[#This Row],[PRECIOS]]*Tabla3[[#This Row],[% PRODUCTO]]," ")</f>
        <v>3.74444</v>
      </c>
      <c r="O903" s="54"/>
      <c r="P903" s="55">
        <f>IFERROR(Tabla3[[#This Row],[OCULTAR2]]-Tabla3[[#This Row],[OCULTAR2]]*Tabla3[[#This Row],[% LÍNEA]]," ")</f>
        <v>3.74444</v>
      </c>
      <c r="Q903" s="56">
        <f>IFERROR(Tabla3[[#This Row],[% PRODUCTO]]+Tabla3[[#This Row],[% LÍNEA]]," ")</f>
        <v>0</v>
      </c>
      <c r="R903" s="53">
        <f>Tabla3[[#This Row],[OCULTAR3]]</f>
        <v>3.74444</v>
      </c>
      <c r="S903" s="53">
        <f>Tabla3[[#This Row],[PRECIO SIN %]]-Tabla3[[#This Row],[PRECIO SIN %]]*10%</f>
        <v>3.369996</v>
      </c>
      <c r="T903" s="80">
        <f>(Tabla3[[#This Row],[PRECIO CON DESCT.]]-(Tabla3[[#This Row],[PRECIO CON DESCT.]]*$T$6))</f>
        <v>2.1230974800000002</v>
      </c>
      <c r="U903" s="96"/>
      <c r="V903" s="94">
        <f>Tabla3[[#This Row],[PRECIO %      en $]]*Tabla3[[#This Row],[PEDIDO ]]</f>
        <v>0</v>
      </c>
      <c r="W903" s="57">
        <f>Tabla3[[#This Row],[PRECIO CON DESCT.]]*Tabla3[[#This Row],[PEDIDO ]]</f>
        <v>0</v>
      </c>
      <c r="X903" s="58">
        <f>Tabla3[[#This Row],[PRECIO SIN %]]*Tabla3[[#This Row],[PEDIDO ]]</f>
        <v>0</v>
      </c>
      <c r="Y903" s="28"/>
      <c r="Z903" s="28"/>
      <c r="AA903" s="28"/>
      <c r="AB903" s="28"/>
      <c r="AC903" s="28"/>
      <c r="AD903" s="28"/>
      <c r="AE903" s="28"/>
      <c r="AF903" s="28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3"/>
      <c r="CE903" s="13"/>
      <c r="CF903" s="13"/>
      <c r="CG903" s="13"/>
      <c r="CH903" s="13"/>
      <c r="CI903" s="13"/>
      <c r="CJ903" s="13"/>
      <c r="CK903" s="13"/>
      <c r="CL903" s="13"/>
      <c r="CM903" s="13"/>
      <c r="CN903" s="13"/>
      <c r="CO903" s="13"/>
      <c r="CP903" s="13"/>
      <c r="CQ903" s="13"/>
      <c r="CR903" s="13"/>
      <c r="CS903" s="13"/>
      <c r="CT903" s="13"/>
      <c r="CU903" s="13"/>
      <c r="CV903" s="13"/>
      <c r="CW903" s="13"/>
      <c r="CX903" s="13"/>
      <c r="CY903" s="13"/>
      <c r="CZ903" s="13"/>
      <c r="DA903" s="13"/>
      <c r="DB903" s="13"/>
      <c r="DC903" s="13"/>
      <c r="DD903" s="13"/>
      <c r="DE903" s="13"/>
      <c r="DF903" s="13"/>
      <c r="DG903" s="13"/>
      <c r="DH903" s="13"/>
      <c r="DI903" s="13"/>
      <c r="DJ903" s="13"/>
      <c r="DK903" s="13"/>
      <c r="DL903" s="13"/>
      <c r="DM903" s="13"/>
      <c r="DN903" s="13"/>
      <c r="DO903" s="13"/>
      <c r="DP903" s="13"/>
      <c r="DQ903" s="13"/>
      <c r="DR903" s="13"/>
      <c r="DS903" s="13"/>
      <c r="DT903" s="13"/>
      <c r="DU903" s="13"/>
      <c r="DV903" s="13"/>
      <c r="DW903" s="13"/>
      <c r="DX903" s="13"/>
      <c r="DY903" s="13"/>
      <c r="DZ903" s="13"/>
      <c r="EA903" s="13"/>
      <c r="EB903" s="13"/>
      <c r="EC903" s="13"/>
      <c r="ED903" s="13"/>
      <c r="EE903" s="13"/>
      <c r="EF903" s="13"/>
      <c r="EG903" s="13"/>
      <c r="EH903" s="13"/>
      <c r="EI903" s="13"/>
      <c r="EJ903" s="13"/>
      <c r="EK903" s="13"/>
      <c r="EL903" s="13"/>
      <c r="EM903" s="13"/>
      <c r="EN903" s="13"/>
      <c r="EO903" s="13"/>
      <c r="EP903" s="13"/>
      <c r="EQ903" s="13"/>
      <c r="ER903" s="13"/>
      <c r="ES903" s="13"/>
      <c r="ET903" s="13"/>
      <c r="EU903" s="13"/>
      <c r="EV903" s="13"/>
      <c r="EW903" s="20"/>
    </row>
    <row r="904" spans="1:153" s="3" customFormat="1" ht="33" customHeight="1" x14ac:dyDescent="0.4">
      <c r="A904" s="125">
        <v>8906159254740</v>
      </c>
      <c r="B904" s="59" t="s">
        <v>202</v>
      </c>
      <c r="C904" s="59" t="s">
        <v>87</v>
      </c>
      <c r="D9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04" s="119" t="s">
        <v>1412</v>
      </c>
      <c r="F904" s="76" t="s">
        <v>537</v>
      </c>
      <c r="G9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04" s="78">
        <v>59</v>
      </c>
      <c r="J904" s="52">
        <v>3.4777800000000001</v>
      </c>
      <c r="K904" s="60">
        <f>Tabla3[[#This Row],[PRECIOS]]-Tabla3[[#This Row],[PRECIOS]]*10%</f>
        <v>3.1300020000000002</v>
      </c>
      <c r="L904" s="101"/>
      <c r="M904" s="61"/>
      <c r="N904" s="55">
        <f>IFERROR(Tabla3[[#This Row],[PRECIOS]]-Tabla3[[#This Row],[PRECIOS]]*Tabla3[[#This Row],[% PRODUCTO]]," ")</f>
        <v>3.4777800000000001</v>
      </c>
      <c r="O904" s="61"/>
      <c r="P904" s="55">
        <f>IFERROR(Tabla3[[#This Row],[OCULTAR2]]-Tabla3[[#This Row],[OCULTAR2]]*Tabla3[[#This Row],[% LÍNEA]]," ")</f>
        <v>3.4777800000000001</v>
      </c>
      <c r="Q904" s="56">
        <f>IFERROR(Tabla3[[#This Row],[% PRODUCTO]]+Tabla3[[#This Row],[% LÍNEA]]," ")</f>
        <v>0</v>
      </c>
      <c r="R904" s="60">
        <f>Tabla3[[#This Row],[OCULTAR3]]</f>
        <v>3.4777800000000001</v>
      </c>
      <c r="S904" s="60">
        <f>Tabla3[[#This Row],[PRECIO SIN %]]-Tabla3[[#This Row],[PRECIO SIN %]]*10%</f>
        <v>3.1300020000000002</v>
      </c>
      <c r="T904" s="80">
        <f>(Tabla3[[#This Row],[PRECIO CON DESCT.]]-(Tabla3[[#This Row],[PRECIO CON DESCT.]]*$T$6))</f>
        <v>1.9719012600000001</v>
      </c>
      <c r="U904" s="96"/>
      <c r="V904" s="94">
        <f>Tabla3[[#This Row],[PRECIO %      en $]]*Tabla3[[#This Row],[PEDIDO ]]</f>
        <v>0</v>
      </c>
      <c r="W904" s="57">
        <f>Tabla3[[#This Row],[PRECIO CON DESCT.]]*Tabla3[[#This Row],[PEDIDO ]]</f>
        <v>0</v>
      </c>
      <c r="X904" s="58">
        <f>Tabla3[[#This Row],[PRECIO SIN %]]*Tabla3[[#This Row],[PEDIDO ]]</f>
        <v>0</v>
      </c>
      <c r="Y904" s="28"/>
      <c r="Z904" s="28"/>
      <c r="AA904" s="28"/>
      <c r="AB904" s="28"/>
      <c r="AC904" s="28"/>
      <c r="AD904" s="28"/>
      <c r="AE904" s="28"/>
      <c r="AF904" s="28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13"/>
      <c r="CC904" s="13"/>
      <c r="CD904" s="13"/>
      <c r="CE904" s="13"/>
      <c r="CF904" s="13"/>
      <c r="CG904" s="13"/>
      <c r="CH904" s="13"/>
      <c r="CI904" s="13"/>
      <c r="CJ904" s="13"/>
      <c r="CK904" s="13"/>
      <c r="CL904" s="13"/>
      <c r="CM904" s="13"/>
      <c r="CN904" s="13"/>
      <c r="CO904" s="13"/>
      <c r="CP904" s="13"/>
      <c r="CQ904" s="13"/>
      <c r="CR904" s="13"/>
      <c r="CS904" s="13"/>
      <c r="CT904" s="13"/>
      <c r="CU904" s="13"/>
      <c r="CV904" s="13"/>
      <c r="CW904" s="13"/>
      <c r="CX904" s="13"/>
      <c r="CY904" s="13"/>
      <c r="CZ904" s="13"/>
      <c r="DA904" s="13"/>
      <c r="DB904" s="13"/>
      <c r="DC904" s="13"/>
      <c r="DD904" s="13"/>
      <c r="DE904" s="13"/>
      <c r="DF904" s="13"/>
      <c r="DG904" s="13"/>
      <c r="DH904" s="13"/>
      <c r="DI904" s="13"/>
      <c r="DJ904" s="13"/>
      <c r="DK904" s="13"/>
      <c r="DL904" s="13"/>
      <c r="DM904" s="13"/>
      <c r="DN904" s="13"/>
      <c r="DO904" s="13"/>
      <c r="DP904" s="13"/>
      <c r="DQ904" s="13"/>
      <c r="DR904" s="13"/>
      <c r="DS904" s="13"/>
      <c r="DT904" s="13"/>
      <c r="DU904" s="13"/>
      <c r="DV904" s="13"/>
      <c r="DW904" s="13"/>
      <c r="DX904" s="13"/>
      <c r="DY904" s="13"/>
      <c r="DZ904" s="13"/>
      <c r="EA904" s="13"/>
      <c r="EB904" s="13"/>
      <c r="EC904" s="13"/>
      <c r="ED904" s="13"/>
      <c r="EE904" s="13"/>
      <c r="EF904" s="13"/>
      <c r="EG904" s="13"/>
      <c r="EH904" s="13"/>
      <c r="EI904" s="13"/>
      <c r="EJ904" s="13"/>
      <c r="EK904" s="13"/>
      <c r="EL904" s="13"/>
      <c r="EM904" s="13"/>
      <c r="EN904" s="13"/>
      <c r="EO904" s="13"/>
      <c r="EP904" s="13"/>
      <c r="EQ904" s="13"/>
      <c r="ER904" s="13"/>
      <c r="ES904" s="13"/>
      <c r="ET904" s="13"/>
      <c r="EU904" s="13"/>
      <c r="EV904" s="13"/>
      <c r="EW904" s="20"/>
    </row>
    <row r="905" spans="1:153" s="3" customFormat="1" ht="33" customHeight="1" x14ac:dyDescent="0.4">
      <c r="A905" s="124">
        <v>7467217702418</v>
      </c>
      <c r="B905" s="51" t="s">
        <v>202</v>
      </c>
      <c r="C905" s="51" t="s">
        <v>213</v>
      </c>
      <c r="D9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05" s="118" t="s">
        <v>1413</v>
      </c>
      <c r="F905" s="75" t="s">
        <v>537</v>
      </c>
      <c r="G9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05" s="77">
        <v>85</v>
      </c>
      <c r="J905" s="52">
        <v>6.4222200000000003</v>
      </c>
      <c r="K905" s="53">
        <f>Tabla3[[#This Row],[PRECIOS]]-Tabla3[[#This Row],[PRECIOS]]*10%</f>
        <v>5.779998</v>
      </c>
      <c r="L905" s="101"/>
      <c r="M905" s="54"/>
      <c r="N905" s="55">
        <f>IFERROR(Tabla3[[#This Row],[PRECIOS]]-Tabla3[[#This Row],[PRECIOS]]*Tabla3[[#This Row],[% PRODUCTO]]," ")</f>
        <v>6.4222200000000003</v>
      </c>
      <c r="O905" s="54"/>
      <c r="P905" s="55">
        <f>IFERROR(Tabla3[[#This Row],[OCULTAR2]]-Tabla3[[#This Row],[OCULTAR2]]*Tabla3[[#This Row],[% LÍNEA]]," ")</f>
        <v>6.4222200000000003</v>
      </c>
      <c r="Q905" s="56">
        <f>IFERROR(Tabla3[[#This Row],[% PRODUCTO]]+Tabla3[[#This Row],[% LÍNEA]]," ")</f>
        <v>0</v>
      </c>
      <c r="R905" s="53">
        <f>Tabla3[[#This Row],[OCULTAR3]]</f>
        <v>6.4222200000000003</v>
      </c>
      <c r="S905" s="53">
        <f>Tabla3[[#This Row],[PRECIO SIN %]]-Tabla3[[#This Row],[PRECIO SIN %]]*10%</f>
        <v>5.779998</v>
      </c>
      <c r="T905" s="80">
        <f>(Tabla3[[#This Row],[PRECIO CON DESCT.]]-(Tabla3[[#This Row],[PRECIO CON DESCT.]]*$T$6))</f>
        <v>3.6413987400000001</v>
      </c>
      <c r="U905" s="96"/>
      <c r="V905" s="94">
        <f>Tabla3[[#This Row],[PRECIO %      en $]]*Tabla3[[#This Row],[PEDIDO ]]</f>
        <v>0</v>
      </c>
      <c r="W905" s="57">
        <f>Tabla3[[#This Row],[PRECIO CON DESCT.]]*Tabla3[[#This Row],[PEDIDO ]]</f>
        <v>0</v>
      </c>
      <c r="X905" s="58">
        <f>Tabla3[[#This Row],[PRECIO SIN %]]*Tabla3[[#This Row],[PEDIDO ]]</f>
        <v>0</v>
      </c>
      <c r="Y905" s="28"/>
      <c r="Z905" s="28"/>
      <c r="AA905" s="28"/>
      <c r="AB905" s="28"/>
      <c r="AC905" s="28"/>
      <c r="AD905" s="28"/>
      <c r="AE905" s="28"/>
      <c r="AF905" s="28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  <c r="CB905" s="13"/>
      <c r="CC905" s="13"/>
      <c r="CD905" s="13"/>
      <c r="CE905" s="13"/>
      <c r="CF905" s="13"/>
      <c r="CG905" s="13"/>
      <c r="CH905" s="13"/>
      <c r="CI905" s="13"/>
      <c r="CJ905" s="13"/>
      <c r="CK905" s="13"/>
      <c r="CL905" s="13"/>
      <c r="CM905" s="13"/>
      <c r="CN905" s="13"/>
      <c r="CO905" s="13"/>
      <c r="CP905" s="13"/>
      <c r="CQ905" s="13"/>
      <c r="CR905" s="13"/>
      <c r="CS905" s="13"/>
      <c r="CT905" s="13"/>
      <c r="CU905" s="13"/>
      <c r="CV905" s="13"/>
      <c r="CW905" s="13"/>
      <c r="CX905" s="13"/>
      <c r="CY905" s="13"/>
      <c r="CZ905" s="13"/>
      <c r="DA905" s="13"/>
      <c r="DB905" s="13"/>
      <c r="DC905" s="13"/>
      <c r="DD905" s="13"/>
      <c r="DE905" s="13"/>
      <c r="DF905" s="13"/>
      <c r="DG905" s="13"/>
      <c r="DH905" s="13"/>
      <c r="DI905" s="13"/>
      <c r="DJ905" s="13"/>
      <c r="DK905" s="13"/>
      <c r="DL905" s="13"/>
      <c r="DM905" s="13"/>
      <c r="DN905" s="13"/>
      <c r="DO905" s="13"/>
      <c r="DP905" s="13"/>
      <c r="DQ905" s="13"/>
      <c r="DR905" s="13"/>
      <c r="DS905" s="13"/>
      <c r="DT905" s="13"/>
      <c r="DU905" s="13"/>
      <c r="DV905" s="13"/>
      <c r="DW905" s="13"/>
      <c r="DX905" s="13"/>
      <c r="DY905" s="13"/>
      <c r="DZ905" s="13"/>
      <c r="EA905" s="13"/>
      <c r="EB905" s="13"/>
      <c r="EC905" s="13"/>
      <c r="ED905" s="13"/>
      <c r="EE905" s="13"/>
      <c r="EF905" s="13"/>
      <c r="EG905" s="13"/>
      <c r="EH905" s="13"/>
      <c r="EI905" s="13"/>
      <c r="EJ905" s="13"/>
      <c r="EK905" s="13"/>
      <c r="EL905" s="13"/>
      <c r="EM905" s="13"/>
      <c r="EN905" s="13"/>
      <c r="EO905" s="13"/>
      <c r="EP905" s="13"/>
      <c r="EQ905" s="13"/>
      <c r="ER905" s="13"/>
      <c r="ES905" s="13"/>
      <c r="ET905" s="13"/>
      <c r="EU905" s="13"/>
      <c r="EV905" s="13"/>
      <c r="EW905" s="20"/>
    </row>
    <row r="906" spans="1:153" s="3" customFormat="1" ht="33" customHeight="1" x14ac:dyDescent="0.4">
      <c r="A906" s="125">
        <v>7591651896805</v>
      </c>
      <c r="B906" s="59" t="s">
        <v>202</v>
      </c>
      <c r="C906" s="59" t="s">
        <v>129</v>
      </c>
      <c r="D9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06" s="119" t="s">
        <v>1414</v>
      </c>
      <c r="F906" s="76" t="s">
        <v>537</v>
      </c>
      <c r="G9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06" s="78">
        <v>131</v>
      </c>
      <c r="J906" s="52">
        <v>5.88889</v>
      </c>
      <c r="K906" s="60">
        <f>Tabla3[[#This Row],[PRECIOS]]-Tabla3[[#This Row],[PRECIOS]]*10%</f>
        <v>5.300001</v>
      </c>
      <c r="L906" s="101"/>
      <c r="M906" s="61"/>
      <c r="N906" s="55">
        <f>IFERROR(Tabla3[[#This Row],[PRECIOS]]-Tabla3[[#This Row],[PRECIOS]]*Tabla3[[#This Row],[% PRODUCTO]]," ")</f>
        <v>5.88889</v>
      </c>
      <c r="O906" s="61"/>
      <c r="P906" s="55">
        <f>IFERROR(Tabla3[[#This Row],[OCULTAR2]]-Tabla3[[#This Row],[OCULTAR2]]*Tabla3[[#This Row],[% LÍNEA]]," ")</f>
        <v>5.88889</v>
      </c>
      <c r="Q906" s="56">
        <f>IFERROR(Tabla3[[#This Row],[% PRODUCTO]]+Tabla3[[#This Row],[% LÍNEA]]," ")</f>
        <v>0</v>
      </c>
      <c r="R906" s="60">
        <f>Tabla3[[#This Row],[OCULTAR3]]</f>
        <v>5.88889</v>
      </c>
      <c r="S906" s="60">
        <f>Tabla3[[#This Row],[PRECIO SIN %]]-Tabla3[[#This Row],[PRECIO SIN %]]*10%</f>
        <v>5.300001</v>
      </c>
      <c r="T906" s="80">
        <f>(Tabla3[[#This Row],[PRECIO CON DESCT.]]-(Tabla3[[#This Row],[PRECIO CON DESCT.]]*$T$6))</f>
        <v>3.3390006300000001</v>
      </c>
      <c r="U906" s="96"/>
      <c r="V906" s="94">
        <f>Tabla3[[#This Row],[PRECIO %      en $]]*Tabla3[[#This Row],[PEDIDO ]]</f>
        <v>0</v>
      </c>
      <c r="W906" s="57">
        <f>Tabla3[[#This Row],[PRECIO CON DESCT.]]*Tabla3[[#This Row],[PEDIDO ]]</f>
        <v>0</v>
      </c>
      <c r="X906" s="58">
        <f>Tabla3[[#This Row],[PRECIO SIN %]]*Tabla3[[#This Row],[PEDIDO ]]</f>
        <v>0</v>
      </c>
      <c r="Y906" s="28"/>
      <c r="Z906" s="28"/>
      <c r="AA906" s="28"/>
      <c r="AB906" s="28"/>
      <c r="AC906" s="28"/>
      <c r="AD906" s="28"/>
      <c r="AE906" s="28"/>
      <c r="AF906" s="28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  <c r="CB906" s="13"/>
      <c r="CC906" s="13"/>
      <c r="CD906" s="13"/>
      <c r="CE906" s="13"/>
      <c r="CF906" s="13"/>
      <c r="CG906" s="13"/>
      <c r="CH906" s="13"/>
      <c r="CI906" s="13"/>
      <c r="CJ906" s="13"/>
      <c r="CK906" s="13"/>
      <c r="CL906" s="13"/>
      <c r="CM906" s="13"/>
      <c r="CN906" s="13"/>
      <c r="CO906" s="13"/>
      <c r="CP906" s="13"/>
      <c r="CQ906" s="13"/>
      <c r="CR906" s="13"/>
      <c r="CS906" s="13"/>
      <c r="CT906" s="13"/>
      <c r="CU906" s="13"/>
      <c r="CV906" s="13"/>
      <c r="CW906" s="13"/>
      <c r="CX906" s="13"/>
      <c r="CY906" s="13"/>
      <c r="CZ906" s="13"/>
      <c r="DA906" s="13"/>
      <c r="DB906" s="13"/>
      <c r="DC906" s="13"/>
      <c r="DD906" s="13"/>
      <c r="DE906" s="13"/>
      <c r="DF906" s="13"/>
      <c r="DG906" s="13"/>
      <c r="DH906" s="13"/>
      <c r="DI906" s="13"/>
      <c r="DJ906" s="13"/>
      <c r="DK906" s="13"/>
      <c r="DL906" s="13"/>
      <c r="DM906" s="13"/>
      <c r="DN906" s="13"/>
      <c r="DO906" s="13"/>
      <c r="DP906" s="13"/>
      <c r="DQ906" s="13"/>
      <c r="DR906" s="13"/>
      <c r="DS906" s="13"/>
      <c r="DT906" s="13"/>
      <c r="DU906" s="13"/>
      <c r="DV906" s="13"/>
      <c r="DW906" s="13"/>
      <c r="DX906" s="13"/>
      <c r="DY906" s="13"/>
      <c r="DZ906" s="13"/>
      <c r="EA906" s="13"/>
      <c r="EB906" s="13"/>
      <c r="EC906" s="13"/>
      <c r="ED906" s="13"/>
      <c r="EE906" s="13"/>
      <c r="EF906" s="13"/>
      <c r="EG906" s="13"/>
      <c r="EH906" s="13"/>
      <c r="EI906" s="13"/>
      <c r="EJ906" s="13"/>
      <c r="EK906" s="13"/>
      <c r="EL906" s="13"/>
      <c r="EM906" s="13"/>
      <c r="EN906" s="13"/>
      <c r="EO906" s="13"/>
      <c r="EP906" s="13"/>
      <c r="EQ906" s="13"/>
      <c r="ER906" s="13"/>
      <c r="ES906" s="13"/>
      <c r="ET906" s="13"/>
      <c r="EU906" s="13"/>
      <c r="EV906" s="13"/>
      <c r="EW906" s="20"/>
    </row>
    <row r="907" spans="1:153" s="3" customFormat="1" ht="33" customHeight="1" x14ac:dyDescent="0.4">
      <c r="A907" s="124">
        <v>7591955000120</v>
      </c>
      <c r="B907" s="51" t="s">
        <v>202</v>
      </c>
      <c r="C907" s="51" t="s">
        <v>83</v>
      </c>
      <c r="D9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07" s="118" t="s">
        <v>1415</v>
      </c>
      <c r="F907" s="75" t="s">
        <v>537</v>
      </c>
      <c r="G9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07" s="77">
        <v>19</v>
      </c>
      <c r="J907" s="52">
        <v>6.0555599999999998</v>
      </c>
      <c r="K907" s="53">
        <f>Tabla3[[#This Row],[PRECIOS]]-Tabla3[[#This Row],[PRECIOS]]*10%</f>
        <v>5.4500039999999998</v>
      </c>
      <c r="L907" s="101"/>
      <c r="M907" s="54"/>
      <c r="N907" s="55">
        <f>IFERROR(Tabla3[[#This Row],[PRECIOS]]-Tabla3[[#This Row],[PRECIOS]]*Tabla3[[#This Row],[% PRODUCTO]]," ")</f>
        <v>6.0555599999999998</v>
      </c>
      <c r="O907" s="54"/>
      <c r="P907" s="55">
        <f>IFERROR(Tabla3[[#This Row],[OCULTAR2]]-Tabla3[[#This Row],[OCULTAR2]]*Tabla3[[#This Row],[% LÍNEA]]," ")</f>
        <v>6.0555599999999998</v>
      </c>
      <c r="Q907" s="56">
        <f>IFERROR(Tabla3[[#This Row],[% PRODUCTO]]+Tabla3[[#This Row],[% LÍNEA]]," ")</f>
        <v>0</v>
      </c>
      <c r="R907" s="53">
        <f>Tabla3[[#This Row],[OCULTAR3]]</f>
        <v>6.0555599999999998</v>
      </c>
      <c r="S907" s="53">
        <f>Tabla3[[#This Row],[PRECIO SIN %]]-Tabla3[[#This Row],[PRECIO SIN %]]*10%</f>
        <v>5.4500039999999998</v>
      </c>
      <c r="T907" s="80">
        <f>(Tabla3[[#This Row],[PRECIO CON DESCT.]]-(Tabla3[[#This Row],[PRECIO CON DESCT.]]*$T$6))</f>
        <v>3.4335025199999998</v>
      </c>
      <c r="U907" s="96"/>
      <c r="V907" s="94">
        <f>Tabla3[[#This Row],[PRECIO %      en $]]*Tabla3[[#This Row],[PEDIDO ]]</f>
        <v>0</v>
      </c>
      <c r="W907" s="57">
        <f>Tabla3[[#This Row],[PRECIO CON DESCT.]]*Tabla3[[#This Row],[PEDIDO ]]</f>
        <v>0</v>
      </c>
      <c r="X907" s="58">
        <f>Tabla3[[#This Row],[PRECIO SIN %]]*Tabla3[[#This Row],[PEDIDO ]]</f>
        <v>0</v>
      </c>
      <c r="Y907" s="28"/>
      <c r="Z907" s="28"/>
      <c r="AA907" s="28"/>
      <c r="AB907" s="28"/>
      <c r="AC907" s="28"/>
      <c r="AD907" s="28"/>
      <c r="AE907" s="28"/>
      <c r="AF907" s="28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  <c r="CB907" s="13"/>
      <c r="CC907" s="13"/>
      <c r="CD907" s="13"/>
      <c r="CE907" s="13"/>
      <c r="CF907" s="13"/>
      <c r="CG907" s="13"/>
      <c r="CH907" s="13"/>
      <c r="CI907" s="13"/>
      <c r="CJ907" s="13"/>
      <c r="CK907" s="13"/>
      <c r="CL907" s="13"/>
      <c r="CM907" s="13"/>
      <c r="CN907" s="13"/>
      <c r="CO907" s="13"/>
      <c r="CP907" s="13"/>
      <c r="CQ907" s="13"/>
      <c r="CR907" s="13"/>
      <c r="CS907" s="13"/>
      <c r="CT907" s="13"/>
      <c r="CU907" s="13"/>
      <c r="CV907" s="13"/>
      <c r="CW907" s="13"/>
      <c r="CX907" s="13"/>
      <c r="CY907" s="13"/>
      <c r="CZ907" s="13"/>
      <c r="DA907" s="13"/>
      <c r="DB907" s="13"/>
      <c r="DC907" s="13"/>
      <c r="DD907" s="13"/>
      <c r="DE907" s="13"/>
      <c r="DF907" s="13"/>
      <c r="DG907" s="13"/>
      <c r="DH907" s="13"/>
      <c r="DI907" s="13"/>
      <c r="DJ907" s="13"/>
      <c r="DK907" s="13"/>
      <c r="DL907" s="13"/>
      <c r="DM907" s="13"/>
      <c r="DN907" s="13"/>
      <c r="DO907" s="13"/>
      <c r="DP907" s="13"/>
      <c r="DQ907" s="13"/>
      <c r="DR907" s="13"/>
      <c r="DS907" s="13"/>
      <c r="DT907" s="13"/>
      <c r="DU907" s="13"/>
      <c r="DV907" s="13"/>
      <c r="DW907" s="13"/>
      <c r="DX907" s="13"/>
      <c r="DY907" s="13"/>
      <c r="DZ907" s="13"/>
      <c r="EA907" s="13"/>
      <c r="EB907" s="13"/>
      <c r="EC907" s="13"/>
      <c r="ED907" s="13"/>
      <c r="EE907" s="13"/>
      <c r="EF907" s="13"/>
      <c r="EG907" s="13"/>
      <c r="EH907" s="13"/>
      <c r="EI907" s="13"/>
      <c r="EJ907" s="13"/>
      <c r="EK907" s="13"/>
      <c r="EL907" s="13"/>
      <c r="EM907" s="13"/>
      <c r="EN907" s="13"/>
      <c r="EO907" s="13"/>
      <c r="EP907" s="13"/>
      <c r="EQ907" s="13"/>
      <c r="ER907" s="13"/>
      <c r="ES907" s="13"/>
      <c r="ET907" s="13"/>
      <c r="EU907" s="13"/>
      <c r="EV907" s="13"/>
      <c r="EW907" s="20"/>
    </row>
    <row r="908" spans="1:153" s="3" customFormat="1" ht="33" customHeight="1" x14ac:dyDescent="0.4">
      <c r="A908" s="125">
        <v>7591955000151</v>
      </c>
      <c r="B908" s="59" t="s">
        <v>202</v>
      </c>
      <c r="C908" s="59" t="s">
        <v>83</v>
      </c>
      <c r="D9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08" s="119" t="s">
        <v>1416</v>
      </c>
      <c r="F908" s="76" t="s">
        <v>537</v>
      </c>
      <c r="G9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08" s="78">
        <v>33</v>
      </c>
      <c r="J908" s="52">
        <v>6.7777799999999999</v>
      </c>
      <c r="K908" s="60">
        <f>Tabla3[[#This Row],[PRECIOS]]-Tabla3[[#This Row],[PRECIOS]]*10%</f>
        <v>6.1000019999999999</v>
      </c>
      <c r="L908" s="101"/>
      <c r="M908" s="61"/>
      <c r="N908" s="55">
        <f>IFERROR(Tabla3[[#This Row],[PRECIOS]]-Tabla3[[#This Row],[PRECIOS]]*Tabla3[[#This Row],[% PRODUCTO]]," ")</f>
        <v>6.7777799999999999</v>
      </c>
      <c r="O908" s="61"/>
      <c r="P908" s="55">
        <f>IFERROR(Tabla3[[#This Row],[OCULTAR2]]-Tabla3[[#This Row],[OCULTAR2]]*Tabla3[[#This Row],[% LÍNEA]]," ")</f>
        <v>6.7777799999999999</v>
      </c>
      <c r="Q908" s="56">
        <f>IFERROR(Tabla3[[#This Row],[% PRODUCTO]]+Tabla3[[#This Row],[% LÍNEA]]," ")</f>
        <v>0</v>
      </c>
      <c r="R908" s="60">
        <f>Tabla3[[#This Row],[OCULTAR3]]</f>
        <v>6.7777799999999999</v>
      </c>
      <c r="S908" s="60">
        <f>Tabla3[[#This Row],[PRECIO SIN %]]-Tabla3[[#This Row],[PRECIO SIN %]]*10%</f>
        <v>6.1000019999999999</v>
      </c>
      <c r="T908" s="80">
        <f>(Tabla3[[#This Row],[PRECIO CON DESCT.]]-(Tabla3[[#This Row],[PRECIO CON DESCT.]]*$T$6))</f>
        <v>3.8430012599999999</v>
      </c>
      <c r="U908" s="96"/>
      <c r="V908" s="94">
        <f>Tabla3[[#This Row],[PRECIO %      en $]]*Tabla3[[#This Row],[PEDIDO ]]</f>
        <v>0</v>
      </c>
      <c r="W908" s="57">
        <f>Tabla3[[#This Row],[PRECIO CON DESCT.]]*Tabla3[[#This Row],[PEDIDO ]]</f>
        <v>0</v>
      </c>
      <c r="X908" s="58">
        <f>Tabla3[[#This Row],[PRECIO SIN %]]*Tabla3[[#This Row],[PEDIDO ]]</f>
        <v>0</v>
      </c>
      <c r="Y908" s="28"/>
      <c r="Z908" s="28"/>
      <c r="AA908" s="28"/>
      <c r="AB908" s="28"/>
      <c r="AC908" s="28"/>
      <c r="AD908" s="28"/>
      <c r="AE908" s="28"/>
      <c r="AF908" s="28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  <c r="CH908" s="13"/>
      <c r="CI908" s="13"/>
      <c r="CJ908" s="13"/>
      <c r="CK908" s="13"/>
      <c r="CL908" s="13"/>
      <c r="CM908" s="13"/>
      <c r="CN908" s="13"/>
      <c r="CO908" s="13"/>
      <c r="CP908" s="13"/>
      <c r="CQ908" s="13"/>
      <c r="CR908" s="13"/>
      <c r="CS908" s="13"/>
      <c r="CT908" s="13"/>
      <c r="CU908" s="13"/>
      <c r="CV908" s="13"/>
      <c r="CW908" s="13"/>
      <c r="CX908" s="13"/>
      <c r="CY908" s="13"/>
      <c r="CZ908" s="13"/>
      <c r="DA908" s="13"/>
      <c r="DB908" s="13"/>
      <c r="DC908" s="13"/>
      <c r="DD908" s="13"/>
      <c r="DE908" s="13"/>
      <c r="DF908" s="13"/>
      <c r="DG908" s="13"/>
      <c r="DH908" s="13"/>
      <c r="DI908" s="13"/>
      <c r="DJ908" s="13"/>
      <c r="DK908" s="13"/>
      <c r="DL908" s="13"/>
      <c r="DM908" s="13"/>
      <c r="DN908" s="13"/>
      <c r="DO908" s="13"/>
      <c r="DP908" s="13"/>
      <c r="DQ908" s="13"/>
      <c r="DR908" s="13"/>
      <c r="DS908" s="13"/>
      <c r="DT908" s="13"/>
      <c r="DU908" s="13"/>
      <c r="DV908" s="13"/>
      <c r="DW908" s="13"/>
      <c r="DX908" s="13"/>
      <c r="DY908" s="13"/>
      <c r="DZ908" s="13"/>
      <c r="EA908" s="13"/>
      <c r="EB908" s="13"/>
      <c r="EC908" s="13"/>
      <c r="ED908" s="13"/>
      <c r="EE908" s="13"/>
      <c r="EF908" s="13"/>
      <c r="EG908" s="13"/>
      <c r="EH908" s="13"/>
      <c r="EI908" s="13"/>
      <c r="EJ908" s="13"/>
      <c r="EK908" s="13"/>
      <c r="EL908" s="13"/>
      <c r="EM908" s="13"/>
      <c r="EN908" s="13"/>
      <c r="EO908" s="13"/>
      <c r="EP908" s="13"/>
      <c r="EQ908" s="13"/>
      <c r="ER908" s="13"/>
      <c r="ES908" s="13"/>
      <c r="ET908" s="13"/>
      <c r="EU908" s="13"/>
      <c r="EV908" s="13"/>
      <c r="EW908" s="20"/>
    </row>
    <row r="909" spans="1:153" s="3" customFormat="1" ht="33" customHeight="1" x14ac:dyDescent="0.4">
      <c r="A909" s="124">
        <v>7591818251331</v>
      </c>
      <c r="B909" s="51" t="s">
        <v>202</v>
      </c>
      <c r="C909" s="51" t="s">
        <v>105</v>
      </c>
      <c r="D9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909" s="118" t="s">
        <v>1417</v>
      </c>
      <c r="F909" s="75" t="s">
        <v>537</v>
      </c>
      <c r="G9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09" s="77">
        <v>119</v>
      </c>
      <c r="J909" s="52">
        <v>3.61111</v>
      </c>
      <c r="K909" s="53">
        <f>Tabla3[[#This Row],[PRECIOS]]-Tabla3[[#This Row],[PRECIOS]]*10%</f>
        <v>3.2499989999999999</v>
      </c>
      <c r="L909" s="101"/>
      <c r="M909" s="54"/>
      <c r="N909" s="55">
        <f>IFERROR(Tabla3[[#This Row],[PRECIOS]]-Tabla3[[#This Row],[PRECIOS]]*Tabla3[[#This Row],[% PRODUCTO]]," ")</f>
        <v>3.61111</v>
      </c>
      <c r="O909" s="54"/>
      <c r="P909" s="55">
        <f>IFERROR(Tabla3[[#This Row],[OCULTAR2]]-Tabla3[[#This Row],[OCULTAR2]]*Tabla3[[#This Row],[% LÍNEA]]," ")</f>
        <v>3.61111</v>
      </c>
      <c r="Q909" s="56">
        <f>IFERROR(Tabla3[[#This Row],[% PRODUCTO]]+Tabla3[[#This Row],[% LÍNEA]]," ")</f>
        <v>0</v>
      </c>
      <c r="R909" s="53">
        <f>Tabla3[[#This Row],[OCULTAR3]]</f>
        <v>3.61111</v>
      </c>
      <c r="S909" s="53">
        <f>Tabla3[[#This Row],[PRECIO SIN %]]-Tabla3[[#This Row],[PRECIO SIN %]]*10%</f>
        <v>3.2499989999999999</v>
      </c>
      <c r="T909" s="80">
        <f>(Tabla3[[#This Row],[PRECIO CON DESCT.]]-(Tabla3[[#This Row],[PRECIO CON DESCT.]]*$T$6))</f>
        <v>2.0474993699999997</v>
      </c>
      <c r="U909" s="96"/>
      <c r="V909" s="94">
        <f>Tabla3[[#This Row],[PRECIO %      en $]]*Tabla3[[#This Row],[PEDIDO ]]</f>
        <v>0</v>
      </c>
      <c r="W909" s="57">
        <f>Tabla3[[#This Row],[PRECIO CON DESCT.]]*Tabla3[[#This Row],[PEDIDO ]]</f>
        <v>0</v>
      </c>
      <c r="X909" s="58">
        <f>Tabla3[[#This Row],[PRECIO SIN %]]*Tabla3[[#This Row],[PEDIDO ]]</f>
        <v>0</v>
      </c>
      <c r="Y909" s="28"/>
      <c r="Z909" s="28"/>
      <c r="AA909" s="28"/>
      <c r="AB909" s="28"/>
      <c r="AC909" s="28"/>
      <c r="AD909" s="28"/>
      <c r="AE909" s="28"/>
      <c r="AF909" s="28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  <c r="CH909" s="13"/>
      <c r="CI909" s="13"/>
      <c r="CJ909" s="13"/>
      <c r="CK909" s="13"/>
      <c r="CL909" s="13"/>
      <c r="CM909" s="13"/>
      <c r="CN909" s="13"/>
      <c r="CO909" s="13"/>
      <c r="CP909" s="13"/>
      <c r="CQ909" s="13"/>
      <c r="CR909" s="13"/>
      <c r="CS909" s="13"/>
      <c r="CT909" s="13"/>
      <c r="CU909" s="13"/>
      <c r="CV909" s="13"/>
      <c r="CW909" s="13"/>
      <c r="CX909" s="13"/>
      <c r="CY909" s="13"/>
      <c r="CZ909" s="13"/>
      <c r="DA909" s="13"/>
      <c r="DB909" s="13"/>
      <c r="DC909" s="13"/>
      <c r="DD909" s="13"/>
      <c r="DE909" s="13"/>
      <c r="DF909" s="13"/>
      <c r="DG909" s="13"/>
      <c r="DH909" s="13"/>
      <c r="DI909" s="13"/>
      <c r="DJ909" s="13"/>
      <c r="DK909" s="13"/>
      <c r="DL909" s="13"/>
      <c r="DM909" s="13"/>
      <c r="DN909" s="13"/>
      <c r="DO909" s="13"/>
      <c r="DP909" s="13"/>
      <c r="DQ909" s="13"/>
      <c r="DR909" s="13"/>
      <c r="DS909" s="13"/>
      <c r="DT909" s="13"/>
      <c r="DU909" s="13"/>
      <c r="DV909" s="13"/>
      <c r="DW909" s="13"/>
      <c r="DX909" s="13"/>
      <c r="DY909" s="13"/>
      <c r="DZ909" s="13"/>
      <c r="EA909" s="13"/>
      <c r="EB909" s="13"/>
      <c r="EC909" s="13"/>
      <c r="ED909" s="13"/>
      <c r="EE909" s="13"/>
      <c r="EF909" s="13"/>
      <c r="EG909" s="13"/>
      <c r="EH909" s="13"/>
      <c r="EI909" s="13"/>
      <c r="EJ909" s="13"/>
      <c r="EK909" s="13"/>
      <c r="EL909" s="13"/>
      <c r="EM909" s="13"/>
      <c r="EN909" s="13"/>
      <c r="EO909" s="13"/>
      <c r="EP909" s="13"/>
      <c r="EQ909" s="13"/>
      <c r="ER909" s="13"/>
      <c r="ES909" s="13"/>
      <c r="ET909" s="13"/>
      <c r="EU909" s="13"/>
      <c r="EV909" s="13"/>
      <c r="EW909" s="20"/>
    </row>
    <row r="910" spans="1:153" s="3" customFormat="1" ht="33" customHeight="1" x14ac:dyDescent="0.4">
      <c r="A910" s="125">
        <v>7591818000236</v>
      </c>
      <c r="B910" s="59" t="s">
        <v>202</v>
      </c>
      <c r="C910" s="59" t="s">
        <v>105</v>
      </c>
      <c r="D9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910" s="119" t="s">
        <v>1418</v>
      </c>
      <c r="F910" s="76" t="s">
        <v>537</v>
      </c>
      <c r="G9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10" s="78">
        <v>20</v>
      </c>
      <c r="J910" s="52">
        <v>7.38889</v>
      </c>
      <c r="K910" s="60">
        <f>Tabla3[[#This Row],[PRECIOS]]-Tabla3[[#This Row],[PRECIOS]]*10%</f>
        <v>6.6500009999999996</v>
      </c>
      <c r="L910" s="101"/>
      <c r="M910" s="61"/>
      <c r="N910" s="55">
        <f>IFERROR(Tabla3[[#This Row],[PRECIOS]]-Tabla3[[#This Row],[PRECIOS]]*Tabla3[[#This Row],[% PRODUCTO]]," ")</f>
        <v>7.38889</v>
      </c>
      <c r="O910" s="61"/>
      <c r="P910" s="55">
        <f>IFERROR(Tabla3[[#This Row],[OCULTAR2]]-Tabla3[[#This Row],[OCULTAR2]]*Tabla3[[#This Row],[% LÍNEA]]," ")</f>
        <v>7.38889</v>
      </c>
      <c r="Q910" s="56">
        <f>IFERROR(Tabla3[[#This Row],[% PRODUCTO]]+Tabla3[[#This Row],[% LÍNEA]]," ")</f>
        <v>0</v>
      </c>
      <c r="R910" s="60">
        <f>Tabla3[[#This Row],[OCULTAR3]]</f>
        <v>7.38889</v>
      </c>
      <c r="S910" s="60">
        <f>Tabla3[[#This Row],[PRECIO SIN %]]-Tabla3[[#This Row],[PRECIO SIN %]]*10%</f>
        <v>6.6500009999999996</v>
      </c>
      <c r="T910" s="80">
        <f>(Tabla3[[#This Row],[PRECIO CON DESCT.]]-(Tabla3[[#This Row],[PRECIO CON DESCT.]]*$T$6))</f>
        <v>4.1895006299999995</v>
      </c>
      <c r="U910" s="96"/>
      <c r="V910" s="94">
        <f>Tabla3[[#This Row],[PRECIO %      en $]]*Tabla3[[#This Row],[PEDIDO ]]</f>
        <v>0</v>
      </c>
      <c r="W910" s="57">
        <f>Tabla3[[#This Row],[PRECIO CON DESCT.]]*Tabla3[[#This Row],[PEDIDO ]]</f>
        <v>0</v>
      </c>
      <c r="X910" s="58">
        <f>Tabla3[[#This Row],[PRECIO SIN %]]*Tabla3[[#This Row],[PEDIDO ]]</f>
        <v>0</v>
      </c>
      <c r="Y910" s="28"/>
      <c r="Z910" s="28"/>
      <c r="AA910" s="28"/>
      <c r="AB910" s="28"/>
      <c r="AC910" s="28"/>
      <c r="AD910" s="28"/>
      <c r="AE910" s="28"/>
      <c r="AF910" s="28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13"/>
      <c r="CC910" s="13"/>
      <c r="CD910" s="13"/>
      <c r="CE910" s="13"/>
      <c r="CF910" s="13"/>
      <c r="CG910" s="13"/>
      <c r="CH910" s="13"/>
      <c r="CI910" s="13"/>
      <c r="CJ910" s="13"/>
      <c r="CK910" s="13"/>
      <c r="CL910" s="13"/>
      <c r="CM910" s="13"/>
      <c r="CN910" s="13"/>
      <c r="CO910" s="13"/>
      <c r="CP910" s="13"/>
      <c r="CQ910" s="13"/>
      <c r="CR910" s="13"/>
      <c r="CS910" s="13"/>
      <c r="CT910" s="13"/>
      <c r="CU910" s="13"/>
      <c r="CV910" s="13"/>
      <c r="CW910" s="13"/>
      <c r="CX910" s="13"/>
      <c r="CY910" s="13"/>
      <c r="CZ910" s="13"/>
      <c r="DA910" s="13"/>
      <c r="DB910" s="13"/>
      <c r="DC910" s="13"/>
      <c r="DD910" s="13"/>
      <c r="DE910" s="13"/>
      <c r="DF910" s="13"/>
      <c r="DG910" s="13"/>
      <c r="DH910" s="13"/>
      <c r="DI910" s="13"/>
      <c r="DJ910" s="13"/>
      <c r="DK910" s="13"/>
      <c r="DL910" s="13"/>
      <c r="DM910" s="13"/>
      <c r="DN910" s="13"/>
      <c r="DO910" s="13"/>
      <c r="DP910" s="13"/>
      <c r="DQ910" s="13"/>
      <c r="DR910" s="13"/>
      <c r="DS910" s="13"/>
      <c r="DT910" s="13"/>
      <c r="DU910" s="13"/>
      <c r="DV910" s="13"/>
      <c r="DW910" s="13"/>
      <c r="DX910" s="13"/>
      <c r="DY910" s="13"/>
      <c r="DZ910" s="13"/>
      <c r="EA910" s="13"/>
      <c r="EB910" s="13"/>
      <c r="EC910" s="13"/>
      <c r="ED910" s="13"/>
      <c r="EE910" s="13"/>
      <c r="EF910" s="13"/>
      <c r="EG910" s="13"/>
      <c r="EH910" s="13"/>
      <c r="EI910" s="13"/>
      <c r="EJ910" s="13"/>
      <c r="EK910" s="13"/>
      <c r="EL910" s="13"/>
      <c r="EM910" s="13"/>
      <c r="EN910" s="13"/>
      <c r="EO910" s="13"/>
      <c r="EP910" s="13"/>
      <c r="EQ910" s="13"/>
      <c r="ER910" s="13"/>
      <c r="ES910" s="13"/>
      <c r="ET910" s="13"/>
      <c r="EU910" s="13"/>
      <c r="EV910" s="13"/>
      <c r="EW910" s="20"/>
    </row>
    <row r="911" spans="1:153" s="3" customFormat="1" ht="33" customHeight="1" x14ac:dyDescent="0.4">
      <c r="A911" s="124">
        <v>7599558000264</v>
      </c>
      <c r="B911" s="51" t="s">
        <v>202</v>
      </c>
      <c r="C911" s="51" t="s">
        <v>198</v>
      </c>
      <c r="D9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911" s="118" t="s">
        <v>1419</v>
      </c>
      <c r="F911" s="75" t="s">
        <v>526</v>
      </c>
      <c r="G9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911" s="77">
        <v>9</v>
      </c>
      <c r="J911" s="52">
        <v>4.4222200000000003</v>
      </c>
      <c r="K911" s="53">
        <f>Tabla3[[#This Row],[PRECIOS]]-Tabla3[[#This Row],[PRECIOS]]*10%</f>
        <v>3.9799980000000001</v>
      </c>
      <c r="L911" s="101" t="s">
        <v>5327</v>
      </c>
      <c r="M911" s="54"/>
      <c r="N911" s="55">
        <f>IFERROR(Tabla3[[#This Row],[PRECIOS]]-Tabla3[[#This Row],[PRECIOS]]*Tabla3[[#This Row],[% PRODUCTO]]," ")</f>
        <v>4.4222200000000003</v>
      </c>
      <c r="O911" s="54"/>
      <c r="P911" s="55">
        <f>IFERROR(Tabla3[[#This Row],[OCULTAR2]]-Tabla3[[#This Row],[OCULTAR2]]*Tabla3[[#This Row],[% LÍNEA]]," ")</f>
        <v>4.4222200000000003</v>
      </c>
      <c r="Q911" s="56">
        <f>IFERROR(Tabla3[[#This Row],[% PRODUCTO]]+Tabla3[[#This Row],[% LÍNEA]]," ")</f>
        <v>0</v>
      </c>
      <c r="R911" s="53">
        <f>Tabla3[[#This Row],[OCULTAR3]]</f>
        <v>4.4222200000000003</v>
      </c>
      <c r="S911" s="53">
        <f>Tabla3[[#This Row],[PRECIO SIN %]]-Tabla3[[#This Row],[PRECIO SIN %]]*10%</f>
        <v>3.9799980000000001</v>
      </c>
      <c r="T911" s="80">
        <f>(Tabla3[[#This Row],[PRECIO CON DESCT.]]-(Tabla3[[#This Row],[PRECIO CON DESCT.]]*$T$6))</f>
        <v>2.5073987400000002</v>
      </c>
      <c r="U911" s="96"/>
      <c r="V911" s="94">
        <f>Tabla3[[#This Row],[PRECIO %      en $]]*Tabla3[[#This Row],[PEDIDO ]]</f>
        <v>0</v>
      </c>
      <c r="W911" s="57">
        <f>Tabla3[[#This Row],[PRECIO CON DESCT.]]*Tabla3[[#This Row],[PEDIDO ]]</f>
        <v>0</v>
      </c>
      <c r="X911" s="58">
        <f>Tabla3[[#This Row],[PRECIO SIN %]]*Tabla3[[#This Row],[PEDIDO ]]</f>
        <v>0</v>
      </c>
      <c r="Y911" s="28"/>
      <c r="Z911" s="28"/>
      <c r="AA911" s="28"/>
      <c r="AB911" s="28"/>
      <c r="AC911" s="28"/>
      <c r="AD911" s="28"/>
      <c r="AE911" s="28"/>
      <c r="AF911" s="28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  <c r="CH911" s="13"/>
      <c r="CI911" s="13"/>
      <c r="CJ911" s="13"/>
      <c r="CK911" s="13"/>
      <c r="CL911" s="13"/>
      <c r="CM911" s="13"/>
      <c r="CN911" s="13"/>
      <c r="CO911" s="13"/>
      <c r="CP911" s="13"/>
      <c r="CQ911" s="13"/>
      <c r="CR911" s="13"/>
      <c r="CS911" s="13"/>
      <c r="CT911" s="13"/>
      <c r="CU911" s="13"/>
      <c r="CV911" s="13"/>
      <c r="CW911" s="13"/>
      <c r="CX911" s="13"/>
      <c r="CY911" s="13"/>
      <c r="CZ911" s="13"/>
      <c r="DA911" s="13"/>
      <c r="DB911" s="13"/>
      <c r="DC911" s="13"/>
      <c r="DD911" s="13"/>
      <c r="DE911" s="13"/>
      <c r="DF911" s="13"/>
      <c r="DG911" s="13"/>
      <c r="DH911" s="13"/>
      <c r="DI911" s="13"/>
      <c r="DJ911" s="13"/>
      <c r="DK911" s="13"/>
      <c r="DL911" s="13"/>
      <c r="DM911" s="13"/>
      <c r="DN911" s="13"/>
      <c r="DO911" s="13"/>
      <c r="DP911" s="13"/>
      <c r="DQ911" s="13"/>
      <c r="DR911" s="13"/>
      <c r="DS911" s="13"/>
      <c r="DT911" s="13"/>
      <c r="DU911" s="13"/>
      <c r="DV911" s="13"/>
      <c r="DW911" s="13"/>
      <c r="DX911" s="13"/>
      <c r="DY911" s="13"/>
      <c r="DZ911" s="13"/>
      <c r="EA911" s="13"/>
      <c r="EB911" s="13"/>
      <c r="EC911" s="13"/>
      <c r="ED911" s="13"/>
      <c r="EE911" s="13"/>
      <c r="EF911" s="13"/>
      <c r="EG911" s="13"/>
      <c r="EH911" s="13"/>
      <c r="EI911" s="13"/>
      <c r="EJ911" s="13"/>
      <c r="EK911" s="13"/>
      <c r="EL911" s="13"/>
      <c r="EM911" s="13"/>
      <c r="EN911" s="13"/>
      <c r="EO911" s="13"/>
      <c r="EP911" s="13"/>
      <c r="EQ911" s="13"/>
      <c r="ER911" s="13"/>
      <c r="ES911" s="13"/>
      <c r="ET911" s="13"/>
      <c r="EU911" s="13"/>
      <c r="EV911" s="13"/>
      <c r="EW911" s="20"/>
    </row>
    <row r="912" spans="1:153" s="3" customFormat="1" ht="33" customHeight="1" x14ac:dyDescent="0.4">
      <c r="A912" s="125">
        <v>7591243830507</v>
      </c>
      <c r="B912" s="59" t="s">
        <v>202</v>
      </c>
      <c r="C912" s="59" t="s">
        <v>108</v>
      </c>
      <c r="D9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912" s="119" t="s">
        <v>1420</v>
      </c>
      <c r="F912" s="76" t="s">
        <v>526</v>
      </c>
      <c r="G9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12" s="78">
        <v>129</v>
      </c>
      <c r="J912" s="52">
        <v>6.1666699999999999</v>
      </c>
      <c r="K912" s="60">
        <f>Tabla3[[#This Row],[PRECIOS]]-Tabla3[[#This Row],[PRECIOS]]*10%</f>
        <v>5.5500030000000002</v>
      </c>
      <c r="L912" s="101"/>
      <c r="M912" s="61"/>
      <c r="N912" s="55">
        <f>IFERROR(Tabla3[[#This Row],[PRECIOS]]-Tabla3[[#This Row],[PRECIOS]]*Tabla3[[#This Row],[% PRODUCTO]]," ")</f>
        <v>6.1666699999999999</v>
      </c>
      <c r="O912" s="61"/>
      <c r="P912" s="55">
        <f>IFERROR(Tabla3[[#This Row],[OCULTAR2]]-Tabla3[[#This Row],[OCULTAR2]]*Tabla3[[#This Row],[% LÍNEA]]," ")</f>
        <v>6.1666699999999999</v>
      </c>
      <c r="Q912" s="56">
        <f>IFERROR(Tabla3[[#This Row],[% PRODUCTO]]+Tabla3[[#This Row],[% LÍNEA]]," ")</f>
        <v>0</v>
      </c>
      <c r="R912" s="60">
        <f>Tabla3[[#This Row],[OCULTAR3]]</f>
        <v>6.1666699999999999</v>
      </c>
      <c r="S912" s="60">
        <f>Tabla3[[#This Row],[PRECIO SIN %]]-Tabla3[[#This Row],[PRECIO SIN %]]*10%</f>
        <v>5.5500030000000002</v>
      </c>
      <c r="T912" s="80">
        <f>(Tabla3[[#This Row],[PRECIO CON DESCT.]]-(Tabla3[[#This Row],[PRECIO CON DESCT.]]*$T$6))</f>
        <v>3.4965018900000002</v>
      </c>
      <c r="U912" s="96"/>
      <c r="V912" s="94">
        <f>Tabla3[[#This Row],[PRECIO %      en $]]*Tabla3[[#This Row],[PEDIDO ]]</f>
        <v>0</v>
      </c>
      <c r="W912" s="57">
        <f>Tabla3[[#This Row],[PRECIO CON DESCT.]]*Tabla3[[#This Row],[PEDIDO ]]</f>
        <v>0</v>
      </c>
      <c r="X912" s="58">
        <f>Tabla3[[#This Row],[PRECIO SIN %]]*Tabla3[[#This Row],[PEDIDO ]]</f>
        <v>0</v>
      </c>
      <c r="Y912" s="28"/>
      <c r="Z912" s="28"/>
      <c r="AA912" s="28"/>
      <c r="AB912" s="28"/>
      <c r="AC912" s="28"/>
      <c r="AD912" s="28"/>
      <c r="AE912" s="28"/>
      <c r="AF912" s="28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  <c r="CB912" s="13"/>
      <c r="CC912" s="13"/>
      <c r="CD912" s="13"/>
      <c r="CE912" s="13"/>
      <c r="CF912" s="13"/>
      <c r="CG912" s="13"/>
      <c r="CH912" s="13"/>
      <c r="CI912" s="13"/>
      <c r="CJ912" s="13"/>
      <c r="CK912" s="13"/>
      <c r="CL912" s="13"/>
      <c r="CM912" s="13"/>
      <c r="CN912" s="13"/>
      <c r="CO912" s="13"/>
      <c r="CP912" s="13"/>
      <c r="CQ912" s="13"/>
      <c r="CR912" s="13"/>
      <c r="CS912" s="13"/>
      <c r="CT912" s="13"/>
      <c r="CU912" s="13"/>
      <c r="CV912" s="13"/>
      <c r="CW912" s="13"/>
      <c r="CX912" s="13"/>
      <c r="CY912" s="13"/>
      <c r="CZ912" s="13"/>
      <c r="DA912" s="13"/>
      <c r="DB912" s="13"/>
      <c r="DC912" s="13"/>
      <c r="DD912" s="13"/>
      <c r="DE912" s="13"/>
      <c r="DF912" s="13"/>
      <c r="DG912" s="13"/>
      <c r="DH912" s="13"/>
      <c r="DI912" s="13"/>
      <c r="DJ912" s="13"/>
      <c r="DK912" s="13"/>
      <c r="DL912" s="13"/>
      <c r="DM912" s="13"/>
      <c r="DN912" s="13"/>
      <c r="DO912" s="13"/>
      <c r="DP912" s="13"/>
      <c r="DQ912" s="13"/>
      <c r="DR912" s="13"/>
      <c r="DS912" s="13"/>
      <c r="DT912" s="13"/>
      <c r="DU912" s="13"/>
      <c r="DV912" s="13"/>
      <c r="DW912" s="13"/>
      <c r="DX912" s="13"/>
      <c r="DY912" s="13"/>
      <c r="DZ912" s="13"/>
      <c r="EA912" s="13"/>
      <c r="EB912" s="13"/>
      <c r="EC912" s="13"/>
      <c r="ED912" s="13"/>
      <c r="EE912" s="13"/>
      <c r="EF912" s="13"/>
      <c r="EG912" s="13"/>
      <c r="EH912" s="13"/>
      <c r="EI912" s="13"/>
      <c r="EJ912" s="13"/>
      <c r="EK912" s="13"/>
      <c r="EL912" s="13"/>
      <c r="EM912" s="13"/>
      <c r="EN912" s="13"/>
      <c r="EO912" s="13"/>
      <c r="EP912" s="13"/>
      <c r="EQ912" s="13"/>
      <c r="ER912" s="13"/>
      <c r="ES912" s="13"/>
      <c r="ET912" s="13"/>
      <c r="EU912" s="13"/>
      <c r="EV912" s="13"/>
      <c r="EW912" s="20"/>
    </row>
    <row r="913" spans="1:153" s="3" customFormat="1" ht="33" customHeight="1" x14ac:dyDescent="0.4">
      <c r="A913" s="124">
        <v>7598252001201</v>
      </c>
      <c r="B913" s="51" t="s">
        <v>202</v>
      </c>
      <c r="C913" s="51" t="s">
        <v>56</v>
      </c>
      <c r="D9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13" s="118" t="s">
        <v>1421</v>
      </c>
      <c r="F913" s="75" t="s">
        <v>537</v>
      </c>
      <c r="G9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13" s="77">
        <v>26</v>
      </c>
      <c r="J913" s="52">
        <v>4.5999999999999996</v>
      </c>
      <c r="K913" s="53">
        <f>Tabla3[[#This Row],[PRECIOS]]-Tabla3[[#This Row],[PRECIOS]]*10%</f>
        <v>4.1399999999999997</v>
      </c>
      <c r="L913" s="101"/>
      <c r="M913" s="54"/>
      <c r="N913" s="55">
        <f>IFERROR(Tabla3[[#This Row],[PRECIOS]]-Tabla3[[#This Row],[PRECIOS]]*Tabla3[[#This Row],[% PRODUCTO]]," ")</f>
        <v>4.5999999999999996</v>
      </c>
      <c r="O913" s="54"/>
      <c r="P913" s="55">
        <f>IFERROR(Tabla3[[#This Row],[OCULTAR2]]-Tabla3[[#This Row],[OCULTAR2]]*Tabla3[[#This Row],[% LÍNEA]]," ")</f>
        <v>4.5999999999999996</v>
      </c>
      <c r="Q913" s="56">
        <f>IFERROR(Tabla3[[#This Row],[% PRODUCTO]]+Tabla3[[#This Row],[% LÍNEA]]," ")</f>
        <v>0</v>
      </c>
      <c r="R913" s="53">
        <f>Tabla3[[#This Row],[OCULTAR3]]</f>
        <v>4.5999999999999996</v>
      </c>
      <c r="S913" s="53">
        <f>Tabla3[[#This Row],[PRECIO SIN %]]-Tabla3[[#This Row],[PRECIO SIN %]]*10%</f>
        <v>4.1399999999999997</v>
      </c>
      <c r="T913" s="80">
        <f>(Tabla3[[#This Row],[PRECIO CON DESCT.]]-(Tabla3[[#This Row],[PRECIO CON DESCT.]]*$T$6))</f>
        <v>2.6082000000000001</v>
      </c>
      <c r="U913" s="96"/>
      <c r="V913" s="94">
        <f>Tabla3[[#This Row],[PRECIO %      en $]]*Tabla3[[#This Row],[PEDIDO ]]</f>
        <v>0</v>
      </c>
      <c r="W913" s="57">
        <f>Tabla3[[#This Row],[PRECIO CON DESCT.]]*Tabla3[[#This Row],[PEDIDO ]]</f>
        <v>0</v>
      </c>
      <c r="X913" s="58">
        <f>Tabla3[[#This Row],[PRECIO SIN %]]*Tabla3[[#This Row],[PEDIDO ]]</f>
        <v>0</v>
      </c>
      <c r="Y913" s="28"/>
      <c r="Z913" s="28"/>
      <c r="AA913" s="28"/>
      <c r="AB913" s="28"/>
      <c r="AC913" s="28"/>
      <c r="AD913" s="28"/>
      <c r="AE913" s="28"/>
      <c r="AF913" s="28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3"/>
      <c r="CE913" s="13"/>
      <c r="CF913" s="13"/>
      <c r="CG913" s="13"/>
      <c r="CH913" s="13"/>
      <c r="CI913" s="13"/>
      <c r="CJ913" s="13"/>
      <c r="CK913" s="13"/>
      <c r="CL913" s="13"/>
      <c r="CM913" s="13"/>
      <c r="CN913" s="13"/>
      <c r="CO913" s="13"/>
      <c r="CP913" s="13"/>
      <c r="CQ913" s="13"/>
      <c r="CR913" s="13"/>
      <c r="CS913" s="13"/>
      <c r="CT913" s="13"/>
      <c r="CU913" s="13"/>
      <c r="CV913" s="13"/>
      <c r="CW913" s="13"/>
      <c r="CX913" s="13"/>
      <c r="CY913" s="13"/>
      <c r="CZ913" s="13"/>
      <c r="DA913" s="13"/>
      <c r="DB913" s="13"/>
      <c r="DC913" s="13"/>
      <c r="DD913" s="13"/>
      <c r="DE913" s="13"/>
      <c r="DF913" s="13"/>
      <c r="DG913" s="13"/>
      <c r="DH913" s="13"/>
      <c r="DI913" s="13"/>
      <c r="DJ913" s="13"/>
      <c r="DK913" s="13"/>
      <c r="DL913" s="13"/>
      <c r="DM913" s="13"/>
      <c r="DN913" s="13"/>
      <c r="DO913" s="13"/>
      <c r="DP913" s="13"/>
      <c r="DQ913" s="13"/>
      <c r="DR913" s="13"/>
      <c r="DS913" s="13"/>
      <c r="DT913" s="13"/>
      <c r="DU913" s="13"/>
      <c r="DV913" s="13"/>
      <c r="DW913" s="13"/>
      <c r="DX913" s="13"/>
      <c r="DY913" s="13"/>
      <c r="DZ913" s="13"/>
      <c r="EA913" s="13"/>
      <c r="EB913" s="13"/>
      <c r="EC913" s="13"/>
      <c r="ED913" s="13"/>
      <c r="EE913" s="13"/>
      <c r="EF913" s="13"/>
      <c r="EG913" s="13"/>
      <c r="EH913" s="13"/>
      <c r="EI913" s="13"/>
      <c r="EJ913" s="13"/>
      <c r="EK913" s="13"/>
      <c r="EL913" s="13"/>
      <c r="EM913" s="13"/>
      <c r="EN913" s="13"/>
      <c r="EO913" s="13"/>
      <c r="EP913" s="13"/>
      <c r="EQ913" s="13"/>
      <c r="ER913" s="13"/>
      <c r="ES913" s="13"/>
      <c r="ET913" s="13"/>
      <c r="EU913" s="13"/>
      <c r="EV913" s="13"/>
      <c r="EW913" s="20"/>
    </row>
    <row r="914" spans="1:153" s="3" customFormat="1" ht="33" customHeight="1" x14ac:dyDescent="0.4">
      <c r="A914" s="125">
        <v>7467217703514</v>
      </c>
      <c r="B914" s="59" t="s">
        <v>202</v>
      </c>
      <c r="C914" s="59" t="s">
        <v>170</v>
      </c>
      <c r="D9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14" s="119" t="s">
        <v>1422</v>
      </c>
      <c r="F914" s="76" t="s">
        <v>537</v>
      </c>
      <c r="G9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14" s="78">
        <v>19</v>
      </c>
      <c r="J914" s="52">
        <v>2.1555599999999999</v>
      </c>
      <c r="K914" s="60">
        <f>Tabla3[[#This Row],[PRECIOS]]-Tabla3[[#This Row],[PRECIOS]]*10%</f>
        <v>1.9400039999999998</v>
      </c>
      <c r="L914" s="101"/>
      <c r="M914" s="61"/>
      <c r="N914" s="55">
        <f>IFERROR(Tabla3[[#This Row],[PRECIOS]]-Tabla3[[#This Row],[PRECIOS]]*Tabla3[[#This Row],[% PRODUCTO]]," ")</f>
        <v>2.1555599999999999</v>
      </c>
      <c r="O914" s="61"/>
      <c r="P914" s="55">
        <f>IFERROR(Tabla3[[#This Row],[OCULTAR2]]-Tabla3[[#This Row],[OCULTAR2]]*Tabla3[[#This Row],[% LÍNEA]]," ")</f>
        <v>2.1555599999999999</v>
      </c>
      <c r="Q914" s="56">
        <f>IFERROR(Tabla3[[#This Row],[% PRODUCTO]]+Tabla3[[#This Row],[% LÍNEA]]," ")</f>
        <v>0</v>
      </c>
      <c r="R914" s="60">
        <f>Tabla3[[#This Row],[OCULTAR3]]</f>
        <v>2.1555599999999999</v>
      </c>
      <c r="S914" s="60">
        <f>Tabla3[[#This Row],[PRECIO SIN %]]-Tabla3[[#This Row],[PRECIO SIN %]]*10%</f>
        <v>1.9400039999999998</v>
      </c>
      <c r="T914" s="80">
        <f>(Tabla3[[#This Row],[PRECIO CON DESCT.]]-(Tabla3[[#This Row],[PRECIO CON DESCT.]]*$T$6))</f>
        <v>1.22220252</v>
      </c>
      <c r="U914" s="96"/>
      <c r="V914" s="94">
        <f>Tabla3[[#This Row],[PRECIO %      en $]]*Tabla3[[#This Row],[PEDIDO ]]</f>
        <v>0</v>
      </c>
      <c r="W914" s="57">
        <f>Tabla3[[#This Row],[PRECIO CON DESCT.]]*Tabla3[[#This Row],[PEDIDO ]]</f>
        <v>0</v>
      </c>
      <c r="X914" s="58">
        <f>Tabla3[[#This Row],[PRECIO SIN %]]*Tabla3[[#This Row],[PEDIDO ]]</f>
        <v>0</v>
      </c>
      <c r="Y914" s="28"/>
      <c r="Z914" s="28"/>
      <c r="AA914" s="28"/>
      <c r="AB914" s="28"/>
      <c r="AC914" s="28"/>
      <c r="AD914" s="28"/>
      <c r="AE914" s="28"/>
      <c r="AF914" s="28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  <c r="CJ914" s="13"/>
      <c r="CK914" s="13"/>
      <c r="CL914" s="13"/>
      <c r="CM914" s="13"/>
      <c r="CN914" s="13"/>
      <c r="CO914" s="13"/>
      <c r="CP914" s="13"/>
      <c r="CQ914" s="13"/>
      <c r="CR914" s="13"/>
      <c r="CS914" s="13"/>
      <c r="CT914" s="13"/>
      <c r="CU914" s="13"/>
      <c r="CV914" s="13"/>
      <c r="CW914" s="13"/>
      <c r="CX914" s="13"/>
      <c r="CY914" s="13"/>
      <c r="CZ914" s="13"/>
      <c r="DA914" s="13"/>
      <c r="DB914" s="13"/>
      <c r="DC914" s="13"/>
      <c r="DD914" s="13"/>
      <c r="DE914" s="13"/>
      <c r="DF914" s="13"/>
      <c r="DG914" s="13"/>
      <c r="DH914" s="13"/>
      <c r="DI914" s="13"/>
      <c r="DJ914" s="13"/>
      <c r="DK914" s="13"/>
      <c r="DL914" s="13"/>
      <c r="DM914" s="13"/>
      <c r="DN914" s="13"/>
      <c r="DO914" s="13"/>
      <c r="DP914" s="13"/>
      <c r="DQ914" s="13"/>
      <c r="DR914" s="13"/>
      <c r="DS914" s="13"/>
      <c r="DT914" s="13"/>
      <c r="DU914" s="13"/>
      <c r="DV914" s="13"/>
      <c r="DW914" s="13"/>
      <c r="DX914" s="13"/>
      <c r="DY914" s="13"/>
      <c r="DZ914" s="13"/>
      <c r="EA914" s="13"/>
      <c r="EB914" s="13"/>
      <c r="EC914" s="13"/>
      <c r="ED914" s="13"/>
      <c r="EE914" s="13"/>
      <c r="EF914" s="13"/>
      <c r="EG914" s="13"/>
      <c r="EH914" s="13"/>
      <c r="EI914" s="13"/>
      <c r="EJ914" s="13"/>
      <c r="EK914" s="13"/>
      <c r="EL914" s="13"/>
      <c r="EM914" s="13"/>
      <c r="EN914" s="13"/>
      <c r="EO914" s="13"/>
      <c r="EP914" s="13"/>
      <c r="EQ914" s="13"/>
      <c r="ER914" s="13"/>
      <c r="ES914" s="13"/>
      <c r="ET914" s="13"/>
      <c r="EU914" s="13"/>
      <c r="EV914" s="13"/>
      <c r="EW914" s="20"/>
    </row>
    <row r="915" spans="1:153" s="3" customFormat="1" ht="33" customHeight="1" x14ac:dyDescent="0.4">
      <c r="A915" s="124">
        <v>7592782000673</v>
      </c>
      <c r="B915" s="51" t="s">
        <v>202</v>
      </c>
      <c r="C915" s="51" t="s">
        <v>91</v>
      </c>
      <c r="D9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15" s="118" t="s">
        <v>1423</v>
      </c>
      <c r="F915" s="75" t="s">
        <v>537</v>
      </c>
      <c r="G9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15" s="77">
        <v>106</v>
      </c>
      <c r="J915" s="52">
        <v>5.11111</v>
      </c>
      <c r="K915" s="53">
        <f>Tabla3[[#This Row],[PRECIOS]]-Tabla3[[#This Row],[PRECIOS]]*10%</f>
        <v>4.5999990000000004</v>
      </c>
      <c r="L915" s="101"/>
      <c r="M915" s="54"/>
      <c r="N915" s="55">
        <f>IFERROR(Tabla3[[#This Row],[PRECIOS]]-Tabla3[[#This Row],[PRECIOS]]*Tabla3[[#This Row],[% PRODUCTO]]," ")</f>
        <v>5.11111</v>
      </c>
      <c r="O915" s="54"/>
      <c r="P915" s="55">
        <f>IFERROR(Tabla3[[#This Row],[OCULTAR2]]-Tabla3[[#This Row],[OCULTAR2]]*Tabla3[[#This Row],[% LÍNEA]]," ")</f>
        <v>5.11111</v>
      </c>
      <c r="Q915" s="56">
        <f>IFERROR(Tabla3[[#This Row],[% PRODUCTO]]+Tabla3[[#This Row],[% LÍNEA]]," ")</f>
        <v>0</v>
      </c>
      <c r="R915" s="53">
        <f>Tabla3[[#This Row],[OCULTAR3]]</f>
        <v>5.11111</v>
      </c>
      <c r="S915" s="53">
        <f>Tabla3[[#This Row],[PRECIO SIN %]]-Tabla3[[#This Row],[PRECIO SIN %]]*10%</f>
        <v>4.5999990000000004</v>
      </c>
      <c r="T915" s="80">
        <f>(Tabla3[[#This Row],[PRECIO CON DESCT.]]-(Tabla3[[#This Row],[PRECIO CON DESCT.]]*$T$6))</f>
        <v>2.89799937</v>
      </c>
      <c r="U915" s="96"/>
      <c r="V915" s="94">
        <f>Tabla3[[#This Row],[PRECIO %      en $]]*Tabla3[[#This Row],[PEDIDO ]]</f>
        <v>0</v>
      </c>
      <c r="W915" s="57">
        <f>Tabla3[[#This Row],[PRECIO CON DESCT.]]*Tabla3[[#This Row],[PEDIDO ]]</f>
        <v>0</v>
      </c>
      <c r="X915" s="58">
        <f>Tabla3[[#This Row],[PRECIO SIN %]]*Tabla3[[#This Row],[PEDIDO ]]</f>
        <v>0</v>
      </c>
      <c r="Y915" s="28"/>
      <c r="Z915" s="28"/>
      <c r="AA915" s="28"/>
      <c r="AB915" s="28"/>
      <c r="AC915" s="28"/>
      <c r="AD915" s="28"/>
      <c r="AE915" s="28"/>
      <c r="AF915" s="28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  <c r="CH915" s="13"/>
      <c r="CI915" s="13"/>
      <c r="CJ915" s="13"/>
      <c r="CK915" s="13"/>
      <c r="CL915" s="13"/>
      <c r="CM915" s="13"/>
      <c r="CN915" s="13"/>
      <c r="CO915" s="13"/>
      <c r="CP915" s="13"/>
      <c r="CQ915" s="13"/>
      <c r="CR915" s="13"/>
      <c r="CS915" s="13"/>
      <c r="CT915" s="13"/>
      <c r="CU915" s="13"/>
      <c r="CV915" s="13"/>
      <c r="CW915" s="13"/>
      <c r="CX915" s="13"/>
      <c r="CY915" s="13"/>
      <c r="CZ915" s="13"/>
      <c r="DA915" s="13"/>
      <c r="DB915" s="13"/>
      <c r="DC915" s="13"/>
      <c r="DD915" s="13"/>
      <c r="DE915" s="13"/>
      <c r="DF915" s="13"/>
      <c r="DG915" s="13"/>
      <c r="DH915" s="13"/>
      <c r="DI915" s="13"/>
      <c r="DJ915" s="13"/>
      <c r="DK915" s="13"/>
      <c r="DL915" s="13"/>
      <c r="DM915" s="13"/>
      <c r="DN915" s="13"/>
      <c r="DO915" s="13"/>
      <c r="DP915" s="13"/>
      <c r="DQ915" s="13"/>
      <c r="DR915" s="13"/>
      <c r="DS915" s="13"/>
      <c r="DT915" s="13"/>
      <c r="DU915" s="13"/>
      <c r="DV915" s="13"/>
      <c r="DW915" s="13"/>
      <c r="DX915" s="13"/>
      <c r="DY915" s="13"/>
      <c r="DZ915" s="13"/>
      <c r="EA915" s="13"/>
      <c r="EB915" s="13"/>
      <c r="EC915" s="13"/>
      <c r="ED915" s="13"/>
      <c r="EE915" s="13"/>
      <c r="EF915" s="13"/>
      <c r="EG915" s="13"/>
      <c r="EH915" s="13"/>
      <c r="EI915" s="13"/>
      <c r="EJ915" s="13"/>
      <c r="EK915" s="13"/>
      <c r="EL915" s="13"/>
      <c r="EM915" s="13"/>
      <c r="EN915" s="13"/>
      <c r="EO915" s="13"/>
      <c r="EP915" s="13"/>
      <c r="EQ915" s="13"/>
      <c r="ER915" s="13"/>
      <c r="ES915" s="13"/>
      <c r="ET915" s="13"/>
      <c r="EU915" s="13"/>
      <c r="EV915" s="13"/>
      <c r="EW915" s="20"/>
    </row>
    <row r="916" spans="1:153" s="3" customFormat="1" ht="33" customHeight="1" x14ac:dyDescent="0.4">
      <c r="A916" s="125">
        <v>7592782000734</v>
      </c>
      <c r="B916" s="59" t="s">
        <v>202</v>
      </c>
      <c r="C916" s="59" t="s">
        <v>91</v>
      </c>
      <c r="D9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16" s="119" t="s">
        <v>1424</v>
      </c>
      <c r="F916" s="76" t="s">
        <v>537</v>
      </c>
      <c r="G9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16" s="78">
        <v>167</v>
      </c>
      <c r="J916" s="52">
        <v>2.9555600000000002</v>
      </c>
      <c r="K916" s="60">
        <f>Tabla3[[#This Row],[PRECIOS]]-Tabla3[[#This Row],[PRECIOS]]*10%</f>
        <v>2.6600040000000003</v>
      </c>
      <c r="L916" s="101"/>
      <c r="M916" s="61"/>
      <c r="N916" s="55">
        <f>IFERROR(Tabla3[[#This Row],[PRECIOS]]-Tabla3[[#This Row],[PRECIOS]]*Tabla3[[#This Row],[% PRODUCTO]]," ")</f>
        <v>2.9555600000000002</v>
      </c>
      <c r="O916" s="61"/>
      <c r="P916" s="55">
        <f>IFERROR(Tabla3[[#This Row],[OCULTAR2]]-Tabla3[[#This Row],[OCULTAR2]]*Tabla3[[#This Row],[% LÍNEA]]," ")</f>
        <v>2.9555600000000002</v>
      </c>
      <c r="Q916" s="56">
        <f>IFERROR(Tabla3[[#This Row],[% PRODUCTO]]+Tabla3[[#This Row],[% LÍNEA]]," ")</f>
        <v>0</v>
      </c>
      <c r="R916" s="60">
        <f>Tabla3[[#This Row],[OCULTAR3]]</f>
        <v>2.9555600000000002</v>
      </c>
      <c r="S916" s="60">
        <f>Tabla3[[#This Row],[PRECIO SIN %]]-Tabla3[[#This Row],[PRECIO SIN %]]*10%</f>
        <v>2.6600040000000003</v>
      </c>
      <c r="T916" s="80">
        <f>(Tabla3[[#This Row],[PRECIO CON DESCT.]]-(Tabla3[[#This Row],[PRECIO CON DESCT.]]*$T$6))</f>
        <v>1.6758025200000002</v>
      </c>
      <c r="U916" s="96"/>
      <c r="V916" s="94">
        <f>Tabla3[[#This Row],[PRECIO %      en $]]*Tabla3[[#This Row],[PEDIDO ]]</f>
        <v>0</v>
      </c>
      <c r="W916" s="57">
        <f>Tabla3[[#This Row],[PRECIO CON DESCT.]]*Tabla3[[#This Row],[PEDIDO ]]</f>
        <v>0</v>
      </c>
      <c r="X916" s="58">
        <f>Tabla3[[#This Row],[PRECIO SIN %]]*Tabla3[[#This Row],[PEDIDO ]]</f>
        <v>0</v>
      </c>
      <c r="Y916" s="28"/>
      <c r="Z916" s="28"/>
      <c r="AA916" s="28"/>
      <c r="AB916" s="28"/>
      <c r="AC916" s="28"/>
      <c r="AD916" s="28"/>
      <c r="AE916" s="28"/>
      <c r="AF916" s="28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  <c r="CT916" s="13"/>
      <c r="CU916" s="13"/>
      <c r="CV916" s="13"/>
      <c r="CW916" s="13"/>
      <c r="CX916" s="13"/>
      <c r="CY916" s="13"/>
      <c r="CZ916" s="13"/>
      <c r="DA916" s="13"/>
      <c r="DB916" s="13"/>
      <c r="DC916" s="13"/>
      <c r="DD916" s="13"/>
      <c r="DE916" s="13"/>
      <c r="DF916" s="13"/>
      <c r="DG916" s="13"/>
      <c r="DH916" s="13"/>
      <c r="DI916" s="13"/>
      <c r="DJ916" s="13"/>
      <c r="DK916" s="13"/>
      <c r="DL916" s="13"/>
      <c r="DM916" s="13"/>
      <c r="DN916" s="13"/>
      <c r="DO916" s="13"/>
      <c r="DP916" s="13"/>
      <c r="DQ916" s="13"/>
      <c r="DR916" s="13"/>
      <c r="DS916" s="13"/>
      <c r="DT916" s="13"/>
      <c r="DU916" s="13"/>
      <c r="DV916" s="13"/>
      <c r="DW916" s="13"/>
      <c r="DX916" s="13"/>
      <c r="DY916" s="13"/>
      <c r="DZ916" s="13"/>
      <c r="EA916" s="13"/>
      <c r="EB916" s="13"/>
      <c r="EC916" s="13"/>
      <c r="ED916" s="13"/>
      <c r="EE916" s="13"/>
      <c r="EF916" s="13"/>
      <c r="EG916" s="13"/>
      <c r="EH916" s="13"/>
      <c r="EI916" s="13"/>
      <c r="EJ916" s="13"/>
      <c r="EK916" s="13"/>
      <c r="EL916" s="13"/>
      <c r="EM916" s="13"/>
      <c r="EN916" s="13"/>
      <c r="EO916" s="13"/>
      <c r="EP916" s="13"/>
      <c r="EQ916" s="13"/>
      <c r="ER916" s="13"/>
      <c r="ES916" s="13"/>
      <c r="ET916" s="13"/>
      <c r="EU916" s="13"/>
      <c r="EV916" s="13"/>
      <c r="EW916" s="20"/>
    </row>
    <row r="917" spans="1:153" s="3" customFormat="1" ht="33" customHeight="1" x14ac:dyDescent="0.4">
      <c r="A917" s="124">
        <v>7703712035768</v>
      </c>
      <c r="B917" s="51" t="s">
        <v>202</v>
      </c>
      <c r="C917" s="51" t="s">
        <v>152</v>
      </c>
      <c r="D9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17" s="118" t="s">
        <v>1425</v>
      </c>
      <c r="F917" s="75" t="s">
        <v>537</v>
      </c>
      <c r="G9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17" s="77">
        <v>4</v>
      </c>
      <c r="J917" s="52">
        <v>4.7777799999999999</v>
      </c>
      <c r="K917" s="53">
        <f>Tabla3[[#This Row],[PRECIOS]]-Tabla3[[#This Row],[PRECIOS]]*10%</f>
        <v>4.3000020000000001</v>
      </c>
      <c r="L917" s="101"/>
      <c r="M917" s="54"/>
      <c r="N917" s="55">
        <f>IFERROR(Tabla3[[#This Row],[PRECIOS]]-Tabla3[[#This Row],[PRECIOS]]*Tabla3[[#This Row],[% PRODUCTO]]," ")</f>
        <v>4.7777799999999999</v>
      </c>
      <c r="O917" s="54"/>
      <c r="P917" s="55">
        <f>IFERROR(Tabla3[[#This Row],[OCULTAR2]]-Tabla3[[#This Row],[OCULTAR2]]*Tabla3[[#This Row],[% LÍNEA]]," ")</f>
        <v>4.7777799999999999</v>
      </c>
      <c r="Q917" s="56">
        <f>IFERROR(Tabla3[[#This Row],[% PRODUCTO]]+Tabla3[[#This Row],[% LÍNEA]]," ")</f>
        <v>0</v>
      </c>
      <c r="R917" s="53">
        <f>Tabla3[[#This Row],[OCULTAR3]]</f>
        <v>4.7777799999999999</v>
      </c>
      <c r="S917" s="53">
        <f>Tabla3[[#This Row],[PRECIO SIN %]]-Tabla3[[#This Row],[PRECIO SIN %]]*10%</f>
        <v>4.3000020000000001</v>
      </c>
      <c r="T917" s="80">
        <f>(Tabla3[[#This Row],[PRECIO CON DESCT.]]-(Tabla3[[#This Row],[PRECIO CON DESCT.]]*$T$6))</f>
        <v>2.70900126</v>
      </c>
      <c r="U917" s="96"/>
      <c r="V917" s="94">
        <f>Tabla3[[#This Row],[PRECIO %      en $]]*Tabla3[[#This Row],[PEDIDO ]]</f>
        <v>0</v>
      </c>
      <c r="W917" s="57">
        <f>Tabla3[[#This Row],[PRECIO CON DESCT.]]*Tabla3[[#This Row],[PEDIDO ]]</f>
        <v>0</v>
      </c>
      <c r="X917" s="58">
        <f>Tabla3[[#This Row],[PRECIO SIN %]]*Tabla3[[#This Row],[PEDIDO ]]</f>
        <v>0</v>
      </c>
      <c r="Y917" s="28"/>
      <c r="Z917" s="28"/>
      <c r="AA917" s="28"/>
      <c r="AB917" s="28"/>
      <c r="AC917" s="28"/>
      <c r="AD917" s="28"/>
      <c r="AE917" s="28"/>
      <c r="AF917" s="28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  <c r="CH917" s="13"/>
      <c r="CI917" s="13"/>
      <c r="CJ917" s="13"/>
      <c r="CK917" s="13"/>
      <c r="CL917" s="13"/>
      <c r="CM917" s="13"/>
      <c r="CN917" s="13"/>
      <c r="CO917" s="13"/>
      <c r="CP917" s="13"/>
      <c r="CQ917" s="13"/>
      <c r="CR917" s="13"/>
      <c r="CS917" s="13"/>
      <c r="CT917" s="13"/>
      <c r="CU917" s="13"/>
      <c r="CV917" s="13"/>
      <c r="CW917" s="13"/>
      <c r="CX917" s="13"/>
      <c r="CY917" s="13"/>
      <c r="CZ917" s="13"/>
      <c r="DA917" s="13"/>
      <c r="DB917" s="13"/>
      <c r="DC917" s="13"/>
      <c r="DD917" s="13"/>
      <c r="DE917" s="13"/>
      <c r="DF917" s="13"/>
      <c r="DG917" s="13"/>
      <c r="DH917" s="13"/>
      <c r="DI917" s="13"/>
      <c r="DJ917" s="13"/>
      <c r="DK917" s="13"/>
      <c r="DL917" s="13"/>
      <c r="DM917" s="13"/>
      <c r="DN917" s="13"/>
      <c r="DO917" s="13"/>
      <c r="DP917" s="13"/>
      <c r="DQ917" s="13"/>
      <c r="DR917" s="13"/>
      <c r="DS917" s="13"/>
      <c r="DT917" s="13"/>
      <c r="DU917" s="13"/>
      <c r="DV917" s="13"/>
      <c r="DW917" s="13"/>
      <c r="DX917" s="13"/>
      <c r="DY917" s="13"/>
      <c r="DZ917" s="13"/>
      <c r="EA917" s="13"/>
      <c r="EB917" s="13"/>
      <c r="EC917" s="13"/>
      <c r="ED917" s="13"/>
      <c r="EE917" s="13"/>
      <c r="EF917" s="13"/>
      <c r="EG917" s="13"/>
      <c r="EH917" s="13"/>
      <c r="EI917" s="13"/>
      <c r="EJ917" s="13"/>
      <c r="EK917" s="13"/>
      <c r="EL917" s="13"/>
      <c r="EM917" s="13"/>
      <c r="EN917" s="13"/>
      <c r="EO917" s="13"/>
      <c r="EP917" s="13"/>
      <c r="EQ917" s="13"/>
      <c r="ER917" s="13"/>
      <c r="ES917" s="13"/>
      <c r="ET917" s="13"/>
      <c r="EU917" s="13"/>
      <c r="EV917" s="13"/>
      <c r="EW917" s="20"/>
    </row>
    <row r="918" spans="1:153" s="3" customFormat="1" ht="33" customHeight="1" x14ac:dyDescent="0.4">
      <c r="A918" s="125">
        <v>7592454891318</v>
      </c>
      <c r="B918" s="59" t="s">
        <v>202</v>
      </c>
      <c r="C918" s="59" t="s">
        <v>188</v>
      </c>
      <c r="D9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18" s="119" t="s">
        <v>1426</v>
      </c>
      <c r="F918" s="76" t="s">
        <v>537</v>
      </c>
      <c r="G9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18" s="78">
        <v>59</v>
      </c>
      <c r="J918" s="52">
        <v>4.11111</v>
      </c>
      <c r="K918" s="60">
        <f>Tabla3[[#This Row],[PRECIOS]]-Tabla3[[#This Row],[PRECIOS]]*10%</f>
        <v>3.699999</v>
      </c>
      <c r="L918" s="101"/>
      <c r="M918" s="61"/>
      <c r="N918" s="55">
        <f>IFERROR(Tabla3[[#This Row],[PRECIOS]]-Tabla3[[#This Row],[PRECIOS]]*Tabla3[[#This Row],[% PRODUCTO]]," ")</f>
        <v>4.11111</v>
      </c>
      <c r="O918" s="61"/>
      <c r="P918" s="55">
        <f>IFERROR(Tabla3[[#This Row],[OCULTAR2]]-Tabla3[[#This Row],[OCULTAR2]]*Tabla3[[#This Row],[% LÍNEA]]," ")</f>
        <v>4.11111</v>
      </c>
      <c r="Q918" s="56">
        <f>IFERROR(Tabla3[[#This Row],[% PRODUCTO]]+Tabla3[[#This Row],[% LÍNEA]]," ")</f>
        <v>0</v>
      </c>
      <c r="R918" s="60">
        <f>Tabla3[[#This Row],[OCULTAR3]]</f>
        <v>4.11111</v>
      </c>
      <c r="S918" s="60">
        <f>Tabla3[[#This Row],[PRECIO SIN %]]-Tabla3[[#This Row],[PRECIO SIN %]]*10%</f>
        <v>3.699999</v>
      </c>
      <c r="T918" s="80">
        <f>(Tabla3[[#This Row],[PRECIO CON DESCT.]]-(Tabla3[[#This Row],[PRECIO CON DESCT.]]*$T$6))</f>
        <v>2.3309993699999998</v>
      </c>
      <c r="U918" s="96"/>
      <c r="V918" s="94">
        <f>Tabla3[[#This Row],[PRECIO %      en $]]*Tabla3[[#This Row],[PEDIDO ]]</f>
        <v>0</v>
      </c>
      <c r="W918" s="57">
        <f>Tabla3[[#This Row],[PRECIO CON DESCT.]]*Tabla3[[#This Row],[PEDIDO ]]</f>
        <v>0</v>
      </c>
      <c r="X918" s="58">
        <f>Tabla3[[#This Row],[PRECIO SIN %]]*Tabla3[[#This Row],[PEDIDO ]]</f>
        <v>0</v>
      </c>
      <c r="Y918" s="28"/>
      <c r="Z918" s="28"/>
      <c r="AA918" s="28"/>
      <c r="AB918" s="28"/>
      <c r="AC918" s="28"/>
      <c r="AD918" s="28"/>
      <c r="AE918" s="28"/>
      <c r="AF918" s="28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  <c r="CB918" s="13"/>
      <c r="CC918" s="13"/>
      <c r="CD918" s="13"/>
      <c r="CE918" s="13"/>
      <c r="CF918" s="13"/>
      <c r="CG918" s="13"/>
      <c r="CH918" s="13"/>
      <c r="CI918" s="13"/>
      <c r="CJ918" s="13"/>
      <c r="CK918" s="13"/>
      <c r="CL918" s="13"/>
      <c r="CM918" s="13"/>
      <c r="CN918" s="13"/>
      <c r="CO918" s="13"/>
      <c r="CP918" s="13"/>
      <c r="CQ918" s="13"/>
      <c r="CR918" s="13"/>
      <c r="CS918" s="13"/>
      <c r="CT918" s="13"/>
      <c r="CU918" s="13"/>
      <c r="CV918" s="13"/>
      <c r="CW918" s="13"/>
      <c r="CX918" s="13"/>
      <c r="CY918" s="13"/>
      <c r="CZ918" s="13"/>
      <c r="DA918" s="13"/>
      <c r="DB918" s="13"/>
      <c r="DC918" s="13"/>
      <c r="DD918" s="13"/>
      <c r="DE918" s="13"/>
      <c r="DF918" s="13"/>
      <c r="DG918" s="13"/>
      <c r="DH918" s="13"/>
      <c r="DI918" s="13"/>
      <c r="DJ918" s="13"/>
      <c r="DK918" s="13"/>
      <c r="DL918" s="13"/>
      <c r="DM918" s="13"/>
      <c r="DN918" s="13"/>
      <c r="DO918" s="13"/>
      <c r="DP918" s="13"/>
      <c r="DQ918" s="13"/>
      <c r="DR918" s="13"/>
      <c r="DS918" s="13"/>
      <c r="DT918" s="13"/>
      <c r="DU918" s="13"/>
      <c r="DV918" s="13"/>
      <c r="DW918" s="13"/>
      <c r="DX918" s="13"/>
      <c r="DY918" s="13"/>
      <c r="DZ918" s="13"/>
      <c r="EA918" s="13"/>
      <c r="EB918" s="13"/>
      <c r="EC918" s="13"/>
      <c r="ED918" s="13"/>
      <c r="EE918" s="13"/>
      <c r="EF918" s="13"/>
      <c r="EG918" s="13"/>
      <c r="EH918" s="13"/>
      <c r="EI918" s="13"/>
      <c r="EJ918" s="13"/>
      <c r="EK918" s="13"/>
      <c r="EL918" s="13"/>
      <c r="EM918" s="13"/>
      <c r="EN918" s="13"/>
      <c r="EO918" s="13"/>
      <c r="EP918" s="13"/>
      <c r="EQ918" s="13"/>
      <c r="ER918" s="13"/>
      <c r="ES918" s="13"/>
      <c r="ET918" s="13"/>
      <c r="EU918" s="13"/>
      <c r="EV918" s="13"/>
      <c r="EW918" s="20"/>
    </row>
    <row r="919" spans="1:153" s="3" customFormat="1" ht="33" customHeight="1" x14ac:dyDescent="0.4">
      <c r="A919" s="124">
        <v>7591196004161</v>
      </c>
      <c r="B919" s="51" t="s">
        <v>202</v>
      </c>
      <c r="C919" s="51" t="s">
        <v>200</v>
      </c>
      <c r="D9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19" s="118" t="s">
        <v>1427</v>
      </c>
      <c r="F919" s="75" t="s">
        <v>537</v>
      </c>
      <c r="G9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19" s="77">
        <v>28</v>
      </c>
      <c r="J919" s="52">
        <v>4.8333300000000001</v>
      </c>
      <c r="K919" s="53">
        <f>Tabla3[[#This Row],[PRECIOS]]-Tabla3[[#This Row],[PRECIOS]]*10%</f>
        <v>4.3499970000000001</v>
      </c>
      <c r="L919" s="101"/>
      <c r="M919" s="54"/>
      <c r="N919" s="55">
        <f>IFERROR(Tabla3[[#This Row],[PRECIOS]]-Tabla3[[#This Row],[PRECIOS]]*Tabla3[[#This Row],[% PRODUCTO]]," ")</f>
        <v>4.8333300000000001</v>
      </c>
      <c r="O919" s="54"/>
      <c r="P919" s="55">
        <f>IFERROR(Tabla3[[#This Row],[OCULTAR2]]-Tabla3[[#This Row],[OCULTAR2]]*Tabla3[[#This Row],[% LÍNEA]]," ")</f>
        <v>4.8333300000000001</v>
      </c>
      <c r="Q919" s="56">
        <f>IFERROR(Tabla3[[#This Row],[% PRODUCTO]]+Tabla3[[#This Row],[% LÍNEA]]," ")</f>
        <v>0</v>
      </c>
      <c r="R919" s="53">
        <f>Tabla3[[#This Row],[OCULTAR3]]</f>
        <v>4.8333300000000001</v>
      </c>
      <c r="S919" s="53">
        <f>Tabla3[[#This Row],[PRECIO SIN %]]-Tabla3[[#This Row],[PRECIO SIN %]]*10%</f>
        <v>4.3499970000000001</v>
      </c>
      <c r="T919" s="80">
        <f>(Tabla3[[#This Row],[PRECIO CON DESCT.]]-(Tabla3[[#This Row],[PRECIO CON DESCT.]]*$T$6))</f>
        <v>2.7404981099999999</v>
      </c>
      <c r="U919" s="96"/>
      <c r="V919" s="94">
        <f>Tabla3[[#This Row],[PRECIO %      en $]]*Tabla3[[#This Row],[PEDIDO ]]</f>
        <v>0</v>
      </c>
      <c r="W919" s="57">
        <f>Tabla3[[#This Row],[PRECIO CON DESCT.]]*Tabla3[[#This Row],[PEDIDO ]]</f>
        <v>0</v>
      </c>
      <c r="X919" s="58">
        <f>Tabla3[[#This Row],[PRECIO SIN %]]*Tabla3[[#This Row],[PEDIDO ]]</f>
        <v>0</v>
      </c>
      <c r="Y919" s="28"/>
      <c r="Z919" s="28"/>
      <c r="AA919" s="28"/>
      <c r="AB919" s="28"/>
      <c r="AC919" s="28"/>
      <c r="AD919" s="28"/>
      <c r="AE919" s="28"/>
      <c r="AF919" s="28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3"/>
      <c r="CH919" s="13"/>
      <c r="CI919" s="13"/>
      <c r="CJ919" s="13"/>
      <c r="CK919" s="13"/>
      <c r="CL919" s="13"/>
      <c r="CM919" s="13"/>
      <c r="CN919" s="13"/>
      <c r="CO919" s="13"/>
      <c r="CP919" s="13"/>
      <c r="CQ919" s="13"/>
      <c r="CR919" s="13"/>
      <c r="CS919" s="13"/>
      <c r="CT919" s="13"/>
      <c r="CU919" s="13"/>
      <c r="CV919" s="13"/>
      <c r="CW919" s="13"/>
      <c r="CX919" s="13"/>
      <c r="CY919" s="13"/>
      <c r="CZ919" s="13"/>
      <c r="DA919" s="13"/>
      <c r="DB919" s="13"/>
      <c r="DC919" s="13"/>
      <c r="DD919" s="13"/>
      <c r="DE919" s="13"/>
      <c r="DF919" s="13"/>
      <c r="DG919" s="13"/>
      <c r="DH919" s="13"/>
      <c r="DI919" s="13"/>
      <c r="DJ919" s="13"/>
      <c r="DK919" s="13"/>
      <c r="DL919" s="13"/>
      <c r="DM919" s="13"/>
      <c r="DN919" s="13"/>
      <c r="DO919" s="13"/>
      <c r="DP919" s="13"/>
      <c r="DQ919" s="13"/>
      <c r="DR919" s="13"/>
      <c r="DS919" s="13"/>
      <c r="DT919" s="13"/>
      <c r="DU919" s="13"/>
      <c r="DV919" s="13"/>
      <c r="DW919" s="13"/>
      <c r="DX919" s="13"/>
      <c r="DY919" s="13"/>
      <c r="DZ919" s="13"/>
      <c r="EA919" s="13"/>
      <c r="EB919" s="13"/>
      <c r="EC919" s="13"/>
      <c r="ED919" s="13"/>
      <c r="EE919" s="13"/>
      <c r="EF919" s="13"/>
      <c r="EG919" s="13"/>
      <c r="EH919" s="13"/>
      <c r="EI919" s="13"/>
      <c r="EJ919" s="13"/>
      <c r="EK919" s="13"/>
      <c r="EL919" s="13"/>
      <c r="EM919" s="13"/>
      <c r="EN919" s="13"/>
      <c r="EO919" s="13"/>
      <c r="EP919" s="13"/>
      <c r="EQ919" s="13"/>
      <c r="ER919" s="13"/>
      <c r="ES919" s="13"/>
      <c r="ET919" s="13"/>
      <c r="EU919" s="13"/>
      <c r="EV919" s="13"/>
      <c r="EW919" s="20"/>
    </row>
    <row r="920" spans="1:153" s="3" customFormat="1" ht="33" customHeight="1" x14ac:dyDescent="0.4">
      <c r="A920" s="125">
        <v>7594001101697</v>
      </c>
      <c r="B920" s="59" t="s">
        <v>202</v>
      </c>
      <c r="C920" s="59" t="s">
        <v>203</v>
      </c>
      <c r="D9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20" s="119" t="s">
        <v>1428</v>
      </c>
      <c r="F920" s="76" t="s">
        <v>537</v>
      </c>
      <c r="G9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20" s="78">
        <v>220</v>
      </c>
      <c r="J920" s="52">
        <v>3.2222200000000001</v>
      </c>
      <c r="K920" s="60">
        <f>Tabla3[[#This Row],[PRECIOS]]-Tabla3[[#This Row],[PRECIOS]]*10%</f>
        <v>2.8999980000000001</v>
      </c>
      <c r="L920" s="101"/>
      <c r="M920" s="61"/>
      <c r="N920" s="55">
        <f>IFERROR(Tabla3[[#This Row],[PRECIOS]]-Tabla3[[#This Row],[PRECIOS]]*Tabla3[[#This Row],[% PRODUCTO]]," ")</f>
        <v>3.2222200000000001</v>
      </c>
      <c r="O920" s="61"/>
      <c r="P920" s="55">
        <f>IFERROR(Tabla3[[#This Row],[OCULTAR2]]-Tabla3[[#This Row],[OCULTAR2]]*Tabla3[[#This Row],[% LÍNEA]]," ")</f>
        <v>3.2222200000000001</v>
      </c>
      <c r="Q920" s="56">
        <f>IFERROR(Tabla3[[#This Row],[% PRODUCTO]]+Tabla3[[#This Row],[% LÍNEA]]," ")</f>
        <v>0</v>
      </c>
      <c r="R920" s="60">
        <f>Tabla3[[#This Row],[OCULTAR3]]</f>
        <v>3.2222200000000001</v>
      </c>
      <c r="S920" s="60">
        <f>Tabla3[[#This Row],[PRECIO SIN %]]-Tabla3[[#This Row],[PRECIO SIN %]]*10%</f>
        <v>2.8999980000000001</v>
      </c>
      <c r="T920" s="80">
        <f>(Tabla3[[#This Row],[PRECIO CON DESCT.]]-(Tabla3[[#This Row],[PRECIO CON DESCT.]]*$T$6))</f>
        <v>1.8269987400000001</v>
      </c>
      <c r="U920" s="96"/>
      <c r="V920" s="94">
        <f>Tabla3[[#This Row],[PRECIO %      en $]]*Tabla3[[#This Row],[PEDIDO ]]</f>
        <v>0</v>
      </c>
      <c r="W920" s="57">
        <f>Tabla3[[#This Row],[PRECIO CON DESCT.]]*Tabla3[[#This Row],[PEDIDO ]]</f>
        <v>0</v>
      </c>
      <c r="X920" s="58">
        <f>Tabla3[[#This Row],[PRECIO SIN %]]*Tabla3[[#This Row],[PEDIDO ]]</f>
        <v>0</v>
      </c>
      <c r="Y920" s="28"/>
      <c r="Z920" s="28"/>
      <c r="AA920" s="28"/>
      <c r="AB920" s="28"/>
      <c r="AC920" s="28"/>
      <c r="AD920" s="28"/>
      <c r="AE920" s="28"/>
      <c r="AF920" s="28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  <c r="CH920" s="13"/>
      <c r="CI920" s="13"/>
      <c r="CJ920" s="13"/>
      <c r="CK920" s="13"/>
      <c r="CL920" s="13"/>
      <c r="CM920" s="13"/>
      <c r="CN920" s="13"/>
      <c r="CO920" s="13"/>
      <c r="CP920" s="13"/>
      <c r="CQ920" s="13"/>
      <c r="CR920" s="13"/>
      <c r="CS920" s="13"/>
      <c r="CT920" s="13"/>
      <c r="CU920" s="13"/>
      <c r="CV920" s="13"/>
      <c r="CW920" s="13"/>
      <c r="CX920" s="13"/>
      <c r="CY920" s="13"/>
      <c r="CZ920" s="13"/>
      <c r="DA920" s="13"/>
      <c r="DB920" s="13"/>
      <c r="DC920" s="13"/>
      <c r="DD920" s="13"/>
      <c r="DE920" s="13"/>
      <c r="DF920" s="13"/>
      <c r="DG920" s="13"/>
      <c r="DH920" s="13"/>
      <c r="DI920" s="13"/>
      <c r="DJ920" s="13"/>
      <c r="DK920" s="13"/>
      <c r="DL920" s="13"/>
      <c r="DM920" s="13"/>
      <c r="DN920" s="13"/>
      <c r="DO920" s="13"/>
      <c r="DP920" s="13"/>
      <c r="DQ920" s="13"/>
      <c r="DR920" s="13"/>
      <c r="DS920" s="13"/>
      <c r="DT920" s="13"/>
      <c r="DU920" s="13"/>
      <c r="DV920" s="13"/>
      <c r="DW920" s="13"/>
      <c r="DX920" s="13"/>
      <c r="DY920" s="13"/>
      <c r="DZ920" s="13"/>
      <c r="EA920" s="13"/>
      <c r="EB920" s="13"/>
      <c r="EC920" s="13"/>
      <c r="ED920" s="13"/>
      <c r="EE920" s="13"/>
      <c r="EF920" s="13"/>
      <c r="EG920" s="13"/>
      <c r="EH920" s="13"/>
      <c r="EI920" s="13"/>
      <c r="EJ920" s="13"/>
      <c r="EK920" s="13"/>
      <c r="EL920" s="13"/>
      <c r="EM920" s="13"/>
      <c r="EN920" s="13"/>
      <c r="EO920" s="13"/>
      <c r="EP920" s="13"/>
      <c r="EQ920" s="13"/>
      <c r="ER920" s="13"/>
      <c r="ES920" s="13"/>
      <c r="ET920" s="13"/>
      <c r="EU920" s="13"/>
      <c r="EV920" s="13"/>
      <c r="EW920" s="20"/>
    </row>
    <row r="921" spans="1:153" s="3" customFormat="1" ht="33" customHeight="1" x14ac:dyDescent="0.4">
      <c r="A921" s="124">
        <v>7594001101680</v>
      </c>
      <c r="B921" s="51" t="s">
        <v>202</v>
      </c>
      <c r="C921" s="51" t="s">
        <v>203</v>
      </c>
      <c r="D9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21" s="118" t="s">
        <v>1429</v>
      </c>
      <c r="F921" s="75" t="s">
        <v>537</v>
      </c>
      <c r="G9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21" s="77">
        <v>350</v>
      </c>
      <c r="J921" s="52">
        <v>2.5444399999999998</v>
      </c>
      <c r="K921" s="53">
        <f>Tabla3[[#This Row],[PRECIOS]]-Tabla3[[#This Row],[PRECIOS]]*10%</f>
        <v>2.2899959999999999</v>
      </c>
      <c r="L921" s="101"/>
      <c r="M921" s="54"/>
      <c r="N921" s="55">
        <f>IFERROR(Tabla3[[#This Row],[PRECIOS]]-Tabla3[[#This Row],[PRECIOS]]*Tabla3[[#This Row],[% PRODUCTO]]," ")</f>
        <v>2.5444399999999998</v>
      </c>
      <c r="O921" s="54"/>
      <c r="P921" s="55">
        <f>IFERROR(Tabla3[[#This Row],[OCULTAR2]]-Tabla3[[#This Row],[OCULTAR2]]*Tabla3[[#This Row],[% LÍNEA]]," ")</f>
        <v>2.5444399999999998</v>
      </c>
      <c r="Q921" s="56">
        <f>IFERROR(Tabla3[[#This Row],[% PRODUCTO]]+Tabla3[[#This Row],[% LÍNEA]]," ")</f>
        <v>0</v>
      </c>
      <c r="R921" s="53">
        <f>Tabla3[[#This Row],[OCULTAR3]]</f>
        <v>2.5444399999999998</v>
      </c>
      <c r="S921" s="53">
        <f>Tabla3[[#This Row],[PRECIO SIN %]]-Tabla3[[#This Row],[PRECIO SIN %]]*10%</f>
        <v>2.2899959999999999</v>
      </c>
      <c r="T921" s="80">
        <f>(Tabla3[[#This Row],[PRECIO CON DESCT.]]-(Tabla3[[#This Row],[PRECIO CON DESCT.]]*$T$6))</f>
        <v>1.4426974800000001</v>
      </c>
      <c r="U921" s="96"/>
      <c r="V921" s="94">
        <f>Tabla3[[#This Row],[PRECIO %      en $]]*Tabla3[[#This Row],[PEDIDO ]]</f>
        <v>0</v>
      </c>
      <c r="W921" s="57">
        <f>Tabla3[[#This Row],[PRECIO CON DESCT.]]*Tabla3[[#This Row],[PEDIDO ]]</f>
        <v>0</v>
      </c>
      <c r="X921" s="58">
        <f>Tabla3[[#This Row],[PRECIO SIN %]]*Tabla3[[#This Row],[PEDIDO ]]</f>
        <v>0</v>
      </c>
      <c r="Y921" s="28"/>
      <c r="Z921" s="28"/>
      <c r="AA921" s="28"/>
      <c r="AB921" s="28"/>
      <c r="AC921" s="28"/>
      <c r="AD921" s="28"/>
      <c r="AE921" s="28"/>
      <c r="AF921" s="28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  <c r="CH921" s="13"/>
      <c r="CI921" s="13"/>
      <c r="CJ921" s="13"/>
      <c r="CK921" s="13"/>
      <c r="CL921" s="13"/>
      <c r="CM921" s="13"/>
      <c r="CN921" s="13"/>
      <c r="CO921" s="13"/>
      <c r="CP921" s="13"/>
      <c r="CQ921" s="13"/>
      <c r="CR921" s="13"/>
      <c r="CS921" s="13"/>
      <c r="CT921" s="13"/>
      <c r="CU921" s="13"/>
      <c r="CV921" s="13"/>
      <c r="CW921" s="13"/>
      <c r="CX921" s="13"/>
      <c r="CY921" s="13"/>
      <c r="CZ921" s="13"/>
      <c r="DA921" s="13"/>
      <c r="DB921" s="13"/>
      <c r="DC921" s="13"/>
      <c r="DD921" s="13"/>
      <c r="DE921" s="13"/>
      <c r="DF921" s="13"/>
      <c r="DG921" s="13"/>
      <c r="DH921" s="13"/>
      <c r="DI921" s="13"/>
      <c r="DJ921" s="13"/>
      <c r="DK921" s="13"/>
      <c r="DL921" s="13"/>
      <c r="DM921" s="13"/>
      <c r="DN921" s="13"/>
      <c r="DO921" s="13"/>
      <c r="DP921" s="13"/>
      <c r="DQ921" s="13"/>
      <c r="DR921" s="13"/>
      <c r="DS921" s="13"/>
      <c r="DT921" s="13"/>
      <c r="DU921" s="13"/>
      <c r="DV921" s="13"/>
      <c r="DW921" s="13"/>
      <c r="DX921" s="13"/>
      <c r="DY921" s="13"/>
      <c r="DZ921" s="13"/>
      <c r="EA921" s="13"/>
      <c r="EB921" s="13"/>
      <c r="EC921" s="13"/>
      <c r="ED921" s="13"/>
      <c r="EE921" s="13"/>
      <c r="EF921" s="13"/>
      <c r="EG921" s="13"/>
      <c r="EH921" s="13"/>
      <c r="EI921" s="13"/>
      <c r="EJ921" s="13"/>
      <c r="EK921" s="13"/>
      <c r="EL921" s="13"/>
      <c r="EM921" s="13"/>
      <c r="EN921" s="13"/>
      <c r="EO921" s="13"/>
      <c r="EP921" s="13"/>
      <c r="EQ921" s="13"/>
      <c r="ER921" s="13"/>
      <c r="ES921" s="13"/>
      <c r="ET921" s="13"/>
      <c r="EU921" s="13"/>
      <c r="EV921" s="13"/>
      <c r="EW921" s="20"/>
    </row>
    <row r="922" spans="1:153" s="3" customFormat="1" ht="33" customHeight="1" x14ac:dyDescent="0.4">
      <c r="A922" s="125">
        <v>7594000851500</v>
      </c>
      <c r="B922" s="59" t="s">
        <v>202</v>
      </c>
      <c r="C922" s="59" t="s">
        <v>205</v>
      </c>
      <c r="D9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22" s="119" t="s">
        <v>1430</v>
      </c>
      <c r="F922" s="76" t="s">
        <v>537</v>
      </c>
      <c r="G9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22" s="78">
        <v>170</v>
      </c>
      <c r="J922" s="52">
        <v>2.61111</v>
      </c>
      <c r="K922" s="60">
        <f>Tabla3[[#This Row],[PRECIOS]]-Tabla3[[#This Row],[PRECIOS]]*10%</f>
        <v>2.3499989999999999</v>
      </c>
      <c r="L922" s="101"/>
      <c r="M922" s="61"/>
      <c r="N922" s="55">
        <f>IFERROR(Tabla3[[#This Row],[PRECIOS]]-Tabla3[[#This Row],[PRECIOS]]*Tabla3[[#This Row],[% PRODUCTO]]," ")</f>
        <v>2.61111</v>
      </c>
      <c r="O922" s="61"/>
      <c r="P922" s="55">
        <f>IFERROR(Tabla3[[#This Row],[OCULTAR2]]-Tabla3[[#This Row],[OCULTAR2]]*Tabla3[[#This Row],[% LÍNEA]]," ")</f>
        <v>2.61111</v>
      </c>
      <c r="Q922" s="56">
        <f>IFERROR(Tabla3[[#This Row],[% PRODUCTO]]+Tabla3[[#This Row],[% LÍNEA]]," ")</f>
        <v>0</v>
      </c>
      <c r="R922" s="60">
        <f>Tabla3[[#This Row],[OCULTAR3]]</f>
        <v>2.61111</v>
      </c>
      <c r="S922" s="60">
        <f>Tabla3[[#This Row],[PRECIO SIN %]]-Tabla3[[#This Row],[PRECIO SIN %]]*10%</f>
        <v>2.3499989999999999</v>
      </c>
      <c r="T922" s="80">
        <f>(Tabla3[[#This Row],[PRECIO CON DESCT.]]-(Tabla3[[#This Row],[PRECIO CON DESCT.]]*$T$6))</f>
        <v>1.48049937</v>
      </c>
      <c r="U922" s="96"/>
      <c r="V922" s="94">
        <f>Tabla3[[#This Row],[PRECIO %      en $]]*Tabla3[[#This Row],[PEDIDO ]]</f>
        <v>0</v>
      </c>
      <c r="W922" s="57">
        <f>Tabla3[[#This Row],[PRECIO CON DESCT.]]*Tabla3[[#This Row],[PEDIDO ]]</f>
        <v>0</v>
      </c>
      <c r="X922" s="58">
        <f>Tabla3[[#This Row],[PRECIO SIN %]]*Tabla3[[#This Row],[PEDIDO ]]</f>
        <v>0</v>
      </c>
      <c r="Y922" s="28"/>
      <c r="Z922" s="28"/>
      <c r="AA922" s="28"/>
      <c r="AB922" s="28"/>
      <c r="AC922" s="28"/>
      <c r="AD922" s="28"/>
      <c r="AE922" s="28"/>
      <c r="AF922" s="28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  <c r="CH922" s="13"/>
      <c r="CI922" s="13"/>
      <c r="CJ922" s="13"/>
      <c r="CK922" s="13"/>
      <c r="CL922" s="13"/>
      <c r="CM922" s="13"/>
      <c r="CN922" s="13"/>
      <c r="CO922" s="13"/>
      <c r="CP922" s="13"/>
      <c r="CQ922" s="13"/>
      <c r="CR922" s="13"/>
      <c r="CS922" s="13"/>
      <c r="CT922" s="13"/>
      <c r="CU922" s="13"/>
      <c r="CV922" s="13"/>
      <c r="CW922" s="13"/>
      <c r="CX922" s="13"/>
      <c r="CY922" s="13"/>
      <c r="CZ922" s="13"/>
      <c r="DA922" s="13"/>
      <c r="DB922" s="13"/>
      <c r="DC922" s="13"/>
      <c r="DD922" s="13"/>
      <c r="DE922" s="13"/>
      <c r="DF922" s="13"/>
      <c r="DG922" s="13"/>
      <c r="DH922" s="13"/>
      <c r="DI922" s="13"/>
      <c r="DJ922" s="13"/>
      <c r="DK922" s="13"/>
      <c r="DL922" s="13"/>
      <c r="DM922" s="13"/>
      <c r="DN922" s="13"/>
      <c r="DO922" s="13"/>
      <c r="DP922" s="13"/>
      <c r="DQ922" s="13"/>
      <c r="DR922" s="13"/>
      <c r="DS922" s="13"/>
      <c r="DT922" s="13"/>
      <c r="DU922" s="13"/>
      <c r="DV922" s="13"/>
      <c r="DW922" s="13"/>
      <c r="DX922" s="13"/>
      <c r="DY922" s="13"/>
      <c r="DZ922" s="13"/>
      <c r="EA922" s="13"/>
      <c r="EB922" s="13"/>
      <c r="EC922" s="13"/>
      <c r="ED922" s="13"/>
      <c r="EE922" s="13"/>
      <c r="EF922" s="13"/>
      <c r="EG922" s="13"/>
      <c r="EH922" s="13"/>
      <c r="EI922" s="13"/>
      <c r="EJ922" s="13"/>
      <c r="EK922" s="13"/>
      <c r="EL922" s="13"/>
      <c r="EM922" s="13"/>
      <c r="EN922" s="13"/>
      <c r="EO922" s="13"/>
      <c r="EP922" s="13"/>
      <c r="EQ922" s="13"/>
      <c r="ER922" s="13"/>
      <c r="ES922" s="13"/>
      <c r="ET922" s="13"/>
      <c r="EU922" s="13"/>
      <c r="EV922" s="13"/>
      <c r="EW922" s="20"/>
    </row>
    <row r="923" spans="1:153" s="3" customFormat="1" ht="33" customHeight="1" x14ac:dyDescent="0.4">
      <c r="A923" s="124">
        <v>7591585177445</v>
      </c>
      <c r="B923" s="51" t="s">
        <v>202</v>
      </c>
      <c r="C923" s="51" t="s">
        <v>75</v>
      </c>
      <c r="D9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23" s="118" t="s">
        <v>1431</v>
      </c>
      <c r="F923" s="75" t="s">
        <v>537</v>
      </c>
      <c r="G9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23" s="77">
        <v>5</v>
      </c>
      <c r="J923" s="52">
        <v>3.9555600000000002</v>
      </c>
      <c r="K923" s="53">
        <f>Tabla3[[#This Row],[PRECIOS]]-Tabla3[[#This Row],[PRECIOS]]*10%</f>
        <v>3.5600040000000002</v>
      </c>
      <c r="L923" s="101"/>
      <c r="M923" s="54"/>
      <c r="N923" s="55">
        <f>IFERROR(Tabla3[[#This Row],[PRECIOS]]-Tabla3[[#This Row],[PRECIOS]]*Tabla3[[#This Row],[% PRODUCTO]]," ")</f>
        <v>3.9555600000000002</v>
      </c>
      <c r="O923" s="54"/>
      <c r="P923" s="55">
        <f>IFERROR(Tabla3[[#This Row],[OCULTAR2]]-Tabla3[[#This Row],[OCULTAR2]]*Tabla3[[#This Row],[% LÍNEA]]," ")</f>
        <v>3.9555600000000002</v>
      </c>
      <c r="Q923" s="56">
        <f>IFERROR(Tabla3[[#This Row],[% PRODUCTO]]+Tabla3[[#This Row],[% LÍNEA]]," ")</f>
        <v>0</v>
      </c>
      <c r="R923" s="53">
        <f>Tabla3[[#This Row],[OCULTAR3]]</f>
        <v>3.9555600000000002</v>
      </c>
      <c r="S923" s="53">
        <f>Tabla3[[#This Row],[PRECIO SIN %]]-Tabla3[[#This Row],[PRECIO SIN %]]*10%</f>
        <v>3.5600040000000002</v>
      </c>
      <c r="T923" s="80">
        <f>(Tabla3[[#This Row],[PRECIO CON DESCT.]]-(Tabla3[[#This Row],[PRECIO CON DESCT.]]*$T$6))</f>
        <v>2.2428025200000001</v>
      </c>
      <c r="U923" s="96"/>
      <c r="V923" s="94">
        <f>Tabla3[[#This Row],[PRECIO %      en $]]*Tabla3[[#This Row],[PEDIDO ]]</f>
        <v>0</v>
      </c>
      <c r="W923" s="57">
        <f>Tabla3[[#This Row],[PRECIO CON DESCT.]]*Tabla3[[#This Row],[PEDIDO ]]</f>
        <v>0</v>
      </c>
      <c r="X923" s="58">
        <f>Tabla3[[#This Row],[PRECIO SIN %]]*Tabla3[[#This Row],[PEDIDO ]]</f>
        <v>0</v>
      </c>
      <c r="Y923" s="28"/>
      <c r="Z923" s="28"/>
      <c r="AA923" s="28"/>
      <c r="AB923" s="28"/>
      <c r="AC923" s="28"/>
      <c r="AD923" s="28"/>
      <c r="AE923" s="28"/>
      <c r="AF923" s="28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  <c r="CB923" s="13"/>
      <c r="CC923" s="13"/>
      <c r="CD923" s="13"/>
      <c r="CE923" s="13"/>
      <c r="CF923" s="13"/>
      <c r="CG923" s="13"/>
      <c r="CH923" s="13"/>
      <c r="CI923" s="13"/>
      <c r="CJ923" s="13"/>
      <c r="CK923" s="13"/>
      <c r="CL923" s="13"/>
      <c r="CM923" s="13"/>
      <c r="CN923" s="13"/>
      <c r="CO923" s="13"/>
      <c r="CP923" s="13"/>
      <c r="CQ923" s="13"/>
      <c r="CR923" s="13"/>
      <c r="CS923" s="13"/>
      <c r="CT923" s="13"/>
      <c r="CU923" s="13"/>
      <c r="CV923" s="13"/>
      <c r="CW923" s="13"/>
      <c r="CX923" s="13"/>
      <c r="CY923" s="13"/>
      <c r="CZ923" s="13"/>
      <c r="DA923" s="13"/>
      <c r="DB923" s="13"/>
      <c r="DC923" s="13"/>
      <c r="DD923" s="13"/>
      <c r="DE923" s="13"/>
      <c r="DF923" s="13"/>
      <c r="DG923" s="13"/>
      <c r="DH923" s="13"/>
      <c r="DI923" s="13"/>
      <c r="DJ923" s="13"/>
      <c r="DK923" s="13"/>
      <c r="DL923" s="13"/>
      <c r="DM923" s="13"/>
      <c r="DN923" s="13"/>
      <c r="DO923" s="13"/>
      <c r="DP923" s="13"/>
      <c r="DQ923" s="13"/>
      <c r="DR923" s="13"/>
      <c r="DS923" s="13"/>
      <c r="DT923" s="13"/>
      <c r="DU923" s="13"/>
      <c r="DV923" s="13"/>
      <c r="DW923" s="13"/>
      <c r="DX923" s="13"/>
      <c r="DY923" s="13"/>
      <c r="DZ923" s="13"/>
      <c r="EA923" s="13"/>
      <c r="EB923" s="13"/>
      <c r="EC923" s="13"/>
      <c r="ED923" s="13"/>
      <c r="EE923" s="13"/>
      <c r="EF923" s="13"/>
      <c r="EG923" s="13"/>
      <c r="EH923" s="13"/>
      <c r="EI923" s="13"/>
      <c r="EJ923" s="13"/>
      <c r="EK923" s="13"/>
      <c r="EL923" s="13"/>
      <c r="EM923" s="13"/>
      <c r="EN923" s="13"/>
      <c r="EO923" s="13"/>
      <c r="EP923" s="13"/>
      <c r="EQ923" s="13"/>
      <c r="ER923" s="13"/>
      <c r="ES923" s="13"/>
      <c r="ET923" s="13"/>
      <c r="EU923" s="13"/>
      <c r="EV923" s="13"/>
      <c r="EW923" s="20"/>
    </row>
    <row r="924" spans="1:153" s="3" customFormat="1" ht="33" customHeight="1" x14ac:dyDescent="0.4">
      <c r="A924" s="125">
        <v>7592601000129</v>
      </c>
      <c r="B924" s="59" t="s">
        <v>202</v>
      </c>
      <c r="C924" s="59" t="s">
        <v>98</v>
      </c>
      <c r="D9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24" s="119" t="s">
        <v>1432</v>
      </c>
      <c r="F924" s="76" t="s">
        <v>537</v>
      </c>
      <c r="G9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24" s="78">
        <v>3</v>
      </c>
      <c r="J924" s="52">
        <v>4.5777799999999997</v>
      </c>
      <c r="K924" s="60">
        <f>Tabla3[[#This Row],[PRECIOS]]-Tabla3[[#This Row],[PRECIOS]]*10%</f>
        <v>4.1200019999999995</v>
      </c>
      <c r="L924" s="101"/>
      <c r="M924" s="61"/>
      <c r="N924" s="55">
        <f>IFERROR(Tabla3[[#This Row],[PRECIOS]]-Tabla3[[#This Row],[PRECIOS]]*Tabla3[[#This Row],[% PRODUCTO]]," ")</f>
        <v>4.5777799999999997</v>
      </c>
      <c r="O924" s="61"/>
      <c r="P924" s="55">
        <f>IFERROR(Tabla3[[#This Row],[OCULTAR2]]-Tabla3[[#This Row],[OCULTAR2]]*Tabla3[[#This Row],[% LÍNEA]]," ")</f>
        <v>4.5777799999999997</v>
      </c>
      <c r="Q924" s="56">
        <f>IFERROR(Tabla3[[#This Row],[% PRODUCTO]]+Tabla3[[#This Row],[% LÍNEA]]," ")</f>
        <v>0</v>
      </c>
      <c r="R924" s="60">
        <f>Tabla3[[#This Row],[OCULTAR3]]</f>
        <v>4.5777799999999997</v>
      </c>
      <c r="S924" s="60">
        <f>Tabla3[[#This Row],[PRECIO SIN %]]-Tabla3[[#This Row],[PRECIO SIN %]]*10%</f>
        <v>4.1200019999999995</v>
      </c>
      <c r="T924" s="80">
        <f>(Tabla3[[#This Row],[PRECIO CON DESCT.]]-(Tabla3[[#This Row],[PRECIO CON DESCT.]]*$T$6))</f>
        <v>2.5956012599999996</v>
      </c>
      <c r="U924" s="96"/>
      <c r="V924" s="94">
        <f>Tabla3[[#This Row],[PRECIO %      en $]]*Tabla3[[#This Row],[PEDIDO ]]</f>
        <v>0</v>
      </c>
      <c r="W924" s="57">
        <f>Tabla3[[#This Row],[PRECIO CON DESCT.]]*Tabla3[[#This Row],[PEDIDO ]]</f>
        <v>0</v>
      </c>
      <c r="X924" s="58">
        <f>Tabla3[[#This Row],[PRECIO SIN %]]*Tabla3[[#This Row],[PEDIDO ]]</f>
        <v>0</v>
      </c>
      <c r="Y924" s="28"/>
      <c r="Z924" s="28"/>
      <c r="AA924" s="28"/>
      <c r="AB924" s="28"/>
      <c r="AC924" s="28"/>
      <c r="AD924" s="28"/>
      <c r="AE924" s="28"/>
      <c r="AF924" s="28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  <c r="CB924" s="13"/>
      <c r="CC924" s="13"/>
      <c r="CD924" s="13"/>
      <c r="CE924" s="13"/>
      <c r="CF924" s="13"/>
      <c r="CG924" s="13"/>
      <c r="CH924" s="13"/>
      <c r="CI924" s="13"/>
      <c r="CJ924" s="13"/>
      <c r="CK924" s="13"/>
      <c r="CL924" s="13"/>
      <c r="CM924" s="13"/>
      <c r="CN924" s="13"/>
      <c r="CO924" s="13"/>
      <c r="CP924" s="13"/>
      <c r="CQ924" s="13"/>
      <c r="CR924" s="13"/>
      <c r="CS924" s="13"/>
      <c r="CT924" s="13"/>
      <c r="CU924" s="13"/>
      <c r="CV924" s="13"/>
      <c r="CW924" s="13"/>
      <c r="CX924" s="13"/>
      <c r="CY924" s="13"/>
      <c r="CZ924" s="13"/>
      <c r="DA924" s="13"/>
      <c r="DB924" s="13"/>
      <c r="DC924" s="13"/>
      <c r="DD924" s="13"/>
      <c r="DE924" s="13"/>
      <c r="DF924" s="13"/>
      <c r="DG924" s="13"/>
      <c r="DH924" s="13"/>
      <c r="DI924" s="13"/>
      <c r="DJ924" s="13"/>
      <c r="DK924" s="13"/>
      <c r="DL924" s="13"/>
      <c r="DM924" s="13"/>
      <c r="DN924" s="13"/>
      <c r="DO924" s="13"/>
      <c r="DP924" s="13"/>
      <c r="DQ924" s="13"/>
      <c r="DR924" s="13"/>
      <c r="DS924" s="13"/>
      <c r="DT924" s="13"/>
      <c r="DU924" s="13"/>
      <c r="DV924" s="13"/>
      <c r="DW924" s="13"/>
      <c r="DX924" s="13"/>
      <c r="DY924" s="13"/>
      <c r="DZ924" s="13"/>
      <c r="EA924" s="13"/>
      <c r="EB924" s="13"/>
      <c r="EC924" s="13"/>
      <c r="ED924" s="13"/>
      <c r="EE924" s="13"/>
      <c r="EF924" s="13"/>
      <c r="EG924" s="13"/>
      <c r="EH924" s="13"/>
      <c r="EI924" s="13"/>
      <c r="EJ924" s="13"/>
      <c r="EK924" s="13"/>
      <c r="EL924" s="13"/>
      <c r="EM924" s="13"/>
      <c r="EN924" s="13"/>
      <c r="EO924" s="13"/>
      <c r="EP924" s="13"/>
      <c r="EQ924" s="13"/>
      <c r="ER924" s="13"/>
      <c r="ES924" s="13"/>
      <c r="ET924" s="13"/>
      <c r="EU924" s="13"/>
      <c r="EV924" s="13"/>
      <c r="EW924" s="20"/>
    </row>
    <row r="925" spans="1:153" s="3" customFormat="1" ht="33" customHeight="1" x14ac:dyDescent="0.4">
      <c r="A925" s="124">
        <v>7597758001357</v>
      </c>
      <c r="B925" s="51" t="s">
        <v>202</v>
      </c>
      <c r="C925" s="51" t="s">
        <v>67</v>
      </c>
      <c r="D9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925" s="118" t="s">
        <v>1433</v>
      </c>
      <c r="F925" s="75" t="s">
        <v>537</v>
      </c>
      <c r="G9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925" s="77">
        <v>1</v>
      </c>
      <c r="J925" s="52">
        <v>2.11111</v>
      </c>
      <c r="K925" s="53">
        <f>Tabla3[[#This Row],[PRECIOS]]-Tabla3[[#This Row],[PRECIOS]]*10%</f>
        <v>1.899999</v>
      </c>
      <c r="L925" s="101" t="s">
        <v>5327</v>
      </c>
      <c r="M925" s="54"/>
      <c r="N925" s="55">
        <f>IFERROR(Tabla3[[#This Row],[PRECIOS]]-Tabla3[[#This Row],[PRECIOS]]*Tabla3[[#This Row],[% PRODUCTO]]," ")</f>
        <v>2.11111</v>
      </c>
      <c r="O925" s="54"/>
      <c r="P925" s="55">
        <f>IFERROR(Tabla3[[#This Row],[OCULTAR2]]-Tabla3[[#This Row],[OCULTAR2]]*Tabla3[[#This Row],[% LÍNEA]]," ")</f>
        <v>2.11111</v>
      </c>
      <c r="Q925" s="56">
        <f>IFERROR(Tabla3[[#This Row],[% PRODUCTO]]+Tabla3[[#This Row],[% LÍNEA]]," ")</f>
        <v>0</v>
      </c>
      <c r="R925" s="53">
        <f>Tabla3[[#This Row],[OCULTAR3]]</f>
        <v>2.11111</v>
      </c>
      <c r="S925" s="53">
        <f>Tabla3[[#This Row],[PRECIO SIN %]]-Tabla3[[#This Row],[PRECIO SIN %]]*10%</f>
        <v>1.899999</v>
      </c>
      <c r="T925" s="80">
        <f>(Tabla3[[#This Row],[PRECIO CON DESCT.]]-(Tabla3[[#This Row],[PRECIO CON DESCT.]]*$T$6))</f>
        <v>1.1969993699999999</v>
      </c>
      <c r="U925" s="96"/>
      <c r="V925" s="94">
        <f>Tabla3[[#This Row],[PRECIO %      en $]]*Tabla3[[#This Row],[PEDIDO ]]</f>
        <v>0</v>
      </c>
      <c r="W925" s="57">
        <f>Tabla3[[#This Row],[PRECIO CON DESCT.]]*Tabla3[[#This Row],[PEDIDO ]]</f>
        <v>0</v>
      </c>
      <c r="X925" s="58">
        <f>Tabla3[[#This Row],[PRECIO SIN %]]*Tabla3[[#This Row],[PEDIDO ]]</f>
        <v>0</v>
      </c>
      <c r="Y925" s="28"/>
      <c r="Z925" s="28"/>
      <c r="AA925" s="28"/>
      <c r="AB925" s="28"/>
      <c r="AC925" s="28"/>
      <c r="AD925" s="28"/>
      <c r="AE925" s="28"/>
      <c r="AF925" s="28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  <c r="CB925" s="13"/>
      <c r="CC925" s="13"/>
      <c r="CD925" s="13"/>
      <c r="CE925" s="13"/>
      <c r="CF925" s="13"/>
      <c r="CG925" s="13"/>
      <c r="CH925" s="13"/>
      <c r="CI925" s="13"/>
      <c r="CJ925" s="13"/>
      <c r="CK925" s="13"/>
      <c r="CL925" s="13"/>
      <c r="CM925" s="13"/>
      <c r="CN925" s="13"/>
      <c r="CO925" s="13"/>
      <c r="CP925" s="13"/>
      <c r="CQ925" s="13"/>
      <c r="CR925" s="13"/>
      <c r="CS925" s="13"/>
      <c r="CT925" s="13"/>
      <c r="CU925" s="13"/>
      <c r="CV925" s="13"/>
      <c r="CW925" s="13"/>
      <c r="CX925" s="13"/>
      <c r="CY925" s="13"/>
      <c r="CZ925" s="13"/>
      <c r="DA925" s="13"/>
      <c r="DB925" s="13"/>
      <c r="DC925" s="13"/>
      <c r="DD925" s="13"/>
      <c r="DE925" s="13"/>
      <c r="DF925" s="13"/>
      <c r="DG925" s="13"/>
      <c r="DH925" s="13"/>
      <c r="DI925" s="13"/>
      <c r="DJ925" s="13"/>
      <c r="DK925" s="13"/>
      <c r="DL925" s="13"/>
      <c r="DM925" s="13"/>
      <c r="DN925" s="13"/>
      <c r="DO925" s="13"/>
      <c r="DP925" s="13"/>
      <c r="DQ925" s="13"/>
      <c r="DR925" s="13"/>
      <c r="DS925" s="13"/>
      <c r="DT925" s="13"/>
      <c r="DU925" s="13"/>
      <c r="DV925" s="13"/>
      <c r="DW925" s="13"/>
      <c r="DX925" s="13"/>
      <c r="DY925" s="13"/>
      <c r="DZ925" s="13"/>
      <c r="EA925" s="13"/>
      <c r="EB925" s="13"/>
      <c r="EC925" s="13"/>
      <c r="ED925" s="13"/>
      <c r="EE925" s="13"/>
      <c r="EF925" s="13"/>
      <c r="EG925" s="13"/>
      <c r="EH925" s="13"/>
      <c r="EI925" s="13"/>
      <c r="EJ925" s="13"/>
      <c r="EK925" s="13"/>
      <c r="EL925" s="13"/>
      <c r="EM925" s="13"/>
      <c r="EN925" s="13"/>
      <c r="EO925" s="13"/>
      <c r="EP925" s="13"/>
      <c r="EQ925" s="13"/>
      <c r="ER925" s="13"/>
      <c r="ES925" s="13"/>
      <c r="ET925" s="13"/>
      <c r="EU925" s="13"/>
      <c r="EV925" s="13"/>
      <c r="EW925" s="20"/>
    </row>
    <row r="926" spans="1:153" s="3" customFormat="1" ht="33" customHeight="1" x14ac:dyDescent="0.4">
      <c r="A926" s="125">
        <v>7592616579016</v>
      </c>
      <c r="B926" s="59" t="s">
        <v>202</v>
      </c>
      <c r="C926" s="59" t="s">
        <v>161</v>
      </c>
      <c r="D9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26" s="119" t="s">
        <v>1434</v>
      </c>
      <c r="F926" s="76" t="s">
        <v>537</v>
      </c>
      <c r="G9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26" s="78">
        <v>65</v>
      </c>
      <c r="J926" s="52">
        <v>3.8333300000000001</v>
      </c>
      <c r="K926" s="60">
        <f>Tabla3[[#This Row],[PRECIOS]]-Tabla3[[#This Row],[PRECIOS]]*10%</f>
        <v>3.4499970000000002</v>
      </c>
      <c r="L926" s="101"/>
      <c r="M926" s="61"/>
      <c r="N926" s="55">
        <f>IFERROR(Tabla3[[#This Row],[PRECIOS]]-Tabla3[[#This Row],[PRECIOS]]*Tabla3[[#This Row],[% PRODUCTO]]," ")</f>
        <v>3.8333300000000001</v>
      </c>
      <c r="O926" s="61"/>
      <c r="P926" s="55">
        <f>IFERROR(Tabla3[[#This Row],[OCULTAR2]]-Tabla3[[#This Row],[OCULTAR2]]*Tabla3[[#This Row],[% LÍNEA]]," ")</f>
        <v>3.8333300000000001</v>
      </c>
      <c r="Q926" s="56">
        <f>IFERROR(Tabla3[[#This Row],[% PRODUCTO]]+Tabla3[[#This Row],[% LÍNEA]]," ")</f>
        <v>0</v>
      </c>
      <c r="R926" s="60">
        <f>Tabla3[[#This Row],[OCULTAR3]]</f>
        <v>3.8333300000000001</v>
      </c>
      <c r="S926" s="60">
        <f>Tabla3[[#This Row],[PRECIO SIN %]]-Tabla3[[#This Row],[PRECIO SIN %]]*10%</f>
        <v>3.4499970000000002</v>
      </c>
      <c r="T926" s="80">
        <f>(Tabla3[[#This Row],[PRECIO CON DESCT.]]-(Tabla3[[#This Row],[PRECIO CON DESCT.]]*$T$6))</f>
        <v>2.1734981100000001</v>
      </c>
      <c r="U926" s="96"/>
      <c r="V926" s="94">
        <f>Tabla3[[#This Row],[PRECIO %      en $]]*Tabla3[[#This Row],[PEDIDO ]]</f>
        <v>0</v>
      </c>
      <c r="W926" s="57">
        <f>Tabla3[[#This Row],[PRECIO CON DESCT.]]*Tabla3[[#This Row],[PEDIDO ]]</f>
        <v>0</v>
      </c>
      <c r="X926" s="58">
        <f>Tabla3[[#This Row],[PRECIO SIN %]]*Tabla3[[#This Row],[PEDIDO ]]</f>
        <v>0</v>
      </c>
      <c r="Y926" s="28"/>
      <c r="Z926" s="28"/>
      <c r="AA926" s="28"/>
      <c r="AB926" s="28"/>
      <c r="AC926" s="28"/>
      <c r="AD926" s="28"/>
      <c r="AE926" s="28"/>
      <c r="AF926" s="28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  <c r="CB926" s="13"/>
      <c r="CC926" s="13"/>
      <c r="CD926" s="13"/>
      <c r="CE926" s="13"/>
      <c r="CF926" s="13"/>
      <c r="CG926" s="13"/>
      <c r="CH926" s="13"/>
      <c r="CI926" s="13"/>
      <c r="CJ926" s="13"/>
      <c r="CK926" s="13"/>
      <c r="CL926" s="13"/>
      <c r="CM926" s="13"/>
      <c r="CN926" s="13"/>
      <c r="CO926" s="13"/>
      <c r="CP926" s="13"/>
      <c r="CQ926" s="13"/>
      <c r="CR926" s="13"/>
      <c r="CS926" s="13"/>
      <c r="CT926" s="13"/>
      <c r="CU926" s="13"/>
      <c r="CV926" s="13"/>
      <c r="CW926" s="13"/>
      <c r="CX926" s="13"/>
      <c r="CY926" s="13"/>
      <c r="CZ926" s="13"/>
      <c r="DA926" s="13"/>
      <c r="DB926" s="13"/>
      <c r="DC926" s="13"/>
      <c r="DD926" s="13"/>
      <c r="DE926" s="13"/>
      <c r="DF926" s="13"/>
      <c r="DG926" s="13"/>
      <c r="DH926" s="13"/>
      <c r="DI926" s="13"/>
      <c r="DJ926" s="13"/>
      <c r="DK926" s="13"/>
      <c r="DL926" s="13"/>
      <c r="DM926" s="13"/>
      <c r="DN926" s="13"/>
      <c r="DO926" s="13"/>
      <c r="DP926" s="13"/>
      <c r="DQ926" s="13"/>
      <c r="DR926" s="13"/>
      <c r="DS926" s="13"/>
      <c r="DT926" s="13"/>
      <c r="DU926" s="13"/>
      <c r="DV926" s="13"/>
      <c r="DW926" s="13"/>
      <c r="DX926" s="13"/>
      <c r="DY926" s="13"/>
      <c r="DZ926" s="13"/>
      <c r="EA926" s="13"/>
      <c r="EB926" s="13"/>
      <c r="EC926" s="13"/>
      <c r="ED926" s="13"/>
      <c r="EE926" s="13"/>
      <c r="EF926" s="13"/>
      <c r="EG926" s="13"/>
      <c r="EH926" s="13"/>
      <c r="EI926" s="13"/>
      <c r="EJ926" s="13"/>
      <c r="EK926" s="13"/>
      <c r="EL926" s="13"/>
      <c r="EM926" s="13"/>
      <c r="EN926" s="13"/>
      <c r="EO926" s="13"/>
      <c r="EP926" s="13"/>
      <c r="EQ926" s="13"/>
      <c r="ER926" s="13"/>
      <c r="ES926" s="13"/>
      <c r="ET926" s="13"/>
      <c r="EU926" s="13"/>
      <c r="EV926" s="13"/>
      <c r="EW926" s="20"/>
    </row>
    <row r="927" spans="1:153" s="3" customFormat="1" ht="33" customHeight="1" x14ac:dyDescent="0.4">
      <c r="A927" s="124">
        <v>7591519001747</v>
      </c>
      <c r="B927" s="51" t="s">
        <v>202</v>
      </c>
      <c r="C927" s="51" t="s">
        <v>149</v>
      </c>
      <c r="D9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27" s="118" t="s">
        <v>1435</v>
      </c>
      <c r="F927" s="75" t="s">
        <v>537</v>
      </c>
      <c r="G9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27" s="77">
        <v>41</v>
      </c>
      <c r="J927" s="52">
        <v>1.0222199999999999</v>
      </c>
      <c r="K927" s="53">
        <f>Tabla3[[#This Row],[PRECIOS]]-Tabla3[[#This Row],[PRECIOS]]*10%</f>
        <v>0.91999799999999987</v>
      </c>
      <c r="L927" s="101"/>
      <c r="M927" s="54"/>
      <c r="N927" s="55">
        <f>IFERROR(Tabla3[[#This Row],[PRECIOS]]-Tabla3[[#This Row],[PRECIOS]]*Tabla3[[#This Row],[% PRODUCTO]]," ")</f>
        <v>1.0222199999999999</v>
      </c>
      <c r="O927" s="54"/>
      <c r="P927" s="55">
        <f>IFERROR(Tabla3[[#This Row],[OCULTAR2]]-Tabla3[[#This Row],[OCULTAR2]]*Tabla3[[#This Row],[% LÍNEA]]," ")</f>
        <v>1.0222199999999999</v>
      </c>
      <c r="Q927" s="56">
        <f>IFERROR(Tabla3[[#This Row],[% PRODUCTO]]+Tabla3[[#This Row],[% LÍNEA]]," ")</f>
        <v>0</v>
      </c>
      <c r="R927" s="53">
        <f>Tabla3[[#This Row],[OCULTAR3]]</f>
        <v>1.0222199999999999</v>
      </c>
      <c r="S927" s="53">
        <f>Tabla3[[#This Row],[PRECIO SIN %]]-Tabla3[[#This Row],[PRECIO SIN %]]*10%</f>
        <v>0.91999799999999987</v>
      </c>
      <c r="T927" s="80">
        <f>(Tabla3[[#This Row],[PRECIO CON DESCT.]]-(Tabla3[[#This Row],[PRECIO CON DESCT.]]*$T$6))</f>
        <v>0.57959874</v>
      </c>
      <c r="U927" s="96"/>
      <c r="V927" s="94">
        <f>Tabla3[[#This Row],[PRECIO %      en $]]*Tabla3[[#This Row],[PEDIDO ]]</f>
        <v>0</v>
      </c>
      <c r="W927" s="57">
        <f>Tabla3[[#This Row],[PRECIO CON DESCT.]]*Tabla3[[#This Row],[PEDIDO ]]</f>
        <v>0</v>
      </c>
      <c r="X927" s="58">
        <f>Tabla3[[#This Row],[PRECIO SIN %]]*Tabla3[[#This Row],[PEDIDO ]]</f>
        <v>0</v>
      </c>
      <c r="Y927" s="28"/>
      <c r="Z927" s="28"/>
      <c r="AA927" s="28"/>
      <c r="AB927" s="28"/>
      <c r="AC927" s="28"/>
      <c r="AD927" s="28"/>
      <c r="AE927" s="28"/>
      <c r="AF927" s="28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3"/>
      <c r="CE927" s="13"/>
      <c r="CF927" s="13"/>
      <c r="CG927" s="13"/>
      <c r="CH927" s="13"/>
      <c r="CI927" s="13"/>
      <c r="CJ927" s="13"/>
      <c r="CK927" s="13"/>
      <c r="CL927" s="13"/>
      <c r="CM927" s="13"/>
      <c r="CN927" s="13"/>
      <c r="CO927" s="13"/>
      <c r="CP927" s="13"/>
      <c r="CQ927" s="13"/>
      <c r="CR927" s="13"/>
      <c r="CS927" s="13"/>
      <c r="CT927" s="13"/>
      <c r="CU927" s="13"/>
      <c r="CV927" s="13"/>
      <c r="CW927" s="13"/>
      <c r="CX927" s="13"/>
      <c r="CY927" s="13"/>
      <c r="CZ927" s="13"/>
      <c r="DA927" s="13"/>
      <c r="DB927" s="13"/>
      <c r="DC927" s="13"/>
      <c r="DD927" s="13"/>
      <c r="DE927" s="13"/>
      <c r="DF927" s="13"/>
      <c r="DG927" s="13"/>
      <c r="DH927" s="13"/>
      <c r="DI927" s="13"/>
      <c r="DJ927" s="13"/>
      <c r="DK927" s="13"/>
      <c r="DL927" s="13"/>
      <c r="DM927" s="13"/>
      <c r="DN927" s="13"/>
      <c r="DO927" s="13"/>
      <c r="DP927" s="13"/>
      <c r="DQ927" s="13"/>
      <c r="DR927" s="13"/>
      <c r="DS927" s="13"/>
      <c r="DT927" s="13"/>
      <c r="DU927" s="13"/>
      <c r="DV927" s="13"/>
      <c r="DW927" s="13"/>
      <c r="DX927" s="13"/>
      <c r="DY927" s="13"/>
      <c r="DZ927" s="13"/>
      <c r="EA927" s="13"/>
      <c r="EB927" s="13"/>
      <c r="EC927" s="13"/>
      <c r="ED927" s="13"/>
      <c r="EE927" s="13"/>
      <c r="EF927" s="13"/>
      <c r="EG927" s="13"/>
      <c r="EH927" s="13"/>
      <c r="EI927" s="13"/>
      <c r="EJ927" s="13"/>
      <c r="EK927" s="13"/>
      <c r="EL927" s="13"/>
      <c r="EM927" s="13"/>
      <c r="EN927" s="13"/>
      <c r="EO927" s="13"/>
      <c r="EP927" s="13"/>
      <c r="EQ927" s="13"/>
      <c r="ER927" s="13"/>
      <c r="ES927" s="13"/>
      <c r="ET927" s="13"/>
      <c r="EU927" s="13"/>
      <c r="EV927" s="13"/>
      <c r="EW927" s="20"/>
    </row>
    <row r="928" spans="1:153" s="3" customFormat="1" ht="33" customHeight="1" x14ac:dyDescent="0.4">
      <c r="A928" s="125">
        <v>7598176001158</v>
      </c>
      <c r="B928" s="59" t="s">
        <v>202</v>
      </c>
      <c r="C928" s="59" t="s">
        <v>168</v>
      </c>
      <c r="D9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28" s="119" t="s">
        <v>1436</v>
      </c>
      <c r="F928" s="76" t="s">
        <v>537</v>
      </c>
      <c r="G9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28" s="78">
        <v>83</v>
      </c>
      <c r="J928" s="52">
        <v>3.2222200000000001</v>
      </c>
      <c r="K928" s="60">
        <f>Tabla3[[#This Row],[PRECIOS]]-Tabla3[[#This Row],[PRECIOS]]*10%</f>
        <v>2.8999980000000001</v>
      </c>
      <c r="L928" s="101"/>
      <c r="M928" s="61"/>
      <c r="N928" s="55">
        <f>IFERROR(Tabla3[[#This Row],[PRECIOS]]-Tabla3[[#This Row],[PRECIOS]]*Tabla3[[#This Row],[% PRODUCTO]]," ")</f>
        <v>3.2222200000000001</v>
      </c>
      <c r="O928" s="61"/>
      <c r="P928" s="55">
        <f>IFERROR(Tabla3[[#This Row],[OCULTAR2]]-Tabla3[[#This Row],[OCULTAR2]]*Tabla3[[#This Row],[% LÍNEA]]," ")</f>
        <v>3.2222200000000001</v>
      </c>
      <c r="Q928" s="56">
        <f>IFERROR(Tabla3[[#This Row],[% PRODUCTO]]+Tabla3[[#This Row],[% LÍNEA]]," ")</f>
        <v>0</v>
      </c>
      <c r="R928" s="60">
        <f>Tabla3[[#This Row],[OCULTAR3]]</f>
        <v>3.2222200000000001</v>
      </c>
      <c r="S928" s="60">
        <f>Tabla3[[#This Row],[PRECIO SIN %]]-Tabla3[[#This Row],[PRECIO SIN %]]*10%</f>
        <v>2.8999980000000001</v>
      </c>
      <c r="T928" s="80">
        <f>(Tabla3[[#This Row],[PRECIO CON DESCT.]]-(Tabla3[[#This Row],[PRECIO CON DESCT.]]*$T$6))</f>
        <v>1.8269987400000001</v>
      </c>
      <c r="U928" s="96"/>
      <c r="V928" s="94">
        <f>Tabla3[[#This Row],[PRECIO %      en $]]*Tabla3[[#This Row],[PEDIDO ]]</f>
        <v>0</v>
      </c>
      <c r="W928" s="57">
        <f>Tabla3[[#This Row],[PRECIO CON DESCT.]]*Tabla3[[#This Row],[PEDIDO ]]</f>
        <v>0</v>
      </c>
      <c r="X928" s="58">
        <f>Tabla3[[#This Row],[PRECIO SIN %]]*Tabla3[[#This Row],[PEDIDO ]]</f>
        <v>0</v>
      </c>
      <c r="Y928" s="28"/>
      <c r="Z928" s="28"/>
      <c r="AA928" s="28"/>
      <c r="AB928" s="28"/>
      <c r="AC928" s="28"/>
      <c r="AD928" s="28"/>
      <c r="AE928" s="28"/>
      <c r="AF928" s="28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  <c r="CJ928" s="13"/>
      <c r="CK928" s="13"/>
      <c r="CL928" s="13"/>
      <c r="CM928" s="13"/>
      <c r="CN928" s="13"/>
      <c r="CO928" s="13"/>
      <c r="CP928" s="13"/>
      <c r="CQ928" s="13"/>
      <c r="CR928" s="13"/>
      <c r="CS928" s="13"/>
      <c r="CT928" s="13"/>
      <c r="CU928" s="13"/>
      <c r="CV928" s="13"/>
      <c r="CW928" s="13"/>
      <c r="CX928" s="13"/>
      <c r="CY928" s="13"/>
      <c r="CZ928" s="13"/>
      <c r="DA928" s="13"/>
      <c r="DB928" s="13"/>
      <c r="DC928" s="13"/>
      <c r="DD928" s="13"/>
      <c r="DE928" s="13"/>
      <c r="DF928" s="13"/>
      <c r="DG928" s="13"/>
      <c r="DH928" s="13"/>
      <c r="DI928" s="13"/>
      <c r="DJ928" s="13"/>
      <c r="DK928" s="13"/>
      <c r="DL928" s="13"/>
      <c r="DM928" s="13"/>
      <c r="DN928" s="13"/>
      <c r="DO928" s="13"/>
      <c r="DP928" s="13"/>
      <c r="DQ928" s="13"/>
      <c r="DR928" s="13"/>
      <c r="DS928" s="13"/>
      <c r="DT928" s="13"/>
      <c r="DU928" s="13"/>
      <c r="DV928" s="13"/>
      <c r="DW928" s="13"/>
      <c r="DX928" s="13"/>
      <c r="DY928" s="13"/>
      <c r="DZ928" s="13"/>
      <c r="EA928" s="13"/>
      <c r="EB928" s="13"/>
      <c r="EC928" s="13"/>
      <c r="ED928" s="13"/>
      <c r="EE928" s="13"/>
      <c r="EF928" s="13"/>
      <c r="EG928" s="13"/>
      <c r="EH928" s="13"/>
      <c r="EI928" s="13"/>
      <c r="EJ928" s="13"/>
      <c r="EK928" s="13"/>
      <c r="EL928" s="13"/>
      <c r="EM928" s="13"/>
      <c r="EN928" s="13"/>
      <c r="EO928" s="13"/>
      <c r="EP928" s="13"/>
      <c r="EQ928" s="13"/>
      <c r="ER928" s="13"/>
      <c r="ES928" s="13"/>
      <c r="ET928" s="13"/>
      <c r="EU928" s="13"/>
      <c r="EV928" s="13"/>
      <c r="EW928" s="20"/>
    </row>
    <row r="929" spans="1:153" s="3" customFormat="1" ht="33" customHeight="1" x14ac:dyDescent="0.4">
      <c r="A929" s="124">
        <v>7594001100331</v>
      </c>
      <c r="B929" s="51" t="s">
        <v>202</v>
      </c>
      <c r="C929" s="51" t="s">
        <v>203</v>
      </c>
      <c r="D9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29" s="118" t="s">
        <v>1437</v>
      </c>
      <c r="F929" s="75" t="s">
        <v>537</v>
      </c>
      <c r="G9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29" s="77">
        <v>249</v>
      </c>
      <c r="J929" s="52">
        <v>4</v>
      </c>
      <c r="K929" s="53">
        <f>Tabla3[[#This Row],[PRECIOS]]-Tabla3[[#This Row],[PRECIOS]]*10%</f>
        <v>3.6</v>
      </c>
      <c r="L929" s="101"/>
      <c r="M929" s="54"/>
      <c r="N929" s="55">
        <f>IFERROR(Tabla3[[#This Row],[PRECIOS]]-Tabla3[[#This Row],[PRECIOS]]*Tabla3[[#This Row],[% PRODUCTO]]," ")</f>
        <v>4</v>
      </c>
      <c r="O929" s="54"/>
      <c r="P929" s="55">
        <f>IFERROR(Tabla3[[#This Row],[OCULTAR2]]-Tabla3[[#This Row],[OCULTAR2]]*Tabla3[[#This Row],[% LÍNEA]]," ")</f>
        <v>4</v>
      </c>
      <c r="Q929" s="56">
        <f>IFERROR(Tabla3[[#This Row],[% PRODUCTO]]+Tabla3[[#This Row],[% LÍNEA]]," ")</f>
        <v>0</v>
      </c>
      <c r="R929" s="53">
        <f>Tabla3[[#This Row],[OCULTAR3]]</f>
        <v>4</v>
      </c>
      <c r="S929" s="53">
        <f>Tabla3[[#This Row],[PRECIO SIN %]]-Tabla3[[#This Row],[PRECIO SIN %]]*10%</f>
        <v>3.6</v>
      </c>
      <c r="T929" s="80">
        <f>(Tabla3[[#This Row],[PRECIO CON DESCT.]]-(Tabla3[[#This Row],[PRECIO CON DESCT.]]*$T$6))</f>
        <v>2.2679999999999998</v>
      </c>
      <c r="U929" s="96"/>
      <c r="V929" s="94">
        <f>Tabla3[[#This Row],[PRECIO %      en $]]*Tabla3[[#This Row],[PEDIDO ]]</f>
        <v>0</v>
      </c>
      <c r="W929" s="57">
        <f>Tabla3[[#This Row],[PRECIO CON DESCT.]]*Tabla3[[#This Row],[PEDIDO ]]</f>
        <v>0</v>
      </c>
      <c r="X929" s="58">
        <f>Tabla3[[#This Row],[PRECIO SIN %]]*Tabla3[[#This Row],[PEDIDO ]]</f>
        <v>0</v>
      </c>
      <c r="Y929" s="28"/>
      <c r="Z929" s="28"/>
      <c r="AA929" s="28"/>
      <c r="AB929" s="28"/>
      <c r="AC929" s="28"/>
      <c r="AD929" s="28"/>
      <c r="AE929" s="28"/>
      <c r="AF929" s="28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  <c r="CT929" s="13"/>
      <c r="CU929" s="13"/>
      <c r="CV929" s="13"/>
      <c r="CW929" s="13"/>
      <c r="CX929" s="13"/>
      <c r="CY929" s="13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13"/>
      <c r="DL929" s="13"/>
      <c r="DM929" s="13"/>
      <c r="DN929" s="13"/>
      <c r="DO929" s="13"/>
      <c r="DP929" s="13"/>
      <c r="DQ929" s="13"/>
      <c r="DR929" s="13"/>
      <c r="DS929" s="13"/>
      <c r="DT929" s="13"/>
      <c r="DU929" s="13"/>
      <c r="DV929" s="13"/>
      <c r="DW929" s="13"/>
      <c r="DX929" s="13"/>
      <c r="DY929" s="13"/>
      <c r="DZ929" s="13"/>
      <c r="EA929" s="13"/>
      <c r="EB929" s="13"/>
      <c r="EC929" s="13"/>
      <c r="ED929" s="13"/>
      <c r="EE929" s="13"/>
      <c r="EF929" s="13"/>
      <c r="EG929" s="13"/>
      <c r="EH929" s="13"/>
      <c r="EI929" s="13"/>
      <c r="EJ929" s="13"/>
      <c r="EK929" s="13"/>
      <c r="EL929" s="13"/>
      <c r="EM929" s="13"/>
      <c r="EN929" s="13"/>
      <c r="EO929" s="13"/>
      <c r="EP929" s="13"/>
      <c r="EQ929" s="13"/>
      <c r="ER929" s="13"/>
      <c r="ES929" s="13"/>
      <c r="ET929" s="13"/>
      <c r="EU929" s="13"/>
      <c r="EV929" s="13"/>
      <c r="EW929" s="20"/>
    </row>
    <row r="930" spans="1:153" s="3" customFormat="1" ht="33" customHeight="1" x14ac:dyDescent="0.4">
      <c r="A930" s="125">
        <v>7591243856705</v>
      </c>
      <c r="B930" s="59" t="s">
        <v>202</v>
      </c>
      <c r="C930" s="59" t="s">
        <v>108</v>
      </c>
      <c r="D9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930" s="119" t="s">
        <v>1438</v>
      </c>
      <c r="F930" s="76" t="s">
        <v>537</v>
      </c>
      <c r="G9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30" s="78">
        <v>1165</v>
      </c>
      <c r="J930" s="52">
        <v>4.5555599999999998</v>
      </c>
      <c r="K930" s="60">
        <f>Tabla3[[#This Row],[PRECIOS]]-Tabla3[[#This Row],[PRECIOS]]*10%</f>
        <v>4.1000040000000002</v>
      </c>
      <c r="L930" s="101"/>
      <c r="M930" s="61"/>
      <c r="N930" s="55">
        <f>IFERROR(Tabla3[[#This Row],[PRECIOS]]-Tabla3[[#This Row],[PRECIOS]]*Tabla3[[#This Row],[% PRODUCTO]]," ")</f>
        <v>4.5555599999999998</v>
      </c>
      <c r="O930" s="61"/>
      <c r="P930" s="55">
        <f>IFERROR(Tabla3[[#This Row],[OCULTAR2]]-Tabla3[[#This Row],[OCULTAR2]]*Tabla3[[#This Row],[% LÍNEA]]," ")</f>
        <v>4.5555599999999998</v>
      </c>
      <c r="Q930" s="56">
        <f>IFERROR(Tabla3[[#This Row],[% PRODUCTO]]+Tabla3[[#This Row],[% LÍNEA]]," ")</f>
        <v>0</v>
      </c>
      <c r="R930" s="60">
        <f>Tabla3[[#This Row],[OCULTAR3]]</f>
        <v>4.5555599999999998</v>
      </c>
      <c r="S930" s="60">
        <f>Tabla3[[#This Row],[PRECIO SIN %]]-Tabla3[[#This Row],[PRECIO SIN %]]*10%</f>
        <v>4.1000040000000002</v>
      </c>
      <c r="T930" s="80">
        <f>(Tabla3[[#This Row],[PRECIO CON DESCT.]]-(Tabla3[[#This Row],[PRECIO CON DESCT.]]*$T$6))</f>
        <v>2.58300252</v>
      </c>
      <c r="U930" s="96"/>
      <c r="V930" s="94">
        <f>Tabla3[[#This Row],[PRECIO %      en $]]*Tabla3[[#This Row],[PEDIDO ]]</f>
        <v>0</v>
      </c>
      <c r="W930" s="57">
        <f>Tabla3[[#This Row],[PRECIO CON DESCT.]]*Tabla3[[#This Row],[PEDIDO ]]</f>
        <v>0</v>
      </c>
      <c r="X930" s="58">
        <f>Tabla3[[#This Row],[PRECIO SIN %]]*Tabla3[[#This Row],[PEDIDO ]]</f>
        <v>0</v>
      </c>
      <c r="Y930" s="28"/>
      <c r="Z930" s="28"/>
      <c r="AA930" s="28"/>
      <c r="AB930" s="28"/>
      <c r="AC930" s="28"/>
      <c r="AD930" s="28"/>
      <c r="AE930" s="28"/>
      <c r="AF930" s="28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  <c r="CH930" s="13"/>
      <c r="CI930" s="13"/>
      <c r="CJ930" s="13"/>
      <c r="CK930" s="13"/>
      <c r="CL930" s="13"/>
      <c r="CM930" s="13"/>
      <c r="CN930" s="13"/>
      <c r="CO930" s="13"/>
      <c r="CP930" s="13"/>
      <c r="CQ930" s="13"/>
      <c r="CR930" s="13"/>
      <c r="CS930" s="13"/>
      <c r="CT930" s="13"/>
      <c r="CU930" s="13"/>
      <c r="CV930" s="13"/>
      <c r="CW930" s="13"/>
      <c r="CX930" s="13"/>
      <c r="CY930" s="13"/>
      <c r="CZ930" s="13"/>
      <c r="DA930" s="13"/>
      <c r="DB930" s="13"/>
      <c r="DC930" s="13"/>
      <c r="DD930" s="13"/>
      <c r="DE930" s="13"/>
      <c r="DF930" s="13"/>
      <c r="DG930" s="13"/>
      <c r="DH930" s="13"/>
      <c r="DI930" s="13"/>
      <c r="DJ930" s="13"/>
      <c r="DK930" s="13"/>
      <c r="DL930" s="13"/>
      <c r="DM930" s="13"/>
      <c r="DN930" s="13"/>
      <c r="DO930" s="13"/>
      <c r="DP930" s="13"/>
      <c r="DQ930" s="13"/>
      <c r="DR930" s="13"/>
      <c r="DS930" s="13"/>
      <c r="DT930" s="13"/>
      <c r="DU930" s="13"/>
      <c r="DV930" s="13"/>
      <c r="DW930" s="13"/>
      <c r="DX930" s="13"/>
      <c r="DY930" s="13"/>
      <c r="DZ930" s="13"/>
      <c r="EA930" s="13"/>
      <c r="EB930" s="13"/>
      <c r="EC930" s="13"/>
      <c r="ED930" s="13"/>
      <c r="EE930" s="13"/>
      <c r="EF930" s="13"/>
      <c r="EG930" s="13"/>
      <c r="EH930" s="13"/>
      <c r="EI930" s="13"/>
      <c r="EJ930" s="13"/>
      <c r="EK930" s="13"/>
      <c r="EL930" s="13"/>
      <c r="EM930" s="13"/>
      <c r="EN930" s="13"/>
      <c r="EO930" s="13"/>
      <c r="EP930" s="13"/>
      <c r="EQ930" s="13"/>
      <c r="ER930" s="13"/>
      <c r="ES930" s="13"/>
      <c r="ET930" s="13"/>
      <c r="EU930" s="13"/>
      <c r="EV930" s="13"/>
      <c r="EW930" s="20"/>
    </row>
    <row r="931" spans="1:153" s="3" customFormat="1" ht="33" customHeight="1" x14ac:dyDescent="0.4">
      <c r="A931" s="124">
        <v>7592349001549</v>
      </c>
      <c r="B931" s="51" t="s">
        <v>202</v>
      </c>
      <c r="C931" s="51" t="s">
        <v>155</v>
      </c>
      <c r="D9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931" s="118" t="s">
        <v>1439</v>
      </c>
      <c r="F931" s="75" t="s">
        <v>537</v>
      </c>
      <c r="G9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31" s="77">
        <v>733</v>
      </c>
      <c r="J931" s="52">
        <v>5.88889</v>
      </c>
      <c r="K931" s="53">
        <f>Tabla3[[#This Row],[PRECIOS]]-Tabla3[[#This Row],[PRECIOS]]*10%</f>
        <v>5.300001</v>
      </c>
      <c r="L931" s="101"/>
      <c r="M931" s="54"/>
      <c r="N931" s="55">
        <f>IFERROR(Tabla3[[#This Row],[PRECIOS]]-Tabla3[[#This Row],[PRECIOS]]*Tabla3[[#This Row],[% PRODUCTO]]," ")</f>
        <v>5.88889</v>
      </c>
      <c r="O931" s="54"/>
      <c r="P931" s="55">
        <f>IFERROR(Tabla3[[#This Row],[OCULTAR2]]-Tabla3[[#This Row],[OCULTAR2]]*Tabla3[[#This Row],[% LÍNEA]]," ")</f>
        <v>5.88889</v>
      </c>
      <c r="Q931" s="56">
        <f>IFERROR(Tabla3[[#This Row],[% PRODUCTO]]+Tabla3[[#This Row],[% LÍNEA]]," ")</f>
        <v>0</v>
      </c>
      <c r="R931" s="53">
        <f>Tabla3[[#This Row],[OCULTAR3]]</f>
        <v>5.88889</v>
      </c>
      <c r="S931" s="53">
        <f>Tabla3[[#This Row],[PRECIO SIN %]]-Tabla3[[#This Row],[PRECIO SIN %]]*10%</f>
        <v>5.300001</v>
      </c>
      <c r="T931" s="80">
        <f>(Tabla3[[#This Row],[PRECIO CON DESCT.]]-(Tabla3[[#This Row],[PRECIO CON DESCT.]]*$T$6))</f>
        <v>3.3390006300000001</v>
      </c>
      <c r="U931" s="96"/>
      <c r="V931" s="94">
        <f>Tabla3[[#This Row],[PRECIO %      en $]]*Tabla3[[#This Row],[PEDIDO ]]</f>
        <v>0</v>
      </c>
      <c r="W931" s="57">
        <f>Tabla3[[#This Row],[PRECIO CON DESCT.]]*Tabla3[[#This Row],[PEDIDO ]]</f>
        <v>0</v>
      </c>
      <c r="X931" s="58">
        <f>Tabla3[[#This Row],[PRECIO SIN %]]*Tabla3[[#This Row],[PEDIDO ]]</f>
        <v>0</v>
      </c>
      <c r="Y931" s="28"/>
      <c r="Z931" s="28"/>
      <c r="AA931" s="28"/>
      <c r="AB931" s="28"/>
      <c r="AC931" s="28"/>
      <c r="AD931" s="28"/>
      <c r="AE931" s="28"/>
      <c r="AF931" s="28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13"/>
      <c r="CX931" s="13"/>
      <c r="CY931" s="13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13"/>
      <c r="DL931" s="13"/>
      <c r="DM931" s="13"/>
      <c r="DN931" s="13"/>
      <c r="DO931" s="13"/>
      <c r="DP931" s="13"/>
      <c r="DQ931" s="13"/>
      <c r="DR931" s="13"/>
      <c r="DS931" s="13"/>
      <c r="DT931" s="13"/>
      <c r="DU931" s="13"/>
      <c r="DV931" s="13"/>
      <c r="DW931" s="13"/>
      <c r="DX931" s="13"/>
      <c r="DY931" s="13"/>
      <c r="DZ931" s="13"/>
      <c r="EA931" s="13"/>
      <c r="EB931" s="13"/>
      <c r="EC931" s="13"/>
      <c r="ED931" s="13"/>
      <c r="EE931" s="13"/>
      <c r="EF931" s="13"/>
      <c r="EG931" s="13"/>
      <c r="EH931" s="13"/>
      <c r="EI931" s="13"/>
      <c r="EJ931" s="13"/>
      <c r="EK931" s="13"/>
      <c r="EL931" s="13"/>
      <c r="EM931" s="13"/>
      <c r="EN931" s="13"/>
      <c r="EO931" s="13"/>
      <c r="EP931" s="13"/>
      <c r="EQ931" s="13"/>
      <c r="ER931" s="13"/>
      <c r="ES931" s="13"/>
      <c r="ET931" s="13"/>
      <c r="EU931" s="13"/>
      <c r="EV931" s="13"/>
      <c r="EW931" s="20"/>
    </row>
    <row r="932" spans="1:153" s="3" customFormat="1" ht="33" customHeight="1" x14ac:dyDescent="0.4">
      <c r="A932" s="125">
        <v>7591243856729</v>
      </c>
      <c r="B932" s="59" t="s">
        <v>202</v>
      </c>
      <c r="C932" s="59" t="s">
        <v>108</v>
      </c>
      <c r="D9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932" s="119" t="s">
        <v>1440</v>
      </c>
      <c r="F932" s="76" t="s">
        <v>537</v>
      </c>
      <c r="G9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32" s="78">
        <v>973</v>
      </c>
      <c r="J932" s="52">
        <v>4.7222200000000001</v>
      </c>
      <c r="K932" s="60">
        <f>Tabla3[[#This Row],[PRECIOS]]-Tabla3[[#This Row],[PRECIOS]]*10%</f>
        <v>4.2499979999999997</v>
      </c>
      <c r="L932" s="101"/>
      <c r="M932" s="61"/>
      <c r="N932" s="55">
        <f>IFERROR(Tabla3[[#This Row],[PRECIOS]]-Tabla3[[#This Row],[PRECIOS]]*Tabla3[[#This Row],[% PRODUCTO]]," ")</f>
        <v>4.7222200000000001</v>
      </c>
      <c r="O932" s="61"/>
      <c r="P932" s="55">
        <f>IFERROR(Tabla3[[#This Row],[OCULTAR2]]-Tabla3[[#This Row],[OCULTAR2]]*Tabla3[[#This Row],[% LÍNEA]]," ")</f>
        <v>4.7222200000000001</v>
      </c>
      <c r="Q932" s="56">
        <f>IFERROR(Tabla3[[#This Row],[% PRODUCTO]]+Tabla3[[#This Row],[% LÍNEA]]," ")</f>
        <v>0</v>
      </c>
      <c r="R932" s="60">
        <f>Tabla3[[#This Row],[OCULTAR3]]</f>
        <v>4.7222200000000001</v>
      </c>
      <c r="S932" s="60">
        <f>Tabla3[[#This Row],[PRECIO SIN %]]-Tabla3[[#This Row],[PRECIO SIN %]]*10%</f>
        <v>4.2499979999999997</v>
      </c>
      <c r="T932" s="80">
        <f>(Tabla3[[#This Row],[PRECIO CON DESCT.]]-(Tabla3[[#This Row],[PRECIO CON DESCT.]]*$T$6))</f>
        <v>2.6774987399999999</v>
      </c>
      <c r="U932" s="96"/>
      <c r="V932" s="94">
        <f>Tabla3[[#This Row],[PRECIO %      en $]]*Tabla3[[#This Row],[PEDIDO ]]</f>
        <v>0</v>
      </c>
      <c r="W932" s="57">
        <f>Tabla3[[#This Row],[PRECIO CON DESCT.]]*Tabla3[[#This Row],[PEDIDO ]]</f>
        <v>0</v>
      </c>
      <c r="X932" s="58">
        <f>Tabla3[[#This Row],[PRECIO SIN %]]*Tabla3[[#This Row],[PEDIDO ]]</f>
        <v>0</v>
      </c>
      <c r="Y932" s="28"/>
      <c r="Z932" s="28"/>
      <c r="AA932" s="28"/>
      <c r="AB932" s="28"/>
      <c r="AC932" s="28"/>
      <c r="AD932" s="28"/>
      <c r="AE932" s="28"/>
      <c r="AF932" s="28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13"/>
      <c r="CX932" s="13"/>
      <c r="CY932" s="13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13"/>
      <c r="DL932" s="13"/>
      <c r="DM932" s="13"/>
      <c r="DN932" s="13"/>
      <c r="DO932" s="13"/>
      <c r="DP932" s="13"/>
      <c r="DQ932" s="13"/>
      <c r="DR932" s="13"/>
      <c r="DS932" s="13"/>
      <c r="DT932" s="13"/>
      <c r="DU932" s="13"/>
      <c r="DV932" s="13"/>
      <c r="DW932" s="13"/>
      <c r="DX932" s="13"/>
      <c r="DY932" s="13"/>
      <c r="DZ932" s="13"/>
      <c r="EA932" s="13"/>
      <c r="EB932" s="13"/>
      <c r="EC932" s="13"/>
      <c r="ED932" s="13"/>
      <c r="EE932" s="13"/>
      <c r="EF932" s="13"/>
      <c r="EG932" s="13"/>
      <c r="EH932" s="13"/>
      <c r="EI932" s="13"/>
      <c r="EJ932" s="13"/>
      <c r="EK932" s="13"/>
      <c r="EL932" s="13"/>
      <c r="EM932" s="13"/>
      <c r="EN932" s="13"/>
      <c r="EO932" s="13"/>
      <c r="EP932" s="13"/>
      <c r="EQ932" s="13"/>
      <c r="ER932" s="13"/>
      <c r="ES932" s="13"/>
      <c r="ET932" s="13"/>
      <c r="EU932" s="13"/>
      <c r="EV932" s="13"/>
      <c r="EW932" s="20"/>
    </row>
    <row r="933" spans="1:153" s="3" customFormat="1" ht="33" customHeight="1" x14ac:dyDescent="0.4">
      <c r="A933" s="124">
        <v>7592601100546</v>
      </c>
      <c r="B933" s="51" t="s">
        <v>202</v>
      </c>
      <c r="C933" s="51" t="s">
        <v>98</v>
      </c>
      <c r="D9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33" s="118" t="s">
        <v>1441</v>
      </c>
      <c r="F933" s="75" t="s">
        <v>537</v>
      </c>
      <c r="G9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33" s="77">
        <v>416</v>
      </c>
      <c r="J933" s="52">
        <v>7.5222199999999999</v>
      </c>
      <c r="K933" s="53">
        <f>Tabla3[[#This Row],[PRECIOS]]-Tabla3[[#This Row],[PRECIOS]]*10%</f>
        <v>6.7699980000000002</v>
      </c>
      <c r="L933" s="101"/>
      <c r="M933" s="54"/>
      <c r="N933" s="55">
        <f>IFERROR(Tabla3[[#This Row],[PRECIOS]]-Tabla3[[#This Row],[PRECIOS]]*Tabla3[[#This Row],[% PRODUCTO]]," ")</f>
        <v>7.5222199999999999</v>
      </c>
      <c r="O933" s="54"/>
      <c r="P933" s="55">
        <f>IFERROR(Tabla3[[#This Row],[OCULTAR2]]-Tabla3[[#This Row],[OCULTAR2]]*Tabla3[[#This Row],[% LÍNEA]]," ")</f>
        <v>7.5222199999999999</v>
      </c>
      <c r="Q933" s="56">
        <f>IFERROR(Tabla3[[#This Row],[% PRODUCTO]]+Tabla3[[#This Row],[% LÍNEA]]," ")</f>
        <v>0</v>
      </c>
      <c r="R933" s="53">
        <f>Tabla3[[#This Row],[OCULTAR3]]</f>
        <v>7.5222199999999999</v>
      </c>
      <c r="S933" s="53">
        <f>Tabla3[[#This Row],[PRECIO SIN %]]-Tabla3[[#This Row],[PRECIO SIN %]]*10%</f>
        <v>6.7699980000000002</v>
      </c>
      <c r="T933" s="80">
        <f>(Tabla3[[#This Row],[PRECIO CON DESCT.]]-(Tabla3[[#This Row],[PRECIO CON DESCT.]]*$T$6))</f>
        <v>4.26509874</v>
      </c>
      <c r="U933" s="96"/>
      <c r="V933" s="94">
        <f>Tabla3[[#This Row],[PRECIO %      en $]]*Tabla3[[#This Row],[PEDIDO ]]</f>
        <v>0</v>
      </c>
      <c r="W933" s="57">
        <f>Tabla3[[#This Row],[PRECIO CON DESCT.]]*Tabla3[[#This Row],[PEDIDO ]]</f>
        <v>0</v>
      </c>
      <c r="X933" s="58">
        <f>Tabla3[[#This Row],[PRECIO SIN %]]*Tabla3[[#This Row],[PEDIDO ]]</f>
        <v>0</v>
      </c>
      <c r="Y933" s="28"/>
      <c r="Z933" s="28"/>
      <c r="AA933" s="28"/>
      <c r="AB933" s="28"/>
      <c r="AC933" s="28"/>
      <c r="AD933" s="28"/>
      <c r="AE933" s="28"/>
      <c r="AF933" s="28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  <c r="CJ933" s="13"/>
      <c r="CK933" s="13"/>
      <c r="CL933" s="13"/>
      <c r="CM933" s="13"/>
      <c r="CN933" s="13"/>
      <c r="CO933" s="13"/>
      <c r="CP933" s="13"/>
      <c r="CQ933" s="13"/>
      <c r="CR933" s="13"/>
      <c r="CS933" s="13"/>
      <c r="CT933" s="13"/>
      <c r="CU933" s="13"/>
      <c r="CV933" s="13"/>
      <c r="CW933" s="13"/>
      <c r="CX933" s="13"/>
      <c r="CY933" s="13"/>
      <c r="CZ933" s="13"/>
      <c r="DA933" s="13"/>
      <c r="DB933" s="13"/>
      <c r="DC933" s="13"/>
      <c r="DD933" s="13"/>
      <c r="DE933" s="13"/>
      <c r="DF933" s="13"/>
      <c r="DG933" s="13"/>
      <c r="DH933" s="13"/>
      <c r="DI933" s="13"/>
      <c r="DJ933" s="13"/>
      <c r="DK933" s="13"/>
      <c r="DL933" s="13"/>
      <c r="DM933" s="13"/>
      <c r="DN933" s="13"/>
      <c r="DO933" s="13"/>
      <c r="DP933" s="13"/>
      <c r="DQ933" s="13"/>
      <c r="DR933" s="13"/>
      <c r="DS933" s="13"/>
      <c r="DT933" s="13"/>
      <c r="DU933" s="13"/>
      <c r="DV933" s="13"/>
      <c r="DW933" s="13"/>
      <c r="DX933" s="13"/>
      <c r="DY933" s="13"/>
      <c r="DZ933" s="13"/>
      <c r="EA933" s="13"/>
      <c r="EB933" s="13"/>
      <c r="EC933" s="13"/>
      <c r="ED933" s="13"/>
      <c r="EE933" s="13"/>
      <c r="EF933" s="13"/>
      <c r="EG933" s="13"/>
      <c r="EH933" s="13"/>
      <c r="EI933" s="13"/>
      <c r="EJ933" s="13"/>
      <c r="EK933" s="13"/>
      <c r="EL933" s="13"/>
      <c r="EM933" s="13"/>
      <c r="EN933" s="13"/>
      <c r="EO933" s="13"/>
      <c r="EP933" s="13"/>
      <c r="EQ933" s="13"/>
      <c r="ER933" s="13"/>
      <c r="ES933" s="13"/>
      <c r="ET933" s="13"/>
      <c r="EU933" s="13"/>
      <c r="EV933" s="13"/>
      <c r="EW933" s="20"/>
    </row>
    <row r="934" spans="1:153" s="3" customFormat="1" ht="33" customHeight="1" x14ac:dyDescent="0.4">
      <c r="A934" s="125">
        <v>7591243856743</v>
      </c>
      <c r="B934" s="59" t="s">
        <v>202</v>
      </c>
      <c r="C934" s="59" t="s">
        <v>108</v>
      </c>
      <c r="D9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934" s="119" t="s">
        <v>1442</v>
      </c>
      <c r="F934" s="76" t="s">
        <v>537</v>
      </c>
      <c r="G9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34" s="78">
        <v>249</v>
      </c>
      <c r="J934" s="52">
        <v>3.8333300000000001</v>
      </c>
      <c r="K934" s="60">
        <f>Tabla3[[#This Row],[PRECIOS]]-Tabla3[[#This Row],[PRECIOS]]*10%</f>
        <v>3.4499970000000002</v>
      </c>
      <c r="L934" s="101"/>
      <c r="M934" s="61"/>
      <c r="N934" s="55">
        <f>IFERROR(Tabla3[[#This Row],[PRECIOS]]-Tabla3[[#This Row],[PRECIOS]]*Tabla3[[#This Row],[% PRODUCTO]]," ")</f>
        <v>3.8333300000000001</v>
      </c>
      <c r="O934" s="61"/>
      <c r="P934" s="55">
        <f>IFERROR(Tabla3[[#This Row],[OCULTAR2]]-Tabla3[[#This Row],[OCULTAR2]]*Tabla3[[#This Row],[% LÍNEA]]," ")</f>
        <v>3.8333300000000001</v>
      </c>
      <c r="Q934" s="56">
        <f>IFERROR(Tabla3[[#This Row],[% PRODUCTO]]+Tabla3[[#This Row],[% LÍNEA]]," ")</f>
        <v>0</v>
      </c>
      <c r="R934" s="60">
        <f>Tabla3[[#This Row],[OCULTAR3]]</f>
        <v>3.8333300000000001</v>
      </c>
      <c r="S934" s="60">
        <f>Tabla3[[#This Row],[PRECIO SIN %]]-Tabla3[[#This Row],[PRECIO SIN %]]*10%</f>
        <v>3.4499970000000002</v>
      </c>
      <c r="T934" s="80">
        <f>(Tabla3[[#This Row],[PRECIO CON DESCT.]]-(Tabla3[[#This Row],[PRECIO CON DESCT.]]*$T$6))</f>
        <v>2.1734981100000001</v>
      </c>
      <c r="U934" s="96"/>
      <c r="V934" s="94">
        <f>Tabla3[[#This Row],[PRECIO %      en $]]*Tabla3[[#This Row],[PEDIDO ]]</f>
        <v>0</v>
      </c>
      <c r="W934" s="57">
        <f>Tabla3[[#This Row],[PRECIO CON DESCT.]]*Tabla3[[#This Row],[PEDIDO ]]</f>
        <v>0</v>
      </c>
      <c r="X934" s="58">
        <f>Tabla3[[#This Row],[PRECIO SIN %]]*Tabla3[[#This Row],[PEDIDO ]]</f>
        <v>0</v>
      </c>
      <c r="Y934" s="28"/>
      <c r="Z934" s="28"/>
      <c r="AA934" s="28"/>
      <c r="AB934" s="28"/>
      <c r="AC934" s="28"/>
      <c r="AD934" s="28"/>
      <c r="AE934" s="28"/>
      <c r="AF934" s="28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  <c r="CH934" s="13"/>
      <c r="CI934" s="13"/>
      <c r="CJ934" s="13"/>
      <c r="CK934" s="13"/>
      <c r="CL934" s="13"/>
      <c r="CM934" s="13"/>
      <c r="CN934" s="13"/>
      <c r="CO934" s="13"/>
      <c r="CP934" s="13"/>
      <c r="CQ934" s="13"/>
      <c r="CR934" s="13"/>
      <c r="CS934" s="13"/>
      <c r="CT934" s="13"/>
      <c r="CU934" s="13"/>
      <c r="CV934" s="13"/>
      <c r="CW934" s="13"/>
      <c r="CX934" s="13"/>
      <c r="CY934" s="13"/>
      <c r="CZ934" s="13"/>
      <c r="DA934" s="13"/>
      <c r="DB934" s="13"/>
      <c r="DC934" s="13"/>
      <c r="DD934" s="13"/>
      <c r="DE934" s="13"/>
      <c r="DF934" s="13"/>
      <c r="DG934" s="13"/>
      <c r="DH934" s="13"/>
      <c r="DI934" s="13"/>
      <c r="DJ934" s="13"/>
      <c r="DK934" s="13"/>
      <c r="DL934" s="13"/>
      <c r="DM934" s="13"/>
      <c r="DN934" s="13"/>
      <c r="DO934" s="13"/>
      <c r="DP934" s="13"/>
      <c r="DQ934" s="13"/>
      <c r="DR934" s="13"/>
      <c r="DS934" s="13"/>
      <c r="DT934" s="13"/>
      <c r="DU934" s="13"/>
      <c r="DV934" s="13"/>
      <c r="DW934" s="13"/>
      <c r="DX934" s="13"/>
      <c r="DY934" s="13"/>
      <c r="DZ934" s="13"/>
      <c r="EA934" s="13"/>
      <c r="EB934" s="13"/>
      <c r="EC934" s="13"/>
      <c r="ED934" s="13"/>
      <c r="EE934" s="13"/>
      <c r="EF934" s="13"/>
      <c r="EG934" s="13"/>
      <c r="EH934" s="13"/>
      <c r="EI934" s="13"/>
      <c r="EJ934" s="13"/>
      <c r="EK934" s="13"/>
      <c r="EL934" s="13"/>
      <c r="EM934" s="13"/>
      <c r="EN934" s="13"/>
      <c r="EO934" s="13"/>
      <c r="EP934" s="13"/>
      <c r="EQ934" s="13"/>
      <c r="ER934" s="13"/>
      <c r="ES934" s="13"/>
      <c r="ET934" s="13"/>
      <c r="EU934" s="13"/>
      <c r="EV934" s="13"/>
      <c r="EW934" s="20"/>
    </row>
    <row r="935" spans="1:153" s="3" customFormat="1" ht="33" customHeight="1" x14ac:dyDescent="0.4">
      <c r="A935" s="124">
        <v>7592349723489</v>
      </c>
      <c r="B935" s="51" t="s">
        <v>202</v>
      </c>
      <c r="C935" s="51" t="s">
        <v>155</v>
      </c>
      <c r="D9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935" s="118" t="s">
        <v>1443</v>
      </c>
      <c r="F935" s="75" t="s">
        <v>537</v>
      </c>
      <c r="G9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35" s="77">
        <v>75</v>
      </c>
      <c r="J935" s="52">
        <v>6</v>
      </c>
      <c r="K935" s="53">
        <f>Tabla3[[#This Row],[PRECIOS]]-Tabla3[[#This Row],[PRECIOS]]*10%</f>
        <v>5.4</v>
      </c>
      <c r="L935" s="101"/>
      <c r="M935" s="54"/>
      <c r="N935" s="55">
        <f>IFERROR(Tabla3[[#This Row],[PRECIOS]]-Tabla3[[#This Row],[PRECIOS]]*Tabla3[[#This Row],[% PRODUCTO]]," ")</f>
        <v>6</v>
      </c>
      <c r="O935" s="54"/>
      <c r="P935" s="55">
        <f>IFERROR(Tabla3[[#This Row],[OCULTAR2]]-Tabla3[[#This Row],[OCULTAR2]]*Tabla3[[#This Row],[% LÍNEA]]," ")</f>
        <v>6</v>
      </c>
      <c r="Q935" s="56">
        <f>IFERROR(Tabla3[[#This Row],[% PRODUCTO]]+Tabla3[[#This Row],[% LÍNEA]]," ")</f>
        <v>0</v>
      </c>
      <c r="R935" s="53">
        <f>Tabla3[[#This Row],[OCULTAR3]]</f>
        <v>6</v>
      </c>
      <c r="S935" s="53">
        <f>Tabla3[[#This Row],[PRECIO SIN %]]-Tabla3[[#This Row],[PRECIO SIN %]]*10%</f>
        <v>5.4</v>
      </c>
      <c r="T935" s="80">
        <f>(Tabla3[[#This Row],[PRECIO CON DESCT.]]-(Tabla3[[#This Row],[PRECIO CON DESCT.]]*$T$6))</f>
        <v>3.4020000000000001</v>
      </c>
      <c r="U935" s="96"/>
      <c r="V935" s="94">
        <f>Tabla3[[#This Row],[PRECIO %      en $]]*Tabla3[[#This Row],[PEDIDO ]]</f>
        <v>0</v>
      </c>
      <c r="W935" s="57">
        <f>Tabla3[[#This Row],[PRECIO CON DESCT.]]*Tabla3[[#This Row],[PEDIDO ]]</f>
        <v>0</v>
      </c>
      <c r="X935" s="58">
        <f>Tabla3[[#This Row],[PRECIO SIN %]]*Tabla3[[#This Row],[PEDIDO ]]</f>
        <v>0</v>
      </c>
      <c r="Y935" s="28"/>
      <c r="Z935" s="28"/>
      <c r="AA935" s="28"/>
      <c r="AB935" s="28"/>
      <c r="AC935" s="28"/>
      <c r="AD935" s="28"/>
      <c r="AE935" s="28"/>
      <c r="AF935" s="28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  <c r="CT935" s="13"/>
      <c r="CU935" s="13"/>
      <c r="CV935" s="13"/>
      <c r="CW935" s="13"/>
      <c r="CX935" s="13"/>
      <c r="CY935" s="13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13"/>
      <c r="DL935" s="13"/>
      <c r="DM935" s="13"/>
      <c r="DN935" s="13"/>
      <c r="DO935" s="13"/>
      <c r="DP935" s="13"/>
      <c r="DQ935" s="13"/>
      <c r="DR935" s="13"/>
      <c r="DS935" s="13"/>
      <c r="DT935" s="13"/>
      <c r="DU935" s="13"/>
      <c r="DV935" s="13"/>
      <c r="DW935" s="13"/>
      <c r="DX935" s="13"/>
      <c r="DY935" s="13"/>
      <c r="DZ935" s="13"/>
      <c r="EA935" s="13"/>
      <c r="EB935" s="13"/>
      <c r="EC935" s="13"/>
      <c r="ED935" s="13"/>
      <c r="EE935" s="13"/>
      <c r="EF935" s="13"/>
      <c r="EG935" s="13"/>
      <c r="EH935" s="13"/>
      <c r="EI935" s="13"/>
      <c r="EJ935" s="13"/>
      <c r="EK935" s="13"/>
      <c r="EL935" s="13"/>
      <c r="EM935" s="13"/>
      <c r="EN935" s="13"/>
      <c r="EO935" s="13"/>
      <c r="EP935" s="13"/>
      <c r="EQ935" s="13"/>
      <c r="ER935" s="13"/>
      <c r="ES935" s="13"/>
      <c r="ET935" s="13"/>
      <c r="EU935" s="13"/>
      <c r="EV935" s="13"/>
      <c r="EW935" s="20"/>
    </row>
    <row r="936" spans="1:153" s="3" customFormat="1" ht="33" customHeight="1" x14ac:dyDescent="0.4">
      <c r="A936" s="125">
        <v>7592803003997</v>
      </c>
      <c r="B936" s="59" t="s">
        <v>202</v>
      </c>
      <c r="C936" s="59" t="s">
        <v>132</v>
      </c>
      <c r="D9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36" s="119" t="s">
        <v>1444</v>
      </c>
      <c r="F936" s="76" t="s">
        <v>537</v>
      </c>
      <c r="G9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36" s="78">
        <v>220</v>
      </c>
      <c r="J936" s="52">
        <v>8.7555599999999991</v>
      </c>
      <c r="K936" s="60">
        <f>Tabla3[[#This Row],[PRECIOS]]-Tabla3[[#This Row],[PRECIOS]]*10%</f>
        <v>7.8800039999999996</v>
      </c>
      <c r="L936" s="101"/>
      <c r="M936" s="61"/>
      <c r="N936" s="55">
        <f>IFERROR(Tabla3[[#This Row],[PRECIOS]]-Tabla3[[#This Row],[PRECIOS]]*Tabla3[[#This Row],[% PRODUCTO]]," ")</f>
        <v>8.7555599999999991</v>
      </c>
      <c r="O936" s="61"/>
      <c r="P936" s="55">
        <f>IFERROR(Tabla3[[#This Row],[OCULTAR2]]-Tabla3[[#This Row],[OCULTAR2]]*Tabla3[[#This Row],[% LÍNEA]]," ")</f>
        <v>8.7555599999999991</v>
      </c>
      <c r="Q936" s="56">
        <f>IFERROR(Tabla3[[#This Row],[% PRODUCTO]]+Tabla3[[#This Row],[% LÍNEA]]," ")</f>
        <v>0</v>
      </c>
      <c r="R936" s="60">
        <f>Tabla3[[#This Row],[OCULTAR3]]</f>
        <v>8.7555599999999991</v>
      </c>
      <c r="S936" s="60">
        <f>Tabla3[[#This Row],[PRECIO SIN %]]-Tabla3[[#This Row],[PRECIO SIN %]]*10%</f>
        <v>7.8800039999999996</v>
      </c>
      <c r="T936" s="80">
        <f>(Tabla3[[#This Row],[PRECIO CON DESCT.]]-(Tabla3[[#This Row],[PRECIO CON DESCT.]]*$T$6))</f>
        <v>4.9644025200000002</v>
      </c>
      <c r="U936" s="96"/>
      <c r="V936" s="94">
        <f>Tabla3[[#This Row],[PRECIO %      en $]]*Tabla3[[#This Row],[PEDIDO ]]</f>
        <v>0</v>
      </c>
      <c r="W936" s="57">
        <f>Tabla3[[#This Row],[PRECIO CON DESCT.]]*Tabla3[[#This Row],[PEDIDO ]]</f>
        <v>0</v>
      </c>
      <c r="X936" s="58">
        <f>Tabla3[[#This Row],[PRECIO SIN %]]*Tabla3[[#This Row],[PEDIDO ]]</f>
        <v>0</v>
      </c>
      <c r="Y936" s="28"/>
      <c r="Z936" s="28"/>
      <c r="AA936" s="28"/>
      <c r="AB936" s="28"/>
      <c r="AC936" s="28"/>
      <c r="AD936" s="28"/>
      <c r="AE936" s="28"/>
      <c r="AF936" s="28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  <c r="CJ936" s="13"/>
      <c r="CK936" s="13"/>
      <c r="CL936" s="13"/>
      <c r="CM936" s="13"/>
      <c r="CN936" s="13"/>
      <c r="CO936" s="13"/>
      <c r="CP936" s="13"/>
      <c r="CQ936" s="13"/>
      <c r="CR936" s="13"/>
      <c r="CS936" s="13"/>
      <c r="CT936" s="13"/>
      <c r="CU936" s="13"/>
      <c r="CV936" s="13"/>
      <c r="CW936" s="13"/>
      <c r="CX936" s="13"/>
      <c r="CY936" s="13"/>
      <c r="CZ936" s="13"/>
      <c r="DA936" s="13"/>
      <c r="DB936" s="13"/>
      <c r="DC936" s="13"/>
      <c r="DD936" s="13"/>
      <c r="DE936" s="13"/>
      <c r="DF936" s="13"/>
      <c r="DG936" s="13"/>
      <c r="DH936" s="13"/>
      <c r="DI936" s="13"/>
      <c r="DJ936" s="13"/>
      <c r="DK936" s="13"/>
      <c r="DL936" s="13"/>
      <c r="DM936" s="13"/>
      <c r="DN936" s="13"/>
      <c r="DO936" s="13"/>
      <c r="DP936" s="13"/>
      <c r="DQ936" s="13"/>
      <c r="DR936" s="13"/>
      <c r="DS936" s="13"/>
      <c r="DT936" s="13"/>
      <c r="DU936" s="13"/>
      <c r="DV936" s="13"/>
      <c r="DW936" s="13"/>
      <c r="DX936" s="13"/>
      <c r="DY936" s="13"/>
      <c r="DZ936" s="13"/>
      <c r="EA936" s="13"/>
      <c r="EB936" s="13"/>
      <c r="EC936" s="13"/>
      <c r="ED936" s="13"/>
      <c r="EE936" s="13"/>
      <c r="EF936" s="13"/>
      <c r="EG936" s="13"/>
      <c r="EH936" s="13"/>
      <c r="EI936" s="13"/>
      <c r="EJ936" s="13"/>
      <c r="EK936" s="13"/>
      <c r="EL936" s="13"/>
      <c r="EM936" s="13"/>
      <c r="EN936" s="13"/>
      <c r="EO936" s="13"/>
      <c r="EP936" s="13"/>
      <c r="EQ936" s="13"/>
      <c r="ER936" s="13"/>
      <c r="ES936" s="13"/>
      <c r="ET936" s="13"/>
      <c r="EU936" s="13"/>
      <c r="EV936" s="13"/>
      <c r="EW936" s="20"/>
    </row>
    <row r="937" spans="1:153" s="3" customFormat="1" ht="33" customHeight="1" x14ac:dyDescent="0.4">
      <c r="A937" s="124">
        <v>7592803001801</v>
      </c>
      <c r="B937" s="51" t="s">
        <v>202</v>
      </c>
      <c r="C937" s="51" t="s">
        <v>132</v>
      </c>
      <c r="D9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37" s="118" t="s">
        <v>1445</v>
      </c>
      <c r="F937" s="75" t="s">
        <v>537</v>
      </c>
      <c r="G9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37" s="77">
        <v>160</v>
      </c>
      <c r="J937" s="52">
        <v>7.6666699999999999</v>
      </c>
      <c r="K937" s="53">
        <f>Tabla3[[#This Row],[PRECIOS]]-Tabla3[[#This Row],[PRECIOS]]*10%</f>
        <v>6.9000029999999999</v>
      </c>
      <c r="L937" s="101"/>
      <c r="M937" s="54"/>
      <c r="N937" s="55">
        <f>IFERROR(Tabla3[[#This Row],[PRECIOS]]-Tabla3[[#This Row],[PRECIOS]]*Tabla3[[#This Row],[% PRODUCTO]]," ")</f>
        <v>7.6666699999999999</v>
      </c>
      <c r="O937" s="54"/>
      <c r="P937" s="55">
        <f>IFERROR(Tabla3[[#This Row],[OCULTAR2]]-Tabla3[[#This Row],[OCULTAR2]]*Tabla3[[#This Row],[% LÍNEA]]," ")</f>
        <v>7.6666699999999999</v>
      </c>
      <c r="Q937" s="56">
        <f>IFERROR(Tabla3[[#This Row],[% PRODUCTO]]+Tabla3[[#This Row],[% LÍNEA]]," ")</f>
        <v>0</v>
      </c>
      <c r="R937" s="53">
        <f>Tabla3[[#This Row],[OCULTAR3]]</f>
        <v>7.6666699999999999</v>
      </c>
      <c r="S937" s="53">
        <f>Tabla3[[#This Row],[PRECIO SIN %]]-Tabla3[[#This Row],[PRECIO SIN %]]*10%</f>
        <v>6.9000029999999999</v>
      </c>
      <c r="T937" s="80">
        <f>(Tabla3[[#This Row],[PRECIO CON DESCT.]]-(Tabla3[[#This Row],[PRECIO CON DESCT.]]*$T$6))</f>
        <v>4.3470018899999996</v>
      </c>
      <c r="U937" s="96"/>
      <c r="V937" s="94">
        <f>Tabla3[[#This Row],[PRECIO %      en $]]*Tabla3[[#This Row],[PEDIDO ]]</f>
        <v>0</v>
      </c>
      <c r="W937" s="57">
        <f>Tabla3[[#This Row],[PRECIO CON DESCT.]]*Tabla3[[#This Row],[PEDIDO ]]</f>
        <v>0</v>
      </c>
      <c r="X937" s="58">
        <f>Tabla3[[#This Row],[PRECIO SIN %]]*Tabla3[[#This Row],[PEDIDO ]]</f>
        <v>0</v>
      </c>
      <c r="Y937" s="28"/>
      <c r="Z937" s="28"/>
      <c r="AA937" s="28"/>
      <c r="AB937" s="28"/>
      <c r="AC937" s="28"/>
      <c r="AD937" s="28"/>
      <c r="AE937" s="28"/>
      <c r="AF937" s="28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  <c r="CJ937" s="13"/>
      <c r="CK937" s="13"/>
      <c r="CL937" s="13"/>
      <c r="CM937" s="13"/>
      <c r="CN937" s="13"/>
      <c r="CO937" s="13"/>
      <c r="CP937" s="13"/>
      <c r="CQ937" s="13"/>
      <c r="CR937" s="13"/>
      <c r="CS937" s="13"/>
      <c r="CT937" s="13"/>
      <c r="CU937" s="13"/>
      <c r="CV937" s="13"/>
      <c r="CW937" s="13"/>
      <c r="CX937" s="13"/>
      <c r="CY937" s="13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13"/>
      <c r="DL937" s="13"/>
      <c r="DM937" s="13"/>
      <c r="DN937" s="13"/>
      <c r="DO937" s="13"/>
      <c r="DP937" s="13"/>
      <c r="DQ937" s="13"/>
      <c r="DR937" s="13"/>
      <c r="DS937" s="13"/>
      <c r="DT937" s="13"/>
      <c r="DU937" s="13"/>
      <c r="DV937" s="13"/>
      <c r="DW937" s="13"/>
      <c r="DX937" s="13"/>
      <c r="DY937" s="13"/>
      <c r="DZ937" s="13"/>
      <c r="EA937" s="13"/>
      <c r="EB937" s="13"/>
      <c r="EC937" s="13"/>
      <c r="ED937" s="13"/>
      <c r="EE937" s="13"/>
      <c r="EF937" s="13"/>
      <c r="EG937" s="13"/>
      <c r="EH937" s="13"/>
      <c r="EI937" s="13"/>
      <c r="EJ937" s="13"/>
      <c r="EK937" s="13"/>
      <c r="EL937" s="13"/>
      <c r="EM937" s="13"/>
      <c r="EN937" s="13"/>
      <c r="EO937" s="13"/>
      <c r="EP937" s="13"/>
      <c r="EQ937" s="13"/>
      <c r="ER937" s="13"/>
      <c r="ES937" s="13"/>
      <c r="ET937" s="13"/>
      <c r="EU937" s="13"/>
      <c r="EV937" s="13"/>
      <c r="EW937" s="20"/>
    </row>
    <row r="938" spans="1:153" s="3" customFormat="1" ht="33" customHeight="1" x14ac:dyDescent="0.4">
      <c r="A938" s="125">
        <v>7594001102113</v>
      </c>
      <c r="B938" s="59" t="s">
        <v>202</v>
      </c>
      <c r="C938" s="59" t="s">
        <v>203</v>
      </c>
      <c r="D9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38" s="119" t="s">
        <v>1446</v>
      </c>
      <c r="F938" s="76" t="s">
        <v>537</v>
      </c>
      <c r="G9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38" s="78">
        <v>913</v>
      </c>
      <c r="J938" s="52">
        <v>4.7777799999999999</v>
      </c>
      <c r="K938" s="60">
        <f>Tabla3[[#This Row],[PRECIOS]]-Tabla3[[#This Row],[PRECIOS]]*10%</f>
        <v>4.3000020000000001</v>
      </c>
      <c r="L938" s="101"/>
      <c r="M938" s="61"/>
      <c r="N938" s="55">
        <f>IFERROR(Tabla3[[#This Row],[PRECIOS]]-Tabla3[[#This Row],[PRECIOS]]*Tabla3[[#This Row],[% PRODUCTO]]," ")</f>
        <v>4.7777799999999999</v>
      </c>
      <c r="O938" s="61"/>
      <c r="P938" s="55">
        <f>IFERROR(Tabla3[[#This Row],[OCULTAR2]]-Tabla3[[#This Row],[OCULTAR2]]*Tabla3[[#This Row],[% LÍNEA]]," ")</f>
        <v>4.7777799999999999</v>
      </c>
      <c r="Q938" s="56">
        <f>IFERROR(Tabla3[[#This Row],[% PRODUCTO]]+Tabla3[[#This Row],[% LÍNEA]]," ")</f>
        <v>0</v>
      </c>
      <c r="R938" s="60">
        <f>Tabla3[[#This Row],[OCULTAR3]]</f>
        <v>4.7777799999999999</v>
      </c>
      <c r="S938" s="60">
        <f>Tabla3[[#This Row],[PRECIO SIN %]]-Tabla3[[#This Row],[PRECIO SIN %]]*10%</f>
        <v>4.3000020000000001</v>
      </c>
      <c r="T938" s="80">
        <f>(Tabla3[[#This Row],[PRECIO CON DESCT.]]-(Tabla3[[#This Row],[PRECIO CON DESCT.]]*$T$6))</f>
        <v>2.70900126</v>
      </c>
      <c r="U938" s="96"/>
      <c r="V938" s="94">
        <f>Tabla3[[#This Row],[PRECIO %      en $]]*Tabla3[[#This Row],[PEDIDO ]]</f>
        <v>0</v>
      </c>
      <c r="W938" s="57">
        <f>Tabla3[[#This Row],[PRECIO CON DESCT.]]*Tabla3[[#This Row],[PEDIDO ]]</f>
        <v>0</v>
      </c>
      <c r="X938" s="58">
        <f>Tabla3[[#This Row],[PRECIO SIN %]]*Tabla3[[#This Row],[PEDIDO ]]</f>
        <v>0</v>
      </c>
      <c r="Y938" s="28"/>
      <c r="Z938" s="28"/>
      <c r="AA938" s="28"/>
      <c r="AB938" s="28"/>
      <c r="AC938" s="28"/>
      <c r="AD938" s="28"/>
      <c r="AE938" s="28"/>
      <c r="AF938" s="28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  <c r="CB938" s="13"/>
      <c r="CC938" s="13"/>
      <c r="CD938" s="13"/>
      <c r="CE938" s="13"/>
      <c r="CF938" s="13"/>
      <c r="CG938" s="13"/>
      <c r="CH938" s="13"/>
      <c r="CI938" s="13"/>
      <c r="CJ938" s="13"/>
      <c r="CK938" s="13"/>
      <c r="CL938" s="13"/>
      <c r="CM938" s="13"/>
      <c r="CN938" s="13"/>
      <c r="CO938" s="13"/>
      <c r="CP938" s="13"/>
      <c r="CQ938" s="13"/>
      <c r="CR938" s="13"/>
      <c r="CS938" s="13"/>
      <c r="CT938" s="13"/>
      <c r="CU938" s="13"/>
      <c r="CV938" s="13"/>
      <c r="CW938" s="13"/>
      <c r="CX938" s="13"/>
      <c r="CY938" s="13"/>
      <c r="CZ938" s="13"/>
      <c r="DA938" s="13"/>
      <c r="DB938" s="13"/>
      <c r="DC938" s="13"/>
      <c r="DD938" s="13"/>
      <c r="DE938" s="13"/>
      <c r="DF938" s="13"/>
      <c r="DG938" s="13"/>
      <c r="DH938" s="13"/>
      <c r="DI938" s="13"/>
      <c r="DJ938" s="13"/>
      <c r="DK938" s="13"/>
      <c r="DL938" s="13"/>
      <c r="DM938" s="13"/>
      <c r="DN938" s="13"/>
      <c r="DO938" s="13"/>
      <c r="DP938" s="13"/>
      <c r="DQ938" s="13"/>
      <c r="DR938" s="13"/>
      <c r="DS938" s="13"/>
      <c r="DT938" s="13"/>
      <c r="DU938" s="13"/>
      <c r="DV938" s="13"/>
      <c r="DW938" s="13"/>
      <c r="DX938" s="13"/>
      <c r="DY938" s="13"/>
      <c r="DZ938" s="13"/>
      <c r="EA938" s="13"/>
      <c r="EB938" s="13"/>
      <c r="EC938" s="13"/>
      <c r="ED938" s="13"/>
      <c r="EE938" s="13"/>
      <c r="EF938" s="13"/>
      <c r="EG938" s="13"/>
      <c r="EH938" s="13"/>
      <c r="EI938" s="13"/>
      <c r="EJ938" s="13"/>
      <c r="EK938" s="13"/>
      <c r="EL938" s="13"/>
      <c r="EM938" s="13"/>
      <c r="EN938" s="13"/>
      <c r="EO938" s="13"/>
      <c r="EP938" s="13"/>
      <c r="EQ938" s="13"/>
      <c r="ER938" s="13"/>
      <c r="ES938" s="13"/>
      <c r="ET938" s="13"/>
      <c r="EU938" s="13"/>
      <c r="EV938" s="13"/>
      <c r="EW938" s="20"/>
    </row>
    <row r="939" spans="1:153" s="3" customFormat="1" ht="33" customHeight="1" x14ac:dyDescent="0.4">
      <c r="A939" s="124">
        <v>7591196004499</v>
      </c>
      <c r="B939" s="51" t="s">
        <v>202</v>
      </c>
      <c r="C939" s="51" t="s">
        <v>200</v>
      </c>
      <c r="D9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39" s="118" t="s">
        <v>1447</v>
      </c>
      <c r="F939" s="75" t="s">
        <v>537</v>
      </c>
      <c r="G9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39" s="77">
        <v>43</v>
      </c>
      <c r="J939" s="52">
        <v>8.88889</v>
      </c>
      <c r="K939" s="53">
        <f>Tabla3[[#This Row],[PRECIOS]]-Tabla3[[#This Row],[PRECIOS]]*10%</f>
        <v>8.0000009999999993</v>
      </c>
      <c r="L939" s="101"/>
      <c r="M939" s="54"/>
      <c r="N939" s="55">
        <f>IFERROR(Tabla3[[#This Row],[PRECIOS]]-Tabla3[[#This Row],[PRECIOS]]*Tabla3[[#This Row],[% PRODUCTO]]," ")</f>
        <v>8.88889</v>
      </c>
      <c r="O939" s="54"/>
      <c r="P939" s="55">
        <f>IFERROR(Tabla3[[#This Row],[OCULTAR2]]-Tabla3[[#This Row],[OCULTAR2]]*Tabla3[[#This Row],[% LÍNEA]]," ")</f>
        <v>8.88889</v>
      </c>
      <c r="Q939" s="56">
        <f>IFERROR(Tabla3[[#This Row],[% PRODUCTO]]+Tabla3[[#This Row],[% LÍNEA]]," ")</f>
        <v>0</v>
      </c>
      <c r="R939" s="53">
        <f>Tabla3[[#This Row],[OCULTAR3]]</f>
        <v>8.88889</v>
      </c>
      <c r="S939" s="53">
        <f>Tabla3[[#This Row],[PRECIO SIN %]]-Tabla3[[#This Row],[PRECIO SIN %]]*10%</f>
        <v>8.0000009999999993</v>
      </c>
      <c r="T939" s="80">
        <f>(Tabla3[[#This Row],[PRECIO CON DESCT.]]-(Tabla3[[#This Row],[PRECIO CON DESCT.]]*$T$6))</f>
        <v>5.0400006299999998</v>
      </c>
      <c r="U939" s="96"/>
      <c r="V939" s="94">
        <f>Tabla3[[#This Row],[PRECIO %      en $]]*Tabla3[[#This Row],[PEDIDO ]]</f>
        <v>0</v>
      </c>
      <c r="W939" s="57">
        <f>Tabla3[[#This Row],[PRECIO CON DESCT.]]*Tabla3[[#This Row],[PEDIDO ]]</f>
        <v>0</v>
      </c>
      <c r="X939" s="58">
        <f>Tabla3[[#This Row],[PRECIO SIN %]]*Tabla3[[#This Row],[PEDIDO ]]</f>
        <v>0</v>
      </c>
      <c r="Y939" s="28"/>
      <c r="Z939" s="28"/>
      <c r="AA939" s="28"/>
      <c r="AB939" s="28"/>
      <c r="AC939" s="28"/>
      <c r="AD939" s="28"/>
      <c r="AE939" s="28"/>
      <c r="AF939" s="28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  <c r="CJ939" s="13"/>
      <c r="CK939" s="13"/>
      <c r="CL939" s="13"/>
      <c r="CM939" s="13"/>
      <c r="CN939" s="13"/>
      <c r="CO939" s="13"/>
      <c r="CP939" s="13"/>
      <c r="CQ939" s="13"/>
      <c r="CR939" s="13"/>
      <c r="CS939" s="13"/>
      <c r="CT939" s="13"/>
      <c r="CU939" s="13"/>
      <c r="CV939" s="13"/>
      <c r="CW939" s="13"/>
      <c r="CX939" s="13"/>
      <c r="CY939" s="13"/>
      <c r="CZ939" s="13"/>
      <c r="DA939" s="13"/>
      <c r="DB939" s="13"/>
      <c r="DC939" s="13"/>
      <c r="DD939" s="13"/>
      <c r="DE939" s="13"/>
      <c r="DF939" s="13"/>
      <c r="DG939" s="13"/>
      <c r="DH939" s="13"/>
      <c r="DI939" s="13"/>
      <c r="DJ939" s="13"/>
      <c r="DK939" s="13"/>
      <c r="DL939" s="13"/>
      <c r="DM939" s="13"/>
      <c r="DN939" s="13"/>
      <c r="DO939" s="13"/>
      <c r="DP939" s="13"/>
      <c r="DQ939" s="13"/>
      <c r="DR939" s="13"/>
      <c r="DS939" s="13"/>
      <c r="DT939" s="13"/>
      <c r="DU939" s="13"/>
      <c r="DV939" s="13"/>
      <c r="DW939" s="13"/>
      <c r="DX939" s="13"/>
      <c r="DY939" s="13"/>
      <c r="DZ939" s="13"/>
      <c r="EA939" s="13"/>
      <c r="EB939" s="13"/>
      <c r="EC939" s="13"/>
      <c r="ED939" s="13"/>
      <c r="EE939" s="13"/>
      <c r="EF939" s="13"/>
      <c r="EG939" s="13"/>
      <c r="EH939" s="13"/>
      <c r="EI939" s="13"/>
      <c r="EJ939" s="13"/>
      <c r="EK939" s="13"/>
      <c r="EL939" s="13"/>
      <c r="EM939" s="13"/>
      <c r="EN939" s="13"/>
      <c r="EO939" s="13"/>
      <c r="EP939" s="13"/>
      <c r="EQ939" s="13"/>
      <c r="ER939" s="13"/>
      <c r="ES939" s="13"/>
      <c r="ET939" s="13"/>
      <c r="EU939" s="13"/>
      <c r="EV939" s="13"/>
      <c r="EW939" s="20"/>
    </row>
    <row r="940" spans="1:153" s="3" customFormat="1" ht="33" customHeight="1" x14ac:dyDescent="0.4">
      <c r="A940" s="125">
        <v>7598252000501</v>
      </c>
      <c r="B940" s="59" t="s">
        <v>202</v>
      </c>
      <c r="C940" s="59" t="s">
        <v>56</v>
      </c>
      <c r="D9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40" s="119" t="s">
        <v>1448</v>
      </c>
      <c r="F940" s="76" t="s">
        <v>537</v>
      </c>
      <c r="G9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40" s="78">
        <v>48</v>
      </c>
      <c r="J940" s="52">
        <v>4.6555600000000004</v>
      </c>
      <c r="K940" s="60">
        <f>Tabla3[[#This Row],[PRECIOS]]-Tabla3[[#This Row],[PRECIOS]]*10%</f>
        <v>4.1900040000000001</v>
      </c>
      <c r="L940" s="101"/>
      <c r="M940" s="61"/>
      <c r="N940" s="55">
        <f>IFERROR(Tabla3[[#This Row],[PRECIOS]]-Tabla3[[#This Row],[PRECIOS]]*Tabla3[[#This Row],[% PRODUCTO]]," ")</f>
        <v>4.6555600000000004</v>
      </c>
      <c r="O940" s="61"/>
      <c r="P940" s="55">
        <f>IFERROR(Tabla3[[#This Row],[OCULTAR2]]-Tabla3[[#This Row],[OCULTAR2]]*Tabla3[[#This Row],[% LÍNEA]]," ")</f>
        <v>4.6555600000000004</v>
      </c>
      <c r="Q940" s="56">
        <f>IFERROR(Tabla3[[#This Row],[% PRODUCTO]]+Tabla3[[#This Row],[% LÍNEA]]," ")</f>
        <v>0</v>
      </c>
      <c r="R940" s="60">
        <f>Tabla3[[#This Row],[OCULTAR3]]</f>
        <v>4.6555600000000004</v>
      </c>
      <c r="S940" s="60">
        <f>Tabla3[[#This Row],[PRECIO SIN %]]-Tabla3[[#This Row],[PRECIO SIN %]]*10%</f>
        <v>4.1900040000000001</v>
      </c>
      <c r="T940" s="80">
        <f>(Tabla3[[#This Row],[PRECIO CON DESCT.]]-(Tabla3[[#This Row],[PRECIO CON DESCT.]]*$T$6))</f>
        <v>2.6397025200000002</v>
      </c>
      <c r="U940" s="96"/>
      <c r="V940" s="94">
        <f>Tabla3[[#This Row],[PRECIO %      en $]]*Tabla3[[#This Row],[PEDIDO ]]</f>
        <v>0</v>
      </c>
      <c r="W940" s="57">
        <f>Tabla3[[#This Row],[PRECIO CON DESCT.]]*Tabla3[[#This Row],[PEDIDO ]]</f>
        <v>0</v>
      </c>
      <c r="X940" s="58">
        <f>Tabla3[[#This Row],[PRECIO SIN %]]*Tabla3[[#This Row],[PEDIDO ]]</f>
        <v>0</v>
      </c>
      <c r="Y940" s="28"/>
      <c r="Z940" s="28"/>
      <c r="AA940" s="28"/>
      <c r="AB940" s="28"/>
      <c r="AC940" s="28"/>
      <c r="AD940" s="28"/>
      <c r="AE940" s="28"/>
      <c r="AF940" s="28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  <c r="CB940" s="13"/>
      <c r="CC940" s="13"/>
      <c r="CD940" s="13"/>
      <c r="CE940" s="13"/>
      <c r="CF940" s="13"/>
      <c r="CG940" s="13"/>
      <c r="CH940" s="13"/>
      <c r="CI940" s="13"/>
      <c r="CJ940" s="13"/>
      <c r="CK940" s="13"/>
      <c r="CL940" s="13"/>
      <c r="CM940" s="13"/>
      <c r="CN940" s="13"/>
      <c r="CO940" s="13"/>
      <c r="CP940" s="13"/>
      <c r="CQ940" s="13"/>
      <c r="CR940" s="13"/>
      <c r="CS940" s="13"/>
      <c r="CT940" s="13"/>
      <c r="CU940" s="13"/>
      <c r="CV940" s="13"/>
      <c r="CW940" s="13"/>
      <c r="CX940" s="13"/>
      <c r="CY940" s="13"/>
      <c r="CZ940" s="13"/>
      <c r="DA940" s="13"/>
      <c r="DB940" s="13"/>
      <c r="DC940" s="13"/>
      <c r="DD940" s="13"/>
      <c r="DE940" s="13"/>
      <c r="DF940" s="13"/>
      <c r="DG940" s="13"/>
      <c r="DH940" s="13"/>
      <c r="DI940" s="13"/>
      <c r="DJ940" s="13"/>
      <c r="DK940" s="13"/>
      <c r="DL940" s="13"/>
      <c r="DM940" s="13"/>
      <c r="DN940" s="13"/>
      <c r="DO940" s="13"/>
      <c r="DP940" s="13"/>
      <c r="DQ940" s="13"/>
      <c r="DR940" s="13"/>
      <c r="DS940" s="13"/>
      <c r="DT940" s="13"/>
      <c r="DU940" s="13"/>
      <c r="DV940" s="13"/>
      <c r="DW940" s="13"/>
      <c r="DX940" s="13"/>
      <c r="DY940" s="13"/>
      <c r="DZ940" s="13"/>
      <c r="EA940" s="13"/>
      <c r="EB940" s="13"/>
      <c r="EC940" s="13"/>
      <c r="ED940" s="13"/>
      <c r="EE940" s="13"/>
      <c r="EF940" s="13"/>
      <c r="EG940" s="13"/>
      <c r="EH940" s="13"/>
      <c r="EI940" s="13"/>
      <c r="EJ940" s="13"/>
      <c r="EK940" s="13"/>
      <c r="EL940" s="13"/>
      <c r="EM940" s="13"/>
      <c r="EN940" s="13"/>
      <c r="EO940" s="13"/>
      <c r="EP940" s="13"/>
      <c r="EQ940" s="13"/>
      <c r="ER940" s="13"/>
      <c r="ES940" s="13"/>
      <c r="ET940" s="13"/>
      <c r="EU940" s="13"/>
      <c r="EV940" s="13"/>
      <c r="EW940" s="20"/>
    </row>
    <row r="941" spans="1:153" s="3" customFormat="1" ht="33" customHeight="1" x14ac:dyDescent="0.4">
      <c r="A941" s="124">
        <v>7591619001333</v>
      </c>
      <c r="B941" s="51" t="s">
        <v>202</v>
      </c>
      <c r="C941" s="51" t="s">
        <v>131</v>
      </c>
      <c r="D9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41" s="118" t="s">
        <v>1449</v>
      </c>
      <c r="F941" s="75" t="s">
        <v>537</v>
      </c>
      <c r="G9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41" s="77">
        <v>36</v>
      </c>
      <c r="J941" s="52">
        <v>6.2222200000000001</v>
      </c>
      <c r="K941" s="53">
        <f>Tabla3[[#This Row],[PRECIOS]]-Tabla3[[#This Row],[PRECIOS]]*10%</f>
        <v>5.5999980000000003</v>
      </c>
      <c r="L941" s="101"/>
      <c r="M941" s="54"/>
      <c r="N941" s="55">
        <f>IFERROR(Tabla3[[#This Row],[PRECIOS]]-Tabla3[[#This Row],[PRECIOS]]*Tabla3[[#This Row],[% PRODUCTO]]," ")</f>
        <v>6.2222200000000001</v>
      </c>
      <c r="O941" s="54"/>
      <c r="P941" s="55">
        <f>IFERROR(Tabla3[[#This Row],[OCULTAR2]]-Tabla3[[#This Row],[OCULTAR2]]*Tabla3[[#This Row],[% LÍNEA]]," ")</f>
        <v>6.2222200000000001</v>
      </c>
      <c r="Q941" s="56">
        <f>IFERROR(Tabla3[[#This Row],[% PRODUCTO]]+Tabla3[[#This Row],[% LÍNEA]]," ")</f>
        <v>0</v>
      </c>
      <c r="R941" s="53">
        <f>Tabla3[[#This Row],[OCULTAR3]]</f>
        <v>6.2222200000000001</v>
      </c>
      <c r="S941" s="53">
        <f>Tabla3[[#This Row],[PRECIO SIN %]]-Tabla3[[#This Row],[PRECIO SIN %]]*10%</f>
        <v>5.5999980000000003</v>
      </c>
      <c r="T941" s="80">
        <f>(Tabla3[[#This Row],[PRECIO CON DESCT.]]-(Tabla3[[#This Row],[PRECIO CON DESCT.]]*$T$6))</f>
        <v>3.5279987400000001</v>
      </c>
      <c r="U941" s="96"/>
      <c r="V941" s="94">
        <f>Tabla3[[#This Row],[PRECIO %      en $]]*Tabla3[[#This Row],[PEDIDO ]]</f>
        <v>0</v>
      </c>
      <c r="W941" s="57">
        <f>Tabla3[[#This Row],[PRECIO CON DESCT.]]*Tabla3[[#This Row],[PEDIDO ]]</f>
        <v>0</v>
      </c>
      <c r="X941" s="58">
        <f>Tabla3[[#This Row],[PRECIO SIN %]]*Tabla3[[#This Row],[PEDIDO ]]</f>
        <v>0</v>
      </c>
      <c r="Y941" s="28"/>
      <c r="Z941" s="28"/>
      <c r="AA941" s="28"/>
      <c r="AB941" s="28"/>
      <c r="AC941" s="28"/>
      <c r="AD941" s="28"/>
      <c r="AE941" s="28"/>
      <c r="AF941" s="28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  <c r="CJ941" s="13"/>
      <c r="CK941" s="13"/>
      <c r="CL941" s="13"/>
      <c r="CM941" s="13"/>
      <c r="CN941" s="13"/>
      <c r="CO941" s="13"/>
      <c r="CP941" s="13"/>
      <c r="CQ941" s="13"/>
      <c r="CR941" s="13"/>
      <c r="CS941" s="13"/>
      <c r="CT941" s="13"/>
      <c r="CU941" s="13"/>
      <c r="CV941" s="13"/>
      <c r="CW941" s="13"/>
      <c r="CX941" s="13"/>
      <c r="CY941" s="13"/>
      <c r="CZ941" s="13"/>
      <c r="DA941" s="13"/>
      <c r="DB941" s="13"/>
      <c r="DC941" s="13"/>
      <c r="DD941" s="13"/>
      <c r="DE941" s="13"/>
      <c r="DF941" s="13"/>
      <c r="DG941" s="13"/>
      <c r="DH941" s="13"/>
      <c r="DI941" s="13"/>
      <c r="DJ941" s="13"/>
      <c r="DK941" s="13"/>
      <c r="DL941" s="13"/>
      <c r="DM941" s="13"/>
      <c r="DN941" s="13"/>
      <c r="DO941" s="13"/>
      <c r="DP941" s="13"/>
      <c r="DQ941" s="13"/>
      <c r="DR941" s="13"/>
      <c r="DS941" s="13"/>
      <c r="DT941" s="13"/>
      <c r="DU941" s="13"/>
      <c r="DV941" s="13"/>
      <c r="DW941" s="13"/>
      <c r="DX941" s="13"/>
      <c r="DY941" s="13"/>
      <c r="DZ941" s="13"/>
      <c r="EA941" s="13"/>
      <c r="EB941" s="13"/>
      <c r="EC941" s="13"/>
      <c r="ED941" s="13"/>
      <c r="EE941" s="13"/>
      <c r="EF941" s="13"/>
      <c r="EG941" s="13"/>
      <c r="EH941" s="13"/>
      <c r="EI941" s="13"/>
      <c r="EJ941" s="13"/>
      <c r="EK941" s="13"/>
      <c r="EL941" s="13"/>
      <c r="EM941" s="13"/>
      <c r="EN941" s="13"/>
      <c r="EO941" s="13"/>
      <c r="EP941" s="13"/>
      <c r="EQ941" s="13"/>
      <c r="ER941" s="13"/>
      <c r="ES941" s="13"/>
      <c r="ET941" s="13"/>
      <c r="EU941" s="13"/>
      <c r="EV941" s="13"/>
      <c r="EW941" s="20"/>
    </row>
    <row r="942" spans="1:153" s="3" customFormat="1" ht="33" customHeight="1" x14ac:dyDescent="0.4">
      <c r="A942" s="125">
        <v>7703763881789</v>
      </c>
      <c r="B942" s="59" t="s">
        <v>202</v>
      </c>
      <c r="C942" s="59" t="s">
        <v>171</v>
      </c>
      <c r="D9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42" s="119" t="s">
        <v>1450</v>
      </c>
      <c r="F942" s="76" t="s">
        <v>537</v>
      </c>
      <c r="G9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42" s="78">
        <v>5</v>
      </c>
      <c r="J942" s="52">
        <v>5.1444400000000003</v>
      </c>
      <c r="K942" s="60">
        <f>Tabla3[[#This Row],[PRECIOS]]-Tabla3[[#This Row],[PRECIOS]]*10%</f>
        <v>4.6299960000000002</v>
      </c>
      <c r="L942" s="101"/>
      <c r="M942" s="61"/>
      <c r="N942" s="55">
        <f>IFERROR(Tabla3[[#This Row],[PRECIOS]]-Tabla3[[#This Row],[PRECIOS]]*Tabla3[[#This Row],[% PRODUCTO]]," ")</f>
        <v>5.1444400000000003</v>
      </c>
      <c r="O942" s="61"/>
      <c r="P942" s="55">
        <f>IFERROR(Tabla3[[#This Row],[OCULTAR2]]-Tabla3[[#This Row],[OCULTAR2]]*Tabla3[[#This Row],[% LÍNEA]]," ")</f>
        <v>5.1444400000000003</v>
      </c>
      <c r="Q942" s="56">
        <f>IFERROR(Tabla3[[#This Row],[% PRODUCTO]]+Tabla3[[#This Row],[% LÍNEA]]," ")</f>
        <v>0</v>
      </c>
      <c r="R942" s="60">
        <f>Tabla3[[#This Row],[OCULTAR3]]</f>
        <v>5.1444400000000003</v>
      </c>
      <c r="S942" s="60">
        <f>Tabla3[[#This Row],[PRECIO SIN %]]-Tabla3[[#This Row],[PRECIO SIN %]]*10%</f>
        <v>4.6299960000000002</v>
      </c>
      <c r="T942" s="80">
        <f>(Tabla3[[#This Row],[PRECIO CON DESCT.]]-(Tabla3[[#This Row],[PRECIO CON DESCT.]]*$T$6))</f>
        <v>2.9168974800000003</v>
      </c>
      <c r="U942" s="96"/>
      <c r="V942" s="94">
        <f>Tabla3[[#This Row],[PRECIO %      en $]]*Tabla3[[#This Row],[PEDIDO ]]</f>
        <v>0</v>
      </c>
      <c r="W942" s="57">
        <f>Tabla3[[#This Row],[PRECIO CON DESCT.]]*Tabla3[[#This Row],[PEDIDO ]]</f>
        <v>0</v>
      </c>
      <c r="X942" s="58">
        <f>Tabla3[[#This Row],[PRECIO SIN %]]*Tabla3[[#This Row],[PEDIDO ]]</f>
        <v>0</v>
      </c>
      <c r="Y942" s="28"/>
      <c r="Z942" s="28"/>
      <c r="AA942" s="28"/>
      <c r="AB942" s="28"/>
      <c r="AC942" s="28"/>
      <c r="AD942" s="28"/>
      <c r="AE942" s="28"/>
      <c r="AF942" s="28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  <c r="CJ942" s="13"/>
      <c r="CK942" s="13"/>
      <c r="CL942" s="13"/>
      <c r="CM942" s="13"/>
      <c r="CN942" s="13"/>
      <c r="CO942" s="13"/>
      <c r="CP942" s="13"/>
      <c r="CQ942" s="13"/>
      <c r="CR942" s="13"/>
      <c r="CS942" s="13"/>
      <c r="CT942" s="13"/>
      <c r="CU942" s="13"/>
      <c r="CV942" s="13"/>
      <c r="CW942" s="13"/>
      <c r="CX942" s="13"/>
      <c r="CY942" s="13"/>
      <c r="CZ942" s="13"/>
      <c r="DA942" s="13"/>
      <c r="DB942" s="13"/>
      <c r="DC942" s="13"/>
      <c r="DD942" s="13"/>
      <c r="DE942" s="13"/>
      <c r="DF942" s="13"/>
      <c r="DG942" s="13"/>
      <c r="DH942" s="13"/>
      <c r="DI942" s="13"/>
      <c r="DJ942" s="13"/>
      <c r="DK942" s="13"/>
      <c r="DL942" s="13"/>
      <c r="DM942" s="13"/>
      <c r="DN942" s="13"/>
      <c r="DO942" s="13"/>
      <c r="DP942" s="13"/>
      <c r="DQ942" s="13"/>
      <c r="DR942" s="13"/>
      <c r="DS942" s="13"/>
      <c r="DT942" s="13"/>
      <c r="DU942" s="13"/>
      <c r="DV942" s="13"/>
      <c r="DW942" s="13"/>
      <c r="DX942" s="13"/>
      <c r="DY942" s="13"/>
      <c r="DZ942" s="13"/>
      <c r="EA942" s="13"/>
      <c r="EB942" s="13"/>
      <c r="EC942" s="13"/>
      <c r="ED942" s="13"/>
      <c r="EE942" s="13"/>
      <c r="EF942" s="13"/>
      <c r="EG942" s="13"/>
      <c r="EH942" s="13"/>
      <c r="EI942" s="13"/>
      <c r="EJ942" s="13"/>
      <c r="EK942" s="13"/>
      <c r="EL942" s="13"/>
      <c r="EM942" s="13"/>
      <c r="EN942" s="13"/>
      <c r="EO942" s="13"/>
      <c r="EP942" s="13"/>
      <c r="EQ942" s="13"/>
      <c r="ER942" s="13"/>
      <c r="ES942" s="13"/>
      <c r="ET942" s="13"/>
      <c r="EU942" s="13"/>
      <c r="EV942" s="13"/>
      <c r="EW942" s="20"/>
    </row>
    <row r="943" spans="1:153" s="3" customFormat="1" ht="33" customHeight="1" x14ac:dyDescent="0.4">
      <c r="A943" s="124">
        <v>7592803002426</v>
      </c>
      <c r="B943" s="51" t="s">
        <v>202</v>
      </c>
      <c r="C943" s="51" t="s">
        <v>132</v>
      </c>
      <c r="D9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43" s="118" t="s">
        <v>1451</v>
      </c>
      <c r="F943" s="75" t="s">
        <v>537</v>
      </c>
      <c r="G9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43" s="77">
        <v>31</v>
      </c>
      <c r="J943" s="52">
        <v>6.0555599999999998</v>
      </c>
      <c r="K943" s="53">
        <f>Tabla3[[#This Row],[PRECIOS]]-Tabla3[[#This Row],[PRECIOS]]*10%</f>
        <v>5.4500039999999998</v>
      </c>
      <c r="L943" s="101"/>
      <c r="M943" s="54"/>
      <c r="N943" s="55">
        <f>IFERROR(Tabla3[[#This Row],[PRECIOS]]-Tabla3[[#This Row],[PRECIOS]]*Tabla3[[#This Row],[% PRODUCTO]]," ")</f>
        <v>6.0555599999999998</v>
      </c>
      <c r="O943" s="54"/>
      <c r="P943" s="55">
        <f>IFERROR(Tabla3[[#This Row],[OCULTAR2]]-Tabla3[[#This Row],[OCULTAR2]]*Tabla3[[#This Row],[% LÍNEA]]," ")</f>
        <v>6.0555599999999998</v>
      </c>
      <c r="Q943" s="56">
        <f>IFERROR(Tabla3[[#This Row],[% PRODUCTO]]+Tabla3[[#This Row],[% LÍNEA]]," ")</f>
        <v>0</v>
      </c>
      <c r="R943" s="53">
        <f>Tabla3[[#This Row],[OCULTAR3]]</f>
        <v>6.0555599999999998</v>
      </c>
      <c r="S943" s="53">
        <f>Tabla3[[#This Row],[PRECIO SIN %]]-Tabla3[[#This Row],[PRECIO SIN %]]*10%</f>
        <v>5.4500039999999998</v>
      </c>
      <c r="T943" s="80">
        <f>(Tabla3[[#This Row],[PRECIO CON DESCT.]]-(Tabla3[[#This Row],[PRECIO CON DESCT.]]*$T$6))</f>
        <v>3.4335025199999998</v>
      </c>
      <c r="U943" s="96"/>
      <c r="V943" s="94">
        <f>Tabla3[[#This Row],[PRECIO %      en $]]*Tabla3[[#This Row],[PEDIDO ]]</f>
        <v>0</v>
      </c>
      <c r="W943" s="57">
        <f>Tabla3[[#This Row],[PRECIO CON DESCT.]]*Tabla3[[#This Row],[PEDIDO ]]</f>
        <v>0</v>
      </c>
      <c r="X943" s="58">
        <f>Tabla3[[#This Row],[PRECIO SIN %]]*Tabla3[[#This Row],[PEDIDO ]]</f>
        <v>0</v>
      </c>
      <c r="Y943" s="28"/>
      <c r="Z943" s="28"/>
      <c r="AA943" s="28"/>
      <c r="AB943" s="28"/>
      <c r="AC943" s="28"/>
      <c r="AD943" s="28"/>
      <c r="AE943" s="28"/>
      <c r="AF943" s="28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  <c r="CH943" s="13"/>
      <c r="CI943" s="13"/>
      <c r="CJ943" s="13"/>
      <c r="CK943" s="13"/>
      <c r="CL943" s="13"/>
      <c r="CM943" s="13"/>
      <c r="CN943" s="13"/>
      <c r="CO943" s="13"/>
      <c r="CP943" s="13"/>
      <c r="CQ943" s="13"/>
      <c r="CR943" s="13"/>
      <c r="CS943" s="13"/>
      <c r="CT943" s="13"/>
      <c r="CU943" s="13"/>
      <c r="CV943" s="13"/>
      <c r="CW943" s="13"/>
      <c r="CX943" s="13"/>
      <c r="CY943" s="13"/>
      <c r="CZ943" s="13"/>
      <c r="DA943" s="13"/>
      <c r="DB943" s="13"/>
      <c r="DC943" s="13"/>
      <c r="DD943" s="13"/>
      <c r="DE943" s="13"/>
      <c r="DF943" s="13"/>
      <c r="DG943" s="13"/>
      <c r="DH943" s="13"/>
      <c r="DI943" s="13"/>
      <c r="DJ943" s="13"/>
      <c r="DK943" s="13"/>
      <c r="DL943" s="13"/>
      <c r="DM943" s="13"/>
      <c r="DN943" s="13"/>
      <c r="DO943" s="13"/>
      <c r="DP943" s="13"/>
      <c r="DQ943" s="13"/>
      <c r="DR943" s="13"/>
      <c r="DS943" s="13"/>
      <c r="DT943" s="13"/>
      <c r="DU943" s="13"/>
      <c r="DV943" s="13"/>
      <c r="DW943" s="13"/>
      <c r="DX943" s="13"/>
      <c r="DY943" s="13"/>
      <c r="DZ943" s="13"/>
      <c r="EA943" s="13"/>
      <c r="EB943" s="13"/>
      <c r="EC943" s="13"/>
      <c r="ED943" s="13"/>
      <c r="EE943" s="13"/>
      <c r="EF943" s="13"/>
      <c r="EG943" s="13"/>
      <c r="EH943" s="13"/>
      <c r="EI943" s="13"/>
      <c r="EJ943" s="13"/>
      <c r="EK943" s="13"/>
      <c r="EL943" s="13"/>
      <c r="EM943" s="13"/>
      <c r="EN943" s="13"/>
      <c r="EO943" s="13"/>
      <c r="EP943" s="13"/>
      <c r="EQ943" s="13"/>
      <c r="ER943" s="13"/>
      <c r="ES943" s="13"/>
      <c r="ET943" s="13"/>
      <c r="EU943" s="13"/>
      <c r="EV943" s="13"/>
      <c r="EW943" s="20"/>
    </row>
    <row r="944" spans="1:153" s="3" customFormat="1" ht="33" customHeight="1" x14ac:dyDescent="0.4">
      <c r="A944" s="125">
        <v>7591243851083</v>
      </c>
      <c r="B944" s="59" t="s">
        <v>202</v>
      </c>
      <c r="C944" s="59" t="s">
        <v>108</v>
      </c>
      <c r="D9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944" s="119" t="s">
        <v>1452</v>
      </c>
      <c r="F944" s="76" t="s">
        <v>537</v>
      </c>
      <c r="G9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44" s="78">
        <v>27</v>
      </c>
      <c r="J944" s="52">
        <v>4.3333300000000001</v>
      </c>
      <c r="K944" s="60">
        <f>Tabla3[[#This Row],[PRECIOS]]-Tabla3[[#This Row],[PRECIOS]]*10%</f>
        <v>3.8999969999999999</v>
      </c>
      <c r="L944" s="101"/>
      <c r="M944" s="61"/>
      <c r="N944" s="55">
        <f>IFERROR(Tabla3[[#This Row],[PRECIOS]]-Tabla3[[#This Row],[PRECIOS]]*Tabla3[[#This Row],[% PRODUCTO]]," ")</f>
        <v>4.3333300000000001</v>
      </c>
      <c r="O944" s="61"/>
      <c r="P944" s="55">
        <f>IFERROR(Tabla3[[#This Row],[OCULTAR2]]-Tabla3[[#This Row],[OCULTAR2]]*Tabla3[[#This Row],[% LÍNEA]]," ")</f>
        <v>4.3333300000000001</v>
      </c>
      <c r="Q944" s="56">
        <f>IFERROR(Tabla3[[#This Row],[% PRODUCTO]]+Tabla3[[#This Row],[% LÍNEA]]," ")</f>
        <v>0</v>
      </c>
      <c r="R944" s="60">
        <f>Tabla3[[#This Row],[OCULTAR3]]</f>
        <v>4.3333300000000001</v>
      </c>
      <c r="S944" s="60">
        <f>Tabla3[[#This Row],[PRECIO SIN %]]-Tabla3[[#This Row],[PRECIO SIN %]]*10%</f>
        <v>3.8999969999999999</v>
      </c>
      <c r="T944" s="80">
        <f>(Tabla3[[#This Row],[PRECIO CON DESCT.]]-(Tabla3[[#This Row],[PRECIO CON DESCT.]]*$T$6))</f>
        <v>2.4569981099999998</v>
      </c>
      <c r="U944" s="96"/>
      <c r="V944" s="94">
        <f>Tabla3[[#This Row],[PRECIO %      en $]]*Tabla3[[#This Row],[PEDIDO ]]</f>
        <v>0</v>
      </c>
      <c r="W944" s="57">
        <f>Tabla3[[#This Row],[PRECIO CON DESCT.]]*Tabla3[[#This Row],[PEDIDO ]]</f>
        <v>0</v>
      </c>
      <c r="X944" s="58">
        <f>Tabla3[[#This Row],[PRECIO SIN %]]*Tabla3[[#This Row],[PEDIDO ]]</f>
        <v>0</v>
      </c>
      <c r="Y944" s="28"/>
      <c r="Z944" s="28"/>
      <c r="AA944" s="28"/>
      <c r="AB944" s="28"/>
      <c r="AC944" s="28"/>
      <c r="AD944" s="28"/>
      <c r="AE944" s="28"/>
      <c r="AF944" s="28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  <c r="CH944" s="13"/>
      <c r="CI944" s="13"/>
      <c r="CJ944" s="13"/>
      <c r="CK944" s="13"/>
      <c r="CL944" s="13"/>
      <c r="CM944" s="13"/>
      <c r="CN944" s="13"/>
      <c r="CO944" s="13"/>
      <c r="CP944" s="13"/>
      <c r="CQ944" s="13"/>
      <c r="CR944" s="13"/>
      <c r="CS944" s="13"/>
      <c r="CT944" s="13"/>
      <c r="CU944" s="13"/>
      <c r="CV944" s="13"/>
      <c r="CW944" s="13"/>
      <c r="CX944" s="13"/>
      <c r="CY944" s="13"/>
      <c r="CZ944" s="13"/>
      <c r="DA944" s="13"/>
      <c r="DB944" s="13"/>
      <c r="DC944" s="13"/>
      <c r="DD944" s="13"/>
      <c r="DE944" s="13"/>
      <c r="DF944" s="13"/>
      <c r="DG944" s="13"/>
      <c r="DH944" s="13"/>
      <c r="DI944" s="13"/>
      <c r="DJ944" s="13"/>
      <c r="DK944" s="13"/>
      <c r="DL944" s="13"/>
      <c r="DM944" s="13"/>
      <c r="DN944" s="13"/>
      <c r="DO944" s="13"/>
      <c r="DP944" s="13"/>
      <c r="DQ944" s="13"/>
      <c r="DR944" s="13"/>
      <c r="DS944" s="13"/>
      <c r="DT944" s="13"/>
      <c r="DU944" s="13"/>
      <c r="DV944" s="13"/>
      <c r="DW944" s="13"/>
      <c r="DX944" s="13"/>
      <c r="DY944" s="13"/>
      <c r="DZ944" s="13"/>
      <c r="EA944" s="13"/>
      <c r="EB944" s="13"/>
      <c r="EC944" s="13"/>
      <c r="ED944" s="13"/>
      <c r="EE944" s="13"/>
      <c r="EF944" s="13"/>
      <c r="EG944" s="13"/>
      <c r="EH944" s="13"/>
      <c r="EI944" s="13"/>
      <c r="EJ944" s="13"/>
      <c r="EK944" s="13"/>
      <c r="EL944" s="13"/>
      <c r="EM944" s="13"/>
      <c r="EN944" s="13"/>
      <c r="EO944" s="13"/>
      <c r="EP944" s="13"/>
      <c r="EQ944" s="13"/>
      <c r="ER944" s="13"/>
      <c r="ES944" s="13"/>
      <c r="ET944" s="13"/>
      <c r="EU944" s="13"/>
      <c r="EV944" s="13"/>
      <c r="EW944" s="20"/>
    </row>
    <row r="945" spans="1:153" s="3" customFormat="1" ht="33" customHeight="1" x14ac:dyDescent="0.4">
      <c r="A945" s="124">
        <v>7592710002304</v>
      </c>
      <c r="B945" s="51" t="s">
        <v>202</v>
      </c>
      <c r="C945" s="51" t="s">
        <v>214</v>
      </c>
      <c r="D9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45" s="118" t="s">
        <v>1453</v>
      </c>
      <c r="F945" s="75" t="s">
        <v>537</v>
      </c>
      <c r="G9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45" s="77">
        <v>4</v>
      </c>
      <c r="J945" s="52">
        <v>4.5</v>
      </c>
      <c r="K945" s="53">
        <f>Tabla3[[#This Row],[PRECIOS]]-Tabla3[[#This Row],[PRECIOS]]*10%</f>
        <v>4.05</v>
      </c>
      <c r="L945" s="101"/>
      <c r="M945" s="54"/>
      <c r="N945" s="55">
        <f>IFERROR(Tabla3[[#This Row],[PRECIOS]]-Tabla3[[#This Row],[PRECIOS]]*Tabla3[[#This Row],[% PRODUCTO]]," ")</f>
        <v>4.5</v>
      </c>
      <c r="O945" s="54"/>
      <c r="P945" s="55">
        <f>IFERROR(Tabla3[[#This Row],[OCULTAR2]]-Tabla3[[#This Row],[OCULTAR2]]*Tabla3[[#This Row],[% LÍNEA]]," ")</f>
        <v>4.5</v>
      </c>
      <c r="Q945" s="56">
        <f>IFERROR(Tabla3[[#This Row],[% PRODUCTO]]+Tabla3[[#This Row],[% LÍNEA]]," ")</f>
        <v>0</v>
      </c>
      <c r="R945" s="53">
        <f>Tabla3[[#This Row],[OCULTAR3]]</f>
        <v>4.5</v>
      </c>
      <c r="S945" s="53">
        <f>Tabla3[[#This Row],[PRECIO SIN %]]-Tabla3[[#This Row],[PRECIO SIN %]]*10%</f>
        <v>4.05</v>
      </c>
      <c r="T945" s="80">
        <f>(Tabla3[[#This Row],[PRECIO CON DESCT.]]-(Tabla3[[#This Row],[PRECIO CON DESCT.]]*$T$6))</f>
        <v>2.5514999999999999</v>
      </c>
      <c r="U945" s="96"/>
      <c r="V945" s="94">
        <f>Tabla3[[#This Row],[PRECIO %      en $]]*Tabla3[[#This Row],[PEDIDO ]]</f>
        <v>0</v>
      </c>
      <c r="W945" s="57">
        <f>Tabla3[[#This Row],[PRECIO CON DESCT.]]*Tabla3[[#This Row],[PEDIDO ]]</f>
        <v>0</v>
      </c>
      <c r="X945" s="58">
        <f>Tabla3[[#This Row],[PRECIO SIN %]]*Tabla3[[#This Row],[PEDIDO ]]</f>
        <v>0</v>
      </c>
      <c r="Y945" s="28"/>
      <c r="Z945" s="28"/>
      <c r="AA945" s="28"/>
      <c r="AB945" s="28"/>
      <c r="AC945" s="28"/>
      <c r="AD945" s="28"/>
      <c r="AE945" s="28"/>
      <c r="AF945" s="28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  <c r="CJ945" s="13"/>
      <c r="CK945" s="13"/>
      <c r="CL945" s="13"/>
      <c r="CM945" s="13"/>
      <c r="CN945" s="13"/>
      <c r="CO945" s="13"/>
      <c r="CP945" s="13"/>
      <c r="CQ945" s="13"/>
      <c r="CR945" s="13"/>
      <c r="CS945" s="13"/>
      <c r="CT945" s="13"/>
      <c r="CU945" s="13"/>
      <c r="CV945" s="13"/>
      <c r="CW945" s="13"/>
      <c r="CX945" s="13"/>
      <c r="CY945" s="13"/>
      <c r="CZ945" s="13"/>
      <c r="DA945" s="13"/>
      <c r="DB945" s="13"/>
      <c r="DC945" s="13"/>
      <c r="DD945" s="13"/>
      <c r="DE945" s="13"/>
      <c r="DF945" s="13"/>
      <c r="DG945" s="13"/>
      <c r="DH945" s="13"/>
      <c r="DI945" s="13"/>
      <c r="DJ945" s="13"/>
      <c r="DK945" s="13"/>
      <c r="DL945" s="13"/>
      <c r="DM945" s="13"/>
      <c r="DN945" s="13"/>
      <c r="DO945" s="13"/>
      <c r="DP945" s="13"/>
      <c r="DQ945" s="13"/>
      <c r="DR945" s="13"/>
      <c r="DS945" s="13"/>
      <c r="DT945" s="13"/>
      <c r="DU945" s="13"/>
      <c r="DV945" s="13"/>
      <c r="DW945" s="13"/>
      <c r="DX945" s="13"/>
      <c r="DY945" s="13"/>
      <c r="DZ945" s="13"/>
      <c r="EA945" s="13"/>
      <c r="EB945" s="13"/>
      <c r="EC945" s="13"/>
      <c r="ED945" s="13"/>
      <c r="EE945" s="13"/>
      <c r="EF945" s="13"/>
      <c r="EG945" s="13"/>
      <c r="EH945" s="13"/>
      <c r="EI945" s="13"/>
      <c r="EJ945" s="13"/>
      <c r="EK945" s="13"/>
      <c r="EL945" s="13"/>
      <c r="EM945" s="13"/>
      <c r="EN945" s="13"/>
      <c r="EO945" s="13"/>
      <c r="EP945" s="13"/>
      <c r="EQ945" s="13"/>
      <c r="ER945" s="13"/>
      <c r="ES945" s="13"/>
      <c r="ET945" s="13"/>
      <c r="EU945" s="13"/>
      <c r="EV945" s="13"/>
      <c r="EW945" s="20"/>
    </row>
    <row r="946" spans="1:153" s="3" customFormat="1" ht="33" customHeight="1" x14ac:dyDescent="0.4">
      <c r="A946" s="125">
        <v>7599513000162</v>
      </c>
      <c r="B946" s="59" t="s">
        <v>202</v>
      </c>
      <c r="C946" s="59" t="s">
        <v>91</v>
      </c>
      <c r="D9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46" s="119" t="s">
        <v>1454</v>
      </c>
      <c r="F946" s="76" t="s">
        <v>537</v>
      </c>
      <c r="G9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46" s="78">
        <v>13</v>
      </c>
      <c r="J946" s="52">
        <v>5.1666699999999999</v>
      </c>
      <c r="K946" s="60">
        <f>Tabla3[[#This Row],[PRECIOS]]-Tabla3[[#This Row],[PRECIOS]]*10%</f>
        <v>4.6500029999999999</v>
      </c>
      <c r="L946" s="101"/>
      <c r="M946" s="61"/>
      <c r="N946" s="55">
        <f>IFERROR(Tabla3[[#This Row],[PRECIOS]]-Tabla3[[#This Row],[PRECIOS]]*Tabla3[[#This Row],[% PRODUCTO]]," ")</f>
        <v>5.1666699999999999</v>
      </c>
      <c r="O946" s="61"/>
      <c r="P946" s="55">
        <f>IFERROR(Tabla3[[#This Row],[OCULTAR2]]-Tabla3[[#This Row],[OCULTAR2]]*Tabla3[[#This Row],[% LÍNEA]]," ")</f>
        <v>5.1666699999999999</v>
      </c>
      <c r="Q946" s="56">
        <f>IFERROR(Tabla3[[#This Row],[% PRODUCTO]]+Tabla3[[#This Row],[% LÍNEA]]," ")</f>
        <v>0</v>
      </c>
      <c r="R946" s="60">
        <f>Tabla3[[#This Row],[OCULTAR3]]</f>
        <v>5.1666699999999999</v>
      </c>
      <c r="S946" s="60">
        <f>Tabla3[[#This Row],[PRECIO SIN %]]-Tabla3[[#This Row],[PRECIO SIN %]]*10%</f>
        <v>4.6500029999999999</v>
      </c>
      <c r="T946" s="80">
        <f>(Tabla3[[#This Row],[PRECIO CON DESCT.]]-(Tabla3[[#This Row],[PRECIO CON DESCT.]]*$T$6))</f>
        <v>2.9295018900000001</v>
      </c>
      <c r="U946" s="96"/>
      <c r="V946" s="94">
        <f>Tabla3[[#This Row],[PRECIO %      en $]]*Tabla3[[#This Row],[PEDIDO ]]</f>
        <v>0</v>
      </c>
      <c r="W946" s="57">
        <f>Tabla3[[#This Row],[PRECIO CON DESCT.]]*Tabla3[[#This Row],[PEDIDO ]]</f>
        <v>0</v>
      </c>
      <c r="X946" s="58">
        <f>Tabla3[[#This Row],[PRECIO SIN %]]*Tabla3[[#This Row],[PEDIDO ]]</f>
        <v>0</v>
      </c>
      <c r="Y946" s="28"/>
      <c r="Z946" s="28"/>
      <c r="AA946" s="28"/>
      <c r="AB946" s="28"/>
      <c r="AC946" s="28"/>
      <c r="AD946" s="28"/>
      <c r="AE946" s="28"/>
      <c r="AF946" s="28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  <c r="CH946" s="13"/>
      <c r="CI946" s="13"/>
      <c r="CJ946" s="13"/>
      <c r="CK946" s="13"/>
      <c r="CL946" s="13"/>
      <c r="CM946" s="13"/>
      <c r="CN946" s="13"/>
      <c r="CO946" s="13"/>
      <c r="CP946" s="13"/>
      <c r="CQ946" s="13"/>
      <c r="CR946" s="13"/>
      <c r="CS946" s="13"/>
      <c r="CT946" s="13"/>
      <c r="CU946" s="13"/>
      <c r="CV946" s="13"/>
      <c r="CW946" s="13"/>
      <c r="CX946" s="13"/>
      <c r="CY946" s="13"/>
      <c r="CZ946" s="13"/>
      <c r="DA946" s="13"/>
      <c r="DB946" s="13"/>
      <c r="DC946" s="13"/>
      <c r="DD946" s="13"/>
      <c r="DE946" s="13"/>
      <c r="DF946" s="13"/>
      <c r="DG946" s="13"/>
      <c r="DH946" s="13"/>
      <c r="DI946" s="13"/>
      <c r="DJ946" s="13"/>
      <c r="DK946" s="13"/>
      <c r="DL946" s="13"/>
      <c r="DM946" s="13"/>
      <c r="DN946" s="13"/>
      <c r="DO946" s="13"/>
      <c r="DP946" s="13"/>
      <c r="DQ946" s="13"/>
      <c r="DR946" s="13"/>
      <c r="DS946" s="13"/>
      <c r="DT946" s="13"/>
      <c r="DU946" s="13"/>
      <c r="DV946" s="13"/>
      <c r="DW946" s="13"/>
      <c r="DX946" s="13"/>
      <c r="DY946" s="13"/>
      <c r="DZ946" s="13"/>
      <c r="EA946" s="13"/>
      <c r="EB946" s="13"/>
      <c r="EC946" s="13"/>
      <c r="ED946" s="13"/>
      <c r="EE946" s="13"/>
      <c r="EF946" s="13"/>
      <c r="EG946" s="13"/>
      <c r="EH946" s="13"/>
      <c r="EI946" s="13"/>
      <c r="EJ946" s="13"/>
      <c r="EK946" s="13"/>
      <c r="EL946" s="13"/>
      <c r="EM946" s="13"/>
      <c r="EN946" s="13"/>
      <c r="EO946" s="13"/>
      <c r="EP946" s="13"/>
      <c r="EQ946" s="13"/>
      <c r="ER946" s="13"/>
      <c r="ES946" s="13"/>
      <c r="ET946" s="13"/>
      <c r="EU946" s="13"/>
      <c r="EV946" s="13"/>
      <c r="EW946" s="20"/>
    </row>
    <row r="947" spans="1:153" s="3" customFormat="1" ht="33" customHeight="1" x14ac:dyDescent="0.4">
      <c r="A947" s="124">
        <v>7795312100090</v>
      </c>
      <c r="B947" s="51" t="s">
        <v>202</v>
      </c>
      <c r="C947" s="51" t="s">
        <v>121</v>
      </c>
      <c r="D9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47" s="118" t="s">
        <v>1455</v>
      </c>
      <c r="F947" s="75" t="s">
        <v>537</v>
      </c>
      <c r="G9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47" s="77">
        <v>20</v>
      </c>
      <c r="J947" s="52">
        <v>18.77778</v>
      </c>
      <c r="K947" s="53">
        <f>Tabla3[[#This Row],[PRECIOS]]-Tabla3[[#This Row],[PRECIOS]]*10%</f>
        <v>16.900002000000001</v>
      </c>
      <c r="L947" s="101"/>
      <c r="M947" s="54"/>
      <c r="N947" s="55">
        <f>IFERROR(Tabla3[[#This Row],[PRECIOS]]-Tabla3[[#This Row],[PRECIOS]]*Tabla3[[#This Row],[% PRODUCTO]]," ")</f>
        <v>18.77778</v>
      </c>
      <c r="O947" s="54"/>
      <c r="P947" s="55">
        <f>IFERROR(Tabla3[[#This Row],[OCULTAR2]]-Tabla3[[#This Row],[OCULTAR2]]*Tabla3[[#This Row],[% LÍNEA]]," ")</f>
        <v>18.77778</v>
      </c>
      <c r="Q947" s="56">
        <f>IFERROR(Tabla3[[#This Row],[% PRODUCTO]]+Tabla3[[#This Row],[% LÍNEA]]," ")</f>
        <v>0</v>
      </c>
      <c r="R947" s="53">
        <f>Tabla3[[#This Row],[OCULTAR3]]</f>
        <v>18.77778</v>
      </c>
      <c r="S947" s="53">
        <f>Tabla3[[#This Row],[PRECIO SIN %]]-Tabla3[[#This Row],[PRECIO SIN %]]*10%</f>
        <v>16.900002000000001</v>
      </c>
      <c r="T947" s="80">
        <f>(Tabla3[[#This Row],[PRECIO CON DESCT.]]-(Tabla3[[#This Row],[PRECIO CON DESCT.]]*$T$6))</f>
        <v>10.64700126</v>
      </c>
      <c r="U947" s="96"/>
      <c r="V947" s="94">
        <f>Tabla3[[#This Row],[PRECIO %      en $]]*Tabla3[[#This Row],[PEDIDO ]]</f>
        <v>0</v>
      </c>
      <c r="W947" s="57">
        <f>Tabla3[[#This Row],[PRECIO CON DESCT.]]*Tabla3[[#This Row],[PEDIDO ]]</f>
        <v>0</v>
      </c>
      <c r="X947" s="58">
        <f>Tabla3[[#This Row],[PRECIO SIN %]]*Tabla3[[#This Row],[PEDIDO ]]</f>
        <v>0</v>
      </c>
      <c r="Y947" s="28"/>
      <c r="Z947" s="28"/>
      <c r="AA947" s="28"/>
      <c r="AB947" s="28"/>
      <c r="AC947" s="28"/>
      <c r="AD947" s="28"/>
      <c r="AE947" s="28"/>
      <c r="AF947" s="28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  <c r="CJ947" s="13"/>
      <c r="CK947" s="13"/>
      <c r="CL947" s="13"/>
      <c r="CM947" s="13"/>
      <c r="CN947" s="13"/>
      <c r="CO947" s="13"/>
      <c r="CP947" s="13"/>
      <c r="CQ947" s="13"/>
      <c r="CR947" s="13"/>
      <c r="CS947" s="13"/>
      <c r="CT947" s="13"/>
      <c r="CU947" s="13"/>
      <c r="CV947" s="13"/>
      <c r="CW947" s="13"/>
      <c r="CX947" s="13"/>
      <c r="CY947" s="13"/>
      <c r="CZ947" s="13"/>
      <c r="DA947" s="13"/>
      <c r="DB947" s="13"/>
      <c r="DC947" s="13"/>
      <c r="DD947" s="13"/>
      <c r="DE947" s="13"/>
      <c r="DF947" s="13"/>
      <c r="DG947" s="13"/>
      <c r="DH947" s="13"/>
      <c r="DI947" s="13"/>
      <c r="DJ947" s="13"/>
      <c r="DK947" s="13"/>
      <c r="DL947" s="13"/>
      <c r="DM947" s="13"/>
      <c r="DN947" s="13"/>
      <c r="DO947" s="13"/>
      <c r="DP947" s="13"/>
      <c r="DQ947" s="13"/>
      <c r="DR947" s="13"/>
      <c r="DS947" s="13"/>
      <c r="DT947" s="13"/>
      <c r="DU947" s="13"/>
      <c r="DV947" s="13"/>
      <c r="DW947" s="13"/>
      <c r="DX947" s="13"/>
      <c r="DY947" s="13"/>
      <c r="DZ947" s="13"/>
      <c r="EA947" s="13"/>
      <c r="EB947" s="13"/>
      <c r="EC947" s="13"/>
      <c r="ED947" s="13"/>
      <c r="EE947" s="13"/>
      <c r="EF947" s="13"/>
      <c r="EG947" s="13"/>
      <c r="EH947" s="13"/>
      <c r="EI947" s="13"/>
      <c r="EJ947" s="13"/>
      <c r="EK947" s="13"/>
      <c r="EL947" s="13"/>
      <c r="EM947" s="13"/>
      <c r="EN947" s="13"/>
      <c r="EO947" s="13"/>
      <c r="EP947" s="13"/>
      <c r="EQ947" s="13"/>
      <c r="ER947" s="13"/>
      <c r="ES947" s="13"/>
      <c r="ET947" s="13"/>
      <c r="EU947" s="13"/>
      <c r="EV947" s="13"/>
      <c r="EW947" s="20"/>
    </row>
    <row r="948" spans="1:153" s="3" customFormat="1" ht="33" customHeight="1" x14ac:dyDescent="0.4">
      <c r="A948" s="125">
        <v>7592454003186</v>
      </c>
      <c r="B948" s="59" t="s">
        <v>202</v>
      </c>
      <c r="C948" s="59" t="s">
        <v>171</v>
      </c>
      <c r="D9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48" s="119" t="s">
        <v>1456</v>
      </c>
      <c r="F948" s="76" t="s">
        <v>537</v>
      </c>
      <c r="G9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48" s="78">
        <v>41</v>
      </c>
      <c r="J948" s="52">
        <v>10.5</v>
      </c>
      <c r="K948" s="60">
        <f>Tabla3[[#This Row],[PRECIOS]]-Tabla3[[#This Row],[PRECIOS]]*10%</f>
        <v>9.4499999999999993</v>
      </c>
      <c r="L948" s="101"/>
      <c r="M948" s="61"/>
      <c r="N948" s="55">
        <f>IFERROR(Tabla3[[#This Row],[PRECIOS]]-Tabla3[[#This Row],[PRECIOS]]*Tabla3[[#This Row],[% PRODUCTO]]," ")</f>
        <v>10.5</v>
      </c>
      <c r="O948" s="61"/>
      <c r="P948" s="55">
        <f>IFERROR(Tabla3[[#This Row],[OCULTAR2]]-Tabla3[[#This Row],[OCULTAR2]]*Tabla3[[#This Row],[% LÍNEA]]," ")</f>
        <v>10.5</v>
      </c>
      <c r="Q948" s="56">
        <f>IFERROR(Tabla3[[#This Row],[% PRODUCTO]]+Tabla3[[#This Row],[% LÍNEA]]," ")</f>
        <v>0</v>
      </c>
      <c r="R948" s="60">
        <f>Tabla3[[#This Row],[OCULTAR3]]</f>
        <v>10.5</v>
      </c>
      <c r="S948" s="60">
        <f>Tabla3[[#This Row],[PRECIO SIN %]]-Tabla3[[#This Row],[PRECIO SIN %]]*10%</f>
        <v>9.4499999999999993</v>
      </c>
      <c r="T948" s="80">
        <f>(Tabla3[[#This Row],[PRECIO CON DESCT.]]-(Tabla3[[#This Row],[PRECIO CON DESCT.]]*$T$6))</f>
        <v>5.9535</v>
      </c>
      <c r="U948" s="96"/>
      <c r="V948" s="94">
        <f>Tabla3[[#This Row],[PRECIO %      en $]]*Tabla3[[#This Row],[PEDIDO ]]</f>
        <v>0</v>
      </c>
      <c r="W948" s="57">
        <f>Tabla3[[#This Row],[PRECIO CON DESCT.]]*Tabla3[[#This Row],[PEDIDO ]]</f>
        <v>0</v>
      </c>
      <c r="X948" s="58">
        <f>Tabla3[[#This Row],[PRECIO SIN %]]*Tabla3[[#This Row],[PEDIDO ]]</f>
        <v>0</v>
      </c>
      <c r="Y948" s="28"/>
      <c r="Z948" s="28"/>
      <c r="AA948" s="28"/>
      <c r="AB948" s="28"/>
      <c r="AC948" s="28"/>
      <c r="AD948" s="28"/>
      <c r="AE948" s="28"/>
      <c r="AF948" s="28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  <c r="CH948" s="13"/>
      <c r="CI948" s="13"/>
      <c r="CJ948" s="13"/>
      <c r="CK948" s="13"/>
      <c r="CL948" s="13"/>
      <c r="CM948" s="13"/>
      <c r="CN948" s="13"/>
      <c r="CO948" s="13"/>
      <c r="CP948" s="13"/>
      <c r="CQ948" s="13"/>
      <c r="CR948" s="13"/>
      <c r="CS948" s="13"/>
      <c r="CT948" s="13"/>
      <c r="CU948" s="13"/>
      <c r="CV948" s="13"/>
      <c r="CW948" s="13"/>
      <c r="CX948" s="13"/>
      <c r="CY948" s="13"/>
      <c r="CZ948" s="13"/>
      <c r="DA948" s="13"/>
      <c r="DB948" s="13"/>
      <c r="DC948" s="13"/>
      <c r="DD948" s="13"/>
      <c r="DE948" s="13"/>
      <c r="DF948" s="13"/>
      <c r="DG948" s="13"/>
      <c r="DH948" s="13"/>
      <c r="DI948" s="13"/>
      <c r="DJ948" s="13"/>
      <c r="DK948" s="13"/>
      <c r="DL948" s="13"/>
      <c r="DM948" s="13"/>
      <c r="DN948" s="13"/>
      <c r="DO948" s="13"/>
      <c r="DP948" s="13"/>
      <c r="DQ948" s="13"/>
      <c r="DR948" s="13"/>
      <c r="DS948" s="13"/>
      <c r="DT948" s="13"/>
      <c r="DU948" s="13"/>
      <c r="DV948" s="13"/>
      <c r="DW948" s="13"/>
      <c r="DX948" s="13"/>
      <c r="DY948" s="13"/>
      <c r="DZ948" s="13"/>
      <c r="EA948" s="13"/>
      <c r="EB948" s="13"/>
      <c r="EC948" s="13"/>
      <c r="ED948" s="13"/>
      <c r="EE948" s="13"/>
      <c r="EF948" s="13"/>
      <c r="EG948" s="13"/>
      <c r="EH948" s="13"/>
      <c r="EI948" s="13"/>
      <c r="EJ948" s="13"/>
      <c r="EK948" s="13"/>
      <c r="EL948" s="13"/>
      <c r="EM948" s="13"/>
      <c r="EN948" s="13"/>
      <c r="EO948" s="13"/>
      <c r="EP948" s="13"/>
      <c r="EQ948" s="13"/>
      <c r="ER948" s="13"/>
      <c r="ES948" s="13"/>
      <c r="ET948" s="13"/>
      <c r="EU948" s="13"/>
      <c r="EV948" s="13"/>
      <c r="EW948" s="20"/>
    </row>
    <row r="949" spans="1:153" s="3" customFormat="1" ht="33" customHeight="1" x14ac:dyDescent="0.4">
      <c r="A949" s="124">
        <v>7591062011200</v>
      </c>
      <c r="B949" s="51" t="s">
        <v>202</v>
      </c>
      <c r="C949" s="51" t="s">
        <v>189</v>
      </c>
      <c r="D9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49" s="118" t="s">
        <v>1457</v>
      </c>
      <c r="F949" s="75" t="s">
        <v>537</v>
      </c>
      <c r="G9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49" s="77">
        <v>76</v>
      </c>
      <c r="J949" s="52">
        <v>3.6555599999999999</v>
      </c>
      <c r="K949" s="53">
        <f>Tabla3[[#This Row],[PRECIOS]]-Tabla3[[#This Row],[PRECIOS]]*10%</f>
        <v>3.2900039999999997</v>
      </c>
      <c r="L949" s="101"/>
      <c r="M949" s="54"/>
      <c r="N949" s="55">
        <f>IFERROR(Tabla3[[#This Row],[PRECIOS]]-Tabla3[[#This Row],[PRECIOS]]*Tabla3[[#This Row],[% PRODUCTO]]," ")</f>
        <v>3.6555599999999999</v>
      </c>
      <c r="O949" s="54"/>
      <c r="P949" s="55">
        <f>IFERROR(Tabla3[[#This Row],[OCULTAR2]]-Tabla3[[#This Row],[OCULTAR2]]*Tabla3[[#This Row],[% LÍNEA]]," ")</f>
        <v>3.6555599999999999</v>
      </c>
      <c r="Q949" s="56">
        <f>IFERROR(Tabla3[[#This Row],[% PRODUCTO]]+Tabla3[[#This Row],[% LÍNEA]]," ")</f>
        <v>0</v>
      </c>
      <c r="R949" s="53">
        <f>Tabla3[[#This Row],[OCULTAR3]]</f>
        <v>3.6555599999999999</v>
      </c>
      <c r="S949" s="53">
        <f>Tabla3[[#This Row],[PRECIO SIN %]]-Tabla3[[#This Row],[PRECIO SIN %]]*10%</f>
        <v>3.2900039999999997</v>
      </c>
      <c r="T949" s="80">
        <f>(Tabla3[[#This Row],[PRECIO CON DESCT.]]-(Tabla3[[#This Row],[PRECIO CON DESCT.]]*$T$6))</f>
        <v>2.07270252</v>
      </c>
      <c r="U949" s="96"/>
      <c r="V949" s="94">
        <f>Tabla3[[#This Row],[PRECIO %      en $]]*Tabla3[[#This Row],[PEDIDO ]]</f>
        <v>0</v>
      </c>
      <c r="W949" s="57">
        <f>Tabla3[[#This Row],[PRECIO CON DESCT.]]*Tabla3[[#This Row],[PEDIDO ]]</f>
        <v>0</v>
      </c>
      <c r="X949" s="58">
        <f>Tabla3[[#This Row],[PRECIO SIN %]]*Tabla3[[#This Row],[PEDIDO ]]</f>
        <v>0</v>
      </c>
      <c r="Y949" s="28"/>
      <c r="Z949" s="28"/>
      <c r="AA949" s="28"/>
      <c r="AB949" s="28"/>
      <c r="AC949" s="28"/>
      <c r="AD949" s="28"/>
      <c r="AE949" s="28"/>
      <c r="AF949" s="28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  <c r="CJ949" s="13"/>
      <c r="CK949" s="13"/>
      <c r="CL949" s="13"/>
      <c r="CM949" s="13"/>
      <c r="CN949" s="13"/>
      <c r="CO949" s="13"/>
      <c r="CP949" s="13"/>
      <c r="CQ949" s="13"/>
      <c r="CR949" s="13"/>
      <c r="CS949" s="13"/>
      <c r="CT949" s="13"/>
      <c r="CU949" s="13"/>
      <c r="CV949" s="13"/>
      <c r="CW949" s="13"/>
      <c r="CX949" s="13"/>
      <c r="CY949" s="13"/>
      <c r="CZ949" s="13"/>
      <c r="DA949" s="13"/>
      <c r="DB949" s="13"/>
      <c r="DC949" s="13"/>
      <c r="DD949" s="13"/>
      <c r="DE949" s="13"/>
      <c r="DF949" s="13"/>
      <c r="DG949" s="13"/>
      <c r="DH949" s="13"/>
      <c r="DI949" s="13"/>
      <c r="DJ949" s="13"/>
      <c r="DK949" s="13"/>
      <c r="DL949" s="13"/>
      <c r="DM949" s="13"/>
      <c r="DN949" s="13"/>
      <c r="DO949" s="13"/>
      <c r="DP949" s="13"/>
      <c r="DQ949" s="13"/>
      <c r="DR949" s="13"/>
      <c r="DS949" s="13"/>
      <c r="DT949" s="13"/>
      <c r="DU949" s="13"/>
      <c r="DV949" s="13"/>
      <c r="DW949" s="13"/>
      <c r="DX949" s="13"/>
      <c r="DY949" s="13"/>
      <c r="DZ949" s="13"/>
      <c r="EA949" s="13"/>
      <c r="EB949" s="13"/>
      <c r="EC949" s="13"/>
      <c r="ED949" s="13"/>
      <c r="EE949" s="13"/>
      <c r="EF949" s="13"/>
      <c r="EG949" s="13"/>
      <c r="EH949" s="13"/>
      <c r="EI949" s="13"/>
      <c r="EJ949" s="13"/>
      <c r="EK949" s="13"/>
      <c r="EL949" s="13"/>
      <c r="EM949" s="13"/>
      <c r="EN949" s="13"/>
      <c r="EO949" s="13"/>
      <c r="EP949" s="13"/>
      <c r="EQ949" s="13"/>
      <c r="ER949" s="13"/>
      <c r="ES949" s="13"/>
      <c r="ET949" s="13"/>
      <c r="EU949" s="13"/>
      <c r="EV949" s="13"/>
      <c r="EW949" s="20"/>
    </row>
    <row r="950" spans="1:153" s="3" customFormat="1" ht="33" customHeight="1" x14ac:dyDescent="0.4">
      <c r="A950" s="125">
        <v>7591062011217</v>
      </c>
      <c r="B950" s="59" t="s">
        <v>202</v>
      </c>
      <c r="C950" s="59" t="s">
        <v>189</v>
      </c>
      <c r="D9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50" s="119" t="s">
        <v>1458</v>
      </c>
      <c r="F950" s="76" t="s">
        <v>537</v>
      </c>
      <c r="G9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50" s="78">
        <v>10</v>
      </c>
      <c r="J950" s="52">
        <v>4.25556</v>
      </c>
      <c r="K950" s="60">
        <f>Tabla3[[#This Row],[PRECIOS]]-Tabla3[[#This Row],[PRECIOS]]*10%</f>
        <v>3.8300039999999997</v>
      </c>
      <c r="L950" s="101"/>
      <c r="M950" s="61"/>
      <c r="N950" s="55">
        <f>IFERROR(Tabla3[[#This Row],[PRECIOS]]-Tabla3[[#This Row],[PRECIOS]]*Tabla3[[#This Row],[% PRODUCTO]]," ")</f>
        <v>4.25556</v>
      </c>
      <c r="O950" s="61"/>
      <c r="P950" s="55">
        <f>IFERROR(Tabla3[[#This Row],[OCULTAR2]]-Tabla3[[#This Row],[OCULTAR2]]*Tabla3[[#This Row],[% LÍNEA]]," ")</f>
        <v>4.25556</v>
      </c>
      <c r="Q950" s="56">
        <f>IFERROR(Tabla3[[#This Row],[% PRODUCTO]]+Tabla3[[#This Row],[% LÍNEA]]," ")</f>
        <v>0</v>
      </c>
      <c r="R950" s="60">
        <f>Tabla3[[#This Row],[OCULTAR3]]</f>
        <v>4.25556</v>
      </c>
      <c r="S950" s="60">
        <f>Tabla3[[#This Row],[PRECIO SIN %]]-Tabla3[[#This Row],[PRECIO SIN %]]*10%</f>
        <v>3.8300039999999997</v>
      </c>
      <c r="T950" s="80">
        <f>(Tabla3[[#This Row],[PRECIO CON DESCT.]]-(Tabla3[[#This Row],[PRECIO CON DESCT.]]*$T$6))</f>
        <v>2.4129025199999998</v>
      </c>
      <c r="U950" s="96"/>
      <c r="V950" s="94">
        <f>Tabla3[[#This Row],[PRECIO %      en $]]*Tabla3[[#This Row],[PEDIDO ]]</f>
        <v>0</v>
      </c>
      <c r="W950" s="57">
        <f>Tabla3[[#This Row],[PRECIO CON DESCT.]]*Tabla3[[#This Row],[PEDIDO ]]</f>
        <v>0</v>
      </c>
      <c r="X950" s="58">
        <f>Tabla3[[#This Row],[PRECIO SIN %]]*Tabla3[[#This Row],[PEDIDO ]]</f>
        <v>0</v>
      </c>
      <c r="Y950" s="28"/>
      <c r="Z950" s="28"/>
      <c r="AA950" s="28"/>
      <c r="AB950" s="28"/>
      <c r="AC950" s="28"/>
      <c r="AD950" s="28"/>
      <c r="AE950" s="28"/>
      <c r="AF950" s="28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  <c r="CJ950" s="13"/>
      <c r="CK950" s="13"/>
      <c r="CL950" s="13"/>
      <c r="CM950" s="13"/>
      <c r="CN950" s="13"/>
      <c r="CO950" s="13"/>
      <c r="CP950" s="13"/>
      <c r="CQ950" s="13"/>
      <c r="CR950" s="13"/>
      <c r="CS950" s="13"/>
      <c r="CT950" s="13"/>
      <c r="CU950" s="13"/>
      <c r="CV950" s="13"/>
      <c r="CW950" s="13"/>
      <c r="CX950" s="13"/>
      <c r="CY950" s="13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13"/>
      <c r="DL950" s="13"/>
      <c r="DM950" s="13"/>
      <c r="DN950" s="13"/>
      <c r="DO950" s="13"/>
      <c r="DP950" s="13"/>
      <c r="DQ950" s="13"/>
      <c r="DR950" s="13"/>
      <c r="DS950" s="13"/>
      <c r="DT950" s="13"/>
      <c r="DU950" s="13"/>
      <c r="DV950" s="13"/>
      <c r="DW950" s="13"/>
      <c r="DX950" s="13"/>
      <c r="DY950" s="13"/>
      <c r="DZ950" s="13"/>
      <c r="EA950" s="13"/>
      <c r="EB950" s="13"/>
      <c r="EC950" s="13"/>
      <c r="ED950" s="13"/>
      <c r="EE950" s="13"/>
      <c r="EF950" s="13"/>
      <c r="EG950" s="13"/>
      <c r="EH950" s="13"/>
      <c r="EI950" s="13"/>
      <c r="EJ950" s="13"/>
      <c r="EK950" s="13"/>
      <c r="EL950" s="13"/>
      <c r="EM950" s="13"/>
      <c r="EN950" s="13"/>
      <c r="EO950" s="13"/>
      <c r="EP950" s="13"/>
      <c r="EQ950" s="13"/>
      <c r="ER950" s="13"/>
      <c r="ES950" s="13"/>
      <c r="ET950" s="13"/>
      <c r="EU950" s="13"/>
      <c r="EV950" s="13"/>
      <c r="EW950" s="20"/>
    </row>
    <row r="951" spans="1:153" s="3" customFormat="1" ht="33" customHeight="1" x14ac:dyDescent="0.4">
      <c r="A951" s="124">
        <v>7591196007193</v>
      </c>
      <c r="B951" s="51" t="s">
        <v>202</v>
      </c>
      <c r="C951" s="51" t="s">
        <v>200</v>
      </c>
      <c r="D9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51" s="118" t="s">
        <v>1459</v>
      </c>
      <c r="F951" s="75" t="s">
        <v>537</v>
      </c>
      <c r="G9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51" s="77">
        <v>95</v>
      </c>
      <c r="J951" s="52">
        <v>9.7777799999999999</v>
      </c>
      <c r="K951" s="53">
        <f>Tabla3[[#This Row],[PRECIOS]]-Tabla3[[#This Row],[PRECIOS]]*10%</f>
        <v>8.8000019999999992</v>
      </c>
      <c r="L951" s="101"/>
      <c r="M951" s="54"/>
      <c r="N951" s="55">
        <f>IFERROR(Tabla3[[#This Row],[PRECIOS]]-Tabla3[[#This Row],[PRECIOS]]*Tabla3[[#This Row],[% PRODUCTO]]," ")</f>
        <v>9.7777799999999999</v>
      </c>
      <c r="O951" s="54"/>
      <c r="P951" s="55">
        <f>IFERROR(Tabla3[[#This Row],[OCULTAR2]]-Tabla3[[#This Row],[OCULTAR2]]*Tabla3[[#This Row],[% LÍNEA]]," ")</f>
        <v>9.7777799999999999</v>
      </c>
      <c r="Q951" s="56">
        <f>IFERROR(Tabla3[[#This Row],[% PRODUCTO]]+Tabla3[[#This Row],[% LÍNEA]]," ")</f>
        <v>0</v>
      </c>
      <c r="R951" s="53">
        <f>Tabla3[[#This Row],[OCULTAR3]]</f>
        <v>9.7777799999999999</v>
      </c>
      <c r="S951" s="53">
        <f>Tabla3[[#This Row],[PRECIO SIN %]]-Tabla3[[#This Row],[PRECIO SIN %]]*10%</f>
        <v>8.8000019999999992</v>
      </c>
      <c r="T951" s="80">
        <f>(Tabla3[[#This Row],[PRECIO CON DESCT.]]-(Tabla3[[#This Row],[PRECIO CON DESCT.]]*$T$6))</f>
        <v>5.5440012599999999</v>
      </c>
      <c r="U951" s="96"/>
      <c r="V951" s="94">
        <f>Tabla3[[#This Row],[PRECIO %      en $]]*Tabla3[[#This Row],[PEDIDO ]]</f>
        <v>0</v>
      </c>
      <c r="W951" s="57">
        <f>Tabla3[[#This Row],[PRECIO CON DESCT.]]*Tabla3[[#This Row],[PEDIDO ]]</f>
        <v>0</v>
      </c>
      <c r="X951" s="58">
        <f>Tabla3[[#This Row],[PRECIO SIN %]]*Tabla3[[#This Row],[PEDIDO ]]</f>
        <v>0</v>
      </c>
      <c r="Y951" s="28"/>
      <c r="Z951" s="28"/>
      <c r="AA951" s="28"/>
      <c r="AB951" s="28"/>
      <c r="AC951" s="28"/>
      <c r="AD951" s="28"/>
      <c r="AE951" s="28"/>
      <c r="AF951" s="28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  <c r="CJ951" s="13"/>
      <c r="CK951" s="13"/>
      <c r="CL951" s="13"/>
      <c r="CM951" s="13"/>
      <c r="CN951" s="13"/>
      <c r="CO951" s="13"/>
      <c r="CP951" s="13"/>
      <c r="CQ951" s="13"/>
      <c r="CR951" s="13"/>
      <c r="CS951" s="13"/>
      <c r="CT951" s="13"/>
      <c r="CU951" s="13"/>
      <c r="CV951" s="13"/>
      <c r="CW951" s="13"/>
      <c r="CX951" s="13"/>
      <c r="CY951" s="13"/>
      <c r="CZ951" s="13"/>
      <c r="DA951" s="13"/>
      <c r="DB951" s="13"/>
      <c r="DC951" s="13"/>
      <c r="DD951" s="13"/>
      <c r="DE951" s="13"/>
      <c r="DF951" s="13"/>
      <c r="DG951" s="13"/>
      <c r="DH951" s="13"/>
      <c r="DI951" s="13"/>
      <c r="DJ951" s="13"/>
      <c r="DK951" s="13"/>
      <c r="DL951" s="13"/>
      <c r="DM951" s="13"/>
      <c r="DN951" s="13"/>
      <c r="DO951" s="13"/>
      <c r="DP951" s="13"/>
      <c r="DQ951" s="13"/>
      <c r="DR951" s="13"/>
      <c r="DS951" s="13"/>
      <c r="DT951" s="13"/>
      <c r="DU951" s="13"/>
      <c r="DV951" s="13"/>
      <c r="DW951" s="13"/>
      <c r="DX951" s="13"/>
      <c r="DY951" s="13"/>
      <c r="DZ951" s="13"/>
      <c r="EA951" s="13"/>
      <c r="EB951" s="13"/>
      <c r="EC951" s="13"/>
      <c r="ED951" s="13"/>
      <c r="EE951" s="13"/>
      <c r="EF951" s="13"/>
      <c r="EG951" s="13"/>
      <c r="EH951" s="13"/>
      <c r="EI951" s="13"/>
      <c r="EJ951" s="13"/>
      <c r="EK951" s="13"/>
      <c r="EL951" s="13"/>
      <c r="EM951" s="13"/>
      <c r="EN951" s="13"/>
      <c r="EO951" s="13"/>
      <c r="EP951" s="13"/>
      <c r="EQ951" s="13"/>
      <c r="ER951" s="13"/>
      <c r="ES951" s="13"/>
      <c r="ET951" s="13"/>
      <c r="EU951" s="13"/>
      <c r="EV951" s="13"/>
      <c r="EW951" s="20"/>
    </row>
    <row r="952" spans="1:153" s="3" customFormat="1" ht="33" customHeight="1" x14ac:dyDescent="0.4">
      <c r="A952" s="125">
        <v>7591196004215</v>
      </c>
      <c r="B952" s="59" t="s">
        <v>202</v>
      </c>
      <c r="C952" s="59" t="s">
        <v>200</v>
      </c>
      <c r="D9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52" s="119" t="s">
        <v>1460</v>
      </c>
      <c r="F952" s="76" t="s">
        <v>537</v>
      </c>
      <c r="G9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52" s="78">
        <v>80</v>
      </c>
      <c r="J952" s="52">
        <v>12.55556</v>
      </c>
      <c r="K952" s="60">
        <f>Tabla3[[#This Row],[PRECIOS]]-Tabla3[[#This Row],[PRECIOS]]*10%</f>
        <v>11.300003999999999</v>
      </c>
      <c r="L952" s="101"/>
      <c r="M952" s="61"/>
      <c r="N952" s="55">
        <f>IFERROR(Tabla3[[#This Row],[PRECIOS]]-Tabla3[[#This Row],[PRECIOS]]*Tabla3[[#This Row],[% PRODUCTO]]," ")</f>
        <v>12.55556</v>
      </c>
      <c r="O952" s="61"/>
      <c r="P952" s="55">
        <f>IFERROR(Tabla3[[#This Row],[OCULTAR2]]-Tabla3[[#This Row],[OCULTAR2]]*Tabla3[[#This Row],[% LÍNEA]]," ")</f>
        <v>12.55556</v>
      </c>
      <c r="Q952" s="56">
        <f>IFERROR(Tabla3[[#This Row],[% PRODUCTO]]+Tabla3[[#This Row],[% LÍNEA]]," ")</f>
        <v>0</v>
      </c>
      <c r="R952" s="60">
        <f>Tabla3[[#This Row],[OCULTAR3]]</f>
        <v>12.55556</v>
      </c>
      <c r="S952" s="60">
        <f>Tabla3[[#This Row],[PRECIO SIN %]]-Tabla3[[#This Row],[PRECIO SIN %]]*10%</f>
        <v>11.300003999999999</v>
      </c>
      <c r="T952" s="80">
        <f>(Tabla3[[#This Row],[PRECIO CON DESCT.]]-(Tabla3[[#This Row],[PRECIO CON DESCT.]]*$T$6))</f>
        <v>7.1190025199999996</v>
      </c>
      <c r="U952" s="96"/>
      <c r="V952" s="94">
        <f>Tabla3[[#This Row],[PRECIO %      en $]]*Tabla3[[#This Row],[PEDIDO ]]</f>
        <v>0</v>
      </c>
      <c r="W952" s="57">
        <f>Tabla3[[#This Row],[PRECIO CON DESCT.]]*Tabla3[[#This Row],[PEDIDO ]]</f>
        <v>0</v>
      </c>
      <c r="X952" s="58">
        <f>Tabla3[[#This Row],[PRECIO SIN %]]*Tabla3[[#This Row],[PEDIDO ]]</f>
        <v>0</v>
      </c>
      <c r="Y952" s="28"/>
      <c r="Z952" s="28"/>
      <c r="AA952" s="28"/>
      <c r="AB952" s="28"/>
      <c r="AC952" s="28"/>
      <c r="AD952" s="28"/>
      <c r="AE952" s="28"/>
      <c r="AF952" s="28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13"/>
      <c r="CX952" s="13"/>
      <c r="CY952" s="13"/>
      <c r="CZ952" s="13"/>
      <c r="DA952" s="13"/>
      <c r="DB952" s="13"/>
      <c r="DC952" s="13"/>
      <c r="DD952" s="13"/>
      <c r="DE952" s="13"/>
      <c r="DF952" s="13"/>
      <c r="DG952" s="13"/>
      <c r="DH952" s="13"/>
      <c r="DI952" s="13"/>
      <c r="DJ952" s="13"/>
      <c r="DK952" s="13"/>
      <c r="DL952" s="13"/>
      <c r="DM952" s="13"/>
      <c r="DN952" s="13"/>
      <c r="DO952" s="13"/>
      <c r="DP952" s="13"/>
      <c r="DQ952" s="13"/>
      <c r="DR952" s="13"/>
      <c r="DS952" s="13"/>
      <c r="DT952" s="13"/>
      <c r="DU952" s="13"/>
      <c r="DV952" s="13"/>
      <c r="DW952" s="13"/>
      <c r="DX952" s="13"/>
      <c r="DY952" s="13"/>
      <c r="DZ952" s="13"/>
      <c r="EA952" s="13"/>
      <c r="EB952" s="13"/>
      <c r="EC952" s="13"/>
      <c r="ED952" s="13"/>
      <c r="EE952" s="13"/>
      <c r="EF952" s="13"/>
      <c r="EG952" s="13"/>
      <c r="EH952" s="13"/>
      <c r="EI952" s="13"/>
      <c r="EJ952" s="13"/>
      <c r="EK952" s="13"/>
      <c r="EL952" s="13"/>
      <c r="EM952" s="13"/>
      <c r="EN952" s="13"/>
      <c r="EO952" s="13"/>
      <c r="EP952" s="13"/>
      <c r="EQ952" s="13"/>
      <c r="ER952" s="13"/>
      <c r="ES952" s="13"/>
      <c r="ET952" s="13"/>
      <c r="EU952" s="13"/>
      <c r="EV952" s="13"/>
      <c r="EW952" s="20"/>
    </row>
    <row r="953" spans="1:153" s="3" customFormat="1" ht="33" customHeight="1" x14ac:dyDescent="0.4">
      <c r="A953" s="124">
        <v>7592806121018</v>
      </c>
      <c r="B953" s="51" t="s">
        <v>202</v>
      </c>
      <c r="C953" s="51" t="s">
        <v>74</v>
      </c>
      <c r="D9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53" s="118" t="s">
        <v>1461</v>
      </c>
      <c r="F953" s="75" t="s">
        <v>537</v>
      </c>
      <c r="G9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53" s="77">
        <v>16</v>
      </c>
      <c r="J953" s="52">
        <v>6.5</v>
      </c>
      <c r="K953" s="53">
        <f>Tabla3[[#This Row],[PRECIOS]]-Tabla3[[#This Row],[PRECIOS]]*10%</f>
        <v>5.85</v>
      </c>
      <c r="L953" s="101"/>
      <c r="M953" s="54"/>
      <c r="N953" s="55">
        <f>IFERROR(Tabla3[[#This Row],[PRECIOS]]-Tabla3[[#This Row],[PRECIOS]]*Tabla3[[#This Row],[% PRODUCTO]]," ")</f>
        <v>6.5</v>
      </c>
      <c r="O953" s="54"/>
      <c r="P953" s="55">
        <f>IFERROR(Tabla3[[#This Row],[OCULTAR2]]-Tabla3[[#This Row],[OCULTAR2]]*Tabla3[[#This Row],[% LÍNEA]]," ")</f>
        <v>6.5</v>
      </c>
      <c r="Q953" s="56">
        <f>IFERROR(Tabla3[[#This Row],[% PRODUCTO]]+Tabla3[[#This Row],[% LÍNEA]]," ")</f>
        <v>0</v>
      </c>
      <c r="R953" s="53">
        <f>Tabla3[[#This Row],[OCULTAR3]]</f>
        <v>6.5</v>
      </c>
      <c r="S953" s="53">
        <f>Tabla3[[#This Row],[PRECIO SIN %]]-Tabla3[[#This Row],[PRECIO SIN %]]*10%</f>
        <v>5.85</v>
      </c>
      <c r="T953" s="80">
        <f>(Tabla3[[#This Row],[PRECIO CON DESCT.]]-(Tabla3[[#This Row],[PRECIO CON DESCT.]]*$T$6))</f>
        <v>3.6854999999999998</v>
      </c>
      <c r="U953" s="96"/>
      <c r="V953" s="94">
        <f>Tabla3[[#This Row],[PRECIO %      en $]]*Tabla3[[#This Row],[PEDIDO ]]</f>
        <v>0</v>
      </c>
      <c r="W953" s="57">
        <f>Tabla3[[#This Row],[PRECIO CON DESCT.]]*Tabla3[[#This Row],[PEDIDO ]]</f>
        <v>0</v>
      </c>
      <c r="X953" s="58">
        <f>Tabla3[[#This Row],[PRECIO SIN %]]*Tabla3[[#This Row],[PEDIDO ]]</f>
        <v>0</v>
      </c>
      <c r="Y953" s="28"/>
      <c r="Z953" s="28"/>
      <c r="AA953" s="28"/>
      <c r="AB953" s="28"/>
      <c r="AC953" s="28"/>
      <c r="AD953" s="28"/>
      <c r="AE953" s="28"/>
      <c r="AF953" s="28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  <c r="CJ953" s="13"/>
      <c r="CK953" s="13"/>
      <c r="CL953" s="13"/>
      <c r="CM953" s="13"/>
      <c r="CN953" s="13"/>
      <c r="CO953" s="13"/>
      <c r="CP953" s="13"/>
      <c r="CQ953" s="13"/>
      <c r="CR953" s="13"/>
      <c r="CS953" s="13"/>
      <c r="CT953" s="13"/>
      <c r="CU953" s="13"/>
      <c r="CV953" s="13"/>
      <c r="CW953" s="13"/>
      <c r="CX953" s="13"/>
      <c r="CY953" s="13"/>
      <c r="CZ953" s="13"/>
      <c r="DA953" s="13"/>
      <c r="DB953" s="13"/>
      <c r="DC953" s="13"/>
      <c r="DD953" s="13"/>
      <c r="DE953" s="13"/>
      <c r="DF953" s="13"/>
      <c r="DG953" s="13"/>
      <c r="DH953" s="13"/>
      <c r="DI953" s="13"/>
      <c r="DJ953" s="13"/>
      <c r="DK953" s="13"/>
      <c r="DL953" s="13"/>
      <c r="DM953" s="13"/>
      <c r="DN953" s="13"/>
      <c r="DO953" s="13"/>
      <c r="DP953" s="13"/>
      <c r="DQ953" s="13"/>
      <c r="DR953" s="13"/>
      <c r="DS953" s="13"/>
      <c r="DT953" s="13"/>
      <c r="DU953" s="13"/>
      <c r="DV953" s="13"/>
      <c r="DW953" s="13"/>
      <c r="DX953" s="13"/>
      <c r="DY953" s="13"/>
      <c r="DZ953" s="13"/>
      <c r="EA953" s="13"/>
      <c r="EB953" s="13"/>
      <c r="EC953" s="13"/>
      <c r="ED953" s="13"/>
      <c r="EE953" s="13"/>
      <c r="EF953" s="13"/>
      <c r="EG953" s="13"/>
      <c r="EH953" s="13"/>
      <c r="EI953" s="13"/>
      <c r="EJ953" s="13"/>
      <c r="EK953" s="13"/>
      <c r="EL953" s="13"/>
      <c r="EM953" s="13"/>
      <c r="EN953" s="13"/>
      <c r="EO953" s="13"/>
      <c r="EP953" s="13"/>
      <c r="EQ953" s="13"/>
      <c r="ER953" s="13"/>
      <c r="ES953" s="13"/>
      <c r="ET953" s="13"/>
      <c r="EU953" s="13"/>
      <c r="EV953" s="13"/>
      <c r="EW953" s="20"/>
    </row>
    <row r="954" spans="1:153" s="3" customFormat="1" ht="33" customHeight="1" x14ac:dyDescent="0.4">
      <c r="A954" s="125">
        <v>7707355058153</v>
      </c>
      <c r="B954" s="59" t="s">
        <v>202</v>
      </c>
      <c r="C954" s="59" t="s">
        <v>98</v>
      </c>
      <c r="D9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54" s="119" t="s">
        <v>1462</v>
      </c>
      <c r="F954" s="76" t="s">
        <v>537</v>
      </c>
      <c r="G9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54" s="78">
        <v>3</v>
      </c>
      <c r="J954" s="52">
        <v>6.9444400000000002</v>
      </c>
      <c r="K954" s="60">
        <f>Tabla3[[#This Row],[PRECIOS]]-Tabla3[[#This Row],[PRECIOS]]*10%</f>
        <v>6.2499960000000003</v>
      </c>
      <c r="L954" s="101"/>
      <c r="M954" s="61"/>
      <c r="N954" s="55">
        <f>IFERROR(Tabla3[[#This Row],[PRECIOS]]-Tabla3[[#This Row],[PRECIOS]]*Tabla3[[#This Row],[% PRODUCTO]]," ")</f>
        <v>6.9444400000000002</v>
      </c>
      <c r="O954" s="61"/>
      <c r="P954" s="55">
        <f>IFERROR(Tabla3[[#This Row],[OCULTAR2]]-Tabla3[[#This Row],[OCULTAR2]]*Tabla3[[#This Row],[% LÍNEA]]," ")</f>
        <v>6.9444400000000002</v>
      </c>
      <c r="Q954" s="56">
        <f>IFERROR(Tabla3[[#This Row],[% PRODUCTO]]+Tabla3[[#This Row],[% LÍNEA]]," ")</f>
        <v>0</v>
      </c>
      <c r="R954" s="60">
        <f>Tabla3[[#This Row],[OCULTAR3]]</f>
        <v>6.9444400000000002</v>
      </c>
      <c r="S954" s="60">
        <f>Tabla3[[#This Row],[PRECIO SIN %]]-Tabla3[[#This Row],[PRECIO SIN %]]*10%</f>
        <v>6.2499960000000003</v>
      </c>
      <c r="T954" s="80">
        <f>(Tabla3[[#This Row],[PRECIO CON DESCT.]]-(Tabla3[[#This Row],[PRECIO CON DESCT.]]*$T$6))</f>
        <v>3.9374974800000002</v>
      </c>
      <c r="U954" s="96"/>
      <c r="V954" s="94">
        <f>Tabla3[[#This Row],[PRECIO %      en $]]*Tabla3[[#This Row],[PEDIDO ]]</f>
        <v>0</v>
      </c>
      <c r="W954" s="57">
        <f>Tabla3[[#This Row],[PRECIO CON DESCT.]]*Tabla3[[#This Row],[PEDIDO ]]</f>
        <v>0</v>
      </c>
      <c r="X954" s="58">
        <f>Tabla3[[#This Row],[PRECIO SIN %]]*Tabla3[[#This Row],[PEDIDO ]]</f>
        <v>0</v>
      </c>
      <c r="Y954" s="28"/>
      <c r="Z954" s="28"/>
      <c r="AA954" s="28"/>
      <c r="AB954" s="28"/>
      <c r="AC954" s="28"/>
      <c r="AD954" s="28"/>
      <c r="AE954" s="28"/>
      <c r="AF954" s="28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  <c r="CH954" s="13"/>
      <c r="CI954" s="13"/>
      <c r="CJ954" s="13"/>
      <c r="CK954" s="13"/>
      <c r="CL954" s="13"/>
      <c r="CM954" s="13"/>
      <c r="CN954" s="13"/>
      <c r="CO954" s="13"/>
      <c r="CP954" s="13"/>
      <c r="CQ954" s="13"/>
      <c r="CR954" s="13"/>
      <c r="CS954" s="13"/>
      <c r="CT954" s="13"/>
      <c r="CU954" s="13"/>
      <c r="CV954" s="13"/>
      <c r="CW954" s="13"/>
      <c r="CX954" s="13"/>
      <c r="CY954" s="13"/>
      <c r="CZ954" s="13"/>
      <c r="DA954" s="13"/>
      <c r="DB954" s="13"/>
      <c r="DC954" s="13"/>
      <c r="DD954" s="13"/>
      <c r="DE954" s="13"/>
      <c r="DF954" s="13"/>
      <c r="DG954" s="13"/>
      <c r="DH954" s="13"/>
      <c r="DI954" s="13"/>
      <c r="DJ954" s="13"/>
      <c r="DK954" s="13"/>
      <c r="DL954" s="13"/>
      <c r="DM954" s="13"/>
      <c r="DN954" s="13"/>
      <c r="DO954" s="13"/>
      <c r="DP954" s="13"/>
      <c r="DQ954" s="13"/>
      <c r="DR954" s="13"/>
      <c r="DS954" s="13"/>
      <c r="DT954" s="13"/>
      <c r="DU954" s="13"/>
      <c r="DV954" s="13"/>
      <c r="DW954" s="13"/>
      <c r="DX954" s="13"/>
      <c r="DY954" s="13"/>
      <c r="DZ954" s="13"/>
      <c r="EA954" s="13"/>
      <c r="EB954" s="13"/>
      <c r="EC954" s="13"/>
      <c r="ED954" s="13"/>
      <c r="EE954" s="13"/>
      <c r="EF954" s="13"/>
      <c r="EG954" s="13"/>
      <c r="EH954" s="13"/>
      <c r="EI954" s="13"/>
      <c r="EJ954" s="13"/>
      <c r="EK954" s="13"/>
      <c r="EL954" s="13"/>
      <c r="EM954" s="13"/>
      <c r="EN954" s="13"/>
      <c r="EO954" s="13"/>
      <c r="EP954" s="13"/>
      <c r="EQ954" s="13"/>
      <c r="ER954" s="13"/>
      <c r="ES954" s="13"/>
      <c r="ET954" s="13"/>
      <c r="EU954" s="13"/>
      <c r="EV954" s="13"/>
      <c r="EW954" s="20"/>
    </row>
    <row r="955" spans="1:153" s="3" customFormat="1" ht="33" customHeight="1" x14ac:dyDescent="0.4">
      <c r="A955" s="124">
        <v>7592349723229</v>
      </c>
      <c r="B955" s="51" t="s">
        <v>202</v>
      </c>
      <c r="C955" s="51" t="s">
        <v>155</v>
      </c>
      <c r="D9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955" s="118" t="s">
        <v>1463</v>
      </c>
      <c r="F955" s="75" t="s">
        <v>537</v>
      </c>
      <c r="G9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55" s="77">
        <v>74</v>
      </c>
      <c r="J955" s="52">
        <v>5.11111</v>
      </c>
      <c r="K955" s="53">
        <f>Tabla3[[#This Row],[PRECIOS]]-Tabla3[[#This Row],[PRECIOS]]*10%</f>
        <v>4.5999990000000004</v>
      </c>
      <c r="L955" s="101"/>
      <c r="M955" s="54"/>
      <c r="N955" s="55">
        <f>IFERROR(Tabla3[[#This Row],[PRECIOS]]-Tabla3[[#This Row],[PRECIOS]]*Tabla3[[#This Row],[% PRODUCTO]]," ")</f>
        <v>5.11111</v>
      </c>
      <c r="O955" s="54"/>
      <c r="P955" s="55">
        <f>IFERROR(Tabla3[[#This Row],[OCULTAR2]]-Tabla3[[#This Row],[OCULTAR2]]*Tabla3[[#This Row],[% LÍNEA]]," ")</f>
        <v>5.11111</v>
      </c>
      <c r="Q955" s="56">
        <f>IFERROR(Tabla3[[#This Row],[% PRODUCTO]]+Tabla3[[#This Row],[% LÍNEA]]," ")</f>
        <v>0</v>
      </c>
      <c r="R955" s="53">
        <f>Tabla3[[#This Row],[OCULTAR3]]</f>
        <v>5.11111</v>
      </c>
      <c r="S955" s="53">
        <f>Tabla3[[#This Row],[PRECIO SIN %]]-Tabla3[[#This Row],[PRECIO SIN %]]*10%</f>
        <v>4.5999990000000004</v>
      </c>
      <c r="T955" s="80">
        <f>(Tabla3[[#This Row],[PRECIO CON DESCT.]]-(Tabla3[[#This Row],[PRECIO CON DESCT.]]*$T$6))</f>
        <v>2.89799937</v>
      </c>
      <c r="U955" s="96"/>
      <c r="V955" s="94">
        <f>Tabla3[[#This Row],[PRECIO %      en $]]*Tabla3[[#This Row],[PEDIDO ]]</f>
        <v>0</v>
      </c>
      <c r="W955" s="57">
        <f>Tabla3[[#This Row],[PRECIO CON DESCT.]]*Tabla3[[#This Row],[PEDIDO ]]</f>
        <v>0</v>
      </c>
      <c r="X955" s="58">
        <f>Tabla3[[#This Row],[PRECIO SIN %]]*Tabla3[[#This Row],[PEDIDO ]]</f>
        <v>0</v>
      </c>
      <c r="Y955" s="28"/>
      <c r="Z955" s="28"/>
      <c r="AA955" s="28"/>
      <c r="AB955" s="28"/>
      <c r="AC955" s="28"/>
      <c r="AD955" s="28"/>
      <c r="AE955" s="28"/>
      <c r="AF955" s="28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  <c r="CT955" s="13"/>
      <c r="CU955" s="13"/>
      <c r="CV955" s="13"/>
      <c r="CW955" s="13"/>
      <c r="CX955" s="13"/>
      <c r="CY955" s="13"/>
      <c r="CZ955" s="13"/>
      <c r="DA955" s="13"/>
      <c r="DB955" s="13"/>
      <c r="DC955" s="13"/>
      <c r="DD955" s="13"/>
      <c r="DE955" s="13"/>
      <c r="DF955" s="13"/>
      <c r="DG955" s="13"/>
      <c r="DH955" s="13"/>
      <c r="DI955" s="13"/>
      <c r="DJ955" s="13"/>
      <c r="DK955" s="13"/>
      <c r="DL955" s="13"/>
      <c r="DM955" s="13"/>
      <c r="DN955" s="13"/>
      <c r="DO955" s="13"/>
      <c r="DP955" s="13"/>
      <c r="DQ955" s="13"/>
      <c r="DR955" s="13"/>
      <c r="DS955" s="13"/>
      <c r="DT955" s="13"/>
      <c r="DU955" s="13"/>
      <c r="DV955" s="13"/>
      <c r="DW955" s="13"/>
      <c r="DX955" s="13"/>
      <c r="DY955" s="13"/>
      <c r="DZ955" s="13"/>
      <c r="EA955" s="13"/>
      <c r="EB955" s="13"/>
      <c r="EC955" s="13"/>
      <c r="ED955" s="13"/>
      <c r="EE955" s="13"/>
      <c r="EF955" s="13"/>
      <c r="EG955" s="13"/>
      <c r="EH955" s="13"/>
      <c r="EI955" s="13"/>
      <c r="EJ955" s="13"/>
      <c r="EK955" s="13"/>
      <c r="EL955" s="13"/>
      <c r="EM955" s="13"/>
      <c r="EN955" s="13"/>
      <c r="EO955" s="13"/>
      <c r="EP955" s="13"/>
      <c r="EQ955" s="13"/>
      <c r="ER955" s="13"/>
      <c r="ES955" s="13"/>
      <c r="ET955" s="13"/>
      <c r="EU955" s="13"/>
      <c r="EV955" s="13"/>
      <c r="EW955" s="20"/>
    </row>
    <row r="956" spans="1:153" s="3" customFormat="1" ht="33" customHeight="1" x14ac:dyDescent="0.4">
      <c r="A956" s="125">
        <v>7703038011903</v>
      </c>
      <c r="B956" s="59" t="s">
        <v>202</v>
      </c>
      <c r="C956" s="59" t="s">
        <v>215</v>
      </c>
      <c r="D9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956" s="119" t="s">
        <v>1464</v>
      </c>
      <c r="F956" s="76" t="s">
        <v>537</v>
      </c>
      <c r="G9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956" s="78">
        <v>8</v>
      </c>
      <c r="J956" s="52">
        <v>3.11111</v>
      </c>
      <c r="K956" s="60">
        <f>Tabla3[[#This Row],[PRECIOS]]-Tabla3[[#This Row],[PRECIOS]]*10%</f>
        <v>2.7999990000000001</v>
      </c>
      <c r="L956" s="101" t="s">
        <v>5327</v>
      </c>
      <c r="M956" s="61"/>
      <c r="N956" s="55">
        <f>IFERROR(Tabla3[[#This Row],[PRECIOS]]-Tabla3[[#This Row],[PRECIOS]]*Tabla3[[#This Row],[% PRODUCTO]]," ")</f>
        <v>3.11111</v>
      </c>
      <c r="O956" s="61"/>
      <c r="P956" s="55">
        <f>IFERROR(Tabla3[[#This Row],[OCULTAR2]]-Tabla3[[#This Row],[OCULTAR2]]*Tabla3[[#This Row],[% LÍNEA]]," ")</f>
        <v>3.11111</v>
      </c>
      <c r="Q956" s="56">
        <f>IFERROR(Tabla3[[#This Row],[% PRODUCTO]]+Tabla3[[#This Row],[% LÍNEA]]," ")</f>
        <v>0</v>
      </c>
      <c r="R956" s="60">
        <f>Tabla3[[#This Row],[OCULTAR3]]</f>
        <v>3.11111</v>
      </c>
      <c r="S956" s="60">
        <f>Tabla3[[#This Row],[PRECIO SIN %]]-Tabla3[[#This Row],[PRECIO SIN %]]*10%</f>
        <v>2.7999990000000001</v>
      </c>
      <c r="T956" s="80">
        <f>(Tabla3[[#This Row],[PRECIO CON DESCT.]]-(Tabla3[[#This Row],[PRECIO CON DESCT.]]*$T$6))</f>
        <v>1.7639993700000001</v>
      </c>
      <c r="U956" s="96"/>
      <c r="V956" s="94">
        <f>Tabla3[[#This Row],[PRECIO %      en $]]*Tabla3[[#This Row],[PEDIDO ]]</f>
        <v>0</v>
      </c>
      <c r="W956" s="57">
        <f>Tabla3[[#This Row],[PRECIO CON DESCT.]]*Tabla3[[#This Row],[PEDIDO ]]</f>
        <v>0</v>
      </c>
      <c r="X956" s="58">
        <f>Tabla3[[#This Row],[PRECIO SIN %]]*Tabla3[[#This Row],[PEDIDO ]]</f>
        <v>0</v>
      </c>
      <c r="Y956" s="28"/>
      <c r="Z956" s="28"/>
      <c r="AA956" s="28"/>
      <c r="AB956" s="28"/>
      <c r="AC956" s="28"/>
      <c r="AD956" s="28"/>
      <c r="AE956" s="28"/>
      <c r="AF956" s="28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  <c r="CH956" s="13"/>
      <c r="CI956" s="13"/>
      <c r="CJ956" s="13"/>
      <c r="CK956" s="13"/>
      <c r="CL956" s="13"/>
      <c r="CM956" s="13"/>
      <c r="CN956" s="13"/>
      <c r="CO956" s="13"/>
      <c r="CP956" s="13"/>
      <c r="CQ956" s="13"/>
      <c r="CR956" s="13"/>
      <c r="CS956" s="13"/>
      <c r="CT956" s="13"/>
      <c r="CU956" s="13"/>
      <c r="CV956" s="13"/>
      <c r="CW956" s="13"/>
      <c r="CX956" s="13"/>
      <c r="CY956" s="13"/>
      <c r="CZ956" s="13"/>
      <c r="DA956" s="13"/>
      <c r="DB956" s="13"/>
      <c r="DC956" s="13"/>
      <c r="DD956" s="13"/>
      <c r="DE956" s="13"/>
      <c r="DF956" s="13"/>
      <c r="DG956" s="13"/>
      <c r="DH956" s="13"/>
      <c r="DI956" s="13"/>
      <c r="DJ956" s="13"/>
      <c r="DK956" s="13"/>
      <c r="DL956" s="13"/>
      <c r="DM956" s="13"/>
      <c r="DN956" s="13"/>
      <c r="DO956" s="13"/>
      <c r="DP956" s="13"/>
      <c r="DQ956" s="13"/>
      <c r="DR956" s="13"/>
      <c r="DS956" s="13"/>
      <c r="DT956" s="13"/>
      <c r="DU956" s="13"/>
      <c r="DV956" s="13"/>
      <c r="DW956" s="13"/>
      <c r="DX956" s="13"/>
      <c r="DY956" s="13"/>
      <c r="DZ956" s="13"/>
      <c r="EA956" s="13"/>
      <c r="EB956" s="13"/>
      <c r="EC956" s="13"/>
      <c r="ED956" s="13"/>
      <c r="EE956" s="13"/>
      <c r="EF956" s="13"/>
      <c r="EG956" s="13"/>
      <c r="EH956" s="13"/>
      <c r="EI956" s="13"/>
      <c r="EJ956" s="13"/>
      <c r="EK956" s="13"/>
      <c r="EL956" s="13"/>
      <c r="EM956" s="13"/>
      <c r="EN956" s="13"/>
      <c r="EO956" s="13"/>
      <c r="EP956" s="13"/>
      <c r="EQ956" s="13"/>
      <c r="ER956" s="13"/>
      <c r="ES956" s="13"/>
      <c r="ET956" s="13"/>
      <c r="EU956" s="13"/>
      <c r="EV956" s="13"/>
      <c r="EW956" s="20"/>
    </row>
    <row r="957" spans="1:153" s="3" customFormat="1" ht="33" customHeight="1" x14ac:dyDescent="0.4">
      <c r="A957" s="124">
        <v>7898100243112</v>
      </c>
      <c r="B957" s="51" t="s">
        <v>202</v>
      </c>
      <c r="C957" s="51" t="s">
        <v>211</v>
      </c>
      <c r="D9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57" s="118" t="s">
        <v>1465</v>
      </c>
      <c r="F957" s="75" t="s">
        <v>537</v>
      </c>
      <c r="G9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57" s="77">
        <v>38</v>
      </c>
      <c r="J957" s="52">
        <v>5.5555599999999998</v>
      </c>
      <c r="K957" s="53">
        <f>Tabla3[[#This Row],[PRECIOS]]-Tabla3[[#This Row],[PRECIOS]]*10%</f>
        <v>5.0000039999999997</v>
      </c>
      <c r="L957" s="101"/>
      <c r="M957" s="54"/>
      <c r="N957" s="55">
        <f>IFERROR(Tabla3[[#This Row],[PRECIOS]]-Tabla3[[#This Row],[PRECIOS]]*Tabla3[[#This Row],[% PRODUCTO]]," ")</f>
        <v>5.5555599999999998</v>
      </c>
      <c r="O957" s="54"/>
      <c r="P957" s="55">
        <f>IFERROR(Tabla3[[#This Row],[OCULTAR2]]-Tabla3[[#This Row],[OCULTAR2]]*Tabla3[[#This Row],[% LÍNEA]]," ")</f>
        <v>5.5555599999999998</v>
      </c>
      <c r="Q957" s="56">
        <f>IFERROR(Tabla3[[#This Row],[% PRODUCTO]]+Tabla3[[#This Row],[% LÍNEA]]," ")</f>
        <v>0</v>
      </c>
      <c r="R957" s="53">
        <f>Tabla3[[#This Row],[OCULTAR3]]</f>
        <v>5.5555599999999998</v>
      </c>
      <c r="S957" s="53">
        <f>Tabla3[[#This Row],[PRECIO SIN %]]-Tabla3[[#This Row],[PRECIO SIN %]]*10%</f>
        <v>5.0000039999999997</v>
      </c>
      <c r="T957" s="80">
        <f>(Tabla3[[#This Row],[PRECIO CON DESCT.]]-(Tabla3[[#This Row],[PRECIO CON DESCT.]]*$T$6))</f>
        <v>3.1500025200000001</v>
      </c>
      <c r="U957" s="96"/>
      <c r="V957" s="94">
        <f>Tabla3[[#This Row],[PRECIO %      en $]]*Tabla3[[#This Row],[PEDIDO ]]</f>
        <v>0</v>
      </c>
      <c r="W957" s="57">
        <f>Tabla3[[#This Row],[PRECIO CON DESCT.]]*Tabla3[[#This Row],[PEDIDO ]]</f>
        <v>0</v>
      </c>
      <c r="X957" s="58">
        <f>Tabla3[[#This Row],[PRECIO SIN %]]*Tabla3[[#This Row],[PEDIDO ]]</f>
        <v>0</v>
      </c>
      <c r="Y957" s="28"/>
      <c r="Z957" s="28"/>
      <c r="AA957" s="28"/>
      <c r="AB957" s="28"/>
      <c r="AC957" s="28"/>
      <c r="AD957" s="28"/>
      <c r="AE957" s="28"/>
      <c r="AF957" s="28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  <c r="CJ957" s="13"/>
      <c r="CK957" s="13"/>
      <c r="CL957" s="13"/>
      <c r="CM957" s="13"/>
      <c r="CN957" s="13"/>
      <c r="CO957" s="13"/>
      <c r="CP957" s="13"/>
      <c r="CQ957" s="13"/>
      <c r="CR957" s="13"/>
      <c r="CS957" s="13"/>
      <c r="CT957" s="13"/>
      <c r="CU957" s="13"/>
      <c r="CV957" s="13"/>
      <c r="CW957" s="13"/>
      <c r="CX957" s="13"/>
      <c r="CY957" s="13"/>
      <c r="CZ957" s="13"/>
      <c r="DA957" s="13"/>
      <c r="DB957" s="13"/>
      <c r="DC957" s="13"/>
      <c r="DD957" s="13"/>
      <c r="DE957" s="13"/>
      <c r="DF957" s="13"/>
      <c r="DG957" s="13"/>
      <c r="DH957" s="13"/>
      <c r="DI957" s="13"/>
      <c r="DJ957" s="13"/>
      <c r="DK957" s="13"/>
      <c r="DL957" s="13"/>
      <c r="DM957" s="13"/>
      <c r="DN957" s="13"/>
      <c r="DO957" s="13"/>
      <c r="DP957" s="13"/>
      <c r="DQ957" s="13"/>
      <c r="DR957" s="13"/>
      <c r="DS957" s="13"/>
      <c r="DT957" s="13"/>
      <c r="DU957" s="13"/>
      <c r="DV957" s="13"/>
      <c r="DW957" s="13"/>
      <c r="DX957" s="13"/>
      <c r="DY957" s="13"/>
      <c r="DZ957" s="13"/>
      <c r="EA957" s="13"/>
      <c r="EB957" s="13"/>
      <c r="EC957" s="13"/>
      <c r="ED957" s="13"/>
      <c r="EE957" s="13"/>
      <c r="EF957" s="13"/>
      <c r="EG957" s="13"/>
      <c r="EH957" s="13"/>
      <c r="EI957" s="13"/>
      <c r="EJ957" s="13"/>
      <c r="EK957" s="13"/>
      <c r="EL957" s="13"/>
      <c r="EM957" s="13"/>
      <c r="EN957" s="13"/>
      <c r="EO957" s="13"/>
      <c r="EP957" s="13"/>
      <c r="EQ957" s="13"/>
      <c r="ER957" s="13"/>
      <c r="ES957" s="13"/>
      <c r="ET957" s="13"/>
      <c r="EU957" s="13"/>
      <c r="EV957" s="13"/>
      <c r="EW957" s="20"/>
    </row>
    <row r="958" spans="1:153" s="3" customFormat="1" ht="33" customHeight="1" x14ac:dyDescent="0.4">
      <c r="A958" s="125">
        <v>4104480705113</v>
      </c>
      <c r="B958" s="59" t="s">
        <v>202</v>
      </c>
      <c r="C958" s="59" t="s">
        <v>131</v>
      </c>
      <c r="D9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58" s="119" t="s">
        <v>1466</v>
      </c>
      <c r="F958" s="76" t="s">
        <v>537</v>
      </c>
      <c r="G9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58" s="78">
        <v>123</v>
      </c>
      <c r="J958" s="52">
        <v>10.33333</v>
      </c>
      <c r="K958" s="60">
        <f>Tabla3[[#This Row],[PRECIOS]]-Tabla3[[#This Row],[PRECIOS]]*10%</f>
        <v>9.2999969999999994</v>
      </c>
      <c r="L958" s="101"/>
      <c r="M958" s="61"/>
      <c r="N958" s="55">
        <f>IFERROR(Tabla3[[#This Row],[PRECIOS]]-Tabla3[[#This Row],[PRECIOS]]*Tabla3[[#This Row],[% PRODUCTO]]," ")</f>
        <v>10.33333</v>
      </c>
      <c r="O958" s="61"/>
      <c r="P958" s="55">
        <f>IFERROR(Tabla3[[#This Row],[OCULTAR2]]-Tabla3[[#This Row],[OCULTAR2]]*Tabla3[[#This Row],[% LÍNEA]]," ")</f>
        <v>10.33333</v>
      </c>
      <c r="Q958" s="56">
        <f>IFERROR(Tabla3[[#This Row],[% PRODUCTO]]+Tabla3[[#This Row],[% LÍNEA]]," ")</f>
        <v>0</v>
      </c>
      <c r="R958" s="60">
        <f>Tabla3[[#This Row],[OCULTAR3]]</f>
        <v>10.33333</v>
      </c>
      <c r="S958" s="60">
        <f>Tabla3[[#This Row],[PRECIO SIN %]]-Tabla3[[#This Row],[PRECIO SIN %]]*10%</f>
        <v>9.2999969999999994</v>
      </c>
      <c r="T958" s="80">
        <f>(Tabla3[[#This Row],[PRECIO CON DESCT.]]-(Tabla3[[#This Row],[PRECIO CON DESCT.]]*$T$6))</f>
        <v>5.8589981099999999</v>
      </c>
      <c r="U958" s="96"/>
      <c r="V958" s="94">
        <f>Tabla3[[#This Row],[PRECIO %      en $]]*Tabla3[[#This Row],[PEDIDO ]]</f>
        <v>0</v>
      </c>
      <c r="W958" s="57">
        <f>Tabla3[[#This Row],[PRECIO CON DESCT.]]*Tabla3[[#This Row],[PEDIDO ]]</f>
        <v>0</v>
      </c>
      <c r="X958" s="58">
        <f>Tabla3[[#This Row],[PRECIO SIN %]]*Tabla3[[#This Row],[PEDIDO ]]</f>
        <v>0</v>
      </c>
      <c r="Y958" s="28"/>
      <c r="Z958" s="28"/>
      <c r="AA958" s="28"/>
      <c r="AB958" s="28"/>
      <c r="AC958" s="28"/>
      <c r="AD958" s="28"/>
      <c r="AE958" s="28"/>
      <c r="AF958" s="28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  <c r="CJ958" s="13"/>
      <c r="CK958" s="13"/>
      <c r="CL958" s="13"/>
      <c r="CM958" s="13"/>
      <c r="CN958" s="13"/>
      <c r="CO958" s="13"/>
      <c r="CP958" s="13"/>
      <c r="CQ958" s="13"/>
      <c r="CR958" s="13"/>
      <c r="CS958" s="13"/>
      <c r="CT958" s="13"/>
      <c r="CU958" s="13"/>
      <c r="CV958" s="13"/>
      <c r="CW958" s="13"/>
      <c r="CX958" s="13"/>
      <c r="CY958" s="13"/>
      <c r="CZ958" s="13"/>
      <c r="DA958" s="13"/>
      <c r="DB958" s="13"/>
      <c r="DC958" s="13"/>
      <c r="DD958" s="13"/>
      <c r="DE958" s="13"/>
      <c r="DF958" s="13"/>
      <c r="DG958" s="13"/>
      <c r="DH958" s="13"/>
      <c r="DI958" s="13"/>
      <c r="DJ958" s="13"/>
      <c r="DK958" s="13"/>
      <c r="DL958" s="13"/>
      <c r="DM958" s="13"/>
      <c r="DN958" s="13"/>
      <c r="DO958" s="13"/>
      <c r="DP958" s="13"/>
      <c r="DQ958" s="13"/>
      <c r="DR958" s="13"/>
      <c r="DS958" s="13"/>
      <c r="DT958" s="13"/>
      <c r="DU958" s="13"/>
      <c r="DV958" s="13"/>
      <c r="DW958" s="13"/>
      <c r="DX958" s="13"/>
      <c r="DY958" s="13"/>
      <c r="DZ958" s="13"/>
      <c r="EA958" s="13"/>
      <c r="EB958" s="13"/>
      <c r="EC958" s="13"/>
      <c r="ED958" s="13"/>
      <c r="EE958" s="13"/>
      <c r="EF958" s="13"/>
      <c r="EG958" s="13"/>
      <c r="EH958" s="13"/>
      <c r="EI958" s="13"/>
      <c r="EJ958" s="13"/>
      <c r="EK958" s="13"/>
      <c r="EL958" s="13"/>
      <c r="EM958" s="13"/>
      <c r="EN958" s="13"/>
      <c r="EO958" s="13"/>
      <c r="EP958" s="13"/>
      <c r="EQ958" s="13"/>
      <c r="ER958" s="13"/>
      <c r="ES958" s="13"/>
      <c r="ET958" s="13"/>
      <c r="EU958" s="13"/>
      <c r="EV958" s="13"/>
      <c r="EW958" s="20"/>
    </row>
    <row r="959" spans="1:153" s="3" customFormat="1" ht="33" customHeight="1" x14ac:dyDescent="0.4">
      <c r="A959" s="124"/>
      <c r="B959" s="51" t="s">
        <v>202</v>
      </c>
      <c r="C959" s="51" t="s">
        <v>83</v>
      </c>
      <c r="D9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59" s="118" t="s">
        <v>1467</v>
      </c>
      <c r="F959" s="75" t="s">
        <v>537</v>
      </c>
      <c r="G9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59" s="77">
        <v>26</v>
      </c>
      <c r="J959" s="52">
        <v>11.33333</v>
      </c>
      <c r="K959" s="53">
        <f>Tabla3[[#This Row],[PRECIOS]]-Tabla3[[#This Row],[PRECIOS]]*10%</f>
        <v>10.199997</v>
      </c>
      <c r="L959" s="101"/>
      <c r="M959" s="54"/>
      <c r="N959" s="55">
        <f>IFERROR(Tabla3[[#This Row],[PRECIOS]]-Tabla3[[#This Row],[PRECIOS]]*Tabla3[[#This Row],[% PRODUCTO]]," ")</f>
        <v>11.33333</v>
      </c>
      <c r="O959" s="54"/>
      <c r="P959" s="55">
        <f>IFERROR(Tabla3[[#This Row],[OCULTAR2]]-Tabla3[[#This Row],[OCULTAR2]]*Tabla3[[#This Row],[% LÍNEA]]," ")</f>
        <v>11.33333</v>
      </c>
      <c r="Q959" s="56">
        <f>IFERROR(Tabla3[[#This Row],[% PRODUCTO]]+Tabla3[[#This Row],[% LÍNEA]]," ")</f>
        <v>0</v>
      </c>
      <c r="R959" s="53">
        <f>Tabla3[[#This Row],[OCULTAR3]]</f>
        <v>11.33333</v>
      </c>
      <c r="S959" s="53">
        <f>Tabla3[[#This Row],[PRECIO SIN %]]-Tabla3[[#This Row],[PRECIO SIN %]]*10%</f>
        <v>10.199997</v>
      </c>
      <c r="T959" s="80">
        <f>(Tabla3[[#This Row],[PRECIO CON DESCT.]]-(Tabla3[[#This Row],[PRECIO CON DESCT.]]*$T$6))</f>
        <v>6.4259981100000001</v>
      </c>
      <c r="U959" s="96"/>
      <c r="V959" s="94">
        <f>Tabla3[[#This Row],[PRECIO %      en $]]*Tabla3[[#This Row],[PEDIDO ]]</f>
        <v>0</v>
      </c>
      <c r="W959" s="57">
        <f>Tabla3[[#This Row],[PRECIO CON DESCT.]]*Tabla3[[#This Row],[PEDIDO ]]</f>
        <v>0</v>
      </c>
      <c r="X959" s="58">
        <f>Tabla3[[#This Row],[PRECIO SIN %]]*Tabla3[[#This Row],[PEDIDO ]]</f>
        <v>0</v>
      </c>
      <c r="Y959" s="28"/>
      <c r="Z959" s="28"/>
      <c r="AA959" s="28"/>
      <c r="AB959" s="28"/>
      <c r="AC959" s="28"/>
      <c r="AD959" s="28"/>
      <c r="AE959" s="28"/>
      <c r="AF959" s="28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  <c r="CH959" s="13"/>
      <c r="CI959" s="13"/>
      <c r="CJ959" s="13"/>
      <c r="CK959" s="13"/>
      <c r="CL959" s="13"/>
      <c r="CM959" s="13"/>
      <c r="CN959" s="13"/>
      <c r="CO959" s="13"/>
      <c r="CP959" s="13"/>
      <c r="CQ959" s="13"/>
      <c r="CR959" s="13"/>
      <c r="CS959" s="13"/>
      <c r="CT959" s="13"/>
      <c r="CU959" s="13"/>
      <c r="CV959" s="13"/>
      <c r="CW959" s="13"/>
      <c r="CX959" s="13"/>
      <c r="CY959" s="13"/>
      <c r="CZ959" s="13"/>
      <c r="DA959" s="13"/>
      <c r="DB959" s="13"/>
      <c r="DC959" s="13"/>
      <c r="DD959" s="13"/>
      <c r="DE959" s="13"/>
      <c r="DF959" s="13"/>
      <c r="DG959" s="13"/>
      <c r="DH959" s="13"/>
      <c r="DI959" s="13"/>
      <c r="DJ959" s="13"/>
      <c r="DK959" s="13"/>
      <c r="DL959" s="13"/>
      <c r="DM959" s="13"/>
      <c r="DN959" s="13"/>
      <c r="DO959" s="13"/>
      <c r="DP959" s="13"/>
      <c r="DQ959" s="13"/>
      <c r="DR959" s="13"/>
      <c r="DS959" s="13"/>
      <c r="DT959" s="13"/>
      <c r="DU959" s="13"/>
      <c r="DV959" s="13"/>
      <c r="DW959" s="13"/>
      <c r="DX959" s="13"/>
      <c r="DY959" s="13"/>
      <c r="DZ959" s="13"/>
      <c r="EA959" s="13"/>
      <c r="EB959" s="13"/>
      <c r="EC959" s="13"/>
      <c r="ED959" s="13"/>
      <c r="EE959" s="13"/>
      <c r="EF959" s="13"/>
      <c r="EG959" s="13"/>
      <c r="EH959" s="13"/>
      <c r="EI959" s="13"/>
      <c r="EJ959" s="13"/>
      <c r="EK959" s="13"/>
      <c r="EL959" s="13"/>
      <c r="EM959" s="13"/>
      <c r="EN959" s="13"/>
      <c r="EO959" s="13"/>
      <c r="EP959" s="13"/>
      <c r="EQ959" s="13"/>
      <c r="ER959" s="13"/>
      <c r="ES959" s="13"/>
      <c r="ET959" s="13"/>
      <c r="EU959" s="13"/>
      <c r="EV959" s="13"/>
      <c r="EW959" s="20"/>
    </row>
    <row r="960" spans="1:153" s="3" customFormat="1" ht="33" customHeight="1" x14ac:dyDescent="0.4">
      <c r="A960" s="125">
        <v>7460536574407</v>
      </c>
      <c r="B960" s="59" t="s">
        <v>202</v>
      </c>
      <c r="C960" s="59" t="s">
        <v>83</v>
      </c>
      <c r="D9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60" s="119" t="s">
        <v>1468</v>
      </c>
      <c r="F960" s="76" t="s">
        <v>537</v>
      </c>
      <c r="G9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60" s="78">
        <v>9</v>
      </c>
      <c r="J960" s="52">
        <v>3.3333300000000001</v>
      </c>
      <c r="K960" s="60">
        <f>Tabla3[[#This Row],[PRECIOS]]-Tabla3[[#This Row],[PRECIOS]]*10%</f>
        <v>2.999997</v>
      </c>
      <c r="L960" s="101"/>
      <c r="M960" s="61"/>
      <c r="N960" s="55">
        <f>IFERROR(Tabla3[[#This Row],[PRECIOS]]-Tabla3[[#This Row],[PRECIOS]]*Tabla3[[#This Row],[% PRODUCTO]]," ")</f>
        <v>3.3333300000000001</v>
      </c>
      <c r="O960" s="61"/>
      <c r="P960" s="55">
        <f>IFERROR(Tabla3[[#This Row],[OCULTAR2]]-Tabla3[[#This Row],[OCULTAR2]]*Tabla3[[#This Row],[% LÍNEA]]," ")</f>
        <v>3.3333300000000001</v>
      </c>
      <c r="Q960" s="56">
        <f>IFERROR(Tabla3[[#This Row],[% PRODUCTO]]+Tabla3[[#This Row],[% LÍNEA]]," ")</f>
        <v>0</v>
      </c>
      <c r="R960" s="60">
        <f>Tabla3[[#This Row],[OCULTAR3]]</f>
        <v>3.3333300000000001</v>
      </c>
      <c r="S960" s="60">
        <f>Tabla3[[#This Row],[PRECIO SIN %]]-Tabla3[[#This Row],[PRECIO SIN %]]*10%</f>
        <v>2.999997</v>
      </c>
      <c r="T960" s="80">
        <f>(Tabla3[[#This Row],[PRECIO CON DESCT.]]-(Tabla3[[#This Row],[PRECIO CON DESCT.]]*$T$6))</f>
        <v>1.8899981100000001</v>
      </c>
      <c r="U960" s="96"/>
      <c r="V960" s="94">
        <f>Tabla3[[#This Row],[PRECIO %      en $]]*Tabla3[[#This Row],[PEDIDO ]]</f>
        <v>0</v>
      </c>
      <c r="W960" s="57">
        <f>Tabla3[[#This Row],[PRECIO CON DESCT.]]*Tabla3[[#This Row],[PEDIDO ]]</f>
        <v>0</v>
      </c>
      <c r="X960" s="58">
        <f>Tabla3[[#This Row],[PRECIO SIN %]]*Tabla3[[#This Row],[PEDIDO ]]</f>
        <v>0</v>
      </c>
      <c r="Y960" s="28"/>
      <c r="Z960" s="28"/>
      <c r="AA960" s="28"/>
      <c r="AB960" s="28"/>
      <c r="AC960" s="28"/>
      <c r="AD960" s="28"/>
      <c r="AE960" s="28"/>
      <c r="AF960" s="28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  <c r="CH960" s="13"/>
      <c r="CI960" s="13"/>
      <c r="CJ960" s="13"/>
      <c r="CK960" s="13"/>
      <c r="CL960" s="13"/>
      <c r="CM960" s="13"/>
      <c r="CN960" s="13"/>
      <c r="CO960" s="13"/>
      <c r="CP960" s="13"/>
      <c r="CQ960" s="13"/>
      <c r="CR960" s="13"/>
      <c r="CS960" s="13"/>
      <c r="CT960" s="13"/>
      <c r="CU960" s="13"/>
      <c r="CV960" s="13"/>
      <c r="CW960" s="13"/>
      <c r="CX960" s="13"/>
      <c r="CY960" s="13"/>
      <c r="CZ960" s="13"/>
      <c r="DA960" s="13"/>
      <c r="DB960" s="13"/>
      <c r="DC960" s="13"/>
      <c r="DD960" s="13"/>
      <c r="DE960" s="13"/>
      <c r="DF960" s="13"/>
      <c r="DG960" s="13"/>
      <c r="DH960" s="13"/>
      <c r="DI960" s="13"/>
      <c r="DJ960" s="13"/>
      <c r="DK960" s="13"/>
      <c r="DL960" s="13"/>
      <c r="DM960" s="13"/>
      <c r="DN960" s="13"/>
      <c r="DO960" s="13"/>
      <c r="DP960" s="13"/>
      <c r="DQ960" s="13"/>
      <c r="DR960" s="13"/>
      <c r="DS960" s="13"/>
      <c r="DT960" s="13"/>
      <c r="DU960" s="13"/>
      <c r="DV960" s="13"/>
      <c r="DW960" s="13"/>
      <c r="DX960" s="13"/>
      <c r="DY960" s="13"/>
      <c r="DZ960" s="13"/>
      <c r="EA960" s="13"/>
      <c r="EB960" s="13"/>
      <c r="EC960" s="13"/>
      <c r="ED960" s="13"/>
      <c r="EE960" s="13"/>
      <c r="EF960" s="13"/>
      <c r="EG960" s="13"/>
      <c r="EH960" s="13"/>
      <c r="EI960" s="13"/>
      <c r="EJ960" s="13"/>
      <c r="EK960" s="13"/>
      <c r="EL960" s="13"/>
      <c r="EM960" s="13"/>
      <c r="EN960" s="13"/>
      <c r="EO960" s="13"/>
      <c r="EP960" s="13"/>
      <c r="EQ960" s="13"/>
      <c r="ER960" s="13"/>
      <c r="ES960" s="13"/>
      <c r="ET960" s="13"/>
      <c r="EU960" s="13"/>
      <c r="EV960" s="13"/>
      <c r="EW960" s="20"/>
    </row>
    <row r="961" spans="1:153" s="3" customFormat="1" ht="33" customHeight="1" x14ac:dyDescent="0.4">
      <c r="A961" s="124">
        <v>7592454002301</v>
      </c>
      <c r="B961" s="51" t="s">
        <v>202</v>
      </c>
      <c r="C961" s="51" t="s">
        <v>188</v>
      </c>
      <c r="D9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61" s="118" t="s">
        <v>1469</v>
      </c>
      <c r="F961" s="75" t="s">
        <v>537</v>
      </c>
      <c r="G9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61" s="77">
        <v>60</v>
      </c>
      <c r="J961" s="52">
        <v>8.3333300000000001</v>
      </c>
      <c r="K961" s="53">
        <f>Tabla3[[#This Row],[PRECIOS]]-Tabla3[[#This Row],[PRECIOS]]*10%</f>
        <v>7.4999970000000005</v>
      </c>
      <c r="L961" s="101"/>
      <c r="M961" s="54"/>
      <c r="N961" s="55">
        <f>IFERROR(Tabla3[[#This Row],[PRECIOS]]-Tabla3[[#This Row],[PRECIOS]]*Tabla3[[#This Row],[% PRODUCTO]]," ")</f>
        <v>8.3333300000000001</v>
      </c>
      <c r="O961" s="54"/>
      <c r="P961" s="55">
        <f>IFERROR(Tabla3[[#This Row],[OCULTAR2]]-Tabla3[[#This Row],[OCULTAR2]]*Tabla3[[#This Row],[% LÍNEA]]," ")</f>
        <v>8.3333300000000001</v>
      </c>
      <c r="Q961" s="56">
        <f>IFERROR(Tabla3[[#This Row],[% PRODUCTO]]+Tabla3[[#This Row],[% LÍNEA]]," ")</f>
        <v>0</v>
      </c>
      <c r="R961" s="53">
        <f>Tabla3[[#This Row],[OCULTAR3]]</f>
        <v>8.3333300000000001</v>
      </c>
      <c r="S961" s="53">
        <f>Tabla3[[#This Row],[PRECIO SIN %]]-Tabla3[[#This Row],[PRECIO SIN %]]*10%</f>
        <v>7.4999970000000005</v>
      </c>
      <c r="T961" s="80">
        <f>(Tabla3[[#This Row],[PRECIO CON DESCT.]]-(Tabla3[[#This Row],[PRECIO CON DESCT.]]*$T$6))</f>
        <v>4.7249981100000005</v>
      </c>
      <c r="U961" s="96"/>
      <c r="V961" s="94">
        <f>Tabla3[[#This Row],[PRECIO %      en $]]*Tabla3[[#This Row],[PEDIDO ]]</f>
        <v>0</v>
      </c>
      <c r="W961" s="57">
        <f>Tabla3[[#This Row],[PRECIO CON DESCT.]]*Tabla3[[#This Row],[PEDIDO ]]</f>
        <v>0</v>
      </c>
      <c r="X961" s="58">
        <f>Tabla3[[#This Row],[PRECIO SIN %]]*Tabla3[[#This Row],[PEDIDO ]]</f>
        <v>0</v>
      </c>
      <c r="Y961" s="28"/>
      <c r="Z961" s="28"/>
      <c r="AA961" s="28"/>
      <c r="AB961" s="28"/>
      <c r="AC961" s="28"/>
      <c r="AD961" s="28"/>
      <c r="AE961" s="28"/>
      <c r="AF961" s="28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  <c r="CJ961" s="13"/>
      <c r="CK961" s="13"/>
      <c r="CL961" s="13"/>
      <c r="CM961" s="13"/>
      <c r="CN961" s="13"/>
      <c r="CO961" s="13"/>
      <c r="CP961" s="13"/>
      <c r="CQ961" s="13"/>
      <c r="CR961" s="13"/>
      <c r="CS961" s="13"/>
      <c r="CT961" s="13"/>
      <c r="CU961" s="13"/>
      <c r="CV961" s="13"/>
      <c r="CW961" s="13"/>
      <c r="CX961" s="13"/>
      <c r="CY961" s="13"/>
      <c r="CZ961" s="13"/>
      <c r="DA961" s="13"/>
      <c r="DB961" s="13"/>
      <c r="DC961" s="13"/>
      <c r="DD961" s="13"/>
      <c r="DE961" s="13"/>
      <c r="DF961" s="13"/>
      <c r="DG961" s="13"/>
      <c r="DH961" s="13"/>
      <c r="DI961" s="13"/>
      <c r="DJ961" s="13"/>
      <c r="DK961" s="13"/>
      <c r="DL961" s="13"/>
      <c r="DM961" s="13"/>
      <c r="DN961" s="13"/>
      <c r="DO961" s="13"/>
      <c r="DP961" s="13"/>
      <c r="DQ961" s="13"/>
      <c r="DR961" s="13"/>
      <c r="DS961" s="13"/>
      <c r="DT961" s="13"/>
      <c r="DU961" s="13"/>
      <c r="DV961" s="13"/>
      <c r="DW961" s="13"/>
      <c r="DX961" s="13"/>
      <c r="DY961" s="13"/>
      <c r="DZ961" s="13"/>
      <c r="EA961" s="13"/>
      <c r="EB961" s="13"/>
      <c r="EC961" s="13"/>
      <c r="ED961" s="13"/>
      <c r="EE961" s="13"/>
      <c r="EF961" s="13"/>
      <c r="EG961" s="13"/>
      <c r="EH961" s="13"/>
      <c r="EI961" s="13"/>
      <c r="EJ961" s="13"/>
      <c r="EK961" s="13"/>
      <c r="EL961" s="13"/>
      <c r="EM961" s="13"/>
      <c r="EN961" s="13"/>
      <c r="EO961" s="13"/>
      <c r="EP961" s="13"/>
      <c r="EQ961" s="13"/>
      <c r="ER961" s="13"/>
      <c r="ES961" s="13"/>
      <c r="ET961" s="13"/>
      <c r="EU961" s="13"/>
      <c r="EV961" s="13"/>
      <c r="EW961" s="20"/>
    </row>
    <row r="962" spans="1:153" s="3" customFormat="1" ht="33" customHeight="1" x14ac:dyDescent="0.4">
      <c r="A962" s="125">
        <v>7592454889216</v>
      </c>
      <c r="B962" s="59" t="s">
        <v>202</v>
      </c>
      <c r="C962" s="59" t="s">
        <v>188</v>
      </c>
      <c r="D9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62" s="119" t="s">
        <v>1470</v>
      </c>
      <c r="F962" s="76" t="s">
        <v>537</v>
      </c>
      <c r="G9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62" s="78">
        <v>24</v>
      </c>
      <c r="J962" s="52">
        <v>10.27778</v>
      </c>
      <c r="K962" s="60">
        <f>Tabla3[[#This Row],[PRECIOS]]-Tabla3[[#This Row],[PRECIOS]]*10%</f>
        <v>9.2500020000000003</v>
      </c>
      <c r="L962" s="101"/>
      <c r="M962" s="61"/>
      <c r="N962" s="55">
        <f>IFERROR(Tabla3[[#This Row],[PRECIOS]]-Tabla3[[#This Row],[PRECIOS]]*Tabla3[[#This Row],[% PRODUCTO]]," ")</f>
        <v>10.27778</v>
      </c>
      <c r="O962" s="61"/>
      <c r="P962" s="55">
        <f>IFERROR(Tabla3[[#This Row],[OCULTAR2]]-Tabla3[[#This Row],[OCULTAR2]]*Tabla3[[#This Row],[% LÍNEA]]," ")</f>
        <v>10.27778</v>
      </c>
      <c r="Q962" s="56">
        <f>IFERROR(Tabla3[[#This Row],[% PRODUCTO]]+Tabla3[[#This Row],[% LÍNEA]]," ")</f>
        <v>0</v>
      </c>
      <c r="R962" s="60">
        <f>Tabla3[[#This Row],[OCULTAR3]]</f>
        <v>10.27778</v>
      </c>
      <c r="S962" s="60">
        <f>Tabla3[[#This Row],[PRECIO SIN %]]-Tabla3[[#This Row],[PRECIO SIN %]]*10%</f>
        <v>9.2500020000000003</v>
      </c>
      <c r="T962" s="80">
        <f>(Tabla3[[#This Row],[PRECIO CON DESCT.]]-(Tabla3[[#This Row],[PRECIO CON DESCT.]]*$T$6))</f>
        <v>5.82750126</v>
      </c>
      <c r="U962" s="96"/>
      <c r="V962" s="94">
        <f>Tabla3[[#This Row],[PRECIO %      en $]]*Tabla3[[#This Row],[PEDIDO ]]</f>
        <v>0</v>
      </c>
      <c r="W962" s="57">
        <f>Tabla3[[#This Row],[PRECIO CON DESCT.]]*Tabla3[[#This Row],[PEDIDO ]]</f>
        <v>0</v>
      </c>
      <c r="X962" s="58">
        <f>Tabla3[[#This Row],[PRECIO SIN %]]*Tabla3[[#This Row],[PEDIDO ]]</f>
        <v>0</v>
      </c>
      <c r="Y962" s="28"/>
      <c r="Z962" s="28"/>
      <c r="AA962" s="28"/>
      <c r="AB962" s="28"/>
      <c r="AC962" s="28"/>
      <c r="AD962" s="28"/>
      <c r="AE962" s="28"/>
      <c r="AF962" s="28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  <c r="CH962" s="13"/>
      <c r="CI962" s="13"/>
      <c r="CJ962" s="13"/>
      <c r="CK962" s="13"/>
      <c r="CL962" s="13"/>
      <c r="CM962" s="13"/>
      <c r="CN962" s="13"/>
      <c r="CO962" s="13"/>
      <c r="CP962" s="13"/>
      <c r="CQ962" s="13"/>
      <c r="CR962" s="13"/>
      <c r="CS962" s="13"/>
      <c r="CT962" s="13"/>
      <c r="CU962" s="13"/>
      <c r="CV962" s="13"/>
      <c r="CW962" s="13"/>
      <c r="CX962" s="13"/>
      <c r="CY962" s="13"/>
      <c r="CZ962" s="13"/>
      <c r="DA962" s="13"/>
      <c r="DB962" s="13"/>
      <c r="DC962" s="13"/>
      <c r="DD962" s="13"/>
      <c r="DE962" s="13"/>
      <c r="DF962" s="13"/>
      <c r="DG962" s="13"/>
      <c r="DH962" s="13"/>
      <c r="DI962" s="13"/>
      <c r="DJ962" s="13"/>
      <c r="DK962" s="13"/>
      <c r="DL962" s="13"/>
      <c r="DM962" s="13"/>
      <c r="DN962" s="13"/>
      <c r="DO962" s="13"/>
      <c r="DP962" s="13"/>
      <c r="DQ962" s="13"/>
      <c r="DR962" s="13"/>
      <c r="DS962" s="13"/>
      <c r="DT962" s="13"/>
      <c r="DU962" s="13"/>
      <c r="DV962" s="13"/>
      <c r="DW962" s="13"/>
      <c r="DX962" s="13"/>
      <c r="DY962" s="13"/>
      <c r="DZ962" s="13"/>
      <c r="EA962" s="13"/>
      <c r="EB962" s="13"/>
      <c r="EC962" s="13"/>
      <c r="ED962" s="13"/>
      <c r="EE962" s="13"/>
      <c r="EF962" s="13"/>
      <c r="EG962" s="13"/>
      <c r="EH962" s="13"/>
      <c r="EI962" s="13"/>
      <c r="EJ962" s="13"/>
      <c r="EK962" s="13"/>
      <c r="EL962" s="13"/>
      <c r="EM962" s="13"/>
      <c r="EN962" s="13"/>
      <c r="EO962" s="13"/>
      <c r="EP962" s="13"/>
      <c r="EQ962" s="13"/>
      <c r="ER962" s="13"/>
      <c r="ES962" s="13"/>
      <c r="ET962" s="13"/>
      <c r="EU962" s="13"/>
      <c r="EV962" s="13"/>
      <c r="EW962" s="20"/>
    </row>
    <row r="963" spans="1:153" s="3" customFormat="1" ht="33" customHeight="1" x14ac:dyDescent="0.4">
      <c r="A963" s="124">
        <v>7703712030091</v>
      </c>
      <c r="B963" s="51" t="s">
        <v>202</v>
      </c>
      <c r="C963" s="51" t="s">
        <v>152</v>
      </c>
      <c r="D9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63" s="118" t="s">
        <v>1471</v>
      </c>
      <c r="F963" s="75" t="s">
        <v>537</v>
      </c>
      <c r="G9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🏆</v>
      </c>
      <c r="H9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TOP</v>
      </c>
      <c r="I963" s="77">
        <v>1315</v>
      </c>
      <c r="J963" s="52">
        <v>4.9555600000000002</v>
      </c>
      <c r="K963" s="53">
        <f>Tabla3[[#This Row],[PRECIOS]]-Tabla3[[#This Row],[PRECIOS]]*10%</f>
        <v>4.4600040000000005</v>
      </c>
      <c r="L963" s="101" t="s">
        <v>5330</v>
      </c>
      <c r="M963" s="54"/>
      <c r="N963" s="55">
        <f>IFERROR(Tabla3[[#This Row],[PRECIOS]]-Tabla3[[#This Row],[PRECIOS]]*Tabla3[[#This Row],[% PRODUCTO]]," ")</f>
        <v>4.9555600000000002</v>
      </c>
      <c r="O963" s="54"/>
      <c r="P963" s="55">
        <f>IFERROR(Tabla3[[#This Row],[OCULTAR2]]-Tabla3[[#This Row],[OCULTAR2]]*Tabla3[[#This Row],[% LÍNEA]]," ")</f>
        <v>4.9555600000000002</v>
      </c>
      <c r="Q963" s="56">
        <f>IFERROR(Tabla3[[#This Row],[% PRODUCTO]]+Tabla3[[#This Row],[% LÍNEA]]," ")</f>
        <v>0</v>
      </c>
      <c r="R963" s="53">
        <f>Tabla3[[#This Row],[OCULTAR3]]</f>
        <v>4.9555600000000002</v>
      </c>
      <c r="S963" s="53">
        <f>Tabla3[[#This Row],[PRECIO SIN %]]-Tabla3[[#This Row],[PRECIO SIN %]]*10%</f>
        <v>4.4600040000000005</v>
      </c>
      <c r="T963" s="80">
        <f>(Tabla3[[#This Row],[PRECIO CON DESCT.]]-(Tabla3[[#This Row],[PRECIO CON DESCT.]]*$T$6))</f>
        <v>2.8098025200000003</v>
      </c>
      <c r="U963" s="96"/>
      <c r="V963" s="94">
        <f>Tabla3[[#This Row],[PRECIO %      en $]]*Tabla3[[#This Row],[PEDIDO ]]</f>
        <v>0</v>
      </c>
      <c r="W963" s="57">
        <f>Tabla3[[#This Row],[PRECIO CON DESCT.]]*Tabla3[[#This Row],[PEDIDO ]]</f>
        <v>0</v>
      </c>
      <c r="X963" s="58">
        <f>Tabla3[[#This Row],[PRECIO SIN %]]*Tabla3[[#This Row],[PEDIDO ]]</f>
        <v>0</v>
      </c>
      <c r="Y963" s="28"/>
      <c r="Z963" s="28"/>
      <c r="AA963" s="28"/>
      <c r="AB963" s="28"/>
      <c r="AC963" s="28"/>
      <c r="AD963" s="28"/>
      <c r="AE963" s="28"/>
      <c r="AF963" s="28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  <c r="CJ963" s="13"/>
      <c r="CK963" s="13"/>
      <c r="CL963" s="13"/>
      <c r="CM963" s="13"/>
      <c r="CN963" s="13"/>
      <c r="CO963" s="13"/>
      <c r="CP963" s="13"/>
      <c r="CQ963" s="13"/>
      <c r="CR963" s="13"/>
      <c r="CS963" s="13"/>
      <c r="CT963" s="13"/>
      <c r="CU963" s="13"/>
      <c r="CV963" s="13"/>
      <c r="CW963" s="13"/>
      <c r="CX963" s="13"/>
      <c r="CY963" s="13"/>
      <c r="CZ963" s="13"/>
      <c r="DA963" s="13"/>
      <c r="DB963" s="13"/>
      <c r="DC963" s="13"/>
      <c r="DD963" s="13"/>
      <c r="DE963" s="13"/>
      <c r="DF963" s="13"/>
      <c r="DG963" s="13"/>
      <c r="DH963" s="13"/>
      <c r="DI963" s="13"/>
      <c r="DJ963" s="13"/>
      <c r="DK963" s="13"/>
      <c r="DL963" s="13"/>
      <c r="DM963" s="13"/>
      <c r="DN963" s="13"/>
      <c r="DO963" s="13"/>
      <c r="DP963" s="13"/>
      <c r="DQ963" s="13"/>
      <c r="DR963" s="13"/>
      <c r="DS963" s="13"/>
      <c r="DT963" s="13"/>
      <c r="DU963" s="13"/>
      <c r="DV963" s="13"/>
      <c r="DW963" s="13"/>
      <c r="DX963" s="13"/>
      <c r="DY963" s="13"/>
      <c r="DZ963" s="13"/>
      <c r="EA963" s="13"/>
      <c r="EB963" s="13"/>
      <c r="EC963" s="13"/>
      <c r="ED963" s="13"/>
      <c r="EE963" s="13"/>
      <c r="EF963" s="13"/>
      <c r="EG963" s="13"/>
      <c r="EH963" s="13"/>
      <c r="EI963" s="13"/>
      <c r="EJ963" s="13"/>
      <c r="EK963" s="13"/>
      <c r="EL963" s="13"/>
      <c r="EM963" s="13"/>
      <c r="EN963" s="13"/>
      <c r="EO963" s="13"/>
      <c r="EP963" s="13"/>
      <c r="EQ963" s="13"/>
      <c r="ER963" s="13"/>
      <c r="ES963" s="13"/>
      <c r="ET963" s="13"/>
      <c r="EU963" s="13"/>
      <c r="EV963" s="13"/>
      <c r="EW963" s="20"/>
    </row>
    <row r="964" spans="1:153" s="3" customFormat="1" ht="33" customHeight="1" x14ac:dyDescent="0.4">
      <c r="A964" s="125">
        <v>7703712035485</v>
      </c>
      <c r="B964" s="59" t="s">
        <v>202</v>
      </c>
      <c r="C964" s="59" t="s">
        <v>152</v>
      </c>
      <c r="D9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64" s="119" t="s">
        <v>1472</v>
      </c>
      <c r="F964" s="76" t="s">
        <v>537</v>
      </c>
      <c r="G9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64" s="78">
        <v>421</v>
      </c>
      <c r="J964" s="52">
        <v>9.2777799999999999</v>
      </c>
      <c r="K964" s="60">
        <f>Tabla3[[#This Row],[PRECIOS]]-Tabla3[[#This Row],[PRECIOS]]*10%</f>
        <v>8.3500019999999999</v>
      </c>
      <c r="L964" s="101"/>
      <c r="M964" s="61"/>
      <c r="N964" s="55">
        <f>IFERROR(Tabla3[[#This Row],[PRECIOS]]-Tabla3[[#This Row],[PRECIOS]]*Tabla3[[#This Row],[% PRODUCTO]]," ")</f>
        <v>9.2777799999999999</v>
      </c>
      <c r="O964" s="61"/>
      <c r="P964" s="55">
        <f>IFERROR(Tabla3[[#This Row],[OCULTAR2]]-Tabla3[[#This Row],[OCULTAR2]]*Tabla3[[#This Row],[% LÍNEA]]," ")</f>
        <v>9.2777799999999999</v>
      </c>
      <c r="Q964" s="56">
        <f>IFERROR(Tabla3[[#This Row],[% PRODUCTO]]+Tabla3[[#This Row],[% LÍNEA]]," ")</f>
        <v>0</v>
      </c>
      <c r="R964" s="60">
        <f>Tabla3[[#This Row],[OCULTAR3]]</f>
        <v>9.2777799999999999</v>
      </c>
      <c r="S964" s="60">
        <f>Tabla3[[#This Row],[PRECIO SIN %]]-Tabla3[[#This Row],[PRECIO SIN %]]*10%</f>
        <v>8.3500019999999999</v>
      </c>
      <c r="T964" s="80">
        <f>(Tabla3[[#This Row],[PRECIO CON DESCT.]]-(Tabla3[[#This Row],[PRECIO CON DESCT.]]*$T$6))</f>
        <v>5.2605012599999998</v>
      </c>
      <c r="U964" s="96"/>
      <c r="V964" s="94">
        <f>Tabla3[[#This Row],[PRECIO %      en $]]*Tabla3[[#This Row],[PEDIDO ]]</f>
        <v>0</v>
      </c>
      <c r="W964" s="57">
        <f>Tabla3[[#This Row],[PRECIO CON DESCT.]]*Tabla3[[#This Row],[PEDIDO ]]</f>
        <v>0</v>
      </c>
      <c r="X964" s="58">
        <f>Tabla3[[#This Row],[PRECIO SIN %]]*Tabla3[[#This Row],[PEDIDO ]]</f>
        <v>0</v>
      </c>
      <c r="Y964" s="28"/>
      <c r="Z964" s="28"/>
      <c r="AA964" s="28"/>
      <c r="AB964" s="28"/>
      <c r="AC964" s="28"/>
      <c r="AD964" s="28"/>
      <c r="AE964" s="28"/>
      <c r="AF964" s="28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  <c r="CH964" s="13"/>
      <c r="CI964" s="13"/>
      <c r="CJ964" s="13"/>
      <c r="CK964" s="13"/>
      <c r="CL964" s="13"/>
      <c r="CM964" s="13"/>
      <c r="CN964" s="13"/>
      <c r="CO964" s="13"/>
      <c r="CP964" s="13"/>
      <c r="CQ964" s="13"/>
      <c r="CR964" s="13"/>
      <c r="CS964" s="13"/>
      <c r="CT964" s="13"/>
      <c r="CU964" s="13"/>
      <c r="CV964" s="13"/>
      <c r="CW964" s="13"/>
      <c r="CX964" s="13"/>
      <c r="CY964" s="13"/>
      <c r="CZ964" s="13"/>
      <c r="DA964" s="13"/>
      <c r="DB964" s="13"/>
      <c r="DC964" s="13"/>
      <c r="DD964" s="13"/>
      <c r="DE964" s="13"/>
      <c r="DF964" s="13"/>
      <c r="DG964" s="13"/>
      <c r="DH964" s="13"/>
      <c r="DI964" s="13"/>
      <c r="DJ964" s="13"/>
      <c r="DK964" s="13"/>
      <c r="DL964" s="13"/>
      <c r="DM964" s="13"/>
      <c r="DN964" s="13"/>
      <c r="DO964" s="13"/>
      <c r="DP964" s="13"/>
      <c r="DQ964" s="13"/>
      <c r="DR964" s="13"/>
      <c r="DS964" s="13"/>
      <c r="DT964" s="13"/>
      <c r="DU964" s="13"/>
      <c r="DV964" s="13"/>
      <c r="DW964" s="13"/>
      <c r="DX964" s="13"/>
      <c r="DY964" s="13"/>
      <c r="DZ964" s="13"/>
      <c r="EA964" s="13"/>
      <c r="EB964" s="13"/>
      <c r="EC964" s="13"/>
      <c r="ED964" s="13"/>
      <c r="EE964" s="13"/>
      <c r="EF964" s="13"/>
      <c r="EG964" s="13"/>
      <c r="EH964" s="13"/>
      <c r="EI964" s="13"/>
      <c r="EJ964" s="13"/>
      <c r="EK964" s="13"/>
      <c r="EL964" s="13"/>
      <c r="EM964" s="13"/>
      <c r="EN964" s="13"/>
      <c r="EO964" s="13"/>
      <c r="EP964" s="13"/>
      <c r="EQ964" s="13"/>
      <c r="ER964" s="13"/>
      <c r="ES964" s="13"/>
      <c r="ET964" s="13"/>
      <c r="EU964" s="13"/>
      <c r="EV964" s="13"/>
      <c r="EW964" s="20"/>
    </row>
    <row r="965" spans="1:153" s="3" customFormat="1" ht="33" customHeight="1" x14ac:dyDescent="0.4">
      <c r="A965" s="124">
        <v>7706659501709</v>
      </c>
      <c r="B965" s="51" t="s">
        <v>202</v>
      </c>
      <c r="C965" s="51" t="s">
        <v>152</v>
      </c>
      <c r="D9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65" s="118" t="s">
        <v>1473</v>
      </c>
      <c r="F965" s="75" t="s">
        <v>537</v>
      </c>
      <c r="G9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65" s="77">
        <v>209</v>
      </c>
      <c r="J965" s="52">
        <v>6</v>
      </c>
      <c r="K965" s="53">
        <f>Tabla3[[#This Row],[PRECIOS]]-Tabla3[[#This Row],[PRECIOS]]*10%</f>
        <v>5.4</v>
      </c>
      <c r="L965" s="101"/>
      <c r="M965" s="54"/>
      <c r="N965" s="55">
        <f>IFERROR(Tabla3[[#This Row],[PRECIOS]]-Tabla3[[#This Row],[PRECIOS]]*Tabla3[[#This Row],[% PRODUCTO]]," ")</f>
        <v>6</v>
      </c>
      <c r="O965" s="54"/>
      <c r="P965" s="55">
        <f>IFERROR(Tabla3[[#This Row],[OCULTAR2]]-Tabla3[[#This Row],[OCULTAR2]]*Tabla3[[#This Row],[% LÍNEA]]," ")</f>
        <v>6</v>
      </c>
      <c r="Q965" s="56">
        <f>IFERROR(Tabla3[[#This Row],[% PRODUCTO]]+Tabla3[[#This Row],[% LÍNEA]]," ")</f>
        <v>0</v>
      </c>
      <c r="R965" s="53">
        <f>Tabla3[[#This Row],[OCULTAR3]]</f>
        <v>6</v>
      </c>
      <c r="S965" s="53">
        <f>Tabla3[[#This Row],[PRECIO SIN %]]-Tabla3[[#This Row],[PRECIO SIN %]]*10%</f>
        <v>5.4</v>
      </c>
      <c r="T965" s="80">
        <f>(Tabla3[[#This Row],[PRECIO CON DESCT.]]-(Tabla3[[#This Row],[PRECIO CON DESCT.]]*$T$6))</f>
        <v>3.4020000000000001</v>
      </c>
      <c r="U965" s="96"/>
      <c r="V965" s="94">
        <f>Tabla3[[#This Row],[PRECIO %      en $]]*Tabla3[[#This Row],[PEDIDO ]]</f>
        <v>0</v>
      </c>
      <c r="W965" s="57">
        <f>Tabla3[[#This Row],[PRECIO CON DESCT.]]*Tabla3[[#This Row],[PEDIDO ]]</f>
        <v>0</v>
      </c>
      <c r="X965" s="58">
        <f>Tabla3[[#This Row],[PRECIO SIN %]]*Tabla3[[#This Row],[PEDIDO ]]</f>
        <v>0</v>
      </c>
      <c r="Y965" s="28"/>
      <c r="Z965" s="28"/>
      <c r="AA965" s="28"/>
      <c r="AB965" s="28"/>
      <c r="AC965" s="28"/>
      <c r="AD965" s="28"/>
      <c r="AE965" s="28"/>
      <c r="AF965" s="28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  <c r="CJ965" s="13"/>
      <c r="CK965" s="13"/>
      <c r="CL965" s="13"/>
      <c r="CM965" s="13"/>
      <c r="CN965" s="13"/>
      <c r="CO965" s="13"/>
      <c r="CP965" s="13"/>
      <c r="CQ965" s="13"/>
      <c r="CR965" s="13"/>
      <c r="CS965" s="13"/>
      <c r="CT965" s="13"/>
      <c r="CU965" s="13"/>
      <c r="CV965" s="13"/>
      <c r="CW965" s="13"/>
      <c r="CX965" s="13"/>
      <c r="CY965" s="13"/>
      <c r="CZ965" s="13"/>
      <c r="DA965" s="13"/>
      <c r="DB965" s="13"/>
      <c r="DC965" s="13"/>
      <c r="DD965" s="13"/>
      <c r="DE965" s="13"/>
      <c r="DF965" s="13"/>
      <c r="DG965" s="13"/>
      <c r="DH965" s="13"/>
      <c r="DI965" s="13"/>
      <c r="DJ965" s="13"/>
      <c r="DK965" s="13"/>
      <c r="DL965" s="13"/>
      <c r="DM965" s="13"/>
      <c r="DN965" s="13"/>
      <c r="DO965" s="13"/>
      <c r="DP965" s="13"/>
      <c r="DQ965" s="13"/>
      <c r="DR965" s="13"/>
      <c r="DS965" s="13"/>
      <c r="DT965" s="13"/>
      <c r="DU965" s="13"/>
      <c r="DV965" s="13"/>
      <c r="DW965" s="13"/>
      <c r="DX965" s="13"/>
      <c r="DY965" s="13"/>
      <c r="DZ965" s="13"/>
      <c r="EA965" s="13"/>
      <c r="EB965" s="13"/>
      <c r="EC965" s="13"/>
      <c r="ED965" s="13"/>
      <c r="EE965" s="13"/>
      <c r="EF965" s="13"/>
      <c r="EG965" s="13"/>
      <c r="EH965" s="13"/>
      <c r="EI965" s="13"/>
      <c r="EJ965" s="13"/>
      <c r="EK965" s="13"/>
      <c r="EL965" s="13"/>
      <c r="EM965" s="13"/>
      <c r="EN965" s="13"/>
      <c r="EO965" s="13"/>
      <c r="EP965" s="13"/>
      <c r="EQ965" s="13"/>
      <c r="ER965" s="13"/>
      <c r="ES965" s="13"/>
      <c r="ET965" s="13"/>
      <c r="EU965" s="13"/>
      <c r="EV965" s="13"/>
      <c r="EW965" s="20"/>
    </row>
    <row r="966" spans="1:153" s="3" customFormat="1" ht="33" customHeight="1" x14ac:dyDescent="0.4">
      <c r="A966" s="125">
        <v>7592601301851</v>
      </c>
      <c r="B966" s="59" t="s">
        <v>202</v>
      </c>
      <c r="C966" s="59" t="s">
        <v>98</v>
      </c>
      <c r="D9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66" s="119" t="s">
        <v>1474</v>
      </c>
      <c r="F966" s="76" t="s">
        <v>537</v>
      </c>
      <c r="G9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66" s="78">
        <v>60</v>
      </c>
      <c r="J966" s="52">
        <v>16.66667</v>
      </c>
      <c r="K966" s="60">
        <f>Tabla3[[#This Row],[PRECIOS]]-Tabla3[[#This Row],[PRECIOS]]*10%</f>
        <v>15.000003</v>
      </c>
      <c r="L966" s="101"/>
      <c r="M966" s="61"/>
      <c r="N966" s="55">
        <f>IFERROR(Tabla3[[#This Row],[PRECIOS]]-Tabla3[[#This Row],[PRECIOS]]*Tabla3[[#This Row],[% PRODUCTO]]," ")</f>
        <v>16.66667</v>
      </c>
      <c r="O966" s="61"/>
      <c r="P966" s="55">
        <f>IFERROR(Tabla3[[#This Row],[OCULTAR2]]-Tabla3[[#This Row],[OCULTAR2]]*Tabla3[[#This Row],[% LÍNEA]]," ")</f>
        <v>16.66667</v>
      </c>
      <c r="Q966" s="56">
        <f>IFERROR(Tabla3[[#This Row],[% PRODUCTO]]+Tabla3[[#This Row],[% LÍNEA]]," ")</f>
        <v>0</v>
      </c>
      <c r="R966" s="60">
        <f>Tabla3[[#This Row],[OCULTAR3]]</f>
        <v>16.66667</v>
      </c>
      <c r="S966" s="60">
        <f>Tabla3[[#This Row],[PRECIO SIN %]]-Tabla3[[#This Row],[PRECIO SIN %]]*10%</f>
        <v>15.000003</v>
      </c>
      <c r="T966" s="80">
        <f>(Tabla3[[#This Row],[PRECIO CON DESCT.]]-(Tabla3[[#This Row],[PRECIO CON DESCT.]]*$T$6))</f>
        <v>9.4500018899999993</v>
      </c>
      <c r="U966" s="96"/>
      <c r="V966" s="94">
        <f>Tabla3[[#This Row],[PRECIO %      en $]]*Tabla3[[#This Row],[PEDIDO ]]</f>
        <v>0</v>
      </c>
      <c r="W966" s="57">
        <f>Tabla3[[#This Row],[PRECIO CON DESCT.]]*Tabla3[[#This Row],[PEDIDO ]]</f>
        <v>0</v>
      </c>
      <c r="X966" s="58">
        <f>Tabla3[[#This Row],[PRECIO SIN %]]*Tabla3[[#This Row],[PEDIDO ]]</f>
        <v>0</v>
      </c>
      <c r="Y966" s="28"/>
      <c r="Z966" s="28"/>
      <c r="AA966" s="28"/>
      <c r="AB966" s="28"/>
      <c r="AC966" s="28"/>
      <c r="AD966" s="28"/>
      <c r="AE966" s="28"/>
      <c r="AF966" s="28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  <c r="CH966" s="13"/>
      <c r="CI966" s="13"/>
      <c r="CJ966" s="13"/>
      <c r="CK966" s="13"/>
      <c r="CL966" s="13"/>
      <c r="CM966" s="13"/>
      <c r="CN966" s="13"/>
      <c r="CO966" s="13"/>
      <c r="CP966" s="13"/>
      <c r="CQ966" s="13"/>
      <c r="CR966" s="13"/>
      <c r="CS966" s="13"/>
      <c r="CT966" s="13"/>
      <c r="CU966" s="13"/>
      <c r="CV966" s="13"/>
      <c r="CW966" s="13"/>
      <c r="CX966" s="13"/>
      <c r="CY966" s="13"/>
      <c r="CZ966" s="13"/>
      <c r="DA966" s="13"/>
      <c r="DB966" s="13"/>
      <c r="DC966" s="13"/>
      <c r="DD966" s="13"/>
      <c r="DE966" s="13"/>
      <c r="DF966" s="13"/>
      <c r="DG966" s="13"/>
      <c r="DH966" s="13"/>
      <c r="DI966" s="13"/>
      <c r="DJ966" s="13"/>
      <c r="DK966" s="13"/>
      <c r="DL966" s="13"/>
      <c r="DM966" s="13"/>
      <c r="DN966" s="13"/>
      <c r="DO966" s="13"/>
      <c r="DP966" s="13"/>
      <c r="DQ966" s="13"/>
      <c r="DR966" s="13"/>
      <c r="DS966" s="13"/>
      <c r="DT966" s="13"/>
      <c r="DU966" s="13"/>
      <c r="DV966" s="13"/>
      <c r="DW966" s="13"/>
      <c r="DX966" s="13"/>
      <c r="DY966" s="13"/>
      <c r="DZ966" s="13"/>
      <c r="EA966" s="13"/>
      <c r="EB966" s="13"/>
      <c r="EC966" s="13"/>
      <c r="ED966" s="13"/>
      <c r="EE966" s="13"/>
      <c r="EF966" s="13"/>
      <c r="EG966" s="13"/>
      <c r="EH966" s="13"/>
      <c r="EI966" s="13"/>
      <c r="EJ966" s="13"/>
      <c r="EK966" s="13"/>
      <c r="EL966" s="13"/>
      <c r="EM966" s="13"/>
      <c r="EN966" s="13"/>
      <c r="EO966" s="13"/>
      <c r="EP966" s="13"/>
      <c r="EQ966" s="13"/>
      <c r="ER966" s="13"/>
      <c r="ES966" s="13"/>
      <c r="ET966" s="13"/>
      <c r="EU966" s="13"/>
      <c r="EV966" s="13"/>
      <c r="EW966" s="20"/>
    </row>
    <row r="967" spans="1:153" s="3" customFormat="1" ht="33" customHeight="1" x14ac:dyDescent="0.4">
      <c r="A967" s="124">
        <v>6977234271251</v>
      </c>
      <c r="B967" s="51" t="s">
        <v>202</v>
      </c>
      <c r="C967" s="51" t="s">
        <v>120</v>
      </c>
      <c r="D9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67" s="118" t="s">
        <v>1475</v>
      </c>
      <c r="F967" s="75" t="s">
        <v>537</v>
      </c>
      <c r="G9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67" s="77">
        <v>98</v>
      </c>
      <c r="J967" s="52">
        <v>3.4444400000000002</v>
      </c>
      <c r="K967" s="53">
        <f>Tabla3[[#This Row],[PRECIOS]]-Tabla3[[#This Row],[PRECIOS]]*10%</f>
        <v>3.099996</v>
      </c>
      <c r="L967" s="101"/>
      <c r="M967" s="54"/>
      <c r="N967" s="55">
        <f>IFERROR(Tabla3[[#This Row],[PRECIOS]]-Tabla3[[#This Row],[PRECIOS]]*Tabla3[[#This Row],[% PRODUCTO]]," ")</f>
        <v>3.4444400000000002</v>
      </c>
      <c r="O967" s="54"/>
      <c r="P967" s="55">
        <f>IFERROR(Tabla3[[#This Row],[OCULTAR2]]-Tabla3[[#This Row],[OCULTAR2]]*Tabla3[[#This Row],[% LÍNEA]]," ")</f>
        <v>3.4444400000000002</v>
      </c>
      <c r="Q967" s="56">
        <f>IFERROR(Tabla3[[#This Row],[% PRODUCTO]]+Tabla3[[#This Row],[% LÍNEA]]," ")</f>
        <v>0</v>
      </c>
      <c r="R967" s="53">
        <f>Tabla3[[#This Row],[OCULTAR3]]</f>
        <v>3.4444400000000002</v>
      </c>
      <c r="S967" s="53">
        <f>Tabla3[[#This Row],[PRECIO SIN %]]-Tabla3[[#This Row],[PRECIO SIN %]]*10%</f>
        <v>3.099996</v>
      </c>
      <c r="T967" s="80">
        <f>(Tabla3[[#This Row],[PRECIO CON DESCT.]]-(Tabla3[[#This Row],[PRECIO CON DESCT.]]*$T$6))</f>
        <v>1.9529974800000001</v>
      </c>
      <c r="U967" s="96"/>
      <c r="V967" s="94">
        <f>Tabla3[[#This Row],[PRECIO %      en $]]*Tabla3[[#This Row],[PEDIDO ]]</f>
        <v>0</v>
      </c>
      <c r="W967" s="57">
        <f>Tabla3[[#This Row],[PRECIO CON DESCT.]]*Tabla3[[#This Row],[PEDIDO ]]</f>
        <v>0</v>
      </c>
      <c r="X967" s="58">
        <f>Tabla3[[#This Row],[PRECIO SIN %]]*Tabla3[[#This Row],[PEDIDO ]]</f>
        <v>0</v>
      </c>
      <c r="Y967" s="28"/>
      <c r="Z967" s="28"/>
      <c r="AA967" s="28"/>
      <c r="AB967" s="28"/>
      <c r="AC967" s="28"/>
      <c r="AD967" s="28"/>
      <c r="AE967" s="28"/>
      <c r="AF967" s="28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  <c r="CH967" s="13"/>
      <c r="CI967" s="13"/>
      <c r="CJ967" s="13"/>
      <c r="CK967" s="13"/>
      <c r="CL967" s="13"/>
      <c r="CM967" s="13"/>
      <c r="CN967" s="13"/>
      <c r="CO967" s="13"/>
      <c r="CP967" s="13"/>
      <c r="CQ967" s="13"/>
      <c r="CR967" s="13"/>
      <c r="CS967" s="13"/>
      <c r="CT967" s="13"/>
      <c r="CU967" s="13"/>
      <c r="CV967" s="13"/>
      <c r="CW967" s="13"/>
      <c r="CX967" s="13"/>
      <c r="CY967" s="13"/>
      <c r="CZ967" s="13"/>
      <c r="DA967" s="13"/>
      <c r="DB967" s="13"/>
      <c r="DC967" s="13"/>
      <c r="DD967" s="13"/>
      <c r="DE967" s="13"/>
      <c r="DF967" s="13"/>
      <c r="DG967" s="13"/>
      <c r="DH967" s="13"/>
      <c r="DI967" s="13"/>
      <c r="DJ967" s="13"/>
      <c r="DK967" s="13"/>
      <c r="DL967" s="13"/>
      <c r="DM967" s="13"/>
      <c r="DN967" s="13"/>
      <c r="DO967" s="13"/>
      <c r="DP967" s="13"/>
      <c r="DQ967" s="13"/>
      <c r="DR967" s="13"/>
      <c r="DS967" s="13"/>
      <c r="DT967" s="13"/>
      <c r="DU967" s="13"/>
      <c r="DV967" s="13"/>
      <c r="DW967" s="13"/>
      <c r="DX967" s="13"/>
      <c r="DY967" s="13"/>
      <c r="DZ967" s="13"/>
      <c r="EA967" s="13"/>
      <c r="EB967" s="13"/>
      <c r="EC967" s="13"/>
      <c r="ED967" s="13"/>
      <c r="EE967" s="13"/>
      <c r="EF967" s="13"/>
      <c r="EG967" s="13"/>
      <c r="EH967" s="13"/>
      <c r="EI967" s="13"/>
      <c r="EJ967" s="13"/>
      <c r="EK967" s="13"/>
      <c r="EL967" s="13"/>
      <c r="EM967" s="13"/>
      <c r="EN967" s="13"/>
      <c r="EO967" s="13"/>
      <c r="EP967" s="13"/>
      <c r="EQ967" s="13"/>
      <c r="ER967" s="13"/>
      <c r="ES967" s="13"/>
      <c r="ET967" s="13"/>
      <c r="EU967" s="13"/>
      <c r="EV967" s="13"/>
      <c r="EW967" s="20"/>
    </row>
    <row r="968" spans="1:153" s="3" customFormat="1" ht="33" customHeight="1" x14ac:dyDescent="0.4">
      <c r="A968" s="125">
        <v>6977234270803</v>
      </c>
      <c r="B968" s="59" t="s">
        <v>202</v>
      </c>
      <c r="C968" s="59" t="s">
        <v>120</v>
      </c>
      <c r="D9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68" s="119" t="s">
        <v>1476</v>
      </c>
      <c r="F968" s="76" t="s">
        <v>537</v>
      </c>
      <c r="G9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68" s="78">
        <v>120</v>
      </c>
      <c r="J968" s="52">
        <v>4.0555599999999998</v>
      </c>
      <c r="K968" s="60">
        <f>Tabla3[[#This Row],[PRECIOS]]-Tabla3[[#This Row],[PRECIOS]]*10%</f>
        <v>3.650004</v>
      </c>
      <c r="L968" s="101"/>
      <c r="M968" s="61"/>
      <c r="N968" s="55">
        <f>IFERROR(Tabla3[[#This Row],[PRECIOS]]-Tabla3[[#This Row],[PRECIOS]]*Tabla3[[#This Row],[% PRODUCTO]]," ")</f>
        <v>4.0555599999999998</v>
      </c>
      <c r="O968" s="61"/>
      <c r="P968" s="55">
        <f>IFERROR(Tabla3[[#This Row],[OCULTAR2]]-Tabla3[[#This Row],[OCULTAR2]]*Tabla3[[#This Row],[% LÍNEA]]," ")</f>
        <v>4.0555599999999998</v>
      </c>
      <c r="Q968" s="56">
        <f>IFERROR(Tabla3[[#This Row],[% PRODUCTO]]+Tabla3[[#This Row],[% LÍNEA]]," ")</f>
        <v>0</v>
      </c>
      <c r="R968" s="60">
        <f>Tabla3[[#This Row],[OCULTAR3]]</f>
        <v>4.0555599999999998</v>
      </c>
      <c r="S968" s="60">
        <f>Tabla3[[#This Row],[PRECIO SIN %]]-Tabla3[[#This Row],[PRECIO SIN %]]*10%</f>
        <v>3.650004</v>
      </c>
      <c r="T968" s="80">
        <f>(Tabla3[[#This Row],[PRECIO CON DESCT.]]-(Tabla3[[#This Row],[PRECIO CON DESCT.]]*$T$6))</f>
        <v>2.2995025199999999</v>
      </c>
      <c r="U968" s="96"/>
      <c r="V968" s="94">
        <f>Tabla3[[#This Row],[PRECIO %      en $]]*Tabla3[[#This Row],[PEDIDO ]]</f>
        <v>0</v>
      </c>
      <c r="W968" s="57">
        <f>Tabla3[[#This Row],[PRECIO CON DESCT.]]*Tabla3[[#This Row],[PEDIDO ]]</f>
        <v>0</v>
      </c>
      <c r="X968" s="58">
        <f>Tabla3[[#This Row],[PRECIO SIN %]]*Tabla3[[#This Row],[PEDIDO ]]</f>
        <v>0</v>
      </c>
      <c r="Y968" s="28"/>
      <c r="Z968" s="28"/>
      <c r="AA968" s="28"/>
      <c r="AB968" s="28"/>
      <c r="AC968" s="28"/>
      <c r="AD968" s="28"/>
      <c r="AE968" s="28"/>
      <c r="AF968" s="28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  <c r="CH968" s="13"/>
      <c r="CI968" s="13"/>
      <c r="CJ968" s="13"/>
      <c r="CK968" s="13"/>
      <c r="CL968" s="13"/>
      <c r="CM968" s="13"/>
      <c r="CN968" s="13"/>
      <c r="CO968" s="13"/>
      <c r="CP968" s="13"/>
      <c r="CQ968" s="13"/>
      <c r="CR968" s="13"/>
      <c r="CS968" s="13"/>
      <c r="CT968" s="13"/>
      <c r="CU968" s="13"/>
      <c r="CV968" s="13"/>
      <c r="CW968" s="13"/>
      <c r="CX968" s="13"/>
      <c r="CY968" s="13"/>
      <c r="CZ968" s="13"/>
      <c r="DA968" s="13"/>
      <c r="DB968" s="13"/>
      <c r="DC968" s="13"/>
      <c r="DD968" s="13"/>
      <c r="DE968" s="13"/>
      <c r="DF968" s="13"/>
      <c r="DG968" s="13"/>
      <c r="DH968" s="13"/>
      <c r="DI968" s="13"/>
      <c r="DJ968" s="13"/>
      <c r="DK968" s="13"/>
      <c r="DL968" s="13"/>
      <c r="DM968" s="13"/>
      <c r="DN968" s="13"/>
      <c r="DO968" s="13"/>
      <c r="DP968" s="13"/>
      <c r="DQ968" s="13"/>
      <c r="DR968" s="13"/>
      <c r="DS968" s="13"/>
      <c r="DT968" s="13"/>
      <c r="DU968" s="13"/>
      <c r="DV968" s="13"/>
      <c r="DW968" s="13"/>
      <c r="DX968" s="13"/>
      <c r="DY968" s="13"/>
      <c r="DZ968" s="13"/>
      <c r="EA968" s="13"/>
      <c r="EB968" s="13"/>
      <c r="EC968" s="13"/>
      <c r="ED968" s="13"/>
      <c r="EE968" s="13"/>
      <c r="EF968" s="13"/>
      <c r="EG968" s="13"/>
      <c r="EH968" s="13"/>
      <c r="EI968" s="13"/>
      <c r="EJ968" s="13"/>
      <c r="EK968" s="13"/>
      <c r="EL968" s="13"/>
      <c r="EM968" s="13"/>
      <c r="EN968" s="13"/>
      <c r="EO968" s="13"/>
      <c r="EP968" s="13"/>
      <c r="EQ968" s="13"/>
      <c r="ER968" s="13"/>
      <c r="ES968" s="13"/>
      <c r="ET968" s="13"/>
      <c r="EU968" s="13"/>
      <c r="EV968" s="13"/>
      <c r="EW968" s="20"/>
    </row>
    <row r="969" spans="1:153" s="3" customFormat="1" ht="33" customHeight="1" x14ac:dyDescent="0.4">
      <c r="A969" s="124">
        <v>793969044405</v>
      </c>
      <c r="B969" s="51" t="s">
        <v>202</v>
      </c>
      <c r="C969" s="51" t="s">
        <v>150</v>
      </c>
      <c r="D9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69" s="118" t="s">
        <v>1477</v>
      </c>
      <c r="F969" s="75" t="s">
        <v>537</v>
      </c>
      <c r="G9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9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969" s="77">
        <v>204</v>
      </c>
      <c r="J969" s="52">
        <v>4.7777799999999999</v>
      </c>
      <c r="K969" s="53">
        <f>Tabla3[[#This Row],[PRECIOS]]-Tabla3[[#This Row],[PRECIOS]]*10%</f>
        <v>4.3000020000000001</v>
      </c>
      <c r="L969" s="101"/>
      <c r="M969" s="54"/>
      <c r="N969" s="55">
        <f>IFERROR(Tabla3[[#This Row],[PRECIOS]]-Tabla3[[#This Row],[PRECIOS]]*Tabla3[[#This Row],[% PRODUCTO]]," ")</f>
        <v>4.7777799999999999</v>
      </c>
      <c r="O969" s="54">
        <v>0.05</v>
      </c>
      <c r="P969" s="55">
        <f>IFERROR(Tabla3[[#This Row],[OCULTAR2]]-Tabla3[[#This Row],[OCULTAR2]]*Tabla3[[#This Row],[% LÍNEA]]," ")</f>
        <v>4.5388909999999996</v>
      </c>
      <c r="Q969" s="56">
        <f>IFERROR(Tabla3[[#This Row],[% PRODUCTO]]+Tabla3[[#This Row],[% LÍNEA]]," ")</f>
        <v>0.05</v>
      </c>
      <c r="R969" s="53">
        <f>Tabla3[[#This Row],[OCULTAR3]]</f>
        <v>4.5388909999999996</v>
      </c>
      <c r="S969" s="53">
        <f>Tabla3[[#This Row],[PRECIO SIN %]]-Tabla3[[#This Row],[PRECIO SIN %]]*10%</f>
        <v>4.0850019</v>
      </c>
      <c r="T969" s="80">
        <f>(Tabla3[[#This Row],[PRECIO CON DESCT.]]-(Tabla3[[#This Row],[PRECIO CON DESCT.]]*$T$6))</f>
        <v>2.573551197</v>
      </c>
      <c r="U969" s="96"/>
      <c r="V969" s="94">
        <f>Tabla3[[#This Row],[PRECIO %      en $]]*Tabla3[[#This Row],[PEDIDO ]]</f>
        <v>0</v>
      </c>
      <c r="W969" s="57">
        <f>Tabla3[[#This Row],[PRECIO CON DESCT.]]*Tabla3[[#This Row],[PEDIDO ]]</f>
        <v>0</v>
      </c>
      <c r="X969" s="58">
        <f>Tabla3[[#This Row],[PRECIO SIN %]]*Tabla3[[#This Row],[PEDIDO ]]</f>
        <v>0</v>
      </c>
      <c r="Y969" s="28"/>
      <c r="Z969" s="28"/>
      <c r="AA969" s="28"/>
      <c r="AB969" s="28"/>
      <c r="AC969" s="28"/>
      <c r="AD969" s="28"/>
      <c r="AE969" s="28"/>
      <c r="AF969" s="28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  <c r="CH969" s="13"/>
      <c r="CI969" s="13"/>
      <c r="CJ969" s="13"/>
      <c r="CK969" s="13"/>
      <c r="CL969" s="13"/>
      <c r="CM969" s="13"/>
      <c r="CN969" s="13"/>
      <c r="CO969" s="13"/>
      <c r="CP969" s="13"/>
      <c r="CQ969" s="13"/>
      <c r="CR969" s="13"/>
      <c r="CS969" s="13"/>
      <c r="CT969" s="13"/>
      <c r="CU969" s="13"/>
      <c r="CV969" s="13"/>
      <c r="CW969" s="13"/>
      <c r="CX969" s="13"/>
      <c r="CY969" s="13"/>
      <c r="CZ969" s="13"/>
      <c r="DA969" s="13"/>
      <c r="DB969" s="13"/>
      <c r="DC969" s="13"/>
      <c r="DD969" s="13"/>
      <c r="DE969" s="13"/>
      <c r="DF969" s="13"/>
      <c r="DG969" s="13"/>
      <c r="DH969" s="13"/>
      <c r="DI969" s="13"/>
      <c r="DJ969" s="13"/>
      <c r="DK969" s="13"/>
      <c r="DL969" s="13"/>
      <c r="DM969" s="13"/>
      <c r="DN969" s="13"/>
      <c r="DO969" s="13"/>
      <c r="DP969" s="13"/>
      <c r="DQ969" s="13"/>
      <c r="DR969" s="13"/>
      <c r="DS969" s="13"/>
      <c r="DT969" s="13"/>
      <c r="DU969" s="13"/>
      <c r="DV969" s="13"/>
      <c r="DW969" s="13"/>
      <c r="DX969" s="13"/>
      <c r="DY969" s="13"/>
      <c r="DZ969" s="13"/>
      <c r="EA969" s="13"/>
      <c r="EB969" s="13"/>
      <c r="EC969" s="13"/>
      <c r="ED969" s="13"/>
      <c r="EE969" s="13"/>
      <c r="EF969" s="13"/>
      <c r="EG969" s="13"/>
      <c r="EH969" s="13"/>
      <c r="EI969" s="13"/>
      <c r="EJ969" s="13"/>
      <c r="EK969" s="13"/>
      <c r="EL969" s="13"/>
      <c r="EM969" s="13"/>
      <c r="EN969" s="13"/>
      <c r="EO969" s="13"/>
      <c r="EP969" s="13"/>
      <c r="EQ969" s="13"/>
      <c r="ER969" s="13"/>
      <c r="ES969" s="13"/>
      <c r="ET969" s="13"/>
      <c r="EU969" s="13"/>
      <c r="EV969" s="13"/>
      <c r="EW969" s="20"/>
    </row>
    <row r="970" spans="1:153" s="3" customFormat="1" ht="33" customHeight="1" x14ac:dyDescent="0.4">
      <c r="A970" s="125">
        <v>7599608003580</v>
      </c>
      <c r="B970" s="59" t="s">
        <v>202</v>
      </c>
      <c r="C970" s="59" t="s">
        <v>86</v>
      </c>
      <c r="D9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70" s="119" t="s">
        <v>1478</v>
      </c>
      <c r="F970" s="76" t="s">
        <v>537</v>
      </c>
      <c r="G9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70" s="78">
        <v>32</v>
      </c>
      <c r="J970" s="52">
        <v>5.5444399999999998</v>
      </c>
      <c r="K970" s="60">
        <f>Tabla3[[#This Row],[PRECIOS]]-Tabla3[[#This Row],[PRECIOS]]*10%</f>
        <v>4.9899959999999997</v>
      </c>
      <c r="L970" s="101"/>
      <c r="M970" s="61"/>
      <c r="N970" s="55">
        <f>IFERROR(Tabla3[[#This Row],[PRECIOS]]-Tabla3[[#This Row],[PRECIOS]]*Tabla3[[#This Row],[% PRODUCTO]]," ")</f>
        <v>5.5444399999999998</v>
      </c>
      <c r="O970" s="61"/>
      <c r="P970" s="55">
        <f>IFERROR(Tabla3[[#This Row],[OCULTAR2]]-Tabla3[[#This Row],[OCULTAR2]]*Tabla3[[#This Row],[% LÍNEA]]," ")</f>
        <v>5.5444399999999998</v>
      </c>
      <c r="Q970" s="56">
        <f>IFERROR(Tabla3[[#This Row],[% PRODUCTO]]+Tabla3[[#This Row],[% LÍNEA]]," ")</f>
        <v>0</v>
      </c>
      <c r="R970" s="60">
        <f>Tabla3[[#This Row],[OCULTAR3]]</f>
        <v>5.5444399999999998</v>
      </c>
      <c r="S970" s="60">
        <f>Tabla3[[#This Row],[PRECIO SIN %]]-Tabla3[[#This Row],[PRECIO SIN %]]*10%</f>
        <v>4.9899959999999997</v>
      </c>
      <c r="T970" s="80">
        <f>(Tabla3[[#This Row],[PRECIO CON DESCT.]]-(Tabla3[[#This Row],[PRECIO CON DESCT.]]*$T$6))</f>
        <v>3.1436974799999997</v>
      </c>
      <c r="U970" s="96"/>
      <c r="V970" s="94">
        <f>Tabla3[[#This Row],[PRECIO %      en $]]*Tabla3[[#This Row],[PEDIDO ]]</f>
        <v>0</v>
      </c>
      <c r="W970" s="57">
        <f>Tabla3[[#This Row],[PRECIO CON DESCT.]]*Tabla3[[#This Row],[PEDIDO ]]</f>
        <v>0</v>
      </c>
      <c r="X970" s="58">
        <f>Tabla3[[#This Row],[PRECIO SIN %]]*Tabla3[[#This Row],[PEDIDO ]]</f>
        <v>0</v>
      </c>
      <c r="Y970" s="28"/>
      <c r="Z970" s="28"/>
      <c r="AA970" s="28"/>
      <c r="AB970" s="28"/>
      <c r="AC970" s="28"/>
      <c r="AD970" s="28"/>
      <c r="AE970" s="28"/>
      <c r="AF970" s="28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  <c r="CH970" s="13"/>
      <c r="CI970" s="13"/>
      <c r="CJ970" s="13"/>
      <c r="CK970" s="13"/>
      <c r="CL970" s="13"/>
      <c r="CM970" s="13"/>
      <c r="CN970" s="13"/>
      <c r="CO970" s="13"/>
      <c r="CP970" s="13"/>
      <c r="CQ970" s="13"/>
      <c r="CR970" s="13"/>
      <c r="CS970" s="13"/>
      <c r="CT970" s="13"/>
      <c r="CU970" s="13"/>
      <c r="CV970" s="13"/>
      <c r="CW970" s="13"/>
      <c r="CX970" s="13"/>
      <c r="CY970" s="13"/>
      <c r="CZ970" s="13"/>
      <c r="DA970" s="13"/>
      <c r="DB970" s="13"/>
      <c r="DC970" s="13"/>
      <c r="DD970" s="13"/>
      <c r="DE970" s="13"/>
      <c r="DF970" s="13"/>
      <c r="DG970" s="13"/>
      <c r="DH970" s="13"/>
      <c r="DI970" s="13"/>
      <c r="DJ970" s="13"/>
      <c r="DK970" s="13"/>
      <c r="DL970" s="13"/>
      <c r="DM970" s="13"/>
      <c r="DN970" s="13"/>
      <c r="DO970" s="13"/>
      <c r="DP970" s="13"/>
      <c r="DQ970" s="13"/>
      <c r="DR970" s="13"/>
      <c r="DS970" s="13"/>
      <c r="DT970" s="13"/>
      <c r="DU970" s="13"/>
      <c r="DV970" s="13"/>
      <c r="DW970" s="13"/>
      <c r="DX970" s="13"/>
      <c r="DY970" s="13"/>
      <c r="DZ970" s="13"/>
      <c r="EA970" s="13"/>
      <c r="EB970" s="13"/>
      <c r="EC970" s="13"/>
      <c r="ED970" s="13"/>
      <c r="EE970" s="13"/>
      <c r="EF970" s="13"/>
      <c r="EG970" s="13"/>
      <c r="EH970" s="13"/>
      <c r="EI970" s="13"/>
      <c r="EJ970" s="13"/>
      <c r="EK970" s="13"/>
      <c r="EL970" s="13"/>
      <c r="EM970" s="13"/>
      <c r="EN970" s="13"/>
      <c r="EO970" s="13"/>
      <c r="EP970" s="13"/>
      <c r="EQ970" s="13"/>
      <c r="ER970" s="13"/>
      <c r="ES970" s="13"/>
      <c r="ET970" s="13"/>
      <c r="EU970" s="13"/>
      <c r="EV970" s="13"/>
      <c r="EW970" s="20"/>
    </row>
    <row r="971" spans="1:153" s="3" customFormat="1" ht="33" customHeight="1" x14ac:dyDescent="0.4">
      <c r="A971" s="124">
        <v>7591955001264</v>
      </c>
      <c r="B971" s="51" t="s">
        <v>202</v>
      </c>
      <c r="C971" s="51" t="s">
        <v>83</v>
      </c>
      <c r="D9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71" s="118" t="s">
        <v>1479</v>
      </c>
      <c r="F971" s="75" t="s">
        <v>537</v>
      </c>
      <c r="G9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71" s="77">
        <v>28</v>
      </c>
      <c r="J971" s="52">
        <v>11.83333</v>
      </c>
      <c r="K971" s="53">
        <f>Tabla3[[#This Row],[PRECIOS]]-Tabla3[[#This Row],[PRECIOS]]*10%</f>
        <v>10.649997000000001</v>
      </c>
      <c r="L971" s="101"/>
      <c r="M971" s="54"/>
      <c r="N971" s="55">
        <f>IFERROR(Tabla3[[#This Row],[PRECIOS]]-Tabla3[[#This Row],[PRECIOS]]*Tabla3[[#This Row],[% PRODUCTO]]," ")</f>
        <v>11.83333</v>
      </c>
      <c r="O971" s="54"/>
      <c r="P971" s="55">
        <f>IFERROR(Tabla3[[#This Row],[OCULTAR2]]-Tabla3[[#This Row],[OCULTAR2]]*Tabla3[[#This Row],[% LÍNEA]]," ")</f>
        <v>11.83333</v>
      </c>
      <c r="Q971" s="56">
        <f>IFERROR(Tabla3[[#This Row],[% PRODUCTO]]+Tabla3[[#This Row],[% LÍNEA]]," ")</f>
        <v>0</v>
      </c>
      <c r="R971" s="53">
        <f>Tabla3[[#This Row],[OCULTAR3]]</f>
        <v>11.83333</v>
      </c>
      <c r="S971" s="53">
        <f>Tabla3[[#This Row],[PRECIO SIN %]]-Tabla3[[#This Row],[PRECIO SIN %]]*10%</f>
        <v>10.649997000000001</v>
      </c>
      <c r="T971" s="80">
        <f>(Tabla3[[#This Row],[PRECIO CON DESCT.]]-(Tabla3[[#This Row],[PRECIO CON DESCT.]]*$T$6))</f>
        <v>6.7094981100000002</v>
      </c>
      <c r="U971" s="96"/>
      <c r="V971" s="94">
        <f>Tabla3[[#This Row],[PRECIO %      en $]]*Tabla3[[#This Row],[PEDIDO ]]</f>
        <v>0</v>
      </c>
      <c r="W971" s="57">
        <f>Tabla3[[#This Row],[PRECIO CON DESCT.]]*Tabla3[[#This Row],[PEDIDO ]]</f>
        <v>0</v>
      </c>
      <c r="X971" s="58">
        <f>Tabla3[[#This Row],[PRECIO SIN %]]*Tabla3[[#This Row],[PEDIDO ]]</f>
        <v>0</v>
      </c>
      <c r="Y971" s="28"/>
      <c r="Z971" s="28"/>
      <c r="AA971" s="28"/>
      <c r="AB971" s="28"/>
      <c r="AC971" s="28"/>
      <c r="AD971" s="28"/>
      <c r="AE971" s="28"/>
      <c r="AF971" s="28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  <c r="CH971" s="13"/>
      <c r="CI971" s="13"/>
      <c r="CJ971" s="13"/>
      <c r="CK971" s="13"/>
      <c r="CL971" s="13"/>
      <c r="CM971" s="13"/>
      <c r="CN971" s="13"/>
      <c r="CO971" s="13"/>
      <c r="CP971" s="13"/>
      <c r="CQ971" s="13"/>
      <c r="CR971" s="13"/>
      <c r="CS971" s="13"/>
      <c r="CT971" s="13"/>
      <c r="CU971" s="13"/>
      <c r="CV971" s="13"/>
      <c r="CW971" s="13"/>
      <c r="CX971" s="13"/>
      <c r="CY971" s="13"/>
      <c r="CZ971" s="13"/>
      <c r="DA971" s="13"/>
      <c r="DB971" s="13"/>
      <c r="DC971" s="13"/>
      <c r="DD971" s="13"/>
      <c r="DE971" s="13"/>
      <c r="DF971" s="13"/>
      <c r="DG971" s="13"/>
      <c r="DH971" s="13"/>
      <c r="DI971" s="13"/>
      <c r="DJ971" s="13"/>
      <c r="DK971" s="13"/>
      <c r="DL971" s="13"/>
      <c r="DM971" s="13"/>
      <c r="DN971" s="13"/>
      <c r="DO971" s="13"/>
      <c r="DP971" s="13"/>
      <c r="DQ971" s="13"/>
      <c r="DR971" s="13"/>
      <c r="DS971" s="13"/>
      <c r="DT971" s="13"/>
      <c r="DU971" s="13"/>
      <c r="DV971" s="13"/>
      <c r="DW971" s="13"/>
      <c r="DX971" s="13"/>
      <c r="DY971" s="13"/>
      <c r="DZ971" s="13"/>
      <c r="EA971" s="13"/>
      <c r="EB971" s="13"/>
      <c r="EC971" s="13"/>
      <c r="ED971" s="13"/>
      <c r="EE971" s="13"/>
      <c r="EF971" s="13"/>
      <c r="EG971" s="13"/>
      <c r="EH971" s="13"/>
      <c r="EI971" s="13"/>
      <c r="EJ971" s="13"/>
      <c r="EK971" s="13"/>
      <c r="EL971" s="13"/>
      <c r="EM971" s="13"/>
      <c r="EN971" s="13"/>
      <c r="EO971" s="13"/>
      <c r="EP971" s="13"/>
      <c r="EQ971" s="13"/>
      <c r="ER971" s="13"/>
      <c r="ES971" s="13"/>
      <c r="ET971" s="13"/>
      <c r="EU971" s="13"/>
      <c r="EV971" s="13"/>
      <c r="EW971" s="20"/>
    </row>
    <row r="972" spans="1:153" s="3" customFormat="1" ht="33" customHeight="1" x14ac:dyDescent="0.4">
      <c r="A972" s="125">
        <v>7591619001395</v>
      </c>
      <c r="B972" s="59" t="s">
        <v>202</v>
      </c>
      <c r="C972" s="59" t="s">
        <v>83</v>
      </c>
      <c r="D9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972" s="119" t="s">
        <v>1480</v>
      </c>
      <c r="F972" s="76" t="s">
        <v>537</v>
      </c>
      <c r="G9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972" s="78">
        <v>67</v>
      </c>
      <c r="J972" s="52">
        <v>18.5</v>
      </c>
      <c r="K972" s="60">
        <f>Tabla3[[#This Row],[PRECIOS]]-Tabla3[[#This Row],[PRECIOS]]*10%</f>
        <v>16.649999999999999</v>
      </c>
      <c r="L972" s="101" t="s">
        <v>5327</v>
      </c>
      <c r="M972" s="61"/>
      <c r="N972" s="55">
        <f>IFERROR(Tabla3[[#This Row],[PRECIOS]]-Tabla3[[#This Row],[PRECIOS]]*Tabla3[[#This Row],[% PRODUCTO]]," ")</f>
        <v>18.5</v>
      </c>
      <c r="O972" s="61"/>
      <c r="P972" s="55">
        <f>IFERROR(Tabla3[[#This Row],[OCULTAR2]]-Tabla3[[#This Row],[OCULTAR2]]*Tabla3[[#This Row],[% LÍNEA]]," ")</f>
        <v>18.5</v>
      </c>
      <c r="Q972" s="56">
        <f>IFERROR(Tabla3[[#This Row],[% PRODUCTO]]+Tabla3[[#This Row],[% LÍNEA]]," ")</f>
        <v>0</v>
      </c>
      <c r="R972" s="60">
        <f>Tabla3[[#This Row],[OCULTAR3]]</f>
        <v>18.5</v>
      </c>
      <c r="S972" s="60">
        <f>Tabla3[[#This Row],[PRECIO SIN %]]-Tabla3[[#This Row],[PRECIO SIN %]]*10%</f>
        <v>16.649999999999999</v>
      </c>
      <c r="T972" s="80">
        <f>(Tabla3[[#This Row],[PRECIO CON DESCT.]]-(Tabla3[[#This Row],[PRECIO CON DESCT.]]*$T$6))</f>
        <v>10.4895</v>
      </c>
      <c r="U972" s="96"/>
      <c r="V972" s="94">
        <f>Tabla3[[#This Row],[PRECIO %      en $]]*Tabla3[[#This Row],[PEDIDO ]]</f>
        <v>0</v>
      </c>
      <c r="W972" s="57">
        <f>Tabla3[[#This Row],[PRECIO CON DESCT.]]*Tabla3[[#This Row],[PEDIDO ]]</f>
        <v>0</v>
      </c>
      <c r="X972" s="58">
        <f>Tabla3[[#This Row],[PRECIO SIN %]]*Tabla3[[#This Row],[PEDIDO ]]</f>
        <v>0</v>
      </c>
      <c r="Y972" s="28"/>
      <c r="Z972" s="28"/>
      <c r="AA972" s="28"/>
      <c r="AB972" s="28"/>
      <c r="AC972" s="28"/>
      <c r="AD972" s="28"/>
      <c r="AE972" s="28"/>
      <c r="AF972" s="28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  <c r="CH972" s="13"/>
      <c r="CI972" s="13"/>
      <c r="CJ972" s="13"/>
      <c r="CK972" s="13"/>
      <c r="CL972" s="13"/>
      <c r="CM972" s="13"/>
      <c r="CN972" s="13"/>
      <c r="CO972" s="13"/>
      <c r="CP972" s="13"/>
      <c r="CQ972" s="13"/>
      <c r="CR972" s="13"/>
      <c r="CS972" s="13"/>
      <c r="CT972" s="13"/>
      <c r="CU972" s="13"/>
      <c r="CV972" s="13"/>
      <c r="CW972" s="13"/>
      <c r="CX972" s="13"/>
      <c r="CY972" s="13"/>
      <c r="CZ972" s="13"/>
      <c r="DA972" s="13"/>
      <c r="DB972" s="13"/>
      <c r="DC972" s="13"/>
      <c r="DD972" s="13"/>
      <c r="DE972" s="13"/>
      <c r="DF972" s="13"/>
      <c r="DG972" s="13"/>
      <c r="DH972" s="13"/>
      <c r="DI972" s="13"/>
      <c r="DJ972" s="13"/>
      <c r="DK972" s="13"/>
      <c r="DL972" s="13"/>
      <c r="DM972" s="13"/>
      <c r="DN972" s="13"/>
      <c r="DO972" s="13"/>
      <c r="DP972" s="13"/>
      <c r="DQ972" s="13"/>
      <c r="DR972" s="13"/>
      <c r="DS972" s="13"/>
      <c r="DT972" s="13"/>
      <c r="DU972" s="13"/>
      <c r="DV972" s="13"/>
      <c r="DW972" s="13"/>
      <c r="DX972" s="13"/>
      <c r="DY972" s="13"/>
      <c r="DZ972" s="13"/>
      <c r="EA972" s="13"/>
      <c r="EB972" s="13"/>
      <c r="EC972" s="13"/>
      <c r="ED972" s="13"/>
      <c r="EE972" s="13"/>
      <c r="EF972" s="13"/>
      <c r="EG972" s="13"/>
      <c r="EH972" s="13"/>
      <c r="EI972" s="13"/>
      <c r="EJ972" s="13"/>
      <c r="EK972" s="13"/>
      <c r="EL972" s="13"/>
      <c r="EM972" s="13"/>
      <c r="EN972" s="13"/>
      <c r="EO972" s="13"/>
      <c r="EP972" s="13"/>
      <c r="EQ972" s="13"/>
      <c r="ER972" s="13"/>
      <c r="ES972" s="13"/>
      <c r="ET972" s="13"/>
      <c r="EU972" s="13"/>
      <c r="EV972" s="13"/>
      <c r="EW972" s="20"/>
    </row>
    <row r="973" spans="1:153" s="3" customFormat="1" ht="33" customHeight="1" x14ac:dyDescent="0.4">
      <c r="A973" s="124">
        <v>7592601200147</v>
      </c>
      <c r="B973" s="51" t="s">
        <v>202</v>
      </c>
      <c r="C973" s="51" t="s">
        <v>98</v>
      </c>
      <c r="D9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73" s="118" t="s">
        <v>1481</v>
      </c>
      <c r="F973" s="75" t="s">
        <v>537</v>
      </c>
      <c r="G9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73" s="77">
        <v>15</v>
      </c>
      <c r="J973" s="52">
        <v>8.5888899999999992</v>
      </c>
      <c r="K973" s="53">
        <f>Tabla3[[#This Row],[PRECIOS]]-Tabla3[[#This Row],[PRECIOS]]*10%</f>
        <v>7.7300009999999997</v>
      </c>
      <c r="L973" s="101"/>
      <c r="M973" s="54"/>
      <c r="N973" s="55">
        <f>IFERROR(Tabla3[[#This Row],[PRECIOS]]-Tabla3[[#This Row],[PRECIOS]]*Tabla3[[#This Row],[% PRODUCTO]]," ")</f>
        <v>8.5888899999999992</v>
      </c>
      <c r="O973" s="54"/>
      <c r="P973" s="55">
        <f>IFERROR(Tabla3[[#This Row],[OCULTAR2]]-Tabla3[[#This Row],[OCULTAR2]]*Tabla3[[#This Row],[% LÍNEA]]," ")</f>
        <v>8.5888899999999992</v>
      </c>
      <c r="Q973" s="56">
        <f>IFERROR(Tabla3[[#This Row],[% PRODUCTO]]+Tabla3[[#This Row],[% LÍNEA]]," ")</f>
        <v>0</v>
      </c>
      <c r="R973" s="53">
        <f>Tabla3[[#This Row],[OCULTAR3]]</f>
        <v>8.5888899999999992</v>
      </c>
      <c r="S973" s="53">
        <f>Tabla3[[#This Row],[PRECIO SIN %]]-Tabla3[[#This Row],[PRECIO SIN %]]*10%</f>
        <v>7.7300009999999997</v>
      </c>
      <c r="T973" s="80">
        <f>(Tabla3[[#This Row],[PRECIO CON DESCT.]]-(Tabla3[[#This Row],[PRECIO CON DESCT.]]*$T$6))</f>
        <v>4.8699006300000001</v>
      </c>
      <c r="U973" s="96"/>
      <c r="V973" s="94">
        <f>Tabla3[[#This Row],[PRECIO %      en $]]*Tabla3[[#This Row],[PEDIDO ]]</f>
        <v>0</v>
      </c>
      <c r="W973" s="57">
        <f>Tabla3[[#This Row],[PRECIO CON DESCT.]]*Tabla3[[#This Row],[PEDIDO ]]</f>
        <v>0</v>
      </c>
      <c r="X973" s="58">
        <f>Tabla3[[#This Row],[PRECIO SIN %]]*Tabla3[[#This Row],[PEDIDO ]]</f>
        <v>0</v>
      </c>
      <c r="Y973" s="28"/>
      <c r="Z973" s="28"/>
      <c r="AA973" s="28"/>
      <c r="AB973" s="28"/>
      <c r="AC973" s="28"/>
      <c r="AD973" s="28"/>
      <c r="AE973" s="28"/>
      <c r="AF973" s="28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  <c r="CH973" s="13"/>
      <c r="CI973" s="13"/>
      <c r="CJ973" s="13"/>
      <c r="CK973" s="13"/>
      <c r="CL973" s="13"/>
      <c r="CM973" s="13"/>
      <c r="CN973" s="13"/>
      <c r="CO973" s="13"/>
      <c r="CP973" s="13"/>
      <c r="CQ973" s="13"/>
      <c r="CR973" s="13"/>
      <c r="CS973" s="13"/>
      <c r="CT973" s="13"/>
      <c r="CU973" s="13"/>
      <c r="CV973" s="13"/>
      <c r="CW973" s="13"/>
      <c r="CX973" s="13"/>
      <c r="CY973" s="13"/>
      <c r="CZ973" s="13"/>
      <c r="DA973" s="13"/>
      <c r="DB973" s="13"/>
      <c r="DC973" s="13"/>
      <c r="DD973" s="13"/>
      <c r="DE973" s="13"/>
      <c r="DF973" s="13"/>
      <c r="DG973" s="13"/>
      <c r="DH973" s="13"/>
      <c r="DI973" s="13"/>
      <c r="DJ973" s="13"/>
      <c r="DK973" s="13"/>
      <c r="DL973" s="13"/>
      <c r="DM973" s="13"/>
      <c r="DN973" s="13"/>
      <c r="DO973" s="13"/>
      <c r="DP973" s="13"/>
      <c r="DQ973" s="13"/>
      <c r="DR973" s="13"/>
      <c r="DS973" s="13"/>
      <c r="DT973" s="13"/>
      <c r="DU973" s="13"/>
      <c r="DV973" s="13"/>
      <c r="DW973" s="13"/>
      <c r="DX973" s="13"/>
      <c r="DY973" s="13"/>
      <c r="DZ973" s="13"/>
      <c r="EA973" s="13"/>
      <c r="EB973" s="13"/>
      <c r="EC973" s="13"/>
      <c r="ED973" s="13"/>
      <c r="EE973" s="13"/>
      <c r="EF973" s="13"/>
      <c r="EG973" s="13"/>
      <c r="EH973" s="13"/>
      <c r="EI973" s="13"/>
      <c r="EJ973" s="13"/>
      <c r="EK973" s="13"/>
      <c r="EL973" s="13"/>
      <c r="EM973" s="13"/>
      <c r="EN973" s="13"/>
      <c r="EO973" s="13"/>
      <c r="EP973" s="13"/>
      <c r="EQ973" s="13"/>
      <c r="ER973" s="13"/>
      <c r="ES973" s="13"/>
      <c r="ET973" s="13"/>
      <c r="EU973" s="13"/>
      <c r="EV973" s="13"/>
      <c r="EW973" s="20"/>
    </row>
    <row r="974" spans="1:153" s="3" customFormat="1" ht="33" customHeight="1" x14ac:dyDescent="0.4">
      <c r="A974" s="125">
        <v>7599608000176</v>
      </c>
      <c r="B974" s="59" t="s">
        <v>202</v>
      </c>
      <c r="C974" s="59" t="s">
        <v>86</v>
      </c>
      <c r="D9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74" s="119" t="s">
        <v>1482</v>
      </c>
      <c r="F974" s="76" t="s">
        <v>537</v>
      </c>
      <c r="G9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74" s="78">
        <v>23</v>
      </c>
      <c r="J974" s="52">
        <v>3.62222</v>
      </c>
      <c r="K974" s="60">
        <f>Tabla3[[#This Row],[PRECIOS]]-Tabla3[[#This Row],[PRECIOS]]*10%</f>
        <v>3.259998</v>
      </c>
      <c r="L974" s="101"/>
      <c r="M974" s="61"/>
      <c r="N974" s="55">
        <f>IFERROR(Tabla3[[#This Row],[PRECIOS]]-Tabla3[[#This Row],[PRECIOS]]*Tabla3[[#This Row],[% PRODUCTO]]," ")</f>
        <v>3.62222</v>
      </c>
      <c r="O974" s="61"/>
      <c r="P974" s="55">
        <f>IFERROR(Tabla3[[#This Row],[OCULTAR2]]-Tabla3[[#This Row],[OCULTAR2]]*Tabla3[[#This Row],[% LÍNEA]]," ")</f>
        <v>3.62222</v>
      </c>
      <c r="Q974" s="56">
        <f>IFERROR(Tabla3[[#This Row],[% PRODUCTO]]+Tabla3[[#This Row],[% LÍNEA]]," ")</f>
        <v>0</v>
      </c>
      <c r="R974" s="60">
        <f>Tabla3[[#This Row],[OCULTAR3]]</f>
        <v>3.62222</v>
      </c>
      <c r="S974" s="60">
        <f>Tabla3[[#This Row],[PRECIO SIN %]]-Tabla3[[#This Row],[PRECIO SIN %]]*10%</f>
        <v>3.259998</v>
      </c>
      <c r="T974" s="80">
        <f>(Tabla3[[#This Row],[PRECIO CON DESCT.]]-(Tabla3[[#This Row],[PRECIO CON DESCT.]]*$T$6))</f>
        <v>2.05379874</v>
      </c>
      <c r="U974" s="96"/>
      <c r="V974" s="94">
        <f>Tabla3[[#This Row],[PRECIO %      en $]]*Tabla3[[#This Row],[PEDIDO ]]</f>
        <v>0</v>
      </c>
      <c r="W974" s="57">
        <f>Tabla3[[#This Row],[PRECIO CON DESCT.]]*Tabla3[[#This Row],[PEDIDO ]]</f>
        <v>0</v>
      </c>
      <c r="X974" s="58">
        <f>Tabla3[[#This Row],[PRECIO SIN %]]*Tabla3[[#This Row],[PEDIDO ]]</f>
        <v>0</v>
      </c>
      <c r="Y974" s="28"/>
      <c r="Z974" s="28"/>
      <c r="AA974" s="28"/>
      <c r="AB974" s="28"/>
      <c r="AC974" s="28"/>
      <c r="AD974" s="28"/>
      <c r="AE974" s="28"/>
      <c r="AF974" s="28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  <c r="CJ974" s="13"/>
      <c r="CK974" s="13"/>
      <c r="CL974" s="13"/>
      <c r="CM974" s="13"/>
      <c r="CN974" s="13"/>
      <c r="CO974" s="13"/>
      <c r="CP974" s="13"/>
      <c r="CQ974" s="13"/>
      <c r="CR974" s="13"/>
      <c r="CS974" s="13"/>
      <c r="CT974" s="13"/>
      <c r="CU974" s="13"/>
      <c r="CV974" s="13"/>
      <c r="CW974" s="13"/>
      <c r="CX974" s="13"/>
      <c r="CY974" s="13"/>
      <c r="CZ974" s="13"/>
      <c r="DA974" s="13"/>
      <c r="DB974" s="13"/>
      <c r="DC974" s="13"/>
      <c r="DD974" s="13"/>
      <c r="DE974" s="13"/>
      <c r="DF974" s="13"/>
      <c r="DG974" s="13"/>
      <c r="DH974" s="13"/>
      <c r="DI974" s="13"/>
      <c r="DJ974" s="13"/>
      <c r="DK974" s="13"/>
      <c r="DL974" s="13"/>
      <c r="DM974" s="13"/>
      <c r="DN974" s="13"/>
      <c r="DO974" s="13"/>
      <c r="DP974" s="13"/>
      <c r="DQ974" s="13"/>
      <c r="DR974" s="13"/>
      <c r="DS974" s="13"/>
      <c r="DT974" s="13"/>
      <c r="DU974" s="13"/>
      <c r="DV974" s="13"/>
      <c r="DW974" s="13"/>
      <c r="DX974" s="13"/>
      <c r="DY974" s="13"/>
      <c r="DZ974" s="13"/>
      <c r="EA974" s="13"/>
      <c r="EB974" s="13"/>
      <c r="EC974" s="13"/>
      <c r="ED974" s="13"/>
      <c r="EE974" s="13"/>
      <c r="EF974" s="13"/>
      <c r="EG974" s="13"/>
      <c r="EH974" s="13"/>
      <c r="EI974" s="13"/>
      <c r="EJ974" s="13"/>
      <c r="EK974" s="13"/>
      <c r="EL974" s="13"/>
      <c r="EM974" s="13"/>
      <c r="EN974" s="13"/>
      <c r="EO974" s="13"/>
      <c r="EP974" s="13"/>
      <c r="EQ974" s="13"/>
      <c r="ER974" s="13"/>
      <c r="ES974" s="13"/>
      <c r="ET974" s="13"/>
      <c r="EU974" s="13"/>
      <c r="EV974" s="13"/>
      <c r="EW974" s="20"/>
    </row>
    <row r="975" spans="1:153" s="3" customFormat="1" ht="33" customHeight="1" x14ac:dyDescent="0.4">
      <c r="A975" s="124">
        <v>7592601301592</v>
      </c>
      <c r="B975" s="51" t="s">
        <v>202</v>
      </c>
      <c r="C975" s="51" t="s">
        <v>98</v>
      </c>
      <c r="D9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975" s="118" t="s">
        <v>1483</v>
      </c>
      <c r="F975" s="75" t="s">
        <v>537</v>
      </c>
      <c r="G9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975" s="77">
        <v>21</v>
      </c>
      <c r="J975" s="52">
        <v>14.94444</v>
      </c>
      <c r="K975" s="53">
        <f>Tabla3[[#This Row],[PRECIOS]]-Tabla3[[#This Row],[PRECIOS]]*10%</f>
        <v>13.449996000000001</v>
      </c>
      <c r="L975" s="101" t="s">
        <v>5327</v>
      </c>
      <c r="M975" s="54"/>
      <c r="N975" s="55">
        <f>IFERROR(Tabla3[[#This Row],[PRECIOS]]-Tabla3[[#This Row],[PRECIOS]]*Tabla3[[#This Row],[% PRODUCTO]]," ")</f>
        <v>14.94444</v>
      </c>
      <c r="O975" s="54"/>
      <c r="P975" s="55">
        <f>IFERROR(Tabla3[[#This Row],[OCULTAR2]]-Tabla3[[#This Row],[OCULTAR2]]*Tabla3[[#This Row],[% LÍNEA]]," ")</f>
        <v>14.94444</v>
      </c>
      <c r="Q975" s="56">
        <f>IFERROR(Tabla3[[#This Row],[% PRODUCTO]]+Tabla3[[#This Row],[% LÍNEA]]," ")</f>
        <v>0</v>
      </c>
      <c r="R975" s="53">
        <f>Tabla3[[#This Row],[OCULTAR3]]</f>
        <v>14.94444</v>
      </c>
      <c r="S975" s="53">
        <f>Tabla3[[#This Row],[PRECIO SIN %]]-Tabla3[[#This Row],[PRECIO SIN %]]*10%</f>
        <v>13.449996000000001</v>
      </c>
      <c r="T975" s="80">
        <f>(Tabla3[[#This Row],[PRECIO CON DESCT.]]-(Tabla3[[#This Row],[PRECIO CON DESCT.]]*$T$6))</f>
        <v>8.4734974800000007</v>
      </c>
      <c r="U975" s="96"/>
      <c r="V975" s="94">
        <f>Tabla3[[#This Row],[PRECIO %      en $]]*Tabla3[[#This Row],[PEDIDO ]]</f>
        <v>0</v>
      </c>
      <c r="W975" s="57">
        <f>Tabla3[[#This Row],[PRECIO CON DESCT.]]*Tabla3[[#This Row],[PEDIDO ]]</f>
        <v>0</v>
      </c>
      <c r="X975" s="58">
        <f>Tabla3[[#This Row],[PRECIO SIN %]]*Tabla3[[#This Row],[PEDIDO ]]</f>
        <v>0</v>
      </c>
      <c r="Y975" s="28"/>
      <c r="Z975" s="28"/>
      <c r="AA975" s="28"/>
      <c r="AB975" s="28"/>
      <c r="AC975" s="28"/>
      <c r="AD975" s="28"/>
      <c r="AE975" s="28"/>
      <c r="AF975" s="28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  <c r="CH975" s="13"/>
      <c r="CI975" s="13"/>
      <c r="CJ975" s="13"/>
      <c r="CK975" s="13"/>
      <c r="CL975" s="13"/>
      <c r="CM975" s="13"/>
      <c r="CN975" s="13"/>
      <c r="CO975" s="13"/>
      <c r="CP975" s="13"/>
      <c r="CQ975" s="13"/>
      <c r="CR975" s="13"/>
      <c r="CS975" s="13"/>
      <c r="CT975" s="13"/>
      <c r="CU975" s="13"/>
      <c r="CV975" s="13"/>
      <c r="CW975" s="13"/>
      <c r="CX975" s="13"/>
      <c r="CY975" s="13"/>
      <c r="CZ975" s="13"/>
      <c r="DA975" s="13"/>
      <c r="DB975" s="13"/>
      <c r="DC975" s="13"/>
      <c r="DD975" s="13"/>
      <c r="DE975" s="13"/>
      <c r="DF975" s="13"/>
      <c r="DG975" s="13"/>
      <c r="DH975" s="13"/>
      <c r="DI975" s="13"/>
      <c r="DJ975" s="13"/>
      <c r="DK975" s="13"/>
      <c r="DL975" s="13"/>
      <c r="DM975" s="13"/>
      <c r="DN975" s="13"/>
      <c r="DO975" s="13"/>
      <c r="DP975" s="13"/>
      <c r="DQ975" s="13"/>
      <c r="DR975" s="13"/>
      <c r="DS975" s="13"/>
      <c r="DT975" s="13"/>
      <c r="DU975" s="13"/>
      <c r="DV975" s="13"/>
      <c r="DW975" s="13"/>
      <c r="DX975" s="13"/>
      <c r="DY975" s="13"/>
      <c r="DZ975" s="13"/>
      <c r="EA975" s="13"/>
      <c r="EB975" s="13"/>
      <c r="EC975" s="13"/>
      <c r="ED975" s="13"/>
      <c r="EE975" s="13"/>
      <c r="EF975" s="13"/>
      <c r="EG975" s="13"/>
      <c r="EH975" s="13"/>
      <c r="EI975" s="13"/>
      <c r="EJ975" s="13"/>
      <c r="EK975" s="13"/>
      <c r="EL975" s="13"/>
      <c r="EM975" s="13"/>
      <c r="EN975" s="13"/>
      <c r="EO975" s="13"/>
      <c r="EP975" s="13"/>
      <c r="EQ975" s="13"/>
      <c r="ER975" s="13"/>
      <c r="ES975" s="13"/>
      <c r="ET975" s="13"/>
      <c r="EU975" s="13"/>
      <c r="EV975" s="13"/>
      <c r="EW975" s="20"/>
    </row>
    <row r="976" spans="1:153" s="3" customFormat="1" ht="33" customHeight="1" x14ac:dyDescent="0.4">
      <c r="A976" s="125">
        <v>7599558000110</v>
      </c>
      <c r="B976" s="59" t="s">
        <v>202</v>
      </c>
      <c r="C976" s="59" t="s">
        <v>198</v>
      </c>
      <c r="D9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76" s="119" t="s">
        <v>1484</v>
      </c>
      <c r="F976" s="76" t="s">
        <v>526</v>
      </c>
      <c r="G9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76" s="78">
        <v>49</v>
      </c>
      <c r="J976" s="52">
        <v>5.5</v>
      </c>
      <c r="K976" s="60">
        <f>Tabla3[[#This Row],[PRECIOS]]-Tabla3[[#This Row],[PRECIOS]]*10%</f>
        <v>4.95</v>
      </c>
      <c r="L976" s="101"/>
      <c r="M976" s="61"/>
      <c r="N976" s="55">
        <f>IFERROR(Tabla3[[#This Row],[PRECIOS]]-Tabla3[[#This Row],[PRECIOS]]*Tabla3[[#This Row],[% PRODUCTO]]," ")</f>
        <v>5.5</v>
      </c>
      <c r="O976" s="61"/>
      <c r="P976" s="55">
        <f>IFERROR(Tabla3[[#This Row],[OCULTAR2]]-Tabla3[[#This Row],[OCULTAR2]]*Tabla3[[#This Row],[% LÍNEA]]," ")</f>
        <v>5.5</v>
      </c>
      <c r="Q976" s="56">
        <f>IFERROR(Tabla3[[#This Row],[% PRODUCTO]]+Tabla3[[#This Row],[% LÍNEA]]," ")</f>
        <v>0</v>
      </c>
      <c r="R976" s="60">
        <f>Tabla3[[#This Row],[OCULTAR3]]</f>
        <v>5.5</v>
      </c>
      <c r="S976" s="60">
        <f>Tabla3[[#This Row],[PRECIO SIN %]]-Tabla3[[#This Row],[PRECIO SIN %]]*10%</f>
        <v>4.95</v>
      </c>
      <c r="T976" s="80">
        <f>(Tabla3[[#This Row],[PRECIO CON DESCT.]]-(Tabla3[[#This Row],[PRECIO CON DESCT.]]*$T$6))</f>
        <v>3.1185</v>
      </c>
      <c r="U976" s="96"/>
      <c r="V976" s="94">
        <f>Tabla3[[#This Row],[PRECIO %      en $]]*Tabla3[[#This Row],[PEDIDO ]]</f>
        <v>0</v>
      </c>
      <c r="W976" s="57">
        <f>Tabla3[[#This Row],[PRECIO CON DESCT.]]*Tabla3[[#This Row],[PEDIDO ]]</f>
        <v>0</v>
      </c>
      <c r="X976" s="58">
        <f>Tabla3[[#This Row],[PRECIO SIN %]]*Tabla3[[#This Row],[PEDIDO ]]</f>
        <v>0</v>
      </c>
      <c r="Y976" s="28"/>
      <c r="Z976" s="28"/>
      <c r="AA976" s="28"/>
      <c r="AB976" s="28"/>
      <c r="AC976" s="28"/>
      <c r="AD976" s="28"/>
      <c r="AE976" s="28"/>
      <c r="AF976" s="28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  <c r="CH976" s="13"/>
      <c r="CI976" s="13"/>
      <c r="CJ976" s="13"/>
      <c r="CK976" s="13"/>
      <c r="CL976" s="13"/>
      <c r="CM976" s="13"/>
      <c r="CN976" s="13"/>
      <c r="CO976" s="13"/>
      <c r="CP976" s="13"/>
      <c r="CQ976" s="13"/>
      <c r="CR976" s="13"/>
      <c r="CS976" s="13"/>
      <c r="CT976" s="13"/>
      <c r="CU976" s="13"/>
      <c r="CV976" s="13"/>
      <c r="CW976" s="13"/>
      <c r="CX976" s="13"/>
      <c r="CY976" s="13"/>
      <c r="CZ976" s="13"/>
      <c r="DA976" s="13"/>
      <c r="DB976" s="13"/>
      <c r="DC976" s="13"/>
      <c r="DD976" s="13"/>
      <c r="DE976" s="13"/>
      <c r="DF976" s="13"/>
      <c r="DG976" s="13"/>
      <c r="DH976" s="13"/>
      <c r="DI976" s="13"/>
      <c r="DJ976" s="13"/>
      <c r="DK976" s="13"/>
      <c r="DL976" s="13"/>
      <c r="DM976" s="13"/>
      <c r="DN976" s="13"/>
      <c r="DO976" s="13"/>
      <c r="DP976" s="13"/>
      <c r="DQ976" s="13"/>
      <c r="DR976" s="13"/>
      <c r="DS976" s="13"/>
      <c r="DT976" s="13"/>
      <c r="DU976" s="13"/>
      <c r="DV976" s="13"/>
      <c r="DW976" s="13"/>
      <c r="DX976" s="13"/>
      <c r="DY976" s="13"/>
      <c r="DZ976" s="13"/>
      <c r="EA976" s="13"/>
      <c r="EB976" s="13"/>
      <c r="EC976" s="13"/>
      <c r="ED976" s="13"/>
      <c r="EE976" s="13"/>
      <c r="EF976" s="13"/>
      <c r="EG976" s="13"/>
      <c r="EH976" s="13"/>
      <c r="EI976" s="13"/>
      <c r="EJ976" s="13"/>
      <c r="EK976" s="13"/>
      <c r="EL976" s="13"/>
      <c r="EM976" s="13"/>
      <c r="EN976" s="13"/>
      <c r="EO976" s="13"/>
      <c r="EP976" s="13"/>
      <c r="EQ976" s="13"/>
      <c r="ER976" s="13"/>
      <c r="ES976" s="13"/>
      <c r="ET976" s="13"/>
      <c r="EU976" s="13"/>
      <c r="EV976" s="13"/>
      <c r="EW976" s="20"/>
    </row>
    <row r="977" spans="1:153" s="3" customFormat="1" ht="33" customHeight="1" x14ac:dyDescent="0.4">
      <c r="A977" s="124">
        <v>7592454003995</v>
      </c>
      <c r="B977" s="51" t="s">
        <v>202</v>
      </c>
      <c r="C977" s="51" t="s">
        <v>188</v>
      </c>
      <c r="D9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77" s="118" t="s">
        <v>1485</v>
      </c>
      <c r="F977" s="75" t="s">
        <v>537</v>
      </c>
      <c r="G9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77" s="77">
        <v>54</v>
      </c>
      <c r="J977" s="52">
        <v>3.2777799999999999</v>
      </c>
      <c r="K977" s="53">
        <f>Tabla3[[#This Row],[PRECIOS]]-Tabla3[[#This Row],[PRECIOS]]*10%</f>
        <v>2.950002</v>
      </c>
      <c r="L977" s="101"/>
      <c r="M977" s="54"/>
      <c r="N977" s="55">
        <f>IFERROR(Tabla3[[#This Row],[PRECIOS]]-Tabla3[[#This Row],[PRECIOS]]*Tabla3[[#This Row],[% PRODUCTO]]," ")</f>
        <v>3.2777799999999999</v>
      </c>
      <c r="O977" s="54"/>
      <c r="P977" s="55">
        <f>IFERROR(Tabla3[[#This Row],[OCULTAR2]]-Tabla3[[#This Row],[OCULTAR2]]*Tabla3[[#This Row],[% LÍNEA]]," ")</f>
        <v>3.2777799999999999</v>
      </c>
      <c r="Q977" s="56">
        <f>IFERROR(Tabla3[[#This Row],[% PRODUCTO]]+Tabla3[[#This Row],[% LÍNEA]]," ")</f>
        <v>0</v>
      </c>
      <c r="R977" s="53">
        <f>Tabla3[[#This Row],[OCULTAR3]]</f>
        <v>3.2777799999999999</v>
      </c>
      <c r="S977" s="53">
        <f>Tabla3[[#This Row],[PRECIO SIN %]]-Tabla3[[#This Row],[PRECIO SIN %]]*10%</f>
        <v>2.950002</v>
      </c>
      <c r="T977" s="80">
        <f>(Tabla3[[#This Row],[PRECIO CON DESCT.]]-(Tabla3[[#This Row],[PRECIO CON DESCT.]]*$T$6))</f>
        <v>1.8585012599999999</v>
      </c>
      <c r="U977" s="96"/>
      <c r="V977" s="94">
        <f>Tabla3[[#This Row],[PRECIO %      en $]]*Tabla3[[#This Row],[PEDIDO ]]</f>
        <v>0</v>
      </c>
      <c r="W977" s="57">
        <f>Tabla3[[#This Row],[PRECIO CON DESCT.]]*Tabla3[[#This Row],[PEDIDO ]]</f>
        <v>0</v>
      </c>
      <c r="X977" s="58">
        <f>Tabla3[[#This Row],[PRECIO SIN %]]*Tabla3[[#This Row],[PEDIDO ]]</f>
        <v>0</v>
      </c>
      <c r="Y977" s="28"/>
      <c r="Z977" s="28"/>
      <c r="AA977" s="28"/>
      <c r="AB977" s="28"/>
      <c r="AC977" s="28"/>
      <c r="AD977" s="28"/>
      <c r="AE977" s="28"/>
      <c r="AF977" s="28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  <c r="CH977" s="13"/>
      <c r="CI977" s="13"/>
      <c r="CJ977" s="13"/>
      <c r="CK977" s="13"/>
      <c r="CL977" s="13"/>
      <c r="CM977" s="13"/>
      <c r="CN977" s="13"/>
      <c r="CO977" s="13"/>
      <c r="CP977" s="13"/>
      <c r="CQ977" s="13"/>
      <c r="CR977" s="13"/>
      <c r="CS977" s="13"/>
      <c r="CT977" s="13"/>
      <c r="CU977" s="13"/>
      <c r="CV977" s="13"/>
      <c r="CW977" s="13"/>
      <c r="CX977" s="13"/>
      <c r="CY977" s="13"/>
      <c r="CZ977" s="13"/>
      <c r="DA977" s="13"/>
      <c r="DB977" s="13"/>
      <c r="DC977" s="13"/>
      <c r="DD977" s="13"/>
      <c r="DE977" s="13"/>
      <c r="DF977" s="13"/>
      <c r="DG977" s="13"/>
      <c r="DH977" s="13"/>
      <c r="DI977" s="13"/>
      <c r="DJ977" s="13"/>
      <c r="DK977" s="13"/>
      <c r="DL977" s="13"/>
      <c r="DM977" s="13"/>
      <c r="DN977" s="13"/>
      <c r="DO977" s="13"/>
      <c r="DP977" s="13"/>
      <c r="DQ977" s="13"/>
      <c r="DR977" s="13"/>
      <c r="DS977" s="13"/>
      <c r="DT977" s="13"/>
      <c r="DU977" s="13"/>
      <c r="DV977" s="13"/>
      <c r="DW977" s="13"/>
      <c r="DX977" s="13"/>
      <c r="DY977" s="13"/>
      <c r="DZ977" s="13"/>
      <c r="EA977" s="13"/>
      <c r="EB977" s="13"/>
      <c r="EC977" s="13"/>
      <c r="ED977" s="13"/>
      <c r="EE977" s="13"/>
      <c r="EF977" s="13"/>
      <c r="EG977" s="13"/>
      <c r="EH977" s="13"/>
      <c r="EI977" s="13"/>
      <c r="EJ977" s="13"/>
      <c r="EK977" s="13"/>
      <c r="EL977" s="13"/>
      <c r="EM977" s="13"/>
      <c r="EN977" s="13"/>
      <c r="EO977" s="13"/>
      <c r="EP977" s="13"/>
      <c r="EQ977" s="13"/>
      <c r="ER977" s="13"/>
      <c r="ES977" s="13"/>
      <c r="ET977" s="13"/>
      <c r="EU977" s="13"/>
      <c r="EV977" s="13"/>
      <c r="EW977" s="20"/>
    </row>
    <row r="978" spans="1:153" s="3" customFormat="1" ht="33" customHeight="1" x14ac:dyDescent="0.4">
      <c r="A978" s="125">
        <v>7592601200192</v>
      </c>
      <c r="B978" s="59" t="s">
        <v>202</v>
      </c>
      <c r="C978" s="59" t="s">
        <v>98</v>
      </c>
      <c r="D9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78" s="119" t="s">
        <v>1486</v>
      </c>
      <c r="F978" s="76" t="s">
        <v>537</v>
      </c>
      <c r="G9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78" s="78">
        <v>70</v>
      </c>
      <c r="J978" s="52">
        <v>3.4777800000000001</v>
      </c>
      <c r="K978" s="60">
        <f>Tabla3[[#This Row],[PRECIOS]]-Tabla3[[#This Row],[PRECIOS]]*10%</f>
        <v>3.1300020000000002</v>
      </c>
      <c r="L978" s="101"/>
      <c r="M978" s="61"/>
      <c r="N978" s="55">
        <f>IFERROR(Tabla3[[#This Row],[PRECIOS]]-Tabla3[[#This Row],[PRECIOS]]*Tabla3[[#This Row],[% PRODUCTO]]," ")</f>
        <v>3.4777800000000001</v>
      </c>
      <c r="O978" s="61"/>
      <c r="P978" s="55">
        <f>IFERROR(Tabla3[[#This Row],[OCULTAR2]]-Tabla3[[#This Row],[OCULTAR2]]*Tabla3[[#This Row],[% LÍNEA]]," ")</f>
        <v>3.4777800000000001</v>
      </c>
      <c r="Q978" s="56">
        <f>IFERROR(Tabla3[[#This Row],[% PRODUCTO]]+Tabla3[[#This Row],[% LÍNEA]]," ")</f>
        <v>0</v>
      </c>
      <c r="R978" s="60">
        <f>Tabla3[[#This Row],[OCULTAR3]]</f>
        <v>3.4777800000000001</v>
      </c>
      <c r="S978" s="60">
        <f>Tabla3[[#This Row],[PRECIO SIN %]]-Tabla3[[#This Row],[PRECIO SIN %]]*10%</f>
        <v>3.1300020000000002</v>
      </c>
      <c r="T978" s="80">
        <f>(Tabla3[[#This Row],[PRECIO CON DESCT.]]-(Tabla3[[#This Row],[PRECIO CON DESCT.]]*$T$6))</f>
        <v>1.9719012600000001</v>
      </c>
      <c r="U978" s="96"/>
      <c r="V978" s="94">
        <f>Tabla3[[#This Row],[PRECIO %      en $]]*Tabla3[[#This Row],[PEDIDO ]]</f>
        <v>0</v>
      </c>
      <c r="W978" s="57">
        <f>Tabla3[[#This Row],[PRECIO CON DESCT.]]*Tabla3[[#This Row],[PEDIDO ]]</f>
        <v>0</v>
      </c>
      <c r="X978" s="58">
        <f>Tabla3[[#This Row],[PRECIO SIN %]]*Tabla3[[#This Row],[PEDIDO ]]</f>
        <v>0</v>
      </c>
      <c r="Y978" s="28"/>
      <c r="Z978" s="28"/>
      <c r="AA978" s="28"/>
      <c r="AB978" s="28"/>
      <c r="AC978" s="28"/>
      <c r="AD978" s="28"/>
      <c r="AE978" s="28"/>
      <c r="AF978" s="28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  <c r="CB978" s="13"/>
      <c r="CC978" s="13"/>
      <c r="CD978" s="13"/>
      <c r="CE978" s="13"/>
      <c r="CF978" s="13"/>
      <c r="CG978" s="13"/>
      <c r="CH978" s="13"/>
      <c r="CI978" s="13"/>
      <c r="CJ978" s="13"/>
      <c r="CK978" s="13"/>
      <c r="CL978" s="13"/>
      <c r="CM978" s="13"/>
      <c r="CN978" s="13"/>
      <c r="CO978" s="13"/>
      <c r="CP978" s="13"/>
      <c r="CQ978" s="13"/>
      <c r="CR978" s="13"/>
      <c r="CS978" s="13"/>
      <c r="CT978" s="13"/>
      <c r="CU978" s="13"/>
      <c r="CV978" s="13"/>
      <c r="CW978" s="13"/>
      <c r="CX978" s="13"/>
      <c r="CY978" s="13"/>
      <c r="CZ978" s="13"/>
      <c r="DA978" s="13"/>
      <c r="DB978" s="13"/>
      <c r="DC978" s="13"/>
      <c r="DD978" s="13"/>
      <c r="DE978" s="13"/>
      <c r="DF978" s="13"/>
      <c r="DG978" s="13"/>
      <c r="DH978" s="13"/>
      <c r="DI978" s="13"/>
      <c r="DJ978" s="13"/>
      <c r="DK978" s="13"/>
      <c r="DL978" s="13"/>
      <c r="DM978" s="13"/>
      <c r="DN978" s="13"/>
      <c r="DO978" s="13"/>
      <c r="DP978" s="13"/>
      <c r="DQ978" s="13"/>
      <c r="DR978" s="13"/>
      <c r="DS978" s="13"/>
      <c r="DT978" s="13"/>
      <c r="DU978" s="13"/>
      <c r="DV978" s="13"/>
      <c r="DW978" s="13"/>
      <c r="DX978" s="13"/>
      <c r="DY978" s="13"/>
      <c r="DZ978" s="13"/>
      <c r="EA978" s="13"/>
      <c r="EB978" s="13"/>
      <c r="EC978" s="13"/>
      <c r="ED978" s="13"/>
      <c r="EE978" s="13"/>
      <c r="EF978" s="13"/>
      <c r="EG978" s="13"/>
      <c r="EH978" s="13"/>
      <c r="EI978" s="13"/>
      <c r="EJ978" s="13"/>
      <c r="EK978" s="13"/>
      <c r="EL978" s="13"/>
      <c r="EM978" s="13"/>
      <c r="EN978" s="13"/>
      <c r="EO978" s="13"/>
      <c r="EP978" s="13"/>
      <c r="EQ978" s="13"/>
      <c r="ER978" s="13"/>
      <c r="ES978" s="13"/>
      <c r="ET978" s="13"/>
      <c r="EU978" s="13"/>
      <c r="EV978" s="13"/>
      <c r="EW978" s="20"/>
    </row>
    <row r="979" spans="1:153" s="3" customFormat="1" ht="33" customHeight="1" x14ac:dyDescent="0.4">
      <c r="A979" s="124">
        <v>7594000850466</v>
      </c>
      <c r="B979" s="51" t="s">
        <v>202</v>
      </c>
      <c r="C979" s="51" t="s">
        <v>205</v>
      </c>
      <c r="D9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79" s="118" t="s">
        <v>1487</v>
      </c>
      <c r="F979" s="75" t="s">
        <v>537</v>
      </c>
      <c r="G9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79" s="77">
        <v>337</v>
      </c>
      <c r="J979" s="52">
        <v>3.37778</v>
      </c>
      <c r="K979" s="53">
        <f>Tabla3[[#This Row],[PRECIOS]]-Tabla3[[#This Row],[PRECIOS]]*10%</f>
        <v>3.0400019999999999</v>
      </c>
      <c r="L979" s="101"/>
      <c r="M979" s="54"/>
      <c r="N979" s="55">
        <f>IFERROR(Tabla3[[#This Row],[PRECIOS]]-Tabla3[[#This Row],[PRECIOS]]*Tabla3[[#This Row],[% PRODUCTO]]," ")</f>
        <v>3.37778</v>
      </c>
      <c r="O979" s="54"/>
      <c r="P979" s="55">
        <f>IFERROR(Tabla3[[#This Row],[OCULTAR2]]-Tabla3[[#This Row],[OCULTAR2]]*Tabla3[[#This Row],[% LÍNEA]]," ")</f>
        <v>3.37778</v>
      </c>
      <c r="Q979" s="56">
        <f>IFERROR(Tabla3[[#This Row],[% PRODUCTO]]+Tabla3[[#This Row],[% LÍNEA]]," ")</f>
        <v>0</v>
      </c>
      <c r="R979" s="53">
        <f>Tabla3[[#This Row],[OCULTAR3]]</f>
        <v>3.37778</v>
      </c>
      <c r="S979" s="53">
        <f>Tabla3[[#This Row],[PRECIO SIN %]]-Tabla3[[#This Row],[PRECIO SIN %]]*10%</f>
        <v>3.0400019999999999</v>
      </c>
      <c r="T979" s="80">
        <f>(Tabla3[[#This Row],[PRECIO CON DESCT.]]-(Tabla3[[#This Row],[PRECIO CON DESCT.]]*$T$6))</f>
        <v>1.9152012599999999</v>
      </c>
      <c r="U979" s="96"/>
      <c r="V979" s="94">
        <f>Tabla3[[#This Row],[PRECIO %      en $]]*Tabla3[[#This Row],[PEDIDO ]]</f>
        <v>0</v>
      </c>
      <c r="W979" s="57">
        <f>Tabla3[[#This Row],[PRECIO CON DESCT.]]*Tabla3[[#This Row],[PEDIDO ]]</f>
        <v>0</v>
      </c>
      <c r="X979" s="58">
        <f>Tabla3[[#This Row],[PRECIO SIN %]]*Tabla3[[#This Row],[PEDIDO ]]</f>
        <v>0</v>
      </c>
      <c r="Y979" s="28"/>
      <c r="Z979" s="28"/>
      <c r="AA979" s="28"/>
      <c r="AB979" s="28"/>
      <c r="AC979" s="28"/>
      <c r="AD979" s="28"/>
      <c r="AE979" s="28"/>
      <c r="AF979" s="28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  <c r="CB979" s="13"/>
      <c r="CC979" s="13"/>
      <c r="CD979" s="13"/>
      <c r="CE979" s="13"/>
      <c r="CF979" s="13"/>
      <c r="CG979" s="13"/>
      <c r="CH979" s="13"/>
      <c r="CI979" s="13"/>
      <c r="CJ979" s="13"/>
      <c r="CK979" s="13"/>
      <c r="CL979" s="13"/>
      <c r="CM979" s="13"/>
      <c r="CN979" s="13"/>
      <c r="CO979" s="13"/>
      <c r="CP979" s="13"/>
      <c r="CQ979" s="13"/>
      <c r="CR979" s="13"/>
      <c r="CS979" s="13"/>
      <c r="CT979" s="13"/>
      <c r="CU979" s="13"/>
      <c r="CV979" s="13"/>
      <c r="CW979" s="13"/>
      <c r="CX979" s="13"/>
      <c r="CY979" s="13"/>
      <c r="CZ979" s="13"/>
      <c r="DA979" s="13"/>
      <c r="DB979" s="13"/>
      <c r="DC979" s="13"/>
      <c r="DD979" s="13"/>
      <c r="DE979" s="13"/>
      <c r="DF979" s="13"/>
      <c r="DG979" s="13"/>
      <c r="DH979" s="13"/>
      <c r="DI979" s="13"/>
      <c r="DJ979" s="13"/>
      <c r="DK979" s="13"/>
      <c r="DL979" s="13"/>
      <c r="DM979" s="13"/>
      <c r="DN979" s="13"/>
      <c r="DO979" s="13"/>
      <c r="DP979" s="13"/>
      <c r="DQ979" s="13"/>
      <c r="DR979" s="13"/>
      <c r="DS979" s="13"/>
      <c r="DT979" s="13"/>
      <c r="DU979" s="13"/>
      <c r="DV979" s="13"/>
      <c r="DW979" s="13"/>
      <c r="DX979" s="13"/>
      <c r="DY979" s="13"/>
      <c r="DZ979" s="13"/>
      <c r="EA979" s="13"/>
      <c r="EB979" s="13"/>
      <c r="EC979" s="13"/>
      <c r="ED979" s="13"/>
      <c r="EE979" s="13"/>
      <c r="EF979" s="13"/>
      <c r="EG979" s="13"/>
      <c r="EH979" s="13"/>
      <c r="EI979" s="13"/>
      <c r="EJ979" s="13"/>
      <c r="EK979" s="13"/>
      <c r="EL979" s="13"/>
      <c r="EM979" s="13"/>
      <c r="EN979" s="13"/>
      <c r="EO979" s="13"/>
      <c r="EP979" s="13"/>
      <c r="EQ979" s="13"/>
      <c r="ER979" s="13"/>
      <c r="ES979" s="13"/>
      <c r="ET979" s="13"/>
      <c r="EU979" s="13"/>
      <c r="EV979" s="13"/>
      <c r="EW979" s="20"/>
    </row>
    <row r="980" spans="1:153" s="3" customFormat="1" ht="33" customHeight="1" x14ac:dyDescent="0.4">
      <c r="A980" s="125">
        <v>7592616221014</v>
      </c>
      <c r="B980" s="59" t="s">
        <v>202</v>
      </c>
      <c r="C980" s="59" t="s">
        <v>161</v>
      </c>
      <c r="D9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80" s="119" t="s">
        <v>1488</v>
      </c>
      <c r="F980" s="76" t="s">
        <v>537</v>
      </c>
      <c r="G9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80" s="78">
        <v>74</v>
      </c>
      <c r="J980" s="52">
        <v>2.8555600000000001</v>
      </c>
      <c r="K980" s="60">
        <f>Tabla3[[#This Row],[PRECIOS]]-Tabla3[[#This Row],[PRECIOS]]*10%</f>
        <v>2.570004</v>
      </c>
      <c r="L980" s="101"/>
      <c r="M980" s="61"/>
      <c r="N980" s="55">
        <f>IFERROR(Tabla3[[#This Row],[PRECIOS]]-Tabla3[[#This Row],[PRECIOS]]*Tabla3[[#This Row],[% PRODUCTO]]," ")</f>
        <v>2.8555600000000001</v>
      </c>
      <c r="O980" s="61"/>
      <c r="P980" s="55">
        <f>IFERROR(Tabla3[[#This Row],[OCULTAR2]]-Tabla3[[#This Row],[OCULTAR2]]*Tabla3[[#This Row],[% LÍNEA]]," ")</f>
        <v>2.8555600000000001</v>
      </c>
      <c r="Q980" s="56">
        <f>IFERROR(Tabla3[[#This Row],[% PRODUCTO]]+Tabla3[[#This Row],[% LÍNEA]]," ")</f>
        <v>0</v>
      </c>
      <c r="R980" s="60">
        <f>Tabla3[[#This Row],[OCULTAR3]]</f>
        <v>2.8555600000000001</v>
      </c>
      <c r="S980" s="60">
        <f>Tabla3[[#This Row],[PRECIO SIN %]]-Tabla3[[#This Row],[PRECIO SIN %]]*10%</f>
        <v>2.570004</v>
      </c>
      <c r="T980" s="80">
        <f>(Tabla3[[#This Row],[PRECIO CON DESCT.]]-(Tabla3[[#This Row],[PRECIO CON DESCT.]]*$T$6))</f>
        <v>1.61910252</v>
      </c>
      <c r="U980" s="96"/>
      <c r="V980" s="94">
        <f>Tabla3[[#This Row],[PRECIO %      en $]]*Tabla3[[#This Row],[PEDIDO ]]</f>
        <v>0</v>
      </c>
      <c r="W980" s="57">
        <f>Tabla3[[#This Row],[PRECIO CON DESCT.]]*Tabla3[[#This Row],[PEDIDO ]]</f>
        <v>0</v>
      </c>
      <c r="X980" s="58">
        <f>Tabla3[[#This Row],[PRECIO SIN %]]*Tabla3[[#This Row],[PEDIDO ]]</f>
        <v>0</v>
      </c>
      <c r="Y980" s="28"/>
      <c r="Z980" s="28"/>
      <c r="AA980" s="28"/>
      <c r="AB980" s="28"/>
      <c r="AC980" s="28"/>
      <c r="AD980" s="28"/>
      <c r="AE980" s="28"/>
      <c r="AF980" s="28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  <c r="CJ980" s="13"/>
      <c r="CK980" s="13"/>
      <c r="CL980" s="13"/>
      <c r="CM980" s="13"/>
      <c r="CN980" s="13"/>
      <c r="CO980" s="13"/>
      <c r="CP980" s="13"/>
      <c r="CQ980" s="13"/>
      <c r="CR980" s="13"/>
      <c r="CS980" s="13"/>
      <c r="CT980" s="13"/>
      <c r="CU980" s="13"/>
      <c r="CV980" s="13"/>
      <c r="CW980" s="13"/>
      <c r="CX980" s="13"/>
      <c r="CY980" s="13"/>
      <c r="CZ980" s="13"/>
      <c r="DA980" s="13"/>
      <c r="DB980" s="13"/>
      <c r="DC980" s="13"/>
      <c r="DD980" s="13"/>
      <c r="DE980" s="13"/>
      <c r="DF980" s="13"/>
      <c r="DG980" s="13"/>
      <c r="DH980" s="13"/>
      <c r="DI980" s="13"/>
      <c r="DJ980" s="13"/>
      <c r="DK980" s="13"/>
      <c r="DL980" s="13"/>
      <c r="DM980" s="13"/>
      <c r="DN980" s="13"/>
      <c r="DO980" s="13"/>
      <c r="DP980" s="13"/>
      <c r="DQ980" s="13"/>
      <c r="DR980" s="13"/>
      <c r="DS980" s="13"/>
      <c r="DT980" s="13"/>
      <c r="DU980" s="13"/>
      <c r="DV980" s="13"/>
      <c r="DW980" s="13"/>
      <c r="DX980" s="13"/>
      <c r="DY980" s="13"/>
      <c r="DZ980" s="13"/>
      <c r="EA980" s="13"/>
      <c r="EB980" s="13"/>
      <c r="EC980" s="13"/>
      <c r="ED980" s="13"/>
      <c r="EE980" s="13"/>
      <c r="EF980" s="13"/>
      <c r="EG980" s="13"/>
      <c r="EH980" s="13"/>
      <c r="EI980" s="13"/>
      <c r="EJ980" s="13"/>
      <c r="EK980" s="13"/>
      <c r="EL980" s="13"/>
      <c r="EM980" s="13"/>
      <c r="EN980" s="13"/>
      <c r="EO980" s="13"/>
      <c r="EP980" s="13"/>
      <c r="EQ980" s="13"/>
      <c r="ER980" s="13"/>
      <c r="ES980" s="13"/>
      <c r="ET980" s="13"/>
      <c r="EU980" s="13"/>
      <c r="EV980" s="13"/>
      <c r="EW980" s="20"/>
    </row>
    <row r="981" spans="1:153" s="3" customFormat="1" ht="33" customHeight="1" x14ac:dyDescent="0.4">
      <c r="A981" s="124">
        <v>7703712030527</v>
      </c>
      <c r="B981" s="51" t="s">
        <v>202</v>
      </c>
      <c r="C981" s="51" t="s">
        <v>152</v>
      </c>
      <c r="D9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81" s="118" t="s">
        <v>1489</v>
      </c>
      <c r="F981" s="75" t="s">
        <v>537</v>
      </c>
      <c r="G9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81" s="77">
        <v>270</v>
      </c>
      <c r="J981" s="52">
        <v>4.0333300000000003</v>
      </c>
      <c r="K981" s="53">
        <f>Tabla3[[#This Row],[PRECIOS]]-Tabla3[[#This Row],[PRECIOS]]*10%</f>
        <v>3.6299970000000004</v>
      </c>
      <c r="L981" s="101"/>
      <c r="M981" s="54"/>
      <c r="N981" s="55">
        <f>IFERROR(Tabla3[[#This Row],[PRECIOS]]-Tabla3[[#This Row],[PRECIOS]]*Tabla3[[#This Row],[% PRODUCTO]]," ")</f>
        <v>4.0333300000000003</v>
      </c>
      <c r="O981" s="54"/>
      <c r="P981" s="55">
        <f>IFERROR(Tabla3[[#This Row],[OCULTAR2]]-Tabla3[[#This Row],[OCULTAR2]]*Tabla3[[#This Row],[% LÍNEA]]," ")</f>
        <v>4.0333300000000003</v>
      </c>
      <c r="Q981" s="56">
        <f>IFERROR(Tabla3[[#This Row],[% PRODUCTO]]+Tabla3[[#This Row],[% LÍNEA]]," ")</f>
        <v>0</v>
      </c>
      <c r="R981" s="53">
        <f>Tabla3[[#This Row],[OCULTAR3]]</f>
        <v>4.0333300000000003</v>
      </c>
      <c r="S981" s="53">
        <f>Tabla3[[#This Row],[PRECIO SIN %]]-Tabla3[[#This Row],[PRECIO SIN %]]*10%</f>
        <v>3.6299970000000004</v>
      </c>
      <c r="T981" s="80">
        <f>(Tabla3[[#This Row],[PRECIO CON DESCT.]]-(Tabla3[[#This Row],[PRECIO CON DESCT.]]*$T$6))</f>
        <v>2.2868981100000001</v>
      </c>
      <c r="U981" s="96"/>
      <c r="V981" s="94">
        <f>Tabla3[[#This Row],[PRECIO %      en $]]*Tabla3[[#This Row],[PEDIDO ]]</f>
        <v>0</v>
      </c>
      <c r="W981" s="57">
        <f>Tabla3[[#This Row],[PRECIO CON DESCT.]]*Tabla3[[#This Row],[PEDIDO ]]</f>
        <v>0</v>
      </c>
      <c r="X981" s="58">
        <f>Tabla3[[#This Row],[PRECIO SIN %]]*Tabla3[[#This Row],[PEDIDO ]]</f>
        <v>0</v>
      </c>
      <c r="Y981" s="28"/>
      <c r="Z981" s="28"/>
      <c r="AA981" s="28"/>
      <c r="AB981" s="28"/>
      <c r="AC981" s="28"/>
      <c r="AD981" s="28"/>
      <c r="AE981" s="28"/>
      <c r="AF981" s="28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  <c r="CP981" s="13"/>
      <c r="CQ981" s="13"/>
      <c r="CR981" s="13"/>
      <c r="CS981" s="13"/>
      <c r="CT981" s="13"/>
      <c r="CU981" s="13"/>
      <c r="CV981" s="13"/>
      <c r="CW981" s="13"/>
      <c r="CX981" s="13"/>
      <c r="CY981" s="13"/>
      <c r="CZ981" s="13"/>
      <c r="DA981" s="13"/>
      <c r="DB981" s="13"/>
      <c r="DC981" s="13"/>
      <c r="DD981" s="13"/>
      <c r="DE981" s="13"/>
      <c r="DF981" s="13"/>
      <c r="DG981" s="13"/>
      <c r="DH981" s="13"/>
      <c r="DI981" s="13"/>
      <c r="DJ981" s="13"/>
      <c r="DK981" s="13"/>
      <c r="DL981" s="13"/>
      <c r="DM981" s="13"/>
      <c r="DN981" s="13"/>
      <c r="DO981" s="13"/>
      <c r="DP981" s="13"/>
      <c r="DQ981" s="13"/>
      <c r="DR981" s="13"/>
      <c r="DS981" s="13"/>
      <c r="DT981" s="13"/>
      <c r="DU981" s="13"/>
      <c r="DV981" s="13"/>
      <c r="DW981" s="13"/>
      <c r="DX981" s="13"/>
      <c r="DY981" s="13"/>
      <c r="DZ981" s="13"/>
      <c r="EA981" s="13"/>
      <c r="EB981" s="13"/>
      <c r="EC981" s="13"/>
      <c r="ED981" s="13"/>
      <c r="EE981" s="13"/>
      <c r="EF981" s="13"/>
      <c r="EG981" s="13"/>
      <c r="EH981" s="13"/>
      <c r="EI981" s="13"/>
      <c r="EJ981" s="13"/>
      <c r="EK981" s="13"/>
      <c r="EL981" s="13"/>
      <c r="EM981" s="13"/>
      <c r="EN981" s="13"/>
      <c r="EO981" s="13"/>
      <c r="EP981" s="13"/>
      <c r="EQ981" s="13"/>
      <c r="ER981" s="13"/>
      <c r="ES981" s="13"/>
      <c r="ET981" s="13"/>
      <c r="EU981" s="13"/>
      <c r="EV981" s="13"/>
      <c r="EW981" s="20"/>
    </row>
    <row r="982" spans="1:153" s="3" customFormat="1" ht="33" customHeight="1" x14ac:dyDescent="0.4">
      <c r="A982" s="125">
        <v>7591196006127</v>
      </c>
      <c r="B982" s="59" t="s">
        <v>202</v>
      </c>
      <c r="C982" s="59" t="s">
        <v>200</v>
      </c>
      <c r="D9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82" s="119" t="s">
        <v>1490</v>
      </c>
      <c r="F982" s="76" t="s">
        <v>537</v>
      </c>
      <c r="G9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82" s="78">
        <v>46</v>
      </c>
      <c r="J982" s="52">
        <v>6</v>
      </c>
      <c r="K982" s="60">
        <f>Tabla3[[#This Row],[PRECIOS]]-Tabla3[[#This Row],[PRECIOS]]*10%</f>
        <v>5.4</v>
      </c>
      <c r="L982" s="101"/>
      <c r="M982" s="61"/>
      <c r="N982" s="55">
        <f>IFERROR(Tabla3[[#This Row],[PRECIOS]]-Tabla3[[#This Row],[PRECIOS]]*Tabla3[[#This Row],[% PRODUCTO]]," ")</f>
        <v>6</v>
      </c>
      <c r="O982" s="61"/>
      <c r="P982" s="55">
        <f>IFERROR(Tabla3[[#This Row],[OCULTAR2]]-Tabla3[[#This Row],[OCULTAR2]]*Tabla3[[#This Row],[% LÍNEA]]," ")</f>
        <v>6</v>
      </c>
      <c r="Q982" s="56">
        <f>IFERROR(Tabla3[[#This Row],[% PRODUCTO]]+Tabla3[[#This Row],[% LÍNEA]]," ")</f>
        <v>0</v>
      </c>
      <c r="R982" s="60">
        <f>Tabla3[[#This Row],[OCULTAR3]]</f>
        <v>6</v>
      </c>
      <c r="S982" s="60">
        <f>Tabla3[[#This Row],[PRECIO SIN %]]-Tabla3[[#This Row],[PRECIO SIN %]]*10%</f>
        <v>5.4</v>
      </c>
      <c r="T982" s="80">
        <f>(Tabla3[[#This Row],[PRECIO CON DESCT.]]-(Tabla3[[#This Row],[PRECIO CON DESCT.]]*$T$6))</f>
        <v>3.4020000000000001</v>
      </c>
      <c r="U982" s="96"/>
      <c r="V982" s="94">
        <f>Tabla3[[#This Row],[PRECIO %      en $]]*Tabla3[[#This Row],[PEDIDO ]]</f>
        <v>0</v>
      </c>
      <c r="W982" s="57">
        <f>Tabla3[[#This Row],[PRECIO CON DESCT.]]*Tabla3[[#This Row],[PEDIDO ]]</f>
        <v>0</v>
      </c>
      <c r="X982" s="58">
        <f>Tabla3[[#This Row],[PRECIO SIN %]]*Tabla3[[#This Row],[PEDIDO ]]</f>
        <v>0</v>
      </c>
      <c r="Y982" s="28"/>
      <c r="Z982" s="28"/>
      <c r="AA982" s="28"/>
      <c r="AB982" s="28"/>
      <c r="AC982" s="28"/>
      <c r="AD982" s="28"/>
      <c r="AE982" s="28"/>
      <c r="AF982" s="28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  <c r="CH982" s="13"/>
      <c r="CI982" s="13"/>
      <c r="CJ982" s="13"/>
      <c r="CK982" s="13"/>
      <c r="CL982" s="13"/>
      <c r="CM982" s="13"/>
      <c r="CN982" s="13"/>
      <c r="CO982" s="13"/>
      <c r="CP982" s="13"/>
      <c r="CQ982" s="13"/>
      <c r="CR982" s="13"/>
      <c r="CS982" s="13"/>
      <c r="CT982" s="13"/>
      <c r="CU982" s="13"/>
      <c r="CV982" s="13"/>
      <c r="CW982" s="13"/>
      <c r="CX982" s="13"/>
      <c r="CY982" s="13"/>
      <c r="CZ982" s="13"/>
      <c r="DA982" s="13"/>
      <c r="DB982" s="13"/>
      <c r="DC982" s="13"/>
      <c r="DD982" s="13"/>
      <c r="DE982" s="13"/>
      <c r="DF982" s="13"/>
      <c r="DG982" s="13"/>
      <c r="DH982" s="13"/>
      <c r="DI982" s="13"/>
      <c r="DJ982" s="13"/>
      <c r="DK982" s="13"/>
      <c r="DL982" s="13"/>
      <c r="DM982" s="13"/>
      <c r="DN982" s="13"/>
      <c r="DO982" s="13"/>
      <c r="DP982" s="13"/>
      <c r="DQ982" s="13"/>
      <c r="DR982" s="13"/>
      <c r="DS982" s="13"/>
      <c r="DT982" s="13"/>
      <c r="DU982" s="13"/>
      <c r="DV982" s="13"/>
      <c r="DW982" s="13"/>
      <c r="DX982" s="13"/>
      <c r="DY982" s="13"/>
      <c r="DZ982" s="13"/>
      <c r="EA982" s="13"/>
      <c r="EB982" s="13"/>
      <c r="EC982" s="13"/>
      <c r="ED982" s="13"/>
      <c r="EE982" s="13"/>
      <c r="EF982" s="13"/>
      <c r="EG982" s="13"/>
      <c r="EH982" s="13"/>
      <c r="EI982" s="13"/>
      <c r="EJ982" s="13"/>
      <c r="EK982" s="13"/>
      <c r="EL982" s="13"/>
      <c r="EM982" s="13"/>
      <c r="EN982" s="13"/>
      <c r="EO982" s="13"/>
      <c r="EP982" s="13"/>
      <c r="EQ982" s="13"/>
      <c r="ER982" s="13"/>
      <c r="ES982" s="13"/>
      <c r="ET982" s="13"/>
      <c r="EU982" s="13"/>
      <c r="EV982" s="13"/>
      <c r="EW982" s="20"/>
    </row>
    <row r="983" spans="1:153" s="3" customFormat="1" ht="33" customHeight="1" x14ac:dyDescent="0.4">
      <c r="A983" s="124">
        <v>7591818716694</v>
      </c>
      <c r="B983" s="51" t="s">
        <v>202</v>
      </c>
      <c r="C983" s="51" t="s">
        <v>105</v>
      </c>
      <c r="D9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983" s="118" t="s">
        <v>1491</v>
      </c>
      <c r="F983" s="75" t="s">
        <v>537</v>
      </c>
      <c r="G9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83" s="77">
        <v>44</v>
      </c>
      <c r="J983" s="52">
        <v>7.7777799999999999</v>
      </c>
      <c r="K983" s="53">
        <f>Tabla3[[#This Row],[PRECIOS]]-Tabla3[[#This Row],[PRECIOS]]*10%</f>
        <v>7.0000020000000003</v>
      </c>
      <c r="L983" s="101"/>
      <c r="M983" s="54"/>
      <c r="N983" s="55">
        <f>IFERROR(Tabla3[[#This Row],[PRECIOS]]-Tabla3[[#This Row],[PRECIOS]]*Tabla3[[#This Row],[% PRODUCTO]]," ")</f>
        <v>7.7777799999999999</v>
      </c>
      <c r="O983" s="54"/>
      <c r="P983" s="55">
        <f>IFERROR(Tabla3[[#This Row],[OCULTAR2]]-Tabla3[[#This Row],[OCULTAR2]]*Tabla3[[#This Row],[% LÍNEA]]," ")</f>
        <v>7.7777799999999999</v>
      </c>
      <c r="Q983" s="56">
        <f>IFERROR(Tabla3[[#This Row],[% PRODUCTO]]+Tabla3[[#This Row],[% LÍNEA]]," ")</f>
        <v>0</v>
      </c>
      <c r="R983" s="53">
        <f>Tabla3[[#This Row],[OCULTAR3]]</f>
        <v>7.7777799999999999</v>
      </c>
      <c r="S983" s="53">
        <f>Tabla3[[#This Row],[PRECIO SIN %]]-Tabla3[[#This Row],[PRECIO SIN %]]*10%</f>
        <v>7.0000020000000003</v>
      </c>
      <c r="T983" s="80">
        <f>(Tabla3[[#This Row],[PRECIO CON DESCT.]]-(Tabla3[[#This Row],[PRECIO CON DESCT.]]*$T$6))</f>
        <v>4.4100012599999996</v>
      </c>
      <c r="U983" s="96"/>
      <c r="V983" s="94">
        <f>Tabla3[[#This Row],[PRECIO %      en $]]*Tabla3[[#This Row],[PEDIDO ]]</f>
        <v>0</v>
      </c>
      <c r="W983" s="57">
        <f>Tabla3[[#This Row],[PRECIO CON DESCT.]]*Tabla3[[#This Row],[PEDIDO ]]</f>
        <v>0</v>
      </c>
      <c r="X983" s="58">
        <f>Tabla3[[#This Row],[PRECIO SIN %]]*Tabla3[[#This Row],[PEDIDO ]]</f>
        <v>0</v>
      </c>
      <c r="Y983" s="28"/>
      <c r="Z983" s="28"/>
      <c r="AA983" s="28"/>
      <c r="AB983" s="28"/>
      <c r="AC983" s="28"/>
      <c r="AD983" s="28"/>
      <c r="AE983" s="28"/>
      <c r="AF983" s="28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  <c r="CJ983" s="13"/>
      <c r="CK983" s="13"/>
      <c r="CL983" s="13"/>
      <c r="CM983" s="13"/>
      <c r="CN983" s="13"/>
      <c r="CO983" s="13"/>
      <c r="CP983" s="13"/>
      <c r="CQ983" s="13"/>
      <c r="CR983" s="13"/>
      <c r="CS983" s="13"/>
      <c r="CT983" s="13"/>
      <c r="CU983" s="13"/>
      <c r="CV983" s="13"/>
      <c r="CW983" s="13"/>
      <c r="CX983" s="13"/>
      <c r="CY983" s="13"/>
      <c r="CZ983" s="13"/>
      <c r="DA983" s="13"/>
      <c r="DB983" s="13"/>
      <c r="DC983" s="13"/>
      <c r="DD983" s="13"/>
      <c r="DE983" s="13"/>
      <c r="DF983" s="13"/>
      <c r="DG983" s="13"/>
      <c r="DH983" s="13"/>
      <c r="DI983" s="13"/>
      <c r="DJ983" s="13"/>
      <c r="DK983" s="13"/>
      <c r="DL983" s="13"/>
      <c r="DM983" s="13"/>
      <c r="DN983" s="13"/>
      <c r="DO983" s="13"/>
      <c r="DP983" s="13"/>
      <c r="DQ983" s="13"/>
      <c r="DR983" s="13"/>
      <c r="DS983" s="13"/>
      <c r="DT983" s="13"/>
      <c r="DU983" s="13"/>
      <c r="DV983" s="13"/>
      <c r="DW983" s="13"/>
      <c r="DX983" s="13"/>
      <c r="DY983" s="13"/>
      <c r="DZ983" s="13"/>
      <c r="EA983" s="13"/>
      <c r="EB983" s="13"/>
      <c r="EC983" s="13"/>
      <c r="ED983" s="13"/>
      <c r="EE983" s="13"/>
      <c r="EF983" s="13"/>
      <c r="EG983" s="13"/>
      <c r="EH983" s="13"/>
      <c r="EI983" s="13"/>
      <c r="EJ983" s="13"/>
      <c r="EK983" s="13"/>
      <c r="EL983" s="13"/>
      <c r="EM983" s="13"/>
      <c r="EN983" s="13"/>
      <c r="EO983" s="13"/>
      <c r="EP983" s="13"/>
      <c r="EQ983" s="13"/>
      <c r="ER983" s="13"/>
      <c r="ES983" s="13"/>
      <c r="ET983" s="13"/>
      <c r="EU983" s="13"/>
      <c r="EV983" s="13"/>
      <c r="EW983" s="20"/>
    </row>
    <row r="984" spans="1:153" s="3" customFormat="1" ht="33" customHeight="1" x14ac:dyDescent="0.4">
      <c r="A984" s="125">
        <v>7592806121063</v>
      </c>
      <c r="B984" s="59" t="s">
        <v>202</v>
      </c>
      <c r="C984" s="59" t="s">
        <v>74</v>
      </c>
      <c r="D9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84" s="119" t="s">
        <v>1492</v>
      </c>
      <c r="F984" s="76" t="s">
        <v>537</v>
      </c>
      <c r="G9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84" s="78">
        <v>40</v>
      </c>
      <c r="J984" s="52">
        <v>6.4444400000000002</v>
      </c>
      <c r="K984" s="60">
        <f>Tabla3[[#This Row],[PRECIOS]]-Tabla3[[#This Row],[PRECIOS]]*10%</f>
        <v>5.7999960000000002</v>
      </c>
      <c r="L984" s="101"/>
      <c r="M984" s="61"/>
      <c r="N984" s="55">
        <f>IFERROR(Tabla3[[#This Row],[PRECIOS]]-Tabla3[[#This Row],[PRECIOS]]*Tabla3[[#This Row],[% PRODUCTO]]," ")</f>
        <v>6.4444400000000002</v>
      </c>
      <c r="O984" s="61"/>
      <c r="P984" s="55">
        <f>IFERROR(Tabla3[[#This Row],[OCULTAR2]]-Tabla3[[#This Row],[OCULTAR2]]*Tabla3[[#This Row],[% LÍNEA]]," ")</f>
        <v>6.4444400000000002</v>
      </c>
      <c r="Q984" s="56">
        <f>IFERROR(Tabla3[[#This Row],[% PRODUCTO]]+Tabla3[[#This Row],[% LÍNEA]]," ")</f>
        <v>0</v>
      </c>
      <c r="R984" s="60">
        <f>Tabla3[[#This Row],[OCULTAR3]]</f>
        <v>6.4444400000000002</v>
      </c>
      <c r="S984" s="60">
        <f>Tabla3[[#This Row],[PRECIO SIN %]]-Tabla3[[#This Row],[PRECIO SIN %]]*10%</f>
        <v>5.7999960000000002</v>
      </c>
      <c r="T984" s="80">
        <f>(Tabla3[[#This Row],[PRECIO CON DESCT.]]-(Tabla3[[#This Row],[PRECIO CON DESCT.]]*$T$6))</f>
        <v>3.6539974800000001</v>
      </c>
      <c r="U984" s="96"/>
      <c r="V984" s="94">
        <f>Tabla3[[#This Row],[PRECIO %      en $]]*Tabla3[[#This Row],[PEDIDO ]]</f>
        <v>0</v>
      </c>
      <c r="W984" s="57">
        <f>Tabla3[[#This Row],[PRECIO CON DESCT.]]*Tabla3[[#This Row],[PEDIDO ]]</f>
        <v>0</v>
      </c>
      <c r="X984" s="58">
        <f>Tabla3[[#This Row],[PRECIO SIN %]]*Tabla3[[#This Row],[PEDIDO ]]</f>
        <v>0</v>
      </c>
      <c r="Y984" s="28"/>
      <c r="Z984" s="28"/>
      <c r="AA984" s="28"/>
      <c r="AB984" s="28"/>
      <c r="AC984" s="28"/>
      <c r="AD984" s="28"/>
      <c r="AE984" s="28"/>
      <c r="AF984" s="28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  <c r="CH984" s="13"/>
      <c r="CI984" s="13"/>
      <c r="CJ984" s="13"/>
      <c r="CK984" s="13"/>
      <c r="CL984" s="13"/>
      <c r="CM984" s="13"/>
      <c r="CN984" s="13"/>
      <c r="CO984" s="13"/>
      <c r="CP984" s="13"/>
      <c r="CQ984" s="13"/>
      <c r="CR984" s="13"/>
      <c r="CS984" s="13"/>
      <c r="CT984" s="13"/>
      <c r="CU984" s="13"/>
      <c r="CV984" s="13"/>
      <c r="CW984" s="13"/>
      <c r="CX984" s="13"/>
      <c r="CY984" s="13"/>
      <c r="CZ984" s="13"/>
      <c r="DA984" s="13"/>
      <c r="DB984" s="13"/>
      <c r="DC984" s="13"/>
      <c r="DD984" s="13"/>
      <c r="DE984" s="13"/>
      <c r="DF984" s="13"/>
      <c r="DG984" s="13"/>
      <c r="DH984" s="13"/>
      <c r="DI984" s="13"/>
      <c r="DJ984" s="13"/>
      <c r="DK984" s="13"/>
      <c r="DL984" s="13"/>
      <c r="DM984" s="13"/>
      <c r="DN984" s="13"/>
      <c r="DO984" s="13"/>
      <c r="DP984" s="13"/>
      <c r="DQ984" s="13"/>
      <c r="DR984" s="13"/>
      <c r="DS984" s="13"/>
      <c r="DT984" s="13"/>
      <c r="DU984" s="13"/>
      <c r="DV984" s="13"/>
      <c r="DW984" s="13"/>
      <c r="DX984" s="13"/>
      <c r="DY984" s="13"/>
      <c r="DZ984" s="13"/>
      <c r="EA984" s="13"/>
      <c r="EB984" s="13"/>
      <c r="EC984" s="13"/>
      <c r="ED984" s="13"/>
      <c r="EE984" s="13"/>
      <c r="EF984" s="13"/>
      <c r="EG984" s="13"/>
      <c r="EH984" s="13"/>
      <c r="EI984" s="13"/>
      <c r="EJ984" s="13"/>
      <c r="EK984" s="13"/>
      <c r="EL984" s="13"/>
      <c r="EM984" s="13"/>
      <c r="EN984" s="13"/>
      <c r="EO984" s="13"/>
      <c r="EP984" s="13"/>
      <c r="EQ984" s="13"/>
      <c r="ER984" s="13"/>
      <c r="ES984" s="13"/>
      <c r="ET984" s="13"/>
      <c r="EU984" s="13"/>
      <c r="EV984" s="13"/>
      <c r="EW984" s="20"/>
    </row>
    <row r="985" spans="1:153" s="3" customFormat="1" ht="33" customHeight="1" x14ac:dyDescent="0.4">
      <c r="A985" s="124">
        <v>7592806121049</v>
      </c>
      <c r="B985" s="51" t="s">
        <v>202</v>
      </c>
      <c r="C985" s="51" t="s">
        <v>74</v>
      </c>
      <c r="D9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85" s="118" t="s">
        <v>1493</v>
      </c>
      <c r="F985" s="75" t="s">
        <v>537</v>
      </c>
      <c r="G9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85" s="77">
        <v>79</v>
      </c>
      <c r="J985" s="52">
        <v>7.2222200000000001</v>
      </c>
      <c r="K985" s="53">
        <f>Tabla3[[#This Row],[PRECIOS]]-Tabla3[[#This Row],[PRECIOS]]*10%</f>
        <v>6.4999979999999997</v>
      </c>
      <c r="L985" s="101"/>
      <c r="M985" s="54"/>
      <c r="N985" s="55">
        <f>IFERROR(Tabla3[[#This Row],[PRECIOS]]-Tabla3[[#This Row],[PRECIOS]]*Tabla3[[#This Row],[% PRODUCTO]]," ")</f>
        <v>7.2222200000000001</v>
      </c>
      <c r="O985" s="54"/>
      <c r="P985" s="55">
        <f>IFERROR(Tabla3[[#This Row],[OCULTAR2]]-Tabla3[[#This Row],[OCULTAR2]]*Tabla3[[#This Row],[% LÍNEA]]," ")</f>
        <v>7.2222200000000001</v>
      </c>
      <c r="Q985" s="56">
        <f>IFERROR(Tabla3[[#This Row],[% PRODUCTO]]+Tabla3[[#This Row],[% LÍNEA]]," ")</f>
        <v>0</v>
      </c>
      <c r="R985" s="53">
        <f>Tabla3[[#This Row],[OCULTAR3]]</f>
        <v>7.2222200000000001</v>
      </c>
      <c r="S985" s="53">
        <f>Tabla3[[#This Row],[PRECIO SIN %]]-Tabla3[[#This Row],[PRECIO SIN %]]*10%</f>
        <v>6.4999979999999997</v>
      </c>
      <c r="T985" s="80">
        <f>(Tabla3[[#This Row],[PRECIO CON DESCT.]]-(Tabla3[[#This Row],[PRECIO CON DESCT.]]*$T$6))</f>
        <v>4.0949987399999994</v>
      </c>
      <c r="U985" s="96"/>
      <c r="V985" s="94">
        <f>Tabla3[[#This Row],[PRECIO %      en $]]*Tabla3[[#This Row],[PEDIDO ]]</f>
        <v>0</v>
      </c>
      <c r="W985" s="57">
        <f>Tabla3[[#This Row],[PRECIO CON DESCT.]]*Tabla3[[#This Row],[PEDIDO ]]</f>
        <v>0</v>
      </c>
      <c r="X985" s="58">
        <f>Tabla3[[#This Row],[PRECIO SIN %]]*Tabla3[[#This Row],[PEDIDO ]]</f>
        <v>0</v>
      </c>
      <c r="Y985" s="28"/>
      <c r="Z985" s="28"/>
      <c r="AA985" s="28"/>
      <c r="AB985" s="28"/>
      <c r="AC985" s="28"/>
      <c r="AD985" s="28"/>
      <c r="AE985" s="28"/>
      <c r="AF985" s="28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  <c r="CH985" s="13"/>
      <c r="CI985" s="13"/>
      <c r="CJ985" s="13"/>
      <c r="CK985" s="13"/>
      <c r="CL985" s="13"/>
      <c r="CM985" s="13"/>
      <c r="CN985" s="13"/>
      <c r="CO985" s="13"/>
      <c r="CP985" s="13"/>
      <c r="CQ985" s="13"/>
      <c r="CR985" s="13"/>
      <c r="CS985" s="13"/>
      <c r="CT985" s="13"/>
      <c r="CU985" s="13"/>
      <c r="CV985" s="13"/>
      <c r="CW985" s="13"/>
      <c r="CX985" s="13"/>
      <c r="CY985" s="13"/>
      <c r="CZ985" s="13"/>
      <c r="DA985" s="13"/>
      <c r="DB985" s="13"/>
      <c r="DC985" s="13"/>
      <c r="DD985" s="13"/>
      <c r="DE985" s="13"/>
      <c r="DF985" s="13"/>
      <c r="DG985" s="13"/>
      <c r="DH985" s="13"/>
      <c r="DI985" s="13"/>
      <c r="DJ985" s="13"/>
      <c r="DK985" s="13"/>
      <c r="DL985" s="13"/>
      <c r="DM985" s="13"/>
      <c r="DN985" s="13"/>
      <c r="DO985" s="13"/>
      <c r="DP985" s="13"/>
      <c r="DQ985" s="13"/>
      <c r="DR985" s="13"/>
      <c r="DS985" s="13"/>
      <c r="DT985" s="13"/>
      <c r="DU985" s="13"/>
      <c r="DV985" s="13"/>
      <c r="DW985" s="13"/>
      <c r="DX985" s="13"/>
      <c r="DY985" s="13"/>
      <c r="DZ985" s="13"/>
      <c r="EA985" s="13"/>
      <c r="EB985" s="13"/>
      <c r="EC985" s="13"/>
      <c r="ED985" s="13"/>
      <c r="EE985" s="13"/>
      <c r="EF985" s="13"/>
      <c r="EG985" s="13"/>
      <c r="EH985" s="13"/>
      <c r="EI985" s="13"/>
      <c r="EJ985" s="13"/>
      <c r="EK985" s="13"/>
      <c r="EL985" s="13"/>
      <c r="EM985" s="13"/>
      <c r="EN985" s="13"/>
      <c r="EO985" s="13"/>
      <c r="EP985" s="13"/>
      <c r="EQ985" s="13"/>
      <c r="ER985" s="13"/>
      <c r="ES985" s="13"/>
      <c r="ET985" s="13"/>
      <c r="EU985" s="13"/>
      <c r="EV985" s="13"/>
      <c r="EW985" s="20"/>
    </row>
    <row r="986" spans="1:153" s="3" customFormat="1" ht="33" customHeight="1" x14ac:dyDescent="0.4">
      <c r="A986" s="125">
        <v>7594000851678</v>
      </c>
      <c r="B986" s="59" t="s">
        <v>202</v>
      </c>
      <c r="C986" s="59" t="s">
        <v>205</v>
      </c>
      <c r="D9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86" s="119" t="s">
        <v>1494</v>
      </c>
      <c r="F986" s="76" t="s">
        <v>537</v>
      </c>
      <c r="G9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86" s="78">
        <v>133</v>
      </c>
      <c r="J986" s="52">
        <v>4.7</v>
      </c>
      <c r="K986" s="60">
        <f>Tabla3[[#This Row],[PRECIOS]]-Tabla3[[#This Row],[PRECIOS]]*10%</f>
        <v>4.2300000000000004</v>
      </c>
      <c r="L986" s="101"/>
      <c r="M986" s="61"/>
      <c r="N986" s="55">
        <f>IFERROR(Tabla3[[#This Row],[PRECIOS]]-Tabla3[[#This Row],[PRECIOS]]*Tabla3[[#This Row],[% PRODUCTO]]," ")</f>
        <v>4.7</v>
      </c>
      <c r="O986" s="61"/>
      <c r="P986" s="55">
        <f>IFERROR(Tabla3[[#This Row],[OCULTAR2]]-Tabla3[[#This Row],[OCULTAR2]]*Tabla3[[#This Row],[% LÍNEA]]," ")</f>
        <v>4.7</v>
      </c>
      <c r="Q986" s="56">
        <f>IFERROR(Tabla3[[#This Row],[% PRODUCTO]]+Tabla3[[#This Row],[% LÍNEA]]," ")</f>
        <v>0</v>
      </c>
      <c r="R986" s="60">
        <f>Tabla3[[#This Row],[OCULTAR3]]</f>
        <v>4.7</v>
      </c>
      <c r="S986" s="60">
        <f>Tabla3[[#This Row],[PRECIO SIN %]]-Tabla3[[#This Row],[PRECIO SIN %]]*10%</f>
        <v>4.2300000000000004</v>
      </c>
      <c r="T986" s="80">
        <f>(Tabla3[[#This Row],[PRECIO CON DESCT.]]-(Tabla3[[#This Row],[PRECIO CON DESCT.]]*$T$6))</f>
        <v>2.6649000000000003</v>
      </c>
      <c r="U986" s="96"/>
      <c r="V986" s="94">
        <f>Tabla3[[#This Row],[PRECIO %      en $]]*Tabla3[[#This Row],[PEDIDO ]]</f>
        <v>0</v>
      </c>
      <c r="W986" s="57">
        <f>Tabla3[[#This Row],[PRECIO CON DESCT.]]*Tabla3[[#This Row],[PEDIDO ]]</f>
        <v>0</v>
      </c>
      <c r="X986" s="58">
        <f>Tabla3[[#This Row],[PRECIO SIN %]]*Tabla3[[#This Row],[PEDIDO ]]</f>
        <v>0</v>
      </c>
      <c r="Y986" s="28"/>
      <c r="Z986" s="28"/>
      <c r="AA986" s="28"/>
      <c r="AB986" s="28"/>
      <c r="AC986" s="28"/>
      <c r="AD986" s="28"/>
      <c r="AE986" s="28"/>
      <c r="AF986" s="28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  <c r="CB986" s="13"/>
      <c r="CC986" s="13"/>
      <c r="CD986" s="13"/>
      <c r="CE986" s="13"/>
      <c r="CF986" s="13"/>
      <c r="CG986" s="13"/>
      <c r="CH986" s="13"/>
      <c r="CI986" s="13"/>
      <c r="CJ986" s="13"/>
      <c r="CK986" s="13"/>
      <c r="CL986" s="13"/>
      <c r="CM986" s="13"/>
      <c r="CN986" s="13"/>
      <c r="CO986" s="13"/>
      <c r="CP986" s="13"/>
      <c r="CQ986" s="13"/>
      <c r="CR986" s="13"/>
      <c r="CS986" s="13"/>
      <c r="CT986" s="13"/>
      <c r="CU986" s="13"/>
      <c r="CV986" s="13"/>
      <c r="CW986" s="13"/>
      <c r="CX986" s="13"/>
      <c r="CY986" s="13"/>
      <c r="CZ986" s="13"/>
      <c r="DA986" s="13"/>
      <c r="DB986" s="13"/>
      <c r="DC986" s="13"/>
      <c r="DD986" s="13"/>
      <c r="DE986" s="13"/>
      <c r="DF986" s="13"/>
      <c r="DG986" s="13"/>
      <c r="DH986" s="13"/>
      <c r="DI986" s="13"/>
      <c r="DJ986" s="13"/>
      <c r="DK986" s="13"/>
      <c r="DL986" s="13"/>
      <c r="DM986" s="13"/>
      <c r="DN986" s="13"/>
      <c r="DO986" s="13"/>
      <c r="DP986" s="13"/>
      <c r="DQ986" s="13"/>
      <c r="DR986" s="13"/>
      <c r="DS986" s="13"/>
      <c r="DT986" s="13"/>
      <c r="DU986" s="13"/>
      <c r="DV986" s="13"/>
      <c r="DW986" s="13"/>
      <c r="DX986" s="13"/>
      <c r="DY986" s="13"/>
      <c r="DZ986" s="13"/>
      <c r="EA986" s="13"/>
      <c r="EB986" s="13"/>
      <c r="EC986" s="13"/>
      <c r="ED986" s="13"/>
      <c r="EE986" s="13"/>
      <c r="EF986" s="13"/>
      <c r="EG986" s="13"/>
      <c r="EH986" s="13"/>
      <c r="EI986" s="13"/>
      <c r="EJ986" s="13"/>
      <c r="EK986" s="13"/>
      <c r="EL986" s="13"/>
      <c r="EM986" s="13"/>
      <c r="EN986" s="13"/>
      <c r="EO986" s="13"/>
      <c r="EP986" s="13"/>
      <c r="EQ986" s="13"/>
      <c r="ER986" s="13"/>
      <c r="ES986" s="13"/>
      <c r="ET986" s="13"/>
      <c r="EU986" s="13"/>
      <c r="EV986" s="13"/>
      <c r="EW986" s="20"/>
    </row>
    <row r="987" spans="1:153" s="3" customFormat="1" ht="33" customHeight="1" x14ac:dyDescent="0.4">
      <c r="A987" s="124">
        <v>7594001101895</v>
      </c>
      <c r="B987" s="51" t="s">
        <v>202</v>
      </c>
      <c r="C987" s="51" t="s">
        <v>203</v>
      </c>
      <c r="D9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87" s="118" t="s">
        <v>1495</v>
      </c>
      <c r="F987" s="75" t="s">
        <v>537</v>
      </c>
      <c r="G9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87" s="77">
        <v>615</v>
      </c>
      <c r="J987" s="52">
        <v>6.6666699999999999</v>
      </c>
      <c r="K987" s="53">
        <f>Tabla3[[#This Row],[PRECIOS]]-Tabla3[[#This Row],[PRECIOS]]*10%</f>
        <v>6.0000029999999995</v>
      </c>
      <c r="L987" s="101"/>
      <c r="M987" s="54"/>
      <c r="N987" s="55">
        <f>IFERROR(Tabla3[[#This Row],[PRECIOS]]-Tabla3[[#This Row],[PRECIOS]]*Tabla3[[#This Row],[% PRODUCTO]]," ")</f>
        <v>6.6666699999999999</v>
      </c>
      <c r="O987" s="54"/>
      <c r="P987" s="55">
        <f>IFERROR(Tabla3[[#This Row],[OCULTAR2]]-Tabla3[[#This Row],[OCULTAR2]]*Tabla3[[#This Row],[% LÍNEA]]," ")</f>
        <v>6.6666699999999999</v>
      </c>
      <c r="Q987" s="56">
        <f>IFERROR(Tabla3[[#This Row],[% PRODUCTO]]+Tabla3[[#This Row],[% LÍNEA]]," ")</f>
        <v>0</v>
      </c>
      <c r="R987" s="53">
        <f>Tabla3[[#This Row],[OCULTAR3]]</f>
        <v>6.6666699999999999</v>
      </c>
      <c r="S987" s="53">
        <f>Tabla3[[#This Row],[PRECIO SIN %]]-Tabla3[[#This Row],[PRECIO SIN %]]*10%</f>
        <v>6.0000029999999995</v>
      </c>
      <c r="T987" s="80">
        <f>(Tabla3[[#This Row],[PRECIO CON DESCT.]]-(Tabla3[[#This Row],[PRECIO CON DESCT.]]*$T$6))</f>
        <v>3.7800018899999999</v>
      </c>
      <c r="U987" s="96"/>
      <c r="V987" s="94">
        <f>Tabla3[[#This Row],[PRECIO %      en $]]*Tabla3[[#This Row],[PEDIDO ]]</f>
        <v>0</v>
      </c>
      <c r="W987" s="57">
        <f>Tabla3[[#This Row],[PRECIO CON DESCT.]]*Tabla3[[#This Row],[PEDIDO ]]</f>
        <v>0</v>
      </c>
      <c r="X987" s="58">
        <f>Tabla3[[#This Row],[PRECIO SIN %]]*Tabla3[[#This Row],[PEDIDO ]]</f>
        <v>0</v>
      </c>
      <c r="Y987" s="28"/>
      <c r="Z987" s="28"/>
      <c r="AA987" s="28"/>
      <c r="AB987" s="28"/>
      <c r="AC987" s="28"/>
      <c r="AD987" s="28"/>
      <c r="AE987" s="28"/>
      <c r="AF987" s="28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/>
      <c r="CJ987" s="13"/>
      <c r="CK987" s="13"/>
      <c r="CL987" s="13"/>
      <c r="CM987" s="13"/>
      <c r="CN987" s="13"/>
      <c r="CO987" s="13"/>
      <c r="CP987" s="13"/>
      <c r="CQ987" s="13"/>
      <c r="CR987" s="13"/>
      <c r="CS987" s="13"/>
      <c r="CT987" s="13"/>
      <c r="CU987" s="13"/>
      <c r="CV987" s="13"/>
      <c r="CW987" s="13"/>
      <c r="CX987" s="13"/>
      <c r="CY987" s="13"/>
      <c r="CZ987" s="13"/>
      <c r="DA987" s="13"/>
      <c r="DB987" s="13"/>
      <c r="DC987" s="13"/>
      <c r="DD987" s="13"/>
      <c r="DE987" s="13"/>
      <c r="DF987" s="13"/>
      <c r="DG987" s="13"/>
      <c r="DH987" s="13"/>
      <c r="DI987" s="13"/>
      <c r="DJ987" s="13"/>
      <c r="DK987" s="13"/>
      <c r="DL987" s="13"/>
      <c r="DM987" s="13"/>
      <c r="DN987" s="13"/>
      <c r="DO987" s="13"/>
      <c r="DP987" s="13"/>
      <c r="DQ987" s="13"/>
      <c r="DR987" s="13"/>
      <c r="DS987" s="13"/>
      <c r="DT987" s="13"/>
      <c r="DU987" s="13"/>
      <c r="DV987" s="13"/>
      <c r="DW987" s="13"/>
      <c r="DX987" s="13"/>
      <c r="DY987" s="13"/>
      <c r="DZ987" s="13"/>
      <c r="EA987" s="13"/>
      <c r="EB987" s="13"/>
      <c r="EC987" s="13"/>
      <c r="ED987" s="13"/>
      <c r="EE987" s="13"/>
      <c r="EF987" s="13"/>
      <c r="EG987" s="13"/>
      <c r="EH987" s="13"/>
      <c r="EI987" s="13"/>
      <c r="EJ987" s="13"/>
      <c r="EK987" s="13"/>
      <c r="EL987" s="13"/>
      <c r="EM987" s="13"/>
      <c r="EN987" s="13"/>
      <c r="EO987" s="13"/>
      <c r="EP987" s="13"/>
      <c r="EQ987" s="13"/>
      <c r="ER987" s="13"/>
      <c r="ES987" s="13"/>
      <c r="ET987" s="13"/>
      <c r="EU987" s="13"/>
      <c r="EV987" s="13"/>
      <c r="EW987" s="20"/>
    </row>
    <row r="988" spans="1:153" s="3" customFormat="1" ht="33" customHeight="1" x14ac:dyDescent="0.4">
      <c r="A988" s="125">
        <v>7596855000058</v>
      </c>
      <c r="B988" s="59" t="s">
        <v>202</v>
      </c>
      <c r="C988" s="59" t="s">
        <v>216</v>
      </c>
      <c r="D9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988" s="119" t="s">
        <v>1496</v>
      </c>
      <c r="F988" s="76" t="s">
        <v>526</v>
      </c>
      <c r="G9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988" s="78">
        <v>39</v>
      </c>
      <c r="J988" s="52">
        <v>10.83333</v>
      </c>
      <c r="K988" s="60">
        <f>Tabla3[[#This Row],[PRECIOS]]-Tabla3[[#This Row],[PRECIOS]]*10%</f>
        <v>9.7499970000000005</v>
      </c>
      <c r="L988" s="101" t="s">
        <v>5327</v>
      </c>
      <c r="M988" s="61"/>
      <c r="N988" s="55">
        <f>IFERROR(Tabla3[[#This Row],[PRECIOS]]-Tabla3[[#This Row],[PRECIOS]]*Tabla3[[#This Row],[% PRODUCTO]]," ")</f>
        <v>10.83333</v>
      </c>
      <c r="O988" s="61"/>
      <c r="P988" s="55">
        <f>IFERROR(Tabla3[[#This Row],[OCULTAR2]]-Tabla3[[#This Row],[OCULTAR2]]*Tabla3[[#This Row],[% LÍNEA]]," ")</f>
        <v>10.83333</v>
      </c>
      <c r="Q988" s="56">
        <f>IFERROR(Tabla3[[#This Row],[% PRODUCTO]]+Tabla3[[#This Row],[% LÍNEA]]," ")</f>
        <v>0</v>
      </c>
      <c r="R988" s="60">
        <f>Tabla3[[#This Row],[OCULTAR3]]</f>
        <v>10.83333</v>
      </c>
      <c r="S988" s="60">
        <f>Tabla3[[#This Row],[PRECIO SIN %]]-Tabla3[[#This Row],[PRECIO SIN %]]*10%</f>
        <v>9.7499970000000005</v>
      </c>
      <c r="T988" s="80">
        <f>(Tabla3[[#This Row],[PRECIO CON DESCT.]]-(Tabla3[[#This Row],[PRECIO CON DESCT.]]*$T$6))</f>
        <v>6.14249811</v>
      </c>
      <c r="U988" s="96"/>
      <c r="V988" s="94">
        <f>Tabla3[[#This Row],[PRECIO %      en $]]*Tabla3[[#This Row],[PEDIDO ]]</f>
        <v>0</v>
      </c>
      <c r="W988" s="57">
        <f>Tabla3[[#This Row],[PRECIO CON DESCT.]]*Tabla3[[#This Row],[PEDIDO ]]</f>
        <v>0</v>
      </c>
      <c r="X988" s="58">
        <f>Tabla3[[#This Row],[PRECIO SIN %]]*Tabla3[[#This Row],[PEDIDO ]]</f>
        <v>0</v>
      </c>
      <c r="Y988" s="28"/>
      <c r="Z988" s="28"/>
      <c r="AA988" s="28"/>
      <c r="AB988" s="28"/>
      <c r="AC988" s="28"/>
      <c r="AD988" s="28"/>
      <c r="AE988" s="28"/>
      <c r="AF988" s="28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  <c r="CH988" s="13"/>
      <c r="CI988" s="13"/>
      <c r="CJ988" s="13"/>
      <c r="CK988" s="13"/>
      <c r="CL988" s="13"/>
      <c r="CM988" s="13"/>
      <c r="CN988" s="13"/>
      <c r="CO988" s="13"/>
      <c r="CP988" s="13"/>
      <c r="CQ988" s="13"/>
      <c r="CR988" s="13"/>
      <c r="CS988" s="13"/>
      <c r="CT988" s="13"/>
      <c r="CU988" s="13"/>
      <c r="CV988" s="13"/>
      <c r="CW988" s="13"/>
      <c r="CX988" s="13"/>
      <c r="CY988" s="13"/>
      <c r="CZ988" s="13"/>
      <c r="DA988" s="13"/>
      <c r="DB988" s="13"/>
      <c r="DC988" s="13"/>
      <c r="DD988" s="13"/>
      <c r="DE988" s="13"/>
      <c r="DF988" s="13"/>
      <c r="DG988" s="13"/>
      <c r="DH988" s="13"/>
      <c r="DI988" s="13"/>
      <c r="DJ988" s="13"/>
      <c r="DK988" s="13"/>
      <c r="DL988" s="13"/>
      <c r="DM988" s="13"/>
      <c r="DN988" s="13"/>
      <c r="DO988" s="13"/>
      <c r="DP988" s="13"/>
      <c r="DQ988" s="13"/>
      <c r="DR988" s="13"/>
      <c r="DS988" s="13"/>
      <c r="DT988" s="13"/>
      <c r="DU988" s="13"/>
      <c r="DV988" s="13"/>
      <c r="DW988" s="13"/>
      <c r="DX988" s="13"/>
      <c r="DY988" s="13"/>
      <c r="DZ988" s="13"/>
      <c r="EA988" s="13"/>
      <c r="EB988" s="13"/>
      <c r="EC988" s="13"/>
      <c r="ED988" s="13"/>
      <c r="EE988" s="13"/>
      <c r="EF988" s="13"/>
      <c r="EG988" s="13"/>
      <c r="EH988" s="13"/>
      <c r="EI988" s="13"/>
      <c r="EJ988" s="13"/>
      <c r="EK988" s="13"/>
      <c r="EL988" s="13"/>
      <c r="EM988" s="13"/>
      <c r="EN988" s="13"/>
      <c r="EO988" s="13"/>
      <c r="EP988" s="13"/>
      <c r="EQ988" s="13"/>
      <c r="ER988" s="13"/>
      <c r="ES988" s="13"/>
      <c r="ET988" s="13"/>
      <c r="EU988" s="13"/>
      <c r="EV988" s="13"/>
      <c r="EW988" s="20"/>
    </row>
    <row r="989" spans="1:153" s="3" customFormat="1" ht="33" customHeight="1" x14ac:dyDescent="0.4">
      <c r="A989" s="124">
        <v>7596855000027</v>
      </c>
      <c r="B989" s="51" t="s">
        <v>202</v>
      </c>
      <c r="C989" s="51" t="s">
        <v>216</v>
      </c>
      <c r="D9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89" s="118" t="s">
        <v>1497</v>
      </c>
      <c r="F989" s="75" t="s">
        <v>526</v>
      </c>
      <c r="G9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89" s="77">
        <v>103</v>
      </c>
      <c r="J989" s="52">
        <v>6.5333300000000003</v>
      </c>
      <c r="K989" s="53">
        <f>Tabla3[[#This Row],[PRECIOS]]-Tabla3[[#This Row],[PRECIOS]]*10%</f>
        <v>5.8799970000000004</v>
      </c>
      <c r="L989" s="101"/>
      <c r="M989" s="54"/>
      <c r="N989" s="55">
        <f>IFERROR(Tabla3[[#This Row],[PRECIOS]]-Tabla3[[#This Row],[PRECIOS]]*Tabla3[[#This Row],[% PRODUCTO]]," ")</f>
        <v>6.5333300000000003</v>
      </c>
      <c r="O989" s="54"/>
      <c r="P989" s="55">
        <f>IFERROR(Tabla3[[#This Row],[OCULTAR2]]-Tabla3[[#This Row],[OCULTAR2]]*Tabla3[[#This Row],[% LÍNEA]]," ")</f>
        <v>6.5333300000000003</v>
      </c>
      <c r="Q989" s="56">
        <f>IFERROR(Tabla3[[#This Row],[% PRODUCTO]]+Tabla3[[#This Row],[% LÍNEA]]," ")</f>
        <v>0</v>
      </c>
      <c r="R989" s="53">
        <f>Tabla3[[#This Row],[OCULTAR3]]</f>
        <v>6.5333300000000003</v>
      </c>
      <c r="S989" s="53">
        <f>Tabla3[[#This Row],[PRECIO SIN %]]-Tabla3[[#This Row],[PRECIO SIN %]]*10%</f>
        <v>5.8799970000000004</v>
      </c>
      <c r="T989" s="80">
        <f>(Tabla3[[#This Row],[PRECIO CON DESCT.]]-(Tabla3[[#This Row],[PRECIO CON DESCT.]]*$T$6))</f>
        <v>3.7043981100000001</v>
      </c>
      <c r="U989" s="96"/>
      <c r="V989" s="94">
        <f>Tabla3[[#This Row],[PRECIO %      en $]]*Tabla3[[#This Row],[PEDIDO ]]</f>
        <v>0</v>
      </c>
      <c r="W989" s="57">
        <f>Tabla3[[#This Row],[PRECIO CON DESCT.]]*Tabla3[[#This Row],[PEDIDO ]]</f>
        <v>0</v>
      </c>
      <c r="X989" s="58">
        <f>Tabla3[[#This Row],[PRECIO SIN %]]*Tabla3[[#This Row],[PEDIDO ]]</f>
        <v>0</v>
      </c>
      <c r="Y989" s="28"/>
      <c r="Z989" s="28"/>
      <c r="AA989" s="28"/>
      <c r="AB989" s="28"/>
      <c r="AC989" s="28"/>
      <c r="AD989" s="28"/>
      <c r="AE989" s="28"/>
      <c r="AF989" s="28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13"/>
      <c r="CC989" s="13"/>
      <c r="CD989" s="13"/>
      <c r="CE989" s="13"/>
      <c r="CF989" s="13"/>
      <c r="CG989" s="13"/>
      <c r="CH989" s="13"/>
      <c r="CI989" s="13"/>
      <c r="CJ989" s="13"/>
      <c r="CK989" s="13"/>
      <c r="CL989" s="13"/>
      <c r="CM989" s="13"/>
      <c r="CN989" s="13"/>
      <c r="CO989" s="13"/>
      <c r="CP989" s="13"/>
      <c r="CQ989" s="13"/>
      <c r="CR989" s="13"/>
      <c r="CS989" s="13"/>
      <c r="CT989" s="13"/>
      <c r="CU989" s="13"/>
      <c r="CV989" s="13"/>
      <c r="CW989" s="13"/>
      <c r="CX989" s="13"/>
      <c r="CY989" s="13"/>
      <c r="CZ989" s="13"/>
      <c r="DA989" s="13"/>
      <c r="DB989" s="13"/>
      <c r="DC989" s="13"/>
      <c r="DD989" s="13"/>
      <c r="DE989" s="13"/>
      <c r="DF989" s="13"/>
      <c r="DG989" s="13"/>
      <c r="DH989" s="13"/>
      <c r="DI989" s="13"/>
      <c r="DJ989" s="13"/>
      <c r="DK989" s="13"/>
      <c r="DL989" s="13"/>
      <c r="DM989" s="13"/>
      <c r="DN989" s="13"/>
      <c r="DO989" s="13"/>
      <c r="DP989" s="13"/>
      <c r="DQ989" s="13"/>
      <c r="DR989" s="13"/>
      <c r="DS989" s="13"/>
      <c r="DT989" s="13"/>
      <c r="DU989" s="13"/>
      <c r="DV989" s="13"/>
      <c r="DW989" s="13"/>
      <c r="DX989" s="13"/>
      <c r="DY989" s="13"/>
      <c r="DZ989" s="13"/>
      <c r="EA989" s="13"/>
      <c r="EB989" s="13"/>
      <c r="EC989" s="13"/>
      <c r="ED989" s="13"/>
      <c r="EE989" s="13"/>
      <c r="EF989" s="13"/>
      <c r="EG989" s="13"/>
      <c r="EH989" s="13"/>
      <c r="EI989" s="13"/>
      <c r="EJ989" s="13"/>
      <c r="EK989" s="13"/>
      <c r="EL989" s="13"/>
      <c r="EM989" s="13"/>
      <c r="EN989" s="13"/>
      <c r="EO989" s="13"/>
      <c r="EP989" s="13"/>
      <c r="EQ989" s="13"/>
      <c r="ER989" s="13"/>
      <c r="ES989" s="13"/>
      <c r="ET989" s="13"/>
      <c r="EU989" s="13"/>
      <c r="EV989" s="13"/>
      <c r="EW989" s="20"/>
    </row>
    <row r="990" spans="1:153" s="3" customFormat="1" ht="33" customHeight="1" x14ac:dyDescent="0.4">
      <c r="A990" s="125">
        <v>7596855001031</v>
      </c>
      <c r="B990" s="59" t="s">
        <v>202</v>
      </c>
      <c r="C990" s="59" t="s">
        <v>216</v>
      </c>
      <c r="D9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90" s="119" t="s">
        <v>1498</v>
      </c>
      <c r="F990" s="76" t="s">
        <v>526</v>
      </c>
      <c r="G9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90" s="78">
        <v>64</v>
      </c>
      <c r="J990" s="52">
        <v>6.4444400000000002</v>
      </c>
      <c r="K990" s="60">
        <f>Tabla3[[#This Row],[PRECIOS]]-Tabla3[[#This Row],[PRECIOS]]*10%</f>
        <v>5.7999960000000002</v>
      </c>
      <c r="L990" s="101"/>
      <c r="M990" s="61"/>
      <c r="N990" s="55">
        <f>IFERROR(Tabla3[[#This Row],[PRECIOS]]-Tabla3[[#This Row],[PRECIOS]]*Tabla3[[#This Row],[% PRODUCTO]]," ")</f>
        <v>6.4444400000000002</v>
      </c>
      <c r="O990" s="61"/>
      <c r="P990" s="55">
        <f>IFERROR(Tabla3[[#This Row],[OCULTAR2]]-Tabla3[[#This Row],[OCULTAR2]]*Tabla3[[#This Row],[% LÍNEA]]," ")</f>
        <v>6.4444400000000002</v>
      </c>
      <c r="Q990" s="56">
        <f>IFERROR(Tabla3[[#This Row],[% PRODUCTO]]+Tabla3[[#This Row],[% LÍNEA]]," ")</f>
        <v>0</v>
      </c>
      <c r="R990" s="60">
        <f>Tabla3[[#This Row],[OCULTAR3]]</f>
        <v>6.4444400000000002</v>
      </c>
      <c r="S990" s="60">
        <f>Tabla3[[#This Row],[PRECIO SIN %]]-Tabla3[[#This Row],[PRECIO SIN %]]*10%</f>
        <v>5.7999960000000002</v>
      </c>
      <c r="T990" s="80">
        <f>(Tabla3[[#This Row],[PRECIO CON DESCT.]]-(Tabla3[[#This Row],[PRECIO CON DESCT.]]*$T$6))</f>
        <v>3.6539974800000001</v>
      </c>
      <c r="U990" s="96"/>
      <c r="V990" s="94">
        <f>Tabla3[[#This Row],[PRECIO %      en $]]*Tabla3[[#This Row],[PEDIDO ]]</f>
        <v>0</v>
      </c>
      <c r="W990" s="57">
        <f>Tabla3[[#This Row],[PRECIO CON DESCT.]]*Tabla3[[#This Row],[PEDIDO ]]</f>
        <v>0</v>
      </c>
      <c r="X990" s="58">
        <f>Tabla3[[#This Row],[PRECIO SIN %]]*Tabla3[[#This Row],[PEDIDO ]]</f>
        <v>0</v>
      </c>
      <c r="Y990" s="28"/>
      <c r="Z990" s="28"/>
      <c r="AA990" s="28"/>
      <c r="AB990" s="28"/>
      <c r="AC990" s="28"/>
      <c r="AD990" s="28"/>
      <c r="AE990" s="28"/>
      <c r="AF990" s="28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  <c r="CH990" s="13"/>
      <c r="CI990" s="13"/>
      <c r="CJ990" s="13"/>
      <c r="CK990" s="13"/>
      <c r="CL990" s="13"/>
      <c r="CM990" s="13"/>
      <c r="CN990" s="13"/>
      <c r="CO990" s="13"/>
      <c r="CP990" s="13"/>
      <c r="CQ990" s="13"/>
      <c r="CR990" s="13"/>
      <c r="CS990" s="13"/>
      <c r="CT990" s="13"/>
      <c r="CU990" s="13"/>
      <c r="CV990" s="13"/>
      <c r="CW990" s="13"/>
      <c r="CX990" s="13"/>
      <c r="CY990" s="13"/>
      <c r="CZ990" s="13"/>
      <c r="DA990" s="13"/>
      <c r="DB990" s="13"/>
      <c r="DC990" s="13"/>
      <c r="DD990" s="13"/>
      <c r="DE990" s="13"/>
      <c r="DF990" s="13"/>
      <c r="DG990" s="13"/>
      <c r="DH990" s="13"/>
      <c r="DI990" s="13"/>
      <c r="DJ990" s="13"/>
      <c r="DK990" s="13"/>
      <c r="DL990" s="13"/>
      <c r="DM990" s="13"/>
      <c r="DN990" s="13"/>
      <c r="DO990" s="13"/>
      <c r="DP990" s="13"/>
      <c r="DQ990" s="13"/>
      <c r="DR990" s="13"/>
      <c r="DS990" s="13"/>
      <c r="DT990" s="13"/>
      <c r="DU990" s="13"/>
      <c r="DV990" s="13"/>
      <c r="DW990" s="13"/>
      <c r="DX990" s="13"/>
      <c r="DY990" s="13"/>
      <c r="DZ990" s="13"/>
      <c r="EA990" s="13"/>
      <c r="EB990" s="13"/>
      <c r="EC990" s="13"/>
      <c r="ED990" s="13"/>
      <c r="EE990" s="13"/>
      <c r="EF990" s="13"/>
      <c r="EG990" s="13"/>
      <c r="EH990" s="13"/>
      <c r="EI990" s="13"/>
      <c r="EJ990" s="13"/>
      <c r="EK990" s="13"/>
      <c r="EL990" s="13"/>
      <c r="EM990" s="13"/>
      <c r="EN990" s="13"/>
      <c r="EO990" s="13"/>
      <c r="EP990" s="13"/>
      <c r="EQ990" s="13"/>
      <c r="ER990" s="13"/>
      <c r="ES990" s="13"/>
      <c r="ET990" s="13"/>
      <c r="EU990" s="13"/>
      <c r="EV990" s="13"/>
      <c r="EW990" s="20"/>
    </row>
    <row r="991" spans="1:153" s="3" customFormat="1" ht="33" customHeight="1" x14ac:dyDescent="0.4">
      <c r="A991" s="124">
        <v>7592349527124</v>
      </c>
      <c r="B991" s="51" t="s">
        <v>202</v>
      </c>
      <c r="C991" s="51" t="s">
        <v>217</v>
      </c>
      <c r="D9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91" s="118" t="s">
        <v>1499</v>
      </c>
      <c r="F991" s="75" t="s">
        <v>537</v>
      </c>
      <c r="G9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9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991" s="77">
        <v>599</v>
      </c>
      <c r="J991" s="52">
        <v>14.54444</v>
      </c>
      <c r="K991" s="53">
        <f>Tabla3[[#This Row],[PRECIOS]]-Tabla3[[#This Row],[PRECIOS]]*10%</f>
        <v>13.089995999999999</v>
      </c>
      <c r="L991" s="101"/>
      <c r="M991" s="54"/>
      <c r="N991" s="55">
        <f>IFERROR(Tabla3[[#This Row],[PRECIOS]]-Tabla3[[#This Row],[PRECIOS]]*Tabla3[[#This Row],[% PRODUCTO]]," ")</f>
        <v>14.54444</v>
      </c>
      <c r="O991" s="54">
        <v>0.05</v>
      </c>
      <c r="P991" s="55">
        <f>IFERROR(Tabla3[[#This Row],[OCULTAR2]]-Tabla3[[#This Row],[OCULTAR2]]*Tabla3[[#This Row],[% LÍNEA]]," ")</f>
        <v>13.817218</v>
      </c>
      <c r="Q991" s="56">
        <f>IFERROR(Tabla3[[#This Row],[% PRODUCTO]]+Tabla3[[#This Row],[% LÍNEA]]," ")</f>
        <v>0.05</v>
      </c>
      <c r="R991" s="53">
        <f>Tabla3[[#This Row],[OCULTAR3]]</f>
        <v>13.817218</v>
      </c>
      <c r="S991" s="53">
        <f>Tabla3[[#This Row],[PRECIO SIN %]]-Tabla3[[#This Row],[PRECIO SIN %]]*10%</f>
        <v>12.435496199999999</v>
      </c>
      <c r="T991" s="80">
        <f>(Tabla3[[#This Row],[PRECIO CON DESCT.]]-(Tabla3[[#This Row],[PRECIO CON DESCT.]]*$T$6))</f>
        <v>7.834362606</v>
      </c>
      <c r="U991" s="96"/>
      <c r="V991" s="94">
        <f>Tabla3[[#This Row],[PRECIO %      en $]]*Tabla3[[#This Row],[PEDIDO ]]</f>
        <v>0</v>
      </c>
      <c r="W991" s="57">
        <f>Tabla3[[#This Row],[PRECIO CON DESCT.]]*Tabla3[[#This Row],[PEDIDO ]]</f>
        <v>0</v>
      </c>
      <c r="X991" s="58">
        <f>Tabla3[[#This Row],[PRECIO SIN %]]*Tabla3[[#This Row],[PEDIDO ]]</f>
        <v>0</v>
      </c>
      <c r="Y991" s="28"/>
      <c r="Z991" s="28"/>
      <c r="AA991" s="28"/>
      <c r="AB991" s="28"/>
      <c r="AC991" s="28"/>
      <c r="AD991" s="28"/>
      <c r="AE991" s="28"/>
      <c r="AF991" s="28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  <c r="CB991" s="13"/>
      <c r="CC991" s="13"/>
      <c r="CD991" s="13"/>
      <c r="CE991" s="13"/>
      <c r="CF991" s="13"/>
      <c r="CG991" s="13"/>
      <c r="CH991" s="13"/>
      <c r="CI991" s="13"/>
      <c r="CJ991" s="13"/>
      <c r="CK991" s="13"/>
      <c r="CL991" s="13"/>
      <c r="CM991" s="13"/>
      <c r="CN991" s="13"/>
      <c r="CO991" s="13"/>
      <c r="CP991" s="13"/>
      <c r="CQ991" s="13"/>
      <c r="CR991" s="13"/>
      <c r="CS991" s="13"/>
      <c r="CT991" s="13"/>
      <c r="CU991" s="13"/>
      <c r="CV991" s="13"/>
      <c r="CW991" s="13"/>
      <c r="CX991" s="13"/>
      <c r="CY991" s="13"/>
      <c r="CZ991" s="13"/>
      <c r="DA991" s="13"/>
      <c r="DB991" s="13"/>
      <c r="DC991" s="13"/>
      <c r="DD991" s="13"/>
      <c r="DE991" s="13"/>
      <c r="DF991" s="13"/>
      <c r="DG991" s="13"/>
      <c r="DH991" s="13"/>
      <c r="DI991" s="13"/>
      <c r="DJ991" s="13"/>
      <c r="DK991" s="13"/>
      <c r="DL991" s="13"/>
      <c r="DM991" s="13"/>
      <c r="DN991" s="13"/>
      <c r="DO991" s="13"/>
      <c r="DP991" s="13"/>
      <c r="DQ991" s="13"/>
      <c r="DR991" s="13"/>
      <c r="DS991" s="13"/>
      <c r="DT991" s="13"/>
      <c r="DU991" s="13"/>
      <c r="DV991" s="13"/>
      <c r="DW991" s="13"/>
      <c r="DX991" s="13"/>
      <c r="DY991" s="13"/>
      <c r="DZ991" s="13"/>
      <c r="EA991" s="13"/>
      <c r="EB991" s="13"/>
      <c r="EC991" s="13"/>
      <c r="ED991" s="13"/>
      <c r="EE991" s="13"/>
      <c r="EF991" s="13"/>
      <c r="EG991" s="13"/>
      <c r="EH991" s="13"/>
      <c r="EI991" s="13"/>
      <c r="EJ991" s="13"/>
      <c r="EK991" s="13"/>
      <c r="EL991" s="13"/>
      <c r="EM991" s="13"/>
      <c r="EN991" s="13"/>
      <c r="EO991" s="13"/>
      <c r="EP991" s="13"/>
      <c r="EQ991" s="13"/>
      <c r="ER991" s="13"/>
      <c r="ES991" s="13"/>
      <c r="ET991" s="13"/>
      <c r="EU991" s="13"/>
      <c r="EV991" s="13"/>
      <c r="EW991" s="20"/>
    </row>
    <row r="992" spans="1:153" s="3" customFormat="1" ht="33" customHeight="1" x14ac:dyDescent="0.4">
      <c r="A992" s="125">
        <v>8680199015591</v>
      </c>
      <c r="B992" s="59" t="s">
        <v>202</v>
      </c>
      <c r="C992" s="59" t="s">
        <v>128</v>
      </c>
      <c r="D9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92" s="119" t="s">
        <v>1500</v>
      </c>
      <c r="F992" s="76" t="s">
        <v>537</v>
      </c>
      <c r="G9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92" s="78">
        <v>296</v>
      </c>
      <c r="J992" s="52">
        <v>11.66667</v>
      </c>
      <c r="K992" s="60">
        <f>Tabla3[[#This Row],[PRECIOS]]-Tabla3[[#This Row],[PRECIOS]]*10%</f>
        <v>10.500003</v>
      </c>
      <c r="L992" s="101"/>
      <c r="M992" s="61"/>
      <c r="N992" s="55">
        <f>IFERROR(Tabla3[[#This Row],[PRECIOS]]-Tabla3[[#This Row],[PRECIOS]]*Tabla3[[#This Row],[% PRODUCTO]]," ")</f>
        <v>11.66667</v>
      </c>
      <c r="O992" s="61"/>
      <c r="P992" s="55">
        <f>IFERROR(Tabla3[[#This Row],[OCULTAR2]]-Tabla3[[#This Row],[OCULTAR2]]*Tabla3[[#This Row],[% LÍNEA]]," ")</f>
        <v>11.66667</v>
      </c>
      <c r="Q992" s="56">
        <f>IFERROR(Tabla3[[#This Row],[% PRODUCTO]]+Tabla3[[#This Row],[% LÍNEA]]," ")</f>
        <v>0</v>
      </c>
      <c r="R992" s="60">
        <f>Tabla3[[#This Row],[OCULTAR3]]</f>
        <v>11.66667</v>
      </c>
      <c r="S992" s="60">
        <f>Tabla3[[#This Row],[PRECIO SIN %]]-Tabla3[[#This Row],[PRECIO SIN %]]*10%</f>
        <v>10.500003</v>
      </c>
      <c r="T992" s="80">
        <f>(Tabla3[[#This Row],[PRECIO CON DESCT.]]-(Tabla3[[#This Row],[PRECIO CON DESCT.]]*$T$6))</f>
        <v>6.6150018900000003</v>
      </c>
      <c r="U992" s="96"/>
      <c r="V992" s="94">
        <f>Tabla3[[#This Row],[PRECIO %      en $]]*Tabla3[[#This Row],[PEDIDO ]]</f>
        <v>0</v>
      </c>
      <c r="W992" s="57">
        <f>Tabla3[[#This Row],[PRECIO CON DESCT.]]*Tabla3[[#This Row],[PEDIDO ]]</f>
        <v>0</v>
      </c>
      <c r="X992" s="58">
        <f>Tabla3[[#This Row],[PRECIO SIN %]]*Tabla3[[#This Row],[PEDIDO ]]</f>
        <v>0</v>
      </c>
      <c r="Y992" s="28"/>
      <c r="Z992" s="28"/>
      <c r="AA992" s="28"/>
      <c r="AB992" s="28"/>
      <c r="AC992" s="28"/>
      <c r="AD992" s="28"/>
      <c r="AE992" s="28"/>
      <c r="AF992" s="28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  <c r="CJ992" s="13"/>
      <c r="CK992" s="13"/>
      <c r="CL992" s="13"/>
      <c r="CM992" s="13"/>
      <c r="CN992" s="13"/>
      <c r="CO992" s="13"/>
      <c r="CP992" s="13"/>
      <c r="CQ992" s="13"/>
      <c r="CR992" s="13"/>
      <c r="CS992" s="13"/>
      <c r="CT992" s="13"/>
      <c r="CU992" s="13"/>
      <c r="CV992" s="13"/>
      <c r="CW992" s="13"/>
      <c r="CX992" s="13"/>
      <c r="CY992" s="13"/>
      <c r="CZ992" s="13"/>
      <c r="DA992" s="13"/>
      <c r="DB992" s="13"/>
      <c r="DC992" s="13"/>
      <c r="DD992" s="13"/>
      <c r="DE992" s="13"/>
      <c r="DF992" s="13"/>
      <c r="DG992" s="13"/>
      <c r="DH992" s="13"/>
      <c r="DI992" s="13"/>
      <c r="DJ992" s="13"/>
      <c r="DK992" s="13"/>
      <c r="DL992" s="13"/>
      <c r="DM992" s="13"/>
      <c r="DN992" s="13"/>
      <c r="DO992" s="13"/>
      <c r="DP992" s="13"/>
      <c r="DQ992" s="13"/>
      <c r="DR992" s="13"/>
      <c r="DS992" s="13"/>
      <c r="DT992" s="13"/>
      <c r="DU992" s="13"/>
      <c r="DV992" s="13"/>
      <c r="DW992" s="13"/>
      <c r="DX992" s="13"/>
      <c r="DY992" s="13"/>
      <c r="DZ992" s="13"/>
      <c r="EA992" s="13"/>
      <c r="EB992" s="13"/>
      <c r="EC992" s="13"/>
      <c r="ED992" s="13"/>
      <c r="EE992" s="13"/>
      <c r="EF992" s="13"/>
      <c r="EG992" s="13"/>
      <c r="EH992" s="13"/>
      <c r="EI992" s="13"/>
      <c r="EJ992" s="13"/>
      <c r="EK992" s="13"/>
      <c r="EL992" s="13"/>
      <c r="EM992" s="13"/>
      <c r="EN992" s="13"/>
      <c r="EO992" s="13"/>
      <c r="EP992" s="13"/>
      <c r="EQ992" s="13"/>
      <c r="ER992" s="13"/>
      <c r="ES992" s="13"/>
      <c r="ET992" s="13"/>
      <c r="EU992" s="13"/>
      <c r="EV992" s="13"/>
      <c r="EW992" s="20"/>
    </row>
    <row r="993" spans="1:153" s="3" customFormat="1" ht="33" customHeight="1" x14ac:dyDescent="0.4">
      <c r="A993" s="124">
        <v>7894164009664</v>
      </c>
      <c r="B993" s="51" t="s">
        <v>202</v>
      </c>
      <c r="C993" s="51" t="s">
        <v>218</v>
      </c>
      <c r="D9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93" s="118" t="s">
        <v>1501</v>
      </c>
      <c r="F993" s="75" t="s">
        <v>537</v>
      </c>
      <c r="G9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93" s="77">
        <v>238</v>
      </c>
      <c r="J993" s="52">
        <v>2.5666699999999998</v>
      </c>
      <c r="K993" s="53">
        <f>Tabla3[[#This Row],[PRECIOS]]-Tabla3[[#This Row],[PRECIOS]]*10%</f>
        <v>2.310003</v>
      </c>
      <c r="L993" s="101"/>
      <c r="M993" s="54"/>
      <c r="N993" s="55">
        <f>IFERROR(Tabla3[[#This Row],[PRECIOS]]-Tabla3[[#This Row],[PRECIOS]]*Tabla3[[#This Row],[% PRODUCTO]]," ")</f>
        <v>2.5666699999999998</v>
      </c>
      <c r="O993" s="54"/>
      <c r="P993" s="55">
        <f>IFERROR(Tabla3[[#This Row],[OCULTAR2]]-Tabla3[[#This Row],[OCULTAR2]]*Tabla3[[#This Row],[% LÍNEA]]," ")</f>
        <v>2.5666699999999998</v>
      </c>
      <c r="Q993" s="56">
        <f>IFERROR(Tabla3[[#This Row],[% PRODUCTO]]+Tabla3[[#This Row],[% LÍNEA]]," ")</f>
        <v>0</v>
      </c>
      <c r="R993" s="53">
        <f>Tabla3[[#This Row],[OCULTAR3]]</f>
        <v>2.5666699999999998</v>
      </c>
      <c r="S993" s="53">
        <f>Tabla3[[#This Row],[PRECIO SIN %]]-Tabla3[[#This Row],[PRECIO SIN %]]*10%</f>
        <v>2.310003</v>
      </c>
      <c r="T993" s="80">
        <f>(Tabla3[[#This Row],[PRECIO CON DESCT.]]-(Tabla3[[#This Row],[PRECIO CON DESCT.]]*$T$6))</f>
        <v>1.4553018899999999</v>
      </c>
      <c r="U993" s="96"/>
      <c r="V993" s="94">
        <f>Tabla3[[#This Row],[PRECIO %      en $]]*Tabla3[[#This Row],[PEDIDO ]]</f>
        <v>0</v>
      </c>
      <c r="W993" s="57">
        <f>Tabla3[[#This Row],[PRECIO CON DESCT.]]*Tabla3[[#This Row],[PEDIDO ]]</f>
        <v>0</v>
      </c>
      <c r="X993" s="58">
        <f>Tabla3[[#This Row],[PRECIO SIN %]]*Tabla3[[#This Row],[PEDIDO ]]</f>
        <v>0</v>
      </c>
      <c r="Y993" s="28"/>
      <c r="Z993" s="28"/>
      <c r="AA993" s="28"/>
      <c r="AB993" s="28"/>
      <c r="AC993" s="28"/>
      <c r="AD993" s="28"/>
      <c r="AE993" s="28"/>
      <c r="AF993" s="28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  <c r="CJ993" s="13"/>
      <c r="CK993" s="13"/>
      <c r="CL993" s="13"/>
      <c r="CM993" s="13"/>
      <c r="CN993" s="13"/>
      <c r="CO993" s="13"/>
      <c r="CP993" s="13"/>
      <c r="CQ993" s="13"/>
      <c r="CR993" s="13"/>
      <c r="CS993" s="13"/>
      <c r="CT993" s="13"/>
      <c r="CU993" s="13"/>
      <c r="CV993" s="13"/>
      <c r="CW993" s="13"/>
      <c r="CX993" s="13"/>
      <c r="CY993" s="13"/>
      <c r="CZ993" s="13"/>
      <c r="DA993" s="13"/>
      <c r="DB993" s="13"/>
      <c r="DC993" s="13"/>
      <c r="DD993" s="13"/>
      <c r="DE993" s="13"/>
      <c r="DF993" s="13"/>
      <c r="DG993" s="13"/>
      <c r="DH993" s="13"/>
      <c r="DI993" s="13"/>
      <c r="DJ993" s="13"/>
      <c r="DK993" s="13"/>
      <c r="DL993" s="13"/>
      <c r="DM993" s="13"/>
      <c r="DN993" s="13"/>
      <c r="DO993" s="13"/>
      <c r="DP993" s="13"/>
      <c r="DQ993" s="13"/>
      <c r="DR993" s="13"/>
      <c r="DS993" s="13"/>
      <c r="DT993" s="13"/>
      <c r="DU993" s="13"/>
      <c r="DV993" s="13"/>
      <c r="DW993" s="13"/>
      <c r="DX993" s="13"/>
      <c r="DY993" s="13"/>
      <c r="DZ993" s="13"/>
      <c r="EA993" s="13"/>
      <c r="EB993" s="13"/>
      <c r="EC993" s="13"/>
      <c r="ED993" s="13"/>
      <c r="EE993" s="13"/>
      <c r="EF993" s="13"/>
      <c r="EG993" s="13"/>
      <c r="EH993" s="13"/>
      <c r="EI993" s="13"/>
      <c r="EJ993" s="13"/>
      <c r="EK993" s="13"/>
      <c r="EL993" s="13"/>
      <c r="EM993" s="13"/>
      <c r="EN993" s="13"/>
      <c r="EO993" s="13"/>
      <c r="EP993" s="13"/>
      <c r="EQ993" s="13"/>
      <c r="ER993" s="13"/>
      <c r="ES993" s="13"/>
      <c r="ET993" s="13"/>
      <c r="EU993" s="13"/>
      <c r="EV993" s="13"/>
      <c r="EW993" s="20"/>
    </row>
    <row r="994" spans="1:153" s="3" customFormat="1" ht="33" customHeight="1" x14ac:dyDescent="0.4">
      <c r="A994" s="125">
        <v>7598252000396</v>
      </c>
      <c r="B994" s="59" t="s">
        <v>202</v>
      </c>
      <c r="C994" s="59" t="s">
        <v>56</v>
      </c>
      <c r="D9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994" s="119" t="s">
        <v>1502</v>
      </c>
      <c r="F994" s="76" t="s">
        <v>537</v>
      </c>
      <c r="G9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994" s="78">
        <v>3</v>
      </c>
      <c r="J994" s="52">
        <v>44.77778</v>
      </c>
      <c r="K994" s="60">
        <f>Tabla3[[#This Row],[PRECIOS]]-Tabla3[[#This Row],[PRECIOS]]*10%</f>
        <v>40.300001999999999</v>
      </c>
      <c r="L994" s="101" t="s">
        <v>5327</v>
      </c>
      <c r="M994" s="61"/>
      <c r="N994" s="55">
        <f>IFERROR(Tabla3[[#This Row],[PRECIOS]]-Tabla3[[#This Row],[PRECIOS]]*Tabla3[[#This Row],[% PRODUCTO]]," ")</f>
        <v>44.77778</v>
      </c>
      <c r="O994" s="61"/>
      <c r="P994" s="55">
        <f>IFERROR(Tabla3[[#This Row],[OCULTAR2]]-Tabla3[[#This Row],[OCULTAR2]]*Tabla3[[#This Row],[% LÍNEA]]," ")</f>
        <v>44.77778</v>
      </c>
      <c r="Q994" s="56">
        <f>IFERROR(Tabla3[[#This Row],[% PRODUCTO]]+Tabla3[[#This Row],[% LÍNEA]]," ")</f>
        <v>0</v>
      </c>
      <c r="R994" s="60">
        <f>Tabla3[[#This Row],[OCULTAR3]]</f>
        <v>44.77778</v>
      </c>
      <c r="S994" s="60">
        <f>Tabla3[[#This Row],[PRECIO SIN %]]-Tabla3[[#This Row],[PRECIO SIN %]]*10%</f>
        <v>40.300001999999999</v>
      </c>
      <c r="T994" s="80">
        <f>(Tabla3[[#This Row],[PRECIO CON DESCT.]]-(Tabla3[[#This Row],[PRECIO CON DESCT.]]*$T$6))</f>
        <v>25.389001260000001</v>
      </c>
      <c r="U994" s="96"/>
      <c r="V994" s="94">
        <f>Tabla3[[#This Row],[PRECIO %      en $]]*Tabla3[[#This Row],[PEDIDO ]]</f>
        <v>0</v>
      </c>
      <c r="W994" s="57">
        <f>Tabla3[[#This Row],[PRECIO CON DESCT.]]*Tabla3[[#This Row],[PEDIDO ]]</f>
        <v>0</v>
      </c>
      <c r="X994" s="58">
        <f>Tabla3[[#This Row],[PRECIO SIN %]]*Tabla3[[#This Row],[PEDIDO ]]</f>
        <v>0</v>
      </c>
      <c r="Y994" s="28"/>
      <c r="Z994" s="28"/>
      <c r="AA994" s="28"/>
      <c r="AB994" s="28"/>
      <c r="AC994" s="28"/>
      <c r="AD994" s="28"/>
      <c r="AE994" s="28"/>
      <c r="AF994" s="28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  <c r="CJ994" s="13"/>
      <c r="CK994" s="13"/>
      <c r="CL994" s="13"/>
      <c r="CM994" s="13"/>
      <c r="CN994" s="13"/>
      <c r="CO994" s="13"/>
      <c r="CP994" s="13"/>
      <c r="CQ994" s="13"/>
      <c r="CR994" s="13"/>
      <c r="CS994" s="13"/>
      <c r="CT994" s="13"/>
      <c r="CU994" s="13"/>
      <c r="CV994" s="13"/>
      <c r="CW994" s="13"/>
      <c r="CX994" s="13"/>
      <c r="CY994" s="13"/>
      <c r="CZ994" s="13"/>
      <c r="DA994" s="13"/>
      <c r="DB994" s="13"/>
      <c r="DC994" s="13"/>
      <c r="DD994" s="13"/>
      <c r="DE994" s="13"/>
      <c r="DF994" s="13"/>
      <c r="DG994" s="13"/>
      <c r="DH994" s="13"/>
      <c r="DI994" s="13"/>
      <c r="DJ994" s="13"/>
      <c r="DK994" s="13"/>
      <c r="DL994" s="13"/>
      <c r="DM994" s="13"/>
      <c r="DN994" s="13"/>
      <c r="DO994" s="13"/>
      <c r="DP994" s="13"/>
      <c r="DQ994" s="13"/>
      <c r="DR994" s="13"/>
      <c r="DS994" s="13"/>
      <c r="DT994" s="13"/>
      <c r="DU994" s="13"/>
      <c r="DV994" s="13"/>
      <c r="DW994" s="13"/>
      <c r="DX994" s="13"/>
      <c r="DY994" s="13"/>
      <c r="DZ994" s="13"/>
      <c r="EA994" s="13"/>
      <c r="EB994" s="13"/>
      <c r="EC994" s="13"/>
      <c r="ED994" s="13"/>
      <c r="EE994" s="13"/>
      <c r="EF994" s="13"/>
      <c r="EG994" s="13"/>
      <c r="EH994" s="13"/>
      <c r="EI994" s="13"/>
      <c r="EJ994" s="13"/>
      <c r="EK994" s="13"/>
      <c r="EL994" s="13"/>
      <c r="EM994" s="13"/>
      <c r="EN994" s="13"/>
      <c r="EO994" s="13"/>
      <c r="EP994" s="13"/>
      <c r="EQ994" s="13"/>
      <c r="ER994" s="13"/>
      <c r="ES994" s="13"/>
      <c r="ET994" s="13"/>
      <c r="EU994" s="13"/>
      <c r="EV994" s="13"/>
      <c r="EW994" s="20"/>
    </row>
    <row r="995" spans="1:153" s="3" customFormat="1" ht="33" customHeight="1" x14ac:dyDescent="0.4">
      <c r="A995" s="124">
        <v>7598677000728</v>
      </c>
      <c r="B995" s="51" t="s">
        <v>202</v>
      </c>
      <c r="C995" s="51" t="s">
        <v>125</v>
      </c>
      <c r="D9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95" s="118" t="s">
        <v>1503</v>
      </c>
      <c r="F995" s="75" t="s">
        <v>537</v>
      </c>
      <c r="G9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95" s="77">
        <v>29</v>
      </c>
      <c r="J995" s="52">
        <v>27.77778</v>
      </c>
      <c r="K995" s="53">
        <f>Tabla3[[#This Row],[PRECIOS]]-Tabla3[[#This Row],[PRECIOS]]*10%</f>
        <v>25.000001999999999</v>
      </c>
      <c r="L995" s="101"/>
      <c r="M995" s="54"/>
      <c r="N995" s="55">
        <f>IFERROR(Tabla3[[#This Row],[PRECIOS]]-Tabla3[[#This Row],[PRECIOS]]*Tabla3[[#This Row],[% PRODUCTO]]," ")</f>
        <v>27.77778</v>
      </c>
      <c r="O995" s="54"/>
      <c r="P995" s="55">
        <f>IFERROR(Tabla3[[#This Row],[OCULTAR2]]-Tabla3[[#This Row],[OCULTAR2]]*Tabla3[[#This Row],[% LÍNEA]]," ")</f>
        <v>27.77778</v>
      </c>
      <c r="Q995" s="56">
        <f>IFERROR(Tabla3[[#This Row],[% PRODUCTO]]+Tabla3[[#This Row],[% LÍNEA]]," ")</f>
        <v>0</v>
      </c>
      <c r="R995" s="53">
        <f>Tabla3[[#This Row],[OCULTAR3]]</f>
        <v>27.77778</v>
      </c>
      <c r="S995" s="53">
        <f>Tabla3[[#This Row],[PRECIO SIN %]]-Tabla3[[#This Row],[PRECIO SIN %]]*10%</f>
        <v>25.000001999999999</v>
      </c>
      <c r="T995" s="80">
        <f>(Tabla3[[#This Row],[PRECIO CON DESCT.]]-(Tabla3[[#This Row],[PRECIO CON DESCT.]]*$T$6))</f>
        <v>15.750001259999999</v>
      </c>
      <c r="U995" s="96"/>
      <c r="V995" s="94">
        <f>Tabla3[[#This Row],[PRECIO %      en $]]*Tabla3[[#This Row],[PEDIDO ]]</f>
        <v>0</v>
      </c>
      <c r="W995" s="57">
        <f>Tabla3[[#This Row],[PRECIO CON DESCT.]]*Tabla3[[#This Row],[PEDIDO ]]</f>
        <v>0</v>
      </c>
      <c r="X995" s="58">
        <f>Tabla3[[#This Row],[PRECIO SIN %]]*Tabla3[[#This Row],[PEDIDO ]]</f>
        <v>0</v>
      </c>
      <c r="Y995" s="28"/>
      <c r="Z995" s="28"/>
      <c r="AA995" s="28"/>
      <c r="AB995" s="28"/>
      <c r="AC995" s="28"/>
      <c r="AD995" s="28"/>
      <c r="AE995" s="28"/>
      <c r="AF995" s="28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  <c r="CH995" s="13"/>
      <c r="CI995" s="13"/>
      <c r="CJ995" s="13"/>
      <c r="CK995" s="13"/>
      <c r="CL995" s="13"/>
      <c r="CM995" s="13"/>
      <c r="CN995" s="13"/>
      <c r="CO995" s="13"/>
      <c r="CP995" s="13"/>
      <c r="CQ995" s="13"/>
      <c r="CR995" s="13"/>
      <c r="CS995" s="13"/>
      <c r="CT995" s="13"/>
      <c r="CU995" s="13"/>
      <c r="CV995" s="13"/>
      <c r="CW995" s="13"/>
      <c r="CX995" s="13"/>
      <c r="CY995" s="13"/>
      <c r="CZ995" s="13"/>
      <c r="DA995" s="13"/>
      <c r="DB995" s="13"/>
      <c r="DC995" s="13"/>
      <c r="DD995" s="13"/>
      <c r="DE995" s="13"/>
      <c r="DF995" s="13"/>
      <c r="DG995" s="13"/>
      <c r="DH995" s="13"/>
      <c r="DI995" s="13"/>
      <c r="DJ995" s="13"/>
      <c r="DK995" s="13"/>
      <c r="DL995" s="13"/>
      <c r="DM995" s="13"/>
      <c r="DN995" s="13"/>
      <c r="DO995" s="13"/>
      <c r="DP995" s="13"/>
      <c r="DQ995" s="13"/>
      <c r="DR995" s="13"/>
      <c r="DS995" s="13"/>
      <c r="DT995" s="13"/>
      <c r="DU995" s="13"/>
      <c r="DV995" s="13"/>
      <c r="DW995" s="13"/>
      <c r="DX995" s="13"/>
      <c r="DY995" s="13"/>
      <c r="DZ995" s="13"/>
      <c r="EA995" s="13"/>
      <c r="EB995" s="13"/>
      <c r="EC995" s="13"/>
      <c r="ED995" s="13"/>
      <c r="EE995" s="13"/>
      <c r="EF995" s="13"/>
      <c r="EG995" s="13"/>
      <c r="EH995" s="13"/>
      <c r="EI995" s="13"/>
      <c r="EJ995" s="13"/>
      <c r="EK995" s="13"/>
      <c r="EL995" s="13"/>
      <c r="EM995" s="13"/>
      <c r="EN995" s="13"/>
      <c r="EO995" s="13"/>
      <c r="EP995" s="13"/>
      <c r="EQ995" s="13"/>
      <c r="ER995" s="13"/>
      <c r="ES995" s="13"/>
      <c r="ET995" s="13"/>
      <c r="EU995" s="13"/>
      <c r="EV995" s="13"/>
      <c r="EW995" s="20"/>
    </row>
    <row r="996" spans="1:153" s="3" customFormat="1" ht="33" customHeight="1" x14ac:dyDescent="0.4">
      <c r="A996" s="125">
        <v>7591196006318</v>
      </c>
      <c r="B996" s="59" t="s">
        <v>202</v>
      </c>
      <c r="C996" s="59" t="s">
        <v>200</v>
      </c>
      <c r="D9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96" s="119" t="s">
        <v>1504</v>
      </c>
      <c r="F996" s="76" t="s">
        <v>537</v>
      </c>
      <c r="G9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96" s="78">
        <v>58</v>
      </c>
      <c r="J996" s="52">
        <v>6.4444400000000002</v>
      </c>
      <c r="K996" s="60">
        <f>Tabla3[[#This Row],[PRECIOS]]-Tabla3[[#This Row],[PRECIOS]]*10%</f>
        <v>5.7999960000000002</v>
      </c>
      <c r="L996" s="101"/>
      <c r="M996" s="61"/>
      <c r="N996" s="55">
        <f>IFERROR(Tabla3[[#This Row],[PRECIOS]]-Tabla3[[#This Row],[PRECIOS]]*Tabla3[[#This Row],[% PRODUCTO]]," ")</f>
        <v>6.4444400000000002</v>
      </c>
      <c r="O996" s="61"/>
      <c r="P996" s="55">
        <f>IFERROR(Tabla3[[#This Row],[OCULTAR2]]-Tabla3[[#This Row],[OCULTAR2]]*Tabla3[[#This Row],[% LÍNEA]]," ")</f>
        <v>6.4444400000000002</v>
      </c>
      <c r="Q996" s="56">
        <f>IFERROR(Tabla3[[#This Row],[% PRODUCTO]]+Tabla3[[#This Row],[% LÍNEA]]," ")</f>
        <v>0</v>
      </c>
      <c r="R996" s="60">
        <f>Tabla3[[#This Row],[OCULTAR3]]</f>
        <v>6.4444400000000002</v>
      </c>
      <c r="S996" s="60">
        <f>Tabla3[[#This Row],[PRECIO SIN %]]-Tabla3[[#This Row],[PRECIO SIN %]]*10%</f>
        <v>5.7999960000000002</v>
      </c>
      <c r="T996" s="80">
        <f>(Tabla3[[#This Row],[PRECIO CON DESCT.]]-(Tabla3[[#This Row],[PRECIO CON DESCT.]]*$T$6))</f>
        <v>3.6539974800000001</v>
      </c>
      <c r="U996" s="96"/>
      <c r="V996" s="94">
        <f>Tabla3[[#This Row],[PRECIO %      en $]]*Tabla3[[#This Row],[PEDIDO ]]</f>
        <v>0</v>
      </c>
      <c r="W996" s="57">
        <f>Tabla3[[#This Row],[PRECIO CON DESCT.]]*Tabla3[[#This Row],[PEDIDO ]]</f>
        <v>0</v>
      </c>
      <c r="X996" s="58">
        <f>Tabla3[[#This Row],[PRECIO SIN %]]*Tabla3[[#This Row],[PEDIDO ]]</f>
        <v>0</v>
      </c>
      <c r="Y996" s="28"/>
      <c r="Z996" s="28"/>
      <c r="AA996" s="28"/>
      <c r="AB996" s="28"/>
      <c r="AC996" s="28"/>
      <c r="AD996" s="28"/>
      <c r="AE996" s="28"/>
      <c r="AF996" s="28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  <c r="CH996" s="13"/>
      <c r="CI996" s="13"/>
      <c r="CJ996" s="13"/>
      <c r="CK996" s="13"/>
      <c r="CL996" s="13"/>
      <c r="CM996" s="13"/>
      <c r="CN996" s="13"/>
      <c r="CO996" s="13"/>
      <c r="CP996" s="13"/>
      <c r="CQ996" s="13"/>
      <c r="CR996" s="13"/>
      <c r="CS996" s="13"/>
      <c r="CT996" s="13"/>
      <c r="CU996" s="13"/>
      <c r="CV996" s="13"/>
      <c r="CW996" s="13"/>
      <c r="CX996" s="13"/>
      <c r="CY996" s="13"/>
      <c r="CZ996" s="13"/>
      <c r="DA996" s="13"/>
      <c r="DB996" s="13"/>
      <c r="DC996" s="13"/>
      <c r="DD996" s="13"/>
      <c r="DE996" s="13"/>
      <c r="DF996" s="13"/>
      <c r="DG996" s="13"/>
      <c r="DH996" s="13"/>
      <c r="DI996" s="13"/>
      <c r="DJ996" s="13"/>
      <c r="DK996" s="13"/>
      <c r="DL996" s="13"/>
      <c r="DM996" s="13"/>
      <c r="DN996" s="13"/>
      <c r="DO996" s="13"/>
      <c r="DP996" s="13"/>
      <c r="DQ996" s="13"/>
      <c r="DR996" s="13"/>
      <c r="DS996" s="13"/>
      <c r="DT996" s="13"/>
      <c r="DU996" s="13"/>
      <c r="DV996" s="13"/>
      <c r="DW996" s="13"/>
      <c r="DX996" s="13"/>
      <c r="DY996" s="13"/>
      <c r="DZ996" s="13"/>
      <c r="EA996" s="13"/>
      <c r="EB996" s="13"/>
      <c r="EC996" s="13"/>
      <c r="ED996" s="13"/>
      <c r="EE996" s="13"/>
      <c r="EF996" s="13"/>
      <c r="EG996" s="13"/>
      <c r="EH996" s="13"/>
      <c r="EI996" s="13"/>
      <c r="EJ996" s="13"/>
      <c r="EK996" s="13"/>
      <c r="EL996" s="13"/>
      <c r="EM996" s="13"/>
      <c r="EN996" s="13"/>
      <c r="EO996" s="13"/>
      <c r="EP996" s="13"/>
      <c r="EQ996" s="13"/>
      <c r="ER996" s="13"/>
      <c r="ES996" s="13"/>
      <c r="ET996" s="13"/>
      <c r="EU996" s="13"/>
      <c r="EV996" s="13"/>
      <c r="EW996" s="20"/>
    </row>
    <row r="997" spans="1:153" s="3" customFormat="1" ht="33" customHeight="1" x14ac:dyDescent="0.4">
      <c r="A997" s="124">
        <v>7592782000741</v>
      </c>
      <c r="B997" s="51" t="s">
        <v>202</v>
      </c>
      <c r="C997" s="51" t="s">
        <v>91</v>
      </c>
      <c r="D9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97" s="118" t="s">
        <v>1505</v>
      </c>
      <c r="F997" s="75" t="s">
        <v>537</v>
      </c>
      <c r="G9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97" s="77">
        <v>89</v>
      </c>
      <c r="J997" s="52">
        <v>5.6666699999999999</v>
      </c>
      <c r="K997" s="53">
        <f>Tabla3[[#This Row],[PRECIOS]]-Tabla3[[#This Row],[PRECIOS]]*10%</f>
        <v>5.1000030000000001</v>
      </c>
      <c r="L997" s="101"/>
      <c r="M997" s="54"/>
      <c r="N997" s="55">
        <f>IFERROR(Tabla3[[#This Row],[PRECIOS]]-Tabla3[[#This Row],[PRECIOS]]*Tabla3[[#This Row],[% PRODUCTO]]," ")</f>
        <v>5.6666699999999999</v>
      </c>
      <c r="O997" s="54"/>
      <c r="P997" s="55">
        <f>IFERROR(Tabla3[[#This Row],[OCULTAR2]]-Tabla3[[#This Row],[OCULTAR2]]*Tabla3[[#This Row],[% LÍNEA]]," ")</f>
        <v>5.6666699999999999</v>
      </c>
      <c r="Q997" s="56">
        <f>IFERROR(Tabla3[[#This Row],[% PRODUCTO]]+Tabla3[[#This Row],[% LÍNEA]]," ")</f>
        <v>0</v>
      </c>
      <c r="R997" s="53">
        <f>Tabla3[[#This Row],[OCULTAR3]]</f>
        <v>5.6666699999999999</v>
      </c>
      <c r="S997" s="53">
        <f>Tabla3[[#This Row],[PRECIO SIN %]]-Tabla3[[#This Row],[PRECIO SIN %]]*10%</f>
        <v>5.1000030000000001</v>
      </c>
      <c r="T997" s="80">
        <f>(Tabla3[[#This Row],[PRECIO CON DESCT.]]-(Tabla3[[#This Row],[PRECIO CON DESCT.]]*$T$6))</f>
        <v>3.2130018900000001</v>
      </c>
      <c r="U997" s="96"/>
      <c r="V997" s="94">
        <f>Tabla3[[#This Row],[PRECIO %      en $]]*Tabla3[[#This Row],[PEDIDO ]]</f>
        <v>0</v>
      </c>
      <c r="W997" s="57">
        <f>Tabla3[[#This Row],[PRECIO CON DESCT.]]*Tabla3[[#This Row],[PEDIDO ]]</f>
        <v>0</v>
      </c>
      <c r="X997" s="58">
        <f>Tabla3[[#This Row],[PRECIO SIN %]]*Tabla3[[#This Row],[PEDIDO ]]</f>
        <v>0</v>
      </c>
      <c r="Y997" s="28"/>
      <c r="Z997" s="28"/>
      <c r="AA997" s="28"/>
      <c r="AB997" s="28"/>
      <c r="AC997" s="28"/>
      <c r="AD997" s="28"/>
      <c r="AE997" s="28"/>
      <c r="AF997" s="28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13"/>
      <c r="BU997" s="13"/>
      <c r="BV997" s="13"/>
      <c r="BW997" s="13"/>
      <c r="BX997" s="13"/>
      <c r="BY997" s="13"/>
      <c r="BZ997" s="13"/>
      <c r="CA997" s="13"/>
      <c r="CB997" s="13"/>
      <c r="CC997" s="13"/>
      <c r="CD997" s="13"/>
      <c r="CE997" s="13"/>
      <c r="CF997" s="13"/>
      <c r="CG997" s="13"/>
      <c r="CH997" s="13"/>
      <c r="CI997" s="13"/>
      <c r="CJ997" s="13"/>
      <c r="CK997" s="13"/>
      <c r="CL997" s="13"/>
      <c r="CM997" s="13"/>
      <c r="CN997" s="13"/>
      <c r="CO997" s="13"/>
      <c r="CP997" s="13"/>
      <c r="CQ997" s="13"/>
      <c r="CR997" s="13"/>
      <c r="CS997" s="13"/>
      <c r="CT997" s="13"/>
      <c r="CU997" s="13"/>
      <c r="CV997" s="13"/>
      <c r="CW997" s="13"/>
      <c r="CX997" s="13"/>
      <c r="CY997" s="13"/>
      <c r="CZ997" s="13"/>
      <c r="DA997" s="13"/>
      <c r="DB997" s="13"/>
      <c r="DC997" s="13"/>
      <c r="DD997" s="13"/>
      <c r="DE997" s="13"/>
      <c r="DF997" s="13"/>
      <c r="DG997" s="13"/>
      <c r="DH997" s="13"/>
      <c r="DI997" s="13"/>
      <c r="DJ997" s="13"/>
      <c r="DK997" s="13"/>
      <c r="DL997" s="13"/>
      <c r="DM997" s="13"/>
      <c r="DN997" s="13"/>
      <c r="DO997" s="13"/>
      <c r="DP997" s="13"/>
      <c r="DQ997" s="13"/>
      <c r="DR997" s="13"/>
      <c r="DS997" s="13"/>
      <c r="DT997" s="13"/>
      <c r="DU997" s="13"/>
      <c r="DV997" s="13"/>
      <c r="DW997" s="13"/>
      <c r="DX997" s="13"/>
      <c r="DY997" s="13"/>
      <c r="DZ997" s="13"/>
      <c r="EA997" s="13"/>
      <c r="EB997" s="13"/>
      <c r="EC997" s="13"/>
      <c r="ED997" s="13"/>
      <c r="EE997" s="13"/>
      <c r="EF997" s="13"/>
      <c r="EG997" s="13"/>
      <c r="EH997" s="13"/>
      <c r="EI997" s="13"/>
      <c r="EJ997" s="13"/>
      <c r="EK997" s="13"/>
      <c r="EL997" s="13"/>
      <c r="EM997" s="13"/>
      <c r="EN997" s="13"/>
      <c r="EO997" s="13"/>
      <c r="EP997" s="13"/>
      <c r="EQ997" s="13"/>
      <c r="ER997" s="13"/>
      <c r="ES997" s="13"/>
      <c r="ET997" s="13"/>
      <c r="EU997" s="13"/>
      <c r="EV997" s="13"/>
      <c r="EW997" s="20"/>
    </row>
    <row r="998" spans="1:153" s="3" customFormat="1" ht="33" customHeight="1" x14ac:dyDescent="0.4">
      <c r="A998" s="125">
        <v>7591585114709</v>
      </c>
      <c r="B998" s="59" t="s">
        <v>202</v>
      </c>
      <c r="C998" s="59" t="s">
        <v>104</v>
      </c>
      <c r="D9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98" s="119" t="s">
        <v>1506</v>
      </c>
      <c r="F998" s="76" t="s">
        <v>537</v>
      </c>
      <c r="G9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98" s="78">
        <v>1</v>
      </c>
      <c r="J998" s="52">
        <v>7.9</v>
      </c>
      <c r="K998" s="60">
        <f>Tabla3[[#This Row],[PRECIOS]]-Tabla3[[#This Row],[PRECIOS]]*10%</f>
        <v>7.11</v>
      </c>
      <c r="L998" s="101"/>
      <c r="M998" s="61"/>
      <c r="N998" s="55">
        <f>IFERROR(Tabla3[[#This Row],[PRECIOS]]-Tabla3[[#This Row],[PRECIOS]]*Tabla3[[#This Row],[% PRODUCTO]]," ")</f>
        <v>7.9</v>
      </c>
      <c r="O998" s="61"/>
      <c r="P998" s="55">
        <f>IFERROR(Tabla3[[#This Row],[OCULTAR2]]-Tabla3[[#This Row],[OCULTAR2]]*Tabla3[[#This Row],[% LÍNEA]]," ")</f>
        <v>7.9</v>
      </c>
      <c r="Q998" s="56">
        <f>IFERROR(Tabla3[[#This Row],[% PRODUCTO]]+Tabla3[[#This Row],[% LÍNEA]]," ")</f>
        <v>0</v>
      </c>
      <c r="R998" s="60">
        <f>Tabla3[[#This Row],[OCULTAR3]]</f>
        <v>7.9</v>
      </c>
      <c r="S998" s="60">
        <f>Tabla3[[#This Row],[PRECIO SIN %]]-Tabla3[[#This Row],[PRECIO SIN %]]*10%</f>
        <v>7.11</v>
      </c>
      <c r="T998" s="80">
        <f>(Tabla3[[#This Row],[PRECIO CON DESCT.]]-(Tabla3[[#This Row],[PRECIO CON DESCT.]]*$T$6))</f>
        <v>4.4793000000000003</v>
      </c>
      <c r="U998" s="96"/>
      <c r="V998" s="94">
        <f>Tabla3[[#This Row],[PRECIO %      en $]]*Tabla3[[#This Row],[PEDIDO ]]</f>
        <v>0</v>
      </c>
      <c r="W998" s="57">
        <f>Tabla3[[#This Row],[PRECIO CON DESCT.]]*Tabla3[[#This Row],[PEDIDO ]]</f>
        <v>0</v>
      </c>
      <c r="X998" s="58">
        <f>Tabla3[[#This Row],[PRECIO SIN %]]*Tabla3[[#This Row],[PEDIDO ]]</f>
        <v>0</v>
      </c>
      <c r="Y998" s="28"/>
      <c r="Z998" s="28"/>
      <c r="AA998" s="28"/>
      <c r="AB998" s="28"/>
      <c r="AC998" s="28"/>
      <c r="AD998" s="28"/>
      <c r="AE998" s="28"/>
      <c r="AF998" s="28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13"/>
      <c r="BU998" s="13"/>
      <c r="BV998" s="13"/>
      <c r="BW998" s="13"/>
      <c r="BX998" s="13"/>
      <c r="BY998" s="13"/>
      <c r="BZ998" s="13"/>
      <c r="CA998" s="13"/>
      <c r="CB998" s="13"/>
      <c r="CC998" s="13"/>
      <c r="CD998" s="13"/>
      <c r="CE998" s="13"/>
      <c r="CF998" s="13"/>
      <c r="CG998" s="13"/>
      <c r="CH998" s="13"/>
      <c r="CI998" s="13"/>
      <c r="CJ998" s="13"/>
      <c r="CK998" s="13"/>
      <c r="CL998" s="13"/>
      <c r="CM998" s="13"/>
      <c r="CN998" s="13"/>
      <c r="CO998" s="13"/>
      <c r="CP998" s="13"/>
      <c r="CQ998" s="13"/>
      <c r="CR998" s="13"/>
      <c r="CS998" s="13"/>
      <c r="CT998" s="13"/>
      <c r="CU998" s="13"/>
      <c r="CV998" s="13"/>
      <c r="CW998" s="13"/>
      <c r="CX998" s="13"/>
      <c r="CY998" s="13"/>
      <c r="CZ998" s="13"/>
      <c r="DA998" s="13"/>
      <c r="DB998" s="13"/>
      <c r="DC998" s="13"/>
      <c r="DD998" s="13"/>
      <c r="DE998" s="13"/>
      <c r="DF998" s="13"/>
      <c r="DG998" s="13"/>
      <c r="DH998" s="13"/>
      <c r="DI998" s="13"/>
      <c r="DJ998" s="13"/>
      <c r="DK998" s="13"/>
      <c r="DL998" s="13"/>
      <c r="DM998" s="13"/>
      <c r="DN998" s="13"/>
      <c r="DO998" s="13"/>
      <c r="DP998" s="13"/>
      <c r="DQ998" s="13"/>
      <c r="DR998" s="13"/>
      <c r="DS998" s="13"/>
      <c r="DT998" s="13"/>
      <c r="DU998" s="13"/>
      <c r="DV998" s="13"/>
      <c r="DW998" s="13"/>
      <c r="DX998" s="13"/>
      <c r="DY998" s="13"/>
      <c r="DZ998" s="13"/>
      <c r="EA998" s="13"/>
      <c r="EB998" s="13"/>
      <c r="EC998" s="13"/>
      <c r="ED998" s="13"/>
      <c r="EE998" s="13"/>
      <c r="EF998" s="13"/>
      <c r="EG998" s="13"/>
      <c r="EH998" s="13"/>
      <c r="EI998" s="13"/>
      <c r="EJ998" s="13"/>
      <c r="EK998" s="13"/>
      <c r="EL998" s="13"/>
      <c r="EM998" s="13"/>
      <c r="EN998" s="13"/>
      <c r="EO998" s="13"/>
      <c r="EP998" s="13"/>
      <c r="EQ998" s="13"/>
      <c r="ER998" s="13"/>
      <c r="ES998" s="13"/>
      <c r="ET998" s="13"/>
      <c r="EU998" s="13"/>
      <c r="EV998" s="13"/>
      <c r="EW998" s="20"/>
    </row>
    <row r="999" spans="1:153" s="3" customFormat="1" ht="33" customHeight="1" x14ac:dyDescent="0.4">
      <c r="A999" s="124">
        <v>7592782000529</v>
      </c>
      <c r="B999" s="51" t="s">
        <v>202</v>
      </c>
      <c r="C999" s="51" t="s">
        <v>91</v>
      </c>
      <c r="D9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999" s="118" t="s">
        <v>1507</v>
      </c>
      <c r="F999" s="75" t="s">
        <v>537</v>
      </c>
      <c r="G9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9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999" s="77">
        <v>566</v>
      </c>
      <c r="J999" s="52">
        <v>8.88889</v>
      </c>
      <c r="K999" s="53">
        <f>Tabla3[[#This Row],[PRECIOS]]-Tabla3[[#This Row],[PRECIOS]]*10%</f>
        <v>8.0000009999999993</v>
      </c>
      <c r="L999" s="101"/>
      <c r="M999" s="54"/>
      <c r="N999" s="55">
        <f>IFERROR(Tabla3[[#This Row],[PRECIOS]]-Tabla3[[#This Row],[PRECIOS]]*Tabla3[[#This Row],[% PRODUCTO]]," ")</f>
        <v>8.88889</v>
      </c>
      <c r="O999" s="54"/>
      <c r="P999" s="55">
        <f>IFERROR(Tabla3[[#This Row],[OCULTAR2]]-Tabla3[[#This Row],[OCULTAR2]]*Tabla3[[#This Row],[% LÍNEA]]," ")</f>
        <v>8.88889</v>
      </c>
      <c r="Q999" s="56">
        <f>IFERROR(Tabla3[[#This Row],[% PRODUCTO]]+Tabla3[[#This Row],[% LÍNEA]]," ")</f>
        <v>0</v>
      </c>
      <c r="R999" s="53">
        <f>Tabla3[[#This Row],[OCULTAR3]]</f>
        <v>8.88889</v>
      </c>
      <c r="S999" s="53">
        <f>Tabla3[[#This Row],[PRECIO SIN %]]-Tabla3[[#This Row],[PRECIO SIN %]]*10%</f>
        <v>8.0000009999999993</v>
      </c>
      <c r="T999" s="80">
        <f>(Tabla3[[#This Row],[PRECIO CON DESCT.]]-(Tabla3[[#This Row],[PRECIO CON DESCT.]]*$T$6))</f>
        <v>5.0400006299999998</v>
      </c>
      <c r="U999" s="96"/>
      <c r="V999" s="94">
        <f>Tabla3[[#This Row],[PRECIO %      en $]]*Tabla3[[#This Row],[PEDIDO ]]</f>
        <v>0</v>
      </c>
      <c r="W999" s="57">
        <f>Tabla3[[#This Row],[PRECIO CON DESCT.]]*Tabla3[[#This Row],[PEDIDO ]]</f>
        <v>0</v>
      </c>
      <c r="X999" s="58">
        <f>Tabla3[[#This Row],[PRECIO SIN %]]*Tabla3[[#This Row],[PEDIDO ]]</f>
        <v>0</v>
      </c>
      <c r="Y999" s="28"/>
      <c r="Z999" s="28"/>
      <c r="AA999" s="28"/>
      <c r="AB999" s="28"/>
      <c r="AC999" s="28"/>
      <c r="AD999" s="28"/>
      <c r="AE999" s="28"/>
      <c r="AF999" s="28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  <c r="BR999" s="13"/>
      <c r="BS999" s="13"/>
      <c r="BT999" s="13"/>
      <c r="BU999" s="13"/>
      <c r="BV999" s="13"/>
      <c r="BW999" s="13"/>
      <c r="BX999" s="13"/>
      <c r="BY999" s="13"/>
      <c r="BZ999" s="13"/>
      <c r="CA999" s="13"/>
      <c r="CB999" s="13"/>
      <c r="CC999" s="13"/>
      <c r="CD999" s="13"/>
      <c r="CE999" s="13"/>
      <c r="CF999" s="13"/>
      <c r="CG999" s="13"/>
      <c r="CH999" s="13"/>
      <c r="CI999" s="13"/>
      <c r="CJ999" s="13"/>
      <c r="CK999" s="13"/>
      <c r="CL999" s="13"/>
      <c r="CM999" s="13"/>
      <c r="CN999" s="13"/>
      <c r="CO999" s="13"/>
      <c r="CP999" s="13"/>
      <c r="CQ999" s="13"/>
      <c r="CR999" s="13"/>
      <c r="CS999" s="13"/>
      <c r="CT999" s="13"/>
      <c r="CU999" s="13"/>
      <c r="CV999" s="13"/>
      <c r="CW999" s="13"/>
      <c r="CX999" s="13"/>
      <c r="CY999" s="13"/>
      <c r="CZ999" s="13"/>
      <c r="DA999" s="13"/>
      <c r="DB999" s="13"/>
      <c r="DC999" s="13"/>
      <c r="DD999" s="13"/>
      <c r="DE999" s="13"/>
      <c r="DF999" s="13"/>
      <c r="DG999" s="13"/>
      <c r="DH999" s="13"/>
      <c r="DI999" s="13"/>
      <c r="DJ999" s="13"/>
      <c r="DK999" s="13"/>
      <c r="DL999" s="13"/>
      <c r="DM999" s="13"/>
      <c r="DN999" s="13"/>
      <c r="DO999" s="13"/>
      <c r="DP999" s="13"/>
      <c r="DQ999" s="13"/>
      <c r="DR999" s="13"/>
      <c r="DS999" s="13"/>
      <c r="DT999" s="13"/>
      <c r="DU999" s="13"/>
      <c r="DV999" s="13"/>
      <c r="DW999" s="13"/>
      <c r="DX999" s="13"/>
      <c r="DY999" s="13"/>
      <c r="DZ999" s="13"/>
      <c r="EA999" s="13"/>
      <c r="EB999" s="13"/>
      <c r="EC999" s="13"/>
      <c r="ED999" s="13"/>
      <c r="EE999" s="13"/>
      <c r="EF999" s="13"/>
      <c r="EG999" s="13"/>
      <c r="EH999" s="13"/>
      <c r="EI999" s="13"/>
      <c r="EJ999" s="13"/>
      <c r="EK999" s="13"/>
      <c r="EL999" s="13"/>
      <c r="EM999" s="13"/>
      <c r="EN999" s="13"/>
      <c r="EO999" s="13"/>
      <c r="EP999" s="13"/>
      <c r="EQ999" s="13"/>
      <c r="ER999" s="13"/>
      <c r="ES999" s="13"/>
      <c r="ET999" s="13"/>
      <c r="EU999" s="13"/>
      <c r="EV999" s="13"/>
      <c r="EW999" s="20"/>
    </row>
    <row r="1000" spans="1:153" s="3" customFormat="1" ht="33" customHeight="1" x14ac:dyDescent="0.4">
      <c r="A1000" s="125">
        <v>736372692269</v>
      </c>
      <c r="B1000" s="59" t="s">
        <v>202</v>
      </c>
      <c r="C1000" s="59" t="s">
        <v>150</v>
      </c>
      <c r="D10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00" s="119" t="s">
        <v>1508</v>
      </c>
      <c r="F1000" s="76" t="s">
        <v>537</v>
      </c>
      <c r="G10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0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000" s="78">
        <v>432</v>
      </c>
      <c r="J1000" s="52">
        <v>2.7222200000000001</v>
      </c>
      <c r="K1000" s="60">
        <f>Tabla3[[#This Row],[PRECIOS]]-Tabla3[[#This Row],[PRECIOS]]*10%</f>
        <v>2.4499979999999999</v>
      </c>
      <c r="L1000" s="101"/>
      <c r="M1000" s="61"/>
      <c r="N1000" s="55">
        <f>IFERROR(Tabla3[[#This Row],[PRECIOS]]-Tabla3[[#This Row],[PRECIOS]]*Tabla3[[#This Row],[% PRODUCTO]]," ")</f>
        <v>2.7222200000000001</v>
      </c>
      <c r="O1000" s="61">
        <v>0.05</v>
      </c>
      <c r="P1000" s="55">
        <f>IFERROR(Tabla3[[#This Row],[OCULTAR2]]-Tabla3[[#This Row],[OCULTAR2]]*Tabla3[[#This Row],[% LÍNEA]]," ")</f>
        <v>2.586109</v>
      </c>
      <c r="Q1000" s="56">
        <f>IFERROR(Tabla3[[#This Row],[% PRODUCTO]]+Tabla3[[#This Row],[% LÍNEA]]," ")</f>
        <v>0.05</v>
      </c>
      <c r="R1000" s="60">
        <f>Tabla3[[#This Row],[OCULTAR3]]</f>
        <v>2.586109</v>
      </c>
      <c r="S1000" s="60">
        <f>Tabla3[[#This Row],[PRECIO SIN %]]-Tabla3[[#This Row],[PRECIO SIN %]]*10%</f>
        <v>2.3274981000000001</v>
      </c>
      <c r="T1000" s="80">
        <f>(Tabla3[[#This Row],[PRECIO CON DESCT.]]-(Tabla3[[#This Row],[PRECIO CON DESCT.]]*$T$6))</f>
        <v>1.4663238030000001</v>
      </c>
      <c r="U1000" s="96"/>
      <c r="V1000" s="94">
        <f>Tabla3[[#This Row],[PRECIO %      en $]]*Tabla3[[#This Row],[PEDIDO ]]</f>
        <v>0</v>
      </c>
      <c r="W1000" s="57">
        <f>Tabla3[[#This Row],[PRECIO CON DESCT.]]*Tabla3[[#This Row],[PEDIDO ]]</f>
        <v>0</v>
      </c>
      <c r="X1000" s="58">
        <f>Tabla3[[#This Row],[PRECIO SIN %]]*Tabla3[[#This Row],[PEDIDO ]]</f>
        <v>0</v>
      </c>
      <c r="Y1000" s="28"/>
      <c r="Z1000" s="28"/>
      <c r="AA1000" s="28"/>
      <c r="AB1000" s="28"/>
      <c r="AC1000" s="28"/>
      <c r="AD1000" s="28"/>
      <c r="AE1000" s="28"/>
      <c r="AF1000" s="28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  <c r="BR1000" s="13"/>
      <c r="BS1000" s="13"/>
      <c r="BT1000" s="13"/>
      <c r="BU1000" s="13"/>
      <c r="BV1000" s="13"/>
      <c r="BW1000" s="13"/>
      <c r="BX1000" s="13"/>
      <c r="BY1000" s="13"/>
      <c r="BZ1000" s="13"/>
      <c r="CA1000" s="13"/>
      <c r="CB1000" s="13"/>
      <c r="CC1000" s="13"/>
      <c r="CD1000" s="13"/>
      <c r="CE1000" s="13"/>
      <c r="CF1000" s="13"/>
      <c r="CG1000" s="13"/>
      <c r="CH1000" s="13"/>
      <c r="CI1000" s="13"/>
      <c r="CJ1000" s="13"/>
      <c r="CK1000" s="13"/>
      <c r="CL1000" s="13"/>
      <c r="CM1000" s="13"/>
      <c r="CN1000" s="13"/>
      <c r="CO1000" s="13"/>
      <c r="CP1000" s="13"/>
      <c r="CQ1000" s="13"/>
      <c r="CR1000" s="13"/>
      <c r="CS1000" s="13"/>
      <c r="CT1000" s="13"/>
      <c r="CU1000" s="13"/>
      <c r="CV1000" s="13"/>
      <c r="CW1000" s="13"/>
      <c r="CX1000" s="13"/>
      <c r="CY1000" s="13"/>
      <c r="CZ1000" s="13"/>
      <c r="DA1000" s="13"/>
      <c r="DB1000" s="13"/>
      <c r="DC1000" s="13"/>
      <c r="DD1000" s="13"/>
      <c r="DE1000" s="13"/>
      <c r="DF1000" s="13"/>
      <c r="DG1000" s="13"/>
      <c r="DH1000" s="13"/>
      <c r="DI1000" s="13"/>
      <c r="DJ1000" s="13"/>
      <c r="DK1000" s="13"/>
      <c r="DL1000" s="13"/>
      <c r="DM1000" s="13"/>
      <c r="DN1000" s="13"/>
      <c r="DO1000" s="13"/>
      <c r="DP1000" s="13"/>
      <c r="DQ1000" s="13"/>
      <c r="DR1000" s="13"/>
      <c r="DS1000" s="13"/>
      <c r="DT1000" s="13"/>
      <c r="DU1000" s="13"/>
      <c r="DV1000" s="13"/>
      <c r="DW1000" s="13"/>
      <c r="DX1000" s="13"/>
      <c r="DY1000" s="13"/>
      <c r="DZ1000" s="13"/>
      <c r="EA1000" s="13"/>
      <c r="EB1000" s="13"/>
      <c r="EC1000" s="13"/>
      <c r="ED1000" s="13"/>
      <c r="EE1000" s="13"/>
      <c r="EF1000" s="13"/>
      <c r="EG1000" s="13"/>
      <c r="EH1000" s="13"/>
      <c r="EI1000" s="13"/>
      <c r="EJ1000" s="13"/>
      <c r="EK1000" s="13"/>
      <c r="EL1000" s="13"/>
      <c r="EM1000" s="13"/>
      <c r="EN1000" s="13"/>
      <c r="EO1000" s="13"/>
      <c r="EP1000" s="13"/>
      <c r="EQ1000" s="13"/>
      <c r="ER1000" s="13"/>
      <c r="ES1000" s="13"/>
      <c r="ET1000" s="13"/>
      <c r="EU1000" s="13"/>
      <c r="EV1000" s="13"/>
      <c r="EW1000" s="20"/>
    </row>
    <row r="1001" spans="1:153" s="3" customFormat="1" ht="33" customHeight="1" x14ac:dyDescent="0.4">
      <c r="A1001" s="124">
        <v>7591196004475</v>
      </c>
      <c r="B1001" s="51" t="s">
        <v>202</v>
      </c>
      <c r="C1001" s="51" t="s">
        <v>200</v>
      </c>
      <c r="D10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01" s="118" t="s">
        <v>1509</v>
      </c>
      <c r="F1001" s="75" t="s">
        <v>537</v>
      </c>
      <c r="G10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01" s="77">
        <v>46</v>
      </c>
      <c r="J1001" s="52">
        <v>16.11111</v>
      </c>
      <c r="K1001" s="53">
        <f>Tabla3[[#This Row],[PRECIOS]]-Tabla3[[#This Row],[PRECIOS]]*10%</f>
        <v>14.499998999999999</v>
      </c>
      <c r="L1001" s="101"/>
      <c r="M1001" s="54"/>
      <c r="N1001" s="55">
        <f>IFERROR(Tabla3[[#This Row],[PRECIOS]]-Tabla3[[#This Row],[PRECIOS]]*Tabla3[[#This Row],[% PRODUCTO]]," ")</f>
        <v>16.11111</v>
      </c>
      <c r="O1001" s="54"/>
      <c r="P1001" s="55">
        <f>IFERROR(Tabla3[[#This Row],[OCULTAR2]]-Tabla3[[#This Row],[OCULTAR2]]*Tabla3[[#This Row],[% LÍNEA]]," ")</f>
        <v>16.11111</v>
      </c>
      <c r="Q1001" s="56">
        <f>IFERROR(Tabla3[[#This Row],[% PRODUCTO]]+Tabla3[[#This Row],[% LÍNEA]]," ")</f>
        <v>0</v>
      </c>
      <c r="R1001" s="53">
        <f>Tabla3[[#This Row],[OCULTAR3]]</f>
        <v>16.11111</v>
      </c>
      <c r="S1001" s="53">
        <f>Tabla3[[#This Row],[PRECIO SIN %]]-Tabla3[[#This Row],[PRECIO SIN %]]*10%</f>
        <v>14.499998999999999</v>
      </c>
      <c r="T1001" s="80">
        <f>(Tabla3[[#This Row],[PRECIO CON DESCT.]]-(Tabla3[[#This Row],[PRECIO CON DESCT.]]*$T$6))</f>
        <v>9.1349993699999992</v>
      </c>
      <c r="U1001" s="96"/>
      <c r="V1001" s="94">
        <f>Tabla3[[#This Row],[PRECIO %      en $]]*Tabla3[[#This Row],[PEDIDO ]]</f>
        <v>0</v>
      </c>
      <c r="W1001" s="57">
        <f>Tabla3[[#This Row],[PRECIO CON DESCT.]]*Tabla3[[#This Row],[PEDIDO ]]</f>
        <v>0</v>
      </c>
      <c r="X1001" s="58">
        <f>Tabla3[[#This Row],[PRECIO SIN %]]*Tabla3[[#This Row],[PEDIDO ]]</f>
        <v>0</v>
      </c>
      <c r="Y1001" s="28"/>
      <c r="Z1001" s="28"/>
      <c r="AA1001" s="28"/>
      <c r="AB1001" s="28"/>
      <c r="AC1001" s="28"/>
      <c r="AD1001" s="28"/>
      <c r="AE1001" s="28"/>
      <c r="AF1001" s="28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  <c r="BL1001" s="13"/>
      <c r="BM1001" s="13"/>
      <c r="BN1001" s="13"/>
      <c r="BO1001" s="13"/>
      <c r="BP1001" s="13"/>
      <c r="BQ1001" s="13"/>
      <c r="BR1001" s="13"/>
      <c r="BS1001" s="13"/>
      <c r="BT1001" s="13"/>
      <c r="BU1001" s="13"/>
      <c r="BV1001" s="13"/>
      <c r="BW1001" s="13"/>
      <c r="BX1001" s="13"/>
      <c r="BY1001" s="13"/>
      <c r="BZ1001" s="13"/>
      <c r="CA1001" s="13"/>
      <c r="CB1001" s="13"/>
      <c r="CC1001" s="13"/>
      <c r="CD1001" s="13"/>
      <c r="CE1001" s="13"/>
      <c r="CF1001" s="13"/>
      <c r="CG1001" s="13"/>
      <c r="CH1001" s="13"/>
      <c r="CI1001" s="13"/>
      <c r="CJ1001" s="13"/>
      <c r="CK1001" s="13"/>
      <c r="CL1001" s="13"/>
      <c r="CM1001" s="13"/>
      <c r="CN1001" s="13"/>
      <c r="CO1001" s="13"/>
      <c r="CP1001" s="13"/>
      <c r="CQ1001" s="13"/>
      <c r="CR1001" s="13"/>
      <c r="CS1001" s="13"/>
      <c r="CT1001" s="13"/>
      <c r="CU1001" s="13"/>
      <c r="CV1001" s="13"/>
      <c r="CW1001" s="13"/>
      <c r="CX1001" s="13"/>
      <c r="CY1001" s="13"/>
      <c r="CZ1001" s="13"/>
      <c r="DA1001" s="13"/>
      <c r="DB1001" s="13"/>
      <c r="DC1001" s="13"/>
      <c r="DD1001" s="13"/>
      <c r="DE1001" s="13"/>
      <c r="DF1001" s="13"/>
      <c r="DG1001" s="13"/>
      <c r="DH1001" s="13"/>
      <c r="DI1001" s="13"/>
      <c r="DJ1001" s="13"/>
      <c r="DK1001" s="13"/>
      <c r="DL1001" s="13"/>
      <c r="DM1001" s="13"/>
      <c r="DN1001" s="13"/>
      <c r="DO1001" s="13"/>
      <c r="DP1001" s="13"/>
      <c r="DQ1001" s="13"/>
      <c r="DR1001" s="13"/>
      <c r="DS1001" s="13"/>
      <c r="DT1001" s="13"/>
      <c r="DU1001" s="13"/>
      <c r="DV1001" s="13"/>
      <c r="DW1001" s="13"/>
      <c r="DX1001" s="13"/>
      <c r="DY1001" s="13"/>
      <c r="DZ1001" s="13"/>
      <c r="EA1001" s="13"/>
      <c r="EB1001" s="13"/>
      <c r="EC1001" s="13"/>
      <c r="ED1001" s="13"/>
      <c r="EE1001" s="13"/>
      <c r="EF1001" s="13"/>
      <c r="EG1001" s="13"/>
      <c r="EH1001" s="13"/>
      <c r="EI1001" s="13"/>
      <c r="EJ1001" s="13"/>
      <c r="EK1001" s="13"/>
      <c r="EL1001" s="13"/>
      <c r="EM1001" s="13"/>
      <c r="EN1001" s="13"/>
      <c r="EO1001" s="13"/>
      <c r="EP1001" s="13"/>
      <c r="EQ1001" s="13"/>
      <c r="ER1001" s="13"/>
      <c r="ES1001" s="13"/>
      <c r="ET1001" s="13"/>
      <c r="EU1001" s="13"/>
      <c r="EV1001" s="13"/>
      <c r="EW1001" s="20"/>
    </row>
    <row r="1002" spans="1:153" s="3" customFormat="1" ht="33" customHeight="1" x14ac:dyDescent="0.4">
      <c r="A1002" s="125">
        <v>7594001101635</v>
      </c>
      <c r="B1002" s="59" t="s">
        <v>202</v>
      </c>
      <c r="C1002" s="59" t="s">
        <v>203</v>
      </c>
      <c r="D10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02" s="119" t="s">
        <v>1510</v>
      </c>
      <c r="F1002" s="76" t="s">
        <v>537</v>
      </c>
      <c r="G10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02" s="78">
        <v>321</v>
      </c>
      <c r="J1002" s="52">
        <v>1.7222200000000001</v>
      </c>
      <c r="K1002" s="60">
        <f>Tabla3[[#This Row],[PRECIOS]]-Tabla3[[#This Row],[PRECIOS]]*10%</f>
        <v>1.549998</v>
      </c>
      <c r="L1002" s="101"/>
      <c r="M1002" s="61"/>
      <c r="N1002" s="55">
        <f>IFERROR(Tabla3[[#This Row],[PRECIOS]]-Tabla3[[#This Row],[PRECIOS]]*Tabla3[[#This Row],[% PRODUCTO]]," ")</f>
        <v>1.7222200000000001</v>
      </c>
      <c r="O1002" s="61"/>
      <c r="P1002" s="55">
        <f>IFERROR(Tabla3[[#This Row],[OCULTAR2]]-Tabla3[[#This Row],[OCULTAR2]]*Tabla3[[#This Row],[% LÍNEA]]," ")</f>
        <v>1.7222200000000001</v>
      </c>
      <c r="Q1002" s="56">
        <f>IFERROR(Tabla3[[#This Row],[% PRODUCTO]]+Tabla3[[#This Row],[% LÍNEA]]," ")</f>
        <v>0</v>
      </c>
      <c r="R1002" s="60">
        <f>Tabla3[[#This Row],[OCULTAR3]]</f>
        <v>1.7222200000000001</v>
      </c>
      <c r="S1002" s="60">
        <f>Tabla3[[#This Row],[PRECIO SIN %]]-Tabla3[[#This Row],[PRECIO SIN %]]*10%</f>
        <v>1.549998</v>
      </c>
      <c r="T1002" s="80">
        <f>(Tabla3[[#This Row],[PRECIO CON DESCT.]]-(Tabla3[[#This Row],[PRECIO CON DESCT.]]*$T$6))</f>
        <v>0.97649874000000003</v>
      </c>
      <c r="U1002" s="96"/>
      <c r="V1002" s="94">
        <f>Tabla3[[#This Row],[PRECIO %      en $]]*Tabla3[[#This Row],[PEDIDO ]]</f>
        <v>0</v>
      </c>
      <c r="W1002" s="57">
        <f>Tabla3[[#This Row],[PRECIO CON DESCT.]]*Tabla3[[#This Row],[PEDIDO ]]</f>
        <v>0</v>
      </c>
      <c r="X1002" s="58">
        <f>Tabla3[[#This Row],[PRECIO SIN %]]*Tabla3[[#This Row],[PEDIDO ]]</f>
        <v>0</v>
      </c>
      <c r="Y1002" s="28"/>
      <c r="Z1002" s="28"/>
      <c r="AA1002" s="28"/>
      <c r="AB1002" s="28"/>
      <c r="AC1002" s="28"/>
      <c r="AD1002" s="28"/>
      <c r="AE1002" s="28"/>
      <c r="AF1002" s="28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  <c r="BL1002" s="13"/>
      <c r="BM1002" s="13"/>
      <c r="BN1002" s="13"/>
      <c r="BO1002" s="13"/>
      <c r="BP1002" s="13"/>
      <c r="BQ1002" s="13"/>
      <c r="BR1002" s="13"/>
      <c r="BS1002" s="13"/>
      <c r="BT1002" s="13"/>
      <c r="BU1002" s="13"/>
      <c r="BV1002" s="13"/>
      <c r="BW1002" s="13"/>
      <c r="BX1002" s="13"/>
      <c r="BY1002" s="13"/>
      <c r="BZ1002" s="13"/>
      <c r="CA1002" s="13"/>
      <c r="CB1002" s="13"/>
      <c r="CC1002" s="13"/>
      <c r="CD1002" s="13"/>
      <c r="CE1002" s="13"/>
      <c r="CF1002" s="13"/>
      <c r="CG1002" s="13"/>
      <c r="CH1002" s="13"/>
      <c r="CI1002" s="13"/>
      <c r="CJ1002" s="13"/>
      <c r="CK1002" s="13"/>
      <c r="CL1002" s="13"/>
      <c r="CM1002" s="13"/>
      <c r="CN1002" s="13"/>
      <c r="CO1002" s="13"/>
      <c r="CP1002" s="13"/>
      <c r="CQ1002" s="13"/>
      <c r="CR1002" s="13"/>
      <c r="CS1002" s="13"/>
      <c r="CT1002" s="13"/>
      <c r="CU1002" s="13"/>
      <c r="CV1002" s="13"/>
      <c r="CW1002" s="13"/>
      <c r="CX1002" s="13"/>
      <c r="CY1002" s="13"/>
      <c r="CZ1002" s="13"/>
      <c r="DA1002" s="13"/>
      <c r="DB1002" s="13"/>
      <c r="DC1002" s="13"/>
      <c r="DD1002" s="13"/>
      <c r="DE1002" s="13"/>
      <c r="DF1002" s="13"/>
      <c r="DG1002" s="13"/>
      <c r="DH1002" s="13"/>
      <c r="DI1002" s="13"/>
      <c r="DJ1002" s="13"/>
      <c r="DK1002" s="13"/>
      <c r="DL1002" s="13"/>
      <c r="DM1002" s="13"/>
      <c r="DN1002" s="13"/>
      <c r="DO1002" s="13"/>
      <c r="DP1002" s="13"/>
      <c r="DQ1002" s="13"/>
      <c r="DR1002" s="13"/>
      <c r="DS1002" s="13"/>
      <c r="DT1002" s="13"/>
      <c r="DU1002" s="13"/>
      <c r="DV1002" s="13"/>
      <c r="DW1002" s="13"/>
      <c r="DX1002" s="13"/>
      <c r="DY1002" s="13"/>
      <c r="DZ1002" s="13"/>
      <c r="EA1002" s="13"/>
      <c r="EB1002" s="13"/>
      <c r="EC1002" s="13"/>
      <c r="ED1002" s="13"/>
      <c r="EE1002" s="13"/>
      <c r="EF1002" s="13"/>
      <c r="EG1002" s="13"/>
      <c r="EH1002" s="13"/>
      <c r="EI1002" s="13"/>
      <c r="EJ1002" s="13"/>
      <c r="EK1002" s="13"/>
      <c r="EL1002" s="13"/>
      <c r="EM1002" s="13"/>
      <c r="EN1002" s="13"/>
      <c r="EO1002" s="13"/>
      <c r="EP1002" s="13"/>
      <c r="EQ1002" s="13"/>
      <c r="ER1002" s="13"/>
      <c r="ES1002" s="13"/>
      <c r="ET1002" s="13"/>
      <c r="EU1002" s="13"/>
      <c r="EV1002" s="13"/>
      <c r="EW1002" s="20"/>
    </row>
    <row r="1003" spans="1:153" s="3" customFormat="1" ht="33" customHeight="1" x14ac:dyDescent="0.4">
      <c r="A1003" s="124">
        <v>7594001101444</v>
      </c>
      <c r="B1003" s="51" t="s">
        <v>202</v>
      </c>
      <c r="C1003" s="51" t="s">
        <v>203</v>
      </c>
      <c r="D10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03" s="118" t="s">
        <v>1511</v>
      </c>
      <c r="F1003" s="75" t="s">
        <v>537</v>
      </c>
      <c r="G10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03" s="77">
        <v>193</v>
      </c>
      <c r="J1003" s="52">
        <v>2.3333300000000001</v>
      </c>
      <c r="K1003" s="53">
        <f>Tabla3[[#This Row],[PRECIOS]]-Tabla3[[#This Row],[PRECIOS]]*10%</f>
        <v>2.0999970000000001</v>
      </c>
      <c r="L1003" s="101"/>
      <c r="M1003" s="54"/>
      <c r="N1003" s="55">
        <f>IFERROR(Tabla3[[#This Row],[PRECIOS]]-Tabla3[[#This Row],[PRECIOS]]*Tabla3[[#This Row],[% PRODUCTO]]," ")</f>
        <v>2.3333300000000001</v>
      </c>
      <c r="O1003" s="54"/>
      <c r="P1003" s="55">
        <f>IFERROR(Tabla3[[#This Row],[OCULTAR2]]-Tabla3[[#This Row],[OCULTAR2]]*Tabla3[[#This Row],[% LÍNEA]]," ")</f>
        <v>2.3333300000000001</v>
      </c>
      <c r="Q1003" s="56">
        <f>IFERROR(Tabla3[[#This Row],[% PRODUCTO]]+Tabla3[[#This Row],[% LÍNEA]]," ")</f>
        <v>0</v>
      </c>
      <c r="R1003" s="53">
        <f>Tabla3[[#This Row],[OCULTAR3]]</f>
        <v>2.3333300000000001</v>
      </c>
      <c r="S1003" s="53">
        <f>Tabla3[[#This Row],[PRECIO SIN %]]-Tabla3[[#This Row],[PRECIO SIN %]]*10%</f>
        <v>2.0999970000000001</v>
      </c>
      <c r="T1003" s="80">
        <f>(Tabla3[[#This Row],[PRECIO CON DESCT.]]-(Tabla3[[#This Row],[PRECIO CON DESCT.]]*$T$6))</f>
        <v>1.3229981100000001</v>
      </c>
      <c r="U1003" s="96"/>
      <c r="V1003" s="94">
        <f>Tabla3[[#This Row],[PRECIO %      en $]]*Tabla3[[#This Row],[PEDIDO ]]</f>
        <v>0</v>
      </c>
      <c r="W1003" s="57">
        <f>Tabla3[[#This Row],[PRECIO CON DESCT.]]*Tabla3[[#This Row],[PEDIDO ]]</f>
        <v>0</v>
      </c>
      <c r="X1003" s="58">
        <f>Tabla3[[#This Row],[PRECIO SIN %]]*Tabla3[[#This Row],[PEDIDO ]]</f>
        <v>0</v>
      </c>
      <c r="Y1003" s="28"/>
      <c r="Z1003" s="28"/>
      <c r="AA1003" s="28"/>
      <c r="AB1003" s="28"/>
      <c r="AC1003" s="28"/>
      <c r="AD1003" s="28"/>
      <c r="AE1003" s="28"/>
      <c r="AF1003" s="28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  <c r="BL1003" s="13"/>
      <c r="BM1003" s="13"/>
      <c r="BN1003" s="13"/>
      <c r="BO1003" s="13"/>
      <c r="BP1003" s="13"/>
      <c r="BQ1003" s="13"/>
      <c r="BR1003" s="13"/>
      <c r="BS1003" s="13"/>
      <c r="BT1003" s="13"/>
      <c r="BU1003" s="13"/>
      <c r="BV1003" s="13"/>
      <c r="BW1003" s="13"/>
      <c r="BX1003" s="13"/>
      <c r="BY1003" s="13"/>
      <c r="BZ1003" s="13"/>
      <c r="CA1003" s="13"/>
      <c r="CB1003" s="13"/>
      <c r="CC1003" s="13"/>
      <c r="CD1003" s="13"/>
      <c r="CE1003" s="13"/>
      <c r="CF1003" s="13"/>
      <c r="CG1003" s="13"/>
      <c r="CH1003" s="13"/>
      <c r="CI1003" s="13"/>
      <c r="CJ1003" s="13"/>
      <c r="CK1003" s="13"/>
      <c r="CL1003" s="13"/>
      <c r="CM1003" s="13"/>
      <c r="CN1003" s="13"/>
      <c r="CO1003" s="13"/>
      <c r="CP1003" s="13"/>
      <c r="CQ1003" s="13"/>
      <c r="CR1003" s="13"/>
      <c r="CS1003" s="13"/>
      <c r="CT1003" s="13"/>
      <c r="CU1003" s="13"/>
      <c r="CV1003" s="13"/>
      <c r="CW1003" s="13"/>
      <c r="CX1003" s="13"/>
      <c r="CY1003" s="13"/>
      <c r="CZ1003" s="13"/>
      <c r="DA1003" s="13"/>
      <c r="DB1003" s="13"/>
      <c r="DC1003" s="13"/>
      <c r="DD1003" s="13"/>
      <c r="DE1003" s="13"/>
      <c r="DF1003" s="13"/>
      <c r="DG1003" s="13"/>
      <c r="DH1003" s="13"/>
      <c r="DI1003" s="13"/>
      <c r="DJ1003" s="13"/>
      <c r="DK1003" s="13"/>
      <c r="DL1003" s="13"/>
      <c r="DM1003" s="13"/>
      <c r="DN1003" s="13"/>
      <c r="DO1003" s="13"/>
      <c r="DP1003" s="13"/>
      <c r="DQ1003" s="13"/>
      <c r="DR1003" s="13"/>
      <c r="DS1003" s="13"/>
      <c r="DT1003" s="13"/>
      <c r="DU1003" s="13"/>
      <c r="DV1003" s="13"/>
      <c r="DW1003" s="13"/>
      <c r="DX1003" s="13"/>
      <c r="DY1003" s="13"/>
      <c r="DZ1003" s="13"/>
      <c r="EA1003" s="13"/>
      <c r="EB1003" s="13"/>
      <c r="EC1003" s="13"/>
      <c r="ED1003" s="13"/>
      <c r="EE1003" s="13"/>
      <c r="EF1003" s="13"/>
      <c r="EG1003" s="13"/>
      <c r="EH1003" s="13"/>
      <c r="EI1003" s="13"/>
      <c r="EJ1003" s="13"/>
      <c r="EK1003" s="13"/>
      <c r="EL1003" s="13"/>
      <c r="EM1003" s="13"/>
      <c r="EN1003" s="13"/>
      <c r="EO1003" s="13"/>
      <c r="EP1003" s="13"/>
      <c r="EQ1003" s="13"/>
      <c r="ER1003" s="13"/>
      <c r="ES1003" s="13"/>
      <c r="ET1003" s="13"/>
      <c r="EU1003" s="13"/>
      <c r="EV1003" s="13"/>
      <c r="EW1003" s="20"/>
    </row>
    <row r="1004" spans="1:153" s="3" customFormat="1" ht="33" customHeight="1" x14ac:dyDescent="0.4">
      <c r="A1004" s="125">
        <v>7592803000750</v>
      </c>
      <c r="B1004" s="59" t="s">
        <v>202</v>
      </c>
      <c r="C1004" s="59" t="s">
        <v>132</v>
      </c>
      <c r="D10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04" s="119" t="s">
        <v>1512</v>
      </c>
      <c r="F1004" s="76" t="s">
        <v>537</v>
      </c>
      <c r="G10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04" s="78">
        <v>121</v>
      </c>
      <c r="J1004" s="52">
        <v>2.98889</v>
      </c>
      <c r="K1004" s="60">
        <f>Tabla3[[#This Row],[PRECIOS]]-Tabla3[[#This Row],[PRECIOS]]*10%</f>
        <v>2.6900010000000001</v>
      </c>
      <c r="L1004" s="101"/>
      <c r="M1004" s="61"/>
      <c r="N1004" s="55">
        <f>IFERROR(Tabla3[[#This Row],[PRECIOS]]-Tabla3[[#This Row],[PRECIOS]]*Tabla3[[#This Row],[% PRODUCTO]]," ")</f>
        <v>2.98889</v>
      </c>
      <c r="O1004" s="61"/>
      <c r="P1004" s="55">
        <f>IFERROR(Tabla3[[#This Row],[OCULTAR2]]-Tabla3[[#This Row],[OCULTAR2]]*Tabla3[[#This Row],[% LÍNEA]]," ")</f>
        <v>2.98889</v>
      </c>
      <c r="Q1004" s="56">
        <f>IFERROR(Tabla3[[#This Row],[% PRODUCTO]]+Tabla3[[#This Row],[% LÍNEA]]," ")</f>
        <v>0</v>
      </c>
      <c r="R1004" s="60">
        <f>Tabla3[[#This Row],[OCULTAR3]]</f>
        <v>2.98889</v>
      </c>
      <c r="S1004" s="60">
        <f>Tabla3[[#This Row],[PRECIO SIN %]]-Tabla3[[#This Row],[PRECIO SIN %]]*10%</f>
        <v>2.6900010000000001</v>
      </c>
      <c r="T1004" s="80">
        <f>(Tabla3[[#This Row],[PRECIO CON DESCT.]]-(Tabla3[[#This Row],[PRECIO CON DESCT.]]*$T$6))</f>
        <v>1.69470063</v>
      </c>
      <c r="U1004" s="96"/>
      <c r="V1004" s="94">
        <f>Tabla3[[#This Row],[PRECIO %      en $]]*Tabla3[[#This Row],[PEDIDO ]]</f>
        <v>0</v>
      </c>
      <c r="W1004" s="57">
        <f>Tabla3[[#This Row],[PRECIO CON DESCT.]]*Tabla3[[#This Row],[PEDIDO ]]</f>
        <v>0</v>
      </c>
      <c r="X1004" s="58">
        <f>Tabla3[[#This Row],[PRECIO SIN %]]*Tabla3[[#This Row],[PEDIDO ]]</f>
        <v>0</v>
      </c>
      <c r="Y1004" s="28"/>
      <c r="Z1004" s="28"/>
      <c r="AA1004" s="28"/>
      <c r="AB1004" s="28"/>
      <c r="AC1004" s="28"/>
      <c r="AD1004" s="28"/>
      <c r="AE1004" s="28"/>
      <c r="AF1004" s="28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  <c r="BL1004" s="13"/>
      <c r="BM1004" s="13"/>
      <c r="BN1004" s="13"/>
      <c r="BO1004" s="13"/>
      <c r="BP1004" s="13"/>
      <c r="BQ1004" s="13"/>
      <c r="BR1004" s="13"/>
      <c r="BS1004" s="13"/>
      <c r="BT1004" s="13"/>
      <c r="BU1004" s="13"/>
      <c r="BV1004" s="13"/>
      <c r="BW1004" s="13"/>
      <c r="BX1004" s="13"/>
      <c r="BY1004" s="13"/>
      <c r="BZ1004" s="13"/>
      <c r="CA1004" s="13"/>
      <c r="CB1004" s="13"/>
      <c r="CC1004" s="13"/>
      <c r="CD1004" s="13"/>
      <c r="CE1004" s="13"/>
      <c r="CF1004" s="13"/>
      <c r="CG1004" s="13"/>
      <c r="CH1004" s="13"/>
      <c r="CI1004" s="13"/>
      <c r="CJ1004" s="13"/>
      <c r="CK1004" s="13"/>
      <c r="CL1004" s="13"/>
      <c r="CM1004" s="13"/>
      <c r="CN1004" s="13"/>
      <c r="CO1004" s="13"/>
      <c r="CP1004" s="13"/>
      <c r="CQ1004" s="13"/>
      <c r="CR1004" s="13"/>
      <c r="CS1004" s="13"/>
      <c r="CT1004" s="13"/>
      <c r="CU1004" s="13"/>
      <c r="CV1004" s="13"/>
      <c r="CW1004" s="13"/>
      <c r="CX1004" s="13"/>
      <c r="CY1004" s="13"/>
      <c r="CZ1004" s="13"/>
      <c r="DA1004" s="13"/>
      <c r="DB1004" s="13"/>
      <c r="DC1004" s="13"/>
      <c r="DD1004" s="13"/>
      <c r="DE1004" s="13"/>
      <c r="DF1004" s="13"/>
      <c r="DG1004" s="13"/>
      <c r="DH1004" s="13"/>
      <c r="DI1004" s="13"/>
      <c r="DJ1004" s="13"/>
      <c r="DK1004" s="13"/>
      <c r="DL1004" s="13"/>
      <c r="DM1004" s="13"/>
      <c r="DN1004" s="13"/>
      <c r="DO1004" s="13"/>
      <c r="DP1004" s="13"/>
      <c r="DQ1004" s="13"/>
      <c r="DR1004" s="13"/>
      <c r="DS1004" s="13"/>
      <c r="DT1004" s="13"/>
      <c r="DU1004" s="13"/>
      <c r="DV1004" s="13"/>
      <c r="DW1004" s="13"/>
      <c r="DX1004" s="13"/>
      <c r="DY1004" s="13"/>
      <c r="DZ1004" s="13"/>
      <c r="EA1004" s="13"/>
      <c r="EB1004" s="13"/>
      <c r="EC1004" s="13"/>
      <c r="ED1004" s="13"/>
      <c r="EE1004" s="13"/>
      <c r="EF1004" s="13"/>
      <c r="EG1004" s="13"/>
      <c r="EH1004" s="13"/>
      <c r="EI1004" s="13"/>
      <c r="EJ1004" s="13"/>
      <c r="EK1004" s="13"/>
      <c r="EL1004" s="13"/>
      <c r="EM1004" s="13"/>
      <c r="EN1004" s="13"/>
      <c r="EO1004" s="13"/>
      <c r="EP1004" s="13"/>
      <c r="EQ1004" s="13"/>
      <c r="ER1004" s="13"/>
      <c r="ES1004" s="13"/>
      <c r="ET1004" s="13"/>
      <c r="EU1004" s="13"/>
      <c r="EV1004" s="13"/>
      <c r="EW1004" s="20"/>
    </row>
    <row r="1005" spans="1:153" s="3" customFormat="1" ht="33" customHeight="1" x14ac:dyDescent="0.4">
      <c r="A1005" s="124">
        <v>7703712033252</v>
      </c>
      <c r="B1005" s="51" t="s">
        <v>202</v>
      </c>
      <c r="C1005" s="51" t="s">
        <v>152</v>
      </c>
      <c r="D10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05" s="118" t="s">
        <v>1513</v>
      </c>
      <c r="F1005" s="75" t="s">
        <v>537</v>
      </c>
      <c r="G10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05" s="77">
        <v>63</v>
      </c>
      <c r="J1005" s="52">
        <v>2.88889</v>
      </c>
      <c r="K1005" s="53">
        <f>Tabla3[[#This Row],[PRECIOS]]-Tabla3[[#This Row],[PRECIOS]]*10%</f>
        <v>2.6000009999999998</v>
      </c>
      <c r="L1005" s="101"/>
      <c r="M1005" s="54"/>
      <c r="N1005" s="55">
        <f>IFERROR(Tabla3[[#This Row],[PRECIOS]]-Tabla3[[#This Row],[PRECIOS]]*Tabla3[[#This Row],[% PRODUCTO]]," ")</f>
        <v>2.88889</v>
      </c>
      <c r="O1005" s="54"/>
      <c r="P1005" s="55">
        <f>IFERROR(Tabla3[[#This Row],[OCULTAR2]]-Tabla3[[#This Row],[OCULTAR2]]*Tabla3[[#This Row],[% LÍNEA]]," ")</f>
        <v>2.88889</v>
      </c>
      <c r="Q1005" s="56">
        <f>IFERROR(Tabla3[[#This Row],[% PRODUCTO]]+Tabla3[[#This Row],[% LÍNEA]]," ")</f>
        <v>0</v>
      </c>
      <c r="R1005" s="53">
        <f>Tabla3[[#This Row],[OCULTAR3]]</f>
        <v>2.88889</v>
      </c>
      <c r="S1005" s="53">
        <f>Tabla3[[#This Row],[PRECIO SIN %]]-Tabla3[[#This Row],[PRECIO SIN %]]*10%</f>
        <v>2.6000009999999998</v>
      </c>
      <c r="T1005" s="80">
        <f>(Tabla3[[#This Row],[PRECIO CON DESCT.]]-(Tabla3[[#This Row],[PRECIO CON DESCT.]]*$T$6))</f>
        <v>1.6380006299999998</v>
      </c>
      <c r="U1005" s="96"/>
      <c r="V1005" s="94">
        <f>Tabla3[[#This Row],[PRECIO %      en $]]*Tabla3[[#This Row],[PEDIDO ]]</f>
        <v>0</v>
      </c>
      <c r="W1005" s="57">
        <f>Tabla3[[#This Row],[PRECIO CON DESCT.]]*Tabla3[[#This Row],[PEDIDO ]]</f>
        <v>0</v>
      </c>
      <c r="X1005" s="58">
        <f>Tabla3[[#This Row],[PRECIO SIN %]]*Tabla3[[#This Row],[PEDIDO ]]</f>
        <v>0</v>
      </c>
      <c r="Y1005" s="28"/>
      <c r="Z1005" s="28"/>
      <c r="AA1005" s="28"/>
      <c r="AB1005" s="28"/>
      <c r="AC1005" s="28"/>
      <c r="AD1005" s="28"/>
      <c r="AE1005" s="28"/>
      <c r="AF1005" s="28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  <c r="BL1005" s="13"/>
      <c r="BM1005" s="13"/>
      <c r="BN1005" s="13"/>
      <c r="BO1005" s="13"/>
      <c r="BP1005" s="13"/>
      <c r="BQ1005" s="13"/>
      <c r="BR1005" s="13"/>
      <c r="BS1005" s="13"/>
      <c r="BT1005" s="13"/>
      <c r="BU1005" s="13"/>
      <c r="BV1005" s="13"/>
      <c r="BW1005" s="13"/>
      <c r="BX1005" s="13"/>
      <c r="BY1005" s="13"/>
      <c r="BZ1005" s="13"/>
      <c r="CA1005" s="13"/>
      <c r="CB1005" s="13"/>
      <c r="CC1005" s="13"/>
      <c r="CD1005" s="13"/>
      <c r="CE1005" s="13"/>
      <c r="CF1005" s="13"/>
      <c r="CG1005" s="13"/>
      <c r="CH1005" s="13"/>
      <c r="CI1005" s="13"/>
      <c r="CJ1005" s="13"/>
      <c r="CK1005" s="13"/>
      <c r="CL1005" s="13"/>
      <c r="CM1005" s="13"/>
      <c r="CN1005" s="13"/>
      <c r="CO1005" s="13"/>
      <c r="CP1005" s="13"/>
      <c r="CQ1005" s="13"/>
      <c r="CR1005" s="13"/>
      <c r="CS1005" s="13"/>
      <c r="CT1005" s="13"/>
      <c r="CU1005" s="13"/>
      <c r="CV1005" s="13"/>
      <c r="CW1005" s="13"/>
      <c r="CX1005" s="13"/>
      <c r="CY1005" s="13"/>
      <c r="CZ1005" s="13"/>
      <c r="DA1005" s="13"/>
      <c r="DB1005" s="13"/>
      <c r="DC1005" s="13"/>
      <c r="DD1005" s="13"/>
      <c r="DE1005" s="13"/>
      <c r="DF1005" s="13"/>
      <c r="DG1005" s="13"/>
      <c r="DH1005" s="13"/>
      <c r="DI1005" s="13"/>
      <c r="DJ1005" s="13"/>
      <c r="DK1005" s="13"/>
      <c r="DL1005" s="13"/>
      <c r="DM1005" s="13"/>
      <c r="DN1005" s="13"/>
      <c r="DO1005" s="13"/>
      <c r="DP1005" s="13"/>
      <c r="DQ1005" s="13"/>
      <c r="DR1005" s="13"/>
      <c r="DS1005" s="13"/>
      <c r="DT1005" s="13"/>
      <c r="DU1005" s="13"/>
      <c r="DV1005" s="13"/>
      <c r="DW1005" s="13"/>
      <c r="DX1005" s="13"/>
      <c r="DY1005" s="13"/>
      <c r="DZ1005" s="13"/>
      <c r="EA1005" s="13"/>
      <c r="EB1005" s="13"/>
      <c r="EC1005" s="13"/>
      <c r="ED1005" s="13"/>
      <c r="EE1005" s="13"/>
      <c r="EF1005" s="13"/>
      <c r="EG1005" s="13"/>
      <c r="EH1005" s="13"/>
      <c r="EI1005" s="13"/>
      <c r="EJ1005" s="13"/>
      <c r="EK1005" s="13"/>
      <c r="EL1005" s="13"/>
      <c r="EM1005" s="13"/>
      <c r="EN1005" s="13"/>
      <c r="EO1005" s="13"/>
      <c r="EP1005" s="13"/>
      <c r="EQ1005" s="13"/>
      <c r="ER1005" s="13"/>
      <c r="ES1005" s="13"/>
      <c r="ET1005" s="13"/>
      <c r="EU1005" s="13"/>
      <c r="EV1005" s="13"/>
      <c r="EW1005" s="20"/>
    </row>
    <row r="1006" spans="1:153" s="3" customFormat="1" ht="33" customHeight="1" x14ac:dyDescent="0.4">
      <c r="A1006" s="125">
        <v>7594000851616</v>
      </c>
      <c r="B1006" s="59" t="s">
        <v>202</v>
      </c>
      <c r="C1006" s="59" t="s">
        <v>205</v>
      </c>
      <c r="D10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06" s="119" t="s">
        <v>1514</v>
      </c>
      <c r="F1006" s="76" t="s">
        <v>537</v>
      </c>
      <c r="G10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06" s="78">
        <v>6</v>
      </c>
      <c r="J1006" s="52">
        <v>2.2222200000000001</v>
      </c>
      <c r="K1006" s="60">
        <f>Tabla3[[#This Row],[PRECIOS]]-Tabla3[[#This Row],[PRECIOS]]*10%</f>
        <v>1.9999980000000002</v>
      </c>
      <c r="L1006" s="101"/>
      <c r="M1006" s="61"/>
      <c r="N1006" s="55">
        <f>IFERROR(Tabla3[[#This Row],[PRECIOS]]-Tabla3[[#This Row],[PRECIOS]]*Tabla3[[#This Row],[% PRODUCTO]]," ")</f>
        <v>2.2222200000000001</v>
      </c>
      <c r="O1006" s="61"/>
      <c r="P1006" s="55">
        <f>IFERROR(Tabla3[[#This Row],[OCULTAR2]]-Tabla3[[#This Row],[OCULTAR2]]*Tabla3[[#This Row],[% LÍNEA]]," ")</f>
        <v>2.2222200000000001</v>
      </c>
      <c r="Q1006" s="56">
        <f>IFERROR(Tabla3[[#This Row],[% PRODUCTO]]+Tabla3[[#This Row],[% LÍNEA]]," ")</f>
        <v>0</v>
      </c>
      <c r="R1006" s="60">
        <f>Tabla3[[#This Row],[OCULTAR3]]</f>
        <v>2.2222200000000001</v>
      </c>
      <c r="S1006" s="60">
        <f>Tabla3[[#This Row],[PRECIO SIN %]]-Tabla3[[#This Row],[PRECIO SIN %]]*10%</f>
        <v>1.9999980000000002</v>
      </c>
      <c r="T1006" s="80">
        <f>(Tabla3[[#This Row],[PRECIO CON DESCT.]]-(Tabla3[[#This Row],[PRECIO CON DESCT.]]*$T$6))</f>
        <v>1.2599987400000001</v>
      </c>
      <c r="U1006" s="96"/>
      <c r="V1006" s="94">
        <f>Tabla3[[#This Row],[PRECIO %      en $]]*Tabla3[[#This Row],[PEDIDO ]]</f>
        <v>0</v>
      </c>
      <c r="W1006" s="57">
        <f>Tabla3[[#This Row],[PRECIO CON DESCT.]]*Tabla3[[#This Row],[PEDIDO ]]</f>
        <v>0</v>
      </c>
      <c r="X1006" s="58">
        <f>Tabla3[[#This Row],[PRECIO SIN %]]*Tabla3[[#This Row],[PEDIDO ]]</f>
        <v>0</v>
      </c>
      <c r="Y1006" s="28"/>
      <c r="Z1006" s="28"/>
      <c r="AA1006" s="28"/>
      <c r="AB1006" s="28"/>
      <c r="AC1006" s="28"/>
      <c r="AD1006" s="28"/>
      <c r="AE1006" s="28"/>
      <c r="AF1006" s="28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3"/>
      <c r="BQ1006" s="13"/>
      <c r="BR1006" s="13"/>
      <c r="BS1006" s="13"/>
      <c r="BT1006" s="13"/>
      <c r="BU1006" s="13"/>
      <c r="BV1006" s="13"/>
      <c r="BW1006" s="13"/>
      <c r="BX1006" s="13"/>
      <c r="BY1006" s="13"/>
      <c r="BZ1006" s="13"/>
      <c r="CA1006" s="13"/>
      <c r="CB1006" s="13"/>
      <c r="CC1006" s="13"/>
      <c r="CD1006" s="13"/>
      <c r="CE1006" s="13"/>
      <c r="CF1006" s="13"/>
      <c r="CG1006" s="13"/>
      <c r="CH1006" s="13"/>
      <c r="CI1006" s="13"/>
      <c r="CJ1006" s="13"/>
      <c r="CK1006" s="13"/>
      <c r="CL1006" s="13"/>
      <c r="CM1006" s="13"/>
      <c r="CN1006" s="13"/>
      <c r="CO1006" s="13"/>
      <c r="CP1006" s="13"/>
      <c r="CQ1006" s="13"/>
      <c r="CR1006" s="13"/>
      <c r="CS1006" s="13"/>
      <c r="CT1006" s="13"/>
      <c r="CU1006" s="13"/>
      <c r="CV1006" s="13"/>
      <c r="CW1006" s="13"/>
      <c r="CX1006" s="13"/>
      <c r="CY1006" s="13"/>
      <c r="CZ1006" s="13"/>
      <c r="DA1006" s="13"/>
      <c r="DB1006" s="13"/>
      <c r="DC1006" s="13"/>
      <c r="DD1006" s="13"/>
      <c r="DE1006" s="13"/>
      <c r="DF1006" s="13"/>
      <c r="DG1006" s="13"/>
      <c r="DH1006" s="13"/>
      <c r="DI1006" s="13"/>
      <c r="DJ1006" s="13"/>
      <c r="DK1006" s="13"/>
      <c r="DL1006" s="13"/>
      <c r="DM1006" s="13"/>
      <c r="DN1006" s="13"/>
      <c r="DO1006" s="13"/>
      <c r="DP1006" s="13"/>
      <c r="DQ1006" s="13"/>
      <c r="DR1006" s="13"/>
      <c r="DS1006" s="13"/>
      <c r="DT1006" s="13"/>
      <c r="DU1006" s="13"/>
      <c r="DV1006" s="13"/>
      <c r="DW1006" s="13"/>
      <c r="DX1006" s="13"/>
      <c r="DY1006" s="13"/>
      <c r="DZ1006" s="13"/>
      <c r="EA1006" s="13"/>
      <c r="EB1006" s="13"/>
      <c r="EC1006" s="13"/>
      <c r="ED1006" s="13"/>
      <c r="EE1006" s="13"/>
      <c r="EF1006" s="13"/>
      <c r="EG1006" s="13"/>
      <c r="EH1006" s="13"/>
      <c r="EI1006" s="13"/>
      <c r="EJ1006" s="13"/>
      <c r="EK1006" s="13"/>
      <c r="EL1006" s="13"/>
      <c r="EM1006" s="13"/>
      <c r="EN1006" s="13"/>
      <c r="EO1006" s="13"/>
      <c r="EP1006" s="13"/>
      <c r="EQ1006" s="13"/>
      <c r="ER1006" s="13"/>
      <c r="ES1006" s="13"/>
      <c r="ET1006" s="13"/>
      <c r="EU1006" s="13"/>
      <c r="EV1006" s="13"/>
      <c r="EW1006" s="20"/>
    </row>
    <row r="1007" spans="1:153" s="3" customFormat="1" ht="33" customHeight="1" x14ac:dyDescent="0.4">
      <c r="A1007" s="124">
        <v>7592601301585</v>
      </c>
      <c r="B1007" s="51" t="s">
        <v>202</v>
      </c>
      <c r="C1007" s="51" t="s">
        <v>98</v>
      </c>
      <c r="D10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07" s="118" t="s">
        <v>1515</v>
      </c>
      <c r="F1007" s="75" t="s">
        <v>537</v>
      </c>
      <c r="G10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07" s="77">
        <v>272</v>
      </c>
      <c r="J1007" s="52">
        <v>6.61111</v>
      </c>
      <c r="K1007" s="53">
        <f>Tabla3[[#This Row],[PRECIOS]]-Tabla3[[#This Row],[PRECIOS]]*10%</f>
        <v>5.949999</v>
      </c>
      <c r="L1007" s="101"/>
      <c r="M1007" s="54"/>
      <c r="N1007" s="55">
        <f>IFERROR(Tabla3[[#This Row],[PRECIOS]]-Tabla3[[#This Row],[PRECIOS]]*Tabla3[[#This Row],[% PRODUCTO]]," ")</f>
        <v>6.61111</v>
      </c>
      <c r="O1007" s="54"/>
      <c r="P1007" s="55">
        <f>IFERROR(Tabla3[[#This Row],[OCULTAR2]]-Tabla3[[#This Row],[OCULTAR2]]*Tabla3[[#This Row],[% LÍNEA]]," ")</f>
        <v>6.61111</v>
      </c>
      <c r="Q1007" s="56">
        <f>IFERROR(Tabla3[[#This Row],[% PRODUCTO]]+Tabla3[[#This Row],[% LÍNEA]]," ")</f>
        <v>0</v>
      </c>
      <c r="R1007" s="53">
        <f>Tabla3[[#This Row],[OCULTAR3]]</f>
        <v>6.61111</v>
      </c>
      <c r="S1007" s="53">
        <f>Tabla3[[#This Row],[PRECIO SIN %]]-Tabla3[[#This Row],[PRECIO SIN %]]*10%</f>
        <v>5.949999</v>
      </c>
      <c r="T1007" s="80">
        <f>(Tabla3[[#This Row],[PRECIO CON DESCT.]]-(Tabla3[[#This Row],[PRECIO CON DESCT.]]*$T$6))</f>
        <v>3.7484993700000002</v>
      </c>
      <c r="U1007" s="96"/>
      <c r="V1007" s="94">
        <f>Tabla3[[#This Row],[PRECIO %      en $]]*Tabla3[[#This Row],[PEDIDO ]]</f>
        <v>0</v>
      </c>
      <c r="W1007" s="57">
        <f>Tabla3[[#This Row],[PRECIO CON DESCT.]]*Tabla3[[#This Row],[PEDIDO ]]</f>
        <v>0</v>
      </c>
      <c r="X1007" s="58">
        <f>Tabla3[[#This Row],[PRECIO SIN %]]*Tabla3[[#This Row],[PEDIDO ]]</f>
        <v>0</v>
      </c>
      <c r="Y1007" s="28"/>
      <c r="Z1007" s="28"/>
      <c r="AA1007" s="28"/>
      <c r="AB1007" s="28"/>
      <c r="AC1007" s="28"/>
      <c r="AD1007" s="28"/>
      <c r="AE1007" s="28"/>
      <c r="AF1007" s="28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/>
      <c r="BP1007" s="13"/>
      <c r="BQ1007" s="13"/>
      <c r="BR1007" s="13"/>
      <c r="BS1007" s="13"/>
      <c r="BT1007" s="13"/>
      <c r="BU1007" s="13"/>
      <c r="BV1007" s="13"/>
      <c r="BW1007" s="13"/>
      <c r="BX1007" s="13"/>
      <c r="BY1007" s="13"/>
      <c r="BZ1007" s="13"/>
      <c r="CA1007" s="13"/>
      <c r="CB1007" s="13"/>
      <c r="CC1007" s="13"/>
      <c r="CD1007" s="13"/>
      <c r="CE1007" s="13"/>
      <c r="CF1007" s="13"/>
      <c r="CG1007" s="13"/>
      <c r="CH1007" s="13"/>
      <c r="CI1007" s="13"/>
      <c r="CJ1007" s="13"/>
      <c r="CK1007" s="13"/>
      <c r="CL1007" s="13"/>
      <c r="CM1007" s="13"/>
      <c r="CN1007" s="13"/>
      <c r="CO1007" s="13"/>
      <c r="CP1007" s="13"/>
      <c r="CQ1007" s="13"/>
      <c r="CR1007" s="13"/>
      <c r="CS1007" s="13"/>
      <c r="CT1007" s="13"/>
      <c r="CU1007" s="13"/>
      <c r="CV1007" s="13"/>
      <c r="CW1007" s="13"/>
      <c r="CX1007" s="13"/>
      <c r="CY1007" s="13"/>
      <c r="CZ1007" s="13"/>
      <c r="DA1007" s="13"/>
      <c r="DB1007" s="13"/>
      <c r="DC1007" s="13"/>
      <c r="DD1007" s="13"/>
      <c r="DE1007" s="13"/>
      <c r="DF1007" s="13"/>
      <c r="DG1007" s="13"/>
      <c r="DH1007" s="13"/>
      <c r="DI1007" s="13"/>
      <c r="DJ1007" s="13"/>
      <c r="DK1007" s="13"/>
      <c r="DL1007" s="13"/>
      <c r="DM1007" s="13"/>
      <c r="DN1007" s="13"/>
      <c r="DO1007" s="13"/>
      <c r="DP1007" s="13"/>
      <c r="DQ1007" s="13"/>
      <c r="DR1007" s="13"/>
      <c r="DS1007" s="13"/>
      <c r="DT1007" s="13"/>
      <c r="DU1007" s="13"/>
      <c r="DV1007" s="13"/>
      <c r="DW1007" s="13"/>
      <c r="DX1007" s="13"/>
      <c r="DY1007" s="13"/>
      <c r="DZ1007" s="13"/>
      <c r="EA1007" s="13"/>
      <c r="EB1007" s="13"/>
      <c r="EC1007" s="13"/>
      <c r="ED1007" s="13"/>
      <c r="EE1007" s="13"/>
      <c r="EF1007" s="13"/>
      <c r="EG1007" s="13"/>
      <c r="EH1007" s="13"/>
      <c r="EI1007" s="13"/>
      <c r="EJ1007" s="13"/>
      <c r="EK1007" s="13"/>
      <c r="EL1007" s="13"/>
      <c r="EM1007" s="13"/>
      <c r="EN1007" s="13"/>
      <c r="EO1007" s="13"/>
      <c r="EP1007" s="13"/>
      <c r="EQ1007" s="13"/>
      <c r="ER1007" s="13"/>
      <c r="ES1007" s="13"/>
      <c r="ET1007" s="13"/>
      <c r="EU1007" s="13"/>
      <c r="EV1007" s="13"/>
      <c r="EW1007" s="20"/>
    </row>
    <row r="1008" spans="1:153" s="3" customFormat="1" ht="33" customHeight="1" x14ac:dyDescent="0.4">
      <c r="A1008" s="125">
        <v>7592616583068</v>
      </c>
      <c r="B1008" s="59" t="s">
        <v>202</v>
      </c>
      <c r="C1008" s="59" t="s">
        <v>204</v>
      </c>
      <c r="D10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08" s="119" t="s">
        <v>1516</v>
      </c>
      <c r="F1008" s="76" t="s">
        <v>537</v>
      </c>
      <c r="G10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08" s="78">
        <v>18</v>
      </c>
      <c r="J1008" s="52">
        <v>3.1444399999999999</v>
      </c>
      <c r="K1008" s="60">
        <f>Tabla3[[#This Row],[PRECIOS]]-Tabla3[[#This Row],[PRECIOS]]*10%</f>
        <v>2.829996</v>
      </c>
      <c r="L1008" s="101"/>
      <c r="M1008" s="61"/>
      <c r="N1008" s="55">
        <f>IFERROR(Tabla3[[#This Row],[PRECIOS]]-Tabla3[[#This Row],[PRECIOS]]*Tabla3[[#This Row],[% PRODUCTO]]," ")</f>
        <v>3.1444399999999999</v>
      </c>
      <c r="O1008" s="61"/>
      <c r="P1008" s="55">
        <f>IFERROR(Tabla3[[#This Row],[OCULTAR2]]-Tabla3[[#This Row],[OCULTAR2]]*Tabla3[[#This Row],[% LÍNEA]]," ")</f>
        <v>3.1444399999999999</v>
      </c>
      <c r="Q1008" s="56">
        <f>IFERROR(Tabla3[[#This Row],[% PRODUCTO]]+Tabla3[[#This Row],[% LÍNEA]]," ")</f>
        <v>0</v>
      </c>
      <c r="R1008" s="60">
        <f>Tabla3[[#This Row],[OCULTAR3]]</f>
        <v>3.1444399999999999</v>
      </c>
      <c r="S1008" s="60">
        <f>Tabla3[[#This Row],[PRECIO SIN %]]-Tabla3[[#This Row],[PRECIO SIN %]]*10%</f>
        <v>2.829996</v>
      </c>
      <c r="T1008" s="80">
        <f>(Tabla3[[#This Row],[PRECIO CON DESCT.]]-(Tabla3[[#This Row],[PRECIO CON DESCT.]]*$T$6))</f>
        <v>1.7828974799999999</v>
      </c>
      <c r="U1008" s="96"/>
      <c r="V1008" s="94">
        <f>Tabla3[[#This Row],[PRECIO %      en $]]*Tabla3[[#This Row],[PEDIDO ]]</f>
        <v>0</v>
      </c>
      <c r="W1008" s="57">
        <f>Tabla3[[#This Row],[PRECIO CON DESCT.]]*Tabla3[[#This Row],[PEDIDO ]]</f>
        <v>0</v>
      </c>
      <c r="X1008" s="58">
        <f>Tabla3[[#This Row],[PRECIO SIN %]]*Tabla3[[#This Row],[PEDIDO ]]</f>
        <v>0</v>
      </c>
      <c r="Y1008" s="28"/>
      <c r="Z1008" s="28"/>
      <c r="AA1008" s="28"/>
      <c r="AB1008" s="28"/>
      <c r="AC1008" s="28"/>
      <c r="AD1008" s="28"/>
      <c r="AE1008" s="28"/>
      <c r="AF1008" s="28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  <c r="BL1008" s="13"/>
      <c r="BM1008" s="13"/>
      <c r="BN1008" s="13"/>
      <c r="BO1008" s="13"/>
      <c r="BP1008" s="13"/>
      <c r="BQ1008" s="13"/>
      <c r="BR1008" s="13"/>
      <c r="BS1008" s="13"/>
      <c r="BT1008" s="13"/>
      <c r="BU1008" s="13"/>
      <c r="BV1008" s="13"/>
      <c r="BW1008" s="13"/>
      <c r="BX1008" s="13"/>
      <c r="BY1008" s="13"/>
      <c r="BZ1008" s="13"/>
      <c r="CA1008" s="13"/>
      <c r="CB1008" s="13"/>
      <c r="CC1008" s="13"/>
      <c r="CD1008" s="13"/>
      <c r="CE1008" s="13"/>
      <c r="CF1008" s="13"/>
      <c r="CG1008" s="13"/>
      <c r="CH1008" s="13"/>
      <c r="CI1008" s="13"/>
      <c r="CJ1008" s="13"/>
      <c r="CK1008" s="13"/>
      <c r="CL1008" s="13"/>
      <c r="CM1008" s="13"/>
      <c r="CN1008" s="13"/>
      <c r="CO1008" s="13"/>
      <c r="CP1008" s="13"/>
      <c r="CQ1008" s="13"/>
      <c r="CR1008" s="13"/>
      <c r="CS1008" s="13"/>
      <c r="CT1008" s="13"/>
      <c r="CU1008" s="13"/>
      <c r="CV1008" s="13"/>
      <c r="CW1008" s="13"/>
      <c r="CX1008" s="13"/>
      <c r="CY1008" s="13"/>
      <c r="CZ1008" s="13"/>
      <c r="DA1008" s="13"/>
      <c r="DB1008" s="13"/>
      <c r="DC1008" s="13"/>
      <c r="DD1008" s="13"/>
      <c r="DE1008" s="13"/>
      <c r="DF1008" s="13"/>
      <c r="DG1008" s="13"/>
      <c r="DH1008" s="13"/>
      <c r="DI1008" s="13"/>
      <c r="DJ1008" s="13"/>
      <c r="DK1008" s="13"/>
      <c r="DL1008" s="13"/>
      <c r="DM1008" s="13"/>
      <c r="DN1008" s="13"/>
      <c r="DO1008" s="13"/>
      <c r="DP1008" s="13"/>
      <c r="DQ1008" s="13"/>
      <c r="DR1008" s="13"/>
      <c r="DS1008" s="13"/>
      <c r="DT1008" s="13"/>
      <c r="DU1008" s="13"/>
      <c r="DV1008" s="13"/>
      <c r="DW1008" s="13"/>
      <c r="DX1008" s="13"/>
      <c r="DY1008" s="13"/>
      <c r="DZ1008" s="13"/>
      <c r="EA1008" s="13"/>
      <c r="EB1008" s="13"/>
      <c r="EC1008" s="13"/>
      <c r="ED1008" s="13"/>
      <c r="EE1008" s="13"/>
      <c r="EF1008" s="13"/>
      <c r="EG1008" s="13"/>
      <c r="EH1008" s="13"/>
      <c r="EI1008" s="13"/>
      <c r="EJ1008" s="13"/>
      <c r="EK1008" s="13"/>
      <c r="EL1008" s="13"/>
      <c r="EM1008" s="13"/>
      <c r="EN1008" s="13"/>
      <c r="EO1008" s="13"/>
      <c r="EP1008" s="13"/>
      <c r="EQ1008" s="13"/>
      <c r="ER1008" s="13"/>
      <c r="ES1008" s="13"/>
      <c r="ET1008" s="13"/>
      <c r="EU1008" s="13"/>
      <c r="EV1008" s="13"/>
      <c r="EW1008" s="20"/>
    </row>
    <row r="1009" spans="1:153" s="3" customFormat="1" ht="33" customHeight="1" x14ac:dyDescent="0.4">
      <c r="A1009" s="124">
        <v>7591243831641</v>
      </c>
      <c r="B1009" s="51" t="s">
        <v>202</v>
      </c>
      <c r="C1009" s="51" t="s">
        <v>108</v>
      </c>
      <c r="D10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009" s="118" t="s">
        <v>1517</v>
      </c>
      <c r="F1009" s="75" t="s">
        <v>537</v>
      </c>
      <c r="G10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09" s="77">
        <v>44</v>
      </c>
      <c r="J1009" s="52">
        <v>4.3333300000000001</v>
      </c>
      <c r="K1009" s="53">
        <f>Tabla3[[#This Row],[PRECIOS]]-Tabla3[[#This Row],[PRECIOS]]*10%</f>
        <v>3.8999969999999999</v>
      </c>
      <c r="L1009" s="101"/>
      <c r="M1009" s="54"/>
      <c r="N1009" s="55">
        <f>IFERROR(Tabla3[[#This Row],[PRECIOS]]-Tabla3[[#This Row],[PRECIOS]]*Tabla3[[#This Row],[% PRODUCTO]]," ")</f>
        <v>4.3333300000000001</v>
      </c>
      <c r="O1009" s="54"/>
      <c r="P1009" s="55">
        <f>IFERROR(Tabla3[[#This Row],[OCULTAR2]]-Tabla3[[#This Row],[OCULTAR2]]*Tabla3[[#This Row],[% LÍNEA]]," ")</f>
        <v>4.3333300000000001</v>
      </c>
      <c r="Q1009" s="56">
        <f>IFERROR(Tabla3[[#This Row],[% PRODUCTO]]+Tabla3[[#This Row],[% LÍNEA]]," ")</f>
        <v>0</v>
      </c>
      <c r="R1009" s="53">
        <f>Tabla3[[#This Row],[OCULTAR3]]</f>
        <v>4.3333300000000001</v>
      </c>
      <c r="S1009" s="53">
        <f>Tabla3[[#This Row],[PRECIO SIN %]]-Tabla3[[#This Row],[PRECIO SIN %]]*10%</f>
        <v>3.8999969999999999</v>
      </c>
      <c r="T1009" s="80">
        <f>(Tabla3[[#This Row],[PRECIO CON DESCT.]]-(Tabla3[[#This Row],[PRECIO CON DESCT.]]*$T$6))</f>
        <v>2.4569981099999998</v>
      </c>
      <c r="U1009" s="96"/>
      <c r="V1009" s="94">
        <f>Tabla3[[#This Row],[PRECIO %      en $]]*Tabla3[[#This Row],[PEDIDO ]]</f>
        <v>0</v>
      </c>
      <c r="W1009" s="57">
        <f>Tabla3[[#This Row],[PRECIO CON DESCT.]]*Tabla3[[#This Row],[PEDIDO ]]</f>
        <v>0</v>
      </c>
      <c r="X1009" s="58">
        <f>Tabla3[[#This Row],[PRECIO SIN %]]*Tabla3[[#This Row],[PEDIDO ]]</f>
        <v>0</v>
      </c>
      <c r="Y1009" s="28"/>
      <c r="Z1009" s="28"/>
      <c r="AA1009" s="28"/>
      <c r="AB1009" s="28"/>
      <c r="AC1009" s="28"/>
      <c r="AD1009" s="28"/>
      <c r="AE1009" s="28"/>
      <c r="AF1009" s="28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  <c r="BL1009" s="13"/>
      <c r="BM1009" s="13"/>
      <c r="BN1009" s="13"/>
      <c r="BO1009" s="13"/>
      <c r="BP1009" s="13"/>
      <c r="BQ1009" s="13"/>
      <c r="BR1009" s="13"/>
      <c r="BS1009" s="13"/>
      <c r="BT1009" s="13"/>
      <c r="BU1009" s="13"/>
      <c r="BV1009" s="13"/>
      <c r="BW1009" s="13"/>
      <c r="BX1009" s="13"/>
      <c r="BY1009" s="13"/>
      <c r="BZ1009" s="13"/>
      <c r="CA1009" s="13"/>
      <c r="CB1009" s="13"/>
      <c r="CC1009" s="13"/>
      <c r="CD1009" s="13"/>
      <c r="CE1009" s="13"/>
      <c r="CF1009" s="13"/>
      <c r="CG1009" s="13"/>
      <c r="CH1009" s="13"/>
      <c r="CI1009" s="13"/>
      <c r="CJ1009" s="13"/>
      <c r="CK1009" s="13"/>
      <c r="CL1009" s="13"/>
      <c r="CM1009" s="13"/>
      <c r="CN1009" s="13"/>
      <c r="CO1009" s="13"/>
      <c r="CP1009" s="13"/>
      <c r="CQ1009" s="13"/>
      <c r="CR1009" s="13"/>
      <c r="CS1009" s="13"/>
      <c r="CT1009" s="13"/>
      <c r="CU1009" s="13"/>
      <c r="CV1009" s="13"/>
      <c r="CW1009" s="13"/>
      <c r="CX1009" s="13"/>
      <c r="CY1009" s="13"/>
      <c r="CZ1009" s="13"/>
      <c r="DA1009" s="13"/>
      <c r="DB1009" s="13"/>
      <c r="DC1009" s="13"/>
      <c r="DD1009" s="13"/>
      <c r="DE1009" s="13"/>
      <c r="DF1009" s="13"/>
      <c r="DG1009" s="13"/>
      <c r="DH1009" s="13"/>
      <c r="DI1009" s="13"/>
      <c r="DJ1009" s="13"/>
      <c r="DK1009" s="13"/>
      <c r="DL1009" s="13"/>
      <c r="DM1009" s="13"/>
      <c r="DN1009" s="13"/>
      <c r="DO1009" s="13"/>
      <c r="DP1009" s="13"/>
      <c r="DQ1009" s="13"/>
      <c r="DR1009" s="13"/>
      <c r="DS1009" s="13"/>
      <c r="DT1009" s="13"/>
      <c r="DU1009" s="13"/>
      <c r="DV1009" s="13"/>
      <c r="DW1009" s="13"/>
      <c r="DX1009" s="13"/>
      <c r="DY1009" s="13"/>
      <c r="DZ1009" s="13"/>
      <c r="EA1009" s="13"/>
      <c r="EB1009" s="13"/>
      <c r="EC1009" s="13"/>
      <c r="ED1009" s="13"/>
      <c r="EE1009" s="13"/>
      <c r="EF1009" s="13"/>
      <c r="EG1009" s="13"/>
      <c r="EH1009" s="13"/>
      <c r="EI1009" s="13"/>
      <c r="EJ1009" s="13"/>
      <c r="EK1009" s="13"/>
      <c r="EL1009" s="13"/>
      <c r="EM1009" s="13"/>
      <c r="EN1009" s="13"/>
      <c r="EO1009" s="13"/>
      <c r="EP1009" s="13"/>
      <c r="EQ1009" s="13"/>
      <c r="ER1009" s="13"/>
      <c r="ES1009" s="13"/>
      <c r="ET1009" s="13"/>
      <c r="EU1009" s="13"/>
      <c r="EV1009" s="13"/>
      <c r="EW1009" s="20"/>
    </row>
    <row r="1010" spans="1:153" s="3" customFormat="1" ht="33" customHeight="1" x14ac:dyDescent="0.4">
      <c r="A1010" s="125">
        <v>7592454153294</v>
      </c>
      <c r="B1010" s="59" t="s">
        <v>202</v>
      </c>
      <c r="C1010" s="59" t="s">
        <v>188</v>
      </c>
      <c r="D10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10" s="119" t="s">
        <v>1518</v>
      </c>
      <c r="F1010" s="76" t="s">
        <v>537</v>
      </c>
      <c r="G10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10" s="78">
        <v>21</v>
      </c>
      <c r="J1010" s="52">
        <v>6.0777799999999997</v>
      </c>
      <c r="K1010" s="60">
        <f>Tabla3[[#This Row],[PRECIOS]]-Tabla3[[#This Row],[PRECIOS]]*10%</f>
        <v>5.470002</v>
      </c>
      <c r="L1010" s="101"/>
      <c r="M1010" s="61"/>
      <c r="N1010" s="55">
        <f>IFERROR(Tabla3[[#This Row],[PRECIOS]]-Tabla3[[#This Row],[PRECIOS]]*Tabla3[[#This Row],[% PRODUCTO]]," ")</f>
        <v>6.0777799999999997</v>
      </c>
      <c r="O1010" s="61"/>
      <c r="P1010" s="55">
        <f>IFERROR(Tabla3[[#This Row],[OCULTAR2]]-Tabla3[[#This Row],[OCULTAR2]]*Tabla3[[#This Row],[% LÍNEA]]," ")</f>
        <v>6.0777799999999997</v>
      </c>
      <c r="Q1010" s="56">
        <f>IFERROR(Tabla3[[#This Row],[% PRODUCTO]]+Tabla3[[#This Row],[% LÍNEA]]," ")</f>
        <v>0</v>
      </c>
      <c r="R1010" s="60">
        <f>Tabla3[[#This Row],[OCULTAR3]]</f>
        <v>6.0777799999999997</v>
      </c>
      <c r="S1010" s="60">
        <f>Tabla3[[#This Row],[PRECIO SIN %]]-Tabla3[[#This Row],[PRECIO SIN %]]*10%</f>
        <v>5.470002</v>
      </c>
      <c r="T1010" s="80">
        <f>(Tabla3[[#This Row],[PRECIO CON DESCT.]]-(Tabla3[[#This Row],[PRECIO CON DESCT.]]*$T$6))</f>
        <v>3.4461012599999998</v>
      </c>
      <c r="U1010" s="96"/>
      <c r="V1010" s="94">
        <f>Tabla3[[#This Row],[PRECIO %      en $]]*Tabla3[[#This Row],[PEDIDO ]]</f>
        <v>0</v>
      </c>
      <c r="W1010" s="57">
        <f>Tabla3[[#This Row],[PRECIO CON DESCT.]]*Tabla3[[#This Row],[PEDIDO ]]</f>
        <v>0</v>
      </c>
      <c r="X1010" s="58">
        <f>Tabla3[[#This Row],[PRECIO SIN %]]*Tabla3[[#This Row],[PEDIDO ]]</f>
        <v>0</v>
      </c>
      <c r="Y1010" s="28"/>
      <c r="Z1010" s="28"/>
      <c r="AA1010" s="28"/>
      <c r="AB1010" s="28"/>
      <c r="AC1010" s="28"/>
      <c r="AD1010" s="28"/>
      <c r="AE1010" s="28"/>
      <c r="AF1010" s="28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  <c r="BL1010" s="13"/>
      <c r="BM1010" s="13"/>
      <c r="BN1010" s="13"/>
      <c r="BO1010" s="13"/>
      <c r="BP1010" s="13"/>
      <c r="BQ1010" s="13"/>
      <c r="BR1010" s="13"/>
      <c r="BS1010" s="13"/>
      <c r="BT1010" s="13"/>
      <c r="BU1010" s="13"/>
      <c r="BV1010" s="13"/>
      <c r="BW1010" s="13"/>
      <c r="BX1010" s="13"/>
      <c r="BY1010" s="13"/>
      <c r="BZ1010" s="13"/>
      <c r="CA1010" s="13"/>
      <c r="CB1010" s="13"/>
      <c r="CC1010" s="13"/>
      <c r="CD1010" s="13"/>
      <c r="CE1010" s="13"/>
      <c r="CF1010" s="13"/>
      <c r="CG1010" s="13"/>
      <c r="CH1010" s="13"/>
      <c r="CI1010" s="13"/>
      <c r="CJ1010" s="13"/>
      <c r="CK1010" s="13"/>
      <c r="CL1010" s="13"/>
      <c r="CM1010" s="13"/>
      <c r="CN1010" s="13"/>
      <c r="CO1010" s="13"/>
      <c r="CP1010" s="13"/>
      <c r="CQ1010" s="13"/>
      <c r="CR1010" s="13"/>
      <c r="CS1010" s="13"/>
      <c r="CT1010" s="13"/>
      <c r="CU1010" s="13"/>
      <c r="CV1010" s="13"/>
      <c r="CW1010" s="13"/>
      <c r="CX1010" s="13"/>
      <c r="CY1010" s="13"/>
      <c r="CZ1010" s="13"/>
      <c r="DA1010" s="13"/>
      <c r="DB1010" s="13"/>
      <c r="DC1010" s="13"/>
      <c r="DD1010" s="13"/>
      <c r="DE1010" s="13"/>
      <c r="DF1010" s="13"/>
      <c r="DG1010" s="13"/>
      <c r="DH1010" s="13"/>
      <c r="DI1010" s="13"/>
      <c r="DJ1010" s="13"/>
      <c r="DK1010" s="13"/>
      <c r="DL1010" s="13"/>
      <c r="DM1010" s="13"/>
      <c r="DN1010" s="13"/>
      <c r="DO1010" s="13"/>
      <c r="DP1010" s="13"/>
      <c r="DQ1010" s="13"/>
      <c r="DR1010" s="13"/>
      <c r="DS1010" s="13"/>
      <c r="DT1010" s="13"/>
      <c r="DU1010" s="13"/>
      <c r="DV1010" s="13"/>
      <c r="DW1010" s="13"/>
      <c r="DX1010" s="13"/>
      <c r="DY1010" s="13"/>
      <c r="DZ1010" s="13"/>
      <c r="EA1010" s="13"/>
      <c r="EB1010" s="13"/>
      <c r="EC1010" s="13"/>
      <c r="ED1010" s="13"/>
      <c r="EE1010" s="13"/>
      <c r="EF1010" s="13"/>
      <c r="EG1010" s="13"/>
      <c r="EH1010" s="13"/>
      <c r="EI1010" s="13"/>
      <c r="EJ1010" s="13"/>
      <c r="EK1010" s="13"/>
      <c r="EL1010" s="13"/>
      <c r="EM1010" s="13"/>
      <c r="EN1010" s="13"/>
      <c r="EO1010" s="13"/>
      <c r="EP1010" s="13"/>
      <c r="EQ1010" s="13"/>
      <c r="ER1010" s="13"/>
      <c r="ES1010" s="13"/>
      <c r="ET1010" s="13"/>
      <c r="EU1010" s="13"/>
      <c r="EV1010" s="13"/>
      <c r="EW1010" s="20"/>
    </row>
    <row r="1011" spans="1:153" s="3" customFormat="1" ht="33" customHeight="1" x14ac:dyDescent="0.4">
      <c r="A1011" s="124">
        <v>675696260054</v>
      </c>
      <c r="B1011" s="51" t="s">
        <v>202</v>
      </c>
      <c r="C1011" s="51" t="s">
        <v>109</v>
      </c>
      <c r="D10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11" s="118" t="s">
        <v>1519</v>
      </c>
      <c r="F1011" s="75" t="s">
        <v>537</v>
      </c>
      <c r="G10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11" s="77">
        <v>14</v>
      </c>
      <c r="J1011" s="52">
        <v>2.3111100000000002</v>
      </c>
      <c r="K1011" s="53">
        <f>Tabla3[[#This Row],[PRECIOS]]-Tabla3[[#This Row],[PRECIOS]]*10%</f>
        <v>2.0799990000000004</v>
      </c>
      <c r="L1011" s="101"/>
      <c r="M1011" s="54"/>
      <c r="N1011" s="55">
        <f>IFERROR(Tabla3[[#This Row],[PRECIOS]]-Tabla3[[#This Row],[PRECIOS]]*Tabla3[[#This Row],[% PRODUCTO]]," ")</f>
        <v>2.3111100000000002</v>
      </c>
      <c r="O1011" s="54"/>
      <c r="P1011" s="55">
        <f>IFERROR(Tabla3[[#This Row],[OCULTAR2]]-Tabla3[[#This Row],[OCULTAR2]]*Tabla3[[#This Row],[% LÍNEA]]," ")</f>
        <v>2.3111100000000002</v>
      </c>
      <c r="Q1011" s="56">
        <f>IFERROR(Tabla3[[#This Row],[% PRODUCTO]]+Tabla3[[#This Row],[% LÍNEA]]," ")</f>
        <v>0</v>
      </c>
      <c r="R1011" s="53">
        <f>Tabla3[[#This Row],[OCULTAR3]]</f>
        <v>2.3111100000000002</v>
      </c>
      <c r="S1011" s="53">
        <f>Tabla3[[#This Row],[PRECIO SIN %]]-Tabla3[[#This Row],[PRECIO SIN %]]*10%</f>
        <v>2.0799990000000004</v>
      </c>
      <c r="T1011" s="80">
        <f>(Tabla3[[#This Row],[PRECIO CON DESCT.]]-(Tabla3[[#This Row],[PRECIO CON DESCT.]]*$T$6))</f>
        <v>1.3103993700000003</v>
      </c>
      <c r="U1011" s="96"/>
      <c r="V1011" s="94">
        <f>Tabla3[[#This Row],[PRECIO %      en $]]*Tabla3[[#This Row],[PEDIDO ]]</f>
        <v>0</v>
      </c>
      <c r="W1011" s="57">
        <f>Tabla3[[#This Row],[PRECIO CON DESCT.]]*Tabla3[[#This Row],[PEDIDO ]]</f>
        <v>0</v>
      </c>
      <c r="X1011" s="58">
        <f>Tabla3[[#This Row],[PRECIO SIN %]]*Tabla3[[#This Row],[PEDIDO ]]</f>
        <v>0</v>
      </c>
      <c r="Y1011" s="28"/>
      <c r="Z1011" s="28"/>
      <c r="AA1011" s="28"/>
      <c r="AB1011" s="28"/>
      <c r="AC1011" s="28"/>
      <c r="AD1011" s="28"/>
      <c r="AE1011" s="28"/>
      <c r="AF1011" s="28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  <c r="BL1011" s="13"/>
      <c r="BM1011" s="13"/>
      <c r="BN1011" s="13"/>
      <c r="BO1011" s="13"/>
      <c r="BP1011" s="13"/>
      <c r="BQ1011" s="13"/>
      <c r="BR1011" s="13"/>
      <c r="BS1011" s="13"/>
      <c r="BT1011" s="13"/>
      <c r="BU1011" s="13"/>
      <c r="BV1011" s="13"/>
      <c r="BW1011" s="13"/>
      <c r="BX1011" s="13"/>
      <c r="BY1011" s="13"/>
      <c r="BZ1011" s="13"/>
      <c r="CA1011" s="13"/>
      <c r="CB1011" s="13"/>
      <c r="CC1011" s="13"/>
      <c r="CD1011" s="13"/>
      <c r="CE1011" s="13"/>
      <c r="CF1011" s="13"/>
      <c r="CG1011" s="13"/>
      <c r="CH1011" s="13"/>
      <c r="CI1011" s="13"/>
      <c r="CJ1011" s="13"/>
      <c r="CK1011" s="13"/>
      <c r="CL1011" s="13"/>
      <c r="CM1011" s="13"/>
      <c r="CN1011" s="13"/>
      <c r="CO1011" s="13"/>
      <c r="CP1011" s="13"/>
      <c r="CQ1011" s="13"/>
      <c r="CR1011" s="13"/>
      <c r="CS1011" s="13"/>
      <c r="CT1011" s="13"/>
      <c r="CU1011" s="13"/>
      <c r="CV1011" s="13"/>
      <c r="CW1011" s="13"/>
      <c r="CX1011" s="13"/>
      <c r="CY1011" s="13"/>
      <c r="CZ1011" s="13"/>
      <c r="DA1011" s="13"/>
      <c r="DB1011" s="13"/>
      <c r="DC1011" s="13"/>
      <c r="DD1011" s="13"/>
      <c r="DE1011" s="13"/>
      <c r="DF1011" s="13"/>
      <c r="DG1011" s="13"/>
      <c r="DH1011" s="13"/>
      <c r="DI1011" s="13"/>
      <c r="DJ1011" s="13"/>
      <c r="DK1011" s="13"/>
      <c r="DL1011" s="13"/>
      <c r="DM1011" s="13"/>
      <c r="DN1011" s="13"/>
      <c r="DO1011" s="13"/>
      <c r="DP1011" s="13"/>
      <c r="DQ1011" s="13"/>
      <c r="DR1011" s="13"/>
      <c r="DS1011" s="13"/>
      <c r="DT1011" s="13"/>
      <c r="DU1011" s="13"/>
      <c r="DV1011" s="13"/>
      <c r="DW1011" s="13"/>
      <c r="DX1011" s="13"/>
      <c r="DY1011" s="13"/>
      <c r="DZ1011" s="13"/>
      <c r="EA1011" s="13"/>
      <c r="EB1011" s="13"/>
      <c r="EC1011" s="13"/>
      <c r="ED1011" s="13"/>
      <c r="EE1011" s="13"/>
      <c r="EF1011" s="13"/>
      <c r="EG1011" s="13"/>
      <c r="EH1011" s="13"/>
      <c r="EI1011" s="13"/>
      <c r="EJ1011" s="13"/>
      <c r="EK1011" s="13"/>
      <c r="EL1011" s="13"/>
      <c r="EM1011" s="13"/>
      <c r="EN1011" s="13"/>
      <c r="EO1011" s="13"/>
      <c r="EP1011" s="13"/>
      <c r="EQ1011" s="13"/>
      <c r="ER1011" s="13"/>
      <c r="ES1011" s="13"/>
      <c r="ET1011" s="13"/>
      <c r="EU1011" s="13"/>
      <c r="EV1011" s="13"/>
      <c r="EW1011" s="20"/>
    </row>
    <row r="1012" spans="1:153" s="3" customFormat="1" ht="33" customHeight="1" x14ac:dyDescent="0.4">
      <c r="A1012" s="125">
        <v>8410885093400</v>
      </c>
      <c r="B1012" s="59" t="s">
        <v>202</v>
      </c>
      <c r="C1012" s="59" t="s">
        <v>219</v>
      </c>
      <c r="D10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12" s="119" t="s">
        <v>1520</v>
      </c>
      <c r="F1012" s="76" t="s">
        <v>526</v>
      </c>
      <c r="G10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⭐</v>
      </c>
      <c r="H10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PROMO1</v>
      </c>
      <c r="I1012" s="78">
        <v>10</v>
      </c>
      <c r="J1012" s="52">
        <v>1.94</v>
      </c>
      <c r="K1012" s="60">
        <f>Tabla3[[#This Row],[PRECIOS]]-Tabla3[[#This Row],[PRECIOS]]*10%</f>
        <v>1.746</v>
      </c>
      <c r="L1012" s="101"/>
      <c r="M1012" s="61">
        <v>0.1</v>
      </c>
      <c r="N1012" s="55">
        <f>IFERROR(Tabla3[[#This Row],[PRECIOS]]-Tabla3[[#This Row],[PRECIOS]]*Tabla3[[#This Row],[% PRODUCTO]]," ")</f>
        <v>1.746</v>
      </c>
      <c r="O1012" s="61"/>
      <c r="P1012" s="55">
        <f>IFERROR(Tabla3[[#This Row],[OCULTAR2]]-Tabla3[[#This Row],[OCULTAR2]]*Tabla3[[#This Row],[% LÍNEA]]," ")</f>
        <v>1.746</v>
      </c>
      <c r="Q1012" s="56">
        <f>IFERROR(Tabla3[[#This Row],[% PRODUCTO]]+Tabla3[[#This Row],[% LÍNEA]]," ")</f>
        <v>0.1</v>
      </c>
      <c r="R1012" s="60">
        <f>Tabla3[[#This Row],[OCULTAR3]]</f>
        <v>1.746</v>
      </c>
      <c r="S1012" s="60">
        <f>Tabla3[[#This Row],[PRECIO SIN %]]-Tabla3[[#This Row],[PRECIO SIN %]]*10%</f>
        <v>1.5713999999999999</v>
      </c>
      <c r="T1012" s="80">
        <f>(Tabla3[[#This Row],[PRECIO CON DESCT.]]-(Tabla3[[#This Row],[PRECIO CON DESCT.]]*$T$6))</f>
        <v>0.98998199999999992</v>
      </c>
      <c r="U1012" s="96"/>
      <c r="V1012" s="94">
        <f>Tabla3[[#This Row],[PRECIO %      en $]]*Tabla3[[#This Row],[PEDIDO ]]</f>
        <v>0</v>
      </c>
      <c r="W1012" s="57">
        <f>Tabla3[[#This Row],[PRECIO CON DESCT.]]*Tabla3[[#This Row],[PEDIDO ]]</f>
        <v>0</v>
      </c>
      <c r="X1012" s="58">
        <f>Tabla3[[#This Row],[PRECIO SIN %]]*Tabla3[[#This Row],[PEDIDO ]]</f>
        <v>0</v>
      </c>
      <c r="Y1012" s="28"/>
      <c r="Z1012" s="28"/>
      <c r="AA1012" s="28"/>
      <c r="AB1012" s="28"/>
      <c r="AC1012" s="28"/>
      <c r="AD1012" s="28"/>
      <c r="AE1012" s="28"/>
      <c r="AF1012" s="28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3"/>
      <c r="BQ1012" s="13"/>
      <c r="BR1012" s="13"/>
      <c r="BS1012" s="13"/>
      <c r="BT1012" s="13"/>
      <c r="BU1012" s="13"/>
      <c r="BV1012" s="13"/>
      <c r="BW1012" s="13"/>
      <c r="BX1012" s="13"/>
      <c r="BY1012" s="13"/>
      <c r="BZ1012" s="13"/>
      <c r="CA1012" s="13"/>
      <c r="CB1012" s="13"/>
      <c r="CC1012" s="13"/>
      <c r="CD1012" s="13"/>
      <c r="CE1012" s="13"/>
      <c r="CF1012" s="13"/>
      <c r="CG1012" s="13"/>
      <c r="CH1012" s="13"/>
      <c r="CI1012" s="13"/>
      <c r="CJ1012" s="13"/>
      <c r="CK1012" s="13"/>
      <c r="CL1012" s="13"/>
      <c r="CM1012" s="13"/>
      <c r="CN1012" s="13"/>
      <c r="CO1012" s="13"/>
      <c r="CP1012" s="13"/>
      <c r="CQ1012" s="13"/>
      <c r="CR1012" s="13"/>
      <c r="CS1012" s="13"/>
      <c r="CT1012" s="13"/>
      <c r="CU1012" s="13"/>
      <c r="CV1012" s="13"/>
      <c r="CW1012" s="13"/>
      <c r="CX1012" s="13"/>
      <c r="CY1012" s="13"/>
      <c r="CZ1012" s="13"/>
      <c r="DA1012" s="13"/>
      <c r="DB1012" s="13"/>
      <c r="DC1012" s="13"/>
      <c r="DD1012" s="13"/>
      <c r="DE1012" s="13"/>
      <c r="DF1012" s="13"/>
      <c r="DG1012" s="13"/>
      <c r="DH1012" s="13"/>
      <c r="DI1012" s="13"/>
      <c r="DJ1012" s="13"/>
      <c r="DK1012" s="13"/>
      <c r="DL1012" s="13"/>
      <c r="DM1012" s="13"/>
      <c r="DN1012" s="13"/>
      <c r="DO1012" s="13"/>
      <c r="DP1012" s="13"/>
      <c r="DQ1012" s="13"/>
      <c r="DR1012" s="13"/>
      <c r="DS1012" s="13"/>
      <c r="DT1012" s="13"/>
      <c r="DU1012" s="13"/>
      <c r="DV1012" s="13"/>
      <c r="DW1012" s="13"/>
      <c r="DX1012" s="13"/>
      <c r="DY1012" s="13"/>
      <c r="DZ1012" s="13"/>
      <c r="EA1012" s="13"/>
      <c r="EB1012" s="13"/>
      <c r="EC1012" s="13"/>
      <c r="ED1012" s="13"/>
      <c r="EE1012" s="13"/>
      <c r="EF1012" s="13"/>
      <c r="EG1012" s="13"/>
      <c r="EH1012" s="13"/>
      <c r="EI1012" s="13"/>
      <c r="EJ1012" s="13"/>
      <c r="EK1012" s="13"/>
      <c r="EL1012" s="13"/>
      <c r="EM1012" s="13"/>
      <c r="EN1012" s="13"/>
      <c r="EO1012" s="13"/>
      <c r="EP1012" s="13"/>
      <c r="EQ1012" s="13"/>
      <c r="ER1012" s="13"/>
      <c r="ES1012" s="13"/>
      <c r="ET1012" s="13"/>
      <c r="EU1012" s="13"/>
      <c r="EV1012" s="13"/>
      <c r="EW1012" s="20"/>
    </row>
    <row r="1013" spans="1:153" s="3" customFormat="1" ht="33" customHeight="1" x14ac:dyDescent="0.4">
      <c r="A1013" s="124">
        <v>7592601100201</v>
      </c>
      <c r="B1013" s="51" t="s">
        <v>202</v>
      </c>
      <c r="C1013" s="51" t="s">
        <v>98</v>
      </c>
      <c r="D10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13" s="118" t="s">
        <v>1521</v>
      </c>
      <c r="F1013" s="75" t="s">
        <v>537</v>
      </c>
      <c r="G10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13" s="77">
        <v>97</v>
      </c>
      <c r="J1013" s="52">
        <v>9.9444400000000002</v>
      </c>
      <c r="K1013" s="53">
        <f>Tabla3[[#This Row],[PRECIOS]]-Tabla3[[#This Row],[PRECIOS]]*10%</f>
        <v>8.9499960000000005</v>
      </c>
      <c r="L1013" s="101"/>
      <c r="M1013" s="54"/>
      <c r="N1013" s="55">
        <f>IFERROR(Tabla3[[#This Row],[PRECIOS]]-Tabla3[[#This Row],[PRECIOS]]*Tabla3[[#This Row],[% PRODUCTO]]," ")</f>
        <v>9.9444400000000002</v>
      </c>
      <c r="O1013" s="54"/>
      <c r="P1013" s="55">
        <f>IFERROR(Tabla3[[#This Row],[OCULTAR2]]-Tabla3[[#This Row],[OCULTAR2]]*Tabla3[[#This Row],[% LÍNEA]]," ")</f>
        <v>9.9444400000000002</v>
      </c>
      <c r="Q1013" s="56">
        <f>IFERROR(Tabla3[[#This Row],[% PRODUCTO]]+Tabla3[[#This Row],[% LÍNEA]]," ")</f>
        <v>0</v>
      </c>
      <c r="R1013" s="53">
        <f>Tabla3[[#This Row],[OCULTAR3]]</f>
        <v>9.9444400000000002</v>
      </c>
      <c r="S1013" s="53">
        <f>Tabla3[[#This Row],[PRECIO SIN %]]-Tabla3[[#This Row],[PRECIO SIN %]]*10%</f>
        <v>8.9499960000000005</v>
      </c>
      <c r="T1013" s="80">
        <f>(Tabla3[[#This Row],[PRECIO CON DESCT.]]-(Tabla3[[#This Row],[PRECIO CON DESCT.]]*$T$6))</f>
        <v>5.6384974799999998</v>
      </c>
      <c r="U1013" s="96"/>
      <c r="V1013" s="94">
        <f>Tabla3[[#This Row],[PRECIO %      en $]]*Tabla3[[#This Row],[PEDIDO ]]</f>
        <v>0</v>
      </c>
      <c r="W1013" s="57">
        <f>Tabla3[[#This Row],[PRECIO CON DESCT.]]*Tabla3[[#This Row],[PEDIDO ]]</f>
        <v>0</v>
      </c>
      <c r="X1013" s="58">
        <f>Tabla3[[#This Row],[PRECIO SIN %]]*Tabla3[[#This Row],[PEDIDO ]]</f>
        <v>0</v>
      </c>
      <c r="Y1013" s="28"/>
      <c r="Z1013" s="28"/>
      <c r="AA1013" s="28"/>
      <c r="AB1013" s="28"/>
      <c r="AC1013" s="28"/>
      <c r="AD1013" s="28"/>
      <c r="AE1013" s="28"/>
      <c r="AF1013" s="28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  <c r="BL1013" s="13"/>
      <c r="BM1013" s="13"/>
      <c r="BN1013" s="13"/>
      <c r="BO1013" s="13"/>
      <c r="BP1013" s="13"/>
      <c r="BQ1013" s="13"/>
      <c r="BR1013" s="13"/>
      <c r="BS1013" s="13"/>
      <c r="BT1013" s="13"/>
      <c r="BU1013" s="13"/>
      <c r="BV1013" s="13"/>
      <c r="BW1013" s="13"/>
      <c r="BX1013" s="13"/>
      <c r="BY1013" s="13"/>
      <c r="BZ1013" s="13"/>
      <c r="CA1013" s="13"/>
      <c r="CB1013" s="13"/>
      <c r="CC1013" s="13"/>
      <c r="CD1013" s="13"/>
      <c r="CE1013" s="13"/>
      <c r="CF1013" s="13"/>
      <c r="CG1013" s="13"/>
      <c r="CH1013" s="13"/>
      <c r="CI1013" s="13"/>
      <c r="CJ1013" s="13"/>
      <c r="CK1013" s="13"/>
      <c r="CL1013" s="13"/>
      <c r="CM1013" s="13"/>
      <c r="CN1013" s="13"/>
      <c r="CO1013" s="13"/>
      <c r="CP1013" s="13"/>
      <c r="CQ1013" s="13"/>
      <c r="CR1013" s="13"/>
      <c r="CS1013" s="13"/>
      <c r="CT1013" s="13"/>
      <c r="CU1013" s="13"/>
      <c r="CV1013" s="13"/>
      <c r="CW1013" s="13"/>
      <c r="CX1013" s="13"/>
      <c r="CY1013" s="13"/>
      <c r="CZ1013" s="13"/>
      <c r="DA1013" s="13"/>
      <c r="DB1013" s="13"/>
      <c r="DC1013" s="13"/>
      <c r="DD1013" s="13"/>
      <c r="DE1013" s="13"/>
      <c r="DF1013" s="13"/>
      <c r="DG1013" s="13"/>
      <c r="DH1013" s="13"/>
      <c r="DI1013" s="13"/>
      <c r="DJ1013" s="13"/>
      <c r="DK1013" s="13"/>
      <c r="DL1013" s="13"/>
      <c r="DM1013" s="13"/>
      <c r="DN1013" s="13"/>
      <c r="DO1013" s="13"/>
      <c r="DP1013" s="13"/>
      <c r="DQ1013" s="13"/>
      <c r="DR1013" s="13"/>
      <c r="DS1013" s="13"/>
      <c r="DT1013" s="13"/>
      <c r="DU1013" s="13"/>
      <c r="DV1013" s="13"/>
      <c r="DW1013" s="13"/>
      <c r="DX1013" s="13"/>
      <c r="DY1013" s="13"/>
      <c r="DZ1013" s="13"/>
      <c r="EA1013" s="13"/>
      <c r="EB1013" s="13"/>
      <c r="EC1013" s="13"/>
      <c r="ED1013" s="13"/>
      <c r="EE1013" s="13"/>
      <c r="EF1013" s="13"/>
      <c r="EG1013" s="13"/>
      <c r="EH1013" s="13"/>
      <c r="EI1013" s="13"/>
      <c r="EJ1013" s="13"/>
      <c r="EK1013" s="13"/>
      <c r="EL1013" s="13"/>
      <c r="EM1013" s="13"/>
      <c r="EN1013" s="13"/>
      <c r="EO1013" s="13"/>
      <c r="EP1013" s="13"/>
      <c r="EQ1013" s="13"/>
      <c r="ER1013" s="13"/>
      <c r="ES1013" s="13"/>
      <c r="ET1013" s="13"/>
      <c r="EU1013" s="13"/>
      <c r="EV1013" s="13"/>
      <c r="EW1013" s="20"/>
    </row>
    <row r="1014" spans="1:153" s="3" customFormat="1" ht="33" customHeight="1" x14ac:dyDescent="0.4">
      <c r="A1014" s="125">
        <v>7594001100560</v>
      </c>
      <c r="B1014" s="59" t="s">
        <v>202</v>
      </c>
      <c r="C1014" s="59" t="s">
        <v>203</v>
      </c>
      <c r="D10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14" s="119" t="s">
        <v>1522</v>
      </c>
      <c r="F1014" s="76" t="s">
        <v>537</v>
      </c>
      <c r="G10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14" s="78">
        <v>346</v>
      </c>
      <c r="J1014" s="52">
        <v>2.6666699999999999</v>
      </c>
      <c r="K1014" s="60">
        <f>Tabla3[[#This Row],[PRECIOS]]-Tabla3[[#This Row],[PRECIOS]]*10%</f>
        <v>2.4000029999999999</v>
      </c>
      <c r="L1014" s="101"/>
      <c r="M1014" s="61"/>
      <c r="N1014" s="55">
        <f>IFERROR(Tabla3[[#This Row],[PRECIOS]]-Tabla3[[#This Row],[PRECIOS]]*Tabla3[[#This Row],[% PRODUCTO]]," ")</f>
        <v>2.6666699999999999</v>
      </c>
      <c r="O1014" s="61"/>
      <c r="P1014" s="55">
        <f>IFERROR(Tabla3[[#This Row],[OCULTAR2]]-Tabla3[[#This Row],[OCULTAR2]]*Tabla3[[#This Row],[% LÍNEA]]," ")</f>
        <v>2.6666699999999999</v>
      </c>
      <c r="Q1014" s="56">
        <f>IFERROR(Tabla3[[#This Row],[% PRODUCTO]]+Tabla3[[#This Row],[% LÍNEA]]," ")</f>
        <v>0</v>
      </c>
      <c r="R1014" s="60">
        <f>Tabla3[[#This Row],[OCULTAR3]]</f>
        <v>2.6666699999999999</v>
      </c>
      <c r="S1014" s="60">
        <f>Tabla3[[#This Row],[PRECIO SIN %]]-Tabla3[[#This Row],[PRECIO SIN %]]*10%</f>
        <v>2.4000029999999999</v>
      </c>
      <c r="T1014" s="80">
        <f>(Tabla3[[#This Row],[PRECIO CON DESCT.]]-(Tabla3[[#This Row],[PRECIO CON DESCT.]]*$T$6))</f>
        <v>1.5120018900000001</v>
      </c>
      <c r="U1014" s="96"/>
      <c r="V1014" s="94">
        <f>Tabla3[[#This Row],[PRECIO %      en $]]*Tabla3[[#This Row],[PEDIDO ]]</f>
        <v>0</v>
      </c>
      <c r="W1014" s="57">
        <f>Tabla3[[#This Row],[PRECIO CON DESCT.]]*Tabla3[[#This Row],[PEDIDO ]]</f>
        <v>0</v>
      </c>
      <c r="X1014" s="58">
        <f>Tabla3[[#This Row],[PRECIO SIN %]]*Tabla3[[#This Row],[PEDIDO ]]</f>
        <v>0</v>
      </c>
      <c r="Y1014" s="28"/>
      <c r="Z1014" s="28"/>
      <c r="AA1014" s="28"/>
      <c r="AB1014" s="28"/>
      <c r="AC1014" s="28"/>
      <c r="AD1014" s="28"/>
      <c r="AE1014" s="28"/>
      <c r="AF1014" s="28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  <c r="BL1014" s="13"/>
      <c r="BM1014" s="13"/>
      <c r="BN1014" s="13"/>
      <c r="BO1014" s="13"/>
      <c r="BP1014" s="13"/>
      <c r="BQ1014" s="13"/>
      <c r="BR1014" s="13"/>
      <c r="BS1014" s="13"/>
      <c r="BT1014" s="13"/>
      <c r="BU1014" s="13"/>
      <c r="BV1014" s="13"/>
      <c r="BW1014" s="13"/>
      <c r="BX1014" s="13"/>
      <c r="BY1014" s="13"/>
      <c r="BZ1014" s="13"/>
      <c r="CA1014" s="13"/>
      <c r="CB1014" s="13"/>
      <c r="CC1014" s="13"/>
      <c r="CD1014" s="13"/>
      <c r="CE1014" s="13"/>
      <c r="CF1014" s="13"/>
      <c r="CG1014" s="13"/>
      <c r="CH1014" s="13"/>
      <c r="CI1014" s="13"/>
      <c r="CJ1014" s="13"/>
      <c r="CK1014" s="13"/>
      <c r="CL1014" s="13"/>
      <c r="CM1014" s="13"/>
      <c r="CN1014" s="13"/>
      <c r="CO1014" s="13"/>
      <c r="CP1014" s="13"/>
      <c r="CQ1014" s="13"/>
      <c r="CR1014" s="13"/>
      <c r="CS1014" s="13"/>
      <c r="CT1014" s="13"/>
      <c r="CU1014" s="13"/>
      <c r="CV1014" s="13"/>
      <c r="CW1014" s="13"/>
      <c r="CX1014" s="13"/>
      <c r="CY1014" s="13"/>
      <c r="CZ1014" s="13"/>
      <c r="DA1014" s="13"/>
      <c r="DB1014" s="13"/>
      <c r="DC1014" s="13"/>
      <c r="DD1014" s="13"/>
      <c r="DE1014" s="13"/>
      <c r="DF1014" s="13"/>
      <c r="DG1014" s="13"/>
      <c r="DH1014" s="13"/>
      <c r="DI1014" s="13"/>
      <c r="DJ1014" s="13"/>
      <c r="DK1014" s="13"/>
      <c r="DL1014" s="13"/>
      <c r="DM1014" s="13"/>
      <c r="DN1014" s="13"/>
      <c r="DO1014" s="13"/>
      <c r="DP1014" s="13"/>
      <c r="DQ1014" s="13"/>
      <c r="DR1014" s="13"/>
      <c r="DS1014" s="13"/>
      <c r="DT1014" s="13"/>
      <c r="DU1014" s="13"/>
      <c r="DV1014" s="13"/>
      <c r="DW1014" s="13"/>
      <c r="DX1014" s="13"/>
      <c r="DY1014" s="13"/>
      <c r="DZ1014" s="13"/>
      <c r="EA1014" s="13"/>
      <c r="EB1014" s="13"/>
      <c r="EC1014" s="13"/>
      <c r="ED1014" s="13"/>
      <c r="EE1014" s="13"/>
      <c r="EF1014" s="13"/>
      <c r="EG1014" s="13"/>
      <c r="EH1014" s="13"/>
      <c r="EI1014" s="13"/>
      <c r="EJ1014" s="13"/>
      <c r="EK1014" s="13"/>
      <c r="EL1014" s="13"/>
      <c r="EM1014" s="13"/>
      <c r="EN1014" s="13"/>
      <c r="EO1014" s="13"/>
      <c r="EP1014" s="13"/>
      <c r="EQ1014" s="13"/>
      <c r="ER1014" s="13"/>
      <c r="ES1014" s="13"/>
      <c r="ET1014" s="13"/>
      <c r="EU1014" s="13"/>
      <c r="EV1014" s="13"/>
      <c r="EW1014" s="20"/>
    </row>
    <row r="1015" spans="1:153" s="3" customFormat="1" ht="33" customHeight="1" x14ac:dyDescent="0.4">
      <c r="A1015" s="124">
        <v>7703712033061</v>
      </c>
      <c r="B1015" s="51" t="s">
        <v>202</v>
      </c>
      <c r="C1015" s="51" t="s">
        <v>152</v>
      </c>
      <c r="D10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15" s="118" t="s">
        <v>1523</v>
      </c>
      <c r="F1015" s="75" t="s">
        <v>537</v>
      </c>
      <c r="G10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15" s="77">
        <v>240</v>
      </c>
      <c r="J1015" s="52">
        <v>3.7222200000000001</v>
      </c>
      <c r="K1015" s="53">
        <f>Tabla3[[#This Row],[PRECIOS]]-Tabla3[[#This Row],[PRECIOS]]*10%</f>
        <v>3.3499980000000003</v>
      </c>
      <c r="L1015" s="101"/>
      <c r="M1015" s="54"/>
      <c r="N1015" s="55">
        <f>IFERROR(Tabla3[[#This Row],[PRECIOS]]-Tabla3[[#This Row],[PRECIOS]]*Tabla3[[#This Row],[% PRODUCTO]]," ")</f>
        <v>3.7222200000000001</v>
      </c>
      <c r="O1015" s="54"/>
      <c r="P1015" s="55">
        <f>IFERROR(Tabla3[[#This Row],[OCULTAR2]]-Tabla3[[#This Row],[OCULTAR2]]*Tabla3[[#This Row],[% LÍNEA]]," ")</f>
        <v>3.7222200000000001</v>
      </c>
      <c r="Q1015" s="56">
        <f>IFERROR(Tabla3[[#This Row],[% PRODUCTO]]+Tabla3[[#This Row],[% LÍNEA]]," ")</f>
        <v>0</v>
      </c>
      <c r="R1015" s="53">
        <f>Tabla3[[#This Row],[OCULTAR3]]</f>
        <v>3.7222200000000001</v>
      </c>
      <c r="S1015" s="53">
        <f>Tabla3[[#This Row],[PRECIO SIN %]]-Tabla3[[#This Row],[PRECIO SIN %]]*10%</f>
        <v>3.3499980000000003</v>
      </c>
      <c r="T1015" s="80">
        <f>(Tabla3[[#This Row],[PRECIO CON DESCT.]]-(Tabla3[[#This Row],[PRECIO CON DESCT.]]*$T$6))</f>
        <v>2.1104987400000002</v>
      </c>
      <c r="U1015" s="96"/>
      <c r="V1015" s="94">
        <f>Tabla3[[#This Row],[PRECIO %      en $]]*Tabla3[[#This Row],[PEDIDO ]]</f>
        <v>0</v>
      </c>
      <c r="W1015" s="57">
        <f>Tabla3[[#This Row],[PRECIO CON DESCT.]]*Tabla3[[#This Row],[PEDIDO ]]</f>
        <v>0</v>
      </c>
      <c r="X1015" s="58">
        <f>Tabla3[[#This Row],[PRECIO SIN %]]*Tabla3[[#This Row],[PEDIDO ]]</f>
        <v>0</v>
      </c>
      <c r="Y1015" s="28"/>
      <c r="Z1015" s="28"/>
      <c r="AA1015" s="28"/>
      <c r="AB1015" s="28"/>
      <c r="AC1015" s="28"/>
      <c r="AD1015" s="28"/>
      <c r="AE1015" s="28"/>
      <c r="AF1015" s="28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  <c r="BL1015" s="13"/>
      <c r="BM1015" s="13"/>
      <c r="BN1015" s="13"/>
      <c r="BO1015" s="13"/>
      <c r="BP1015" s="13"/>
      <c r="BQ1015" s="13"/>
      <c r="BR1015" s="13"/>
      <c r="BS1015" s="13"/>
      <c r="BT1015" s="13"/>
      <c r="BU1015" s="13"/>
      <c r="BV1015" s="13"/>
      <c r="BW1015" s="13"/>
      <c r="BX1015" s="13"/>
      <c r="BY1015" s="13"/>
      <c r="BZ1015" s="13"/>
      <c r="CA1015" s="13"/>
      <c r="CB1015" s="13"/>
      <c r="CC1015" s="13"/>
      <c r="CD1015" s="13"/>
      <c r="CE1015" s="13"/>
      <c r="CF1015" s="13"/>
      <c r="CG1015" s="13"/>
      <c r="CH1015" s="13"/>
      <c r="CI1015" s="13"/>
      <c r="CJ1015" s="13"/>
      <c r="CK1015" s="13"/>
      <c r="CL1015" s="13"/>
      <c r="CM1015" s="13"/>
      <c r="CN1015" s="13"/>
      <c r="CO1015" s="13"/>
      <c r="CP1015" s="13"/>
      <c r="CQ1015" s="13"/>
      <c r="CR1015" s="13"/>
      <c r="CS1015" s="13"/>
      <c r="CT1015" s="13"/>
      <c r="CU1015" s="13"/>
      <c r="CV1015" s="13"/>
      <c r="CW1015" s="13"/>
      <c r="CX1015" s="13"/>
      <c r="CY1015" s="13"/>
      <c r="CZ1015" s="13"/>
      <c r="DA1015" s="13"/>
      <c r="DB1015" s="13"/>
      <c r="DC1015" s="13"/>
      <c r="DD1015" s="13"/>
      <c r="DE1015" s="13"/>
      <c r="DF1015" s="13"/>
      <c r="DG1015" s="13"/>
      <c r="DH1015" s="13"/>
      <c r="DI1015" s="13"/>
      <c r="DJ1015" s="13"/>
      <c r="DK1015" s="13"/>
      <c r="DL1015" s="13"/>
      <c r="DM1015" s="13"/>
      <c r="DN1015" s="13"/>
      <c r="DO1015" s="13"/>
      <c r="DP1015" s="13"/>
      <c r="DQ1015" s="13"/>
      <c r="DR1015" s="13"/>
      <c r="DS1015" s="13"/>
      <c r="DT1015" s="13"/>
      <c r="DU1015" s="13"/>
      <c r="DV1015" s="13"/>
      <c r="DW1015" s="13"/>
      <c r="DX1015" s="13"/>
      <c r="DY1015" s="13"/>
      <c r="DZ1015" s="13"/>
      <c r="EA1015" s="13"/>
      <c r="EB1015" s="13"/>
      <c r="EC1015" s="13"/>
      <c r="ED1015" s="13"/>
      <c r="EE1015" s="13"/>
      <c r="EF1015" s="13"/>
      <c r="EG1015" s="13"/>
      <c r="EH1015" s="13"/>
      <c r="EI1015" s="13"/>
      <c r="EJ1015" s="13"/>
      <c r="EK1015" s="13"/>
      <c r="EL1015" s="13"/>
      <c r="EM1015" s="13"/>
      <c r="EN1015" s="13"/>
      <c r="EO1015" s="13"/>
      <c r="EP1015" s="13"/>
      <c r="EQ1015" s="13"/>
      <c r="ER1015" s="13"/>
      <c r="ES1015" s="13"/>
      <c r="ET1015" s="13"/>
      <c r="EU1015" s="13"/>
      <c r="EV1015" s="13"/>
      <c r="EW1015" s="20"/>
    </row>
    <row r="1016" spans="1:153" s="3" customFormat="1" ht="33" customHeight="1" x14ac:dyDescent="0.4">
      <c r="A1016" s="125">
        <v>7598252000518</v>
      </c>
      <c r="B1016" s="59" t="s">
        <v>202</v>
      </c>
      <c r="C1016" s="59" t="s">
        <v>56</v>
      </c>
      <c r="D10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16" s="119" t="s">
        <v>1524</v>
      </c>
      <c r="F1016" s="76" t="s">
        <v>537</v>
      </c>
      <c r="G10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16" s="78">
        <v>124</v>
      </c>
      <c r="J1016" s="52">
        <v>2.9111099999999999</v>
      </c>
      <c r="K1016" s="60">
        <f>Tabla3[[#This Row],[PRECIOS]]-Tabla3[[#This Row],[PRECIOS]]*10%</f>
        <v>2.619999</v>
      </c>
      <c r="L1016" s="101"/>
      <c r="M1016" s="61"/>
      <c r="N1016" s="55">
        <f>IFERROR(Tabla3[[#This Row],[PRECIOS]]-Tabla3[[#This Row],[PRECIOS]]*Tabla3[[#This Row],[% PRODUCTO]]," ")</f>
        <v>2.9111099999999999</v>
      </c>
      <c r="O1016" s="61"/>
      <c r="P1016" s="55">
        <f>IFERROR(Tabla3[[#This Row],[OCULTAR2]]-Tabla3[[#This Row],[OCULTAR2]]*Tabla3[[#This Row],[% LÍNEA]]," ")</f>
        <v>2.9111099999999999</v>
      </c>
      <c r="Q1016" s="56">
        <f>IFERROR(Tabla3[[#This Row],[% PRODUCTO]]+Tabla3[[#This Row],[% LÍNEA]]," ")</f>
        <v>0</v>
      </c>
      <c r="R1016" s="60">
        <f>Tabla3[[#This Row],[OCULTAR3]]</f>
        <v>2.9111099999999999</v>
      </c>
      <c r="S1016" s="60">
        <f>Tabla3[[#This Row],[PRECIO SIN %]]-Tabla3[[#This Row],[PRECIO SIN %]]*10%</f>
        <v>2.619999</v>
      </c>
      <c r="T1016" s="80">
        <f>(Tabla3[[#This Row],[PRECIO CON DESCT.]]-(Tabla3[[#This Row],[PRECIO CON DESCT.]]*$T$6))</f>
        <v>1.6505993700000001</v>
      </c>
      <c r="U1016" s="96"/>
      <c r="V1016" s="94">
        <f>Tabla3[[#This Row],[PRECIO %      en $]]*Tabla3[[#This Row],[PEDIDO ]]</f>
        <v>0</v>
      </c>
      <c r="W1016" s="57">
        <f>Tabla3[[#This Row],[PRECIO CON DESCT.]]*Tabla3[[#This Row],[PEDIDO ]]</f>
        <v>0</v>
      </c>
      <c r="X1016" s="58">
        <f>Tabla3[[#This Row],[PRECIO SIN %]]*Tabla3[[#This Row],[PEDIDO ]]</f>
        <v>0</v>
      </c>
      <c r="Y1016" s="28"/>
      <c r="Z1016" s="28"/>
      <c r="AA1016" s="28"/>
      <c r="AB1016" s="28"/>
      <c r="AC1016" s="28"/>
      <c r="AD1016" s="28"/>
      <c r="AE1016" s="28"/>
      <c r="AF1016" s="28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  <c r="BL1016" s="13"/>
      <c r="BM1016" s="13"/>
      <c r="BN1016" s="13"/>
      <c r="BO1016" s="13"/>
      <c r="BP1016" s="13"/>
      <c r="BQ1016" s="13"/>
      <c r="BR1016" s="13"/>
      <c r="BS1016" s="13"/>
      <c r="BT1016" s="13"/>
      <c r="BU1016" s="13"/>
      <c r="BV1016" s="13"/>
      <c r="BW1016" s="13"/>
      <c r="BX1016" s="13"/>
      <c r="BY1016" s="13"/>
      <c r="BZ1016" s="13"/>
      <c r="CA1016" s="13"/>
      <c r="CB1016" s="13"/>
      <c r="CC1016" s="13"/>
      <c r="CD1016" s="13"/>
      <c r="CE1016" s="13"/>
      <c r="CF1016" s="13"/>
      <c r="CG1016" s="13"/>
      <c r="CH1016" s="13"/>
      <c r="CI1016" s="13"/>
      <c r="CJ1016" s="13"/>
      <c r="CK1016" s="13"/>
      <c r="CL1016" s="13"/>
      <c r="CM1016" s="13"/>
      <c r="CN1016" s="13"/>
      <c r="CO1016" s="13"/>
      <c r="CP1016" s="13"/>
      <c r="CQ1016" s="13"/>
      <c r="CR1016" s="13"/>
      <c r="CS1016" s="13"/>
      <c r="CT1016" s="13"/>
      <c r="CU1016" s="13"/>
      <c r="CV1016" s="13"/>
      <c r="CW1016" s="13"/>
      <c r="CX1016" s="13"/>
      <c r="CY1016" s="13"/>
      <c r="CZ1016" s="13"/>
      <c r="DA1016" s="13"/>
      <c r="DB1016" s="13"/>
      <c r="DC1016" s="13"/>
      <c r="DD1016" s="13"/>
      <c r="DE1016" s="13"/>
      <c r="DF1016" s="13"/>
      <c r="DG1016" s="13"/>
      <c r="DH1016" s="13"/>
      <c r="DI1016" s="13"/>
      <c r="DJ1016" s="13"/>
      <c r="DK1016" s="13"/>
      <c r="DL1016" s="13"/>
      <c r="DM1016" s="13"/>
      <c r="DN1016" s="13"/>
      <c r="DO1016" s="13"/>
      <c r="DP1016" s="13"/>
      <c r="DQ1016" s="13"/>
      <c r="DR1016" s="13"/>
      <c r="DS1016" s="13"/>
      <c r="DT1016" s="13"/>
      <c r="DU1016" s="13"/>
      <c r="DV1016" s="13"/>
      <c r="DW1016" s="13"/>
      <c r="DX1016" s="13"/>
      <c r="DY1016" s="13"/>
      <c r="DZ1016" s="13"/>
      <c r="EA1016" s="13"/>
      <c r="EB1016" s="13"/>
      <c r="EC1016" s="13"/>
      <c r="ED1016" s="13"/>
      <c r="EE1016" s="13"/>
      <c r="EF1016" s="13"/>
      <c r="EG1016" s="13"/>
      <c r="EH1016" s="13"/>
      <c r="EI1016" s="13"/>
      <c r="EJ1016" s="13"/>
      <c r="EK1016" s="13"/>
      <c r="EL1016" s="13"/>
      <c r="EM1016" s="13"/>
      <c r="EN1016" s="13"/>
      <c r="EO1016" s="13"/>
      <c r="EP1016" s="13"/>
      <c r="EQ1016" s="13"/>
      <c r="ER1016" s="13"/>
      <c r="ES1016" s="13"/>
      <c r="ET1016" s="13"/>
      <c r="EU1016" s="13"/>
      <c r="EV1016" s="13"/>
      <c r="EW1016" s="20"/>
    </row>
    <row r="1017" spans="1:153" s="3" customFormat="1" ht="33" customHeight="1" x14ac:dyDescent="0.4">
      <c r="A1017" s="124">
        <v>7594000850237</v>
      </c>
      <c r="B1017" s="51" t="s">
        <v>202</v>
      </c>
      <c r="C1017" s="51" t="s">
        <v>205</v>
      </c>
      <c r="D10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17" s="118" t="s">
        <v>1525</v>
      </c>
      <c r="F1017" s="75" t="s">
        <v>537</v>
      </c>
      <c r="G10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17" s="77">
        <v>35</v>
      </c>
      <c r="J1017" s="52">
        <v>3.2222200000000001</v>
      </c>
      <c r="K1017" s="53">
        <f>Tabla3[[#This Row],[PRECIOS]]-Tabla3[[#This Row],[PRECIOS]]*10%</f>
        <v>2.8999980000000001</v>
      </c>
      <c r="L1017" s="101"/>
      <c r="M1017" s="54"/>
      <c r="N1017" s="55">
        <f>IFERROR(Tabla3[[#This Row],[PRECIOS]]-Tabla3[[#This Row],[PRECIOS]]*Tabla3[[#This Row],[% PRODUCTO]]," ")</f>
        <v>3.2222200000000001</v>
      </c>
      <c r="O1017" s="54"/>
      <c r="P1017" s="55">
        <f>IFERROR(Tabla3[[#This Row],[OCULTAR2]]-Tabla3[[#This Row],[OCULTAR2]]*Tabla3[[#This Row],[% LÍNEA]]," ")</f>
        <v>3.2222200000000001</v>
      </c>
      <c r="Q1017" s="56">
        <f>IFERROR(Tabla3[[#This Row],[% PRODUCTO]]+Tabla3[[#This Row],[% LÍNEA]]," ")</f>
        <v>0</v>
      </c>
      <c r="R1017" s="53">
        <f>Tabla3[[#This Row],[OCULTAR3]]</f>
        <v>3.2222200000000001</v>
      </c>
      <c r="S1017" s="53">
        <f>Tabla3[[#This Row],[PRECIO SIN %]]-Tabla3[[#This Row],[PRECIO SIN %]]*10%</f>
        <v>2.8999980000000001</v>
      </c>
      <c r="T1017" s="80">
        <f>(Tabla3[[#This Row],[PRECIO CON DESCT.]]-(Tabla3[[#This Row],[PRECIO CON DESCT.]]*$T$6))</f>
        <v>1.8269987400000001</v>
      </c>
      <c r="U1017" s="96"/>
      <c r="V1017" s="94">
        <f>Tabla3[[#This Row],[PRECIO %      en $]]*Tabla3[[#This Row],[PEDIDO ]]</f>
        <v>0</v>
      </c>
      <c r="W1017" s="57">
        <f>Tabla3[[#This Row],[PRECIO CON DESCT.]]*Tabla3[[#This Row],[PEDIDO ]]</f>
        <v>0</v>
      </c>
      <c r="X1017" s="58">
        <f>Tabla3[[#This Row],[PRECIO SIN %]]*Tabla3[[#This Row],[PEDIDO ]]</f>
        <v>0</v>
      </c>
      <c r="Y1017" s="28"/>
      <c r="Z1017" s="28"/>
      <c r="AA1017" s="28"/>
      <c r="AB1017" s="28"/>
      <c r="AC1017" s="28"/>
      <c r="AD1017" s="28"/>
      <c r="AE1017" s="28"/>
      <c r="AF1017" s="28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  <c r="BC1017" s="13"/>
      <c r="BD1017" s="13"/>
      <c r="BE1017" s="13"/>
      <c r="BF1017" s="13"/>
      <c r="BG1017" s="13"/>
      <c r="BH1017" s="13"/>
      <c r="BI1017" s="13"/>
      <c r="BJ1017" s="13"/>
      <c r="BK1017" s="13"/>
      <c r="BL1017" s="13"/>
      <c r="BM1017" s="13"/>
      <c r="BN1017" s="13"/>
      <c r="BO1017" s="13"/>
      <c r="BP1017" s="13"/>
      <c r="BQ1017" s="13"/>
      <c r="BR1017" s="13"/>
      <c r="BS1017" s="13"/>
      <c r="BT1017" s="13"/>
      <c r="BU1017" s="13"/>
      <c r="BV1017" s="13"/>
      <c r="BW1017" s="13"/>
      <c r="BX1017" s="13"/>
      <c r="BY1017" s="13"/>
      <c r="BZ1017" s="13"/>
      <c r="CA1017" s="13"/>
      <c r="CB1017" s="13"/>
      <c r="CC1017" s="13"/>
      <c r="CD1017" s="13"/>
      <c r="CE1017" s="13"/>
      <c r="CF1017" s="13"/>
      <c r="CG1017" s="13"/>
      <c r="CH1017" s="13"/>
      <c r="CI1017" s="13"/>
      <c r="CJ1017" s="13"/>
      <c r="CK1017" s="13"/>
      <c r="CL1017" s="13"/>
      <c r="CM1017" s="13"/>
      <c r="CN1017" s="13"/>
      <c r="CO1017" s="13"/>
      <c r="CP1017" s="13"/>
      <c r="CQ1017" s="13"/>
      <c r="CR1017" s="13"/>
      <c r="CS1017" s="13"/>
      <c r="CT1017" s="13"/>
      <c r="CU1017" s="13"/>
      <c r="CV1017" s="13"/>
      <c r="CW1017" s="13"/>
      <c r="CX1017" s="13"/>
      <c r="CY1017" s="13"/>
      <c r="CZ1017" s="13"/>
      <c r="DA1017" s="13"/>
      <c r="DB1017" s="13"/>
      <c r="DC1017" s="13"/>
      <c r="DD1017" s="13"/>
      <c r="DE1017" s="13"/>
      <c r="DF1017" s="13"/>
      <c r="DG1017" s="13"/>
      <c r="DH1017" s="13"/>
      <c r="DI1017" s="13"/>
      <c r="DJ1017" s="13"/>
      <c r="DK1017" s="13"/>
      <c r="DL1017" s="13"/>
      <c r="DM1017" s="13"/>
      <c r="DN1017" s="13"/>
      <c r="DO1017" s="13"/>
      <c r="DP1017" s="13"/>
      <c r="DQ1017" s="13"/>
      <c r="DR1017" s="13"/>
      <c r="DS1017" s="13"/>
      <c r="DT1017" s="13"/>
      <c r="DU1017" s="13"/>
      <c r="DV1017" s="13"/>
      <c r="DW1017" s="13"/>
      <c r="DX1017" s="13"/>
      <c r="DY1017" s="13"/>
      <c r="DZ1017" s="13"/>
      <c r="EA1017" s="13"/>
      <c r="EB1017" s="13"/>
      <c r="EC1017" s="13"/>
      <c r="ED1017" s="13"/>
      <c r="EE1017" s="13"/>
      <c r="EF1017" s="13"/>
      <c r="EG1017" s="13"/>
      <c r="EH1017" s="13"/>
      <c r="EI1017" s="13"/>
      <c r="EJ1017" s="13"/>
      <c r="EK1017" s="13"/>
      <c r="EL1017" s="13"/>
      <c r="EM1017" s="13"/>
      <c r="EN1017" s="13"/>
      <c r="EO1017" s="13"/>
      <c r="EP1017" s="13"/>
      <c r="EQ1017" s="13"/>
      <c r="ER1017" s="13"/>
      <c r="ES1017" s="13"/>
      <c r="ET1017" s="13"/>
      <c r="EU1017" s="13"/>
      <c r="EV1017" s="13"/>
      <c r="EW1017" s="20"/>
    </row>
    <row r="1018" spans="1:153" s="3" customFormat="1" ht="33" customHeight="1" x14ac:dyDescent="0.4">
      <c r="A1018" s="125">
        <v>7594001100577</v>
      </c>
      <c r="B1018" s="59" t="s">
        <v>202</v>
      </c>
      <c r="C1018" s="59" t="s">
        <v>203</v>
      </c>
      <c r="D10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18" s="119" t="s">
        <v>1526</v>
      </c>
      <c r="F1018" s="76" t="s">
        <v>537</v>
      </c>
      <c r="G10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18" s="78">
        <v>530</v>
      </c>
      <c r="J1018" s="52">
        <v>4</v>
      </c>
      <c r="K1018" s="60">
        <f>Tabla3[[#This Row],[PRECIOS]]-Tabla3[[#This Row],[PRECIOS]]*10%</f>
        <v>3.6</v>
      </c>
      <c r="L1018" s="101"/>
      <c r="M1018" s="61"/>
      <c r="N1018" s="55">
        <f>IFERROR(Tabla3[[#This Row],[PRECIOS]]-Tabla3[[#This Row],[PRECIOS]]*Tabla3[[#This Row],[% PRODUCTO]]," ")</f>
        <v>4</v>
      </c>
      <c r="O1018" s="61"/>
      <c r="P1018" s="55">
        <f>IFERROR(Tabla3[[#This Row],[OCULTAR2]]-Tabla3[[#This Row],[OCULTAR2]]*Tabla3[[#This Row],[% LÍNEA]]," ")</f>
        <v>4</v>
      </c>
      <c r="Q1018" s="56">
        <f>IFERROR(Tabla3[[#This Row],[% PRODUCTO]]+Tabla3[[#This Row],[% LÍNEA]]," ")</f>
        <v>0</v>
      </c>
      <c r="R1018" s="60">
        <f>Tabla3[[#This Row],[OCULTAR3]]</f>
        <v>4</v>
      </c>
      <c r="S1018" s="60">
        <f>Tabla3[[#This Row],[PRECIO SIN %]]-Tabla3[[#This Row],[PRECIO SIN %]]*10%</f>
        <v>3.6</v>
      </c>
      <c r="T1018" s="80">
        <f>(Tabla3[[#This Row],[PRECIO CON DESCT.]]-(Tabla3[[#This Row],[PRECIO CON DESCT.]]*$T$6))</f>
        <v>2.2679999999999998</v>
      </c>
      <c r="U1018" s="96"/>
      <c r="V1018" s="94">
        <f>Tabla3[[#This Row],[PRECIO %      en $]]*Tabla3[[#This Row],[PEDIDO ]]</f>
        <v>0</v>
      </c>
      <c r="W1018" s="57">
        <f>Tabla3[[#This Row],[PRECIO CON DESCT.]]*Tabla3[[#This Row],[PEDIDO ]]</f>
        <v>0</v>
      </c>
      <c r="X1018" s="58">
        <f>Tabla3[[#This Row],[PRECIO SIN %]]*Tabla3[[#This Row],[PEDIDO ]]</f>
        <v>0</v>
      </c>
      <c r="Y1018" s="28"/>
      <c r="Z1018" s="28"/>
      <c r="AA1018" s="28"/>
      <c r="AB1018" s="28"/>
      <c r="AC1018" s="28"/>
      <c r="AD1018" s="28"/>
      <c r="AE1018" s="28"/>
      <c r="AF1018" s="28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/>
      <c r="BI1018" s="13"/>
      <c r="BJ1018" s="13"/>
      <c r="BK1018" s="13"/>
      <c r="BL1018" s="13"/>
      <c r="BM1018" s="13"/>
      <c r="BN1018" s="13"/>
      <c r="BO1018" s="13"/>
      <c r="BP1018" s="13"/>
      <c r="BQ1018" s="13"/>
      <c r="BR1018" s="13"/>
      <c r="BS1018" s="13"/>
      <c r="BT1018" s="13"/>
      <c r="BU1018" s="13"/>
      <c r="BV1018" s="13"/>
      <c r="BW1018" s="13"/>
      <c r="BX1018" s="13"/>
      <c r="BY1018" s="13"/>
      <c r="BZ1018" s="13"/>
      <c r="CA1018" s="13"/>
      <c r="CB1018" s="13"/>
      <c r="CC1018" s="13"/>
      <c r="CD1018" s="13"/>
      <c r="CE1018" s="13"/>
      <c r="CF1018" s="13"/>
      <c r="CG1018" s="13"/>
      <c r="CH1018" s="13"/>
      <c r="CI1018" s="13"/>
      <c r="CJ1018" s="13"/>
      <c r="CK1018" s="13"/>
      <c r="CL1018" s="13"/>
      <c r="CM1018" s="13"/>
      <c r="CN1018" s="13"/>
      <c r="CO1018" s="13"/>
      <c r="CP1018" s="13"/>
      <c r="CQ1018" s="13"/>
      <c r="CR1018" s="13"/>
      <c r="CS1018" s="13"/>
      <c r="CT1018" s="13"/>
      <c r="CU1018" s="13"/>
      <c r="CV1018" s="13"/>
      <c r="CW1018" s="13"/>
      <c r="CX1018" s="13"/>
      <c r="CY1018" s="13"/>
      <c r="CZ1018" s="13"/>
      <c r="DA1018" s="13"/>
      <c r="DB1018" s="13"/>
      <c r="DC1018" s="13"/>
      <c r="DD1018" s="13"/>
      <c r="DE1018" s="13"/>
      <c r="DF1018" s="13"/>
      <c r="DG1018" s="13"/>
      <c r="DH1018" s="13"/>
      <c r="DI1018" s="13"/>
      <c r="DJ1018" s="13"/>
      <c r="DK1018" s="13"/>
      <c r="DL1018" s="13"/>
      <c r="DM1018" s="13"/>
      <c r="DN1018" s="13"/>
      <c r="DO1018" s="13"/>
      <c r="DP1018" s="13"/>
      <c r="DQ1018" s="13"/>
      <c r="DR1018" s="13"/>
      <c r="DS1018" s="13"/>
      <c r="DT1018" s="13"/>
      <c r="DU1018" s="13"/>
      <c r="DV1018" s="13"/>
      <c r="DW1018" s="13"/>
      <c r="DX1018" s="13"/>
      <c r="DY1018" s="13"/>
      <c r="DZ1018" s="13"/>
      <c r="EA1018" s="13"/>
      <c r="EB1018" s="13"/>
      <c r="EC1018" s="13"/>
      <c r="ED1018" s="13"/>
      <c r="EE1018" s="13"/>
      <c r="EF1018" s="13"/>
      <c r="EG1018" s="13"/>
      <c r="EH1018" s="13"/>
      <c r="EI1018" s="13"/>
      <c r="EJ1018" s="13"/>
      <c r="EK1018" s="13"/>
      <c r="EL1018" s="13"/>
      <c r="EM1018" s="13"/>
      <c r="EN1018" s="13"/>
      <c r="EO1018" s="13"/>
      <c r="EP1018" s="13"/>
      <c r="EQ1018" s="13"/>
      <c r="ER1018" s="13"/>
      <c r="ES1018" s="13"/>
      <c r="ET1018" s="13"/>
      <c r="EU1018" s="13"/>
      <c r="EV1018" s="13"/>
      <c r="EW1018" s="20"/>
    </row>
    <row r="1019" spans="1:153" s="3" customFormat="1" ht="33" customHeight="1" x14ac:dyDescent="0.4">
      <c r="A1019" s="124">
        <v>7592601200291</v>
      </c>
      <c r="B1019" s="51" t="s">
        <v>202</v>
      </c>
      <c r="C1019" s="51" t="s">
        <v>98</v>
      </c>
      <c r="D10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19" s="118" t="s">
        <v>1527</v>
      </c>
      <c r="F1019" s="75" t="s">
        <v>537</v>
      </c>
      <c r="G10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19" s="77">
        <v>8</v>
      </c>
      <c r="J1019" s="52">
        <v>9.9777799999999992</v>
      </c>
      <c r="K1019" s="53">
        <f>Tabla3[[#This Row],[PRECIOS]]-Tabla3[[#This Row],[PRECIOS]]*10%</f>
        <v>8.9800019999999989</v>
      </c>
      <c r="L1019" s="101"/>
      <c r="M1019" s="54"/>
      <c r="N1019" s="55">
        <f>IFERROR(Tabla3[[#This Row],[PRECIOS]]-Tabla3[[#This Row],[PRECIOS]]*Tabla3[[#This Row],[% PRODUCTO]]," ")</f>
        <v>9.9777799999999992</v>
      </c>
      <c r="O1019" s="54"/>
      <c r="P1019" s="55">
        <f>IFERROR(Tabla3[[#This Row],[OCULTAR2]]-Tabla3[[#This Row],[OCULTAR2]]*Tabla3[[#This Row],[% LÍNEA]]," ")</f>
        <v>9.9777799999999992</v>
      </c>
      <c r="Q1019" s="56">
        <f>IFERROR(Tabla3[[#This Row],[% PRODUCTO]]+Tabla3[[#This Row],[% LÍNEA]]," ")</f>
        <v>0</v>
      </c>
      <c r="R1019" s="53">
        <f>Tabla3[[#This Row],[OCULTAR3]]</f>
        <v>9.9777799999999992</v>
      </c>
      <c r="S1019" s="53">
        <f>Tabla3[[#This Row],[PRECIO SIN %]]-Tabla3[[#This Row],[PRECIO SIN %]]*10%</f>
        <v>8.9800019999999989</v>
      </c>
      <c r="T1019" s="80">
        <f>(Tabla3[[#This Row],[PRECIO CON DESCT.]]-(Tabla3[[#This Row],[PRECIO CON DESCT.]]*$T$6))</f>
        <v>5.6574012599999994</v>
      </c>
      <c r="U1019" s="96"/>
      <c r="V1019" s="94">
        <f>Tabla3[[#This Row],[PRECIO %      en $]]*Tabla3[[#This Row],[PEDIDO ]]</f>
        <v>0</v>
      </c>
      <c r="W1019" s="57">
        <f>Tabla3[[#This Row],[PRECIO CON DESCT.]]*Tabla3[[#This Row],[PEDIDO ]]</f>
        <v>0</v>
      </c>
      <c r="X1019" s="58">
        <f>Tabla3[[#This Row],[PRECIO SIN %]]*Tabla3[[#This Row],[PEDIDO ]]</f>
        <v>0</v>
      </c>
      <c r="Y1019" s="28"/>
      <c r="Z1019" s="28"/>
      <c r="AA1019" s="28"/>
      <c r="AB1019" s="28"/>
      <c r="AC1019" s="28"/>
      <c r="AD1019" s="28"/>
      <c r="AE1019" s="28"/>
      <c r="AF1019" s="28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/>
      <c r="BI1019" s="13"/>
      <c r="BJ1019" s="13"/>
      <c r="BK1019" s="13"/>
      <c r="BL1019" s="13"/>
      <c r="BM1019" s="13"/>
      <c r="BN1019" s="13"/>
      <c r="BO1019" s="13"/>
      <c r="BP1019" s="13"/>
      <c r="BQ1019" s="13"/>
      <c r="BR1019" s="13"/>
      <c r="BS1019" s="13"/>
      <c r="BT1019" s="13"/>
      <c r="BU1019" s="13"/>
      <c r="BV1019" s="13"/>
      <c r="BW1019" s="13"/>
      <c r="BX1019" s="13"/>
      <c r="BY1019" s="13"/>
      <c r="BZ1019" s="13"/>
      <c r="CA1019" s="13"/>
      <c r="CB1019" s="13"/>
      <c r="CC1019" s="13"/>
      <c r="CD1019" s="13"/>
      <c r="CE1019" s="13"/>
      <c r="CF1019" s="13"/>
      <c r="CG1019" s="13"/>
      <c r="CH1019" s="13"/>
      <c r="CI1019" s="13"/>
      <c r="CJ1019" s="13"/>
      <c r="CK1019" s="13"/>
      <c r="CL1019" s="13"/>
      <c r="CM1019" s="13"/>
      <c r="CN1019" s="13"/>
      <c r="CO1019" s="13"/>
      <c r="CP1019" s="13"/>
      <c r="CQ1019" s="13"/>
      <c r="CR1019" s="13"/>
      <c r="CS1019" s="13"/>
      <c r="CT1019" s="13"/>
      <c r="CU1019" s="13"/>
      <c r="CV1019" s="13"/>
      <c r="CW1019" s="13"/>
      <c r="CX1019" s="13"/>
      <c r="CY1019" s="13"/>
      <c r="CZ1019" s="13"/>
      <c r="DA1019" s="13"/>
      <c r="DB1019" s="13"/>
      <c r="DC1019" s="13"/>
      <c r="DD1019" s="13"/>
      <c r="DE1019" s="13"/>
      <c r="DF1019" s="13"/>
      <c r="DG1019" s="13"/>
      <c r="DH1019" s="13"/>
      <c r="DI1019" s="13"/>
      <c r="DJ1019" s="13"/>
      <c r="DK1019" s="13"/>
      <c r="DL1019" s="13"/>
      <c r="DM1019" s="13"/>
      <c r="DN1019" s="13"/>
      <c r="DO1019" s="13"/>
      <c r="DP1019" s="13"/>
      <c r="DQ1019" s="13"/>
      <c r="DR1019" s="13"/>
      <c r="DS1019" s="13"/>
      <c r="DT1019" s="13"/>
      <c r="DU1019" s="13"/>
      <c r="DV1019" s="13"/>
      <c r="DW1019" s="13"/>
      <c r="DX1019" s="13"/>
      <c r="DY1019" s="13"/>
      <c r="DZ1019" s="13"/>
      <c r="EA1019" s="13"/>
      <c r="EB1019" s="13"/>
      <c r="EC1019" s="13"/>
      <c r="ED1019" s="13"/>
      <c r="EE1019" s="13"/>
      <c r="EF1019" s="13"/>
      <c r="EG1019" s="13"/>
      <c r="EH1019" s="13"/>
      <c r="EI1019" s="13"/>
      <c r="EJ1019" s="13"/>
      <c r="EK1019" s="13"/>
      <c r="EL1019" s="13"/>
      <c r="EM1019" s="13"/>
      <c r="EN1019" s="13"/>
      <c r="EO1019" s="13"/>
      <c r="EP1019" s="13"/>
      <c r="EQ1019" s="13"/>
      <c r="ER1019" s="13"/>
      <c r="ES1019" s="13"/>
      <c r="ET1019" s="13"/>
      <c r="EU1019" s="13"/>
      <c r="EV1019" s="13"/>
      <c r="EW1019" s="20"/>
    </row>
    <row r="1020" spans="1:153" s="3" customFormat="1" ht="33" customHeight="1" x14ac:dyDescent="0.4">
      <c r="A1020" s="125">
        <v>7592601200307</v>
      </c>
      <c r="B1020" s="59" t="s">
        <v>202</v>
      </c>
      <c r="C1020" s="59" t="s">
        <v>98</v>
      </c>
      <c r="D10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20" s="119" t="s">
        <v>1528</v>
      </c>
      <c r="F1020" s="76" t="s">
        <v>537</v>
      </c>
      <c r="G10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20" s="78">
        <v>32</v>
      </c>
      <c r="J1020" s="52">
        <v>15.72222</v>
      </c>
      <c r="K1020" s="60">
        <f>Tabla3[[#This Row],[PRECIOS]]-Tabla3[[#This Row],[PRECIOS]]*10%</f>
        <v>14.149998</v>
      </c>
      <c r="L1020" s="101"/>
      <c r="M1020" s="61"/>
      <c r="N1020" s="55">
        <f>IFERROR(Tabla3[[#This Row],[PRECIOS]]-Tabla3[[#This Row],[PRECIOS]]*Tabla3[[#This Row],[% PRODUCTO]]," ")</f>
        <v>15.72222</v>
      </c>
      <c r="O1020" s="61"/>
      <c r="P1020" s="55">
        <f>IFERROR(Tabla3[[#This Row],[OCULTAR2]]-Tabla3[[#This Row],[OCULTAR2]]*Tabla3[[#This Row],[% LÍNEA]]," ")</f>
        <v>15.72222</v>
      </c>
      <c r="Q1020" s="56">
        <f>IFERROR(Tabla3[[#This Row],[% PRODUCTO]]+Tabla3[[#This Row],[% LÍNEA]]," ")</f>
        <v>0</v>
      </c>
      <c r="R1020" s="60">
        <f>Tabla3[[#This Row],[OCULTAR3]]</f>
        <v>15.72222</v>
      </c>
      <c r="S1020" s="60">
        <f>Tabla3[[#This Row],[PRECIO SIN %]]-Tabla3[[#This Row],[PRECIO SIN %]]*10%</f>
        <v>14.149998</v>
      </c>
      <c r="T1020" s="80">
        <f>(Tabla3[[#This Row],[PRECIO CON DESCT.]]-(Tabla3[[#This Row],[PRECIO CON DESCT.]]*$T$6))</f>
        <v>8.9144987399999991</v>
      </c>
      <c r="U1020" s="96"/>
      <c r="V1020" s="94">
        <f>Tabla3[[#This Row],[PRECIO %      en $]]*Tabla3[[#This Row],[PEDIDO ]]</f>
        <v>0</v>
      </c>
      <c r="W1020" s="57">
        <f>Tabla3[[#This Row],[PRECIO CON DESCT.]]*Tabla3[[#This Row],[PEDIDO ]]</f>
        <v>0</v>
      </c>
      <c r="X1020" s="58">
        <f>Tabla3[[#This Row],[PRECIO SIN %]]*Tabla3[[#This Row],[PEDIDO ]]</f>
        <v>0</v>
      </c>
      <c r="Y1020" s="28"/>
      <c r="Z1020" s="28"/>
      <c r="AA1020" s="28"/>
      <c r="AB1020" s="28"/>
      <c r="AC1020" s="28"/>
      <c r="AD1020" s="28"/>
      <c r="AE1020" s="28"/>
      <c r="AF1020" s="28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  <c r="BL1020" s="13"/>
      <c r="BM1020" s="13"/>
      <c r="BN1020" s="13"/>
      <c r="BO1020" s="13"/>
      <c r="BP1020" s="13"/>
      <c r="BQ1020" s="13"/>
      <c r="BR1020" s="13"/>
      <c r="BS1020" s="13"/>
      <c r="BT1020" s="13"/>
      <c r="BU1020" s="13"/>
      <c r="BV1020" s="13"/>
      <c r="BW1020" s="13"/>
      <c r="BX1020" s="13"/>
      <c r="BY1020" s="13"/>
      <c r="BZ1020" s="13"/>
      <c r="CA1020" s="13"/>
      <c r="CB1020" s="13"/>
      <c r="CC1020" s="13"/>
      <c r="CD1020" s="13"/>
      <c r="CE1020" s="13"/>
      <c r="CF1020" s="13"/>
      <c r="CG1020" s="13"/>
      <c r="CH1020" s="13"/>
      <c r="CI1020" s="13"/>
      <c r="CJ1020" s="13"/>
      <c r="CK1020" s="13"/>
      <c r="CL1020" s="13"/>
      <c r="CM1020" s="13"/>
      <c r="CN1020" s="13"/>
      <c r="CO1020" s="13"/>
      <c r="CP1020" s="13"/>
      <c r="CQ1020" s="13"/>
      <c r="CR1020" s="13"/>
      <c r="CS1020" s="13"/>
      <c r="CT1020" s="13"/>
      <c r="CU1020" s="13"/>
      <c r="CV1020" s="13"/>
      <c r="CW1020" s="13"/>
      <c r="CX1020" s="13"/>
      <c r="CY1020" s="13"/>
      <c r="CZ1020" s="13"/>
      <c r="DA1020" s="13"/>
      <c r="DB1020" s="13"/>
      <c r="DC1020" s="13"/>
      <c r="DD1020" s="13"/>
      <c r="DE1020" s="13"/>
      <c r="DF1020" s="13"/>
      <c r="DG1020" s="13"/>
      <c r="DH1020" s="13"/>
      <c r="DI1020" s="13"/>
      <c r="DJ1020" s="13"/>
      <c r="DK1020" s="13"/>
      <c r="DL1020" s="13"/>
      <c r="DM1020" s="13"/>
      <c r="DN1020" s="13"/>
      <c r="DO1020" s="13"/>
      <c r="DP1020" s="13"/>
      <c r="DQ1020" s="13"/>
      <c r="DR1020" s="13"/>
      <c r="DS1020" s="13"/>
      <c r="DT1020" s="13"/>
      <c r="DU1020" s="13"/>
      <c r="DV1020" s="13"/>
      <c r="DW1020" s="13"/>
      <c r="DX1020" s="13"/>
      <c r="DY1020" s="13"/>
      <c r="DZ1020" s="13"/>
      <c r="EA1020" s="13"/>
      <c r="EB1020" s="13"/>
      <c r="EC1020" s="13"/>
      <c r="ED1020" s="13"/>
      <c r="EE1020" s="13"/>
      <c r="EF1020" s="13"/>
      <c r="EG1020" s="13"/>
      <c r="EH1020" s="13"/>
      <c r="EI1020" s="13"/>
      <c r="EJ1020" s="13"/>
      <c r="EK1020" s="13"/>
      <c r="EL1020" s="13"/>
      <c r="EM1020" s="13"/>
      <c r="EN1020" s="13"/>
      <c r="EO1020" s="13"/>
      <c r="EP1020" s="13"/>
      <c r="EQ1020" s="13"/>
      <c r="ER1020" s="13"/>
      <c r="ES1020" s="13"/>
      <c r="ET1020" s="13"/>
      <c r="EU1020" s="13"/>
      <c r="EV1020" s="13"/>
      <c r="EW1020" s="20"/>
    </row>
    <row r="1021" spans="1:153" s="3" customFormat="1" ht="33" customHeight="1" x14ac:dyDescent="0.4">
      <c r="A1021" s="124">
        <v>7598252101291</v>
      </c>
      <c r="B1021" s="51" t="s">
        <v>202</v>
      </c>
      <c r="C1021" s="51" t="s">
        <v>56</v>
      </c>
      <c r="D10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21" s="118" t="s">
        <v>1529</v>
      </c>
      <c r="F1021" s="75" t="s">
        <v>537</v>
      </c>
      <c r="G10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21" s="77">
        <v>50</v>
      </c>
      <c r="J1021" s="52">
        <v>3.7111100000000001</v>
      </c>
      <c r="K1021" s="53">
        <f>Tabla3[[#This Row],[PRECIOS]]-Tabla3[[#This Row],[PRECIOS]]*10%</f>
        <v>3.3399990000000002</v>
      </c>
      <c r="L1021" s="101"/>
      <c r="M1021" s="54"/>
      <c r="N1021" s="55">
        <f>IFERROR(Tabla3[[#This Row],[PRECIOS]]-Tabla3[[#This Row],[PRECIOS]]*Tabla3[[#This Row],[% PRODUCTO]]," ")</f>
        <v>3.7111100000000001</v>
      </c>
      <c r="O1021" s="54"/>
      <c r="P1021" s="55">
        <f>IFERROR(Tabla3[[#This Row],[OCULTAR2]]-Tabla3[[#This Row],[OCULTAR2]]*Tabla3[[#This Row],[% LÍNEA]]," ")</f>
        <v>3.7111100000000001</v>
      </c>
      <c r="Q1021" s="56">
        <f>IFERROR(Tabla3[[#This Row],[% PRODUCTO]]+Tabla3[[#This Row],[% LÍNEA]]," ")</f>
        <v>0</v>
      </c>
      <c r="R1021" s="53">
        <f>Tabla3[[#This Row],[OCULTAR3]]</f>
        <v>3.7111100000000001</v>
      </c>
      <c r="S1021" s="53">
        <f>Tabla3[[#This Row],[PRECIO SIN %]]-Tabla3[[#This Row],[PRECIO SIN %]]*10%</f>
        <v>3.3399990000000002</v>
      </c>
      <c r="T1021" s="80">
        <f>(Tabla3[[#This Row],[PRECIO CON DESCT.]]-(Tabla3[[#This Row],[PRECIO CON DESCT.]]*$T$6))</f>
        <v>2.1041993699999999</v>
      </c>
      <c r="U1021" s="96"/>
      <c r="V1021" s="94">
        <f>Tabla3[[#This Row],[PRECIO %      en $]]*Tabla3[[#This Row],[PEDIDO ]]</f>
        <v>0</v>
      </c>
      <c r="W1021" s="57">
        <f>Tabla3[[#This Row],[PRECIO CON DESCT.]]*Tabla3[[#This Row],[PEDIDO ]]</f>
        <v>0</v>
      </c>
      <c r="X1021" s="58">
        <f>Tabla3[[#This Row],[PRECIO SIN %]]*Tabla3[[#This Row],[PEDIDO ]]</f>
        <v>0</v>
      </c>
      <c r="Y1021" s="28"/>
      <c r="Z1021" s="28"/>
      <c r="AA1021" s="28"/>
      <c r="AB1021" s="28"/>
      <c r="AC1021" s="28"/>
      <c r="AD1021" s="28"/>
      <c r="AE1021" s="28"/>
      <c r="AF1021" s="28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  <c r="BL1021" s="13"/>
      <c r="BM1021" s="13"/>
      <c r="BN1021" s="13"/>
      <c r="BO1021" s="13"/>
      <c r="BP1021" s="13"/>
      <c r="BQ1021" s="13"/>
      <c r="BR1021" s="13"/>
      <c r="BS1021" s="13"/>
      <c r="BT1021" s="13"/>
      <c r="BU1021" s="13"/>
      <c r="BV1021" s="13"/>
      <c r="BW1021" s="13"/>
      <c r="BX1021" s="13"/>
      <c r="BY1021" s="13"/>
      <c r="BZ1021" s="13"/>
      <c r="CA1021" s="13"/>
      <c r="CB1021" s="13"/>
      <c r="CC1021" s="13"/>
      <c r="CD1021" s="13"/>
      <c r="CE1021" s="13"/>
      <c r="CF1021" s="13"/>
      <c r="CG1021" s="13"/>
      <c r="CH1021" s="13"/>
      <c r="CI1021" s="13"/>
      <c r="CJ1021" s="13"/>
      <c r="CK1021" s="13"/>
      <c r="CL1021" s="13"/>
      <c r="CM1021" s="13"/>
      <c r="CN1021" s="13"/>
      <c r="CO1021" s="13"/>
      <c r="CP1021" s="13"/>
      <c r="CQ1021" s="13"/>
      <c r="CR1021" s="13"/>
      <c r="CS1021" s="13"/>
      <c r="CT1021" s="13"/>
      <c r="CU1021" s="13"/>
      <c r="CV1021" s="13"/>
      <c r="CW1021" s="13"/>
      <c r="CX1021" s="13"/>
      <c r="CY1021" s="13"/>
      <c r="CZ1021" s="13"/>
      <c r="DA1021" s="13"/>
      <c r="DB1021" s="13"/>
      <c r="DC1021" s="13"/>
      <c r="DD1021" s="13"/>
      <c r="DE1021" s="13"/>
      <c r="DF1021" s="13"/>
      <c r="DG1021" s="13"/>
      <c r="DH1021" s="13"/>
      <c r="DI1021" s="13"/>
      <c r="DJ1021" s="13"/>
      <c r="DK1021" s="13"/>
      <c r="DL1021" s="13"/>
      <c r="DM1021" s="13"/>
      <c r="DN1021" s="13"/>
      <c r="DO1021" s="13"/>
      <c r="DP1021" s="13"/>
      <c r="DQ1021" s="13"/>
      <c r="DR1021" s="13"/>
      <c r="DS1021" s="13"/>
      <c r="DT1021" s="13"/>
      <c r="DU1021" s="13"/>
      <c r="DV1021" s="13"/>
      <c r="DW1021" s="13"/>
      <c r="DX1021" s="13"/>
      <c r="DY1021" s="13"/>
      <c r="DZ1021" s="13"/>
      <c r="EA1021" s="13"/>
      <c r="EB1021" s="13"/>
      <c r="EC1021" s="13"/>
      <c r="ED1021" s="13"/>
      <c r="EE1021" s="13"/>
      <c r="EF1021" s="13"/>
      <c r="EG1021" s="13"/>
      <c r="EH1021" s="13"/>
      <c r="EI1021" s="13"/>
      <c r="EJ1021" s="13"/>
      <c r="EK1021" s="13"/>
      <c r="EL1021" s="13"/>
      <c r="EM1021" s="13"/>
      <c r="EN1021" s="13"/>
      <c r="EO1021" s="13"/>
      <c r="EP1021" s="13"/>
      <c r="EQ1021" s="13"/>
      <c r="ER1021" s="13"/>
      <c r="ES1021" s="13"/>
      <c r="ET1021" s="13"/>
      <c r="EU1021" s="13"/>
      <c r="EV1021" s="13"/>
      <c r="EW1021" s="20"/>
    </row>
    <row r="1022" spans="1:153" s="3" customFormat="1" ht="33" customHeight="1" x14ac:dyDescent="0.4">
      <c r="A1022" s="125">
        <v>7597758001111</v>
      </c>
      <c r="B1022" s="59" t="s">
        <v>202</v>
      </c>
      <c r="C1022" s="59" t="s">
        <v>67</v>
      </c>
      <c r="D10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22" s="119" t="s">
        <v>1530</v>
      </c>
      <c r="F1022" s="76" t="s">
        <v>537</v>
      </c>
      <c r="G10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22" s="78">
        <v>224</v>
      </c>
      <c r="J1022" s="52">
        <v>4.11111</v>
      </c>
      <c r="K1022" s="60">
        <f>Tabla3[[#This Row],[PRECIOS]]-Tabla3[[#This Row],[PRECIOS]]*10%</f>
        <v>3.699999</v>
      </c>
      <c r="L1022" s="101"/>
      <c r="M1022" s="61"/>
      <c r="N1022" s="55">
        <f>IFERROR(Tabla3[[#This Row],[PRECIOS]]-Tabla3[[#This Row],[PRECIOS]]*Tabla3[[#This Row],[% PRODUCTO]]," ")</f>
        <v>4.11111</v>
      </c>
      <c r="O1022" s="61"/>
      <c r="P1022" s="55">
        <f>IFERROR(Tabla3[[#This Row],[OCULTAR2]]-Tabla3[[#This Row],[OCULTAR2]]*Tabla3[[#This Row],[% LÍNEA]]," ")</f>
        <v>4.11111</v>
      </c>
      <c r="Q1022" s="56">
        <f>IFERROR(Tabla3[[#This Row],[% PRODUCTO]]+Tabla3[[#This Row],[% LÍNEA]]," ")</f>
        <v>0</v>
      </c>
      <c r="R1022" s="60">
        <f>Tabla3[[#This Row],[OCULTAR3]]</f>
        <v>4.11111</v>
      </c>
      <c r="S1022" s="60">
        <f>Tabla3[[#This Row],[PRECIO SIN %]]-Tabla3[[#This Row],[PRECIO SIN %]]*10%</f>
        <v>3.699999</v>
      </c>
      <c r="T1022" s="80">
        <f>(Tabla3[[#This Row],[PRECIO CON DESCT.]]-(Tabla3[[#This Row],[PRECIO CON DESCT.]]*$T$6))</f>
        <v>2.3309993699999998</v>
      </c>
      <c r="U1022" s="96"/>
      <c r="V1022" s="94">
        <f>Tabla3[[#This Row],[PRECIO %      en $]]*Tabla3[[#This Row],[PEDIDO ]]</f>
        <v>0</v>
      </c>
      <c r="W1022" s="57">
        <f>Tabla3[[#This Row],[PRECIO CON DESCT.]]*Tabla3[[#This Row],[PEDIDO ]]</f>
        <v>0</v>
      </c>
      <c r="X1022" s="58">
        <f>Tabla3[[#This Row],[PRECIO SIN %]]*Tabla3[[#This Row],[PEDIDO ]]</f>
        <v>0</v>
      </c>
      <c r="Y1022" s="28"/>
      <c r="Z1022" s="28"/>
      <c r="AA1022" s="28"/>
      <c r="AB1022" s="28"/>
      <c r="AC1022" s="28"/>
      <c r="AD1022" s="28"/>
      <c r="AE1022" s="28"/>
      <c r="AF1022" s="28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  <c r="BL1022" s="13"/>
      <c r="BM1022" s="13"/>
      <c r="BN1022" s="13"/>
      <c r="BO1022" s="13"/>
      <c r="BP1022" s="13"/>
      <c r="BQ1022" s="13"/>
      <c r="BR1022" s="13"/>
      <c r="BS1022" s="13"/>
      <c r="BT1022" s="13"/>
      <c r="BU1022" s="13"/>
      <c r="BV1022" s="13"/>
      <c r="BW1022" s="13"/>
      <c r="BX1022" s="13"/>
      <c r="BY1022" s="13"/>
      <c r="BZ1022" s="13"/>
      <c r="CA1022" s="13"/>
      <c r="CB1022" s="13"/>
      <c r="CC1022" s="13"/>
      <c r="CD1022" s="13"/>
      <c r="CE1022" s="13"/>
      <c r="CF1022" s="13"/>
      <c r="CG1022" s="13"/>
      <c r="CH1022" s="13"/>
      <c r="CI1022" s="13"/>
      <c r="CJ1022" s="13"/>
      <c r="CK1022" s="13"/>
      <c r="CL1022" s="13"/>
      <c r="CM1022" s="13"/>
      <c r="CN1022" s="13"/>
      <c r="CO1022" s="13"/>
      <c r="CP1022" s="13"/>
      <c r="CQ1022" s="13"/>
      <c r="CR1022" s="13"/>
      <c r="CS1022" s="13"/>
      <c r="CT1022" s="13"/>
      <c r="CU1022" s="13"/>
      <c r="CV1022" s="13"/>
      <c r="CW1022" s="13"/>
      <c r="CX1022" s="13"/>
      <c r="CY1022" s="13"/>
      <c r="CZ1022" s="13"/>
      <c r="DA1022" s="13"/>
      <c r="DB1022" s="13"/>
      <c r="DC1022" s="13"/>
      <c r="DD1022" s="13"/>
      <c r="DE1022" s="13"/>
      <c r="DF1022" s="13"/>
      <c r="DG1022" s="13"/>
      <c r="DH1022" s="13"/>
      <c r="DI1022" s="13"/>
      <c r="DJ1022" s="13"/>
      <c r="DK1022" s="13"/>
      <c r="DL1022" s="13"/>
      <c r="DM1022" s="13"/>
      <c r="DN1022" s="13"/>
      <c r="DO1022" s="13"/>
      <c r="DP1022" s="13"/>
      <c r="DQ1022" s="13"/>
      <c r="DR1022" s="13"/>
      <c r="DS1022" s="13"/>
      <c r="DT1022" s="13"/>
      <c r="DU1022" s="13"/>
      <c r="DV1022" s="13"/>
      <c r="DW1022" s="13"/>
      <c r="DX1022" s="13"/>
      <c r="DY1022" s="13"/>
      <c r="DZ1022" s="13"/>
      <c r="EA1022" s="13"/>
      <c r="EB1022" s="13"/>
      <c r="EC1022" s="13"/>
      <c r="ED1022" s="13"/>
      <c r="EE1022" s="13"/>
      <c r="EF1022" s="13"/>
      <c r="EG1022" s="13"/>
      <c r="EH1022" s="13"/>
      <c r="EI1022" s="13"/>
      <c r="EJ1022" s="13"/>
      <c r="EK1022" s="13"/>
      <c r="EL1022" s="13"/>
      <c r="EM1022" s="13"/>
      <c r="EN1022" s="13"/>
      <c r="EO1022" s="13"/>
      <c r="EP1022" s="13"/>
      <c r="EQ1022" s="13"/>
      <c r="ER1022" s="13"/>
      <c r="ES1022" s="13"/>
      <c r="ET1022" s="13"/>
      <c r="EU1022" s="13"/>
      <c r="EV1022" s="13"/>
      <c r="EW1022" s="20"/>
    </row>
    <row r="1023" spans="1:153" s="3" customFormat="1" ht="33" customHeight="1" x14ac:dyDescent="0.4">
      <c r="A1023" s="124">
        <v>7703712031456</v>
      </c>
      <c r="B1023" s="51" t="s">
        <v>202</v>
      </c>
      <c r="C1023" s="51" t="s">
        <v>152</v>
      </c>
      <c r="D10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23" s="118" t="s">
        <v>1531</v>
      </c>
      <c r="F1023" s="75" t="s">
        <v>537</v>
      </c>
      <c r="G10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23" s="77">
        <v>686</v>
      </c>
      <c r="J1023" s="52">
        <v>5.6666699999999999</v>
      </c>
      <c r="K1023" s="53">
        <f>Tabla3[[#This Row],[PRECIOS]]-Tabla3[[#This Row],[PRECIOS]]*10%</f>
        <v>5.1000030000000001</v>
      </c>
      <c r="L1023" s="101"/>
      <c r="M1023" s="54"/>
      <c r="N1023" s="55">
        <f>IFERROR(Tabla3[[#This Row],[PRECIOS]]-Tabla3[[#This Row],[PRECIOS]]*Tabla3[[#This Row],[% PRODUCTO]]," ")</f>
        <v>5.6666699999999999</v>
      </c>
      <c r="O1023" s="54"/>
      <c r="P1023" s="55">
        <f>IFERROR(Tabla3[[#This Row],[OCULTAR2]]-Tabla3[[#This Row],[OCULTAR2]]*Tabla3[[#This Row],[% LÍNEA]]," ")</f>
        <v>5.6666699999999999</v>
      </c>
      <c r="Q1023" s="56">
        <f>IFERROR(Tabla3[[#This Row],[% PRODUCTO]]+Tabla3[[#This Row],[% LÍNEA]]," ")</f>
        <v>0</v>
      </c>
      <c r="R1023" s="53">
        <f>Tabla3[[#This Row],[OCULTAR3]]</f>
        <v>5.6666699999999999</v>
      </c>
      <c r="S1023" s="53">
        <f>Tabla3[[#This Row],[PRECIO SIN %]]-Tabla3[[#This Row],[PRECIO SIN %]]*10%</f>
        <v>5.1000030000000001</v>
      </c>
      <c r="T1023" s="80">
        <f>(Tabla3[[#This Row],[PRECIO CON DESCT.]]-(Tabla3[[#This Row],[PRECIO CON DESCT.]]*$T$6))</f>
        <v>3.2130018900000001</v>
      </c>
      <c r="U1023" s="96"/>
      <c r="V1023" s="94">
        <f>Tabla3[[#This Row],[PRECIO %      en $]]*Tabla3[[#This Row],[PEDIDO ]]</f>
        <v>0</v>
      </c>
      <c r="W1023" s="57">
        <f>Tabla3[[#This Row],[PRECIO CON DESCT.]]*Tabla3[[#This Row],[PEDIDO ]]</f>
        <v>0</v>
      </c>
      <c r="X1023" s="58">
        <f>Tabla3[[#This Row],[PRECIO SIN %]]*Tabla3[[#This Row],[PEDIDO ]]</f>
        <v>0</v>
      </c>
      <c r="Y1023" s="28"/>
      <c r="Z1023" s="28"/>
      <c r="AA1023" s="28"/>
      <c r="AB1023" s="28"/>
      <c r="AC1023" s="28"/>
      <c r="AD1023" s="28"/>
      <c r="AE1023" s="28"/>
      <c r="AF1023" s="28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/>
      <c r="BP1023" s="13"/>
      <c r="BQ1023" s="13"/>
      <c r="BR1023" s="13"/>
      <c r="BS1023" s="13"/>
      <c r="BT1023" s="13"/>
      <c r="BU1023" s="13"/>
      <c r="BV1023" s="13"/>
      <c r="BW1023" s="13"/>
      <c r="BX1023" s="13"/>
      <c r="BY1023" s="13"/>
      <c r="BZ1023" s="13"/>
      <c r="CA1023" s="13"/>
      <c r="CB1023" s="13"/>
      <c r="CC1023" s="13"/>
      <c r="CD1023" s="13"/>
      <c r="CE1023" s="13"/>
      <c r="CF1023" s="13"/>
      <c r="CG1023" s="13"/>
      <c r="CH1023" s="13"/>
      <c r="CI1023" s="13"/>
      <c r="CJ1023" s="13"/>
      <c r="CK1023" s="13"/>
      <c r="CL1023" s="13"/>
      <c r="CM1023" s="13"/>
      <c r="CN1023" s="13"/>
      <c r="CO1023" s="13"/>
      <c r="CP1023" s="13"/>
      <c r="CQ1023" s="13"/>
      <c r="CR1023" s="13"/>
      <c r="CS1023" s="13"/>
      <c r="CT1023" s="13"/>
      <c r="CU1023" s="13"/>
      <c r="CV1023" s="13"/>
      <c r="CW1023" s="13"/>
      <c r="CX1023" s="13"/>
      <c r="CY1023" s="13"/>
      <c r="CZ1023" s="13"/>
      <c r="DA1023" s="13"/>
      <c r="DB1023" s="13"/>
      <c r="DC1023" s="13"/>
      <c r="DD1023" s="13"/>
      <c r="DE1023" s="13"/>
      <c r="DF1023" s="13"/>
      <c r="DG1023" s="13"/>
      <c r="DH1023" s="13"/>
      <c r="DI1023" s="13"/>
      <c r="DJ1023" s="13"/>
      <c r="DK1023" s="13"/>
      <c r="DL1023" s="13"/>
      <c r="DM1023" s="13"/>
      <c r="DN1023" s="13"/>
      <c r="DO1023" s="13"/>
      <c r="DP1023" s="13"/>
      <c r="DQ1023" s="13"/>
      <c r="DR1023" s="13"/>
      <c r="DS1023" s="13"/>
      <c r="DT1023" s="13"/>
      <c r="DU1023" s="13"/>
      <c r="DV1023" s="13"/>
      <c r="DW1023" s="13"/>
      <c r="DX1023" s="13"/>
      <c r="DY1023" s="13"/>
      <c r="DZ1023" s="13"/>
      <c r="EA1023" s="13"/>
      <c r="EB1023" s="13"/>
      <c r="EC1023" s="13"/>
      <c r="ED1023" s="13"/>
      <c r="EE1023" s="13"/>
      <c r="EF1023" s="13"/>
      <c r="EG1023" s="13"/>
      <c r="EH1023" s="13"/>
      <c r="EI1023" s="13"/>
      <c r="EJ1023" s="13"/>
      <c r="EK1023" s="13"/>
      <c r="EL1023" s="13"/>
      <c r="EM1023" s="13"/>
      <c r="EN1023" s="13"/>
      <c r="EO1023" s="13"/>
      <c r="EP1023" s="13"/>
      <c r="EQ1023" s="13"/>
      <c r="ER1023" s="13"/>
      <c r="ES1023" s="13"/>
      <c r="ET1023" s="13"/>
      <c r="EU1023" s="13"/>
      <c r="EV1023" s="13"/>
      <c r="EW1023" s="20"/>
    </row>
    <row r="1024" spans="1:153" s="3" customFormat="1" ht="33" customHeight="1" x14ac:dyDescent="0.4">
      <c r="A1024" s="125">
        <v>7597533000094</v>
      </c>
      <c r="B1024" s="59" t="s">
        <v>202</v>
      </c>
      <c r="C1024" s="59" t="s">
        <v>130</v>
      </c>
      <c r="D10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024" s="119" t="s">
        <v>1532</v>
      </c>
      <c r="F1024" s="76" t="s">
        <v>537</v>
      </c>
      <c r="G10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024" s="78">
        <v>103</v>
      </c>
      <c r="J1024" s="52">
        <v>2.7888899999999999</v>
      </c>
      <c r="K1024" s="60">
        <f>Tabla3[[#This Row],[PRECIOS]]-Tabla3[[#This Row],[PRECIOS]]*10%</f>
        <v>2.5100009999999999</v>
      </c>
      <c r="L1024" s="101" t="s">
        <v>5327</v>
      </c>
      <c r="M1024" s="61"/>
      <c r="N1024" s="55">
        <f>IFERROR(Tabla3[[#This Row],[PRECIOS]]-Tabla3[[#This Row],[PRECIOS]]*Tabla3[[#This Row],[% PRODUCTO]]," ")</f>
        <v>2.7888899999999999</v>
      </c>
      <c r="O1024" s="61"/>
      <c r="P1024" s="55">
        <f>IFERROR(Tabla3[[#This Row],[OCULTAR2]]-Tabla3[[#This Row],[OCULTAR2]]*Tabla3[[#This Row],[% LÍNEA]]," ")</f>
        <v>2.7888899999999999</v>
      </c>
      <c r="Q1024" s="56">
        <f>IFERROR(Tabla3[[#This Row],[% PRODUCTO]]+Tabla3[[#This Row],[% LÍNEA]]," ")</f>
        <v>0</v>
      </c>
      <c r="R1024" s="60">
        <f>Tabla3[[#This Row],[OCULTAR3]]</f>
        <v>2.7888899999999999</v>
      </c>
      <c r="S1024" s="60">
        <f>Tabla3[[#This Row],[PRECIO SIN %]]-Tabla3[[#This Row],[PRECIO SIN %]]*10%</f>
        <v>2.5100009999999999</v>
      </c>
      <c r="T1024" s="80">
        <f>(Tabla3[[#This Row],[PRECIO CON DESCT.]]-(Tabla3[[#This Row],[PRECIO CON DESCT.]]*$T$6))</f>
        <v>1.5813006299999999</v>
      </c>
      <c r="U1024" s="96"/>
      <c r="V1024" s="94">
        <f>Tabla3[[#This Row],[PRECIO %      en $]]*Tabla3[[#This Row],[PEDIDO ]]</f>
        <v>0</v>
      </c>
      <c r="W1024" s="57">
        <f>Tabla3[[#This Row],[PRECIO CON DESCT.]]*Tabla3[[#This Row],[PEDIDO ]]</f>
        <v>0</v>
      </c>
      <c r="X1024" s="58">
        <f>Tabla3[[#This Row],[PRECIO SIN %]]*Tabla3[[#This Row],[PEDIDO ]]</f>
        <v>0</v>
      </c>
      <c r="Y1024" s="28"/>
      <c r="Z1024" s="28"/>
      <c r="AA1024" s="28"/>
      <c r="AB1024" s="28"/>
      <c r="AC1024" s="28"/>
      <c r="AD1024" s="28"/>
      <c r="AE1024" s="28"/>
      <c r="AF1024" s="28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  <c r="BL1024" s="13"/>
      <c r="BM1024" s="13"/>
      <c r="BN1024" s="13"/>
      <c r="BO1024" s="13"/>
      <c r="BP1024" s="13"/>
      <c r="BQ1024" s="13"/>
      <c r="BR1024" s="13"/>
      <c r="BS1024" s="13"/>
      <c r="BT1024" s="13"/>
      <c r="BU1024" s="13"/>
      <c r="BV1024" s="13"/>
      <c r="BW1024" s="13"/>
      <c r="BX1024" s="13"/>
      <c r="BY1024" s="13"/>
      <c r="BZ1024" s="13"/>
      <c r="CA1024" s="13"/>
      <c r="CB1024" s="13"/>
      <c r="CC1024" s="13"/>
      <c r="CD1024" s="13"/>
      <c r="CE1024" s="13"/>
      <c r="CF1024" s="13"/>
      <c r="CG1024" s="13"/>
      <c r="CH1024" s="13"/>
      <c r="CI1024" s="13"/>
      <c r="CJ1024" s="13"/>
      <c r="CK1024" s="13"/>
      <c r="CL1024" s="13"/>
      <c r="CM1024" s="13"/>
      <c r="CN1024" s="13"/>
      <c r="CO1024" s="13"/>
      <c r="CP1024" s="13"/>
      <c r="CQ1024" s="13"/>
      <c r="CR1024" s="13"/>
      <c r="CS1024" s="13"/>
      <c r="CT1024" s="13"/>
      <c r="CU1024" s="13"/>
      <c r="CV1024" s="13"/>
      <c r="CW1024" s="13"/>
      <c r="CX1024" s="13"/>
      <c r="CY1024" s="13"/>
      <c r="CZ1024" s="13"/>
      <c r="DA1024" s="13"/>
      <c r="DB1024" s="13"/>
      <c r="DC1024" s="13"/>
      <c r="DD1024" s="13"/>
      <c r="DE1024" s="13"/>
      <c r="DF1024" s="13"/>
      <c r="DG1024" s="13"/>
      <c r="DH1024" s="13"/>
      <c r="DI1024" s="13"/>
      <c r="DJ1024" s="13"/>
      <c r="DK1024" s="13"/>
      <c r="DL1024" s="13"/>
      <c r="DM1024" s="13"/>
      <c r="DN1024" s="13"/>
      <c r="DO1024" s="13"/>
      <c r="DP1024" s="13"/>
      <c r="DQ1024" s="13"/>
      <c r="DR1024" s="13"/>
      <c r="DS1024" s="13"/>
      <c r="DT1024" s="13"/>
      <c r="DU1024" s="13"/>
      <c r="DV1024" s="13"/>
      <c r="DW1024" s="13"/>
      <c r="DX1024" s="13"/>
      <c r="DY1024" s="13"/>
      <c r="DZ1024" s="13"/>
      <c r="EA1024" s="13"/>
      <c r="EB1024" s="13"/>
      <c r="EC1024" s="13"/>
      <c r="ED1024" s="13"/>
      <c r="EE1024" s="13"/>
      <c r="EF1024" s="13"/>
      <c r="EG1024" s="13"/>
      <c r="EH1024" s="13"/>
      <c r="EI1024" s="13"/>
      <c r="EJ1024" s="13"/>
      <c r="EK1024" s="13"/>
      <c r="EL1024" s="13"/>
      <c r="EM1024" s="13"/>
      <c r="EN1024" s="13"/>
      <c r="EO1024" s="13"/>
      <c r="EP1024" s="13"/>
      <c r="EQ1024" s="13"/>
      <c r="ER1024" s="13"/>
      <c r="ES1024" s="13"/>
      <c r="ET1024" s="13"/>
      <c r="EU1024" s="13"/>
      <c r="EV1024" s="13"/>
      <c r="EW1024" s="20"/>
    </row>
    <row r="1025" spans="1:153" s="3" customFormat="1" ht="33" customHeight="1" x14ac:dyDescent="0.4">
      <c r="A1025" s="124">
        <v>7592601200413</v>
      </c>
      <c r="B1025" s="51" t="s">
        <v>202</v>
      </c>
      <c r="C1025" s="51" t="s">
        <v>98</v>
      </c>
      <c r="D10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25" s="118" t="s">
        <v>1533</v>
      </c>
      <c r="F1025" s="75" t="s">
        <v>537</v>
      </c>
      <c r="G10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25" s="77">
        <v>397</v>
      </c>
      <c r="J1025" s="52">
        <v>9.2666699999999995</v>
      </c>
      <c r="K1025" s="53">
        <f>Tabla3[[#This Row],[PRECIOS]]-Tabla3[[#This Row],[PRECIOS]]*10%</f>
        <v>8.3400029999999994</v>
      </c>
      <c r="L1025" s="101"/>
      <c r="M1025" s="54"/>
      <c r="N1025" s="55">
        <f>IFERROR(Tabla3[[#This Row],[PRECIOS]]-Tabla3[[#This Row],[PRECIOS]]*Tabla3[[#This Row],[% PRODUCTO]]," ")</f>
        <v>9.2666699999999995</v>
      </c>
      <c r="O1025" s="54"/>
      <c r="P1025" s="55">
        <f>IFERROR(Tabla3[[#This Row],[OCULTAR2]]-Tabla3[[#This Row],[OCULTAR2]]*Tabla3[[#This Row],[% LÍNEA]]," ")</f>
        <v>9.2666699999999995</v>
      </c>
      <c r="Q1025" s="56">
        <f>IFERROR(Tabla3[[#This Row],[% PRODUCTO]]+Tabla3[[#This Row],[% LÍNEA]]," ")</f>
        <v>0</v>
      </c>
      <c r="R1025" s="53">
        <f>Tabla3[[#This Row],[OCULTAR3]]</f>
        <v>9.2666699999999995</v>
      </c>
      <c r="S1025" s="53">
        <f>Tabla3[[#This Row],[PRECIO SIN %]]-Tabla3[[#This Row],[PRECIO SIN %]]*10%</f>
        <v>8.3400029999999994</v>
      </c>
      <c r="T1025" s="80">
        <f>(Tabla3[[#This Row],[PRECIO CON DESCT.]]-(Tabla3[[#This Row],[PRECIO CON DESCT.]]*$T$6))</f>
        <v>5.2542018899999992</v>
      </c>
      <c r="U1025" s="96"/>
      <c r="V1025" s="94">
        <f>Tabla3[[#This Row],[PRECIO %      en $]]*Tabla3[[#This Row],[PEDIDO ]]</f>
        <v>0</v>
      </c>
      <c r="W1025" s="57">
        <f>Tabla3[[#This Row],[PRECIO CON DESCT.]]*Tabla3[[#This Row],[PEDIDO ]]</f>
        <v>0</v>
      </c>
      <c r="X1025" s="58">
        <f>Tabla3[[#This Row],[PRECIO SIN %]]*Tabla3[[#This Row],[PEDIDO ]]</f>
        <v>0</v>
      </c>
      <c r="Y1025" s="28"/>
      <c r="Z1025" s="28"/>
      <c r="AA1025" s="28"/>
      <c r="AB1025" s="28"/>
      <c r="AC1025" s="28"/>
      <c r="AD1025" s="28"/>
      <c r="AE1025" s="28"/>
      <c r="AF1025" s="28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  <c r="BL1025" s="13"/>
      <c r="BM1025" s="13"/>
      <c r="BN1025" s="13"/>
      <c r="BO1025" s="13"/>
      <c r="BP1025" s="13"/>
      <c r="BQ1025" s="13"/>
      <c r="BR1025" s="13"/>
      <c r="BS1025" s="13"/>
      <c r="BT1025" s="13"/>
      <c r="BU1025" s="13"/>
      <c r="BV1025" s="13"/>
      <c r="BW1025" s="13"/>
      <c r="BX1025" s="13"/>
      <c r="BY1025" s="13"/>
      <c r="BZ1025" s="13"/>
      <c r="CA1025" s="13"/>
      <c r="CB1025" s="13"/>
      <c r="CC1025" s="13"/>
      <c r="CD1025" s="13"/>
      <c r="CE1025" s="13"/>
      <c r="CF1025" s="13"/>
      <c r="CG1025" s="13"/>
      <c r="CH1025" s="13"/>
      <c r="CI1025" s="13"/>
      <c r="CJ1025" s="13"/>
      <c r="CK1025" s="13"/>
      <c r="CL1025" s="13"/>
      <c r="CM1025" s="13"/>
      <c r="CN1025" s="13"/>
      <c r="CO1025" s="13"/>
      <c r="CP1025" s="13"/>
      <c r="CQ1025" s="13"/>
      <c r="CR1025" s="13"/>
      <c r="CS1025" s="13"/>
      <c r="CT1025" s="13"/>
      <c r="CU1025" s="13"/>
      <c r="CV1025" s="13"/>
      <c r="CW1025" s="13"/>
      <c r="CX1025" s="13"/>
      <c r="CY1025" s="13"/>
      <c r="CZ1025" s="13"/>
      <c r="DA1025" s="13"/>
      <c r="DB1025" s="13"/>
      <c r="DC1025" s="13"/>
      <c r="DD1025" s="13"/>
      <c r="DE1025" s="13"/>
      <c r="DF1025" s="13"/>
      <c r="DG1025" s="13"/>
      <c r="DH1025" s="13"/>
      <c r="DI1025" s="13"/>
      <c r="DJ1025" s="13"/>
      <c r="DK1025" s="13"/>
      <c r="DL1025" s="13"/>
      <c r="DM1025" s="13"/>
      <c r="DN1025" s="13"/>
      <c r="DO1025" s="13"/>
      <c r="DP1025" s="13"/>
      <c r="DQ1025" s="13"/>
      <c r="DR1025" s="13"/>
      <c r="DS1025" s="13"/>
      <c r="DT1025" s="13"/>
      <c r="DU1025" s="13"/>
      <c r="DV1025" s="13"/>
      <c r="DW1025" s="13"/>
      <c r="DX1025" s="13"/>
      <c r="DY1025" s="13"/>
      <c r="DZ1025" s="13"/>
      <c r="EA1025" s="13"/>
      <c r="EB1025" s="13"/>
      <c r="EC1025" s="13"/>
      <c r="ED1025" s="13"/>
      <c r="EE1025" s="13"/>
      <c r="EF1025" s="13"/>
      <c r="EG1025" s="13"/>
      <c r="EH1025" s="13"/>
      <c r="EI1025" s="13"/>
      <c r="EJ1025" s="13"/>
      <c r="EK1025" s="13"/>
      <c r="EL1025" s="13"/>
      <c r="EM1025" s="13"/>
      <c r="EN1025" s="13"/>
      <c r="EO1025" s="13"/>
      <c r="EP1025" s="13"/>
      <c r="EQ1025" s="13"/>
      <c r="ER1025" s="13"/>
      <c r="ES1025" s="13"/>
      <c r="ET1025" s="13"/>
      <c r="EU1025" s="13"/>
      <c r="EV1025" s="13"/>
      <c r="EW1025" s="20"/>
    </row>
    <row r="1026" spans="1:153" s="3" customFormat="1" ht="33" customHeight="1" x14ac:dyDescent="0.4">
      <c r="A1026" s="125">
        <v>7598008002384</v>
      </c>
      <c r="B1026" s="59" t="s">
        <v>202</v>
      </c>
      <c r="C1026" s="59" t="s">
        <v>134</v>
      </c>
      <c r="D10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26" s="119" t="s">
        <v>1534</v>
      </c>
      <c r="F1026" s="76" t="s">
        <v>537</v>
      </c>
      <c r="G10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26" s="78">
        <v>63</v>
      </c>
      <c r="J1026" s="52">
        <v>2.1555599999999999</v>
      </c>
      <c r="K1026" s="60">
        <f>Tabla3[[#This Row],[PRECIOS]]-Tabla3[[#This Row],[PRECIOS]]*10%</f>
        <v>1.9400039999999998</v>
      </c>
      <c r="L1026" s="101"/>
      <c r="M1026" s="61"/>
      <c r="N1026" s="55">
        <f>IFERROR(Tabla3[[#This Row],[PRECIOS]]-Tabla3[[#This Row],[PRECIOS]]*Tabla3[[#This Row],[% PRODUCTO]]," ")</f>
        <v>2.1555599999999999</v>
      </c>
      <c r="O1026" s="61"/>
      <c r="P1026" s="55">
        <f>IFERROR(Tabla3[[#This Row],[OCULTAR2]]-Tabla3[[#This Row],[OCULTAR2]]*Tabla3[[#This Row],[% LÍNEA]]," ")</f>
        <v>2.1555599999999999</v>
      </c>
      <c r="Q1026" s="56">
        <f>IFERROR(Tabla3[[#This Row],[% PRODUCTO]]+Tabla3[[#This Row],[% LÍNEA]]," ")</f>
        <v>0</v>
      </c>
      <c r="R1026" s="60">
        <f>Tabla3[[#This Row],[OCULTAR3]]</f>
        <v>2.1555599999999999</v>
      </c>
      <c r="S1026" s="60">
        <f>Tabla3[[#This Row],[PRECIO SIN %]]-Tabla3[[#This Row],[PRECIO SIN %]]*10%</f>
        <v>1.9400039999999998</v>
      </c>
      <c r="T1026" s="80">
        <f>(Tabla3[[#This Row],[PRECIO CON DESCT.]]-(Tabla3[[#This Row],[PRECIO CON DESCT.]]*$T$6))</f>
        <v>1.22220252</v>
      </c>
      <c r="U1026" s="96"/>
      <c r="V1026" s="94">
        <f>Tabla3[[#This Row],[PRECIO %      en $]]*Tabla3[[#This Row],[PEDIDO ]]</f>
        <v>0</v>
      </c>
      <c r="W1026" s="57">
        <f>Tabla3[[#This Row],[PRECIO CON DESCT.]]*Tabla3[[#This Row],[PEDIDO ]]</f>
        <v>0</v>
      </c>
      <c r="X1026" s="58">
        <f>Tabla3[[#This Row],[PRECIO SIN %]]*Tabla3[[#This Row],[PEDIDO ]]</f>
        <v>0</v>
      </c>
      <c r="Y1026" s="28"/>
      <c r="Z1026" s="28"/>
      <c r="AA1026" s="28"/>
      <c r="AB1026" s="28"/>
      <c r="AC1026" s="28"/>
      <c r="AD1026" s="28"/>
      <c r="AE1026" s="28"/>
      <c r="AF1026" s="28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  <c r="BL1026" s="13"/>
      <c r="BM1026" s="13"/>
      <c r="BN1026" s="13"/>
      <c r="BO1026" s="13"/>
      <c r="BP1026" s="13"/>
      <c r="BQ1026" s="13"/>
      <c r="BR1026" s="13"/>
      <c r="BS1026" s="13"/>
      <c r="BT1026" s="13"/>
      <c r="BU1026" s="13"/>
      <c r="BV1026" s="13"/>
      <c r="BW1026" s="13"/>
      <c r="BX1026" s="13"/>
      <c r="BY1026" s="13"/>
      <c r="BZ1026" s="13"/>
      <c r="CA1026" s="13"/>
      <c r="CB1026" s="13"/>
      <c r="CC1026" s="13"/>
      <c r="CD1026" s="13"/>
      <c r="CE1026" s="13"/>
      <c r="CF1026" s="13"/>
      <c r="CG1026" s="13"/>
      <c r="CH1026" s="13"/>
      <c r="CI1026" s="13"/>
      <c r="CJ1026" s="13"/>
      <c r="CK1026" s="13"/>
      <c r="CL1026" s="13"/>
      <c r="CM1026" s="13"/>
      <c r="CN1026" s="13"/>
      <c r="CO1026" s="13"/>
      <c r="CP1026" s="13"/>
      <c r="CQ1026" s="13"/>
      <c r="CR1026" s="13"/>
      <c r="CS1026" s="13"/>
      <c r="CT1026" s="13"/>
      <c r="CU1026" s="13"/>
      <c r="CV1026" s="13"/>
      <c r="CW1026" s="13"/>
      <c r="CX1026" s="13"/>
      <c r="CY1026" s="13"/>
      <c r="CZ1026" s="13"/>
      <c r="DA1026" s="13"/>
      <c r="DB1026" s="13"/>
      <c r="DC1026" s="13"/>
      <c r="DD1026" s="13"/>
      <c r="DE1026" s="13"/>
      <c r="DF1026" s="13"/>
      <c r="DG1026" s="13"/>
      <c r="DH1026" s="13"/>
      <c r="DI1026" s="13"/>
      <c r="DJ1026" s="13"/>
      <c r="DK1026" s="13"/>
      <c r="DL1026" s="13"/>
      <c r="DM1026" s="13"/>
      <c r="DN1026" s="13"/>
      <c r="DO1026" s="13"/>
      <c r="DP1026" s="13"/>
      <c r="DQ1026" s="13"/>
      <c r="DR1026" s="13"/>
      <c r="DS1026" s="13"/>
      <c r="DT1026" s="13"/>
      <c r="DU1026" s="13"/>
      <c r="DV1026" s="13"/>
      <c r="DW1026" s="13"/>
      <c r="DX1026" s="13"/>
      <c r="DY1026" s="13"/>
      <c r="DZ1026" s="13"/>
      <c r="EA1026" s="13"/>
      <c r="EB1026" s="13"/>
      <c r="EC1026" s="13"/>
      <c r="ED1026" s="13"/>
      <c r="EE1026" s="13"/>
      <c r="EF1026" s="13"/>
      <c r="EG1026" s="13"/>
      <c r="EH1026" s="13"/>
      <c r="EI1026" s="13"/>
      <c r="EJ1026" s="13"/>
      <c r="EK1026" s="13"/>
      <c r="EL1026" s="13"/>
      <c r="EM1026" s="13"/>
      <c r="EN1026" s="13"/>
      <c r="EO1026" s="13"/>
      <c r="EP1026" s="13"/>
      <c r="EQ1026" s="13"/>
      <c r="ER1026" s="13"/>
      <c r="ES1026" s="13"/>
      <c r="ET1026" s="13"/>
      <c r="EU1026" s="13"/>
      <c r="EV1026" s="13"/>
      <c r="EW1026" s="20"/>
    </row>
    <row r="1027" spans="1:153" s="3" customFormat="1" ht="33" customHeight="1" x14ac:dyDescent="0.4">
      <c r="A1027" s="124">
        <v>7598852001694</v>
      </c>
      <c r="B1027" s="51" t="s">
        <v>202</v>
      </c>
      <c r="C1027" s="51" t="s">
        <v>66</v>
      </c>
      <c r="D10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27" s="118" t="s">
        <v>1535</v>
      </c>
      <c r="F1027" s="75" t="s">
        <v>537</v>
      </c>
      <c r="G10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27" s="77">
        <v>123</v>
      </c>
      <c r="J1027" s="52">
        <v>3.9555600000000002</v>
      </c>
      <c r="K1027" s="53">
        <f>Tabla3[[#This Row],[PRECIOS]]-Tabla3[[#This Row],[PRECIOS]]*10%</f>
        <v>3.5600040000000002</v>
      </c>
      <c r="L1027" s="101"/>
      <c r="M1027" s="54"/>
      <c r="N1027" s="55">
        <f>IFERROR(Tabla3[[#This Row],[PRECIOS]]-Tabla3[[#This Row],[PRECIOS]]*Tabla3[[#This Row],[% PRODUCTO]]," ")</f>
        <v>3.9555600000000002</v>
      </c>
      <c r="O1027" s="54"/>
      <c r="P1027" s="55">
        <f>IFERROR(Tabla3[[#This Row],[OCULTAR2]]-Tabla3[[#This Row],[OCULTAR2]]*Tabla3[[#This Row],[% LÍNEA]]," ")</f>
        <v>3.9555600000000002</v>
      </c>
      <c r="Q1027" s="56">
        <f>IFERROR(Tabla3[[#This Row],[% PRODUCTO]]+Tabla3[[#This Row],[% LÍNEA]]," ")</f>
        <v>0</v>
      </c>
      <c r="R1027" s="53">
        <f>Tabla3[[#This Row],[OCULTAR3]]</f>
        <v>3.9555600000000002</v>
      </c>
      <c r="S1027" s="53">
        <f>Tabla3[[#This Row],[PRECIO SIN %]]-Tabla3[[#This Row],[PRECIO SIN %]]*10%</f>
        <v>3.5600040000000002</v>
      </c>
      <c r="T1027" s="80">
        <f>(Tabla3[[#This Row],[PRECIO CON DESCT.]]-(Tabla3[[#This Row],[PRECIO CON DESCT.]]*$T$6))</f>
        <v>2.2428025200000001</v>
      </c>
      <c r="U1027" s="96"/>
      <c r="V1027" s="94">
        <f>Tabla3[[#This Row],[PRECIO %      en $]]*Tabla3[[#This Row],[PEDIDO ]]</f>
        <v>0</v>
      </c>
      <c r="W1027" s="57">
        <f>Tabla3[[#This Row],[PRECIO CON DESCT.]]*Tabla3[[#This Row],[PEDIDO ]]</f>
        <v>0</v>
      </c>
      <c r="X1027" s="58">
        <f>Tabla3[[#This Row],[PRECIO SIN %]]*Tabla3[[#This Row],[PEDIDO ]]</f>
        <v>0</v>
      </c>
      <c r="Y1027" s="28"/>
      <c r="Z1027" s="28"/>
      <c r="AA1027" s="28"/>
      <c r="AB1027" s="28"/>
      <c r="AC1027" s="28"/>
      <c r="AD1027" s="28"/>
      <c r="AE1027" s="28"/>
      <c r="AF1027" s="28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  <c r="BL1027" s="13"/>
      <c r="BM1027" s="13"/>
      <c r="BN1027" s="13"/>
      <c r="BO1027" s="13"/>
      <c r="BP1027" s="13"/>
      <c r="BQ1027" s="13"/>
      <c r="BR1027" s="13"/>
      <c r="BS1027" s="13"/>
      <c r="BT1027" s="13"/>
      <c r="BU1027" s="13"/>
      <c r="BV1027" s="13"/>
      <c r="BW1027" s="13"/>
      <c r="BX1027" s="13"/>
      <c r="BY1027" s="13"/>
      <c r="BZ1027" s="13"/>
      <c r="CA1027" s="13"/>
      <c r="CB1027" s="13"/>
      <c r="CC1027" s="13"/>
      <c r="CD1027" s="13"/>
      <c r="CE1027" s="13"/>
      <c r="CF1027" s="13"/>
      <c r="CG1027" s="13"/>
      <c r="CH1027" s="13"/>
      <c r="CI1027" s="13"/>
      <c r="CJ1027" s="13"/>
      <c r="CK1027" s="13"/>
      <c r="CL1027" s="13"/>
      <c r="CM1027" s="13"/>
      <c r="CN1027" s="13"/>
      <c r="CO1027" s="13"/>
      <c r="CP1027" s="13"/>
      <c r="CQ1027" s="13"/>
      <c r="CR1027" s="13"/>
      <c r="CS1027" s="13"/>
      <c r="CT1027" s="13"/>
      <c r="CU1027" s="13"/>
      <c r="CV1027" s="13"/>
      <c r="CW1027" s="13"/>
      <c r="CX1027" s="13"/>
      <c r="CY1027" s="13"/>
      <c r="CZ1027" s="13"/>
      <c r="DA1027" s="13"/>
      <c r="DB1027" s="13"/>
      <c r="DC1027" s="13"/>
      <c r="DD1027" s="13"/>
      <c r="DE1027" s="13"/>
      <c r="DF1027" s="13"/>
      <c r="DG1027" s="13"/>
      <c r="DH1027" s="13"/>
      <c r="DI1027" s="13"/>
      <c r="DJ1027" s="13"/>
      <c r="DK1027" s="13"/>
      <c r="DL1027" s="13"/>
      <c r="DM1027" s="13"/>
      <c r="DN1027" s="13"/>
      <c r="DO1027" s="13"/>
      <c r="DP1027" s="13"/>
      <c r="DQ1027" s="13"/>
      <c r="DR1027" s="13"/>
      <c r="DS1027" s="13"/>
      <c r="DT1027" s="13"/>
      <c r="DU1027" s="13"/>
      <c r="DV1027" s="13"/>
      <c r="DW1027" s="13"/>
      <c r="DX1027" s="13"/>
      <c r="DY1027" s="13"/>
      <c r="DZ1027" s="13"/>
      <c r="EA1027" s="13"/>
      <c r="EB1027" s="13"/>
      <c r="EC1027" s="13"/>
      <c r="ED1027" s="13"/>
      <c r="EE1027" s="13"/>
      <c r="EF1027" s="13"/>
      <c r="EG1027" s="13"/>
      <c r="EH1027" s="13"/>
      <c r="EI1027" s="13"/>
      <c r="EJ1027" s="13"/>
      <c r="EK1027" s="13"/>
      <c r="EL1027" s="13"/>
      <c r="EM1027" s="13"/>
      <c r="EN1027" s="13"/>
      <c r="EO1027" s="13"/>
      <c r="EP1027" s="13"/>
      <c r="EQ1027" s="13"/>
      <c r="ER1027" s="13"/>
      <c r="ES1027" s="13"/>
      <c r="ET1027" s="13"/>
      <c r="EU1027" s="13"/>
      <c r="EV1027" s="13"/>
      <c r="EW1027" s="20"/>
    </row>
    <row r="1028" spans="1:153" s="3" customFormat="1" ht="33" customHeight="1" x14ac:dyDescent="0.4">
      <c r="A1028" s="125">
        <v>7599608002064</v>
      </c>
      <c r="B1028" s="59" t="s">
        <v>202</v>
      </c>
      <c r="C1028" s="59" t="s">
        <v>86</v>
      </c>
      <c r="D10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28" s="119" t="s">
        <v>1536</v>
      </c>
      <c r="F1028" s="76" t="s">
        <v>537</v>
      </c>
      <c r="G10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28" s="78">
        <v>15</v>
      </c>
      <c r="J1028" s="52">
        <v>4.1555600000000004</v>
      </c>
      <c r="K1028" s="60">
        <f>Tabla3[[#This Row],[PRECIOS]]-Tabla3[[#This Row],[PRECIOS]]*10%</f>
        <v>3.7400040000000003</v>
      </c>
      <c r="L1028" s="101"/>
      <c r="M1028" s="61"/>
      <c r="N1028" s="55">
        <f>IFERROR(Tabla3[[#This Row],[PRECIOS]]-Tabla3[[#This Row],[PRECIOS]]*Tabla3[[#This Row],[% PRODUCTO]]," ")</f>
        <v>4.1555600000000004</v>
      </c>
      <c r="O1028" s="61"/>
      <c r="P1028" s="55">
        <f>IFERROR(Tabla3[[#This Row],[OCULTAR2]]-Tabla3[[#This Row],[OCULTAR2]]*Tabla3[[#This Row],[% LÍNEA]]," ")</f>
        <v>4.1555600000000004</v>
      </c>
      <c r="Q1028" s="56">
        <f>IFERROR(Tabla3[[#This Row],[% PRODUCTO]]+Tabla3[[#This Row],[% LÍNEA]]," ")</f>
        <v>0</v>
      </c>
      <c r="R1028" s="60">
        <f>Tabla3[[#This Row],[OCULTAR3]]</f>
        <v>4.1555600000000004</v>
      </c>
      <c r="S1028" s="60">
        <f>Tabla3[[#This Row],[PRECIO SIN %]]-Tabla3[[#This Row],[PRECIO SIN %]]*10%</f>
        <v>3.7400040000000003</v>
      </c>
      <c r="T1028" s="80">
        <f>(Tabla3[[#This Row],[PRECIO CON DESCT.]]-(Tabla3[[#This Row],[PRECIO CON DESCT.]]*$T$6))</f>
        <v>2.3562025200000001</v>
      </c>
      <c r="U1028" s="96"/>
      <c r="V1028" s="94">
        <f>Tabla3[[#This Row],[PRECIO %      en $]]*Tabla3[[#This Row],[PEDIDO ]]</f>
        <v>0</v>
      </c>
      <c r="W1028" s="57">
        <f>Tabla3[[#This Row],[PRECIO CON DESCT.]]*Tabla3[[#This Row],[PEDIDO ]]</f>
        <v>0</v>
      </c>
      <c r="X1028" s="58">
        <f>Tabla3[[#This Row],[PRECIO SIN %]]*Tabla3[[#This Row],[PEDIDO ]]</f>
        <v>0</v>
      </c>
      <c r="Y1028" s="28"/>
      <c r="Z1028" s="28"/>
      <c r="AA1028" s="28"/>
      <c r="AB1028" s="28"/>
      <c r="AC1028" s="28"/>
      <c r="AD1028" s="28"/>
      <c r="AE1028" s="28"/>
      <c r="AF1028" s="28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/>
      <c r="BK1028" s="13"/>
      <c r="BL1028" s="13"/>
      <c r="BM1028" s="13"/>
      <c r="BN1028" s="13"/>
      <c r="BO1028" s="13"/>
      <c r="BP1028" s="13"/>
      <c r="BQ1028" s="13"/>
      <c r="BR1028" s="13"/>
      <c r="BS1028" s="13"/>
      <c r="BT1028" s="13"/>
      <c r="BU1028" s="13"/>
      <c r="BV1028" s="13"/>
      <c r="BW1028" s="13"/>
      <c r="BX1028" s="13"/>
      <c r="BY1028" s="13"/>
      <c r="BZ1028" s="13"/>
      <c r="CA1028" s="13"/>
      <c r="CB1028" s="13"/>
      <c r="CC1028" s="13"/>
      <c r="CD1028" s="13"/>
      <c r="CE1028" s="13"/>
      <c r="CF1028" s="13"/>
      <c r="CG1028" s="13"/>
      <c r="CH1028" s="13"/>
      <c r="CI1028" s="13"/>
      <c r="CJ1028" s="13"/>
      <c r="CK1028" s="13"/>
      <c r="CL1028" s="13"/>
      <c r="CM1028" s="13"/>
      <c r="CN1028" s="13"/>
      <c r="CO1028" s="13"/>
      <c r="CP1028" s="13"/>
      <c r="CQ1028" s="13"/>
      <c r="CR1028" s="13"/>
      <c r="CS1028" s="13"/>
      <c r="CT1028" s="13"/>
      <c r="CU1028" s="13"/>
      <c r="CV1028" s="13"/>
      <c r="CW1028" s="13"/>
      <c r="CX1028" s="13"/>
      <c r="CY1028" s="13"/>
      <c r="CZ1028" s="13"/>
      <c r="DA1028" s="13"/>
      <c r="DB1028" s="13"/>
      <c r="DC1028" s="13"/>
      <c r="DD1028" s="13"/>
      <c r="DE1028" s="13"/>
      <c r="DF1028" s="13"/>
      <c r="DG1028" s="13"/>
      <c r="DH1028" s="13"/>
      <c r="DI1028" s="13"/>
      <c r="DJ1028" s="13"/>
      <c r="DK1028" s="13"/>
      <c r="DL1028" s="13"/>
      <c r="DM1028" s="13"/>
      <c r="DN1028" s="13"/>
      <c r="DO1028" s="13"/>
      <c r="DP1028" s="13"/>
      <c r="DQ1028" s="13"/>
      <c r="DR1028" s="13"/>
      <c r="DS1028" s="13"/>
      <c r="DT1028" s="13"/>
      <c r="DU1028" s="13"/>
      <c r="DV1028" s="13"/>
      <c r="DW1028" s="13"/>
      <c r="DX1028" s="13"/>
      <c r="DY1028" s="13"/>
      <c r="DZ1028" s="13"/>
      <c r="EA1028" s="13"/>
      <c r="EB1028" s="13"/>
      <c r="EC1028" s="13"/>
      <c r="ED1028" s="13"/>
      <c r="EE1028" s="13"/>
      <c r="EF1028" s="13"/>
      <c r="EG1028" s="13"/>
      <c r="EH1028" s="13"/>
      <c r="EI1028" s="13"/>
      <c r="EJ1028" s="13"/>
      <c r="EK1028" s="13"/>
      <c r="EL1028" s="13"/>
      <c r="EM1028" s="13"/>
      <c r="EN1028" s="13"/>
      <c r="EO1028" s="13"/>
      <c r="EP1028" s="13"/>
      <c r="EQ1028" s="13"/>
      <c r="ER1028" s="13"/>
      <c r="ES1028" s="13"/>
      <c r="ET1028" s="13"/>
      <c r="EU1028" s="13"/>
      <c r="EV1028" s="13"/>
      <c r="EW1028" s="20"/>
    </row>
    <row r="1029" spans="1:153" s="3" customFormat="1" ht="33" customHeight="1" x14ac:dyDescent="0.4">
      <c r="A1029" s="124">
        <v>7703712031388</v>
      </c>
      <c r="B1029" s="51" t="s">
        <v>202</v>
      </c>
      <c r="C1029" s="51" t="s">
        <v>152</v>
      </c>
      <c r="D10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29" s="118" t="s">
        <v>1537</v>
      </c>
      <c r="F1029" s="75" t="s">
        <v>537</v>
      </c>
      <c r="G10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29" s="77">
        <v>691</v>
      </c>
      <c r="J1029" s="52">
        <v>7.4333299999999998</v>
      </c>
      <c r="K1029" s="53">
        <f>Tabla3[[#This Row],[PRECIOS]]-Tabla3[[#This Row],[PRECIOS]]*10%</f>
        <v>6.689997</v>
      </c>
      <c r="L1029" s="101"/>
      <c r="M1029" s="54"/>
      <c r="N1029" s="55">
        <f>IFERROR(Tabla3[[#This Row],[PRECIOS]]-Tabla3[[#This Row],[PRECIOS]]*Tabla3[[#This Row],[% PRODUCTO]]," ")</f>
        <v>7.4333299999999998</v>
      </c>
      <c r="O1029" s="54"/>
      <c r="P1029" s="55">
        <f>IFERROR(Tabla3[[#This Row],[OCULTAR2]]-Tabla3[[#This Row],[OCULTAR2]]*Tabla3[[#This Row],[% LÍNEA]]," ")</f>
        <v>7.4333299999999998</v>
      </c>
      <c r="Q1029" s="56">
        <f>IFERROR(Tabla3[[#This Row],[% PRODUCTO]]+Tabla3[[#This Row],[% LÍNEA]]," ")</f>
        <v>0</v>
      </c>
      <c r="R1029" s="53">
        <f>Tabla3[[#This Row],[OCULTAR3]]</f>
        <v>7.4333299999999998</v>
      </c>
      <c r="S1029" s="53">
        <f>Tabla3[[#This Row],[PRECIO SIN %]]-Tabla3[[#This Row],[PRECIO SIN %]]*10%</f>
        <v>6.689997</v>
      </c>
      <c r="T1029" s="80">
        <f>(Tabla3[[#This Row],[PRECIO CON DESCT.]]-(Tabla3[[#This Row],[PRECIO CON DESCT.]]*$T$6))</f>
        <v>4.2146981100000005</v>
      </c>
      <c r="U1029" s="96"/>
      <c r="V1029" s="94">
        <f>Tabla3[[#This Row],[PRECIO %      en $]]*Tabla3[[#This Row],[PEDIDO ]]</f>
        <v>0</v>
      </c>
      <c r="W1029" s="57">
        <f>Tabla3[[#This Row],[PRECIO CON DESCT.]]*Tabla3[[#This Row],[PEDIDO ]]</f>
        <v>0</v>
      </c>
      <c r="X1029" s="58">
        <f>Tabla3[[#This Row],[PRECIO SIN %]]*Tabla3[[#This Row],[PEDIDO ]]</f>
        <v>0</v>
      </c>
      <c r="Y1029" s="28"/>
      <c r="Z1029" s="28"/>
      <c r="AA1029" s="28"/>
      <c r="AB1029" s="28"/>
      <c r="AC1029" s="28"/>
      <c r="AD1029" s="28"/>
      <c r="AE1029" s="28"/>
      <c r="AF1029" s="28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/>
      <c r="BI1029" s="13"/>
      <c r="BJ1029" s="13"/>
      <c r="BK1029" s="13"/>
      <c r="BL1029" s="13"/>
      <c r="BM1029" s="13"/>
      <c r="BN1029" s="13"/>
      <c r="BO1029" s="13"/>
      <c r="BP1029" s="13"/>
      <c r="BQ1029" s="13"/>
      <c r="BR1029" s="13"/>
      <c r="BS1029" s="13"/>
      <c r="BT1029" s="13"/>
      <c r="BU1029" s="13"/>
      <c r="BV1029" s="13"/>
      <c r="BW1029" s="13"/>
      <c r="BX1029" s="13"/>
      <c r="BY1029" s="13"/>
      <c r="BZ1029" s="13"/>
      <c r="CA1029" s="13"/>
      <c r="CB1029" s="13"/>
      <c r="CC1029" s="13"/>
      <c r="CD1029" s="13"/>
      <c r="CE1029" s="13"/>
      <c r="CF1029" s="13"/>
      <c r="CG1029" s="13"/>
      <c r="CH1029" s="13"/>
      <c r="CI1029" s="13"/>
      <c r="CJ1029" s="13"/>
      <c r="CK1029" s="13"/>
      <c r="CL1029" s="13"/>
      <c r="CM1029" s="13"/>
      <c r="CN1029" s="13"/>
      <c r="CO1029" s="13"/>
      <c r="CP1029" s="13"/>
      <c r="CQ1029" s="13"/>
      <c r="CR1029" s="13"/>
      <c r="CS1029" s="13"/>
      <c r="CT1029" s="13"/>
      <c r="CU1029" s="13"/>
      <c r="CV1029" s="13"/>
      <c r="CW1029" s="13"/>
      <c r="CX1029" s="13"/>
      <c r="CY1029" s="13"/>
      <c r="CZ1029" s="13"/>
      <c r="DA1029" s="13"/>
      <c r="DB1029" s="13"/>
      <c r="DC1029" s="13"/>
      <c r="DD1029" s="13"/>
      <c r="DE1029" s="13"/>
      <c r="DF1029" s="13"/>
      <c r="DG1029" s="13"/>
      <c r="DH1029" s="13"/>
      <c r="DI1029" s="13"/>
      <c r="DJ1029" s="13"/>
      <c r="DK1029" s="13"/>
      <c r="DL1029" s="13"/>
      <c r="DM1029" s="13"/>
      <c r="DN1029" s="13"/>
      <c r="DO1029" s="13"/>
      <c r="DP1029" s="13"/>
      <c r="DQ1029" s="13"/>
      <c r="DR1029" s="13"/>
      <c r="DS1029" s="13"/>
      <c r="DT1029" s="13"/>
      <c r="DU1029" s="13"/>
      <c r="DV1029" s="13"/>
      <c r="DW1029" s="13"/>
      <c r="DX1029" s="13"/>
      <c r="DY1029" s="13"/>
      <c r="DZ1029" s="13"/>
      <c r="EA1029" s="13"/>
      <c r="EB1029" s="13"/>
      <c r="EC1029" s="13"/>
      <c r="ED1029" s="13"/>
      <c r="EE1029" s="13"/>
      <c r="EF1029" s="13"/>
      <c r="EG1029" s="13"/>
      <c r="EH1029" s="13"/>
      <c r="EI1029" s="13"/>
      <c r="EJ1029" s="13"/>
      <c r="EK1029" s="13"/>
      <c r="EL1029" s="13"/>
      <c r="EM1029" s="13"/>
      <c r="EN1029" s="13"/>
      <c r="EO1029" s="13"/>
      <c r="EP1029" s="13"/>
      <c r="EQ1029" s="13"/>
      <c r="ER1029" s="13"/>
      <c r="ES1029" s="13"/>
      <c r="ET1029" s="13"/>
      <c r="EU1029" s="13"/>
      <c r="EV1029" s="13"/>
      <c r="EW1029" s="20"/>
    </row>
    <row r="1030" spans="1:153" s="3" customFormat="1" ht="33" customHeight="1" x14ac:dyDescent="0.4">
      <c r="A1030" s="125">
        <v>736372722386</v>
      </c>
      <c r="B1030" s="59" t="s">
        <v>202</v>
      </c>
      <c r="C1030" s="59" t="s">
        <v>150</v>
      </c>
      <c r="D10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30" s="119" t="s">
        <v>1538</v>
      </c>
      <c r="F1030" s="76" t="s">
        <v>537</v>
      </c>
      <c r="G10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0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030" s="78">
        <v>212</v>
      </c>
      <c r="J1030" s="52">
        <v>5.7333299999999996</v>
      </c>
      <c r="K1030" s="60">
        <f>Tabla3[[#This Row],[PRECIOS]]-Tabla3[[#This Row],[PRECIOS]]*10%</f>
        <v>5.1599969999999997</v>
      </c>
      <c r="L1030" s="101"/>
      <c r="M1030" s="61"/>
      <c r="N1030" s="55">
        <f>IFERROR(Tabla3[[#This Row],[PRECIOS]]-Tabla3[[#This Row],[PRECIOS]]*Tabla3[[#This Row],[% PRODUCTO]]," ")</f>
        <v>5.7333299999999996</v>
      </c>
      <c r="O1030" s="61">
        <v>0.05</v>
      </c>
      <c r="P1030" s="55">
        <f>IFERROR(Tabla3[[#This Row],[OCULTAR2]]-Tabla3[[#This Row],[OCULTAR2]]*Tabla3[[#This Row],[% LÍNEA]]," ")</f>
        <v>5.4466634999999997</v>
      </c>
      <c r="Q1030" s="56">
        <f>IFERROR(Tabla3[[#This Row],[% PRODUCTO]]+Tabla3[[#This Row],[% LÍNEA]]," ")</f>
        <v>0.05</v>
      </c>
      <c r="R1030" s="60">
        <f>Tabla3[[#This Row],[OCULTAR3]]</f>
        <v>5.4466634999999997</v>
      </c>
      <c r="S1030" s="60">
        <f>Tabla3[[#This Row],[PRECIO SIN %]]-Tabla3[[#This Row],[PRECIO SIN %]]*10%</f>
        <v>4.9019971499999997</v>
      </c>
      <c r="T1030" s="80">
        <f>(Tabla3[[#This Row],[PRECIO CON DESCT.]]-(Tabla3[[#This Row],[PRECIO CON DESCT.]]*$T$6))</f>
        <v>3.0882582044999998</v>
      </c>
      <c r="U1030" s="96"/>
      <c r="V1030" s="94">
        <f>Tabla3[[#This Row],[PRECIO %      en $]]*Tabla3[[#This Row],[PEDIDO ]]</f>
        <v>0</v>
      </c>
      <c r="W1030" s="57">
        <f>Tabla3[[#This Row],[PRECIO CON DESCT.]]*Tabla3[[#This Row],[PEDIDO ]]</f>
        <v>0</v>
      </c>
      <c r="X1030" s="58">
        <f>Tabla3[[#This Row],[PRECIO SIN %]]*Tabla3[[#This Row],[PEDIDO ]]</f>
        <v>0</v>
      </c>
      <c r="Y1030" s="28"/>
      <c r="Z1030" s="28"/>
      <c r="AA1030" s="28"/>
      <c r="AB1030" s="28"/>
      <c r="AC1030" s="28"/>
      <c r="AD1030" s="28"/>
      <c r="AE1030" s="28"/>
      <c r="AF1030" s="28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  <c r="BL1030" s="13"/>
      <c r="BM1030" s="13"/>
      <c r="BN1030" s="13"/>
      <c r="BO1030" s="13"/>
      <c r="BP1030" s="13"/>
      <c r="BQ1030" s="13"/>
      <c r="BR1030" s="13"/>
      <c r="BS1030" s="13"/>
      <c r="BT1030" s="13"/>
      <c r="BU1030" s="13"/>
      <c r="BV1030" s="13"/>
      <c r="BW1030" s="13"/>
      <c r="BX1030" s="13"/>
      <c r="BY1030" s="13"/>
      <c r="BZ1030" s="13"/>
      <c r="CA1030" s="13"/>
      <c r="CB1030" s="13"/>
      <c r="CC1030" s="13"/>
      <c r="CD1030" s="13"/>
      <c r="CE1030" s="13"/>
      <c r="CF1030" s="13"/>
      <c r="CG1030" s="13"/>
      <c r="CH1030" s="13"/>
      <c r="CI1030" s="13"/>
      <c r="CJ1030" s="13"/>
      <c r="CK1030" s="13"/>
      <c r="CL1030" s="13"/>
      <c r="CM1030" s="13"/>
      <c r="CN1030" s="13"/>
      <c r="CO1030" s="13"/>
      <c r="CP1030" s="13"/>
      <c r="CQ1030" s="13"/>
      <c r="CR1030" s="13"/>
      <c r="CS1030" s="13"/>
      <c r="CT1030" s="13"/>
      <c r="CU1030" s="13"/>
      <c r="CV1030" s="13"/>
      <c r="CW1030" s="13"/>
      <c r="CX1030" s="13"/>
      <c r="CY1030" s="13"/>
      <c r="CZ1030" s="13"/>
      <c r="DA1030" s="13"/>
      <c r="DB1030" s="13"/>
      <c r="DC1030" s="13"/>
      <c r="DD1030" s="13"/>
      <c r="DE1030" s="13"/>
      <c r="DF1030" s="13"/>
      <c r="DG1030" s="13"/>
      <c r="DH1030" s="13"/>
      <c r="DI1030" s="13"/>
      <c r="DJ1030" s="13"/>
      <c r="DK1030" s="13"/>
      <c r="DL1030" s="13"/>
      <c r="DM1030" s="13"/>
      <c r="DN1030" s="13"/>
      <c r="DO1030" s="13"/>
      <c r="DP1030" s="13"/>
      <c r="DQ1030" s="13"/>
      <c r="DR1030" s="13"/>
      <c r="DS1030" s="13"/>
      <c r="DT1030" s="13"/>
      <c r="DU1030" s="13"/>
      <c r="DV1030" s="13"/>
      <c r="DW1030" s="13"/>
      <c r="DX1030" s="13"/>
      <c r="DY1030" s="13"/>
      <c r="DZ1030" s="13"/>
      <c r="EA1030" s="13"/>
      <c r="EB1030" s="13"/>
      <c r="EC1030" s="13"/>
      <c r="ED1030" s="13"/>
      <c r="EE1030" s="13"/>
      <c r="EF1030" s="13"/>
      <c r="EG1030" s="13"/>
      <c r="EH1030" s="13"/>
      <c r="EI1030" s="13"/>
      <c r="EJ1030" s="13"/>
      <c r="EK1030" s="13"/>
      <c r="EL1030" s="13"/>
      <c r="EM1030" s="13"/>
      <c r="EN1030" s="13"/>
      <c r="EO1030" s="13"/>
      <c r="EP1030" s="13"/>
      <c r="EQ1030" s="13"/>
      <c r="ER1030" s="13"/>
      <c r="ES1030" s="13"/>
      <c r="ET1030" s="13"/>
      <c r="EU1030" s="13"/>
      <c r="EV1030" s="13"/>
      <c r="EW1030" s="20"/>
    </row>
    <row r="1031" spans="1:153" s="3" customFormat="1" ht="33" customHeight="1" x14ac:dyDescent="0.4">
      <c r="A1031" s="124">
        <v>7598252000174</v>
      </c>
      <c r="B1031" s="51" t="s">
        <v>202</v>
      </c>
      <c r="C1031" s="51" t="s">
        <v>56</v>
      </c>
      <c r="D10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31" s="118" t="s">
        <v>1539</v>
      </c>
      <c r="F1031" s="75" t="s">
        <v>537</v>
      </c>
      <c r="G10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31" s="77">
        <v>14</v>
      </c>
      <c r="J1031" s="52">
        <v>16.22222</v>
      </c>
      <c r="K1031" s="53">
        <f>Tabla3[[#This Row],[PRECIOS]]-Tabla3[[#This Row],[PRECIOS]]*10%</f>
        <v>14.599997999999999</v>
      </c>
      <c r="L1031" s="101"/>
      <c r="M1031" s="54"/>
      <c r="N1031" s="55">
        <f>IFERROR(Tabla3[[#This Row],[PRECIOS]]-Tabla3[[#This Row],[PRECIOS]]*Tabla3[[#This Row],[% PRODUCTO]]," ")</f>
        <v>16.22222</v>
      </c>
      <c r="O1031" s="54"/>
      <c r="P1031" s="55">
        <f>IFERROR(Tabla3[[#This Row],[OCULTAR2]]-Tabla3[[#This Row],[OCULTAR2]]*Tabla3[[#This Row],[% LÍNEA]]," ")</f>
        <v>16.22222</v>
      </c>
      <c r="Q1031" s="56">
        <f>IFERROR(Tabla3[[#This Row],[% PRODUCTO]]+Tabla3[[#This Row],[% LÍNEA]]," ")</f>
        <v>0</v>
      </c>
      <c r="R1031" s="53">
        <f>Tabla3[[#This Row],[OCULTAR3]]</f>
        <v>16.22222</v>
      </c>
      <c r="S1031" s="53">
        <f>Tabla3[[#This Row],[PRECIO SIN %]]-Tabla3[[#This Row],[PRECIO SIN %]]*10%</f>
        <v>14.599997999999999</v>
      </c>
      <c r="T1031" s="80">
        <f>(Tabla3[[#This Row],[PRECIO CON DESCT.]]-(Tabla3[[#This Row],[PRECIO CON DESCT.]]*$T$6))</f>
        <v>9.1979987399999992</v>
      </c>
      <c r="U1031" s="96"/>
      <c r="V1031" s="94">
        <f>Tabla3[[#This Row],[PRECIO %      en $]]*Tabla3[[#This Row],[PEDIDO ]]</f>
        <v>0</v>
      </c>
      <c r="W1031" s="57">
        <f>Tabla3[[#This Row],[PRECIO CON DESCT.]]*Tabla3[[#This Row],[PEDIDO ]]</f>
        <v>0</v>
      </c>
      <c r="X1031" s="58">
        <f>Tabla3[[#This Row],[PRECIO SIN %]]*Tabla3[[#This Row],[PEDIDO ]]</f>
        <v>0</v>
      </c>
      <c r="Y1031" s="28"/>
      <c r="Z1031" s="28"/>
      <c r="AA1031" s="28"/>
      <c r="AB1031" s="28"/>
      <c r="AC1031" s="28"/>
      <c r="AD1031" s="28"/>
      <c r="AE1031" s="28"/>
      <c r="AF1031" s="28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  <c r="BL1031" s="13"/>
      <c r="BM1031" s="13"/>
      <c r="BN1031" s="13"/>
      <c r="BO1031" s="13"/>
      <c r="BP1031" s="13"/>
      <c r="BQ1031" s="13"/>
      <c r="BR1031" s="13"/>
      <c r="BS1031" s="13"/>
      <c r="BT1031" s="13"/>
      <c r="BU1031" s="13"/>
      <c r="BV1031" s="13"/>
      <c r="BW1031" s="13"/>
      <c r="BX1031" s="13"/>
      <c r="BY1031" s="13"/>
      <c r="BZ1031" s="13"/>
      <c r="CA1031" s="13"/>
      <c r="CB1031" s="13"/>
      <c r="CC1031" s="13"/>
      <c r="CD1031" s="13"/>
      <c r="CE1031" s="13"/>
      <c r="CF1031" s="13"/>
      <c r="CG1031" s="13"/>
      <c r="CH1031" s="13"/>
      <c r="CI1031" s="13"/>
      <c r="CJ1031" s="13"/>
      <c r="CK1031" s="13"/>
      <c r="CL1031" s="13"/>
      <c r="CM1031" s="13"/>
      <c r="CN1031" s="13"/>
      <c r="CO1031" s="13"/>
      <c r="CP1031" s="13"/>
      <c r="CQ1031" s="13"/>
      <c r="CR1031" s="13"/>
      <c r="CS1031" s="13"/>
      <c r="CT1031" s="13"/>
      <c r="CU1031" s="13"/>
      <c r="CV1031" s="13"/>
      <c r="CW1031" s="13"/>
      <c r="CX1031" s="13"/>
      <c r="CY1031" s="13"/>
      <c r="CZ1031" s="13"/>
      <c r="DA1031" s="13"/>
      <c r="DB1031" s="13"/>
      <c r="DC1031" s="13"/>
      <c r="DD1031" s="13"/>
      <c r="DE1031" s="13"/>
      <c r="DF1031" s="13"/>
      <c r="DG1031" s="13"/>
      <c r="DH1031" s="13"/>
      <c r="DI1031" s="13"/>
      <c r="DJ1031" s="13"/>
      <c r="DK1031" s="13"/>
      <c r="DL1031" s="13"/>
      <c r="DM1031" s="13"/>
      <c r="DN1031" s="13"/>
      <c r="DO1031" s="13"/>
      <c r="DP1031" s="13"/>
      <c r="DQ1031" s="13"/>
      <c r="DR1031" s="13"/>
      <c r="DS1031" s="13"/>
      <c r="DT1031" s="13"/>
      <c r="DU1031" s="13"/>
      <c r="DV1031" s="13"/>
      <c r="DW1031" s="13"/>
      <c r="DX1031" s="13"/>
      <c r="DY1031" s="13"/>
      <c r="DZ1031" s="13"/>
      <c r="EA1031" s="13"/>
      <c r="EB1031" s="13"/>
      <c r="EC1031" s="13"/>
      <c r="ED1031" s="13"/>
      <c r="EE1031" s="13"/>
      <c r="EF1031" s="13"/>
      <c r="EG1031" s="13"/>
      <c r="EH1031" s="13"/>
      <c r="EI1031" s="13"/>
      <c r="EJ1031" s="13"/>
      <c r="EK1031" s="13"/>
      <c r="EL1031" s="13"/>
      <c r="EM1031" s="13"/>
      <c r="EN1031" s="13"/>
      <c r="EO1031" s="13"/>
      <c r="EP1031" s="13"/>
      <c r="EQ1031" s="13"/>
      <c r="ER1031" s="13"/>
      <c r="ES1031" s="13"/>
      <c r="ET1031" s="13"/>
      <c r="EU1031" s="13"/>
      <c r="EV1031" s="13"/>
      <c r="EW1031" s="20"/>
    </row>
    <row r="1032" spans="1:153" s="3" customFormat="1" ht="33" customHeight="1" x14ac:dyDescent="0.4">
      <c r="A1032" s="125">
        <v>7861148020434</v>
      </c>
      <c r="B1032" s="59" t="s">
        <v>202</v>
      </c>
      <c r="C1032" s="59" t="s">
        <v>131</v>
      </c>
      <c r="D10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032" s="119" t="s">
        <v>1540</v>
      </c>
      <c r="F1032" s="76" t="s">
        <v>537</v>
      </c>
      <c r="G10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032" s="78">
        <v>121</v>
      </c>
      <c r="J1032" s="52">
        <v>17.100000000000001</v>
      </c>
      <c r="K1032" s="60">
        <f>Tabla3[[#This Row],[PRECIOS]]-Tabla3[[#This Row],[PRECIOS]]*10%</f>
        <v>15.39</v>
      </c>
      <c r="L1032" s="101" t="s">
        <v>5327</v>
      </c>
      <c r="M1032" s="61"/>
      <c r="N1032" s="55">
        <f>IFERROR(Tabla3[[#This Row],[PRECIOS]]-Tabla3[[#This Row],[PRECIOS]]*Tabla3[[#This Row],[% PRODUCTO]]," ")</f>
        <v>17.100000000000001</v>
      </c>
      <c r="O1032" s="61"/>
      <c r="P1032" s="55">
        <f>IFERROR(Tabla3[[#This Row],[OCULTAR2]]-Tabla3[[#This Row],[OCULTAR2]]*Tabla3[[#This Row],[% LÍNEA]]," ")</f>
        <v>17.100000000000001</v>
      </c>
      <c r="Q1032" s="56">
        <f>IFERROR(Tabla3[[#This Row],[% PRODUCTO]]+Tabla3[[#This Row],[% LÍNEA]]," ")</f>
        <v>0</v>
      </c>
      <c r="R1032" s="60">
        <f>Tabla3[[#This Row],[OCULTAR3]]</f>
        <v>17.100000000000001</v>
      </c>
      <c r="S1032" s="60">
        <f>Tabla3[[#This Row],[PRECIO SIN %]]-Tabla3[[#This Row],[PRECIO SIN %]]*10%</f>
        <v>15.39</v>
      </c>
      <c r="T1032" s="80">
        <f>(Tabla3[[#This Row],[PRECIO CON DESCT.]]-(Tabla3[[#This Row],[PRECIO CON DESCT.]]*$T$6))</f>
        <v>9.6957000000000004</v>
      </c>
      <c r="U1032" s="96"/>
      <c r="V1032" s="94">
        <f>Tabla3[[#This Row],[PRECIO %      en $]]*Tabla3[[#This Row],[PEDIDO ]]</f>
        <v>0</v>
      </c>
      <c r="W1032" s="57">
        <f>Tabla3[[#This Row],[PRECIO CON DESCT.]]*Tabla3[[#This Row],[PEDIDO ]]</f>
        <v>0</v>
      </c>
      <c r="X1032" s="58">
        <f>Tabla3[[#This Row],[PRECIO SIN %]]*Tabla3[[#This Row],[PEDIDO ]]</f>
        <v>0</v>
      </c>
      <c r="Y1032" s="28"/>
      <c r="Z1032" s="28"/>
      <c r="AA1032" s="28"/>
      <c r="AB1032" s="28"/>
      <c r="AC1032" s="28"/>
      <c r="AD1032" s="28"/>
      <c r="AE1032" s="28"/>
      <c r="AF1032" s="28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  <c r="BL1032" s="13"/>
      <c r="BM1032" s="13"/>
      <c r="BN1032" s="13"/>
      <c r="BO1032" s="13"/>
      <c r="BP1032" s="13"/>
      <c r="BQ1032" s="13"/>
      <c r="BR1032" s="13"/>
      <c r="BS1032" s="13"/>
      <c r="BT1032" s="13"/>
      <c r="BU1032" s="13"/>
      <c r="BV1032" s="13"/>
      <c r="BW1032" s="13"/>
      <c r="BX1032" s="13"/>
      <c r="BY1032" s="13"/>
      <c r="BZ1032" s="13"/>
      <c r="CA1032" s="13"/>
      <c r="CB1032" s="13"/>
      <c r="CC1032" s="13"/>
      <c r="CD1032" s="13"/>
      <c r="CE1032" s="13"/>
      <c r="CF1032" s="13"/>
      <c r="CG1032" s="13"/>
      <c r="CH1032" s="13"/>
      <c r="CI1032" s="13"/>
      <c r="CJ1032" s="13"/>
      <c r="CK1032" s="13"/>
      <c r="CL1032" s="13"/>
      <c r="CM1032" s="13"/>
      <c r="CN1032" s="13"/>
      <c r="CO1032" s="13"/>
      <c r="CP1032" s="13"/>
      <c r="CQ1032" s="13"/>
      <c r="CR1032" s="13"/>
      <c r="CS1032" s="13"/>
      <c r="CT1032" s="13"/>
      <c r="CU1032" s="13"/>
      <c r="CV1032" s="13"/>
      <c r="CW1032" s="13"/>
      <c r="CX1032" s="13"/>
      <c r="CY1032" s="13"/>
      <c r="CZ1032" s="13"/>
      <c r="DA1032" s="13"/>
      <c r="DB1032" s="13"/>
      <c r="DC1032" s="13"/>
      <c r="DD1032" s="13"/>
      <c r="DE1032" s="13"/>
      <c r="DF1032" s="13"/>
      <c r="DG1032" s="13"/>
      <c r="DH1032" s="13"/>
      <c r="DI1032" s="13"/>
      <c r="DJ1032" s="13"/>
      <c r="DK1032" s="13"/>
      <c r="DL1032" s="13"/>
      <c r="DM1032" s="13"/>
      <c r="DN1032" s="13"/>
      <c r="DO1032" s="13"/>
      <c r="DP1032" s="13"/>
      <c r="DQ1032" s="13"/>
      <c r="DR1032" s="13"/>
      <c r="DS1032" s="13"/>
      <c r="DT1032" s="13"/>
      <c r="DU1032" s="13"/>
      <c r="DV1032" s="13"/>
      <c r="DW1032" s="13"/>
      <c r="DX1032" s="13"/>
      <c r="DY1032" s="13"/>
      <c r="DZ1032" s="13"/>
      <c r="EA1032" s="13"/>
      <c r="EB1032" s="13"/>
      <c r="EC1032" s="13"/>
      <c r="ED1032" s="13"/>
      <c r="EE1032" s="13"/>
      <c r="EF1032" s="13"/>
      <c r="EG1032" s="13"/>
      <c r="EH1032" s="13"/>
      <c r="EI1032" s="13"/>
      <c r="EJ1032" s="13"/>
      <c r="EK1032" s="13"/>
      <c r="EL1032" s="13"/>
      <c r="EM1032" s="13"/>
      <c r="EN1032" s="13"/>
      <c r="EO1032" s="13"/>
      <c r="EP1032" s="13"/>
      <c r="EQ1032" s="13"/>
      <c r="ER1032" s="13"/>
      <c r="ES1032" s="13"/>
      <c r="ET1032" s="13"/>
      <c r="EU1032" s="13"/>
      <c r="EV1032" s="13"/>
      <c r="EW1032" s="20"/>
    </row>
    <row r="1033" spans="1:153" s="3" customFormat="1" ht="33" customHeight="1" x14ac:dyDescent="0.4">
      <c r="A1033" s="124">
        <v>7597758001647</v>
      </c>
      <c r="B1033" s="51" t="s">
        <v>202</v>
      </c>
      <c r="C1033" s="51" t="s">
        <v>67</v>
      </c>
      <c r="D10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33" s="118" t="s">
        <v>1541</v>
      </c>
      <c r="F1033" s="75" t="s">
        <v>537</v>
      </c>
      <c r="G10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33" s="77">
        <v>223</v>
      </c>
      <c r="J1033" s="52">
        <v>4.9555600000000002</v>
      </c>
      <c r="K1033" s="53">
        <f>Tabla3[[#This Row],[PRECIOS]]-Tabla3[[#This Row],[PRECIOS]]*10%</f>
        <v>4.4600040000000005</v>
      </c>
      <c r="L1033" s="101"/>
      <c r="M1033" s="54"/>
      <c r="N1033" s="55">
        <f>IFERROR(Tabla3[[#This Row],[PRECIOS]]-Tabla3[[#This Row],[PRECIOS]]*Tabla3[[#This Row],[% PRODUCTO]]," ")</f>
        <v>4.9555600000000002</v>
      </c>
      <c r="O1033" s="54"/>
      <c r="P1033" s="55">
        <f>IFERROR(Tabla3[[#This Row],[OCULTAR2]]-Tabla3[[#This Row],[OCULTAR2]]*Tabla3[[#This Row],[% LÍNEA]]," ")</f>
        <v>4.9555600000000002</v>
      </c>
      <c r="Q1033" s="56">
        <f>IFERROR(Tabla3[[#This Row],[% PRODUCTO]]+Tabla3[[#This Row],[% LÍNEA]]," ")</f>
        <v>0</v>
      </c>
      <c r="R1033" s="53">
        <f>Tabla3[[#This Row],[OCULTAR3]]</f>
        <v>4.9555600000000002</v>
      </c>
      <c r="S1033" s="53">
        <f>Tabla3[[#This Row],[PRECIO SIN %]]-Tabla3[[#This Row],[PRECIO SIN %]]*10%</f>
        <v>4.4600040000000005</v>
      </c>
      <c r="T1033" s="80">
        <f>(Tabla3[[#This Row],[PRECIO CON DESCT.]]-(Tabla3[[#This Row],[PRECIO CON DESCT.]]*$T$6))</f>
        <v>2.8098025200000003</v>
      </c>
      <c r="U1033" s="96"/>
      <c r="V1033" s="94">
        <f>Tabla3[[#This Row],[PRECIO %      en $]]*Tabla3[[#This Row],[PEDIDO ]]</f>
        <v>0</v>
      </c>
      <c r="W1033" s="57">
        <f>Tabla3[[#This Row],[PRECIO CON DESCT.]]*Tabla3[[#This Row],[PEDIDO ]]</f>
        <v>0</v>
      </c>
      <c r="X1033" s="58">
        <f>Tabla3[[#This Row],[PRECIO SIN %]]*Tabla3[[#This Row],[PEDIDO ]]</f>
        <v>0</v>
      </c>
      <c r="Y1033" s="28"/>
      <c r="Z1033" s="28"/>
      <c r="AA1033" s="28"/>
      <c r="AB1033" s="28"/>
      <c r="AC1033" s="28"/>
      <c r="AD1033" s="28"/>
      <c r="AE1033" s="28"/>
      <c r="AF1033" s="28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  <c r="BL1033" s="13"/>
      <c r="BM1033" s="13"/>
      <c r="BN1033" s="13"/>
      <c r="BO1033" s="13"/>
      <c r="BP1033" s="13"/>
      <c r="BQ1033" s="13"/>
      <c r="BR1033" s="13"/>
      <c r="BS1033" s="13"/>
      <c r="BT1033" s="13"/>
      <c r="BU1033" s="13"/>
      <c r="BV1033" s="13"/>
      <c r="BW1033" s="13"/>
      <c r="BX1033" s="13"/>
      <c r="BY1033" s="13"/>
      <c r="BZ1033" s="13"/>
      <c r="CA1033" s="13"/>
      <c r="CB1033" s="13"/>
      <c r="CC1033" s="13"/>
      <c r="CD1033" s="13"/>
      <c r="CE1033" s="13"/>
      <c r="CF1033" s="13"/>
      <c r="CG1033" s="13"/>
      <c r="CH1033" s="13"/>
      <c r="CI1033" s="13"/>
      <c r="CJ1033" s="13"/>
      <c r="CK1033" s="13"/>
      <c r="CL1033" s="13"/>
      <c r="CM1033" s="13"/>
      <c r="CN1033" s="13"/>
      <c r="CO1033" s="13"/>
      <c r="CP1033" s="13"/>
      <c r="CQ1033" s="13"/>
      <c r="CR1033" s="13"/>
      <c r="CS1033" s="13"/>
      <c r="CT1033" s="13"/>
      <c r="CU1033" s="13"/>
      <c r="CV1033" s="13"/>
      <c r="CW1033" s="13"/>
      <c r="CX1033" s="13"/>
      <c r="CY1033" s="13"/>
      <c r="CZ1033" s="13"/>
      <c r="DA1033" s="13"/>
      <c r="DB1033" s="13"/>
      <c r="DC1033" s="13"/>
      <c r="DD1033" s="13"/>
      <c r="DE1033" s="13"/>
      <c r="DF1033" s="13"/>
      <c r="DG1033" s="13"/>
      <c r="DH1033" s="13"/>
      <c r="DI1033" s="13"/>
      <c r="DJ1033" s="13"/>
      <c r="DK1033" s="13"/>
      <c r="DL1033" s="13"/>
      <c r="DM1033" s="13"/>
      <c r="DN1033" s="13"/>
      <c r="DO1033" s="13"/>
      <c r="DP1033" s="13"/>
      <c r="DQ1033" s="13"/>
      <c r="DR1033" s="13"/>
      <c r="DS1033" s="13"/>
      <c r="DT1033" s="13"/>
      <c r="DU1033" s="13"/>
      <c r="DV1033" s="13"/>
      <c r="DW1033" s="13"/>
      <c r="DX1033" s="13"/>
      <c r="DY1033" s="13"/>
      <c r="DZ1033" s="13"/>
      <c r="EA1033" s="13"/>
      <c r="EB1033" s="13"/>
      <c r="EC1033" s="13"/>
      <c r="ED1033" s="13"/>
      <c r="EE1033" s="13"/>
      <c r="EF1033" s="13"/>
      <c r="EG1033" s="13"/>
      <c r="EH1033" s="13"/>
      <c r="EI1033" s="13"/>
      <c r="EJ1033" s="13"/>
      <c r="EK1033" s="13"/>
      <c r="EL1033" s="13"/>
      <c r="EM1033" s="13"/>
      <c r="EN1033" s="13"/>
      <c r="EO1033" s="13"/>
      <c r="EP1033" s="13"/>
      <c r="EQ1033" s="13"/>
      <c r="ER1033" s="13"/>
      <c r="ES1033" s="13"/>
      <c r="ET1033" s="13"/>
      <c r="EU1033" s="13"/>
      <c r="EV1033" s="13"/>
      <c r="EW1033" s="20"/>
    </row>
    <row r="1034" spans="1:153" s="3" customFormat="1" ht="33" customHeight="1" x14ac:dyDescent="0.4">
      <c r="A1034" s="125">
        <v>7591651002251</v>
      </c>
      <c r="B1034" s="59" t="s">
        <v>202</v>
      </c>
      <c r="C1034" s="59" t="s">
        <v>129</v>
      </c>
      <c r="D10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34" s="119" t="s">
        <v>1542</v>
      </c>
      <c r="F1034" s="76" t="s">
        <v>537</v>
      </c>
      <c r="G10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34" s="78">
        <v>60</v>
      </c>
      <c r="J1034" s="52">
        <v>10.33333</v>
      </c>
      <c r="K1034" s="60">
        <f>Tabla3[[#This Row],[PRECIOS]]-Tabla3[[#This Row],[PRECIOS]]*10%</f>
        <v>9.2999969999999994</v>
      </c>
      <c r="L1034" s="101"/>
      <c r="M1034" s="61"/>
      <c r="N1034" s="55">
        <f>IFERROR(Tabla3[[#This Row],[PRECIOS]]-Tabla3[[#This Row],[PRECIOS]]*Tabla3[[#This Row],[% PRODUCTO]]," ")</f>
        <v>10.33333</v>
      </c>
      <c r="O1034" s="61"/>
      <c r="P1034" s="55">
        <f>IFERROR(Tabla3[[#This Row],[OCULTAR2]]-Tabla3[[#This Row],[OCULTAR2]]*Tabla3[[#This Row],[% LÍNEA]]," ")</f>
        <v>10.33333</v>
      </c>
      <c r="Q1034" s="56">
        <f>IFERROR(Tabla3[[#This Row],[% PRODUCTO]]+Tabla3[[#This Row],[% LÍNEA]]," ")</f>
        <v>0</v>
      </c>
      <c r="R1034" s="60">
        <f>Tabla3[[#This Row],[OCULTAR3]]</f>
        <v>10.33333</v>
      </c>
      <c r="S1034" s="60">
        <f>Tabla3[[#This Row],[PRECIO SIN %]]-Tabla3[[#This Row],[PRECIO SIN %]]*10%</f>
        <v>9.2999969999999994</v>
      </c>
      <c r="T1034" s="80">
        <f>(Tabla3[[#This Row],[PRECIO CON DESCT.]]-(Tabla3[[#This Row],[PRECIO CON DESCT.]]*$T$6))</f>
        <v>5.8589981099999999</v>
      </c>
      <c r="U1034" s="96"/>
      <c r="V1034" s="94">
        <f>Tabla3[[#This Row],[PRECIO %      en $]]*Tabla3[[#This Row],[PEDIDO ]]</f>
        <v>0</v>
      </c>
      <c r="W1034" s="57">
        <f>Tabla3[[#This Row],[PRECIO CON DESCT.]]*Tabla3[[#This Row],[PEDIDO ]]</f>
        <v>0</v>
      </c>
      <c r="X1034" s="58">
        <f>Tabla3[[#This Row],[PRECIO SIN %]]*Tabla3[[#This Row],[PEDIDO ]]</f>
        <v>0</v>
      </c>
      <c r="Y1034" s="28"/>
      <c r="Z1034" s="28"/>
      <c r="AA1034" s="28"/>
      <c r="AB1034" s="28"/>
      <c r="AC1034" s="28"/>
      <c r="AD1034" s="28"/>
      <c r="AE1034" s="28"/>
      <c r="AF1034" s="28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  <c r="BL1034" s="13"/>
      <c r="BM1034" s="13"/>
      <c r="BN1034" s="13"/>
      <c r="BO1034" s="13"/>
      <c r="BP1034" s="13"/>
      <c r="BQ1034" s="13"/>
      <c r="BR1034" s="13"/>
      <c r="BS1034" s="13"/>
      <c r="BT1034" s="13"/>
      <c r="BU1034" s="13"/>
      <c r="BV1034" s="13"/>
      <c r="BW1034" s="13"/>
      <c r="BX1034" s="13"/>
      <c r="BY1034" s="13"/>
      <c r="BZ1034" s="13"/>
      <c r="CA1034" s="13"/>
      <c r="CB1034" s="13"/>
      <c r="CC1034" s="13"/>
      <c r="CD1034" s="13"/>
      <c r="CE1034" s="13"/>
      <c r="CF1034" s="13"/>
      <c r="CG1034" s="13"/>
      <c r="CH1034" s="13"/>
      <c r="CI1034" s="13"/>
      <c r="CJ1034" s="13"/>
      <c r="CK1034" s="13"/>
      <c r="CL1034" s="13"/>
      <c r="CM1034" s="13"/>
      <c r="CN1034" s="13"/>
      <c r="CO1034" s="13"/>
      <c r="CP1034" s="13"/>
      <c r="CQ1034" s="13"/>
      <c r="CR1034" s="13"/>
      <c r="CS1034" s="13"/>
      <c r="CT1034" s="13"/>
      <c r="CU1034" s="13"/>
      <c r="CV1034" s="13"/>
      <c r="CW1034" s="13"/>
      <c r="CX1034" s="13"/>
      <c r="CY1034" s="13"/>
      <c r="CZ1034" s="13"/>
      <c r="DA1034" s="13"/>
      <c r="DB1034" s="13"/>
      <c r="DC1034" s="13"/>
      <c r="DD1034" s="13"/>
      <c r="DE1034" s="13"/>
      <c r="DF1034" s="13"/>
      <c r="DG1034" s="13"/>
      <c r="DH1034" s="13"/>
      <c r="DI1034" s="13"/>
      <c r="DJ1034" s="13"/>
      <c r="DK1034" s="13"/>
      <c r="DL1034" s="13"/>
      <c r="DM1034" s="13"/>
      <c r="DN1034" s="13"/>
      <c r="DO1034" s="13"/>
      <c r="DP1034" s="13"/>
      <c r="DQ1034" s="13"/>
      <c r="DR1034" s="13"/>
      <c r="DS1034" s="13"/>
      <c r="DT1034" s="13"/>
      <c r="DU1034" s="13"/>
      <c r="DV1034" s="13"/>
      <c r="DW1034" s="13"/>
      <c r="DX1034" s="13"/>
      <c r="DY1034" s="13"/>
      <c r="DZ1034" s="13"/>
      <c r="EA1034" s="13"/>
      <c r="EB1034" s="13"/>
      <c r="EC1034" s="13"/>
      <c r="ED1034" s="13"/>
      <c r="EE1034" s="13"/>
      <c r="EF1034" s="13"/>
      <c r="EG1034" s="13"/>
      <c r="EH1034" s="13"/>
      <c r="EI1034" s="13"/>
      <c r="EJ1034" s="13"/>
      <c r="EK1034" s="13"/>
      <c r="EL1034" s="13"/>
      <c r="EM1034" s="13"/>
      <c r="EN1034" s="13"/>
      <c r="EO1034" s="13"/>
      <c r="EP1034" s="13"/>
      <c r="EQ1034" s="13"/>
      <c r="ER1034" s="13"/>
      <c r="ES1034" s="13"/>
      <c r="ET1034" s="13"/>
      <c r="EU1034" s="13"/>
      <c r="EV1034" s="13"/>
      <c r="EW1034" s="20"/>
    </row>
    <row r="1035" spans="1:153" s="3" customFormat="1" ht="33" customHeight="1" x14ac:dyDescent="0.4">
      <c r="A1035" s="124">
        <v>7591585118455</v>
      </c>
      <c r="B1035" s="51" t="s">
        <v>202</v>
      </c>
      <c r="C1035" s="51" t="s">
        <v>104</v>
      </c>
      <c r="D10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35" s="118" t="s">
        <v>1543</v>
      </c>
      <c r="F1035" s="75" t="s">
        <v>537</v>
      </c>
      <c r="G10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35" s="77">
        <v>1</v>
      </c>
      <c r="J1035" s="52">
        <v>13.144439999999999</v>
      </c>
      <c r="K1035" s="53">
        <f>Tabla3[[#This Row],[PRECIOS]]-Tabla3[[#This Row],[PRECIOS]]*10%</f>
        <v>11.829996</v>
      </c>
      <c r="L1035" s="101"/>
      <c r="M1035" s="54"/>
      <c r="N1035" s="55">
        <f>IFERROR(Tabla3[[#This Row],[PRECIOS]]-Tabla3[[#This Row],[PRECIOS]]*Tabla3[[#This Row],[% PRODUCTO]]," ")</f>
        <v>13.144439999999999</v>
      </c>
      <c r="O1035" s="54"/>
      <c r="P1035" s="55">
        <f>IFERROR(Tabla3[[#This Row],[OCULTAR2]]-Tabla3[[#This Row],[OCULTAR2]]*Tabla3[[#This Row],[% LÍNEA]]," ")</f>
        <v>13.144439999999999</v>
      </c>
      <c r="Q1035" s="56">
        <f>IFERROR(Tabla3[[#This Row],[% PRODUCTO]]+Tabla3[[#This Row],[% LÍNEA]]," ")</f>
        <v>0</v>
      </c>
      <c r="R1035" s="53">
        <f>Tabla3[[#This Row],[OCULTAR3]]</f>
        <v>13.144439999999999</v>
      </c>
      <c r="S1035" s="53">
        <f>Tabla3[[#This Row],[PRECIO SIN %]]-Tabla3[[#This Row],[PRECIO SIN %]]*10%</f>
        <v>11.829996</v>
      </c>
      <c r="T1035" s="80">
        <f>(Tabla3[[#This Row],[PRECIO CON DESCT.]]-(Tabla3[[#This Row],[PRECIO CON DESCT.]]*$T$6))</f>
        <v>7.4528974799999999</v>
      </c>
      <c r="U1035" s="96"/>
      <c r="V1035" s="94">
        <f>Tabla3[[#This Row],[PRECIO %      en $]]*Tabla3[[#This Row],[PEDIDO ]]</f>
        <v>0</v>
      </c>
      <c r="W1035" s="57">
        <f>Tabla3[[#This Row],[PRECIO CON DESCT.]]*Tabla3[[#This Row],[PEDIDO ]]</f>
        <v>0</v>
      </c>
      <c r="X1035" s="58">
        <f>Tabla3[[#This Row],[PRECIO SIN %]]*Tabla3[[#This Row],[PEDIDO ]]</f>
        <v>0</v>
      </c>
      <c r="Y1035" s="28"/>
      <c r="Z1035" s="28"/>
      <c r="AA1035" s="28"/>
      <c r="AB1035" s="28"/>
      <c r="AC1035" s="28"/>
      <c r="AD1035" s="28"/>
      <c r="AE1035" s="28"/>
      <c r="AF1035" s="28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/>
      <c r="BI1035" s="13"/>
      <c r="BJ1035" s="13"/>
      <c r="BK1035" s="13"/>
      <c r="BL1035" s="13"/>
      <c r="BM1035" s="13"/>
      <c r="BN1035" s="13"/>
      <c r="BO1035" s="13"/>
      <c r="BP1035" s="13"/>
      <c r="BQ1035" s="13"/>
      <c r="BR1035" s="13"/>
      <c r="BS1035" s="13"/>
      <c r="BT1035" s="13"/>
      <c r="BU1035" s="13"/>
      <c r="BV1035" s="13"/>
      <c r="BW1035" s="13"/>
      <c r="BX1035" s="13"/>
      <c r="BY1035" s="13"/>
      <c r="BZ1035" s="13"/>
      <c r="CA1035" s="13"/>
      <c r="CB1035" s="13"/>
      <c r="CC1035" s="13"/>
      <c r="CD1035" s="13"/>
      <c r="CE1035" s="13"/>
      <c r="CF1035" s="13"/>
      <c r="CG1035" s="13"/>
      <c r="CH1035" s="13"/>
      <c r="CI1035" s="13"/>
      <c r="CJ1035" s="13"/>
      <c r="CK1035" s="13"/>
      <c r="CL1035" s="13"/>
      <c r="CM1035" s="13"/>
      <c r="CN1035" s="13"/>
      <c r="CO1035" s="13"/>
      <c r="CP1035" s="13"/>
      <c r="CQ1035" s="13"/>
      <c r="CR1035" s="13"/>
      <c r="CS1035" s="13"/>
      <c r="CT1035" s="13"/>
      <c r="CU1035" s="13"/>
      <c r="CV1035" s="13"/>
      <c r="CW1035" s="13"/>
      <c r="CX1035" s="13"/>
      <c r="CY1035" s="13"/>
      <c r="CZ1035" s="13"/>
      <c r="DA1035" s="13"/>
      <c r="DB1035" s="13"/>
      <c r="DC1035" s="13"/>
      <c r="DD1035" s="13"/>
      <c r="DE1035" s="13"/>
      <c r="DF1035" s="13"/>
      <c r="DG1035" s="13"/>
      <c r="DH1035" s="13"/>
      <c r="DI1035" s="13"/>
      <c r="DJ1035" s="13"/>
      <c r="DK1035" s="13"/>
      <c r="DL1035" s="13"/>
      <c r="DM1035" s="13"/>
      <c r="DN1035" s="13"/>
      <c r="DO1035" s="13"/>
      <c r="DP1035" s="13"/>
      <c r="DQ1035" s="13"/>
      <c r="DR1035" s="13"/>
      <c r="DS1035" s="13"/>
      <c r="DT1035" s="13"/>
      <c r="DU1035" s="13"/>
      <c r="DV1035" s="13"/>
      <c r="DW1035" s="13"/>
      <c r="DX1035" s="13"/>
      <c r="DY1035" s="13"/>
      <c r="DZ1035" s="13"/>
      <c r="EA1035" s="13"/>
      <c r="EB1035" s="13"/>
      <c r="EC1035" s="13"/>
      <c r="ED1035" s="13"/>
      <c r="EE1035" s="13"/>
      <c r="EF1035" s="13"/>
      <c r="EG1035" s="13"/>
      <c r="EH1035" s="13"/>
      <c r="EI1035" s="13"/>
      <c r="EJ1035" s="13"/>
      <c r="EK1035" s="13"/>
      <c r="EL1035" s="13"/>
      <c r="EM1035" s="13"/>
      <c r="EN1035" s="13"/>
      <c r="EO1035" s="13"/>
      <c r="EP1035" s="13"/>
      <c r="EQ1035" s="13"/>
      <c r="ER1035" s="13"/>
      <c r="ES1035" s="13"/>
      <c r="ET1035" s="13"/>
      <c r="EU1035" s="13"/>
      <c r="EV1035" s="13"/>
      <c r="EW1035" s="20"/>
    </row>
    <row r="1036" spans="1:153" s="3" customFormat="1" ht="33" customHeight="1" x14ac:dyDescent="0.4">
      <c r="A1036" s="125">
        <v>7598176000878</v>
      </c>
      <c r="B1036" s="59" t="s">
        <v>202</v>
      </c>
      <c r="C1036" s="59" t="s">
        <v>168</v>
      </c>
      <c r="D10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36" s="119" t="s">
        <v>1544</v>
      </c>
      <c r="F1036" s="76" t="s">
        <v>537</v>
      </c>
      <c r="G10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36" s="78">
        <v>823</v>
      </c>
      <c r="J1036" s="52">
        <v>3.0555599999999998</v>
      </c>
      <c r="K1036" s="60">
        <f>Tabla3[[#This Row],[PRECIOS]]-Tabla3[[#This Row],[PRECIOS]]*10%</f>
        <v>2.7500039999999997</v>
      </c>
      <c r="L1036" s="101"/>
      <c r="M1036" s="61"/>
      <c r="N1036" s="55">
        <f>IFERROR(Tabla3[[#This Row],[PRECIOS]]-Tabla3[[#This Row],[PRECIOS]]*Tabla3[[#This Row],[% PRODUCTO]]," ")</f>
        <v>3.0555599999999998</v>
      </c>
      <c r="O1036" s="61"/>
      <c r="P1036" s="55">
        <f>IFERROR(Tabla3[[#This Row],[OCULTAR2]]-Tabla3[[#This Row],[OCULTAR2]]*Tabla3[[#This Row],[% LÍNEA]]," ")</f>
        <v>3.0555599999999998</v>
      </c>
      <c r="Q1036" s="56">
        <f>IFERROR(Tabla3[[#This Row],[% PRODUCTO]]+Tabla3[[#This Row],[% LÍNEA]]," ")</f>
        <v>0</v>
      </c>
      <c r="R1036" s="60">
        <f>Tabla3[[#This Row],[OCULTAR3]]</f>
        <v>3.0555599999999998</v>
      </c>
      <c r="S1036" s="60">
        <f>Tabla3[[#This Row],[PRECIO SIN %]]-Tabla3[[#This Row],[PRECIO SIN %]]*10%</f>
        <v>2.7500039999999997</v>
      </c>
      <c r="T1036" s="80">
        <f>(Tabla3[[#This Row],[PRECIO CON DESCT.]]-(Tabla3[[#This Row],[PRECIO CON DESCT.]]*$T$6))</f>
        <v>1.7325025199999997</v>
      </c>
      <c r="U1036" s="96"/>
      <c r="V1036" s="94">
        <f>Tabla3[[#This Row],[PRECIO %      en $]]*Tabla3[[#This Row],[PEDIDO ]]</f>
        <v>0</v>
      </c>
      <c r="W1036" s="57">
        <f>Tabla3[[#This Row],[PRECIO CON DESCT.]]*Tabla3[[#This Row],[PEDIDO ]]</f>
        <v>0</v>
      </c>
      <c r="X1036" s="58">
        <f>Tabla3[[#This Row],[PRECIO SIN %]]*Tabla3[[#This Row],[PEDIDO ]]</f>
        <v>0</v>
      </c>
      <c r="Y1036" s="28"/>
      <c r="Z1036" s="28"/>
      <c r="AA1036" s="28"/>
      <c r="AB1036" s="28"/>
      <c r="AC1036" s="28"/>
      <c r="AD1036" s="28"/>
      <c r="AE1036" s="28"/>
      <c r="AF1036" s="28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/>
      <c r="BI1036" s="13"/>
      <c r="BJ1036" s="13"/>
      <c r="BK1036" s="13"/>
      <c r="BL1036" s="13"/>
      <c r="BM1036" s="13"/>
      <c r="BN1036" s="13"/>
      <c r="BO1036" s="13"/>
      <c r="BP1036" s="13"/>
      <c r="BQ1036" s="13"/>
      <c r="BR1036" s="13"/>
      <c r="BS1036" s="13"/>
      <c r="BT1036" s="13"/>
      <c r="BU1036" s="13"/>
      <c r="BV1036" s="13"/>
      <c r="BW1036" s="13"/>
      <c r="BX1036" s="13"/>
      <c r="BY1036" s="13"/>
      <c r="BZ1036" s="13"/>
      <c r="CA1036" s="13"/>
      <c r="CB1036" s="13"/>
      <c r="CC1036" s="13"/>
      <c r="CD1036" s="13"/>
      <c r="CE1036" s="13"/>
      <c r="CF1036" s="13"/>
      <c r="CG1036" s="13"/>
      <c r="CH1036" s="13"/>
      <c r="CI1036" s="13"/>
      <c r="CJ1036" s="13"/>
      <c r="CK1036" s="13"/>
      <c r="CL1036" s="13"/>
      <c r="CM1036" s="13"/>
      <c r="CN1036" s="13"/>
      <c r="CO1036" s="13"/>
      <c r="CP1036" s="13"/>
      <c r="CQ1036" s="13"/>
      <c r="CR1036" s="13"/>
      <c r="CS1036" s="13"/>
      <c r="CT1036" s="13"/>
      <c r="CU1036" s="13"/>
      <c r="CV1036" s="13"/>
      <c r="CW1036" s="13"/>
      <c r="CX1036" s="13"/>
      <c r="CY1036" s="13"/>
      <c r="CZ1036" s="13"/>
      <c r="DA1036" s="13"/>
      <c r="DB1036" s="13"/>
      <c r="DC1036" s="13"/>
      <c r="DD1036" s="13"/>
      <c r="DE1036" s="13"/>
      <c r="DF1036" s="13"/>
      <c r="DG1036" s="13"/>
      <c r="DH1036" s="13"/>
      <c r="DI1036" s="13"/>
      <c r="DJ1036" s="13"/>
      <c r="DK1036" s="13"/>
      <c r="DL1036" s="13"/>
      <c r="DM1036" s="13"/>
      <c r="DN1036" s="13"/>
      <c r="DO1036" s="13"/>
      <c r="DP1036" s="13"/>
      <c r="DQ1036" s="13"/>
      <c r="DR1036" s="13"/>
      <c r="DS1036" s="13"/>
      <c r="DT1036" s="13"/>
      <c r="DU1036" s="13"/>
      <c r="DV1036" s="13"/>
      <c r="DW1036" s="13"/>
      <c r="DX1036" s="13"/>
      <c r="DY1036" s="13"/>
      <c r="DZ1036" s="13"/>
      <c r="EA1036" s="13"/>
      <c r="EB1036" s="13"/>
      <c r="EC1036" s="13"/>
      <c r="ED1036" s="13"/>
      <c r="EE1036" s="13"/>
      <c r="EF1036" s="13"/>
      <c r="EG1036" s="13"/>
      <c r="EH1036" s="13"/>
      <c r="EI1036" s="13"/>
      <c r="EJ1036" s="13"/>
      <c r="EK1036" s="13"/>
      <c r="EL1036" s="13"/>
      <c r="EM1036" s="13"/>
      <c r="EN1036" s="13"/>
      <c r="EO1036" s="13"/>
      <c r="EP1036" s="13"/>
      <c r="EQ1036" s="13"/>
      <c r="ER1036" s="13"/>
      <c r="ES1036" s="13"/>
      <c r="ET1036" s="13"/>
      <c r="EU1036" s="13"/>
      <c r="EV1036" s="13"/>
      <c r="EW1036" s="20"/>
    </row>
    <row r="1037" spans="1:153" s="3" customFormat="1" ht="33" customHeight="1" x14ac:dyDescent="0.4">
      <c r="A1037" s="124">
        <v>7598455000629</v>
      </c>
      <c r="B1037" s="51" t="s">
        <v>202</v>
      </c>
      <c r="C1037" s="51" t="s">
        <v>58</v>
      </c>
      <c r="D10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037" s="118" t="s">
        <v>1545</v>
      </c>
      <c r="F1037" s="75" t="s">
        <v>537</v>
      </c>
      <c r="G10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37" s="77">
        <v>31</v>
      </c>
      <c r="J1037" s="52">
        <v>5.7222200000000001</v>
      </c>
      <c r="K1037" s="53">
        <f>Tabla3[[#This Row],[PRECIOS]]-Tabla3[[#This Row],[PRECIOS]]*10%</f>
        <v>5.1499980000000001</v>
      </c>
      <c r="L1037" s="101"/>
      <c r="M1037" s="54"/>
      <c r="N1037" s="55">
        <f>IFERROR(Tabla3[[#This Row],[PRECIOS]]-Tabla3[[#This Row],[PRECIOS]]*Tabla3[[#This Row],[% PRODUCTO]]," ")</f>
        <v>5.7222200000000001</v>
      </c>
      <c r="O1037" s="54"/>
      <c r="P1037" s="55">
        <f>IFERROR(Tabla3[[#This Row],[OCULTAR2]]-Tabla3[[#This Row],[OCULTAR2]]*Tabla3[[#This Row],[% LÍNEA]]," ")</f>
        <v>5.7222200000000001</v>
      </c>
      <c r="Q1037" s="56">
        <f>IFERROR(Tabla3[[#This Row],[% PRODUCTO]]+Tabla3[[#This Row],[% LÍNEA]]," ")</f>
        <v>0</v>
      </c>
      <c r="R1037" s="53">
        <f>Tabla3[[#This Row],[OCULTAR3]]</f>
        <v>5.7222200000000001</v>
      </c>
      <c r="S1037" s="53">
        <f>Tabla3[[#This Row],[PRECIO SIN %]]-Tabla3[[#This Row],[PRECIO SIN %]]*10%</f>
        <v>5.1499980000000001</v>
      </c>
      <c r="T1037" s="80">
        <f>(Tabla3[[#This Row],[PRECIO CON DESCT.]]-(Tabla3[[#This Row],[PRECIO CON DESCT.]]*$T$6))</f>
        <v>3.24449874</v>
      </c>
      <c r="U1037" s="96"/>
      <c r="V1037" s="94">
        <f>Tabla3[[#This Row],[PRECIO %      en $]]*Tabla3[[#This Row],[PEDIDO ]]</f>
        <v>0</v>
      </c>
      <c r="W1037" s="57">
        <f>Tabla3[[#This Row],[PRECIO CON DESCT.]]*Tabla3[[#This Row],[PEDIDO ]]</f>
        <v>0</v>
      </c>
      <c r="X1037" s="58">
        <f>Tabla3[[#This Row],[PRECIO SIN %]]*Tabla3[[#This Row],[PEDIDO ]]</f>
        <v>0</v>
      </c>
      <c r="Y1037" s="28"/>
      <c r="Z1037" s="28"/>
      <c r="AA1037" s="28"/>
      <c r="AB1037" s="28"/>
      <c r="AC1037" s="28"/>
      <c r="AD1037" s="28"/>
      <c r="AE1037" s="28"/>
      <c r="AF1037" s="28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  <c r="BL1037" s="13"/>
      <c r="BM1037" s="13"/>
      <c r="BN1037" s="13"/>
      <c r="BO1037" s="13"/>
      <c r="BP1037" s="13"/>
      <c r="BQ1037" s="13"/>
      <c r="BR1037" s="13"/>
      <c r="BS1037" s="13"/>
      <c r="BT1037" s="13"/>
      <c r="BU1037" s="13"/>
      <c r="BV1037" s="13"/>
      <c r="BW1037" s="13"/>
      <c r="BX1037" s="13"/>
      <c r="BY1037" s="13"/>
      <c r="BZ1037" s="13"/>
      <c r="CA1037" s="13"/>
      <c r="CB1037" s="13"/>
      <c r="CC1037" s="13"/>
      <c r="CD1037" s="13"/>
      <c r="CE1037" s="13"/>
      <c r="CF1037" s="13"/>
      <c r="CG1037" s="13"/>
      <c r="CH1037" s="13"/>
      <c r="CI1037" s="13"/>
      <c r="CJ1037" s="13"/>
      <c r="CK1037" s="13"/>
      <c r="CL1037" s="13"/>
      <c r="CM1037" s="13"/>
      <c r="CN1037" s="13"/>
      <c r="CO1037" s="13"/>
      <c r="CP1037" s="13"/>
      <c r="CQ1037" s="13"/>
      <c r="CR1037" s="13"/>
      <c r="CS1037" s="13"/>
      <c r="CT1037" s="13"/>
      <c r="CU1037" s="13"/>
      <c r="CV1037" s="13"/>
      <c r="CW1037" s="13"/>
      <c r="CX1037" s="13"/>
      <c r="CY1037" s="13"/>
      <c r="CZ1037" s="13"/>
      <c r="DA1037" s="13"/>
      <c r="DB1037" s="13"/>
      <c r="DC1037" s="13"/>
      <c r="DD1037" s="13"/>
      <c r="DE1037" s="13"/>
      <c r="DF1037" s="13"/>
      <c r="DG1037" s="13"/>
      <c r="DH1037" s="13"/>
      <c r="DI1037" s="13"/>
      <c r="DJ1037" s="13"/>
      <c r="DK1037" s="13"/>
      <c r="DL1037" s="13"/>
      <c r="DM1037" s="13"/>
      <c r="DN1037" s="13"/>
      <c r="DO1037" s="13"/>
      <c r="DP1037" s="13"/>
      <c r="DQ1037" s="13"/>
      <c r="DR1037" s="13"/>
      <c r="DS1037" s="13"/>
      <c r="DT1037" s="13"/>
      <c r="DU1037" s="13"/>
      <c r="DV1037" s="13"/>
      <c r="DW1037" s="13"/>
      <c r="DX1037" s="13"/>
      <c r="DY1037" s="13"/>
      <c r="DZ1037" s="13"/>
      <c r="EA1037" s="13"/>
      <c r="EB1037" s="13"/>
      <c r="EC1037" s="13"/>
      <c r="ED1037" s="13"/>
      <c r="EE1037" s="13"/>
      <c r="EF1037" s="13"/>
      <c r="EG1037" s="13"/>
      <c r="EH1037" s="13"/>
      <c r="EI1037" s="13"/>
      <c r="EJ1037" s="13"/>
      <c r="EK1037" s="13"/>
      <c r="EL1037" s="13"/>
      <c r="EM1037" s="13"/>
      <c r="EN1037" s="13"/>
      <c r="EO1037" s="13"/>
      <c r="EP1037" s="13"/>
      <c r="EQ1037" s="13"/>
      <c r="ER1037" s="13"/>
      <c r="ES1037" s="13"/>
      <c r="ET1037" s="13"/>
      <c r="EU1037" s="13"/>
      <c r="EV1037" s="13"/>
      <c r="EW1037" s="20"/>
    </row>
    <row r="1038" spans="1:153" s="3" customFormat="1" ht="33" customHeight="1" x14ac:dyDescent="0.4">
      <c r="A1038" s="125">
        <v>7598578000698</v>
      </c>
      <c r="B1038" s="59" t="s">
        <v>202</v>
      </c>
      <c r="C1038" s="59" t="s">
        <v>159</v>
      </c>
      <c r="D10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38" s="119" t="s">
        <v>1546</v>
      </c>
      <c r="F1038" s="76" t="s">
        <v>537</v>
      </c>
      <c r="G10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38" s="78">
        <v>59</v>
      </c>
      <c r="J1038" s="52">
        <v>8.3333300000000001</v>
      </c>
      <c r="K1038" s="60">
        <f>Tabla3[[#This Row],[PRECIOS]]-Tabla3[[#This Row],[PRECIOS]]*10%</f>
        <v>7.4999970000000005</v>
      </c>
      <c r="L1038" s="101"/>
      <c r="M1038" s="61"/>
      <c r="N1038" s="55">
        <f>IFERROR(Tabla3[[#This Row],[PRECIOS]]-Tabla3[[#This Row],[PRECIOS]]*Tabla3[[#This Row],[% PRODUCTO]]," ")</f>
        <v>8.3333300000000001</v>
      </c>
      <c r="O1038" s="61"/>
      <c r="P1038" s="55">
        <f>IFERROR(Tabla3[[#This Row],[OCULTAR2]]-Tabla3[[#This Row],[OCULTAR2]]*Tabla3[[#This Row],[% LÍNEA]]," ")</f>
        <v>8.3333300000000001</v>
      </c>
      <c r="Q1038" s="56">
        <f>IFERROR(Tabla3[[#This Row],[% PRODUCTO]]+Tabla3[[#This Row],[% LÍNEA]]," ")</f>
        <v>0</v>
      </c>
      <c r="R1038" s="60">
        <f>Tabla3[[#This Row],[OCULTAR3]]</f>
        <v>8.3333300000000001</v>
      </c>
      <c r="S1038" s="60">
        <f>Tabla3[[#This Row],[PRECIO SIN %]]-Tabla3[[#This Row],[PRECIO SIN %]]*10%</f>
        <v>7.4999970000000005</v>
      </c>
      <c r="T1038" s="80">
        <f>(Tabla3[[#This Row],[PRECIO CON DESCT.]]-(Tabla3[[#This Row],[PRECIO CON DESCT.]]*$T$6))</f>
        <v>4.7249981100000005</v>
      </c>
      <c r="U1038" s="96"/>
      <c r="V1038" s="94">
        <f>Tabla3[[#This Row],[PRECIO %      en $]]*Tabla3[[#This Row],[PEDIDO ]]</f>
        <v>0</v>
      </c>
      <c r="W1038" s="57">
        <f>Tabla3[[#This Row],[PRECIO CON DESCT.]]*Tabla3[[#This Row],[PEDIDO ]]</f>
        <v>0</v>
      </c>
      <c r="X1038" s="58">
        <f>Tabla3[[#This Row],[PRECIO SIN %]]*Tabla3[[#This Row],[PEDIDO ]]</f>
        <v>0</v>
      </c>
      <c r="Y1038" s="28"/>
      <c r="Z1038" s="28"/>
      <c r="AA1038" s="28"/>
      <c r="AB1038" s="28"/>
      <c r="AC1038" s="28"/>
      <c r="AD1038" s="28"/>
      <c r="AE1038" s="28"/>
      <c r="AF1038" s="28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  <c r="BL1038" s="13"/>
      <c r="BM1038" s="13"/>
      <c r="BN1038" s="13"/>
      <c r="BO1038" s="13"/>
      <c r="BP1038" s="13"/>
      <c r="BQ1038" s="13"/>
      <c r="BR1038" s="13"/>
      <c r="BS1038" s="13"/>
      <c r="BT1038" s="13"/>
      <c r="BU1038" s="13"/>
      <c r="BV1038" s="13"/>
      <c r="BW1038" s="13"/>
      <c r="BX1038" s="13"/>
      <c r="BY1038" s="13"/>
      <c r="BZ1038" s="13"/>
      <c r="CA1038" s="13"/>
      <c r="CB1038" s="13"/>
      <c r="CC1038" s="13"/>
      <c r="CD1038" s="13"/>
      <c r="CE1038" s="13"/>
      <c r="CF1038" s="13"/>
      <c r="CG1038" s="13"/>
      <c r="CH1038" s="13"/>
      <c r="CI1038" s="13"/>
      <c r="CJ1038" s="13"/>
      <c r="CK1038" s="13"/>
      <c r="CL1038" s="13"/>
      <c r="CM1038" s="13"/>
      <c r="CN1038" s="13"/>
      <c r="CO1038" s="13"/>
      <c r="CP1038" s="13"/>
      <c r="CQ1038" s="13"/>
      <c r="CR1038" s="13"/>
      <c r="CS1038" s="13"/>
      <c r="CT1038" s="13"/>
      <c r="CU1038" s="13"/>
      <c r="CV1038" s="13"/>
      <c r="CW1038" s="13"/>
      <c r="CX1038" s="13"/>
      <c r="CY1038" s="13"/>
      <c r="CZ1038" s="13"/>
      <c r="DA1038" s="13"/>
      <c r="DB1038" s="13"/>
      <c r="DC1038" s="13"/>
      <c r="DD1038" s="13"/>
      <c r="DE1038" s="13"/>
      <c r="DF1038" s="13"/>
      <c r="DG1038" s="13"/>
      <c r="DH1038" s="13"/>
      <c r="DI1038" s="13"/>
      <c r="DJ1038" s="13"/>
      <c r="DK1038" s="13"/>
      <c r="DL1038" s="13"/>
      <c r="DM1038" s="13"/>
      <c r="DN1038" s="13"/>
      <c r="DO1038" s="13"/>
      <c r="DP1038" s="13"/>
      <c r="DQ1038" s="13"/>
      <c r="DR1038" s="13"/>
      <c r="DS1038" s="13"/>
      <c r="DT1038" s="13"/>
      <c r="DU1038" s="13"/>
      <c r="DV1038" s="13"/>
      <c r="DW1038" s="13"/>
      <c r="DX1038" s="13"/>
      <c r="DY1038" s="13"/>
      <c r="DZ1038" s="13"/>
      <c r="EA1038" s="13"/>
      <c r="EB1038" s="13"/>
      <c r="EC1038" s="13"/>
      <c r="ED1038" s="13"/>
      <c r="EE1038" s="13"/>
      <c r="EF1038" s="13"/>
      <c r="EG1038" s="13"/>
      <c r="EH1038" s="13"/>
      <c r="EI1038" s="13"/>
      <c r="EJ1038" s="13"/>
      <c r="EK1038" s="13"/>
      <c r="EL1038" s="13"/>
      <c r="EM1038" s="13"/>
      <c r="EN1038" s="13"/>
      <c r="EO1038" s="13"/>
      <c r="EP1038" s="13"/>
      <c r="EQ1038" s="13"/>
      <c r="ER1038" s="13"/>
      <c r="ES1038" s="13"/>
      <c r="ET1038" s="13"/>
      <c r="EU1038" s="13"/>
      <c r="EV1038" s="13"/>
      <c r="EW1038" s="20"/>
    </row>
    <row r="1039" spans="1:153" s="3" customFormat="1" ht="33" customHeight="1" x14ac:dyDescent="0.4">
      <c r="A1039" s="124">
        <v>7598008001752</v>
      </c>
      <c r="B1039" s="51" t="s">
        <v>202</v>
      </c>
      <c r="C1039" s="51" t="s">
        <v>134</v>
      </c>
      <c r="D10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39" s="118" t="s">
        <v>1547</v>
      </c>
      <c r="F1039" s="75" t="s">
        <v>537</v>
      </c>
      <c r="G10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39" s="77">
        <v>248</v>
      </c>
      <c r="J1039" s="52">
        <v>3.6</v>
      </c>
      <c r="K1039" s="53">
        <f>Tabla3[[#This Row],[PRECIOS]]-Tabla3[[#This Row],[PRECIOS]]*10%</f>
        <v>3.24</v>
      </c>
      <c r="L1039" s="101"/>
      <c r="M1039" s="54"/>
      <c r="N1039" s="55">
        <f>IFERROR(Tabla3[[#This Row],[PRECIOS]]-Tabla3[[#This Row],[PRECIOS]]*Tabla3[[#This Row],[% PRODUCTO]]," ")</f>
        <v>3.6</v>
      </c>
      <c r="O1039" s="54"/>
      <c r="P1039" s="55">
        <f>IFERROR(Tabla3[[#This Row],[OCULTAR2]]-Tabla3[[#This Row],[OCULTAR2]]*Tabla3[[#This Row],[% LÍNEA]]," ")</f>
        <v>3.6</v>
      </c>
      <c r="Q1039" s="56">
        <f>IFERROR(Tabla3[[#This Row],[% PRODUCTO]]+Tabla3[[#This Row],[% LÍNEA]]," ")</f>
        <v>0</v>
      </c>
      <c r="R1039" s="53">
        <f>Tabla3[[#This Row],[OCULTAR3]]</f>
        <v>3.6</v>
      </c>
      <c r="S1039" s="53">
        <f>Tabla3[[#This Row],[PRECIO SIN %]]-Tabla3[[#This Row],[PRECIO SIN %]]*10%</f>
        <v>3.24</v>
      </c>
      <c r="T1039" s="80">
        <f>(Tabla3[[#This Row],[PRECIO CON DESCT.]]-(Tabla3[[#This Row],[PRECIO CON DESCT.]]*$T$6))</f>
        <v>2.0411999999999999</v>
      </c>
      <c r="U1039" s="96"/>
      <c r="V1039" s="94">
        <f>Tabla3[[#This Row],[PRECIO %      en $]]*Tabla3[[#This Row],[PEDIDO ]]</f>
        <v>0</v>
      </c>
      <c r="W1039" s="57">
        <f>Tabla3[[#This Row],[PRECIO CON DESCT.]]*Tabla3[[#This Row],[PEDIDO ]]</f>
        <v>0</v>
      </c>
      <c r="X1039" s="58">
        <f>Tabla3[[#This Row],[PRECIO SIN %]]*Tabla3[[#This Row],[PEDIDO ]]</f>
        <v>0</v>
      </c>
      <c r="Y1039" s="28"/>
      <c r="Z1039" s="28"/>
      <c r="AA1039" s="28"/>
      <c r="AB1039" s="28"/>
      <c r="AC1039" s="28"/>
      <c r="AD1039" s="28"/>
      <c r="AE1039" s="28"/>
      <c r="AF1039" s="28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/>
      <c r="BP1039" s="13"/>
      <c r="BQ1039" s="13"/>
      <c r="BR1039" s="13"/>
      <c r="BS1039" s="13"/>
      <c r="BT1039" s="13"/>
      <c r="BU1039" s="13"/>
      <c r="BV1039" s="13"/>
      <c r="BW1039" s="13"/>
      <c r="BX1039" s="13"/>
      <c r="BY1039" s="13"/>
      <c r="BZ1039" s="13"/>
      <c r="CA1039" s="13"/>
      <c r="CB1039" s="13"/>
      <c r="CC1039" s="13"/>
      <c r="CD1039" s="13"/>
      <c r="CE1039" s="13"/>
      <c r="CF1039" s="13"/>
      <c r="CG1039" s="13"/>
      <c r="CH1039" s="13"/>
      <c r="CI1039" s="13"/>
      <c r="CJ1039" s="13"/>
      <c r="CK1039" s="13"/>
      <c r="CL1039" s="13"/>
      <c r="CM1039" s="13"/>
      <c r="CN1039" s="13"/>
      <c r="CO1039" s="13"/>
      <c r="CP1039" s="13"/>
      <c r="CQ1039" s="13"/>
      <c r="CR1039" s="13"/>
      <c r="CS1039" s="13"/>
      <c r="CT1039" s="13"/>
      <c r="CU1039" s="13"/>
      <c r="CV1039" s="13"/>
      <c r="CW1039" s="13"/>
      <c r="CX1039" s="13"/>
      <c r="CY1039" s="13"/>
      <c r="CZ1039" s="13"/>
      <c r="DA1039" s="13"/>
      <c r="DB1039" s="13"/>
      <c r="DC1039" s="13"/>
      <c r="DD1039" s="13"/>
      <c r="DE1039" s="13"/>
      <c r="DF1039" s="13"/>
      <c r="DG1039" s="13"/>
      <c r="DH1039" s="13"/>
      <c r="DI1039" s="13"/>
      <c r="DJ1039" s="13"/>
      <c r="DK1039" s="13"/>
      <c r="DL1039" s="13"/>
      <c r="DM1039" s="13"/>
      <c r="DN1039" s="13"/>
      <c r="DO1039" s="13"/>
      <c r="DP1039" s="13"/>
      <c r="DQ1039" s="13"/>
      <c r="DR1039" s="13"/>
      <c r="DS1039" s="13"/>
      <c r="DT1039" s="13"/>
      <c r="DU1039" s="13"/>
      <c r="DV1039" s="13"/>
      <c r="DW1039" s="13"/>
      <c r="DX1039" s="13"/>
      <c r="DY1039" s="13"/>
      <c r="DZ1039" s="13"/>
      <c r="EA1039" s="13"/>
      <c r="EB1039" s="13"/>
      <c r="EC1039" s="13"/>
      <c r="ED1039" s="13"/>
      <c r="EE1039" s="13"/>
      <c r="EF1039" s="13"/>
      <c r="EG1039" s="13"/>
      <c r="EH1039" s="13"/>
      <c r="EI1039" s="13"/>
      <c r="EJ1039" s="13"/>
      <c r="EK1039" s="13"/>
      <c r="EL1039" s="13"/>
      <c r="EM1039" s="13"/>
      <c r="EN1039" s="13"/>
      <c r="EO1039" s="13"/>
      <c r="EP1039" s="13"/>
      <c r="EQ1039" s="13"/>
      <c r="ER1039" s="13"/>
      <c r="ES1039" s="13"/>
      <c r="ET1039" s="13"/>
      <c r="EU1039" s="13"/>
      <c r="EV1039" s="13"/>
      <c r="EW1039" s="20"/>
    </row>
    <row r="1040" spans="1:153" s="3" customFormat="1" ht="33" customHeight="1" x14ac:dyDescent="0.4">
      <c r="A1040" s="125">
        <v>7598252000525</v>
      </c>
      <c r="B1040" s="59" t="s">
        <v>202</v>
      </c>
      <c r="C1040" s="59" t="s">
        <v>56</v>
      </c>
      <c r="D10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40" s="119" t="s">
        <v>1548</v>
      </c>
      <c r="F1040" s="76" t="s">
        <v>537</v>
      </c>
      <c r="G10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40" s="78">
        <v>12</v>
      </c>
      <c r="J1040" s="52">
        <v>19.16667</v>
      </c>
      <c r="K1040" s="60">
        <f>Tabla3[[#This Row],[PRECIOS]]-Tabla3[[#This Row],[PRECIOS]]*10%</f>
        <v>17.250003</v>
      </c>
      <c r="L1040" s="101"/>
      <c r="M1040" s="61"/>
      <c r="N1040" s="55">
        <f>IFERROR(Tabla3[[#This Row],[PRECIOS]]-Tabla3[[#This Row],[PRECIOS]]*Tabla3[[#This Row],[% PRODUCTO]]," ")</f>
        <v>19.16667</v>
      </c>
      <c r="O1040" s="61"/>
      <c r="P1040" s="55">
        <f>IFERROR(Tabla3[[#This Row],[OCULTAR2]]-Tabla3[[#This Row],[OCULTAR2]]*Tabla3[[#This Row],[% LÍNEA]]," ")</f>
        <v>19.16667</v>
      </c>
      <c r="Q1040" s="56">
        <f>IFERROR(Tabla3[[#This Row],[% PRODUCTO]]+Tabla3[[#This Row],[% LÍNEA]]," ")</f>
        <v>0</v>
      </c>
      <c r="R1040" s="60">
        <f>Tabla3[[#This Row],[OCULTAR3]]</f>
        <v>19.16667</v>
      </c>
      <c r="S1040" s="60">
        <f>Tabla3[[#This Row],[PRECIO SIN %]]-Tabla3[[#This Row],[PRECIO SIN %]]*10%</f>
        <v>17.250003</v>
      </c>
      <c r="T1040" s="80">
        <f>(Tabla3[[#This Row],[PRECIO CON DESCT.]]-(Tabla3[[#This Row],[PRECIO CON DESCT.]]*$T$6))</f>
        <v>10.86750189</v>
      </c>
      <c r="U1040" s="96"/>
      <c r="V1040" s="94">
        <f>Tabla3[[#This Row],[PRECIO %      en $]]*Tabla3[[#This Row],[PEDIDO ]]</f>
        <v>0</v>
      </c>
      <c r="W1040" s="57">
        <f>Tabla3[[#This Row],[PRECIO CON DESCT.]]*Tabla3[[#This Row],[PEDIDO ]]</f>
        <v>0</v>
      </c>
      <c r="X1040" s="58">
        <f>Tabla3[[#This Row],[PRECIO SIN %]]*Tabla3[[#This Row],[PEDIDO ]]</f>
        <v>0</v>
      </c>
      <c r="Y1040" s="28"/>
      <c r="Z1040" s="28"/>
      <c r="AA1040" s="28"/>
      <c r="AB1040" s="28"/>
      <c r="AC1040" s="28"/>
      <c r="AD1040" s="28"/>
      <c r="AE1040" s="28"/>
      <c r="AF1040" s="28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  <c r="BL1040" s="13"/>
      <c r="BM1040" s="13"/>
      <c r="BN1040" s="13"/>
      <c r="BO1040" s="13"/>
      <c r="BP1040" s="13"/>
      <c r="BQ1040" s="13"/>
      <c r="BR1040" s="13"/>
      <c r="BS1040" s="13"/>
      <c r="BT1040" s="13"/>
      <c r="BU1040" s="13"/>
      <c r="BV1040" s="13"/>
      <c r="BW1040" s="13"/>
      <c r="BX1040" s="13"/>
      <c r="BY1040" s="13"/>
      <c r="BZ1040" s="13"/>
      <c r="CA1040" s="13"/>
      <c r="CB1040" s="13"/>
      <c r="CC1040" s="13"/>
      <c r="CD1040" s="13"/>
      <c r="CE1040" s="13"/>
      <c r="CF1040" s="13"/>
      <c r="CG1040" s="13"/>
      <c r="CH1040" s="13"/>
      <c r="CI1040" s="13"/>
      <c r="CJ1040" s="13"/>
      <c r="CK1040" s="13"/>
      <c r="CL1040" s="13"/>
      <c r="CM1040" s="13"/>
      <c r="CN1040" s="13"/>
      <c r="CO1040" s="13"/>
      <c r="CP1040" s="13"/>
      <c r="CQ1040" s="13"/>
      <c r="CR1040" s="13"/>
      <c r="CS1040" s="13"/>
      <c r="CT1040" s="13"/>
      <c r="CU1040" s="13"/>
      <c r="CV1040" s="13"/>
      <c r="CW1040" s="13"/>
      <c r="CX1040" s="13"/>
      <c r="CY1040" s="13"/>
      <c r="CZ1040" s="13"/>
      <c r="DA1040" s="13"/>
      <c r="DB1040" s="13"/>
      <c r="DC1040" s="13"/>
      <c r="DD1040" s="13"/>
      <c r="DE1040" s="13"/>
      <c r="DF1040" s="13"/>
      <c r="DG1040" s="13"/>
      <c r="DH1040" s="13"/>
      <c r="DI1040" s="13"/>
      <c r="DJ1040" s="13"/>
      <c r="DK1040" s="13"/>
      <c r="DL1040" s="13"/>
      <c r="DM1040" s="13"/>
      <c r="DN1040" s="13"/>
      <c r="DO1040" s="13"/>
      <c r="DP1040" s="13"/>
      <c r="DQ1040" s="13"/>
      <c r="DR1040" s="13"/>
      <c r="DS1040" s="13"/>
      <c r="DT1040" s="13"/>
      <c r="DU1040" s="13"/>
      <c r="DV1040" s="13"/>
      <c r="DW1040" s="13"/>
      <c r="DX1040" s="13"/>
      <c r="DY1040" s="13"/>
      <c r="DZ1040" s="13"/>
      <c r="EA1040" s="13"/>
      <c r="EB1040" s="13"/>
      <c r="EC1040" s="13"/>
      <c r="ED1040" s="13"/>
      <c r="EE1040" s="13"/>
      <c r="EF1040" s="13"/>
      <c r="EG1040" s="13"/>
      <c r="EH1040" s="13"/>
      <c r="EI1040" s="13"/>
      <c r="EJ1040" s="13"/>
      <c r="EK1040" s="13"/>
      <c r="EL1040" s="13"/>
      <c r="EM1040" s="13"/>
      <c r="EN1040" s="13"/>
      <c r="EO1040" s="13"/>
      <c r="EP1040" s="13"/>
      <c r="EQ1040" s="13"/>
      <c r="ER1040" s="13"/>
      <c r="ES1040" s="13"/>
      <c r="ET1040" s="13"/>
      <c r="EU1040" s="13"/>
      <c r="EV1040" s="13"/>
      <c r="EW1040" s="20"/>
    </row>
    <row r="1041" spans="1:153" s="3" customFormat="1" ht="33" customHeight="1" x14ac:dyDescent="0.4">
      <c r="A1041" s="124">
        <v>7597285000731</v>
      </c>
      <c r="B1041" s="51" t="s">
        <v>202</v>
      </c>
      <c r="C1041" s="51" t="s">
        <v>85</v>
      </c>
      <c r="D10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41" s="118" t="s">
        <v>1549</v>
      </c>
      <c r="F1041" s="75" t="s">
        <v>537</v>
      </c>
      <c r="G10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41" s="77">
        <v>1</v>
      </c>
      <c r="J1041" s="52">
        <v>17.22222</v>
      </c>
      <c r="K1041" s="53">
        <f>Tabla3[[#This Row],[PRECIOS]]-Tabla3[[#This Row],[PRECIOS]]*10%</f>
        <v>15.499998</v>
      </c>
      <c r="L1041" s="101"/>
      <c r="M1041" s="54"/>
      <c r="N1041" s="55">
        <f>IFERROR(Tabla3[[#This Row],[PRECIOS]]-Tabla3[[#This Row],[PRECIOS]]*Tabla3[[#This Row],[% PRODUCTO]]," ")</f>
        <v>17.22222</v>
      </c>
      <c r="O1041" s="54"/>
      <c r="P1041" s="55">
        <f>IFERROR(Tabla3[[#This Row],[OCULTAR2]]-Tabla3[[#This Row],[OCULTAR2]]*Tabla3[[#This Row],[% LÍNEA]]," ")</f>
        <v>17.22222</v>
      </c>
      <c r="Q1041" s="56">
        <f>IFERROR(Tabla3[[#This Row],[% PRODUCTO]]+Tabla3[[#This Row],[% LÍNEA]]," ")</f>
        <v>0</v>
      </c>
      <c r="R1041" s="53">
        <f>Tabla3[[#This Row],[OCULTAR3]]</f>
        <v>17.22222</v>
      </c>
      <c r="S1041" s="53">
        <f>Tabla3[[#This Row],[PRECIO SIN %]]-Tabla3[[#This Row],[PRECIO SIN %]]*10%</f>
        <v>15.499998</v>
      </c>
      <c r="T1041" s="80">
        <f>(Tabla3[[#This Row],[PRECIO CON DESCT.]]-(Tabla3[[#This Row],[PRECIO CON DESCT.]]*$T$6))</f>
        <v>9.7649987399999993</v>
      </c>
      <c r="U1041" s="96"/>
      <c r="V1041" s="94">
        <f>Tabla3[[#This Row],[PRECIO %      en $]]*Tabla3[[#This Row],[PEDIDO ]]</f>
        <v>0</v>
      </c>
      <c r="W1041" s="57">
        <f>Tabla3[[#This Row],[PRECIO CON DESCT.]]*Tabla3[[#This Row],[PEDIDO ]]</f>
        <v>0</v>
      </c>
      <c r="X1041" s="58">
        <f>Tabla3[[#This Row],[PRECIO SIN %]]*Tabla3[[#This Row],[PEDIDO ]]</f>
        <v>0</v>
      </c>
      <c r="Y1041" s="28"/>
      <c r="Z1041" s="28"/>
      <c r="AA1041" s="28"/>
      <c r="AB1041" s="28"/>
      <c r="AC1041" s="28"/>
      <c r="AD1041" s="28"/>
      <c r="AE1041" s="28"/>
      <c r="AF1041" s="28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  <c r="BL1041" s="13"/>
      <c r="BM1041" s="13"/>
      <c r="BN1041" s="13"/>
      <c r="BO1041" s="13"/>
      <c r="BP1041" s="13"/>
      <c r="BQ1041" s="13"/>
      <c r="BR1041" s="13"/>
      <c r="BS1041" s="13"/>
      <c r="BT1041" s="13"/>
      <c r="BU1041" s="13"/>
      <c r="BV1041" s="13"/>
      <c r="BW1041" s="13"/>
      <c r="BX1041" s="13"/>
      <c r="BY1041" s="13"/>
      <c r="BZ1041" s="13"/>
      <c r="CA1041" s="13"/>
      <c r="CB1041" s="13"/>
      <c r="CC1041" s="13"/>
      <c r="CD1041" s="13"/>
      <c r="CE1041" s="13"/>
      <c r="CF1041" s="13"/>
      <c r="CG1041" s="13"/>
      <c r="CH1041" s="13"/>
      <c r="CI1041" s="13"/>
      <c r="CJ1041" s="13"/>
      <c r="CK1041" s="13"/>
      <c r="CL1041" s="13"/>
      <c r="CM1041" s="13"/>
      <c r="CN1041" s="13"/>
      <c r="CO1041" s="13"/>
      <c r="CP1041" s="13"/>
      <c r="CQ1041" s="13"/>
      <c r="CR1041" s="13"/>
      <c r="CS1041" s="13"/>
      <c r="CT1041" s="13"/>
      <c r="CU1041" s="13"/>
      <c r="CV1041" s="13"/>
      <c r="CW1041" s="13"/>
      <c r="CX1041" s="13"/>
      <c r="CY1041" s="13"/>
      <c r="CZ1041" s="13"/>
      <c r="DA1041" s="13"/>
      <c r="DB1041" s="13"/>
      <c r="DC1041" s="13"/>
      <c r="DD1041" s="13"/>
      <c r="DE1041" s="13"/>
      <c r="DF1041" s="13"/>
      <c r="DG1041" s="13"/>
      <c r="DH1041" s="13"/>
      <c r="DI1041" s="13"/>
      <c r="DJ1041" s="13"/>
      <c r="DK1041" s="13"/>
      <c r="DL1041" s="13"/>
      <c r="DM1041" s="13"/>
      <c r="DN1041" s="13"/>
      <c r="DO1041" s="13"/>
      <c r="DP1041" s="13"/>
      <c r="DQ1041" s="13"/>
      <c r="DR1041" s="13"/>
      <c r="DS1041" s="13"/>
      <c r="DT1041" s="13"/>
      <c r="DU1041" s="13"/>
      <c r="DV1041" s="13"/>
      <c r="DW1041" s="13"/>
      <c r="DX1041" s="13"/>
      <c r="DY1041" s="13"/>
      <c r="DZ1041" s="13"/>
      <c r="EA1041" s="13"/>
      <c r="EB1041" s="13"/>
      <c r="EC1041" s="13"/>
      <c r="ED1041" s="13"/>
      <c r="EE1041" s="13"/>
      <c r="EF1041" s="13"/>
      <c r="EG1041" s="13"/>
      <c r="EH1041" s="13"/>
      <c r="EI1041" s="13"/>
      <c r="EJ1041" s="13"/>
      <c r="EK1041" s="13"/>
      <c r="EL1041" s="13"/>
      <c r="EM1041" s="13"/>
      <c r="EN1041" s="13"/>
      <c r="EO1041" s="13"/>
      <c r="EP1041" s="13"/>
      <c r="EQ1041" s="13"/>
      <c r="ER1041" s="13"/>
      <c r="ES1041" s="13"/>
      <c r="ET1041" s="13"/>
      <c r="EU1041" s="13"/>
      <c r="EV1041" s="13"/>
      <c r="EW1041" s="20"/>
    </row>
    <row r="1042" spans="1:153" s="3" customFormat="1" ht="33" customHeight="1" x14ac:dyDescent="0.4">
      <c r="A1042" s="125">
        <v>7592454002110</v>
      </c>
      <c r="B1042" s="59" t="s">
        <v>202</v>
      </c>
      <c r="C1042" s="59" t="s">
        <v>188</v>
      </c>
      <c r="D10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42" s="119" t="s">
        <v>1550</v>
      </c>
      <c r="F1042" s="76" t="s">
        <v>537</v>
      </c>
      <c r="G10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42" s="78">
        <v>70</v>
      </c>
      <c r="J1042" s="52">
        <v>5.5555599999999998</v>
      </c>
      <c r="K1042" s="60">
        <f>Tabla3[[#This Row],[PRECIOS]]-Tabla3[[#This Row],[PRECIOS]]*10%</f>
        <v>5.0000039999999997</v>
      </c>
      <c r="L1042" s="101"/>
      <c r="M1042" s="61"/>
      <c r="N1042" s="55">
        <f>IFERROR(Tabla3[[#This Row],[PRECIOS]]-Tabla3[[#This Row],[PRECIOS]]*Tabla3[[#This Row],[% PRODUCTO]]," ")</f>
        <v>5.5555599999999998</v>
      </c>
      <c r="O1042" s="61"/>
      <c r="P1042" s="55">
        <f>IFERROR(Tabla3[[#This Row],[OCULTAR2]]-Tabla3[[#This Row],[OCULTAR2]]*Tabla3[[#This Row],[% LÍNEA]]," ")</f>
        <v>5.5555599999999998</v>
      </c>
      <c r="Q1042" s="56">
        <f>IFERROR(Tabla3[[#This Row],[% PRODUCTO]]+Tabla3[[#This Row],[% LÍNEA]]," ")</f>
        <v>0</v>
      </c>
      <c r="R1042" s="60">
        <f>Tabla3[[#This Row],[OCULTAR3]]</f>
        <v>5.5555599999999998</v>
      </c>
      <c r="S1042" s="60">
        <f>Tabla3[[#This Row],[PRECIO SIN %]]-Tabla3[[#This Row],[PRECIO SIN %]]*10%</f>
        <v>5.0000039999999997</v>
      </c>
      <c r="T1042" s="80">
        <f>(Tabla3[[#This Row],[PRECIO CON DESCT.]]-(Tabla3[[#This Row],[PRECIO CON DESCT.]]*$T$6))</f>
        <v>3.1500025200000001</v>
      </c>
      <c r="U1042" s="96"/>
      <c r="V1042" s="94">
        <f>Tabla3[[#This Row],[PRECIO %      en $]]*Tabla3[[#This Row],[PEDIDO ]]</f>
        <v>0</v>
      </c>
      <c r="W1042" s="57">
        <f>Tabla3[[#This Row],[PRECIO CON DESCT.]]*Tabla3[[#This Row],[PEDIDO ]]</f>
        <v>0</v>
      </c>
      <c r="X1042" s="58">
        <f>Tabla3[[#This Row],[PRECIO SIN %]]*Tabla3[[#This Row],[PEDIDO ]]</f>
        <v>0</v>
      </c>
      <c r="Y1042" s="28"/>
      <c r="Z1042" s="28"/>
      <c r="AA1042" s="28"/>
      <c r="AB1042" s="28"/>
      <c r="AC1042" s="28"/>
      <c r="AD1042" s="28"/>
      <c r="AE1042" s="28"/>
      <c r="AF1042" s="28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  <c r="BL1042" s="13"/>
      <c r="BM1042" s="13"/>
      <c r="BN1042" s="13"/>
      <c r="BO1042" s="13"/>
      <c r="BP1042" s="13"/>
      <c r="BQ1042" s="13"/>
      <c r="BR1042" s="13"/>
      <c r="BS1042" s="13"/>
      <c r="BT1042" s="13"/>
      <c r="BU1042" s="13"/>
      <c r="BV1042" s="13"/>
      <c r="BW1042" s="13"/>
      <c r="BX1042" s="13"/>
      <c r="BY1042" s="13"/>
      <c r="BZ1042" s="13"/>
      <c r="CA1042" s="13"/>
      <c r="CB1042" s="13"/>
      <c r="CC1042" s="13"/>
      <c r="CD1042" s="13"/>
      <c r="CE1042" s="13"/>
      <c r="CF1042" s="13"/>
      <c r="CG1042" s="13"/>
      <c r="CH1042" s="13"/>
      <c r="CI1042" s="13"/>
      <c r="CJ1042" s="13"/>
      <c r="CK1042" s="13"/>
      <c r="CL1042" s="13"/>
      <c r="CM1042" s="13"/>
      <c r="CN1042" s="13"/>
      <c r="CO1042" s="13"/>
      <c r="CP1042" s="13"/>
      <c r="CQ1042" s="13"/>
      <c r="CR1042" s="13"/>
      <c r="CS1042" s="13"/>
      <c r="CT1042" s="13"/>
      <c r="CU1042" s="13"/>
      <c r="CV1042" s="13"/>
      <c r="CW1042" s="13"/>
      <c r="CX1042" s="13"/>
      <c r="CY1042" s="13"/>
      <c r="CZ1042" s="13"/>
      <c r="DA1042" s="13"/>
      <c r="DB1042" s="13"/>
      <c r="DC1042" s="13"/>
      <c r="DD1042" s="13"/>
      <c r="DE1042" s="13"/>
      <c r="DF1042" s="13"/>
      <c r="DG1042" s="13"/>
      <c r="DH1042" s="13"/>
      <c r="DI1042" s="13"/>
      <c r="DJ1042" s="13"/>
      <c r="DK1042" s="13"/>
      <c r="DL1042" s="13"/>
      <c r="DM1042" s="13"/>
      <c r="DN1042" s="13"/>
      <c r="DO1042" s="13"/>
      <c r="DP1042" s="13"/>
      <c r="DQ1042" s="13"/>
      <c r="DR1042" s="13"/>
      <c r="DS1042" s="13"/>
      <c r="DT1042" s="13"/>
      <c r="DU1042" s="13"/>
      <c r="DV1042" s="13"/>
      <c r="DW1042" s="13"/>
      <c r="DX1042" s="13"/>
      <c r="DY1042" s="13"/>
      <c r="DZ1042" s="13"/>
      <c r="EA1042" s="13"/>
      <c r="EB1042" s="13"/>
      <c r="EC1042" s="13"/>
      <c r="ED1042" s="13"/>
      <c r="EE1042" s="13"/>
      <c r="EF1042" s="13"/>
      <c r="EG1042" s="13"/>
      <c r="EH1042" s="13"/>
      <c r="EI1042" s="13"/>
      <c r="EJ1042" s="13"/>
      <c r="EK1042" s="13"/>
      <c r="EL1042" s="13"/>
      <c r="EM1042" s="13"/>
      <c r="EN1042" s="13"/>
      <c r="EO1042" s="13"/>
      <c r="EP1042" s="13"/>
      <c r="EQ1042" s="13"/>
      <c r="ER1042" s="13"/>
      <c r="ES1042" s="13"/>
      <c r="ET1042" s="13"/>
      <c r="EU1042" s="13"/>
      <c r="EV1042" s="13"/>
      <c r="EW1042" s="20"/>
    </row>
    <row r="1043" spans="1:153" s="3" customFormat="1" ht="33" customHeight="1" x14ac:dyDescent="0.4">
      <c r="A1043" s="124">
        <v>7592454002127</v>
      </c>
      <c r="B1043" s="51" t="s">
        <v>202</v>
      </c>
      <c r="C1043" s="51" t="s">
        <v>188</v>
      </c>
      <c r="D10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43" s="118" t="s">
        <v>1551</v>
      </c>
      <c r="F1043" s="75" t="s">
        <v>537</v>
      </c>
      <c r="G10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43" s="77">
        <v>82</v>
      </c>
      <c r="J1043" s="52">
        <v>5.38889</v>
      </c>
      <c r="K1043" s="53">
        <f>Tabla3[[#This Row],[PRECIOS]]-Tabla3[[#This Row],[PRECIOS]]*10%</f>
        <v>4.8500009999999998</v>
      </c>
      <c r="L1043" s="101"/>
      <c r="M1043" s="54"/>
      <c r="N1043" s="55">
        <f>IFERROR(Tabla3[[#This Row],[PRECIOS]]-Tabla3[[#This Row],[PRECIOS]]*Tabla3[[#This Row],[% PRODUCTO]]," ")</f>
        <v>5.38889</v>
      </c>
      <c r="O1043" s="54"/>
      <c r="P1043" s="55">
        <f>IFERROR(Tabla3[[#This Row],[OCULTAR2]]-Tabla3[[#This Row],[OCULTAR2]]*Tabla3[[#This Row],[% LÍNEA]]," ")</f>
        <v>5.38889</v>
      </c>
      <c r="Q1043" s="56">
        <f>IFERROR(Tabla3[[#This Row],[% PRODUCTO]]+Tabla3[[#This Row],[% LÍNEA]]," ")</f>
        <v>0</v>
      </c>
      <c r="R1043" s="53">
        <f>Tabla3[[#This Row],[OCULTAR3]]</f>
        <v>5.38889</v>
      </c>
      <c r="S1043" s="53">
        <f>Tabla3[[#This Row],[PRECIO SIN %]]-Tabla3[[#This Row],[PRECIO SIN %]]*10%</f>
        <v>4.8500009999999998</v>
      </c>
      <c r="T1043" s="80">
        <f>(Tabla3[[#This Row],[PRECIO CON DESCT.]]-(Tabla3[[#This Row],[PRECIO CON DESCT.]]*$T$6))</f>
        <v>3.0555006300000001</v>
      </c>
      <c r="U1043" s="96"/>
      <c r="V1043" s="94">
        <f>Tabla3[[#This Row],[PRECIO %      en $]]*Tabla3[[#This Row],[PEDIDO ]]</f>
        <v>0</v>
      </c>
      <c r="W1043" s="57">
        <f>Tabla3[[#This Row],[PRECIO CON DESCT.]]*Tabla3[[#This Row],[PEDIDO ]]</f>
        <v>0</v>
      </c>
      <c r="X1043" s="58">
        <f>Tabla3[[#This Row],[PRECIO SIN %]]*Tabla3[[#This Row],[PEDIDO ]]</f>
        <v>0</v>
      </c>
      <c r="Y1043" s="28"/>
      <c r="Z1043" s="28"/>
      <c r="AA1043" s="28"/>
      <c r="AB1043" s="28"/>
      <c r="AC1043" s="28"/>
      <c r="AD1043" s="28"/>
      <c r="AE1043" s="28"/>
      <c r="AF1043" s="28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  <c r="BL1043" s="13"/>
      <c r="BM1043" s="13"/>
      <c r="BN1043" s="13"/>
      <c r="BO1043" s="13"/>
      <c r="BP1043" s="13"/>
      <c r="BQ1043" s="13"/>
      <c r="BR1043" s="13"/>
      <c r="BS1043" s="13"/>
      <c r="BT1043" s="13"/>
      <c r="BU1043" s="13"/>
      <c r="BV1043" s="13"/>
      <c r="BW1043" s="13"/>
      <c r="BX1043" s="13"/>
      <c r="BY1043" s="13"/>
      <c r="BZ1043" s="13"/>
      <c r="CA1043" s="13"/>
      <c r="CB1043" s="13"/>
      <c r="CC1043" s="13"/>
      <c r="CD1043" s="13"/>
      <c r="CE1043" s="13"/>
      <c r="CF1043" s="13"/>
      <c r="CG1043" s="13"/>
      <c r="CH1043" s="13"/>
      <c r="CI1043" s="13"/>
      <c r="CJ1043" s="13"/>
      <c r="CK1043" s="13"/>
      <c r="CL1043" s="13"/>
      <c r="CM1043" s="13"/>
      <c r="CN1043" s="13"/>
      <c r="CO1043" s="13"/>
      <c r="CP1043" s="13"/>
      <c r="CQ1043" s="13"/>
      <c r="CR1043" s="13"/>
      <c r="CS1043" s="13"/>
      <c r="CT1043" s="13"/>
      <c r="CU1043" s="13"/>
      <c r="CV1043" s="13"/>
      <c r="CW1043" s="13"/>
      <c r="CX1043" s="13"/>
      <c r="CY1043" s="13"/>
      <c r="CZ1043" s="13"/>
      <c r="DA1043" s="13"/>
      <c r="DB1043" s="13"/>
      <c r="DC1043" s="13"/>
      <c r="DD1043" s="13"/>
      <c r="DE1043" s="13"/>
      <c r="DF1043" s="13"/>
      <c r="DG1043" s="13"/>
      <c r="DH1043" s="13"/>
      <c r="DI1043" s="13"/>
      <c r="DJ1043" s="13"/>
      <c r="DK1043" s="13"/>
      <c r="DL1043" s="13"/>
      <c r="DM1043" s="13"/>
      <c r="DN1043" s="13"/>
      <c r="DO1043" s="13"/>
      <c r="DP1043" s="13"/>
      <c r="DQ1043" s="13"/>
      <c r="DR1043" s="13"/>
      <c r="DS1043" s="13"/>
      <c r="DT1043" s="13"/>
      <c r="DU1043" s="13"/>
      <c r="DV1043" s="13"/>
      <c r="DW1043" s="13"/>
      <c r="DX1043" s="13"/>
      <c r="DY1043" s="13"/>
      <c r="DZ1043" s="13"/>
      <c r="EA1043" s="13"/>
      <c r="EB1043" s="13"/>
      <c r="EC1043" s="13"/>
      <c r="ED1043" s="13"/>
      <c r="EE1043" s="13"/>
      <c r="EF1043" s="13"/>
      <c r="EG1043" s="13"/>
      <c r="EH1043" s="13"/>
      <c r="EI1043" s="13"/>
      <c r="EJ1043" s="13"/>
      <c r="EK1043" s="13"/>
      <c r="EL1043" s="13"/>
      <c r="EM1043" s="13"/>
      <c r="EN1043" s="13"/>
      <c r="EO1043" s="13"/>
      <c r="EP1043" s="13"/>
      <c r="EQ1043" s="13"/>
      <c r="ER1043" s="13"/>
      <c r="ES1043" s="13"/>
      <c r="ET1043" s="13"/>
      <c r="EU1043" s="13"/>
      <c r="EV1043" s="13"/>
      <c r="EW1043" s="20"/>
    </row>
    <row r="1044" spans="1:153" s="3" customFormat="1" ht="33" customHeight="1" x14ac:dyDescent="0.4">
      <c r="A1044" s="125">
        <v>7703712032903</v>
      </c>
      <c r="B1044" s="59" t="s">
        <v>202</v>
      </c>
      <c r="C1044" s="59" t="s">
        <v>152</v>
      </c>
      <c r="D10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44" s="119" t="s">
        <v>1552</v>
      </c>
      <c r="F1044" s="76" t="s">
        <v>537</v>
      </c>
      <c r="G10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44" s="78">
        <v>146</v>
      </c>
      <c r="J1044" s="52">
        <v>3.11111</v>
      </c>
      <c r="K1044" s="60">
        <f>Tabla3[[#This Row],[PRECIOS]]-Tabla3[[#This Row],[PRECIOS]]*10%</f>
        <v>2.7999990000000001</v>
      </c>
      <c r="L1044" s="101"/>
      <c r="M1044" s="61"/>
      <c r="N1044" s="55">
        <f>IFERROR(Tabla3[[#This Row],[PRECIOS]]-Tabla3[[#This Row],[PRECIOS]]*Tabla3[[#This Row],[% PRODUCTO]]," ")</f>
        <v>3.11111</v>
      </c>
      <c r="O1044" s="61"/>
      <c r="P1044" s="55">
        <f>IFERROR(Tabla3[[#This Row],[OCULTAR2]]-Tabla3[[#This Row],[OCULTAR2]]*Tabla3[[#This Row],[% LÍNEA]]," ")</f>
        <v>3.11111</v>
      </c>
      <c r="Q1044" s="56">
        <f>IFERROR(Tabla3[[#This Row],[% PRODUCTO]]+Tabla3[[#This Row],[% LÍNEA]]," ")</f>
        <v>0</v>
      </c>
      <c r="R1044" s="60">
        <f>Tabla3[[#This Row],[OCULTAR3]]</f>
        <v>3.11111</v>
      </c>
      <c r="S1044" s="60">
        <f>Tabla3[[#This Row],[PRECIO SIN %]]-Tabla3[[#This Row],[PRECIO SIN %]]*10%</f>
        <v>2.7999990000000001</v>
      </c>
      <c r="T1044" s="80">
        <f>(Tabla3[[#This Row],[PRECIO CON DESCT.]]-(Tabla3[[#This Row],[PRECIO CON DESCT.]]*$T$6))</f>
        <v>1.7639993700000001</v>
      </c>
      <c r="U1044" s="96"/>
      <c r="V1044" s="94">
        <f>Tabla3[[#This Row],[PRECIO %      en $]]*Tabla3[[#This Row],[PEDIDO ]]</f>
        <v>0</v>
      </c>
      <c r="W1044" s="57">
        <f>Tabla3[[#This Row],[PRECIO CON DESCT.]]*Tabla3[[#This Row],[PEDIDO ]]</f>
        <v>0</v>
      </c>
      <c r="X1044" s="58">
        <f>Tabla3[[#This Row],[PRECIO SIN %]]*Tabla3[[#This Row],[PEDIDO ]]</f>
        <v>0</v>
      </c>
      <c r="Y1044" s="28"/>
      <c r="Z1044" s="28"/>
      <c r="AA1044" s="28"/>
      <c r="AB1044" s="28"/>
      <c r="AC1044" s="28"/>
      <c r="AD1044" s="28"/>
      <c r="AE1044" s="28"/>
      <c r="AF1044" s="28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  <c r="BL1044" s="13"/>
      <c r="BM1044" s="13"/>
      <c r="BN1044" s="13"/>
      <c r="BO1044" s="13"/>
      <c r="BP1044" s="13"/>
      <c r="BQ1044" s="13"/>
      <c r="BR1044" s="13"/>
      <c r="BS1044" s="13"/>
      <c r="BT1044" s="13"/>
      <c r="BU1044" s="13"/>
      <c r="BV1044" s="13"/>
      <c r="BW1044" s="13"/>
      <c r="BX1044" s="13"/>
      <c r="BY1044" s="13"/>
      <c r="BZ1044" s="13"/>
      <c r="CA1044" s="13"/>
      <c r="CB1044" s="13"/>
      <c r="CC1044" s="13"/>
      <c r="CD1044" s="13"/>
      <c r="CE1044" s="13"/>
      <c r="CF1044" s="13"/>
      <c r="CG1044" s="13"/>
      <c r="CH1044" s="13"/>
      <c r="CI1044" s="13"/>
      <c r="CJ1044" s="13"/>
      <c r="CK1044" s="13"/>
      <c r="CL1044" s="13"/>
      <c r="CM1044" s="13"/>
      <c r="CN1044" s="13"/>
      <c r="CO1044" s="13"/>
      <c r="CP1044" s="13"/>
      <c r="CQ1044" s="13"/>
      <c r="CR1044" s="13"/>
      <c r="CS1044" s="13"/>
      <c r="CT1044" s="13"/>
      <c r="CU1044" s="13"/>
      <c r="CV1044" s="13"/>
      <c r="CW1044" s="13"/>
      <c r="CX1044" s="13"/>
      <c r="CY1044" s="13"/>
      <c r="CZ1044" s="13"/>
      <c r="DA1044" s="13"/>
      <c r="DB1044" s="13"/>
      <c r="DC1044" s="13"/>
      <c r="DD1044" s="13"/>
      <c r="DE1044" s="13"/>
      <c r="DF1044" s="13"/>
      <c r="DG1044" s="13"/>
      <c r="DH1044" s="13"/>
      <c r="DI1044" s="13"/>
      <c r="DJ1044" s="13"/>
      <c r="DK1044" s="13"/>
      <c r="DL1044" s="13"/>
      <c r="DM1044" s="13"/>
      <c r="DN1044" s="13"/>
      <c r="DO1044" s="13"/>
      <c r="DP1044" s="13"/>
      <c r="DQ1044" s="13"/>
      <c r="DR1044" s="13"/>
      <c r="DS1044" s="13"/>
      <c r="DT1044" s="13"/>
      <c r="DU1044" s="13"/>
      <c r="DV1044" s="13"/>
      <c r="DW1044" s="13"/>
      <c r="DX1044" s="13"/>
      <c r="DY1044" s="13"/>
      <c r="DZ1044" s="13"/>
      <c r="EA1044" s="13"/>
      <c r="EB1044" s="13"/>
      <c r="EC1044" s="13"/>
      <c r="ED1044" s="13"/>
      <c r="EE1044" s="13"/>
      <c r="EF1044" s="13"/>
      <c r="EG1044" s="13"/>
      <c r="EH1044" s="13"/>
      <c r="EI1044" s="13"/>
      <c r="EJ1044" s="13"/>
      <c r="EK1044" s="13"/>
      <c r="EL1044" s="13"/>
      <c r="EM1044" s="13"/>
      <c r="EN1044" s="13"/>
      <c r="EO1044" s="13"/>
      <c r="EP1044" s="13"/>
      <c r="EQ1044" s="13"/>
      <c r="ER1044" s="13"/>
      <c r="ES1044" s="13"/>
      <c r="ET1044" s="13"/>
      <c r="EU1044" s="13"/>
      <c r="EV1044" s="13"/>
      <c r="EW1044" s="20"/>
    </row>
    <row r="1045" spans="1:153" s="3" customFormat="1" ht="33" customHeight="1" x14ac:dyDescent="0.4">
      <c r="A1045" s="124">
        <v>7703712032903</v>
      </c>
      <c r="B1045" s="51" t="s">
        <v>202</v>
      </c>
      <c r="C1045" s="51" t="s">
        <v>152</v>
      </c>
      <c r="D10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45" s="118" t="s">
        <v>1552</v>
      </c>
      <c r="F1045" s="75" t="s">
        <v>537</v>
      </c>
      <c r="G10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45" s="77">
        <v>160</v>
      </c>
      <c r="J1045" s="52">
        <v>2.5</v>
      </c>
      <c r="K1045" s="53">
        <f>Tabla3[[#This Row],[PRECIOS]]-Tabla3[[#This Row],[PRECIOS]]*10%</f>
        <v>2.25</v>
      </c>
      <c r="L1045" s="101"/>
      <c r="M1045" s="54"/>
      <c r="N1045" s="55">
        <f>IFERROR(Tabla3[[#This Row],[PRECIOS]]-Tabla3[[#This Row],[PRECIOS]]*Tabla3[[#This Row],[% PRODUCTO]]," ")</f>
        <v>2.5</v>
      </c>
      <c r="O1045" s="54"/>
      <c r="P1045" s="55">
        <f>IFERROR(Tabla3[[#This Row],[OCULTAR2]]-Tabla3[[#This Row],[OCULTAR2]]*Tabla3[[#This Row],[% LÍNEA]]," ")</f>
        <v>2.5</v>
      </c>
      <c r="Q1045" s="56">
        <f>IFERROR(Tabla3[[#This Row],[% PRODUCTO]]+Tabla3[[#This Row],[% LÍNEA]]," ")</f>
        <v>0</v>
      </c>
      <c r="R1045" s="53">
        <f>Tabla3[[#This Row],[OCULTAR3]]</f>
        <v>2.5</v>
      </c>
      <c r="S1045" s="53">
        <f>Tabla3[[#This Row],[PRECIO SIN %]]-Tabla3[[#This Row],[PRECIO SIN %]]*10%</f>
        <v>2.25</v>
      </c>
      <c r="T1045" s="80">
        <f>(Tabla3[[#This Row],[PRECIO CON DESCT.]]-(Tabla3[[#This Row],[PRECIO CON DESCT.]]*$T$6))</f>
        <v>1.4175</v>
      </c>
      <c r="U1045" s="96"/>
      <c r="V1045" s="94">
        <f>Tabla3[[#This Row],[PRECIO %      en $]]*Tabla3[[#This Row],[PEDIDO ]]</f>
        <v>0</v>
      </c>
      <c r="W1045" s="57">
        <f>Tabla3[[#This Row],[PRECIO CON DESCT.]]*Tabla3[[#This Row],[PEDIDO ]]</f>
        <v>0</v>
      </c>
      <c r="X1045" s="58">
        <f>Tabla3[[#This Row],[PRECIO SIN %]]*Tabla3[[#This Row],[PEDIDO ]]</f>
        <v>0</v>
      </c>
      <c r="Y1045" s="28"/>
      <c r="Z1045" s="28"/>
      <c r="AA1045" s="28"/>
      <c r="AB1045" s="28"/>
      <c r="AC1045" s="28"/>
      <c r="AD1045" s="28"/>
      <c r="AE1045" s="28"/>
      <c r="AF1045" s="28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  <c r="BL1045" s="13"/>
      <c r="BM1045" s="13"/>
      <c r="BN1045" s="13"/>
      <c r="BO1045" s="13"/>
      <c r="BP1045" s="13"/>
      <c r="BQ1045" s="13"/>
      <c r="BR1045" s="13"/>
      <c r="BS1045" s="13"/>
      <c r="BT1045" s="13"/>
      <c r="BU1045" s="13"/>
      <c r="BV1045" s="13"/>
      <c r="BW1045" s="13"/>
      <c r="BX1045" s="13"/>
      <c r="BY1045" s="13"/>
      <c r="BZ1045" s="13"/>
      <c r="CA1045" s="13"/>
      <c r="CB1045" s="13"/>
      <c r="CC1045" s="13"/>
      <c r="CD1045" s="13"/>
      <c r="CE1045" s="13"/>
      <c r="CF1045" s="13"/>
      <c r="CG1045" s="13"/>
      <c r="CH1045" s="13"/>
      <c r="CI1045" s="13"/>
      <c r="CJ1045" s="13"/>
      <c r="CK1045" s="13"/>
      <c r="CL1045" s="13"/>
      <c r="CM1045" s="13"/>
      <c r="CN1045" s="13"/>
      <c r="CO1045" s="13"/>
      <c r="CP1045" s="13"/>
      <c r="CQ1045" s="13"/>
      <c r="CR1045" s="13"/>
      <c r="CS1045" s="13"/>
      <c r="CT1045" s="13"/>
      <c r="CU1045" s="13"/>
      <c r="CV1045" s="13"/>
      <c r="CW1045" s="13"/>
      <c r="CX1045" s="13"/>
      <c r="CY1045" s="13"/>
      <c r="CZ1045" s="13"/>
      <c r="DA1045" s="13"/>
      <c r="DB1045" s="13"/>
      <c r="DC1045" s="13"/>
      <c r="DD1045" s="13"/>
      <c r="DE1045" s="13"/>
      <c r="DF1045" s="13"/>
      <c r="DG1045" s="13"/>
      <c r="DH1045" s="13"/>
      <c r="DI1045" s="13"/>
      <c r="DJ1045" s="13"/>
      <c r="DK1045" s="13"/>
      <c r="DL1045" s="13"/>
      <c r="DM1045" s="13"/>
      <c r="DN1045" s="13"/>
      <c r="DO1045" s="13"/>
      <c r="DP1045" s="13"/>
      <c r="DQ1045" s="13"/>
      <c r="DR1045" s="13"/>
      <c r="DS1045" s="13"/>
      <c r="DT1045" s="13"/>
      <c r="DU1045" s="13"/>
      <c r="DV1045" s="13"/>
      <c r="DW1045" s="13"/>
      <c r="DX1045" s="13"/>
      <c r="DY1045" s="13"/>
      <c r="DZ1045" s="13"/>
      <c r="EA1045" s="13"/>
      <c r="EB1045" s="13"/>
      <c r="EC1045" s="13"/>
      <c r="ED1045" s="13"/>
      <c r="EE1045" s="13"/>
      <c r="EF1045" s="13"/>
      <c r="EG1045" s="13"/>
      <c r="EH1045" s="13"/>
      <c r="EI1045" s="13"/>
      <c r="EJ1045" s="13"/>
      <c r="EK1045" s="13"/>
      <c r="EL1045" s="13"/>
      <c r="EM1045" s="13"/>
      <c r="EN1045" s="13"/>
      <c r="EO1045" s="13"/>
      <c r="EP1045" s="13"/>
      <c r="EQ1045" s="13"/>
      <c r="ER1045" s="13"/>
      <c r="ES1045" s="13"/>
      <c r="ET1045" s="13"/>
      <c r="EU1045" s="13"/>
      <c r="EV1045" s="13"/>
      <c r="EW1045" s="20"/>
    </row>
    <row r="1046" spans="1:153" s="3" customFormat="1" ht="33" customHeight="1" x14ac:dyDescent="0.4">
      <c r="A1046" s="125">
        <v>7702605102136</v>
      </c>
      <c r="B1046" s="59" t="s">
        <v>202</v>
      </c>
      <c r="C1046" s="59" t="s">
        <v>113</v>
      </c>
      <c r="D10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46" s="119" t="s">
        <v>1553</v>
      </c>
      <c r="F1046" s="76" t="s">
        <v>537</v>
      </c>
      <c r="G10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46" s="78">
        <v>2</v>
      </c>
      <c r="J1046" s="52">
        <v>4.11111</v>
      </c>
      <c r="K1046" s="60">
        <f>Tabla3[[#This Row],[PRECIOS]]-Tabla3[[#This Row],[PRECIOS]]*10%</f>
        <v>3.699999</v>
      </c>
      <c r="L1046" s="101"/>
      <c r="M1046" s="61"/>
      <c r="N1046" s="55">
        <f>IFERROR(Tabla3[[#This Row],[PRECIOS]]-Tabla3[[#This Row],[PRECIOS]]*Tabla3[[#This Row],[% PRODUCTO]]," ")</f>
        <v>4.11111</v>
      </c>
      <c r="O1046" s="61"/>
      <c r="P1046" s="55">
        <f>IFERROR(Tabla3[[#This Row],[OCULTAR2]]-Tabla3[[#This Row],[OCULTAR2]]*Tabla3[[#This Row],[% LÍNEA]]," ")</f>
        <v>4.11111</v>
      </c>
      <c r="Q1046" s="56">
        <f>IFERROR(Tabla3[[#This Row],[% PRODUCTO]]+Tabla3[[#This Row],[% LÍNEA]]," ")</f>
        <v>0</v>
      </c>
      <c r="R1046" s="60">
        <f>Tabla3[[#This Row],[OCULTAR3]]</f>
        <v>4.11111</v>
      </c>
      <c r="S1046" s="60">
        <f>Tabla3[[#This Row],[PRECIO SIN %]]-Tabla3[[#This Row],[PRECIO SIN %]]*10%</f>
        <v>3.699999</v>
      </c>
      <c r="T1046" s="80">
        <f>(Tabla3[[#This Row],[PRECIO CON DESCT.]]-(Tabla3[[#This Row],[PRECIO CON DESCT.]]*$T$6))</f>
        <v>2.3309993699999998</v>
      </c>
      <c r="U1046" s="96"/>
      <c r="V1046" s="94">
        <f>Tabla3[[#This Row],[PRECIO %      en $]]*Tabla3[[#This Row],[PEDIDO ]]</f>
        <v>0</v>
      </c>
      <c r="W1046" s="57">
        <f>Tabla3[[#This Row],[PRECIO CON DESCT.]]*Tabla3[[#This Row],[PEDIDO ]]</f>
        <v>0</v>
      </c>
      <c r="X1046" s="58">
        <f>Tabla3[[#This Row],[PRECIO SIN %]]*Tabla3[[#This Row],[PEDIDO ]]</f>
        <v>0</v>
      </c>
      <c r="Y1046" s="28"/>
      <c r="Z1046" s="28"/>
      <c r="AA1046" s="28"/>
      <c r="AB1046" s="28"/>
      <c r="AC1046" s="28"/>
      <c r="AD1046" s="28"/>
      <c r="AE1046" s="28"/>
      <c r="AF1046" s="28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  <c r="BL1046" s="13"/>
      <c r="BM1046" s="13"/>
      <c r="BN1046" s="13"/>
      <c r="BO1046" s="13"/>
      <c r="BP1046" s="13"/>
      <c r="BQ1046" s="13"/>
      <c r="BR1046" s="13"/>
      <c r="BS1046" s="13"/>
      <c r="BT1046" s="13"/>
      <c r="BU1046" s="13"/>
      <c r="BV1046" s="13"/>
      <c r="BW1046" s="13"/>
      <c r="BX1046" s="13"/>
      <c r="BY1046" s="13"/>
      <c r="BZ1046" s="13"/>
      <c r="CA1046" s="13"/>
      <c r="CB1046" s="13"/>
      <c r="CC1046" s="13"/>
      <c r="CD1046" s="13"/>
      <c r="CE1046" s="13"/>
      <c r="CF1046" s="13"/>
      <c r="CG1046" s="13"/>
      <c r="CH1046" s="13"/>
      <c r="CI1046" s="13"/>
      <c r="CJ1046" s="13"/>
      <c r="CK1046" s="13"/>
      <c r="CL1046" s="13"/>
      <c r="CM1046" s="13"/>
      <c r="CN1046" s="13"/>
      <c r="CO1046" s="13"/>
      <c r="CP1046" s="13"/>
      <c r="CQ1046" s="13"/>
      <c r="CR1046" s="13"/>
      <c r="CS1046" s="13"/>
      <c r="CT1046" s="13"/>
      <c r="CU1046" s="13"/>
      <c r="CV1046" s="13"/>
      <c r="CW1046" s="13"/>
      <c r="CX1046" s="13"/>
      <c r="CY1046" s="13"/>
      <c r="CZ1046" s="13"/>
      <c r="DA1046" s="13"/>
      <c r="DB1046" s="13"/>
      <c r="DC1046" s="13"/>
      <c r="DD1046" s="13"/>
      <c r="DE1046" s="13"/>
      <c r="DF1046" s="13"/>
      <c r="DG1046" s="13"/>
      <c r="DH1046" s="13"/>
      <c r="DI1046" s="13"/>
      <c r="DJ1046" s="13"/>
      <c r="DK1046" s="13"/>
      <c r="DL1046" s="13"/>
      <c r="DM1046" s="13"/>
      <c r="DN1046" s="13"/>
      <c r="DO1046" s="13"/>
      <c r="DP1046" s="13"/>
      <c r="DQ1046" s="13"/>
      <c r="DR1046" s="13"/>
      <c r="DS1046" s="13"/>
      <c r="DT1046" s="13"/>
      <c r="DU1046" s="13"/>
      <c r="DV1046" s="13"/>
      <c r="DW1046" s="13"/>
      <c r="DX1046" s="13"/>
      <c r="DY1046" s="13"/>
      <c r="DZ1046" s="13"/>
      <c r="EA1046" s="13"/>
      <c r="EB1046" s="13"/>
      <c r="EC1046" s="13"/>
      <c r="ED1046" s="13"/>
      <c r="EE1046" s="13"/>
      <c r="EF1046" s="13"/>
      <c r="EG1046" s="13"/>
      <c r="EH1046" s="13"/>
      <c r="EI1046" s="13"/>
      <c r="EJ1046" s="13"/>
      <c r="EK1046" s="13"/>
      <c r="EL1046" s="13"/>
      <c r="EM1046" s="13"/>
      <c r="EN1046" s="13"/>
      <c r="EO1046" s="13"/>
      <c r="EP1046" s="13"/>
      <c r="EQ1046" s="13"/>
      <c r="ER1046" s="13"/>
      <c r="ES1046" s="13"/>
      <c r="ET1046" s="13"/>
      <c r="EU1046" s="13"/>
      <c r="EV1046" s="13"/>
      <c r="EW1046" s="20"/>
    </row>
    <row r="1047" spans="1:153" s="3" customFormat="1" ht="33" customHeight="1" x14ac:dyDescent="0.4">
      <c r="A1047" s="124">
        <v>7704412170896</v>
      </c>
      <c r="B1047" s="51" t="s">
        <v>202</v>
      </c>
      <c r="C1047" s="51" t="s">
        <v>220</v>
      </c>
      <c r="D10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47" s="118" t="s">
        <v>1554</v>
      </c>
      <c r="F1047" s="75" t="s">
        <v>537</v>
      </c>
      <c r="G10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47" s="77">
        <v>496</v>
      </c>
      <c r="J1047" s="52">
        <v>1.93333</v>
      </c>
      <c r="K1047" s="53">
        <f>Tabla3[[#This Row],[PRECIOS]]-Tabla3[[#This Row],[PRECIOS]]*10%</f>
        <v>1.739997</v>
      </c>
      <c r="L1047" s="101"/>
      <c r="M1047" s="54"/>
      <c r="N1047" s="55">
        <f>IFERROR(Tabla3[[#This Row],[PRECIOS]]-Tabla3[[#This Row],[PRECIOS]]*Tabla3[[#This Row],[% PRODUCTO]]," ")</f>
        <v>1.93333</v>
      </c>
      <c r="O1047" s="54"/>
      <c r="P1047" s="55">
        <f>IFERROR(Tabla3[[#This Row],[OCULTAR2]]-Tabla3[[#This Row],[OCULTAR2]]*Tabla3[[#This Row],[% LÍNEA]]," ")</f>
        <v>1.93333</v>
      </c>
      <c r="Q1047" s="56">
        <f>IFERROR(Tabla3[[#This Row],[% PRODUCTO]]+Tabla3[[#This Row],[% LÍNEA]]," ")</f>
        <v>0</v>
      </c>
      <c r="R1047" s="53">
        <f>Tabla3[[#This Row],[OCULTAR3]]</f>
        <v>1.93333</v>
      </c>
      <c r="S1047" s="53">
        <f>Tabla3[[#This Row],[PRECIO SIN %]]-Tabla3[[#This Row],[PRECIO SIN %]]*10%</f>
        <v>1.739997</v>
      </c>
      <c r="T1047" s="80">
        <f>(Tabla3[[#This Row],[PRECIO CON DESCT.]]-(Tabla3[[#This Row],[PRECIO CON DESCT.]]*$T$6))</f>
        <v>1.09619811</v>
      </c>
      <c r="U1047" s="96"/>
      <c r="V1047" s="94">
        <f>Tabla3[[#This Row],[PRECIO %      en $]]*Tabla3[[#This Row],[PEDIDO ]]</f>
        <v>0</v>
      </c>
      <c r="W1047" s="57">
        <f>Tabla3[[#This Row],[PRECIO CON DESCT.]]*Tabla3[[#This Row],[PEDIDO ]]</f>
        <v>0</v>
      </c>
      <c r="X1047" s="58">
        <f>Tabla3[[#This Row],[PRECIO SIN %]]*Tabla3[[#This Row],[PEDIDO ]]</f>
        <v>0</v>
      </c>
      <c r="Y1047" s="28"/>
      <c r="Z1047" s="28"/>
      <c r="AA1047" s="28"/>
      <c r="AB1047" s="28"/>
      <c r="AC1047" s="28"/>
      <c r="AD1047" s="28"/>
      <c r="AE1047" s="28"/>
      <c r="AF1047" s="28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  <c r="BL1047" s="13"/>
      <c r="BM1047" s="13"/>
      <c r="BN1047" s="13"/>
      <c r="BO1047" s="13"/>
      <c r="BP1047" s="13"/>
      <c r="BQ1047" s="13"/>
      <c r="BR1047" s="13"/>
      <c r="BS1047" s="13"/>
      <c r="BT1047" s="13"/>
      <c r="BU1047" s="13"/>
      <c r="BV1047" s="13"/>
      <c r="BW1047" s="13"/>
      <c r="BX1047" s="13"/>
      <c r="BY1047" s="13"/>
      <c r="BZ1047" s="13"/>
      <c r="CA1047" s="13"/>
      <c r="CB1047" s="13"/>
      <c r="CC1047" s="13"/>
      <c r="CD1047" s="13"/>
      <c r="CE1047" s="13"/>
      <c r="CF1047" s="13"/>
      <c r="CG1047" s="13"/>
      <c r="CH1047" s="13"/>
      <c r="CI1047" s="13"/>
      <c r="CJ1047" s="13"/>
      <c r="CK1047" s="13"/>
      <c r="CL1047" s="13"/>
      <c r="CM1047" s="13"/>
      <c r="CN1047" s="13"/>
      <c r="CO1047" s="13"/>
      <c r="CP1047" s="13"/>
      <c r="CQ1047" s="13"/>
      <c r="CR1047" s="13"/>
      <c r="CS1047" s="13"/>
      <c r="CT1047" s="13"/>
      <c r="CU1047" s="13"/>
      <c r="CV1047" s="13"/>
      <c r="CW1047" s="13"/>
      <c r="CX1047" s="13"/>
      <c r="CY1047" s="13"/>
      <c r="CZ1047" s="13"/>
      <c r="DA1047" s="13"/>
      <c r="DB1047" s="13"/>
      <c r="DC1047" s="13"/>
      <c r="DD1047" s="13"/>
      <c r="DE1047" s="13"/>
      <c r="DF1047" s="13"/>
      <c r="DG1047" s="13"/>
      <c r="DH1047" s="13"/>
      <c r="DI1047" s="13"/>
      <c r="DJ1047" s="13"/>
      <c r="DK1047" s="13"/>
      <c r="DL1047" s="13"/>
      <c r="DM1047" s="13"/>
      <c r="DN1047" s="13"/>
      <c r="DO1047" s="13"/>
      <c r="DP1047" s="13"/>
      <c r="DQ1047" s="13"/>
      <c r="DR1047" s="13"/>
      <c r="DS1047" s="13"/>
      <c r="DT1047" s="13"/>
      <c r="DU1047" s="13"/>
      <c r="DV1047" s="13"/>
      <c r="DW1047" s="13"/>
      <c r="DX1047" s="13"/>
      <c r="DY1047" s="13"/>
      <c r="DZ1047" s="13"/>
      <c r="EA1047" s="13"/>
      <c r="EB1047" s="13"/>
      <c r="EC1047" s="13"/>
      <c r="ED1047" s="13"/>
      <c r="EE1047" s="13"/>
      <c r="EF1047" s="13"/>
      <c r="EG1047" s="13"/>
      <c r="EH1047" s="13"/>
      <c r="EI1047" s="13"/>
      <c r="EJ1047" s="13"/>
      <c r="EK1047" s="13"/>
      <c r="EL1047" s="13"/>
      <c r="EM1047" s="13"/>
      <c r="EN1047" s="13"/>
      <c r="EO1047" s="13"/>
      <c r="EP1047" s="13"/>
      <c r="EQ1047" s="13"/>
      <c r="ER1047" s="13"/>
      <c r="ES1047" s="13"/>
      <c r="ET1047" s="13"/>
      <c r="EU1047" s="13"/>
      <c r="EV1047" s="13"/>
      <c r="EW1047" s="20"/>
    </row>
    <row r="1048" spans="1:153" s="3" customFormat="1" ht="33" customHeight="1" x14ac:dyDescent="0.4">
      <c r="A1048" s="125">
        <v>9604056831420</v>
      </c>
      <c r="B1048" s="59" t="s">
        <v>202</v>
      </c>
      <c r="C1048" s="59" t="s">
        <v>123</v>
      </c>
      <c r="D10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48" s="119" t="s">
        <v>1555</v>
      </c>
      <c r="F1048" s="76" t="s">
        <v>537</v>
      </c>
      <c r="G10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48" s="78">
        <v>104</v>
      </c>
      <c r="J1048" s="52">
        <v>3.5555599999999998</v>
      </c>
      <c r="K1048" s="60">
        <f>Tabla3[[#This Row],[PRECIOS]]-Tabla3[[#This Row],[PRECIOS]]*10%</f>
        <v>3.2000039999999998</v>
      </c>
      <c r="L1048" s="101"/>
      <c r="M1048" s="61"/>
      <c r="N1048" s="55">
        <f>IFERROR(Tabla3[[#This Row],[PRECIOS]]-Tabla3[[#This Row],[PRECIOS]]*Tabla3[[#This Row],[% PRODUCTO]]," ")</f>
        <v>3.5555599999999998</v>
      </c>
      <c r="O1048" s="61"/>
      <c r="P1048" s="55">
        <f>IFERROR(Tabla3[[#This Row],[OCULTAR2]]-Tabla3[[#This Row],[OCULTAR2]]*Tabla3[[#This Row],[% LÍNEA]]," ")</f>
        <v>3.5555599999999998</v>
      </c>
      <c r="Q1048" s="56">
        <f>IFERROR(Tabla3[[#This Row],[% PRODUCTO]]+Tabla3[[#This Row],[% LÍNEA]]," ")</f>
        <v>0</v>
      </c>
      <c r="R1048" s="60">
        <f>Tabla3[[#This Row],[OCULTAR3]]</f>
        <v>3.5555599999999998</v>
      </c>
      <c r="S1048" s="60">
        <f>Tabla3[[#This Row],[PRECIO SIN %]]-Tabla3[[#This Row],[PRECIO SIN %]]*10%</f>
        <v>3.2000039999999998</v>
      </c>
      <c r="T1048" s="80">
        <f>(Tabla3[[#This Row],[PRECIO CON DESCT.]]-(Tabla3[[#This Row],[PRECIO CON DESCT.]]*$T$6))</f>
        <v>2.0160025199999998</v>
      </c>
      <c r="U1048" s="96"/>
      <c r="V1048" s="94">
        <f>Tabla3[[#This Row],[PRECIO %      en $]]*Tabla3[[#This Row],[PEDIDO ]]</f>
        <v>0</v>
      </c>
      <c r="W1048" s="57">
        <f>Tabla3[[#This Row],[PRECIO CON DESCT.]]*Tabla3[[#This Row],[PEDIDO ]]</f>
        <v>0</v>
      </c>
      <c r="X1048" s="58">
        <f>Tabla3[[#This Row],[PRECIO SIN %]]*Tabla3[[#This Row],[PEDIDO ]]</f>
        <v>0</v>
      </c>
      <c r="Y1048" s="28"/>
      <c r="Z1048" s="28"/>
      <c r="AA1048" s="28"/>
      <c r="AB1048" s="28"/>
      <c r="AC1048" s="28"/>
      <c r="AD1048" s="28"/>
      <c r="AE1048" s="28"/>
      <c r="AF1048" s="28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  <c r="BL1048" s="13"/>
      <c r="BM1048" s="13"/>
      <c r="BN1048" s="13"/>
      <c r="BO1048" s="13"/>
      <c r="BP1048" s="13"/>
      <c r="BQ1048" s="13"/>
      <c r="BR1048" s="13"/>
      <c r="BS1048" s="13"/>
      <c r="BT1048" s="13"/>
      <c r="BU1048" s="13"/>
      <c r="BV1048" s="13"/>
      <c r="BW1048" s="13"/>
      <c r="BX1048" s="13"/>
      <c r="BY1048" s="13"/>
      <c r="BZ1048" s="13"/>
      <c r="CA1048" s="13"/>
      <c r="CB1048" s="13"/>
      <c r="CC1048" s="13"/>
      <c r="CD1048" s="13"/>
      <c r="CE1048" s="13"/>
      <c r="CF1048" s="13"/>
      <c r="CG1048" s="13"/>
      <c r="CH1048" s="13"/>
      <c r="CI1048" s="13"/>
      <c r="CJ1048" s="13"/>
      <c r="CK1048" s="13"/>
      <c r="CL1048" s="13"/>
      <c r="CM1048" s="13"/>
      <c r="CN1048" s="13"/>
      <c r="CO1048" s="13"/>
      <c r="CP1048" s="13"/>
      <c r="CQ1048" s="13"/>
      <c r="CR1048" s="13"/>
      <c r="CS1048" s="13"/>
      <c r="CT1048" s="13"/>
      <c r="CU1048" s="13"/>
      <c r="CV1048" s="13"/>
      <c r="CW1048" s="13"/>
      <c r="CX1048" s="13"/>
      <c r="CY1048" s="13"/>
      <c r="CZ1048" s="13"/>
      <c r="DA1048" s="13"/>
      <c r="DB1048" s="13"/>
      <c r="DC1048" s="13"/>
      <c r="DD1048" s="13"/>
      <c r="DE1048" s="13"/>
      <c r="DF1048" s="13"/>
      <c r="DG1048" s="13"/>
      <c r="DH1048" s="13"/>
      <c r="DI1048" s="13"/>
      <c r="DJ1048" s="13"/>
      <c r="DK1048" s="13"/>
      <c r="DL1048" s="13"/>
      <c r="DM1048" s="13"/>
      <c r="DN1048" s="13"/>
      <c r="DO1048" s="13"/>
      <c r="DP1048" s="13"/>
      <c r="DQ1048" s="13"/>
      <c r="DR1048" s="13"/>
      <c r="DS1048" s="13"/>
      <c r="DT1048" s="13"/>
      <c r="DU1048" s="13"/>
      <c r="DV1048" s="13"/>
      <c r="DW1048" s="13"/>
      <c r="DX1048" s="13"/>
      <c r="DY1048" s="13"/>
      <c r="DZ1048" s="13"/>
      <c r="EA1048" s="13"/>
      <c r="EB1048" s="13"/>
      <c r="EC1048" s="13"/>
      <c r="ED1048" s="13"/>
      <c r="EE1048" s="13"/>
      <c r="EF1048" s="13"/>
      <c r="EG1048" s="13"/>
      <c r="EH1048" s="13"/>
      <c r="EI1048" s="13"/>
      <c r="EJ1048" s="13"/>
      <c r="EK1048" s="13"/>
      <c r="EL1048" s="13"/>
      <c r="EM1048" s="13"/>
      <c r="EN1048" s="13"/>
      <c r="EO1048" s="13"/>
      <c r="EP1048" s="13"/>
      <c r="EQ1048" s="13"/>
      <c r="ER1048" s="13"/>
      <c r="ES1048" s="13"/>
      <c r="ET1048" s="13"/>
      <c r="EU1048" s="13"/>
      <c r="EV1048" s="13"/>
      <c r="EW1048" s="20"/>
    </row>
    <row r="1049" spans="1:153" s="3" customFormat="1" ht="33" customHeight="1" x14ac:dyDescent="0.4">
      <c r="A1049" s="124">
        <v>7594000850084</v>
      </c>
      <c r="B1049" s="51" t="s">
        <v>202</v>
      </c>
      <c r="C1049" s="51" t="s">
        <v>205</v>
      </c>
      <c r="D10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49" s="118" t="s">
        <v>1556</v>
      </c>
      <c r="F1049" s="75" t="s">
        <v>537</v>
      </c>
      <c r="G10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49" s="77">
        <v>273</v>
      </c>
      <c r="J1049" s="52">
        <v>3.3333300000000001</v>
      </c>
      <c r="K1049" s="53">
        <f>Tabla3[[#This Row],[PRECIOS]]-Tabla3[[#This Row],[PRECIOS]]*10%</f>
        <v>2.999997</v>
      </c>
      <c r="L1049" s="101"/>
      <c r="M1049" s="54"/>
      <c r="N1049" s="55">
        <f>IFERROR(Tabla3[[#This Row],[PRECIOS]]-Tabla3[[#This Row],[PRECIOS]]*Tabla3[[#This Row],[% PRODUCTO]]," ")</f>
        <v>3.3333300000000001</v>
      </c>
      <c r="O1049" s="54"/>
      <c r="P1049" s="55">
        <f>IFERROR(Tabla3[[#This Row],[OCULTAR2]]-Tabla3[[#This Row],[OCULTAR2]]*Tabla3[[#This Row],[% LÍNEA]]," ")</f>
        <v>3.3333300000000001</v>
      </c>
      <c r="Q1049" s="56">
        <f>IFERROR(Tabla3[[#This Row],[% PRODUCTO]]+Tabla3[[#This Row],[% LÍNEA]]," ")</f>
        <v>0</v>
      </c>
      <c r="R1049" s="53">
        <f>Tabla3[[#This Row],[OCULTAR3]]</f>
        <v>3.3333300000000001</v>
      </c>
      <c r="S1049" s="53">
        <f>Tabla3[[#This Row],[PRECIO SIN %]]-Tabla3[[#This Row],[PRECIO SIN %]]*10%</f>
        <v>2.999997</v>
      </c>
      <c r="T1049" s="80">
        <f>(Tabla3[[#This Row],[PRECIO CON DESCT.]]-(Tabla3[[#This Row],[PRECIO CON DESCT.]]*$T$6))</f>
        <v>1.8899981100000001</v>
      </c>
      <c r="U1049" s="96"/>
      <c r="V1049" s="94">
        <f>Tabla3[[#This Row],[PRECIO %      en $]]*Tabla3[[#This Row],[PEDIDO ]]</f>
        <v>0</v>
      </c>
      <c r="W1049" s="57">
        <f>Tabla3[[#This Row],[PRECIO CON DESCT.]]*Tabla3[[#This Row],[PEDIDO ]]</f>
        <v>0</v>
      </c>
      <c r="X1049" s="58">
        <f>Tabla3[[#This Row],[PRECIO SIN %]]*Tabla3[[#This Row],[PEDIDO ]]</f>
        <v>0</v>
      </c>
      <c r="Y1049" s="28"/>
      <c r="Z1049" s="28"/>
      <c r="AA1049" s="28"/>
      <c r="AB1049" s="28"/>
      <c r="AC1049" s="28"/>
      <c r="AD1049" s="28"/>
      <c r="AE1049" s="28"/>
      <c r="AF1049" s="28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  <c r="BL1049" s="13"/>
      <c r="BM1049" s="13"/>
      <c r="BN1049" s="13"/>
      <c r="BO1049" s="13"/>
      <c r="BP1049" s="13"/>
      <c r="BQ1049" s="13"/>
      <c r="BR1049" s="13"/>
      <c r="BS1049" s="13"/>
      <c r="BT1049" s="13"/>
      <c r="BU1049" s="13"/>
      <c r="BV1049" s="13"/>
      <c r="BW1049" s="13"/>
      <c r="BX1049" s="13"/>
      <c r="BY1049" s="13"/>
      <c r="BZ1049" s="13"/>
      <c r="CA1049" s="13"/>
      <c r="CB1049" s="13"/>
      <c r="CC1049" s="13"/>
      <c r="CD1049" s="13"/>
      <c r="CE1049" s="13"/>
      <c r="CF1049" s="13"/>
      <c r="CG1049" s="13"/>
      <c r="CH1049" s="13"/>
      <c r="CI1049" s="13"/>
      <c r="CJ1049" s="13"/>
      <c r="CK1049" s="13"/>
      <c r="CL1049" s="13"/>
      <c r="CM1049" s="13"/>
      <c r="CN1049" s="13"/>
      <c r="CO1049" s="13"/>
      <c r="CP1049" s="13"/>
      <c r="CQ1049" s="13"/>
      <c r="CR1049" s="13"/>
      <c r="CS1049" s="13"/>
      <c r="CT1049" s="13"/>
      <c r="CU1049" s="13"/>
      <c r="CV1049" s="13"/>
      <c r="CW1049" s="13"/>
      <c r="CX1049" s="13"/>
      <c r="CY1049" s="13"/>
      <c r="CZ1049" s="13"/>
      <c r="DA1049" s="13"/>
      <c r="DB1049" s="13"/>
      <c r="DC1049" s="13"/>
      <c r="DD1049" s="13"/>
      <c r="DE1049" s="13"/>
      <c r="DF1049" s="13"/>
      <c r="DG1049" s="13"/>
      <c r="DH1049" s="13"/>
      <c r="DI1049" s="13"/>
      <c r="DJ1049" s="13"/>
      <c r="DK1049" s="13"/>
      <c r="DL1049" s="13"/>
      <c r="DM1049" s="13"/>
      <c r="DN1049" s="13"/>
      <c r="DO1049" s="13"/>
      <c r="DP1049" s="13"/>
      <c r="DQ1049" s="13"/>
      <c r="DR1049" s="13"/>
      <c r="DS1049" s="13"/>
      <c r="DT1049" s="13"/>
      <c r="DU1049" s="13"/>
      <c r="DV1049" s="13"/>
      <c r="DW1049" s="13"/>
      <c r="DX1049" s="13"/>
      <c r="DY1049" s="13"/>
      <c r="DZ1049" s="13"/>
      <c r="EA1049" s="13"/>
      <c r="EB1049" s="13"/>
      <c r="EC1049" s="13"/>
      <c r="ED1049" s="13"/>
      <c r="EE1049" s="13"/>
      <c r="EF1049" s="13"/>
      <c r="EG1049" s="13"/>
      <c r="EH1049" s="13"/>
      <c r="EI1049" s="13"/>
      <c r="EJ1049" s="13"/>
      <c r="EK1049" s="13"/>
      <c r="EL1049" s="13"/>
      <c r="EM1049" s="13"/>
      <c r="EN1049" s="13"/>
      <c r="EO1049" s="13"/>
      <c r="EP1049" s="13"/>
      <c r="EQ1049" s="13"/>
      <c r="ER1049" s="13"/>
      <c r="ES1049" s="13"/>
      <c r="ET1049" s="13"/>
      <c r="EU1049" s="13"/>
      <c r="EV1049" s="13"/>
      <c r="EW1049" s="20"/>
    </row>
    <row r="1050" spans="1:153" s="3" customFormat="1" ht="33" customHeight="1" x14ac:dyDescent="0.4">
      <c r="A1050" s="125">
        <v>7467217703552</v>
      </c>
      <c r="B1050" s="59" t="s">
        <v>202</v>
      </c>
      <c r="C1050" s="59" t="s">
        <v>170</v>
      </c>
      <c r="D10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50" s="119" t="s">
        <v>1557</v>
      </c>
      <c r="F1050" s="76" t="s">
        <v>537</v>
      </c>
      <c r="G10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50" s="78">
        <v>249</v>
      </c>
      <c r="J1050" s="52">
        <v>2.7111100000000001</v>
      </c>
      <c r="K1050" s="60">
        <f>Tabla3[[#This Row],[PRECIOS]]-Tabla3[[#This Row],[PRECIOS]]*10%</f>
        <v>2.4399990000000003</v>
      </c>
      <c r="L1050" s="101"/>
      <c r="M1050" s="61"/>
      <c r="N1050" s="55">
        <f>IFERROR(Tabla3[[#This Row],[PRECIOS]]-Tabla3[[#This Row],[PRECIOS]]*Tabla3[[#This Row],[% PRODUCTO]]," ")</f>
        <v>2.7111100000000001</v>
      </c>
      <c r="O1050" s="61"/>
      <c r="P1050" s="55">
        <f>IFERROR(Tabla3[[#This Row],[OCULTAR2]]-Tabla3[[#This Row],[OCULTAR2]]*Tabla3[[#This Row],[% LÍNEA]]," ")</f>
        <v>2.7111100000000001</v>
      </c>
      <c r="Q1050" s="56">
        <f>IFERROR(Tabla3[[#This Row],[% PRODUCTO]]+Tabla3[[#This Row],[% LÍNEA]]," ")</f>
        <v>0</v>
      </c>
      <c r="R1050" s="60">
        <f>Tabla3[[#This Row],[OCULTAR3]]</f>
        <v>2.7111100000000001</v>
      </c>
      <c r="S1050" s="60">
        <f>Tabla3[[#This Row],[PRECIO SIN %]]-Tabla3[[#This Row],[PRECIO SIN %]]*10%</f>
        <v>2.4399990000000003</v>
      </c>
      <c r="T1050" s="80">
        <f>(Tabla3[[#This Row],[PRECIO CON DESCT.]]-(Tabla3[[#This Row],[PRECIO CON DESCT.]]*$T$6))</f>
        <v>1.5371993700000002</v>
      </c>
      <c r="U1050" s="96"/>
      <c r="V1050" s="94">
        <f>Tabla3[[#This Row],[PRECIO %      en $]]*Tabla3[[#This Row],[PEDIDO ]]</f>
        <v>0</v>
      </c>
      <c r="W1050" s="57">
        <f>Tabla3[[#This Row],[PRECIO CON DESCT.]]*Tabla3[[#This Row],[PEDIDO ]]</f>
        <v>0</v>
      </c>
      <c r="X1050" s="58">
        <f>Tabla3[[#This Row],[PRECIO SIN %]]*Tabla3[[#This Row],[PEDIDO ]]</f>
        <v>0</v>
      </c>
      <c r="Y1050" s="28"/>
      <c r="Z1050" s="28"/>
      <c r="AA1050" s="28"/>
      <c r="AB1050" s="28"/>
      <c r="AC1050" s="28"/>
      <c r="AD1050" s="28"/>
      <c r="AE1050" s="28"/>
      <c r="AF1050" s="28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  <c r="BL1050" s="13"/>
      <c r="BM1050" s="13"/>
      <c r="BN1050" s="13"/>
      <c r="BO1050" s="13"/>
      <c r="BP1050" s="13"/>
      <c r="BQ1050" s="13"/>
      <c r="BR1050" s="13"/>
      <c r="BS1050" s="13"/>
      <c r="BT1050" s="13"/>
      <c r="BU1050" s="13"/>
      <c r="BV1050" s="13"/>
      <c r="BW1050" s="13"/>
      <c r="BX1050" s="13"/>
      <c r="BY1050" s="13"/>
      <c r="BZ1050" s="13"/>
      <c r="CA1050" s="13"/>
      <c r="CB1050" s="13"/>
      <c r="CC1050" s="13"/>
      <c r="CD1050" s="13"/>
      <c r="CE1050" s="13"/>
      <c r="CF1050" s="13"/>
      <c r="CG1050" s="13"/>
      <c r="CH1050" s="13"/>
      <c r="CI1050" s="13"/>
      <c r="CJ1050" s="13"/>
      <c r="CK1050" s="13"/>
      <c r="CL1050" s="13"/>
      <c r="CM1050" s="13"/>
      <c r="CN1050" s="13"/>
      <c r="CO1050" s="13"/>
      <c r="CP1050" s="13"/>
      <c r="CQ1050" s="13"/>
      <c r="CR1050" s="13"/>
      <c r="CS1050" s="13"/>
      <c r="CT1050" s="13"/>
      <c r="CU1050" s="13"/>
      <c r="CV1050" s="13"/>
      <c r="CW1050" s="13"/>
      <c r="CX1050" s="13"/>
      <c r="CY1050" s="13"/>
      <c r="CZ1050" s="13"/>
      <c r="DA1050" s="13"/>
      <c r="DB1050" s="13"/>
      <c r="DC1050" s="13"/>
      <c r="DD1050" s="13"/>
      <c r="DE1050" s="13"/>
      <c r="DF1050" s="13"/>
      <c r="DG1050" s="13"/>
      <c r="DH1050" s="13"/>
      <c r="DI1050" s="13"/>
      <c r="DJ1050" s="13"/>
      <c r="DK1050" s="13"/>
      <c r="DL1050" s="13"/>
      <c r="DM1050" s="13"/>
      <c r="DN1050" s="13"/>
      <c r="DO1050" s="13"/>
      <c r="DP1050" s="13"/>
      <c r="DQ1050" s="13"/>
      <c r="DR1050" s="13"/>
      <c r="DS1050" s="13"/>
      <c r="DT1050" s="13"/>
      <c r="DU1050" s="13"/>
      <c r="DV1050" s="13"/>
      <c r="DW1050" s="13"/>
      <c r="DX1050" s="13"/>
      <c r="DY1050" s="13"/>
      <c r="DZ1050" s="13"/>
      <c r="EA1050" s="13"/>
      <c r="EB1050" s="13"/>
      <c r="EC1050" s="13"/>
      <c r="ED1050" s="13"/>
      <c r="EE1050" s="13"/>
      <c r="EF1050" s="13"/>
      <c r="EG1050" s="13"/>
      <c r="EH1050" s="13"/>
      <c r="EI1050" s="13"/>
      <c r="EJ1050" s="13"/>
      <c r="EK1050" s="13"/>
      <c r="EL1050" s="13"/>
      <c r="EM1050" s="13"/>
      <c r="EN1050" s="13"/>
      <c r="EO1050" s="13"/>
      <c r="EP1050" s="13"/>
      <c r="EQ1050" s="13"/>
      <c r="ER1050" s="13"/>
      <c r="ES1050" s="13"/>
      <c r="ET1050" s="13"/>
      <c r="EU1050" s="13"/>
      <c r="EV1050" s="13"/>
      <c r="EW1050" s="20"/>
    </row>
    <row r="1051" spans="1:153" s="3" customFormat="1" ht="33" customHeight="1" x14ac:dyDescent="0.4">
      <c r="A1051" s="124">
        <v>7592806125016</v>
      </c>
      <c r="B1051" s="51" t="s">
        <v>202</v>
      </c>
      <c r="C1051" s="51" t="s">
        <v>74</v>
      </c>
      <c r="D10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51" s="118" t="s">
        <v>1558</v>
      </c>
      <c r="F1051" s="75" t="s">
        <v>537</v>
      </c>
      <c r="G10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51" s="77">
        <v>10</v>
      </c>
      <c r="J1051" s="52">
        <v>6.5888900000000001</v>
      </c>
      <c r="K1051" s="53">
        <f>Tabla3[[#This Row],[PRECIOS]]-Tabla3[[#This Row],[PRECIOS]]*10%</f>
        <v>5.9300009999999999</v>
      </c>
      <c r="L1051" s="101"/>
      <c r="M1051" s="54"/>
      <c r="N1051" s="55">
        <f>IFERROR(Tabla3[[#This Row],[PRECIOS]]-Tabla3[[#This Row],[PRECIOS]]*Tabla3[[#This Row],[% PRODUCTO]]," ")</f>
        <v>6.5888900000000001</v>
      </c>
      <c r="O1051" s="54"/>
      <c r="P1051" s="55">
        <f>IFERROR(Tabla3[[#This Row],[OCULTAR2]]-Tabla3[[#This Row],[OCULTAR2]]*Tabla3[[#This Row],[% LÍNEA]]," ")</f>
        <v>6.5888900000000001</v>
      </c>
      <c r="Q1051" s="56">
        <f>IFERROR(Tabla3[[#This Row],[% PRODUCTO]]+Tabla3[[#This Row],[% LÍNEA]]," ")</f>
        <v>0</v>
      </c>
      <c r="R1051" s="53">
        <f>Tabla3[[#This Row],[OCULTAR3]]</f>
        <v>6.5888900000000001</v>
      </c>
      <c r="S1051" s="53">
        <f>Tabla3[[#This Row],[PRECIO SIN %]]-Tabla3[[#This Row],[PRECIO SIN %]]*10%</f>
        <v>5.9300009999999999</v>
      </c>
      <c r="T1051" s="80">
        <f>(Tabla3[[#This Row],[PRECIO CON DESCT.]]-(Tabla3[[#This Row],[PRECIO CON DESCT.]]*$T$6))</f>
        <v>3.7359006299999997</v>
      </c>
      <c r="U1051" s="96"/>
      <c r="V1051" s="94">
        <f>Tabla3[[#This Row],[PRECIO %      en $]]*Tabla3[[#This Row],[PEDIDO ]]</f>
        <v>0</v>
      </c>
      <c r="W1051" s="57">
        <f>Tabla3[[#This Row],[PRECIO CON DESCT.]]*Tabla3[[#This Row],[PEDIDO ]]</f>
        <v>0</v>
      </c>
      <c r="X1051" s="58">
        <f>Tabla3[[#This Row],[PRECIO SIN %]]*Tabla3[[#This Row],[PEDIDO ]]</f>
        <v>0</v>
      </c>
      <c r="Y1051" s="28"/>
      <c r="Z1051" s="28"/>
      <c r="AA1051" s="28"/>
      <c r="AB1051" s="28"/>
      <c r="AC1051" s="28"/>
      <c r="AD1051" s="28"/>
      <c r="AE1051" s="28"/>
      <c r="AF1051" s="28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  <c r="BL1051" s="13"/>
      <c r="BM1051" s="13"/>
      <c r="BN1051" s="13"/>
      <c r="BO1051" s="13"/>
      <c r="BP1051" s="13"/>
      <c r="BQ1051" s="13"/>
      <c r="BR1051" s="13"/>
      <c r="BS1051" s="13"/>
      <c r="BT1051" s="13"/>
      <c r="BU1051" s="13"/>
      <c r="BV1051" s="13"/>
      <c r="BW1051" s="13"/>
      <c r="BX1051" s="13"/>
      <c r="BY1051" s="13"/>
      <c r="BZ1051" s="13"/>
      <c r="CA1051" s="13"/>
      <c r="CB1051" s="13"/>
      <c r="CC1051" s="13"/>
      <c r="CD1051" s="13"/>
      <c r="CE1051" s="13"/>
      <c r="CF1051" s="13"/>
      <c r="CG1051" s="13"/>
      <c r="CH1051" s="13"/>
      <c r="CI1051" s="13"/>
      <c r="CJ1051" s="13"/>
      <c r="CK1051" s="13"/>
      <c r="CL1051" s="13"/>
      <c r="CM1051" s="13"/>
      <c r="CN1051" s="13"/>
      <c r="CO1051" s="13"/>
      <c r="CP1051" s="13"/>
      <c r="CQ1051" s="13"/>
      <c r="CR1051" s="13"/>
      <c r="CS1051" s="13"/>
      <c r="CT1051" s="13"/>
      <c r="CU1051" s="13"/>
      <c r="CV1051" s="13"/>
      <c r="CW1051" s="13"/>
      <c r="CX1051" s="13"/>
      <c r="CY1051" s="13"/>
      <c r="CZ1051" s="13"/>
      <c r="DA1051" s="13"/>
      <c r="DB1051" s="13"/>
      <c r="DC1051" s="13"/>
      <c r="DD1051" s="13"/>
      <c r="DE1051" s="13"/>
      <c r="DF1051" s="13"/>
      <c r="DG1051" s="13"/>
      <c r="DH1051" s="13"/>
      <c r="DI1051" s="13"/>
      <c r="DJ1051" s="13"/>
      <c r="DK1051" s="13"/>
      <c r="DL1051" s="13"/>
      <c r="DM1051" s="13"/>
      <c r="DN1051" s="13"/>
      <c r="DO1051" s="13"/>
      <c r="DP1051" s="13"/>
      <c r="DQ1051" s="13"/>
      <c r="DR1051" s="13"/>
      <c r="DS1051" s="13"/>
      <c r="DT1051" s="13"/>
      <c r="DU1051" s="13"/>
      <c r="DV1051" s="13"/>
      <c r="DW1051" s="13"/>
      <c r="DX1051" s="13"/>
      <c r="DY1051" s="13"/>
      <c r="DZ1051" s="13"/>
      <c r="EA1051" s="13"/>
      <c r="EB1051" s="13"/>
      <c r="EC1051" s="13"/>
      <c r="ED1051" s="13"/>
      <c r="EE1051" s="13"/>
      <c r="EF1051" s="13"/>
      <c r="EG1051" s="13"/>
      <c r="EH1051" s="13"/>
      <c r="EI1051" s="13"/>
      <c r="EJ1051" s="13"/>
      <c r="EK1051" s="13"/>
      <c r="EL1051" s="13"/>
      <c r="EM1051" s="13"/>
      <c r="EN1051" s="13"/>
      <c r="EO1051" s="13"/>
      <c r="EP1051" s="13"/>
      <c r="EQ1051" s="13"/>
      <c r="ER1051" s="13"/>
      <c r="ES1051" s="13"/>
      <c r="ET1051" s="13"/>
      <c r="EU1051" s="13"/>
      <c r="EV1051" s="13"/>
      <c r="EW1051" s="20"/>
    </row>
    <row r="1052" spans="1:153" s="3" customFormat="1" ht="33" customHeight="1" x14ac:dyDescent="0.4">
      <c r="A1052" s="125">
        <v>7592806125023</v>
      </c>
      <c r="B1052" s="59" t="s">
        <v>202</v>
      </c>
      <c r="C1052" s="59" t="s">
        <v>74</v>
      </c>
      <c r="D10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52" s="119" t="s">
        <v>1559</v>
      </c>
      <c r="F1052" s="76" t="s">
        <v>537</v>
      </c>
      <c r="G10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52" s="78">
        <v>14</v>
      </c>
      <c r="J1052" s="52">
        <v>7.3777799999999996</v>
      </c>
      <c r="K1052" s="60">
        <f>Tabla3[[#This Row],[PRECIOS]]-Tabla3[[#This Row],[PRECIOS]]*10%</f>
        <v>6.6400019999999991</v>
      </c>
      <c r="L1052" s="101"/>
      <c r="M1052" s="61"/>
      <c r="N1052" s="55">
        <f>IFERROR(Tabla3[[#This Row],[PRECIOS]]-Tabla3[[#This Row],[PRECIOS]]*Tabla3[[#This Row],[% PRODUCTO]]," ")</f>
        <v>7.3777799999999996</v>
      </c>
      <c r="O1052" s="61"/>
      <c r="P1052" s="55">
        <f>IFERROR(Tabla3[[#This Row],[OCULTAR2]]-Tabla3[[#This Row],[OCULTAR2]]*Tabla3[[#This Row],[% LÍNEA]]," ")</f>
        <v>7.3777799999999996</v>
      </c>
      <c r="Q1052" s="56">
        <f>IFERROR(Tabla3[[#This Row],[% PRODUCTO]]+Tabla3[[#This Row],[% LÍNEA]]," ")</f>
        <v>0</v>
      </c>
      <c r="R1052" s="60">
        <f>Tabla3[[#This Row],[OCULTAR3]]</f>
        <v>7.3777799999999996</v>
      </c>
      <c r="S1052" s="60">
        <f>Tabla3[[#This Row],[PRECIO SIN %]]-Tabla3[[#This Row],[PRECIO SIN %]]*10%</f>
        <v>6.6400019999999991</v>
      </c>
      <c r="T1052" s="80">
        <f>(Tabla3[[#This Row],[PRECIO CON DESCT.]]-(Tabla3[[#This Row],[PRECIO CON DESCT.]]*$T$6))</f>
        <v>4.1832012599999988</v>
      </c>
      <c r="U1052" s="96"/>
      <c r="V1052" s="94">
        <f>Tabla3[[#This Row],[PRECIO %      en $]]*Tabla3[[#This Row],[PEDIDO ]]</f>
        <v>0</v>
      </c>
      <c r="W1052" s="57">
        <f>Tabla3[[#This Row],[PRECIO CON DESCT.]]*Tabla3[[#This Row],[PEDIDO ]]</f>
        <v>0</v>
      </c>
      <c r="X1052" s="58">
        <f>Tabla3[[#This Row],[PRECIO SIN %]]*Tabla3[[#This Row],[PEDIDO ]]</f>
        <v>0</v>
      </c>
      <c r="Y1052" s="28"/>
      <c r="Z1052" s="28"/>
      <c r="AA1052" s="28"/>
      <c r="AB1052" s="28"/>
      <c r="AC1052" s="28"/>
      <c r="AD1052" s="28"/>
      <c r="AE1052" s="28"/>
      <c r="AF1052" s="28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  <c r="BL1052" s="13"/>
      <c r="BM1052" s="13"/>
      <c r="BN1052" s="13"/>
      <c r="BO1052" s="13"/>
      <c r="BP1052" s="13"/>
      <c r="BQ1052" s="13"/>
      <c r="BR1052" s="13"/>
      <c r="BS1052" s="13"/>
      <c r="BT1052" s="13"/>
      <c r="BU1052" s="13"/>
      <c r="BV1052" s="13"/>
      <c r="BW1052" s="13"/>
      <c r="BX1052" s="13"/>
      <c r="BY1052" s="13"/>
      <c r="BZ1052" s="13"/>
      <c r="CA1052" s="13"/>
      <c r="CB1052" s="13"/>
      <c r="CC1052" s="13"/>
      <c r="CD1052" s="13"/>
      <c r="CE1052" s="13"/>
      <c r="CF1052" s="13"/>
      <c r="CG1052" s="13"/>
      <c r="CH1052" s="13"/>
      <c r="CI1052" s="13"/>
      <c r="CJ1052" s="13"/>
      <c r="CK1052" s="13"/>
      <c r="CL1052" s="13"/>
      <c r="CM1052" s="13"/>
      <c r="CN1052" s="13"/>
      <c r="CO1052" s="13"/>
      <c r="CP1052" s="13"/>
      <c r="CQ1052" s="13"/>
      <c r="CR1052" s="13"/>
      <c r="CS1052" s="13"/>
      <c r="CT1052" s="13"/>
      <c r="CU1052" s="13"/>
      <c r="CV1052" s="13"/>
      <c r="CW1052" s="13"/>
      <c r="CX1052" s="13"/>
      <c r="CY1052" s="13"/>
      <c r="CZ1052" s="13"/>
      <c r="DA1052" s="13"/>
      <c r="DB1052" s="13"/>
      <c r="DC1052" s="13"/>
      <c r="DD1052" s="13"/>
      <c r="DE1052" s="13"/>
      <c r="DF1052" s="13"/>
      <c r="DG1052" s="13"/>
      <c r="DH1052" s="13"/>
      <c r="DI1052" s="13"/>
      <c r="DJ1052" s="13"/>
      <c r="DK1052" s="13"/>
      <c r="DL1052" s="13"/>
      <c r="DM1052" s="13"/>
      <c r="DN1052" s="13"/>
      <c r="DO1052" s="13"/>
      <c r="DP1052" s="13"/>
      <c r="DQ1052" s="13"/>
      <c r="DR1052" s="13"/>
      <c r="DS1052" s="13"/>
      <c r="DT1052" s="13"/>
      <c r="DU1052" s="13"/>
      <c r="DV1052" s="13"/>
      <c r="DW1052" s="13"/>
      <c r="DX1052" s="13"/>
      <c r="DY1052" s="13"/>
      <c r="DZ1052" s="13"/>
      <c r="EA1052" s="13"/>
      <c r="EB1052" s="13"/>
      <c r="EC1052" s="13"/>
      <c r="ED1052" s="13"/>
      <c r="EE1052" s="13"/>
      <c r="EF1052" s="13"/>
      <c r="EG1052" s="13"/>
      <c r="EH1052" s="13"/>
      <c r="EI1052" s="13"/>
      <c r="EJ1052" s="13"/>
      <c r="EK1052" s="13"/>
      <c r="EL1052" s="13"/>
      <c r="EM1052" s="13"/>
      <c r="EN1052" s="13"/>
      <c r="EO1052" s="13"/>
      <c r="EP1052" s="13"/>
      <c r="EQ1052" s="13"/>
      <c r="ER1052" s="13"/>
      <c r="ES1052" s="13"/>
      <c r="ET1052" s="13"/>
      <c r="EU1052" s="13"/>
      <c r="EV1052" s="13"/>
      <c r="EW1052" s="20"/>
    </row>
    <row r="1053" spans="1:153" s="3" customFormat="1" ht="33" customHeight="1" x14ac:dyDescent="0.4">
      <c r="A1053" s="124">
        <v>7592349002324</v>
      </c>
      <c r="B1053" s="51" t="s">
        <v>202</v>
      </c>
      <c r="C1053" s="51" t="s">
        <v>155</v>
      </c>
      <c r="D10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053" s="118" t="s">
        <v>1560</v>
      </c>
      <c r="F1053" s="75" t="s">
        <v>537</v>
      </c>
      <c r="G10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53" s="77">
        <v>162</v>
      </c>
      <c r="J1053" s="52">
        <v>9.3333300000000001</v>
      </c>
      <c r="K1053" s="53">
        <f>Tabla3[[#This Row],[PRECIOS]]-Tabla3[[#This Row],[PRECIOS]]*10%</f>
        <v>8.3999970000000008</v>
      </c>
      <c r="L1053" s="101"/>
      <c r="M1053" s="54"/>
      <c r="N1053" s="55">
        <f>IFERROR(Tabla3[[#This Row],[PRECIOS]]-Tabla3[[#This Row],[PRECIOS]]*Tabla3[[#This Row],[% PRODUCTO]]," ")</f>
        <v>9.3333300000000001</v>
      </c>
      <c r="O1053" s="54"/>
      <c r="P1053" s="55">
        <f>IFERROR(Tabla3[[#This Row],[OCULTAR2]]-Tabla3[[#This Row],[OCULTAR2]]*Tabla3[[#This Row],[% LÍNEA]]," ")</f>
        <v>9.3333300000000001</v>
      </c>
      <c r="Q1053" s="56">
        <f>IFERROR(Tabla3[[#This Row],[% PRODUCTO]]+Tabla3[[#This Row],[% LÍNEA]]," ")</f>
        <v>0</v>
      </c>
      <c r="R1053" s="53">
        <f>Tabla3[[#This Row],[OCULTAR3]]</f>
        <v>9.3333300000000001</v>
      </c>
      <c r="S1053" s="53">
        <f>Tabla3[[#This Row],[PRECIO SIN %]]-Tabla3[[#This Row],[PRECIO SIN %]]*10%</f>
        <v>8.3999970000000008</v>
      </c>
      <c r="T1053" s="80">
        <f>(Tabla3[[#This Row],[PRECIO CON DESCT.]]-(Tabla3[[#This Row],[PRECIO CON DESCT.]]*$T$6))</f>
        <v>5.2919981100000006</v>
      </c>
      <c r="U1053" s="96"/>
      <c r="V1053" s="94">
        <f>Tabla3[[#This Row],[PRECIO %      en $]]*Tabla3[[#This Row],[PEDIDO ]]</f>
        <v>0</v>
      </c>
      <c r="W1053" s="57">
        <f>Tabla3[[#This Row],[PRECIO CON DESCT.]]*Tabla3[[#This Row],[PEDIDO ]]</f>
        <v>0</v>
      </c>
      <c r="X1053" s="58">
        <f>Tabla3[[#This Row],[PRECIO SIN %]]*Tabla3[[#This Row],[PEDIDO ]]</f>
        <v>0</v>
      </c>
      <c r="Y1053" s="28"/>
      <c r="Z1053" s="28"/>
      <c r="AA1053" s="28"/>
      <c r="AB1053" s="28"/>
      <c r="AC1053" s="28"/>
      <c r="AD1053" s="28"/>
      <c r="AE1053" s="28"/>
      <c r="AF1053" s="28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/>
      <c r="BI1053" s="13"/>
      <c r="BJ1053" s="13"/>
      <c r="BK1053" s="13"/>
      <c r="BL1053" s="13"/>
      <c r="BM1053" s="13"/>
      <c r="BN1053" s="13"/>
      <c r="BO1053" s="13"/>
      <c r="BP1053" s="13"/>
      <c r="BQ1053" s="13"/>
      <c r="BR1053" s="13"/>
      <c r="BS1053" s="13"/>
      <c r="BT1053" s="13"/>
      <c r="BU1053" s="13"/>
      <c r="BV1053" s="13"/>
      <c r="BW1053" s="13"/>
      <c r="BX1053" s="13"/>
      <c r="BY1053" s="13"/>
      <c r="BZ1053" s="13"/>
      <c r="CA1053" s="13"/>
      <c r="CB1053" s="13"/>
      <c r="CC1053" s="13"/>
      <c r="CD1053" s="13"/>
      <c r="CE1053" s="13"/>
      <c r="CF1053" s="13"/>
      <c r="CG1053" s="13"/>
      <c r="CH1053" s="13"/>
      <c r="CI1053" s="13"/>
      <c r="CJ1053" s="13"/>
      <c r="CK1053" s="13"/>
      <c r="CL1053" s="13"/>
      <c r="CM1053" s="13"/>
      <c r="CN1053" s="13"/>
      <c r="CO1053" s="13"/>
      <c r="CP1053" s="13"/>
      <c r="CQ1053" s="13"/>
      <c r="CR1053" s="13"/>
      <c r="CS1053" s="13"/>
      <c r="CT1053" s="13"/>
      <c r="CU1053" s="13"/>
      <c r="CV1053" s="13"/>
      <c r="CW1053" s="13"/>
      <c r="CX1053" s="13"/>
      <c r="CY1053" s="13"/>
      <c r="CZ1053" s="13"/>
      <c r="DA1053" s="13"/>
      <c r="DB1053" s="13"/>
      <c r="DC1053" s="13"/>
      <c r="DD1053" s="13"/>
      <c r="DE1053" s="13"/>
      <c r="DF1053" s="13"/>
      <c r="DG1053" s="13"/>
      <c r="DH1053" s="13"/>
      <c r="DI1053" s="13"/>
      <c r="DJ1053" s="13"/>
      <c r="DK1053" s="13"/>
      <c r="DL1053" s="13"/>
      <c r="DM1053" s="13"/>
      <c r="DN1053" s="13"/>
      <c r="DO1053" s="13"/>
      <c r="DP1053" s="13"/>
      <c r="DQ1053" s="13"/>
      <c r="DR1053" s="13"/>
      <c r="DS1053" s="13"/>
      <c r="DT1053" s="13"/>
      <c r="DU1053" s="13"/>
      <c r="DV1053" s="13"/>
      <c r="DW1053" s="13"/>
      <c r="DX1053" s="13"/>
      <c r="DY1053" s="13"/>
      <c r="DZ1053" s="13"/>
      <c r="EA1053" s="13"/>
      <c r="EB1053" s="13"/>
      <c r="EC1053" s="13"/>
      <c r="ED1053" s="13"/>
      <c r="EE1053" s="13"/>
      <c r="EF1053" s="13"/>
      <c r="EG1053" s="13"/>
      <c r="EH1053" s="13"/>
      <c r="EI1053" s="13"/>
      <c r="EJ1053" s="13"/>
      <c r="EK1053" s="13"/>
      <c r="EL1053" s="13"/>
      <c r="EM1053" s="13"/>
      <c r="EN1053" s="13"/>
      <c r="EO1053" s="13"/>
      <c r="EP1053" s="13"/>
      <c r="EQ1053" s="13"/>
      <c r="ER1053" s="13"/>
      <c r="ES1053" s="13"/>
      <c r="ET1053" s="13"/>
      <c r="EU1053" s="13"/>
      <c r="EV1053" s="13"/>
      <c r="EW1053" s="20"/>
    </row>
    <row r="1054" spans="1:153" s="3" customFormat="1" ht="33" customHeight="1" x14ac:dyDescent="0.4">
      <c r="A1054" s="125">
        <v>7597758001685</v>
      </c>
      <c r="B1054" s="59" t="s">
        <v>202</v>
      </c>
      <c r="C1054" s="59" t="s">
        <v>67</v>
      </c>
      <c r="D10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54" s="119" t="s">
        <v>1561</v>
      </c>
      <c r="F1054" s="76" t="s">
        <v>537</v>
      </c>
      <c r="G10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54" s="78">
        <v>13</v>
      </c>
      <c r="J1054" s="52">
        <v>5.5111100000000004</v>
      </c>
      <c r="K1054" s="60">
        <f>Tabla3[[#This Row],[PRECIOS]]-Tabla3[[#This Row],[PRECIOS]]*10%</f>
        <v>4.9599990000000007</v>
      </c>
      <c r="L1054" s="101"/>
      <c r="M1054" s="61"/>
      <c r="N1054" s="55">
        <f>IFERROR(Tabla3[[#This Row],[PRECIOS]]-Tabla3[[#This Row],[PRECIOS]]*Tabla3[[#This Row],[% PRODUCTO]]," ")</f>
        <v>5.5111100000000004</v>
      </c>
      <c r="O1054" s="61"/>
      <c r="P1054" s="55">
        <f>IFERROR(Tabla3[[#This Row],[OCULTAR2]]-Tabla3[[#This Row],[OCULTAR2]]*Tabla3[[#This Row],[% LÍNEA]]," ")</f>
        <v>5.5111100000000004</v>
      </c>
      <c r="Q1054" s="56">
        <f>IFERROR(Tabla3[[#This Row],[% PRODUCTO]]+Tabla3[[#This Row],[% LÍNEA]]," ")</f>
        <v>0</v>
      </c>
      <c r="R1054" s="60">
        <f>Tabla3[[#This Row],[OCULTAR3]]</f>
        <v>5.5111100000000004</v>
      </c>
      <c r="S1054" s="60">
        <f>Tabla3[[#This Row],[PRECIO SIN %]]-Tabla3[[#This Row],[PRECIO SIN %]]*10%</f>
        <v>4.9599990000000007</v>
      </c>
      <c r="T1054" s="80">
        <f>(Tabla3[[#This Row],[PRECIO CON DESCT.]]-(Tabla3[[#This Row],[PRECIO CON DESCT.]]*$T$6))</f>
        <v>3.1247993700000007</v>
      </c>
      <c r="U1054" s="96"/>
      <c r="V1054" s="94">
        <f>Tabla3[[#This Row],[PRECIO %      en $]]*Tabla3[[#This Row],[PEDIDO ]]</f>
        <v>0</v>
      </c>
      <c r="W1054" s="57">
        <f>Tabla3[[#This Row],[PRECIO CON DESCT.]]*Tabla3[[#This Row],[PEDIDO ]]</f>
        <v>0</v>
      </c>
      <c r="X1054" s="58">
        <f>Tabla3[[#This Row],[PRECIO SIN %]]*Tabla3[[#This Row],[PEDIDO ]]</f>
        <v>0</v>
      </c>
      <c r="Y1054" s="28"/>
      <c r="Z1054" s="28"/>
      <c r="AA1054" s="28"/>
      <c r="AB1054" s="28"/>
      <c r="AC1054" s="28"/>
      <c r="AD1054" s="28"/>
      <c r="AE1054" s="28"/>
      <c r="AF1054" s="28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/>
      <c r="BI1054" s="13"/>
      <c r="BJ1054" s="13"/>
      <c r="BK1054" s="13"/>
      <c r="BL1054" s="13"/>
      <c r="BM1054" s="13"/>
      <c r="BN1054" s="13"/>
      <c r="BO1054" s="13"/>
      <c r="BP1054" s="13"/>
      <c r="BQ1054" s="13"/>
      <c r="BR1054" s="13"/>
      <c r="BS1054" s="13"/>
      <c r="BT1054" s="13"/>
      <c r="BU1054" s="13"/>
      <c r="BV1054" s="13"/>
      <c r="BW1054" s="13"/>
      <c r="BX1054" s="13"/>
      <c r="BY1054" s="13"/>
      <c r="BZ1054" s="13"/>
      <c r="CA1054" s="13"/>
      <c r="CB1054" s="13"/>
      <c r="CC1054" s="13"/>
      <c r="CD1054" s="13"/>
      <c r="CE1054" s="13"/>
      <c r="CF1054" s="13"/>
      <c r="CG1054" s="13"/>
      <c r="CH1054" s="13"/>
      <c r="CI1054" s="13"/>
      <c r="CJ1054" s="13"/>
      <c r="CK1054" s="13"/>
      <c r="CL1054" s="13"/>
      <c r="CM1054" s="13"/>
      <c r="CN1054" s="13"/>
      <c r="CO1054" s="13"/>
      <c r="CP1054" s="13"/>
      <c r="CQ1054" s="13"/>
      <c r="CR1054" s="13"/>
      <c r="CS1054" s="13"/>
      <c r="CT1054" s="13"/>
      <c r="CU1054" s="13"/>
      <c r="CV1054" s="13"/>
      <c r="CW1054" s="13"/>
      <c r="CX1054" s="13"/>
      <c r="CY1054" s="13"/>
      <c r="CZ1054" s="13"/>
      <c r="DA1054" s="13"/>
      <c r="DB1054" s="13"/>
      <c r="DC1054" s="13"/>
      <c r="DD1054" s="13"/>
      <c r="DE1054" s="13"/>
      <c r="DF1054" s="13"/>
      <c r="DG1054" s="13"/>
      <c r="DH1054" s="13"/>
      <c r="DI1054" s="13"/>
      <c r="DJ1054" s="13"/>
      <c r="DK1054" s="13"/>
      <c r="DL1054" s="13"/>
      <c r="DM1054" s="13"/>
      <c r="DN1054" s="13"/>
      <c r="DO1054" s="13"/>
      <c r="DP1054" s="13"/>
      <c r="DQ1054" s="13"/>
      <c r="DR1054" s="13"/>
      <c r="DS1054" s="13"/>
      <c r="DT1054" s="13"/>
      <c r="DU1054" s="13"/>
      <c r="DV1054" s="13"/>
      <c r="DW1054" s="13"/>
      <c r="DX1054" s="13"/>
      <c r="DY1054" s="13"/>
      <c r="DZ1054" s="13"/>
      <c r="EA1054" s="13"/>
      <c r="EB1054" s="13"/>
      <c r="EC1054" s="13"/>
      <c r="ED1054" s="13"/>
      <c r="EE1054" s="13"/>
      <c r="EF1054" s="13"/>
      <c r="EG1054" s="13"/>
      <c r="EH1054" s="13"/>
      <c r="EI1054" s="13"/>
      <c r="EJ1054" s="13"/>
      <c r="EK1054" s="13"/>
      <c r="EL1054" s="13"/>
      <c r="EM1054" s="13"/>
      <c r="EN1054" s="13"/>
      <c r="EO1054" s="13"/>
      <c r="EP1054" s="13"/>
      <c r="EQ1054" s="13"/>
      <c r="ER1054" s="13"/>
      <c r="ES1054" s="13"/>
      <c r="ET1054" s="13"/>
      <c r="EU1054" s="13"/>
      <c r="EV1054" s="13"/>
      <c r="EW1054" s="20"/>
    </row>
    <row r="1055" spans="1:153" s="87" customFormat="1" ht="33" customHeight="1" x14ac:dyDescent="0.4">
      <c r="A1055" s="124">
        <v>6977234271435</v>
      </c>
      <c r="B1055" s="51" t="s">
        <v>202</v>
      </c>
      <c r="C1055" s="51" t="s">
        <v>120</v>
      </c>
      <c r="D10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55" s="118" t="s">
        <v>1562</v>
      </c>
      <c r="F1055" s="75" t="s">
        <v>537</v>
      </c>
      <c r="G10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55" s="77">
        <v>48</v>
      </c>
      <c r="J1055" s="52">
        <v>4.4444400000000002</v>
      </c>
      <c r="K1055" s="53">
        <f>Tabla3[[#This Row],[PRECIOS]]-Tabla3[[#This Row],[PRECIOS]]*10%</f>
        <v>3.9999960000000003</v>
      </c>
      <c r="L1055" s="101"/>
      <c r="M1055" s="54"/>
      <c r="N1055" s="55">
        <f>IFERROR(Tabla3[[#This Row],[PRECIOS]]-Tabla3[[#This Row],[PRECIOS]]*Tabla3[[#This Row],[% PRODUCTO]]," ")</f>
        <v>4.4444400000000002</v>
      </c>
      <c r="O1055" s="54"/>
      <c r="P1055" s="55">
        <f>IFERROR(Tabla3[[#This Row],[OCULTAR2]]-Tabla3[[#This Row],[OCULTAR2]]*Tabla3[[#This Row],[% LÍNEA]]," ")</f>
        <v>4.4444400000000002</v>
      </c>
      <c r="Q1055" s="56">
        <f>IFERROR(Tabla3[[#This Row],[% PRODUCTO]]+Tabla3[[#This Row],[% LÍNEA]]," ")</f>
        <v>0</v>
      </c>
      <c r="R1055" s="53">
        <f>Tabla3[[#This Row],[OCULTAR3]]</f>
        <v>4.4444400000000002</v>
      </c>
      <c r="S1055" s="53">
        <f>Tabla3[[#This Row],[PRECIO SIN %]]-Tabla3[[#This Row],[PRECIO SIN %]]*10%</f>
        <v>3.9999960000000003</v>
      </c>
      <c r="T1055" s="80">
        <f>(Tabla3[[#This Row],[PRECIO CON DESCT.]]-(Tabla3[[#This Row],[PRECIO CON DESCT.]]*$T$6))</f>
        <v>2.5199974800000002</v>
      </c>
      <c r="U1055" s="96"/>
      <c r="V1055" s="94">
        <f>Tabla3[[#This Row],[PRECIO %      en $]]*Tabla3[[#This Row],[PEDIDO ]]</f>
        <v>0</v>
      </c>
      <c r="W1055" s="57">
        <f>Tabla3[[#This Row],[PRECIO CON DESCT.]]*Tabla3[[#This Row],[PEDIDO ]]</f>
        <v>0</v>
      </c>
      <c r="X1055" s="58">
        <f>Tabla3[[#This Row],[PRECIO SIN %]]*Tabla3[[#This Row],[PEDIDO ]]</f>
        <v>0</v>
      </c>
      <c r="Y1055" s="84"/>
      <c r="Z1055" s="84"/>
      <c r="AA1055" s="84"/>
      <c r="AB1055" s="84"/>
      <c r="AC1055" s="84"/>
      <c r="AD1055" s="84"/>
      <c r="AE1055" s="84"/>
      <c r="AF1055" s="84"/>
      <c r="AG1055" s="85"/>
      <c r="AH1055" s="85"/>
      <c r="AI1055" s="85"/>
      <c r="AJ1055" s="85"/>
      <c r="AK1055" s="85"/>
      <c r="AL1055" s="85"/>
      <c r="AM1055" s="85"/>
      <c r="AN1055" s="85"/>
      <c r="AO1055" s="85"/>
      <c r="AP1055" s="85"/>
      <c r="AQ1055" s="85"/>
      <c r="AR1055" s="85"/>
      <c r="AS1055" s="85"/>
      <c r="AT1055" s="85"/>
      <c r="AU1055" s="85"/>
      <c r="AV1055" s="85"/>
      <c r="AW1055" s="85"/>
      <c r="AX1055" s="85"/>
      <c r="AY1055" s="85"/>
      <c r="AZ1055" s="85"/>
      <c r="BA1055" s="85"/>
      <c r="BB1055" s="85"/>
      <c r="BC1055" s="85"/>
      <c r="BD1055" s="85"/>
      <c r="BE1055" s="85"/>
      <c r="BF1055" s="85"/>
      <c r="BG1055" s="85"/>
      <c r="BH1055" s="85"/>
      <c r="BI1055" s="85"/>
      <c r="BJ1055" s="85"/>
      <c r="BK1055" s="85"/>
      <c r="BL1055" s="85"/>
      <c r="BM1055" s="85"/>
      <c r="BN1055" s="85"/>
      <c r="BO1055" s="85"/>
      <c r="BP1055" s="85"/>
      <c r="BQ1055" s="85"/>
      <c r="BR1055" s="85"/>
      <c r="BS1055" s="85"/>
      <c r="BT1055" s="85"/>
      <c r="BU1055" s="85"/>
      <c r="BV1055" s="85"/>
      <c r="BW1055" s="85"/>
      <c r="BX1055" s="85"/>
      <c r="BY1055" s="85"/>
      <c r="BZ1055" s="85"/>
      <c r="CA1055" s="85"/>
      <c r="CB1055" s="85"/>
      <c r="CC1055" s="85"/>
      <c r="CD1055" s="85"/>
      <c r="CE1055" s="85"/>
      <c r="CF1055" s="85"/>
      <c r="CG1055" s="85"/>
      <c r="CH1055" s="85"/>
      <c r="CI1055" s="85"/>
      <c r="CJ1055" s="85"/>
      <c r="CK1055" s="85"/>
      <c r="CL1055" s="85"/>
      <c r="CM1055" s="85"/>
      <c r="CN1055" s="85"/>
      <c r="CO1055" s="85"/>
      <c r="CP1055" s="85"/>
      <c r="CQ1055" s="85"/>
      <c r="CR1055" s="85"/>
      <c r="CS1055" s="85"/>
      <c r="CT1055" s="85"/>
      <c r="CU1055" s="85"/>
      <c r="CV1055" s="85"/>
      <c r="CW1055" s="85"/>
      <c r="CX1055" s="85"/>
      <c r="CY1055" s="85"/>
      <c r="CZ1055" s="85"/>
      <c r="DA1055" s="85"/>
      <c r="DB1055" s="85"/>
      <c r="DC1055" s="85"/>
      <c r="DD1055" s="85"/>
      <c r="DE1055" s="85"/>
      <c r="DF1055" s="85"/>
      <c r="DG1055" s="85"/>
      <c r="DH1055" s="85"/>
      <c r="DI1055" s="85"/>
      <c r="DJ1055" s="85"/>
      <c r="DK1055" s="85"/>
      <c r="DL1055" s="85"/>
      <c r="DM1055" s="85"/>
      <c r="DN1055" s="85"/>
      <c r="DO1055" s="85"/>
      <c r="DP1055" s="85"/>
      <c r="DQ1055" s="85"/>
      <c r="DR1055" s="85"/>
      <c r="DS1055" s="85"/>
      <c r="DT1055" s="85"/>
      <c r="DU1055" s="85"/>
      <c r="DV1055" s="85"/>
      <c r="DW1055" s="85"/>
      <c r="DX1055" s="85"/>
      <c r="DY1055" s="85"/>
      <c r="DZ1055" s="85"/>
      <c r="EA1055" s="85"/>
      <c r="EB1055" s="85"/>
      <c r="EC1055" s="85"/>
      <c r="ED1055" s="85"/>
      <c r="EE1055" s="85"/>
      <c r="EF1055" s="85"/>
      <c r="EG1055" s="85"/>
      <c r="EH1055" s="85"/>
      <c r="EI1055" s="85"/>
      <c r="EJ1055" s="85"/>
      <c r="EK1055" s="85"/>
      <c r="EL1055" s="85"/>
      <c r="EM1055" s="85"/>
      <c r="EN1055" s="85"/>
      <c r="EO1055" s="85"/>
      <c r="EP1055" s="85"/>
      <c r="EQ1055" s="85"/>
      <c r="ER1055" s="85"/>
      <c r="ES1055" s="85"/>
      <c r="ET1055" s="85"/>
      <c r="EU1055" s="85"/>
      <c r="EV1055" s="85"/>
      <c r="EW1055" s="86"/>
    </row>
    <row r="1056" spans="1:153" s="87" customFormat="1" ht="33" customHeight="1" x14ac:dyDescent="0.4">
      <c r="A1056" s="125">
        <v>7591196006097</v>
      </c>
      <c r="B1056" s="59" t="s">
        <v>202</v>
      </c>
      <c r="C1056" s="59" t="s">
        <v>200</v>
      </c>
      <c r="D10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56" s="119" t="s">
        <v>1563</v>
      </c>
      <c r="F1056" s="76" t="s">
        <v>537</v>
      </c>
      <c r="G10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56" s="78">
        <v>1892</v>
      </c>
      <c r="J1056" s="52">
        <v>12.11111</v>
      </c>
      <c r="K1056" s="60">
        <f>Tabla3[[#This Row],[PRECIOS]]-Tabla3[[#This Row],[PRECIOS]]*10%</f>
        <v>10.899998999999999</v>
      </c>
      <c r="L1056" s="101"/>
      <c r="M1056" s="61"/>
      <c r="N1056" s="55">
        <f>IFERROR(Tabla3[[#This Row],[PRECIOS]]-Tabla3[[#This Row],[PRECIOS]]*Tabla3[[#This Row],[% PRODUCTO]]," ")</f>
        <v>12.11111</v>
      </c>
      <c r="O1056" s="61"/>
      <c r="P1056" s="55">
        <f>IFERROR(Tabla3[[#This Row],[OCULTAR2]]-Tabla3[[#This Row],[OCULTAR2]]*Tabla3[[#This Row],[% LÍNEA]]," ")</f>
        <v>12.11111</v>
      </c>
      <c r="Q1056" s="56">
        <f>IFERROR(Tabla3[[#This Row],[% PRODUCTO]]+Tabla3[[#This Row],[% LÍNEA]]," ")</f>
        <v>0</v>
      </c>
      <c r="R1056" s="60">
        <f>Tabla3[[#This Row],[OCULTAR3]]</f>
        <v>12.11111</v>
      </c>
      <c r="S1056" s="60">
        <f>Tabla3[[#This Row],[PRECIO SIN %]]-Tabla3[[#This Row],[PRECIO SIN %]]*10%</f>
        <v>10.899998999999999</v>
      </c>
      <c r="T1056" s="80">
        <f>(Tabla3[[#This Row],[PRECIO CON DESCT.]]-(Tabla3[[#This Row],[PRECIO CON DESCT.]]*$T$6))</f>
        <v>6.8669993699999994</v>
      </c>
      <c r="U1056" s="96"/>
      <c r="V1056" s="94">
        <f>Tabla3[[#This Row],[PRECIO %      en $]]*Tabla3[[#This Row],[PEDIDO ]]</f>
        <v>0</v>
      </c>
      <c r="W1056" s="57">
        <f>Tabla3[[#This Row],[PRECIO CON DESCT.]]*Tabla3[[#This Row],[PEDIDO ]]</f>
        <v>0</v>
      </c>
      <c r="X1056" s="58">
        <f>Tabla3[[#This Row],[PRECIO SIN %]]*Tabla3[[#This Row],[PEDIDO ]]</f>
        <v>0</v>
      </c>
      <c r="Y1056" s="84"/>
      <c r="Z1056" s="84"/>
      <c r="AA1056" s="84"/>
      <c r="AB1056" s="84"/>
      <c r="AC1056" s="84"/>
      <c r="AD1056" s="84"/>
      <c r="AE1056" s="84"/>
      <c r="AF1056" s="84"/>
      <c r="AG1056" s="85"/>
      <c r="AH1056" s="85"/>
      <c r="AI1056" s="85"/>
      <c r="AJ1056" s="85"/>
      <c r="AK1056" s="85"/>
      <c r="AL1056" s="85"/>
      <c r="AM1056" s="85"/>
      <c r="AN1056" s="85"/>
      <c r="AO1056" s="85"/>
      <c r="AP1056" s="85"/>
      <c r="AQ1056" s="85"/>
      <c r="AR1056" s="85"/>
      <c r="AS1056" s="85"/>
      <c r="AT1056" s="85"/>
      <c r="AU1056" s="85"/>
      <c r="AV1056" s="85"/>
      <c r="AW1056" s="85"/>
      <c r="AX1056" s="85"/>
      <c r="AY1056" s="85"/>
      <c r="AZ1056" s="85"/>
      <c r="BA1056" s="85"/>
      <c r="BB1056" s="85"/>
      <c r="BC1056" s="85"/>
      <c r="BD1056" s="85"/>
      <c r="BE1056" s="85"/>
      <c r="BF1056" s="85"/>
      <c r="BG1056" s="85"/>
      <c r="BH1056" s="85"/>
      <c r="BI1056" s="85"/>
      <c r="BJ1056" s="85"/>
      <c r="BK1056" s="85"/>
      <c r="BL1056" s="85"/>
      <c r="BM1056" s="85"/>
      <c r="BN1056" s="85"/>
      <c r="BO1056" s="85"/>
      <c r="BP1056" s="85"/>
      <c r="BQ1056" s="85"/>
      <c r="BR1056" s="85"/>
      <c r="BS1056" s="85"/>
      <c r="BT1056" s="85"/>
      <c r="BU1056" s="85"/>
      <c r="BV1056" s="85"/>
      <c r="BW1056" s="85"/>
      <c r="BX1056" s="85"/>
      <c r="BY1056" s="85"/>
      <c r="BZ1056" s="85"/>
      <c r="CA1056" s="85"/>
      <c r="CB1056" s="85"/>
      <c r="CC1056" s="85"/>
      <c r="CD1056" s="85"/>
      <c r="CE1056" s="85"/>
      <c r="CF1056" s="85"/>
      <c r="CG1056" s="85"/>
      <c r="CH1056" s="85"/>
      <c r="CI1056" s="85"/>
      <c r="CJ1056" s="85"/>
      <c r="CK1056" s="85"/>
      <c r="CL1056" s="85"/>
      <c r="CM1056" s="85"/>
      <c r="CN1056" s="85"/>
      <c r="CO1056" s="85"/>
      <c r="CP1056" s="85"/>
      <c r="CQ1056" s="85"/>
      <c r="CR1056" s="85"/>
      <c r="CS1056" s="85"/>
      <c r="CT1056" s="85"/>
      <c r="CU1056" s="85"/>
      <c r="CV1056" s="85"/>
      <c r="CW1056" s="85"/>
      <c r="CX1056" s="85"/>
      <c r="CY1056" s="85"/>
      <c r="CZ1056" s="85"/>
      <c r="DA1056" s="85"/>
      <c r="DB1056" s="85"/>
      <c r="DC1056" s="85"/>
      <c r="DD1056" s="85"/>
      <c r="DE1056" s="85"/>
      <c r="DF1056" s="85"/>
      <c r="DG1056" s="85"/>
      <c r="DH1056" s="85"/>
      <c r="DI1056" s="85"/>
      <c r="DJ1056" s="85"/>
      <c r="DK1056" s="85"/>
      <c r="DL1056" s="85"/>
      <c r="DM1056" s="85"/>
      <c r="DN1056" s="85"/>
      <c r="DO1056" s="85"/>
      <c r="DP1056" s="85"/>
      <c r="DQ1056" s="85"/>
      <c r="DR1056" s="85"/>
      <c r="DS1056" s="85"/>
      <c r="DT1056" s="85"/>
      <c r="DU1056" s="85"/>
      <c r="DV1056" s="85"/>
      <c r="DW1056" s="85"/>
      <c r="DX1056" s="85"/>
      <c r="DY1056" s="85"/>
      <c r="DZ1056" s="85"/>
      <c r="EA1056" s="85"/>
      <c r="EB1056" s="85"/>
      <c r="EC1056" s="85"/>
      <c r="ED1056" s="85"/>
      <c r="EE1056" s="85"/>
      <c r="EF1056" s="85"/>
      <c r="EG1056" s="85"/>
      <c r="EH1056" s="85"/>
      <c r="EI1056" s="85"/>
      <c r="EJ1056" s="85"/>
      <c r="EK1056" s="85"/>
      <c r="EL1056" s="85"/>
      <c r="EM1056" s="85"/>
      <c r="EN1056" s="85"/>
      <c r="EO1056" s="85"/>
      <c r="EP1056" s="85"/>
      <c r="EQ1056" s="85"/>
      <c r="ER1056" s="85"/>
      <c r="ES1056" s="85"/>
      <c r="ET1056" s="85"/>
      <c r="EU1056" s="85"/>
      <c r="EV1056" s="85"/>
      <c r="EW1056" s="86"/>
    </row>
    <row r="1057" spans="1:153" s="87" customFormat="1" ht="33" customHeight="1" x14ac:dyDescent="0.4">
      <c r="A1057" s="124">
        <v>7598578000957</v>
      </c>
      <c r="B1057" s="51" t="s">
        <v>202</v>
      </c>
      <c r="C1057" s="51" t="s">
        <v>159</v>
      </c>
      <c r="D10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57" s="118" t="s">
        <v>1564</v>
      </c>
      <c r="F1057" s="75" t="s">
        <v>537</v>
      </c>
      <c r="G10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57" s="77">
        <v>83</v>
      </c>
      <c r="J1057" s="52">
        <v>7</v>
      </c>
      <c r="K1057" s="53">
        <f>Tabla3[[#This Row],[PRECIOS]]-Tabla3[[#This Row],[PRECIOS]]*10%</f>
        <v>6.3</v>
      </c>
      <c r="L1057" s="101"/>
      <c r="M1057" s="54"/>
      <c r="N1057" s="55">
        <f>IFERROR(Tabla3[[#This Row],[PRECIOS]]-Tabla3[[#This Row],[PRECIOS]]*Tabla3[[#This Row],[% PRODUCTO]]," ")</f>
        <v>7</v>
      </c>
      <c r="O1057" s="54"/>
      <c r="P1057" s="55">
        <f>IFERROR(Tabla3[[#This Row],[OCULTAR2]]-Tabla3[[#This Row],[OCULTAR2]]*Tabla3[[#This Row],[% LÍNEA]]," ")</f>
        <v>7</v>
      </c>
      <c r="Q1057" s="56">
        <f>IFERROR(Tabla3[[#This Row],[% PRODUCTO]]+Tabla3[[#This Row],[% LÍNEA]]," ")</f>
        <v>0</v>
      </c>
      <c r="R1057" s="53">
        <f>Tabla3[[#This Row],[OCULTAR3]]</f>
        <v>7</v>
      </c>
      <c r="S1057" s="53">
        <f>Tabla3[[#This Row],[PRECIO SIN %]]-Tabla3[[#This Row],[PRECIO SIN %]]*10%</f>
        <v>6.3</v>
      </c>
      <c r="T1057" s="80">
        <f>(Tabla3[[#This Row],[PRECIO CON DESCT.]]-(Tabla3[[#This Row],[PRECIO CON DESCT.]]*$T$6))</f>
        <v>3.9689999999999999</v>
      </c>
      <c r="U1057" s="96"/>
      <c r="V1057" s="94">
        <f>Tabla3[[#This Row],[PRECIO %      en $]]*Tabla3[[#This Row],[PEDIDO ]]</f>
        <v>0</v>
      </c>
      <c r="W1057" s="57">
        <f>Tabla3[[#This Row],[PRECIO CON DESCT.]]*Tabla3[[#This Row],[PEDIDO ]]</f>
        <v>0</v>
      </c>
      <c r="X1057" s="58">
        <f>Tabla3[[#This Row],[PRECIO SIN %]]*Tabla3[[#This Row],[PEDIDO ]]</f>
        <v>0</v>
      </c>
      <c r="Y1057" s="84"/>
      <c r="Z1057" s="84"/>
      <c r="AA1057" s="84"/>
      <c r="AB1057" s="84"/>
      <c r="AC1057" s="84"/>
      <c r="AD1057" s="84"/>
      <c r="AE1057" s="84"/>
      <c r="AF1057" s="84"/>
      <c r="AG1057" s="85"/>
      <c r="AH1057" s="85"/>
      <c r="AI1057" s="85"/>
      <c r="AJ1057" s="85"/>
      <c r="AK1057" s="85"/>
      <c r="AL1057" s="85"/>
      <c r="AM1057" s="85"/>
      <c r="AN1057" s="85"/>
      <c r="AO1057" s="85"/>
      <c r="AP1057" s="85"/>
      <c r="AQ1057" s="85"/>
      <c r="AR1057" s="85"/>
      <c r="AS1057" s="85"/>
      <c r="AT1057" s="85"/>
      <c r="AU1057" s="85"/>
      <c r="AV1057" s="85"/>
      <c r="AW1057" s="85"/>
      <c r="AX1057" s="85"/>
      <c r="AY1057" s="85"/>
      <c r="AZ1057" s="85"/>
      <c r="BA1057" s="85"/>
      <c r="BB1057" s="85"/>
      <c r="BC1057" s="85"/>
      <c r="BD1057" s="85"/>
      <c r="BE1057" s="85"/>
      <c r="BF1057" s="85"/>
      <c r="BG1057" s="85"/>
      <c r="BH1057" s="85"/>
      <c r="BI1057" s="85"/>
      <c r="BJ1057" s="85"/>
      <c r="BK1057" s="85"/>
      <c r="BL1057" s="85"/>
      <c r="BM1057" s="85"/>
      <c r="BN1057" s="85"/>
      <c r="BO1057" s="85"/>
      <c r="BP1057" s="85"/>
      <c r="BQ1057" s="85"/>
      <c r="BR1057" s="85"/>
      <c r="BS1057" s="85"/>
      <c r="BT1057" s="85"/>
      <c r="BU1057" s="85"/>
      <c r="BV1057" s="85"/>
      <c r="BW1057" s="85"/>
      <c r="BX1057" s="85"/>
      <c r="BY1057" s="85"/>
      <c r="BZ1057" s="85"/>
      <c r="CA1057" s="85"/>
      <c r="CB1057" s="85"/>
      <c r="CC1057" s="85"/>
      <c r="CD1057" s="85"/>
      <c r="CE1057" s="85"/>
      <c r="CF1057" s="85"/>
      <c r="CG1057" s="85"/>
      <c r="CH1057" s="85"/>
      <c r="CI1057" s="85"/>
      <c r="CJ1057" s="85"/>
      <c r="CK1057" s="85"/>
      <c r="CL1057" s="85"/>
      <c r="CM1057" s="85"/>
      <c r="CN1057" s="85"/>
      <c r="CO1057" s="85"/>
      <c r="CP1057" s="85"/>
      <c r="CQ1057" s="85"/>
      <c r="CR1057" s="85"/>
      <c r="CS1057" s="85"/>
      <c r="CT1057" s="85"/>
      <c r="CU1057" s="85"/>
      <c r="CV1057" s="85"/>
      <c r="CW1057" s="85"/>
      <c r="CX1057" s="85"/>
      <c r="CY1057" s="85"/>
      <c r="CZ1057" s="85"/>
      <c r="DA1057" s="85"/>
      <c r="DB1057" s="85"/>
      <c r="DC1057" s="85"/>
      <c r="DD1057" s="85"/>
      <c r="DE1057" s="85"/>
      <c r="DF1057" s="85"/>
      <c r="DG1057" s="85"/>
      <c r="DH1057" s="85"/>
      <c r="DI1057" s="85"/>
      <c r="DJ1057" s="85"/>
      <c r="DK1057" s="85"/>
      <c r="DL1057" s="85"/>
      <c r="DM1057" s="85"/>
      <c r="DN1057" s="85"/>
      <c r="DO1057" s="85"/>
      <c r="DP1057" s="85"/>
      <c r="DQ1057" s="85"/>
      <c r="DR1057" s="85"/>
      <c r="DS1057" s="85"/>
      <c r="DT1057" s="85"/>
      <c r="DU1057" s="85"/>
      <c r="DV1057" s="85"/>
      <c r="DW1057" s="85"/>
      <c r="DX1057" s="85"/>
      <c r="DY1057" s="85"/>
      <c r="DZ1057" s="85"/>
      <c r="EA1057" s="85"/>
      <c r="EB1057" s="85"/>
      <c r="EC1057" s="85"/>
      <c r="ED1057" s="85"/>
      <c r="EE1057" s="85"/>
      <c r="EF1057" s="85"/>
      <c r="EG1057" s="85"/>
      <c r="EH1057" s="85"/>
      <c r="EI1057" s="85"/>
      <c r="EJ1057" s="85"/>
      <c r="EK1057" s="85"/>
      <c r="EL1057" s="85"/>
      <c r="EM1057" s="85"/>
      <c r="EN1057" s="85"/>
      <c r="EO1057" s="85"/>
      <c r="EP1057" s="85"/>
      <c r="EQ1057" s="85"/>
      <c r="ER1057" s="85"/>
      <c r="ES1057" s="85"/>
      <c r="ET1057" s="85"/>
      <c r="EU1057" s="85"/>
      <c r="EV1057" s="85"/>
      <c r="EW1057" s="86"/>
    </row>
    <row r="1058" spans="1:153" s="87" customFormat="1" ht="33" customHeight="1" x14ac:dyDescent="0.4">
      <c r="A1058" s="125">
        <v>7597533000209</v>
      </c>
      <c r="B1058" s="59" t="s">
        <v>202</v>
      </c>
      <c r="C1058" s="59" t="s">
        <v>130</v>
      </c>
      <c r="D10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58" s="119" t="s">
        <v>1565</v>
      </c>
      <c r="F1058" s="76" t="s">
        <v>537</v>
      </c>
      <c r="G10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58" s="78">
        <v>32</v>
      </c>
      <c r="J1058" s="52">
        <v>4.9000000000000004</v>
      </c>
      <c r="K1058" s="60">
        <f>Tabla3[[#This Row],[PRECIOS]]-Tabla3[[#This Row],[PRECIOS]]*10%</f>
        <v>4.41</v>
      </c>
      <c r="L1058" s="101"/>
      <c r="M1058" s="61"/>
      <c r="N1058" s="55">
        <f>IFERROR(Tabla3[[#This Row],[PRECIOS]]-Tabla3[[#This Row],[PRECIOS]]*Tabla3[[#This Row],[% PRODUCTO]]," ")</f>
        <v>4.9000000000000004</v>
      </c>
      <c r="O1058" s="61"/>
      <c r="P1058" s="55">
        <f>IFERROR(Tabla3[[#This Row],[OCULTAR2]]-Tabla3[[#This Row],[OCULTAR2]]*Tabla3[[#This Row],[% LÍNEA]]," ")</f>
        <v>4.9000000000000004</v>
      </c>
      <c r="Q1058" s="56">
        <f>IFERROR(Tabla3[[#This Row],[% PRODUCTO]]+Tabla3[[#This Row],[% LÍNEA]]," ")</f>
        <v>0</v>
      </c>
      <c r="R1058" s="60">
        <f>Tabla3[[#This Row],[OCULTAR3]]</f>
        <v>4.9000000000000004</v>
      </c>
      <c r="S1058" s="60">
        <f>Tabla3[[#This Row],[PRECIO SIN %]]-Tabla3[[#This Row],[PRECIO SIN %]]*10%</f>
        <v>4.41</v>
      </c>
      <c r="T1058" s="80">
        <f>(Tabla3[[#This Row],[PRECIO CON DESCT.]]-(Tabla3[[#This Row],[PRECIO CON DESCT.]]*$T$6))</f>
        <v>2.7783000000000002</v>
      </c>
      <c r="U1058" s="96"/>
      <c r="V1058" s="94">
        <f>Tabla3[[#This Row],[PRECIO %      en $]]*Tabla3[[#This Row],[PEDIDO ]]</f>
        <v>0</v>
      </c>
      <c r="W1058" s="57">
        <f>Tabla3[[#This Row],[PRECIO CON DESCT.]]*Tabla3[[#This Row],[PEDIDO ]]</f>
        <v>0</v>
      </c>
      <c r="X1058" s="58">
        <f>Tabla3[[#This Row],[PRECIO SIN %]]*Tabla3[[#This Row],[PEDIDO ]]</f>
        <v>0</v>
      </c>
      <c r="Y1058" s="84"/>
      <c r="Z1058" s="84"/>
      <c r="AA1058" s="84"/>
      <c r="AB1058" s="84"/>
      <c r="AC1058" s="84"/>
      <c r="AD1058" s="84"/>
      <c r="AE1058" s="84"/>
      <c r="AF1058" s="84"/>
      <c r="AG1058" s="85"/>
      <c r="AH1058" s="85"/>
      <c r="AI1058" s="85"/>
      <c r="AJ1058" s="85"/>
      <c r="AK1058" s="85"/>
      <c r="AL1058" s="85"/>
      <c r="AM1058" s="85"/>
      <c r="AN1058" s="85"/>
      <c r="AO1058" s="85"/>
      <c r="AP1058" s="85"/>
      <c r="AQ1058" s="85"/>
      <c r="AR1058" s="85"/>
      <c r="AS1058" s="85"/>
      <c r="AT1058" s="85"/>
      <c r="AU1058" s="85"/>
      <c r="AV1058" s="85"/>
      <c r="AW1058" s="85"/>
      <c r="AX1058" s="85"/>
      <c r="AY1058" s="85"/>
      <c r="AZ1058" s="85"/>
      <c r="BA1058" s="85"/>
      <c r="BB1058" s="85"/>
      <c r="BC1058" s="85"/>
      <c r="BD1058" s="85"/>
      <c r="BE1058" s="85"/>
      <c r="BF1058" s="85"/>
      <c r="BG1058" s="85"/>
      <c r="BH1058" s="85"/>
      <c r="BI1058" s="85"/>
      <c r="BJ1058" s="85"/>
      <c r="BK1058" s="85"/>
      <c r="BL1058" s="85"/>
      <c r="BM1058" s="85"/>
      <c r="BN1058" s="85"/>
      <c r="BO1058" s="85"/>
      <c r="BP1058" s="85"/>
      <c r="BQ1058" s="85"/>
      <c r="BR1058" s="85"/>
      <c r="BS1058" s="85"/>
      <c r="BT1058" s="85"/>
      <c r="BU1058" s="85"/>
      <c r="BV1058" s="85"/>
      <c r="BW1058" s="85"/>
      <c r="BX1058" s="85"/>
      <c r="BY1058" s="85"/>
      <c r="BZ1058" s="85"/>
      <c r="CA1058" s="85"/>
      <c r="CB1058" s="85"/>
      <c r="CC1058" s="85"/>
      <c r="CD1058" s="85"/>
      <c r="CE1058" s="85"/>
      <c r="CF1058" s="85"/>
      <c r="CG1058" s="85"/>
      <c r="CH1058" s="85"/>
      <c r="CI1058" s="85"/>
      <c r="CJ1058" s="85"/>
      <c r="CK1058" s="85"/>
      <c r="CL1058" s="85"/>
      <c r="CM1058" s="85"/>
      <c r="CN1058" s="85"/>
      <c r="CO1058" s="85"/>
      <c r="CP1058" s="85"/>
      <c r="CQ1058" s="85"/>
      <c r="CR1058" s="85"/>
      <c r="CS1058" s="85"/>
      <c r="CT1058" s="85"/>
      <c r="CU1058" s="85"/>
      <c r="CV1058" s="85"/>
      <c r="CW1058" s="85"/>
      <c r="CX1058" s="85"/>
      <c r="CY1058" s="85"/>
      <c r="CZ1058" s="85"/>
      <c r="DA1058" s="85"/>
      <c r="DB1058" s="85"/>
      <c r="DC1058" s="85"/>
      <c r="DD1058" s="85"/>
      <c r="DE1058" s="85"/>
      <c r="DF1058" s="85"/>
      <c r="DG1058" s="85"/>
      <c r="DH1058" s="85"/>
      <c r="DI1058" s="85"/>
      <c r="DJ1058" s="85"/>
      <c r="DK1058" s="85"/>
      <c r="DL1058" s="85"/>
      <c r="DM1058" s="85"/>
      <c r="DN1058" s="85"/>
      <c r="DO1058" s="85"/>
      <c r="DP1058" s="85"/>
      <c r="DQ1058" s="85"/>
      <c r="DR1058" s="85"/>
      <c r="DS1058" s="85"/>
      <c r="DT1058" s="85"/>
      <c r="DU1058" s="85"/>
      <c r="DV1058" s="85"/>
      <c r="DW1058" s="85"/>
      <c r="DX1058" s="85"/>
      <c r="DY1058" s="85"/>
      <c r="DZ1058" s="85"/>
      <c r="EA1058" s="85"/>
      <c r="EB1058" s="85"/>
      <c r="EC1058" s="85"/>
      <c r="ED1058" s="85"/>
      <c r="EE1058" s="85"/>
      <c r="EF1058" s="85"/>
      <c r="EG1058" s="85"/>
      <c r="EH1058" s="85"/>
      <c r="EI1058" s="85"/>
      <c r="EJ1058" s="85"/>
      <c r="EK1058" s="85"/>
      <c r="EL1058" s="85"/>
      <c r="EM1058" s="85"/>
      <c r="EN1058" s="85"/>
      <c r="EO1058" s="85"/>
      <c r="EP1058" s="85"/>
      <c r="EQ1058" s="85"/>
      <c r="ER1058" s="85"/>
      <c r="ES1058" s="85"/>
      <c r="ET1058" s="85"/>
      <c r="EU1058" s="85"/>
      <c r="EV1058" s="85"/>
      <c r="EW1058" s="86"/>
    </row>
    <row r="1059" spans="1:153" s="87" customFormat="1" ht="33" customHeight="1" x14ac:dyDescent="0.4">
      <c r="A1059" s="124">
        <v>8904178921858</v>
      </c>
      <c r="B1059" s="51" t="s">
        <v>202</v>
      </c>
      <c r="C1059" s="51" t="s">
        <v>128</v>
      </c>
      <c r="D10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59" s="118" t="s">
        <v>1566</v>
      </c>
      <c r="F1059" s="75" t="s">
        <v>537</v>
      </c>
      <c r="G10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59" s="77">
        <v>106</v>
      </c>
      <c r="J1059" s="52">
        <v>1.76667</v>
      </c>
      <c r="K1059" s="53">
        <f>Tabla3[[#This Row],[PRECIOS]]-Tabla3[[#This Row],[PRECIOS]]*10%</f>
        <v>1.5900029999999998</v>
      </c>
      <c r="L1059" s="101"/>
      <c r="M1059" s="54"/>
      <c r="N1059" s="55">
        <f>IFERROR(Tabla3[[#This Row],[PRECIOS]]-Tabla3[[#This Row],[PRECIOS]]*Tabla3[[#This Row],[% PRODUCTO]]," ")</f>
        <v>1.76667</v>
      </c>
      <c r="O1059" s="54"/>
      <c r="P1059" s="55">
        <f>IFERROR(Tabla3[[#This Row],[OCULTAR2]]-Tabla3[[#This Row],[OCULTAR2]]*Tabla3[[#This Row],[% LÍNEA]]," ")</f>
        <v>1.76667</v>
      </c>
      <c r="Q1059" s="56">
        <f>IFERROR(Tabla3[[#This Row],[% PRODUCTO]]+Tabla3[[#This Row],[% LÍNEA]]," ")</f>
        <v>0</v>
      </c>
      <c r="R1059" s="53">
        <f>Tabla3[[#This Row],[OCULTAR3]]</f>
        <v>1.76667</v>
      </c>
      <c r="S1059" s="53">
        <f>Tabla3[[#This Row],[PRECIO SIN %]]-Tabla3[[#This Row],[PRECIO SIN %]]*10%</f>
        <v>1.5900029999999998</v>
      </c>
      <c r="T1059" s="80">
        <f>(Tabla3[[#This Row],[PRECIO CON DESCT.]]-(Tabla3[[#This Row],[PRECIO CON DESCT.]]*$T$6))</f>
        <v>1.0017018899999999</v>
      </c>
      <c r="U1059" s="96"/>
      <c r="V1059" s="94">
        <f>Tabla3[[#This Row],[PRECIO %      en $]]*Tabla3[[#This Row],[PEDIDO ]]</f>
        <v>0</v>
      </c>
      <c r="W1059" s="57">
        <f>Tabla3[[#This Row],[PRECIO CON DESCT.]]*Tabla3[[#This Row],[PEDIDO ]]</f>
        <v>0</v>
      </c>
      <c r="X1059" s="58">
        <f>Tabla3[[#This Row],[PRECIO SIN %]]*Tabla3[[#This Row],[PEDIDO ]]</f>
        <v>0</v>
      </c>
      <c r="Y1059" s="84"/>
      <c r="Z1059" s="84"/>
      <c r="AA1059" s="84"/>
      <c r="AB1059" s="84"/>
      <c r="AC1059" s="84"/>
      <c r="AD1059" s="84"/>
      <c r="AE1059" s="84"/>
      <c r="AF1059" s="84"/>
      <c r="AG1059" s="85"/>
      <c r="AH1059" s="85"/>
      <c r="AI1059" s="85"/>
      <c r="AJ1059" s="85"/>
      <c r="AK1059" s="85"/>
      <c r="AL1059" s="85"/>
      <c r="AM1059" s="85"/>
      <c r="AN1059" s="85"/>
      <c r="AO1059" s="85"/>
      <c r="AP1059" s="85"/>
      <c r="AQ1059" s="85"/>
      <c r="AR1059" s="85"/>
      <c r="AS1059" s="85"/>
      <c r="AT1059" s="85"/>
      <c r="AU1059" s="85"/>
      <c r="AV1059" s="85"/>
      <c r="AW1059" s="85"/>
      <c r="AX1059" s="85"/>
      <c r="AY1059" s="85"/>
      <c r="AZ1059" s="85"/>
      <c r="BA1059" s="85"/>
      <c r="BB1059" s="85"/>
      <c r="BC1059" s="85"/>
      <c r="BD1059" s="85"/>
      <c r="BE1059" s="85"/>
      <c r="BF1059" s="85"/>
      <c r="BG1059" s="85"/>
      <c r="BH1059" s="85"/>
      <c r="BI1059" s="85"/>
      <c r="BJ1059" s="85"/>
      <c r="BK1059" s="85"/>
      <c r="BL1059" s="85"/>
      <c r="BM1059" s="85"/>
      <c r="BN1059" s="85"/>
      <c r="BO1059" s="85"/>
      <c r="BP1059" s="85"/>
      <c r="BQ1059" s="85"/>
      <c r="BR1059" s="85"/>
      <c r="BS1059" s="85"/>
      <c r="BT1059" s="85"/>
      <c r="BU1059" s="85"/>
      <c r="BV1059" s="85"/>
      <c r="BW1059" s="85"/>
      <c r="BX1059" s="85"/>
      <c r="BY1059" s="85"/>
      <c r="BZ1059" s="85"/>
      <c r="CA1059" s="85"/>
      <c r="CB1059" s="85"/>
      <c r="CC1059" s="85"/>
      <c r="CD1059" s="85"/>
      <c r="CE1059" s="85"/>
      <c r="CF1059" s="85"/>
      <c r="CG1059" s="85"/>
      <c r="CH1059" s="85"/>
      <c r="CI1059" s="85"/>
      <c r="CJ1059" s="85"/>
      <c r="CK1059" s="85"/>
      <c r="CL1059" s="85"/>
      <c r="CM1059" s="85"/>
      <c r="CN1059" s="85"/>
      <c r="CO1059" s="85"/>
      <c r="CP1059" s="85"/>
      <c r="CQ1059" s="85"/>
      <c r="CR1059" s="85"/>
      <c r="CS1059" s="85"/>
      <c r="CT1059" s="85"/>
      <c r="CU1059" s="85"/>
      <c r="CV1059" s="85"/>
      <c r="CW1059" s="85"/>
      <c r="CX1059" s="85"/>
      <c r="CY1059" s="85"/>
      <c r="CZ1059" s="85"/>
      <c r="DA1059" s="85"/>
      <c r="DB1059" s="85"/>
      <c r="DC1059" s="85"/>
      <c r="DD1059" s="85"/>
      <c r="DE1059" s="85"/>
      <c r="DF1059" s="85"/>
      <c r="DG1059" s="85"/>
      <c r="DH1059" s="85"/>
      <c r="DI1059" s="85"/>
      <c r="DJ1059" s="85"/>
      <c r="DK1059" s="85"/>
      <c r="DL1059" s="85"/>
      <c r="DM1059" s="85"/>
      <c r="DN1059" s="85"/>
      <c r="DO1059" s="85"/>
      <c r="DP1059" s="85"/>
      <c r="DQ1059" s="85"/>
      <c r="DR1059" s="85"/>
      <c r="DS1059" s="85"/>
      <c r="DT1059" s="85"/>
      <c r="DU1059" s="85"/>
      <c r="DV1059" s="85"/>
      <c r="DW1059" s="85"/>
      <c r="DX1059" s="85"/>
      <c r="DY1059" s="85"/>
      <c r="DZ1059" s="85"/>
      <c r="EA1059" s="85"/>
      <c r="EB1059" s="85"/>
      <c r="EC1059" s="85"/>
      <c r="ED1059" s="85"/>
      <c r="EE1059" s="85"/>
      <c r="EF1059" s="85"/>
      <c r="EG1059" s="85"/>
      <c r="EH1059" s="85"/>
      <c r="EI1059" s="85"/>
      <c r="EJ1059" s="85"/>
      <c r="EK1059" s="85"/>
      <c r="EL1059" s="85"/>
      <c r="EM1059" s="85"/>
      <c r="EN1059" s="85"/>
      <c r="EO1059" s="85"/>
      <c r="EP1059" s="85"/>
      <c r="EQ1059" s="85"/>
      <c r="ER1059" s="85"/>
      <c r="ES1059" s="85"/>
      <c r="ET1059" s="85"/>
      <c r="EU1059" s="85"/>
      <c r="EV1059" s="85"/>
      <c r="EW1059" s="86"/>
    </row>
    <row r="1060" spans="1:153" s="87" customFormat="1" ht="33" customHeight="1" x14ac:dyDescent="0.4">
      <c r="A1060" s="125">
        <v>7598252000549</v>
      </c>
      <c r="B1060" s="59" t="s">
        <v>202</v>
      </c>
      <c r="C1060" s="59" t="s">
        <v>56</v>
      </c>
      <c r="D10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60" s="119" t="s">
        <v>1567</v>
      </c>
      <c r="F1060" s="76" t="s">
        <v>537</v>
      </c>
      <c r="G10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60" s="78">
        <v>44</v>
      </c>
      <c r="J1060" s="52">
        <v>6.7777799999999999</v>
      </c>
      <c r="K1060" s="60">
        <f>Tabla3[[#This Row],[PRECIOS]]-Tabla3[[#This Row],[PRECIOS]]*10%</f>
        <v>6.1000019999999999</v>
      </c>
      <c r="L1060" s="101"/>
      <c r="M1060" s="61"/>
      <c r="N1060" s="55">
        <f>IFERROR(Tabla3[[#This Row],[PRECIOS]]-Tabla3[[#This Row],[PRECIOS]]*Tabla3[[#This Row],[% PRODUCTO]]," ")</f>
        <v>6.7777799999999999</v>
      </c>
      <c r="O1060" s="61"/>
      <c r="P1060" s="55">
        <f>IFERROR(Tabla3[[#This Row],[OCULTAR2]]-Tabla3[[#This Row],[OCULTAR2]]*Tabla3[[#This Row],[% LÍNEA]]," ")</f>
        <v>6.7777799999999999</v>
      </c>
      <c r="Q1060" s="56">
        <f>IFERROR(Tabla3[[#This Row],[% PRODUCTO]]+Tabla3[[#This Row],[% LÍNEA]]," ")</f>
        <v>0</v>
      </c>
      <c r="R1060" s="60">
        <f>Tabla3[[#This Row],[OCULTAR3]]</f>
        <v>6.7777799999999999</v>
      </c>
      <c r="S1060" s="60">
        <f>Tabla3[[#This Row],[PRECIO SIN %]]-Tabla3[[#This Row],[PRECIO SIN %]]*10%</f>
        <v>6.1000019999999999</v>
      </c>
      <c r="T1060" s="80">
        <f>(Tabla3[[#This Row],[PRECIO CON DESCT.]]-(Tabla3[[#This Row],[PRECIO CON DESCT.]]*$T$6))</f>
        <v>3.8430012599999999</v>
      </c>
      <c r="U1060" s="96"/>
      <c r="V1060" s="94">
        <f>Tabla3[[#This Row],[PRECIO %      en $]]*Tabla3[[#This Row],[PEDIDO ]]</f>
        <v>0</v>
      </c>
      <c r="W1060" s="57">
        <f>Tabla3[[#This Row],[PRECIO CON DESCT.]]*Tabla3[[#This Row],[PEDIDO ]]</f>
        <v>0</v>
      </c>
      <c r="X1060" s="58">
        <f>Tabla3[[#This Row],[PRECIO SIN %]]*Tabla3[[#This Row],[PEDIDO ]]</f>
        <v>0</v>
      </c>
      <c r="Y1060" s="84"/>
      <c r="Z1060" s="84"/>
      <c r="AA1060" s="84"/>
      <c r="AB1060" s="84"/>
      <c r="AC1060" s="84"/>
      <c r="AD1060" s="84"/>
      <c r="AE1060" s="84"/>
      <c r="AF1060" s="84"/>
      <c r="AG1060" s="85"/>
      <c r="AH1060" s="85"/>
      <c r="AI1060" s="85"/>
      <c r="AJ1060" s="85"/>
      <c r="AK1060" s="85"/>
      <c r="AL1060" s="85"/>
      <c r="AM1060" s="85"/>
      <c r="AN1060" s="85"/>
      <c r="AO1060" s="85"/>
      <c r="AP1060" s="85"/>
      <c r="AQ1060" s="85"/>
      <c r="AR1060" s="85"/>
      <c r="AS1060" s="85"/>
      <c r="AT1060" s="85"/>
      <c r="AU1060" s="85"/>
      <c r="AV1060" s="85"/>
      <c r="AW1060" s="85"/>
      <c r="AX1060" s="85"/>
      <c r="AY1060" s="85"/>
      <c r="AZ1060" s="85"/>
      <c r="BA1060" s="85"/>
      <c r="BB1060" s="85"/>
      <c r="BC1060" s="85"/>
      <c r="BD1060" s="85"/>
      <c r="BE1060" s="85"/>
      <c r="BF1060" s="85"/>
      <c r="BG1060" s="85"/>
      <c r="BH1060" s="85"/>
      <c r="BI1060" s="85"/>
      <c r="BJ1060" s="85"/>
      <c r="BK1060" s="85"/>
      <c r="BL1060" s="85"/>
      <c r="BM1060" s="85"/>
      <c r="BN1060" s="85"/>
      <c r="BO1060" s="85"/>
      <c r="BP1060" s="85"/>
      <c r="BQ1060" s="85"/>
      <c r="BR1060" s="85"/>
      <c r="BS1060" s="85"/>
      <c r="BT1060" s="85"/>
      <c r="BU1060" s="85"/>
      <c r="BV1060" s="85"/>
      <c r="BW1060" s="85"/>
      <c r="BX1060" s="85"/>
      <c r="BY1060" s="85"/>
      <c r="BZ1060" s="85"/>
      <c r="CA1060" s="85"/>
      <c r="CB1060" s="85"/>
      <c r="CC1060" s="85"/>
      <c r="CD1060" s="85"/>
      <c r="CE1060" s="85"/>
      <c r="CF1060" s="85"/>
      <c r="CG1060" s="85"/>
      <c r="CH1060" s="85"/>
      <c r="CI1060" s="85"/>
      <c r="CJ1060" s="85"/>
      <c r="CK1060" s="85"/>
      <c r="CL1060" s="85"/>
      <c r="CM1060" s="85"/>
      <c r="CN1060" s="85"/>
      <c r="CO1060" s="85"/>
      <c r="CP1060" s="85"/>
      <c r="CQ1060" s="85"/>
      <c r="CR1060" s="85"/>
      <c r="CS1060" s="85"/>
      <c r="CT1060" s="85"/>
      <c r="CU1060" s="85"/>
      <c r="CV1060" s="85"/>
      <c r="CW1060" s="85"/>
      <c r="CX1060" s="85"/>
      <c r="CY1060" s="85"/>
      <c r="CZ1060" s="85"/>
      <c r="DA1060" s="85"/>
      <c r="DB1060" s="85"/>
      <c r="DC1060" s="85"/>
      <c r="DD1060" s="85"/>
      <c r="DE1060" s="85"/>
      <c r="DF1060" s="85"/>
      <c r="DG1060" s="85"/>
      <c r="DH1060" s="85"/>
      <c r="DI1060" s="85"/>
      <c r="DJ1060" s="85"/>
      <c r="DK1060" s="85"/>
      <c r="DL1060" s="85"/>
      <c r="DM1060" s="85"/>
      <c r="DN1060" s="85"/>
      <c r="DO1060" s="85"/>
      <c r="DP1060" s="85"/>
      <c r="DQ1060" s="85"/>
      <c r="DR1060" s="85"/>
      <c r="DS1060" s="85"/>
      <c r="DT1060" s="85"/>
      <c r="DU1060" s="85"/>
      <c r="DV1060" s="85"/>
      <c r="DW1060" s="85"/>
      <c r="DX1060" s="85"/>
      <c r="DY1060" s="85"/>
      <c r="DZ1060" s="85"/>
      <c r="EA1060" s="85"/>
      <c r="EB1060" s="85"/>
      <c r="EC1060" s="85"/>
      <c r="ED1060" s="85"/>
      <c r="EE1060" s="85"/>
      <c r="EF1060" s="85"/>
      <c r="EG1060" s="85"/>
      <c r="EH1060" s="85"/>
      <c r="EI1060" s="85"/>
      <c r="EJ1060" s="85"/>
      <c r="EK1060" s="85"/>
      <c r="EL1060" s="85"/>
      <c r="EM1060" s="85"/>
      <c r="EN1060" s="85"/>
      <c r="EO1060" s="85"/>
      <c r="EP1060" s="85"/>
      <c r="EQ1060" s="85"/>
      <c r="ER1060" s="85"/>
      <c r="ES1060" s="85"/>
      <c r="ET1060" s="85"/>
      <c r="EU1060" s="85"/>
      <c r="EV1060" s="85"/>
      <c r="EW1060" s="86"/>
    </row>
    <row r="1061" spans="1:153" s="87" customFormat="1" ht="33" customHeight="1" x14ac:dyDescent="0.4">
      <c r="A1061" s="124">
        <v>7597758001715</v>
      </c>
      <c r="B1061" s="51" t="s">
        <v>202</v>
      </c>
      <c r="C1061" s="51" t="s">
        <v>67</v>
      </c>
      <c r="D10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61" s="118" t="s">
        <v>1568</v>
      </c>
      <c r="F1061" s="75" t="s">
        <v>537</v>
      </c>
      <c r="G10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61" s="77">
        <v>13</v>
      </c>
      <c r="J1061" s="52">
        <v>4.1333299999999999</v>
      </c>
      <c r="K1061" s="53">
        <f>Tabla3[[#This Row],[PRECIOS]]-Tabla3[[#This Row],[PRECIOS]]*10%</f>
        <v>3.7199969999999998</v>
      </c>
      <c r="L1061" s="101"/>
      <c r="M1061" s="54"/>
      <c r="N1061" s="55">
        <f>IFERROR(Tabla3[[#This Row],[PRECIOS]]-Tabla3[[#This Row],[PRECIOS]]*Tabla3[[#This Row],[% PRODUCTO]]," ")</f>
        <v>4.1333299999999999</v>
      </c>
      <c r="O1061" s="54"/>
      <c r="P1061" s="55">
        <f>IFERROR(Tabla3[[#This Row],[OCULTAR2]]-Tabla3[[#This Row],[OCULTAR2]]*Tabla3[[#This Row],[% LÍNEA]]," ")</f>
        <v>4.1333299999999999</v>
      </c>
      <c r="Q1061" s="56">
        <f>IFERROR(Tabla3[[#This Row],[% PRODUCTO]]+Tabla3[[#This Row],[% LÍNEA]]," ")</f>
        <v>0</v>
      </c>
      <c r="R1061" s="53">
        <f>Tabla3[[#This Row],[OCULTAR3]]</f>
        <v>4.1333299999999999</v>
      </c>
      <c r="S1061" s="53">
        <f>Tabla3[[#This Row],[PRECIO SIN %]]-Tabla3[[#This Row],[PRECIO SIN %]]*10%</f>
        <v>3.7199969999999998</v>
      </c>
      <c r="T1061" s="80">
        <f>(Tabla3[[#This Row],[PRECIO CON DESCT.]]-(Tabla3[[#This Row],[PRECIO CON DESCT.]]*$T$6))</f>
        <v>2.3435981099999998</v>
      </c>
      <c r="U1061" s="96"/>
      <c r="V1061" s="94">
        <f>Tabla3[[#This Row],[PRECIO %      en $]]*Tabla3[[#This Row],[PEDIDO ]]</f>
        <v>0</v>
      </c>
      <c r="W1061" s="57">
        <f>Tabla3[[#This Row],[PRECIO CON DESCT.]]*Tabla3[[#This Row],[PEDIDO ]]</f>
        <v>0</v>
      </c>
      <c r="X1061" s="58">
        <f>Tabla3[[#This Row],[PRECIO SIN %]]*Tabla3[[#This Row],[PEDIDO ]]</f>
        <v>0</v>
      </c>
      <c r="Y1061" s="84"/>
      <c r="Z1061" s="84"/>
      <c r="AA1061" s="84"/>
      <c r="AB1061" s="84"/>
      <c r="AC1061" s="84"/>
      <c r="AD1061" s="84"/>
      <c r="AE1061" s="84"/>
      <c r="AF1061" s="84"/>
      <c r="AG1061" s="85"/>
      <c r="AH1061" s="85"/>
      <c r="AI1061" s="85"/>
      <c r="AJ1061" s="85"/>
      <c r="AK1061" s="85"/>
      <c r="AL1061" s="85"/>
      <c r="AM1061" s="85"/>
      <c r="AN1061" s="85"/>
      <c r="AO1061" s="85"/>
      <c r="AP1061" s="85"/>
      <c r="AQ1061" s="85"/>
      <c r="AR1061" s="85"/>
      <c r="AS1061" s="85"/>
      <c r="AT1061" s="85"/>
      <c r="AU1061" s="85"/>
      <c r="AV1061" s="85"/>
      <c r="AW1061" s="85"/>
      <c r="AX1061" s="85"/>
      <c r="AY1061" s="85"/>
      <c r="AZ1061" s="85"/>
      <c r="BA1061" s="85"/>
      <c r="BB1061" s="85"/>
      <c r="BC1061" s="85"/>
      <c r="BD1061" s="85"/>
      <c r="BE1061" s="85"/>
      <c r="BF1061" s="85"/>
      <c r="BG1061" s="85"/>
      <c r="BH1061" s="85"/>
      <c r="BI1061" s="85"/>
      <c r="BJ1061" s="85"/>
      <c r="BK1061" s="85"/>
      <c r="BL1061" s="85"/>
      <c r="BM1061" s="85"/>
      <c r="BN1061" s="85"/>
      <c r="BO1061" s="85"/>
      <c r="BP1061" s="85"/>
      <c r="BQ1061" s="85"/>
      <c r="BR1061" s="85"/>
      <c r="BS1061" s="85"/>
      <c r="BT1061" s="85"/>
      <c r="BU1061" s="85"/>
      <c r="BV1061" s="85"/>
      <c r="BW1061" s="85"/>
      <c r="BX1061" s="85"/>
      <c r="BY1061" s="85"/>
      <c r="BZ1061" s="85"/>
      <c r="CA1061" s="85"/>
      <c r="CB1061" s="85"/>
      <c r="CC1061" s="85"/>
      <c r="CD1061" s="85"/>
      <c r="CE1061" s="85"/>
      <c r="CF1061" s="85"/>
      <c r="CG1061" s="85"/>
      <c r="CH1061" s="85"/>
      <c r="CI1061" s="85"/>
      <c r="CJ1061" s="85"/>
      <c r="CK1061" s="85"/>
      <c r="CL1061" s="85"/>
      <c r="CM1061" s="85"/>
      <c r="CN1061" s="85"/>
      <c r="CO1061" s="85"/>
      <c r="CP1061" s="85"/>
      <c r="CQ1061" s="85"/>
      <c r="CR1061" s="85"/>
      <c r="CS1061" s="85"/>
      <c r="CT1061" s="85"/>
      <c r="CU1061" s="85"/>
      <c r="CV1061" s="85"/>
      <c r="CW1061" s="85"/>
      <c r="CX1061" s="85"/>
      <c r="CY1061" s="85"/>
      <c r="CZ1061" s="85"/>
      <c r="DA1061" s="85"/>
      <c r="DB1061" s="85"/>
      <c r="DC1061" s="85"/>
      <c r="DD1061" s="85"/>
      <c r="DE1061" s="85"/>
      <c r="DF1061" s="85"/>
      <c r="DG1061" s="85"/>
      <c r="DH1061" s="85"/>
      <c r="DI1061" s="85"/>
      <c r="DJ1061" s="85"/>
      <c r="DK1061" s="85"/>
      <c r="DL1061" s="85"/>
      <c r="DM1061" s="85"/>
      <c r="DN1061" s="85"/>
      <c r="DO1061" s="85"/>
      <c r="DP1061" s="85"/>
      <c r="DQ1061" s="85"/>
      <c r="DR1061" s="85"/>
      <c r="DS1061" s="85"/>
      <c r="DT1061" s="85"/>
      <c r="DU1061" s="85"/>
      <c r="DV1061" s="85"/>
      <c r="DW1061" s="85"/>
      <c r="DX1061" s="85"/>
      <c r="DY1061" s="85"/>
      <c r="DZ1061" s="85"/>
      <c r="EA1061" s="85"/>
      <c r="EB1061" s="85"/>
      <c r="EC1061" s="85"/>
      <c r="ED1061" s="85"/>
      <c r="EE1061" s="85"/>
      <c r="EF1061" s="85"/>
      <c r="EG1061" s="85"/>
      <c r="EH1061" s="85"/>
      <c r="EI1061" s="85"/>
      <c r="EJ1061" s="85"/>
      <c r="EK1061" s="85"/>
      <c r="EL1061" s="85"/>
      <c r="EM1061" s="85"/>
      <c r="EN1061" s="85"/>
      <c r="EO1061" s="85"/>
      <c r="EP1061" s="85"/>
      <c r="EQ1061" s="85"/>
      <c r="ER1061" s="85"/>
      <c r="ES1061" s="85"/>
      <c r="ET1061" s="85"/>
      <c r="EU1061" s="85"/>
      <c r="EV1061" s="85"/>
      <c r="EW1061" s="86"/>
    </row>
    <row r="1062" spans="1:153" s="87" customFormat="1" ht="33" customHeight="1" x14ac:dyDescent="0.4">
      <c r="A1062" s="125">
        <v>7592803002389</v>
      </c>
      <c r="B1062" s="59" t="s">
        <v>202</v>
      </c>
      <c r="C1062" s="59" t="s">
        <v>132</v>
      </c>
      <c r="D10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62" s="119" t="s">
        <v>1569</v>
      </c>
      <c r="F1062" s="76" t="s">
        <v>537</v>
      </c>
      <c r="G10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62" s="78">
        <v>205</v>
      </c>
      <c r="J1062" s="52">
        <v>11.5</v>
      </c>
      <c r="K1062" s="60">
        <f>Tabla3[[#This Row],[PRECIOS]]-Tabla3[[#This Row],[PRECIOS]]*10%</f>
        <v>10.35</v>
      </c>
      <c r="L1062" s="101"/>
      <c r="M1062" s="61"/>
      <c r="N1062" s="55">
        <f>IFERROR(Tabla3[[#This Row],[PRECIOS]]-Tabla3[[#This Row],[PRECIOS]]*Tabla3[[#This Row],[% PRODUCTO]]," ")</f>
        <v>11.5</v>
      </c>
      <c r="O1062" s="61"/>
      <c r="P1062" s="55">
        <f>IFERROR(Tabla3[[#This Row],[OCULTAR2]]-Tabla3[[#This Row],[OCULTAR2]]*Tabla3[[#This Row],[% LÍNEA]]," ")</f>
        <v>11.5</v>
      </c>
      <c r="Q1062" s="56">
        <f>IFERROR(Tabla3[[#This Row],[% PRODUCTO]]+Tabla3[[#This Row],[% LÍNEA]]," ")</f>
        <v>0</v>
      </c>
      <c r="R1062" s="60">
        <f>Tabla3[[#This Row],[OCULTAR3]]</f>
        <v>11.5</v>
      </c>
      <c r="S1062" s="60">
        <f>Tabla3[[#This Row],[PRECIO SIN %]]-Tabla3[[#This Row],[PRECIO SIN %]]*10%</f>
        <v>10.35</v>
      </c>
      <c r="T1062" s="80">
        <f>(Tabla3[[#This Row],[PRECIO CON DESCT.]]-(Tabla3[[#This Row],[PRECIO CON DESCT.]]*$T$6))</f>
        <v>6.5205000000000002</v>
      </c>
      <c r="U1062" s="96"/>
      <c r="V1062" s="94">
        <f>Tabla3[[#This Row],[PRECIO %      en $]]*Tabla3[[#This Row],[PEDIDO ]]</f>
        <v>0</v>
      </c>
      <c r="W1062" s="57">
        <f>Tabla3[[#This Row],[PRECIO CON DESCT.]]*Tabla3[[#This Row],[PEDIDO ]]</f>
        <v>0</v>
      </c>
      <c r="X1062" s="58">
        <f>Tabla3[[#This Row],[PRECIO SIN %]]*Tabla3[[#This Row],[PEDIDO ]]</f>
        <v>0</v>
      </c>
      <c r="Y1062" s="84"/>
      <c r="Z1062" s="84"/>
      <c r="AA1062" s="84"/>
      <c r="AB1062" s="84"/>
      <c r="AC1062" s="84"/>
      <c r="AD1062" s="84"/>
      <c r="AE1062" s="84"/>
      <c r="AF1062" s="84"/>
      <c r="AG1062" s="85"/>
      <c r="AH1062" s="85"/>
      <c r="AI1062" s="85"/>
      <c r="AJ1062" s="85"/>
      <c r="AK1062" s="85"/>
      <c r="AL1062" s="85"/>
      <c r="AM1062" s="85"/>
      <c r="AN1062" s="85"/>
      <c r="AO1062" s="85"/>
      <c r="AP1062" s="85"/>
      <c r="AQ1062" s="85"/>
      <c r="AR1062" s="85"/>
      <c r="AS1062" s="85"/>
      <c r="AT1062" s="85"/>
      <c r="AU1062" s="85"/>
      <c r="AV1062" s="85"/>
      <c r="AW1062" s="85"/>
      <c r="AX1062" s="85"/>
      <c r="AY1062" s="85"/>
      <c r="AZ1062" s="85"/>
      <c r="BA1062" s="85"/>
      <c r="BB1062" s="85"/>
      <c r="BC1062" s="85"/>
      <c r="BD1062" s="85"/>
      <c r="BE1062" s="85"/>
      <c r="BF1062" s="85"/>
      <c r="BG1062" s="85"/>
      <c r="BH1062" s="85"/>
      <c r="BI1062" s="85"/>
      <c r="BJ1062" s="85"/>
      <c r="BK1062" s="85"/>
      <c r="BL1062" s="85"/>
      <c r="BM1062" s="85"/>
      <c r="BN1062" s="85"/>
      <c r="BO1062" s="85"/>
      <c r="BP1062" s="85"/>
      <c r="BQ1062" s="85"/>
      <c r="BR1062" s="85"/>
      <c r="BS1062" s="85"/>
      <c r="BT1062" s="85"/>
      <c r="BU1062" s="85"/>
      <c r="BV1062" s="85"/>
      <c r="BW1062" s="85"/>
      <c r="BX1062" s="85"/>
      <c r="BY1062" s="85"/>
      <c r="BZ1062" s="85"/>
      <c r="CA1062" s="85"/>
      <c r="CB1062" s="85"/>
      <c r="CC1062" s="85"/>
      <c r="CD1062" s="85"/>
      <c r="CE1062" s="85"/>
      <c r="CF1062" s="85"/>
      <c r="CG1062" s="85"/>
      <c r="CH1062" s="85"/>
      <c r="CI1062" s="85"/>
      <c r="CJ1062" s="85"/>
      <c r="CK1062" s="85"/>
      <c r="CL1062" s="85"/>
      <c r="CM1062" s="85"/>
      <c r="CN1062" s="85"/>
      <c r="CO1062" s="85"/>
      <c r="CP1062" s="85"/>
      <c r="CQ1062" s="85"/>
      <c r="CR1062" s="85"/>
      <c r="CS1062" s="85"/>
      <c r="CT1062" s="85"/>
      <c r="CU1062" s="85"/>
      <c r="CV1062" s="85"/>
      <c r="CW1062" s="85"/>
      <c r="CX1062" s="85"/>
      <c r="CY1062" s="85"/>
      <c r="CZ1062" s="85"/>
      <c r="DA1062" s="85"/>
      <c r="DB1062" s="85"/>
      <c r="DC1062" s="85"/>
      <c r="DD1062" s="85"/>
      <c r="DE1062" s="85"/>
      <c r="DF1062" s="85"/>
      <c r="DG1062" s="85"/>
      <c r="DH1062" s="85"/>
      <c r="DI1062" s="85"/>
      <c r="DJ1062" s="85"/>
      <c r="DK1062" s="85"/>
      <c r="DL1062" s="85"/>
      <c r="DM1062" s="85"/>
      <c r="DN1062" s="85"/>
      <c r="DO1062" s="85"/>
      <c r="DP1062" s="85"/>
      <c r="DQ1062" s="85"/>
      <c r="DR1062" s="85"/>
      <c r="DS1062" s="85"/>
      <c r="DT1062" s="85"/>
      <c r="DU1062" s="85"/>
      <c r="DV1062" s="85"/>
      <c r="DW1062" s="85"/>
      <c r="DX1062" s="85"/>
      <c r="DY1062" s="85"/>
      <c r="DZ1062" s="85"/>
      <c r="EA1062" s="85"/>
      <c r="EB1062" s="85"/>
      <c r="EC1062" s="85"/>
      <c r="ED1062" s="85"/>
      <c r="EE1062" s="85"/>
      <c r="EF1062" s="85"/>
      <c r="EG1062" s="85"/>
      <c r="EH1062" s="85"/>
      <c r="EI1062" s="85"/>
      <c r="EJ1062" s="85"/>
      <c r="EK1062" s="85"/>
      <c r="EL1062" s="85"/>
      <c r="EM1062" s="85"/>
      <c r="EN1062" s="85"/>
      <c r="EO1062" s="85"/>
      <c r="EP1062" s="85"/>
      <c r="EQ1062" s="85"/>
      <c r="ER1062" s="85"/>
      <c r="ES1062" s="85"/>
      <c r="ET1062" s="85"/>
      <c r="EU1062" s="85"/>
      <c r="EV1062" s="85"/>
      <c r="EW1062" s="86"/>
    </row>
    <row r="1063" spans="1:153" s="87" customFormat="1" ht="33" customHeight="1" x14ac:dyDescent="0.4">
      <c r="A1063" s="124">
        <v>8904324104234</v>
      </c>
      <c r="B1063" s="51" t="s">
        <v>202</v>
      </c>
      <c r="C1063" s="51" t="s">
        <v>92</v>
      </c>
      <c r="D10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63" s="118" t="s">
        <v>1570</v>
      </c>
      <c r="F1063" s="75" t="s">
        <v>537</v>
      </c>
      <c r="G10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63" s="77">
        <v>25</v>
      </c>
      <c r="J1063" s="52">
        <v>7.4555600000000002</v>
      </c>
      <c r="K1063" s="53">
        <f>Tabla3[[#This Row],[PRECIOS]]-Tabla3[[#This Row],[PRECIOS]]*10%</f>
        <v>6.7100039999999996</v>
      </c>
      <c r="L1063" s="101"/>
      <c r="M1063" s="54"/>
      <c r="N1063" s="55">
        <f>IFERROR(Tabla3[[#This Row],[PRECIOS]]-Tabla3[[#This Row],[PRECIOS]]*Tabla3[[#This Row],[% PRODUCTO]]," ")</f>
        <v>7.4555600000000002</v>
      </c>
      <c r="O1063" s="54"/>
      <c r="P1063" s="55">
        <f>IFERROR(Tabla3[[#This Row],[OCULTAR2]]-Tabla3[[#This Row],[OCULTAR2]]*Tabla3[[#This Row],[% LÍNEA]]," ")</f>
        <v>7.4555600000000002</v>
      </c>
      <c r="Q1063" s="56">
        <f>IFERROR(Tabla3[[#This Row],[% PRODUCTO]]+Tabla3[[#This Row],[% LÍNEA]]," ")</f>
        <v>0</v>
      </c>
      <c r="R1063" s="53">
        <f>Tabla3[[#This Row],[OCULTAR3]]</f>
        <v>7.4555600000000002</v>
      </c>
      <c r="S1063" s="53">
        <f>Tabla3[[#This Row],[PRECIO SIN %]]-Tabla3[[#This Row],[PRECIO SIN %]]*10%</f>
        <v>6.7100039999999996</v>
      </c>
      <c r="T1063" s="80">
        <f>(Tabla3[[#This Row],[PRECIO CON DESCT.]]-(Tabla3[[#This Row],[PRECIO CON DESCT.]]*$T$6))</f>
        <v>4.2273025200000003</v>
      </c>
      <c r="U1063" s="96"/>
      <c r="V1063" s="94">
        <f>Tabla3[[#This Row],[PRECIO %      en $]]*Tabla3[[#This Row],[PEDIDO ]]</f>
        <v>0</v>
      </c>
      <c r="W1063" s="57">
        <f>Tabla3[[#This Row],[PRECIO CON DESCT.]]*Tabla3[[#This Row],[PEDIDO ]]</f>
        <v>0</v>
      </c>
      <c r="X1063" s="58">
        <f>Tabla3[[#This Row],[PRECIO SIN %]]*Tabla3[[#This Row],[PEDIDO ]]</f>
        <v>0</v>
      </c>
      <c r="Y1063" s="84"/>
      <c r="Z1063" s="84"/>
      <c r="AA1063" s="84"/>
      <c r="AB1063" s="84"/>
      <c r="AC1063" s="84"/>
      <c r="AD1063" s="84"/>
      <c r="AE1063" s="84"/>
      <c r="AF1063" s="84"/>
      <c r="AG1063" s="85"/>
      <c r="AH1063" s="85"/>
      <c r="AI1063" s="85"/>
      <c r="AJ1063" s="85"/>
      <c r="AK1063" s="85"/>
      <c r="AL1063" s="85"/>
      <c r="AM1063" s="85"/>
      <c r="AN1063" s="85"/>
      <c r="AO1063" s="85"/>
      <c r="AP1063" s="85"/>
      <c r="AQ1063" s="85"/>
      <c r="AR1063" s="85"/>
      <c r="AS1063" s="85"/>
      <c r="AT1063" s="85"/>
      <c r="AU1063" s="85"/>
      <c r="AV1063" s="85"/>
      <c r="AW1063" s="85"/>
      <c r="AX1063" s="85"/>
      <c r="AY1063" s="85"/>
      <c r="AZ1063" s="85"/>
      <c r="BA1063" s="85"/>
      <c r="BB1063" s="85"/>
      <c r="BC1063" s="85"/>
      <c r="BD1063" s="85"/>
      <c r="BE1063" s="85"/>
      <c r="BF1063" s="85"/>
      <c r="BG1063" s="85"/>
      <c r="BH1063" s="85"/>
      <c r="BI1063" s="85"/>
      <c r="BJ1063" s="85"/>
      <c r="BK1063" s="85"/>
      <c r="BL1063" s="85"/>
      <c r="BM1063" s="85"/>
      <c r="BN1063" s="85"/>
      <c r="BO1063" s="85"/>
      <c r="BP1063" s="85"/>
      <c r="BQ1063" s="85"/>
      <c r="BR1063" s="85"/>
      <c r="BS1063" s="85"/>
      <c r="BT1063" s="85"/>
      <c r="BU1063" s="85"/>
      <c r="BV1063" s="85"/>
      <c r="BW1063" s="85"/>
      <c r="BX1063" s="85"/>
      <c r="BY1063" s="85"/>
      <c r="BZ1063" s="85"/>
      <c r="CA1063" s="85"/>
      <c r="CB1063" s="85"/>
      <c r="CC1063" s="85"/>
      <c r="CD1063" s="85"/>
      <c r="CE1063" s="85"/>
      <c r="CF1063" s="85"/>
      <c r="CG1063" s="85"/>
      <c r="CH1063" s="85"/>
      <c r="CI1063" s="85"/>
      <c r="CJ1063" s="85"/>
      <c r="CK1063" s="85"/>
      <c r="CL1063" s="85"/>
      <c r="CM1063" s="85"/>
      <c r="CN1063" s="85"/>
      <c r="CO1063" s="85"/>
      <c r="CP1063" s="85"/>
      <c r="CQ1063" s="85"/>
      <c r="CR1063" s="85"/>
      <c r="CS1063" s="85"/>
      <c r="CT1063" s="85"/>
      <c r="CU1063" s="85"/>
      <c r="CV1063" s="85"/>
      <c r="CW1063" s="85"/>
      <c r="CX1063" s="85"/>
      <c r="CY1063" s="85"/>
      <c r="CZ1063" s="85"/>
      <c r="DA1063" s="85"/>
      <c r="DB1063" s="85"/>
      <c r="DC1063" s="85"/>
      <c r="DD1063" s="85"/>
      <c r="DE1063" s="85"/>
      <c r="DF1063" s="85"/>
      <c r="DG1063" s="85"/>
      <c r="DH1063" s="85"/>
      <c r="DI1063" s="85"/>
      <c r="DJ1063" s="85"/>
      <c r="DK1063" s="85"/>
      <c r="DL1063" s="85"/>
      <c r="DM1063" s="85"/>
      <c r="DN1063" s="85"/>
      <c r="DO1063" s="85"/>
      <c r="DP1063" s="85"/>
      <c r="DQ1063" s="85"/>
      <c r="DR1063" s="85"/>
      <c r="DS1063" s="85"/>
      <c r="DT1063" s="85"/>
      <c r="DU1063" s="85"/>
      <c r="DV1063" s="85"/>
      <c r="DW1063" s="85"/>
      <c r="DX1063" s="85"/>
      <c r="DY1063" s="85"/>
      <c r="DZ1063" s="85"/>
      <c r="EA1063" s="85"/>
      <c r="EB1063" s="85"/>
      <c r="EC1063" s="85"/>
      <c r="ED1063" s="85"/>
      <c r="EE1063" s="85"/>
      <c r="EF1063" s="85"/>
      <c r="EG1063" s="85"/>
      <c r="EH1063" s="85"/>
      <c r="EI1063" s="85"/>
      <c r="EJ1063" s="85"/>
      <c r="EK1063" s="85"/>
      <c r="EL1063" s="85"/>
      <c r="EM1063" s="85"/>
      <c r="EN1063" s="85"/>
      <c r="EO1063" s="85"/>
      <c r="EP1063" s="85"/>
      <c r="EQ1063" s="85"/>
      <c r="ER1063" s="85"/>
      <c r="ES1063" s="85"/>
      <c r="ET1063" s="85"/>
      <c r="EU1063" s="85"/>
      <c r="EV1063" s="85"/>
      <c r="EW1063" s="86"/>
    </row>
    <row r="1064" spans="1:153" s="87" customFormat="1" ht="33" customHeight="1" x14ac:dyDescent="0.4">
      <c r="A1064" s="125">
        <v>7594000851142</v>
      </c>
      <c r="B1064" s="59" t="s">
        <v>202</v>
      </c>
      <c r="C1064" s="59" t="s">
        <v>205</v>
      </c>
      <c r="D10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64" s="119" t="s">
        <v>1571</v>
      </c>
      <c r="F1064" s="76" t="s">
        <v>537</v>
      </c>
      <c r="G10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64" s="78">
        <v>12</v>
      </c>
      <c r="J1064" s="52">
        <v>3.9222199999999998</v>
      </c>
      <c r="K1064" s="60">
        <f>Tabla3[[#This Row],[PRECIOS]]-Tabla3[[#This Row],[PRECIOS]]*10%</f>
        <v>3.529998</v>
      </c>
      <c r="L1064" s="101"/>
      <c r="M1064" s="61"/>
      <c r="N1064" s="55">
        <f>IFERROR(Tabla3[[#This Row],[PRECIOS]]-Tabla3[[#This Row],[PRECIOS]]*Tabla3[[#This Row],[% PRODUCTO]]," ")</f>
        <v>3.9222199999999998</v>
      </c>
      <c r="O1064" s="61"/>
      <c r="P1064" s="55">
        <f>IFERROR(Tabla3[[#This Row],[OCULTAR2]]-Tabla3[[#This Row],[OCULTAR2]]*Tabla3[[#This Row],[% LÍNEA]]," ")</f>
        <v>3.9222199999999998</v>
      </c>
      <c r="Q1064" s="56">
        <f>IFERROR(Tabla3[[#This Row],[% PRODUCTO]]+Tabla3[[#This Row],[% LÍNEA]]," ")</f>
        <v>0</v>
      </c>
      <c r="R1064" s="60">
        <f>Tabla3[[#This Row],[OCULTAR3]]</f>
        <v>3.9222199999999998</v>
      </c>
      <c r="S1064" s="60">
        <f>Tabla3[[#This Row],[PRECIO SIN %]]-Tabla3[[#This Row],[PRECIO SIN %]]*10%</f>
        <v>3.529998</v>
      </c>
      <c r="T1064" s="80">
        <f>(Tabla3[[#This Row],[PRECIO CON DESCT.]]-(Tabla3[[#This Row],[PRECIO CON DESCT.]]*$T$6))</f>
        <v>2.2238987400000001</v>
      </c>
      <c r="U1064" s="96"/>
      <c r="V1064" s="94">
        <f>Tabla3[[#This Row],[PRECIO %      en $]]*Tabla3[[#This Row],[PEDIDO ]]</f>
        <v>0</v>
      </c>
      <c r="W1064" s="57">
        <f>Tabla3[[#This Row],[PRECIO CON DESCT.]]*Tabla3[[#This Row],[PEDIDO ]]</f>
        <v>0</v>
      </c>
      <c r="X1064" s="58">
        <f>Tabla3[[#This Row],[PRECIO SIN %]]*Tabla3[[#This Row],[PEDIDO ]]</f>
        <v>0</v>
      </c>
      <c r="Y1064" s="84"/>
      <c r="Z1064" s="84"/>
      <c r="AA1064" s="84"/>
      <c r="AB1064" s="84"/>
      <c r="AC1064" s="84"/>
      <c r="AD1064" s="84"/>
      <c r="AE1064" s="84"/>
      <c r="AF1064" s="84"/>
      <c r="AG1064" s="85"/>
      <c r="AH1064" s="85"/>
      <c r="AI1064" s="85"/>
      <c r="AJ1064" s="85"/>
      <c r="AK1064" s="85"/>
      <c r="AL1064" s="85"/>
      <c r="AM1064" s="85"/>
      <c r="AN1064" s="85"/>
      <c r="AO1064" s="85"/>
      <c r="AP1064" s="85"/>
      <c r="AQ1064" s="85"/>
      <c r="AR1064" s="85"/>
      <c r="AS1064" s="85"/>
      <c r="AT1064" s="85"/>
      <c r="AU1064" s="85"/>
      <c r="AV1064" s="85"/>
      <c r="AW1064" s="85"/>
      <c r="AX1064" s="85"/>
      <c r="AY1064" s="85"/>
      <c r="AZ1064" s="85"/>
      <c r="BA1064" s="85"/>
      <c r="BB1064" s="85"/>
      <c r="BC1064" s="85"/>
      <c r="BD1064" s="85"/>
      <c r="BE1064" s="85"/>
      <c r="BF1064" s="85"/>
      <c r="BG1064" s="85"/>
      <c r="BH1064" s="85"/>
      <c r="BI1064" s="85"/>
      <c r="BJ1064" s="85"/>
      <c r="BK1064" s="85"/>
      <c r="BL1064" s="85"/>
      <c r="BM1064" s="85"/>
      <c r="BN1064" s="85"/>
      <c r="BO1064" s="85"/>
      <c r="BP1064" s="85"/>
      <c r="BQ1064" s="85"/>
      <c r="BR1064" s="85"/>
      <c r="BS1064" s="85"/>
      <c r="BT1064" s="85"/>
      <c r="BU1064" s="85"/>
      <c r="BV1064" s="85"/>
      <c r="BW1064" s="85"/>
      <c r="BX1064" s="85"/>
      <c r="BY1064" s="85"/>
      <c r="BZ1064" s="85"/>
      <c r="CA1064" s="85"/>
      <c r="CB1064" s="85"/>
      <c r="CC1064" s="85"/>
      <c r="CD1064" s="85"/>
      <c r="CE1064" s="85"/>
      <c r="CF1064" s="85"/>
      <c r="CG1064" s="85"/>
      <c r="CH1064" s="85"/>
      <c r="CI1064" s="85"/>
      <c r="CJ1064" s="85"/>
      <c r="CK1064" s="85"/>
      <c r="CL1064" s="85"/>
      <c r="CM1064" s="85"/>
      <c r="CN1064" s="85"/>
      <c r="CO1064" s="85"/>
      <c r="CP1064" s="85"/>
      <c r="CQ1064" s="85"/>
      <c r="CR1064" s="85"/>
      <c r="CS1064" s="85"/>
      <c r="CT1064" s="85"/>
      <c r="CU1064" s="85"/>
      <c r="CV1064" s="85"/>
      <c r="CW1064" s="85"/>
      <c r="CX1064" s="85"/>
      <c r="CY1064" s="85"/>
      <c r="CZ1064" s="85"/>
      <c r="DA1064" s="85"/>
      <c r="DB1064" s="85"/>
      <c r="DC1064" s="85"/>
      <c r="DD1064" s="85"/>
      <c r="DE1064" s="85"/>
      <c r="DF1064" s="85"/>
      <c r="DG1064" s="85"/>
      <c r="DH1064" s="85"/>
      <c r="DI1064" s="85"/>
      <c r="DJ1064" s="85"/>
      <c r="DK1064" s="85"/>
      <c r="DL1064" s="85"/>
      <c r="DM1064" s="85"/>
      <c r="DN1064" s="85"/>
      <c r="DO1064" s="85"/>
      <c r="DP1064" s="85"/>
      <c r="DQ1064" s="85"/>
      <c r="DR1064" s="85"/>
      <c r="DS1064" s="85"/>
      <c r="DT1064" s="85"/>
      <c r="DU1064" s="85"/>
      <c r="DV1064" s="85"/>
      <c r="DW1064" s="85"/>
      <c r="DX1064" s="85"/>
      <c r="DY1064" s="85"/>
      <c r="DZ1064" s="85"/>
      <c r="EA1064" s="85"/>
      <c r="EB1064" s="85"/>
      <c r="EC1064" s="85"/>
      <c r="ED1064" s="85"/>
      <c r="EE1064" s="85"/>
      <c r="EF1064" s="85"/>
      <c r="EG1064" s="85"/>
      <c r="EH1064" s="85"/>
      <c r="EI1064" s="85"/>
      <c r="EJ1064" s="85"/>
      <c r="EK1064" s="85"/>
      <c r="EL1064" s="85"/>
      <c r="EM1064" s="85"/>
      <c r="EN1064" s="85"/>
      <c r="EO1064" s="85"/>
      <c r="EP1064" s="85"/>
      <c r="EQ1064" s="85"/>
      <c r="ER1064" s="85"/>
      <c r="ES1064" s="85"/>
      <c r="ET1064" s="85"/>
      <c r="EU1064" s="85"/>
      <c r="EV1064" s="85"/>
      <c r="EW1064" s="86"/>
    </row>
    <row r="1065" spans="1:153" s="87" customFormat="1" ht="33" customHeight="1" x14ac:dyDescent="0.4">
      <c r="A1065" s="124">
        <v>632627843588</v>
      </c>
      <c r="B1065" s="51" t="s">
        <v>202</v>
      </c>
      <c r="C1065" s="51" t="s">
        <v>150</v>
      </c>
      <c r="D10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65" s="118" t="s">
        <v>1572</v>
      </c>
      <c r="F1065" s="75" t="s">
        <v>537</v>
      </c>
      <c r="G10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0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065" s="77">
        <v>322</v>
      </c>
      <c r="J1065" s="52">
        <v>2.87778</v>
      </c>
      <c r="K1065" s="53">
        <f>Tabla3[[#This Row],[PRECIOS]]-Tabla3[[#This Row],[PRECIOS]]*10%</f>
        <v>2.5900020000000001</v>
      </c>
      <c r="L1065" s="101"/>
      <c r="M1065" s="54"/>
      <c r="N1065" s="55">
        <f>IFERROR(Tabla3[[#This Row],[PRECIOS]]-Tabla3[[#This Row],[PRECIOS]]*Tabla3[[#This Row],[% PRODUCTO]]," ")</f>
        <v>2.87778</v>
      </c>
      <c r="O1065" s="54">
        <v>0.05</v>
      </c>
      <c r="P1065" s="55">
        <f>IFERROR(Tabla3[[#This Row],[OCULTAR2]]-Tabla3[[#This Row],[OCULTAR2]]*Tabla3[[#This Row],[% LÍNEA]]," ")</f>
        <v>2.7338909999999998</v>
      </c>
      <c r="Q1065" s="56">
        <f>IFERROR(Tabla3[[#This Row],[% PRODUCTO]]+Tabla3[[#This Row],[% LÍNEA]]," ")</f>
        <v>0.05</v>
      </c>
      <c r="R1065" s="53">
        <f>Tabla3[[#This Row],[OCULTAR3]]</f>
        <v>2.7338909999999998</v>
      </c>
      <c r="S1065" s="53">
        <f>Tabla3[[#This Row],[PRECIO SIN %]]-Tabla3[[#This Row],[PRECIO SIN %]]*10%</f>
        <v>2.4605018999999997</v>
      </c>
      <c r="T1065" s="80">
        <f>(Tabla3[[#This Row],[PRECIO CON DESCT.]]-(Tabla3[[#This Row],[PRECIO CON DESCT.]]*$T$6))</f>
        <v>1.5501161969999999</v>
      </c>
      <c r="U1065" s="96"/>
      <c r="V1065" s="94">
        <f>Tabla3[[#This Row],[PRECIO %      en $]]*Tabla3[[#This Row],[PEDIDO ]]</f>
        <v>0</v>
      </c>
      <c r="W1065" s="57">
        <f>Tabla3[[#This Row],[PRECIO CON DESCT.]]*Tabla3[[#This Row],[PEDIDO ]]</f>
        <v>0</v>
      </c>
      <c r="X1065" s="58">
        <f>Tabla3[[#This Row],[PRECIO SIN %]]*Tabla3[[#This Row],[PEDIDO ]]</f>
        <v>0</v>
      </c>
      <c r="Y1065" s="84"/>
      <c r="Z1065" s="84"/>
      <c r="AA1065" s="84"/>
      <c r="AB1065" s="84"/>
      <c r="AC1065" s="84"/>
      <c r="AD1065" s="84"/>
      <c r="AE1065" s="84"/>
      <c r="AF1065" s="84"/>
      <c r="AG1065" s="85"/>
      <c r="AH1065" s="85"/>
      <c r="AI1065" s="85"/>
      <c r="AJ1065" s="85"/>
      <c r="AK1065" s="85"/>
      <c r="AL1065" s="85"/>
      <c r="AM1065" s="85"/>
      <c r="AN1065" s="85"/>
      <c r="AO1065" s="85"/>
      <c r="AP1065" s="85"/>
      <c r="AQ1065" s="85"/>
      <c r="AR1065" s="85"/>
      <c r="AS1065" s="85"/>
      <c r="AT1065" s="85"/>
      <c r="AU1065" s="85"/>
      <c r="AV1065" s="85"/>
      <c r="AW1065" s="85"/>
      <c r="AX1065" s="85"/>
      <c r="AY1065" s="85"/>
      <c r="AZ1065" s="85"/>
      <c r="BA1065" s="85"/>
      <c r="BB1065" s="85"/>
      <c r="BC1065" s="85"/>
      <c r="BD1065" s="85"/>
      <c r="BE1065" s="85"/>
      <c r="BF1065" s="85"/>
      <c r="BG1065" s="85"/>
      <c r="BH1065" s="85"/>
      <c r="BI1065" s="85"/>
      <c r="BJ1065" s="85"/>
      <c r="BK1065" s="85"/>
      <c r="BL1065" s="85"/>
      <c r="BM1065" s="85"/>
      <c r="BN1065" s="85"/>
      <c r="BO1065" s="85"/>
      <c r="BP1065" s="85"/>
      <c r="BQ1065" s="85"/>
      <c r="BR1065" s="85"/>
      <c r="BS1065" s="85"/>
      <c r="BT1065" s="85"/>
      <c r="BU1065" s="85"/>
      <c r="BV1065" s="85"/>
      <c r="BW1065" s="85"/>
      <c r="BX1065" s="85"/>
      <c r="BY1065" s="85"/>
      <c r="BZ1065" s="85"/>
      <c r="CA1065" s="85"/>
      <c r="CB1065" s="85"/>
      <c r="CC1065" s="85"/>
      <c r="CD1065" s="85"/>
      <c r="CE1065" s="85"/>
      <c r="CF1065" s="85"/>
      <c r="CG1065" s="85"/>
      <c r="CH1065" s="85"/>
      <c r="CI1065" s="85"/>
      <c r="CJ1065" s="85"/>
      <c r="CK1065" s="85"/>
      <c r="CL1065" s="85"/>
      <c r="CM1065" s="85"/>
      <c r="CN1065" s="85"/>
      <c r="CO1065" s="85"/>
      <c r="CP1065" s="85"/>
      <c r="CQ1065" s="85"/>
      <c r="CR1065" s="85"/>
      <c r="CS1065" s="85"/>
      <c r="CT1065" s="85"/>
      <c r="CU1065" s="85"/>
      <c r="CV1065" s="85"/>
      <c r="CW1065" s="85"/>
      <c r="CX1065" s="85"/>
      <c r="CY1065" s="85"/>
      <c r="CZ1065" s="85"/>
      <c r="DA1065" s="85"/>
      <c r="DB1065" s="85"/>
      <c r="DC1065" s="85"/>
      <c r="DD1065" s="85"/>
      <c r="DE1065" s="85"/>
      <c r="DF1065" s="85"/>
      <c r="DG1065" s="85"/>
      <c r="DH1065" s="85"/>
      <c r="DI1065" s="85"/>
      <c r="DJ1065" s="85"/>
      <c r="DK1065" s="85"/>
      <c r="DL1065" s="85"/>
      <c r="DM1065" s="85"/>
      <c r="DN1065" s="85"/>
      <c r="DO1065" s="85"/>
      <c r="DP1065" s="85"/>
      <c r="DQ1065" s="85"/>
      <c r="DR1065" s="85"/>
      <c r="DS1065" s="85"/>
      <c r="DT1065" s="85"/>
      <c r="DU1065" s="85"/>
      <c r="DV1065" s="85"/>
      <c r="DW1065" s="85"/>
      <c r="DX1065" s="85"/>
      <c r="DY1065" s="85"/>
      <c r="DZ1065" s="85"/>
      <c r="EA1065" s="85"/>
      <c r="EB1065" s="85"/>
      <c r="EC1065" s="85"/>
      <c r="ED1065" s="85"/>
      <c r="EE1065" s="85"/>
      <c r="EF1065" s="85"/>
      <c r="EG1065" s="85"/>
      <c r="EH1065" s="85"/>
      <c r="EI1065" s="85"/>
      <c r="EJ1065" s="85"/>
      <c r="EK1065" s="85"/>
      <c r="EL1065" s="85"/>
      <c r="EM1065" s="85"/>
      <c r="EN1065" s="85"/>
      <c r="EO1065" s="85"/>
      <c r="EP1065" s="85"/>
      <c r="EQ1065" s="85"/>
      <c r="ER1065" s="85"/>
      <c r="ES1065" s="85"/>
      <c r="ET1065" s="85"/>
      <c r="EU1065" s="85"/>
      <c r="EV1065" s="85"/>
      <c r="EW1065" s="86"/>
    </row>
    <row r="1066" spans="1:153" s="87" customFormat="1" ht="33" customHeight="1" x14ac:dyDescent="0.4">
      <c r="A1066" s="125">
        <v>7703763638208</v>
      </c>
      <c r="B1066" s="59" t="s">
        <v>202</v>
      </c>
      <c r="C1066" s="59" t="s">
        <v>188</v>
      </c>
      <c r="D10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66" s="119" t="s">
        <v>1573</v>
      </c>
      <c r="F1066" s="76" t="s">
        <v>537</v>
      </c>
      <c r="G10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66" s="78">
        <v>16</v>
      </c>
      <c r="J1066" s="52">
        <v>22.88889</v>
      </c>
      <c r="K1066" s="60">
        <f>Tabla3[[#This Row],[PRECIOS]]-Tabla3[[#This Row],[PRECIOS]]*10%</f>
        <v>20.600000999999999</v>
      </c>
      <c r="L1066" s="101"/>
      <c r="M1066" s="61"/>
      <c r="N1066" s="55">
        <f>IFERROR(Tabla3[[#This Row],[PRECIOS]]-Tabla3[[#This Row],[PRECIOS]]*Tabla3[[#This Row],[% PRODUCTO]]," ")</f>
        <v>22.88889</v>
      </c>
      <c r="O1066" s="61"/>
      <c r="P1066" s="55">
        <f>IFERROR(Tabla3[[#This Row],[OCULTAR2]]-Tabla3[[#This Row],[OCULTAR2]]*Tabla3[[#This Row],[% LÍNEA]]," ")</f>
        <v>22.88889</v>
      </c>
      <c r="Q1066" s="56">
        <f>IFERROR(Tabla3[[#This Row],[% PRODUCTO]]+Tabla3[[#This Row],[% LÍNEA]]," ")</f>
        <v>0</v>
      </c>
      <c r="R1066" s="60">
        <f>Tabla3[[#This Row],[OCULTAR3]]</f>
        <v>22.88889</v>
      </c>
      <c r="S1066" s="60">
        <f>Tabla3[[#This Row],[PRECIO SIN %]]-Tabla3[[#This Row],[PRECIO SIN %]]*10%</f>
        <v>20.600000999999999</v>
      </c>
      <c r="T1066" s="80">
        <f>(Tabla3[[#This Row],[PRECIO CON DESCT.]]-(Tabla3[[#This Row],[PRECIO CON DESCT.]]*$T$6))</f>
        <v>12.97800063</v>
      </c>
      <c r="U1066" s="96"/>
      <c r="V1066" s="94">
        <f>Tabla3[[#This Row],[PRECIO %      en $]]*Tabla3[[#This Row],[PEDIDO ]]</f>
        <v>0</v>
      </c>
      <c r="W1066" s="57">
        <f>Tabla3[[#This Row],[PRECIO CON DESCT.]]*Tabla3[[#This Row],[PEDIDO ]]</f>
        <v>0</v>
      </c>
      <c r="X1066" s="58">
        <f>Tabla3[[#This Row],[PRECIO SIN %]]*Tabla3[[#This Row],[PEDIDO ]]</f>
        <v>0</v>
      </c>
      <c r="Y1066" s="84"/>
      <c r="Z1066" s="84"/>
      <c r="AA1066" s="84"/>
      <c r="AB1066" s="84"/>
      <c r="AC1066" s="84"/>
      <c r="AD1066" s="84"/>
      <c r="AE1066" s="84"/>
      <c r="AF1066" s="84"/>
      <c r="AG1066" s="85"/>
      <c r="AH1066" s="85"/>
      <c r="AI1066" s="85"/>
      <c r="AJ1066" s="85"/>
      <c r="AK1066" s="85"/>
      <c r="AL1066" s="85"/>
      <c r="AM1066" s="85"/>
      <c r="AN1066" s="85"/>
      <c r="AO1066" s="85"/>
      <c r="AP1066" s="85"/>
      <c r="AQ1066" s="85"/>
      <c r="AR1066" s="85"/>
      <c r="AS1066" s="85"/>
      <c r="AT1066" s="85"/>
      <c r="AU1066" s="85"/>
      <c r="AV1066" s="85"/>
      <c r="AW1066" s="85"/>
      <c r="AX1066" s="85"/>
      <c r="AY1066" s="85"/>
      <c r="AZ1066" s="85"/>
      <c r="BA1066" s="85"/>
      <c r="BB1066" s="85"/>
      <c r="BC1066" s="85"/>
      <c r="BD1066" s="85"/>
      <c r="BE1066" s="85"/>
      <c r="BF1066" s="85"/>
      <c r="BG1066" s="85"/>
      <c r="BH1066" s="85"/>
      <c r="BI1066" s="85"/>
      <c r="BJ1066" s="85"/>
      <c r="BK1066" s="85"/>
      <c r="BL1066" s="85"/>
      <c r="BM1066" s="85"/>
      <c r="BN1066" s="85"/>
      <c r="BO1066" s="85"/>
      <c r="BP1066" s="85"/>
      <c r="BQ1066" s="85"/>
      <c r="BR1066" s="85"/>
      <c r="BS1066" s="85"/>
      <c r="BT1066" s="85"/>
      <c r="BU1066" s="85"/>
      <c r="BV1066" s="85"/>
      <c r="BW1066" s="85"/>
      <c r="BX1066" s="85"/>
      <c r="BY1066" s="85"/>
      <c r="BZ1066" s="85"/>
      <c r="CA1066" s="85"/>
      <c r="CB1066" s="85"/>
      <c r="CC1066" s="85"/>
      <c r="CD1066" s="85"/>
      <c r="CE1066" s="85"/>
      <c r="CF1066" s="85"/>
      <c r="CG1066" s="85"/>
      <c r="CH1066" s="85"/>
      <c r="CI1066" s="85"/>
      <c r="CJ1066" s="85"/>
      <c r="CK1066" s="85"/>
      <c r="CL1066" s="85"/>
      <c r="CM1066" s="85"/>
      <c r="CN1066" s="85"/>
      <c r="CO1066" s="85"/>
      <c r="CP1066" s="85"/>
      <c r="CQ1066" s="85"/>
      <c r="CR1066" s="85"/>
      <c r="CS1066" s="85"/>
      <c r="CT1066" s="85"/>
      <c r="CU1066" s="85"/>
      <c r="CV1066" s="85"/>
      <c r="CW1066" s="85"/>
      <c r="CX1066" s="85"/>
      <c r="CY1066" s="85"/>
      <c r="CZ1066" s="85"/>
      <c r="DA1066" s="85"/>
      <c r="DB1066" s="85"/>
      <c r="DC1066" s="85"/>
      <c r="DD1066" s="85"/>
      <c r="DE1066" s="85"/>
      <c r="DF1066" s="85"/>
      <c r="DG1066" s="85"/>
      <c r="DH1066" s="85"/>
      <c r="DI1066" s="85"/>
      <c r="DJ1066" s="85"/>
      <c r="DK1066" s="85"/>
      <c r="DL1066" s="85"/>
      <c r="DM1066" s="85"/>
      <c r="DN1066" s="85"/>
      <c r="DO1066" s="85"/>
      <c r="DP1066" s="85"/>
      <c r="DQ1066" s="85"/>
      <c r="DR1066" s="85"/>
      <c r="DS1066" s="85"/>
      <c r="DT1066" s="85"/>
      <c r="DU1066" s="85"/>
      <c r="DV1066" s="85"/>
      <c r="DW1066" s="85"/>
      <c r="DX1066" s="85"/>
      <c r="DY1066" s="85"/>
      <c r="DZ1066" s="85"/>
      <c r="EA1066" s="85"/>
      <c r="EB1066" s="85"/>
      <c r="EC1066" s="85"/>
      <c r="ED1066" s="85"/>
      <c r="EE1066" s="85"/>
      <c r="EF1066" s="85"/>
      <c r="EG1066" s="85"/>
      <c r="EH1066" s="85"/>
      <c r="EI1066" s="85"/>
      <c r="EJ1066" s="85"/>
      <c r="EK1066" s="85"/>
      <c r="EL1066" s="85"/>
      <c r="EM1066" s="85"/>
      <c r="EN1066" s="85"/>
      <c r="EO1066" s="85"/>
      <c r="EP1066" s="85"/>
      <c r="EQ1066" s="85"/>
      <c r="ER1066" s="85"/>
      <c r="ES1066" s="85"/>
      <c r="ET1066" s="85"/>
      <c r="EU1066" s="85"/>
      <c r="EV1066" s="85"/>
      <c r="EW1066" s="86"/>
    </row>
    <row r="1067" spans="1:153" s="3" customFormat="1" ht="33" customHeight="1" x14ac:dyDescent="0.4">
      <c r="A1067" s="124">
        <v>7702184020159</v>
      </c>
      <c r="B1067" s="51" t="s">
        <v>202</v>
      </c>
      <c r="C1067" s="51" t="s">
        <v>135</v>
      </c>
      <c r="D10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67" s="118" t="s">
        <v>1574</v>
      </c>
      <c r="F1067" s="75" t="s">
        <v>537</v>
      </c>
      <c r="G10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67" s="77">
        <v>246</v>
      </c>
      <c r="J1067" s="52">
        <v>4.7</v>
      </c>
      <c r="K1067" s="53">
        <f>Tabla3[[#This Row],[PRECIOS]]-Tabla3[[#This Row],[PRECIOS]]*10%</f>
        <v>4.2300000000000004</v>
      </c>
      <c r="L1067" s="101"/>
      <c r="M1067" s="54"/>
      <c r="N1067" s="55">
        <f>IFERROR(Tabla3[[#This Row],[PRECIOS]]-Tabla3[[#This Row],[PRECIOS]]*Tabla3[[#This Row],[% PRODUCTO]]," ")</f>
        <v>4.7</v>
      </c>
      <c r="O1067" s="54"/>
      <c r="P1067" s="55">
        <f>IFERROR(Tabla3[[#This Row],[OCULTAR2]]-Tabla3[[#This Row],[OCULTAR2]]*Tabla3[[#This Row],[% LÍNEA]]," ")</f>
        <v>4.7</v>
      </c>
      <c r="Q1067" s="56">
        <f>IFERROR(Tabla3[[#This Row],[% PRODUCTO]]+Tabla3[[#This Row],[% LÍNEA]]," ")</f>
        <v>0</v>
      </c>
      <c r="R1067" s="53">
        <f>Tabla3[[#This Row],[OCULTAR3]]</f>
        <v>4.7</v>
      </c>
      <c r="S1067" s="53">
        <f>Tabla3[[#This Row],[PRECIO SIN %]]-Tabla3[[#This Row],[PRECIO SIN %]]*10%</f>
        <v>4.2300000000000004</v>
      </c>
      <c r="T1067" s="80">
        <f>(Tabla3[[#This Row],[PRECIO CON DESCT.]]-(Tabla3[[#This Row],[PRECIO CON DESCT.]]*$T$6))</f>
        <v>2.6649000000000003</v>
      </c>
      <c r="U1067" s="96"/>
      <c r="V1067" s="94">
        <f>Tabla3[[#This Row],[PRECIO %      en $]]*Tabla3[[#This Row],[PEDIDO ]]</f>
        <v>0</v>
      </c>
      <c r="W1067" s="57">
        <f>Tabla3[[#This Row],[PRECIO CON DESCT.]]*Tabla3[[#This Row],[PEDIDO ]]</f>
        <v>0</v>
      </c>
      <c r="X1067" s="58">
        <f>Tabla3[[#This Row],[PRECIO SIN %]]*Tabla3[[#This Row],[PEDIDO ]]</f>
        <v>0</v>
      </c>
      <c r="Y1067" s="28"/>
      <c r="Z1067" s="28"/>
      <c r="AA1067" s="28"/>
      <c r="AB1067" s="28"/>
      <c r="AC1067" s="28"/>
      <c r="AD1067" s="28"/>
      <c r="AE1067" s="28"/>
      <c r="AF1067" s="28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  <c r="BC1067" s="13"/>
      <c r="BD1067" s="13"/>
      <c r="BE1067" s="13"/>
      <c r="BF1067" s="13"/>
      <c r="BG1067" s="13"/>
      <c r="BH1067" s="13"/>
      <c r="BI1067" s="13"/>
      <c r="BJ1067" s="13"/>
      <c r="BK1067" s="13"/>
      <c r="BL1067" s="13"/>
      <c r="BM1067" s="13"/>
      <c r="BN1067" s="13"/>
      <c r="BO1067" s="13"/>
      <c r="BP1067" s="13"/>
      <c r="BQ1067" s="13"/>
      <c r="BR1067" s="13"/>
      <c r="BS1067" s="13"/>
      <c r="BT1067" s="13"/>
      <c r="BU1067" s="13"/>
      <c r="BV1067" s="13"/>
      <c r="BW1067" s="13"/>
      <c r="BX1067" s="13"/>
      <c r="BY1067" s="13"/>
      <c r="BZ1067" s="13"/>
      <c r="CA1067" s="13"/>
      <c r="CB1067" s="13"/>
      <c r="CC1067" s="13"/>
      <c r="CD1067" s="13"/>
      <c r="CE1067" s="13"/>
      <c r="CF1067" s="13"/>
      <c r="CG1067" s="13"/>
      <c r="CH1067" s="13"/>
      <c r="CI1067" s="13"/>
      <c r="CJ1067" s="13"/>
      <c r="CK1067" s="13"/>
      <c r="CL1067" s="13"/>
      <c r="CM1067" s="13"/>
      <c r="CN1067" s="13"/>
      <c r="CO1067" s="13"/>
      <c r="CP1067" s="13"/>
      <c r="CQ1067" s="13"/>
      <c r="CR1067" s="13"/>
      <c r="CS1067" s="13"/>
      <c r="CT1067" s="13"/>
      <c r="CU1067" s="13"/>
      <c r="CV1067" s="13"/>
      <c r="CW1067" s="13"/>
      <c r="CX1067" s="13"/>
      <c r="CY1067" s="13"/>
      <c r="CZ1067" s="13"/>
      <c r="DA1067" s="13"/>
      <c r="DB1067" s="13"/>
      <c r="DC1067" s="13"/>
      <c r="DD1067" s="13"/>
      <c r="DE1067" s="13"/>
      <c r="DF1067" s="13"/>
      <c r="DG1067" s="13"/>
      <c r="DH1067" s="13"/>
      <c r="DI1067" s="13"/>
      <c r="DJ1067" s="13"/>
      <c r="DK1067" s="13"/>
      <c r="DL1067" s="13"/>
      <c r="DM1067" s="13"/>
      <c r="DN1067" s="13"/>
      <c r="DO1067" s="13"/>
      <c r="DP1067" s="13"/>
      <c r="DQ1067" s="13"/>
      <c r="DR1067" s="13"/>
      <c r="DS1067" s="13"/>
      <c r="DT1067" s="13"/>
      <c r="DU1067" s="13"/>
      <c r="DV1067" s="13"/>
      <c r="DW1067" s="13"/>
      <c r="DX1067" s="13"/>
      <c r="DY1067" s="13"/>
      <c r="DZ1067" s="13"/>
      <c r="EA1067" s="13"/>
      <c r="EB1067" s="13"/>
      <c r="EC1067" s="13"/>
      <c r="ED1067" s="13"/>
      <c r="EE1067" s="13"/>
      <c r="EF1067" s="13"/>
      <c r="EG1067" s="13"/>
      <c r="EH1067" s="13"/>
      <c r="EI1067" s="13"/>
      <c r="EJ1067" s="13"/>
      <c r="EK1067" s="13"/>
      <c r="EL1067" s="13"/>
      <c r="EM1067" s="13"/>
      <c r="EN1067" s="13"/>
      <c r="EO1067" s="13"/>
      <c r="EP1067" s="13"/>
      <c r="EQ1067" s="13"/>
      <c r="ER1067" s="13"/>
      <c r="ES1067" s="13"/>
      <c r="ET1067" s="13"/>
      <c r="EU1067" s="13"/>
      <c r="EV1067" s="13"/>
      <c r="EW1067" s="20"/>
    </row>
    <row r="1068" spans="1:153" s="3" customFormat="1" ht="33" customHeight="1" x14ac:dyDescent="0.4">
      <c r="A1068" s="125">
        <v>7592803001290</v>
      </c>
      <c r="B1068" s="59" t="s">
        <v>202</v>
      </c>
      <c r="C1068" s="59" t="s">
        <v>132</v>
      </c>
      <c r="D10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68" s="119" t="s">
        <v>1575</v>
      </c>
      <c r="F1068" s="76" t="s">
        <v>537</v>
      </c>
      <c r="G10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68" s="78">
        <v>144</v>
      </c>
      <c r="J1068" s="52">
        <v>5.5555599999999998</v>
      </c>
      <c r="K1068" s="60">
        <f>Tabla3[[#This Row],[PRECIOS]]-Tabla3[[#This Row],[PRECIOS]]*10%</f>
        <v>5.0000039999999997</v>
      </c>
      <c r="L1068" s="101"/>
      <c r="M1068" s="61"/>
      <c r="N1068" s="55">
        <f>IFERROR(Tabla3[[#This Row],[PRECIOS]]-Tabla3[[#This Row],[PRECIOS]]*Tabla3[[#This Row],[% PRODUCTO]]," ")</f>
        <v>5.5555599999999998</v>
      </c>
      <c r="O1068" s="61"/>
      <c r="P1068" s="55">
        <f>IFERROR(Tabla3[[#This Row],[OCULTAR2]]-Tabla3[[#This Row],[OCULTAR2]]*Tabla3[[#This Row],[% LÍNEA]]," ")</f>
        <v>5.5555599999999998</v>
      </c>
      <c r="Q1068" s="56">
        <f>IFERROR(Tabla3[[#This Row],[% PRODUCTO]]+Tabla3[[#This Row],[% LÍNEA]]," ")</f>
        <v>0</v>
      </c>
      <c r="R1068" s="60">
        <f>Tabla3[[#This Row],[OCULTAR3]]</f>
        <v>5.5555599999999998</v>
      </c>
      <c r="S1068" s="60">
        <f>Tabla3[[#This Row],[PRECIO SIN %]]-Tabla3[[#This Row],[PRECIO SIN %]]*10%</f>
        <v>5.0000039999999997</v>
      </c>
      <c r="T1068" s="80">
        <f>(Tabla3[[#This Row],[PRECIO CON DESCT.]]-(Tabla3[[#This Row],[PRECIO CON DESCT.]]*$T$6))</f>
        <v>3.1500025200000001</v>
      </c>
      <c r="U1068" s="96"/>
      <c r="V1068" s="94">
        <f>Tabla3[[#This Row],[PRECIO %      en $]]*Tabla3[[#This Row],[PEDIDO ]]</f>
        <v>0</v>
      </c>
      <c r="W1068" s="57">
        <f>Tabla3[[#This Row],[PRECIO CON DESCT.]]*Tabla3[[#This Row],[PEDIDO ]]</f>
        <v>0</v>
      </c>
      <c r="X1068" s="58">
        <f>Tabla3[[#This Row],[PRECIO SIN %]]*Tabla3[[#This Row],[PEDIDO ]]</f>
        <v>0</v>
      </c>
      <c r="Y1068" s="28"/>
      <c r="Z1068" s="28"/>
      <c r="AA1068" s="28"/>
      <c r="AB1068" s="28"/>
      <c r="AC1068" s="28"/>
      <c r="AD1068" s="28"/>
      <c r="AE1068" s="28"/>
      <c r="AF1068" s="28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  <c r="BL1068" s="13"/>
      <c r="BM1068" s="13"/>
      <c r="BN1068" s="13"/>
      <c r="BO1068" s="13"/>
      <c r="BP1068" s="13"/>
      <c r="BQ1068" s="13"/>
      <c r="BR1068" s="13"/>
      <c r="BS1068" s="13"/>
      <c r="BT1068" s="13"/>
      <c r="BU1068" s="13"/>
      <c r="BV1068" s="13"/>
      <c r="BW1068" s="13"/>
      <c r="BX1068" s="13"/>
      <c r="BY1068" s="13"/>
      <c r="BZ1068" s="13"/>
      <c r="CA1068" s="13"/>
      <c r="CB1068" s="13"/>
      <c r="CC1068" s="13"/>
      <c r="CD1068" s="13"/>
      <c r="CE1068" s="13"/>
      <c r="CF1068" s="13"/>
      <c r="CG1068" s="13"/>
      <c r="CH1068" s="13"/>
      <c r="CI1068" s="13"/>
      <c r="CJ1068" s="13"/>
      <c r="CK1068" s="13"/>
      <c r="CL1068" s="13"/>
      <c r="CM1068" s="13"/>
      <c r="CN1068" s="13"/>
      <c r="CO1068" s="13"/>
      <c r="CP1068" s="13"/>
      <c r="CQ1068" s="13"/>
      <c r="CR1068" s="13"/>
      <c r="CS1068" s="13"/>
      <c r="CT1068" s="13"/>
      <c r="CU1068" s="13"/>
      <c r="CV1068" s="13"/>
      <c r="CW1068" s="13"/>
      <c r="CX1068" s="13"/>
      <c r="CY1068" s="13"/>
      <c r="CZ1068" s="13"/>
      <c r="DA1068" s="13"/>
      <c r="DB1068" s="13"/>
      <c r="DC1068" s="13"/>
      <c r="DD1068" s="13"/>
      <c r="DE1068" s="13"/>
      <c r="DF1068" s="13"/>
      <c r="DG1068" s="13"/>
      <c r="DH1068" s="13"/>
      <c r="DI1068" s="13"/>
      <c r="DJ1068" s="13"/>
      <c r="DK1068" s="13"/>
      <c r="DL1068" s="13"/>
      <c r="DM1068" s="13"/>
      <c r="DN1068" s="13"/>
      <c r="DO1068" s="13"/>
      <c r="DP1068" s="13"/>
      <c r="DQ1068" s="13"/>
      <c r="DR1068" s="13"/>
      <c r="DS1068" s="13"/>
      <c r="DT1068" s="13"/>
      <c r="DU1068" s="13"/>
      <c r="DV1068" s="13"/>
      <c r="DW1068" s="13"/>
      <c r="DX1068" s="13"/>
      <c r="DY1068" s="13"/>
      <c r="DZ1068" s="13"/>
      <c r="EA1068" s="13"/>
      <c r="EB1068" s="13"/>
      <c r="EC1068" s="13"/>
      <c r="ED1068" s="13"/>
      <c r="EE1068" s="13"/>
      <c r="EF1068" s="13"/>
      <c r="EG1068" s="13"/>
      <c r="EH1068" s="13"/>
      <c r="EI1068" s="13"/>
      <c r="EJ1068" s="13"/>
      <c r="EK1068" s="13"/>
      <c r="EL1068" s="13"/>
      <c r="EM1068" s="13"/>
      <c r="EN1068" s="13"/>
      <c r="EO1068" s="13"/>
      <c r="EP1068" s="13"/>
      <c r="EQ1068" s="13"/>
      <c r="ER1068" s="13"/>
      <c r="ES1068" s="13"/>
      <c r="ET1068" s="13"/>
      <c r="EU1068" s="13"/>
      <c r="EV1068" s="13"/>
      <c r="EW1068" s="20"/>
    </row>
    <row r="1069" spans="1:153" s="3" customFormat="1" ht="33" customHeight="1" x14ac:dyDescent="0.4">
      <c r="A1069" s="124">
        <v>7800004003976</v>
      </c>
      <c r="B1069" s="51" t="s">
        <v>202</v>
      </c>
      <c r="C1069" s="51" t="s">
        <v>127</v>
      </c>
      <c r="D10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69" s="118" t="s">
        <v>1576</v>
      </c>
      <c r="F1069" s="75" t="s">
        <v>537</v>
      </c>
      <c r="G10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69" s="77">
        <v>10</v>
      </c>
      <c r="J1069" s="52">
        <v>8.5555599999999998</v>
      </c>
      <c r="K1069" s="53">
        <f>Tabla3[[#This Row],[PRECIOS]]-Tabla3[[#This Row],[PRECIOS]]*10%</f>
        <v>7.7000039999999998</v>
      </c>
      <c r="L1069" s="101"/>
      <c r="M1069" s="54"/>
      <c r="N1069" s="55">
        <f>IFERROR(Tabla3[[#This Row],[PRECIOS]]-Tabla3[[#This Row],[PRECIOS]]*Tabla3[[#This Row],[% PRODUCTO]]," ")</f>
        <v>8.5555599999999998</v>
      </c>
      <c r="O1069" s="54"/>
      <c r="P1069" s="55">
        <f>IFERROR(Tabla3[[#This Row],[OCULTAR2]]-Tabla3[[#This Row],[OCULTAR2]]*Tabla3[[#This Row],[% LÍNEA]]," ")</f>
        <v>8.5555599999999998</v>
      </c>
      <c r="Q1069" s="56">
        <f>IFERROR(Tabla3[[#This Row],[% PRODUCTO]]+Tabla3[[#This Row],[% LÍNEA]]," ")</f>
        <v>0</v>
      </c>
      <c r="R1069" s="53">
        <f>Tabla3[[#This Row],[OCULTAR3]]</f>
        <v>8.5555599999999998</v>
      </c>
      <c r="S1069" s="53">
        <f>Tabla3[[#This Row],[PRECIO SIN %]]-Tabla3[[#This Row],[PRECIO SIN %]]*10%</f>
        <v>7.7000039999999998</v>
      </c>
      <c r="T1069" s="80">
        <f>(Tabla3[[#This Row],[PRECIO CON DESCT.]]-(Tabla3[[#This Row],[PRECIO CON DESCT.]]*$T$6))</f>
        <v>4.8510025199999998</v>
      </c>
      <c r="U1069" s="96"/>
      <c r="V1069" s="94">
        <f>Tabla3[[#This Row],[PRECIO %      en $]]*Tabla3[[#This Row],[PEDIDO ]]</f>
        <v>0</v>
      </c>
      <c r="W1069" s="57">
        <f>Tabla3[[#This Row],[PRECIO CON DESCT.]]*Tabla3[[#This Row],[PEDIDO ]]</f>
        <v>0</v>
      </c>
      <c r="X1069" s="58">
        <f>Tabla3[[#This Row],[PRECIO SIN %]]*Tabla3[[#This Row],[PEDIDO ]]</f>
        <v>0</v>
      </c>
      <c r="Y1069" s="28"/>
      <c r="Z1069" s="28"/>
      <c r="AA1069" s="28"/>
      <c r="AB1069" s="28"/>
      <c r="AC1069" s="28"/>
      <c r="AD1069" s="28"/>
      <c r="AE1069" s="28"/>
      <c r="AF1069" s="28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  <c r="BL1069" s="13"/>
      <c r="BM1069" s="13"/>
      <c r="BN1069" s="13"/>
      <c r="BO1069" s="13"/>
      <c r="BP1069" s="13"/>
      <c r="BQ1069" s="13"/>
      <c r="BR1069" s="13"/>
      <c r="BS1069" s="13"/>
      <c r="BT1069" s="13"/>
      <c r="BU1069" s="13"/>
      <c r="BV1069" s="13"/>
      <c r="BW1069" s="13"/>
      <c r="BX1069" s="13"/>
      <c r="BY1069" s="13"/>
      <c r="BZ1069" s="13"/>
      <c r="CA1069" s="13"/>
      <c r="CB1069" s="13"/>
      <c r="CC1069" s="13"/>
      <c r="CD1069" s="13"/>
      <c r="CE1069" s="13"/>
      <c r="CF1069" s="13"/>
      <c r="CG1069" s="13"/>
      <c r="CH1069" s="13"/>
      <c r="CI1069" s="13"/>
      <c r="CJ1069" s="13"/>
      <c r="CK1069" s="13"/>
      <c r="CL1069" s="13"/>
      <c r="CM1069" s="13"/>
      <c r="CN1069" s="13"/>
      <c r="CO1069" s="13"/>
      <c r="CP1069" s="13"/>
      <c r="CQ1069" s="13"/>
      <c r="CR1069" s="13"/>
      <c r="CS1069" s="13"/>
      <c r="CT1069" s="13"/>
      <c r="CU1069" s="13"/>
      <c r="CV1069" s="13"/>
      <c r="CW1069" s="13"/>
      <c r="CX1069" s="13"/>
      <c r="CY1069" s="13"/>
      <c r="CZ1069" s="13"/>
      <c r="DA1069" s="13"/>
      <c r="DB1069" s="13"/>
      <c r="DC1069" s="13"/>
      <c r="DD1069" s="13"/>
      <c r="DE1069" s="13"/>
      <c r="DF1069" s="13"/>
      <c r="DG1069" s="13"/>
      <c r="DH1069" s="13"/>
      <c r="DI1069" s="13"/>
      <c r="DJ1069" s="13"/>
      <c r="DK1069" s="13"/>
      <c r="DL1069" s="13"/>
      <c r="DM1069" s="13"/>
      <c r="DN1069" s="13"/>
      <c r="DO1069" s="13"/>
      <c r="DP1069" s="13"/>
      <c r="DQ1069" s="13"/>
      <c r="DR1069" s="13"/>
      <c r="DS1069" s="13"/>
      <c r="DT1069" s="13"/>
      <c r="DU1069" s="13"/>
      <c r="DV1069" s="13"/>
      <c r="DW1069" s="13"/>
      <c r="DX1069" s="13"/>
      <c r="DY1069" s="13"/>
      <c r="DZ1069" s="13"/>
      <c r="EA1069" s="13"/>
      <c r="EB1069" s="13"/>
      <c r="EC1069" s="13"/>
      <c r="ED1069" s="13"/>
      <c r="EE1069" s="13"/>
      <c r="EF1069" s="13"/>
      <c r="EG1069" s="13"/>
      <c r="EH1069" s="13"/>
      <c r="EI1069" s="13"/>
      <c r="EJ1069" s="13"/>
      <c r="EK1069" s="13"/>
      <c r="EL1069" s="13"/>
      <c r="EM1069" s="13"/>
      <c r="EN1069" s="13"/>
      <c r="EO1069" s="13"/>
      <c r="EP1069" s="13"/>
      <c r="EQ1069" s="13"/>
      <c r="ER1069" s="13"/>
      <c r="ES1069" s="13"/>
      <c r="ET1069" s="13"/>
      <c r="EU1069" s="13"/>
      <c r="EV1069" s="13"/>
      <c r="EW1069" s="20"/>
    </row>
    <row r="1070" spans="1:153" s="3" customFormat="1" ht="33" customHeight="1" x14ac:dyDescent="0.4">
      <c r="A1070" s="125">
        <v>7410000703956</v>
      </c>
      <c r="B1070" s="59" t="s">
        <v>202</v>
      </c>
      <c r="C1070" s="59" t="s">
        <v>221</v>
      </c>
      <c r="D10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70" s="119" t="s">
        <v>1577</v>
      </c>
      <c r="F1070" s="76" t="s">
        <v>537</v>
      </c>
      <c r="G10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70" s="78">
        <v>308</v>
      </c>
      <c r="J1070" s="52">
        <v>7.9222200000000003</v>
      </c>
      <c r="K1070" s="60">
        <f>Tabla3[[#This Row],[PRECIOS]]-Tabla3[[#This Row],[PRECIOS]]*10%</f>
        <v>7.1299980000000005</v>
      </c>
      <c r="L1070" s="101"/>
      <c r="M1070" s="61"/>
      <c r="N1070" s="55">
        <f>IFERROR(Tabla3[[#This Row],[PRECIOS]]-Tabla3[[#This Row],[PRECIOS]]*Tabla3[[#This Row],[% PRODUCTO]]," ")</f>
        <v>7.9222200000000003</v>
      </c>
      <c r="O1070" s="61"/>
      <c r="P1070" s="55">
        <f>IFERROR(Tabla3[[#This Row],[OCULTAR2]]-Tabla3[[#This Row],[OCULTAR2]]*Tabla3[[#This Row],[% LÍNEA]]," ")</f>
        <v>7.9222200000000003</v>
      </c>
      <c r="Q1070" s="56">
        <f>IFERROR(Tabla3[[#This Row],[% PRODUCTO]]+Tabla3[[#This Row],[% LÍNEA]]," ")</f>
        <v>0</v>
      </c>
      <c r="R1070" s="60">
        <f>Tabla3[[#This Row],[OCULTAR3]]</f>
        <v>7.9222200000000003</v>
      </c>
      <c r="S1070" s="60">
        <f>Tabla3[[#This Row],[PRECIO SIN %]]-Tabla3[[#This Row],[PRECIO SIN %]]*10%</f>
        <v>7.1299980000000005</v>
      </c>
      <c r="T1070" s="80">
        <f>(Tabla3[[#This Row],[PRECIO CON DESCT.]]-(Tabla3[[#This Row],[PRECIO CON DESCT.]]*$T$6))</f>
        <v>4.4918987399999999</v>
      </c>
      <c r="U1070" s="96"/>
      <c r="V1070" s="94">
        <f>Tabla3[[#This Row],[PRECIO %      en $]]*Tabla3[[#This Row],[PEDIDO ]]</f>
        <v>0</v>
      </c>
      <c r="W1070" s="57">
        <f>Tabla3[[#This Row],[PRECIO CON DESCT.]]*Tabla3[[#This Row],[PEDIDO ]]</f>
        <v>0</v>
      </c>
      <c r="X1070" s="58">
        <f>Tabla3[[#This Row],[PRECIO SIN %]]*Tabla3[[#This Row],[PEDIDO ]]</f>
        <v>0</v>
      </c>
      <c r="Y1070" s="28"/>
      <c r="Z1070" s="28"/>
      <c r="AA1070" s="28"/>
      <c r="AB1070" s="28"/>
      <c r="AC1070" s="28"/>
      <c r="AD1070" s="28"/>
      <c r="AE1070" s="28"/>
      <c r="AF1070" s="28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  <c r="BL1070" s="13"/>
      <c r="BM1070" s="13"/>
      <c r="BN1070" s="13"/>
      <c r="BO1070" s="13"/>
      <c r="BP1070" s="13"/>
      <c r="BQ1070" s="13"/>
      <c r="BR1070" s="13"/>
      <c r="BS1070" s="13"/>
      <c r="BT1070" s="13"/>
      <c r="BU1070" s="13"/>
      <c r="BV1070" s="13"/>
      <c r="BW1070" s="13"/>
      <c r="BX1070" s="13"/>
      <c r="BY1070" s="13"/>
      <c r="BZ1070" s="13"/>
      <c r="CA1070" s="13"/>
      <c r="CB1070" s="13"/>
      <c r="CC1070" s="13"/>
      <c r="CD1070" s="13"/>
      <c r="CE1070" s="13"/>
      <c r="CF1070" s="13"/>
      <c r="CG1070" s="13"/>
      <c r="CH1070" s="13"/>
      <c r="CI1070" s="13"/>
      <c r="CJ1070" s="13"/>
      <c r="CK1070" s="13"/>
      <c r="CL1070" s="13"/>
      <c r="CM1070" s="13"/>
      <c r="CN1070" s="13"/>
      <c r="CO1070" s="13"/>
      <c r="CP1070" s="13"/>
      <c r="CQ1070" s="13"/>
      <c r="CR1070" s="13"/>
      <c r="CS1070" s="13"/>
      <c r="CT1070" s="13"/>
      <c r="CU1070" s="13"/>
      <c r="CV1070" s="13"/>
      <c r="CW1070" s="13"/>
      <c r="CX1070" s="13"/>
      <c r="CY1070" s="13"/>
      <c r="CZ1070" s="13"/>
      <c r="DA1070" s="13"/>
      <c r="DB1070" s="13"/>
      <c r="DC1070" s="13"/>
      <c r="DD1070" s="13"/>
      <c r="DE1070" s="13"/>
      <c r="DF1070" s="13"/>
      <c r="DG1070" s="13"/>
      <c r="DH1070" s="13"/>
      <c r="DI1070" s="13"/>
      <c r="DJ1070" s="13"/>
      <c r="DK1070" s="13"/>
      <c r="DL1070" s="13"/>
      <c r="DM1070" s="13"/>
      <c r="DN1070" s="13"/>
      <c r="DO1070" s="13"/>
      <c r="DP1070" s="13"/>
      <c r="DQ1070" s="13"/>
      <c r="DR1070" s="13"/>
      <c r="DS1070" s="13"/>
      <c r="DT1070" s="13"/>
      <c r="DU1070" s="13"/>
      <c r="DV1070" s="13"/>
      <c r="DW1070" s="13"/>
      <c r="DX1070" s="13"/>
      <c r="DY1070" s="13"/>
      <c r="DZ1070" s="13"/>
      <c r="EA1070" s="13"/>
      <c r="EB1070" s="13"/>
      <c r="EC1070" s="13"/>
      <c r="ED1070" s="13"/>
      <c r="EE1070" s="13"/>
      <c r="EF1070" s="13"/>
      <c r="EG1070" s="13"/>
      <c r="EH1070" s="13"/>
      <c r="EI1070" s="13"/>
      <c r="EJ1070" s="13"/>
      <c r="EK1070" s="13"/>
      <c r="EL1070" s="13"/>
      <c r="EM1070" s="13"/>
      <c r="EN1070" s="13"/>
      <c r="EO1070" s="13"/>
      <c r="EP1070" s="13"/>
      <c r="EQ1070" s="13"/>
      <c r="ER1070" s="13"/>
      <c r="ES1070" s="13"/>
      <c r="ET1070" s="13"/>
      <c r="EU1070" s="13"/>
      <c r="EV1070" s="13"/>
      <c r="EW1070" s="20"/>
    </row>
    <row r="1071" spans="1:153" s="3" customFormat="1" ht="33" customHeight="1" x14ac:dyDescent="0.4">
      <c r="A1071" s="124">
        <v>7598252000754</v>
      </c>
      <c r="B1071" s="51" t="s">
        <v>202</v>
      </c>
      <c r="C1071" s="51" t="s">
        <v>56</v>
      </c>
      <c r="D10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71" s="118" t="s">
        <v>1578</v>
      </c>
      <c r="F1071" s="75" t="s">
        <v>537</v>
      </c>
      <c r="G10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71" s="77">
        <v>12</v>
      </c>
      <c r="J1071" s="52">
        <v>18.988890000000001</v>
      </c>
      <c r="K1071" s="53">
        <f>Tabla3[[#This Row],[PRECIOS]]-Tabla3[[#This Row],[PRECIOS]]*10%</f>
        <v>17.090001000000001</v>
      </c>
      <c r="L1071" s="101"/>
      <c r="M1071" s="54"/>
      <c r="N1071" s="55">
        <f>IFERROR(Tabla3[[#This Row],[PRECIOS]]-Tabla3[[#This Row],[PRECIOS]]*Tabla3[[#This Row],[% PRODUCTO]]," ")</f>
        <v>18.988890000000001</v>
      </c>
      <c r="O1071" s="54"/>
      <c r="P1071" s="55">
        <f>IFERROR(Tabla3[[#This Row],[OCULTAR2]]-Tabla3[[#This Row],[OCULTAR2]]*Tabla3[[#This Row],[% LÍNEA]]," ")</f>
        <v>18.988890000000001</v>
      </c>
      <c r="Q1071" s="56">
        <f>IFERROR(Tabla3[[#This Row],[% PRODUCTO]]+Tabla3[[#This Row],[% LÍNEA]]," ")</f>
        <v>0</v>
      </c>
      <c r="R1071" s="53">
        <f>Tabla3[[#This Row],[OCULTAR3]]</f>
        <v>18.988890000000001</v>
      </c>
      <c r="S1071" s="53">
        <f>Tabla3[[#This Row],[PRECIO SIN %]]-Tabla3[[#This Row],[PRECIO SIN %]]*10%</f>
        <v>17.090001000000001</v>
      </c>
      <c r="T1071" s="80">
        <f>(Tabla3[[#This Row],[PRECIO CON DESCT.]]-(Tabla3[[#This Row],[PRECIO CON DESCT.]]*$T$6))</f>
        <v>10.766700630000001</v>
      </c>
      <c r="U1071" s="96"/>
      <c r="V1071" s="94">
        <f>Tabla3[[#This Row],[PRECIO %      en $]]*Tabla3[[#This Row],[PEDIDO ]]</f>
        <v>0</v>
      </c>
      <c r="W1071" s="57">
        <f>Tabla3[[#This Row],[PRECIO CON DESCT.]]*Tabla3[[#This Row],[PEDIDO ]]</f>
        <v>0</v>
      </c>
      <c r="X1071" s="58">
        <f>Tabla3[[#This Row],[PRECIO SIN %]]*Tabla3[[#This Row],[PEDIDO ]]</f>
        <v>0</v>
      </c>
      <c r="Y1071" s="28"/>
      <c r="Z1071" s="28"/>
      <c r="AA1071" s="28"/>
      <c r="AB1071" s="28"/>
      <c r="AC1071" s="28"/>
      <c r="AD1071" s="28"/>
      <c r="AE1071" s="28"/>
      <c r="AF1071" s="28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/>
      <c r="BI1071" s="13"/>
      <c r="BJ1071" s="13"/>
      <c r="BK1071" s="13"/>
      <c r="BL1071" s="13"/>
      <c r="BM1071" s="13"/>
      <c r="BN1071" s="13"/>
      <c r="BO1071" s="13"/>
      <c r="BP1071" s="13"/>
      <c r="BQ1071" s="13"/>
      <c r="BR1071" s="13"/>
      <c r="BS1071" s="13"/>
      <c r="BT1071" s="13"/>
      <c r="BU1071" s="13"/>
      <c r="BV1071" s="13"/>
      <c r="BW1071" s="13"/>
      <c r="BX1071" s="13"/>
      <c r="BY1071" s="13"/>
      <c r="BZ1071" s="13"/>
      <c r="CA1071" s="13"/>
      <c r="CB1071" s="13"/>
      <c r="CC1071" s="13"/>
      <c r="CD1071" s="13"/>
      <c r="CE1071" s="13"/>
      <c r="CF1071" s="13"/>
      <c r="CG1071" s="13"/>
      <c r="CH1071" s="13"/>
      <c r="CI1071" s="13"/>
      <c r="CJ1071" s="13"/>
      <c r="CK1071" s="13"/>
      <c r="CL1071" s="13"/>
      <c r="CM1071" s="13"/>
      <c r="CN1071" s="13"/>
      <c r="CO1071" s="13"/>
      <c r="CP1071" s="13"/>
      <c r="CQ1071" s="13"/>
      <c r="CR1071" s="13"/>
      <c r="CS1071" s="13"/>
      <c r="CT1071" s="13"/>
      <c r="CU1071" s="13"/>
      <c r="CV1071" s="13"/>
      <c r="CW1071" s="13"/>
      <c r="CX1071" s="13"/>
      <c r="CY1071" s="13"/>
      <c r="CZ1071" s="13"/>
      <c r="DA1071" s="13"/>
      <c r="DB1071" s="13"/>
      <c r="DC1071" s="13"/>
      <c r="DD1071" s="13"/>
      <c r="DE1071" s="13"/>
      <c r="DF1071" s="13"/>
      <c r="DG1071" s="13"/>
      <c r="DH1071" s="13"/>
      <c r="DI1071" s="13"/>
      <c r="DJ1071" s="13"/>
      <c r="DK1071" s="13"/>
      <c r="DL1071" s="13"/>
      <c r="DM1071" s="13"/>
      <c r="DN1071" s="13"/>
      <c r="DO1071" s="13"/>
      <c r="DP1071" s="13"/>
      <c r="DQ1071" s="13"/>
      <c r="DR1071" s="13"/>
      <c r="DS1071" s="13"/>
      <c r="DT1071" s="13"/>
      <c r="DU1071" s="13"/>
      <c r="DV1071" s="13"/>
      <c r="DW1071" s="13"/>
      <c r="DX1071" s="13"/>
      <c r="DY1071" s="13"/>
      <c r="DZ1071" s="13"/>
      <c r="EA1071" s="13"/>
      <c r="EB1071" s="13"/>
      <c r="EC1071" s="13"/>
      <c r="ED1071" s="13"/>
      <c r="EE1071" s="13"/>
      <c r="EF1071" s="13"/>
      <c r="EG1071" s="13"/>
      <c r="EH1071" s="13"/>
      <c r="EI1071" s="13"/>
      <c r="EJ1071" s="13"/>
      <c r="EK1071" s="13"/>
      <c r="EL1071" s="13"/>
      <c r="EM1071" s="13"/>
      <c r="EN1071" s="13"/>
      <c r="EO1071" s="13"/>
      <c r="EP1071" s="13"/>
      <c r="EQ1071" s="13"/>
      <c r="ER1071" s="13"/>
      <c r="ES1071" s="13"/>
      <c r="ET1071" s="13"/>
      <c r="EU1071" s="13"/>
      <c r="EV1071" s="13"/>
      <c r="EW1071" s="20"/>
    </row>
    <row r="1072" spans="1:153" s="3" customFormat="1" ht="33" customHeight="1" x14ac:dyDescent="0.4">
      <c r="A1072" s="125">
        <v>7796285293635</v>
      </c>
      <c r="B1072" s="59" t="s">
        <v>202</v>
      </c>
      <c r="C1072" s="59" t="s">
        <v>222</v>
      </c>
      <c r="D10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72" s="119" t="s">
        <v>1579</v>
      </c>
      <c r="F1072" s="76" t="s">
        <v>537</v>
      </c>
      <c r="G10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72" s="78">
        <v>20</v>
      </c>
      <c r="J1072" s="52">
        <v>27.77778</v>
      </c>
      <c r="K1072" s="60">
        <f>Tabla3[[#This Row],[PRECIOS]]-Tabla3[[#This Row],[PRECIOS]]*10%</f>
        <v>25.000001999999999</v>
      </c>
      <c r="L1072" s="101"/>
      <c r="M1072" s="61"/>
      <c r="N1072" s="55">
        <f>IFERROR(Tabla3[[#This Row],[PRECIOS]]-Tabla3[[#This Row],[PRECIOS]]*Tabla3[[#This Row],[% PRODUCTO]]," ")</f>
        <v>27.77778</v>
      </c>
      <c r="O1072" s="61"/>
      <c r="P1072" s="55">
        <f>IFERROR(Tabla3[[#This Row],[OCULTAR2]]-Tabla3[[#This Row],[OCULTAR2]]*Tabla3[[#This Row],[% LÍNEA]]," ")</f>
        <v>27.77778</v>
      </c>
      <c r="Q1072" s="56">
        <f>IFERROR(Tabla3[[#This Row],[% PRODUCTO]]+Tabla3[[#This Row],[% LÍNEA]]," ")</f>
        <v>0</v>
      </c>
      <c r="R1072" s="60">
        <f>Tabla3[[#This Row],[OCULTAR3]]</f>
        <v>27.77778</v>
      </c>
      <c r="S1072" s="60">
        <f>Tabla3[[#This Row],[PRECIO SIN %]]-Tabla3[[#This Row],[PRECIO SIN %]]*10%</f>
        <v>25.000001999999999</v>
      </c>
      <c r="T1072" s="80">
        <f>(Tabla3[[#This Row],[PRECIO CON DESCT.]]-(Tabla3[[#This Row],[PRECIO CON DESCT.]]*$T$6))</f>
        <v>15.750001259999999</v>
      </c>
      <c r="U1072" s="96"/>
      <c r="V1072" s="94">
        <f>Tabla3[[#This Row],[PRECIO %      en $]]*Tabla3[[#This Row],[PEDIDO ]]</f>
        <v>0</v>
      </c>
      <c r="W1072" s="57">
        <f>Tabla3[[#This Row],[PRECIO CON DESCT.]]*Tabla3[[#This Row],[PEDIDO ]]</f>
        <v>0</v>
      </c>
      <c r="X1072" s="58">
        <f>Tabla3[[#This Row],[PRECIO SIN %]]*Tabla3[[#This Row],[PEDIDO ]]</f>
        <v>0</v>
      </c>
      <c r="Y1072" s="28"/>
      <c r="Z1072" s="28"/>
      <c r="AA1072" s="28"/>
      <c r="AB1072" s="28"/>
      <c r="AC1072" s="28"/>
      <c r="AD1072" s="28"/>
      <c r="AE1072" s="28"/>
      <c r="AF1072" s="28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  <c r="BL1072" s="13"/>
      <c r="BM1072" s="13"/>
      <c r="BN1072" s="13"/>
      <c r="BO1072" s="13"/>
      <c r="BP1072" s="13"/>
      <c r="BQ1072" s="13"/>
      <c r="BR1072" s="13"/>
      <c r="BS1072" s="13"/>
      <c r="BT1072" s="13"/>
      <c r="BU1072" s="13"/>
      <c r="BV1072" s="13"/>
      <c r="BW1072" s="13"/>
      <c r="BX1072" s="13"/>
      <c r="BY1072" s="13"/>
      <c r="BZ1072" s="13"/>
      <c r="CA1072" s="13"/>
      <c r="CB1072" s="13"/>
      <c r="CC1072" s="13"/>
      <c r="CD1072" s="13"/>
      <c r="CE1072" s="13"/>
      <c r="CF1072" s="13"/>
      <c r="CG1072" s="13"/>
      <c r="CH1072" s="13"/>
      <c r="CI1072" s="13"/>
      <c r="CJ1072" s="13"/>
      <c r="CK1072" s="13"/>
      <c r="CL1072" s="13"/>
      <c r="CM1072" s="13"/>
      <c r="CN1072" s="13"/>
      <c r="CO1072" s="13"/>
      <c r="CP1072" s="13"/>
      <c r="CQ1072" s="13"/>
      <c r="CR1072" s="13"/>
      <c r="CS1072" s="13"/>
      <c r="CT1072" s="13"/>
      <c r="CU1072" s="13"/>
      <c r="CV1072" s="13"/>
      <c r="CW1072" s="13"/>
      <c r="CX1072" s="13"/>
      <c r="CY1072" s="13"/>
      <c r="CZ1072" s="13"/>
      <c r="DA1072" s="13"/>
      <c r="DB1072" s="13"/>
      <c r="DC1072" s="13"/>
      <c r="DD1072" s="13"/>
      <c r="DE1072" s="13"/>
      <c r="DF1072" s="13"/>
      <c r="DG1072" s="13"/>
      <c r="DH1072" s="13"/>
      <c r="DI1072" s="13"/>
      <c r="DJ1072" s="13"/>
      <c r="DK1072" s="13"/>
      <c r="DL1072" s="13"/>
      <c r="DM1072" s="13"/>
      <c r="DN1072" s="13"/>
      <c r="DO1072" s="13"/>
      <c r="DP1072" s="13"/>
      <c r="DQ1072" s="13"/>
      <c r="DR1072" s="13"/>
      <c r="DS1072" s="13"/>
      <c r="DT1072" s="13"/>
      <c r="DU1072" s="13"/>
      <c r="DV1072" s="13"/>
      <c r="DW1072" s="13"/>
      <c r="DX1072" s="13"/>
      <c r="DY1072" s="13"/>
      <c r="DZ1072" s="13"/>
      <c r="EA1072" s="13"/>
      <c r="EB1072" s="13"/>
      <c r="EC1072" s="13"/>
      <c r="ED1072" s="13"/>
      <c r="EE1072" s="13"/>
      <c r="EF1072" s="13"/>
      <c r="EG1072" s="13"/>
      <c r="EH1072" s="13"/>
      <c r="EI1072" s="13"/>
      <c r="EJ1072" s="13"/>
      <c r="EK1072" s="13"/>
      <c r="EL1072" s="13"/>
      <c r="EM1072" s="13"/>
      <c r="EN1072" s="13"/>
      <c r="EO1072" s="13"/>
      <c r="EP1072" s="13"/>
      <c r="EQ1072" s="13"/>
      <c r="ER1072" s="13"/>
      <c r="ES1072" s="13"/>
      <c r="ET1072" s="13"/>
      <c r="EU1072" s="13"/>
      <c r="EV1072" s="13"/>
      <c r="EW1072" s="20"/>
    </row>
    <row r="1073" spans="1:153" s="3" customFormat="1" ht="33" customHeight="1" x14ac:dyDescent="0.4">
      <c r="A1073" s="124">
        <v>730170649531</v>
      </c>
      <c r="B1073" s="51" t="s">
        <v>202</v>
      </c>
      <c r="C1073" s="51" t="s">
        <v>72</v>
      </c>
      <c r="D10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73" s="118" t="s">
        <v>1580</v>
      </c>
      <c r="F1073" s="75" t="s">
        <v>537</v>
      </c>
      <c r="G10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73" s="77">
        <v>6</v>
      </c>
      <c r="J1073" s="52">
        <v>5.0777799999999997</v>
      </c>
      <c r="K1073" s="53">
        <f>Tabla3[[#This Row],[PRECIOS]]-Tabla3[[#This Row],[PRECIOS]]*10%</f>
        <v>4.5700019999999997</v>
      </c>
      <c r="L1073" s="101"/>
      <c r="M1073" s="54"/>
      <c r="N1073" s="55">
        <f>IFERROR(Tabla3[[#This Row],[PRECIOS]]-Tabla3[[#This Row],[PRECIOS]]*Tabla3[[#This Row],[% PRODUCTO]]," ")</f>
        <v>5.0777799999999997</v>
      </c>
      <c r="O1073" s="54"/>
      <c r="P1073" s="55">
        <f>IFERROR(Tabla3[[#This Row],[OCULTAR2]]-Tabla3[[#This Row],[OCULTAR2]]*Tabla3[[#This Row],[% LÍNEA]]," ")</f>
        <v>5.0777799999999997</v>
      </c>
      <c r="Q1073" s="56">
        <f>IFERROR(Tabla3[[#This Row],[% PRODUCTO]]+Tabla3[[#This Row],[% LÍNEA]]," ")</f>
        <v>0</v>
      </c>
      <c r="R1073" s="53">
        <f>Tabla3[[#This Row],[OCULTAR3]]</f>
        <v>5.0777799999999997</v>
      </c>
      <c r="S1073" s="53">
        <f>Tabla3[[#This Row],[PRECIO SIN %]]-Tabla3[[#This Row],[PRECIO SIN %]]*10%</f>
        <v>4.5700019999999997</v>
      </c>
      <c r="T1073" s="80">
        <f>(Tabla3[[#This Row],[PRECIO CON DESCT.]]-(Tabla3[[#This Row],[PRECIO CON DESCT.]]*$T$6))</f>
        <v>2.8791012599999997</v>
      </c>
      <c r="U1073" s="96"/>
      <c r="V1073" s="94">
        <f>Tabla3[[#This Row],[PRECIO %      en $]]*Tabla3[[#This Row],[PEDIDO ]]</f>
        <v>0</v>
      </c>
      <c r="W1073" s="57">
        <f>Tabla3[[#This Row],[PRECIO CON DESCT.]]*Tabla3[[#This Row],[PEDIDO ]]</f>
        <v>0</v>
      </c>
      <c r="X1073" s="58">
        <f>Tabla3[[#This Row],[PRECIO SIN %]]*Tabla3[[#This Row],[PEDIDO ]]</f>
        <v>0</v>
      </c>
      <c r="Y1073" s="28"/>
      <c r="Z1073" s="28"/>
      <c r="AA1073" s="28"/>
      <c r="AB1073" s="28"/>
      <c r="AC1073" s="28"/>
      <c r="AD1073" s="28"/>
      <c r="AE1073" s="28"/>
      <c r="AF1073" s="28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  <c r="BL1073" s="13"/>
      <c r="BM1073" s="13"/>
      <c r="BN1073" s="13"/>
      <c r="BO1073" s="13"/>
      <c r="BP1073" s="13"/>
      <c r="BQ1073" s="13"/>
      <c r="BR1073" s="13"/>
      <c r="BS1073" s="13"/>
      <c r="BT1073" s="13"/>
      <c r="BU1073" s="13"/>
      <c r="BV1073" s="13"/>
      <c r="BW1073" s="13"/>
      <c r="BX1073" s="13"/>
      <c r="BY1073" s="13"/>
      <c r="BZ1073" s="13"/>
      <c r="CA1073" s="13"/>
      <c r="CB1073" s="13"/>
      <c r="CC1073" s="13"/>
      <c r="CD1073" s="13"/>
      <c r="CE1073" s="13"/>
      <c r="CF1073" s="13"/>
      <c r="CG1073" s="13"/>
      <c r="CH1073" s="13"/>
      <c r="CI1073" s="13"/>
      <c r="CJ1073" s="13"/>
      <c r="CK1073" s="13"/>
      <c r="CL1073" s="13"/>
      <c r="CM1073" s="13"/>
      <c r="CN1073" s="13"/>
      <c r="CO1073" s="13"/>
      <c r="CP1073" s="13"/>
      <c r="CQ1073" s="13"/>
      <c r="CR1073" s="13"/>
      <c r="CS1073" s="13"/>
      <c r="CT1073" s="13"/>
      <c r="CU1073" s="13"/>
      <c r="CV1073" s="13"/>
      <c r="CW1073" s="13"/>
      <c r="CX1073" s="13"/>
      <c r="CY1073" s="13"/>
      <c r="CZ1073" s="13"/>
      <c r="DA1073" s="13"/>
      <c r="DB1073" s="13"/>
      <c r="DC1073" s="13"/>
      <c r="DD1073" s="13"/>
      <c r="DE1073" s="13"/>
      <c r="DF1073" s="13"/>
      <c r="DG1073" s="13"/>
      <c r="DH1073" s="13"/>
      <c r="DI1073" s="13"/>
      <c r="DJ1073" s="13"/>
      <c r="DK1073" s="13"/>
      <c r="DL1073" s="13"/>
      <c r="DM1073" s="13"/>
      <c r="DN1073" s="13"/>
      <c r="DO1073" s="13"/>
      <c r="DP1073" s="13"/>
      <c r="DQ1073" s="13"/>
      <c r="DR1073" s="13"/>
      <c r="DS1073" s="13"/>
      <c r="DT1073" s="13"/>
      <c r="DU1073" s="13"/>
      <c r="DV1073" s="13"/>
      <c r="DW1073" s="13"/>
      <c r="DX1073" s="13"/>
      <c r="DY1073" s="13"/>
      <c r="DZ1073" s="13"/>
      <c r="EA1073" s="13"/>
      <c r="EB1073" s="13"/>
      <c r="EC1073" s="13"/>
      <c r="ED1073" s="13"/>
      <c r="EE1073" s="13"/>
      <c r="EF1073" s="13"/>
      <c r="EG1073" s="13"/>
      <c r="EH1073" s="13"/>
      <c r="EI1073" s="13"/>
      <c r="EJ1073" s="13"/>
      <c r="EK1073" s="13"/>
      <c r="EL1073" s="13"/>
      <c r="EM1073" s="13"/>
      <c r="EN1073" s="13"/>
      <c r="EO1073" s="13"/>
      <c r="EP1073" s="13"/>
      <c r="EQ1073" s="13"/>
      <c r="ER1073" s="13"/>
      <c r="ES1073" s="13"/>
      <c r="ET1073" s="13"/>
      <c r="EU1073" s="13"/>
      <c r="EV1073" s="13"/>
      <c r="EW1073" s="20"/>
    </row>
    <row r="1074" spans="1:153" s="3" customFormat="1" ht="33" customHeight="1" x14ac:dyDescent="0.4">
      <c r="A1074" s="125">
        <v>632627843595</v>
      </c>
      <c r="B1074" s="59" t="s">
        <v>202</v>
      </c>
      <c r="C1074" s="59" t="s">
        <v>150</v>
      </c>
      <c r="D10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74" s="119" t="s">
        <v>1581</v>
      </c>
      <c r="F1074" s="76" t="s">
        <v>537</v>
      </c>
      <c r="G10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0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074" s="78">
        <v>86</v>
      </c>
      <c r="J1074" s="52">
        <v>7.11111</v>
      </c>
      <c r="K1074" s="60">
        <f>Tabla3[[#This Row],[PRECIOS]]-Tabla3[[#This Row],[PRECIOS]]*10%</f>
        <v>6.3999990000000002</v>
      </c>
      <c r="L1074" s="101"/>
      <c r="M1074" s="61"/>
      <c r="N1074" s="55">
        <f>IFERROR(Tabla3[[#This Row],[PRECIOS]]-Tabla3[[#This Row],[PRECIOS]]*Tabla3[[#This Row],[% PRODUCTO]]," ")</f>
        <v>7.11111</v>
      </c>
      <c r="O1074" s="61">
        <v>0.05</v>
      </c>
      <c r="P1074" s="55">
        <f>IFERROR(Tabla3[[#This Row],[OCULTAR2]]-Tabla3[[#This Row],[OCULTAR2]]*Tabla3[[#This Row],[% LÍNEA]]," ")</f>
        <v>6.7555544999999997</v>
      </c>
      <c r="Q1074" s="56">
        <f>IFERROR(Tabla3[[#This Row],[% PRODUCTO]]+Tabla3[[#This Row],[% LÍNEA]]," ")</f>
        <v>0.05</v>
      </c>
      <c r="R1074" s="60">
        <f>Tabla3[[#This Row],[OCULTAR3]]</f>
        <v>6.7555544999999997</v>
      </c>
      <c r="S1074" s="60">
        <f>Tabla3[[#This Row],[PRECIO SIN %]]-Tabla3[[#This Row],[PRECIO SIN %]]*10%</f>
        <v>6.0799990499999996</v>
      </c>
      <c r="T1074" s="80">
        <f>(Tabla3[[#This Row],[PRECIO CON DESCT.]]-(Tabla3[[#This Row],[PRECIO CON DESCT.]]*$T$6))</f>
        <v>3.8303994014999998</v>
      </c>
      <c r="U1074" s="96"/>
      <c r="V1074" s="94">
        <f>Tabla3[[#This Row],[PRECIO %      en $]]*Tabla3[[#This Row],[PEDIDO ]]</f>
        <v>0</v>
      </c>
      <c r="W1074" s="57">
        <f>Tabla3[[#This Row],[PRECIO CON DESCT.]]*Tabla3[[#This Row],[PEDIDO ]]</f>
        <v>0</v>
      </c>
      <c r="X1074" s="58">
        <f>Tabla3[[#This Row],[PRECIO SIN %]]*Tabla3[[#This Row],[PEDIDO ]]</f>
        <v>0</v>
      </c>
      <c r="Y1074" s="28"/>
      <c r="Z1074" s="28"/>
      <c r="AA1074" s="28"/>
      <c r="AB1074" s="28"/>
      <c r="AC1074" s="28"/>
      <c r="AD1074" s="28"/>
      <c r="AE1074" s="28"/>
      <c r="AF1074" s="28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/>
      <c r="BI1074" s="13"/>
      <c r="BJ1074" s="13"/>
      <c r="BK1074" s="13"/>
      <c r="BL1074" s="13"/>
      <c r="BM1074" s="13"/>
      <c r="BN1074" s="13"/>
      <c r="BO1074" s="13"/>
      <c r="BP1074" s="13"/>
      <c r="BQ1074" s="13"/>
      <c r="BR1074" s="13"/>
      <c r="BS1074" s="13"/>
      <c r="BT1074" s="13"/>
      <c r="BU1074" s="13"/>
      <c r="BV1074" s="13"/>
      <c r="BW1074" s="13"/>
      <c r="BX1074" s="13"/>
      <c r="BY1074" s="13"/>
      <c r="BZ1074" s="13"/>
      <c r="CA1074" s="13"/>
      <c r="CB1074" s="13"/>
      <c r="CC1074" s="13"/>
      <c r="CD1074" s="13"/>
      <c r="CE1074" s="13"/>
      <c r="CF1074" s="13"/>
      <c r="CG1074" s="13"/>
      <c r="CH1074" s="13"/>
      <c r="CI1074" s="13"/>
      <c r="CJ1074" s="13"/>
      <c r="CK1074" s="13"/>
      <c r="CL1074" s="13"/>
      <c r="CM1074" s="13"/>
      <c r="CN1074" s="13"/>
      <c r="CO1074" s="13"/>
      <c r="CP1074" s="13"/>
      <c r="CQ1074" s="13"/>
      <c r="CR1074" s="13"/>
      <c r="CS1074" s="13"/>
      <c r="CT1074" s="13"/>
      <c r="CU1074" s="13"/>
      <c r="CV1074" s="13"/>
      <c r="CW1074" s="13"/>
      <c r="CX1074" s="13"/>
      <c r="CY1074" s="13"/>
      <c r="CZ1074" s="13"/>
      <c r="DA1074" s="13"/>
      <c r="DB1074" s="13"/>
      <c r="DC1074" s="13"/>
      <c r="DD1074" s="13"/>
      <c r="DE1074" s="13"/>
      <c r="DF1074" s="13"/>
      <c r="DG1074" s="13"/>
      <c r="DH1074" s="13"/>
      <c r="DI1074" s="13"/>
      <c r="DJ1074" s="13"/>
      <c r="DK1074" s="13"/>
      <c r="DL1074" s="13"/>
      <c r="DM1074" s="13"/>
      <c r="DN1074" s="13"/>
      <c r="DO1074" s="13"/>
      <c r="DP1074" s="13"/>
      <c r="DQ1074" s="13"/>
      <c r="DR1074" s="13"/>
      <c r="DS1074" s="13"/>
      <c r="DT1074" s="13"/>
      <c r="DU1074" s="13"/>
      <c r="DV1074" s="13"/>
      <c r="DW1074" s="13"/>
      <c r="DX1074" s="13"/>
      <c r="DY1074" s="13"/>
      <c r="DZ1074" s="13"/>
      <c r="EA1074" s="13"/>
      <c r="EB1074" s="13"/>
      <c r="EC1074" s="13"/>
      <c r="ED1074" s="13"/>
      <c r="EE1074" s="13"/>
      <c r="EF1074" s="13"/>
      <c r="EG1074" s="13"/>
      <c r="EH1074" s="13"/>
      <c r="EI1074" s="13"/>
      <c r="EJ1074" s="13"/>
      <c r="EK1074" s="13"/>
      <c r="EL1074" s="13"/>
      <c r="EM1074" s="13"/>
      <c r="EN1074" s="13"/>
      <c r="EO1074" s="13"/>
      <c r="EP1074" s="13"/>
      <c r="EQ1074" s="13"/>
      <c r="ER1074" s="13"/>
      <c r="ES1074" s="13"/>
      <c r="ET1074" s="13"/>
      <c r="EU1074" s="13"/>
      <c r="EV1074" s="13"/>
      <c r="EW1074" s="20"/>
    </row>
    <row r="1075" spans="1:153" s="3" customFormat="1" ht="33" customHeight="1" x14ac:dyDescent="0.4">
      <c r="A1075" s="124">
        <v>8906109692295</v>
      </c>
      <c r="B1075" s="51" t="s">
        <v>202</v>
      </c>
      <c r="C1075" s="51" t="s">
        <v>57</v>
      </c>
      <c r="D10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75" s="118" t="s">
        <v>1582</v>
      </c>
      <c r="F1075" s="75" t="s">
        <v>537</v>
      </c>
      <c r="G10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75" s="77">
        <v>137</v>
      </c>
      <c r="J1075" s="52">
        <v>6.6333299999999999</v>
      </c>
      <c r="K1075" s="53">
        <f>Tabla3[[#This Row],[PRECIOS]]-Tabla3[[#This Row],[PRECIOS]]*10%</f>
        <v>5.9699970000000002</v>
      </c>
      <c r="L1075" s="101"/>
      <c r="M1075" s="54"/>
      <c r="N1075" s="55">
        <f>IFERROR(Tabla3[[#This Row],[PRECIOS]]-Tabla3[[#This Row],[PRECIOS]]*Tabla3[[#This Row],[% PRODUCTO]]," ")</f>
        <v>6.6333299999999999</v>
      </c>
      <c r="O1075" s="54"/>
      <c r="P1075" s="55">
        <f>IFERROR(Tabla3[[#This Row],[OCULTAR2]]-Tabla3[[#This Row],[OCULTAR2]]*Tabla3[[#This Row],[% LÍNEA]]," ")</f>
        <v>6.6333299999999999</v>
      </c>
      <c r="Q1075" s="56">
        <f>IFERROR(Tabla3[[#This Row],[% PRODUCTO]]+Tabla3[[#This Row],[% LÍNEA]]," ")</f>
        <v>0</v>
      </c>
      <c r="R1075" s="53">
        <f>Tabla3[[#This Row],[OCULTAR3]]</f>
        <v>6.6333299999999999</v>
      </c>
      <c r="S1075" s="53">
        <f>Tabla3[[#This Row],[PRECIO SIN %]]-Tabla3[[#This Row],[PRECIO SIN %]]*10%</f>
        <v>5.9699970000000002</v>
      </c>
      <c r="T1075" s="80">
        <f>(Tabla3[[#This Row],[PRECIO CON DESCT.]]-(Tabla3[[#This Row],[PRECIO CON DESCT.]]*$T$6))</f>
        <v>3.7610981100000003</v>
      </c>
      <c r="U1075" s="96"/>
      <c r="V1075" s="94">
        <f>Tabla3[[#This Row],[PRECIO %      en $]]*Tabla3[[#This Row],[PEDIDO ]]</f>
        <v>0</v>
      </c>
      <c r="W1075" s="57">
        <f>Tabla3[[#This Row],[PRECIO CON DESCT.]]*Tabla3[[#This Row],[PEDIDO ]]</f>
        <v>0</v>
      </c>
      <c r="X1075" s="58">
        <f>Tabla3[[#This Row],[PRECIO SIN %]]*Tabla3[[#This Row],[PEDIDO ]]</f>
        <v>0</v>
      </c>
      <c r="Y1075" s="28"/>
      <c r="Z1075" s="28"/>
      <c r="AA1075" s="28"/>
      <c r="AB1075" s="28"/>
      <c r="AC1075" s="28"/>
      <c r="AD1075" s="28"/>
      <c r="AE1075" s="28"/>
      <c r="AF1075" s="28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  <c r="BL1075" s="13"/>
      <c r="BM1075" s="13"/>
      <c r="BN1075" s="13"/>
      <c r="BO1075" s="13"/>
      <c r="BP1075" s="13"/>
      <c r="BQ1075" s="13"/>
      <c r="BR1075" s="13"/>
      <c r="BS1075" s="13"/>
      <c r="BT1075" s="13"/>
      <c r="BU1075" s="13"/>
      <c r="BV1075" s="13"/>
      <c r="BW1075" s="13"/>
      <c r="BX1075" s="13"/>
      <c r="BY1075" s="13"/>
      <c r="BZ1075" s="13"/>
      <c r="CA1075" s="13"/>
      <c r="CB1075" s="13"/>
      <c r="CC1075" s="13"/>
      <c r="CD1075" s="13"/>
      <c r="CE1075" s="13"/>
      <c r="CF1075" s="13"/>
      <c r="CG1075" s="13"/>
      <c r="CH1075" s="13"/>
      <c r="CI1075" s="13"/>
      <c r="CJ1075" s="13"/>
      <c r="CK1075" s="13"/>
      <c r="CL1075" s="13"/>
      <c r="CM1075" s="13"/>
      <c r="CN1075" s="13"/>
      <c r="CO1075" s="13"/>
      <c r="CP1075" s="13"/>
      <c r="CQ1075" s="13"/>
      <c r="CR1075" s="13"/>
      <c r="CS1075" s="13"/>
      <c r="CT1075" s="13"/>
      <c r="CU1075" s="13"/>
      <c r="CV1075" s="13"/>
      <c r="CW1075" s="13"/>
      <c r="CX1075" s="13"/>
      <c r="CY1075" s="13"/>
      <c r="CZ1075" s="13"/>
      <c r="DA1075" s="13"/>
      <c r="DB1075" s="13"/>
      <c r="DC1075" s="13"/>
      <c r="DD1075" s="13"/>
      <c r="DE1075" s="13"/>
      <c r="DF1075" s="13"/>
      <c r="DG1075" s="13"/>
      <c r="DH1075" s="13"/>
      <c r="DI1075" s="13"/>
      <c r="DJ1075" s="13"/>
      <c r="DK1075" s="13"/>
      <c r="DL1075" s="13"/>
      <c r="DM1075" s="13"/>
      <c r="DN1075" s="13"/>
      <c r="DO1075" s="13"/>
      <c r="DP1075" s="13"/>
      <c r="DQ1075" s="13"/>
      <c r="DR1075" s="13"/>
      <c r="DS1075" s="13"/>
      <c r="DT1075" s="13"/>
      <c r="DU1075" s="13"/>
      <c r="DV1075" s="13"/>
      <c r="DW1075" s="13"/>
      <c r="DX1075" s="13"/>
      <c r="DY1075" s="13"/>
      <c r="DZ1075" s="13"/>
      <c r="EA1075" s="13"/>
      <c r="EB1075" s="13"/>
      <c r="EC1075" s="13"/>
      <c r="ED1075" s="13"/>
      <c r="EE1075" s="13"/>
      <c r="EF1075" s="13"/>
      <c r="EG1075" s="13"/>
      <c r="EH1075" s="13"/>
      <c r="EI1075" s="13"/>
      <c r="EJ1075" s="13"/>
      <c r="EK1075" s="13"/>
      <c r="EL1075" s="13"/>
      <c r="EM1075" s="13"/>
      <c r="EN1075" s="13"/>
      <c r="EO1075" s="13"/>
      <c r="EP1075" s="13"/>
      <c r="EQ1075" s="13"/>
      <c r="ER1075" s="13"/>
      <c r="ES1075" s="13"/>
      <c r="ET1075" s="13"/>
      <c r="EU1075" s="13"/>
      <c r="EV1075" s="13"/>
      <c r="EW1075" s="20"/>
    </row>
    <row r="1076" spans="1:153" s="3" customFormat="1" ht="33" customHeight="1" x14ac:dyDescent="0.4">
      <c r="A1076" s="125">
        <v>7791848270511</v>
      </c>
      <c r="B1076" s="59" t="s">
        <v>202</v>
      </c>
      <c r="C1076" s="59" t="s">
        <v>223</v>
      </c>
      <c r="D10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76" s="119" t="s">
        <v>1583</v>
      </c>
      <c r="F1076" s="76" t="s">
        <v>537</v>
      </c>
      <c r="G10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76" s="78">
        <v>42</v>
      </c>
      <c r="J1076" s="52">
        <v>21.844439999999999</v>
      </c>
      <c r="K1076" s="60">
        <f>Tabla3[[#This Row],[PRECIOS]]-Tabla3[[#This Row],[PRECIOS]]*10%</f>
        <v>19.659996</v>
      </c>
      <c r="L1076" s="101"/>
      <c r="M1076" s="61"/>
      <c r="N1076" s="55">
        <f>IFERROR(Tabla3[[#This Row],[PRECIOS]]-Tabla3[[#This Row],[PRECIOS]]*Tabla3[[#This Row],[% PRODUCTO]]," ")</f>
        <v>21.844439999999999</v>
      </c>
      <c r="O1076" s="61"/>
      <c r="P1076" s="55">
        <f>IFERROR(Tabla3[[#This Row],[OCULTAR2]]-Tabla3[[#This Row],[OCULTAR2]]*Tabla3[[#This Row],[% LÍNEA]]," ")</f>
        <v>21.844439999999999</v>
      </c>
      <c r="Q1076" s="56">
        <f>IFERROR(Tabla3[[#This Row],[% PRODUCTO]]+Tabla3[[#This Row],[% LÍNEA]]," ")</f>
        <v>0</v>
      </c>
      <c r="R1076" s="60">
        <f>Tabla3[[#This Row],[OCULTAR3]]</f>
        <v>21.844439999999999</v>
      </c>
      <c r="S1076" s="60">
        <f>Tabla3[[#This Row],[PRECIO SIN %]]-Tabla3[[#This Row],[PRECIO SIN %]]*10%</f>
        <v>19.659996</v>
      </c>
      <c r="T1076" s="80">
        <f>(Tabla3[[#This Row],[PRECIO CON DESCT.]]-(Tabla3[[#This Row],[PRECIO CON DESCT.]]*$T$6))</f>
        <v>12.385797480000001</v>
      </c>
      <c r="U1076" s="96"/>
      <c r="V1076" s="94">
        <f>Tabla3[[#This Row],[PRECIO %      en $]]*Tabla3[[#This Row],[PEDIDO ]]</f>
        <v>0</v>
      </c>
      <c r="W1076" s="57">
        <f>Tabla3[[#This Row],[PRECIO CON DESCT.]]*Tabla3[[#This Row],[PEDIDO ]]</f>
        <v>0</v>
      </c>
      <c r="X1076" s="58">
        <f>Tabla3[[#This Row],[PRECIO SIN %]]*Tabla3[[#This Row],[PEDIDO ]]</f>
        <v>0</v>
      </c>
      <c r="Y1076" s="28"/>
      <c r="Z1076" s="28"/>
      <c r="AA1076" s="28"/>
      <c r="AB1076" s="28"/>
      <c r="AC1076" s="28"/>
      <c r="AD1076" s="28"/>
      <c r="AE1076" s="28"/>
      <c r="AF1076" s="28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  <c r="BL1076" s="13"/>
      <c r="BM1076" s="13"/>
      <c r="BN1076" s="13"/>
      <c r="BO1076" s="13"/>
      <c r="BP1076" s="13"/>
      <c r="BQ1076" s="13"/>
      <c r="BR1076" s="13"/>
      <c r="BS1076" s="13"/>
      <c r="BT1076" s="13"/>
      <c r="BU1076" s="13"/>
      <c r="BV1076" s="13"/>
      <c r="BW1076" s="13"/>
      <c r="BX1076" s="13"/>
      <c r="BY1076" s="13"/>
      <c r="BZ1076" s="13"/>
      <c r="CA1076" s="13"/>
      <c r="CB1076" s="13"/>
      <c r="CC1076" s="13"/>
      <c r="CD1076" s="13"/>
      <c r="CE1076" s="13"/>
      <c r="CF1076" s="13"/>
      <c r="CG1076" s="13"/>
      <c r="CH1076" s="13"/>
      <c r="CI1076" s="13"/>
      <c r="CJ1076" s="13"/>
      <c r="CK1076" s="13"/>
      <c r="CL1076" s="13"/>
      <c r="CM1076" s="13"/>
      <c r="CN1076" s="13"/>
      <c r="CO1076" s="13"/>
      <c r="CP1076" s="13"/>
      <c r="CQ1076" s="13"/>
      <c r="CR1076" s="13"/>
      <c r="CS1076" s="13"/>
      <c r="CT1076" s="13"/>
      <c r="CU1076" s="13"/>
      <c r="CV1076" s="13"/>
      <c r="CW1076" s="13"/>
      <c r="CX1076" s="13"/>
      <c r="CY1076" s="13"/>
      <c r="CZ1076" s="13"/>
      <c r="DA1076" s="13"/>
      <c r="DB1076" s="13"/>
      <c r="DC1076" s="13"/>
      <c r="DD1076" s="13"/>
      <c r="DE1076" s="13"/>
      <c r="DF1076" s="13"/>
      <c r="DG1076" s="13"/>
      <c r="DH1076" s="13"/>
      <c r="DI1076" s="13"/>
      <c r="DJ1076" s="13"/>
      <c r="DK1076" s="13"/>
      <c r="DL1076" s="13"/>
      <c r="DM1076" s="13"/>
      <c r="DN1076" s="13"/>
      <c r="DO1076" s="13"/>
      <c r="DP1076" s="13"/>
      <c r="DQ1076" s="13"/>
      <c r="DR1076" s="13"/>
      <c r="DS1076" s="13"/>
      <c r="DT1076" s="13"/>
      <c r="DU1076" s="13"/>
      <c r="DV1076" s="13"/>
      <c r="DW1076" s="13"/>
      <c r="DX1076" s="13"/>
      <c r="DY1076" s="13"/>
      <c r="DZ1076" s="13"/>
      <c r="EA1076" s="13"/>
      <c r="EB1076" s="13"/>
      <c r="EC1076" s="13"/>
      <c r="ED1076" s="13"/>
      <c r="EE1076" s="13"/>
      <c r="EF1076" s="13"/>
      <c r="EG1076" s="13"/>
      <c r="EH1076" s="13"/>
      <c r="EI1076" s="13"/>
      <c r="EJ1076" s="13"/>
      <c r="EK1076" s="13"/>
      <c r="EL1076" s="13"/>
      <c r="EM1076" s="13"/>
      <c r="EN1076" s="13"/>
      <c r="EO1076" s="13"/>
      <c r="EP1076" s="13"/>
      <c r="EQ1076" s="13"/>
      <c r="ER1076" s="13"/>
      <c r="ES1076" s="13"/>
      <c r="ET1076" s="13"/>
      <c r="EU1076" s="13"/>
      <c r="EV1076" s="13"/>
      <c r="EW1076" s="20"/>
    </row>
    <row r="1077" spans="1:153" ht="33" customHeight="1" x14ac:dyDescent="0.4">
      <c r="A1077" s="124">
        <v>7599558000103</v>
      </c>
      <c r="B1077" s="51" t="s">
        <v>202</v>
      </c>
      <c r="C1077" s="51" t="s">
        <v>198</v>
      </c>
      <c r="D10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77" s="118" t="s">
        <v>1584</v>
      </c>
      <c r="F1077" s="75" t="s">
        <v>526</v>
      </c>
      <c r="G10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77" s="77">
        <v>55</v>
      </c>
      <c r="J1077" s="52">
        <v>5.1444400000000003</v>
      </c>
      <c r="K1077" s="53">
        <f>Tabla3[[#This Row],[PRECIOS]]-Tabla3[[#This Row],[PRECIOS]]*10%</f>
        <v>4.6299960000000002</v>
      </c>
      <c r="L1077" s="101"/>
      <c r="M1077" s="54"/>
      <c r="N1077" s="55">
        <f>IFERROR(Tabla3[[#This Row],[PRECIOS]]-Tabla3[[#This Row],[PRECIOS]]*Tabla3[[#This Row],[% PRODUCTO]]," ")</f>
        <v>5.1444400000000003</v>
      </c>
      <c r="O1077" s="54"/>
      <c r="P1077" s="55">
        <f>IFERROR(Tabla3[[#This Row],[OCULTAR2]]-Tabla3[[#This Row],[OCULTAR2]]*Tabla3[[#This Row],[% LÍNEA]]," ")</f>
        <v>5.1444400000000003</v>
      </c>
      <c r="Q1077" s="56">
        <f>IFERROR(Tabla3[[#This Row],[% PRODUCTO]]+Tabla3[[#This Row],[% LÍNEA]]," ")</f>
        <v>0</v>
      </c>
      <c r="R1077" s="53">
        <f>Tabla3[[#This Row],[OCULTAR3]]</f>
        <v>5.1444400000000003</v>
      </c>
      <c r="S1077" s="53">
        <f>Tabla3[[#This Row],[PRECIO SIN %]]-Tabla3[[#This Row],[PRECIO SIN %]]*10%</f>
        <v>4.6299960000000002</v>
      </c>
      <c r="T1077" s="80">
        <f>(Tabla3[[#This Row],[PRECIO CON DESCT.]]-(Tabla3[[#This Row],[PRECIO CON DESCT.]]*$T$6))</f>
        <v>2.9168974800000003</v>
      </c>
      <c r="U1077" s="96"/>
      <c r="V1077" s="94">
        <f>Tabla3[[#This Row],[PRECIO %      en $]]*Tabla3[[#This Row],[PEDIDO ]]</f>
        <v>0</v>
      </c>
      <c r="W1077" s="57">
        <f>Tabla3[[#This Row],[PRECIO CON DESCT.]]*Tabla3[[#This Row],[PEDIDO ]]</f>
        <v>0</v>
      </c>
      <c r="X1077" s="58">
        <f>Tabla3[[#This Row],[PRECIO SIN %]]*Tabla3[[#This Row],[PEDIDO ]]</f>
        <v>0</v>
      </c>
      <c r="Y1077" s="28"/>
      <c r="Z1077" s="28"/>
    </row>
    <row r="1078" spans="1:153" ht="33" customHeight="1" x14ac:dyDescent="0.4">
      <c r="A1078" s="125">
        <v>7703038065425</v>
      </c>
      <c r="B1078" s="59" t="s">
        <v>202</v>
      </c>
      <c r="C1078" s="59" t="s">
        <v>215</v>
      </c>
      <c r="D10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78" s="119" t="s">
        <v>1585</v>
      </c>
      <c r="F1078" s="76" t="s">
        <v>537</v>
      </c>
      <c r="G10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78" s="78">
        <v>44</v>
      </c>
      <c r="J1078" s="52">
        <v>4.3333300000000001</v>
      </c>
      <c r="K1078" s="60">
        <f>Tabla3[[#This Row],[PRECIOS]]-Tabla3[[#This Row],[PRECIOS]]*10%</f>
        <v>3.8999969999999999</v>
      </c>
      <c r="L1078" s="101"/>
      <c r="M1078" s="61"/>
      <c r="N1078" s="55">
        <f>IFERROR(Tabla3[[#This Row],[PRECIOS]]-Tabla3[[#This Row],[PRECIOS]]*Tabla3[[#This Row],[% PRODUCTO]]," ")</f>
        <v>4.3333300000000001</v>
      </c>
      <c r="O1078" s="61"/>
      <c r="P1078" s="55">
        <f>IFERROR(Tabla3[[#This Row],[OCULTAR2]]-Tabla3[[#This Row],[OCULTAR2]]*Tabla3[[#This Row],[% LÍNEA]]," ")</f>
        <v>4.3333300000000001</v>
      </c>
      <c r="Q1078" s="56">
        <f>IFERROR(Tabla3[[#This Row],[% PRODUCTO]]+Tabla3[[#This Row],[% LÍNEA]]," ")</f>
        <v>0</v>
      </c>
      <c r="R1078" s="60">
        <f>Tabla3[[#This Row],[OCULTAR3]]</f>
        <v>4.3333300000000001</v>
      </c>
      <c r="S1078" s="60">
        <f>Tabla3[[#This Row],[PRECIO SIN %]]-Tabla3[[#This Row],[PRECIO SIN %]]*10%</f>
        <v>3.8999969999999999</v>
      </c>
      <c r="T1078" s="80">
        <f>(Tabla3[[#This Row],[PRECIO CON DESCT.]]-(Tabla3[[#This Row],[PRECIO CON DESCT.]]*$T$6))</f>
        <v>2.4569981099999998</v>
      </c>
      <c r="U1078" s="96"/>
      <c r="V1078" s="94">
        <f>Tabla3[[#This Row],[PRECIO %      en $]]*Tabla3[[#This Row],[PEDIDO ]]</f>
        <v>0</v>
      </c>
      <c r="W1078" s="57">
        <f>Tabla3[[#This Row],[PRECIO CON DESCT.]]*Tabla3[[#This Row],[PEDIDO ]]</f>
        <v>0</v>
      </c>
      <c r="X1078" s="58">
        <f>Tabla3[[#This Row],[PRECIO SIN %]]*Tabla3[[#This Row],[PEDIDO ]]</f>
        <v>0</v>
      </c>
      <c r="Y1078" s="28"/>
      <c r="Z1078" s="28"/>
    </row>
    <row r="1079" spans="1:153" ht="33" customHeight="1" x14ac:dyDescent="0.4">
      <c r="A1079" s="124">
        <v>736372722393</v>
      </c>
      <c r="B1079" s="51" t="s">
        <v>202</v>
      </c>
      <c r="C1079" s="51" t="s">
        <v>150</v>
      </c>
      <c r="D10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79" s="118" t="s">
        <v>1586</v>
      </c>
      <c r="F1079" s="75" t="s">
        <v>537</v>
      </c>
      <c r="G10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⭐✅</v>
      </c>
      <c r="H10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PROMO3</v>
      </c>
      <c r="I1079" s="77">
        <v>151</v>
      </c>
      <c r="J1079" s="52">
        <v>4.74444</v>
      </c>
      <c r="K1079" s="53">
        <f>Tabla3[[#This Row],[PRECIOS]]-Tabla3[[#This Row],[PRECIOS]]*10%</f>
        <v>4.2699959999999999</v>
      </c>
      <c r="L1079" s="101"/>
      <c r="M1079" s="54">
        <v>1</v>
      </c>
      <c r="N1079" s="55">
        <f>IFERROR(Tabla3[[#This Row],[PRECIOS]]-Tabla3[[#This Row],[PRECIOS]]*Tabla3[[#This Row],[% PRODUCTO]]," ")</f>
        <v>0</v>
      </c>
      <c r="O1079" s="54">
        <v>0.05</v>
      </c>
      <c r="P1079" s="55">
        <f>IFERROR(Tabla3[[#This Row],[OCULTAR2]]-Tabla3[[#This Row],[OCULTAR2]]*Tabla3[[#This Row],[% LÍNEA]]," ")</f>
        <v>0</v>
      </c>
      <c r="Q1079" s="56">
        <f>IFERROR(Tabla3[[#This Row],[% PRODUCTO]]+Tabla3[[#This Row],[% LÍNEA]]," ")</f>
        <v>1.05</v>
      </c>
      <c r="R1079" s="53">
        <f>Tabla3[[#This Row],[OCULTAR3]]</f>
        <v>0</v>
      </c>
      <c r="S1079" s="53">
        <f>Tabla3[[#This Row],[PRECIO SIN %]]-Tabla3[[#This Row],[PRECIO SIN %]]*10%</f>
        <v>0</v>
      </c>
      <c r="T1079" s="80">
        <f>(Tabla3[[#This Row],[PRECIO CON DESCT.]]-(Tabla3[[#This Row],[PRECIO CON DESCT.]]*$T$6))</f>
        <v>0</v>
      </c>
      <c r="U1079" s="96"/>
      <c r="V1079" s="94">
        <f>Tabla3[[#This Row],[PRECIO %      en $]]*Tabla3[[#This Row],[PEDIDO ]]</f>
        <v>0</v>
      </c>
      <c r="W1079" s="57">
        <f>Tabla3[[#This Row],[PRECIO CON DESCT.]]*Tabla3[[#This Row],[PEDIDO ]]</f>
        <v>0</v>
      </c>
      <c r="X1079" s="58">
        <f>Tabla3[[#This Row],[PRECIO SIN %]]*Tabla3[[#This Row],[PEDIDO ]]</f>
        <v>0</v>
      </c>
      <c r="Y1079" s="28"/>
      <c r="Z1079" s="28"/>
    </row>
    <row r="1080" spans="1:153" ht="33" customHeight="1" x14ac:dyDescent="0.4">
      <c r="A1080" s="125">
        <v>736372722393</v>
      </c>
      <c r="B1080" s="59" t="s">
        <v>202</v>
      </c>
      <c r="C1080" s="59" t="s">
        <v>150</v>
      </c>
      <c r="D10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80" s="119" t="s">
        <v>1587</v>
      </c>
      <c r="F1080" s="76" t="s">
        <v>537</v>
      </c>
      <c r="G10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0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080" s="78">
        <v>3</v>
      </c>
      <c r="J1080" s="52">
        <v>4.74444</v>
      </c>
      <c r="K1080" s="60">
        <f>Tabla3[[#This Row],[PRECIOS]]-Tabla3[[#This Row],[PRECIOS]]*10%</f>
        <v>4.2699959999999999</v>
      </c>
      <c r="L1080" s="101"/>
      <c r="M1080" s="61"/>
      <c r="N1080" s="55">
        <f>IFERROR(Tabla3[[#This Row],[PRECIOS]]-Tabla3[[#This Row],[PRECIOS]]*Tabla3[[#This Row],[% PRODUCTO]]," ")</f>
        <v>4.74444</v>
      </c>
      <c r="O1080" s="61">
        <v>0.05</v>
      </c>
      <c r="P1080" s="55">
        <f>IFERROR(Tabla3[[#This Row],[OCULTAR2]]-Tabla3[[#This Row],[OCULTAR2]]*Tabla3[[#This Row],[% LÍNEA]]," ")</f>
        <v>4.5072179999999999</v>
      </c>
      <c r="Q1080" s="56">
        <f>IFERROR(Tabla3[[#This Row],[% PRODUCTO]]+Tabla3[[#This Row],[% LÍNEA]]," ")</f>
        <v>0.05</v>
      </c>
      <c r="R1080" s="60">
        <f>Tabla3[[#This Row],[OCULTAR3]]</f>
        <v>4.5072179999999999</v>
      </c>
      <c r="S1080" s="60">
        <f>Tabla3[[#This Row],[PRECIO SIN %]]-Tabla3[[#This Row],[PRECIO SIN %]]*10%</f>
        <v>4.0564961999999998</v>
      </c>
      <c r="T1080" s="80">
        <f>(Tabla3[[#This Row],[PRECIO CON DESCT.]]-(Tabla3[[#This Row],[PRECIO CON DESCT.]]*$T$6))</f>
        <v>2.5555926059999998</v>
      </c>
      <c r="U1080" s="96"/>
      <c r="V1080" s="94">
        <f>Tabla3[[#This Row],[PRECIO %      en $]]*Tabla3[[#This Row],[PEDIDO ]]</f>
        <v>0</v>
      </c>
      <c r="W1080" s="57">
        <f>Tabla3[[#This Row],[PRECIO CON DESCT.]]*Tabla3[[#This Row],[PEDIDO ]]</f>
        <v>0</v>
      </c>
      <c r="X1080" s="58">
        <f>Tabla3[[#This Row],[PRECIO SIN %]]*Tabla3[[#This Row],[PEDIDO ]]</f>
        <v>0</v>
      </c>
      <c r="Y1080" s="28"/>
      <c r="Z1080" s="28"/>
    </row>
    <row r="1081" spans="1:153" ht="33" customHeight="1" x14ac:dyDescent="0.4">
      <c r="A1081" s="124">
        <v>736372722393</v>
      </c>
      <c r="B1081" s="51" t="s">
        <v>202</v>
      </c>
      <c r="C1081" s="51" t="s">
        <v>150</v>
      </c>
      <c r="D10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81" s="118" t="s">
        <v>1588</v>
      </c>
      <c r="F1081" s="75" t="s">
        <v>537</v>
      </c>
      <c r="G10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0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081" s="77">
        <v>123</v>
      </c>
      <c r="J1081" s="52">
        <v>4</v>
      </c>
      <c r="K1081" s="53">
        <f>Tabla3[[#This Row],[PRECIOS]]-Tabla3[[#This Row],[PRECIOS]]*10%</f>
        <v>3.6</v>
      </c>
      <c r="L1081" s="101"/>
      <c r="M1081" s="54"/>
      <c r="N1081" s="55">
        <f>IFERROR(Tabla3[[#This Row],[PRECIOS]]-Tabla3[[#This Row],[PRECIOS]]*Tabla3[[#This Row],[% PRODUCTO]]," ")</f>
        <v>4</v>
      </c>
      <c r="O1081" s="54">
        <v>0.05</v>
      </c>
      <c r="P1081" s="55">
        <f>IFERROR(Tabla3[[#This Row],[OCULTAR2]]-Tabla3[[#This Row],[OCULTAR2]]*Tabla3[[#This Row],[% LÍNEA]]," ")</f>
        <v>3.8</v>
      </c>
      <c r="Q1081" s="56">
        <f>IFERROR(Tabla3[[#This Row],[% PRODUCTO]]+Tabla3[[#This Row],[% LÍNEA]]," ")</f>
        <v>0.05</v>
      </c>
      <c r="R1081" s="53">
        <f>Tabla3[[#This Row],[OCULTAR3]]</f>
        <v>3.8</v>
      </c>
      <c r="S1081" s="53">
        <f>Tabla3[[#This Row],[PRECIO SIN %]]-Tabla3[[#This Row],[PRECIO SIN %]]*10%</f>
        <v>3.42</v>
      </c>
      <c r="T1081" s="80">
        <f>(Tabla3[[#This Row],[PRECIO CON DESCT.]]-(Tabla3[[#This Row],[PRECIO CON DESCT.]]*$T$6))</f>
        <v>2.1546000000000003</v>
      </c>
      <c r="U1081" s="96"/>
      <c r="V1081" s="94">
        <f>Tabla3[[#This Row],[PRECIO %      en $]]*Tabla3[[#This Row],[PEDIDO ]]</f>
        <v>0</v>
      </c>
      <c r="W1081" s="57">
        <f>Tabla3[[#This Row],[PRECIO CON DESCT.]]*Tabla3[[#This Row],[PEDIDO ]]</f>
        <v>0</v>
      </c>
      <c r="X1081" s="58">
        <f>Tabla3[[#This Row],[PRECIO SIN %]]*Tabla3[[#This Row],[PEDIDO ]]</f>
        <v>0</v>
      </c>
      <c r="Y1081" s="28"/>
      <c r="Z1081" s="28"/>
    </row>
    <row r="1082" spans="1:153" ht="33" customHeight="1" x14ac:dyDescent="0.4">
      <c r="A1082" s="125">
        <v>7598252000563</v>
      </c>
      <c r="B1082" s="59" t="s">
        <v>202</v>
      </c>
      <c r="C1082" s="59" t="s">
        <v>56</v>
      </c>
      <c r="D10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82" s="119" t="s">
        <v>1589</v>
      </c>
      <c r="F1082" s="76" t="s">
        <v>537</v>
      </c>
      <c r="G10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82" s="78">
        <v>41</v>
      </c>
      <c r="J1082" s="52">
        <v>10.22222</v>
      </c>
      <c r="K1082" s="60">
        <f>Tabla3[[#This Row],[PRECIOS]]-Tabla3[[#This Row],[PRECIOS]]*10%</f>
        <v>9.1999980000000008</v>
      </c>
      <c r="L1082" s="101"/>
      <c r="M1082" s="61"/>
      <c r="N1082" s="55">
        <f>IFERROR(Tabla3[[#This Row],[PRECIOS]]-Tabla3[[#This Row],[PRECIOS]]*Tabla3[[#This Row],[% PRODUCTO]]," ")</f>
        <v>10.22222</v>
      </c>
      <c r="O1082" s="61"/>
      <c r="P1082" s="55">
        <f>IFERROR(Tabla3[[#This Row],[OCULTAR2]]-Tabla3[[#This Row],[OCULTAR2]]*Tabla3[[#This Row],[% LÍNEA]]," ")</f>
        <v>10.22222</v>
      </c>
      <c r="Q1082" s="56">
        <f>IFERROR(Tabla3[[#This Row],[% PRODUCTO]]+Tabla3[[#This Row],[% LÍNEA]]," ")</f>
        <v>0</v>
      </c>
      <c r="R1082" s="60">
        <f>Tabla3[[#This Row],[OCULTAR3]]</f>
        <v>10.22222</v>
      </c>
      <c r="S1082" s="60">
        <f>Tabla3[[#This Row],[PRECIO SIN %]]-Tabla3[[#This Row],[PRECIO SIN %]]*10%</f>
        <v>9.1999980000000008</v>
      </c>
      <c r="T1082" s="80">
        <f>(Tabla3[[#This Row],[PRECIO CON DESCT.]]-(Tabla3[[#This Row],[PRECIO CON DESCT.]]*$T$6))</f>
        <v>5.7959987399999999</v>
      </c>
      <c r="U1082" s="96"/>
      <c r="V1082" s="94">
        <f>Tabla3[[#This Row],[PRECIO %      en $]]*Tabla3[[#This Row],[PEDIDO ]]</f>
        <v>0</v>
      </c>
      <c r="W1082" s="57">
        <f>Tabla3[[#This Row],[PRECIO CON DESCT.]]*Tabla3[[#This Row],[PEDIDO ]]</f>
        <v>0</v>
      </c>
      <c r="X1082" s="58">
        <f>Tabla3[[#This Row],[PRECIO SIN %]]*Tabla3[[#This Row],[PEDIDO ]]</f>
        <v>0</v>
      </c>
      <c r="Y1082" s="28"/>
      <c r="Z1082" s="28"/>
    </row>
    <row r="1083" spans="1:153" ht="33" customHeight="1" x14ac:dyDescent="0.4">
      <c r="A1083" s="124">
        <v>7598176000748</v>
      </c>
      <c r="B1083" s="51" t="s">
        <v>202</v>
      </c>
      <c r="C1083" s="51" t="s">
        <v>168</v>
      </c>
      <c r="D10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83" s="118" t="s">
        <v>1590</v>
      </c>
      <c r="F1083" s="75" t="s">
        <v>537</v>
      </c>
      <c r="G10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83" s="77">
        <v>58</v>
      </c>
      <c r="J1083" s="52">
        <v>5.3333300000000001</v>
      </c>
      <c r="K1083" s="53">
        <f>Tabla3[[#This Row],[PRECIOS]]-Tabla3[[#This Row],[PRECIOS]]*10%</f>
        <v>4.7999970000000003</v>
      </c>
      <c r="L1083" s="101"/>
      <c r="M1083" s="54"/>
      <c r="N1083" s="55">
        <f>IFERROR(Tabla3[[#This Row],[PRECIOS]]-Tabla3[[#This Row],[PRECIOS]]*Tabla3[[#This Row],[% PRODUCTO]]," ")</f>
        <v>5.3333300000000001</v>
      </c>
      <c r="O1083" s="54"/>
      <c r="P1083" s="55">
        <f>IFERROR(Tabla3[[#This Row],[OCULTAR2]]-Tabla3[[#This Row],[OCULTAR2]]*Tabla3[[#This Row],[% LÍNEA]]," ")</f>
        <v>5.3333300000000001</v>
      </c>
      <c r="Q1083" s="56">
        <f>IFERROR(Tabla3[[#This Row],[% PRODUCTO]]+Tabla3[[#This Row],[% LÍNEA]]," ")</f>
        <v>0</v>
      </c>
      <c r="R1083" s="53">
        <f>Tabla3[[#This Row],[OCULTAR3]]</f>
        <v>5.3333300000000001</v>
      </c>
      <c r="S1083" s="53">
        <f>Tabla3[[#This Row],[PRECIO SIN %]]-Tabla3[[#This Row],[PRECIO SIN %]]*10%</f>
        <v>4.7999970000000003</v>
      </c>
      <c r="T1083" s="80">
        <f>(Tabla3[[#This Row],[PRECIO CON DESCT.]]-(Tabla3[[#This Row],[PRECIO CON DESCT.]]*$T$6))</f>
        <v>3.02399811</v>
      </c>
      <c r="U1083" s="96"/>
      <c r="V1083" s="94">
        <f>Tabla3[[#This Row],[PRECIO %      en $]]*Tabla3[[#This Row],[PEDIDO ]]</f>
        <v>0</v>
      </c>
      <c r="W1083" s="57">
        <f>Tabla3[[#This Row],[PRECIO CON DESCT.]]*Tabla3[[#This Row],[PEDIDO ]]</f>
        <v>0</v>
      </c>
      <c r="X1083" s="58">
        <f>Tabla3[[#This Row],[PRECIO SIN %]]*Tabla3[[#This Row],[PEDIDO ]]</f>
        <v>0</v>
      </c>
      <c r="Y1083" s="28"/>
      <c r="Z1083" s="28"/>
    </row>
    <row r="1084" spans="1:153" ht="33" customHeight="1" x14ac:dyDescent="0.4">
      <c r="A1084" s="125">
        <v>7908020501176</v>
      </c>
      <c r="B1084" s="59" t="s">
        <v>202</v>
      </c>
      <c r="C1084" s="59" t="s">
        <v>212</v>
      </c>
      <c r="D10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84" s="119" t="s">
        <v>1591</v>
      </c>
      <c r="F1084" s="76" t="s">
        <v>537</v>
      </c>
      <c r="G10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84" s="78">
        <v>1</v>
      </c>
      <c r="J1084" s="52">
        <v>5.4444400000000002</v>
      </c>
      <c r="K1084" s="60">
        <f>Tabla3[[#This Row],[PRECIOS]]-Tabla3[[#This Row],[PRECIOS]]*10%</f>
        <v>4.8999959999999998</v>
      </c>
      <c r="L1084" s="101"/>
      <c r="M1084" s="61"/>
      <c r="N1084" s="55">
        <f>IFERROR(Tabla3[[#This Row],[PRECIOS]]-Tabla3[[#This Row],[PRECIOS]]*Tabla3[[#This Row],[% PRODUCTO]]," ")</f>
        <v>5.4444400000000002</v>
      </c>
      <c r="O1084" s="61"/>
      <c r="P1084" s="55">
        <f>IFERROR(Tabla3[[#This Row],[OCULTAR2]]-Tabla3[[#This Row],[OCULTAR2]]*Tabla3[[#This Row],[% LÍNEA]]," ")</f>
        <v>5.4444400000000002</v>
      </c>
      <c r="Q1084" s="56">
        <f>IFERROR(Tabla3[[#This Row],[% PRODUCTO]]+Tabla3[[#This Row],[% LÍNEA]]," ")</f>
        <v>0</v>
      </c>
      <c r="R1084" s="60">
        <f>Tabla3[[#This Row],[OCULTAR3]]</f>
        <v>5.4444400000000002</v>
      </c>
      <c r="S1084" s="60">
        <f>Tabla3[[#This Row],[PRECIO SIN %]]-Tabla3[[#This Row],[PRECIO SIN %]]*10%</f>
        <v>4.8999959999999998</v>
      </c>
      <c r="T1084" s="80">
        <f>(Tabla3[[#This Row],[PRECIO CON DESCT.]]-(Tabla3[[#This Row],[PRECIO CON DESCT.]]*$T$6))</f>
        <v>3.08699748</v>
      </c>
      <c r="U1084" s="96"/>
      <c r="V1084" s="94">
        <f>Tabla3[[#This Row],[PRECIO %      en $]]*Tabla3[[#This Row],[PEDIDO ]]</f>
        <v>0</v>
      </c>
      <c r="W1084" s="57">
        <f>Tabla3[[#This Row],[PRECIO CON DESCT.]]*Tabla3[[#This Row],[PEDIDO ]]</f>
        <v>0</v>
      </c>
      <c r="X1084" s="58">
        <f>Tabla3[[#This Row],[PRECIO SIN %]]*Tabla3[[#This Row],[PEDIDO ]]</f>
        <v>0</v>
      </c>
      <c r="Y1084" s="28"/>
      <c r="Z1084" s="28"/>
    </row>
    <row r="1085" spans="1:153" ht="33" customHeight="1" x14ac:dyDescent="0.4">
      <c r="A1085" s="124">
        <v>370302000146</v>
      </c>
      <c r="B1085" s="51" t="s">
        <v>202</v>
      </c>
      <c r="C1085" s="51" t="s">
        <v>165</v>
      </c>
      <c r="D10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85" s="118" t="s">
        <v>1592</v>
      </c>
      <c r="F1085" s="75" t="s">
        <v>526</v>
      </c>
      <c r="G10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85" s="77">
        <v>48</v>
      </c>
      <c r="J1085" s="52">
        <v>4.4222200000000003</v>
      </c>
      <c r="K1085" s="53">
        <f>Tabla3[[#This Row],[PRECIOS]]-Tabla3[[#This Row],[PRECIOS]]*10%</f>
        <v>3.9799980000000001</v>
      </c>
      <c r="L1085" s="101"/>
      <c r="M1085" s="54"/>
      <c r="N1085" s="55">
        <f>IFERROR(Tabla3[[#This Row],[PRECIOS]]-Tabla3[[#This Row],[PRECIOS]]*Tabla3[[#This Row],[% PRODUCTO]]," ")</f>
        <v>4.4222200000000003</v>
      </c>
      <c r="O1085" s="54"/>
      <c r="P1085" s="55">
        <f>IFERROR(Tabla3[[#This Row],[OCULTAR2]]-Tabla3[[#This Row],[OCULTAR2]]*Tabla3[[#This Row],[% LÍNEA]]," ")</f>
        <v>4.4222200000000003</v>
      </c>
      <c r="Q1085" s="56">
        <f>IFERROR(Tabla3[[#This Row],[% PRODUCTO]]+Tabla3[[#This Row],[% LÍNEA]]," ")</f>
        <v>0</v>
      </c>
      <c r="R1085" s="53">
        <f>Tabla3[[#This Row],[OCULTAR3]]</f>
        <v>4.4222200000000003</v>
      </c>
      <c r="S1085" s="53">
        <f>Tabla3[[#This Row],[PRECIO SIN %]]-Tabla3[[#This Row],[PRECIO SIN %]]*10%</f>
        <v>3.9799980000000001</v>
      </c>
      <c r="T1085" s="80">
        <f>(Tabla3[[#This Row],[PRECIO CON DESCT.]]-(Tabla3[[#This Row],[PRECIO CON DESCT.]]*$T$6))</f>
        <v>2.5073987400000002</v>
      </c>
      <c r="U1085" s="96"/>
      <c r="V1085" s="94">
        <f>Tabla3[[#This Row],[PRECIO %      en $]]*Tabla3[[#This Row],[PEDIDO ]]</f>
        <v>0</v>
      </c>
      <c r="W1085" s="57">
        <f>Tabla3[[#This Row],[PRECIO CON DESCT.]]*Tabla3[[#This Row],[PEDIDO ]]</f>
        <v>0</v>
      </c>
      <c r="X1085" s="58">
        <f>Tabla3[[#This Row],[PRECIO SIN %]]*Tabla3[[#This Row],[PEDIDO ]]</f>
        <v>0</v>
      </c>
      <c r="Y1085" s="28"/>
      <c r="Z1085" s="28"/>
    </row>
    <row r="1086" spans="1:153" ht="33" customHeight="1" x14ac:dyDescent="0.4">
      <c r="A1086" s="125">
        <v>7707557917470</v>
      </c>
      <c r="B1086" s="59" t="s">
        <v>202</v>
      </c>
      <c r="C1086" s="59" t="s">
        <v>224</v>
      </c>
      <c r="D10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86" s="119" t="s">
        <v>1593</v>
      </c>
      <c r="F1086" s="76" t="s">
        <v>537</v>
      </c>
      <c r="G10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86" s="78">
        <v>429</v>
      </c>
      <c r="J1086" s="52">
        <v>1.5</v>
      </c>
      <c r="K1086" s="60">
        <f>Tabla3[[#This Row],[PRECIOS]]-Tabla3[[#This Row],[PRECIOS]]*10%</f>
        <v>1.35</v>
      </c>
      <c r="L1086" s="101"/>
      <c r="M1086" s="61"/>
      <c r="N1086" s="55">
        <f>IFERROR(Tabla3[[#This Row],[PRECIOS]]-Tabla3[[#This Row],[PRECIOS]]*Tabla3[[#This Row],[% PRODUCTO]]," ")</f>
        <v>1.5</v>
      </c>
      <c r="O1086" s="61"/>
      <c r="P1086" s="55">
        <f>IFERROR(Tabla3[[#This Row],[OCULTAR2]]-Tabla3[[#This Row],[OCULTAR2]]*Tabla3[[#This Row],[% LÍNEA]]," ")</f>
        <v>1.5</v>
      </c>
      <c r="Q1086" s="56">
        <f>IFERROR(Tabla3[[#This Row],[% PRODUCTO]]+Tabla3[[#This Row],[% LÍNEA]]," ")</f>
        <v>0</v>
      </c>
      <c r="R1086" s="60">
        <f>Tabla3[[#This Row],[OCULTAR3]]</f>
        <v>1.5</v>
      </c>
      <c r="S1086" s="60">
        <f>Tabla3[[#This Row],[PRECIO SIN %]]-Tabla3[[#This Row],[PRECIO SIN %]]*10%</f>
        <v>1.35</v>
      </c>
      <c r="T1086" s="80">
        <f>(Tabla3[[#This Row],[PRECIO CON DESCT.]]-(Tabla3[[#This Row],[PRECIO CON DESCT.]]*$T$6))</f>
        <v>0.85050000000000003</v>
      </c>
      <c r="U1086" s="96"/>
      <c r="V1086" s="94">
        <f>Tabla3[[#This Row],[PRECIO %      en $]]*Tabla3[[#This Row],[PEDIDO ]]</f>
        <v>0</v>
      </c>
      <c r="W1086" s="57">
        <f>Tabla3[[#This Row],[PRECIO CON DESCT.]]*Tabla3[[#This Row],[PEDIDO ]]</f>
        <v>0</v>
      </c>
      <c r="X1086" s="58">
        <f>Tabla3[[#This Row],[PRECIO SIN %]]*Tabla3[[#This Row],[PEDIDO ]]</f>
        <v>0</v>
      </c>
      <c r="Y1086" s="28"/>
      <c r="Z1086" s="28"/>
    </row>
    <row r="1087" spans="1:153" ht="33" customHeight="1" x14ac:dyDescent="0.4">
      <c r="A1087" s="124">
        <v>7707557919481</v>
      </c>
      <c r="B1087" s="51" t="s">
        <v>202</v>
      </c>
      <c r="C1087" s="51" t="s">
        <v>224</v>
      </c>
      <c r="D10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87" s="118" t="s">
        <v>1594</v>
      </c>
      <c r="F1087" s="75" t="s">
        <v>537</v>
      </c>
      <c r="G10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87" s="77">
        <v>5882</v>
      </c>
      <c r="J1087" s="52">
        <v>1.6333299999999999</v>
      </c>
      <c r="K1087" s="53">
        <f>Tabla3[[#This Row],[PRECIOS]]-Tabla3[[#This Row],[PRECIOS]]*10%</f>
        <v>1.469997</v>
      </c>
      <c r="L1087" s="101"/>
      <c r="M1087" s="54"/>
      <c r="N1087" s="55">
        <f>IFERROR(Tabla3[[#This Row],[PRECIOS]]-Tabla3[[#This Row],[PRECIOS]]*Tabla3[[#This Row],[% PRODUCTO]]," ")</f>
        <v>1.6333299999999999</v>
      </c>
      <c r="O1087" s="54"/>
      <c r="P1087" s="55">
        <f>IFERROR(Tabla3[[#This Row],[OCULTAR2]]-Tabla3[[#This Row],[OCULTAR2]]*Tabla3[[#This Row],[% LÍNEA]]," ")</f>
        <v>1.6333299999999999</v>
      </c>
      <c r="Q1087" s="56">
        <f>IFERROR(Tabla3[[#This Row],[% PRODUCTO]]+Tabla3[[#This Row],[% LÍNEA]]," ")</f>
        <v>0</v>
      </c>
      <c r="R1087" s="53">
        <f>Tabla3[[#This Row],[OCULTAR3]]</f>
        <v>1.6333299999999999</v>
      </c>
      <c r="S1087" s="53">
        <f>Tabla3[[#This Row],[PRECIO SIN %]]-Tabla3[[#This Row],[PRECIO SIN %]]*10%</f>
        <v>1.469997</v>
      </c>
      <c r="T1087" s="80">
        <f>(Tabla3[[#This Row],[PRECIO CON DESCT.]]-(Tabla3[[#This Row],[PRECIO CON DESCT.]]*$T$6))</f>
        <v>0.92609810999999997</v>
      </c>
      <c r="U1087" s="96"/>
      <c r="V1087" s="94">
        <f>Tabla3[[#This Row],[PRECIO %      en $]]*Tabla3[[#This Row],[PEDIDO ]]</f>
        <v>0</v>
      </c>
      <c r="W1087" s="57">
        <f>Tabla3[[#This Row],[PRECIO CON DESCT.]]*Tabla3[[#This Row],[PEDIDO ]]</f>
        <v>0</v>
      </c>
      <c r="X1087" s="58">
        <f>Tabla3[[#This Row],[PRECIO SIN %]]*Tabla3[[#This Row],[PEDIDO ]]</f>
        <v>0</v>
      </c>
      <c r="Y1087" s="28"/>
      <c r="Z1087" s="28"/>
    </row>
    <row r="1088" spans="1:153" ht="33" customHeight="1" x14ac:dyDescent="0.4">
      <c r="A1088" s="125">
        <v>7707557913243</v>
      </c>
      <c r="B1088" s="59" t="s">
        <v>202</v>
      </c>
      <c r="C1088" s="59" t="s">
        <v>224</v>
      </c>
      <c r="D10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88" s="119" t="s">
        <v>1595</v>
      </c>
      <c r="F1088" s="76" t="s">
        <v>537</v>
      </c>
      <c r="G10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88" s="78">
        <v>43</v>
      </c>
      <c r="J1088" s="52">
        <v>13.755559999999999</v>
      </c>
      <c r="K1088" s="60">
        <f>Tabla3[[#This Row],[PRECIOS]]-Tabla3[[#This Row],[PRECIOS]]*10%</f>
        <v>12.380004</v>
      </c>
      <c r="L1088" s="101"/>
      <c r="M1088" s="61"/>
      <c r="N1088" s="55">
        <f>IFERROR(Tabla3[[#This Row],[PRECIOS]]-Tabla3[[#This Row],[PRECIOS]]*Tabla3[[#This Row],[% PRODUCTO]]," ")</f>
        <v>13.755559999999999</v>
      </c>
      <c r="O1088" s="61"/>
      <c r="P1088" s="55">
        <f>IFERROR(Tabla3[[#This Row],[OCULTAR2]]-Tabla3[[#This Row],[OCULTAR2]]*Tabla3[[#This Row],[% LÍNEA]]," ")</f>
        <v>13.755559999999999</v>
      </c>
      <c r="Q1088" s="56">
        <f>IFERROR(Tabla3[[#This Row],[% PRODUCTO]]+Tabla3[[#This Row],[% LÍNEA]]," ")</f>
        <v>0</v>
      </c>
      <c r="R1088" s="60">
        <f>Tabla3[[#This Row],[OCULTAR3]]</f>
        <v>13.755559999999999</v>
      </c>
      <c r="S1088" s="60">
        <f>Tabla3[[#This Row],[PRECIO SIN %]]-Tabla3[[#This Row],[PRECIO SIN %]]*10%</f>
        <v>12.380004</v>
      </c>
      <c r="T1088" s="80">
        <f>(Tabla3[[#This Row],[PRECIO CON DESCT.]]-(Tabla3[[#This Row],[PRECIO CON DESCT.]]*$T$6))</f>
        <v>7.7994025200000001</v>
      </c>
      <c r="U1088" s="96"/>
      <c r="V1088" s="94">
        <f>Tabla3[[#This Row],[PRECIO %      en $]]*Tabla3[[#This Row],[PEDIDO ]]</f>
        <v>0</v>
      </c>
      <c r="W1088" s="57">
        <f>Tabla3[[#This Row],[PRECIO CON DESCT.]]*Tabla3[[#This Row],[PEDIDO ]]</f>
        <v>0</v>
      </c>
      <c r="X1088" s="58">
        <f>Tabla3[[#This Row],[PRECIO SIN %]]*Tabla3[[#This Row],[PEDIDO ]]</f>
        <v>0</v>
      </c>
      <c r="Y1088" s="28"/>
      <c r="Z1088" s="28"/>
    </row>
    <row r="1089" spans="1:26" ht="33" customHeight="1" x14ac:dyDescent="0.4">
      <c r="A1089" s="124">
        <v>7591020009508</v>
      </c>
      <c r="B1089" s="51" t="s">
        <v>202</v>
      </c>
      <c r="C1089" s="51" t="s">
        <v>196</v>
      </c>
      <c r="D10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89" s="118" t="s">
        <v>1596</v>
      </c>
      <c r="F1089" s="75" t="s">
        <v>537</v>
      </c>
      <c r="G10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89" s="77">
        <v>228</v>
      </c>
      <c r="J1089" s="52">
        <v>7.61111</v>
      </c>
      <c r="K1089" s="53">
        <f>Tabla3[[#This Row],[PRECIOS]]-Tabla3[[#This Row],[PRECIOS]]*10%</f>
        <v>6.8499990000000004</v>
      </c>
      <c r="L1089" s="101"/>
      <c r="M1089" s="54"/>
      <c r="N1089" s="55">
        <f>IFERROR(Tabla3[[#This Row],[PRECIOS]]-Tabla3[[#This Row],[PRECIOS]]*Tabla3[[#This Row],[% PRODUCTO]]," ")</f>
        <v>7.61111</v>
      </c>
      <c r="O1089" s="54"/>
      <c r="P1089" s="55">
        <f>IFERROR(Tabla3[[#This Row],[OCULTAR2]]-Tabla3[[#This Row],[OCULTAR2]]*Tabla3[[#This Row],[% LÍNEA]]," ")</f>
        <v>7.61111</v>
      </c>
      <c r="Q1089" s="56">
        <f>IFERROR(Tabla3[[#This Row],[% PRODUCTO]]+Tabla3[[#This Row],[% LÍNEA]]," ")</f>
        <v>0</v>
      </c>
      <c r="R1089" s="53">
        <f>Tabla3[[#This Row],[OCULTAR3]]</f>
        <v>7.61111</v>
      </c>
      <c r="S1089" s="53">
        <f>Tabla3[[#This Row],[PRECIO SIN %]]-Tabla3[[#This Row],[PRECIO SIN %]]*10%</f>
        <v>6.8499990000000004</v>
      </c>
      <c r="T1089" s="80">
        <f>(Tabla3[[#This Row],[PRECIO CON DESCT.]]-(Tabla3[[#This Row],[PRECIO CON DESCT.]]*$T$6))</f>
        <v>4.3154993700000004</v>
      </c>
      <c r="U1089" s="96"/>
      <c r="V1089" s="94">
        <f>Tabla3[[#This Row],[PRECIO %      en $]]*Tabla3[[#This Row],[PEDIDO ]]</f>
        <v>0</v>
      </c>
      <c r="W1089" s="57">
        <f>Tabla3[[#This Row],[PRECIO CON DESCT.]]*Tabla3[[#This Row],[PEDIDO ]]</f>
        <v>0</v>
      </c>
      <c r="X1089" s="58">
        <f>Tabla3[[#This Row],[PRECIO SIN %]]*Tabla3[[#This Row],[PEDIDO ]]</f>
        <v>0</v>
      </c>
      <c r="Y1089" s="28"/>
      <c r="Z1089" s="28"/>
    </row>
    <row r="1090" spans="1:26" ht="33" customHeight="1" x14ac:dyDescent="0.4">
      <c r="A1090" s="125">
        <v>7591020009751</v>
      </c>
      <c r="B1090" s="59" t="s">
        <v>202</v>
      </c>
      <c r="C1090" s="59" t="s">
        <v>196</v>
      </c>
      <c r="D10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90" s="119" t="s">
        <v>1597</v>
      </c>
      <c r="F1090" s="76" t="s">
        <v>537</v>
      </c>
      <c r="G10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90" s="78">
        <v>70</v>
      </c>
      <c r="J1090" s="52">
        <v>8.1666699999999999</v>
      </c>
      <c r="K1090" s="60">
        <f>Tabla3[[#This Row],[PRECIOS]]-Tabla3[[#This Row],[PRECIOS]]*10%</f>
        <v>7.3500030000000001</v>
      </c>
      <c r="L1090" s="101"/>
      <c r="M1090" s="61"/>
      <c r="N1090" s="55">
        <f>IFERROR(Tabla3[[#This Row],[PRECIOS]]-Tabla3[[#This Row],[PRECIOS]]*Tabla3[[#This Row],[% PRODUCTO]]," ")</f>
        <v>8.1666699999999999</v>
      </c>
      <c r="O1090" s="61"/>
      <c r="P1090" s="55">
        <f>IFERROR(Tabla3[[#This Row],[OCULTAR2]]-Tabla3[[#This Row],[OCULTAR2]]*Tabla3[[#This Row],[% LÍNEA]]," ")</f>
        <v>8.1666699999999999</v>
      </c>
      <c r="Q1090" s="56">
        <f>IFERROR(Tabla3[[#This Row],[% PRODUCTO]]+Tabla3[[#This Row],[% LÍNEA]]," ")</f>
        <v>0</v>
      </c>
      <c r="R1090" s="60">
        <f>Tabla3[[#This Row],[OCULTAR3]]</f>
        <v>8.1666699999999999</v>
      </c>
      <c r="S1090" s="60">
        <f>Tabla3[[#This Row],[PRECIO SIN %]]-Tabla3[[#This Row],[PRECIO SIN %]]*10%</f>
        <v>7.3500030000000001</v>
      </c>
      <c r="T1090" s="80">
        <f>(Tabla3[[#This Row],[PRECIO CON DESCT.]]-(Tabla3[[#This Row],[PRECIO CON DESCT.]]*$T$6))</f>
        <v>4.6305018899999997</v>
      </c>
      <c r="U1090" s="96"/>
      <c r="V1090" s="94">
        <f>Tabla3[[#This Row],[PRECIO %      en $]]*Tabla3[[#This Row],[PEDIDO ]]</f>
        <v>0</v>
      </c>
      <c r="W1090" s="57">
        <f>Tabla3[[#This Row],[PRECIO CON DESCT.]]*Tabla3[[#This Row],[PEDIDO ]]</f>
        <v>0</v>
      </c>
      <c r="X1090" s="58">
        <f>Tabla3[[#This Row],[PRECIO SIN %]]*Tabla3[[#This Row],[PEDIDO ]]</f>
        <v>0</v>
      </c>
      <c r="Y1090" s="28"/>
      <c r="Z1090" s="28"/>
    </row>
    <row r="1091" spans="1:26" ht="33" customHeight="1" x14ac:dyDescent="0.4">
      <c r="A1091" s="124">
        <v>8904187887596</v>
      </c>
      <c r="B1091" s="51" t="s">
        <v>202</v>
      </c>
      <c r="C1091" s="51" t="s">
        <v>57</v>
      </c>
      <c r="D10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91" s="118" t="s">
        <v>1598</v>
      </c>
      <c r="F1091" s="75" t="s">
        <v>537</v>
      </c>
      <c r="G10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91" s="77">
        <v>30</v>
      </c>
      <c r="J1091" s="52">
        <v>1.3555600000000001</v>
      </c>
      <c r="K1091" s="53">
        <f>Tabla3[[#This Row],[PRECIOS]]-Tabla3[[#This Row],[PRECIOS]]*10%</f>
        <v>1.2200040000000001</v>
      </c>
      <c r="L1091" s="101"/>
      <c r="M1091" s="54"/>
      <c r="N1091" s="55">
        <f>IFERROR(Tabla3[[#This Row],[PRECIOS]]-Tabla3[[#This Row],[PRECIOS]]*Tabla3[[#This Row],[% PRODUCTO]]," ")</f>
        <v>1.3555600000000001</v>
      </c>
      <c r="O1091" s="54"/>
      <c r="P1091" s="55">
        <f>IFERROR(Tabla3[[#This Row],[OCULTAR2]]-Tabla3[[#This Row],[OCULTAR2]]*Tabla3[[#This Row],[% LÍNEA]]," ")</f>
        <v>1.3555600000000001</v>
      </c>
      <c r="Q1091" s="56">
        <f>IFERROR(Tabla3[[#This Row],[% PRODUCTO]]+Tabla3[[#This Row],[% LÍNEA]]," ")</f>
        <v>0</v>
      </c>
      <c r="R1091" s="53">
        <f>Tabla3[[#This Row],[OCULTAR3]]</f>
        <v>1.3555600000000001</v>
      </c>
      <c r="S1091" s="53">
        <f>Tabla3[[#This Row],[PRECIO SIN %]]-Tabla3[[#This Row],[PRECIO SIN %]]*10%</f>
        <v>1.2200040000000001</v>
      </c>
      <c r="T1091" s="80">
        <f>(Tabla3[[#This Row],[PRECIO CON DESCT.]]-(Tabla3[[#This Row],[PRECIO CON DESCT.]]*$T$6))</f>
        <v>0.76860252000000007</v>
      </c>
      <c r="U1091" s="96"/>
      <c r="V1091" s="94">
        <f>Tabla3[[#This Row],[PRECIO %      en $]]*Tabla3[[#This Row],[PEDIDO ]]</f>
        <v>0</v>
      </c>
      <c r="W1091" s="57">
        <f>Tabla3[[#This Row],[PRECIO CON DESCT.]]*Tabla3[[#This Row],[PEDIDO ]]</f>
        <v>0</v>
      </c>
      <c r="X1091" s="58">
        <f>Tabla3[[#This Row],[PRECIO SIN %]]*Tabla3[[#This Row],[PEDIDO ]]</f>
        <v>0</v>
      </c>
      <c r="Y1091" s="28"/>
      <c r="Z1091" s="28"/>
    </row>
    <row r="1092" spans="1:26" ht="33" customHeight="1" x14ac:dyDescent="0.4">
      <c r="A1092" s="125">
        <v>7467217703453</v>
      </c>
      <c r="B1092" s="59" t="s">
        <v>202</v>
      </c>
      <c r="C1092" s="59" t="s">
        <v>170</v>
      </c>
      <c r="D10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92" s="119" t="s">
        <v>1599</v>
      </c>
      <c r="F1092" s="76" t="s">
        <v>537</v>
      </c>
      <c r="G10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92" s="78">
        <v>228</v>
      </c>
      <c r="J1092" s="52">
        <v>2.2222200000000001</v>
      </c>
      <c r="K1092" s="60">
        <f>Tabla3[[#This Row],[PRECIOS]]-Tabla3[[#This Row],[PRECIOS]]*10%</f>
        <v>1.9999980000000002</v>
      </c>
      <c r="L1092" s="101"/>
      <c r="M1092" s="61"/>
      <c r="N1092" s="55">
        <f>IFERROR(Tabla3[[#This Row],[PRECIOS]]-Tabla3[[#This Row],[PRECIOS]]*Tabla3[[#This Row],[% PRODUCTO]]," ")</f>
        <v>2.2222200000000001</v>
      </c>
      <c r="O1092" s="61"/>
      <c r="P1092" s="55">
        <f>IFERROR(Tabla3[[#This Row],[OCULTAR2]]-Tabla3[[#This Row],[OCULTAR2]]*Tabla3[[#This Row],[% LÍNEA]]," ")</f>
        <v>2.2222200000000001</v>
      </c>
      <c r="Q1092" s="56">
        <f>IFERROR(Tabla3[[#This Row],[% PRODUCTO]]+Tabla3[[#This Row],[% LÍNEA]]," ")</f>
        <v>0</v>
      </c>
      <c r="R1092" s="60">
        <f>Tabla3[[#This Row],[OCULTAR3]]</f>
        <v>2.2222200000000001</v>
      </c>
      <c r="S1092" s="60">
        <f>Tabla3[[#This Row],[PRECIO SIN %]]-Tabla3[[#This Row],[PRECIO SIN %]]*10%</f>
        <v>1.9999980000000002</v>
      </c>
      <c r="T1092" s="80">
        <f>(Tabla3[[#This Row],[PRECIO CON DESCT.]]-(Tabla3[[#This Row],[PRECIO CON DESCT.]]*$T$6))</f>
        <v>1.2599987400000001</v>
      </c>
      <c r="U1092" s="96"/>
      <c r="V1092" s="94">
        <f>Tabla3[[#This Row],[PRECIO %      en $]]*Tabla3[[#This Row],[PEDIDO ]]</f>
        <v>0</v>
      </c>
      <c r="W1092" s="57">
        <f>Tabla3[[#This Row],[PRECIO CON DESCT.]]*Tabla3[[#This Row],[PEDIDO ]]</f>
        <v>0</v>
      </c>
      <c r="X1092" s="58">
        <f>Tabla3[[#This Row],[PRECIO SIN %]]*Tabla3[[#This Row],[PEDIDO ]]</f>
        <v>0</v>
      </c>
      <c r="Y1092" s="28"/>
      <c r="Z1092" s="28"/>
    </row>
    <row r="1093" spans="1:26" ht="33" customHeight="1" x14ac:dyDescent="0.4">
      <c r="A1093" s="124">
        <v>7592806122015</v>
      </c>
      <c r="B1093" s="51" t="s">
        <v>202</v>
      </c>
      <c r="C1093" s="51" t="s">
        <v>74</v>
      </c>
      <c r="D10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93" s="118" t="s">
        <v>1600</v>
      </c>
      <c r="F1093" s="75" t="s">
        <v>537</v>
      </c>
      <c r="G10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93" s="77">
        <v>182</v>
      </c>
      <c r="J1093" s="52">
        <v>6.1</v>
      </c>
      <c r="K1093" s="53">
        <f>Tabla3[[#This Row],[PRECIOS]]-Tabla3[[#This Row],[PRECIOS]]*10%</f>
        <v>5.4899999999999993</v>
      </c>
      <c r="L1093" s="101"/>
      <c r="M1093" s="54"/>
      <c r="N1093" s="55">
        <f>IFERROR(Tabla3[[#This Row],[PRECIOS]]-Tabla3[[#This Row],[PRECIOS]]*Tabla3[[#This Row],[% PRODUCTO]]," ")</f>
        <v>6.1</v>
      </c>
      <c r="O1093" s="54"/>
      <c r="P1093" s="55">
        <f>IFERROR(Tabla3[[#This Row],[OCULTAR2]]-Tabla3[[#This Row],[OCULTAR2]]*Tabla3[[#This Row],[% LÍNEA]]," ")</f>
        <v>6.1</v>
      </c>
      <c r="Q1093" s="56">
        <f>IFERROR(Tabla3[[#This Row],[% PRODUCTO]]+Tabla3[[#This Row],[% LÍNEA]]," ")</f>
        <v>0</v>
      </c>
      <c r="R1093" s="53">
        <f>Tabla3[[#This Row],[OCULTAR3]]</f>
        <v>6.1</v>
      </c>
      <c r="S1093" s="53">
        <f>Tabla3[[#This Row],[PRECIO SIN %]]-Tabla3[[#This Row],[PRECIO SIN %]]*10%</f>
        <v>5.4899999999999993</v>
      </c>
      <c r="T1093" s="80">
        <f>(Tabla3[[#This Row],[PRECIO CON DESCT.]]-(Tabla3[[#This Row],[PRECIO CON DESCT.]]*$T$6))</f>
        <v>3.4586999999999994</v>
      </c>
      <c r="U1093" s="96"/>
      <c r="V1093" s="94">
        <f>Tabla3[[#This Row],[PRECIO %      en $]]*Tabla3[[#This Row],[PEDIDO ]]</f>
        <v>0</v>
      </c>
      <c r="W1093" s="57">
        <f>Tabla3[[#This Row],[PRECIO CON DESCT.]]*Tabla3[[#This Row],[PEDIDO ]]</f>
        <v>0</v>
      </c>
      <c r="X1093" s="58">
        <f>Tabla3[[#This Row],[PRECIO SIN %]]*Tabla3[[#This Row],[PEDIDO ]]</f>
        <v>0</v>
      </c>
      <c r="Y1093" s="28"/>
      <c r="Z1093" s="28"/>
    </row>
    <row r="1094" spans="1:26" ht="33" customHeight="1" x14ac:dyDescent="0.4">
      <c r="A1094" s="125">
        <v>7591020001069</v>
      </c>
      <c r="B1094" s="59" t="s">
        <v>202</v>
      </c>
      <c r="C1094" s="59" t="s">
        <v>196</v>
      </c>
      <c r="D10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94" s="119" t="s">
        <v>1601</v>
      </c>
      <c r="F1094" s="76" t="s">
        <v>537</v>
      </c>
      <c r="G10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94" s="78">
        <v>47</v>
      </c>
      <c r="J1094" s="52">
        <v>5.2</v>
      </c>
      <c r="K1094" s="60">
        <f>Tabla3[[#This Row],[PRECIOS]]-Tabla3[[#This Row],[PRECIOS]]*10%</f>
        <v>4.68</v>
      </c>
      <c r="L1094" s="101"/>
      <c r="M1094" s="61"/>
      <c r="N1094" s="55">
        <f>IFERROR(Tabla3[[#This Row],[PRECIOS]]-Tabla3[[#This Row],[PRECIOS]]*Tabla3[[#This Row],[% PRODUCTO]]," ")</f>
        <v>5.2</v>
      </c>
      <c r="O1094" s="61"/>
      <c r="P1094" s="55">
        <f>IFERROR(Tabla3[[#This Row],[OCULTAR2]]-Tabla3[[#This Row],[OCULTAR2]]*Tabla3[[#This Row],[% LÍNEA]]," ")</f>
        <v>5.2</v>
      </c>
      <c r="Q1094" s="56">
        <f>IFERROR(Tabla3[[#This Row],[% PRODUCTO]]+Tabla3[[#This Row],[% LÍNEA]]," ")</f>
        <v>0</v>
      </c>
      <c r="R1094" s="60">
        <f>Tabla3[[#This Row],[OCULTAR3]]</f>
        <v>5.2</v>
      </c>
      <c r="S1094" s="60">
        <f>Tabla3[[#This Row],[PRECIO SIN %]]-Tabla3[[#This Row],[PRECIO SIN %]]*10%</f>
        <v>4.68</v>
      </c>
      <c r="T1094" s="80">
        <f>(Tabla3[[#This Row],[PRECIO CON DESCT.]]-(Tabla3[[#This Row],[PRECIO CON DESCT.]]*$T$6))</f>
        <v>2.9483999999999999</v>
      </c>
      <c r="U1094" s="96"/>
      <c r="V1094" s="94">
        <f>Tabla3[[#This Row],[PRECIO %      en $]]*Tabla3[[#This Row],[PEDIDO ]]</f>
        <v>0</v>
      </c>
      <c r="W1094" s="57">
        <f>Tabla3[[#This Row],[PRECIO CON DESCT.]]*Tabla3[[#This Row],[PEDIDO ]]</f>
        <v>0</v>
      </c>
      <c r="X1094" s="58">
        <f>Tabla3[[#This Row],[PRECIO SIN %]]*Tabla3[[#This Row],[PEDIDO ]]</f>
        <v>0</v>
      </c>
      <c r="Y1094" s="28"/>
      <c r="Z1094" s="28"/>
    </row>
    <row r="1095" spans="1:26" ht="33" customHeight="1" x14ac:dyDescent="0.4">
      <c r="A1095" s="124">
        <v>7597758001555</v>
      </c>
      <c r="B1095" s="51" t="s">
        <v>202</v>
      </c>
      <c r="C1095" s="51" t="s">
        <v>67</v>
      </c>
      <c r="D10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95" s="118" t="s">
        <v>1602</v>
      </c>
      <c r="F1095" s="75" t="s">
        <v>537</v>
      </c>
      <c r="G10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95" s="77">
        <v>8</v>
      </c>
      <c r="J1095" s="52">
        <v>3.9444400000000002</v>
      </c>
      <c r="K1095" s="53">
        <f>Tabla3[[#This Row],[PRECIOS]]-Tabla3[[#This Row],[PRECIOS]]*10%</f>
        <v>3.5499960000000002</v>
      </c>
      <c r="L1095" s="101"/>
      <c r="M1095" s="54"/>
      <c r="N1095" s="55">
        <f>IFERROR(Tabla3[[#This Row],[PRECIOS]]-Tabla3[[#This Row],[PRECIOS]]*Tabla3[[#This Row],[% PRODUCTO]]," ")</f>
        <v>3.9444400000000002</v>
      </c>
      <c r="O1095" s="54"/>
      <c r="P1095" s="55">
        <f>IFERROR(Tabla3[[#This Row],[OCULTAR2]]-Tabla3[[#This Row],[OCULTAR2]]*Tabla3[[#This Row],[% LÍNEA]]," ")</f>
        <v>3.9444400000000002</v>
      </c>
      <c r="Q1095" s="56">
        <f>IFERROR(Tabla3[[#This Row],[% PRODUCTO]]+Tabla3[[#This Row],[% LÍNEA]]," ")</f>
        <v>0</v>
      </c>
      <c r="R1095" s="53">
        <f>Tabla3[[#This Row],[OCULTAR3]]</f>
        <v>3.9444400000000002</v>
      </c>
      <c r="S1095" s="53">
        <f>Tabla3[[#This Row],[PRECIO SIN %]]-Tabla3[[#This Row],[PRECIO SIN %]]*10%</f>
        <v>3.5499960000000002</v>
      </c>
      <c r="T1095" s="80">
        <f>(Tabla3[[#This Row],[PRECIO CON DESCT.]]-(Tabla3[[#This Row],[PRECIO CON DESCT.]]*$T$6))</f>
        <v>2.2364974800000001</v>
      </c>
      <c r="U1095" s="96"/>
      <c r="V1095" s="94">
        <f>Tabla3[[#This Row],[PRECIO %      en $]]*Tabla3[[#This Row],[PEDIDO ]]</f>
        <v>0</v>
      </c>
      <c r="W1095" s="57">
        <f>Tabla3[[#This Row],[PRECIO CON DESCT.]]*Tabla3[[#This Row],[PEDIDO ]]</f>
        <v>0</v>
      </c>
      <c r="X1095" s="58">
        <f>Tabla3[[#This Row],[PRECIO SIN %]]*Tabla3[[#This Row],[PEDIDO ]]</f>
        <v>0</v>
      </c>
      <c r="Y1095" s="28"/>
      <c r="Z1095" s="28"/>
    </row>
    <row r="1096" spans="1:26" ht="33" customHeight="1" x14ac:dyDescent="0.4">
      <c r="A1096" s="125">
        <v>7592616546018</v>
      </c>
      <c r="B1096" s="59" t="s">
        <v>202</v>
      </c>
      <c r="C1096" s="59" t="s">
        <v>161</v>
      </c>
      <c r="D10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96" s="119" t="s">
        <v>1603</v>
      </c>
      <c r="F1096" s="76" t="s">
        <v>537</v>
      </c>
      <c r="G10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96" s="78">
        <v>42</v>
      </c>
      <c r="J1096" s="52">
        <v>3.1555599999999999</v>
      </c>
      <c r="K1096" s="60">
        <f>Tabla3[[#This Row],[PRECIOS]]-Tabla3[[#This Row],[PRECIOS]]*10%</f>
        <v>2.840004</v>
      </c>
      <c r="L1096" s="101"/>
      <c r="M1096" s="61"/>
      <c r="N1096" s="55">
        <f>IFERROR(Tabla3[[#This Row],[PRECIOS]]-Tabla3[[#This Row],[PRECIOS]]*Tabla3[[#This Row],[% PRODUCTO]]," ")</f>
        <v>3.1555599999999999</v>
      </c>
      <c r="O1096" s="61"/>
      <c r="P1096" s="55">
        <f>IFERROR(Tabla3[[#This Row],[OCULTAR2]]-Tabla3[[#This Row],[OCULTAR2]]*Tabla3[[#This Row],[% LÍNEA]]," ")</f>
        <v>3.1555599999999999</v>
      </c>
      <c r="Q1096" s="56">
        <f>IFERROR(Tabla3[[#This Row],[% PRODUCTO]]+Tabla3[[#This Row],[% LÍNEA]]," ")</f>
        <v>0</v>
      </c>
      <c r="R1096" s="60">
        <f>Tabla3[[#This Row],[OCULTAR3]]</f>
        <v>3.1555599999999999</v>
      </c>
      <c r="S1096" s="60">
        <f>Tabla3[[#This Row],[PRECIO SIN %]]-Tabla3[[#This Row],[PRECIO SIN %]]*10%</f>
        <v>2.840004</v>
      </c>
      <c r="T1096" s="80">
        <f>(Tabla3[[#This Row],[PRECIO CON DESCT.]]-(Tabla3[[#This Row],[PRECIO CON DESCT.]]*$T$6))</f>
        <v>1.7892025199999999</v>
      </c>
      <c r="U1096" s="96"/>
      <c r="V1096" s="94">
        <f>Tabla3[[#This Row],[PRECIO %      en $]]*Tabla3[[#This Row],[PEDIDO ]]</f>
        <v>0</v>
      </c>
      <c r="W1096" s="57">
        <f>Tabla3[[#This Row],[PRECIO CON DESCT.]]*Tabla3[[#This Row],[PEDIDO ]]</f>
        <v>0</v>
      </c>
      <c r="X1096" s="58">
        <f>Tabla3[[#This Row],[PRECIO SIN %]]*Tabla3[[#This Row],[PEDIDO ]]</f>
        <v>0</v>
      </c>
      <c r="Y1096" s="28"/>
      <c r="Z1096" s="28"/>
    </row>
    <row r="1097" spans="1:26" ht="33" customHeight="1" x14ac:dyDescent="0.4">
      <c r="A1097" s="124">
        <v>7599558000165</v>
      </c>
      <c r="B1097" s="51" t="s">
        <v>202</v>
      </c>
      <c r="C1097" s="51" t="s">
        <v>198</v>
      </c>
      <c r="D10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97" s="118" t="s">
        <v>1604</v>
      </c>
      <c r="F1097" s="75" t="s">
        <v>526</v>
      </c>
      <c r="G10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97" s="77">
        <v>57</v>
      </c>
      <c r="J1097" s="52">
        <v>8.9333299999999998</v>
      </c>
      <c r="K1097" s="53">
        <f>Tabla3[[#This Row],[PRECIOS]]-Tabla3[[#This Row],[PRECIOS]]*10%</f>
        <v>8.0399969999999996</v>
      </c>
      <c r="L1097" s="101"/>
      <c r="M1097" s="54"/>
      <c r="N1097" s="55">
        <f>IFERROR(Tabla3[[#This Row],[PRECIOS]]-Tabla3[[#This Row],[PRECIOS]]*Tabla3[[#This Row],[% PRODUCTO]]," ")</f>
        <v>8.9333299999999998</v>
      </c>
      <c r="O1097" s="54"/>
      <c r="P1097" s="55">
        <f>IFERROR(Tabla3[[#This Row],[OCULTAR2]]-Tabla3[[#This Row],[OCULTAR2]]*Tabla3[[#This Row],[% LÍNEA]]," ")</f>
        <v>8.9333299999999998</v>
      </c>
      <c r="Q1097" s="56">
        <f>IFERROR(Tabla3[[#This Row],[% PRODUCTO]]+Tabla3[[#This Row],[% LÍNEA]]," ")</f>
        <v>0</v>
      </c>
      <c r="R1097" s="53">
        <f>Tabla3[[#This Row],[OCULTAR3]]</f>
        <v>8.9333299999999998</v>
      </c>
      <c r="S1097" s="53">
        <f>Tabla3[[#This Row],[PRECIO SIN %]]-Tabla3[[#This Row],[PRECIO SIN %]]*10%</f>
        <v>8.0399969999999996</v>
      </c>
      <c r="T1097" s="80">
        <f>(Tabla3[[#This Row],[PRECIO CON DESCT.]]-(Tabla3[[#This Row],[PRECIO CON DESCT.]]*$T$6))</f>
        <v>5.0651981099999999</v>
      </c>
      <c r="U1097" s="96"/>
      <c r="V1097" s="94">
        <f>Tabla3[[#This Row],[PRECIO %      en $]]*Tabla3[[#This Row],[PEDIDO ]]</f>
        <v>0</v>
      </c>
      <c r="W1097" s="57">
        <f>Tabla3[[#This Row],[PRECIO CON DESCT.]]*Tabla3[[#This Row],[PEDIDO ]]</f>
        <v>0</v>
      </c>
      <c r="X1097" s="58">
        <f>Tabla3[[#This Row],[PRECIO SIN %]]*Tabla3[[#This Row],[PEDIDO ]]</f>
        <v>0</v>
      </c>
      <c r="Y1097" s="28"/>
      <c r="Z1097" s="28"/>
    </row>
    <row r="1098" spans="1:26" ht="33" customHeight="1" x14ac:dyDescent="0.4">
      <c r="A1098" s="125">
        <v>8908017953062</v>
      </c>
      <c r="B1098" s="59" t="s">
        <v>225</v>
      </c>
      <c r="C1098" s="59" t="s">
        <v>128</v>
      </c>
      <c r="D10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98" s="119" t="s">
        <v>1605</v>
      </c>
      <c r="F1098" s="76" t="s">
        <v>526</v>
      </c>
      <c r="G10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98" s="78">
        <v>10</v>
      </c>
      <c r="J1098" s="52">
        <v>10.44444</v>
      </c>
      <c r="K1098" s="60">
        <f>Tabla3[[#This Row],[PRECIOS]]-Tabla3[[#This Row],[PRECIOS]]*10%</f>
        <v>9.3999959999999998</v>
      </c>
      <c r="L1098" s="101"/>
      <c r="M1098" s="61"/>
      <c r="N1098" s="55">
        <f>IFERROR(Tabla3[[#This Row],[PRECIOS]]-Tabla3[[#This Row],[PRECIOS]]*Tabla3[[#This Row],[% PRODUCTO]]," ")</f>
        <v>10.44444</v>
      </c>
      <c r="O1098" s="61"/>
      <c r="P1098" s="55">
        <f>IFERROR(Tabla3[[#This Row],[OCULTAR2]]-Tabla3[[#This Row],[OCULTAR2]]*Tabla3[[#This Row],[% LÍNEA]]," ")</f>
        <v>10.44444</v>
      </c>
      <c r="Q1098" s="56">
        <f>IFERROR(Tabla3[[#This Row],[% PRODUCTO]]+Tabla3[[#This Row],[% LÍNEA]]," ")</f>
        <v>0</v>
      </c>
      <c r="R1098" s="60">
        <f>Tabla3[[#This Row],[OCULTAR3]]</f>
        <v>10.44444</v>
      </c>
      <c r="S1098" s="60">
        <f>Tabla3[[#This Row],[PRECIO SIN %]]-Tabla3[[#This Row],[PRECIO SIN %]]*10%</f>
        <v>9.3999959999999998</v>
      </c>
      <c r="T1098" s="80">
        <f>(Tabla3[[#This Row],[PRECIO CON DESCT.]]-(Tabla3[[#This Row],[PRECIO CON DESCT.]]*$T$6))</f>
        <v>5.9219974799999999</v>
      </c>
      <c r="U1098" s="96"/>
      <c r="V1098" s="94">
        <f>Tabla3[[#This Row],[PRECIO %      en $]]*Tabla3[[#This Row],[PEDIDO ]]</f>
        <v>0</v>
      </c>
      <c r="W1098" s="57">
        <f>Tabla3[[#This Row],[PRECIO CON DESCT.]]*Tabla3[[#This Row],[PEDIDO ]]</f>
        <v>0</v>
      </c>
      <c r="X1098" s="58">
        <f>Tabla3[[#This Row],[PRECIO SIN %]]*Tabla3[[#This Row],[PEDIDO ]]</f>
        <v>0</v>
      </c>
      <c r="Y1098" s="28"/>
      <c r="Z1098" s="28"/>
    </row>
    <row r="1099" spans="1:26" ht="33" customHeight="1" x14ac:dyDescent="0.4">
      <c r="A1099" s="124">
        <v>7702184580202</v>
      </c>
      <c r="B1099" s="51" t="s">
        <v>225</v>
      </c>
      <c r="C1099" s="51" t="s">
        <v>135</v>
      </c>
      <c r="D10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099" s="118" t="s">
        <v>1606</v>
      </c>
      <c r="F1099" s="75" t="s">
        <v>537</v>
      </c>
      <c r="G10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0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099" s="77">
        <v>987</v>
      </c>
      <c r="J1099" s="52">
        <v>1.6444399999999999</v>
      </c>
      <c r="K1099" s="53">
        <f>Tabla3[[#This Row],[PRECIOS]]-Tabla3[[#This Row],[PRECIOS]]*10%</f>
        <v>1.4799959999999999</v>
      </c>
      <c r="L1099" s="101"/>
      <c r="M1099" s="54"/>
      <c r="N1099" s="55">
        <f>IFERROR(Tabla3[[#This Row],[PRECIOS]]-Tabla3[[#This Row],[PRECIOS]]*Tabla3[[#This Row],[% PRODUCTO]]," ")</f>
        <v>1.6444399999999999</v>
      </c>
      <c r="O1099" s="54"/>
      <c r="P1099" s="55">
        <f>IFERROR(Tabla3[[#This Row],[OCULTAR2]]-Tabla3[[#This Row],[OCULTAR2]]*Tabla3[[#This Row],[% LÍNEA]]," ")</f>
        <v>1.6444399999999999</v>
      </c>
      <c r="Q1099" s="56">
        <f>IFERROR(Tabla3[[#This Row],[% PRODUCTO]]+Tabla3[[#This Row],[% LÍNEA]]," ")</f>
        <v>0</v>
      </c>
      <c r="R1099" s="53">
        <f>Tabla3[[#This Row],[OCULTAR3]]</f>
        <v>1.6444399999999999</v>
      </c>
      <c r="S1099" s="53">
        <f>Tabla3[[#This Row],[PRECIO SIN %]]-Tabla3[[#This Row],[PRECIO SIN %]]*10%</f>
        <v>1.4799959999999999</v>
      </c>
      <c r="T1099" s="80">
        <f>(Tabla3[[#This Row],[PRECIO CON DESCT.]]-(Tabla3[[#This Row],[PRECIO CON DESCT.]]*$T$6))</f>
        <v>0.93239747999999989</v>
      </c>
      <c r="U1099" s="96"/>
      <c r="V1099" s="94">
        <f>Tabla3[[#This Row],[PRECIO %      en $]]*Tabla3[[#This Row],[PEDIDO ]]</f>
        <v>0</v>
      </c>
      <c r="W1099" s="57">
        <f>Tabla3[[#This Row],[PRECIO CON DESCT.]]*Tabla3[[#This Row],[PEDIDO ]]</f>
        <v>0</v>
      </c>
      <c r="X1099" s="58">
        <f>Tabla3[[#This Row],[PRECIO SIN %]]*Tabla3[[#This Row],[PEDIDO ]]</f>
        <v>0</v>
      </c>
      <c r="Y1099" s="28"/>
      <c r="Z1099" s="28"/>
    </row>
    <row r="1100" spans="1:26" ht="33" customHeight="1" x14ac:dyDescent="0.4">
      <c r="A1100" s="125">
        <v>7592349947557</v>
      </c>
      <c r="B1100" s="59" t="s">
        <v>225</v>
      </c>
      <c r="C1100" s="59" t="s">
        <v>155</v>
      </c>
      <c r="D11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100" s="119" t="s">
        <v>1607</v>
      </c>
      <c r="F1100" s="76" t="s">
        <v>537</v>
      </c>
      <c r="G11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00" s="78">
        <v>251</v>
      </c>
      <c r="J1100" s="52">
        <v>5</v>
      </c>
      <c r="K1100" s="60">
        <f>Tabla3[[#This Row],[PRECIOS]]-Tabla3[[#This Row],[PRECIOS]]*10%</f>
        <v>4.5</v>
      </c>
      <c r="L1100" s="101"/>
      <c r="M1100" s="61"/>
      <c r="N1100" s="55">
        <f>IFERROR(Tabla3[[#This Row],[PRECIOS]]-Tabla3[[#This Row],[PRECIOS]]*Tabla3[[#This Row],[% PRODUCTO]]," ")</f>
        <v>5</v>
      </c>
      <c r="O1100" s="61"/>
      <c r="P1100" s="55">
        <f>IFERROR(Tabla3[[#This Row],[OCULTAR2]]-Tabla3[[#This Row],[OCULTAR2]]*Tabla3[[#This Row],[% LÍNEA]]," ")</f>
        <v>5</v>
      </c>
      <c r="Q1100" s="56">
        <f>IFERROR(Tabla3[[#This Row],[% PRODUCTO]]+Tabla3[[#This Row],[% LÍNEA]]," ")</f>
        <v>0</v>
      </c>
      <c r="R1100" s="60">
        <f>Tabla3[[#This Row],[OCULTAR3]]</f>
        <v>5</v>
      </c>
      <c r="S1100" s="60">
        <f>Tabla3[[#This Row],[PRECIO SIN %]]-Tabla3[[#This Row],[PRECIO SIN %]]*10%</f>
        <v>4.5</v>
      </c>
      <c r="T1100" s="80">
        <f>(Tabla3[[#This Row],[PRECIO CON DESCT.]]-(Tabla3[[#This Row],[PRECIO CON DESCT.]]*$T$6))</f>
        <v>2.835</v>
      </c>
      <c r="U1100" s="96"/>
      <c r="V1100" s="94">
        <f>Tabla3[[#This Row],[PRECIO %      en $]]*Tabla3[[#This Row],[PEDIDO ]]</f>
        <v>0</v>
      </c>
      <c r="W1100" s="57">
        <f>Tabla3[[#This Row],[PRECIO CON DESCT.]]*Tabla3[[#This Row],[PEDIDO ]]</f>
        <v>0</v>
      </c>
      <c r="X1100" s="58">
        <f>Tabla3[[#This Row],[PRECIO SIN %]]*Tabla3[[#This Row],[PEDIDO ]]</f>
        <v>0</v>
      </c>
      <c r="Y1100" s="28"/>
      <c r="Z1100" s="28"/>
    </row>
    <row r="1101" spans="1:26" ht="33" customHeight="1" x14ac:dyDescent="0.4">
      <c r="A1101" s="124">
        <v>7591062011811</v>
      </c>
      <c r="B1101" s="51" t="s">
        <v>225</v>
      </c>
      <c r="C1101" s="51" t="s">
        <v>189</v>
      </c>
      <c r="D11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01" s="118" t="s">
        <v>1608</v>
      </c>
      <c r="F1101" s="75" t="s">
        <v>537</v>
      </c>
      <c r="G11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01" s="77">
        <v>100</v>
      </c>
      <c r="J1101" s="52">
        <v>3.61111</v>
      </c>
      <c r="K1101" s="53">
        <f>Tabla3[[#This Row],[PRECIOS]]-Tabla3[[#This Row],[PRECIOS]]*10%</f>
        <v>3.2499989999999999</v>
      </c>
      <c r="L1101" s="101"/>
      <c r="M1101" s="54"/>
      <c r="N1101" s="55">
        <f>IFERROR(Tabla3[[#This Row],[PRECIOS]]-Tabla3[[#This Row],[PRECIOS]]*Tabla3[[#This Row],[% PRODUCTO]]," ")</f>
        <v>3.61111</v>
      </c>
      <c r="O1101" s="54"/>
      <c r="P1101" s="55">
        <f>IFERROR(Tabla3[[#This Row],[OCULTAR2]]-Tabla3[[#This Row],[OCULTAR2]]*Tabla3[[#This Row],[% LÍNEA]]," ")</f>
        <v>3.61111</v>
      </c>
      <c r="Q1101" s="56">
        <f>IFERROR(Tabla3[[#This Row],[% PRODUCTO]]+Tabla3[[#This Row],[% LÍNEA]]," ")</f>
        <v>0</v>
      </c>
      <c r="R1101" s="53">
        <f>Tabla3[[#This Row],[OCULTAR3]]</f>
        <v>3.61111</v>
      </c>
      <c r="S1101" s="53">
        <f>Tabla3[[#This Row],[PRECIO SIN %]]-Tabla3[[#This Row],[PRECIO SIN %]]*10%</f>
        <v>3.2499989999999999</v>
      </c>
      <c r="T1101" s="80">
        <f>(Tabla3[[#This Row],[PRECIO CON DESCT.]]-(Tabla3[[#This Row],[PRECIO CON DESCT.]]*$T$6))</f>
        <v>2.0474993699999997</v>
      </c>
      <c r="U1101" s="96"/>
      <c r="V1101" s="94">
        <f>Tabla3[[#This Row],[PRECIO %      en $]]*Tabla3[[#This Row],[PEDIDO ]]</f>
        <v>0</v>
      </c>
      <c r="W1101" s="57">
        <f>Tabla3[[#This Row],[PRECIO CON DESCT.]]*Tabla3[[#This Row],[PEDIDO ]]</f>
        <v>0</v>
      </c>
      <c r="X1101" s="58">
        <f>Tabla3[[#This Row],[PRECIO SIN %]]*Tabla3[[#This Row],[PEDIDO ]]</f>
        <v>0</v>
      </c>
      <c r="Y1101" s="28"/>
      <c r="Z1101" s="28"/>
    </row>
    <row r="1102" spans="1:26" ht="33" customHeight="1" x14ac:dyDescent="0.4">
      <c r="A1102" s="125">
        <v>3515450078174</v>
      </c>
      <c r="B1102" s="59" t="s">
        <v>225</v>
      </c>
      <c r="C1102" s="59" t="s">
        <v>226</v>
      </c>
      <c r="D11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02" s="119" t="s">
        <v>1609</v>
      </c>
      <c r="F1102" s="76" t="s">
        <v>526</v>
      </c>
      <c r="G11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02" s="78">
        <v>12</v>
      </c>
      <c r="J1102" s="52">
        <v>25.55556</v>
      </c>
      <c r="K1102" s="60">
        <f>Tabla3[[#This Row],[PRECIOS]]-Tabla3[[#This Row],[PRECIOS]]*10%</f>
        <v>23.000004000000001</v>
      </c>
      <c r="L1102" s="101"/>
      <c r="M1102" s="61"/>
      <c r="N1102" s="55">
        <f>IFERROR(Tabla3[[#This Row],[PRECIOS]]-Tabla3[[#This Row],[PRECIOS]]*Tabla3[[#This Row],[% PRODUCTO]]," ")</f>
        <v>25.55556</v>
      </c>
      <c r="O1102" s="61"/>
      <c r="P1102" s="55">
        <f>IFERROR(Tabla3[[#This Row],[OCULTAR2]]-Tabla3[[#This Row],[OCULTAR2]]*Tabla3[[#This Row],[% LÍNEA]]," ")</f>
        <v>25.55556</v>
      </c>
      <c r="Q1102" s="56">
        <f>IFERROR(Tabla3[[#This Row],[% PRODUCTO]]+Tabla3[[#This Row],[% LÍNEA]]," ")</f>
        <v>0</v>
      </c>
      <c r="R1102" s="60">
        <f>Tabla3[[#This Row],[OCULTAR3]]</f>
        <v>25.55556</v>
      </c>
      <c r="S1102" s="60">
        <f>Tabla3[[#This Row],[PRECIO SIN %]]-Tabla3[[#This Row],[PRECIO SIN %]]*10%</f>
        <v>23.000004000000001</v>
      </c>
      <c r="T1102" s="80">
        <f>(Tabla3[[#This Row],[PRECIO CON DESCT.]]-(Tabla3[[#This Row],[PRECIO CON DESCT.]]*$T$6))</f>
        <v>14.490002520000001</v>
      </c>
      <c r="U1102" s="96"/>
      <c r="V1102" s="94">
        <f>Tabla3[[#This Row],[PRECIO %      en $]]*Tabla3[[#This Row],[PEDIDO ]]</f>
        <v>0</v>
      </c>
      <c r="W1102" s="57">
        <f>Tabla3[[#This Row],[PRECIO CON DESCT.]]*Tabla3[[#This Row],[PEDIDO ]]</f>
        <v>0</v>
      </c>
      <c r="X1102" s="58">
        <f>Tabla3[[#This Row],[PRECIO SIN %]]*Tabla3[[#This Row],[PEDIDO ]]</f>
        <v>0</v>
      </c>
      <c r="Y1102" s="28"/>
      <c r="Z1102" s="28"/>
    </row>
    <row r="1103" spans="1:26" ht="33" customHeight="1" x14ac:dyDescent="0.4">
      <c r="A1103" s="124">
        <v>7592601303220</v>
      </c>
      <c r="B1103" s="51" t="s">
        <v>225</v>
      </c>
      <c r="C1103" s="51" t="s">
        <v>98</v>
      </c>
      <c r="D11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03" s="118" t="s">
        <v>1610</v>
      </c>
      <c r="F1103" s="75" t="s">
        <v>537</v>
      </c>
      <c r="G11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03" s="77">
        <v>167</v>
      </c>
      <c r="J1103" s="52">
        <v>6.8555599999999997</v>
      </c>
      <c r="K1103" s="53">
        <f>Tabla3[[#This Row],[PRECIOS]]-Tabla3[[#This Row],[PRECIOS]]*10%</f>
        <v>6.1700039999999996</v>
      </c>
      <c r="L1103" s="101"/>
      <c r="M1103" s="54"/>
      <c r="N1103" s="55">
        <f>IFERROR(Tabla3[[#This Row],[PRECIOS]]-Tabla3[[#This Row],[PRECIOS]]*Tabla3[[#This Row],[% PRODUCTO]]," ")</f>
        <v>6.8555599999999997</v>
      </c>
      <c r="O1103" s="54"/>
      <c r="P1103" s="55">
        <f>IFERROR(Tabla3[[#This Row],[OCULTAR2]]-Tabla3[[#This Row],[OCULTAR2]]*Tabla3[[#This Row],[% LÍNEA]]," ")</f>
        <v>6.8555599999999997</v>
      </c>
      <c r="Q1103" s="56">
        <f>IFERROR(Tabla3[[#This Row],[% PRODUCTO]]+Tabla3[[#This Row],[% LÍNEA]]," ")</f>
        <v>0</v>
      </c>
      <c r="R1103" s="53">
        <f>Tabla3[[#This Row],[OCULTAR3]]</f>
        <v>6.8555599999999997</v>
      </c>
      <c r="S1103" s="53">
        <f>Tabla3[[#This Row],[PRECIO SIN %]]-Tabla3[[#This Row],[PRECIO SIN %]]*10%</f>
        <v>6.1700039999999996</v>
      </c>
      <c r="T1103" s="80">
        <f>(Tabla3[[#This Row],[PRECIO CON DESCT.]]-(Tabla3[[#This Row],[PRECIO CON DESCT.]]*$T$6))</f>
        <v>3.8871025199999996</v>
      </c>
      <c r="U1103" s="96"/>
      <c r="V1103" s="94">
        <f>Tabla3[[#This Row],[PRECIO %      en $]]*Tabla3[[#This Row],[PEDIDO ]]</f>
        <v>0</v>
      </c>
      <c r="W1103" s="57">
        <f>Tabla3[[#This Row],[PRECIO CON DESCT.]]*Tabla3[[#This Row],[PEDIDO ]]</f>
        <v>0</v>
      </c>
      <c r="X1103" s="58">
        <f>Tabla3[[#This Row],[PRECIO SIN %]]*Tabla3[[#This Row],[PEDIDO ]]</f>
        <v>0</v>
      </c>
      <c r="Y1103" s="28"/>
      <c r="Z1103" s="28"/>
    </row>
    <row r="1104" spans="1:26" ht="33" customHeight="1" x14ac:dyDescent="0.4">
      <c r="A1104" s="125">
        <v>7591619001173</v>
      </c>
      <c r="B1104" s="59" t="s">
        <v>225</v>
      </c>
      <c r="C1104" s="59" t="s">
        <v>131</v>
      </c>
      <c r="D11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04" s="119" t="s">
        <v>1611</v>
      </c>
      <c r="F1104" s="76" t="s">
        <v>537</v>
      </c>
      <c r="G11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04" s="78">
        <v>23</v>
      </c>
      <c r="J1104" s="52">
        <v>5.5555599999999998</v>
      </c>
      <c r="K1104" s="60">
        <f>Tabla3[[#This Row],[PRECIOS]]-Tabla3[[#This Row],[PRECIOS]]*10%</f>
        <v>5.0000039999999997</v>
      </c>
      <c r="L1104" s="101"/>
      <c r="M1104" s="61"/>
      <c r="N1104" s="55">
        <f>IFERROR(Tabla3[[#This Row],[PRECIOS]]-Tabla3[[#This Row],[PRECIOS]]*Tabla3[[#This Row],[% PRODUCTO]]," ")</f>
        <v>5.5555599999999998</v>
      </c>
      <c r="O1104" s="61"/>
      <c r="P1104" s="55">
        <f>IFERROR(Tabla3[[#This Row],[OCULTAR2]]-Tabla3[[#This Row],[OCULTAR2]]*Tabla3[[#This Row],[% LÍNEA]]," ")</f>
        <v>5.5555599999999998</v>
      </c>
      <c r="Q1104" s="56">
        <f>IFERROR(Tabla3[[#This Row],[% PRODUCTO]]+Tabla3[[#This Row],[% LÍNEA]]," ")</f>
        <v>0</v>
      </c>
      <c r="R1104" s="60">
        <f>Tabla3[[#This Row],[OCULTAR3]]</f>
        <v>5.5555599999999998</v>
      </c>
      <c r="S1104" s="60">
        <f>Tabla3[[#This Row],[PRECIO SIN %]]-Tabla3[[#This Row],[PRECIO SIN %]]*10%</f>
        <v>5.0000039999999997</v>
      </c>
      <c r="T1104" s="80">
        <f>(Tabla3[[#This Row],[PRECIO CON DESCT.]]-(Tabla3[[#This Row],[PRECIO CON DESCT.]]*$T$6))</f>
        <v>3.1500025200000001</v>
      </c>
      <c r="U1104" s="96"/>
      <c r="V1104" s="94">
        <f>Tabla3[[#This Row],[PRECIO %      en $]]*Tabla3[[#This Row],[PEDIDO ]]</f>
        <v>0</v>
      </c>
      <c r="W1104" s="57">
        <f>Tabla3[[#This Row],[PRECIO CON DESCT.]]*Tabla3[[#This Row],[PEDIDO ]]</f>
        <v>0</v>
      </c>
      <c r="X1104" s="58">
        <f>Tabla3[[#This Row],[PRECIO SIN %]]*Tabla3[[#This Row],[PEDIDO ]]</f>
        <v>0</v>
      </c>
      <c r="Y1104" s="28"/>
      <c r="Z1104" s="28"/>
    </row>
    <row r="1105" spans="1:26" ht="33" customHeight="1" x14ac:dyDescent="0.4">
      <c r="A1105" s="124">
        <v>7592349718126</v>
      </c>
      <c r="B1105" s="51" t="s">
        <v>225</v>
      </c>
      <c r="C1105" s="51" t="s">
        <v>155</v>
      </c>
      <c r="D11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105" s="118" t="s">
        <v>1612</v>
      </c>
      <c r="F1105" s="75" t="s">
        <v>537</v>
      </c>
      <c r="G11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05" s="77">
        <v>795</v>
      </c>
      <c r="J1105" s="52">
        <v>1.1444399999999999</v>
      </c>
      <c r="K1105" s="53">
        <f>Tabla3[[#This Row],[PRECIOS]]-Tabla3[[#This Row],[PRECIOS]]*10%</f>
        <v>1.0299959999999999</v>
      </c>
      <c r="L1105" s="101"/>
      <c r="M1105" s="54"/>
      <c r="N1105" s="55">
        <f>IFERROR(Tabla3[[#This Row],[PRECIOS]]-Tabla3[[#This Row],[PRECIOS]]*Tabla3[[#This Row],[% PRODUCTO]]," ")</f>
        <v>1.1444399999999999</v>
      </c>
      <c r="O1105" s="54"/>
      <c r="P1105" s="55">
        <f>IFERROR(Tabla3[[#This Row],[OCULTAR2]]-Tabla3[[#This Row],[OCULTAR2]]*Tabla3[[#This Row],[% LÍNEA]]," ")</f>
        <v>1.1444399999999999</v>
      </c>
      <c r="Q1105" s="56">
        <f>IFERROR(Tabla3[[#This Row],[% PRODUCTO]]+Tabla3[[#This Row],[% LÍNEA]]," ")</f>
        <v>0</v>
      </c>
      <c r="R1105" s="53">
        <f>Tabla3[[#This Row],[OCULTAR3]]</f>
        <v>1.1444399999999999</v>
      </c>
      <c r="S1105" s="53">
        <f>Tabla3[[#This Row],[PRECIO SIN %]]-Tabla3[[#This Row],[PRECIO SIN %]]*10%</f>
        <v>1.0299959999999999</v>
      </c>
      <c r="T1105" s="80">
        <f>(Tabla3[[#This Row],[PRECIO CON DESCT.]]-(Tabla3[[#This Row],[PRECIO CON DESCT.]]*$T$6))</f>
        <v>0.64889748000000003</v>
      </c>
      <c r="U1105" s="96"/>
      <c r="V1105" s="94">
        <f>Tabla3[[#This Row],[PRECIO %      en $]]*Tabla3[[#This Row],[PEDIDO ]]</f>
        <v>0</v>
      </c>
      <c r="W1105" s="57">
        <f>Tabla3[[#This Row],[PRECIO CON DESCT.]]*Tabla3[[#This Row],[PEDIDO ]]</f>
        <v>0</v>
      </c>
      <c r="X1105" s="58">
        <f>Tabla3[[#This Row],[PRECIO SIN %]]*Tabla3[[#This Row],[PEDIDO ]]</f>
        <v>0</v>
      </c>
      <c r="Y1105" s="28"/>
      <c r="Z1105" s="28"/>
    </row>
    <row r="1106" spans="1:26" ht="33" customHeight="1" x14ac:dyDescent="0.4">
      <c r="A1106" s="125">
        <v>7703712014343</v>
      </c>
      <c r="B1106" s="59" t="s">
        <v>225</v>
      </c>
      <c r="C1106" s="59" t="s">
        <v>152</v>
      </c>
      <c r="D11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06" s="119" t="s">
        <v>1613</v>
      </c>
      <c r="F1106" s="76" t="s">
        <v>537</v>
      </c>
      <c r="G11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06" s="78">
        <v>24</v>
      </c>
      <c r="J1106" s="52">
        <v>8.2777799999999999</v>
      </c>
      <c r="K1106" s="60">
        <f>Tabla3[[#This Row],[PRECIOS]]-Tabla3[[#This Row],[PRECIOS]]*10%</f>
        <v>7.4500019999999996</v>
      </c>
      <c r="L1106" s="101"/>
      <c r="M1106" s="61"/>
      <c r="N1106" s="55">
        <f>IFERROR(Tabla3[[#This Row],[PRECIOS]]-Tabla3[[#This Row],[PRECIOS]]*Tabla3[[#This Row],[% PRODUCTO]]," ")</f>
        <v>8.2777799999999999</v>
      </c>
      <c r="O1106" s="61"/>
      <c r="P1106" s="55">
        <f>IFERROR(Tabla3[[#This Row],[OCULTAR2]]-Tabla3[[#This Row],[OCULTAR2]]*Tabla3[[#This Row],[% LÍNEA]]," ")</f>
        <v>8.2777799999999999</v>
      </c>
      <c r="Q1106" s="56">
        <f>IFERROR(Tabla3[[#This Row],[% PRODUCTO]]+Tabla3[[#This Row],[% LÍNEA]]," ")</f>
        <v>0</v>
      </c>
      <c r="R1106" s="60">
        <f>Tabla3[[#This Row],[OCULTAR3]]</f>
        <v>8.2777799999999999</v>
      </c>
      <c r="S1106" s="60">
        <f>Tabla3[[#This Row],[PRECIO SIN %]]-Tabla3[[#This Row],[PRECIO SIN %]]*10%</f>
        <v>7.4500019999999996</v>
      </c>
      <c r="T1106" s="80">
        <f>(Tabla3[[#This Row],[PRECIO CON DESCT.]]-(Tabla3[[#This Row],[PRECIO CON DESCT.]]*$T$6))</f>
        <v>4.6935012599999997</v>
      </c>
      <c r="U1106" s="96"/>
      <c r="V1106" s="94">
        <f>Tabla3[[#This Row],[PRECIO %      en $]]*Tabla3[[#This Row],[PEDIDO ]]</f>
        <v>0</v>
      </c>
      <c r="W1106" s="57">
        <f>Tabla3[[#This Row],[PRECIO CON DESCT.]]*Tabla3[[#This Row],[PEDIDO ]]</f>
        <v>0</v>
      </c>
      <c r="X1106" s="58">
        <f>Tabla3[[#This Row],[PRECIO SIN %]]*Tabla3[[#This Row],[PEDIDO ]]</f>
        <v>0</v>
      </c>
      <c r="Y1106" s="28"/>
      <c r="Z1106" s="28"/>
    </row>
    <row r="1107" spans="1:26" ht="33" customHeight="1" x14ac:dyDescent="0.4">
      <c r="A1107" s="124">
        <v>7896004703954</v>
      </c>
      <c r="B1107" s="51" t="s">
        <v>225</v>
      </c>
      <c r="C1107" s="51" t="s">
        <v>227</v>
      </c>
      <c r="D11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07" s="118" t="s">
        <v>1614</v>
      </c>
      <c r="F1107" s="75" t="s">
        <v>537</v>
      </c>
      <c r="G11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07" s="77">
        <v>45</v>
      </c>
      <c r="J1107" s="52">
        <v>6.5555599999999998</v>
      </c>
      <c r="K1107" s="53">
        <f>Tabla3[[#This Row],[PRECIOS]]-Tabla3[[#This Row],[PRECIOS]]*10%</f>
        <v>5.900004</v>
      </c>
      <c r="L1107" s="101"/>
      <c r="M1107" s="54"/>
      <c r="N1107" s="55">
        <f>IFERROR(Tabla3[[#This Row],[PRECIOS]]-Tabla3[[#This Row],[PRECIOS]]*Tabla3[[#This Row],[% PRODUCTO]]," ")</f>
        <v>6.5555599999999998</v>
      </c>
      <c r="O1107" s="54"/>
      <c r="P1107" s="55">
        <f>IFERROR(Tabla3[[#This Row],[OCULTAR2]]-Tabla3[[#This Row],[OCULTAR2]]*Tabla3[[#This Row],[% LÍNEA]]," ")</f>
        <v>6.5555599999999998</v>
      </c>
      <c r="Q1107" s="56">
        <f>IFERROR(Tabla3[[#This Row],[% PRODUCTO]]+Tabla3[[#This Row],[% LÍNEA]]," ")</f>
        <v>0</v>
      </c>
      <c r="R1107" s="53">
        <f>Tabla3[[#This Row],[OCULTAR3]]</f>
        <v>6.5555599999999998</v>
      </c>
      <c r="S1107" s="53">
        <f>Tabla3[[#This Row],[PRECIO SIN %]]-Tabla3[[#This Row],[PRECIO SIN %]]*10%</f>
        <v>5.900004</v>
      </c>
      <c r="T1107" s="80">
        <f>(Tabla3[[#This Row],[PRECIO CON DESCT.]]-(Tabla3[[#This Row],[PRECIO CON DESCT.]]*$T$6))</f>
        <v>3.7170025199999999</v>
      </c>
      <c r="U1107" s="96"/>
      <c r="V1107" s="94">
        <f>Tabla3[[#This Row],[PRECIO %      en $]]*Tabla3[[#This Row],[PEDIDO ]]</f>
        <v>0</v>
      </c>
      <c r="W1107" s="57">
        <f>Tabla3[[#This Row],[PRECIO CON DESCT.]]*Tabla3[[#This Row],[PEDIDO ]]</f>
        <v>0</v>
      </c>
      <c r="X1107" s="58">
        <f>Tabla3[[#This Row],[PRECIO SIN %]]*Tabla3[[#This Row],[PEDIDO ]]</f>
        <v>0</v>
      </c>
      <c r="Y1107" s="28"/>
      <c r="Z1107" s="28"/>
    </row>
    <row r="1108" spans="1:26" ht="33" customHeight="1" x14ac:dyDescent="0.4">
      <c r="A1108" s="125">
        <v>7703712010895</v>
      </c>
      <c r="B1108" s="59" t="s">
        <v>225</v>
      </c>
      <c r="C1108" s="59" t="s">
        <v>152</v>
      </c>
      <c r="D11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08" s="119" t="s">
        <v>1615</v>
      </c>
      <c r="F1108" s="76" t="s">
        <v>537</v>
      </c>
      <c r="G11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08" s="78">
        <v>505</v>
      </c>
      <c r="J1108" s="52">
        <v>0.71111000000000002</v>
      </c>
      <c r="K1108" s="60">
        <f>Tabla3[[#This Row],[PRECIOS]]-Tabla3[[#This Row],[PRECIOS]]*10%</f>
        <v>0.63999899999999998</v>
      </c>
      <c r="L1108" s="101"/>
      <c r="M1108" s="61"/>
      <c r="N1108" s="55">
        <f>IFERROR(Tabla3[[#This Row],[PRECIOS]]-Tabla3[[#This Row],[PRECIOS]]*Tabla3[[#This Row],[% PRODUCTO]]," ")</f>
        <v>0.71111000000000002</v>
      </c>
      <c r="O1108" s="61"/>
      <c r="P1108" s="55">
        <f>IFERROR(Tabla3[[#This Row],[OCULTAR2]]-Tabla3[[#This Row],[OCULTAR2]]*Tabla3[[#This Row],[% LÍNEA]]," ")</f>
        <v>0.71111000000000002</v>
      </c>
      <c r="Q1108" s="56">
        <f>IFERROR(Tabla3[[#This Row],[% PRODUCTO]]+Tabla3[[#This Row],[% LÍNEA]]," ")</f>
        <v>0</v>
      </c>
      <c r="R1108" s="60">
        <f>Tabla3[[#This Row],[OCULTAR3]]</f>
        <v>0.71111000000000002</v>
      </c>
      <c r="S1108" s="60">
        <f>Tabla3[[#This Row],[PRECIO SIN %]]-Tabla3[[#This Row],[PRECIO SIN %]]*10%</f>
        <v>0.63999899999999998</v>
      </c>
      <c r="T1108" s="80">
        <f>(Tabla3[[#This Row],[PRECIO CON DESCT.]]-(Tabla3[[#This Row],[PRECIO CON DESCT.]]*$T$6))</f>
        <v>0.40319937</v>
      </c>
      <c r="U1108" s="96"/>
      <c r="V1108" s="94">
        <f>Tabla3[[#This Row],[PRECIO %      en $]]*Tabla3[[#This Row],[PEDIDO ]]</f>
        <v>0</v>
      </c>
      <c r="W1108" s="57">
        <f>Tabla3[[#This Row],[PRECIO CON DESCT.]]*Tabla3[[#This Row],[PEDIDO ]]</f>
        <v>0</v>
      </c>
      <c r="X1108" s="58">
        <f>Tabla3[[#This Row],[PRECIO SIN %]]*Tabla3[[#This Row],[PEDIDO ]]</f>
        <v>0</v>
      </c>
      <c r="Y1108" s="28"/>
      <c r="Z1108" s="28"/>
    </row>
    <row r="1109" spans="1:26" ht="33" customHeight="1" x14ac:dyDescent="0.4">
      <c r="A1109" s="124">
        <v>7703712010895</v>
      </c>
      <c r="B1109" s="51" t="s">
        <v>225</v>
      </c>
      <c r="C1109" s="51" t="s">
        <v>152</v>
      </c>
      <c r="D11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09" s="118" t="s">
        <v>1615</v>
      </c>
      <c r="F1109" s="75" t="s">
        <v>537</v>
      </c>
      <c r="G11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09" s="77">
        <v>644</v>
      </c>
      <c r="J1109" s="52">
        <v>0.71111000000000002</v>
      </c>
      <c r="K1109" s="53">
        <f>Tabla3[[#This Row],[PRECIOS]]-Tabla3[[#This Row],[PRECIOS]]*10%</f>
        <v>0.63999899999999998</v>
      </c>
      <c r="L1109" s="101"/>
      <c r="M1109" s="54"/>
      <c r="N1109" s="55">
        <f>IFERROR(Tabla3[[#This Row],[PRECIOS]]-Tabla3[[#This Row],[PRECIOS]]*Tabla3[[#This Row],[% PRODUCTO]]," ")</f>
        <v>0.71111000000000002</v>
      </c>
      <c r="O1109" s="54"/>
      <c r="P1109" s="55">
        <f>IFERROR(Tabla3[[#This Row],[OCULTAR2]]-Tabla3[[#This Row],[OCULTAR2]]*Tabla3[[#This Row],[% LÍNEA]]," ")</f>
        <v>0.71111000000000002</v>
      </c>
      <c r="Q1109" s="56">
        <f>IFERROR(Tabla3[[#This Row],[% PRODUCTO]]+Tabla3[[#This Row],[% LÍNEA]]," ")</f>
        <v>0</v>
      </c>
      <c r="R1109" s="53">
        <f>Tabla3[[#This Row],[OCULTAR3]]</f>
        <v>0.71111000000000002</v>
      </c>
      <c r="S1109" s="53">
        <f>Tabla3[[#This Row],[PRECIO SIN %]]-Tabla3[[#This Row],[PRECIO SIN %]]*10%</f>
        <v>0.63999899999999998</v>
      </c>
      <c r="T1109" s="80">
        <f>(Tabla3[[#This Row],[PRECIO CON DESCT.]]-(Tabla3[[#This Row],[PRECIO CON DESCT.]]*$T$6))</f>
        <v>0.40319937</v>
      </c>
      <c r="U1109" s="96"/>
      <c r="V1109" s="94">
        <f>Tabla3[[#This Row],[PRECIO %      en $]]*Tabla3[[#This Row],[PEDIDO ]]</f>
        <v>0</v>
      </c>
      <c r="W1109" s="57">
        <f>Tabla3[[#This Row],[PRECIO CON DESCT.]]*Tabla3[[#This Row],[PEDIDO ]]</f>
        <v>0</v>
      </c>
      <c r="X1109" s="58">
        <f>Tabla3[[#This Row],[PRECIO SIN %]]*Tabla3[[#This Row],[PEDIDO ]]</f>
        <v>0</v>
      </c>
      <c r="Y1109" s="28"/>
      <c r="Z1109" s="28"/>
    </row>
    <row r="1110" spans="1:26" ht="33" customHeight="1" x14ac:dyDescent="0.4">
      <c r="A1110" s="125">
        <v>7592432900315</v>
      </c>
      <c r="B1110" s="59" t="s">
        <v>225</v>
      </c>
      <c r="C1110" s="59" t="s">
        <v>118</v>
      </c>
      <c r="D11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10" s="119" t="s">
        <v>1616</v>
      </c>
      <c r="F1110" s="76" t="s">
        <v>537</v>
      </c>
      <c r="G11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10" s="78">
        <v>23</v>
      </c>
      <c r="J1110" s="52">
        <v>7.5555599999999998</v>
      </c>
      <c r="K1110" s="60">
        <f>Tabla3[[#This Row],[PRECIOS]]-Tabla3[[#This Row],[PRECIOS]]*10%</f>
        <v>6.8000039999999995</v>
      </c>
      <c r="L1110" s="101"/>
      <c r="M1110" s="61"/>
      <c r="N1110" s="55">
        <f>IFERROR(Tabla3[[#This Row],[PRECIOS]]-Tabla3[[#This Row],[PRECIOS]]*Tabla3[[#This Row],[% PRODUCTO]]," ")</f>
        <v>7.5555599999999998</v>
      </c>
      <c r="O1110" s="61"/>
      <c r="P1110" s="55">
        <f>IFERROR(Tabla3[[#This Row],[OCULTAR2]]-Tabla3[[#This Row],[OCULTAR2]]*Tabla3[[#This Row],[% LÍNEA]]," ")</f>
        <v>7.5555599999999998</v>
      </c>
      <c r="Q1110" s="56">
        <f>IFERROR(Tabla3[[#This Row],[% PRODUCTO]]+Tabla3[[#This Row],[% LÍNEA]]," ")</f>
        <v>0</v>
      </c>
      <c r="R1110" s="60">
        <f>Tabla3[[#This Row],[OCULTAR3]]</f>
        <v>7.5555599999999998</v>
      </c>
      <c r="S1110" s="60">
        <f>Tabla3[[#This Row],[PRECIO SIN %]]-Tabla3[[#This Row],[PRECIO SIN %]]*10%</f>
        <v>6.8000039999999995</v>
      </c>
      <c r="T1110" s="80">
        <f>(Tabla3[[#This Row],[PRECIO CON DESCT.]]-(Tabla3[[#This Row],[PRECIO CON DESCT.]]*$T$6))</f>
        <v>4.2840025199999996</v>
      </c>
      <c r="U1110" s="96"/>
      <c r="V1110" s="94">
        <f>Tabla3[[#This Row],[PRECIO %      en $]]*Tabla3[[#This Row],[PEDIDO ]]</f>
        <v>0</v>
      </c>
      <c r="W1110" s="57">
        <f>Tabla3[[#This Row],[PRECIO CON DESCT.]]*Tabla3[[#This Row],[PEDIDO ]]</f>
        <v>0</v>
      </c>
      <c r="X1110" s="58">
        <f>Tabla3[[#This Row],[PRECIO SIN %]]*Tabla3[[#This Row],[PEDIDO ]]</f>
        <v>0</v>
      </c>
      <c r="Y1110" s="28"/>
      <c r="Z1110" s="28"/>
    </row>
    <row r="1111" spans="1:26" ht="33" customHeight="1" x14ac:dyDescent="0.4">
      <c r="A1111" s="124">
        <v>7592349722451</v>
      </c>
      <c r="B1111" s="51" t="s">
        <v>225</v>
      </c>
      <c r="C1111" s="51" t="s">
        <v>155</v>
      </c>
      <c r="D11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111" s="118" t="s">
        <v>1617</v>
      </c>
      <c r="F1111" s="75" t="s">
        <v>537</v>
      </c>
      <c r="G11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11" s="77">
        <v>50</v>
      </c>
      <c r="J1111" s="52">
        <v>4</v>
      </c>
      <c r="K1111" s="53">
        <f>Tabla3[[#This Row],[PRECIOS]]-Tabla3[[#This Row],[PRECIOS]]*10%</f>
        <v>3.6</v>
      </c>
      <c r="L1111" s="101"/>
      <c r="M1111" s="54"/>
      <c r="N1111" s="55">
        <f>IFERROR(Tabla3[[#This Row],[PRECIOS]]-Tabla3[[#This Row],[PRECIOS]]*Tabla3[[#This Row],[% PRODUCTO]]," ")</f>
        <v>4</v>
      </c>
      <c r="O1111" s="54"/>
      <c r="P1111" s="55">
        <f>IFERROR(Tabla3[[#This Row],[OCULTAR2]]-Tabla3[[#This Row],[OCULTAR2]]*Tabla3[[#This Row],[% LÍNEA]]," ")</f>
        <v>4</v>
      </c>
      <c r="Q1111" s="56">
        <f>IFERROR(Tabla3[[#This Row],[% PRODUCTO]]+Tabla3[[#This Row],[% LÍNEA]]," ")</f>
        <v>0</v>
      </c>
      <c r="R1111" s="53">
        <f>Tabla3[[#This Row],[OCULTAR3]]</f>
        <v>4</v>
      </c>
      <c r="S1111" s="53">
        <f>Tabla3[[#This Row],[PRECIO SIN %]]-Tabla3[[#This Row],[PRECIO SIN %]]*10%</f>
        <v>3.6</v>
      </c>
      <c r="T1111" s="80">
        <f>(Tabla3[[#This Row],[PRECIO CON DESCT.]]-(Tabla3[[#This Row],[PRECIO CON DESCT.]]*$T$6))</f>
        <v>2.2679999999999998</v>
      </c>
      <c r="U1111" s="96"/>
      <c r="V1111" s="94">
        <f>Tabla3[[#This Row],[PRECIO %      en $]]*Tabla3[[#This Row],[PEDIDO ]]</f>
        <v>0</v>
      </c>
      <c r="W1111" s="57">
        <f>Tabla3[[#This Row],[PRECIO CON DESCT.]]*Tabla3[[#This Row],[PEDIDO ]]</f>
        <v>0</v>
      </c>
      <c r="X1111" s="58">
        <f>Tabla3[[#This Row],[PRECIO SIN %]]*Tabla3[[#This Row],[PEDIDO ]]</f>
        <v>0</v>
      </c>
      <c r="Y1111" s="28"/>
      <c r="Z1111" s="28"/>
    </row>
    <row r="1112" spans="1:26" ht="33" customHeight="1" x14ac:dyDescent="0.4">
      <c r="A1112" s="125">
        <v>7591585217660</v>
      </c>
      <c r="B1112" s="59" t="s">
        <v>225</v>
      </c>
      <c r="C1112" s="59" t="s">
        <v>104</v>
      </c>
      <c r="D11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12" s="119" t="s">
        <v>1618</v>
      </c>
      <c r="F1112" s="76" t="s">
        <v>537</v>
      </c>
      <c r="G11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12" s="78">
        <v>1</v>
      </c>
      <c r="J1112" s="52">
        <v>6.2333299999999996</v>
      </c>
      <c r="K1112" s="60">
        <f>Tabla3[[#This Row],[PRECIOS]]-Tabla3[[#This Row],[PRECIOS]]*10%</f>
        <v>5.6099969999999999</v>
      </c>
      <c r="L1112" s="101"/>
      <c r="M1112" s="61"/>
      <c r="N1112" s="55">
        <f>IFERROR(Tabla3[[#This Row],[PRECIOS]]-Tabla3[[#This Row],[PRECIOS]]*Tabla3[[#This Row],[% PRODUCTO]]," ")</f>
        <v>6.2333299999999996</v>
      </c>
      <c r="O1112" s="61"/>
      <c r="P1112" s="55">
        <f>IFERROR(Tabla3[[#This Row],[OCULTAR2]]-Tabla3[[#This Row],[OCULTAR2]]*Tabla3[[#This Row],[% LÍNEA]]," ")</f>
        <v>6.2333299999999996</v>
      </c>
      <c r="Q1112" s="56">
        <f>IFERROR(Tabla3[[#This Row],[% PRODUCTO]]+Tabla3[[#This Row],[% LÍNEA]]," ")</f>
        <v>0</v>
      </c>
      <c r="R1112" s="60">
        <f>Tabla3[[#This Row],[OCULTAR3]]</f>
        <v>6.2333299999999996</v>
      </c>
      <c r="S1112" s="60">
        <f>Tabla3[[#This Row],[PRECIO SIN %]]-Tabla3[[#This Row],[PRECIO SIN %]]*10%</f>
        <v>5.6099969999999999</v>
      </c>
      <c r="T1112" s="80">
        <f>(Tabla3[[#This Row],[PRECIO CON DESCT.]]-(Tabla3[[#This Row],[PRECIO CON DESCT.]]*$T$6))</f>
        <v>3.5342981099999999</v>
      </c>
      <c r="U1112" s="96"/>
      <c r="V1112" s="94">
        <f>Tabla3[[#This Row],[PRECIO %      en $]]*Tabla3[[#This Row],[PEDIDO ]]</f>
        <v>0</v>
      </c>
      <c r="W1112" s="57">
        <f>Tabla3[[#This Row],[PRECIO CON DESCT.]]*Tabla3[[#This Row],[PEDIDO ]]</f>
        <v>0</v>
      </c>
      <c r="X1112" s="58">
        <f>Tabla3[[#This Row],[PRECIO SIN %]]*Tabla3[[#This Row],[PEDIDO ]]</f>
        <v>0</v>
      </c>
      <c r="Y1112" s="28"/>
      <c r="Z1112" s="28"/>
    </row>
    <row r="1113" spans="1:26" ht="33" customHeight="1" x14ac:dyDescent="0.4">
      <c r="A1113" s="124">
        <v>7591818111031</v>
      </c>
      <c r="B1113" s="51" t="s">
        <v>225</v>
      </c>
      <c r="C1113" s="51" t="s">
        <v>105</v>
      </c>
      <c r="D11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113" s="118" t="s">
        <v>1619</v>
      </c>
      <c r="F1113" s="75" t="s">
        <v>537</v>
      </c>
      <c r="G11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13" s="77">
        <v>24</v>
      </c>
      <c r="J1113" s="52">
        <v>3.7777799999999999</v>
      </c>
      <c r="K1113" s="53">
        <f>Tabla3[[#This Row],[PRECIOS]]-Tabla3[[#This Row],[PRECIOS]]*10%</f>
        <v>3.4000019999999997</v>
      </c>
      <c r="L1113" s="101"/>
      <c r="M1113" s="54"/>
      <c r="N1113" s="55">
        <f>IFERROR(Tabla3[[#This Row],[PRECIOS]]-Tabla3[[#This Row],[PRECIOS]]*Tabla3[[#This Row],[% PRODUCTO]]," ")</f>
        <v>3.7777799999999999</v>
      </c>
      <c r="O1113" s="54"/>
      <c r="P1113" s="55">
        <f>IFERROR(Tabla3[[#This Row],[OCULTAR2]]-Tabla3[[#This Row],[OCULTAR2]]*Tabla3[[#This Row],[% LÍNEA]]," ")</f>
        <v>3.7777799999999999</v>
      </c>
      <c r="Q1113" s="56">
        <f>IFERROR(Tabla3[[#This Row],[% PRODUCTO]]+Tabla3[[#This Row],[% LÍNEA]]," ")</f>
        <v>0</v>
      </c>
      <c r="R1113" s="53">
        <f>Tabla3[[#This Row],[OCULTAR3]]</f>
        <v>3.7777799999999999</v>
      </c>
      <c r="S1113" s="53">
        <f>Tabla3[[#This Row],[PRECIO SIN %]]-Tabla3[[#This Row],[PRECIO SIN %]]*10%</f>
        <v>3.4000019999999997</v>
      </c>
      <c r="T1113" s="80">
        <f>(Tabla3[[#This Row],[PRECIO CON DESCT.]]-(Tabla3[[#This Row],[PRECIO CON DESCT.]]*$T$6))</f>
        <v>2.1420012599999998</v>
      </c>
      <c r="U1113" s="96"/>
      <c r="V1113" s="94">
        <f>Tabla3[[#This Row],[PRECIO %      en $]]*Tabla3[[#This Row],[PEDIDO ]]</f>
        <v>0</v>
      </c>
      <c r="W1113" s="57">
        <f>Tabla3[[#This Row],[PRECIO CON DESCT.]]*Tabla3[[#This Row],[PEDIDO ]]</f>
        <v>0</v>
      </c>
      <c r="X1113" s="58">
        <f>Tabla3[[#This Row],[PRECIO SIN %]]*Tabla3[[#This Row],[PEDIDO ]]</f>
        <v>0</v>
      </c>
      <c r="Y1113" s="28"/>
      <c r="Z1113" s="28"/>
    </row>
    <row r="1114" spans="1:26" ht="33" customHeight="1" x14ac:dyDescent="0.4">
      <c r="A1114" s="125">
        <v>7703712036178</v>
      </c>
      <c r="B1114" s="59" t="s">
        <v>225</v>
      </c>
      <c r="C1114" s="59" t="s">
        <v>152</v>
      </c>
      <c r="D11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14" s="119" t="s">
        <v>1620</v>
      </c>
      <c r="F1114" s="76" t="s">
        <v>537</v>
      </c>
      <c r="G11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14" s="78">
        <v>74</v>
      </c>
      <c r="J1114" s="52">
        <v>4.0222199999999999</v>
      </c>
      <c r="K1114" s="60">
        <f>Tabla3[[#This Row],[PRECIOS]]-Tabla3[[#This Row],[PRECIOS]]*10%</f>
        <v>3.6199979999999998</v>
      </c>
      <c r="L1114" s="101"/>
      <c r="M1114" s="61"/>
      <c r="N1114" s="55">
        <f>IFERROR(Tabla3[[#This Row],[PRECIOS]]-Tabla3[[#This Row],[PRECIOS]]*Tabla3[[#This Row],[% PRODUCTO]]," ")</f>
        <v>4.0222199999999999</v>
      </c>
      <c r="O1114" s="61"/>
      <c r="P1114" s="55">
        <f>IFERROR(Tabla3[[#This Row],[OCULTAR2]]-Tabla3[[#This Row],[OCULTAR2]]*Tabla3[[#This Row],[% LÍNEA]]," ")</f>
        <v>4.0222199999999999</v>
      </c>
      <c r="Q1114" s="56">
        <f>IFERROR(Tabla3[[#This Row],[% PRODUCTO]]+Tabla3[[#This Row],[% LÍNEA]]," ")</f>
        <v>0</v>
      </c>
      <c r="R1114" s="60">
        <f>Tabla3[[#This Row],[OCULTAR3]]</f>
        <v>4.0222199999999999</v>
      </c>
      <c r="S1114" s="60">
        <f>Tabla3[[#This Row],[PRECIO SIN %]]-Tabla3[[#This Row],[PRECIO SIN %]]*10%</f>
        <v>3.6199979999999998</v>
      </c>
      <c r="T1114" s="80">
        <f>(Tabla3[[#This Row],[PRECIO CON DESCT.]]-(Tabla3[[#This Row],[PRECIO CON DESCT.]]*$T$6))</f>
        <v>2.2805987399999998</v>
      </c>
      <c r="U1114" s="96"/>
      <c r="V1114" s="94">
        <f>Tabla3[[#This Row],[PRECIO %      en $]]*Tabla3[[#This Row],[PEDIDO ]]</f>
        <v>0</v>
      </c>
      <c r="W1114" s="57">
        <f>Tabla3[[#This Row],[PRECIO CON DESCT.]]*Tabla3[[#This Row],[PEDIDO ]]</f>
        <v>0</v>
      </c>
      <c r="X1114" s="58">
        <f>Tabla3[[#This Row],[PRECIO SIN %]]*Tabla3[[#This Row],[PEDIDO ]]</f>
        <v>0</v>
      </c>
      <c r="Y1114" s="28"/>
      <c r="Z1114" s="28"/>
    </row>
    <row r="1115" spans="1:26" ht="33" customHeight="1" x14ac:dyDescent="0.4">
      <c r="A1115" s="124">
        <v>7591062011330</v>
      </c>
      <c r="B1115" s="51" t="s">
        <v>225</v>
      </c>
      <c r="C1115" s="51" t="s">
        <v>189</v>
      </c>
      <c r="D11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15" s="118" t="s">
        <v>1621</v>
      </c>
      <c r="F1115" s="75" t="s">
        <v>537</v>
      </c>
      <c r="G11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15" s="77">
        <v>49</v>
      </c>
      <c r="J1115" s="52">
        <v>4.3777799999999996</v>
      </c>
      <c r="K1115" s="53">
        <f>Tabla3[[#This Row],[PRECIOS]]-Tabla3[[#This Row],[PRECIOS]]*10%</f>
        <v>3.9400019999999998</v>
      </c>
      <c r="L1115" s="101"/>
      <c r="M1115" s="54"/>
      <c r="N1115" s="55">
        <f>IFERROR(Tabla3[[#This Row],[PRECIOS]]-Tabla3[[#This Row],[PRECIOS]]*Tabla3[[#This Row],[% PRODUCTO]]," ")</f>
        <v>4.3777799999999996</v>
      </c>
      <c r="O1115" s="54"/>
      <c r="P1115" s="55">
        <f>IFERROR(Tabla3[[#This Row],[OCULTAR2]]-Tabla3[[#This Row],[OCULTAR2]]*Tabla3[[#This Row],[% LÍNEA]]," ")</f>
        <v>4.3777799999999996</v>
      </c>
      <c r="Q1115" s="56">
        <f>IFERROR(Tabla3[[#This Row],[% PRODUCTO]]+Tabla3[[#This Row],[% LÍNEA]]," ")</f>
        <v>0</v>
      </c>
      <c r="R1115" s="53">
        <f>Tabla3[[#This Row],[OCULTAR3]]</f>
        <v>4.3777799999999996</v>
      </c>
      <c r="S1115" s="53">
        <f>Tabla3[[#This Row],[PRECIO SIN %]]-Tabla3[[#This Row],[PRECIO SIN %]]*10%</f>
        <v>3.9400019999999998</v>
      </c>
      <c r="T1115" s="80">
        <f>(Tabla3[[#This Row],[PRECIO CON DESCT.]]-(Tabla3[[#This Row],[PRECIO CON DESCT.]]*$T$6))</f>
        <v>2.4822012600000001</v>
      </c>
      <c r="U1115" s="96"/>
      <c r="V1115" s="94">
        <f>Tabla3[[#This Row],[PRECIO %      en $]]*Tabla3[[#This Row],[PEDIDO ]]</f>
        <v>0</v>
      </c>
      <c r="W1115" s="57">
        <f>Tabla3[[#This Row],[PRECIO CON DESCT.]]*Tabla3[[#This Row],[PEDIDO ]]</f>
        <v>0</v>
      </c>
      <c r="X1115" s="58">
        <f>Tabla3[[#This Row],[PRECIO SIN %]]*Tabla3[[#This Row],[PEDIDO ]]</f>
        <v>0</v>
      </c>
      <c r="Y1115" s="28"/>
      <c r="Z1115" s="28"/>
    </row>
    <row r="1116" spans="1:26" ht="33" customHeight="1" x14ac:dyDescent="0.4">
      <c r="A1116" s="125">
        <v>7703038060970</v>
      </c>
      <c r="B1116" s="59" t="s">
        <v>225</v>
      </c>
      <c r="C1116" s="59" t="s">
        <v>215</v>
      </c>
      <c r="D11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16" s="119" t="s">
        <v>1622</v>
      </c>
      <c r="F1116" s="76" t="s">
        <v>537</v>
      </c>
      <c r="G11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16" s="78">
        <v>43</v>
      </c>
      <c r="J1116" s="52">
        <v>2.9111099999999999</v>
      </c>
      <c r="K1116" s="60">
        <f>Tabla3[[#This Row],[PRECIOS]]-Tabla3[[#This Row],[PRECIOS]]*10%</f>
        <v>2.619999</v>
      </c>
      <c r="L1116" s="101"/>
      <c r="M1116" s="61"/>
      <c r="N1116" s="55">
        <f>IFERROR(Tabla3[[#This Row],[PRECIOS]]-Tabla3[[#This Row],[PRECIOS]]*Tabla3[[#This Row],[% PRODUCTO]]," ")</f>
        <v>2.9111099999999999</v>
      </c>
      <c r="O1116" s="61"/>
      <c r="P1116" s="55">
        <f>IFERROR(Tabla3[[#This Row],[OCULTAR2]]-Tabla3[[#This Row],[OCULTAR2]]*Tabla3[[#This Row],[% LÍNEA]]," ")</f>
        <v>2.9111099999999999</v>
      </c>
      <c r="Q1116" s="56">
        <f>IFERROR(Tabla3[[#This Row],[% PRODUCTO]]+Tabla3[[#This Row],[% LÍNEA]]," ")</f>
        <v>0</v>
      </c>
      <c r="R1116" s="60">
        <f>Tabla3[[#This Row],[OCULTAR3]]</f>
        <v>2.9111099999999999</v>
      </c>
      <c r="S1116" s="60">
        <f>Tabla3[[#This Row],[PRECIO SIN %]]-Tabla3[[#This Row],[PRECIO SIN %]]*10%</f>
        <v>2.619999</v>
      </c>
      <c r="T1116" s="80">
        <f>(Tabla3[[#This Row],[PRECIO CON DESCT.]]-(Tabla3[[#This Row],[PRECIO CON DESCT.]]*$T$6))</f>
        <v>1.6505993700000001</v>
      </c>
      <c r="U1116" s="96"/>
      <c r="V1116" s="94">
        <f>Tabla3[[#This Row],[PRECIO %      en $]]*Tabla3[[#This Row],[PEDIDO ]]</f>
        <v>0</v>
      </c>
      <c r="W1116" s="57">
        <f>Tabla3[[#This Row],[PRECIO CON DESCT.]]*Tabla3[[#This Row],[PEDIDO ]]</f>
        <v>0</v>
      </c>
      <c r="X1116" s="58">
        <f>Tabla3[[#This Row],[PRECIO SIN %]]*Tabla3[[#This Row],[PEDIDO ]]</f>
        <v>0</v>
      </c>
      <c r="Y1116" s="28"/>
      <c r="Z1116" s="28"/>
    </row>
    <row r="1117" spans="1:26" ht="33" customHeight="1" x14ac:dyDescent="0.4">
      <c r="A1117" s="124">
        <v>7591062011361</v>
      </c>
      <c r="B1117" s="51" t="s">
        <v>225</v>
      </c>
      <c r="C1117" s="51" t="s">
        <v>189</v>
      </c>
      <c r="D11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17" s="118" t="s">
        <v>1623</v>
      </c>
      <c r="F1117" s="75" t="s">
        <v>537</v>
      </c>
      <c r="G11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17" s="77">
        <v>22</v>
      </c>
      <c r="J1117" s="52">
        <v>4.4666699999999997</v>
      </c>
      <c r="K1117" s="53">
        <f>Tabla3[[#This Row],[PRECIOS]]-Tabla3[[#This Row],[PRECIOS]]*10%</f>
        <v>4.020003</v>
      </c>
      <c r="L1117" s="101"/>
      <c r="M1117" s="54"/>
      <c r="N1117" s="55">
        <f>IFERROR(Tabla3[[#This Row],[PRECIOS]]-Tabla3[[#This Row],[PRECIOS]]*Tabla3[[#This Row],[% PRODUCTO]]," ")</f>
        <v>4.4666699999999997</v>
      </c>
      <c r="O1117" s="54"/>
      <c r="P1117" s="55">
        <f>IFERROR(Tabla3[[#This Row],[OCULTAR2]]-Tabla3[[#This Row],[OCULTAR2]]*Tabla3[[#This Row],[% LÍNEA]]," ")</f>
        <v>4.4666699999999997</v>
      </c>
      <c r="Q1117" s="56">
        <f>IFERROR(Tabla3[[#This Row],[% PRODUCTO]]+Tabla3[[#This Row],[% LÍNEA]]," ")</f>
        <v>0</v>
      </c>
      <c r="R1117" s="53">
        <f>Tabla3[[#This Row],[OCULTAR3]]</f>
        <v>4.4666699999999997</v>
      </c>
      <c r="S1117" s="53">
        <f>Tabla3[[#This Row],[PRECIO SIN %]]-Tabla3[[#This Row],[PRECIO SIN %]]*10%</f>
        <v>4.020003</v>
      </c>
      <c r="T1117" s="80">
        <f>(Tabla3[[#This Row],[PRECIO CON DESCT.]]-(Tabla3[[#This Row],[PRECIO CON DESCT.]]*$T$6))</f>
        <v>2.53260189</v>
      </c>
      <c r="U1117" s="96"/>
      <c r="V1117" s="94">
        <f>Tabla3[[#This Row],[PRECIO %      en $]]*Tabla3[[#This Row],[PEDIDO ]]</f>
        <v>0</v>
      </c>
      <c r="W1117" s="57">
        <f>Tabla3[[#This Row],[PRECIO CON DESCT.]]*Tabla3[[#This Row],[PEDIDO ]]</f>
        <v>0</v>
      </c>
      <c r="X1117" s="58">
        <f>Tabla3[[#This Row],[PRECIO SIN %]]*Tabla3[[#This Row],[PEDIDO ]]</f>
        <v>0</v>
      </c>
      <c r="Y1117" s="28"/>
      <c r="Z1117" s="28"/>
    </row>
    <row r="1118" spans="1:26" ht="33" customHeight="1" x14ac:dyDescent="0.4">
      <c r="A1118" s="125">
        <v>7597758000770</v>
      </c>
      <c r="B1118" s="59" t="s">
        <v>225</v>
      </c>
      <c r="C1118" s="59" t="s">
        <v>67</v>
      </c>
      <c r="D11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18" s="119" t="s">
        <v>1624</v>
      </c>
      <c r="F1118" s="76" t="s">
        <v>537</v>
      </c>
      <c r="G11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18" s="78">
        <v>13</v>
      </c>
      <c r="J1118" s="52">
        <v>3.0222199999999999</v>
      </c>
      <c r="K1118" s="60">
        <f>Tabla3[[#This Row],[PRECIOS]]-Tabla3[[#This Row],[PRECIOS]]*10%</f>
        <v>2.7199979999999999</v>
      </c>
      <c r="L1118" s="101"/>
      <c r="M1118" s="61"/>
      <c r="N1118" s="55">
        <f>IFERROR(Tabla3[[#This Row],[PRECIOS]]-Tabla3[[#This Row],[PRECIOS]]*Tabla3[[#This Row],[% PRODUCTO]]," ")</f>
        <v>3.0222199999999999</v>
      </c>
      <c r="O1118" s="61"/>
      <c r="P1118" s="55">
        <f>IFERROR(Tabla3[[#This Row],[OCULTAR2]]-Tabla3[[#This Row],[OCULTAR2]]*Tabla3[[#This Row],[% LÍNEA]]," ")</f>
        <v>3.0222199999999999</v>
      </c>
      <c r="Q1118" s="56">
        <f>IFERROR(Tabla3[[#This Row],[% PRODUCTO]]+Tabla3[[#This Row],[% LÍNEA]]," ")</f>
        <v>0</v>
      </c>
      <c r="R1118" s="60">
        <f>Tabla3[[#This Row],[OCULTAR3]]</f>
        <v>3.0222199999999999</v>
      </c>
      <c r="S1118" s="60">
        <f>Tabla3[[#This Row],[PRECIO SIN %]]-Tabla3[[#This Row],[PRECIO SIN %]]*10%</f>
        <v>2.7199979999999999</v>
      </c>
      <c r="T1118" s="80">
        <f>(Tabla3[[#This Row],[PRECIO CON DESCT.]]-(Tabla3[[#This Row],[PRECIO CON DESCT.]]*$T$6))</f>
        <v>1.7135987399999999</v>
      </c>
      <c r="U1118" s="96"/>
      <c r="V1118" s="94">
        <f>Tabla3[[#This Row],[PRECIO %      en $]]*Tabla3[[#This Row],[PEDIDO ]]</f>
        <v>0</v>
      </c>
      <c r="W1118" s="57">
        <f>Tabla3[[#This Row],[PRECIO CON DESCT.]]*Tabla3[[#This Row],[PEDIDO ]]</f>
        <v>0</v>
      </c>
      <c r="X1118" s="58">
        <f>Tabla3[[#This Row],[PRECIO SIN %]]*Tabla3[[#This Row],[PEDIDO ]]</f>
        <v>0</v>
      </c>
      <c r="Y1118" s="28"/>
      <c r="Z1118" s="28"/>
    </row>
    <row r="1119" spans="1:26" ht="33" customHeight="1" x14ac:dyDescent="0.4">
      <c r="A1119" s="124">
        <v>7592349003031</v>
      </c>
      <c r="B1119" s="51" t="s">
        <v>225</v>
      </c>
      <c r="C1119" s="51" t="s">
        <v>228</v>
      </c>
      <c r="D11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119" s="118" t="s">
        <v>1625</v>
      </c>
      <c r="F1119" s="75" t="s">
        <v>537</v>
      </c>
      <c r="G11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119" s="77">
        <v>34</v>
      </c>
      <c r="J1119" s="52">
        <v>3.5</v>
      </c>
      <c r="K1119" s="53">
        <f>Tabla3[[#This Row],[PRECIOS]]-Tabla3[[#This Row],[PRECIOS]]*10%</f>
        <v>3.15</v>
      </c>
      <c r="L1119" s="101" t="s">
        <v>5327</v>
      </c>
      <c r="M1119" s="54"/>
      <c r="N1119" s="55">
        <f>IFERROR(Tabla3[[#This Row],[PRECIOS]]-Tabla3[[#This Row],[PRECIOS]]*Tabla3[[#This Row],[% PRODUCTO]]," ")</f>
        <v>3.5</v>
      </c>
      <c r="O1119" s="54"/>
      <c r="P1119" s="55">
        <f>IFERROR(Tabla3[[#This Row],[OCULTAR2]]-Tabla3[[#This Row],[OCULTAR2]]*Tabla3[[#This Row],[% LÍNEA]]," ")</f>
        <v>3.5</v>
      </c>
      <c r="Q1119" s="56">
        <f>IFERROR(Tabla3[[#This Row],[% PRODUCTO]]+Tabla3[[#This Row],[% LÍNEA]]," ")</f>
        <v>0</v>
      </c>
      <c r="R1119" s="53">
        <f>Tabla3[[#This Row],[OCULTAR3]]</f>
        <v>3.5</v>
      </c>
      <c r="S1119" s="53">
        <f>Tabla3[[#This Row],[PRECIO SIN %]]-Tabla3[[#This Row],[PRECIO SIN %]]*10%</f>
        <v>3.15</v>
      </c>
      <c r="T1119" s="80">
        <f>(Tabla3[[#This Row],[PRECIO CON DESCT.]]-(Tabla3[[#This Row],[PRECIO CON DESCT.]]*$T$6))</f>
        <v>1.9844999999999999</v>
      </c>
      <c r="U1119" s="96"/>
      <c r="V1119" s="94">
        <f>Tabla3[[#This Row],[PRECIO %      en $]]*Tabla3[[#This Row],[PEDIDO ]]</f>
        <v>0</v>
      </c>
      <c r="W1119" s="57">
        <f>Tabla3[[#This Row],[PRECIO CON DESCT.]]*Tabla3[[#This Row],[PEDIDO ]]</f>
        <v>0</v>
      </c>
      <c r="X1119" s="58">
        <f>Tabla3[[#This Row],[PRECIO SIN %]]*Tabla3[[#This Row],[PEDIDO ]]</f>
        <v>0</v>
      </c>
      <c r="Y1119" s="28"/>
      <c r="Z1119" s="28"/>
    </row>
    <row r="1120" spans="1:26" ht="33" customHeight="1" x14ac:dyDescent="0.4">
      <c r="A1120" s="125">
        <v>7591519003574</v>
      </c>
      <c r="B1120" s="59" t="s">
        <v>225</v>
      </c>
      <c r="C1120" s="59" t="s">
        <v>149</v>
      </c>
      <c r="D11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20" s="119" t="s">
        <v>1626</v>
      </c>
      <c r="F1120" s="76" t="s">
        <v>537</v>
      </c>
      <c r="G11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20" s="78">
        <v>28</v>
      </c>
      <c r="J1120" s="52">
        <v>4.2666700000000004</v>
      </c>
      <c r="K1120" s="60">
        <f>Tabla3[[#This Row],[PRECIOS]]-Tabla3[[#This Row],[PRECIOS]]*10%</f>
        <v>3.8400030000000003</v>
      </c>
      <c r="L1120" s="101"/>
      <c r="M1120" s="61"/>
      <c r="N1120" s="55">
        <f>IFERROR(Tabla3[[#This Row],[PRECIOS]]-Tabla3[[#This Row],[PRECIOS]]*Tabla3[[#This Row],[% PRODUCTO]]," ")</f>
        <v>4.2666700000000004</v>
      </c>
      <c r="O1120" s="61"/>
      <c r="P1120" s="55">
        <f>IFERROR(Tabla3[[#This Row],[OCULTAR2]]-Tabla3[[#This Row],[OCULTAR2]]*Tabla3[[#This Row],[% LÍNEA]]," ")</f>
        <v>4.2666700000000004</v>
      </c>
      <c r="Q1120" s="56">
        <f>IFERROR(Tabla3[[#This Row],[% PRODUCTO]]+Tabla3[[#This Row],[% LÍNEA]]," ")</f>
        <v>0</v>
      </c>
      <c r="R1120" s="60">
        <f>Tabla3[[#This Row],[OCULTAR3]]</f>
        <v>4.2666700000000004</v>
      </c>
      <c r="S1120" s="60">
        <f>Tabla3[[#This Row],[PRECIO SIN %]]-Tabla3[[#This Row],[PRECIO SIN %]]*10%</f>
        <v>3.8400030000000003</v>
      </c>
      <c r="T1120" s="80">
        <f>(Tabla3[[#This Row],[PRECIO CON DESCT.]]-(Tabla3[[#This Row],[PRECIO CON DESCT.]]*$T$6))</f>
        <v>2.4192018900000001</v>
      </c>
      <c r="U1120" s="96"/>
      <c r="V1120" s="94">
        <f>Tabla3[[#This Row],[PRECIO %      en $]]*Tabla3[[#This Row],[PEDIDO ]]</f>
        <v>0</v>
      </c>
      <c r="W1120" s="57">
        <f>Tabla3[[#This Row],[PRECIO CON DESCT.]]*Tabla3[[#This Row],[PEDIDO ]]</f>
        <v>0</v>
      </c>
      <c r="X1120" s="58">
        <f>Tabla3[[#This Row],[PRECIO SIN %]]*Tabla3[[#This Row],[PEDIDO ]]</f>
        <v>0</v>
      </c>
      <c r="Y1120" s="28"/>
      <c r="Z1120" s="28"/>
    </row>
    <row r="1121" spans="1:26" ht="33" customHeight="1" x14ac:dyDescent="0.4">
      <c r="A1121" s="124">
        <v>7591062900948</v>
      </c>
      <c r="B1121" s="51" t="s">
        <v>225</v>
      </c>
      <c r="C1121" s="51" t="s">
        <v>189</v>
      </c>
      <c r="D11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21" s="118" t="s">
        <v>1627</v>
      </c>
      <c r="F1121" s="75" t="s">
        <v>537</v>
      </c>
      <c r="G11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21" s="77">
        <v>221</v>
      </c>
      <c r="J1121" s="52">
        <v>4.11111</v>
      </c>
      <c r="K1121" s="53">
        <f>Tabla3[[#This Row],[PRECIOS]]-Tabla3[[#This Row],[PRECIOS]]*10%</f>
        <v>3.699999</v>
      </c>
      <c r="L1121" s="101"/>
      <c r="M1121" s="54"/>
      <c r="N1121" s="55">
        <f>IFERROR(Tabla3[[#This Row],[PRECIOS]]-Tabla3[[#This Row],[PRECIOS]]*Tabla3[[#This Row],[% PRODUCTO]]," ")</f>
        <v>4.11111</v>
      </c>
      <c r="O1121" s="54"/>
      <c r="P1121" s="55">
        <f>IFERROR(Tabla3[[#This Row],[OCULTAR2]]-Tabla3[[#This Row],[OCULTAR2]]*Tabla3[[#This Row],[% LÍNEA]]," ")</f>
        <v>4.11111</v>
      </c>
      <c r="Q1121" s="56">
        <f>IFERROR(Tabla3[[#This Row],[% PRODUCTO]]+Tabla3[[#This Row],[% LÍNEA]]," ")</f>
        <v>0</v>
      </c>
      <c r="R1121" s="53">
        <f>Tabla3[[#This Row],[OCULTAR3]]</f>
        <v>4.11111</v>
      </c>
      <c r="S1121" s="53">
        <f>Tabla3[[#This Row],[PRECIO SIN %]]-Tabla3[[#This Row],[PRECIO SIN %]]*10%</f>
        <v>3.699999</v>
      </c>
      <c r="T1121" s="80">
        <f>(Tabla3[[#This Row],[PRECIO CON DESCT.]]-(Tabla3[[#This Row],[PRECIO CON DESCT.]]*$T$6))</f>
        <v>2.3309993699999998</v>
      </c>
      <c r="U1121" s="96"/>
      <c r="V1121" s="94">
        <f>Tabla3[[#This Row],[PRECIO %      en $]]*Tabla3[[#This Row],[PEDIDO ]]</f>
        <v>0</v>
      </c>
      <c r="W1121" s="57">
        <f>Tabla3[[#This Row],[PRECIO CON DESCT.]]*Tabla3[[#This Row],[PEDIDO ]]</f>
        <v>0</v>
      </c>
      <c r="X1121" s="58">
        <f>Tabla3[[#This Row],[PRECIO SIN %]]*Tabla3[[#This Row],[PEDIDO ]]</f>
        <v>0</v>
      </c>
      <c r="Y1121" s="28"/>
      <c r="Z1121" s="28"/>
    </row>
    <row r="1122" spans="1:26" ht="33" customHeight="1" x14ac:dyDescent="0.4">
      <c r="A1122" s="125">
        <v>7591196007209</v>
      </c>
      <c r="B1122" s="59" t="s">
        <v>225</v>
      </c>
      <c r="C1122" s="59" t="s">
        <v>200</v>
      </c>
      <c r="D11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22" s="119" t="s">
        <v>1628</v>
      </c>
      <c r="F1122" s="76" t="s">
        <v>537</v>
      </c>
      <c r="G11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22" s="78">
        <v>75</v>
      </c>
      <c r="J1122" s="52">
        <v>6.2222200000000001</v>
      </c>
      <c r="K1122" s="60">
        <f>Tabla3[[#This Row],[PRECIOS]]-Tabla3[[#This Row],[PRECIOS]]*10%</f>
        <v>5.5999980000000003</v>
      </c>
      <c r="L1122" s="101"/>
      <c r="M1122" s="61"/>
      <c r="N1122" s="55">
        <f>IFERROR(Tabla3[[#This Row],[PRECIOS]]-Tabla3[[#This Row],[PRECIOS]]*Tabla3[[#This Row],[% PRODUCTO]]," ")</f>
        <v>6.2222200000000001</v>
      </c>
      <c r="O1122" s="61"/>
      <c r="P1122" s="55">
        <f>IFERROR(Tabla3[[#This Row],[OCULTAR2]]-Tabla3[[#This Row],[OCULTAR2]]*Tabla3[[#This Row],[% LÍNEA]]," ")</f>
        <v>6.2222200000000001</v>
      </c>
      <c r="Q1122" s="56">
        <f>IFERROR(Tabla3[[#This Row],[% PRODUCTO]]+Tabla3[[#This Row],[% LÍNEA]]," ")</f>
        <v>0</v>
      </c>
      <c r="R1122" s="60">
        <f>Tabla3[[#This Row],[OCULTAR3]]</f>
        <v>6.2222200000000001</v>
      </c>
      <c r="S1122" s="60">
        <f>Tabla3[[#This Row],[PRECIO SIN %]]-Tabla3[[#This Row],[PRECIO SIN %]]*10%</f>
        <v>5.5999980000000003</v>
      </c>
      <c r="T1122" s="80">
        <f>(Tabla3[[#This Row],[PRECIO CON DESCT.]]-(Tabla3[[#This Row],[PRECIO CON DESCT.]]*$T$6))</f>
        <v>3.5279987400000001</v>
      </c>
      <c r="U1122" s="96"/>
      <c r="V1122" s="94">
        <f>Tabla3[[#This Row],[PRECIO %      en $]]*Tabla3[[#This Row],[PEDIDO ]]</f>
        <v>0</v>
      </c>
      <c r="W1122" s="57">
        <f>Tabla3[[#This Row],[PRECIO CON DESCT.]]*Tabla3[[#This Row],[PEDIDO ]]</f>
        <v>0</v>
      </c>
      <c r="X1122" s="58">
        <f>Tabla3[[#This Row],[PRECIO SIN %]]*Tabla3[[#This Row],[PEDIDO ]]</f>
        <v>0</v>
      </c>
      <c r="Y1122" s="28"/>
      <c r="Z1122" s="28"/>
    </row>
    <row r="1123" spans="1:26" ht="33" customHeight="1" x14ac:dyDescent="0.4">
      <c r="A1123" s="124">
        <v>7591062011378</v>
      </c>
      <c r="B1123" s="51" t="s">
        <v>225</v>
      </c>
      <c r="C1123" s="51" t="s">
        <v>189</v>
      </c>
      <c r="D11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23" s="118" t="s">
        <v>1629</v>
      </c>
      <c r="F1123" s="75" t="s">
        <v>537</v>
      </c>
      <c r="G11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23" s="77">
        <v>87</v>
      </c>
      <c r="J1123" s="52">
        <v>5.5555599999999998</v>
      </c>
      <c r="K1123" s="53">
        <f>Tabla3[[#This Row],[PRECIOS]]-Tabla3[[#This Row],[PRECIOS]]*10%</f>
        <v>5.0000039999999997</v>
      </c>
      <c r="L1123" s="101"/>
      <c r="M1123" s="54"/>
      <c r="N1123" s="55">
        <f>IFERROR(Tabla3[[#This Row],[PRECIOS]]-Tabla3[[#This Row],[PRECIOS]]*Tabla3[[#This Row],[% PRODUCTO]]," ")</f>
        <v>5.5555599999999998</v>
      </c>
      <c r="O1123" s="54"/>
      <c r="P1123" s="55">
        <f>IFERROR(Tabla3[[#This Row],[OCULTAR2]]-Tabla3[[#This Row],[OCULTAR2]]*Tabla3[[#This Row],[% LÍNEA]]," ")</f>
        <v>5.5555599999999998</v>
      </c>
      <c r="Q1123" s="56">
        <f>IFERROR(Tabla3[[#This Row],[% PRODUCTO]]+Tabla3[[#This Row],[% LÍNEA]]," ")</f>
        <v>0</v>
      </c>
      <c r="R1123" s="53">
        <f>Tabla3[[#This Row],[OCULTAR3]]</f>
        <v>5.5555599999999998</v>
      </c>
      <c r="S1123" s="53">
        <f>Tabla3[[#This Row],[PRECIO SIN %]]-Tabla3[[#This Row],[PRECIO SIN %]]*10%</f>
        <v>5.0000039999999997</v>
      </c>
      <c r="T1123" s="80">
        <f>(Tabla3[[#This Row],[PRECIO CON DESCT.]]-(Tabla3[[#This Row],[PRECIO CON DESCT.]]*$T$6))</f>
        <v>3.1500025200000001</v>
      </c>
      <c r="U1123" s="96"/>
      <c r="V1123" s="94">
        <f>Tabla3[[#This Row],[PRECIO %      en $]]*Tabla3[[#This Row],[PEDIDO ]]</f>
        <v>0</v>
      </c>
      <c r="W1123" s="57">
        <f>Tabla3[[#This Row],[PRECIO CON DESCT.]]*Tabla3[[#This Row],[PEDIDO ]]</f>
        <v>0</v>
      </c>
      <c r="X1123" s="58">
        <f>Tabla3[[#This Row],[PRECIO SIN %]]*Tabla3[[#This Row],[PEDIDO ]]</f>
        <v>0</v>
      </c>
      <c r="Y1123" s="28"/>
      <c r="Z1123" s="28"/>
    </row>
    <row r="1124" spans="1:26" ht="33" customHeight="1" x14ac:dyDescent="0.4">
      <c r="A1124" s="125">
        <v>8906188190040</v>
      </c>
      <c r="B1124" s="59" t="s">
        <v>225</v>
      </c>
      <c r="C1124" s="59" t="s">
        <v>206</v>
      </c>
      <c r="D11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24" s="119" t="s">
        <v>1630</v>
      </c>
      <c r="F1124" s="76" t="s">
        <v>537</v>
      </c>
      <c r="G11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24" s="78">
        <v>123</v>
      </c>
      <c r="J1124" s="52">
        <v>2.4666700000000001</v>
      </c>
      <c r="K1124" s="60">
        <f>Tabla3[[#This Row],[PRECIOS]]-Tabla3[[#This Row],[PRECIOS]]*10%</f>
        <v>2.2200030000000002</v>
      </c>
      <c r="L1124" s="101"/>
      <c r="M1124" s="61"/>
      <c r="N1124" s="55">
        <f>IFERROR(Tabla3[[#This Row],[PRECIOS]]-Tabla3[[#This Row],[PRECIOS]]*Tabla3[[#This Row],[% PRODUCTO]]," ")</f>
        <v>2.4666700000000001</v>
      </c>
      <c r="O1124" s="61"/>
      <c r="P1124" s="55">
        <f>IFERROR(Tabla3[[#This Row],[OCULTAR2]]-Tabla3[[#This Row],[OCULTAR2]]*Tabla3[[#This Row],[% LÍNEA]]," ")</f>
        <v>2.4666700000000001</v>
      </c>
      <c r="Q1124" s="56">
        <f>IFERROR(Tabla3[[#This Row],[% PRODUCTO]]+Tabla3[[#This Row],[% LÍNEA]]," ")</f>
        <v>0</v>
      </c>
      <c r="R1124" s="60">
        <f>Tabla3[[#This Row],[OCULTAR3]]</f>
        <v>2.4666700000000001</v>
      </c>
      <c r="S1124" s="60">
        <f>Tabla3[[#This Row],[PRECIO SIN %]]-Tabla3[[#This Row],[PRECIO SIN %]]*10%</f>
        <v>2.2200030000000002</v>
      </c>
      <c r="T1124" s="80">
        <f>(Tabla3[[#This Row],[PRECIO CON DESCT.]]-(Tabla3[[#This Row],[PRECIO CON DESCT.]]*$T$6))</f>
        <v>1.3986018900000001</v>
      </c>
      <c r="U1124" s="96"/>
      <c r="V1124" s="94">
        <f>Tabla3[[#This Row],[PRECIO %      en $]]*Tabla3[[#This Row],[PEDIDO ]]</f>
        <v>0</v>
      </c>
      <c r="W1124" s="57">
        <f>Tabla3[[#This Row],[PRECIO CON DESCT.]]*Tabla3[[#This Row],[PEDIDO ]]</f>
        <v>0</v>
      </c>
      <c r="X1124" s="58">
        <f>Tabla3[[#This Row],[PRECIO SIN %]]*Tabla3[[#This Row],[PEDIDO ]]</f>
        <v>0</v>
      </c>
      <c r="Y1124" s="28"/>
      <c r="Z1124" s="28"/>
    </row>
    <row r="1125" spans="1:26" ht="33" customHeight="1" x14ac:dyDescent="0.4">
      <c r="A1125" s="124">
        <v>7703712014244</v>
      </c>
      <c r="B1125" s="51" t="s">
        <v>225</v>
      </c>
      <c r="C1125" s="51" t="s">
        <v>152</v>
      </c>
      <c r="D11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25" s="118" t="s">
        <v>1631</v>
      </c>
      <c r="F1125" s="75" t="s">
        <v>537</v>
      </c>
      <c r="G11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25" s="77">
        <v>40</v>
      </c>
      <c r="J1125" s="52">
        <v>11.51111</v>
      </c>
      <c r="K1125" s="53">
        <f>Tabla3[[#This Row],[PRECIOS]]-Tabla3[[#This Row],[PRECIOS]]*10%</f>
        <v>10.359999</v>
      </c>
      <c r="L1125" s="101"/>
      <c r="M1125" s="54"/>
      <c r="N1125" s="55">
        <f>IFERROR(Tabla3[[#This Row],[PRECIOS]]-Tabla3[[#This Row],[PRECIOS]]*Tabla3[[#This Row],[% PRODUCTO]]," ")</f>
        <v>11.51111</v>
      </c>
      <c r="O1125" s="54"/>
      <c r="P1125" s="55">
        <f>IFERROR(Tabla3[[#This Row],[OCULTAR2]]-Tabla3[[#This Row],[OCULTAR2]]*Tabla3[[#This Row],[% LÍNEA]]," ")</f>
        <v>11.51111</v>
      </c>
      <c r="Q1125" s="56">
        <f>IFERROR(Tabla3[[#This Row],[% PRODUCTO]]+Tabla3[[#This Row],[% LÍNEA]]," ")</f>
        <v>0</v>
      </c>
      <c r="R1125" s="53">
        <f>Tabla3[[#This Row],[OCULTAR3]]</f>
        <v>11.51111</v>
      </c>
      <c r="S1125" s="53">
        <f>Tabla3[[#This Row],[PRECIO SIN %]]-Tabla3[[#This Row],[PRECIO SIN %]]*10%</f>
        <v>10.359999</v>
      </c>
      <c r="T1125" s="80">
        <f>(Tabla3[[#This Row],[PRECIO CON DESCT.]]-(Tabla3[[#This Row],[PRECIO CON DESCT.]]*$T$6))</f>
        <v>6.52679937</v>
      </c>
      <c r="U1125" s="96"/>
      <c r="V1125" s="94">
        <f>Tabla3[[#This Row],[PRECIO %      en $]]*Tabla3[[#This Row],[PEDIDO ]]</f>
        <v>0</v>
      </c>
      <c r="W1125" s="57">
        <f>Tabla3[[#This Row],[PRECIO CON DESCT.]]*Tabla3[[#This Row],[PEDIDO ]]</f>
        <v>0</v>
      </c>
      <c r="X1125" s="58">
        <f>Tabla3[[#This Row],[PRECIO SIN %]]*Tabla3[[#This Row],[PEDIDO ]]</f>
        <v>0</v>
      </c>
      <c r="Y1125" s="28"/>
      <c r="Z1125" s="28"/>
    </row>
    <row r="1126" spans="1:26" ht="33" customHeight="1" x14ac:dyDescent="0.4">
      <c r="A1126" s="125">
        <v>7597758000787</v>
      </c>
      <c r="B1126" s="59" t="s">
        <v>225</v>
      </c>
      <c r="C1126" s="59" t="s">
        <v>67</v>
      </c>
      <c r="D11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26" s="119" t="s">
        <v>1632</v>
      </c>
      <c r="F1126" s="76" t="s">
        <v>537</v>
      </c>
      <c r="G11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26" s="78">
        <v>23</v>
      </c>
      <c r="J1126" s="52">
        <v>3.9111099999999999</v>
      </c>
      <c r="K1126" s="60">
        <f>Tabla3[[#This Row],[PRECIOS]]-Tabla3[[#This Row],[PRECIOS]]*10%</f>
        <v>3.5199989999999999</v>
      </c>
      <c r="L1126" s="101"/>
      <c r="M1126" s="61"/>
      <c r="N1126" s="55">
        <f>IFERROR(Tabla3[[#This Row],[PRECIOS]]-Tabla3[[#This Row],[PRECIOS]]*Tabla3[[#This Row],[% PRODUCTO]]," ")</f>
        <v>3.9111099999999999</v>
      </c>
      <c r="O1126" s="61"/>
      <c r="P1126" s="55">
        <f>IFERROR(Tabla3[[#This Row],[OCULTAR2]]-Tabla3[[#This Row],[OCULTAR2]]*Tabla3[[#This Row],[% LÍNEA]]," ")</f>
        <v>3.9111099999999999</v>
      </c>
      <c r="Q1126" s="56">
        <f>IFERROR(Tabla3[[#This Row],[% PRODUCTO]]+Tabla3[[#This Row],[% LÍNEA]]," ")</f>
        <v>0</v>
      </c>
      <c r="R1126" s="60">
        <f>Tabla3[[#This Row],[OCULTAR3]]</f>
        <v>3.9111099999999999</v>
      </c>
      <c r="S1126" s="60">
        <f>Tabla3[[#This Row],[PRECIO SIN %]]-Tabla3[[#This Row],[PRECIO SIN %]]*10%</f>
        <v>3.5199989999999999</v>
      </c>
      <c r="T1126" s="80">
        <f>(Tabla3[[#This Row],[PRECIO CON DESCT.]]-(Tabla3[[#This Row],[PRECIO CON DESCT.]]*$T$6))</f>
        <v>2.2175993699999998</v>
      </c>
      <c r="U1126" s="96"/>
      <c r="V1126" s="94">
        <f>Tabla3[[#This Row],[PRECIO %      en $]]*Tabla3[[#This Row],[PEDIDO ]]</f>
        <v>0</v>
      </c>
      <c r="W1126" s="57">
        <f>Tabla3[[#This Row],[PRECIO CON DESCT.]]*Tabla3[[#This Row],[PEDIDO ]]</f>
        <v>0</v>
      </c>
      <c r="X1126" s="58">
        <f>Tabla3[[#This Row],[PRECIO SIN %]]*Tabla3[[#This Row],[PEDIDO ]]</f>
        <v>0</v>
      </c>
      <c r="Y1126" s="28"/>
      <c r="Z1126" s="28"/>
    </row>
    <row r="1127" spans="1:26" ht="33" customHeight="1" x14ac:dyDescent="0.4">
      <c r="A1127" s="124">
        <v>7591818000168</v>
      </c>
      <c r="B1127" s="51" t="s">
        <v>225</v>
      </c>
      <c r="C1127" s="51" t="s">
        <v>105</v>
      </c>
      <c r="D11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127" s="118" t="s">
        <v>1633</v>
      </c>
      <c r="F1127" s="75" t="s">
        <v>537</v>
      </c>
      <c r="G11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27" s="77">
        <v>19</v>
      </c>
      <c r="J1127" s="52">
        <v>4.5</v>
      </c>
      <c r="K1127" s="53">
        <f>Tabla3[[#This Row],[PRECIOS]]-Tabla3[[#This Row],[PRECIOS]]*10%</f>
        <v>4.05</v>
      </c>
      <c r="L1127" s="101"/>
      <c r="M1127" s="54"/>
      <c r="N1127" s="55">
        <f>IFERROR(Tabla3[[#This Row],[PRECIOS]]-Tabla3[[#This Row],[PRECIOS]]*Tabla3[[#This Row],[% PRODUCTO]]," ")</f>
        <v>4.5</v>
      </c>
      <c r="O1127" s="54"/>
      <c r="P1127" s="55">
        <f>IFERROR(Tabla3[[#This Row],[OCULTAR2]]-Tabla3[[#This Row],[OCULTAR2]]*Tabla3[[#This Row],[% LÍNEA]]," ")</f>
        <v>4.5</v>
      </c>
      <c r="Q1127" s="56">
        <f>IFERROR(Tabla3[[#This Row],[% PRODUCTO]]+Tabla3[[#This Row],[% LÍNEA]]," ")</f>
        <v>0</v>
      </c>
      <c r="R1127" s="53">
        <f>Tabla3[[#This Row],[OCULTAR3]]</f>
        <v>4.5</v>
      </c>
      <c r="S1127" s="53">
        <f>Tabla3[[#This Row],[PRECIO SIN %]]-Tabla3[[#This Row],[PRECIO SIN %]]*10%</f>
        <v>4.05</v>
      </c>
      <c r="T1127" s="80">
        <f>(Tabla3[[#This Row],[PRECIO CON DESCT.]]-(Tabla3[[#This Row],[PRECIO CON DESCT.]]*$T$6))</f>
        <v>2.5514999999999999</v>
      </c>
      <c r="U1127" s="96"/>
      <c r="V1127" s="94">
        <f>Tabla3[[#This Row],[PRECIO %      en $]]*Tabla3[[#This Row],[PEDIDO ]]</f>
        <v>0</v>
      </c>
      <c r="W1127" s="57">
        <f>Tabla3[[#This Row],[PRECIO CON DESCT.]]*Tabla3[[#This Row],[PEDIDO ]]</f>
        <v>0</v>
      </c>
      <c r="X1127" s="58">
        <f>Tabla3[[#This Row],[PRECIO SIN %]]*Tabla3[[#This Row],[PEDIDO ]]</f>
        <v>0</v>
      </c>
      <c r="Y1127" s="28"/>
      <c r="Z1127" s="28"/>
    </row>
    <row r="1128" spans="1:26" ht="33" customHeight="1" x14ac:dyDescent="0.4">
      <c r="A1128" s="125">
        <v>7591519005974</v>
      </c>
      <c r="B1128" s="59" t="s">
        <v>225</v>
      </c>
      <c r="C1128" s="59" t="s">
        <v>149</v>
      </c>
      <c r="D11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28" s="119" t="s">
        <v>1634</v>
      </c>
      <c r="F1128" s="76" t="s">
        <v>537</v>
      </c>
      <c r="G11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28" s="78">
        <v>968</v>
      </c>
      <c r="J1128" s="52">
        <v>1.06667</v>
      </c>
      <c r="K1128" s="60">
        <f>Tabla3[[#This Row],[PRECIOS]]-Tabla3[[#This Row],[PRECIOS]]*10%</f>
        <v>0.96000299999999994</v>
      </c>
      <c r="L1128" s="101"/>
      <c r="M1128" s="61"/>
      <c r="N1128" s="55">
        <f>IFERROR(Tabla3[[#This Row],[PRECIOS]]-Tabla3[[#This Row],[PRECIOS]]*Tabla3[[#This Row],[% PRODUCTO]]," ")</f>
        <v>1.06667</v>
      </c>
      <c r="O1128" s="61"/>
      <c r="P1128" s="55">
        <f>IFERROR(Tabla3[[#This Row],[OCULTAR2]]-Tabla3[[#This Row],[OCULTAR2]]*Tabla3[[#This Row],[% LÍNEA]]," ")</f>
        <v>1.06667</v>
      </c>
      <c r="Q1128" s="56">
        <f>IFERROR(Tabla3[[#This Row],[% PRODUCTO]]+Tabla3[[#This Row],[% LÍNEA]]," ")</f>
        <v>0</v>
      </c>
      <c r="R1128" s="60">
        <f>Tabla3[[#This Row],[OCULTAR3]]</f>
        <v>1.06667</v>
      </c>
      <c r="S1128" s="60">
        <f>Tabla3[[#This Row],[PRECIO SIN %]]-Tabla3[[#This Row],[PRECIO SIN %]]*10%</f>
        <v>0.96000299999999994</v>
      </c>
      <c r="T1128" s="80">
        <f>(Tabla3[[#This Row],[PRECIO CON DESCT.]]-(Tabla3[[#This Row],[PRECIO CON DESCT.]]*$T$6))</f>
        <v>0.60480188999999995</v>
      </c>
      <c r="U1128" s="96"/>
      <c r="V1128" s="94">
        <f>Tabla3[[#This Row],[PRECIO %      en $]]*Tabla3[[#This Row],[PEDIDO ]]</f>
        <v>0</v>
      </c>
      <c r="W1128" s="57">
        <f>Tabla3[[#This Row],[PRECIO CON DESCT.]]*Tabla3[[#This Row],[PEDIDO ]]</f>
        <v>0</v>
      </c>
      <c r="X1128" s="58">
        <f>Tabla3[[#This Row],[PRECIO SIN %]]*Tabla3[[#This Row],[PEDIDO ]]</f>
        <v>0</v>
      </c>
      <c r="Y1128" s="28"/>
      <c r="Z1128" s="28"/>
    </row>
    <row r="1129" spans="1:26" ht="33" customHeight="1" x14ac:dyDescent="0.4">
      <c r="A1129" s="124">
        <v>7591519000474</v>
      </c>
      <c r="B1129" s="51" t="s">
        <v>225</v>
      </c>
      <c r="C1129" s="51" t="s">
        <v>149</v>
      </c>
      <c r="D11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29" s="118" t="s">
        <v>1635</v>
      </c>
      <c r="F1129" s="75" t="s">
        <v>537</v>
      </c>
      <c r="G11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29" s="77">
        <v>319</v>
      </c>
      <c r="J1129" s="52">
        <v>2.38889</v>
      </c>
      <c r="K1129" s="53">
        <f>Tabla3[[#This Row],[PRECIOS]]-Tabla3[[#This Row],[PRECIOS]]*10%</f>
        <v>2.1500010000000001</v>
      </c>
      <c r="L1129" s="101"/>
      <c r="M1129" s="54"/>
      <c r="N1129" s="55">
        <f>IFERROR(Tabla3[[#This Row],[PRECIOS]]-Tabla3[[#This Row],[PRECIOS]]*Tabla3[[#This Row],[% PRODUCTO]]," ")</f>
        <v>2.38889</v>
      </c>
      <c r="O1129" s="54"/>
      <c r="P1129" s="55">
        <f>IFERROR(Tabla3[[#This Row],[OCULTAR2]]-Tabla3[[#This Row],[OCULTAR2]]*Tabla3[[#This Row],[% LÍNEA]]," ")</f>
        <v>2.38889</v>
      </c>
      <c r="Q1129" s="56">
        <f>IFERROR(Tabla3[[#This Row],[% PRODUCTO]]+Tabla3[[#This Row],[% LÍNEA]]," ")</f>
        <v>0</v>
      </c>
      <c r="R1129" s="53">
        <f>Tabla3[[#This Row],[OCULTAR3]]</f>
        <v>2.38889</v>
      </c>
      <c r="S1129" s="53">
        <f>Tabla3[[#This Row],[PRECIO SIN %]]-Tabla3[[#This Row],[PRECIO SIN %]]*10%</f>
        <v>2.1500010000000001</v>
      </c>
      <c r="T1129" s="80">
        <f>(Tabla3[[#This Row],[PRECIO CON DESCT.]]-(Tabla3[[#This Row],[PRECIO CON DESCT.]]*$T$6))</f>
        <v>1.35450063</v>
      </c>
      <c r="U1129" s="96"/>
      <c r="V1129" s="94">
        <f>Tabla3[[#This Row],[PRECIO %      en $]]*Tabla3[[#This Row],[PEDIDO ]]</f>
        <v>0</v>
      </c>
      <c r="W1129" s="57">
        <f>Tabla3[[#This Row],[PRECIO CON DESCT.]]*Tabla3[[#This Row],[PEDIDO ]]</f>
        <v>0</v>
      </c>
      <c r="X1129" s="58">
        <f>Tabla3[[#This Row],[PRECIO SIN %]]*Tabla3[[#This Row],[PEDIDO ]]</f>
        <v>0</v>
      </c>
      <c r="Y1129" s="28"/>
      <c r="Z1129" s="28"/>
    </row>
    <row r="1130" spans="1:26" ht="33" customHeight="1" x14ac:dyDescent="0.4">
      <c r="A1130" s="125">
        <v>7591519001587</v>
      </c>
      <c r="B1130" s="59" t="s">
        <v>225</v>
      </c>
      <c r="C1130" s="59" t="s">
        <v>149</v>
      </c>
      <c r="D11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30" s="119" t="s">
        <v>1636</v>
      </c>
      <c r="F1130" s="76" t="s">
        <v>537</v>
      </c>
      <c r="G11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30" s="78">
        <v>391</v>
      </c>
      <c r="J1130" s="52">
        <v>3.88889</v>
      </c>
      <c r="K1130" s="60">
        <f>Tabla3[[#This Row],[PRECIOS]]-Tabla3[[#This Row],[PRECIOS]]*10%</f>
        <v>3.5000010000000001</v>
      </c>
      <c r="L1130" s="101"/>
      <c r="M1130" s="61"/>
      <c r="N1130" s="55">
        <f>IFERROR(Tabla3[[#This Row],[PRECIOS]]-Tabla3[[#This Row],[PRECIOS]]*Tabla3[[#This Row],[% PRODUCTO]]," ")</f>
        <v>3.88889</v>
      </c>
      <c r="O1130" s="61"/>
      <c r="P1130" s="55">
        <f>IFERROR(Tabla3[[#This Row],[OCULTAR2]]-Tabla3[[#This Row],[OCULTAR2]]*Tabla3[[#This Row],[% LÍNEA]]," ")</f>
        <v>3.88889</v>
      </c>
      <c r="Q1130" s="56">
        <f>IFERROR(Tabla3[[#This Row],[% PRODUCTO]]+Tabla3[[#This Row],[% LÍNEA]]," ")</f>
        <v>0</v>
      </c>
      <c r="R1130" s="60">
        <f>Tabla3[[#This Row],[OCULTAR3]]</f>
        <v>3.88889</v>
      </c>
      <c r="S1130" s="60">
        <f>Tabla3[[#This Row],[PRECIO SIN %]]-Tabla3[[#This Row],[PRECIO SIN %]]*10%</f>
        <v>3.5000010000000001</v>
      </c>
      <c r="T1130" s="80">
        <f>(Tabla3[[#This Row],[PRECIO CON DESCT.]]-(Tabla3[[#This Row],[PRECIO CON DESCT.]]*$T$6))</f>
        <v>2.2050006299999998</v>
      </c>
      <c r="U1130" s="96"/>
      <c r="V1130" s="94">
        <f>Tabla3[[#This Row],[PRECIO %      en $]]*Tabla3[[#This Row],[PEDIDO ]]</f>
        <v>0</v>
      </c>
      <c r="W1130" s="57">
        <f>Tabla3[[#This Row],[PRECIO CON DESCT.]]*Tabla3[[#This Row],[PEDIDO ]]</f>
        <v>0</v>
      </c>
      <c r="X1130" s="58">
        <f>Tabla3[[#This Row],[PRECIO SIN %]]*Tabla3[[#This Row],[PEDIDO ]]</f>
        <v>0</v>
      </c>
      <c r="Y1130" s="28"/>
      <c r="Z1130" s="28"/>
    </row>
    <row r="1131" spans="1:26" ht="33" customHeight="1" x14ac:dyDescent="0.4">
      <c r="A1131" s="124">
        <v>8904324104852</v>
      </c>
      <c r="B1131" s="51" t="s">
        <v>225</v>
      </c>
      <c r="C1131" s="51" t="s">
        <v>166</v>
      </c>
      <c r="D11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31" s="118" t="s">
        <v>1637</v>
      </c>
      <c r="F1131" s="75" t="s">
        <v>537</v>
      </c>
      <c r="G11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31" s="77">
        <v>184</v>
      </c>
      <c r="J1131" s="52">
        <v>0.44444</v>
      </c>
      <c r="K1131" s="53">
        <f>Tabla3[[#This Row],[PRECIOS]]-Tabla3[[#This Row],[PRECIOS]]*10%</f>
        <v>0.39999600000000002</v>
      </c>
      <c r="L1131" s="101"/>
      <c r="M1131" s="54"/>
      <c r="N1131" s="55">
        <f>IFERROR(Tabla3[[#This Row],[PRECIOS]]-Tabla3[[#This Row],[PRECIOS]]*Tabla3[[#This Row],[% PRODUCTO]]," ")</f>
        <v>0.44444</v>
      </c>
      <c r="O1131" s="54"/>
      <c r="P1131" s="55">
        <f>IFERROR(Tabla3[[#This Row],[OCULTAR2]]-Tabla3[[#This Row],[OCULTAR2]]*Tabla3[[#This Row],[% LÍNEA]]," ")</f>
        <v>0.44444</v>
      </c>
      <c r="Q1131" s="56">
        <f>IFERROR(Tabla3[[#This Row],[% PRODUCTO]]+Tabla3[[#This Row],[% LÍNEA]]," ")</f>
        <v>0</v>
      </c>
      <c r="R1131" s="53">
        <f>Tabla3[[#This Row],[OCULTAR3]]</f>
        <v>0.44444</v>
      </c>
      <c r="S1131" s="53">
        <f>Tabla3[[#This Row],[PRECIO SIN %]]-Tabla3[[#This Row],[PRECIO SIN %]]*10%</f>
        <v>0.39999600000000002</v>
      </c>
      <c r="T1131" s="80">
        <f>(Tabla3[[#This Row],[PRECIO CON DESCT.]]-(Tabla3[[#This Row],[PRECIO CON DESCT.]]*$T$6))</f>
        <v>0.25199748</v>
      </c>
      <c r="U1131" s="96"/>
      <c r="V1131" s="94">
        <f>Tabla3[[#This Row],[PRECIO %      en $]]*Tabla3[[#This Row],[PEDIDO ]]</f>
        <v>0</v>
      </c>
      <c r="W1131" s="57">
        <f>Tabla3[[#This Row],[PRECIO CON DESCT.]]*Tabla3[[#This Row],[PEDIDO ]]</f>
        <v>0</v>
      </c>
      <c r="X1131" s="58">
        <f>Tabla3[[#This Row],[PRECIO SIN %]]*Tabla3[[#This Row],[PEDIDO ]]</f>
        <v>0</v>
      </c>
      <c r="Y1131" s="28"/>
      <c r="Z1131" s="28"/>
    </row>
    <row r="1132" spans="1:26" ht="33" customHeight="1" x14ac:dyDescent="0.4">
      <c r="A1132" s="125">
        <v>7598852001731</v>
      </c>
      <c r="B1132" s="59" t="s">
        <v>225</v>
      </c>
      <c r="C1132" s="59" t="s">
        <v>66</v>
      </c>
      <c r="D11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132" s="119" t="s">
        <v>1638</v>
      </c>
      <c r="F1132" s="76" t="s">
        <v>537</v>
      </c>
      <c r="G11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132" s="78">
        <v>100</v>
      </c>
      <c r="J1132" s="52">
        <v>0.63332999999999995</v>
      </c>
      <c r="K1132" s="60">
        <f>Tabla3[[#This Row],[PRECIOS]]-Tabla3[[#This Row],[PRECIOS]]*10%</f>
        <v>0.56999699999999998</v>
      </c>
      <c r="L1132" s="101" t="s">
        <v>5327</v>
      </c>
      <c r="M1132" s="61"/>
      <c r="N1132" s="55">
        <f>IFERROR(Tabla3[[#This Row],[PRECIOS]]-Tabla3[[#This Row],[PRECIOS]]*Tabla3[[#This Row],[% PRODUCTO]]," ")</f>
        <v>0.63332999999999995</v>
      </c>
      <c r="O1132" s="61"/>
      <c r="P1132" s="55">
        <f>IFERROR(Tabla3[[#This Row],[OCULTAR2]]-Tabla3[[#This Row],[OCULTAR2]]*Tabla3[[#This Row],[% LÍNEA]]," ")</f>
        <v>0.63332999999999995</v>
      </c>
      <c r="Q1132" s="56">
        <f>IFERROR(Tabla3[[#This Row],[% PRODUCTO]]+Tabla3[[#This Row],[% LÍNEA]]," ")</f>
        <v>0</v>
      </c>
      <c r="R1132" s="60">
        <f>Tabla3[[#This Row],[OCULTAR3]]</f>
        <v>0.63332999999999995</v>
      </c>
      <c r="S1132" s="60">
        <f>Tabla3[[#This Row],[PRECIO SIN %]]-Tabla3[[#This Row],[PRECIO SIN %]]*10%</f>
        <v>0.56999699999999998</v>
      </c>
      <c r="T1132" s="80">
        <f>(Tabla3[[#This Row],[PRECIO CON DESCT.]]-(Tabla3[[#This Row],[PRECIO CON DESCT.]]*$T$6))</f>
        <v>0.35909811000000003</v>
      </c>
      <c r="U1132" s="96"/>
      <c r="V1132" s="94">
        <f>Tabla3[[#This Row],[PRECIO %      en $]]*Tabla3[[#This Row],[PEDIDO ]]</f>
        <v>0</v>
      </c>
      <c r="W1132" s="57">
        <f>Tabla3[[#This Row],[PRECIO CON DESCT.]]*Tabla3[[#This Row],[PEDIDO ]]</f>
        <v>0</v>
      </c>
      <c r="X1132" s="58">
        <f>Tabla3[[#This Row],[PRECIO SIN %]]*Tabla3[[#This Row],[PEDIDO ]]</f>
        <v>0</v>
      </c>
      <c r="Y1132" s="28"/>
      <c r="Z1132" s="28"/>
    </row>
    <row r="1133" spans="1:26" ht="33" customHeight="1" x14ac:dyDescent="0.4">
      <c r="A1133" s="124">
        <v>7591196006462</v>
      </c>
      <c r="B1133" s="51" t="s">
        <v>225</v>
      </c>
      <c r="C1133" s="51" t="s">
        <v>200</v>
      </c>
      <c r="D11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33" s="118" t="s">
        <v>1639</v>
      </c>
      <c r="F1133" s="75" t="s">
        <v>537</v>
      </c>
      <c r="G11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33" s="77">
        <v>290</v>
      </c>
      <c r="J1133" s="52">
        <v>1.8333299999999999</v>
      </c>
      <c r="K1133" s="53">
        <f>Tabla3[[#This Row],[PRECIOS]]-Tabla3[[#This Row],[PRECIOS]]*10%</f>
        <v>1.6499969999999999</v>
      </c>
      <c r="L1133" s="101"/>
      <c r="M1133" s="54"/>
      <c r="N1133" s="55">
        <f>IFERROR(Tabla3[[#This Row],[PRECIOS]]-Tabla3[[#This Row],[PRECIOS]]*Tabla3[[#This Row],[% PRODUCTO]]," ")</f>
        <v>1.8333299999999999</v>
      </c>
      <c r="O1133" s="54"/>
      <c r="P1133" s="55">
        <f>IFERROR(Tabla3[[#This Row],[OCULTAR2]]-Tabla3[[#This Row],[OCULTAR2]]*Tabla3[[#This Row],[% LÍNEA]]," ")</f>
        <v>1.8333299999999999</v>
      </c>
      <c r="Q1133" s="56">
        <f>IFERROR(Tabla3[[#This Row],[% PRODUCTO]]+Tabla3[[#This Row],[% LÍNEA]]," ")</f>
        <v>0</v>
      </c>
      <c r="R1133" s="53">
        <f>Tabla3[[#This Row],[OCULTAR3]]</f>
        <v>1.8333299999999999</v>
      </c>
      <c r="S1133" s="53">
        <f>Tabla3[[#This Row],[PRECIO SIN %]]-Tabla3[[#This Row],[PRECIO SIN %]]*10%</f>
        <v>1.6499969999999999</v>
      </c>
      <c r="T1133" s="80">
        <f>(Tabla3[[#This Row],[PRECIO CON DESCT.]]-(Tabla3[[#This Row],[PRECIO CON DESCT.]]*$T$6))</f>
        <v>1.0394981099999998</v>
      </c>
      <c r="U1133" s="96"/>
      <c r="V1133" s="94">
        <f>Tabla3[[#This Row],[PRECIO %      en $]]*Tabla3[[#This Row],[PEDIDO ]]</f>
        <v>0</v>
      </c>
      <c r="W1133" s="57">
        <f>Tabla3[[#This Row],[PRECIO CON DESCT.]]*Tabla3[[#This Row],[PEDIDO ]]</f>
        <v>0</v>
      </c>
      <c r="X1133" s="58">
        <f>Tabla3[[#This Row],[PRECIO SIN %]]*Tabla3[[#This Row],[PEDIDO ]]</f>
        <v>0</v>
      </c>
      <c r="Y1133" s="28"/>
      <c r="Z1133" s="28"/>
    </row>
    <row r="1134" spans="1:26" ht="33" customHeight="1" x14ac:dyDescent="0.4">
      <c r="A1134" s="125">
        <v>6977234270414</v>
      </c>
      <c r="B1134" s="59" t="s">
        <v>225</v>
      </c>
      <c r="C1134" s="59" t="s">
        <v>120</v>
      </c>
      <c r="D11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134" s="119" t="s">
        <v>1640</v>
      </c>
      <c r="F1134" s="76" t="s">
        <v>537</v>
      </c>
      <c r="G11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134" s="78">
        <v>40</v>
      </c>
      <c r="J1134" s="52">
        <v>0.53332999999999997</v>
      </c>
      <c r="K1134" s="60">
        <f>Tabla3[[#This Row],[PRECIOS]]-Tabla3[[#This Row],[PRECIOS]]*10%</f>
        <v>0.47999699999999995</v>
      </c>
      <c r="L1134" s="101" t="s">
        <v>5327</v>
      </c>
      <c r="M1134" s="61"/>
      <c r="N1134" s="55">
        <f>IFERROR(Tabla3[[#This Row],[PRECIOS]]-Tabla3[[#This Row],[PRECIOS]]*Tabla3[[#This Row],[% PRODUCTO]]," ")</f>
        <v>0.53332999999999997</v>
      </c>
      <c r="O1134" s="61"/>
      <c r="P1134" s="55">
        <f>IFERROR(Tabla3[[#This Row],[OCULTAR2]]-Tabla3[[#This Row],[OCULTAR2]]*Tabla3[[#This Row],[% LÍNEA]]," ")</f>
        <v>0.53332999999999997</v>
      </c>
      <c r="Q1134" s="56">
        <f>IFERROR(Tabla3[[#This Row],[% PRODUCTO]]+Tabla3[[#This Row],[% LÍNEA]]," ")</f>
        <v>0</v>
      </c>
      <c r="R1134" s="60">
        <f>Tabla3[[#This Row],[OCULTAR3]]</f>
        <v>0.53332999999999997</v>
      </c>
      <c r="S1134" s="60">
        <f>Tabla3[[#This Row],[PRECIO SIN %]]-Tabla3[[#This Row],[PRECIO SIN %]]*10%</f>
        <v>0.47999699999999995</v>
      </c>
      <c r="T1134" s="80">
        <f>(Tabla3[[#This Row],[PRECIO CON DESCT.]]-(Tabla3[[#This Row],[PRECIO CON DESCT.]]*$T$6))</f>
        <v>0.30239810999999994</v>
      </c>
      <c r="U1134" s="96"/>
      <c r="V1134" s="94">
        <f>Tabla3[[#This Row],[PRECIO %      en $]]*Tabla3[[#This Row],[PEDIDO ]]</f>
        <v>0</v>
      </c>
      <c r="W1134" s="57">
        <f>Tabla3[[#This Row],[PRECIO CON DESCT.]]*Tabla3[[#This Row],[PEDIDO ]]</f>
        <v>0</v>
      </c>
      <c r="X1134" s="58">
        <f>Tabla3[[#This Row],[PRECIO SIN %]]*Tabla3[[#This Row],[PEDIDO ]]</f>
        <v>0</v>
      </c>
      <c r="Y1134" s="28"/>
      <c r="Z1134" s="28"/>
    </row>
    <row r="1135" spans="1:26" ht="33" customHeight="1" x14ac:dyDescent="0.4">
      <c r="A1135" s="124">
        <v>7591062011323</v>
      </c>
      <c r="B1135" s="51" t="s">
        <v>225</v>
      </c>
      <c r="C1135" s="51" t="s">
        <v>189</v>
      </c>
      <c r="D11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35" s="118" t="s">
        <v>1641</v>
      </c>
      <c r="F1135" s="75" t="s">
        <v>537</v>
      </c>
      <c r="G11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35" s="77">
        <v>39</v>
      </c>
      <c r="J1135" s="52">
        <v>1.7222200000000001</v>
      </c>
      <c r="K1135" s="53">
        <f>Tabla3[[#This Row],[PRECIOS]]-Tabla3[[#This Row],[PRECIOS]]*10%</f>
        <v>1.549998</v>
      </c>
      <c r="L1135" s="101"/>
      <c r="M1135" s="54"/>
      <c r="N1135" s="55">
        <f>IFERROR(Tabla3[[#This Row],[PRECIOS]]-Tabla3[[#This Row],[PRECIOS]]*Tabla3[[#This Row],[% PRODUCTO]]," ")</f>
        <v>1.7222200000000001</v>
      </c>
      <c r="O1135" s="54"/>
      <c r="P1135" s="55">
        <f>IFERROR(Tabla3[[#This Row],[OCULTAR2]]-Tabla3[[#This Row],[OCULTAR2]]*Tabla3[[#This Row],[% LÍNEA]]," ")</f>
        <v>1.7222200000000001</v>
      </c>
      <c r="Q1135" s="56">
        <f>IFERROR(Tabla3[[#This Row],[% PRODUCTO]]+Tabla3[[#This Row],[% LÍNEA]]," ")</f>
        <v>0</v>
      </c>
      <c r="R1135" s="53">
        <f>Tabla3[[#This Row],[OCULTAR3]]</f>
        <v>1.7222200000000001</v>
      </c>
      <c r="S1135" s="53">
        <f>Tabla3[[#This Row],[PRECIO SIN %]]-Tabla3[[#This Row],[PRECIO SIN %]]*10%</f>
        <v>1.549998</v>
      </c>
      <c r="T1135" s="80">
        <f>(Tabla3[[#This Row],[PRECIO CON DESCT.]]-(Tabla3[[#This Row],[PRECIO CON DESCT.]]*$T$6))</f>
        <v>0.97649874000000003</v>
      </c>
      <c r="U1135" s="96"/>
      <c r="V1135" s="94">
        <f>Tabla3[[#This Row],[PRECIO %      en $]]*Tabla3[[#This Row],[PEDIDO ]]</f>
        <v>0</v>
      </c>
      <c r="W1135" s="57">
        <f>Tabla3[[#This Row],[PRECIO CON DESCT.]]*Tabla3[[#This Row],[PEDIDO ]]</f>
        <v>0</v>
      </c>
      <c r="X1135" s="58">
        <f>Tabla3[[#This Row],[PRECIO SIN %]]*Tabla3[[#This Row],[PEDIDO ]]</f>
        <v>0</v>
      </c>
      <c r="Y1135" s="28"/>
      <c r="Z1135" s="28"/>
    </row>
    <row r="1136" spans="1:26" ht="33" customHeight="1" x14ac:dyDescent="0.4">
      <c r="A1136" s="125">
        <v>7592454000796</v>
      </c>
      <c r="B1136" s="59" t="s">
        <v>225</v>
      </c>
      <c r="C1136" s="59" t="s">
        <v>188</v>
      </c>
      <c r="D11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36" s="119" t="s">
        <v>1642</v>
      </c>
      <c r="F1136" s="76" t="s">
        <v>537</v>
      </c>
      <c r="G11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36" s="78">
        <v>75</v>
      </c>
      <c r="J1136" s="52">
        <v>4.88889</v>
      </c>
      <c r="K1136" s="60">
        <f>Tabla3[[#This Row],[PRECIOS]]-Tabla3[[#This Row],[PRECIOS]]*10%</f>
        <v>4.4000009999999996</v>
      </c>
      <c r="L1136" s="101"/>
      <c r="M1136" s="61"/>
      <c r="N1136" s="55">
        <f>IFERROR(Tabla3[[#This Row],[PRECIOS]]-Tabla3[[#This Row],[PRECIOS]]*Tabla3[[#This Row],[% PRODUCTO]]," ")</f>
        <v>4.88889</v>
      </c>
      <c r="O1136" s="61"/>
      <c r="P1136" s="55">
        <f>IFERROR(Tabla3[[#This Row],[OCULTAR2]]-Tabla3[[#This Row],[OCULTAR2]]*Tabla3[[#This Row],[% LÍNEA]]," ")</f>
        <v>4.88889</v>
      </c>
      <c r="Q1136" s="56">
        <f>IFERROR(Tabla3[[#This Row],[% PRODUCTO]]+Tabla3[[#This Row],[% LÍNEA]]," ")</f>
        <v>0</v>
      </c>
      <c r="R1136" s="60">
        <f>Tabla3[[#This Row],[OCULTAR3]]</f>
        <v>4.88889</v>
      </c>
      <c r="S1136" s="60">
        <f>Tabla3[[#This Row],[PRECIO SIN %]]-Tabla3[[#This Row],[PRECIO SIN %]]*10%</f>
        <v>4.4000009999999996</v>
      </c>
      <c r="T1136" s="80">
        <f>(Tabla3[[#This Row],[PRECIO CON DESCT.]]-(Tabla3[[#This Row],[PRECIO CON DESCT.]]*$T$6))</f>
        <v>2.77200063</v>
      </c>
      <c r="U1136" s="96"/>
      <c r="V1136" s="94">
        <f>Tabla3[[#This Row],[PRECIO %      en $]]*Tabla3[[#This Row],[PEDIDO ]]</f>
        <v>0</v>
      </c>
      <c r="W1136" s="57">
        <f>Tabla3[[#This Row],[PRECIO CON DESCT.]]*Tabla3[[#This Row],[PEDIDO ]]</f>
        <v>0</v>
      </c>
      <c r="X1136" s="58">
        <f>Tabla3[[#This Row],[PRECIO SIN %]]*Tabla3[[#This Row],[PEDIDO ]]</f>
        <v>0</v>
      </c>
      <c r="Y1136" s="28"/>
      <c r="Z1136" s="28"/>
    </row>
    <row r="1137" spans="1:153" ht="33" customHeight="1" x14ac:dyDescent="0.4">
      <c r="A1137" s="124">
        <v>7592349002225</v>
      </c>
      <c r="B1137" s="51" t="s">
        <v>225</v>
      </c>
      <c r="C1137" s="51" t="s">
        <v>155</v>
      </c>
      <c r="D11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137" s="118" t="s">
        <v>1643</v>
      </c>
      <c r="F1137" s="75" t="s">
        <v>537</v>
      </c>
      <c r="G11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37" s="77">
        <v>161</v>
      </c>
      <c r="J1137" s="52">
        <v>4.8333300000000001</v>
      </c>
      <c r="K1137" s="53">
        <f>Tabla3[[#This Row],[PRECIOS]]-Tabla3[[#This Row],[PRECIOS]]*10%</f>
        <v>4.3499970000000001</v>
      </c>
      <c r="L1137" s="101"/>
      <c r="M1137" s="54"/>
      <c r="N1137" s="55">
        <f>IFERROR(Tabla3[[#This Row],[PRECIOS]]-Tabla3[[#This Row],[PRECIOS]]*Tabla3[[#This Row],[% PRODUCTO]]," ")</f>
        <v>4.8333300000000001</v>
      </c>
      <c r="O1137" s="54"/>
      <c r="P1137" s="55">
        <f>IFERROR(Tabla3[[#This Row],[OCULTAR2]]-Tabla3[[#This Row],[OCULTAR2]]*Tabla3[[#This Row],[% LÍNEA]]," ")</f>
        <v>4.8333300000000001</v>
      </c>
      <c r="Q1137" s="56">
        <f>IFERROR(Tabla3[[#This Row],[% PRODUCTO]]+Tabla3[[#This Row],[% LÍNEA]]," ")</f>
        <v>0</v>
      </c>
      <c r="R1137" s="53">
        <f>Tabla3[[#This Row],[OCULTAR3]]</f>
        <v>4.8333300000000001</v>
      </c>
      <c r="S1137" s="53">
        <f>Tabla3[[#This Row],[PRECIO SIN %]]-Tabla3[[#This Row],[PRECIO SIN %]]*10%</f>
        <v>4.3499970000000001</v>
      </c>
      <c r="T1137" s="80">
        <f>(Tabla3[[#This Row],[PRECIO CON DESCT.]]-(Tabla3[[#This Row],[PRECIO CON DESCT.]]*$T$6))</f>
        <v>2.7404981099999999</v>
      </c>
      <c r="U1137" s="96"/>
      <c r="V1137" s="94">
        <f>Tabla3[[#This Row],[PRECIO %      en $]]*Tabla3[[#This Row],[PEDIDO ]]</f>
        <v>0</v>
      </c>
      <c r="W1137" s="57">
        <f>Tabla3[[#This Row],[PRECIO CON DESCT.]]*Tabla3[[#This Row],[PEDIDO ]]</f>
        <v>0</v>
      </c>
      <c r="X1137" s="58">
        <f>Tabla3[[#This Row],[PRECIO SIN %]]*Tabla3[[#This Row],[PEDIDO ]]</f>
        <v>0</v>
      </c>
      <c r="Y1137" s="28"/>
      <c r="Z1137" s="28"/>
    </row>
    <row r="1138" spans="1:153" ht="33" customHeight="1" x14ac:dyDescent="0.4">
      <c r="A1138" s="125">
        <v>7591519001013</v>
      </c>
      <c r="B1138" s="59" t="s">
        <v>225</v>
      </c>
      <c r="C1138" s="59" t="s">
        <v>149</v>
      </c>
      <c r="D11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38" s="119" t="s">
        <v>1644</v>
      </c>
      <c r="F1138" s="76" t="s">
        <v>537</v>
      </c>
      <c r="G11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38" s="78">
        <v>38</v>
      </c>
      <c r="J1138" s="52">
        <v>5.3555599999999997</v>
      </c>
      <c r="K1138" s="60">
        <f>Tabla3[[#This Row],[PRECIOS]]-Tabla3[[#This Row],[PRECIOS]]*10%</f>
        <v>4.820004</v>
      </c>
      <c r="L1138" s="101"/>
      <c r="M1138" s="61"/>
      <c r="N1138" s="55">
        <f>IFERROR(Tabla3[[#This Row],[PRECIOS]]-Tabla3[[#This Row],[PRECIOS]]*Tabla3[[#This Row],[% PRODUCTO]]," ")</f>
        <v>5.3555599999999997</v>
      </c>
      <c r="O1138" s="61"/>
      <c r="P1138" s="55">
        <f>IFERROR(Tabla3[[#This Row],[OCULTAR2]]-Tabla3[[#This Row],[OCULTAR2]]*Tabla3[[#This Row],[% LÍNEA]]," ")</f>
        <v>5.3555599999999997</v>
      </c>
      <c r="Q1138" s="56">
        <f>IFERROR(Tabla3[[#This Row],[% PRODUCTO]]+Tabla3[[#This Row],[% LÍNEA]]," ")</f>
        <v>0</v>
      </c>
      <c r="R1138" s="60">
        <f>Tabla3[[#This Row],[OCULTAR3]]</f>
        <v>5.3555599999999997</v>
      </c>
      <c r="S1138" s="60">
        <f>Tabla3[[#This Row],[PRECIO SIN %]]-Tabla3[[#This Row],[PRECIO SIN %]]*10%</f>
        <v>4.820004</v>
      </c>
      <c r="T1138" s="80">
        <f>(Tabla3[[#This Row],[PRECIO CON DESCT.]]-(Tabla3[[#This Row],[PRECIO CON DESCT.]]*$T$6))</f>
        <v>3.0366025199999997</v>
      </c>
      <c r="U1138" s="96"/>
      <c r="V1138" s="94">
        <f>Tabla3[[#This Row],[PRECIO %      en $]]*Tabla3[[#This Row],[PEDIDO ]]</f>
        <v>0</v>
      </c>
      <c r="W1138" s="57">
        <f>Tabla3[[#This Row],[PRECIO CON DESCT.]]*Tabla3[[#This Row],[PEDIDO ]]</f>
        <v>0</v>
      </c>
      <c r="X1138" s="58">
        <f>Tabla3[[#This Row],[PRECIO SIN %]]*Tabla3[[#This Row],[PEDIDO ]]</f>
        <v>0</v>
      </c>
      <c r="Y1138" s="28"/>
      <c r="Z1138" s="28"/>
    </row>
    <row r="1139" spans="1:153" ht="33" customHeight="1" x14ac:dyDescent="0.4">
      <c r="A1139" s="124">
        <v>7591619518978</v>
      </c>
      <c r="B1139" s="51" t="s">
        <v>225</v>
      </c>
      <c r="C1139" s="51" t="s">
        <v>131</v>
      </c>
      <c r="D11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39" s="118" t="s">
        <v>1645</v>
      </c>
      <c r="F1139" s="75" t="s">
        <v>537</v>
      </c>
      <c r="G11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39" s="77">
        <v>20</v>
      </c>
      <c r="J1139" s="52">
        <v>3.26667</v>
      </c>
      <c r="K1139" s="53">
        <f>Tabla3[[#This Row],[PRECIOS]]-Tabla3[[#This Row],[PRECIOS]]*10%</f>
        <v>2.9400029999999999</v>
      </c>
      <c r="L1139" s="101"/>
      <c r="M1139" s="54"/>
      <c r="N1139" s="55">
        <f>IFERROR(Tabla3[[#This Row],[PRECIOS]]-Tabla3[[#This Row],[PRECIOS]]*Tabla3[[#This Row],[% PRODUCTO]]," ")</f>
        <v>3.26667</v>
      </c>
      <c r="O1139" s="54"/>
      <c r="P1139" s="55">
        <f>IFERROR(Tabla3[[#This Row],[OCULTAR2]]-Tabla3[[#This Row],[OCULTAR2]]*Tabla3[[#This Row],[% LÍNEA]]," ")</f>
        <v>3.26667</v>
      </c>
      <c r="Q1139" s="56">
        <f>IFERROR(Tabla3[[#This Row],[% PRODUCTO]]+Tabla3[[#This Row],[% LÍNEA]]," ")</f>
        <v>0</v>
      </c>
      <c r="R1139" s="53">
        <f>Tabla3[[#This Row],[OCULTAR3]]</f>
        <v>3.26667</v>
      </c>
      <c r="S1139" s="53">
        <f>Tabla3[[#This Row],[PRECIO SIN %]]-Tabla3[[#This Row],[PRECIO SIN %]]*10%</f>
        <v>2.9400029999999999</v>
      </c>
      <c r="T1139" s="80">
        <f>(Tabla3[[#This Row],[PRECIO CON DESCT.]]-(Tabla3[[#This Row],[PRECIO CON DESCT.]]*$T$6))</f>
        <v>1.8522018899999999</v>
      </c>
      <c r="U1139" s="96"/>
      <c r="V1139" s="94">
        <f>Tabla3[[#This Row],[PRECIO %      en $]]*Tabla3[[#This Row],[PEDIDO ]]</f>
        <v>0</v>
      </c>
      <c r="W1139" s="57">
        <f>Tabla3[[#This Row],[PRECIO CON DESCT.]]*Tabla3[[#This Row],[PEDIDO ]]</f>
        <v>0</v>
      </c>
      <c r="X1139" s="58">
        <f>Tabla3[[#This Row],[PRECIO SIN %]]*Tabla3[[#This Row],[PEDIDO ]]</f>
        <v>0</v>
      </c>
      <c r="Y1139" s="28"/>
      <c r="Z1139" s="28"/>
    </row>
    <row r="1140" spans="1:153" ht="33" customHeight="1" x14ac:dyDescent="0.4">
      <c r="A1140" s="125">
        <v>7592601100676</v>
      </c>
      <c r="B1140" s="59" t="s">
        <v>225</v>
      </c>
      <c r="C1140" s="59" t="s">
        <v>98</v>
      </c>
      <c r="D11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40" s="119" t="s">
        <v>1646</v>
      </c>
      <c r="F1140" s="76" t="s">
        <v>537</v>
      </c>
      <c r="G11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40" s="78">
        <v>19</v>
      </c>
      <c r="J1140" s="52">
        <v>6.5555599999999998</v>
      </c>
      <c r="K1140" s="60">
        <f>Tabla3[[#This Row],[PRECIOS]]-Tabla3[[#This Row],[PRECIOS]]*10%</f>
        <v>5.900004</v>
      </c>
      <c r="L1140" s="101"/>
      <c r="M1140" s="61"/>
      <c r="N1140" s="55">
        <f>IFERROR(Tabla3[[#This Row],[PRECIOS]]-Tabla3[[#This Row],[PRECIOS]]*Tabla3[[#This Row],[% PRODUCTO]]," ")</f>
        <v>6.5555599999999998</v>
      </c>
      <c r="O1140" s="61"/>
      <c r="P1140" s="55">
        <f>IFERROR(Tabla3[[#This Row],[OCULTAR2]]-Tabla3[[#This Row],[OCULTAR2]]*Tabla3[[#This Row],[% LÍNEA]]," ")</f>
        <v>6.5555599999999998</v>
      </c>
      <c r="Q1140" s="56">
        <f>IFERROR(Tabla3[[#This Row],[% PRODUCTO]]+Tabla3[[#This Row],[% LÍNEA]]," ")</f>
        <v>0</v>
      </c>
      <c r="R1140" s="60">
        <f>Tabla3[[#This Row],[OCULTAR3]]</f>
        <v>6.5555599999999998</v>
      </c>
      <c r="S1140" s="60">
        <f>Tabla3[[#This Row],[PRECIO SIN %]]-Tabla3[[#This Row],[PRECIO SIN %]]*10%</f>
        <v>5.900004</v>
      </c>
      <c r="T1140" s="80">
        <f>(Tabla3[[#This Row],[PRECIO CON DESCT.]]-(Tabla3[[#This Row],[PRECIO CON DESCT.]]*$T$6))</f>
        <v>3.7170025199999999</v>
      </c>
      <c r="U1140" s="96"/>
      <c r="V1140" s="94">
        <f>Tabla3[[#This Row],[PRECIO %      en $]]*Tabla3[[#This Row],[PEDIDO ]]</f>
        <v>0</v>
      </c>
      <c r="W1140" s="57">
        <f>Tabla3[[#This Row],[PRECIO CON DESCT.]]*Tabla3[[#This Row],[PEDIDO ]]</f>
        <v>0</v>
      </c>
      <c r="X1140" s="58">
        <f>Tabla3[[#This Row],[PRECIO SIN %]]*Tabla3[[#This Row],[PEDIDO ]]</f>
        <v>0</v>
      </c>
      <c r="Y1140" s="28"/>
      <c r="Z1140" s="28"/>
    </row>
    <row r="1141" spans="1:153" ht="33" customHeight="1" x14ac:dyDescent="0.4">
      <c r="A1141" s="124">
        <v>7591196006561</v>
      </c>
      <c r="B1141" s="51" t="s">
        <v>225</v>
      </c>
      <c r="C1141" s="51" t="s">
        <v>200</v>
      </c>
      <c r="D11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41" s="118" t="s">
        <v>1647</v>
      </c>
      <c r="F1141" s="75" t="s">
        <v>537</v>
      </c>
      <c r="G11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41" s="77">
        <v>342</v>
      </c>
      <c r="J1141" s="52">
        <v>1.2888900000000001</v>
      </c>
      <c r="K1141" s="53">
        <f>Tabla3[[#This Row],[PRECIOS]]-Tabla3[[#This Row],[PRECIOS]]*10%</f>
        <v>1.1600010000000001</v>
      </c>
      <c r="L1141" s="101"/>
      <c r="M1141" s="54"/>
      <c r="N1141" s="55">
        <f>IFERROR(Tabla3[[#This Row],[PRECIOS]]-Tabla3[[#This Row],[PRECIOS]]*Tabla3[[#This Row],[% PRODUCTO]]," ")</f>
        <v>1.2888900000000001</v>
      </c>
      <c r="O1141" s="54"/>
      <c r="P1141" s="55">
        <f>IFERROR(Tabla3[[#This Row],[OCULTAR2]]-Tabla3[[#This Row],[OCULTAR2]]*Tabla3[[#This Row],[% LÍNEA]]," ")</f>
        <v>1.2888900000000001</v>
      </c>
      <c r="Q1141" s="56">
        <f>IFERROR(Tabla3[[#This Row],[% PRODUCTO]]+Tabla3[[#This Row],[% LÍNEA]]," ")</f>
        <v>0</v>
      </c>
      <c r="R1141" s="53">
        <f>Tabla3[[#This Row],[OCULTAR3]]</f>
        <v>1.2888900000000001</v>
      </c>
      <c r="S1141" s="53">
        <f>Tabla3[[#This Row],[PRECIO SIN %]]-Tabla3[[#This Row],[PRECIO SIN %]]*10%</f>
        <v>1.1600010000000001</v>
      </c>
      <c r="T1141" s="80">
        <f>(Tabla3[[#This Row],[PRECIO CON DESCT.]]-(Tabla3[[#This Row],[PRECIO CON DESCT.]]*$T$6))</f>
        <v>0.73080063000000006</v>
      </c>
      <c r="U1141" s="96"/>
      <c r="V1141" s="94">
        <f>Tabla3[[#This Row],[PRECIO %      en $]]*Tabla3[[#This Row],[PEDIDO ]]</f>
        <v>0</v>
      </c>
      <c r="W1141" s="57">
        <f>Tabla3[[#This Row],[PRECIO CON DESCT.]]*Tabla3[[#This Row],[PEDIDO ]]</f>
        <v>0</v>
      </c>
      <c r="X1141" s="58">
        <f>Tabla3[[#This Row],[PRECIO SIN %]]*Tabla3[[#This Row],[PEDIDO ]]</f>
        <v>0</v>
      </c>
      <c r="Y1141" s="28"/>
      <c r="Z1141" s="28"/>
    </row>
    <row r="1142" spans="1:153" ht="33" customHeight="1" x14ac:dyDescent="0.4">
      <c r="A1142" s="125">
        <v>7591818215234</v>
      </c>
      <c r="B1142" s="59" t="s">
        <v>225</v>
      </c>
      <c r="C1142" s="59" t="s">
        <v>105</v>
      </c>
      <c r="D11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142" s="119" t="s">
        <v>1648</v>
      </c>
      <c r="F1142" s="76" t="s">
        <v>537</v>
      </c>
      <c r="G11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42" s="78">
        <v>491</v>
      </c>
      <c r="J1142" s="52">
        <v>1.04444</v>
      </c>
      <c r="K1142" s="60">
        <f>Tabla3[[#This Row],[PRECIOS]]-Tabla3[[#This Row],[PRECIOS]]*10%</f>
        <v>0.93999600000000005</v>
      </c>
      <c r="L1142" s="101"/>
      <c r="M1142" s="61"/>
      <c r="N1142" s="55">
        <f>IFERROR(Tabla3[[#This Row],[PRECIOS]]-Tabla3[[#This Row],[PRECIOS]]*Tabla3[[#This Row],[% PRODUCTO]]," ")</f>
        <v>1.04444</v>
      </c>
      <c r="O1142" s="61"/>
      <c r="P1142" s="55">
        <f>IFERROR(Tabla3[[#This Row],[OCULTAR2]]-Tabla3[[#This Row],[OCULTAR2]]*Tabla3[[#This Row],[% LÍNEA]]," ")</f>
        <v>1.04444</v>
      </c>
      <c r="Q1142" s="56">
        <f>IFERROR(Tabla3[[#This Row],[% PRODUCTO]]+Tabla3[[#This Row],[% LÍNEA]]," ")</f>
        <v>0</v>
      </c>
      <c r="R1142" s="60">
        <f>Tabla3[[#This Row],[OCULTAR3]]</f>
        <v>1.04444</v>
      </c>
      <c r="S1142" s="60">
        <f>Tabla3[[#This Row],[PRECIO SIN %]]-Tabla3[[#This Row],[PRECIO SIN %]]*10%</f>
        <v>0.93999600000000005</v>
      </c>
      <c r="T1142" s="80">
        <f>(Tabla3[[#This Row],[PRECIO CON DESCT.]]-(Tabla3[[#This Row],[PRECIO CON DESCT.]]*$T$6))</f>
        <v>0.59219748000000005</v>
      </c>
      <c r="U1142" s="96"/>
      <c r="V1142" s="94">
        <f>Tabla3[[#This Row],[PRECIO %      en $]]*Tabla3[[#This Row],[PEDIDO ]]</f>
        <v>0</v>
      </c>
      <c r="W1142" s="57">
        <f>Tabla3[[#This Row],[PRECIO CON DESCT.]]*Tabla3[[#This Row],[PEDIDO ]]</f>
        <v>0</v>
      </c>
      <c r="X1142" s="58">
        <f>Tabla3[[#This Row],[PRECIO SIN %]]*Tabla3[[#This Row],[PEDIDO ]]</f>
        <v>0</v>
      </c>
      <c r="Y1142" s="28"/>
      <c r="Z1142" s="28"/>
    </row>
    <row r="1143" spans="1:153" ht="33" customHeight="1" x14ac:dyDescent="0.4">
      <c r="A1143" s="124">
        <v>7591818116043</v>
      </c>
      <c r="B1143" s="51" t="s">
        <v>225</v>
      </c>
      <c r="C1143" s="51" t="s">
        <v>105</v>
      </c>
      <c r="D11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143" s="118" t="s">
        <v>1649</v>
      </c>
      <c r="F1143" s="75" t="s">
        <v>537</v>
      </c>
      <c r="G11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43" s="77">
        <v>181</v>
      </c>
      <c r="J1143" s="52">
        <v>2.1777799999999998</v>
      </c>
      <c r="K1143" s="53">
        <f>Tabla3[[#This Row],[PRECIOS]]-Tabla3[[#This Row],[PRECIOS]]*10%</f>
        <v>1.9600019999999998</v>
      </c>
      <c r="L1143" s="101"/>
      <c r="M1143" s="54"/>
      <c r="N1143" s="55">
        <f>IFERROR(Tabla3[[#This Row],[PRECIOS]]-Tabla3[[#This Row],[PRECIOS]]*Tabla3[[#This Row],[% PRODUCTO]]," ")</f>
        <v>2.1777799999999998</v>
      </c>
      <c r="O1143" s="54"/>
      <c r="P1143" s="55">
        <f>IFERROR(Tabla3[[#This Row],[OCULTAR2]]-Tabla3[[#This Row],[OCULTAR2]]*Tabla3[[#This Row],[% LÍNEA]]," ")</f>
        <v>2.1777799999999998</v>
      </c>
      <c r="Q1143" s="56">
        <f>IFERROR(Tabla3[[#This Row],[% PRODUCTO]]+Tabla3[[#This Row],[% LÍNEA]]," ")</f>
        <v>0</v>
      </c>
      <c r="R1143" s="53">
        <f>Tabla3[[#This Row],[OCULTAR3]]</f>
        <v>2.1777799999999998</v>
      </c>
      <c r="S1143" s="53">
        <f>Tabla3[[#This Row],[PRECIO SIN %]]-Tabla3[[#This Row],[PRECIO SIN %]]*10%</f>
        <v>1.9600019999999998</v>
      </c>
      <c r="T1143" s="80">
        <f>(Tabla3[[#This Row],[PRECIO CON DESCT.]]-(Tabla3[[#This Row],[PRECIO CON DESCT.]]*$T$6))</f>
        <v>1.2348012599999998</v>
      </c>
      <c r="U1143" s="96"/>
      <c r="V1143" s="94">
        <f>Tabla3[[#This Row],[PRECIO %      en $]]*Tabla3[[#This Row],[PEDIDO ]]</f>
        <v>0</v>
      </c>
      <c r="W1143" s="57">
        <f>Tabla3[[#This Row],[PRECIO CON DESCT.]]*Tabla3[[#This Row],[PEDIDO ]]</f>
        <v>0</v>
      </c>
      <c r="X1143" s="58">
        <f>Tabla3[[#This Row],[PRECIO SIN %]]*Tabla3[[#This Row],[PEDIDO ]]</f>
        <v>0</v>
      </c>
      <c r="Y1143" s="28"/>
      <c r="Z1143" s="28"/>
    </row>
    <row r="1144" spans="1:153" ht="33" customHeight="1" x14ac:dyDescent="0.4">
      <c r="A1144" s="125">
        <v>7591818215265</v>
      </c>
      <c r="B1144" s="59" t="s">
        <v>225</v>
      </c>
      <c r="C1144" s="59" t="s">
        <v>105</v>
      </c>
      <c r="D11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144" s="119" t="s">
        <v>1650</v>
      </c>
      <c r="F1144" s="76" t="s">
        <v>537</v>
      </c>
      <c r="G11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44" s="78">
        <v>42</v>
      </c>
      <c r="J1144" s="52">
        <v>3.7777799999999999</v>
      </c>
      <c r="K1144" s="60">
        <f>Tabla3[[#This Row],[PRECIOS]]-Tabla3[[#This Row],[PRECIOS]]*10%</f>
        <v>3.4000019999999997</v>
      </c>
      <c r="L1144" s="101"/>
      <c r="M1144" s="61"/>
      <c r="N1144" s="55">
        <f>IFERROR(Tabla3[[#This Row],[PRECIOS]]-Tabla3[[#This Row],[PRECIOS]]*Tabla3[[#This Row],[% PRODUCTO]]," ")</f>
        <v>3.7777799999999999</v>
      </c>
      <c r="O1144" s="61"/>
      <c r="P1144" s="55">
        <f>IFERROR(Tabla3[[#This Row],[OCULTAR2]]-Tabla3[[#This Row],[OCULTAR2]]*Tabla3[[#This Row],[% LÍNEA]]," ")</f>
        <v>3.7777799999999999</v>
      </c>
      <c r="Q1144" s="56">
        <f>IFERROR(Tabla3[[#This Row],[% PRODUCTO]]+Tabla3[[#This Row],[% LÍNEA]]," ")</f>
        <v>0</v>
      </c>
      <c r="R1144" s="60">
        <f>Tabla3[[#This Row],[OCULTAR3]]</f>
        <v>3.7777799999999999</v>
      </c>
      <c r="S1144" s="60">
        <f>Tabla3[[#This Row],[PRECIO SIN %]]-Tabla3[[#This Row],[PRECIO SIN %]]*10%</f>
        <v>3.4000019999999997</v>
      </c>
      <c r="T1144" s="80">
        <f>(Tabla3[[#This Row],[PRECIO CON DESCT.]]-(Tabla3[[#This Row],[PRECIO CON DESCT.]]*$T$6))</f>
        <v>2.1420012599999998</v>
      </c>
      <c r="U1144" s="96"/>
      <c r="V1144" s="94">
        <f>Tabla3[[#This Row],[PRECIO %      en $]]*Tabla3[[#This Row],[PEDIDO ]]</f>
        <v>0</v>
      </c>
      <c r="W1144" s="57">
        <f>Tabla3[[#This Row],[PRECIO CON DESCT.]]*Tabla3[[#This Row],[PEDIDO ]]</f>
        <v>0</v>
      </c>
      <c r="X1144" s="58">
        <f>Tabla3[[#This Row],[PRECIO SIN %]]*Tabla3[[#This Row],[PEDIDO ]]</f>
        <v>0</v>
      </c>
      <c r="Y1144" s="28"/>
      <c r="Z1144" s="28"/>
    </row>
    <row r="1145" spans="1:153" ht="33" customHeight="1" x14ac:dyDescent="0.4">
      <c r="A1145" s="124">
        <v>7598252000198</v>
      </c>
      <c r="B1145" s="51" t="s">
        <v>225</v>
      </c>
      <c r="C1145" s="51" t="s">
        <v>56</v>
      </c>
      <c r="D11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45" s="118" t="s">
        <v>1651</v>
      </c>
      <c r="F1145" s="75" t="s">
        <v>537</v>
      </c>
      <c r="G11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45" s="77">
        <v>166</v>
      </c>
      <c r="J1145" s="52">
        <v>3.1</v>
      </c>
      <c r="K1145" s="53">
        <f>Tabla3[[#This Row],[PRECIOS]]-Tabla3[[#This Row],[PRECIOS]]*10%</f>
        <v>2.79</v>
      </c>
      <c r="L1145" s="101"/>
      <c r="M1145" s="54"/>
      <c r="N1145" s="55">
        <f>IFERROR(Tabla3[[#This Row],[PRECIOS]]-Tabla3[[#This Row],[PRECIOS]]*Tabla3[[#This Row],[% PRODUCTO]]," ")</f>
        <v>3.1</v>
      </c>
      <c r="O1145" s="54"/>
      <c r="P1145" s="55">
        <f>IFERROR(Tabla3[[#This Row],[OCULTAR2]]-Tabla3[[#This Row],[OCULTAR2]]*Tabla3[[#This Row],[% LÍNEA]]," ")</f>
        <v>3.1</v>
      </c>
      <c r="Q1145" s="56">
        <f>IFERROR(Tabla3[[#This Row],[% PRODUCTO]]+Tabla3[[#This Row],[% LÍNEA]]," ")</f>
        <v>0</v>
      </c>
      <c r="R1145" s="53">
        <f>Tabla3[[#This Row],[OCULTAR3]]</f>
        <v>3.1</v>
      </c>
      <c r="S1145" s="53">
        <f>Tabla3[[#This Row],[PRECIO SIN %]]-Tabla3[[#This Row],[PRECIO SIN %]]*10%</f>
        <v>2.79</v>
      </c>
      <c r="T1145" s="80">
        <f>(Tabla3[[#This Row],[PRECIO CON DESCT.]]-(Tabla3[[#This Row],[PRECIO CON DESCT.]]*$T$6))</f>
        <v>1.7577</v>
      </c>
      <c r="U1145" s="96"/>
      <c r="V1145" s="94">
        <f>Tabla3[[#This Row],[PRECIO %      en $]]*Tabla3[[#This Row],[PEDIDO ]]</f>
        <v>0</v>
      </c>
      <c r="W1145" s="57">
        <f>Tabla3[[#This Row],[PRECIO CON DESCT.]]*Tabla3[[#This Row],[PEDIDO ]]</f>
        <v>0</v>
      </c>
      <c r="X1145" s="58">
        <f>Tabla3[[#This Row],[PRECIO SIN %]]*Tabla3[[#This Row],[PEDIDO ]]</f>
        <v>0</v>
      </c>
      <c r="Y1145" s="28"/>
      <c r="Z1145" s="28"/>
    </row>
    <row r="1146" spans="1:153" ht="33" customHeight="1" x14ac:dyDescent="0.4">
      <c r="A1146" s="125">
        <v>7707355053431</v>
      </c>
      <c r="B1146" s="59" t="s">
        <v>225</v>
      </c>
      <c r="C1146" s="59" t="s">
        <v>98</v>
      </c>
      <c r="D11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46" s="119" t="s">
        <v>1652</v>
      </c>
      <c r="F1146" s="76" t="s">
        <v>537</v>
      </c>
      <c r="G11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46" s="78">
        <v>2359</v>
      </c>
      <c r="J1146" s="52">
        <v>1.4444399999999999</v>
      </c>
      <c r="K1146" s="60">
        <f>Tabla3[[#This Row],[PRECIOS]]-Tabla3[[#This Row],[PRECIOS]]*10%</f>
        <v>1.2999959999999999</v>
      </c>
      <c r="L1146" s="101"/>
      <c r="M1146" s="61"/>
      <c r="N1146" s="55">
        <f>IFERROR(Tabla3[[#This Row],[PRECIOS]]-Tabla3[[#This Row],[PRECIOS]]*Tabla3[[#This Row],[% PRODUCTO]]," ")</f>
        <v>1.4444399999999999</v>
      </c>
      <c r="O1146" s="61"/>
      <c r="P1146" s="55">
        <f>IFERROR(Tabla3[[#This Row],[OCULTAR2]]-Tabla3[[#This Row],[OCULTAR2]]*Tabla3[[#This Row],[% LÍNEA]]," ")</f>
        <v>1.4444399999999999</v>
      </c>
      <c r="Q1146" s="56">
        <f>IFERROR(Tabla3[[#This Row],[% PRODUCTO]]+Tabla3[[#This Row],[% LÍNEA]]," ")</f>
        <v>0</v>
      </c>
      <c r="R1146" s="60">
        <f>Tabla3[[#This Row],[OCULTAR3]]</f>
        <v>1.4444399999999999</v>
      </c>
      <c r="S1146" s="60">
        <f>Tabla3[[#This Row],[PRECIO SIN %]]-Tabla3[[#This Row],[PRECIO SIN %]]*10%</f>
        <v>1.2999959999999999</v>
      </c>
      <c r="T1146" s="80">
        <f>(Tabla3[[#This Row],[PRECIO CON DESCT.]]-(Tabla3[[#This Row],[PRECIO CON DESCT.]]*$T$6))</f>
        <v>0.81899747999999994</v>
      </c>
      <c r="U1146" s="96"/>
      <c r="V1146" s="94">
        <f>Tabla3[[#This Row],[PRECIO %      en $]]*Tabla3[[#This Row],[PEDIDO ]]</f>
        <v>0</v>
      </c>
      <c r="W1146" s="57">
        <f>Tabla3[[#This Row],[PRECIO CON DESCT.]]*Tabla3[[#This Row],[PEDIDO ]]</f>
        <v>0</v>
      </c>
      <c r="X1146" s="58">
        <f>Tabla3[[#This Row],[PRECIO SIN %]]*Tabla3[[#This Row],[PEDIDO ]]</f>
        <v>0</v>
      </c>
      <c r="Y1146" s="28"/>
      <c r="Z1146" s="28"/>
    </row>
    <row r="1147" spans="1:153" s="3" customFormat="1" ht="33" customHeight="1" x14ac:dyDescent="0.4">
      <c r="A1147" s="124">
        <v>7707355056852</v>
      </c>
      <c r="B1147" s="51" t="s">
        <v>225</v>
      </c>
      <c r="C1147" s="51" t="s">
        <v>98</v>
      </c>
      <c r="D11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47" s="118" t="s">
        <v>1653</v>
      </c>
      <c r="F1147" s="75" t="s">
        <v>537</v>
      </c>
      <c r="G11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47" s="77">
        <v>4630</v>
      </c>
      <c r="J1147" s="52">
        <v>1.38889</v>
      </c>
      <c r="K1147" s="53">
        <f>Tabla3[[#This Row],[PRECIOS]]-Tabla3[[#This Row],[PRECIOS]]*10%</f>
        <v>1.2500009999999999</v>
      </c>
      <c r="L1147" s="101"/>
      <c r="M1147" s="54"/>
      <c r="N1147" s="55">
        <f>IFERROR(Tabla3[[#This Row],[PRECIOS]]-Tabla3[[#This Row],[PRECIOS]]*Tabla3[[#This Row],[% PRODUCTO]]," ")</f>
        <v>1.38889</v>
      </c>
      <c r="O1147" s="54"/>
      <c r="P1147" s="55">
        <f>IFERROR(Tabla3[[#This Row],[OCULTAR2]]-Tabla3[[#This Row],[OCULTAR2]]*Tabla3[[#This Row],[% LÍNEA]]," ")</f>
        <v>1.38889</v>
      </c>
      <c r="Q1147" s="56">
        <f>IFERROR(Tabla3[[#This Row],[% PRODUCTO]]+Tabla3[[#This Row],[% LÍNEA]]," ")</f>
        <v>0</v>
      </c>
      <c r="R1147" s="53">
        <f>Tabla3[[#This Row],[OCULTAR3]]</f>
        <v>1.38889</v>
      </c>
      <c r="S1147" s="53">
        <f>Tabla3[[#This Row],[PRECIO SIN %]]-Tabla3[[#This Row],[PRECIO SIN %]]*10%</f>
        <v>1.2500009999999999</v>
      </c>
      <c r="T1147" s="80">
        <f>(Tabla3[[#This Row],[PRECIO CON DESCT.]]-(Tabla3[[#This Row],[PRECIO CON DESCT.]]*$T$6))</f>
        <v>0.78750063000000003</v>
      </c>
      <c r="U1147" s="96"/>
      <c r="V1147" s="94">
        <f>Tabla3[[#This Row],[PRECIO %      en $]]*Tabla3[[#This Row],[PEDIDO ]]</f>
        <v>0</v>
      </c>
      <c r="W1147" s="57">
        <f>Tabla3[[#This Row],[PRECIO CON DESCT.]]*Tabla3[[#This Row],[PEDIDO ]]</f>
        <v>0</v>
      </c>
      <c r="X1147" s="58">
        <f>Tabla3[[#This Row],[PRECIO SIN %]]*Tabla3[[#This Row],[PEDIDO ]]</f>
        <v>0</v>
      </c>
      <c r="Y1147" s="28"/>
      <c r="Z1147" s="28"/>
      <c r="AA1147" s="28"/>
      <c r="AB1147" s="28"/>
      <c r="AC1147" s="28"/>
      <c r="AD1147" s="28"/>
      <c r="AE1147" s="28"/>
      <c r="AF1147" s="28"/>
      <c r="AG1147" s="13"/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  <c r="BL1147" s="13"/>
      <c r="BM1147" s="13"/>
      <c r="BN1147" s="13"/>
      <c r="BO1147" s="13"/>
      <c r="BP1147" s="13"/>
      <c r="BQ1147" s="13"/>
      <c r="BR1147" s="13"/>
      <c r="BS1147" s="13"/>
      <c r="BT1147" s="13"/>
      <c r="BU1147" s="13"/>
      <c r="BV1147" s="13"/>
      <c r="BW1147" s="13"/>
      <c r="BX1147" s="13"/>
      <c r="BY1147" s="13"/>
      <c r="BZ1147" s="13"/>
      <c r="CA1147" s="13"/>
      <c r="CB1147" s="13"/>
      <c r="CC1147" s="13"/>
      <c r="CD1147" s="13"/>
      <c r="CE1147" s="13"/>
      <c r="CF1147" s="13"/>
      <c r="CG1147" s="13"/>
      <c r="CH1147" s="13"/>
      <c r="CI1147" s="13"/>
      <c r="CJ1147" s="13"/>
      <c r="CK1147" s="13"/>
      <c r="CL1147" s="13"/>
      <c r="CM1147" s="13"/>
      <c r="CN1147" s="13"/>
      <c r="CO1147" s="13"/>
      <c r="CP1147" s="13"/>
      <c r="CQ1147" s="13"/>
      <c r="CR1147" s="13"/>
      <c r="CS1147" s="13"/>
      <c r="CT1147" s="13"/>
      <c r="CU1147" s="13"/>
      <c r="CV1147" s="13"/>
      <c r="CW1147" s="13"/>
      <c r="CX1147" s="13"/>
      <c r="CY1147" s="13"/>
      <c r="CZ1147" s="13"/>
      <c r="DA1147" s="13"/>
      <c r="DB1147" s="13"/>
      <c r="DC1147" s="13"/>
      <c r="DD1147" s="13"/>
      <c r="DE1147" s="13"/>
      <c r="DF1147" s="13"/>
      <c r="DG1147" s="13"/>
      <c r="DH1147" s="13"/>
      <c r="DI1147" s="13"/>
      <c r="DJ1147" s="13"/>
      <c r="DK1147" s="13"/>
      <c r="DL1147" s="13"/>
      <c r="DM1147" s="13"/>
      <c r="DN1147" s="13"/>
      <c r="DO1147" s="13"/>
      <c r="DP1147" s="13"/>
      <c r="DQ1147" s="13"/>
      <c r="DR1147" s="13"/>
      <c r="DS1147" s="13"/>
      <c r="DT1147" s="13"/>
      <c r="DU1147" s="13"/>
      <c r="DV1147" s="13"/>
      <c r="DW1147" s="13"/>
      <c r="DX1147" s="13"/>
      <c r="DY1147" s="13"/>
      <c r="DZ1147" s="13"/>
      <c r="EA1147" s="13"/>
      <c r="EB1147" s="13"/>
      <c r="EC1147" s="13"/>
      <c r="ED1147" s="13"/>
      <c r="EE1147" s="13"/>
      <c r="EF1147" s="13"/>
      <c r="EG1147" s="13"/>
      <c r="EH1147" s="13"/>
      <c r="EI1147" s="13"/>
      <c r="EJ1147" s="13"/>
      <c r="EK1147" s="13"/>
      <c r="EL1147" s="13"/>
      <c r="EM1147" s="13"/>
      <c r="EN1147" s="13"/>
      <c r="EO1147" s="13"/>
      <c r="EP1147" s="13"/>
      <c r="EQ1147" s="13"/>
      <c r="ER1147" s="13"/>
      <c r="ES1147" s="13"/>
      <c r="ET1147" s="13"/>
      <c r="EU1147" s="13"/>
      <c r="EV1147" s="13"/>
      <c r="EW1147" s="20"/>
    </row>
    <row r="1148" spans="1:153" ht="33" customHeight="1" x14ac:dyDescent="0.4">
      <c r="A1148" s="125">
        <v>7591243837452</v>
      </c>
      <c r="B1148" s="59" t="s">
        <v>225</v>
      </c>
      <c r="C1148" s="59" t="s">
        <v>108</v>
      </c>
      <c r="D11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148" s="119" t="s">
        <v>1654</v>
      </c>
      <c r="F1148" s="76" t="s">
        <v>537</v>
      </c>
      <c r="G11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48" s="78">
        <v>6</v>
      </c>
      <c r="J1148" s="52">
        <v>4.4444400000000002</v>
      </c>
      <c r="K1148" s="60">
        <f>Tabla3[[#This Row],[PRECIOS]]-Tabla3[[#This Row],[PRECIOS]]*10%</f>
        <v>3.9999960000000003</v>
      </c>
      <c r="L1148" s="101"/>
      <c r="M1148" s="61"/>
      <c r="N1148" s="55">
        <f>IFERROR(Tabla3[[#This Row],[PRECIOS]]-Tabla3[[#This Row],[PRECIOS]]*Tabla3[[#This Row],[% PRODUCTO]]," ")</f>
        <v>4.4444400000000002</v>
      </c>
      <c r="O1148" s="61"/>
      <c r="P1148" s="55">
        <f>IFERROR(Tabla3[[#This Row],[OCULTAR2]]-Tabla3[[#This Row],[OCULTAR2]]*Tabla3[[#This Row],[% LÍNEA]]," ")</f>
        <v>4.4444400000000002</v>
      </c>
      <c r="Q1148" s="56">
        <f>IFERROR(Tabla3[[#This Row],[% PRODUCTO]]+Tabla3[[#This Row],[% LÍNEA]]," ")</f>
        <v>0</v>
      </c>
      <c r="R1148" s="60">
        <f>Tabla3[[#This Row],[OCULTAR3]]</f>
        <v>4.4444400000000002</v>
      </c>
      <c r="S1148" s="60">
        <f>Tabla3[[#This Row],[PRECIO SIN %]]-Tabla3[[#This Row],[PRECIO SIN %]]*10%</f>
        <v>3.9999960000000003</v>
      </c>
      <c r="T1148" s="80">
        <f>(Tabla3[[#This Row],[PRECIO CON DESCT.]]-(Tabla3[[#This Row],[PRECIO CON DESCT.]]*$T$6))</f>
        <v>2.5199974800000002</v>
      </c>
      <c r="U1148" s="96"/>
      <c r="V1148" s="94">
        <f>Tabla3[[#This Row],[PRECIO %      en $]]*Tabla3[[#This Row],[PEDIDO ]]</f>
        <v>0</v>
      </c>
      <c r="W1148" s="57">
        <f>Tabla3[[#This Row],[PRECIO CON DESCT.]]*Tabla3[[#This Row],[PEDIDO ]]</f>
        <v>0</v>
      </c>
      <c r="X1148" s="58">
        <f>Tabla3[[#This Row],[PRECIO SIN %]]*Tabla3[[#This Row],[PEDIDO ]]</f>
        <v>0</v>
      </c>
      <c r="Y1148" s="28"/>
      <c r="Z1148" s="28"/>
    </row>
    <row r="1149" spans="1:153" ht="33" customHeight="1" x14ac:dyDescent="0.4">
      <c r="A1149" s="124">
        <v>7591243837414</v>
      </c>
      <c r="B1149" s="51" t="s">
        <v>225</v>
      </c>
      <c r="C1149" s="51" t="s">
        <v>108</v>
      </c>
      <c r="D11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149" s="118" t="s">
        <v>1655</v>
      </c>
      <c r="F1149" s="75" t="s">
        <v>537</v>
      </c>
      <c r="G11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49" s="77">
        <v>49</v>
      </c>
      <c r="J1149" s="52">
        <v>2.8111100000000002</v>
      </c>
      <c r="K1149" s="53">
        <f>Tabla3[[#This Row],[PRECIOS]]-Tabla3[[#This Row],[PRECIOS]]*10%</f>
        <v>2.5299990000000001</v>
      </c>
      <c r="L1149" s="101"/>
      <c r="M1149" s="54"/>
      <c r="N1149" s="55">
        <f>IFERROR(Tabla3[[#This Row],[PRECIOS]]-Tabla3[[#This Row],[PRECIOS]]*Tabla3[[#This Row],[% PRODUCTO]]," ")</f>
        <v>2.8111100000000002</v>
      </c>
      <c r="O1149" s="54"/>
      <c r="P1149" s="55">
        <f>IFERROR(Tabla3[[#This Row],[OCULTAR2]]-Tabla3[[#This Row],[OCULTAR2]]*Tabla3[[#This Row],[% LÍNEA]]," ")</f>
        <v>2.8111100000000002</v>
      </c>
      <c r="Q1149" s="56">
        <f>IFERROR(Tabla3[[#This Row],[% PRODUCTO]]+Tabla3[[#This Row],[% LÍNEA]]," ")</f>
        <v>0</v>
      </c>
      <c r="R1149" s="53">
        <f>Tabla3[[#This Row],[OCULTAR3]]</f>
        <v>2.8111100000000002</v>
      </c>
      <c r="S1149" s="53">
        <f>Tabla3[[#This Row],[PRECIO SIN %]]-Tabla3[[#This Row],[PRECIO SIN %]]*10%</f>
        <v>2.5299990000000001</v>
      </c>
      <c r="T1149" s="80">
        <f>(Tabla3[[#This Row],[PRECIO CON DESCT.]]-(Tabla3[[#This Row],[PRECIO CON DESCT.]]*$T$6))</f>
        <v>1.5938993699999999</v>
      </c>
      <c r="U1149" s="96"/>
      <c r="V1149" s="94">
        <f>Tabla3[[#This Row],[PRECIO %      en $]]*Tabla3[[#This Row],[PEDIDO ]]</f>
        <v>0</v>
      </c>
      <c r="W1149" s="57">
        <f>Tabla3[[#This Row],[PRECIO CON DESCT.]]*Tabla3[[#This Row],[PEDIDO ]]</f>
        <v>0</v>
      </c>
      <c r="X1149" s="58">
        <f>Tabla3[[#This Row],[PRECIO SIN %]]*Tabla3[[#This Row],[PEDIDO ]]</f>
        <v>0</v>
      </c>
      <c r="Y1149" s="28"/>
      <c r="Z1149" s="28"/>
    </row>
    <row r="1150" spans="1:153" ht="33" customHeight="1" x14ac:dyDescent="0.4">
      <c r="A1150" s="125">
        <v>7591519004144</v>
      </c>
      <c r="B1150" s="59" t="s">
        <v>225</v>
      </c>
      <c r="C1150" s="59" t="s">
        <v>149</v>
      </c>
      <c r="D11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50" s="119" t="s">
        <v>1656</v>
      </c>
      <c r="F1150" s="76" t="s">
        <v>537</v>
      </c>
      <c r="G11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50" s="78">
        <v>791</v>
      </c>
      <c r="J1150" s="52">
        <v>0.83333000000000002</v>
      </c>
      <c r="K1150" s="60">
        <f>Tabla3[[#This Row],[PRECIOS]]-Tabla3[[#This Row],[PRECIOS]]*10%</f>
        <v>0.74999700000000002</v>
      </c>
      <c r="L1150" s="101"/>
      <c r="M1150" s="61"/>
      <c r="N1150" s="55">
        <f>IFERROR(Tabla3[[#This Row],[PRECIOS]]-Tabla3[[#This Row],[PRECIOS]]*Tabla3[[#This Row],[% PRODUCTO]]," ")</f>
        <v>0.83333000000000002</v>
      </c>
      <c r="O1150" s="61"/>
      <c r="P1150" s="55">
        <f>IFERROR(Tabla3[[#This Row],[OCULTAR2]]-Tabla3[[#This Row],[OCULTAR2]]*Tabla3[[#This Row],[% LÍNEA]]," ")</f>
        <v>0.83333000000000002</v>
      </c>
      <c r="Q1150" s="56">
        <f>IFERROR(Tabla3[[#This Row],[% PRODUCTO]]+Tabla3[[#This Row],[% LÍNEA]]," ")</f>
        <v>0</v>
      </c>
      <c r="R1150" s="60">
        <f>Tabla3[[#This Row],[OCULTAR3]]</f>
        <v>0.83333000000000002</v>
      </c>
      <c r="S1150" s="60">
        <f>Tabla3[[#This Row],[PRECIO SIN %]]-Tabla3[[#This Row],[PRECIO SIN %]]*10%</f>
        <v>0.74999700000000002</v>
      </c>
      <c r="T1150" s="80">
        <f>(Tabla3[[#This Row],[PRECIO CON DESCT.]]-(Tabla3[[#This Row],[PRECIO CON DESCT.]]*$T$6))</f>
        <v>0.47249811000000003</v>
      </c>
      <c r="U1150" s="96"/>
      <c r="V1150" s="94">
        <f>Tabla3[[#This Row],[PRECIO %      en $]]*Tabla3[[#This Row],[PEDIDO ]]</f>
        <v>0</v>
      </c>
      <c r="W1150" s="57">
        <f>Tabla3[[#This Row],[PRECIO CON DESCT.]]*Tabla3[[#This Row],[PEDIDO ]]</f>
        <v>0</v>
      </c>
      <c r="X1150" s="58">
        <f>Tabla3[[#This Row],[PRECIO SIN %]]*Tabla3[[#This Row],[PEDIDO ]]</f>
        <v>0</v>
      </c>
      <c r="Y1150" s="28"/>
      <c r="Z1150" s="28"/>
    </row>
    <row r="1151" spans="1:153" ht="33" customHeight="1" x14ac:dyDescent="0.4">
      <c r="A1151" s="124">
        <v>6921875008530</v>
      </c>
      <c r="B1151" s="51" t="s">
        <v>225</v>
      </c>
      <c r="C1151" s="51" t="s">
        <v>72</v>
      </c>
      <c r="D11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51" s="118" t="s">
        <v>1657</v>
      </c>
      <c r="F1151" s="75" t="s">
        <v>537</v>
      </c>
      <c r="G11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51" s="77">
        <v>28</v>
      </c>
      <c r="J1151" s="52">
        <v>0.53332999999999997</v>
      </c>
      <c r="K1151" s="53">
        <f>Tabla3[[#This Row],[PRECIOS]]-Tabla3[[#This Row],[PRECIOS]]*10%</f>
        <v>0.47999699999999995</v>
      </c>
      <c r="L1151" s="101"/>
      <c r="M1151" s="54"/>
      <c r="N1151" s="55">
        <f>IFERROR(Tabla3[[#This Row],[PRECIOS]]-Tabla3[[#This Row],[PRECIOS]]*Tabla3[[#This Row],[% PRODUCTO]]," ")</f>
        <v>0.53332999999999997</v>
      </c>
      <c r="O1151" s="54"/>
      <c r="P1151" s="55">
        <f>IFERROR(Tabla3[[#This Row],[OCULTAR2]]-Tabla3[[#This Row],[OCULTAR2]]*Tabla3[[#This Row],[% LÍNEA]]," ")</f>
        <v>0.53332999999999997</v>
      </c>
      <c r="Q1151" s="56">
        <f>IFERROR(Tabla3[[#This Row],[% PRODUCTO]]+Tabla3[[#This Row],[% LÍNEA]]," ")</f>
        <v>0</v>
      </c>
      <c r="R1151" s="53">
        <f>Tabla3[[#This Row],[OCULTAR3]]</f>
        <v>0.53332999999999997</v>
      </c>
      <c r="S1151" s="53">
        <f>Tabla3[[#This Row],[PRECIO SIN %]]-Tabla3[[#This Row],[PRECIO SIN %]]*10%</f>
        <v>0.47999699999999995</v>
      </c>
      <c r="T1151" s="80">
        <f>(Tabla3[[#This Row],[PRECIO CON DESCT.]]-(Tabla3[[#This Row],[PRECIO CON DESCT.]]*$T$6))</f>
        <v>0.30239810999999994</v>
      </c>
      <c r="U1151" s="96"/>
      <c r="V1151" s="94">
        <f>Tabla3[[#This Row],[PRECIO %      en $]]*Tabla3[[#This Row],[PEDIDO ]]</f>
        <v>0</v>
      </c>
      <c r="W1151" s="57">
        <f>Tabla3[[#This Row],[PRECIO CON DESCT.]]*Tabla3[[#This Row],[PEDIDO ]]</f>
        <v>0</v>
      </c>
      <c r="X1151" s="58">
        <f>Tabla3[[#This Row],[PRECIO SIN %]]*Tabla3[[#This Row],[PEDIDO ]]</f>
        <v>0</v>
      </c>
      <c r="Y1151" s="28"/>
      <c r="Z1151" s="28"/>
    </row>
    <row r="1152" spans="1:153" ht="33" customHeight="1" x14ac:dyDescent="0.4">
      <c r="A1152" s="125">
        <v>69218750516971</v>
      </c>
      <c r="B1152" s="59" t="s">
        <v>225</v>
      </c>
      <c r="C1152" s="59" t="s">
        <v>92</v>
      </c>
      <c r="D11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52" s="119" t="s">
        <v>1658</v>
      </c>
      <c r="F1152" s="76" t="s">
        <v>537</v>
      </c>
      <c r="G11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52" s="78">
        <v>153</v>
      </c>
      <c r="J1152" s="52">
        <v>0.52222000000000002</v>
      </c>
      <c r="K1152" s="60">
        <f>Tabla3[[#This Row],[PRECIOS]]-Tabla3[[#This Row],[PRECIOS]]*10%</f>
        <v>0.46999800000000003</v>
      </c>
      <c r="L1152" s="101"/>
      <c r="M1152" s="61"/>
      <c r="N1152" s="55">
        <f>IFERROR(Tabla3[[#This Row],[PRECIOS]]-Tabla3[[#This Row],[PRECIOS]]*Tabla3[[#This Row],[% PRODUCTO]]," ")</f>
        <v>0.52222000000000002</v>
      </c>
      <c r="O1152" s="61"/>
      <c r="P1152" s="55">
        <f>IFERROR(Tabla3[[#This Row],[OCULTAR2]]-Tabla3[[#This Row],[OCULTAR2]]*Tabla3[[#This Row],[% LÍNEA]]," ")</f>
        <v>0.52222000000000002</v>
      </c>
      <c r="Q1152" s="56">
        <f>IFERROR(Tabla3[[#This Row],[% PRODUCTO]]+Tabla3[[#This Row],[% LÍNEA]]," ")</f>
        <v>0</v>
      </c>
      <c r="R1152" s="60">
        <f>Tabla3[[#This Row],[OCULTAR3]]</f>
        <v>0.52222000000000002</v>
      </c>
      <c r="S1152" s="60">
        <f>Tabla3[[#This Row],[PRECIO SIN %]]-Tabla3[[#This Row],[PRECIO SIN %]]*10%</f>
        <v>0.46999800000000003</v>
      </c>
      <c r="T1152" s="80">
        <f>(Tabla3[[#This Row],[PRECIO CON DESCT.]]-(Tabla3[[#This Row],[PRECIO CON DESCT.]]*$T$6))</f>
        <v>0.29609874000000003</v>
      </c>
      <c r="U1152" s="96"/>
      <c r="V1152" s="94">
        <f>Tabla3[[#This Row],[PRECIO %      en $]]*Tabla3[[#This Row],[PEDIDO ]]</f>
        <v>0</v>
      </c>
      <c r="W1152" s="57">
        <f>Tabla3[[#This Row],[PRECIO CON DESCT.]]*Tabla3[[#This Row],[PEDIDO ]]</f>
        <v>0</v>
      </c>
      <c r="X1152" s="58">
        <f>Tabla3[[#This Row],[PRECIO SIN %]]*Tabla3[[#This Row],[PEDIDO ]]</f>
        <v>0</v>
      </c>
      <c r="Y1152" s="28"/>
      <c r="Z1152" s="28"/>
    </row>
    <row r="1153" spans="1:26" ht="33" customHeight="1" x14ac:dyDescent="0.4">
      <c r="A1153" s="124">
        <v>7591585116178</v>
      </c>
      <c r="B1153" s="51" t="s">
        <v>225</v>
      </c>
      <c r="C1153" s="51" t="s">
        <v>104</v>
      </c>
      <c r="D11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53" s="118" t="s">
        <v>1659</v>
      </c>
      <c r="F1153" s="75" t="s">
        <v>537</v>
      </c>
      <c r="G11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53" s="77">
        <v>4</v>
      </c>
      <c r="J1153" s="52">
        <v>1.11111</v>
      </c>
      <c r="K1153" s="53">
        <f>Tabla3[[#This Row],[PRECIOS]]-Tabla3[[#This Row],[PRECIOS]]*10%</f>
        <v>0.99999900000000008</v>
      </c>
      <c r="L1153" s="101"/>
      <c r="M1153" s="54"/>
      <c r="N1153" s="55">
        <f>IFERROR(Tabla3[[#This Row],[PRECIOS]]-Tabla3[[#This Row],[PRECIOS]]*Tabla3[[#This Row],[% PRODUCTO]]," ")</f>
        <v>1.11111</v>
      </c>
      <c r="O1153" s="54"/>
      <c r="P1153" s="55">
        <f>IFERROR(Tabla3[[#This Row],[OCULTAR2]]-Tabla3[[#This Row],[OCULTAR2]]*Tabla3[[#This Row],[% LÍNEA]]," ")</f>
        <v>1.11111</v>
      </c>
      <c r="Q1153" s="56">
        <f>IFERROR(Tabla3[[#This Row],[% PRODUCTO]]+Tabla3[[#This Row],[% LÍNEA]]," ")</f>
        <v>0</v>
      </c>
      <c r="R1153" s="53">
        <f>Tabla3[[#This Row],[OCULTAR3]]</f>
        <v>1.11111</v>
      </c>
      <c r="S1153" s="53">
        <f>Tabla3[[#This Row],[PRECIO SIN %]]-Tabla3[[#This Row],[PRECIO SIN %]]*10%</f>
        <v>0.99999900000000008</v>
      </c>
      <c r="T1153" s="80">
        <f>(Tabla3[[#This Row],[PRECIO CON DESCT.]]-(Tabla3[[#This Row],[PRECIO CON DESCT.]]*$T$6))</f>
        <v>0.62999937000000006</v>
      </c>
      <c r="U1153" s="96"/>
      <c r="V1153" s="94">
        <f>Tabla3[[#This Row],[PRECIO %      en $]]*Tabla3[[#This Row],[PEDIDO ]]</f>
        <v>0</v>
      </c>
      <c r="W1153" s="57">
        <f>Tabla3[[#This Row],[PRECIO CON DESCT.]]*Tabla3[[#This Row],[PEDIDO ]]</f>
        <v>0</v>
      </c>
      <c r="X1153" s="58">
        <f>Tabla3[[#This Row],[PRECIO SIN %]]*Tabla3[[#This Row],[PEDIDO ]]</f>
        <v>0</v>
      </c>
      <c r="Y1153" s="28"/>
      <c r="Z1153" s="28"/>
    </row>
    <row r="1154" spans="1:26" ht="33" customHeight="1" x14ac:dyDescent="0.4">
      <c r="A1154" s="125">
        <v>756029628328</v>
      </c>
      <c r="B1154" s="59" t="s">
        <v>225</v>
      </c>
      <c r="C1154" s="59" t="s">
        <v>229</v>
      </c>
      <c r="D11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54" s="119" t="s">
        <v>1660</v>
      </c>
      <c r="F1154" s="76" t="s">
        <v>537</v>
      </c>
      <c r="G11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54" s="78">
        <v>75</v>
      </c>
      <c r="J1154" s="52">
        <v>4.3333300000000001</v>
      </c>
      <c r="K1154" s="60">
        <f>Tabla3[[#This Row],[PRECIOS]]-Tabla3[[#This Row],[PRECIOS]]*10%</f>
        <v>3.8999969999999999</v>
      </c>
      <c r="L1154" s="101"/>
      <c r="M1154" s="61"/>
      <c r="N1154" s="55">
        <f>IFERROR(Tabla3[[#This Row],[PRECIOS]]-Tabla3[[#This Row],[PRECIOS]]*Tabla3[[#This Row],[% PRODUCTO]]," ")</f>
        <v>4.3333300000000001</v>
      </c>
      <c r="O1154" s="61"/>
      <c r="P1154" s="55">
        <f>IFERROR(Tabla3[[#This Row],[OCULTAR2]]-Tabla3[[#This Row],[OCULTAR2]]*Tabla3[[#This Row],[% LÍNEA]]," ")</f>
        <v>4.3333300000000001</v>
      </c>
      <c r="Q1154" s="56">
        <f>IFERROR(Tabla3[[#This Row],[% PRODUCTO]]+Tabla3[[#This Row],[% LÍNEA]]," ")</f>
        <v>0</v>
      </c>
      <c r="R1154" s="60">
        <f>Tabla3[[#This Row],[OCULTAR3]]</f>
        <v>4.3333300000000001</v>
      </c>
      <c r="S1154" s="60">
        <f>Tabla3[[#This Row],[PRECIO SIN %]]-Tabla3[[#This Row],[PRECIO SIN %]]*10%</f>
        <v>3.8999969999999999</v>
      </c>
      <c r="T1154" s="80">
        <f>(Tabla3[[#This Row],[PRECIO CON DESCT.]]-(Tabla3[[#This Row],[PRECIO CON DESCT.]]*$T$6))</f>
        <v>2.4569981099999998</v>
      </c>
      <c r="U1154" s="96"/>
      <c r="V1154" s="94">
        <f>Tabla3[[#This Row],[PRECIO %      en $]]*Tabla3[[#This Row],[PEDIDO ]]</f>
        <v>0</v>
      </c>
      <c r="W1154" s="57">
        <f>Tabla3[[#This Row],[PRECIO CON DESCT.]]*Tabla3[[#This Row],[PEDIDO ]]</f>
        <v>0</v>
      </c>
      <c r="X1154" s="58">
        <f>Tabla3[[#This Row],[PRECIO SIN %]]*Tabla3[[#This Row],[PEDIDO ]]</f>
        <v>0</v>
      </c>
      <c r="Y1154" s="28"/>
      <c r="Z1154" s="28"/>
    </row>
    <row r="1155" spans="1:26" ht="33" customHeight="1" x14ac:dyDescent="0.4">
      <c r="A1155" s="124">
        <v>7592454000802</v>
      </c>
      <c r="B1155" s="51" t="s">
        <v>225</v>
      </c>
      <c r="C1155" s="51" t="s">
        <v>188</v>
      </c>
      <c r="D11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55" s="118" t="s">
        <v>1661</v>
      </c>
      <c r="F1155" s="75" t="s">
        <v>537</v>
      </c>
      <c r="G11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55" s="77">
        <v>120</v>
      </c>
      <c r="J1155" s="52">
        <v>1.7222200000000001</v>
      </c>
      <c r="K1155" s="53">
        <f>Tabla3[[#This Row],[PRECIOS]]-Tabla3[[#This Row],[PRECIOS]]*10%</f>
        <v>1.549998</v>
      </c>
      <c r="L1155" s="101"/>
      <c r="M1155" s="54"/>
      <c r="N1155" s="55">
        <f>IFERROR(Tabla3[[#This Row],[PRECIOS]]-Tabla3[[#This Row],[PRECIOS]]*Tabla3[[#This Row],[% PRODUCTO]]," ")</f>
        <v>1.7222200000000001</v>
      </c>
      <c r="O1155" s="54"/>
      <c r="P1155" s="55">
        <f>IFERROR(Tabla3[[#This Row],[OCULTAR2]]-Tabla3[[#This Row],[OCULTAR2]]*Tabla3[[#This Row],[% LÍNEA]]," ")</f>
        <v>1.7222200000000001</v>
      </c>
      <c r="Q1155" s="56">
        <f>IFERROR(Tabla3[[#This Row],[% PRODUCTO]]+Tabla3[[#This Row],[% LÍNEA]]," ")</f>
        <v>0</v>
      </c>
      <c r="R1155" s="53">
        <f>Tabla3[[#This Row],[OCULTAR3]]</f>
        <v>1.7222200000000001</v>
      </c>
      <c r="S1155" s="53">
        <f>Tabla3[[#This Row],[PRECIO SIN %]]-Tabla3[[#This Row],[PRECIO SIN %]]*10%</f>
        <v>1.549998</v>
      </c>
      <c r="T1155" s="80">
        <f>(Tabla3[[#This Row],[PRECIO CON DESCT.]]-(Tabla3[[#This Row],[PRECIO CON DESCT.]]*$T$6))</f>
        <v>0.97649874000000003</v>
      </c>
      <c r="U1155" s="96"/>
      <c r="V1155" s="94">
        <f>Tabla3[[#This Row],[PRECIO %      en $]]*Tabla3[[#This Row],[PEDIDO ]]</f>
        <v>0</v>
      </c>
      <c r="W1155" s="57">
        <f>Tabla3[[#This Row],[PRECIO CON DESCT.]]*Tabla3[[#This Row],[PEDIDO ]]</f>
        <v>0</v>
      </c>
      <c r="X1155" s="58">
        <f>Tabla3[[#This Row],[PRECIO SIN %]]*Tabla3[[#This Row],[PEDIDO ]]</f>
        <v>0</v>
      </c>
      <c r="Y1155" s="28"/>
      <c r="Z1155" s="28"/>
    </row>
    <row r="1156" spans="1:26" ht="33" customHeight="1" x14ac:dyDescent="0.4">
      <c r="A1156" s="125">
        <v>7594001101833</v>
      </c>
      <c r="B1156" s="59" t="s">
        <v>225</v>
      </c>
      <c r="C1156" s="59" t="s">
        <v>203</v>
      </c>
      <c r="D11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56" s="119" t="s">
        <v>1662</v>
      </c>
      <c r="F1156" s="76" t="s">
        <v>537</v>
      </c>
      <c r="G11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56" s="78">
        <v>701</v>
      </c>
      <c r="J1156" s="52">
        <v>0.93332999999999999</v>
      </c>
      <c r="K1156" s="60">
        <f>Tabla3[[#This Row],[PRECIOS]]-Tabla3[[#This Row],[PRECIOS]]*10%</f>
        <v>0.83999699999999999</v>
      </c>
      <c r="L1156" s="101"/>
      <c r="M1156" s="61"/>
      <c r="N1156" s="55">
        <f>IFERROR(Tabla3[[#This Row],[PRECIOS]]-Tabla3[[#This Row],[PRECIOS]]*Tabla3[[#This Row],[% PRODUCTO]]," ")</f>
        <v>0.93332999999999999</v>
      </c>
      <c r="O1156" s="61"/>
      <c r="P1156" s="55">
        <f>IFERROR(Tabla3[[#This Row],[OCULTAR2]]-Tabla3[[#This Row],[OCULTAR2]]*Tabla3[[#This Row],[% LÍNEA]]," ")</f>
        <v>0.93332999999999999</v>
      </c>
      <c r="Q1156" s="56">
        <f>IFERROR(Tabla3[[#This Row],[% PRODUCTO]]+Tabla3[[#This Row],[% LÍNEA]]," ")</f>
        <v>0</v>
      </c>
      <c r="R1156" s="60">
        <f>Tabla3[[#This Row],[OCULTAR3]]</f>
        <v>0.93332999999999999</v>
      </c>
      <c r="S1156" s="60">
        <f>Tabla3[[#This Row],[PRECIO SIN %]]-Tabla3[[#This Row],[PRECIO SIN %]]*10%</f>
        <v>0.83999699999999999</v>
      </c>
      <c r="T1156" s="80">
        <f>(Tabla3[[#This Row],[PRECIO CON DESCT.]]-(Tabla3[[#This Row],[PRECIO CON DESCT.]]*$T$6))</f>
        <v>0.52919811000000005</v>
      </c>
      <c r="U1156" s="96"/>
      <c r="V1156" s="94">
        <f>Tabla3[[#This Row],[PRECIO %      en $]]*Tabla3[[#This Row],[PEDIDO ]]</f>
        <v>0</v>
      </c>
      <c r="W1156" s="57">
        <f>Tabla3[[#This Row],[PRECIO CON DESCT.]]*Tabla3[[#This Row],[PEDIDO ]]</f>
        <v>0</v>
      </c>
      <c r="X1156" s="58">
        <f>Tabla3[[#This Row],[PRECIO SIN %]]*Tabla3[[#This Row],[PEDIDO ]]</f>
        <v>0</v>
      </c>
      <c r="Y1156" s="28"/>
      <c r="Z1156" s="28"/>
    </row>
    <row r="1157" spans="1:26" ht="33" customHeight="1" x14ac:dyDescent="0.4">
      <c r="A1157" s="124">
        <v>7591196006479</v>
      </c>
      <c r="B1157" s="51" t="s">
        <v>225</v>
      </c>
      <c r="C1157" s="51" t="s">
        <v>200</v>
      </c>
      <c r="D11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57" s="118" t="s">
        <v>1663</v>
      </c>
      <c r="F1157" s="75" t="s">
        <v>537</v>
      </c>
      <c r="G11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57" s="77">
        <v>281</v>
      </c>
      <c r="J1157" s="52">
        <v>1.4666699999999999</v>
      </c>
      <c r="K1157" s="53">
        <f>Tabla3[[#This Row],[PRECIOS]]-Tabla3[[#This Row],[PRECIOS]]*10%</f>
        <v>1.3200029999999998</v>
      </c>
      <c r="L1157" s="101"/>
      <c r="M1157" s="54"/>
      <c r="N1157" s="55">
        <f>IFERROR(Tabla3[[#This Row],[PRECIOS]]-Tabla3[[#This Row],[PRECIOS]]*Tabla3[[#This Row],[% PRODUCTO]]," ")</f>
        <v>1.4666699999999999</v>
      </c>
      <c r="O1157" s="54"/>
      <c r="P1157" s="55">
        <f>IFERROR(Tabla3[[#This Row],[OCULTAR2]]-Tabla3[[#This Row],[OCULTAR2]]*Tabla3[[#This Row],[% LÍNEA]]," ")</f>
        <v>1.4666699999999999</v>
      </c>
      <c r="Q1157" s="56">
        <f>IFERROR(Tabla3[[#This Row],[% PRODUCTO]]+Tabla3[[#This Row],[% LÍNEA]]," ")</f>
        <v>0</v>
      </c>
      <c r="R1157" s="53">
        <f>Tabla3[[#This Row],[OCULTAR3]]</f>
        <v>1.4666699999999999</v>
      </c>
      <c r="S1157" s="53">
        <f>Tabla3[[#This Row],[PRECIO SIN %]]-Tabla3[[#This Row],[PRECIO SIN %]]*10%</f>
        <v>1.3200029999999998</v>
      </c>
      <c r="T1157" s="80">
        <f>(Tabla3[[#This Row],[PRECIO CON DESCT.]]-(Tabla3[[#This Row],[PRECIO CON DESCT.]]*$T$6))</f>
        <v>0.83160188999999995</v>
      </c>
      <c r="U1157" s="96"/>
      <c r="V1157" s="94">
        <f>Tabla3[[#This Row],[PRECIO %      en $]]*Tabla3[[#This Row],[PEDIDO ]]</f>
        <v>0</v>
      </c>
      <c r="W1157" s="57">
        <f>Tabla3[[#This Row],[PRECIO CON DESCT.]]*Tabla3[[#This Row],[PEDIDO ]]</f>
        <v>0</v>
      </c>
      <c r="X1157" s="58">
        <f>Tabla3[[#This Row],[PRECIO SIN %]]*Tabla3[[#This Row],[PEDIDO ]]</f>
        <v>0</v>
      </c>
      <c r="Y1157" s="28"/>
      <c r="Z1157" s="28"/>
    </row>
    <row r="1158" spans="1:26" ht="33" customHeight="1" x14ac:dyDescent="0.4">
      <c r="A1158" s="125">
        <v>7591519000948</v>
      </c>
      <c r="B1158" s="59" t="s">
        <v>225</v>
      </c>
      <c r="C1158" s="59" t="s">
        <v>149</v>
      </c>
      <c r="D11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58" s="119" t="s">
        <v>1664</v>
      </c>
      <c r="F1158" s="76" t="s">
        <v>537</v>
      </c>
      <c r="G11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58" s="78">
        <v>1322</v>
      </c>
      <c r="J1158" s="52">
        <v>2.7777799999999999</v>
      </c>
      <c r="K1158" s="60">
        <f>Tabla3[[#This Row],[PRECIOS]]-Tabla3[[#This Row],[PRECIOS]]*10%</f>
        <v>2.5000019999999998</v>
      </c>
      <c r="L1158" s="101"/>
      <c r="M1158" s="61"/>
      <c r="N1158" s="55">
        <f>IFERROR(Tabla3[[#This Row],[PRECIOS]]-Tabla3[[#This Row],[PRECIOS]]*Tabla3[[#This Row],[% PRODUCTO]]," ")</f>
        <v>2.7777799999999999</v>
      </c>
      <c r="O1158" s="61"/>
      <c r="P1158" s="55">
        <f>IFERROR(Tabla3[[#This Row],[OCULTAR2]]-Tabla3[[#This Row],[OCULTAR2]]*Tabla3[[#This Row],[% LÍNEA]]," ")</f>
        <v>2.7777799999999999</v>
      </c>
      <c r="Q1158" s="56">
        <f>IFERROR(Tabla3[[#This Row],[% PRODUCTO]]+Tabla3[[#This Row],[% LÍNEA]]," ")</f>
        <v>0</v>
      </c>
      <c r="R1158" s="60">
        <f>Tabla3[[#This Row],[OCULTAR3]]</f>
        <v>2.7777799999999999</v>
      </c>
      <c r="S1158" s="60">
        <f>Tabla3[[#This Row],[PRECIO SIN %]]-Tabla3[[#This Row],[PRECIO SIN %]]*10%</f>
        <v>2.5000019999999998</v>
      </c>
      <c r="T1158" s="80">
        <f>(Tabla3[[#This Row],[PRECIO CON DESCT.]]-(Tabla3[[#This Row],[PRECIO CON DESCT.]]*$T$6))</f>
        <v>1.5750012600000001</v>
      </c>
      <c r="U1158" s="96"/>
      <c r="V1158" s="94">
        <f>Tabla3[[#This Row],[PRECIO %      en $]]*Tabla3[[#This Row],[PEDIDO ]]</f>
        <v>0</v>
      </c>
      <c r="W1158" s="57">
        <f>Tabla3[[#This Row],[PRECIO CON DESCT.]]*Tabla3[[#This Row],[PEDIDO ]]</f>
        <v>0</v>
      </c>
      <c r="X1158" s="58">
        <f>Tabla3[[#This Row],[PRECIO SIN %]]*Tabla3[[#This Row],[PEDIDO ]]</f>
        <v>0</v>
      </c>
      <c r="Y1158" s="28"/>
      <c r="Z1158" s="28"/>
    </row>
    <row r="1159" spans="1:26" ht="33" customHeight="1" x14ac:dyDescent="0.4">
      <c r="A1159" s="124">
        <v>7591619000640</v>
      </c>
      <c r="B1159" s="51" t="s">
        <v>225</v>
      </c>
      <c r="C1159" s="51" t="s">
        <v>131</v>
      </c>
      <c r="D11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59" s="118" t="s">
        <v>1665</v>
      </c>
      <c r="F1159" s="75" t="s">
        <v>537</v>
      </c>
      <c r="G11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59" s="77">
        <v>3</v>
      </c>
      <c r="J1159" s="52">
        <v>1.1000000000000001</v>
      </c>
      <c r="K1159" s="53">
        <f>Tabla3[[#This Row],[PRECIOS]]-Tabla3[[#This Row],[PRECIOS]]*10%</f>
        <v>0.9900000000000001</v>
      </c>
      <c r="L1159" s="101"/>
      <c r="M1159" s="54"/>
      <c r="N1159" s="55">
        <f>IFERROR(Tabla3[[#This Row],[PRECIOS]]-Tabla3[[#This Row],[PRECIOS]]*Tabla3[[#This Row],[% PRODUCTO]]," ")</f>
        <v>1.1000000000000001</v>
      </c>
      <c r="O1159" s="54"/>
      <c r="P1159" s="55">
        <f>IFERROR(Tabla3[[#This Row],[OCULTAR2]]-Tabla3[[#This Row],[OCULTAR2]]*Tabla3[[#This Row],[% LÍNEA]]," ")</f>
        <v>1.1000000000000001</v>
      </c>
      <c r="Q1159" s="56">
        <f>IFERROR(Tabla3[[#This Row],[% PRODUCTO]]+Tabla3[[#This Row],[% LÍNEA]]," ")</f>
        <v>0</v>
      </c>
      <c r="R1159" s="53">
        <f>Tabla3[[#This Row],[OCULTAR3]]</f>
        <v>1.1000000000000001</v>
      </c>
      <c r="S1159" s="53">
        <f>Tabla3[[#This Row],[PRECIO SIN %]]-Tabla3[[#This Row],[PRECIO SIN %]]*10%</f>
        <v>0.9900000000000001</v>
      </c>
      <c r="T1159" s="80">
        <f>(Tabla3[[#This Row],[PRECIO CON DESCT.]]-(Tabla3[[#This Row],[PRECIO CON DESCT.]]*$T$6))</f>
        <v>0.62370000000000014</v>
      </c>
      <c r="U1159" s="96"/>
      <c r="V1159" s="94">
        <f>Tabla3[[#This Row],[PRECIO %      en $]]*Tabla3[[#This Row],[PEDIDO ]]</f>
        <v>0</v>
      </c>
      <c r="W1159" s="57">
        <f>Tabla3[[#This Row],[PRECIO CON DESCT.]]*Tabla3[[#This Row],[PEDIDO ]]</f>
        <v>0</v>
      </c>
      <c r="X1159" s="58">
        <f>Tabla3[[#This Row],[PRECIO SIN %]]*Tabla3[[#This Row],[PEDIDO ]]</f>
        <v>0</v>
      </c>
      <c r="Y1159" s="28"/>
      <c r="Z1159" s="28"/>
    </row>
    <row r="1160" spans="1:26" ht="33" customHeight="1" x14ac:dyDescent="0.4">
      <c r="A1160" s="125">
        <v>6977234271022</v>
      </c>
      <c r="B1160" s="59" t="s">
        <v>225</v>
      </c>
      <c r="C1160" s="59" t="s">
        <v>120</v>
      </c>
      <c r="D11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60" s="119" t="s">
        <v>1666</v>
      </c>
      <c r="F1160" s="76" t="s">
        <v>537</v>
      </c>
      <c r="G11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60" s="78">
        <v>421</v>
      </c>
      <c r="J1160" s="52">
        <v>0.56667000000000001</v>
      </c>
      <c r="K1160" s="60">
        <f>Tabla3[[#This Row],[PRECIOS]]-Tabla3[[#This Row],[PRECIOS]]*10%</f>
        <v>0.51000299999999998</v>
      </c>
      <c r="L1160" s="101"/>
      <c r="M1160" s="61"/>
      <c r="N1160" s="55">
        <f>IFERROR(Tabla3[[#This Row],[PRECIOS]]-Tabla3[[#This Row],[PRECIOS]]*Tabla3[[#This Row],[% PRODUCTO]]," ")</f>
        <v>0.56667000000000001</v>
      </c>
      <c r="O1160" s="61"/>
      <c r="P1160" s="55">
        <f>IFERROR(Tabla3[[#This Row],[OCULTAR2]]-Tabla3[[#This Row],[OCULTAR2]]*Tabla3[[#This Row],[% LÍNEA]]," ")</f>
        <v>0.56667000000000001</v>
      </c>
      <c r="Q1160" s="56">
        <f>IFERROR(Tabla3[[#This Row],[% PRODUCTO]]+Tabla3[[#This Row],[% LÍNEA]]," ")</f>
        <v>0</v>
      </c>
      <c r="R1160" s="60">
        <f>Tabla3[[#This Row],[OCULTAR3]]</f>
        <v>0.56667000000000001</v>
      </c>
      <c r="S1160" s="60">
        <f>Tabla3[[#This Row],[PRECIO SIN %]]-Tabla3[[#This Row],[PRECIO SIN %]]*10%</f>
        <v>0.51000299999999998</v>
      </c>
      <c r="T1160" s="80">
        <f>(Tabla3[[#This Row],[PRECIO CON DESCT.]]-(Tabla3[[#This Row],[PRECIO CON DESCT.]]*$T$6))</f>
        <v>0.32130188999999998</v>
      </c>
      <c r="U1160" s="96"/>
      <c r="V1160" s="94">
        <f>Tabla3[[#This Row],[PRECIO %      en $]]*Tabla3[[#This Row],[PEDIDO ]]</f>
        <v>0</v>
      </c>
      <c r="W1160" s="57">
        <f>Tabla3[[#This Row],[PRECIO CON DESCT.]]*Tabla3[[#This Row],[PEDIDO ]]</f>
        <v>0</v>
      </c>
      <c r="X1160" s="58">
        <f>Tabla3[[#This Row],[PRECIO SIN %]]*Tabla3[[#This Row],[PEDIDO ]]</f>
        <v>0</v>
      </c>
      <c r="Y1160" s="28"/>
      <c r="Z1160" s="28"/>
    </row>
    <row r="1161" spans="1:26" ht="33" customHeight="1" x14ac:dyDescent="0.4">
      <c r="A1161" s="124">
        <v>7591062017295</v>
      </c>
      <c r="B1161" s="51" t="s">
        <v>225</v>
      </c>
      <c r="C1161" s="51" t="s">
        <v>189</v>
      </c>
      <c r="D11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61" s="118" t="s">
        <v>1667</v>
      </c>
      <c r="F1161" s="75" t="s">
        <v>537</v>
      </c>
      <c r="G11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61" s="77">
        <v>2</v>
      </c>
      <c r="J1161" s="52">
        <v>0.93332999999999999</v>
      </c>
      <c r="K1161" s="53">
        <f>Tabla3[[#This Row],[PRECIOS]]-Tabla3[[#This Row],[PRECIOS]]*10%</f>
        <v>0.83999699999999999</v>
      </c>
      <c r="L1161" s="101"/>
      <c r="M1161" s="54"/>
      <c r="N1161" s="55">
        <f>IFERROR(Tabla3[[#This Row],[PRECIOS]]-Tabla3[[#This Row],[PRECIOS]]*Tabla3[[#This Row],[% PRODUCTO]]," ")</f>
        <v>0.93332999999999999</v>
      </c>
      <c r="O1161" s="54"/>
      <c r="P1161" s="55">
        <f>IFERROR(Tabla3[[#This Row],[OCULTAR2]]-Tabla3[[#This Row],[OCULTAR2]]*Tabla3[[#This Row],[% LÍNEA]]," ")</f>
        <v>0.93332999999999999</v>
      </c>
      <c r="Q1161" s="56">
        <f>IFERROR(Tabla3[[#This Row],[% PRODUCTO]]+Tabla3[[#This Row],[% LÍNEA]]," ")</f>
        <v>0</v>
      </c>
      <c r="R1161" s="53">
        <f>Tabla3[[#This Row],[OCULTAR3]]</f>
        <v>0.93332999999999999</v>
      </c>
      <c r="S1161" s="53">
        <f>Tabla3[[#This Row],[PRECIO SIN %]]-Tabla3[[#This Row],[PRECIO SIN %]]*10%</f>
        <v>0.83999699999999999</v>
      </c>
      <c r="T1161" s="80">
        <f>(Tabla3[[#This Row],[PRECIO CON DESCT.]]-(Tabla3[[#This Row],[PRECIO CON DESCT.]]*$T$6))</f>
        <v>0.52919811000000005</v>
      </c>
      <c r="U1161" s="96"/>
      <c r="V1161" s="94">
        <f>Tabla3[[#This Row],[PRECIO %      en $]]*Tabla3[[#This Row],[PEDIDO ]]</f>
        <v>0</v>
      </c>
      <c r="W1161" s="57">
        <f>Tabla3[[#This Row],[PRECIO CON DESCT.]]*Tabla3[[#This Row],[PEDIDO ]]</f>
        <v>0</v>
      </c>
      <c r="X1161" s="58">
        <f>Tabla3[[#This Row],[PRECIO SIN %]]*Tabla3[[#This Row],[PEDIDO ]]</f>
        <v>0</v>
      </c>
      <c r="Y1161" s="28"/>
      <c r="Z1161" s="28"/>
    </row>
    <row r="1162" spans="1:26" ht="33" customHeight="1" x14ac:dyDescent="0.4">
      <c r="A1162" s="125">
        <v>7591243826777</v>
      </c>
      <c r="B1162" s="59" t="s">
        <v>225</v>
      </c>
      <c r="C1162" s="59" t="s">
        <v>108</v>
      </c>
      <c r="D11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162" s="119" t="s">
        <v>1668</v>
      </c>
      <c r="F1162" s="76" t="s">
        <v>537</v>
      </c>
      <c r="G11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62" s="78">
        <v>300</v>
      </c>
      <c r="J1162" s="52">
        <v>2.6444399999999999</v>
      </c>
      <c r="K1162" s="60">
        <f>Tabla3[[#This Row],[PRECIOS]]-Tabla3[[#This Row],[PRECIOS]]*10%</f>
        <v>2.3799959999999998</v>
      </c>
      <c r="L1162" s="101"/>
      <c r="M1162" s="61"/>
      <c r="N1162" s="55">
        <f>IFERROR(Tabla3[[#This Row],[PRECIOS]]-Tabla3[[#This Row],[PRECIOS]]*Tabla3[[#This Row],[% PRODUCTO]]," ")</f>
        <v>2.6444399999999999</v>
      </c>
      <c r="O1162" s="61"/>
      <c r="P1162" s="55">
        <f>IFERROR(Tabla3[[#This Row],[OCULTAR2]]-Tabla3[[#This Row],[OCULTAR2]]*Tabla3[[#This Row],[% LÍNEA]]," ")</f>
        <v>2.6444399999999999</v>
      </c>
      <c r="Q1162" s="56">
        <f>IFERROR(Tabla3[[#This Row],[% PRODUCTO]]+Tabla3[[#This Row],[% LÍNEA]]," ")</f>
        <v>0</v>
      </c>
      <c r="R1162" s="60">
        <f>Tabla3[[#This Row],[OCULTAR3]]</f>
        <v>2.6444399999999999</v>
      </c>
      <c r="S1162" s="60">
        <f>Tabla3[[#This Row],[PRECIO SIN %]]-Tabla3[[#This Row],[PRECIO SIN %]]*10%</f>
        <v>2.3799959999999998</v>
      </c>
      <c r="T1162" s="80">
        <f>(Tabla3[[#This Row],[PRECIO CON DESCT.]]-(Tabla3[[#This Row],[PRECIO CON DESCT.]]*$T$6))</f>
        <v>1.4993974799999998</v>
      </c>
      <c r="U1162" s="96"/>
      <c r="V1162" s="94">
        <f>Tabla3[[#This Row],[PRECIO %      en $]]*Tabla3[[#This Row],[PEDIDO ]]</f>
        <v>0</v>
      </c>
      <c r="W1162" s="57">
        <f>Tabla3[[#This Row],[PRECIO CON DESCT.]]*Tabla3[[#This Row],[PEDIDO ]]</f>
        <v>0</v>
      </c>
      <c r="X1162" s="58">
        <f>Tabla3[[#This Row],[PRECIO SIN %]]*Tabla3[[#This Row],[PEDIDO ]]</f>
        <v>0</v>
      </c>
      <c r="Y1162" s="28"/>
      <c r="Z1162" s="28"/>
    </row>
    <row r="1163" spans="1:26" ht="33" customHeight="1" x14ac:dyDescent="0.4">
      <c r="A1163" s="124">
        <v>7591519006599</v>
      </c>
      <c r="B1163" s="51" t="s">
        <v>225</v>
      </c>
      <c r="C1163" s="51" t="s">
        <v>149</v>
      </c>
      <c r="D11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63" s="118" t="s">
        <v>1669</v>
      </c>
      <c r="F1163" s="75" t="s">
        <v>537</v>
      </c>
      <c r="G11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63" s="77">
        <v>1770</v>
      </c>
      <c r="J1163" s="52">
        <v>1.2111099999999999</v>
      </c>
      <c r="K1163" s="53">
        <f>Tabla3[[#This Row],[PRECIOS]]-Tabla3[[#This Row],[PRECIOS]]*10%</f>
        <v>1.0899989999999999</v>
      </c>
      <c r="L1163" s="101"/>
      <c r="M1163" s="54"/>
      <c r="N1163" s="55">
        <f>IFERROR(Tabla3[[#This Row],[PRECIOS]]-Tabla3[[#This Row],[PRECIOS]]*Tabla3[[#This Row],[% PRODUCTO]]," ")</f>
        <v>1.2111099999999999</v>
      </c>
      <c r="O1163" s="54"/>
      <c r="P1163" s="55">
        <f>IFERROR(Tabla3[[#This Row],[OCULTAR2]]-Tabla3[[#This Row],[OCULTAR2]]*Tabla3[[#This Row],[% LÍNEA]]," ")</f>
        <v>1.2111099999999999</v>
      </c>
      <c r="Q1163" s="56">
        <f>IFERROR(Tabla3[[#This Row],[% PRODUCTO]]+Tabla3[[#This Row],[% LÍNEA]]," ")</f>
        <v>0</v>
      </c>
      <c r="R1163" s="53">
        <f>Tabla3[[#This Row],[OCULTAR3]]</f>
        <v>1.2111099999999999</v>
      </c>
      <c r="S1163" s="53">
        <f>Tabla3[[#This Row],[PRECIO SIN %]]-Tabla3[[#This Row],[PRECIO SIN %]]*10%</f>
        <v>1.0899989999999999</v>
      </c>
      <c r="T1163" s="80">
        <f>(Tabla3[[#This Row],[PRECIO CON DESCT.]]-(Tabla3[[#This Row],[PRECIO CON DESCT.]]*$T$6))</f>
        <v>0.68669936999999992</v>
      </c>
      <c r="U1163" s="96"/>
      <c r="V1163" s="94">
        <f>Tabla3[[#This Row],[PRECIO %      en $]]*Tabla3[[#This Row],[PEDIDO ]]</f>
        <v>0</v>
      </c>
      <c r="W1163" s="57">
        <f>Tabla3[[#This Row],[PRECIO CON DESCT.]]*Tabla3[[#This Row],[PEDIDO ]]</f>
        <v>0</v>
      </c>
      <c r="X1163" s="58">
        <f>Tabla3[[#This Row],[PRECIO SIN %]]*Tabla3[[#This Row],[PEDIDO ]]</f>
        <v>0</v>
      </c>
      <c r="Y1163" s="28"/>
      <c r="Z1163" s="28"/>
    </row>
    <row r="1164" spans="1:26" ht="33" customHeight="1" x14ac:dyDescent="0.4">
      <c r="A1164" s="125">
        <v>7591519005134</v>
      </c>
      <c r="B1164" s="59" t="s">
        <v>225</v>
      </c>
      <c r="C1164" s="59" t="s">
        <v>149</v>
      </c>
      <c r="D11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64" s="119" t="s">
        <v>1670</v>
      </c>
      <c r="F1164" s="76" t="s">
        <v>537</v>
      </c>
      <c r="G11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64" s="78">
        <v>1009</v>
      </c>
      <c r="J1164" s="52">
        <v>2.88889</v>
      </c>
      <c r="K1164" s="60">
        <f>Tabla3[[#This Row],[PRECIOS]]-Tabla3[[#This Row],[PRECIOS]]*10%</f>
        <v>2.6000009999999998</v>
      </c>
      <c r="L1164" s="101"/>
      <c r="M1164" s="61"/>
      <c r="N1164" s="55">
        <f>IFERROR(Tabla3[[#This Row],[PRECIOS]]-Tabla3[[#This Row],[PRECIOS]]*Tabla3[[#This Row],[% PRODUCTO]]," ")</f>
        <v>2.88889</v>
      </c>
      <c r="O1164" s="61"/>
      <c r="P1164" s="55">
        <f>IFERROR(Tabla3[[#This Row],[OCULTAR2]]-Tabla3[[#This Row],[OCULTAR2]]*Tabla3[[#This Row],[% LÍNEA]]," ")</f>
        <v>2.88889</v>
      </c>
      <c r="Q1164" s="56">
        <f>IFERROR(Tabla3[[#This Row],[% PRODUCTO]]+Tabla3[[#This Row],[% LÍNEA]]," ")</f>
        <v>0</v>
      </c>
      <c r="R1164" s="60">
        <f>Tabla3[[#This Row],[OCULTAR3]]</f>
        <v>2.88889</v>
      </c>
      <c r="S1164" s="60">
        <f>Tabla3[[#This Row],[PRECIO SIN %]]-Tabla3[[#This Row],[PRECIO SIN %]]*10%</f>
        <v>2.6000009999999998</v>
      </c>
      <c r="T1164" s="80">
        <f>(Tabla3[[#This Row],[PRECIO CON DESCT.]]-(Tabla3[[#This Row],[PRECIO CON DESCT.]]*$T$6))</f>
        <v>1.6380006299999998</v>
      </c>
      <c r="U1164" s="96"/>
      <c r="V1164" s="94">
        <f>Tabla3[[#This Row],[PRECIO %      en $]]*Tabla3[[#This Row],[PEDIDO ]]</f>
        <v>0</v>
      </c>
      <c r="W1164" s="57">
        <f>Tabla3[[#This Row],[PRECIO CON DESCT.]]*Tabla3[[#This Row],[PEDIDO ]]</f>
        <v>0</v>
      </c>
      <c r="X1164" s="58">
        <f>Tabla3[[#This Row],[PRECIO SIN %]]*Tabla3[[#This Row],[PEDIDO ]]</f>
        <v>0</v>
      </c>
      <c r="Y1164" s="28"/>
      <c r="Z1164" s="28"/>
    </row>
    <row r="1165" spans="1:26" ht="33" customHeight="1" x14ac:dyDescent="0.4">
      <c r="A1165" s="124">
        <v>7591519005141</v>
      </c>
      <c r="B1165" s="51" t="s">
        <v>225</v>
      </c>
      <c r="C1165" s="51" t="s">
        <v>149</v>
      </c>
      <c r="D11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65" s="118" t="s">
        <v>1671</v>
      </c>
      <c r="F1165" s="75" t="s">
        <v>537</v>
      </c>
      <c r="G11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65" s="77">
        <v>775</v>
      </c>
      <c r="J1165" s="52">
        <v>4.1777800000000003</v>
      </c>
      <c r="K1165" s="53">
        <f>Tabla3[[#This Row],[PRECIOS]]-Tabla3[[#This Row],[PRECIOS]]*10%</f>
        <v>3.7600020000000001</v>
      </c>
      <c r="L1165" s="101"/>
      <c r="M1165" s="54"/>
      <c r="N1165" s="55">
        <f>IFERROR(Tabla3[[#This Row],[PRECIOS]]-Tabla3[[#This Row],[PRECIOS]]*Tabla3[[#This Row],[% PRODUCTO]]," ")</f>
        <v>4.1777800000000003</v>
      </c>
      <c r="O1165" s="54"/>
      <c r="P1165" s="55">
        <f>IFERROR(Tabla3[[#This Row],[OCULTAR2]]-Tabla3[[#This Row],[OCULTAR2]]*Tabla3[[#This Row],[% LÍNEA]]," ")</f>
        <v>4.1777800000000003</v>
      </c>
      <c r="Q1165" s="56">
        <f>IFERROR(Tabla3[[#This Row],[% PRODUCTO]]+Tabla3[[#This Row],[% LÍNEA]]," ")</f>
        <v>0</v>
      </c>
      <c r="R1165" s="53">
        <f>Tabla3[[#This Row],[OCULTAR3]]</f>
        <v>4.1777800000000003</v>
      </c>
      <c r="S1165" s="53">
        <f>Tabla3[[#This Row],[PRECIO SIN %]]-Tabla3[[#This Row],[PRECIO SIN %]]*10%</f>
        <v>3.7600020000000001</v>
      </c>
      <c r="T1165" s="80">
        <f>(Tabla3[[#This Row],[PRECIO CON DESCT.]]-(Tabla3[[#This Row],[PRECIO CON DESCT.]]*$T$6))</f>
        <v>2.3688012600000001</v>
      </c>
      <c r="U1165" s="96"/>
      <c r="V1165" s="94">
        <f>Tabla3[[#This Row],[PRECIO %      en $]]*Tabla3[[#This Row],[PEDIDO ]]</f>
        <v>0</v>
      </c>
      <c r="W1165" s="57">
        <f>Tabla3[[#This Row],[PRECIO CON DESCT.]]*Tabla3[[#This Row],[PEDIDO ]]</f>
        <v>0</v>
      </c>
      <c r="X1165" s="58">
        <f>Tabla3[[#This Row],[PRECIO SIN %]]*Tabla3[[#This Row],[PEDIDO ]]</f>
        <v>0</v>
      </c>
      <c r="Y1165" s="28"/>
      <c r="Z1165" s="28"/>
    </row>
    <row r="1166" spans="1:26" ht="33" customHeight="1" x14ac:dyDescent="0.4">
      <c r="A1166" s="125">
        <v>7591585115737</v>
      </c>
      <c r="B1166" s="59" t="s">
        <v>225</v>
      </c>
      <c r="C1166" s="59" t="s">
        <v>104</v>
      </c>
      <c r="D11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66" s="119" t="s">
        <v>1672</v>
      </c>
      <c r="F1166" s="76" t="s">
        <v>537</v>
      </c>
      <c r="G11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66" s="78">
        <v>1</v>
      </c>
      <c r="J1166" s="52">
        <v>2.26667</v>
      </c>
      <c r="K1166" s="60">
        <f>Tabla3[[#This Row],[PRECIOS]]-Tabla3[[#This Row],[PRECIOS]]*10%</f>
        <v>2.040003</v>
      </c>
      <c r="L1166" s="101"/>
      <c r="M1166" s="61"/>
      <c r="N1166" s="55">
        <f>IFERROR(Tabla3[[#This Row],[PRECIOS]]-Tabla3[[#This Row],[PRECIOS]]*Tabla3[[#This Row],[% PRODUCTO]]," ")</f>
        <v>2.26667</v>
      </c>
      <c r="O1166" s="61"/>
      <c r="P1166" s="55">
        <f>IFERROR(Tabla3[[#This Row],[OCULTAR2]]-Tabla3[[#This Row],[OCULTAR2]]*Tabla3[[#This Row],[% LÍNEA]]," ")</f>
        <v>2.26667</v>
      </c>
      <c r="Q1166" s="56">
        <f>IFERROR(Tabla3[[#This Row],[% PRODUCTO]]+Tabla3[[#This Row],[% LÍNEA]]," ")</f>
        <v>0</v>
      </c>
      <c r="R1166" s="60">
        <f>Tabla3[[#This Row],[OCULTAR3]]</f>
        <v>2.26667</v>
      </c>
      <c r="S1166" s="60">
        <f>Tabla3[[#This Row],[PRECIO SIN %]]-Tabla3[[#This Row],[PRECIO SIN %]]*10%</f>
        <v>2.040003</v>
      </c>
      <c r="T1166" s="80">
        <f>(Tabla3[[#This Row],[PRECIO CON DESCT.]]-(Tabla3[[#This Row],[PRECIO CON DESCT.]]*$T$6))</f>
        <v>1.2852018900000002</v>
      </c>
      <c r="U1166" s="96"/>
      <c r="V1166" s="94">
        <f>Tabla3[[#This Row],[PRECIO %      en $]]*Tabla3[[#This Row],[PEDIDO ]]</f>
        <v>0</v>
      </c>
      <c r="W1166" s="57">
        <f>Tabla3[[#This Row],[PRECIO CON DESCT.]]*Tabla3[[#This Row],[PEDIDO ]]</f>
        <v>0</v>
      </c>
      <c r="X1166" s="58">
        <f>Tabla3[[#This Row],[PRECIO SIN %]]*Tabla3[[#This Row],[PEDIDO ]]</f>
        <v>0</v>
      </c>
      <c r="Y1166" s="28"/>
      <c r="Z1166" s="28"/>
    </row>
    <row r="1167" spans="1:26" ht="33" customHeight="1" x14ac:dyDescent="0.4">
      <c r="A1167" s="124">
        <v>7591585415738</v>
      </c>
      <c r="B1167" s="51" t="s">
        <v>225</v>
      </c>
      <c r="C1167" s="51" t="s">
        <v>104</v>
      </c>
      <c r="D11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67" s="118" t="s">
        <v>1673</v>
      </c>
      <c r="F1167" s="75" t="s">
        <v>537</v>
      </c>
      <c r="G11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67" s="77">
        <v>90</v>
      </c>
      <c r="J1167" s="52">
        <v>3.5888900000000001</v>
      </c>
      <c r="K1167" s="53">
        <f>Tabla3[[#This Row],[PRECIOS]]-Tabla3[[#This Row],[PRECIOS]]*10%</f>
        <v>3.2300010000000001</v>
      </c>
      <c r="L1167" s="101"/>
      <c r="M1167" s="54"/>
      <c r="N1167" s="55">
        <f>IFERROR(Tabla3[[#This Row],[PRECIOS]]-Tabla3[[#This Row],[PRECIOS]]*Tabla3[[#This Row],[% PRODUCTO]]," ")</f>
        <v>3.5888900000000001</v>
      </c>
      <c r="O1167" s="54"/>
      <c r="P1167" s="55">
        <f>IFERROR(Tabla3[[#This Row],[OCULTAR2]]-Tabla3[[#This Row],[OCULTAR2]]*Tabla3[[#This Row],[% LÍNEA]]," ")</f>
        <v>3.5888900000000001</v>
      </c>
      <c r="Q1167" s="56">
        <f>IFERROR(Tabla3[[#This Row],[% PRODUCTO]]+Tabla3[[#This Row],[% LÍNEA]]," ")</f>
        <v>0</v>
      </c>
      <c r="R1167" s="53">
        <f>Tabla3[[#This Row],[OCULTAR3]]</f>
        <v>3.5888900000000001</v>
      </c>
      <c r="S1167" s="53">
        <f>Tabla3[[#This Row],[PRECIO SIN %]]-Tabla3[[#This Row],[PRECIO SIN %]]*10%</f>
        <v>3.2300010000000001</v>
      </c>
      <c r="T1167" s="80">
        <f>(Tabla3[[#This Row],[PRECIO CON DESCT.]]-(Tabla3[[#This Row],[PRECIO CON DESCT.]]*$T$6))</f>
        <v>2.0349006300000001</v>
      </c>
      <c r="U1167" s="96"/>
      <c r="V1167" s="94">
        <f>Tabla3[[#This Row],[PRECIO %      en $]]*Tabla3[[#This Row],[PEDIDO ]]</f>
        <v>0</v>
      </c>
      <c r="W1167" s="57">
        <f>Tabla3[[#This Row],[PRECIO CON DESCT.]]*Tabla3[[#This Row],[PEDIDO ]]</f>
        <v>0</v>
      </c>
      <c r="X1167" s="58">
        <f>Tabla3[[#This Row],[PRECIO SIN %]]*Tabla3[[#This Row],[PEDIDO ]]</f>
        <v>0</v>
      </c>
      <c r="Y1167" s="28"/>
      <c r="Z1167" s="28"/>
    </row>
    <row r="1168" spans="1:26" ht="33" customHeight="1" x14ac:dyDescent="0.4">
      <c r="A1168" s="125">
        <v>8906130231319</v>
      </c>
      <c r="B1168" s="59" t="s">
        <v>225</v>
      </c>
      <c r="C1168" s="59" t="s">
        <v>106</v>
      </c>
      <c r="D11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68" s="119" t="s">
        <v>1674</v>
      </c>
      <c r="F1168" s="76" t="s">
        <v>537</v>
      </c>
      <c r="G11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68" s="78">
        <v>97</v>
      </c>
      <c r="J1168" s="52">
        <v>1.2777799999999999</v>
      </c>
      <c r="K1168" s="60">
        <f>Tabla3[[#This Row],[PRECIOS]]-Tabla3[[#This Row],[PRECIOS]]*10%</f>
        <v>1.150002</v>
      </c>
      <c r="L1168" s="101"/>
      <c r="M1168" s="61"/>
      <c r="N1168" s="55">
        <f>IFERROR(Tabla3[[#This Row],[PRECIOS]]-Tabla3[[#This Row],[PRECIOS]]*Tabla3[[#This Row],[% PRODUCTO]]," ")</f>
        <v>1.2777799999999999</v>
      </c>
      <c r="O1168" s="61"/>
      <c r="P1168" s="55">
        <f>IFERROR(Tabla3[[#This Row],[OCULTAR2]]-Tabla3[[#This Row],[OCULTAR2]]*Tabla3[[#This Row],[% LÍNEA]]," ")</f>
        <v>1.2777799999999999</v>
      </c>
      <c r="Q1168" s="56">
        <f>IFERROR(Tabla3[[#This Row],[% PRODUCTO]]+Tabla3[[#This Row],[% LÍNEA]]," ")</f>
        <v>0</v>
      </c>
      <c r="R1168" s="60">
        <f>Tabla3[[#This Row],[OCULTAR3]]</f>
        <v>1.2777799999999999</v>
      </c>
      <c r="S1168" s="60">
        <f>Tabla3[[#This Row],[PRECIO SIN %]]-Tabla3[[#This Row],[PRECIO SIN %]]*10%</f>
        <v>1.150002</v>
      </c>
      <c r="T1168" s="80">
        <f>(Tabla3[[#This Row],[PRECIO CON DESCT.]]-(Tabla3[[#This Row],[PRECIO CON DESCT.]]*$T$6))</f>
        <v>0.72450126000000004</v>
      </c>
      <c r="U1168" s="96"/>
      <c r="V1168" s="94">
        <f>Tabla3[[#This Row],[PRECIO %      en $]]*Tabla3[[#This Row],[PEDIDO ]]</f>
        <v>0</v>
      </c>
      <c r="W1168" s="57">
        <f>Tabla3[[#This Row],[PRECIO CON DESCT.]]*Tabla3[[#This Row],[PEDIDO ]]</f>
        <v>0</v>
      </c>
      <c r="X1168" s="58">
        <f>Tabla3[[#This Row],[PRECIO SIN %]]*Tabla3[[#This Row],[PEDIDO ]]</f>
        <v>0</v>
      </c>
      <c r="Y1168" s="28"/>
      <c r="Z1168" s="28"/>
    </row>
    <row r="1169" spans="1:26" ht="33" customHeight="1" x14ac:dyDescent="0.4">
      <c r="A1169" s="124">
        <v>7591585116673</v>
      </c>
      <c r="B1169" s="51" t="s">
        <v>225</v>
      </c>
      <c r="C1169" s="51" t="s">
        <v>104</v>
      </c>
      <c r="D11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69" s="118" t="s">
        <v>1675</v>
      </c>
      <c r="F1169" s="75" t="s">
        <v>537</v>
      </c>
      <c r="G11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69" s="77">
        <v>567</v>
      </c>
      <c r="J1169" s="52">
        <v>1.54444</v>
      </c>
      <c r="K1169" s="53">
        <f>Tabla3[[#This Row],[PRECIOS]]-Tabla3[[#This Row],[PRECIOS]]*10%</f>
        <v>1.389996</v>
      </c>
      <c r="L1169" s="101"/>
      <c r="M1169" s="54"/>
      <c r="N1169" s="55">
        <f>IFERROR(Tabla3[[#This Row],[PRECIOS]]-Tabla3[[#This Row],[PRECIOS]]*Tabla3[[#This Row],[% PRODUCTO]]," ")</f>
        <v>1.54444</v>
      </c>
      <c r="O1169" s="54"/>
      <c r="P1169" s="55">
        <f>IFERROR(Tabla3[[#This Row],[OCULTAR2]]-Tabla3[[#This Row],[OCULTAR2]]*Tabla3[[#This Row],[% LÍNEA]]," ")</f>
        <v>1.54444</v>
      </c>
      <c r="Q1169" s="56">
        <f>IFERROR(Tabla3[[#This Row],[% PRODUCTO]]+Tabla3[[#This Row],[% LÍNEA]]," ")</f>
        <v>0</v>
      </c>
      <c r="R1169" s="53">
        <f>Tabla3[[#This Row],[OCULTAR3]]</f>
        <v>1.54444</v>
      </c>
      <c r="S1169" s="53">
        <f>Tabla3[[#This Row],[PRECIO SIN %]]-Tabla3[[#This Row],[PRECIO SIN %]]*10%</f>
        <v>1.389996</v>
      </c>
      <c r="T1169" s="80">
        <f>(Tabla3[[#This Row],[PRECIO CON DESCT.]]-(Tabla3[[#This Row],[PRECIO CON DESCT.]]*$T$6))</f>
        <v>0.87569748000000003</v>
      </c>
      <c r="U1169" s="96"/>
      <c r="V1169" s="94">
        <f>Tabla3[[#This Row],[PRECIO %      en $]]*Tabla3[[#This Row],[PEDIDO ]]</f>
        <v>0</v>
      </c>
      <c r="W1169" s="57">
        <f>Tabla3[[#This Row],[PRECIO CON DESCT.]]*Tabla3[[#This Row],[PEDIDO ]]</f>
        <v>0</v>
      </c>
      <c r="X1169" s="58">
        <f>Tabla3[[#This Row],[PRECIO SIN %]]*Tabla3[[#This Row],[PEDIDO ]]</f>
        <v>0</v>
      </c>
      <c r="Y1169" s="28"/>
      <c r="Z1169" s="28"/>
    </row>
    <row r="1170" spans="1:26" ht="33" customHeight="1" x14ac:dyDescent="0.4">
      <c r="A1170" s="125">
        <v>8906130231302</v>
      </c>
      <c r="B1170" s="59" t="s">
        <v>225</v>
      </c>
      <c r="C1170" s="59" t="s">
        <v>106</v>
      </c>
      <c r="D11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70" s="119" t="s">
        <v>1676</v>
      </c>
      <c r="F1170" s="76" t="s">
        <v>537</v>
      </c>
      <c r="G11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70" s="78">
        <v>80</v>
      </c>
      <c r="J1170" s="52">
        <v>1.2777799999999999</v>
      </c>
      <c r="K1170" s="60">
        <f>Tabla3[[#This Row],[PRECIOS]]-Tabla3[[#This Row],[PRECIOS]]*10%</f>
        <v>1.150002</v>
      </c>
      <c r="L1170" s="101"/>
      <c r="M1170" s="61"/>
      <c r="N1170" s="55">
        <f>IFERROR(Tabla3[[#This Row],[PRECIOS]]-Tabla3[[#This Row],[PRECIOS]]*Tabla3[[#This Row],[% PRODUCTO]]," ")</f>
        <v>1.2777799999999999</v>
      </c>
      <c r="O1170" s="61"/>
      <c r="P1170" s="55">
        <f>IFERROR(Tabla3[[#This Row],[OCULTAR2]]-Tabla3[[#This Row],[OCULTAR2]]*Tabla3[[#This Row],[% LÍNEA]]," ")</f>
        <v>1.2777799999999999</v>
      </c>
      <c r="Q1170" s="56">
        <f>IFERROR(Tabla3[[#This Row],[% PRODUCTO]]+Tabla3[[#This Row],[% LÍNEA]]," ")</f>
        <v>0</v>
      </c>
      <c r="R1170" s="60">
        <f>Tabla3[[#This Row],[OCULTAR3]]</f>
        <v>1.2777799999999999</v>
      </c>
      <c r="S1170" s="60">
        <f>Tabla3[[#This Row],[PRECIO SIN %]]-Tabla3[[#This Row],[PRECIO SIN %]]*10%</f>
        <v>1.150002</v>
      </c>
      <c r="T1170" s="80">
        <f>(Tabla3[[#This Row],[PRECIO CON DESCT.]]-(Tabla3[[#This Row],[PRECIO CON DESCT.]]*$T$6))</f>
        <v>0.72450126000000004</v>
      </c>
      <c r="U1170" s="96"/>
      <c r="V1170" s="94">
        <f>Tabla3[[#This Row],[PRECIO %      en $]]*Tabla3[[#This Row],[PEDIDO ]]</f>
        <v>0</v>
      </c>
      <c r="W1170" s="57">
        <f>Tabla3[[#This Row],[PRECIO CON DESCT.]]*Tabla3[[#This Row],[PEDIDO ]]</f>
        <v>0</v>
      </c>
      <c r="X1170" s="58">
        <f>Tabla3[[#This Row],[PRECIO SIN %]]*Tabla3[[#This Row],[PEDIDO ]]</f>
        <v>0</v>
      </c>
      <c r="Y1170" s="28"/>
      <c r="Z1170" s="28"/>
    </row>
    <row r="1171" spans="1:26" ht="33" customHeight="1" x14ac:dyDescent="0.4">
      <c r="A1171" s="124">
        <v>7591519005264</v>
      </c>
      <c r="B1171" s="51" t="s">
        <v>225</v>
      </c>
      <c r="C1171" s="51" t="s">
        <v>149</v>
      </c>
      <c r="D11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71" s="118" t="s">
        <v>1677</v>
      </c>
      <c r="F1171" s="75" t="s">
        <v>537</v>
      </c>
      <c r="G11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71" s="77">
        <v>336</v>
      </c>
      <c r="J1171" s="52">
        <v>0.96667000000000003</v>
      </c>
      <c r="K1171" s="53">
        <f>Tabla3[[#This Row],[PRECIOS]]-Tabla3[[#This Row],[PRECIOS]]*10%</f>
        <v>0.87000300000000008</v>
      </c>
      <c r="L1171" s="101"/>
      <c r="M1171" s="54"/>
      <c r="N1171" s="55">
        <f>IFERROR(Tabla3[[#This Row],[PRECIOS]]-Tabla3[[#This Row],[PRECIOS]]*Tabla3[[#This Row],[% PRODUCTO]]," ")</f>
        <v>0.96667000000000003</v>
      </c>
      <c r="O1171" s="54"/>
      <c r="P1171" s="55">
        <f>IFERROR(Tabla3[[#This Row],[OCULTAR2]]-Tabla3[[#This Row],[OCULTAR2]]*Tabla3[[#This Row],[% LÍNEA]]," ")</f>
        <v>0.96667000000000003</v>
      </c>
      <c r="Q1171" s="56">
        <f>IFERROR(Tabla3[[#This Row],[% PRODUCTO]]+Tabla3[[#This Row],[% LÍNEA]]," ")</f>
        <v>0</v>
      </c>
      <c r="R1171" s="53">
        <f>Tabla3[[#This Row],[OCULTAR3]]</f>
        <v>0.96667000000000003</v>
      </c>
      <c r="S1171" s="53">
        <f>Tabla3[[#This Row],[PRECIO SIN %]]-Tabla3[[#This Row],[PRECIO SIN %]]*10%</f>
        <v>0.87000300000000008</v>
      </c>
      <c r="T1171" s="80">
        <f>(Tabla3[[#This Row],[PRECIO CON DESCT.]]-(Tabla3[[#This Row],[PRECIO CON DESCT.]]*$T$6))</f>
        <v>0.54810189000000009</v>
      </c>
      <c r="U1171" s="96"/>
      <c r="V1171" s="94">
        <f>Tabla3[[#This Row],[PRECIO %      en $]]*Tabla3[[#This Row],[PEDIDO ]]</f>
        <v>0</v>
      </c>
      <c r="W1171" s="57">
        <f>Tabla3[[#This Row],[PRECIO CON DESCT.]]*Tabla3[[#This Row],[PEDIDO ]]</f>
        <v>0</v>
      </c>
      <c r="X1171" s="58">
        <f>Tabla3[[#This Row],[PRECIO SIN %]]*Tabla3[[#This Row],[PEDIDO ]]</f>
        <v>0</v>
      </c>
      <c r="Y1171" s="28"/>
      <c r="Z1171" s="28"/>
    </row>
    <row r="1172" spans="1:26" ht="33" customHeight="1" x14ac:dyDescent="0.4">
      <c r="A1172" s="125">
        <v>7592454001243</v>
      </c>
      <c r="B1172" s="59" t="s">
        <v>225</v>
      </c>
      <c r="C1172" s="59" t="s">
        <v>171</v>
      </c>
      <c r="D11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72" s="119" t="s">
        <v>1678</v>
      </c>
      <c r="F1172" s="76" t="s">
        <v>537</v>
      </c>
      <c r="G11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72" s="78">
        <v>1300</v>
      </c>
      <c r="J1172" s="52">
        <v>0.85555999999999999</v>
      </c>
      <c r="K1172" s="60">
        <f>Tabla3[[#This Row],[PRECIOS]]-Tabla3[[#This Row],[PRECIOS]]*10%</f>
        <v>0.77000400000000002</v>
      </c>
      <c r="L1172" s="101"/>
      <c r="M1172" s="61"/>
      <c r="N1172" s="55">
        <f>IFERROR(Tabla3[[#This Row],[PRECIOS]]-Tabla3[[#This Row],[PRECIOS]]*Tabla3[[#This Row],[% PRODUCTO]]," ")</f>
        <v>0.85555999999999999</v>
      </c>
      <c r="O1172" s="61"/>
      <c r="P1172" s="55">
        <f>IFERROR(Tabla3[[#This Row],[OCULTAR2]]-Tabla3[[#This Row],[OCULTAR2]]*Tabla3[[#This Row],[% LÍNEA]]," ")</f>
        <v>0.85555999999999999</v>
      </c>
      <c r="Q1172" s="56">
        <f>IFERROR(Tabla3[[#This Row],[% PRODUCTO]]+Tabla3[[#This Row],[% LÍNEA]]," ")</f>
        <v>0</v>
      </c>
      <c r="R1172" s="60">
        <f>Tabla3[[#This Row],[OCULTAR3]]</f>
        <v>0.85555999999999999</v>
      </c>
      <c r="S1172" s="60">
        <f>Tabla3[[#This Row],[PRECIO SIN %]]-Tabla3[[#This Row],[PRECIO SIN %]]*10%</f>
        <v>0.77000400000000002</v>
      </c>
      <c r="T1172" s="80">
        <f>(Tabla3[[#This Row],[PRECIO CON DESCT.]]-(Tabla3[[#This Row],[PRECIO CON DESCT.]]*$T$6))</f>
        <v>0.48510252000000004</v>
      </c>
      <c r="U1172" s="96"/>
      <c r="V1172" s="94">
        <f>Tabla3[[#This Row],[PRECIO %      en $]]*Tabla3[[#This Row],[PEDIDO ]]</f>
        <v>0</v>
      </c>
      <c r="W1172" s="57">
        <f>Tabla3[[#This Row],[PRECIO CON DESCT.]]*Tabla3[[#This Row],[PEDIDO ]]</f>
        <v>0</v>
      </c>
      <c r="X1172" s="58">
        <f>Tabla3[[#This Row],[PRECIO SIN %]]*Tabla3[[#This Row],[PEDIDO ]]</f>
        <v>0</v>
      </c>
      <c r="Y1172" s="28"/>
      <c r="Z1172" s="28"/>
    </row>
    <row r="1173" spans="1:26" ht="33" customHeight="1" x14ac:dyDescent="0.4">
      <c r="A1173" s="124">
        <v>7591196006912</v>
      </c>
      <c r="B1173" s="51" t="s">
        <v>225</v>
      </c>
      <c r="C1173" s="51" t="s">
        <v>230</v>
      </c>
      <c r="D11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73" s="118" t="s">
        <v>1679</v>
      </c>
      <c r="F1173" s="75" t="s">
        <v>537</v>
      </c>
      <c r="G11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73" s="77">
        <v>15873</v>
      </c>
      <c r="J1173" s="52">
        <v>0.5</v>
      </c>
      <c r="K1173" s="53">
        <f>Tabla3[[#This Row],[PRECIOS]]-Tabla3[[#This Row],[PRECIOS]]*10%</f>
        <v>0.45</v>
      </c>
      <c r="L1173" s="101"/>
      <c r="M1173" s="54"/>
      <c r="N1173" s="55">
        <f>IFERROR(Tabla3[[#This Row],[PRECIOS]]-Tabla3[[#This Row],[PRECIOS]]*Tabla3[[#This Row],[% PRODUCTO]]," ")</f>
        <v>0.5</v>
      </c>
      <c r="O1173" s="54"/>
      <c r="P1173" s="55">
        <f>IFERROR(Tabla3[[#This Row],[OCULTAR2]]-Tabla3[[#This Row],[OCULTAR2]]*Tabla3[[#This Row],[% LÍNEA]]," ")</f>
        <v>0.5</v>
      </c>
      <c r="Q1173" s="56">
        <f>IFERROR(Tabla3[[#This Row],[% PRODUCTO]]+Tabla3[[#This Row],[% LÍNEA]]," ")</f>
        <v>0</v>
      </c>
      <c r="R1173" s="53">
        <f>Tabla3[[#This Row],[OCULTAR3]]</f>
        <v>0.5</v>
      </c>
      <c r="S1173" s="53">
        <f>Tabla3[[#This Row],[PRECIO SIN %]]-Tabla3[[#This Row],[PRECIO SIN %]]*10%</f>
        <v>0.45</v>
      </c>
      <c r="T1173" s="80">
        <f>(Tabla3[[#This Row],[PRECIO CON DESCT.]]-(Tabla3[[#This Row],[PRECIO CON DESCT.]]*$T$6))</f>
        <v>0.28349999999999997</v>
      </c>
      <c r="U1173" s="96"/>
      <c r="V1173" s="94">
        <f>Tabla3[[#This Row],[PRECIO %      en $]]*Tabla3[[#This Row],[PEDIDO ]]</f>
        <v>0</v>
      </c>
      <c r="W1173" s="57">
        <f>Tabla3[[#This Row],[PRECIO CON DESCT.]]*Tabla3[[#This Row],[PEDIDO ]]</f>
        <v>0</v>
      </c>
      <c r="X1173" s="58">
        <f>Tabla3[[#This Row],[PRECIO SIN %]]*Tabla3[[#This Row],[PEDIDO ]]</f>
        <v>0</v>
      </c>
      <c r="Y1173" s="28"/>
      <c r="Z1173" s="28"/>
    </row>
    <row r="1174" spans="1:26" ht="33" customHeight="1" x14ac:dyDescent="0.4">
      <c r="A1174" s="125">
        <v>7594001101604</v>
      </c>
      <c r="B1174" s="59" t="s">
        <v>225</v>
      </c>
      <c r="C1174" s="59" t="s">
        <v>203</v>
      </c>
      <c r="D11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74" s="119" t="s">
        <v>1680</v>
      </c>
      <c r="F1174" s="76" t="s">
        <v>537</v>
      </c>
      <c r="G11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74" s="78">
        <v>2925</v>
      </c>
      <c r="J1174" s="52">
        <v>0.83333000000000002</v>
      </c>
      <c r="K1174" s="60">
        <f>Tabla3[[#This Row],[PRECIOS]]-Tabla3[[#This Row],[PRECIOS]]*10%</f>
        <v>0.74999700000000002</v>
      </c>
      <c r="L1174" s="101"/>
      <c r="M1174" s="61"/>
      <c r="N1174" s="55">
        <f>IFERROR(Tabla3[[#This Row],[PRECIOS]]-Tabla3[[#This Row],[PRECIOS]]*Tabla3[[#This Row],[% PRODUCTO]]," ")</f>
        <v>0.83333000000000002</v>
      </c>
      <c r="O1174" s="61"/>
      <c r="P1174" s="55">
        <f>IFERROR(Tabla3[[#This Row],[OCULTAR2]]-Tabla3[[#This Row],[OCULTAR2]]*Tabla3[[#This Row],[% LÍNEA]]," ")</f>
        <v>0.83333000000000002</v>
      </c>
      <c r="Q1174" s="56">
        <f>IFERROR(Tabla3[[#This Row],[% PRODUCTO]]+Tabla3[[#This Row],[% LÍNEA]]," ")</f>
        <v>0</v>
      </c>
      <c r="R1174" s="60">
        <f>Tabla3[[#This Row],[OCULTAR3]]</f>
        <v>0.83333000000000002</v>
      </c>
      <c r="S1174" s="60">
        <f>Tabla3[[#This Row],[PRECIO SIN %]]-Tabla3[[#This Row],[PRECIO SIN %]]*10%</f>
        <v>0.74999700000000002</v>
      </c>
      <c r="T1174" s="80">
        <f>(Tabla3[[#This Row],[PRECIO CON DESCT.]]-(Tabla3[[#This Row],[PRECIO CON DESCT.]]*$T$6))</f>
        <v>0.47249811000000003</v>
      </c>
      <c r="U1174" s="96"/>
      <c r="V1174" s="94">
        <f>Tabla3[[#This Row],[PRECIO %      en $]]*Tabla3[[#This Row],[PEDIDO ]]</f>
        <v>0</v>
      </c>
      <c r="W1174" s="57">
        <f>Tabla3[[#This Row],[PRECIO CON DESCT.]]*Tabla3[[#This Row],[PEDIDO ]]</f>
        <v>0</v>
      </c>
      <c r="X1174" s="58">
        <f>Tabla3[[#This Row],[PRECIO SIN %]]*Tabla3[[#This Row],[PEDIDO ]]</f>
        <v>0</v>
      </c>
      <c r="Y1174" s="28"/>
      <c r="Z1174" s="28"/>
    </row>
    <row r="1175" spans="1:26" ht="33" customHeight="1" x14ac:dyDescent="0.4">
      <c r="A1175" s="124">
        <v>7591585116086</v>
      </c>
      <c r="B1175" s="51" t="s">
        <v>225</v>
      </c>
      <c r="C1175" s="51" t="s">
        <v>104</v>
      </c>
      <c r="D11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75" s="118" t="s">
        <v>1681</v>
      </c>
      <c r="F1175" s="75" t="s">
        <v>537</v>
      </c>
      <c r="G11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75" s="77">
        <v>23</v>
      </c>
      <c r="J1175" s="52">
        <v>1.04444</v>
      </c>
      <c r="K1175" s="53">
        <f>Tabla3[[#This Row],[PRECIOS]]-Tabla3[[#This Row],[PRECIOS]]*10%</f>
        <v>0.93999600000000005</v>
      </c>
      <c r="L1175" s="101"/>
      <c r="M1175" s="54"/>
      <c r="N1175" s="55">
        <f>IFERROR(Tabla3[[#This Row],[PRECIOS]]-Tabla3[[#This Row],[PRECIOS]]*Tabla3[[#This Row],[% PRODUCTO]]," ")</f>
        <v>1.04444</v>
      </c>
      <c r="O1175" s="54"/>
      <c r="P1175" s="55">
        <f>IFERROR(Tabla3[[#This Row],[OCULTAR2]]-Tabla3[[#This Row],[OCULTAR2]]*Tabla3[[#This Row],[% LÍNEA]]," ")</f>
        <v>1.04444</v>
      </c>
      <c r="Q1175" s="56">
        <f>IFERROR(Tabla3[[#This Row],[% PRODUCTO]]+Tabla3[[#This Row],[% LÍNEA]]," ")</f>
        <v>0</v>
      </c>
      <c r="R1175" s="53">
        <f>Tabla3[[#This Row],[OCULTAR3]]</f>
        <v>1.04444</v>
      </c>
      <c r="S1175" s="53">
        <f>Tabla3[[#This Row],[PRECIO SIN %]]-Tabla3[[#This Row],[PRECIO SIN %]]*10%</f>
        <v>0.93999600000000005</v>
      </c>
      <c r="T1175" s="80">
        <f>(Tabla3[[#This Row],[PRECIO CON DESCT.]]-(Tabla3[[#This Row],[PRECIO CON DESCT.]]*$T$6))</f>
        <v>0.59219748000000005</v>
      </c>
      <c r="U1175" s="96"/>
      <c r="V1175" s="94">
        <f>Tabla3[[#This Row],[PRECIO %      en $]]*Tabla3[[#This Row],[PEDIDO ]]</f>
        <v>0</v>
      </c>
      <c r="W1175" s="57">
        <f>Tabla3[[#This Row],[PRECIO CON DESCT.]]*Tabla3[[#This Row],[PEDIDO ]]</f>
        <v>0</v>
      </c>
      <c r="X1175" s="58">
        <f>Tabla3[[#This Row],[PRECIO SIN %]]*Tabla3[[#This Row],[PEDIDO ]]</f>
        <v>0</v>
      </c>
      <c r="Y1175" s="28"/>
      <c r="Z1175" s="28"/>
    </row>
    <row r="1176" spans="1:26" ht="33" customHeight="1" x14ac:dyDescent="0.4">
      <c r="A1176" s="125" t="s">
        <v>231</v>
      </c>
      <c r="B1176" s="59" t="s">
        <v>225</v>
      </c>
      <c r="C1176" s="59" t="s">
        <v>66</v>
      </c>
      <c r="D11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176" s="119" t="s">
        <v>1682</v>
      </c>
      <c r="F1176" s="76" t="s">
        <v>537</v>
      </c>
      <c r="G11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176" s="78">
        <v>107</v>
      </c>
      <c r="J1176" s="52">
        <v>1.0555600000000001</v>
      </c>
      <c r="K1176" s="60">
        <f>Tabla3[[#This Row],[PRECIOS]]-Tabla3[[#This Row],[PRECIOS]]*10%</f>
        <v>0.95000400000000007</v>
      </c>
      <c r="L1176" s="101" t="s">
        <v>5327</v>
      </c>
      <c r="M1176" s="61"/>
      <c r="N1176" s="55">
        <f>IFERROR(Tabla3[[#This Row],[PRECIOS]]-Tabla3[[#This Row],[PRECIOS]]*Tabla3[[#This Row],[% PRODUCTO]]," ")</f>
        <v>1.0555600000000001</v>
      </c>
      <c r="O1176" s="61"/>
      <c r="P1176" s="55">
        <f>IFERROR(Tabla3[[#This Row],[OCULTAR2]]-Tabla3[[#This Row],[OCULTAR2]]*Tabla3[[#This Row],[% LÍNEA]]," ")</f>
        <v>1.0555600000000001</v>
      </c>
      <c r="Q1176" s="56">
        <f>IFERROR(Tabla3[[#This Row],[% PRODUCTO]]+Tabla3[[#This Row],[% LÍNEA]]," ")</f>
        <v>0</v>
      </c>
      <c r="R1176" s="60">
        <f>Tabla3[[#This Row],[OCULTAR3]]</f>
        <v>1.0555600000000001</v>
      </c>
      <c r="S1176" s="60">
        <f>Tabla3[[#This Row],[PRECIO SIN %]]-Tabla3[[#This Row],[PRECIO SIN %]]*10%</f>
        <v>0.95000400000000007</v>
      </c>
      <c r="T1176" s="80">
        <f>(Tabla3[[#This Row],[PRECIO CON DESCT.]]-(Tabla3[[#This Row],[PRECIO CON DESCT.]]*$T$6))</f>
        <v>0.59850252000000004</v>
      </c>
      <c r="U1176" s="96"/>
      <c r="V1176" s="94">
        <f>Tabla3[[#This Row],[PRECIO %      en $]]*Tabla3[[#This Row],[PEDIDO ]]</f>
        <v>0</v>
      </c>
      <c r="W1176" s="57">
        <f>Tabla3[[#This Row],[PRECIO CON DESCT.]]*Tabla3[[#This Row],[PEDIDO ]]</f>
        <v>0</v>
      </c>
      <c r="X1176" s="58">
        <f>Tabla3[[#This Row],[PRECIO SIN %]]*Tabla3[[#This Row],[PEDIDO ]]</f>
        <v>0</v>
      </c>
      <c r="Y1176" s="28"/>
      <c r="Z1176" s="28"/>
    </row>
    <row r="1177" spans="1:26" ht="33" customHeight="1" x14ac:dyDescent="0.4">
      <c r="A1177" s="124">
        <v>7591062000174</v>
      </c>
      <c r="B1177" s="51" t="s">
        <v>225</v>
      </c>
      <c r="C1177" s="51" t="s">
        <v>189</v>
      </c>
      <c r="D11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77" s="118" t="s">
        <v>1683</v>
      </c>
      <c r="F1177" s="75" t="s">
        <v>537</v>
      </c>
      <c r="G11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77" s="77">
        <v>988</v>
      </c>
      <c r="J1177" s="52">
        <v>0.9</v>
      </c>
      <c r="K1177" s="53">
        <f>Tabla3[[#This Row],[PRECIOS]]-Tabla3[[#This Row],[PRECIOS]]*10%</f>
        <v>0.81</v>
      </c>
      <c r="L1177" s="101"/>
      <c r="M1177" s="54"/>
      <c r="N1177" s="55">
        <f>IFERROR(Tabla3[[#This Row],[PRECIOS]]-Tabla3[[#This Row],[PRECIOS]]*Tabla3[[#This Row],[% PRODUCTO]]," ")</f>
        <v>0.9</v>
      </c>
      <c r="O1177" s="54"/>
      <c r="P1177" s="55">
        <f>IFERROR(Tabla3[[#This Row],[OCULTAR2]]-Tabla3[[#This Row],[OCULTAR2]]*Tabla3[[#This Row],[% LÍNEA]]," ")</f>
        <v>0.9</v>
      </c>
      <c r="Q1177" s="56">
        <f>IFERROR(Tabla3[[#This Row],[% PRODUCTO]]+Tabla3[[#This Row],[% LÍNEA]]," ")</f>
        <v>0</v>
      </c>
      <c r="R1177" s="53">
        <f>Tabla3[[#This Row],[OCULTAR3]]</f>
        <v>0.9</v>
      </c>
      <c r="S1177" s="53">
        <f>Tabla3[[#This Row],[PRECIO SIN %]]-Tabla3[[#This Row],[PRECIO SIN %]]*10%</f>
        <v>0.81</v>
      </c>
      <c r="T1177" s="80">
        <f>(Tabla3[[#This Row],[PRECIO CON DESCT.]]-(Tabla3[[#This Row],[PRECIO CON DESCT.]]*$T$6))</f>
        <v>0.51029999999999998</v>
      </c>
      <c r="U1177" s="96"/>
      <c r="V1177" s="94">
        <f>Tabla3[[#This Row],[PRECIO %      en $]]*Tabla3[[#This Row],[PEDIDO ]]</f>
        <v>0</v>
      </c>
      <c r="W1177" s="57">
        <f>Tabla3[[#This Row],[PRECIO CON DESCT.]]*Tabla3[[#This Row],[PEDIDO ]]</f>
        <v>0</v>
      </c>
      <c r="X1177" s="58">
        <f>Tabla3[[#This Row],[PRECIO SIN %]]*Tabla3[[#This Row],[PEDIDO ]]</f>
        <v>0</v>
      </c>
      <c r="Y1177" s="28"/>
      <c r="Z1177" s="28"/>
    </row>
    <row r="1178" spans="1:26" ht="33" customHeight="1" x14ac:dyDescent="0.4">
      <c r="A1178" s="125">
        <v>7598127000988</v>
      </c>
      <c r="B1178" s="59" t="s">
        <v>225</v>
      </c>
      <c r="C1178" s="59" t="s">
        <v>60</v>
      </c>
      <c r="D11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78" s="119" t="s">
        <v>1684</v>
      </c>
      <c r="F1178" s="76" t="s">
        <v>537</v>
      </c>
      <c r="G11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78" s="78">
        <v>160</v>
      </c>
      <c r="J1178" s="52">
        <v>1.07778</v>
      </c>
      <c r="K1178" s="60">
        <f>Tabla3[[#This Row],[PRECIOS]]-Tabla3[[#This Row],[PRECIOS]]*10%</f>
        <v>0.97000199999999992</v>
      </c>
      <c r="L1178" s="101"/>
      <c r="M1178" s="61"/>
      <c r="N1178" s="55">
        <f>IFERROR(Tabla3[[#This Row],[PRECIOS]]-Tabla3[[#This Row],[PRECIOS]]*Tabla3[[#This Row],[% PRODUCTO]]," ")</f>
        <v>1.07778</v>
      </c>
      <c r="O1178" s="61"/>
      <c r="P1178" s="55">
        <f>IFERROR(Tabla3[[#This Row],[OCULTAR2]]-Tabla3[[#This Row],[OCULTAR2]]*Tabla3[[#This Row],[% LÍNEA]]," ")</f>
        <v>1.07778</v>
      </c>
      <c r="Q1178" s="56">
        <f>IFERROR(Tabla3[[#This Row],[% PRODUCTO]]+Tabla3[[#This Row],[% LÍNEA]]," ")</f>
        <v>0</v>
      </c>
      <c r="R1178" s="60">
        <f>Tabla3[[#This Row],[OCULTAR3]]</f>
        <v>1.07778</v>
      </c>
      <c r="S1178" s="60">
        <f>Tabla3[[#This Row],[PRECIO SIN %]]-Tabla3[[#This Row],[PRECIO SIN %]]*10%</f>
        <v>0.97000199999999992</v>
      </c>
      <c r="T1178" s="80">
        <f>(Tabla3[[#This Row],[PRECIO CON DESCT.]]-(Tabla3[[#This Row],[PRECIO CON DESCT.]]*$T$6))</f>
        <v>0.61110125999999998</v>
      </c>
      <c r="U1178" s="96"/>
      <c r="V1178" s="94">
        <f>Tabla3[[#This Row],[PRECIO %      en $]]*Tabla3[[#This Row],[PEDIDO ]]</f>
        <v>0</v>
      </c>
      <c r="W1178" s="57">
        <f>Tabla3[[#This Row],[PRECIO CON DESCT.]]*Tabla3[[#This Row],[PEDIDO ]]</f>
        <v>0</v>
      </c>
      <c r="X1178" s="58">
        <f>Tabla3[[#This Row],[PRECIO SIN %]]*Tabla3[[#This Row],[PEDIDO ]]</f>
        <v>0</v>
      </c>
      <c r="Y1178" s="28"/>
      <c r="Z1178" s="28"/>
    </row>
    <row r="1179" spans="1:26" ht="33" customHeight="1" x14ac:dyDescent="0.4">
      <c r="A1179" s="124">
        <v>7592601302100</v>
      </c>
      <c r="B1179" s="51" t="s">
        <v>225</v>
      </c>
      <c r="C1179" s="51" t="s">
        <v>98</v>
      </c>
      <c r="D11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79" s="118" t="s">
        <v>1685</v>
      </c>
      <c r="F1179" s="75" t="s">
        <v>537</v>
      </c>
      <c r="G11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79" s="77">
        <v>40</v>
      </c>
      <c r="J1179" s="52">
        <v>4.88889</v>
      </c>
      <c r="K1179" s="53">
        <f>Tabla3[[#This Row],[PRECIOS]]-Tabla3[[#This Row],[PRECIOS]]*10%</f>
        <v>4.4000009999999996</v>
      </c>
      <c r="L1179" s="101"/>
      <c r="M1179" s="54"/>
      <c r="N1179" s="55">
        <f>IFERROR(Tabla3[[#This Row],[PRECIOS]]-Tabla3[[#This Row],[PRECIOS]]*Tabla3[[#This Row],[% PRODUCTO]]," ")</f>
        <v>4.88889</v>
      </c>
      <c r="O1179" s="54"/>
      <c r="P1179" s="55">
        <f>IFERROR(Tabla3[[#This Row],[OCULTAR2]]-Tabla3[[#This Row],[OCULTAR2]]*Tabla3[[#This Row],[% LÍNEA]]," ")</f>
        <v>4.88889</v>
      </c>
      <c r="Q1179" s="56">
        <f>IFERROR(Tabla3[[#This Row],[% PRODUCTO]]+Tabla3[[#This Row],[% LÍNEA]]," ")</f>
        <v>0</v>
      </c>
      <c r="R1179" s="53">
        <f>Tabla3[[#This Row],[OCULTAR3]]</f>
        <v>4.88889</v>
      </c>
      <c r="S1179" s="53">
        <f>Tabla3[[#This Row],[PRECIO SIN %]]-Tabla3[[#This Row],[PRECIO SIN %]]*10%</f>
        <v>4.4000009999999996</v>
      </c>
      <c r="T1179" s="80">
        <f>(Tabla3[[#This Row],[PRECIO CON DESCT.]]-(Tabla3[[#This Row],[PRECIO CON DESCT.]]*$T$6))</f>
        <v>2.77200063</v>
      </c>
      <c r="U1179" s="96"/>
      <c r="V1179" s="94">
        <f>Tabla3[[#This Row],[PRECIO %      en $]]*Tabla3[[#This Row],[PEDIDO ]]</f>
        <v>0</v>
      </c>
      <c r="W1179" s="57">
        <f>Tabla3[[#This Row],[PRECIO CON DESCT.]]*Tabla3[[#This Row],[PEDIDO ]]</f>
        <v>0</v>
      </c>
      <c r="X1179" s="58">
        <f>Tabla3[[#This Row],[PRECIO SIN %]]*Tabla3[[#This Row],[PEDIDO ]]</f>
        <v>0</v>
      </c>
      <c r="Y1179" s="28"/>
      <c r="Z1179" s="28"/>
    </row>
    <row r="1180" spans="1:26" ht="33" customHeight="1" x14ac:dyDescent="0.4">
      <c r="A1180" s="125">
        <v>7591818716724</v>
      </c>
      <c r="B1180" s="59" t="s">
        <v>225</v>
      </c>
      <c r="C1180" s="59" t="s">
        <v>105</v>
      </c>
      <c r="D11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180" s="119" t="s">
        <v>1686</v>
      </c>
      <c r="F1180" s="76" t="s">
        <v>537</v>
      </c>
      <c r="G11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80" s="78">
        <v>108</v>
      </c>
      <c r="J1180" s="52">
        <v>4.25556</v>
      </c>
      <c r="K1180" s="60">
        <f>Tabla3[[#This Row],[PRECIOS]]-Tabla3[[#This Row],[PRECIOS]]*10%</f>
        <v>3.8300039999999997</v>
      </c>
      <c r="L1180" s="101"/>
      <c r="M1180" s="61"/>
      <c r="N1180" s="55">
        <f>IFERROR(Tabla3[[#This Row],[PRECIOS]]-Tabla3[[#This Row],[PRECIOS]]*Tabla3[[#This Row],[% PRODUCTO]]," ")</f>
        <v>4.25556</v>
      </c>
      <c r="O1180" s="61"/>
      <c r="P1180" s="55">
        <f>IFERROR(Tabla3[[#This Row],[OCULTAR2]]-Tabla3[[#This Row],[OCULTAR2]]*Tabla3[[#This Row],[% LÍNEA]]," ")</f>
        <v>4.25556</v>
      </c>
      <c r="Q1180" s="56">
        <f>IFERROR(Tabla3[[#This Row],[% PRODUCTO]]+Tabla3[[#This Row],[% LÍNEA]]," ")</f>
        <v>0</v>
      </c>
      <c r="R1180" s="60">
        <f>Tabla3[[#This Row],[OCULTAR3]]</f>
        <v>4.25556</v>
      </c>
      <c r="S1180" s="60">
        <f>Tabla3[[#This Row],[PRECIO SIN %]]-Tabla3[[#This Row],[PRECIO SIN %]]*10%</f>
        <v>3.8300039999999997</v>
      </c>
      <c r="T1180" s="80">
        <f>(Tabla3[[#This Row],[PRECIO CON DESCT.]]-(Tabla3[[#This Row],[PRECIO CON DESCT.]]*$T$6))</f>
        <v>2.4129025199999998</v>
      </c>
      <c r="U1180" s="96"/>
      <c r="V1180" s="94">
        <f>Tabla3[[#This Row],[PRECIO %      en $]]*Tabla3[[#This Row],[PEDIDO ]]</f>
        <v>0</v>
      </c>
      <c r="W1180" s="57">
        <f>Tabla3[[#This Row],[PRECIO CON DESCT.]]*Tabla3[[#This Row],[PEDIDO ]]</f>
        <v>0</v>
      </c>
      <c r="X1180" s="58">
        <f>Tabla3[[#This Row],[PRECIO SIN %]]*Tabla3[[#This Row],[PEDIDO ]]</f>
        <v>0</v>
      </c>
      <c r="Y1180" s="28"/>
      <c r="Z1180" s="28"/>
    </row>
    <row r="1181" spans="1:26" ht="33" customHeight="1" x14ac:dyDescent="0.4">
      <c r="A1181" s="124">
        <v>7592782000659</v>
      </c>
      <c r="B1181" s="51" t="s">
        <v>225</v>
      </c>
      <c r="C1181" s="51" t="s">
        <v>91</v>
      </c>
      <c r="D11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81" s="118" t="s">
        <v>1687</v>
      </c>
      <c r="F1181" s="75" t="s">
        <v>537</v>
      </c>
      <c r="G11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81" s="77">
        <v>69</v>
      </c>
      <c r="J1181" s="52">
        <v>2.88889</v>
      </c>
      <c r="K1181" s="53">
        <f>Tabla3[[#This Row],[PRECIOS]]-Tabla3[[#This Row],[PRECIOS]]*10%</f>
        <v>2.6000009999999998</v>
      </c>
      <c r="L1181" s="101"/>
      <c r="M1181" s="54"/>
      <c r="N1181" s="55">
        <f>IFERROR(Tabla3[[#This Row],[PRECIOS]]-Tabla3[[#This Row],[PRECIOS]]*Tabla3[[#This Row],[% PRODUCTO]]," ")</f>
        <v>2.88889</v>
      </c>
      <c r="O1181" s="54"/>
      <c r="P1181" s="55">
        <f>IFERROR(Tabla3[[#This Row],[OCULTAR2]]-Tabla3[[#This Row],[OCULTAR2]]*Tabla3[[#This Row],[% LÍNEA]]," ")</f>
        <v>2.88889</v>
      </c>
      <c r="Q1181" s="56">
        <f>IFERROR(Tabla3[[#This Row],[% PRODUCTO]]+Tabla3[[#This Row],[% LÍNEA]]," ")</f>
        <v>0</v>
      </c>
      <c r="R1181" s="53">
        <f>Tabla3[[#This Row],[OCULTAR3]]</f>
        <v>2.88889</v>
      </c>
      <c r="S1181" s="53">
        <f>Tabla3[[#This Row],[PRECIO SIN %]]-Tabla3[[#This Row],[PRECIO SIN %]]*10%</f>
        <v>2.6000009999999998</v>
      </c>
      <c r="T1181" s="80">
        <f>(Tabla3[[#This Row],[PRECIO CON DESCT.]]-(Tabla3[[#This Row],[PRECIO CON DESCT.]]*$T$6))</f>
        <v>1.6380006299999998</v>
      </c>
      <c r="U1181" s="96"/>
      <c r="V1181" s="94">
        <f>Tabla3[[#This Row],[PRECIO %      en $]]*Tabla3[[#This Row],[PEDIDO ]]</f>
        <v>0</v>
      </c>
      <c r="W1181" s="57">
        <f>Tabla3[[#This Row],[PRECIO CON DESCT.]]*Tabla3[[#This Row],[PEDIDO ]]</f>
        <v>0</v>
      </c>
      <c r="X1181" s="58">
        <f>Tabla3[[#This Row],[PRECIO SIN %]]*Tabla3[[#This Row],[PEDIDO ]]</f>
        <v>0</v>
      </c>
      <c r="Y1181" s="28"/>
      <c r="Z1181" s="28"/>
    </row>
    <row r="1182" spans="1:26" ht="33" customHeight="1" x14ac:dyDescent="0.4">
      <c r="A1182" s="125">
        <v>7401078900026</v>
      </c>
      <c r="B1182" s="59" t="s">
        <v>225</v>
      </c>
      <c r="C1182" s="59" t="s">
        <v>113</v>
      </c>
      <c r="D11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82" s="119" t="s">
        <v>1688</v>
      </c>
      <c r="F1182" s="76" t="s">
        <v>537</v>
      </c>
      <c r="G11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82" s="78">
        <v>31</v>
      </c>
      <c r="J1182" s="52">
        <v>12.66667</v>
      </c>
      <c r="K1182" s="60">
        <f>Tabla3[[#This Row],[PRECIOS]]-Tabla3[[#This Row],[PRECIOS]]*10%</f>
        <v>11.400003</v>
      </c>
      <c r="L1182" s="101"/>
      <c r="M1182" s="61"/>
      <c r="N1182" s="55">
        <f>IFERROR(Tabla3[[#This Row],[PRECIOS]]-Tabla3[[#This Row],[PRECIOS]]*Tabla3[[#This Row],[% PRODUCTO]]," ")</f>
        <v>12.66667</v>
      </c>
      <c r="O1182" s="61"/>
      <c r="P1182" s="55">
        <f>IFERROR(Tabla3[[#This Row],[OCULTAR2]]-Tabla3[[#This Row],[OCULTAR2]]*Tabla3[[#This Row],[% LÍNEA]]," ")</f>
        <v>12.66667</v>
      </c>
      <c r="Q1182" s="56">
        <f>IFERROR(Tabla3[[#This Row],[% PRODUCTO]]+Tabla3[[#This Row],[% LÍNEA]]," ")</f>
        <v>0</v>
      </c>
      <c r="R1182" s="60">
        <f>Tabla3[[#This Row],[OCULTAR3]]</f>
        <v>12.66667</v>
      </c>
      <c r="S1182" s="60">
        <f>Tabla3[[#This Row],[PRECIO SIN %]]-Tabla3[[#This Row],[PRECIO SIN %]]*10%</f>
        <v>11.400003</v>
      </c>
      <c r="T1182" s="80">
        <f>(Tabla3[[#This Row],[PRECIO CON DESCT.]]-(Tabla3[[#This Row],[PRECIO CON DESCT.]]*$T$6))</f>
        <v>7.1820018899999996</v>
      </c>
      <c r="U1182" s="96"/>
      <c r="V1182" s="94">
        <f>Tabla3[[#This Row],[PRECIO %      en $]]*Tabla3[[#This Row],[PEDIDO ]]</f>
        <v>0</v>
      </c>
      <c r="W1182" s="57">
        <f>Tabla3[[#This Row],[PRECIO CON DESCT.]]*Tabla3[[#This Row],[PEDIDO ]]</f>
        <v>0</v>
      </c>
      <c r="X1182" s="58">
        <f>Tabla3[[#This Row],[PRECIO SIN %]]*Tabla3[[#This Row],[PEDIDO ]]</f>
        <v>0</v>
      </c>
      <c r="Y1182" s="28"/>
      <c r="Z1182" s="28"/>
    </row>
    <row r="1183" spans="1:26" ht="33" customHeight="1" x14ac:dyDescent="0.4">
      <c r="A1183" s="124">
        <v>8904278593627</v>
      </c>
      <c r="B1183" s="51" t="s">
        <v>225</v>
      </c>
      <c r="C1183" s="51" t="s">
        <v>120</v>
      </c>
      <c r="D11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83" s="118" t="s">
        <v>1689</v>
      </c>
      <c r="F1183" s="75" t="s">
        <v>537</v>
      </c>
      <c r="G11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83" s="77">
        <v>34</v>
      </c>
      <c r="J1183" s="52">
        <v>4</v>
      </c>
      <c r="K1183" s="53">
        <f>Tabla3[[#This Row],[PRECIOS]]-Tabla3[[#This Row],[PRECIOS]]*10%</f>
        <v>3.6</v>
      </c>
      <c r="L1183" s="101"/>
      <c r="M1183" s="54"/>
      <c r="N1183" s="55">
        <f>IFERROR(Tabla3[[#This Row],[PRECIOS]]-Tabla3[[#This Row],[PRECIOS]]*Tabla3[[#This Row],[% PRODUCTO]]," ")</f>
        <v>4</v>
      </c>
      <c r="O1183" s="54"/>
      <c r="P1183" s="55">
        <f>IFERROR(Tabla3[[#This Row],[OCULTAR2]]-Tabla3[[#This Row],[OCULTAR2]]*Tabla3[[#This Row],[% LÍNEA]]," ")</f>
        <v>4</v>
      </c>
      <c r="Q1183" s="56">
        <f>IFERROR(Tabla3[[#This Row],[% PRODUCTO]]+Tabla3[[#This Row],[% LÍNEA]]," ")</f>
        <v>0</v>
      </c>
      <c r="R1183" s="53">
        <f>Tabla3[[#This Row],[OCULTAR3]]</f>
        <v>4</v>
      </c>
      <c r="S1183" s="53">
        <f>Tabla3[[#This Row],[PRECIO SIN %]]-Tabla3[[#This Row],[PRECIO SIN %]]*10%</f>
        <v>3.6</v>
      </c>
      <c r="T1183" s="80">
        <f>(Tabla3[[#This Row],[PRECIO CON DESCT.]]-(Tabla3[[#This Row],[PRECIO CON DESCT.]]*$T$6))</f>
        <v>2.2679999999999998</v>
      </c>
      <c r="U1183" s="96"/>
      <c r="V1183" s="94">
        <f>Tabla3[[#This Row],[PRECIO %      en $]]*Tabla3[[#This Row],[PEDIDO ]]</f>
        <v>0</v>
      </c>
      <c r="W1183" s="57">
        <f>Tabla3[[#This Row],[PRECIO CON DESCT.]]*Tabla3[[#This Row],[PEDIDO ]]</f>
        <v>0</v>
      </c>
      <c r="X1183" s="58">
        <f>Tabla3[[#This Row],[PRECIO SIN %]]*Tabla3[[#This Row],[PEDIDO ]]</f>
        <v>0</v>
      </c>
      <c r="Y1183" s="28"/>
      <c r="Z1183" s="28"/>
    </row>
    <row r="1184" spans="1:26" ht="33" customHeight="1" x14ac:dyDescent="0.4">
      <c r="A1184" s="125">
        <v>8904250520917</v>
      </c>
      <c r="B1184" s="59" t="s">
        <v>225</v>
      </c>
      <c r="C1184" s="59" t="s">
        <v>119</v>
      </c>
      <c r="D11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84" s="119" t="s">
        <v>1690</v>
      </c>
      <c r="F1184" s="76" t="s">
        <v>537</v>
      </c>
      <c r="G11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84" s="78">
        <v>506</v>
      </c>
      <c r="J1184" s="52">
        <v>10.77778</v>
      </c>
      <c r="K1184" s="60">
        <f>Tabla3[[#This Row],[PRECIOS]]-Tabla3[[#This Row],[PRECIOS]]*10%</f>
        <v>9.7000019999999996</v>
      </c>
      <c r="L1184" s="101"/>
      <c r="M1184" s="61"/>
      <c r="N1184" s="55">
        <f>IFERROR(Tabla3[[#This Row],[PRECIOS]]-Tabla3[[#This Row],[PRECIOS]]*Tabla3[[#This Row],[% PRODUCTO]]," ")</f>
        <v>10.77778</v>
      </c>
      <c r="O1184" s="61"/>
      <c r="P1184" s="55">
        <f>IFERROR(Tabla3[[#This Row],[OCULTAR2]]-Tabla3[[#This Row],[OCULTAR2]]*Tabla3[[#This Row],[% LÍNEA]]," ")</f>
        <v>10.77778</v>
      </c>
      <c r="Q1184" s="56">
        <f>IFERROR(Tabla3[[#This Row],[% PRODUCTO]]+Tabla3[[#This Row],[% LÍNEA]]," ")</f>
        <v>0</v>
      </c>
      <c r="R1184" s="60">
        <f>Tabla3[[#This Row],[OCULTAR3]]</f>
        <v>10.77778</v>
      </c>
      <c r="S1184" s="60">
        <f>Tabla3[[#This Row],[PRECIO SIN %]]-Tabla3[[#This Row],[PRECIO SIN %]]*10%</f>
        <v>9.7000019999999996</v>
      </c>
      <c r="T1184" s="80">
        <f>(Tabla3[[#This Row],[PRECIO CON DESCT.]]-(Tabla3[[#This Row],[PRECIO CON DESCT.]]*$T$6))</f>
        <v>6.1110012600000001</v>
      </c>
      <c r="U1184" s="96"/>
      <c r="V1184" s="94">
        <f>Tabla3[[#This Row],[PRECIO %      en $]]*Tabla3[[#This Row],[PEDIDO ]]</f>
        <v>0</v>
      </c>
      <c r="W1184" s="57">
        <f>Tabla3[[#This Row],[PRECIO CON DESCT.]]*Tabla3[[#This Row],[PEDIDO ]]</f>
        <v>0</v>
      </c>
      <c r="X1184" s="58">
        <f>Tabla3[[#This Row],[PRECIO SIN %]]*Tabla3[[#This Row],[PEDIDO ]]</f>
        <v>0</v>
      </c>
      <c r="Y1184" s="28"/>
      <c r="Z1184" s="28"/>
    </row>
    <row r="1185" spans="1:26" ht="33" customHeight="1" x14ac:dyDescent="0.4">
      <c r="A1185" s="124">
        <v>7591585110800</v>
      </c>
      <c r="B1185" s="51" t="s">
        <v>225</v>
      </c>
      <c r="C1185" s="51" t="s">
        <v>104</v>
      </c>
      <c r="D11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85" s="118" t="s">
        <v>1691</v>
      </c>
      <c r="F1185" s="75" t="s">
        <v>537</v>
      </c>
      <c r="G11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85" s="77">
        <v>40</v>
      </c>
      <c r="J1185" s="52">
        <v>15.688890000000001</v>
      </c>
      <c r="K1185" s="53">
        <f>Tabla3[[#This Row],[PRECIOS]]-Tabla3[[#This Row],[PRECIOS]]*10%</f>
        <v>14.120001</v>
      </c>
      <c r="L1185" s="101"/>
      <c r="M1185" s="54"/>
      <c r="N1185" s="55">
        <f>IFERROR(Tabla3[[#This Row],[PRECIOS]]-Tabla3[[#This Row],[PRECIOS]]*Tabla3[[#This Row],[% PRODUCTO]]," ")</f>
        <v>15.688890000000001</v>
      </c>
      <c r="O1185" s="54"/>
      <c r="P1185" s="55">
        <f>IFERROR(Tabla3[[#This Row],[OCULTAR2]]-Tabla3[[#This Row],[OCULTAR2]]*Tabla3[[#This Row],[% LÍNEA]]," ")</f>
        <v>15.688890000000001</v>
      </c>
      <c r="Q1185" s="56">
        <f>IFERROR(Tabla3[[#This Row],[% PRODUCTO]]+Tabla3[[#This Row],[% LÍNEA]]," ")</f>
        <v>0</v>
      </c>
      <c r="R1185" s="53">
        <f>Tabla3[[#This Row],[OCULTAR3]]</f>
        <v>15.688890000000001</v>
      </c>
      <c r="S1185" s="53">
        <f>Tabla3[[#This Row],[PRECIO SIN %]]-Tabla3[[#This Row],[PRECIO SIN %]]*10%</f>
        <v>14.120001</v>
      </c>
      <c r="T1185" s="80">
        <f>(Tabla3[[#This Row],[PRECIO CON DESCT.]]-(Tabla3[[#This Row],[PRECIO CON DESCT.]]*$T$6))</f>
        <v>8.8956006300000006</v>
      </c>
      <c r="U1185" s="96"/>
      <c r="V1185" s="94">
        <f>Tabla3[[#This Row],[PRECIO %      en $]]*Tabla3[[#This Row],[PEDIDO ]]</f>
        <v>0</v>
      </c>
      <c r="W1185" s="57">
        <f>Tabla3[[#This Row],[PRECIO CON DESCT.]]*Tabla3[[#This Row],[PEDIDO ]]</f>
        <v>0</v>
      </c>
      <c r="X1185" s="58">
        <f>Tabla3[[#This Row],[PRECIO SIN %]]*Tabla3[[#This Row],[PEDIDO ]]</f>
        <v>0</v>
      </c>
      <c r="Y1185" s="28"/>
      <c r="Z1185" s="28"/>
    </row>
    <row r="1186" spans="1:26" ht="33" customHeight="1" x14ac:dyDescent="0.4">
      <c r="A1186" s="125">
        <v>7598852001076</v>
      </c>
      <c r="B1186" s="59" t="s">
        <v>225</v>
      </c>
      <c r="C1186" s="59" t="s">
        <v>66</v>
      </c>
      <c r="D11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186" s="119" t="s">
        <v>1692</v>
      </c>
      <c r="F1186" s="76" t="s">
        <v>537</v>
      </c>
      <c r="G11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186" s="78">
        <v>19</v>
      </c>
      <c r="J1186" s="52">
        <v>3.0555599999999998</v>
      </c>
      <c r="K1186" s="60">
        <f>Tabla3[[#This Row],[PRECIOS]]-Tabla3[[#This Row],[PRECIOS]]*10%</f>
        <v>2.7500039999999997</v>
      </c>
      <c r="L1186" s="101" t="s">
        <v>5327</v>
      </c>
      <c r="M1186" s="61"/>
      <c r="N1186" s="55">
        <f>IFERROR(Tabla3[[#This Row],[PRECIOS]]-Tabla3[[#This Row],[PRECIOS]]*Tabla3[[#This Row],[% PRODUCTO]]," ")</f>
        <v>3.0555599999999998</v>
      </c>
      <c r="O1186" s="61"/>
      <c r="P1186" s="55">
        <f>IFERROR(Tabla3[[#This Row],[OCULTAR2]]-Tabla3[[#This Row],[OCULTAR2]]*Tabla3[[#This Row],[% LÍNEA]]," ")</f>
        <v>3.0555599999999998</v>
      </c>
      <c r="Q1186" s="56">
        <f>IFERROR(Tabla3[[#This Row],[% PRODUCTO]]+Tabla3[[#This Row],[% LÍNEA]]," ")</f>
        <v>0</v>
      </c>
      <c r="R1186" s="60">
        <f>Tabla3[[#This Row],[OCULTAR3]]</f>
        <v>3.0555599999999998</v>
      </c>
      <c r="S1186" s="60">
        <f>Tabla3[[#This Row],[PRECIO SIN %]]-Tabla3[[#This Row],[PRECIO SIN %]]*10%</f>
        <v>2.7500039999999997</v>
      </c>
      <c r="T1186" s="80">
        <f>(Tabla3[[#This Row],[PRECIO CON DESCT.]]-(Tabla3[[#This Row],[PRECIO CON DESCT.]]*$T$6))</f>
        <v>1.7325025199999997</v>
      </c>
      <c r="U1186" s="96"/>
      <c r="V1186" s="94">
        <f>Tabla3[[#This Row],[PRECIO %      en $]]*Tabla3[[#This Row],[PEDIDO ]]</f>
        <v>0</v>
      </c>
      <c r="W1186" s="57">
        <f>Tabla3[[#This Row],[PRECIO CON DESCT.]]*Tabla3[[#This Row],[PEDIDO ]]</f>
        <v>0</v>
      </c>
      <c r="X1186" s="58">
        <f>Tabla3[[#This Row],[PRECIO SIN %]]*Tabla3[[#This Row],[PEDIDO ]]</f>
        <v>0</v>
      </c>
      <c r="Y1186" s="28"/>
      <c r="Z1186" s="28"/>
    </row>
    <row r="1187" spans="1:26" ht="33" customHeight="1" x14ac:dyDescent="0.4">
      <c r="A1187" s="124">
        <v>7598852001069</v>
      </c>
      <c r="B1187" s="51" t="s">
        <v>225</v>
      </c>
      <c r="C1187" s="51" t="s">
        <v>66</v>
      </c>
      <c r="D11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87" s="118" t="s">
        <v>1693</v>
      </c>
      <c r="F1187" s="75" t="s">
        <v>537</v>
      </c>
      <c r="G11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87" s="77">
        <v>13</v>
      </c>
      <c r="J1187" s="52">
        <v>2.1777799999999998</v>
      </c>
      <c r="K1187" s="53">
        <f>Tabla3[[#This Row],[PRECIOS]]-Tabla3[[#This Row],[PRECIOS]]*10%</f>
        <v>1.9600019999999998</v>
      </c>
      <c r="L1187" s="101"/>
      <c r="M1187" s="54"/>
      <c r="N1187" s="55">
        <f>IFERROR(Tabla3[[#This Row],[PRECIOS]]-Tabla3[[#This Row],[PRECIOS]]*Tabla3[[#This Row],[% PRODUCTO]]," ")</f>
        <v>2.1777799999999998</v>
      </c>
      <c r="O1187" s="54"/>
      <c r="P1187" s="55">
        <f>IFERROR(Tabla3[[#This Row],[OCULTAR2]]-Tabla3[[#This Row],[OCULTAR2]]*Tabla3[[#This Row],[% LÍNEA]]," ")</f>
        <v>2.1777799999999998</v>
      </c>
      <c r="Q1187" s="56">
        <f>IFERROR(Tabla3[[#This Row],[% PRODUCTO]]+Tabla3[[#This Row],[% LÍNEA]]," ")</f>
        <v>0</v>
      </c>
      <c r="R1187" s="53">
        <f>Tabla3[[#This Row],[OCULTAR3]]</f>
        <v>2.1777799999999998</v>
      </c>
      <c r="S1187" s="53">
        <f>Tabla3[[#This Row],[PRECIO SIN %]]-Tabla3[[#This Row],[PRECIO SIN %]]*10%</f>
        <v>1.9600019999999998</v>
      </c>
      <c r="T1187" s="80">
        <f>(Tabla3[[#This Row],[PRECIO CON DESCT.]]-(Tabla3[[#This Row],[PRECIO CON DESCT.]]*$T$6))</f>
        <v>1.2348012599999998</v>
      </c>
      <c r="U1187" s="96"/>
      <c r="V1187" s="94">
        <f>Tabla3[[#This Row],[PRECIO %      en $]]*Tabla3[[#This Row],[PEDIDO ]]</f>
        <v>0</v>
      </c>
      <c r="W1187" s="57">
        <f>Tabla3[[#This Row],[PRECIO CON DESCT.]]*Tabla3[[#This Row],[PEDIDO ]]</f>
        <v>0</v>
      </c>
      <c r="X1187" s="58">
        <f>Tabla3[[#This Row],[PRECIO SIN %]]*Tabla3[[#This Row],[PEDIDO ]]</f>
        <v>0</v>
      </c>
      <c r="Y1187" s="28"/>
      <c r="Z1187" s="28"/>
    </row>
    <row r="1188" spans="1:26" ht="33" customHeight="1" x14ac:dyDescent="0.4">
      <c r="A1188" s="125">
        <v>7707019350920</v>
      </c>
      <c r="B1188" s="59" t="s">
        <v>225</v>
      </c>
      <c r="C1188" s="59" t="s">
        <v>232</v>
      </c>
      <c r="D11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88" s="119" t="s">
        <v>1694</v>
      </c>
      <c r="F1188" s="76" t="s">
        <v>537</v>
      </c>
      <c r="G11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88" s="78">
        <v>2310</v>
      </c>
      <c r="J1188" s="52">
        <v>1.1333299999999999</v>
      </c>
      <c r="K1188" s="60">
        <f>Tabla3[[#This Row],[PRECIOS]]-Tabla3[[#This Row],[PRECIOS]]*10%</f>
        <v>1.019997</v>
      </c>
      <c r="L1188" s="101"/>
      <c r="M1188" s="61"/>
      <c r="N1188" s="55">
        <f>IFERROR(Tabla3[[#This Row],[PRECIOS]]-Tabla3[[#This Row],[PRECIOS]]*Tabla3[[#This Row],[% PRODUCTO]]," ")</f>
        <v>1.1333299999999999</v>
      </c>
      <c r="O1188" s="61"/>
      <c r="P1188" s="55">
        <f>IFERROR(Tabla3[[#This Row],[OCULTAR2]]-Tabla3[[#This Row],[OCULTAR2]]*Tabla3[[#This Row],[% LÍNEA]]," ")</f>
        <v>1.1333299999999999</v>
      </c>
      <c r="Q1188" s="56">
        <f>IFERROR(Tabla3[[#This Row],[% PRODUCTO]]+Tabla3[[#This Row],[% LÍNEA]]," ")</f>
        <v>0</v>
      </c>
      <c r="R1188" s="60">
        <f>Tabla3[[#This Row],[OCULTAR3]]</f>
        <v>1.1333299999999999</v>
      </c>
      <c r="S1188" s="60">
        <f>Tabla3[[#This Row],[PRECIO SIN %]]-Tabla3[[#This Row],[PRECIO SIN %]]*10%</f>
        <v>1.019997</v>
      </c>
      <c r="T1188" s="80">
        <f>(Tabla3[[#This Row],[PRECIO CON DESCT.]]-(Tabla3[[#This Row],[PRECIO CON DESCT.]]*$T$6))</f>
        <v>0.64259811</v>
      </c>
      <c r="U1188" s="96"/>
      <c r="V1188" s="94">
        <f>Tabla3[[#This Row],[PRECIO %      en $]]*Tabla3[[#This Row],[PEDIDO ]]</f>
        <v>0</v>
      </c>
      <c r="W1188" s="57">
        <f>Tabla3[[#This Row],[PRECIO CON DESCT.]]*Tabla3[[#This Row],[PEDIDO ]]</f>
        <v>0</v>
      </c>
      <c r="X1188" s="58">
        <f>Tabla3[[#This Row],[PRECIO SIN %]]*Tabla3[[#This Row],[PEDIDO ]]</f>
        <v>0</v>
      </c>
      <c r="Y1188" s="28"/>
      <c r="Z1188" s="28"/>
    </row>
    <row r="1189" spans="1:26" ht="33" customHeight="1" x14ac:dyDescent="0.4">
      <c r="A1189" s="124">
        <v>756029628397</v>
      </c>
      <c r="B1189" s="51" t="s">
        <v>225</v>
      </c>
      <c r="C1189" s="51" t="s">
        <v>229</v>
      </c>
      <c r="D11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189" s="118" t="s">
        <v>1695</v>
      </c>
      <c r="F1189" s="75" t="s">
        <v>537</v>
      </c>
      <c r="G11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189" s="77">
        <v>10</v>
      </c>
      <c r="J1189" s="52">
        <v>10.9</v>
      </c>
      <c r="K1189" s="53">
        <f>Tabla3[[#This Row],[PRECIOS]]-Tabla3[[#This Row],[PRECIOS]]*10%</f>
        <v>9.81</v>
      </c>
      <c r="L1189" s="101" t="s">
        <v>5327</v>
      </c>
      <c r="M1189" s="54"/>
      <c r="N1189" s="55">
        <f>IFERROR(Tabla3[[#This Row],[PRECIOS]]-Tabla3[[#This Row],[PRECIOS]]*Tabla3[[#This Row],[% PRODUCTO]]," ")</f>
        <v>10.9</v>
      </c>
      <c r="O1189" s="54"/>
      <c r="P1189" s="55">
        <f>IFERROR(Tabla3[[#This Row],[OCULTAR2]]-Tabla3[[#This Row],[OCULTAR2]]*Tabla3[[#This Row],[% LÍNEA]]," ")</f>
        <v>10.9</v>
      </c>
      <c r="Q1189" s="56">
        <f>IFERROR(Tabla3[[#This Row],[% PRODUCTO]]+Tabla3[[#This Row],[% LÍNEA]]," ")</f>
        <v>0</v>
      </c>
      <c r="R1189" s="53">
        <f>Tabla3[[#This Row],[OCULTAR3]]</f>
        <v>10.9</v>
      </c>
      <c r="S1189" s="53">
        <f>Tabla3[[#This Row],[PRECIO SIN %]]-Tabla3[[#This Row],[PRECIO SIN %]]*10%</f>
        <v>9.81</v>
      </c>
      <c r="T1189" s="80">
        <f>(Tabla3[[#This Row],[PRECIO CON DESCT.]]-(Tabla3[[#This Row],[PRECIO CON DESCT.]]*$T$6))</f>
        <v>6.1803000000000008</v>
      </c>
      <c r="U1189" s="96"/>
      <c r="V1189" s="94">
        <f>Tabla3[[#This Row],[PRECIO %      en $]]*Tabla3[[#This Row],[PEDIDO ]]</f>
        <v>0</v>
      </c>
      <c r="W1189" s="57">
        <f>Tabla3[[#This Row],[PRECIO CON DESCT.]]*Tabla3[[#This Row],[PEDIDO ]]</f>
        <v>0</v>
      </c>
      <c r="X1189" s="58">
        <f>Tabla3[[#This Row],[PRECIO SIN %]]*Tabla3[[#This Row],[PEDIDO ]]</f>
        <v>0</v>
      </c>
      <c r="Y1189" s="28"/>
      <c r="Z1189" s="28"/>
    </row>
    <row r="1190" spans="1:26" ht="33" customHeight="1" x14ac:dyDescent="0.4">
      <c r="A1190" s="125">
        <v>7591585111838</v>
      </c>
      <c r="B1190" s="59" t="s">
        <v>225</v>
      </c>
      <c r="C1190" s="59" t="s">
        <v>104</v>
      </c>
      <c r="D11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90" s="119" t="s">
        <v>1696</v>
      </c>
      <c r="F1190" s="76" t="s">
        <v>537</v>
      </c>
      <c r="G11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90" s="78">
        <v>68</v>
      </c>
      <c r="J1190" s="52">
        <v>26.533329999999999</v>
      </c>
      <c r="K1190" s="60">
        <f>Tabla3[[#This Row],[PRECIOS]]-Tabla3[[#This Row],[PRECIOS]]*10%</f>
        <v>23.879996999999999</v>
      </c>
      <c r="L1190" s="101"/>
      <c r="M1190" s="61"/>
      <c r="N1190" s="55">
        <f>IFERROR(Tabla3[[#This Row],[PRECIOS]]-Tabla3[[#This Row],[PRECIOS]]*Tabla3[[#This Row],[% PRODUCTO]]," ")</f>
        <v>26.533329999999999</v>
      </c>
      <c r="O1190" s="61"/>
      <c r="P1190" s="55">
        <f>IFERROR(Tabla3[[#This Row],[OCULTAR2]]-Tabla3[[#This Row],[OCULTAR2]]*Tabla3[[#This Row],[% LÍNEA]]," ")</f>
        <v>26.533329999999999</v>
      </c>
      <c r="Q1190" s="56">
        <f>IFERROR(Tabla3[[#This Row],[% PRODUCTO]]+Tabla3[[#This Row],[% LÍNEA]]," ")</f>
        <v>0</v>
      </c>
      <c r="R1190" s="60">
        <f>Tabla3[[#This Row],[OCULTAR3]]</f>
        <v>26.533329999999999</v>
      </c>
      <c r="S1190" s="60">
        <f>Tabla3[[#This Row],[PRECIO SIN %]]-Tabla3[[#This Row],[PRECIO SIN %]]*10%</f>
        <v>23.879996999999999</v>
      </c>
      <c r="T1190" s="80">
        <f>(Tabla3[[#This Row],[PRECIO CON DESCT.]]-(Tabla3[[#This Row],[PRECIO CON DESCT.]]*$T$6))</f>
        <v>15.044398109999999</v>
      </c>
      <c r="U1190" s="96"/>
      <c r="V1190" s="94">
        <f>Tabla3[[#This Row],[PRECIO %      en $]]*Tabla3[[#This Row],[PEDIDO ]]</f>
        <v>0</v>
      </c>
      <c r="W1190" s="57">
        <f>Tabla3[[#This Row],[PRECIO CON DESCT.]]*Tabla3[[#This Row],[PEDIDO ]]</f>
        <v>0</v>
      </c>
      <c r="X1190" s="58">
        <f>Tabla3[[#This Row],[PRECIO SIN %]]*Tabla3[[#This Row],[PEDIDO ]]</f>
        <v>0</v>
      </c>
      <c r="Y1190" s="28"/>
      <c r="Z1190" s="28"/>
    </row>
    <row r="1191" spans="1:26" ht="33" customHeight="1" x14ac:dyDescent="0.4">
      <c r="A1191" s="124">
        <v>7595152002307</v>
      </c>
      <c r="B1191" s="51" t="s">
        <v>225</v>
      </c>
      <c r="C1191" s="51" t="s">
        <v>233</v>
      </c>
      <c r="D11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91" s="118" t="s">
        <v>1697</v>
      </c>
      <c r="F1191" s="75" t="s">
        <v>537</v>
      </c>
      <c r="G11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91" s="77">
        <v>14</v>
      </c>
      <c r="J1191" s="52">
        <v>4.4444400000000002</v>
      </c>
      <c r="K1191" s="53">
        <f>Tabla3[[#This Row],[PRECIOS]]-Tabla3[[#This Row],[PRECIOS]]*10%</f>
        <v>3.9999960000000003</v>
      </c>
      <c r="L1191" s="101"/>
      <c r="M1191" s="54"/>
      <c r="N1191" s="55">
        <f>IFERROR(Tabla3[[#This Row],[PRECIOS]]-Tabla3[[#This Row],[PRECIOS]]*Tabla3[[#This Row],[% PRODUCTO]]," ")</f>
        <v>4.4444400000000002</v>
      </c>
      <c r="O1191" s="54"/>
      <c r="P1191" s="55">
        <f>IFERROR(Tabla3[[#This Row],[OCULTAR2]]-Tabla3[[#This Row],[OCULTAR2]]*Tabla3[[#This Row],[% LÍNEA]]," ")</f>
        <v>4.4444400000000002</v>
      </c>
      <c r="Q1191" s="56">
        <f>IFERROR(Tabla3[[#This Row],[% PRODUCTO]]+Tabla3[[#This Row],[% LÍNEA]]," ")</f>
        <v>0</v>
      </c>
      <c r="R1191" s="53">
        <f>Tabla3[[#This Row],[OCULTAR3]]</f>
        <v>4.4444400000000002</v>
      </c>
      <c r="S1191" s="53">
        <f>Tabla3[[#This Row],[PRECIO SIN %]]-Tabla3[[#This Row],[PRECIO SIN %]]*10%</f>
        <v>3.9999960000000003</v>
      </c>
      <c r="T1191" s="80">
        <f>(Tabla3[[#This Row],[PRECIO CON DESCT.]]-(Tabla3[[#This Row],[PRECIO CON DESCT.]]*$T$6))</f>
        <v>2.5199974800000002</v>
      </c>
      <c r="U1191" s="96"/>
      <c r="V1191" s="94">
        <f>Tabla3[[#This Row],[PRECIO %      en $]]*Tabla3[[#This Row],[PEDIDO ]]</f>
        <v>0</v>
      </c>
      <c r="W1191" s="57">
        <f>Tabla3[[#This Row],[PRECIO CON DESCT.]]*Tabla3[[#This Row],[PEDIDO ]]</f>
        <v>0</v>
      </c>
      <c r="X1191" s="58">
        <f>Tabla3[[#This Row],[PRECIO SIN %]]*Tabla3[[#This Row],[PEDIDO ]]</f>
        <v>0</v>
      </c>
      <c r="Y1191" s="28"/>
      <c r="Z1191" s="28"/>
    </row>
    <row r="1192" spans="1:26" ht="33" customHeight="1" x14ac:dyDescent="0.4">
      <c r="A1192" s="125">
        <v>7592454102001</v>
      </c>
      <c r="B1192" s="59" t="s">
        <v>225</v>
      </c>
      <c r="C1192" s="59" t="s">
        <v>171</v>
      </c>
      <c r="D11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92" s="119" t="s">
        <v>1698</v>
      </c>
      <c r="F1192" s="76" t="s">
        <v>537</v>
      </c>
      <c r="G11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92" s="78">
        <v>48</v>
      </c>
      <c r="J1192" s="52">
        <v>5.5555599999999998</v>
      </c>
      <c r="K1192" s="60">
        <f>Tabla3[[#This Row],[PRECIOS]]-Tabla3[[#This Row],[PRECIOS]]*10%</f>
        <v>5.0000039999999997</v>
      </c>
      <c r="L1192" s="101"/>
      <c r="M1192" s="61"/>
      <c r="N1192" s="55">
        <f>IFERROR(Tabla3[[#This Row],[PRECIOS]]-Tabla3[[#This Row],[PRECIOS]]*Tabla3[[#This Row],[% PRODUCTO]]," ")</f>
        <v>5.5555599999999998</v>
      </c>
      <c r="O1192" s="61"/>
      <c r="P1192" s="55">
        <f>IFERROR(Tabla3[[#This Row],[OCULTAR2]]-Tabla3[[#This Row],[OCULTAR2]]*Tabla3[[#This Row],[% LÍNEA]]," ")</f>
        <v>5.5555599999999998</v>
      </c>
      <c r="Q1192" s="56">
        <f>IFERROR(Tabla3[[#This Row],[% PRODUCTO]]+Tabla3[[#This Row],[% LÍNEA]]," ")</f>
        <v>0</v>
      </c>
      <c r="R1192" s="60">
        <f>Tabla3[[#This Row],[OCULTAR3]]</f>
        <v>5.5555599999999998</v>
      </c>
      <c r="S1192" s="60">
        <f>Tabla3[[#This Row],[PRECIO SIN %]]-Tabla3[[#This Row],[PRECIO SIN %]]*10%</f>
        <v>5.0000039999999997</v>
      </c>
      <c r="T1192" s="80">
        <f>(Tabla3[[#This Row],[PRECIO CON DESCT.]]-(Tabla3[[#This Row],[PRECIO CON DESCT.]]*$T$6))</f>
        <v>3.1500025200000001</v>
      </c>
      <c r="U1192" s="96"/>
      <c r="V1192" s="94">
        <f>Tabla3[[#This Row],[PRECIO %      en $]]*Tabla3[[#This Row],[PEDIDO ]]</f>
        <v>0</v>
      </c>
      <c r="W1192" s="57">
        <f>Tabla3[[#This Row],[PRECIO CON DESCT.]]*Tabla3[[#This Row],[PEDIDO ]]</f>
        <v>0</v>
      </c>
      <c r="X1192" s="58">
        <f>Tabla3[[#This Row],[PRECIO SIN %]]*Tabla3[[#This Row],[PEDIDO ]]</f>
        <v>0</v>
      </c>
      <c r="Y1192" s="28"/>
      <c r="Z1192" s="28"/>
    </row>
    <row r="1193" spans="1:26" ht="33" customHeight="1" x14ac:dyDescent="0.4">
      <c r="A1193" s="124">
        <v>6977234271510</v>
      </c>
      <c r="B1193" s="51" t="s">
        <v>225</v>
      </c>
      <c r="C1193" s="51" t="s">
        <v>120</v>
      </c>
      <c r="D11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193" s="118" t="s">
        <v>1699</v>
      </c>
      <c r="F1193" s="75" t="s">
        <v>537</v>
      </c>
      <c r="G11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193" s="77">
        <v>37</v>
      </c>
      <c r="J1193" s="52">
        <v>2</v>
      </c>
      <c r="K1193" s="53">
        <f>Tabla3[[#This Row],[PRECIOS]]-Tabla3[[#This Row],[PRECIOS]]*10%</f>
        <v>1.8</v>
      </c>
      <c r="L1193" s="101" t="s">
        <v>5327</v>
      </c>
      <c r="M1193" s="54"/>
      <c r="N1193" s="55">
        <f>IFERROR(Tabla3[[#This Row],[PRECIOS]]-Tabla3[[#This Row],[PRECIOS]]*Tabla3[[#This Row],[% PRODUCTO]]," ")</f>
        <v>2</v>
      </c>
      <c r="O1193" s="54"/>
      <c r="P1193" s="55">
        <f>IFERROR(Tabla3[[#This Row],[OCULTAR2]]-Tabla3[[#This Row],[OCULTAR2]]*Tabla3[[#This Row],[% LÍNEA]]," ")</f>
        <v>2</v>
      </c>
      <c r="Q1193" s="56">
        <f>IFERROR(Tabla3[[#This Row],[% PRODUCTO]]+Tabla3[[#This Row],[% LÍNEA]]," ")</f>
        <v>0</v>
      </c>
      <c r="R1193" s="53">
        <f>Tabla3[[#This Row],[OCULTAR3]]</f>
        <v>2</v>
      </c>
      <c r="S1193" s="53">
        <f>Tabla3[[#This Row],[PRECIO SIN %]]-Tabla3[[#This Row],[PRECIO SIN %]]*10%</f>
        <v>1.8</v>
      </c>
      <c r="T1193" s="80">
        <f>(Tabla3[[#This Row],[PRECIO CON DESCT.]]-(Tabla3[[#This Row],[PRECIO CON DESCT.]]*$T$6))</f>
        <v>1.1339999999999999</v>
      </c>
      <c r="U1193" s="96"/>
      <c r="V1193" s="94">
        <f>Tabla3[[#This Row],[PRECIO %      en $]]*Tabla3[[#This Row],[PEDIDO ]]</f>
        <v>0</v>
      </c>
      <c r="W1193" s="57">
        <f>Tabla3[[#This Row],[PRECIO CON DESCT.]]*Tabla3[[#This Row],[PEDIDO ]]</f>
        <v>0</v>
      </c>
      <c r="X1193" s="58">
        <f>Tabla3[[#This Row],[PRECIO SIN %]]*Tabla3[[#This Row],[PEDIDO ]]</f>
        <v>0</v>
      </c>
      <c r="Y1193" s="28"/>
      <c r="Z1193" s="28"/>
    </row>
    <row r="1194" spans="1:26" ht="33" customHeight="1" x14ac:dyDescent="0.4">
      <c r="A1194" s="125">
        <v>8904278580986</v>
      </c>
      <c r="B1194" s="59" t="s">
        <v>225</v>
      </c>
      <c r="C1194" s="59" t="s">
        <v>163</v>
      </c>
      <c r="D11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94" s="119" t="s">
        <v>1700</v>
      </c>
      <c r="F1194" s="76" t="s">
        <v>537</v>
      </c>
      <c r="G11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94" s="78">
        <v>1066</v>
      </c>
      <c r="J1194" s="52">
        <v>1.4111100000000001</v>
      </c>
      <c r="K1194" s="60">
        <f>Tabla3[[#This Row],[PRECIOS]]-Tabla3[[#This Row],[PRECIOS]]*10%</f>
        <v>1.2699990000000001</v>
      </c>
      <c r="L1194" s="101"/>
      <c r="M1194" s="61"/>
      <c r="N1194" s="55">
        <f>IFERROR(Tabla3[[#This Row],[PRECIOS]]-Tabla3[[#This Row],[PRECIOS]]*Tabla3[[#This Row],[% PRODUCTO]]," ")</f>
        <v>1.4111100000000001</v>
      </c>
      <c r="O1194" s="61"/>
      <c r="P1194" s="55">
        <f>IFERROR(Tabla3[[#This Row],[OCULTAR2]]-Tabla3[[#This Row],[OCULTAR2]]*Tabla3[[#This Row],[% LÍNEA]]," ")</f>
        <v>1.4111100000000001</v>
      </c>
      <c r="Q1194" s="56">
        <f>IFERROR(Tabla3[[#This Row],[% PRODUCTO]]+Tabla3[[#This Row],[% LÍNEA]]," ")</f>
        <v>0</v>
      </c>
      <c r="R1194" s="60">
        <f>Tabla3[[#This Row],[OCULTAR3]]</f>
        <v>1.4111100000000001</v>
      </c>
      <c r="S1194" s="60">
        <f>Tabla3[[#This Row],[PRECIO SIN %]]-Tabla3[[#This Row],[PRECIO SIN %]]*10%</f>
        <v>1.2699990000000001</v>
      </c>
      <c r="T1194" s="80">
        <f>(Tabla3[[#This Row],[PRECIO CON DESCT.]]-(Tabla3[[#This Row],[PRECIO CON DESCT.]]*$T$6))</f>
        <v>0.80009937000000009</v>
      </c>
      <c r="U1194" s="96"/>
      <c r="V1194" s="94">
        <f>Tabla3[[#This Row],[PRECIO %      en $]]*Tabla3[[#This Row],[PEDIDO ]]</f>
        <v>0</v>
      </c>
      <c r="W1194" s="57">
        <f>Tabla3[[#This Row],[PRECIO CON DESCT.]]*Tabla3[[#This Row],[PEDIDO ]]</f>
        <v>0</v>
      </c>
      <c r="X1194" s="58">
        <f>Tabla3[[#This Row],[PRECIO SIN %]]*Tabla3[[#This Row],[PEDIDO ]]</f>
        <v>0</v>
      </c>
      <c r="Y1194" s="28"/>
      <c r="Z1194" s="28"/>
    </row>
    <row r="1195" spans="1:26" ht="33" customHeight="1" x14ac:dyDescent="0.4">
      <c r="A1195" s="124">
        <v>7598252101321</v>
      </c>
      <c r="B1195" s="51" t="s">
        <v>225</v>
      </c>
      <c r="C1195" s="51" t="s">
        <v>56</v>
      </c>
      <c r="D11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95" s="118" t="s">
        <v>1701</v>
      </c>
      <c r="F1195" s="75" t="s">
        <v>537</v>
      </c>
      <c r="G11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95" s="77">
        <v>102</v>
      </c>
      <c r="J1195" s="52">
        <v>4.0111100000000004</v>
      </c>
      <c r="K1195" s="53">
        <f>Tabla3[[#This Row],[PRECIOS]]-Tabla3[[#This Row],[PRECIOS]]*10%</f>
        <v>3.6099990000000002</v>
      </c>
      <c r="L1195" s="101"/>
      <c r="M1195" s="54"/>
      <c r="N1195" s="55">
        <f>IFERROR(Tabla3[[#This Row],[PRECIOS]]-Tabla3[[#This Row],[PRECIOS]]*Tabla3[[#This Row],[% PRODUCTO]]," ")</f>
        <v>4.0111100000000004</v>
      </c>
      <c r="O1195" s="54"/>
      <c r="P1195" s="55">
        <f>IFERROR(Tabla3[[#This Row],[OCULTAR2]]-Tabla3[[#This Row],[OCULTAR2]]*Tabla3[[#This Row],[% LÍNEA]]," ")</f>
        <v>4.0111100000000004</v>
      </c>
      <c r="Q1195" s="56">
        <f>IFERROR(Tabla3[[#This Row],[% PRODUCTO]]+Tabla3[[#This Row],[% LÍNEA]]," ")</f>
        <v>0</v>
      </c>
      <c r="R1195" s="53">
        <f>Tabla3[[#This Row],[OCULTAR3]]</f>
        <v>4.0111100000000004</v>
      </c>
      <c r="S1195" s="53">
        <f>Tabla3[[#This Row],[PRECIO SIN %]]-Tabla3[[#This Row],[PRECIO SIN %]]*10%</f>
        <v>3.6099990000000002</v>
      </c>
      <c r="T1195" s="80">
        <f>(Tabla3[[#This Row],[PRECIO CON DESCT.]]-(Tabla3[[#This Row],[PRECIO CON DESCT.]]*$T$6))</f>
        <v>2.27429937</v>
      </c>
      <c r="U1195" s="96"/>
      <c r="V1195" s="94">
        <f>Tabla3[[#This Row],[PRECIO %      en $]]*Tabla3[[#This Row],[PEDIDO ]]</f>
        <v>0</v>
      </c>
      <c r="W1195" s="57">
        <f>Tabla3[[#This Row],[PRECIO CON DESCT.]]*Tabla3[[#This Row],[PEDIDO ]]</f>
        <v>0</v>
      </c>
      <c r="X1195" s="58">
        <f>Tabla3[[#This Row],[PRECIO SIN %]]*Tabla3[[#This Row],[PEDIDO ]]</f>
        <v>0</v>
      </c>
      <c r="Y1195" s="28"/>
      <c r="Z1195" s="28"/>
    </row>
    <row r="1196" spans="1:26" ht="33" customHeight="1" x14ac:dyDescent="0.4">
      <c r="A1196" s="125">
        <v>7598008002490</v>
      </c>
      <c r="B1196" s="59" t="s">
        <v>225</v>
      </c>
      <c r="C1196" s="59" t="s">
        <v>134</v>
      </c>
      <c r="D11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96" s="119" t="s">
        <v>1702</v>
      </c>
      <c r="F1196" s="76" t="s">
        <v>537</v>
      </c>
      <c r="G11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96" s="78">
        <v>162</v>
      </c>
      <c r="J1196" s="52">
        <v>2.4</v>
      </c>
      <c r="K1196" s="60">
        <f>Tabla3[[#This Row],[PRECIOS]]-Tabla3[[#This Row],[PRECIOS]]*10%</f>
        <v>2.16</v>
      </c>
      <c r="L1196" s="101"/>
      <c r="M1196" s="61"/>
      <c r="N1196" s="55">
        <f>IFERROR(Tabla3[[#This Row],[PRECIOS]]-Tabla3[[#This Row],[PRECIOS]]*Tabla3[[#This Row],[% PRODUCTO]]," ")</f>
        <v>2.4</v>
      </c>
      <c r="O1196" s="61"/>
      <c r="P1196" s="55">
        <f>IFERROR(Tabla3[[#This Row],[OCULTAR2]]-Tabla3[[#This Row],[OCULTAR2]]*Tabla3[[#This Row],[% LÍNEA]]," ")</f>
        <v>2.4</v>
      </c>
      <c r="Q1196" s="56">
        <f>IFERROR(Tabla3[[#This Row],[% PRODUCTO]]+Tabla3[[#This Row],[% LÍNEA]]," ")</f>
        <v>0</v>
      </c>
      <c r="R1196" s="60">
        <f>Tabla3[[#This Row],[OCULTAR3]]</f>
        <v>2.4</v>
      </c>
      <c r="S1196" s="60">
        <f>Tabla3[[#This Row],[PRECIO SIN %]]-Tabla3[[#This Row],[PRECIO SIN %]]*10%</f>
        <v>2.16</v>
      </c>
      <c r="T1196" s="80">
        <f>(Tabla3[[#This Row],[PRECIO CON DESCT.]]-(Tabla3[[#This Row],[PRECIO CON DESCT.]]*$T$6))</f>
        <v>1.3608000000000002</v>
      </c>
      <c r="U1196" s="96"/>
      <c r="V1196" s="94">
        <f>Tabla3[[#This Row],[PRECIO %      en $]]*Tabla3[[#This Row],[PEDIDO ]]</f>
        <v>0</v>
      </c>
      <c r="W1196" s="57">
        <f>Tabla3[[#This Row],[PRECIO CON DESCT.]]*Tabla3[[#This Row],[PEDIDO ]]</f>
        <v>0</v>
      </c>
      <c r="X1196" s="58">
        <f>Tabla3[[#This Row],[PRECIO SIN %]]*Tabla3[[#This Row],[PEDIDO ]]</f>
        <v>0</v>
      </c>
      <c r="Y1196" s="28"/>
      <c r="Z1196" s="28"/>
    </row>
    <row r="1197" spans="1:26" ht="33" customHeight="1" x14ac:dyDescent="0.4">
      <c r="A1197" s="124">
        <v>7597758001289</v>
      </c>
      <c r="B1197" s="51" t="s">
        <v>225</v>
      </c>
      <c r="C1197" s="51" t="s">
        <v>67</v>
      </c>
      <c r="D11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97" s="118" t="s">
        <v>1703</v>
      </c>
      <c r="F1197" s="75" t="s">
        <v>537</v>
      </c>
      <c r="G11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97" s="77">
        <v>146</v>
      </c>
      <c r="J1197" s="52">
        <v>1.9</v>
      </c>
      <c r="K1197" s="53">
        <f>Tabla3[[#This Row],[PRECIOS]]-Tabla3[[#This Row],[PRECIOS]]*10%</f>
        <v>1.71</v>
      </c>
      <c r="L1197" s="101"/>
      <c r="M1197" s="54"/>
      <c r="N1197" s="55">
        <f>IFERROR(Tabla3[[#This Row],[PRECIOS]]-Tabla3[[#This Row],[PRECIOS]]*Tabla3[[#This Row],[% PRODUCTO]]," ")</f>
        <v>1.9</v>
      </c>
      <c r="O1197" s="54"/>
      <c r="P1197" s="55">
        <f>IFERROR(Tabla3[[#This Row],[OCULTAR2]]-Tabla3[[#This Row],[OCULTAR2]]*Tabla3[[#This Row],[% LÍNEA]]," ")</f>
        <v>1.9</v>
      </c>
      <c r="Q1197" s="56">
        <f>IFERROR(Tabla3[[#This Row],[% PRODUCTO]]+Tabla3[[#This Row],[% LÍNEA]]," ")</f>
        <v>0</v>
      </c>
      <c r="R1197" s="53">
        <f>Tabla3[[#This Row],[OCULTAR3]]</f>
        <v>1.9</v>
      </c>
      <c r="S1197" s="53">
        <f>Tabla3[[#This Row],[PRECIO SIN %]]-Tabla3[[#This Row],[PRECIO SIN %]]*10%</f>
        <v>1.71</v>
      </c>
      <c r="T1197" s="80">
        <f>(Tabla3[[#This Row],[PRECIO CON DESCT.]]-(Tabla3[[#This Row],[PRECIO CON DESCT.]]*$T$6))</f>
        <v>1.0773000000000001</v>
      </c>
      <c r="U1197" s="96"/>
      <c r="V1197" s="94">
        <f>Tabla3[[#This Row],[PRECIO %      en $]]*Tabla3[[#This Row],[PEDIDO ]]</f>
        <v>0</v>
      </c>
      <c r="W1197" s="57">
        <f>Tabla3[[#This Row],[PRECIO CON DESCT.]]*Tabla3[[#This Row],[PEDIDO ]]</f>
        <v>0</v>
      </c>
      <c r="X1197" s="58">
        <f>Tabla3[[#This Row],[PRECIO SIN %]]*Tabla3[[#This Row],[PEDIDO ]]</f>
        <v>0</v>
      </c>
      <c r="Y1197" s="28"/>
      <c r="Z1197" s="28"/>
    </row>
    <row r="1198" spans="1:26" ht="33" customHeight="1" x14ac:dyDescent="0.4">
      <c r="A1198" s="125">
        <v>7591585561237</v>
      </c>
      <c r="B1198" s="59" t="s">
        <v>225</v>
      </c>
      <c r="C1198" s="59" t="s">
        <v>104</v>
      </c>
      <c r="D11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98" s="119" t="s">
        <v>1704</v>
      </c>
      <c r="F1198" s="76" t="s">
        <v>537</v>
      </c>
      <c r="G11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98" s="78">
        <v>25</v>
      </c>
      <c r="J1198" s="52">
        <v>3.38889</v>
      </c>
      <c r="K1198" s="60">
        <f>Tabla3[[#This Row],[PRECIOS]]-Tabla3[[#This Row],[PRECIOS]]*10%</f>
        <v>3.050001</v>
      </c>
      <c r="L1198" s="101"/>
      <c r="M1198" s="61"/>
      <c r="N1198" s="55">
        <f>IFERROR(Tabla3[[#This Row],[PRECIOS]]-Tabla3[[#This Row],[PRECIOS]]*Tabla3[[#This Row],[% PRODUCTO]]," ")</f>
        <v>3.38889</v>
      </c>
      <c r="O1198" s="61"/>
      <c r="P1198" s="55">
        <f>IFERROR(Tabla3[[#This Row],[OCULTAR2]]-Tabla3[[#This Row],[OCULTAR2]]*Tabla3[[#This Row],[% LÍNEA]]," ")</f>
        <v>3.38889</v>
      </c>
      <c r="Q1198" s="56">
        <f>IFERROR(Tabla3[[#This Row],[% PRODUCTO]]+Tabla3[[#This Row],[% LÍNEA]]," ")</f>
        <v>0</v>
      </c>
      <c r="R1198" s="60">
        <f>Tabla3[[#This Row],[OCULTAR3]]</f>
        <v>3.38889</v>
      </c>
      <c r="S1198" s="60">
        <f>Tabla3[[#This Row],[PRECIO SIN %]]-Tabla3[[#This Row],[PRECIO SIN %]]*10%</f>
        <v>3.050001</v>
      </c>
      <c r="T1198" s="80">
        <f>(Tabla3[[#This Row],[PRECIO CON DESCT.]]-(Tabla3[[#This Row],[PRECIO CON DESCT.]]*$T$6))</f>
        <v>1.9215006299999999</v>
      </c>
      <c r="U1198" s="96"/>
      <c r="V1198" s="94">
        <f>Tabla3[[#This Row],[PRECIO %      en $]]*Tabla3[[#This Row],[PEDIDO ]]</f>
        <v>0</v>
      </c>
      <c r="W1198" s="57">
        <f>Tabla3[[#This Row],[PRECIO CON DESCT.]]*Tabla3[[#This Row],[PEDIDO ]]</f>
        <v>0</v>
      </c>
      <c r="X1198" s="58">
        <f>Tabla3[[#This Row],[PRECIO SIN %]]*Tabla3[[#This Row],[PEDIDO ]]</f>
        <v>0</v>
      </c>
      <c r="Y1198" s="28"/>
      <c r="Z1198" s="28"/>
    </row>
    <row r="1199" spans="1:26" ht="33" customHeight="1" x14ac:dyDescent="0.4">
      <c r="A1199" s="124">
        <v>7598852000765</v>
      </c>
      <c r="B1199" s="51" t="s">
        <v>225</v>
      </c>
      <c r="C1199" s="51" t="s">
        <v>66</v>
      </c>
      <c r="D11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199" s="118" t="s">
        <v>1705</v>
      </c>
      <c r="F1199" s="75" t="s">
        <v>537</v>
      </c>
      <c r="G11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1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199" s="77">
        <v>31</v>
      </c>
      <c r="J1199" s="52">
        <v>4.2</v>
      </c>
      <c r="K1199" s="53">
        <f>Tabla3[[#This Row],[PRECIOS]]-Tabla3[[#This Row],[PRECIOS]]*10%</f>
        <v>3.7800000000000002</v>
      </c>
      <c r="L1199" s="101"/>
      <c r="M1199" s="54"/>
      <c r="N1199" s="55">
        <f>IFERROR(Tabla3[[#This Row],[PRECIOS]]-Tabla3[[#This Row],[PRECIOS]]*Tabla3[[#This Row],[% PRODUCTO]]," ")</f>
        <v>4.2</v>
      </c>
      <c r="O1199" s="54"/>
      <c r="P1199" s="55">
        <f>IFERROR(Tabla3[[#This Row],[OCULTAR2]]-Tabla3[[#This Row],[OCULTAR2]]*Tabla3[[#This Row],[% LÍNEA]]," ")</f>
        <v>4.2</v>
      </c>
      <c r="Q1199" s="56">
        <f>IFERROR(Tabla3[[#This Row],[% PRODUCTO]]+Tabla3[[#This Row],[% LÍNEA]]," ")</f>
        <v>0</v>
      </c>
      <c r="R1199" s="53">
        <f>Tabla3[[#This Row],[OCULTAR3]]</f>
        <v>4.2</v>
      </c>
      <c r="S1199" s="53">
        <f>Tabla3[[#This Row],[PRECIO SIN %]]-Tabla3[[#This Row],[PRECIO SIN %]]*10%</f>
        <v>3.7800000000000002</v>
      </c>
      <c r="T1199" s="80">
        <f>(Tabla3[[#This Row],[PRECIO CON DESCT.]]-(Tabla3[[#This Row],[PRECIO CON DESCT.]]*$T$6))</f>
        <v>2.3814000000000002</v>
      </c>
      <c r="U1199" s="96"/>
      <c r="V1199" s="94">
        <f>Tabla3[[#This Row],[PRECIO %      en $]]*Tabla3[[#This Row],[PEDIDO ]]</f>
        <v>0</v>
      </c>
      <c r="W1199" s="57">
        <f>Tabla3[[#This Row],[PRECIO CON DESCT.]]*Tabla3[[#This Row],[PEDIDO ]]</f>
        <v>0</v>
      </c>
      <c r="X1199" s="58">
        <f>Tabla3[[#This Row],[PRECIO SIN %]]*Tabla3[[#This Row],[PEDIDO ]]</f>
        <v>0</v>
      </c>
      <c r="Y1199" s="28"/>
      <c r="Z1199" s="28"/>
    </row>
    <row r="1200" spans="1:26" ht="33" customHeight="1" x14ac:dyDescent="0.4">
      <c r="A1200" s="125">
        <v>7594001102373</v>
      </c>
      <c r="B1200" s="59" t="s">
        <v>225</v>
      </c>
      <c r="C1200" s="59" t="s">
        <v>203</v>
      </c>
      <c r="D12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00" s="119" t="s">
        <v>1706</v>
      </c>
      <c r="F1200" s="76" t="s">
        <v>537</v>
      </c>
      <c r="G12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00" s="78">
        <v>425</v>
      </c>
      <c r="J1200" s="52">
        <v>2.62222</v>
      </c>
      <c r="K1200" s="60">
        <f>Tabla3[[#This Row],[PRECIOS]]-Tabla3[[#This Row],[PRECIOS]]*10%</f>
        <v>2.359998</v>
      </c>
      <c r="L1200" s="101"/>
      <c r="M1200" s="61"/>
      <c r="N1200" s="55">
        <f>IFERROR(Tabla3[[#This Row],[PRECIOS]]-Tabla3[[#This Row],[PRECIOS]]*Tabla3[[#This Row],[% PRODUCTO]]," ")</f>
        <v>2.62222</v>
      </c>
      <c r="O1200" s="61"/>
      <c r="P1200" s="55">
        <f>IFERROR(Tabla3[[#This Row],[OCULTAR2]]-Tabla3[[#This Row],[OCULTAR2]]*Tabla3[[#This Row],[% LÍNEA]]," ")</f>
        <v>2.62222</v>
      </c>
      <c r="Q1200" s="56">
        <f>IFERROR(Tabla3[[#This Row],[% PRODUCTO]]+Tabla3[[#This Row],[% LÍNEA]]," ")</f>
        <v>0</v>
      </c>
      <c r="R1200" s="60">
        <f>Tabla3[[#This Row],[OCULTAR3]]</f>
        <v>2.62222</v>
      </c>
      <c r="S1200" s="60">
        <f>Tabla3[[#This Row],[PRECIO SIN %]]-Tabla3[[#This Row],[PRECIO SIN %]]*10%</f>
        <v>2.359998</v>
      </c>
      <c r="T1200" s="80">
        <f>(Tabla3[[#This Row],[PRECIO CON DESCT.]]-(Tabla3[[#This Row],[PRECIO CON DESCT.]]*$T$6))</f>
        <v>1.48679874</v>
      </c>
      <c r="U1200" s="96"/>
      <c r="V1200" s="94">
        <f>Tabla3[[#This Row],[PRECIO %      en $]]*Tabla3[[#This Row],[PEDIDO ]]</f>
        <v>0</v>
      </c>
      <c r="W1200" s="57">
        <f>Tabla3[[#This Row],[PRECIO CON DESCT.]]*Tabla3[[#This Row],[PEDIDO ]]</f>
        <v>0</v>
      </c>
      <c r="X1200" s="58">
        <f>Tabla3[[#This Row],[PRECIO SIN %]]*Tabla3[[#This Row],[PEDIDO ]]</f>
        <v>0</v>
      </c>
      <c r="Y1200" s="28"/>
      <c r="Z1200" s="28"/>
    </row>
    <row r="1201" spans="1:26" ht="33" customHeight="1" x14ac:dyDescent="0.4">
      <c r="A1201" s="124"/>
      <c r="B1201" s="51" t="s">
        <v>225</v>
      </c>
      <c r="C1201" s="51" t="s">
        <v>200</v>
      </c>
      <c r="D12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201" s="118" t="s">
        <v>1707</v>
      </c>
      <c r="F1201" s="75" t="s">
        <v>537</v>
      </c>
      <c r="G12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201" s="77">
        <v>55</v>
      </c>
      <c r="J1201" s="52">
        <v>7.5444399999999998</v>
      </c>
      <c r="K1201" s="53">
        <f>Tabla3[[#This Row],[PRECIOS]]-Tabla3[[#This Row],[PRECIOS]]*10%</f>
        <v>6.7899959999999995</v>
      </c>
      <c r="L1201" s="101" t="s">
        <v>5327</v>
      </c>
      <c r="M1201" s="54"/>
      <c r="N1201" s="55">
        <f>IFERROR(Tabla3[[#This Row],[PRECIOS]]-Tabla3[[#This Row],[PRECIOS]]*Tabla3[[#This Row],[% PRODUCTO]]," ")</f>
        <v>7.5444399999999998</v>
      </c>
      <c r="O1201" s="54"/>
      <c r="P1201" s="55">
        <f>IFERROR(Tabla3[[#This Row],[OCULTAR2]]-Tabla3[[#This Row],[OCULTAR2]]*Tabla3[[#This Row],[% LÍNEA]]," ")</f>
        <v>7.5444399999999998</v>
      </c>
      <c r="Q1201" s="56">
        <f>IFERROR(Tabla3[[#This Row],[% PRODUCTO]]+Tabla3[[#This Row],[% LÍNEA]]," ")</f>
        <v>0</v>
      </c>
      <c r="R1201" s="53">
        <f>Tabla3[[#This Row],[OCULTAR3]]</f>
        <v>7.5444399999999998</v>
      </c>
      <c r="S1201" s="53">
        <f>Tabla3[[#This Row],[PRECIO SIN %]]-Tabla3[[#This Row],[PRECIO SIN %]]*10%</f>
        <v>6.7899959999999995</v>
      </c>
      <c r="T1201" s="80">
        <f>(Tabla3[[#This Row],[PRECIO CON DESCT.]]-(Tabla3[[#This Row],[PRECIO CON DESCT.]]*$T$6))</f>
        <v>4.2776974799999996</v>
      </c>
      <c r="U1201" s="96"/>
      <c r="V1201" s="94">
        <f>Tabla3[[#This Row],[PRECIO %      en $]]*Tabla3[[#This Row],[PEDIDO ]]</f>
        <v>0</v>
      </c>
      <c r="W1201" s="57">
        <f>Tabla3[[#This Row],[PRECIO CON DESCT.]]*Tabla3[[#This Row],[PEDIDO ]]</f>
        <v>0</v>
      </c>
      <c r="X1201" s="58">
        <f>Tabla3[[#This Row],[PRECIO SIN %]]*Tabla3[[#This Row],[PEDIDO ]]</f>
        <v>0</v>
      </c>
      <c r="Y1201" s="28"/>
      <c r="Z1201" s="28"/>
    </row>
    <row r="1202" spans="1:26" ht="33" customHeight="1" x14ac:dyDescent="0.4">
      <c r="A1202" s="125">
        <v>7591196002464</v>
      </c>
      <c r="B1202" s="59" t="s">
        <v>225</v>
      </c>
      <c r="C1202" s="59" t="s">
        <v>200</v>
      </c>
      <c r="D12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02" s="119" t="s">
        <v>1708</v>
      </c>
      <c r="F1202" s="76" t="s">
        <v>537</v>
      </c>
      <c r="G12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02" s="78">
        <v>62</v>
      </c>
      <c r="J1202" s="52">
        <v>3.9444400000000002</v>
      </c>
      <c r="K1202" s="60">
        <f>Tabla3[[#This Row],[PRECIOS]]-Tabla3[[#This Row],[PRECIOS]]*10%</f>
        <v>3.5499960000000002</v>
      </c>
      <c r="L1202" s="101"/>
      <c r="M1202" s="61"/>
      <c r="N1202" s="55">
        <f>IFERROR(Tabla3[[#This Row],[PRECIOS]]-Tabla3[[#This Row],[PRECIOS]]*Tabla3[[#This Row],[% PRODUCTO]]," ")</f>
        <v>3.9444400000000002</v>
      </c>
      <c r="O1202" s="61"/>
      <c r="P1202" s="55">
        <f>IFERROR(Tabla3[[#This Row],[OCULTAR2]]-Tabla3[[#This Row],[OCULTAR2]]*Tabla3[[#This Row],[% LÍNEA]]," ")</f>
        <v>3.9444400000000002</v>
      </c>
      <c r="Q1202" s="56">
        <f>IFERROR(Tabla3[[#This Row],[% PRODUCTO]]+Tabla3[[#This Row],[% LÍNEA]]," ")</f>
        <v>0</v>
      </c>
      <c r="R1202" s="60">
        <f>Tabla3[[#This Row],[OCULTAR3]]</f>
        <v>3.9444400000000002</v>
      </c>
      <c r="S1202" s="60">
        <f>Tabla3[[#This Row],[PRECIO SIN %]]-Tabla3[[#This Row],[PRECIO SIN %]]*10%</f>
        <v>3.5499960000000002</v>
      </c>
      <c r="T1202" s="80">
        <f>(Tabla3[[#This Row],[PRECIO CON DESCT.]]-(Tabla3[[#This Row],[PRECIO CON DESCT.]]*$T$6))</f>
        <v>2.2364974800000001</v>
      </c>
      <c r="U1202" s="96"/>
      <c r="V1202" s="94">
        <f>Tabla3[[#This Row],[PRECIO %      en $]]*Tabla3[[#This Row],[PEDIDO ]]</f>
        <v>0</v>
      </c>
      <c r="W1202" s="57">
        <f>Tabla3[[#This Row],[PRECIO CON DESCT.]]*Tabla3[[#This Row],[PEDIDO ]]</f>
        <v>0</v>
      </c>
      <c r="X1202" s="58">
        <f>Tabla3[[#This Row],[PRECIO SIN %]]*Tabla3[[#This Row],[PEDIDO ]]</f>
        <v>0</v>
      </c>
      <c r="Y1202" s="28"/>
      <c r="Z1202" s="28"/>
    </row>
    <row r="1203" spans="1:26" ht="33" customHeight="1" x14ac:dyDescent="0.4">
      <c r="A1203" s="124">
        <v>7591196002471</v>
      </c>
      <c r="B1203" s="51" t="s">
        <v>225</v>
      </c>
      <c r="C1203" s="51" t="s">
        <v>200</v>
      </c>
      <c r="D12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03" s="118" t="s">
        <v>1709</v>
      </c>
      <c r="F1203" s="75" t="s">
        <v>537</v>
      </c>
      <c r="G12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03" s="77">
        <v>21</v>
      </c>
      <c r="J1203" s="52">
        <v>7.1666699999999999</v>
      </c>
      <c r="K1203" s="53">
        <f>Tabla3[[#This Row],[PRECIOS]]-Tabla3[[#This Row],[PRECIOS]]*10%</f>
        <v>6.4500029999999997</v>
      </c>
      <c r="L1203" s="101"/>
      <c r="M1203" s="54"/>
      <c r="N1203" s="55">
        <f>IFERROR(Tabla3[[#This Row],[PRECIOS]]-Tabla3[[#This Row],[PRECIOS]]*Tabla3[[#This Row],[% PRODUCTO]]," ")</f>
        <v>7.1666699999999999</v>
      </c>
      <c r="O1203" s="54"/>
      <c r="P1203" s="55">
        <f>IFERROR(Tabla3[[#This Row],[OCULTAR2]]-Tabla3[[#This Row],[OCULTAR2]]*Tabla3[[#This Row],[% LÍNEA]]," ")</f>
        <v>7.1666699999999999</v>
      </c>
      <c r="Q1203" s="56">
        <f>IFERROR(Tabla3[[#This Row],[% PRODUCTO]]+Tabla3[[#This Row],[% LÍNEA]]," ")</f>
        <v>0</v>
      </c>
      <c r="R1203" s="53">
        <f>Tabla3[[#This Row],[OCULTAR3]]</f>
        <v>7.1666699999999999</v>
      </c>
      <c r="S1203" s="53">
        <f>Tabla3[[#This Row],[PRECIO SIN %]]-Tabla3[[#This Row],[PRECIO SIN %]]*10%</f>
        <v>6.4500029999999997</v>
      </c>
      <c r="T1203" s="80">
        <f>(Tabla3[[#This Row],[PRECIO CON DESCT.]]-(Tabla3[[#This Row],[PRECIO CON DESCT.]]*$T$6))</f>
        <v>4.0635018899999995</v>
      </c>
      <c r="U1203" s="96"/>
      <c r="V1203" s="94">
        <f>Tabla3[[#This Row],[PRECIO %      en $]]*Tabla3[[#This Row],[PEDIDO ]]</f>
        <v>0</v>
      </c>
      <c r="W1203" s="57">
        <f>Tabla3[[#This Row],[PRECIO CON DESCT.]]*Tabla3[[#This Row],[PEDIDO ]]</f>
        <v>0</v>
      </c>
      <c r="X1203" s="58">
        <f>Tabla3[[#This Row],[PRECIO SIN %]]*Tabla3[[#This Row],[PEDIDO ]]</f>
        <v>0</v>
      </c>
      <c r="Y1203" s="28"/>
      <c r="Z1203" s="28"/>
    </row>
    <row r="1204" spans="1:26" ht="33" customHeight="1" x14ac:dyDescent="0.4">
      <c r="A1204" s="125">
        <v>7591519001105</v>
      </c>
      <c r="B1204" s="59" t="s">
        <v>225</v>
      </c>
      <c r="C1204" s="59" t="s">
        <v>149</v>
      </c>
      <c r="D12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04" s="119" t="s">
        <v>1710</v>
      </c>
      <c r="F1204" s="76" t="s">
        <v>537</v>
      </c>
      <c r="G12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04" s="78">
        <v>200</v>
      </c>
      <c r="J1204" s="52">
        <v>8.88889</v>
      </c>
      <c r="K1204" s="60">
        <f>Tabla3[[#This Row],[PRECIOS]]-Tabla3[[#This Row],[PRECIOS]]*10%</f>
        <v>8.0000009999999993</v>
      </c>
      <c r="L1204" s="101"/>
      <c r="M1204" s="61"/>
      <c r="N1204" s="55">
        <f>IFERROR(Tabla3[[#This Row],[PRECIOS]]-Tabla3[[#This Row],[PRECIOS]]*Tabla3[[#This Row],[% PRODUCTO]]," ")</f>
        <v>8.88889</v>
      </c>
      <c r="O1204" s="61"/>
      <c r="P1204" s="55">
        <f>IFERROR(Tabla3[[#This Row],[OCULTAR2]]-Tabla3[[#This Row],[OCULTAR2]]*Tabla3[[#This Row],[% LÍNEA]]," ")</f>
        <v>8.88889</v>
      </c>
      <c r="Q1204" s="56">
        <f>IFERROR(Tabla3[[#This Row],[% PRODUCTO]]+Tabla3[[#This Row],[% LÍNEA]]," ")</f>
        <v>0</v>
      </c>
      <c r="R1204" s="60">
        <f>Tabla3[[#This Row],[OCULTAR3]]</f>
        <v>8.88889</v>
      </c>
      <c r="S1204" s="60">
        <f>Tabla3[[#This Row],[PRECIO SIN %]]-Tabla3[[#This Row],[PRECIO SIN %]]*10%</f>
        <v>8.0000009999999993</v>
      </c>
      <c r="T1204" s="80">
        <f>(Tabla3[[#This Row],[PRECIO CON DESCT.]]-(Tabla3[[#This Row],[PRECIO CON DESCT.]]*$T$6))</f>
        <v>5.0400006299999998</v>
      </c>
      <c r="U1204" s="96"/>
      <c r="V1204" s="94">
        <f>Tabla3[[#This Row],[PRECIO %      en $]]*Tabla3[[#This Row],[PEDIDO ]]</f>
        <v>0</v>
      </c>
      <c r="W1204" s="57">
        <f>Tabla3[[#This Row],[PRECIO CON DESCT.]]*Tabla3[[#This Row],[PEDIDO ]]</f>
        <v>0</v>
      </c>
      <c r="X1204" s="58">
        <f>Tabla3[[#This Row],[PRECIO SIN %]]*Tabla3[[#This Row],[PEDIDO ]]</f>
        <v>0</v>
      </c>
      <c r="Y1204" s="28"/>
      <c r="Z1204" s="28"/>
    </row>
    <row r="1205" spans="1:26" ht="33" customHeight="1" x14ac:dyDescent="0.4">
      <c r="A1205" s="124">
        <v>7591519008487</v>
      </c>
      <c r="B1205" s="51" t="s">
        <v>225</v>
      </c>
      <c r="C1205" s="51" t="s">
        <v>149</v>
      </c>
      <c r="D12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05" s="118" t="s">
        <v>1711</v>
      </c>
      <c r="F1205" s="75" t="s">
        <v>537</v>
      </c>
      <c r="G12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05" s="77">
        <v>1135</v>
      </c>
      <c r="J1205" s="52">
        <v>2.9777800000000001</v>
      </c>
      <c r="K1205" s="53">
        <f>Tabla3[[#This Row],[PRECIOS]]-Tabla3[[#This Row],[PRECIOS]]*10%</f>
        <v>2.680002</v>
      </c>
      <c r="L1205" s="101"/>
      <c r="M1205" s="54"/>
      <c r="N1205" s="55">
        <f>IFERROR(Tabla3[[#This Row],[PRECIOS]]-Tabla3[[#This Row],[PRECIOS]]*Tabla3[[#This Row],[% PRODUCTO]]," ")</f>
        <v>2.9777800000000001</v>
      </c>
      <c r="O1205" s="54"/>
      <c r="P1205" s="55">
        <f>IFERROR(Tabla3[[#This Row],[OCULTAR2]]-Tabla3[[#This Row],[OCULTAR2]]*Tabla3[[#This Row],[% LÍNEA]]," ")</f>
        <v>2.9777800000000001</v>
      </c>
      <c r="Q1205" s="56">
        <f>IFERROR(Tabla3[[#This Row],[% PRODUCTO]]+Tabla3[[#This Row],[% LÍNEA]]," ")</f>
        <v>0</v>
      </c>
      <c r="R1205" s="53">
        <f>Tabla3[[#This Row],[OCULTAR3]]</f>
        <v>2.9777800000000001</v>
      </c>
      <c r="S1205" s="53">
        <f>Tabla3[[#This Row],[PRECIO SIN %]]-Tabla3[[#This Row],[PRECIO SIN %]]*10%</f>
        <v>2.680002</v>
      </c>
      <c r="T1205" s="80">
        <f>(Tabla3[[#This Row],[PRECIO CON DESCT.]]-(Tabla3[[#This Row],[PRECIO CON DESCT.]]*$T$6))</f>
        <v>1.68840126</v>
      </c>
      <c r="U1205" s="96"/>
      <c r="V1205" s="94">
        <f>Tabla3[[#This Row],[PRECIO %      en $]]*Tabla3[[#This Row],[PEDIDO ]]</f>
        <v>0</v>
      </c>
      <c r="W1205" s="57">
        <f>Tabla3[[#This Row],[PRECIO CON DESCT.]]*Tabla3[[#This Row],[PEDIDO ]]</f>
        <v>0</v>
      </c>
      <c r="X1205" s="58">
        <f>Tabla3[[#This Row],[PRECIO SIN %]]*Tabla3[[#This Row],[PEDIDO ]]</f>
        <v>0</v>
      </c>
      <c r="Y1205" s="28"/>
      <c r="Z1205" s="28"/>
    </row>
    <row r="1206" spans="1:26" ht="33" customHeight="1" x14ac:dyDescent="0.4">
      <c r="A1206" s="125">
        <v>7591818000298</v>
      </c>
      <c r="B1206" s="59" t="s">
        <v>225</v>
      </c>
      <c r="C1206" s="59" t="s">
        <v>105</v>
      </c>
      <c r="D12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206" s="119" t="s">
        <v>1712</v>
      </c>
      <c r="F1206" s="76" t="s">
        <v>537</v>
      </c>
      <c r="G12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06" s="78">
        <v>60</v>
      </c>
      <c r="J1206" s="52">
        <v>2.5333299999999999</v>
      </c>
      <c r="K1206" s="60">
        <f>Tabla3[[#This Row],[PRECIOS]]-Tabla3[[#This Row],[PRECIOS]]*10%</f>
        <v>2.2799969999999998</v>
      </c>
      <c r="L1206" s="101"/>
      <c r="M1206" s="61"/>
      <c r="N1206" s="55">
        <f>IFERROR(Tabla3[[#This Row],[PRECIOS]]-Tabla3[[#This Row],[PRECIOS]]*Tabla3[[#This Row],[% PRODUCTO]]," ")</f>
        <v>2.5333299999999999</v>
      </c>
      <c r="O1206" s="61"/>
      <c r="P1206" s="55">
        <f>IFERROR(Tabla3[[#This Row],[OCULTAR2]]-Tabla3[[#This Row],[OCULTAR2]]*Tabla3[[#This Row],[% LÍNEA]]," ")</f>
        <v>2.5333299999999999</v>
      </c>
      <c r="Q1206" s="56">
        <f>IFERROR(Tabla3[[#This Row],[% PRODUCTO]]+Tabla3[[#This Row],[% LÍNEA]]," ")</f>
        <v>0</v>
      </c>
      <c r="R1206" s="60">
        <f>Tabla3[[#This Row],[OCULTAR3]]</f>
        <v>2.5333299999999999</v>
      </c>
      <c r="S1206" s="60">
        <f>Tabla3[[#This Row],[PRECIO SIN %]]-Tabla3[[#This Row],[PRECIO SIN %]]*10%</f>
        <v>2.2799969999999998</v>
      </c>
      <c r="T1206" s="80">
        <f>(Tabla3[[#This Row],[PRECIO CON DESCT.]]-(Tabla3[[#This Row],[PRECIO CON DESCT.]]*$T$6))</f>
        <v>1.4363981099999998</v>
      </c>
      <c r="U1206" s="96"/>
      <c r="V1206" s="94">
        <f>Tabla3[[#This Row],[PRECIO %      en $]]*Tabla3[[#This Row],[PEDIDO ]]</f>
        <v>0</v>
      </c>
      <c r="W1206" s="57">
        <f>Tabla3[[#This Row],[PRECIO CON DESCT.]]*Tabla3[[#This Row],[PEDIDO ]]</f>
        <v>0</v>
      </c>
      <c r="X1206" s="58">
        <f>Tabla3[[#This Row],[PRECIO SIN %]]*Tabla3[[#This Row],[PEDIDO ]]</f>
        <v>0</v>
      </c>
      <c r="Y1206" s="28"/>
      <c r="Z1206" s="28"/>
    </row>
    <row r="1207" spans="1:26" ht="33" customHeight="1" x14ac:dyDescent="0.4">
      <c r="A1207" s="124">
        <v>6977234270339</v>
      </c>
      <c r="B1207" s="51" t="s">
        <v>225</v>
      </c>
      <c r="C1207" s="51" t="s">
        <v>120</v>
      </c>
      <c r="D12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07" s="118" t="s">
        <v>1713</v>
      </c>
      <c r="F1207" s="75" t="s">
        <v>537</v>
      </c>
      <c r="G12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07" s="77">
        <v>98</v>
      </c>
      <c r="J1207" s="52">
        <v>4.2888900000000003</v>
      </c>
      <c r="K1207" s="53">
        <f>Tabla3[[#This Row],[PRECIOS]]-Tabla3[[#This Row],[PRECIOS]]*10%</f>
        <v>3.8600010000000005</v>
      </c>
      <c r="L1207" s="101"/>
      <c r="M1207" s="54"/>
      <c r="N1207" s="55">
        <f>IFERROR(Tabla3[[#This Row],[PRECIOS]]-Tabla3[[#This Row],[PRECIOS]]*Tabla3[[#This Row],[% PRODUCTO]]," ")</f>
        <v>4.2888900000000003</v>
      </c>
      <c r="O1207" s="54"/>
      <c r="P1207" s="55">
        <f>IFERROR(Tabla3[[#This Row],[OCULTAR2]]-Tabla3[[#This Row],[OCULTAR2]]*Tabla3[[#This Row],[% LÍNEA]]," ")</f>
        <v>4.2888900000000003</v>
      </c>
      <c r="Q1207" s="56">
        <f>IFERROR(Tabla3[[#This Row],[% PRODUCTO]]+Tabla3[[#This Row],[% LÍNEA]]," ")</f>
        <v>0</v>
      </c>
      <c r="R1207" s="53">
        <f>Tabla3[[#This Row],[OCULTAR3]]</f>
        <v>4.2888900000000003</v>
      </c>
      <c r="S1207" s="53">
        <f>Tabla3[[#This Row],[PRECIO SIN %]]-Tabla3[[#This Row],[PRECIO SIN %]]*10%</f>
        <v>3.8600010000000005</v>
      </c>
      <c r="T1207" s="80">
        <f>(Tabla3[[#This Row],[PRECIO CON DESCT.]]-(Tabla3[[#This Row],[PRECIO CON DESCT.]]*$T$6))</f>
        <v>2.4318006300000006</v>
      </c>
      <c r="U1207" s="96"/>
      <c r="V1207" s="94">
        <f>Tabla3[[#This Row],[PRECIO %      en $]]*Tabla3[[#This Row],[PEDIDO ]]</f>
        <v>0</v>
      </c>
      <c r="W1207" s="57">
        <f>Tabla3[[#This Row],[PRECIO CON DESCT.]]*Tabla3[[#This Row],[PEDIDO ]]</f>
        <v>0</v>
      </c>
      <c r="X1207" s="58">
        <f>Tabla3[[#This Row],[PRECIO SIN %]]*Tabla3[[#This Row],[PEDIDO ]]</f>
        <v>0</v>
      </c>
      <c r="Y1207" s="28"/>
      <c r="Z1207" s="28"/>
    </row>
    <row r="1208" spans="1:26" ht="33" customHeight="1" x14ac:dyDescent="0.4">
      <c r="A1208" s="125">
        <v>8906130230497</v>
      </c>
      <c r="B1208" s="59" t="s">
        <v>225</v>
      </c>
      <c r="C1208" s="59" t="s">
        <v>106</v>
      </c>
      <c r="D12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08" s="119" t="s">
        <v>1714</v>
      </c>
      <c r="F1208" s="76" t="s">
        <v>537</v>
      </c>
      <c r="G12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08" s="78">
        <v>52</v>
      </c>
      <c r="J1208" s="52">
        <v>1.6666700000000001</v>
      </c>
      <c r="K1208" s="60">
        <f>Tabla3[[#This Row],[PRECIOS]]-Tabla3[[#This Row],[PRECIOS]]*10%</f>
        <v>1.500003</v>
      </c>
      <c r="L1208" s="101"/>
      <c r="M1208" s="61"/>
      <c r="N1208" s="55">
        <f>IFERROR(Tabla3[[#This Row],[PRECIOS]]-Tabla3[[#This Row],[PRECIOS]]*Tabla3[[#This Row],[% PRODUCTO]]," ")</f>
        <v>1.6666700000000001</v>
      </c>
      <c r="O1208" s="61"/>
      <c r="P1208" s="55">
        <f>IFERROR(Tabla3[[#This Row],[OCULTAR2]]-Tabla3[[#This Row],[OCULTAR2]]*Tabla3[[#This Row],[% LÍNEA]]," ")</f>
        <v>1.6666700000000001</v>
      </c>
      <c r="Q1208" s="56">
        <f>IFERROR(Tabla3[[#This Row],[% PRODUCTO]]+Tabla3[[#This Row],[% LÍNEA]]," ")</f>
        <v>0</v>
      </c>
      <c r="R1208" s="60">
        <f>Tabla3[[#This Row],[OCULTAR3]]</f>
        <v>1.6666700000000001</v>
      </c>
      <c r="S1208" s="60">
        <f>Tabla3[[#This Row],[PRECIO SIN %]]-Tabla3[[#This Row],[PRECIO SIN %]]*10%</f>
        <v>1.500003</v>
      </c>
      <c r="T1208" s="80">
        <f>(Tabla3[[#This Row],[PRECIO CON DESCT.]]-(Tabla3[[#This Row],[PRECIO CON DESCT.]]*$T$6))</f>
        <v>0.94500189000000001</v>
      </c>
      <c r="U1208" s="96"/>
      <c r="V1208" s="94">
        <f>Tabla3[[#This Row],[PRECIO %      en $]]*Tabla3[[#This Row],[PEDIDO ]]</f>
        <v>0</v>
      </c>
      <c r="W1208" s="57">
        <f>Tabla3[[#This Row],[PRECIO CON DESCT.]]*Tabla3[[#This Row],[PEDIDO ]]</f>
        <v>0</v>
      </c>
      <c r="X1208" s="58">
        <f>Tabla3[[#This Row],[PRECIO SIN %]]*Tabla3[[#This Row],[PEDIDO ]]</f>
        <v>0</v>
      </c>
      <c r="Y1208" s="28"/>
      <c r="Z1208" s="28"/>
    </row>
    <row r="1209" spans="1:26" ht="33" customHeight="1" x14ac:dyDescent="0.4">
      <c r="A1209" s="124"/>
      <c r="B1209" s="51" t="s">
        <v>225</v>
      </c>
      <c r="C1209" s="51" t="s">
        <v>72</v>
      </c>
      <c r="D12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209" s="118" t="s">
        <v>1715</v>
      </c>
      <c r="F1209" s="75" t="s">
        <v>537</v>
      </c>
      <c r="G12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209" s="77">
        <v>569</v>
      </c>
      <c r="J1209" s="52">
        <v>1.4444399999999999</v>
      </c>
      <c r="K1209" s="53">
        <f>Tabla3[[#This Row],[PRECIOS]]-Tabla3[[#This Row],[PRECIOS]]*10%</f>
        <v>1.2999959999999999</v>
      </c>
      <c r="L1209" s="101" t="s">
        <v>5327</v>
      </c>
      <c r="M1209" s="54"/>
      <c r="N1209" s="55">
        <f>IFERROR(Tabla3[[#This Row],[PRECIOS]]-Tabla3[[#This Row],[PRECIOS]]*Tabla3[[#This Row],[% PRODUCTO]]," ")</f>
        <v>1.4444399999999999</v>
      </c>
      <c r="O1209" s="54"/>
      <c r="P1209" s="55">
        <f>IFERROR(Tabla3[[#This Row],[OCULTAR2]]-Tabla3[[#This Row],[OCULTAR2]]*Tabla3[[#This Row],[% LÍNEA]]," ")</f>
        <v>1.4444399999999999</v>
      </c>
      <c r="Q1209" s="56">
        <f>IFERROR(Tabla3[[#This Row],[% PRODUCTO]]+Tabla3[[#This Row],[% LÍNEA]]," ")</f>
        <v>0</v>
      </c>
      <c r="R1209" s="53">
        <f>Tabla3[[#This Row],[OCULTAR3]]</f>
        <v>1.4444399999999999</v>
      </c>
      <c r="S1209" s="53">
        <f>Tabla3[[#This Row],[PRECIO SIN %]]-Tabla3[[#This Row],[PRECIO SIN %]]*10%</f>
        <v>1.2999959999999999</v>
      </c>
      <c r="T1209" s="80">
        <f>(Tabla3[[#This Row],[PRECIO CON DESCT.]]-(Tabla3[[#This Row],[PRECIO CON DESCT.]]*$T$6))</f>
        <v>0.81899747999999994</v>
      </c>
      <c r="U1209" s="96"/>
      <c r="V1209" s="94">
        <f>Tabla3[[#This Row],[PRECIO %      en $]]*Tabla3[[#This Row],[PEDIDO ]]</f>
        <v>0</v>
      </c>
      <c r="W1209" s="57">
        <f>Tabla3[[#This Row],[PRECIO CON DESCT.]]*Tabla3[[#This Row],[PEDIDO ]]</f>
        <v>0</v>
      </c>
      <c r="X1209" s="58">
        <f>Tabla3[[#This Row],[PRECIO SIN %]]*Tabla3[[#This Row],[PEDIDO ]]</f>
        <v>0</v>
      </c>
      <c r="Y1209" s="28"/>
      <c r="Z1209" s="28"/>
    </row>
    <row r="1210" spans="1:26" ht="33" customHeight="1" x14ac:dyDescent="0.4">
      <c r="A1210" s="125">
        <v>7750215011867</v>
      </c>
      <c r="B1210" s="59" t="s">
        <v>225</v>
      </c>
      <c r="C1210" s="59" t="s">
        <v>172</v>
      </c>
      <c r="D12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10" s="119" t="s">
        <v>1716</v>
      </c>
      <c r="F1210" s="76" t="s">
        <v>537</v>
      </c>
      <c r="G12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10" s="78">
        <v>302</v>
      </c>
      <c r="J1210" s="52">
        <v>3.5555599999999998</v>
      </c>
      <c r="K1210" s="60">
        <f>Tabla3[[#This Row],[PRECIOS]]-Tabla3[[#This Row],[PRECIOS]]*10%</f>
        <v>3.2000039999999998</v>
      </c>
      <c r="L1210" s="101"/>
      <c r="M1210" s="61"/>
      <c r="N1210" s="55">
        <f>IFERROR(Tabla3[[#This Row],[PRECIOS]]-Tabla3[[#This Row],[PRECIOS]]*Tabla3[[#This Row],[% PRODUCTO]]," ")</f>
        <v>3.5555599999999998</v>
      </c>
      <c r="O1210" s="61"/>
      <c r="P1210" s="55">
        <f>IFERROR(Tabla3[[#This Row],[OCULTAR2]]-Tabla3[[#This Row],[OCULTAR2]]*Tabla3[[#This Row],[% LÍNEA]]," ")</f>
        <v>3.5555599999999998</v>
      </c>
      <c r="Q1210" s="56">
        <f>IFERROR(Tabla3[[#This Row],[% PRODUCTO]]+Tabla3[[#This Row],[% LÍNEA]]," ")</f>
        <v>0</v>
      </c>
      <c r="R1210" s="60">
        <f>Tabla3[[#This Row],[OCULTAR3]]</f>
        <v>3.5555599999999998</v>
      </c>
      <c r="S1210" s="60">
        <f>Tabla3[[#This Row],[PRECIO SIN %]]-Tabla3[[#This Row],[PRECIO SIN %]]*10%</f>
        <v>3.2000039999999998</v>
      </c>
      <c r="T1210" s="80">
        <f>(Tabla3[[#This Row],[PRECIO CON DESCT.]]-(Tabla3[[#This Row],[PRECIO CON DESCT.]]*$T$6))</f>
        <v>2.0160025199999998</v>
      </c>
      <c r="U1210" s="96"/>
      <c r="V1210" s="94">
        <f>Tabla3[[#This Row],[PRECIO %      en $]]*Tabla3[[#This Row],[PEDIDO ]]</f>
        <v>0</v>
      </c>
      <c r="W1210" s="57">
        <f>Tabla3[[#This Row],[PRECIO CON DESCT.]]*Tabla3[[#This Row],[PEDIDO ]]</f>
        <v>0</v>
      </c>
      <c r="X1210" s="58">
        <f>Tabla3[[#This Row],[PRECIO SIN %]]*Tabla3[[#This Row],[PEDIDO ]]</f>
        <v>0</v>
      </c>
      <c r="Y1210" s="28"/>
      <c r="Z1210" s="28"/>
    </row>
    <row r="1211" spans="1:26" ht="33" customHeight="1" x14ac:dyDescent="0.4">
      <c r="A1211" s="124">
        <v>7591818000106</v>
      </c>
      <c r="B1211" s="51" t="s">
        <v>225</v>
      </c>
      <c r="C1211" s="51" t="s">
        <v>105</v>
      </c>
      <c r="D12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211" s="118" t="s">
        <v>1717</v>
      </c>
      <c r="F1211" s="75" t="s">
        <v>537</v>
      </c>
      <c r="G12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11" s="77">
        <v>39</v>
      </c>
      <c r="J1211" s="52">
        <v>7.9444400000000002</v>
      </c>
      <c r="K1211" s="53">
        <f>Tabla3[[#This Row],[PRECIOS]]-Tabla3[[#This Row],[PRECIOS]]*10%</f>
        <v>7.1499959999999998</v>
      </c>
      <c r="L1211" s="101"/>
      <c r="M1211" s="54"/>
      <c r="N1211" s="55">
        <f>IFERROR(Tabla3[[#This Row],[PRECIOS]]-Tabla3[[#This Row],[PRECIOS]]*Tabla3[[#This Row],[% PRODUCTO]]," ")</f>
        <v>7.9444400000000002</v>
      </c>
      <c r="O1211" s="54"/>
      <c r="P1211" s="55">
        <f>IFERROR(Tabla3[[#This Row],[OCULTAR2]]-Tabla3[[#This Row],[OCULTAR2]]*Tabla3[[#This Row],[% LÍNEA]]," ")</f>
        <v>7.9444400000000002</v>
      </c>
      <c r="Q1211" s="56">
        <f>IFERROR(Tabla3[[#This Row],[% PRODUCTO]]+Tabla3[[#This Row],[% LÍNEA]]," ")</f>
        <v>0</v>
      </c>
      <c r="R1211" s="53">
        <f>Tabla3[[#This Row],[OCULTAR3]]</f>
        <v>7.9444400000000002</v>
      </c>
      <c r="S1211" s="53">
        <f>Tabla3[[#This Row],[PRECIO SIN %]]-Tabla3[[#This Row],[PRECIO SIN %]]*10%</f>
        <v>7.1499959999999998</v>
      </c>
      <c r="T1211" s="80">
        <f>(Tabla3[[#This Row],[PRECIO CON DESCT.]]-(Tabla3[[#This Row],[PRECIO CON DESCT.]]*$T$6))</f>
        <v>4.5044974799999995</v>
      </c>
      <c r="U1211" s="96"/>
      <c r="V1211" s="94">
        <f>Tabla3[[#This Row],[PRECIO %      en $]]*Tabla3[[#This Row],[PEDIDO ]]</f>
        <v>0</v>
      </c>
      <c r="W1211" s="57">
        <f>Tabla3[[#This Row],[PRECIO CON DESCT.]]*Tabla3[[#This Row],[PEDIDO ]]</f>
        <v>0</v>
      </c>
      <c r="X1211" s="58">
        <f>Tabla3[[#This Row],[PRECIO SIN %]]*Tabla3[[#This Row],[PEDIDO ]]</f>
        <v>0</v>
      </c>
      <c r="Y1211" s="28"/>
      <c r="Z1211" s="28"/>
    </row>
    <row r="1212" spans="1:26" ht="33" customHeight="1" x14ac:dyDescent="0.4">
      <c r="A1212" s="125">
        <v>858765000472</v>
      </c>
      <c r="B1212" s="59" t="s">
        <v>225</v>
      </c>
      <c r="C1212" s="59" t="s">
        <v>234</v>
      </c>
      <c r="D12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12" s="119" t="s">
        <v>1718</v>
      </c>
      <c r="F1212" s="76" t="s">
        <v>537</v>
      </c>
      <c r="G12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12" s="78">
        <v>48</v>
      </c>
      <c r="J1212" s="52">
        <v>10.11111</v>
      </c>
      <c r="K1212" s="60">
        <f>Tabla3[[#This Row],[PRECIOS]]-Tabla3[[#This Row],[PRECIOS]]*10%</f>
        <v>9.0999990000000004</v>
      </c>
      <c r="L1212" s="101"/>
      <c r="M1212" s="61"/>
      <c r="N1212" s="55">
        <f>IFERROR(Tabla3[[#This Row],[PRECIOS]]-Tabla3[[#This Row],[PRECIOS]]*Tabla3[[#This Row],[% PRODUCTO]]," ")</f>
        <v>10.11111</v>
      </c>
      <c r="O1212" s="61"/>
      <c r="P1212" s="55">
        <f>IFERROR(Tabla3[[#This Row],[OCULTAR2]]-Tabla3[[#This Row],[OCULTAR2]]*Tabla3[[#This Row],[% LÍNEA]]," ")</f>
        <v>10.11111</v>
      </c>
      <c r="Q1212" s="56">
        <f>IFERROR(Tabla3[[#This Row],[% PRODUCTO]]+Tabla3[[#This Row],[% LÍNEA]]," ")</f>
        <v>0</v>
      </c>
      <c r="R1212" s="60">
        <f>Tabla3[[#This Row],[OCULTAR3]]</f>
        <v>10.11111</v>
      </c>
      <c r="S1212" s="60">
        <f>Tabla3[[#This Row],[PRECIO SIN %]]-Tabla3[[#This Row],[PRECIO SIN %]]*10%</f>
        <v>9.0999990000000004</v>
      </c>
      <c r="T1212" s="80">
        <f>(Tabla3[[#This Row],[PRECIO CON DESCT.]]-(Tabla3[[#This Row],[PRECIO CON DESCT.]]*$T$6))</f>
        <v>5.7329993699999999</v>
      </c>
      <c r="U1212" s="96"/>
      <c r="V1212" s="94">
        <f>Tabla3[[#This Row],[PRECIO %      en $]]*Tabla3[[#This Row],[PEDIDO ]]</f>
        <v>0</v>
      </c>
      <c r="W1212" s="57">
        <f>Tabla3[[#This Row],[PRECIO CON DESCT.]]*Tabla3[[#This Row],[PEDIDO ]]</f>
        <v>0</v>
      </c>
      <c r="X1212" s="58">
        <f>Tabla3[[#This Row],[PRECIO SIN %]]*Tabla3[[#This Row],[PEDIDO ]]</f>
        <v>0</v>
      </c>
      <c r="Y1212" s="28"/>
      <c r="Z1212" s="28"/>
    </row>
    <row r="1213" spans="1:26" ht="33" customHeight="1" x14ac:dyDescent="0.4">
      <c r="A1213" s="124">
        <v>8904278576453</v>
      </c>
      <c r="B1213" s="51" t="s">
        <v>225</v>
      </c>
      <c r="C1213" s="51" t="s">
        <v>163</v>
      </c>
      <c r="D12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13" s="118" t="s">
        <v>1719</v>
      </c>
      <c r="F1213" s="75" t="s">
        <v>537</v>
      </c>
      <c r="G12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13" s="77">
        <v>499</v>
      </c>
      <c r="J1213" s="52">
        <v>4.6555600000000004</v>
      </c>
      <c r="K1213" s="53">
        <f>Tabla3[[#This Row],[PRECIOS]]-Tabla3[[#This Row],[PRECIOS]]*10%</f>
        <v>4.1900040000000001</v>
      </c>
      <c r="L1213" s="101"/>
      <c r="M1213" s="54"/>
      <c r="N1213" s="55">
        <f>IFERROR(Tabla3[[#This Row],[PRECIOS]]-Tabla3[[#This Row],[PRECIOS]]*Tabla3[[#This Row],[% PRODUCTO]]," ")</f>
        <v>4.6555600000000004</v>
      </c>
      <c r="O1213" s="54"/>
      <c r="P1213" s="55">
        <f>IFERROR(Tabla3[[#This Row],[OCULTAR2]]-Tabla3[[#This Row],[OCULTAR2]]*Tabla3[[#This Row],[% LÍNEA]]," ")</f>
        <v>4.6555600000000004</v>
      </c>
      <c r="Q1213" s="56">
        <f>IFERROR(Tabla3[[#This Row],[% PRODUCTO]]+Tabla3[[#This Row],[% LÍNEA]]," ")</f>
        <v>0</v>
      </c>
      <c r="R1213" s="53">
        <f>Tabla3[[#This Row],[OCULTAR3]]</f>
        <v>4.6555600000000004</v>
      </c>
      <c r="S1213" s="53">
        <f>Tabla3[[#This Row],[PRECIO SIN %]]-Tabla3[[#This Row],[PRECIO SIN %]]*10%</f>
        <v>4.1900040000000001</v>
      </c>
      <c r="T1213" s="80">
        <f>(Tabla3[[#This Row],[PRECIO CON DESCT.]]-(Tabla3[[#This Row],[PRECIO CON DESCT.]]*$T$6))</f>
        <v>2.6397025200000002</v>
      </c>
      <c r="U1213" s="96"/>
      <c r="V1213" s="94">
        <f>Tabla3[[#This Row],[PRECIO %      en $]]*Tabla3[[#This Row],[PEDIDO ]]</f>
        <v>0</v>
      </c>
      <c r="W1213" s="57">
        <f>Tabla3[[#This Row],[PRECIO CON DESCT.]]*Tabla3[[#This Row],[PEDIDO ]]</f>
        <v>0</v>
      </c>
      <c r="X1213" s="58">
        <f>Tabla3[[#This Row],[PRECIO SIN %]]*Tabla3[[#This Row],[PEDIDO ]]</f>
        <v>0</v>
      </c>
      <c r="Y1213" s="28"/>
      <c r="Z1213" s="28"/>
    </row>
    <row r="1214" spans="1:26" ht="33" customHeight="1" x14ac:dyDescent="0.4">
      <c r="A1214" s="125">
        <v>7594000850282</v>
      </c>
      <c r="B1214" s="59" t="s">
        <v>225</v>
      </c>
      <c r="C1214" s="59" t="s">
        <v>205</v>
      </c>
      <c r="D12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14" s="119" t="s">
        <v>1720</v>
      </c>
      <c r="F1214" s="76" t="s">
        <v>537</v>
      </c>
      <c r="G12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14" s="78">
        <v>284</v>
      </c>
      <c r="J1214" s="52">
        <v>3.5</v>
      </c>
      <c r="K1214" s="60">
        <f>Tabla3[[#This Row],[PRECIOS]]-Tabla3[[#This Row],[PRECIOS]]*10%</f>
        <v>3.15</v>
      </c>
      <c r="L1214" s="101"/>
      <c r="M1214" s="61"/>
      <c r="N1214" s="55">
        <f>IFERROR(Tabla3[[#This Row],[PRECIOS]]-Tabla3[[#This Row],[PRECIOS]]*Tabla3[[#This Row],[% PRODUCTO]]," ")</f>
        <v>3.5</v>
      </c>
      <c r="O1214" s="61"/>
      <c r="P1214" s="55">
        <f>IFERROR(Tabla3[[#This Row],[OCULTAR2]]-Tabla3[[#This Row],[OCULTAR2]]*Tabla3[[#This Row],[% LÍNEA]]," ")</f>
        <v>3.5</v>
      </c>
      <c r="Q1214" s="56">
        <f>IFERROR(Tabla3[[#This Row],[% PRODUCTO]]+Tabla3[[#This Row],[% LÍNEA]]," ")</f>
        <v>0</v>
      </c>
      <c r="R1214" s="60">
        <f>Tabla3[[#This Row],[OCULTAR3]]</f>
        <v>3.5</v>
      </c>
      <c r="S1214" s="60">
        <f>Tabla3[[#This Row],[PRECIO SIN %]]-Tabla3[[#This Row],[PRECIO SIN %]]*10%</f>
        <v>3.15</v>
      </c>
      <c r="T1214" s="80">
        <f>(Tabla3[[#This Row],[PRECIO CON DESCT.]]-(Tabla3[[#This Row],[PRECIO CON DESCT.]]*$T$6))</f>
        <v>1.9844999999999999</v>
      </c>
      <c r="U1214" s="96"/>
      <c r="V1214" s="94">
        <f>Tabla3[[#This Row],[PRECIO %      en $]]*Tabla3[[#This Row],[PEDIDO ]]</f>
        <v>0</v>
      </c>
      <c r="W1214" s="57">
        <f>Tabla3[[#This Row],[PRECIO CON DESCT.]]*Tabla3[[#This Row],[PEDIDO ]]</f>
        <v>0</v>
      </c>
      <c r="X1214" s="58">
        <f>Tabla3[[#This Row],[PRECIO SIN %]]*Tabla3[[#This Row],[PEDIDO ]]</f>
        <v>0</v>
      </c>
      <c r="Y1214" s="28"/>
      <c r="Z1214" s="28"/>
    </row>
    <row r="1215" spans="1:26" ht="33" customHeight="1" x14ac:dyDescent="0.4">
      <c r="A1215" s="124">
        <v>7592432901381</v>
      </c>
      <c r="B1215" s="51" t="s">
        <v>225</v>
      </c>
      <c r="C1215" s="51" t="s">
        <v>118</v>
      </c>
      <c r="D12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15" s="118" t="s">
        <v>1721</v>
      </c>
      <c r="F1215" s="75" t="s">
        <v>537</v>
      </c>
      <c r="G12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15" s="77">
        <v>152</v>
      </c>
      <c r="J1215" s="52">
        <v>5.1666699999999999</v>
      </c>
      <c r="K1215" s="53">
        <f>Tabla3[[#This Row],[PRECIOS]]-Tabla3[[#This Row],[PRECIOS]]*10%</f>
        <v>4.6500029999999999</v>
      </c>
      <c r="L1215" s="101"/>
      <c r="M1215" s="54"/>
      <c r="N1215" s="55">
        <f>IFERROR(Tabla3[[#This Row],[PRECIOS]]-Tabla3[[#This Row],[PRECIOS]]*Tabla3[[#This Row],[% PRODUCTO]]," ")</f>
        <v>5.1666699999999999</v>
      </c>
      <c r="O1215" s="54"/>
      <c r="P1215" s="55">
        <f>IFERROR(Tabla3[[#This Row],[OCULTAR2]]-Tabla3[[#This Row],[OCULTAR2]]*Tabla3[[#This Row],[% LÍNEA]]," ")</f>
        <v>5.1666699999999999</v>
      </c>
      <c r="Q1215" s="56">
        <f>IFERROR(Tabla3[[#This Row],[% PRODUCTO]]+Tabla3[[#This Row],[% LÍNEA]]," ")</f>
        <v>0</v>
      </c>
      <c r="R1215" s="53">
        <f>Tabla3[[#This Row],[OCULTAR3]]</f>
        <v>5.1666699999999999</v>
      </c>
      <c r="S1215" s="53">
        <f>Tabla3[[#This Row],[PRECIO SIN %]]-Tabla3[[#This Row],[PRECIO SIN %]]*10%</f>
        <v>4.6500029999999999</v>
      </c>
      <c r="T1215" s="80">
        <f>(Tabla3[[#This Row],[PRECIO CON DESCT.]]-(Tabla3[[#This Row],[PRECIO CON DESCT.]]*$T$6))</f>
        <v>2.9295018900000001</v>
      </c>
      <c r="U1215" s="96"/>
      <c r="V1215" s="94">
        <f>Tabla3[[#This Row],[PRECIO %      en $]]*Tabla3[[#This Row],[PEDIDO ]]</f>
        <v>0</v>
      </c>
      <c r="W1215" s="57">
        <f>Tabla3[[#This Row],[PRECIO CON DESCT.]]*Tabla3[[#This Row],[PEDIDO ]]</f>
        <v>0</v>
      </c>
      <c r="X1215" s="58">
        <f>Tabla3[[#This Row],[PRECIO SIN %]]*Tabla3[[#This Row],[PEDIDO ]]</f>
        <v>0</v>
      </c>
      <c r="Y1215" s="28"/>
      <c r="Z1215" s="28"/>
    </row>
    <row r="1216" spans="1:26" ht="33" customHeight="1" x14ac:dyDescent="0.4">
      <c r="A1216" s="125">
        <v>7592432007649</v>
      </c>
      <c r="B1216" s="59" t="s">
        <v>225</v>
      </c>
      <c r="C1216" s="59" t="s">
        <v>118</v>
      </c>
      <c r="D12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16" s="119" t="s">
        <v>1722</v>
      </c>
      <c r="F1216" s="76" t="s">
        <v>537</v>
      </c>
      <c r="G12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16" s="78">
        <v>161</v>
      </c>
      <c r="J1216" s="52">
        <v>8.9888899999999996</v>
      </c>
      <c r="K1216" s="60">
        <f>Tabla3[[#This Row],[PRECIOS]]-Tabla3[[#This Row],[PRECIOS]]*10%</f>
        <v>8.0900009999999991</v>
      </c>
      <c r="L1216" s="101"/>
      <c r="M1216" s="61"/>
      <c r="N1216" s="55">
        <f>IFERROR(Tabla3[[#This Row],[PRECIOS]]-Tabla3[[#This Row],[PRECIOS]]*Tabla3[[#This Row],[% PRODUCTO]]," ")</f>
        <v>8.9888899999999996</v>
      </c>
      <c r="O1216" s="61"/>
      <c r="P1216" s="55">
        <f>IFERROR(Tabla3[[#This Row],[OCULTAR2]]-Tabla3[[#This Row],[OCULTAR2]]*Tabla3[[#This Row],[% LÍNEA]]," ")</f>
        <v>8.9888899999999996</v>
      </c>
      <c r="Q1216" s="56">
        <f>IFERROR(Tabla3[[#This Row],[% PRODUCTO]]+Tabla3[[#This Row],[% LÍNEA]]," ")</f>
        <v>0</v>
      </c>
      <c r="R1216" s="60">
        <f>Tabla3[[#This Row],[OCULTAR3]]</f>
        <v>8.9888899999999996</v>
      </c>
      <c r="S1216" s="60">
        <f>Tabla3[[#This Row],[PRECIO SIN %]]-Tabla3[[#This Row],[PRECIO SIN %]]*10%</f>
        <v>8.0900009999999991</v>
      </c>
      <c r="T1216" s="80">
        <f>(Tabla3[[#This Row],[PRECIO CON DESCT.]]-(Tabla3[[#This Row],[PRECIO CON DESCT.]]*$T$6))</f>
        <v>5.0967006299999991</v>
      </c>
      <c r="U1216" s="96"/>
      <c r="V1216" s="94">
        <f>Tabla3[[#This Row],[PRECIO %      en $]]*Tabla3[[#This Row],[PEDIDO ]]</f>
        <v>0</v>
      </c>
      <c r="W1216" s="57">
        <f>Tabla3[[#This Row],[PRECIO CON DESCT.]]*Tabla3[[#This Row],[PEDIDO ]]</f>
        <v>0</v>
      </c>
      <c r="X1216" s="58">
        <f>Tabla3[[#This Row],[PRECIO SIN %]]*Tabla3[[#This Row],[PEDIDO ]]</f>
        <v>0</v>
      </c>
      <c r="Y1216" s="28"/>
      <c r="Z1216" s="28"/>
    </row>
    <row r="1217" spans="1:26" ht="33" customHeight="1" x14ac:dyDescent="0.4">
      <c r="A1217" s="124">
        <v>7591585314871</v>
      </c>
      <c r="B1217" s="51" t="s">
        <v>225</v>
      </c>
      <c r="C1217" s="51" t="s">
        <v>104</v>
      </c>
      <c r="D12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17" s="118" t="s">
        <v>1723</v>
      </c>
      <c r="F1217" s="75" t="s">
        <v>537</v>
      </c>
      <c r="G12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17" s="77">
        <v>2001</v>
      </c>
      <c r="J1217" s="52">
        <v>1.1666700000000001</v>
      </c>
      <c r="K1217" s="53">
        <f>Tabla3[[#This Row],[PRECIOS]]-Tabla3[[#This Row],[PRECIOS]]*10%</f>
        <v>1.050003</v>
      </c>
      <c r="L1217" s="101"/>
      <c r="M1217" s="54"/>
      <c r="N1217" s="55">
        <f>IFERROR(Tabla3[[#This Row],[PRECIOS]]-Tabla3[[#This Row],[PRECIOS]]*Tabla3[[#This Row],[% PRODUCTO]]," ")</f>
        <v>1.1666700000000001</v>
      </c>
      <c r="O1217" s="54"/>
      <c r="P1217" s="55">
        <f>IFERROR(Tabla3[[#This Row],[OCULTAR2]]-Tabla3[[#This Row],[OCULTAR2]]*Tabla3[[#This Row],[% LÍNEA]]," ")</f>
        <v>1.1666700000000001</v>
      </c>
      <c r="Q1217" s="56">
        <f>IFERROR(Tabla3[[#This Row],[% PRODUCTO]]+Tabla3[[#This Row],[% LÍNEA]]," ")</f>
        <v>0</v>
      </c>
      <c r="R1217" s="53">
        <f>Tabla3[[#This Row],[OCULTAR3]]</f>
        <v>1.1666700000000001</v>
      </c>
      <c r="S1217" s="53">
        <f>Tabla3[[#This Row],[PRECIO SIN %]]-Tabla3[[#This Row],[PRECIO SIN %]]*10%</f>
        <v>1.050003</v>
      </c>
      <c r="T1217" s="80">
        <f>(Tabla3[[#This Row],[PRECIO CON DESCT.]]-(Tabla3[[#This Row],[PRECIO CON DESCT.]]*$T$6))</f>
        <v>0.66150189000000004</v>
      </c>
      <c r="U1217" s="96"/>
      <c r="V1217" s="94">
        <f>Tabla3[[#This Row],[PRECIO %      en $]]*Tabla3[[#This Row],[PEDIDO ]]</f>
        <v>0</v>
      </c>
      <c r="W1217" s="57">
        <f>Tabla3[[#This Row],[PRECIO CON DESCT.]]*Tabla3[[#This Row],[PEDIDO ]]</f>
        <v>0</v>
      </c>
      <c r="X1217" s="58">
        <f>Tabla3[[#This Row],[PRECIO SIN %]]*Tabla3[[#This Row],[PEDIDO ]]</f>
        <v>0</v>
      </c>
      <c r="Y1217" s="28"/>
      <c r="Z1217" s="28"/>
    </row>
    <row r="1218" spans="1:26" ht="33" customHeight="1" x14ac:dyDescent="0.4">
      <c r="A1218" s="125">
        <v>7591585314864</v>
      </c>
      <c r="B1218" s="59" t="s">
        <v>225</v>
      </c>
      <c r="C1218" s="59" t="s">
        <v>104</v>
      </c>
      <c r="D12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18" s="119" t="s">
        <v>1724</v>
      </c>
      <c r="F1218" s="76" t="s">
        <v>537</v>
      </c>
      <c r="G12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18" s="78">
        <v>112</v>
      </c>
      <c r="J1218" s="52">
        <v>3.1333299999999999</v>
      </c>
      <c r="K1218" s="60">
        <f>Tabla3[[#This Row],[PRECIOS]]-Tabla3[[#This Row],[PRECIOS]]*10%</f>
        <v>2.8199969999999999</v>
      </c>
      <c r="L1218" s="101"/>
      <c r="M1218" s="61"/>
      <c r="N1218" s="55">
        <f>IFERROR(Tabla3[[#This Row],[PRECIOS]]-Tabla3[[#This Row],[PRECIOS]]*Tabla3[[#This Row],[% PRODUCTO]]," ")</f>
        <v>3.1333299999999999</v>
      </c>
      <c r="O1218" s="61"/>
      <c r="P1218" s="55">
        <f>IFERROR(Tabla3[[#This Row],[OCULTAR2]]-Tabla3[[#This Row],[OCULTAR2]]*Tabla3[[#This Row],[% LÍNEA]]," ")</f>
        <v>3.1333299999999999</v>
      </c>
      <c r="Q1218" s="56">
        <f>IFERROR(Tabla3[[#This Row],[% PRODUCTO]]+Tabla3[[#This Row],[% LÍNEA]]," ")</f>
        <v>0</v>
      </c>
      <c r="R1218" s="60">
        <f>Tabla3[[#This Row],[OCULTAR3]]</f>
        <v>3.1333299999999999</v>
      </c>
      <c r="S1218" s="60">
        <f>Tabla3[[#This Row],[PRECIO SIN %]]-Tabla3[[#This Row],[PRECIO SIN %]]*10%</f>
        <v>2.8199969999999999</v>
      </c>
      <c r="T1218" s="80">
        <f>(Tabla3[[#This Row],[PRECIO CON DESCT.]]-(Tabla3[[#This Row],[PRECIO CON DESCT.]]*$T$6))</f>
        <v>1.7765981099999999</v>
      </c>
      <c r="U1218" s="96"/>
      <c r="V1218" s="94">
        <f>Tabla3[[#This Row],[PRECIO %      en $]]*Tabla3[[#This Row],[PEDIDO ]]</f>
        <v>0</v>
      </c>
      <c r="W1218" s="57">
        <f>Tabla3[[#This Row],[PRECIO CON DESCT.]]*Tabla3[[#This Row],[PEDIDO ]]</f>
        <v>0</v>
      </c>
      <c r="X1218" s="58">
        <f>Tabla3[[#This Row],[PRECIO SIN %]]*Tabla3[[#This Row],[PEDIDO ]]</f>
        <v>0</v>
      </c>
      <c r="Y1218" s="28"/>
      <c r="Z1218" s="28"/>
    </row>
    <row r="1219" spans="1:26" ht="33" customHeight="1" x14ac:dyDescent="0.4">
      <c r="A1219" s="124">
        <v>7591585414861</v>
      </c>
      <c r="B1219" s="51" t="s">
        <v>225</v>
      </c>
      <c r="C1219" s="51" t="s">
        <v>104</v>
      </c>
      <c r="D12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19" s="118" t="s">
        <v>1725</v>
      </c>
      <c r="F1219" s="75" t="s">
        <v>537</v>
      </c>
      <c r="G12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19" s="77">
        <v>42</v>
      </c>
      <c r="J1219" s="52">
        <v>7.7333299999999996</v>
      </c>
      <c r="K1219" s="53">
        <f>Tabla3[[#This Row],[PRECIOS]]-Tabla3[[#This Row],[PRECIOS]]*10%</f>
        <v>6.9599969999999995</v>
      </c>
      <c r="L1219" s="101"/>
      <c r="M1219" s="54"/>
      <c r="N1219" s="55">
        <f>IFERROR(Tabla3[[#This Row],[PRECIOS]]-Tabla3[[#This Row],[PRECIOS]]*Tabla3[[#This Row],[% PRODUCTO]]," ")</f>
        <v>7.7333299999999996</v>
      </c>
      <c r="O1219" s="54"/>
      <c r="P1219" s="55">
        <f>IFERROR(Tabla3[[#This Row],[OCULTAR2]]-Tabla3[[#This Row],[OCULTAR2]]*Tabla3[[#This Row],[% LÍNEA]]," ")</f>
        <v>7.7333299999999996</v>
      </c>
      <c r="Q1219" s="56">
        <f>IFERROR(Tabla3[[#This Row],[% PRODUCTO]]+Tabla3[[#This Row],[% LÍNEA]]," ")</f>
        <v>0</v>
      </c>
      <c r="R1219" s="53">
        <f>Tabla3[[#This Row],[OCULTAR3]]</f>
        <v>7.7333299999999996</v>
      </c>
      <c r="S1219" s="53">
        <f>Tabla3[[#This Row],[PRECIO SIN %]]-Tabla3[[#This Row],[PRECIO SIN %]]*10%</f>
        <v>6.9599969999999995</v>
      </c>
      <c r="T1219" s="80">
        <f>(Tabla3[[#This Row],[PRECIO CON DESCT.]]-(Tabla3[[#This Row],[PRECIO CON DESCT.]]*$T$6))</f>
        <v>4.3847981100000002</v>
      </c>
      <c r="U1219" s="96"/>
      <c r="V1219" s="94">
        <f>Tabla3[[#This Row],[PRECIO %      en $]]*Tabla3[[#This Row],[PEDIDO ]]</f>
        <v>0</v>
      </c>
      <c r="W1219" s="57">
        <f>Tabla3[[#This Row],[PRECIO CON DESCT.]]*Tabla3[[#This Row],[PEDIDO ]]</f>
        <v>0</v>
      </c>
      <c r="X1219" s="58">
        <f>Tabla3[[#This Row],[PRECIO SIN %]]*Tabla3[[#This Row],[PEDIDO ]]</f>
        <v>0</v>
      </c>
      <c r="Y1219" s="28"/>
      <c r="Z1219" s="28"/>
    </row>
    <row r="1220" spans="1:26" ht="33" customHeight="1" x14ac:dyDescent="0.4">
      <c r="A1220" s="125">
        <v>7591196000576</v>
      </c>
      <c r="B1220" s="59" t="s">
        <v>225</v>
      </c>
      <c r="C1220" s="59" t="s">
        <v>200</v>
      </c>
      <c r="D12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20" s="119" t="s">
        <v>1726</v>
      </c>
      <c r="F1220" s="76" t="s">
        <v>537</v>
      </c>
      <c r="G12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20" s="78">
        <v>368</v>
      </c>
      <c r="J1220" s="52">
        <v>1.7777799999999999</v>
      </c>
      <c r="K1220" s="60">
        <f>Tabla3[[#This Row],[PRECIOS]]-Tabla3[[#This Row],[PRECIOS]]*10%</f>
        <v>1.6000019999999999</v>
      </c>
      <c r="L1220" s="101"/>
      <c r="M1220" s="61"/>
      <c r="N1220" s="55">
        <f>IFERROR(Tabla3[[#This Row],[PRECIOS]]-Tabla3[[#This Row],[PRECIOS]]*Tabla3[[#This Row],[% PRODUCTO]]," ")</f>
        <v>1.7777799999999999</v>
      </c>
      <c r="O1220" s="61"/>
      <c r="P1220" s="55">
        <f>IFERROR(Tabla3[[#This Row],[OCULTAR2]]-Tabla3[[#This Row],[OCULTAR2]]*Tabla3[[#This Row],[% LÍNEA]]," ")</f>
        <v>1.7777799999999999</v>
      </c>
      <c r="Q1220" s="56">
        <f>IFERROR(Tabla3[[#This Row],[% PRODUCTO]]+Tabla3[[#This Row],[% LÍNEA]]," ")</f>
        <v>0</v>
      </c>
      <c r="R1220" s="60">
        <f>Tabla3[[#This Row],[OCULTAR3]]</f>
        <v>1.7777799999999999</v>
      </c>
      <c r="S1220" s="60">
        <f>Tabla3[[#This Row],[PRECIO SIN %]]-Tabla3[[#This Row],[PRECIO SIN %]]*10%</f>
        <v>1.6000019999999999</v>
      </c>
      <c r="T1220" s="80">
        <f>(Tabla3[[#This Row],[PRECIO CON DESCT.]]-(Tabla3[[#This Row],[PRECIO CON DESCT.]]*$T$6))</f>
        <v>1.0080012599999999</v>
      </c>
      <c r="U1220" s="96"/>
      <c r="V1220" s="94">
        <f>Tabla3[[#This Row],[PRECIO %      en $]]*Tabla3[[#This Row],[PEDIDO ]]</f>
        <v>0</v>
      </c>
      <c r="W1220" s="57">
        <f>Tabla3[[#This Row],[PRECIO CON DESCT.]]*Tabla3[[#This Row],[PEDIDO ]]</f>
        <v>0</v>
      </c>
      <c r="X1220" s="58">
        <f>Tabla3[[#This Row],[PRECIO SIN %]]*Tabla3[[#This Row],[PEDIDO ]]</f>
        <v>0</v>
      </c>
      <c r="Y1220" s="28"/>
      <c r="Z1220" s="28"/>
    </row>
    <row r="1221" spans="1:26" ht="33" customHeight="1" x14ac:dyDescent="0.4">
      <c r="A1221" s="124">
        <v>7599608002682</v>
      </c>
      <c r="B1221" s="51" t="s">
        <v>225</v>
      </c>
      <c r="C1221" s="51" t="s">
        <v>86</v>
      </c>
      <c r="D12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221" s="118" t="s">
        <v>1727</v>
      </c>
      <c r="F1221" s="75" t="s">
        <v>537</v>
      </c>
      <c r="G12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221" s="77">
        <v>17</v>
      </c>
      <c r="J1221" s="52">
        <v>3.9222199999999998</v>
      </c>
      <c r="K1221" s="53">
        <f>Tabla3[[#This Row],[PRECIOS]]-Tabla3[[#This Row],[PRECIOS]]*10%</f>
        <v>3.529998</v>
      </c>
      <c r="L1221" s="101" t="s">
        <v>5327</v>
      </c>
      <c r="M1221" s="54"/>
      <c r="N1221" s="55">
        <f>IFERROR(Tabla3[[#This Row],[PRECIOS]]-Tabla3[[#This Row],[PRECIOS]]*Tabla3[[#This Row],[% PRODUCTO]]," ")</f>
        <v>3.9222199999999998</v>
      </c>
      <c r="O1221" s="54"/>
      <c r="P1221" s="55">
        <f>IFERROR(Tabla3[[#This Row],[OCULTAR2]]-Tabla3[[#This Row],[OCULTAR2]]*Tabla3[[#This Row],[% LÍNEA]]," ")</f>
        <v>3.9222199999999998</v>
      </c>
      <c r="Q1221" s="56">
        <f>IFERROR(Tabla3[[#This Row],[% PRODUCTO]]+Tabla3[[#This Row],[% LÍNEA]]," ")</f>
        <v>0</v>
      </c>
      <c r="R1221" s="53">
        <f>Tabla3[[#This Row],[OCULTAR3]]</f>
        <v>3.9222199999999998</v>
      </c>
      <c r="S1221" s="53">
        <f>Tabla3[[#This Row],[PRECIO SIN %]]-Tabla3[[#This Row],[PRECIO SIN %]]*10%</f>
        <v>3.529998</v>
      </c>
      <c r="T1221" s="80">
        <f>(Tabla3[[#This Row],[PRECIO CON DESCT.]]-(Tabla3[[#This Row],[PRECIO CON DESCT.]]*$T$6))</f>
        <v>2.2238987400000001</v>
      </c>
      <c r="U1221" s="96"/>
      <c r="V1221" s="94">
        <f>Tabla3[[#This Row],[PRECIO %      en $]]*Tabla3[[#This Row],[PEDIDO ]]</f>
        <v>0</v>
      </c>
      <c r="W1221" s="57">
        <f>Tabla3[[#This Row],[PRECIO CON DESCT.]]*Tabla3[[#This Row],[PEDIDO ]]</f>
        <v>0</v>
      </c>
      <c r="X1221" s="58">
        <f>Tabla3[[#This Row],[PRECIO SIN %]]*Tabla3[[#This Row],[PEDIDO ]]</f>
        <v>0</v>
      </c>
      <c r="Y1221" s="28"/>
      <c r="Z1221" s="28"/>
    </row>
    <row r="1222" spans="1:26" ht="33" customHeight="1" x14ac:dyDescent="0.4">
      <c r="A1222" s="125">
        <v>6977234270032</v>
      </c>
      <c r="B1222" s="59" t="s">
        <v>225</v>
      </c>
      <c r="C1222" s="59" t="s">
        <v>120</v>
      </c>
      <c r="D12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22" s="119" t="s">
        <v>1728</v>
      </c>
      <c r="F1222" s="76" t="s">
        <v>537</v>
      </c>
      <c r="G12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22" s="78">
        <v>1024</v>
      </c>
      <c r="J1222" s="52">
        <v>1.1666700000000001</v>
      </c>
      <c r="K1222" s="60">
        <f>Tabla3[[#This Row],[PRECIOS]]-Tabla3[[#This Row],[PRECIOS]]*10%</f>
        <v>1.050003</v>
      </c>
      <c r="L1222" s="101"/>
      <c r="M1222" s="61"/>
      <c r="N1222" s="55">
        <f>IFERROR(Tabla3[[#This Row],[PRECIOS]]-Tabla3[[#This Row],[PRECIOS]]*Tabla3[[#This Row],[% PRODUCTO]]," ")</f>
        <v>1.1666700000000001</v>
      </c>
      <c r="O1222" s="61"/>
      <c r="P1222" s="55">
        <f>IFERROR(Tabla3[[#This Row],[OCULTAR2]]-Tabla3[[#This Row],[OCULTAR2]]*Tabla3[[#This Row],[% LÍNEA]]," ")</f>
        <v>1.1666700000000001</v>
      </c>
      <c r="Q1222" s="56">
        <f>IFERROR(Tabla3[[#This Row],[% PRODUCTO]]+Tabla3[[#This Row],[% LÍNEA]]," ")</f>
        <v>0</v>
      </c>
      <c r="R1222" s="60">
        <f>Tabla3[[#This Row],[OCULTAR3]]</f>
        <v>1.1666700000000001</v>
      </c>
      <c r="S1222" s="60">
        <f>Tabla3[[#This Row],[PRECIO SIN %]]-Tabla3[[#This Row],[PRECIO SIN %]]*10%</f>
        <v>1.050003</v>
      </c>
      <c r="T1222" s="80">
        <f>(Tabla3[[#This Row],[PRECIO CON DESCT.]]-(Tabla3[[#This Row],[PRECIO CON DESCT.]]*$T$6))</f>
        <v>0.66150189000000004</v>
      </c>
      <c r="U1222" s="96"/>
      <c r="V1222" s="94">
        <f>Tabla3[[#This Row],[PRECIO %      en $]]*Tabla3[[#This Row],[PEDIDO ]]</f>
        <v>0</v>
      </c>
      <c r="W1222" s="57">
        <f>Tabla3[[#This Row],[PRECIO CON DESCT.]]*Tabla3[[#This Row],[PEDIDO ]]</f>
        <v>0</v>
      </c>
      <c r="X1222" s="58">
        <f>Tabla3[[#This Row],[PRECIO SIN %]]*Tabla3[[#This Row],[PEDIDO ]]</f>
        <v>0</v>
      </c>
      <c r="Y1222" s="28"/>
      <c r="Z1222" s="28"/>
    </row>
    <row r="1223" spans="1:26" ht="33" customHeight="1" x14ac:dyDescent="0.4">
      <c r="A1223" s="124">
        <v>7702184110355</v>
      </c>
      <c r="B1223" s="51" t="s">
        <v>225</v>
      </c>
      <c r="C1223" s="51" t="s">
        <v>135</v>
      </c>
      <c r="D12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23" s="118" t="s">
        <v>1729</v>
      </c>
      <c r="F1223" s="75" t="s">
        <v>537</v>
      </c>
      <c r="G12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23" s="77">
        <v>993</v>
      </c>
      <c r="J1223" s="52">
        <v>0.88888999999999996</v>
      </c>
      <c r="K1223" s="53">
        <f>Tabla3[[#This Row],[PRECIOS]]-Tabla3[[#This Row],[PRECIOS]]*10%</f>
        <v>0.80000099999999996</v>
      </c>
      <c r="L1223" s="101"/>
      <c r="M1223" s="54"/>
      <c r="N1223" s="55">
        <f>IFERROR(Tabla3[[#This Row],[PRECIOS]]-Tabla3[[#This Row],[PRECIOS]]*Tabla3[[#This Row],[% PRODUCTO]]," ")</f>
        <v>0.88888999999999996</v>
      </c>
      <c r="O1223" s="54"/>
      <c r="P1223" s="55">
        <f>IFERROR(Tabla3[[#This Row],[OCULTAR2]]-Tabla3[[#This Row],[OCULTAR2]]*Tabla3[[#This Row],[% LÍNEA]]," ")</f>
        <v>0.88888999999999996</v>
      </c>
      <c r="Q1223" s="56">
        <f>IFERROR(Tabla3[[#This Row],[% PRODUCTO]]+Tabla3[[#This Row],[% LÍNEA]]," ")</f>
        <v>0</v>
      </c>
      <c r="R1223" s="53">
        <f>Tabla3[[#This Row],[OCULTAR3]]</f>
        <v>0.88888999999999996</v>
      </c>
      <c r="S1223" s="53">
        <f>Tabla3[[#This Row],[PRECIO SIN %]]-Tabla3[[#This Row],[PRECIO SIN %]]*10%</f>
        <v>0.80000099999999996</v>
      </c>
      <c r="T1223" s="80">
        <f>(Tabla3[[#This Row],[PRECIO CON DESCT.]]-(Tabla3[[#This Row],[PRECIO CON DESCT.]]*$T$6))</f>
        <v>0.50400062999999995</v>
      </c>
      <c r="U1223" s="96"/>
      <c r="V1223" s="94">
        <f>Tabla3[[#This Row],[PRECIO %      en $]]*Tabla3[[#This Row],[PEDIDO ]]</f>
        <v>0</v>
      </c>
      <c r="W1223" s="57">
        <f>Tabla3[[#This Row],[PRECIO CON DESCT.]]*Tabla3[[#This Row],[PEDIDO ]]</f>
        <v>0</v>
      </c>
      <c r="X1223" s="58">
        <f>Tabla3[[#This Row],[PRECIO SIN %]]*Tabla3[[#This Row],[PEDIDO ]]</f>
        <v>0</v>
      </c>
      <c r="Y1223" s="28"/>
      <c r="Z1223" s="28"/>
    </row>
    <row r="1224" spans="1:26" ht="33" customHeight="1" x14ac:dyDescent="0.4">
      <c r="A1224" s="125">
        <v>7703763315123</v>
      </c>
      <c r="B1224" s="59" t="s">
        <v>225</v>
      </c>
      <c r="C1224" s="59" t="s">
        <v>171</v>
      </c>
      <c r="D12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24" s="119" t="s">
        <v>1730</v>
      </c>
      <c r="F1224" s="76" t="s">
        <v>537</v>
      </c>
      <c r="G12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24" s="78">
        <v>201</v>
      </c>
      <c r="J1224" s="52">
        <v>1.3</v>
      </c>
      <c r="K1224" s="60">
        <f>Tabla3[[#This Row],[PRECIOS]]-Tabla3[[#This Row],[PRECIOS]]*10%</f>
        <v>1.17</v>
      </c>
      <c r="L1224" s="101"/>
      <c r="M1224" s="61"/>
      <c r="N1224" s="55">
        <f>IFERROR(Tabla3[[#This Row],[PRECIOS]]-Tabla3[[#This Row],[PRECIOS]]*Tabla3[[#This Row],[% PRODUCTO]]," ")</f>
        <v>1.3</v>
      </c>
      <c r="O1224" s="61"/>
      <c r="P1224" s="55">
        <f>IFERROR(Tabla3[[#This Row],[OCULTAR2]]-Tabla3[[#This Row],[OCULTAR2]]*Tabla3[[#This Row],[% LÍNEA]]," ")</f>
        <v>1.3</v>
      </c>
      <c r="Q1224" s="56">
        <f>IFERROR(Tabla3[[#This Row],[% PRODUCTO]]+Tabla3[[#This Row],[% LÍNEA]]," ")</f>
        <v>0</v>
      </c>
      <c r="R1224" s="60">
        <f>Tabla3[[#This Row],[OCULTAR3]]</f>
        <v>1.3</v>
      </c>
      <c r="S1224" s="60">
        <f>Tabla3[[#This Row],[PRECIO SIN %]]-Tabla3[[#This Row],[PRECIO SIN %]]*10%</f>
        <v>1.17</v>
      </c>
      <c r="T1224" s="80">
        <f>(Tabla3[[#This Row],[PRECIO CON DESCT.]]-(Tabla3[[#This Row],[PRECIO CON DESCT.]]*$T$6))</f>
        <v>0.73709999999999998</v>
      </c>
      <c r="U1224" s="96"/>
      <c r="V1224" s="94">
        <f>Tabla3[[#This Row],[PRECIO %      en $]]*Tabla3[[#This Row],[PEDIDO ]]</f>
        <v>0</v>
      </c>
      <c r="W1224" s="57">
        <f>Tabla3[[#This Row],[PRECIO CON DESCT.]]*Tabla3[[#This Row],[PEDIDO ]]</f>
        <v>0</v>
      </c>
      <c r="X1224" s="58">
        <f>Tabla3[[#This Row],[PRECIO SIN %]]*Tabla3[[#This Row],[PEDIDO ]]</f>
        <v>0</v>
      </c>
      <c r="Y1224" s="28"/>
      <c r="Z1224" s="28"/>
    </row>
    <row r="1225" spans="1:26" ht="33" customHeight="1" x14ac:dyDescent="0.4">
      <c r="A1225" s="124">
        <v>7703763752089</v>
      </c>
      <c r="B1225" s="51" t="s">
        <v>225</v>
      </c>
      <c r="C1225" s="51" t="s">
        <v>171</v>
      </c>
      <c r="D12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25" s="118" t="s">
        <v>1731</v>
      </c>
      <c r="F1225" s="75" t="s">
        <v>537</v>
      </c>
      <c r="G12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25" s="77">
        <v>827</v>
      </c>
      <c r="J1225" s="52">
        <v>1.2888900000000001</v>
      </c>
      <c r="K1225" s="53">
        <f>Tabla3[[#This Row],[PRECIOS]]-Tabla3[[#This Row],[PRECIOS]]*10%</f>
        <v>1.1600010000000001</v>
      </c>
      <c r="L1225" s="101"/>
      <c r="M1225" s="54"/>
      <c r="N1225" s="55">
        <f>IFERROR(Tabla3[[#This Row],[PRECIOS]]-Tabla3[[#This Row],[PRECIOS]]*Tabla3[[#This Row],[% PRODUCTO]]," ")</f>
        <v>1.2888900000000001</v>
      </c>
      <c r="O1225" s="54"/>
      <c r="P1225" s="55">
        <f>IFERROR(Tabla3[[#This Row],[OCULTAR2]]-Tabla3[[#This Row],[OCULTAR2]]*Tabla3[[#This Row],[% LÍNEA]]," ")</f>
        <v>1.2888900000000001</v>
      </c>
      <c r="Q1225" s="56">
        <f>IFERROR(Tabla3[[#This Row],[% PRODUCTO]]+Tabla3[[#This Row],[% LÍNEA]]," ")</f>
        <v>0</v>
      </c>
      <c r="R1225" s="53">
        <f>Tabla3[[#This Row],[OCULTAR3]]</f>
        <v>1.2888900000000001</v>
      </c>
      <c r="S1225" s="53">
        <f>Tabla3[[#This Row],[PRECIO SIN %]]-Tabla3[[#This Row],[PRECIO SIN %]]*10%</f>
        <v>1.1600010000000001</v>
      </c>
      <c r="T1225" s="80">
        <f>(Tabla3[[#This Row],[PRECIO CON DESCT.]]-(Tabla3[[#This Row],[PRECIO CON DESCT.]]*$T$6))</f>
        <v>0.73080063000000006</v>
      </c>
      <c r="U1225" s="96"/>
      <c r="V1225" s="94">
        <f>Tabla3[[#This Row],[PRECIO %      en $]]*Tabla3[[#This Row],[PEDIDO ]]</f>
        <v>0</v>
      </c>
      <c r="W1225" s="57">
        <f>Tabla3[[#This Row],[PRECIO CON DESCT.]]*Tabla3[[#This Row],[PEDIDO ]]</f>
        <v>0</v>
      </c>
      <c r="X1225" s="58">
        <f>Tabla3[[#This Row],[PRECIO SIN %]]*Tabla3[[#This Row],[PEDIDO ]]</f>
        <v>0</v>
      </c>
      <c r="Y1225" s="28"/>
      <c r="Z1225" s="28"/>
    </row>
    <row r="1226" spans="1:26" ht="33" customHeight="1" x14ac:dyDescent="0.4">
      <c r="A1226" s="125">
        <v>7703763984329</v>
      </c>
      <c r="B1226" s="59" t="s">
        <v>225</v>
      </c>
      <c r="C1226" s="59" t="s">
        <v>171</v>
      </c>
      <c r="D12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26" s="119" t="s">
        <v>1732</v>
      </c>
      <c r="F1226" s="76" t="s">
        <v>537</v>
      </c>
      <c r="G12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26" s="78">
        <v>1152</v>
      </c>
      <c r="J1226" s="52">
        <v>1.26667</v>
      </c>
      <c r="K1226" s="60">
        <f>Tabla3[[#This Row],[PRECIOS]]-Tabla3[[#This Row],[PRECIOS]]*10%</f>
        <v>1.1400029999999999</v>
      </c>
      <c r="L1226" s="101"/>
      <c r="M1226" s="61"/>
      <c r="N1226" s="55">
        <f>IFERROR(Tabla3[[#This Row],[PRECIOS]]-Tabla3[[#This Row],[PRECIOS]]*Tabla3[[#This Row],[% PRODUCTO]]," ")</f>
        <v>1.26667</v>
      </c>
      <c r="O1226" s="61"/>
      <c r="P1226" s="55">
        <f>IFERROR(Tabla3[[#This Row],[OCULTAR2]]-Tabla3[[#This Row],[OCULTAR2]]*Tabla3[[#This Row],[% LÍNEA]]," ")</f>
        <v>1.26667</v>
      </c>
      <c r="Q1226" s="56">
        <f>IFERROR(Tabla3[[#This Row],[% PRODUCTO]]+Tabla3[[#This Row],[% LÍNEA]]," ")</f>
        <v>0</v>
      </c>
      <c r="R1226" s="60">
        <f>Tabla3[[#This Row],[OCULTAR3]]</f>
        <v>1.26667</v>
      </c>
      <c r="S1226" s="60">
        <f>Tabla3[[#This Row],[PRECIO SIN %]]-Tabla3[[#This Row],[PRECIO SIN %]]*10%</f>
        <v>1.1400029999999999</v>
      </c>
      <c r="T1226" s="80">
        <f>(Tabla3[[#This Row],[PRECIO CON DESCT.]]-(Tabla3[[#This Row],[PRECIO CON DESCT.]]*$T$6))</f>
        <v>0.71820189000000001</v>
      </c>
      <c r="U1226" s="96"/>
      <c r="V1226" s="94">
        <f>Tabla3[[#This Row],[PRECIO %      en $]]*Tabla3[[#This Row],[PEDIDO ]]</f>
        <v>0</v>
      </c>
      <c r="W1226" s="57">
        <f>Tabla3[[#This Row],[PRECIO CON DESCT.]]*Tabla3[[#This Row],[PEDIDO ]]</f>
        <v>0</v>
      </c>
      <c r="X1226" s="58">
        <f>Tabla3[[#This Row],[PRECIO SIN %]]*Tabla3[[#This Row],[PEDIDO ]]</f>
        <v>0</v>
      </c>
      <c r="Y1226" s="28"/>
      <c r="Z1226" s="28"/>
    </row>
    <row r="1227" spans="1:26" ht="33" customHeight="1" x14ac:dyDescent="0.4">
      <c r="A1227" s="124">
        <v>7703763818884</v>
      </c>
      <c r="B1227" s="51" t="s">
        <v>225</v>
      </c>
      <c r="C1227" s="51" t="s">
        <v>171</v>
      </c>
      <c r="D12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27" s="118" t="s">
        <v>1733</v>
      </c>
      <c r="F1227" s="75" t="s">
        <v>537</v>
      </c>
      <c r="G12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27" s="77">
        <v>906</v>
      </c>
      <c r="J1227" s="52">
        <v>1.2888900000000001</v>
      </c>
      <c r="K1227" s="53">
        <f>Tabla3[[#This Row],[PRECIOS]]-Tabla3[[#This Row],[PRECIOS]]*10%</f>
        <v>1.1600010000000001</v>
      </c>
      <c r="L1227" s="101"/>
      <c r="M1227" s="54"/>
      <c r="N1227" s="55">
        <f>IFERROR(Tabla3[[#This Row],[PRECIOS]]-Tabla3[[#This Row],[PRECIOS]]*Tabla3[[#This Row],[% PRODUCTO]]," ")</f>
        <v>1.2888900000000001</v>
      </c>
      <c r="O1227" s="54"/>
      <c r="P1227" s="55">
        <f>IFERROR(Tabla3[[#This Row],[OCULTAR2]]-Tabla3[[#This Row],[OCULTAR2]]*Tabla3[[#This Row],[% LÍNEA]]," ")</f>
        <v>1.2888900000000001</v>
      </c>
      <c r="Q1227" s="56">
        <f>IFERROR(Tabla3[[#This Row],[% PRODUCTO]]+Tabla3[[#This Row],[% LÍNEA]]," ")</f>
        <v>0</v>
      </c>
      <c r="R1227" s="53">
        <f>Tabla3[[#This Row],[OCULTAR3]]</f>
        <v>1.2888900000000001</v>
      </c>
      <c r="S1227" s="53">
        <f>Tabla3[[#This Row],[PRECIO SIN %]]-Tabla3[[#This Row],[PRECIO SIN %]]*10%</f>
        <v>1.1600010000000001</v>
      </c>
      <c r="T1227" s="80">
        <f>(Tabla3[[#This Row],[PRECIO CON DESCT.]]-(Tabla3[[#This Row],[PRECIO CON DESCT.]]*$T$6))</f>
        <v>0.73080063000000006</v>
      </c>
      <c r="U1227" s="96"/>
      <c r="V1227" s="94">
        <f>Tabla3[[#This Row],[PRECIO %      en $]]*Tabla3[[#This Row],[PEDIDO ]]</f>
        <v>0</v>
      </c>
      <c r="W1227" s="57">
        <f>Tabla3[[#This Row],[PRECIO CON DESCT.]]*Tabla3[[#This Row],[PEDIDO ]]</f>
        <v>0</v>
      </c>
      <c r="X1227" s="58">
        <f>Tabla3[[#This Row],[PRECIO SIN %]]*Tabla3[[#This Row],[PEDIDO ]]</f>
        <v>0</v>
      </c>
      <c r="Y1227" s="28"/>
      <c r="Z1227" s="28"/>
    </row>
    <row r="1228" spans="1:26" ht="33" customHeight="1" x14ac:dyDescent="0.4">
      <c r="A1228" s="125">
        <v>7703712036222</v>
      </c>
      <c r="B1228" s="59" t="s">
        <v>225</v>
      </c>
      <c r="C1228" s="59" t="s">
        <v>152</v>
      </c>
      <c r="D12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28" s="119" t="s">
        <v>1734</v>
      </c>
      <c r="F1228" s="76" t="s">
        <v>537</v>
      </c>
      <c r="G12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28" s="78">
        <v>184</v>
      </c>
      <c r="J1228" s="52">
        <v>1.88889</v>
      </c>
      <c r="K1228" s="60">
        <f>Tabla3[[#This Row],[PRECIOS]]-Tabla3[[#This Row],[PRECIOS]]*10%</f>
        <v>1.7000009999999999</v>
      </c>
      <c r="L1228" s="101"/>
      <c r="M1228" s="61"/>
      <c r="N1228" s="55">
        <f>IFERROR(Tabla3[[#This Row],[PRECIOS]]-Tabla3[[#This Row],[PRECIOS]]*Tabla3[[#This Row],[% PRODUCTO]]," ")</f>
        <v>1.88889</v>
      </c>
      <c r="O1228" s="61"/>
      <c r="P1228" s="55">
        <f>IFERROR(Tabla3[[#This Row],[OCULTAR2]]-Tabla3[[#This Row],[OCULTAR2]]*Tabla3[[#This Row],[% LÍNEA]]," ")</f>
        <v>1.88889</v>
      </c>
      <c r="Q1228" s="56">
        <f>IFERROR(Tabla3[[#This Row],[% PRODUCTO]]+Tabla3[[#This Row],[% LÍNEA]]," ")</f>
        <v>0</v>
      </c>
      <c r="R1228" s="60">
        <f>Tabla3[[#This Row],[OCULTAR3]]</f>
        <v>1.88889</v>
      </c>
      <c r="S1228" s="60">
        <f>Tabla3[[#This Row],[PRECIO SIN %]]-Tabla3[[#This Row],[PRECIO SIN %]]*10%</f>
        <v>1.7000009999999999</v>
      </c>
      <c r="T1228" s="80">
        <f>(Tabla3[[#This Row],[PRECIO CON DESCT.]]-(Tabla3[[#This Row],[PRECIO CON DESCT.]]*$T$6))</f>
        <v>1.0710006299999999</v>
      </c>
      <c r="U1228" s="96"/>
      <c r="V1228" s="94">
        <f>Tabla3[[#This Row],[PRECIO %      en $]]*Tabla3[[#This Row],[PEDIDO ]]</f>
        <v>0</v>
      </c>
      <c r="W1228" s="57">
        <f>Tabla3[[#This Row],[PRECIO CON DESCT.]]*Tabla3[[#This Row],[PEDIDO ]]</f>
        <v>0</v>
      </c>
      <c r="X1228" s="58">
        <f>Tabla3[[#This Row],[PRECIO SIN %]]*Tabla3[[#This Row],[PEDIDO ]]</f>
        <v>0</v>
      </c>
      <c r="Y1228" s="28"/>
      <c r="Z1228" s="28"/>
    </row>
    <row r="1229" spans="1:26" ht="33" customHeight="1" x14ac:dyDescent="0.4">
      <c r="A1229" s="124">
        <v>7598008001318</v>
      </c>
      <c r="B1229" s="51" t="s">
        <v>225</v>
      </c>
      <c r="C1229" s="51" t="s">
        <v>134</v>
      </c>
      <c r="D12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29" s="118" t="s">
        <v>1735</v>
      </c>
      <c r="F1229" s="75" t="s">
        <v>537</v>
      </c>
      <c r="G12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29" s="77">
        <v>244</v>
      </c>
      <c r="J1229" s="52">
        <v>0.84443999999999997</v>
      </c>
      <c r="K1229" s="53">
        <f>Tabla3[[#This Row],[PRECIOS]]-Tabla3[[#This Row],[PRECIOS]]*10%</f>
        <v>0.759996</v>
      </c>
      <c r="L1229" s="101"/>
      <c r="M1229" s="54"/>
      <c r="N1229" s="55">
        <f>IFERROR(Tabla3[[#This Row],[PRECIOS]]-Tabla3[[#This Row],[PRECIOS]]*Tabla3[[#This Row],[% PRODUCTO]]," ")</f>
        <v>0.84443999999999997</v>
      </c>
      <c r="O1229" s="54"/>
      <c r="P1229" s="55">
        <f>IFERROR(Tabla3[[#This Row],[OCULTAR2]]-Tabla3[[#This Row],[OCULTAR2]]*Tabla3[[#This Row],[% LÍNEA]]," ")</f>
        <v>0.84443999999999997</v>
      </c>
      <c r="Q1229" s="56">
        <f>IFERROR(Tabla3[[#This Row],[% PRODUCTO]]+Tabla3[[#This Row],[% LÍNEA]]," ")</f>
        <v>0</v>
      </c>
      <c r="R1229" s="53">
        <f>Tabla3[[#This Row],[OCULTAR3]]</f>
        <v>0.84443999999999997</v>
      </c>
      <c r="S1229" s="53">
        <f>Tabla3[[#This Row],[PRECIO SIN %]]-Tabla3[[#This Row],[PRECIO SIN %]]*10%</f>
        <v>0.759996</v>
      </c>
      <c r="T1229" s="80">
        <f>(Tabla3[[#This Row],[PRECIO CON DESCT.]]-(Tabla3[[#This Row],[PRECIO CON DESCT.]]*$T$6))</f>
        <v>0.47879748</v>
      </c>
      <c r="U1229" s="96"/>
      <c r="V1229" s="94">
        <f>Tabla3[[#This Row],[PRECIO %      en $]]*Tabla3[[#This Row],[PEDIDO ]]</f>
        <v>0</v>
      </c>
      <c r="W1229" s="57">
        <f>Tabla3[[#This Row],[PRECIO CON DESCT.]]*Tabla3[[#This Row],[PEDIDO ]]</f>
        <v>0</v>
      </c>
      <c r="X1229" s="58">
        <f>Tabla3[[#This Row],[PRECIO SIN %]]*Tabla3[[#This Row],[PEDIDO ]]</f>
        <v>0</v>
      </c>
      <c r="Y1229" s="28"/>
      <c r="Z1229" s="28"/>
    </row>
    <row r="1230" spans="1:26" ht="33" customHeight="1" x14ac:dyDescent="0.4">
      <c r="A1230" s="125">
        <v>7594000851425</v>
      </c>
      <c r="B1230" s="59" t="s">
        <v>225</v>
      </c>
      <c r="C1230" s="59" t="s">
        <v>205</v>
      </c>
      <c r="D12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30" s="119" t="s">
        <v>1736</v>
      </c>
      <c r="F1230" s="76" t="s">
        <v>537</v>
      </c>
      <c r="G12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30" s="78">
        <v>6</v>
      </c>
      <c r="J1230" s="52">
        <v>4.5444399999999998</v>
      </c>
      <c r="K1230" s="60">
        <f>Tabla3[[#This Row],[PRECIOS]]-Tabla3[[#This Row],[PRECIOS]]*10%</f>
        <v>4.0899960000000002</v>
      </c>
      <c r="L1230" s="101"/>
      <c r="M1230" s="61"/>
      <c r="N1230" s="55">
        <f>IFERROR(Tabla3[[#This Row],[PRECIOS]]-Tabla3[[#This Row],[PRECIOS]]*Tabla3[[#This Row],[% PRODUCTO]]," ")</f>
        <v>4.5444399999999998</v>
      </c>
      <c r="O1230" s="61"/>
      <c r="P1230" s="55">
        <f>IFERROR(Tabla3[[#This Row],[OCULTAR2]]-Tabla3[[#This Row],[OCULTAR2]]*Tabla3[[#This Row],[% LÍNEA]]," ")</f>
        <v>4.5444399999999998</v>
      </c>
      <c r="Q1230" s="56">
        <f>IFERROR(Tabla3[[#This Row],[% PRODUCTO]]+Tabla3[[#This Row],[% LÍNEA]]," ")</f>
        <v>0</v>
      </c>
      <c r="R1230" s="60">
        <f>Tabla3[[#This Row],[OCULTAR3]]</f>
        <v>4.5444399999999998</v>
      </c>
      <c r="S1230" s="60">
        <f>Tabla3[[#This Row],[PRECIO SIN %]]-Tabla3[[#This Row],[PRECIO SIN %]]*10%</f>
        <v>4.0899960000000002</v>
      </c>
      <c r="T1230" s="80">
        <f>(Tabla3[[#This Row],[PRECIO CON DESCT.]]-(Tabla3[[#This Row],[PRECIO CON DESCT.]]*$T$6))</f>
        <v>2.57669748</v>
      </c>
      <c r="U1230" s="96"/>
      <c r="V1230" s="94">
        <f>Tabla3[[#This Row],[PRECIO %      en $]]*Tabla3[[#This Row],[PEDIDO ]]</f>
        <v>0</v>
      </c>
      <c r="W1230" s="57">
        <f>Tabla3[[#This Row],[PRECIO CON DESCT.]]*Tabla3[[#This Row],[PEDIDO ]]</f>
        <v>0</v>
      </c>
      <c r="X1230" s="58">
        <f>Tabla3[[#This Row],[PRECIO SIN %]]*Tabla3[[#This Row],[PEDIDO ]]</f>
        <v>0</v>
      </c>
      <c r="Y1230" s="28"/>
      <c r="Z1230" s="28"/>
    </row>
    <row r="1231" spans="1:26" ht="33" customHeight="1" x14ac:dyDescent="0.4">
      <c r="A1231" s="124">
        <v>7595414000843</v>
      </c>
      <c r="B1231" s="51" t="s">
        <v>225</v>
      </c>
      <c r="C1231" s="51" t="s">
        <v>50</v>
      </c>
      <c r="D12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31" s="118" t="s">
        <v>1737</v>
      </c>
      <c r="F1231" s="75" t="s">
        <v>537</v>
      </c>
      <c r="G12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31" s="77">
        <v>371</v>
      </c>
      <c r="J1231" s="52">
        <v>6.4444400000000002</v>
      </c>
      <c r="K1231" s="53">
        <f>Tabla3[[#This Row],[PRECIOS]]-Tabla3[[#This Row],[PRECIOS]]*10%</f>
        <v>5.7999960000000002</v>
      </c>
      <c r="L1231" s="101"/>
      <c r="M1231" s="54"/>
      <c r="N1231" s="55">
        <f>IFERROR(Tabla3[[#This Row],[PRECIOS]]-Tabla3[[#This Row],[PRECIOS]]*Tabla3[[#This Row],[% PRODUCTO]]," ")</f>
        <v>6.4444400000000002</v>
      </c>
      <c r="O1231" s="54"/>
      <c r="P1231" s="55">
        <f>IFERROR(Tabla3[[#This Row],[OCULTAR2]]-Tabla3[[#This Row],[OCULTAR2]]*Tabla3[[#This Row],[% LÍNEA]]," ")</f>
        <v>6.4444400000000002</v>
      </c>
      <c r="Q1231" s="56">
        <f>IFERROR(Tabla3[[#This Row],[% PRODUCTO]]+Tabla3[[#This Row],[% LÍNEA]]," ")</f>
        <v>0</v>
      </c>
      <c r="R1231" s="53">
        <f>Tabla3[[#This Row],[OCULTAR3]]</f>
        <v>6.4444400000000002</v>
      </c>
      <c r="S1231" s="53">
        <f>Tabla3[[#This Row],[PRECIO SIN %]]-Tabla3[[#This Row],[PRECIO SIN %]]*10%</f>
        <v>5.7999960000000002</v>
      </c>
      <c r="T1231" s="80">
        <f>(Tabla3[[#This Row],[PRECIO CON DESCT.]]-(Tabla3[[#This Row],[PRECIO CON DESCT.]]*$T$6))</f>
        <v>3.6539974800000001</v>
      </c>
      <c r="U1231" s="96"/>
      <c r="V1231" s="94">
        <f>Tabla3[[#This Row],[PRECIO %      en $]]*Tabla3[[#This Row],[PEDIDO ]]</f>
        <v>0</v>
      </c>
      <c r="W1231" s="57">
        <f>Tabla3[[#This Row],[PRECIO CON DESCT.]]*Tabla3[[#This Row],[PEDIDO ]]</f>
        <v>0</v>
      </c>
      <c r="X1231" s="58">
        <f>Tabla3[[#This Row],[PRECIO SIN %]]*Tabla3[[#This Row],[PEDIDO ]]</f>
        <v>0</v>
      </c>
      <c r="Y1231" s="28"/>
      <c r="Z1231" s="28"/>
    </row>
    <row r="1232" spans="1:26" ht="33" customHeight="1" x14ac:dyDescent="0.4">
      <c r="A1232" s="125">
        <v>7703763001453</v>
      </c>
      <c r="B1232" s="59" t="s">
        <v>225</v>
      </c>
      <c r="C1232" s="59" t="s">
        <v>171</v>
      </c>
      <c r="D12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32" s="119" t="s">
        <v>1738</v>
      </c>
      <c r="F1232" s="76" t="s">
        <v>537</v>
      </c>
      <c r="G12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32" s="78">
        <v>238</v>
      </c>
      <c r="J1232" s="52">
        <v>1.51111</v>
      </c>
      <c r="K1232" s="60">
        <f>Tabla3[[#This Row],[PRECIOS]]-Tabla3[[#This Row],[PRECIOS]]*10%</f>
        <v>1.359999</v>
      </c>
      <c r="L1232" s="101"/>
      <c r="M1232" s="61"/>
      <c r="N1232" s="55">
        <f>IFERROR(Tabla3[[#This Row],[PRECIOS]]-Tabla3[[#This Row],[PRECIOS]]*Tabla3[[#This Row],[% PRODUCTO]]," ")</f>
        <v>1.51111</v>
      </c>
      <c r="O1232" s="61"/>
      <c r="P1232" s="55">
        <f>IFERROR(Tabla3[[#This Row],[OCULTAR2]]-Tabla3[[#This Row],[OCULTAR2]]*Tabla3[[#This Row],[% LÍNEA]]," ")</f>
        <v>1.51111</v>
      </c>
      <c r="Q1232" s="56">
        <f>IFERROR(Tabla3[[#This Row],[% PRODUCTO]]+Tabla3[[#This Row],[% LÍNEA]]," ")</f>
        <v>0</v>
      </c>
      <c r="R1232" s="60">
        <f>Tabla3[[#This Row],[OCULTAR3]]</f>
        <v>1.51111</v>
      </c>
      <c r="S1232" s="60">
        <f>Tabla3[[#This Row],[PRECIO SIN %]]-Tabla3[[#This Row],[PRECIO SIN %]]*10%</f>
        <v>1.359999</v>
      </c>
      <c r="T1232" s="80">
        <f>(Tabla3[[#This Row],[PRECIO CON DESCT.]]-(Tabla3[[#This Row],[PRECIO CON DESCT.]]*$T$6))</f>
        <v>0.85679936999999995</v>
      </c>
      <c r="U1232" s="96"/>
      <c r="V1232" s="94">
        <f>Tabla3[[#This Row],[PRECIO %      en $]]*Tabla3[[#This Row],[PEDIDO ]]</f>
        <v>0</v>
      </c>
      <c r="W1232" s="57">
        <f>Tabla3[[#This Row],[PRECIO CON DESCT.]]*Tabla3[[#This Row],[PEDIDO ]]</f>
        <v>0</v>
      </c>
      <c r="X1232" s="58">
        <f>Tabla3[[#This Row],[PRECIO SIN %]]*Tabla3[[#This Row],[PEDIDO ]]</f>
        <v>0</v>
      </c>
      <c r="Y1232" s="28"/>
      <c r="Z1232" s="28"/>
    </row>
    <row r="1233" spans="1:26" ht="33" customHeight="1" x14ac:dyDescent="0.4">
      <c r="A1233" s="124">
        <v>7592432000138</v>
      </c>
      <c r="B1233" s="51" t="s">
        <v>225</v>
      </c>
      <c r="C1233" s="51" t="s">
        <v>118</v>
      </c>
      <c r="D12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33" s="118" t="s">
        <v>1739</v>
      </c>
      <c r="F1233" s="75" t="s">
        <v>537</v>
      </c>
      <c r="G12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33" s="77">
        <v>72</v>
      </c>
      <c r="J1233" s="52">
        <v>6.11111</v>
      </c>
      <c r="K1233" s="53">
        <f>Tabla3[[#This Row],[PRECIOS]]-Tabla3[[#This Row],[PRECIOS]]*10%</f>
        <v>5.4999989999999999</v>
      </c>
      <c r="L1233" s="101"/>
      <c r="M1233" s="54"/>
      <c r="N1233" s="55">
        <f>IFERROR(Tabla3[[#This Row],[PRECIOS]]-Tabla3[[#This Row],[PRECIOS]]*Tabla3[[#This Row],[% PRODUCTO]]," ")</f>
        <v>6.11111</v>
      </c>
      <c r="O1233" s="54"/>
      <c r="P1233" s="55">
        <f>IFERROR(Tabla3[[#This Row],[OCULTAR2]]-Tabla3[[#This Row],[OCULTAR2]]*Tabla3[[#This Row],[% LÍNEA]]," ")</f>
        <v>6.11111</v>
      </c>
      <c r="Q1233" s="56">
        <f>IFERROR(Tabla3[[#This Row],[% PRODUCTO]]+Tabla3[[#This Row],[% LÍNEA]]," ")</f>
        <v>0</v>
      </c>
      <c r="R1233" s="53">
        <f>Tabla3[[#This Row],[OCULTAR3]]</f>
        <v>6.11111</v>
      </c>
      <c r="S1233" s="53">
        <f>Tabla3[[#This Row],[PRECIO SIN %]]-Tabla3[[#This Row],[PRECIO SIN %]]*10%</f>
        <v>5.4999989999999999</v>
      </c>
      <c r="T1233" s="80">
        <f>(Tabla3[[#This Row],[PRECIO CON DESCT.]]-(Tabla3[[#This Row],[PRECIO CON DESCT.]]*$T$6))</f>
        <v>3.4649993700000001</v>
      </c>
      <c r="U1233" s="96"/>
      <c r="V1233" s="94">
        <f>Tabla3[[#This Row],[PRECIO %      en $]]*Tabla3[[#This Row],[PEDIDO ]]</f>
        <v>0</v>
      </c>
      <c r="W1233" s="57">
        <f>Tabla3[[#This Row],[PRECIO CON DESCT.]]*Tabla3[[#This Row],[PEDIDO ]]</f>
        <v>0</v>
      </c>
      <c r="X1233" s="58">
        <f>Tabla3[[#This Row],[PRECIO SIN %]]*Tabla3[[#This Row],[PEDIDO ]]</f>
        <v>0</v>
      </c>
      <c r="Y1233" s="28"/>
      <c r="Z1233" s="28"/>
    </row>
    <row r="1234" spans="1:26" ht="33" customHeight="1" x14ac:dyDescent="0.4">
      <c r="A1234" s="125">
        <v>7592432900193</v>
      </c>
      <c r="B1234" s="59" t="s">
        <v>225</v>
      </c>
      <c r="C1234" s="59" t="s">
        <v>118</v>
      </c>
      <c r="D12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34" s="119" t="s">
        <v>1740</v>
      </c>
      <c r="F1234" s="76" t="s">
        <v>537</v>
      </c>
      <c r="G12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34" s="78">
        <v>142</v>
      </c>
      <c r="J1234" s="52">
        <v>11.26667</v>
      </c>
      <c r="K1234" s="60">
        <f>Tabla3[[#This Row],[PRECIOS]]-Tabla3[[#This Row],[PRECIOS]]*10%</f>
        <v>10.140003</v>
      </c>
      <c r="L1234" s="101"/>
      <c r="M1234" s="61"/>
      <c r="N1234" s="55">
        <f>IFERROR(Tabla3[[#This Row],[PRECIOS]]-Tabla3[[#This Row],[PRECIOS]]*Tabla3[[#This Row],[% PRODUCTO]]," ")</f>
        <v>11.26667</v>
      </c>
      <c r="O1234" s="61"/>
      <c r="P1234" s="55">
        <f>IFERROR(Tabla3[[#This Row],[OCULTAR2]]-Tabla3[[#This Row],[OCULTAR2]]*Tabla3[[#This Row],[% LÍNEA]]," ")</f>
        <v>11.26667</v>
      </c>
      <c r="Q1234" s="56">
        <f>IFERROR(Tabla3[[#This Row],[% PRODUCTO]]+Tabla3[[#This Row],[% LÍNEA]]," ")</f>
        <v>0</v>
      </c>
      <c r="R1234" s="60">
        <f>Tabla3[[#This Row],[OCULTAR3]]</f>
        <v>11.26667</v>
      </c>
      <c r="S1234" s="60">
        <f>Tabla3[[#This Row],[PRECIO SIN %]]-Tabla3[[#This Row],[PRECIO SIN %]]*10%</f>
        <v>10.140003</v>
      </c>
      <c r="T1234" s="80">
        <f>(Tabla3[[#This Row],[PRECIO CON DESCT.]]-(Tabla3[[#This Row],[PRECIO CON DESCT.]]*$T$6))</f>
        <v>6.3882018899999995</v>
      </c>
      <c r="U1234" s="96"/>
      <c r="V1234" s="94">
        <f>Tabla3[[#This Row],[PRECIO %      en $]]*Tabla3[[#This Row],[PEDIDO ]]</f>
        <v>0</v>
      </c>
      <c r="W1234" s="57">
        <f>Tabla3[[#This Row],[PRECIO CON DESCT.]]*Tabla3[[#This Row],[PEDIDO ]]</f>
        <v>0</v>
      </c>
      <c r="X1234" s="58">
        <f>Tabla3[[#This Row],[PRECIO SIN %]]*Tabla3[[#This Row],[PEDIDO ]]</f>
        <v>0</v>
      </c>
      <c r="Y1234" s="28"/>
      <c r="Z1234" s="28"/>
    </row>
    <row r="1235" spans="1:26" ht="33" customHeight="1" x14ac:dyDescent="0.4">
      <c r="A1235" s="124">
        <v>8908017953116</v>
      </c>
      <c r="B1235" s="51" t="s">
        <v>225</v>
      </c>
      <c r="C1235" s="51" t="s">
        <v>128</v>
      </c>
      <c r="D12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35" s="118" t="s">
        <v>1741</v>
      </c>
      <c r="F1235" s="75" t="s">
        <v>526</v>
      </c>
      <c r="G12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35" s="77">
        <v>74</v>
      </c>
      <c r="J1235" s="52">
        <v>8.11111</v>
      </c>
      <c r="K1235" s="53">
        <f>Tabla3[[#This Row],[PRECIOS]]-Tabla3[[#This Row],[PRECIOS]]*10%</f>
        <v>7.2999989999999997</v>
      </c>
      <c r="L1235" s="101"/>
      <c r="M1235" s="54"/>
      <c r="N1235" s="55">
        <f>IFERROR(Tabla3[[#This Row],[PRECIOS]]-Tabla3[[#This Row],[PRECIOS]]*Tabla3[[#This Row],[% PRODUCTO]]," ")</f>
        <v>8.11111</v>
      </c>
      <c r="O1235" s="54"/>
      <c r="P1235" s="55">
        <f>IFERROR(Tabla3[[#This Row],[OCULTAR2]]-Tabla3[[#This Row],[OCULTAR2]]*Tabla3[[#This Row],[% LÍNEA]]," ")</f>
        <v>8.11111</v>
      </c>
      <c r="Q1235" s="56">
        <f>IFERROR(Tabla3[[#This Row],[% PRODUCTO]]+Tabla3[[#This Row],[% LÍNEA]]," ")</f>
        <v>0</v>
      </c>
      <c r="R1235" s="53">
        <f>Tabla3[[#This Row],[OCULTAR3]]</f>
        <v>8.11111</v>
      </c>
      <c r="S1235" s="53">
        <f>Tabla3[[#This Row],[PRECIO SIN %]]-Tabla3[[#This Row],[PRECIO SIN %]]*10%</f>
        <v>7.2999989999999997</v>
      </c>
      <c r="T1235" s="80">
        <f>(Tabla3[[#This Row],[PRECIO CON DESCT.]]-(Tabla3[[#This Row],[PRECIO CON DESCT.]]*$T$6))</f>
        <v>4.5989993699999996</v>
      </c>
      <c r="U1235" s="96"/>
      <c r="V1235" s="94">
        <f>Tabla3[[#This Row],[PRECIO %      en $]]*Tabla3[[#This Row],[PEDIDO ]]</f>
        <v>0</v>
      </c>
      <c r="W1235" s="57">
        <f>Tabla3[[#This Row],[PRECIO CON DESCT.]]*Tabla3[[#This Row],[PEDIDO ]]</f>
        <v>0</v>
      </c>
      <c r="X1235" s="58">
        <f>Tabla3[[#This Row],[PRECIO SIN %]]*Tabla3[[#This Row],[PEDIDO ]]</f>
        <v>0</v>
      </c>
      <c r="Y1235" s="28"/>
      <c r="Z1235" s="28"/>
    </row>
    <row r="1236" spans="1:26" ht="33" customHeight="1" x14ac:dyDescent="0.4">
      <c r="A1236" s="125">
        <v>7592432009728</v>
      </c>
      <c r="B1236" s="59" t="s">
        <v>225</v>
      </c>
      <c r="C1236" s="59" t="s">
        <v>235</v>
      </c>
      <c r="D12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36" s="119" t="s">
        <v>1742</v>
      </c>
      <c r="F1236" s="76" t="s">
        <v>537</v>
      </c>
      <c r="G12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36" s="78">
        <v>132</v>
      </c>
      <c r="J1236" s="52">
        <v>7.9444400000000002</v>
      </c>
      <c r="K1236" s="60">
        <f>Tabla3[[#This Row],[PRECIOS]]-Tabla3[[#This Row],[PRECIOS]]*10%</f>
        <v>7.1499959999999998</v>
      </c>
      <c r="L1236" s="101"/>
      <c r="M1236" s="61"/>
      <c r="N1236" s="55">
        <f>IFERROR(Tabla3[[#This Row],[PRECIOS]]-Tabla3[[#This Row],[PRECIOS]]*Tabla3[[#This Row],[% PRODUCTO]]," ")</f>
        <v>7.9444400000000002</v>
      </c>
      <c r="O1236" s="61"/>
      <c r="P1236" s="55">
        <f>IFERROR(Tabla3[[#This Row],[OCULTAR2]]-Tabla3[[#This Row],[OCULTAR2]]*Tabla3[[#This Row],[% LÍNEA]]," ")</f>
        <v>7.9444400000000002</v>
      </c>
      <c r="Q1236" s="56">
        <f>IFERROR(Tabla3[[#This Row],[% PRODUCTO]]+Tabla3[[#This Row],[% LÍNEA]]," ")</f>
        <v>0</v>
      </c>
      <c r="R1236" s="60">
        <f>Tabla3[[#This Row],[OCULTAR3]]</f>
        <v>7.9444400000000002</v>
      </c>
      <c r="S1236" s="60">
        <f>Tabla3[[#This Row],[PRECIO SIN %]]-Tabla3[[#This Row],[PRECIO SIN %]]*10%</f>
        <v>7.1499959999999998</v>
      </c>
      <c r="T1236" s="80">
        <f>(Tabla3[[#This Row],[PRECIO CON DESCT.]]-(Tabla3[[#This Row],[PRECIO CON DESCT.]]*$T$6))</f>
        <v>4.5044974799999995</v>
      </c>
      <c r="U1236" s="96"/>
      <c r="V1236" s="94">
        <f>Tabla3[[#This Row],[PRECIO %      en $]]*Tabla3[[#This Row],[PEDIDO ]]</f>
        <v>0</v>
      </c>
      <c r="W1236" s="57">
        <f>Tabla3[[#This Row],[PRECIO CON DESCT.]]*Tabla3[[#This Row],[PEDIDO ]]</f>
        <v>0</v>
      </c>
      <c r="X1236" s="58">
        <f>Tabla3[[#This Row],[PRECIO SIN %]]*Tabla3[[#This Row],[PEDIDO ]]</f>
        <v>0</v>
      </c>
      <c r="Y1236" s="28"/>
      <c r="Z1236" s="28"/>
    </row>
    <row r="1237" spans="1:26" ht="33" customHeight="1" x14ac:dyDescent="0.4">
      <c r="A1237" s="124">
        <v>7592601303954</v>
      </c>
      <c r="B1237" s="51" t="s">
        <v>225</v>
      </c>
      <c r="C1237" s="51" t="s">
        <v>98</v>
      </c>
      <c r="D12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37" s="118" t="s">
        <v>1743</v>
      </c>
      <c r="F1237" s="75" t="s">
        <v>537</v>
      </c>
      <c r="G12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37" s="77">
        <v>25</v>
      </c>
      <c r="J1237" s="52">
        <v>1</v>
      </c>
      <c r="K1237" s="53">
        <f>Tabla3[[#This Row],[PRECIOS]]-Tabla3[[#This Row],[PRECIOS]]*10%</f>
        <v>0.9</v>
      </c>
      <c r="L1237" s="101"/>
      <c r="M1237" s="54"/>
      <c r="N1237" s="55">
        <f>IFERROR(Tabla3[[#This Row],[PRECIOS]]-Tabla3[[#This Row],[PRECIOS]]*Tabla3[[#This Row],[% PRODUCTO]]," ")</f>
        <v>1</v>
      </c>
      <c r="O1237" s="54"/>
      <c r="P1237" s="55">
        <f>IFERROR(Tabla3[[#This Row],[OCULTAR2]]-Tabla3[[#This Row],[OCULTAR2]]*Tabla3[[#This Row],[% LÍNEA]]," ")</f>
        <v>1</v>
      </c>
      <c r="Q1237" s="56">
        <f>IFERROR(Tabla3[[#This Row],[% PRODUCTO]]+Tabla3[[#This Row],[% LÍNEA]]," ")</f>
        <v>0</v>
      </c>
      <c r="R1237" s="53">
        <f>Tabla3[[#This Row],[OCULTAR3]]</f>
        <v>1</v>
      </c>
      <c r="S1237" s="53">
        <f>Tabla3[[#This Row],[PRECIO SIN %]]-Tabla3[[#This Row],[PRECIO SIN %]]*10%</f>
        <v>0.9</v>
      </c>
      <c r="T1237" s="80">
        <f>(Tabla3[[#This Row],[PRECIO CON DESCT.]]-(Tabla3[[#This Row],[PRECIO CON DESCT.]]*$T$6))</f>
        <v>0.56699999999999995</v>
      </c>
      <c r="U1237" s="96"/>
      <c r="V1237" s="94">
        <f>Tabla3[[#This Row],[PRECIO %      en $]]*Tabla3[[#This Row],[PEDIDO ]]</f>
        <v>0</v>
      </c>
      <c r="W1237" s="57">
        <f>Tabla3[[#This Row],[PRECIO CON DESCT.]]*Tabla3[[#This Row],[PEDIDO ]]</f>
        <v>0</v>
      </c>
      <c r="X1237" s="58">
        <f>Tabla3[[#This Row],[PRECIO SIN %]]*Tabla3[[#This Row],[PEDIDO ]]</f>
        <v>0</v>
      </c>
      <c r="Y1237" s="28"/>
      <c r="Z1237" s="28"/>
    </row>
    <row r="1238" spans="1:26" ht="33" customHeight="1" x14ac:dyDescent="0.4">
      <c r="A1238" s="125">
        <v>8906130233306</v>
      </c>
      <c r="B1238" s="59" t="s">
        <v>225</v>
      </c>
      <c r="C1238" s="59" t="s">
        <v>106</v>
      </c>
      <c r="D12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38" s="119" t="s">
        <v>1744</v>
      </c>
      <c r="F1238" s="76" t="s">
        <v>537</v>
      </c>
      <c r="G12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38" s="78">
        <v>776</v>
      </c>
      <c r="J1238" s="52">
        <v>0.28888999999999998</v>
      </c>
      <c r="K1238" s="60">
        <f>Tabla3[[#This Row],[PRECIOS]]-Tabla3[[#This Row],[PRECIOS]]*10%</f>
        <v>0.26000099999999998</v>
      </c>
      <c r="L1238" s="101"/>
      <c r="M1238" s="61"/>
      <c r="N1238" s="55">
        <f>IFERROR(Tabla3[[#This Row],[PRECIOS]]-Tabla3[[#This Row],[PRECIOS]]*Tabla3[[#This Row],[% PRODUCTO]]," ")</f>
        <v>0.28888999999999998</v>
      </c>
      <c r="O1238" s="61"/>
      <c r="P1238" s="55">
        <f>IFERROR(Tabla3[[#This Row],[OCULTAR2]]-Tabla3[[#This Row],[OCULTAR2]]*Tabla3[[#This Row],[% LÍNEA]]," ")</f>
        <v>0.28888999999999998</v>
      </c>
      <c r="Q1238" s="56">
        <f>IFERROR(Tabla3[[#This Row],[% PRODUCTO]]+Tabla3[[#This Row],[% LÍNEA]]," ")</f>
        <v>0</v>
      </c>
      <c r="R1238" s="60">
        <f>Tabla3[[#This Row],[OCULTAR3]]</f>
        <v>0.28888999999999998</v>
      </c>
      <c r="S1238" s="60">
        <f>Tabla3[[#This Row],[PRECIO SIN %]]-Tabla3[[#This Row],[PRECIO SIN %]]*10%</f>
        <v>0.26000099999999998</v>
      </c>
      <c r="T1238" s="80">
        <f>(Tabla3[[#This Row],[PRECIO CON DESCT.]]-(Tabla3[[#This Row],[PRECIO CON DESCT.]]*$T$6))</f>
        <v>0.16380063</v>
      </c>
      <c r="U1238" s="96"/>
      <c r="V1238" s="94">
        <f>Tabla3[[#This Row],[PRECIO %      en $]]*Tabla3[[#This Row],[PEDIDO ]]</f>
        <v>0</v>
      </c>
      <c r="W1238" s="57">
        <f>Tabla3[[#This Row],[PRECIO CON DESCT.]]*Tabla3[[#This Row],[PEDIDO ]]</f>
        <v>0</v>
      </c>
      <c r="X1238" s="58">
        <f>Tabla3[[#This Row],[PRECIO SIN %]]*Tabla3[[#This Row],[PEDIDO ]]</f>
        <v>0</v>
      </c>
      <c r="Y1238" s="28"/>
      <c r="Z1238" s="28"/>
    </row>
    <row r="1239" spans="1:26" ht="33" customHeight="1" x14ac:dyDescent="0.4">
      <c r="A1239" s="124">
        <v>7591519004892</v>
      </c>
      <c r="B1239" s="51" t="s">
        <v>225</v>
      </c>
      <c r="C1239" s="51" t="s">
        <v>149</v>
      </c>
      <c r="D12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39" s="118" t="s">
        <v>1745</v>
      </c>
      <c r="F1239" s="75" t="s">
        <v>537</v>
      </c>
      <c r="G12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39" s="77">
        <v>57</v>
      </c>
      <c r="J1239" s="52">
        <v>1.6555599999999999</v>
      </c>
      <c r="K1239" s="53">
        <f>Tabla3[[#This Row],[PRECIOS]]-Tabla3[[#This Row],[PRECIOS]]*10%</f>
        <v>1.4900039999999999</v>
      </c>
      <c r="L1239" s="101"/>
      <c r="M1239" s="54"/>
      <c r="N1239" s="55">
        <f>IFERROR(Tabla3[[#This Row],[PRECIOS]]-Tabla3[[#This Row],[PRECIOS]]*Tabla3[[#This Row],[% PRODUCTO]]," ")</f>
        <v>1.6555599999999999</v>
      </c>
      <c r="O1239" s="54"/>
      <c r="P1239" s="55">
        <f>IFERROR(Tabla3[[#This Row],[OCULTAR2]]-Tabla3[[#This Row],[OCULTAR2]]*Tabla3[[#This Row],[% LÍNEA]]," ")</f>
        <v>1.6555599999999999</v>
      </c>
      <c r="Q1239" s="56">
        <f>IFERROR(Tabla3[[#This Row],[% PRODUCTO]]+Tabla3[[#This Row],[% LÍNEA]]," ")</f>
        <v>0</v>
      </c>
      <c r="R1239" s="53">
        <f>Tabla3[[#This Row],[OCULTAR3]]</f>
        <v>1.6555599999999999</v>
      </c>
      <c r="S1239" s="53">
        <f>Tabla3[[#This Row],[PRECIO SIN %]]-Tabla3[[#This Row],[PRECIO SIN %]]*10%</f>
        <v>1.4900039999999999</v>
      </c>
      <c r="T1239" s="80">
        <f>(Tabla3[[#This Row],[PRECIO CON DESCT.]]-(Tabla3[[#This Row],[PRECIO CON DESCT.]]*$T$6))</f>
        <v>0.93870251999999998</v>
      </c>
      <c r="U1239" s="96"/>
      <c r="V1239" s="94">
        <f>Tabla3[[#This Row],[PRECIO %      en $]]*Tabla3[[#This Row],[PEDIDO ]]</f>
        <v>0</v>
      </c>
      <c r="W1239" s="57">
        <f>Tabla3[[#This Row],[PRECIO CON DESCT.]]*Tabla3[[#This Row],[PEDIDO ]]</f>
        <v>0</v>
      </c>
      <c r="X1239" s="58">
        <f>Tabla3[[#This Row],[PRECIO SIN %]]*Tabla3[[#This Row],[PEDIDO ]]</f>
        <v>0</v>
      </c>
      <c r="Y1239" s="28"/>
      <c r="Z1239" s="28"/>
    </row>
    <row r="1240" spans="1:26" ht="33" customHeight="1" x14ac:dyDescent="0.4">
      <c r="A1240" s="125">
        <v>7594001101338</v>
      </c>
      <c r="B1240" s="59" t="s">
        <v>225</v>
      </c>
      <c r="C1240" s="59" t="s">
        <v>203</v>
      </c>
      <c r="D12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40" s="119" t="s">
        <v>1746</v>
      </c>
      <c r="F1240" s="76" t="s">
        <v>537</v>
      </c>
      <c r="G12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40" s="78">
        <v>1123</v>
      </c>
      <c r="J1240" s="52">
        <v>1.38889</v>
      </c>
      <c r="K1240" s="60">
        <f>Tabla3[[#This Row],[PRECIOS]]-Tabla3[[#This Row],[PRECIOS]]*10%</f>
        <v>1.2500009999999999</v>
      </c>
      <c r="L1240" s="101"/>
      <c r="M1240" s="61"/>
      <c r="N1240" s="55">
        <f>IFERROR(Tabla3[[#This Row],[PRECIOS]]-Tabla3[[#This Row],[PRECIOS]]*Tabla3[[#This Row],[% PRODUCTO]]," ")</f>
        <v>1.38889</v>
      </c>
      <c r="O1240" s="61"/>
      <c r="P1240" s="55">
        <f>IFERROR(Tabla3[[#This Row],[OCULTAR2]]-Tabla3[[#This Row],[OCULTAR2]]*Tabla3[[#This Row],[% LÍNEA]]," ")</f>
        <v>1.38889</v>
      </c>
      <c r="Q1240" s="56">
        <f>IFERROR(Tabla3[[#This Row],[% PRODUCTO]]+Tabla3[[#This Row],[% LÍNEA]]," ")</f>
        <v>0</v>
      </c>
      <c r="R1240" s="60">
        <f>Tabla3[[#This Row],[OCULTAR3]]</f>
        <v>1.38889</v>
      </c>
      <c r="S1240" s="60">
        <f>Tabla3[[#This Row],[PRECIO SIN %]]-Tabla3[[#This Row],[PRECIO SIN %]]*10%</f>
        <v>1.2500009999999999</v>
      </c>
      <c r="T1240" s="80">
        <f>(Tabla3[[#This Row],[PRECIO CON DESCT.]]-(Tabla3[[#This Row],[PRECIO CON DESCT.]]*$T$6))</f>
        <v>0.78750063000000003</v>
      </c>
      <c r="U1240" s="96"/>
      <c r="V1240" s="94">
        <f>Tabla3[[#This Row],[PRECIO %      en $]]*Tabla3[[#This Row],[PEDIDO ]]</f>
        <v>0</v>
      </c>
      <c r="W1240" s="57">
        <f>Tabla3[[#This Row],[PRECIO CON DESCT.]]*Tabla3[[#This Row],[PEDIDO ]]</f>
        <v>0</v>
      </c>
      <c r="X1240" s="58">
        <f>Tabla3[[#This Row],[PRECIO SIN %]]*Tabla3[[#This Row],[PEDIDO ]]</f>
        <v>0</v>
      </c>
      <c r="Y1240" s="28"/>
      <c r="Z1240" s="28"/>
    </row>
    <row r="1241" spans="1:26" ht="33" customHeight="1" x14ac:dyDescent="0.4">
      <c r="A1241" s="124">
        <v>7591585271495</v>
      </c>
      <c r="B1241" s="51" t="s">
        <v>225</v>
      </c>
      <c r="C1241" s="51" t="s">
        <v>75</v>
      </c>
      <c r="D12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41" s="118" t="s">
        <v>1747</v>
      </c>
      <c r="F1241" s="75" t="s">
        <v>537</v>
      </c>
      <c r="G12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41" s="77">
        <v>163</v>
      </c>
      <c r="J1241" s="52">
        <v>2.6777799999999998</v>
      </c>
      <c r="K1241" s="53">
        <f>Tabla3[[#This Row],[PRECIOS]]-Tabla3[[#This Row],[PRECIOS]]*10%</f>
        <v>2.410002</v>
      </c>
      <c r="L1241" s="101"/>
      <c r="M1241" s="54"/>
      <c r="N1241" s="55">
        <f>IFERROR(Tabla3[[#This Row],[PRECIOS]]-Tabla3[[#This Row],[PRECIOS]]*Tabla3[[#This Row],[% PRODUCTO]]," ")</f>
        <v>2.6777799999999998</v>
      </c>
      <c r="O1241" s="54"/>
      <c r="P1241" s="55">
        <f>IFERROR(Tabla3[[#This Row],[OCULTAR2]]-Tabla3[[#This Row],[OCULTAR2]]*Tabla3[[#This Row],[% LÍNEA]]," ")</f>
        <v>2.6777799999999998</v>
      </c>
      <c r="Q1241" s="56">
        <f>IFERROR(Tabla3[[#This Row],[% PRODUCTO]]+Tabla3[[#This Row],[% LÍNEA]]," ")</f>
        <v>0</v>
      </c>
      <c r="R1241" s="53">
        <f>Tabla3[[#This Row],[OCULTAR3]]</f>
        <v>2.6777799999999998</v>
      </c>
      <c r="S1241" s="53">
        <f>Tabla3[[#This Row],[PRECIO SIN %]]-Tabla3[[#This Row],[PRECIO SIN %]]*10%</f>
        <v>2.410002</v>
      </c>
      <c r="T1241" s="80">
        <f>(Tabla3[[#This Row],[PRECIO CON DESCT.]]-(Tabla3[[#This Row],[PRECIO CON DESCT.]]*$T$6))</f>
        <v>1.5183012599999999</v>
      </c>
      <c r="U1241" s="96"/>
      <c r="V1241" s="94">
        <f>Tabla3[[#This Row],[PRECIO %      en $]]*Tabla3[[#This Row],[PEDIDO ]]</f>
        <v>0</v>
      </c>
      <c r="W1241" s="57">
        <f>Tabla3[[#This Row],[PRECIO CON DESCT.]]*Tabla3[[#This Row],[PEDIDO ]]</f>
        <v>0</v>
      </c>
      <c r="X1241" s="58">
        <f>Tabla3[[#This Row],[PRECIO SIN %]]*Tabla3[[#This Row],[PEDIDO ]]</f>
        <v>0</v>
      </c>
      <c r="Y1241" s="28"/>
      <c r="Z1241" s="28"/>
    </row>
    <row r="1242" spans="1:26" ht="33" customHeight="1" x14ac:dyDescent="0.4">
      <c r="A1242" s="125">
        <v>7591519001112</v>
      </c>
      <c r="B1242" s="59" t="s">
        <v>225</v>
      </c>
      <c r="C1242" s="59" t="s">
        <v>149</v>
      </c>
      <c r="D12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42" s="119" t="s">
        <v>1748</v>
      </c>
      <c r="F1242" s="76" t="s">
        <v>537</v>
      </c>
      <c r="G12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42" s="78">
        <v>135</v>
      </c>
      <c r="J1242" s="52">
        <v>2.5333299999999999</v>
      </c>
      <c r="K1242" s="60">
        <f>Tabla3[[#This Row],[PRECIOS]]-Tabla3[[#This Row],[PRECIOS]]*10%</f>
        <v>2.2799969999999998</v>
      </c>
      <c r="L1242" s="101"/>
      <c r="M1242" s="61"/>
      <c r="N1242" s="55">
        <f>IFERROR(Tabla3[[#This Row],[PRECIOS]]-Tabla3[[#This Row],[PRECIOS]]*Tabla3[[#This Row],[% PRODUCTO]]," ")</f>
        <v>2.5333299999999999</v>
      </c>
      <c r="O1242" s="61"/>
      <c r="P1242" s="55">
        <f>IFERROR(Tabla3[[#This Row],[OCULTAR2]]-Tabla3[[#This Row],[OCULTAR2]]*Tabla3[[#This Row],[% LÍNEA]]," ")</f>
        <v>2.5333299999999999</v>
      </c>
      <c r="Q1242" s="56">
        <f>IFERROR(Tabla3[[#This Row],[% PRODUCTO]]+Tabla3[[#This Row],[% LÍNEA]]," ")</f>
        <v>0</v>
      </c>
      <c r="R1242" s="60">
        <f>Tabla3[[#This Row],[OCULTAR3]]</f>
        <v>2.5333299999999999</v>
      </c>
      <c r="S1242" s="60">
        <f>Tabla3[[#This Row],[PRECIO SIN %]]-Tabla3[[#This Row],[PRECIO SIN %]]*10%</f>
        <v>2.2799969999999998</v>
      </c>
      <c r="T1242" s="80">
        <f>(Tabla3[[#This Row],[PRECIO CON DESCT.]]-(Tabla3[[#This Row],[PRECIO CON DESCT.]]*$T$6))</f>
        <v>1.4363981099999998</v>
      </c>
      <c r="U1242" s="96"/>
      <c r="V1242" s="94">
        <f>Tabla3[[#This Row],[PRECIO %      en $]]*Tabla3[[#This Row],[PEDIDO ]]</f>
        <v>0</v>
      </c>
      <c r="W1242" s="57">
        <f>Tabla3[[#This Row],[PRECIO CON DESCT.]]*Tabla3[[#This Row],[PEDIDO ]]</f>
        <v>0</v>
      </c>
      <c r="X1242" s="58">
        <f>Tabla3[[#This Row],[PRECIO SIN %]]*Tabla3[[#This Row],[PEDIDO ]]</f>
        <v>0</v>
      </c>
      <c r="Y1242" s="28"/>
      <c r="Z1242" s="28"/>
    </row>
    <row r="1243" spans="1:26" ht="33" customHeight="1" x14ac:dyDescent="0.4">
      <c r="A1243" s="124">
        <v>7592601301486</v>
      </c>
      <c r="B1243" s="51" t="s">
        <v>225</v>
      </c>
      <c r="C1243" s="51" t="s">
        <v>98</v>
      </c>
      <c r="D12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243" s="118" t="s">
        <v>1749</v>
      </c>
      <c r="F1243" s="75" t="s">
        <v>537</v>
      </c>
      <c r="G12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243" s="77">
        <v>24</v>
      </c>
      <c r="J1243" s="52">
        <v>3.0444399999999998</v>
      </c>
      <c r="K1243" s="53">
        <f>Tabla3[[#This Row],[PRECIOS]]-Tabla3[[#This Row],[PRECIOS]]*10%</f>
        <v>2.7399959999999997</v>
      </c>
      <c r="L1243" s="101" t="s">
        <v>5327</v>
      </c>
      <c r="M1243" s="54"/>
      <c r="N1243" s="55">
        <f>IFERROR(Tabla3[[#This Row],[PRECIOS]]-Tabla3[[#This Row],[PRECIOS]]*Tabla3[[#This Row],[% PRODUCTO]]," ")</f>
        <v>3.0444399999999998</v>
      </c>
      <c r="O1243" s="54"/>
      <c r="P1243" s="55">
        <f>IFERROR(Tabla3[[#This Row],[OCULTAR2]]-Tabla3[[#This Row],[OCULTAR2]]*Tabla3[[#This Row],[% LÍNEA]]," ")</f>
        <v>3.0444399999999998</v>
      </c>
      <c r="Q1243" s="56">
        <f>IFERROR(Tabla3[[#This Row],[% PRODUCTO]]+Tabla3[[#This Row],[% LÍNEA]]," ")</f>
        <v>0</v>
      </c>
      <c r="R1243" s="53">
        <f>Tabla3[[#This Row],[OCULTAR3]]</f>
        <v>3.0444399999999998</v>
      </c>
      <c r="S1243" s="53">
        <f>Tabla3[[#This Row],[PRECIO SIN %]]-Tabla3[[#This Row],[PRECIO SIN %]]*10%</f>
        <v>2.7399959999999997</v>
      </c>
      <c r="T1243" s="80">
        <f>(Tabla3[[#This Row],[PRECIO CON DESCT.]]-(Tabla3[[#This Row],[PRECIO CON DESCT.]]*$T$6))</f>
        <v>1.7261974799999997</v>
      </c>
      <c r="U1243" s="96"/>
      <c r="V1243" s="94">
        <f>Tabla3[[#This Row],[PRECIO %      en $]]*Tabla3[[#This Row],[PEDIDO ]]</f>
        <v>0</v>
      </c>
      <c r="W1243" s="57">
        <f>Tabla3[[#This Row],[PRECIO CON DESCT.]]*Tabla3[[#This Row],[PEDIDO ]]</f>
        <v>0</v>
      </c>
      <c r="X1243" s="58">
        <f>Tabla3[[#This Row],[PRECIO SIN %]]*Tabla3[[#This Row],[PEDIDO ]]</f>
        <v>0</v>
      </c>
      <c r="Y1243" s="28"/>
      <c r="Z1243" s="28"/>
    </row>
    <row r="1244" spans="1:26" ht="33" customHeight="1" x14ac:dyDescent="0.4">
      <c r="A1244" s="125">
        <v>7594001101345</v>
      </c>
      <c r="B1244" s="59" t="s">
        <v>225</v>
      </c>
      <c r="C1244" s="59" t="s">
        <v>203</v>
      </c>
      <c r="D12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44" s="119" t="s">
        <v>1750</v>
      </c>
      <c r="F1244" s="76" t="s">
        <v>537</v>
      </c>
      <c r="G12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44" s="78">
        <v>762</v>
      </c>
      <c r="J1244" s="52">
        <v>1.8333299999999999</v>
      </c>
      <c r="K1244" s="60">
        <f>Tabla3[[#This Row],[PRECIOS]]-Tabla3[[#This Row],[PRECIOS]]*10%</f>
        <v>1.6499969999999999</v>
      </c>
      <c r="L1244" s="101"/>
      <c r="M1244" s="61"/>
      <c r="N1244" s="55">
        <f>IFERROR(Tabla3[[#This Row],[PRECIOS]]-Tabla3[[#This Row],[PRECIOS]]*Tabla3[[#This Row],[% PRODUCTO]]," ")</f>
        <v>1.8333299999999999</v>
      </c>
      <c r="O1244" s="61"/>
      <c r="P1244" s="55">
        <f>IFERROR(Tabla3[[#This Row],[OCULTAR2]]-Tabla3[[#This Row],[OCULTAR2]]*Tabla3[[#This Row],[% LÍNEA]]," ")</f>
        <v>1.8333299999999999</v>
      </c>
      <c r="Q1244" s="56">
        <f>IFERROR(Tabla3[[#This Row],[% PRODUCTO]]+Tabla3[[#This Row],[% LÍNEA]]," ")</f>
        <v>0</v>
      </c>
      <c r="R1244" s="60">
        <f>Tabla3[[#This Row],[OCULTAR3]]</f>
        <v>1.8333299999999999</v>
      </c>
      <c r="S1244" s="60">
        <f>Tabla3[[#This Row],[PRECIO SIN %]]-Tabla3[[#This Row],[PRECIO SIN %]]*10%</f>
        <v>1.6499969999999999</v>
      </c>
      <c r="T1244" s="80">
        <f>(Tabla3[[#This Row],[PRECIO CON DESCT.]]-(Tabla3[[#This Row],[PRECIO CON DESCT.]]*$T$6))</f>
        <v>1.0394981099999998</v>
      </c>
      <c r="U1244" s="96"/>
      <c r="V1244" s="94">
        <f>Tabla3[[#This Row],[PRECIO %      en $]]*Tabla3[[#This Row],[PEDIDO ]]</f>
        <v>0</v>
      </c>
      <c r="W1244" s="57">
        <f>Tabla3[[#This Row],[PRECIO CON DESCT.]]*Tabla3[[#This Row],[PEDIDO ]]</f>
        <v>0</v>
      </c>
      <c r="X1244" s="58">
        <f>Tabla3[[#This Row],[PRECIO SIN %]]*Tabla3[[#This Row],[PEDIDO ]]</f>
        <v>0</v>
      </c>
      <c r="Y1244" s="28"/>
      <c r="Z1244" s="28"/>
    </row>
    <row r="1245" spans="1:26" ht="33" customHeight="1" x14ac:dyDescent="0.4">
      <c r="A1245" s="124">
        <v>7594001101345</v>
      </c>
      <c r="B1245" s="51" t="s">
        <v>225</v>
      </c>
      <c r="C1245" s="51" t="s">
        <v>203</v>
      </c>
      <c r="D12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45" s="118" t="s">
        <v>1751</v>
      </c>
      <c r="F1245" s="75" t="s">
        <v>537</v>
      </c>
      <c r="G12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45" s="77">
        <v>11520</v>
      </c>
      <c r="J1245" s="52">
        <v>1.1666700000000001</v>
      </c>
      <c r="K1245" s="53">
        <f>Tabla3[[#This Row],[PRECIOS]]-Tabla3[[#This Row],[PRECIOS]]*10%</f>
        <v>1.050003</v>
      </c>
      <c r="L1245" s="101"/>
      <c r="M1245" s="54"/>
      <c r="N1245" s="55">
        <f>IFERROR(Tabla3[[#This Row],[PRECIOS]]-Tabla3[[#This Row],[PRECIOS]]*Tabla3[[#This Row],[% PRODUCTO]]," ")</f>
        <v>1.1666700000000001</v>
      </c>
      <c r="O1245" s="54"/>
      <c r="P1245" s="55">
        <f>IFERROR(Tabla3[[#This Row],[OCULTAR2]]-Tabla3[[#This Row],[OCULTAR2]]*Tabla3[[#This Row],[% LÍNEA]]," ")</f>
        <v>1.1666700000000001</v>
      </c>
      <c r="Q1245" s="56">
        <f>IFERROR(Tabla3[[#This Row],[% PRODUCTO]]+Tabla3[[#This Row],[% LÍNEA]]," ")</f>
        <v>0</v>
      </c>
      <c r="R1245" s="53">
        <f>Tabla3[[#This Row],[OCULTAR3]]</f>
        <v>1.1666700000000001</v>
      </c>
      <c r="S1245" s="53">
        <f>Tabla3[[#This Row],[PRECIO SIN %]]-Tabla3[[#This Row],[PRECIO SIN %]]*10%</f>
        <v>1.050003</v>
      </c>
      <c r="T1245" s="80">
        <f>(Tabla3[[#This Row],[PRECIO CON DESCT.]]-(Tabla3[[#This Row],[PRECIO CON DESCT.]]*$T$6))</f>
        <v>0.66150189000000004</v>
      </c>
      <c r="U1245" s="96"/>
      <c r="V1245" s="94">
        <f>Tabla3[[#This Row],[PRECIO %      en $]]*Tabla3[[#This Row],[PEDIDO ]]</f>
        <v>0</v>
      </c>
      <c r="W1245" s="57">
        <f>Tabla3[[#This Row],[PRECIO CON DESCT.]]*Tabla3[[#This Row],[PEDIDO ]]</f>
        <v>0</v>
      </c>
      <c r="X1245" s="58">
        <f>Tabla3[[#This Row],[PRECIO SIN %]]*Tabla3[[#This Row],[PEDIDO ]]</f>
        <v>0</v>
      </c>
      <c r="Y1245" s="28"/>
      <c r="Z1245" s="28"/>
    </row>
    <row r="1246" spans="1:26" ht="33" customHeight="1" x14ac:dyDescent="0.4">
      <c r="A1246" s="125">
        <v>6977234271268</v>
      </c>
      <c r="B1246" s="59" t="s">
        <v>225</v>
      </c>
      <c r="C1246" s="59" t="s">
        <v>120</v>
      </c>
      <c r="D12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46" s="119" t="s">
        <v>1752</v>
      </c>
      <c r="F1246" s="76" t="s">
        <v>537</v>
      </c>
      <c r="G12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46" s="78">
        <v>148</v>
      </c>
      <c r="J1246" s="52">
        <v>4.0666700000000002</v>
      </c>
      <c r="K1246" s="60">
        <f>Tabla3[[#This Row],[PRECIOS]]-Tabla3[[#This Row],[PRECIOS]]*10%</f>
        <v>3.6600030000000001</v>
      </c>
      <c r="L1246" s="101"/>
      <c r="M1246" s="61"/>
      <c r="N1246" s="55">
        <f>IFERROR(Tabla3[[#This Row],[PRECIOS]]-Tabla3[[#This Row],[PRECIOS]]*Tabla3[[#This Row],[% PRODUCTO]]," ")</f>
        <v>4.0666700000000002</v>
      </c>
      <c r="O1246" s="61"/>
      <c r="P1246" s="55">
        <f>IFERROR(Tabla3[[#This Row],[OCULTAR2]]-Tabla3[[#This Row],[OCULTAR2]]*Tabla3[[#This Row],[% LÍNEA]]," ")</f>
        <v>4.0666700000000002</v>
      </c>
      <c r="Q1246" s="56">
        <f>IFERROR(Tabla3[[#This Row],[% PRODUCTO]]+Tabla3[[#This Row],[% LÍNEA]]," ")</f>
        <v>0</v>
      </c>
      <c r="R1246" s="60">
        <f>Tabla3[[#This Row],[OCULTAR3]]</f>
        <v>4.0666700000000002</v>
      </c>
      <c r="S1246" s="60">
        <f>Tabla3[[#This Row],[PRECIO SIN %]]-Tabla3[[#This Row],[PRECIO SIN %]]*10%</f>
        <v>3.6600030000000001</v>
      </c>
      <c r="T1246" s="80">
        <f>(Tabla3[[#This Row],[PRECIO CON DESCT.]]-(Tabla3[[#This Row],[PRECIO CON DESCT.]]*$T$6))</f>
        <v>2.3058018900000001</v>
      </c>
      <c r="U1246" s="96"/>
      <c r="V1246" s="94">
        <f>Tabla3[[#This Row],[PRECIO %      en $]]*Tabla3[[#This Row],[PEDIDO ]]</f>
        <v>0</v>
      </c>
      <c r="W1246" s="57">
        <f>Tabla3[[#This Row],[PRECIO CON DESCT.]]*Tabla3[[#This Row],[PEDIDO ]]</f>
        <v>0</v>
      </c>
      <c r="X1246" s="58">
        <f>Tabla3[[#This Row],[PRECIO SIN %]]*Tabla3[[#This Row],[PEDIDO ]]</f>
        <v>0</v>
      </c>
      <c r="Y1246" s="28"/>
      <c r="Z1246" s="28"/>
    </row>
    <row r="1247" spans="1:26" ht="33" customHeight="1" x14ac:dyDescent="0.4">
      <c r="A1247" s="124">
        <v>7592601303114</v>
      </c>
      <c r="B1247" s="51" t="s">
        <v>225</v>
      </c>
      <c r="C1247" s="51" t="s">
        <v>98</v>
      </c>
      <c r="D12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47" s="118" t="s">
        <v>1753</v>
      </c>
      <c r="F1247" s="75" t="s">
        <v>537</v>
      </c>
      <c r="G12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47" s="77">
        <v>35</v>
      </c>
      <c r="J1247" s="52">
        <v>6.9777800000000001</v>
      </c>
      <c r="K1247" s="53">
        <f>Tabla3[[#This Row],[PRECIOS]]-Tabla3[[#This Row],[PRECIOS]]*10%</f>
        <v>6.2800019999999996</v>
      </c>
      <c r="L1247" s="101"/>
      <c r="M1247" s="54"/>
      <c r="N1247" s="55">
        <f>IFERROR(Tabla3[[#This Row],[PRECIOS]]-Tabla3[[#This Row],[PRECIOS]]*Tabla3[[#This Row],[% PRODUCTO]]," ")</f>
        <v>6.9777800000000001</v>
      </c>
      <c r="O1247" s="54"/>
      <c r="P1247" s="55">
        <f>IFERROR(Tabla3[[#This Row],[OCULTAR2]]-Tabla3[[#This Row],[OCULTAR2]]*Tabla3[[#This Row],[% LÍNEA]]," ")</f>
        <v>6.9777800000000001</v>
      </c>
      <c r="Q1247" s="56">
        <f>IFERROR(Tabla3[[#This Row],[% PRODUCTO]]+Tabla3[[#This Row],[% LÍNEA]]," ")</f>
        <v>0</v>
      </c>
      <c r="R1247" s="53">
        <f>Tabla3[[#This Row],[OCULTAR3]]</f>
        <v>6.9777800000000001</v>
      </c>
      <c r="S1247" s="53">
        <f>Tabla3[[#This Row],[PRECIO SIN %]]-Tabla3[[#This Row],[PRECIO SIN %]]*10%</f>
        <v>6.2800019999999996</v>
      </c>
      <c r="T1247" s="80">
        <f>(Tabla3[[#This Row],[PRECIO CON DESCT.]]-(Tabla3[[#This Row],[PRECIO CON DESCT.]]*$T$6))</f>
        <v>3.9564012599999998</v>
      </c>
      <c r="U1247" s="96"/>
      <c r="V1247" s="94">
        <f>Tabla3[[#This Row],[PRECIO %      en $]]*Tabla3[[#This Row],[PEDIDO ]]</f>
        <v>0</v>
      </c>
      <c r="W1247" s="57">
        <f>Tabla3[[#This Row],[PRECIO CON DESCT.]]*Tabla3[[#This Row],[PEDIDO ]]</f>
        <v>0</v>
      </c>
      <c r="X1247" s="58">
        <f>Tabla3[[#This Row],[PRECIO SIN %]]*Tabla3[[#This Row],[PEDIDO ]]</f>
        <v>0</v>
      </c>
      <c r="Y1247" s="28"/>
      <c r="Z1247" s="28"/>
    </row>
    <row r="1248" spans="1:26" ht="33" customHeight="1" x14ac:dyDescent="0.4">
      <c r="A1248" s="125">
        <v>7591585171450</v>
      </c>
      <c r="B1248" s="59" t="s">
        <v>225</v>
      </c>
      <c r="C1248" s="59" t="s">
        <v>75</v>
      </c>
      <c r="D12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48" s="119" t="s">
        <v>1754</v>
      </c>
      <c r="F1248" s="76" t="s">
        <v>537</v>
      </c>
      <c r="G12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48" s="78">
        <v>4</v>
      </c>
      <c r="J1248" s="52">
        <v>6.4888899999999996</v>
      </c>
      <c r="K1248" s="60">
        <f>Tabla3[[#This Row],[PRECIOS]]-Tabla3[[#This Row],[PRECIOS]]*10%</f>
        <v>5.8400009999999991</v>
      </c>
      <c r="L1248" s="101"/>
      <c r="M1248" s="61"/>
      <c r="N1248" s="55">
        <f>IFERROR(Tabla3[[#This Row],[PRECIOS]]-Tabla3[[#This Row],[PRECIOS]]*Tabla3[[#This Row],[% PRODUCTO]]," ")</f>
        <v>6.4888899999999996</v>
      </c>
      <c r="O1248" s="61"/>
      <c r="P1248" s="55">
        <f>IFERROR(Tabla3[[#This Row],[OCULTAR2]]-Tabla3[[#This Row],[OCULTAR2]]*Tabla3[[#This Row],[% LÍNEA]]," ")</f>
        <v>6.4888899999999996</v>
      </c>
      <c r="Q1248" s="56">
        <f>IFERROR(Tabla3[[#This Row],[% PRODUCTO]]+Tabla3[[#This Row],[% LÍNEA]]," ")</f>
        <v>0</v>
      </c>
      <c r="R1248" s="60">
        <f>Tabla3[[#This Row],[OCULTAR3]]</f>
        <v>6.4888899999999996</v>
      </c>
      <c r="S1248" s="60">
        <f>Tabla3[[#This Row],[PRECIO SIN %]]-Tabla3[[#This Row],[PRECIO SIN %]]*10%</f>
        <v>5.8400009999999991</v>
      </c>
      <c r="T1248" s="80">
        <f>(Tabla3[[#This Row],[PRECIO CON DESCT.]]-(Tabla3[[#This Row],[PRECIO CON DESCT.]]*$T$6))</f>
        <v>3.6792006299999995</v>
      </c>
      <c r="U1248" s="96"/>
      <c r="V1248" s="94">
        <f>Tabla3[[#This Row],[PRECIO %      en $]]*Tabla3[[#This Row],[PEDIDO ]]</f>
        <v>0</v>
      </c>
      <c r="W1248" s="57">
        <f>Tabla3[[#This Row],[PRECIO CON DESCT.]]*Tabla3[[#This Row],[PEDIDO ]]</f>
        <v>0</v>
      </c>
      <c r="X1248" s="58">
        <f>Tabla3[[#This Row],[PRECIO SIN %]]*Tabla3[[#This Row],[PEDIDO ]]</f>
        <v>0</v>
      </c>
      <c r="Y1248" s="28"/>
      <c r="Z1248" s="28"/>
    </row>
    <row r="1249" spans="1:26" ht="33" customHeight="1" x14ac:dyDescent="0.4">
      <c r="A1249" s="124">
        <v>7591020004985</v>
      </c>
      <c r="B1249" s="51" t="s">
        <v>225</v>
      </c>
      <c r="C1249" s="51" t="s">
        <v>101</v>
      </c>
      <c r="D12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49" s="118" t="s">
        <v>1755</v>
      </c>
      <c r="F1249" s="75" t="s">
        <v>537</v>
      </c>
      <c r="G12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49" s="77">
        <v>41</v>
      </c>
      <c r="J1249" s="52">
        <v>5.7777799999999999</v>
      </c>
      <c r="K1249" s="53">
        <f>Tabla3[[#This Row],[PRECIOS]]-Tabla3[[#This Row],[PRECIOS]]*10%</f>
        <v>5.2000019999999996</v>
      </c>
      <c r="L1249" s="101"/>
      <c r="M1249" s="54"/>
      <c r="N1249" s="55">
        <f>IFERROR(Tabla3[[#This Row],[PRECIOS]]-Tabla3[[#This Row],[PRECIOS]]*Tabla3[[#This Row],[% PRODUCTO]]," ")</f>
        <v>5.7777799999999999</v>
      </c>
      <c r="O1249" s="54"/>
      <c r="P1249" s="55">
        <f>IFERROR(Tabla3[[#This Row],[OCULTAR2]]-Tabla3[[#This Row],[OCULTAR2]]*Tabla3[[#This Row],[% LÍNEA]]," ")</f>
        <v>5.7777799999999999</v>
      </c>
      <c r="Q1249" s="56">
        <f>IFERROR(Tabla3[[#This Row],[% PRODUCTO]]+Tabla3[[#This Row],[% LÍNEA]]," ")</f>
        <v>0</v>
      </c>
      <c r="R1249" s="53">
        <f>Tabla3[[#This Row],[OCULTAR3]]</f>
        <v>5.7777799999999999</v>
      </c>
      <c r="S1249" s="53">
        <f>Tabla3[[#This Row],[PRECIO SIN %]]-Tabla3[[#This Row],[PRECIO SIN %]]*10%</f>
        <v>5.2000019999999996</v>
      </c>
      <c r="T1249" s="80">
        <f>(Tabla3[[#This Row],[PRECIO CON DESCT.]]-(Tabla3[[#This Row],[PRECIO CON DESCT.]]*$T$6))</f>
        <v>3.2760012599999997</v>
      </c>
      <c r="U1249" s="96"/>
      <c r="V1249" s="94">
        <f>Tabla3[[#This Row],[PRECIO %      en $]]*Tabla3[[#This Row],[PEDIDO ]]</f>
        <v>0</v>
      </c>
      <c r="W1249" s="57">
        <f>Tabla3[[#This Row],[PRECIO CON DESCT.]]*Tabla3[[#This Row],[PEDIDO ]]</f>
        <v>0</v>
      </c>
      <c r="X1249" s="58">
        <f>Tabla3[[#This Row],[PRECIO SIN %]]*Tabla3[[#This Row],[PEDIDO ]]</f>
        <v>0</v>
      </c>
      <c r="Y1249" s="28"/>
      <c r="Z1249" s="28"/>
    </row>
    <row r="1250" spans="1:26" ht="33" customHeight="1" x14ac:dyDescent="0.4">
      <c r="A1250" s="125">
        <v>7594000851333</v>
      </c>
      <c r="B1250" s="59" t="s">
        <v>225</v>
      </c>
      <c r="C1250" s="59" t="s">
        <v>205</v>
      </c>
      <c r="D12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50" s="119" t="s">
        <v>1756</v>
      </c>
      <c r="F1250" s="76" t="s">
        <v>537</v>
      </c>
      <c r="G12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50" s="78">
        <v>583</v>
      </c>
      <c r="J1250" s="52">
        <v>4.1777800000000003</v>
      </c>
      <c r="K1250" s="60">
        <f>Tabla3[[#This Row],[PRECIOS]]-Tabla3[[#This Row],[PRECIOS]]*10%</f>
        <v>3.7600020000000001</v>
      </c>
      <c r="L1250" s="101"/>
      <c r="M1250" s="61"/>
      <c r="N1250" s="55">
        <f>IFERROR(Tabla3[[#This Row],[PRECIOS]]-Tabla3[[#This Row],[PRECIOS]]*Tabla3[[#This Row],[% PRODUCTO]]," ")</f>
        <v>4.1777800000000003</v>
      </c>
      <c r="O1250" s="61"/>
      <c r="P1250" s="55">
        <f>IFERROR(Tabla3[[#This Row],[OCULTAR2]]-Tabla3[[#This Row],[OCULTAR2]]*Tabla3[[#This Row],[% LÍNEA]]," ")</f>
        <v>4.1777800000000003</v>
      </c>
      <c r="Q1250" s="56">
        <f>IFERROR(Tabla3[[#This Row],[% PRODUCTO]]+Tabla3[[#This Row],[% LÍNEA]]," ")</f>
        <v>0</v>
      </c>
      <c r="R1250" s="60">
        <f>Tabla3[[#This Row],[OCULTAR3]]</f>
        <v>4.1777800000000003</v>
      </c>
      <c r="S1250" s="60">
        <f>Tabla3[[#This Row],[PRECIO SIN %]]-Tabla3[[#This Row],[PRECIO SIN %]]*10%</f>
        <v>3.7600020000000001</v>
      </c>
      <c r="T1250" s="80">
        <f>(Tabla3[[#This Row],[PRECIO CON DESCT.]]-(Tabla3[[#This Row],[PRECIO CON DESCT.]]*$T$6))</f>
        <v>2.3688012600000001</v>
      </c>
      <c r="U1250" s="96"/>
      <c r="V1250" s="94">
        <f>Tabla3[[#This Row],[PRECIO %      en $]]*Tabla3[[#This Row],[PEDIDO ]]</f>
        <v>0</v>
      </c>
      <c r="W1250" s="57">
        <f>Tabla3[[#This Row],[PRECIO CON DESCT.]]*Tabla3[[#This Row],[PEDIDO ]]</f>
        <v>0</v>
      </c>
      <c r="X1250" s="58">
        <f>Tabla3[[#This Row],[PRECIO SIN %]]*Tabla3[[#This Row],[PEDIDO ]]</f>
        <v>0</v>
      </c>
      <c r="Y1250" s="28"/>
      <c r="Z1250" s="28"/>
    </row>
    <row r="1251" spans="1:26" ht="33" customHeight="1" x14ac:dyDescent="0.4">
      <c r="A1251" s="124">
        <v>8908017953048</v>
      </c>
      <c r="B1251" s="51" t="s">
        <v>225</v>
      </c>
      <c r="C1251" s="51" t="s">
        <v>128</v>
      </c>
      <c r="D12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51" s="118" t="s">
        <v>1757</v>
      </c>
      <c r="F1251" s="75" t="s">
        <v>526</v>
      </c>
      <c r="G12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51" s="77">
        <v>55</v>
      </c>
      <c r="J1251" s="52">
        <v>7.88889</v>
      </c>
      <c r="K1251" s="53">
        <f>Tabla3[[#This Row],[PRECIOS]]-Tabla3[[#This Row],[PRECIOS]]*10%</f>
        <v>7.1000009999999998</v>
      </c>
      <c r="L1251" s="101"/>
      <c r="M1251" s="54"/>
      <c r="N1251" s="55">
        <f>IFERROR(Tabla3[[#This Row],[PRECIOS]]-Tabla3[[#This Row],[PRECIOS]]*Tabla3[[#This Row],[% PRODUCTO]]," ")</f>
        <v>7.88889</v>
      </c>
      <c r="O1251" s="54"/>
      <c r="P1251" s="55">
        <f>IFERROR(Tabla3[[#This Row],[OCULTAR2]]-Tabla3[[#This Row],[OCULTAR2]]*Tabla3[[#This Row],[% LÍNEA]]," ")</f>
        <v>7.88889</v>
      </c>
      <c r="Q1251" s="56">
        <f>IFERROR(Tabla3[[#This Row],[% PRODUCTO]]+Tabla3[[#This Row],[% LÍNEA]]," ")</f>
        <v>0</v>
      </c>
      <c r="R1251" s="53">
        <f>Tabla3[[#This Row],[OCULTAR3]]</f>
        <v>7.88889</v>
      </c>
      <c r="S1251" s="53">
        <f>Tabla3[[#This Row],[PRECIO SIN %]]-Tabla3[[#This Row],[PRECIO SIN %]]*10%</f>
        <v>7.1000009999999998</v>
      </c>
      <c r="T1251" s="80">
        <f>(Tabla3[[#This Row],[PRECIO CON DESCT.]]-(Tabla3[[#This Row],[PRECIO CON DESCT.]]*$T$6))</f>
        <v>4.4730006299999996</v>
      </c>
      <c r="U1251" s="96"/>
      <c r="V1251" s="94">
        <f>Tabla3[[#This Row],[PRECIO %      en $]]*Tabla3[[#This Row],[PEDIDO ]]</f>
        <v>0</v>
      </c>
      <c r="W1251" s="57">
        <f>Tabla3[[#This Row],[PRECIO CON DESCT.]]*Tabla3[[#This Row],[PEDIDO ]]</f>
        <v>0</v>
      </c>
      <c r="X1251" s="58">
        <f>Tabla3[[#This Row],[PRECIO SIN %]]*Tabla3[[#This Row],[PEDIDO ]]</f>
        <v>0</v>
      </c>
      <c r="Y1251" s="28"/>
      <c r="Z1251" s="28"/>
    </row>
    <row r="1252" spans="1:26" ht="33" customHeight="1" x14ac:dyDescent="0.4">
      <c r="A1252" s="125">
        <v>7592601303923</v>
      </c>
      <c r="B1252" s="59" t="s">
        <v>225</v>
      </c>
      <c r="C1252" s="59" t="s">
        <v>98</v>
      </c>
      <c r="D12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52" s="119" t="s">
        <v>1758</v>
      </c>
      <c r="F1252" s="76" t="s">
        <v>537</v>
      </c>
      <c r="G12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52" s="78">
        <v>9</v>
      </c>
      <c r="J1252" s="52">
        <v>0.87778</v>
      </c>
      <c r="K1252" s="60">
        <f>Tabla3[[#This Row],[PRECIOS]]-Tabla3[[#This Row],[PRECIOS]]*10%</f>
        <v>0.79000199999999998</v>
      </c>
      <c r="L1252" s="101"/>
      <c r="M1252" s="61"/>
      <c r="N1252" s="55">
        <f>IFERROR(Tabla3[[#This Row],[PRECIOS]]-Tabla3[[#This Row],[PRECIOS]]*Tabla3[[#This Row],[% PRODUCTO]]," ")</f>
        <v>0.87778</v>
      </c>
      <c r="O1252" s="61"/>
      <c r="P1252" s="55">
        <f>IFERROR(Tabla3[[#This Row],[OCULTAR2]]-Tabla3[[#This Row],[OCULTAR2]]*Tabla3[[#This Row],[% LÍNEA]]," ")</f>
        <v>0.87778</v>
      </c>
      <c r="Q1252" s="56">
        <f>IFERROR(Tabla3[[#This Row],[% PRODUCTO]]+Tabla3[[#This Row],[% LÍNEA]]," ")</f>
        <v>0</v>
      </c>
      <c r="R1252" s="60">
        <f>Tabla3[[#This Row],[OCULTAR3]]</f>
        <v>0.87778</v>
      </c>
      <c r="S1252" s="60">
        <f>Tabla3[[#This Row],[PRECIO SIN %]]-Tabla3[[#This Row],[PRECIO SIN %]]*10%</f>
        <v>0.79000199999999998</v>
      </c>
      <c r="T1252" s="80">
        <f>(Tabla3[[#This Row],[PRECIO CON DESCT.]]-(Tabla3[[#This Row],[PRECIO CON DESCT.]]*$T$6))</f>
        <v>0.49770125999999998</v>
      </c>
      <c r="U1252" s="96"/>
      <c r="V1252" s="94">
        <f>Tabla3[[#This Row],[PRECIO %      en $]]*Tabla3[[#This Row],[PEDIDO ]]</f>
        <v>0</v>
      </c>
      <c r="W1252" s="57">
        <f>Tabla3[[#This Row],[PRECIO CON DESCT.]]*Tabla3[[#This Row],[PEDIDO ]]</f>
        <v>0</v>
      </c>
      <c r="X1252" s="58">
        <f>Tabla3[[#This Row],[PRECIO SIN %]]*Tabla3[[#This Row],[PEDIDO ]]</f>
        <v>0</v>
      </c>
      <c r="Y1252" s="28"/>
      <c r="Z1252" s="28"/>
    </row>
    <row r="1253" spans="1:26" ht="33" customHeight="1" x14ac:dyDescent="0.4">
      <c r="A1253" s="124">
        <v>7592601303947</v>
      </c>
      <c r="B1253" s="51" t="s">
        <v>225</v>
      </c>
      <c r="C1253" s="51" t="s">
        <v>98</v>
      </c>
      <c r="D12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53" s="118" t="s">
        <v>1759</v>
      </c>
      <c r="F1253" s="75" t="s">
        <v>537</v>
      </c>
      <c r="G12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53" s="77">
        <v>53</v>
      </c>
      <c r="J1253" s="52">
        <v>2.26667</v>
      </c>
      <c r="K1253" s="53">
        <f>Tabla3[[#This Row],[PRECIOS]]-Tabla3[[#This Row],[PRECIOS]]*10%</f>
        <v>2.040003</v>
      </c>
      <c r="L1253" s="101"/>
      <c r="M1253" s="54"/>
      <c r="N1253" s="55">
        <f>IFERROR(Tabla3[[#This Row],[PRECIOS]]-Tabla3[[#This Row],[PRECIOS]]*Tabla3[[#This Row],[% PRODUCTO]]," ")</f>
        <v>2.26667</v>
      </c>
      <c r="O1253" s="54"/>
      <c r="P1253" s="55">
        <f>IFERROR(Tabla3[[#This Row],[OCULTAR2]]-Tabla3[[#This Row],[OCULTAR2]]*Tabla3[[#This Row],[% LÍNEA]]," ")</f>
        <v>2.26667</v>
      </c>
      <c r="Q1253" s="56">
        <f>IFERROR(Tabla3[[#This Row],[% PRODUCTO]]+Tabla3[[#This Row],[% LÍNEA]]," ")</f>
        <v>0</v>
      </c>
      <c r="R1253" s="53">
        <f>Tabla3[[#This Row],[OCULTAR3]]</f>
        <v>2.26667</v>
      </c>
      <c r="S1253" s="53">
        <f>Tabla3[[#This Row],[PRECIO SIN %]]-Tabla3[[#This Row],[PRECIO SIN %]]*10%</f>
        <v>2.040003</v>
      </c>
      <c r="T1253" s="80">
        <f>(Tabla3[[#This Row],[PRECIO CON DESCT.]]-(Tabla3[[#This Row],[PRECIO CON DESCT.]]*$T$6))</f>
        <v>1.2852018900000002</v>
      </c>
      <c r="U1253" s="96"/>
      <c r="V1253" s="94">
        <f>Tabla3[[#This Row],[PRECIO %      en $]]*Tabla3[[#This Row],[PEDIDO ]]</f>
        <v>0</v>
      </c>
      <c r="W1253" s="57">
        <f>Tabla3[[#This Row],[PRECIO CON DESCT.]]*Tabla3[[#This Row],[PEDIDO ]]</f>
        <v>0</v>
      </c>
      <c r="X1253" s="58">
        <f>Tabla3[[#This Row],[PRECIO SIN %]]*Tabla3[[#This Row],[PEDIDO ]]</f>
        <v>0</v>
      </c>
      <c r="Y1253" s="28"/>
      <c r="Z1253" s="28"/>
    </row>
    <row r="1254" spans="1:26" ht="33" customHeight="1" x14ac:dyDescent="0.4">
      <c r="A1254" s="125">
        <v>7592601301479</v>
      </c>
      <c r="B1254" s="59" t="s">
        <v>225</v>
      </c>
      <c r="C1254" s="59" t="s">
        <v>98</v>
      </c>
      <c r="D12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254" s="119" t="s">
        <v>1760</v>
      </c>
      <c r="F1254" s="76" t="s">
        <v>537</v>
      </c>
      <c r="G12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254" s="78">
        <v>43</v>
      </c>
      <c r="J1254" s="52">
        <v>3.12222</v>
      </c>
      <c r="K1254" s="60">
        <f>Tabla3[[#This Row],[PRECIOS]]-Tabla3[[#This Row],[PRECIOS]]*10%</f>
        <v>2.8099980000000002</v>
      </c>
      <c r="L1254" s="101" t="s">
        <v>5327</v>
      </c>
      <c r="M1254" s="61"/>
      <c r="N1254" s="55">
        <f>IFERROR(Tabla3[[#This Row],[PRECIOS]]-Tabla3[[#This Row],[PRECIOS]]*Tabla3[[#This Row],[% PRODUCTO]]," ")</f>
        <v>3.12222</v>
      </c>
      <c r="O1254" s="61"/>
      <c r="P1254" s="55">
        <f>IFERROR(Tabla3[[#This Row],[OCULTAR2]]-Tabla3[[#This Row],[OCULTAR2]]*Tabla3[[#This Row],[% LÍNEA]]," ")</f>
        <v>3.12222</v>
      </c>
      <c r="Q1254" s="56">
        <f>IFERROR(Tabla3[[#This Row],[% PRODUCTO]]+Tabla3[[#This Row],[% LÍNEA]]," ")</f>
        <v>0</v>
      </c>
      <c r="R1254" s="60">
        <f>Tabla3[[#This Row],[OCULTAR3]]</f>
        <v>3.12222</v>
      </c>
      <c r="S1254" s="60">
        <f>Tabla3[[#This Row],[PRECIO SIN %]]-Tabla3[[#This Row],[PRECIO SIN %]]*10%</f>
        <v>2.8099980000000002</v>
      </c>
      <c r="T1254" s="80">
        <f>(Tabla3[[#This Row],[PRECIO CON DESCT.]]-(Tabla3[[#This Row],[PRECIO CON DESCT.]]*$T$6))</f>
        <v>1.7702987400000001</v>
      </c>
      <c r="U1254" s="96"/>
      <c r="V1254" s="94">
        <f>Tabla3[[#This Row],[PRECIO %      en $]]*Tabla3[[#This Row],[PEDIDO ]]</f>
        <v>0</v>
      </c>
      <c r="W1254" s="57">
        <f>Tabla3[[#This Row],[PRECIO CON DESCT.]]*Tabla3[[#This Row],[PEDIDO ]]</f>
        <v>0</v>
      </c>
      <c r="X1254" s="58">
        <f>Tabla3[[#This Row],[PRECIO SIN %]]*Tabla3[[#This Row],[PEDIDO ]]</f>
        <v>0</v>
      </c>
      <c r="Y1254" s="28"/>
      <c r="Z1254" s="28"/>
    </row>
    <row r="1255" spans="1:26" ht="33" customHeight="1" x14ac:dyDescent="0.4">
      <c r="A1255" s="124">
        <v>7594001101314</v>
      </c>
      <c r="B1255" s="51" t="s">
        <v>225</v>
      </c>
      <c r="C1255" s="51" t="s">
        <v>203</v>
      </c>
      <c r="D12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55" s="118" t="s">
        <v>1761</v>
      </c>
      <c r="F1255" s="75" t="s">
        <v>537</v>
      </c>
      <c r="G12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55" s="77">
        <v>1691</v>
      </c>
      <c r="J1255" s="52">
        <v>1.7777799999999999</v>
      </c>
      <c r="K1255" s="53">
        <f>Tabla3[[#This Row],[PRECIOS]]-Tabla3[[#This Row],[PRECIOS]]*10%</f>
        <v>1.6000019999999999</v>
      </c>
      <c r="L1255" s="101"/>
      <c r="M1255" s="54"/>
      <c r="N1255" s="55">
        <f>IFERROR(Tabla3[[#This Row],[PRECIOS]]-Tabla3[[#This Row],[PRECIOS]]*Tabla3[[#This Row],[% PRODUCTO]]," ")</f>
        <v>1.7777799999999999</v>
      </c>
      <c r="O1255" s="54"/>
      <c r="P1255" s="55">
        <f>IFERROR(Tabla3[[#This Row],[OCULTAR2]]-Tabla3[[#This Row],[OCULTAR2]]*Tabla3[[#This Row],[% LÍNEA]]," ")</f>
        <v>1.7777799999999999</v>
      </c>
      <c r="Q1255" s="56">
        <f>IFERROR(Tabla3[[#This Row],[% PRODUCTO]]+Tabla3[[#This Row],[% LÍNEA]]," ")</f>
        <v>0</v>
      </c>
      <c r="R1255" s="53">
        <f>Tabla3[[#This Row],[OCULTAR3]]</f>
        <v>1.7777799999999999</v>
      </c>
      <c r="S1255" s="53">
        <f>Tabla3[[#This Row],[PRECIO SIN %]]-Tabla3[[#This Row],[PRECIO SIN %]]*10%</f>
        <v>1.6000019999999999</v>
      </c>
      <c r="T1255" s="80">
        <f>(Tabla3[[#This Row],[PRECIO CON DESCT.]]-(Tabla3[[#This Row],[PRECIO CON DESCT.]]*$T$6))</f>
        <v>1.0080012599999999</v>
      </c>
      <c r="U1255" s="96"/>
      <c r="V1255" s="94">
        <f>Tabla3[[#This Row],[PRECIO %      en $]]*Tabla3[[#This Row],[PEDIDO ]]</f>
        <v>0</v>
      </c>
      <c r="W1255" s="57">
        <f>Tabla3[[#This Row],[PRECIO CON DESCT.]]*Tabla3[[#This Row],[PEDIDO ]]</f>
        <v>0</v>
      </c>
      <c r="X1255" s="58">
        <f>Tabla3[[#This Row],[PRECIO SIN %]]*Tabla3[[#This Row],[PEDIDO ]]</f>
        <v>0</v>
      </c>
      <c r="Y1255" s="28"/>
      <c r="Z1255" s="28"/>
    </row>
    <row r="1256" spans="1:26" ht="33" customHeight="1" x14ac:dyDescent="0.4">
      <c r="A1256" s="125">
        <v>7591619517605</v>
      </c>
      <c r="B1256" s="59" t="s">
        <v>225</v>
      </c>
      <c r="C1256" s="59" t="s">
        <v>131</v>
      </c>
      <c r="D12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56" s="119" t="s">
        <v>1762</v>
      </c>
      <c r="F1256" s="76" t="s">
        <v>537</v>
      </c>
      <c r="G12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56" s="78">
        <v>23</v>
      </c>
      <c r="J1256" s="52">
        <v>6.8222199999999997</v>
      </c>
      <c r="K1256" s="60">
        <f>Tabla3[[#This Row],[PRECIOS]]-Tabla3[[#This Row],[PRECIOS]]*10%</f>
        <v>6.1399979999999994</v>
      </c>
      <c r="L1256" s="101"/>
      <c r="M1256" s="61"/>
      <c r="N1256" s="55">
        <f>IFERROR(Tabla3[[#This Row],[PRECIOS]]-Tabla3[[#This Row],[PRECIOS]]*Tabla3[[#This Row],[% PRODUCTO]]," ")</f>
        <v>6.8222199999999997</v>
      </c>
      <c r="O1256" s="61"/>
      <c r="P1256" s="55">
        <f>IFERROR(Tabla3[[#This Row],[OCULTAR2]]-Tabla3[[#This Row],[OCULTAR2]]*Tabla3[[#This Row],[% LÍNEA]]," ")</f>
        <v>6.8222199999999997</v>
      </c>
      <c r="Q1256" s="56">
        <f>IFERROR(Tabla3[[#This Row],[% PRODUCTO]]+Tabla3[[#This Row],[% LÍNEA]]," ")</f>
        <v>0</v>
      </c>
      <c r="R1256" s="60">
        <f>Tabla3[[#This Row],[OCULTAR3]]</f>
        <v>6.8222199999999997</v>
      </c>
      <c r="S1256" s="60">
        <f>Tabla3[[#This Row],[PRECIO SIN %]]-Tabla3[[#This Row],[PRECIO SIN %]]*10%</f>
        <v>6.1399979999999994</v>
      </c>
      <c r="T1256" s="80">
        <f>(Tabla3[[#This Row],[PRECIO CON DESCT.]]-(Tabla3[[#This Row],[PRECIO CON DESCT.]]*$T$6))</f>
        <v>3.8681987399999995</v>
      </c>
      <c r="U1256" s="96"/>
      <c r="V1256" s="94">
        <f>Tabla3[[#This Row],[PRECIO %      en $]]*Tabla3[[#This Row],[PEDIDO ]]</f>
        <v>0</v>
      </c>
      <c r="W1256" s="57">
        <f>Tabla3[[#This Row],[PRECIO CON DESCT.]]*Tabla3[[#This Row],[PEDIDO ]]</f>
        <v>0</v>
      </c>
      <c r="X1256" s="58">
        <f>Tabla3[[#This Row],[PRECIO SIN %]]*Tabla3[[#This Row],[PEDIDO ]]</f>
        <v>0</v>
      </c>
      <c r="Y1256" s="28"/>
      <c r="Z1256" s="28"/>
    </row>
    <row r="1257" spans="1:26" ht="33" customHeight="1" x14ac:dyDescent="0.4">
      <c r="A1257" s="124">
        <v>7597758001593</v>
      </c>
      <c r="B1257" s="51" t="s">
        <v>225</v>
      </c>
      <c r="C1257" s="51" t="s">
        <v>67</v>
      </c>
      <c r="D12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57" s="118" t="s">
        <v>1763</v>
      </c>
      <c r="F1257" s="75" t="s">
        <v>537</v>
      </c>
      <c r="G12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57" s="77">
        <v>30</v>
      </c>
      <c r="J1257" s="52">
        <v>4.9111099999999999</v>
      </c>
      <c r="K1257" s="53">
        <f>Tabla3[[#This Row],[PRECIOS]]-Tabla3[[#This Row],[PRECIOS]]*10%</f>
        <v>4.4199989999999998</v>
      </c>
      <c r="L1257" s="101"/>
      <c r="M1257" s="54"/>
      <c r="N1257" s="55">
        <f>IFERROR(Tabla3[[#This Row],[PRECIOS]]-Tabla3[[#This Row],[PRECIOS]]*Tabla3[[#This Row],[% PRODUCTO]]," ")</f>
        <v>4.9111099999999999</v>
      </c>
      <c r="O1257" s="54"/>
      <c r="P1257" s="55">
        <f>IFERROR(Tabla3[[#This Row],[OCULTAR2]]-Tabla3[[#This Row],[OCULTAR2]]*Tabla3[[#This Row],[% LÍNEA]]," ")</f>
        <v>4.9111099999999999</v>
      </c>
      <c r="Q1257" s="56">
        <f>IFERROR(Tabla3[[#This Row],[% PRODUCTO]]+Tabla3[[#This Row],[% LÍNEA]]," ")</f>
        <v>0</v>
      </c>
      <c r="R1257" s="53">
        <f>Tabla3[[#This Row],[OCULTAR3]]</f>
        <v>4.9111099999999999</v>
      </c>
      <c r="S1257" s="53">
        <f>Tabla3[[#This Row],[PRECIO SIN %]]-Tabla3[[#This Row],[PRECIO SIN %]]*10%</f>
        <v>4.4199989999999998</v>
      </c>
      <c r="T1257" s="80">
        <f>(Tabla3[[#This Row],[PRECIO CON DESCT.]]-(Tabla3[[#This Row],[PRECIO CON DESCT.]]*$T$6))</f>
        <v>2.7845993699999996</v>
      </c>
      <c r="U1257" s="96"/>
      <c r="V1257" s="94">
        <f>Tabla3[[#This Row],[PRECIO %      en $]]*Tabla3[[#This Row],[PEDIDO ]]</f>
        <v>0</v>
      </c>
      <c r="W1257" s="57">
        <f>Tabla3[[#This Row],[PRECIO CON DESCT.]]*Tabla3[[#This Row],[PEDIDO ]]</f>
        <v>0</v>
      </c>
      <c r="X1257" s="58">
        <f>Tabla3[[#This Row],[PRECIO SIN %]]*Tabla3[[#This Row],[PEDIDO ]]</f>
        <v>0</v>
      </c>
      <c r="Y1257" s="28"/>
      <c r="Z1257" s="28"/>
    </row>
    <row r="1258" spans="1:26" ht="33" customHeight="1" x14ac:dyDescent="0.4">
      <c r="A1258" s="125">
        <v>7705323123117</v>
      </c>
      <c r="B1258" s="59" t="s">
        <v>225</v>
      </c>
      <c r="C1258" s="59" t="s">
        <v>98</v>
      </c>
      <c r="D12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58" s="119" t="s">
        <v>1764</v>
      </c>
      <c r="F1258" s="76" t="s">
        <v>537</v>
      </c>
      <c r="G12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58" s="78">
        <v>18</v>
      </c>
      <c r="J1258" s="52">
        <v>8.1666699999999999</v>
      </c>
      <c r="K1258" s="60">
        <f>Tabla3[[#This Row],[PRECIOS]]-Tabla3[[#This Row],[PRECIOS]]*10%</f>
        <v>7.3500030000000001</v>
      </c>
      <c r="L1258" s="101"/>
      <c r="M1258" s="61"/>
      <c r="N1258" s="55">
        <f>IFERROR(Tabla3[[#This Row],[PRECIOS]]-Tabla3[[#This Row],[PRECIOS]]*Tabla3[[#This Row],[% PRODUCTO]]," ")</f>
        <v>8.1666699999999999</v>
      </c>
      <c r="O1258" s="61"/>
      <c r="P1258" s="55">
        <f>IFERROR(Tabla3[[#This Row],[OCULTAR2]]-Tabla3[[#This Row],[OCULTAR2]]*Tabla3[[#This Row],[% LÍNEA]]," ")</f>
        <v>8.1666699999999999</v>
      </c>
      <c r="Q1258" s="56">
        <f>IFERROR(Tabla3[[#This Row],[% PRODUCTO]]+Tabla3[[#This Row],[% LÍNEA]]," ")</f>
        <v>0</v>
      </c>
      <c r="R1258" s="60">
        <f>Tabla3[[#This Row],[OCULTAR3]]</f>
        <v>8.1666699999999999</v>
      </c>
      <c r="S1258" s="60">
        <f>Tabla3[[#This Row],[PRECIO SIN %]]-Tabla3[[#This Row],[PRECIO SIN %]]*10%</f>
        <v>7.3500030000000001</v>
      </c>
      <c r="T1258" s="80">
        <f>(Tabla3[[#This Row],[PRECIO CON DESCT.]]-(Tabla3[[#This Row],[PRECIO CON DESCT.]]*$T$6))</f>
        <v>4.6305018899999997</v>
      </c>
      <c r="U1258" s="96"/>
      <c r="V1258" s="94">
        <f>Tabla3[[#This Row],[PRECIO %      en $]]*Tabla3[[#This Row],[PEDIDO ]]</f>
        <v>0</v>
      </c>
      <c r="W1258" s="57">
        <f>Tabla3[[#This Row],[PRECIO CON DESCT.]]*Tabla3[[#This Row],[PEDIDO ]]</f>
        <v>0</v>
      </c>
      <c r="X1258" s="58">
        <f>Tabla3[[#This Row],[PRECIO SIN %]]*Tabla3[[#This Row],[PEDIDO ]]</f>
        <v>0</v>
      </c>
      <c r="Y1258" s="28"/>
      <c r="Z1258" s="28"/>
    </row>
    <row r="1259" spans="1:26" ht="33" customHeight="1" x14ac:dyDescent="0.4">
      <c r="A1259" s="124">
        <v>7598869000093</v>
      </c>
      <c r="B1259" s="51" t="s">
        <v>225</v>
      </c>
      <c r="C1259" s="51" t="s">
        <v>236</v>
      </c>
      <c r="D12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59" s="118" t="s">
        <v>1765</v>
      </c>
      <c r="F1259" s="75" t="s">
        <v>537</v>
      </c>
      <c r="G12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59" s="77">
        <v>25</v>
      </c>
      <c r="J1259" s="52">
        <v>4.9444400000000002</v>
      </c>
      <c r="K1259" s="53">
        <f>Tabla3[[#This Row],[PRECIOS]]-Tabla3[[#This Row],[PRECIOS]]*10%</f>
        <v>4.4499960000000005</v>
      </c>
      <c r="L1259" s="101"/>
      <c r="M1259" s="54"/>
      <c r="N1259" s="55">
        <f>IFERROR(Tabla3[[#This Row],[PRECIOS]]-Tabla3[[#This Row],[PRECIOS]]*Tabla3[[#This Row],[% PRODUCTO]]," ")</f>
        <v>4.9444400000000002</v>
      </c>
      <c r="O1259" s="54"/>
      <c r="P1259" s="55">
        <f>IFERROR(Tabla3[[#This Row],[OCULTAR2]]-Tabla3[[#This Row],[OCULTAR2]]*Tabla3[[#This Row],[% LÍNEA]]," ")</f>
        <v>4.9444400000000002</v>
      </c>
      <c r="Q1259" s="56">
        <f>IFERROR(Tabla3[[#This Row],[% PRODUCTO]]+Tabla3[[#This Row],[% LÍNEA]]," ")</f>
        <v>0</v>
      </c>
      <c r="R1259" s="53">
        <f>Tabla3[[#This Row],[OCULTAR3]]</f>
        <v>4.9444400000000002</v>
      </c>
      <c r="S1259" s="53">
        <f>Tabla3[[#This Row],[PRECIO SIN %]]-Tabla3[[#This Row],[PRECIO SIN %]]*10%</f>
        <v>4.4499960000000005</v>
      </c>
      <c r="T1259" s="80">
        <f>(Tabla3[[#This Row],[PRECIO CON DESCT.]]-(Tabla3[[#This Row],[PRECIO CON DESCT.]]*$T$6))</f>
        <v>2.8034974800000003</v>
      </c>
      <c r="U1259" s="96"/>
      <c r="V1259" s="94">
        <f>Tabla3[[#This Row],[PRECIO %      en $]]*Tabla3[[#This Row],[PEDIDO ]]</f>
        <v>0</v>
      </c>
      <c r="W1259" s="57">
        <f>Tabla3[[#This Row],[PRECIO CON DESCT.]]*Tabla3[[#This Row],[PEDIDO ]]</f>
        <v>0</v>
      </c>
      <c r="X1259" s="58">
        <f>Tabla3[[#This Row],[PRECIO SIN %]]*Tabla3[[#This Row],[PEDIDO ]]</f>
        <v>0</v>
      </c>
      <c r="Y1259" s="28"/>
      <c r="Z1259" s="28"/>
    </row>
    <row r="1260" spans="1:26" ht="33" customHeight="1" x14ac:dyDescent="0.4">
      <c r="A1260" s="125">
        <v>7595152002635</v>
      </c>
      <c r="B1260" s="59" t="s">
        <v>225</v>
      </c>
      <c r="C1260" s="59" t="s">
        <v>233</v>
      </c>
      <c r="D12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60" s="119" t="s">
        <v>1766</v>
      </c>
      <c r="F1260" s="76" t="s">
        <v>537</v>
      </c>
      <c r="G12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60" s="78">
        <v>3</v>
      </c>
      <c r="J1260" s="52">
        <v>5.0444399999999998</v>
      </c>
      <c r="K1260" s="60">
        <f>Tabla3[[#This Row],[PRECIOS]]-Tabla3[[#This Row],[PRECIOS]]*10%</f>
        <v>4.5399959999999995</v>
      </c>
      <c r="L1260" s="101"/>
      <c r="M1260" s="61"/>
      <c r="N1260" s="55">
        <f>IFERROR(Tabla3[[#This Row],[PRECIOS]]-Tabla3[[#This Row],[PRECIOS]]*Tabla3[[#This Row],[% PRODUCTO]]," ")</f>
        <v>5.0444399999999998</v>
      </c>
      <c r="O1260" s="61"/>
      <c r="P1260" s="55">
        <f>IFERROR(Tabla3[[#This Row],[OCULTAR2]]-Tabla3[[#This Row],[OCULTAR2]]*Tabla3[[#This Row],[% LÍNEA]]," ")</f>
        <v>5.0444399999999998</v>
      </c>
      <c r="Q1260" s="56">
        <f>IFERROR(Tabla3[[#This Row],[% PRODUCTO]]+Tabla3[[#This Row],[% LÍNEA]]," ")</f>
        <v>0</v>
      </c>
      <c r="R1260" s="60">
        <f>Tabla3[[#This Row],[OCULTAR3]]</f>
        <v>5.0444399999999998</v>
      </c>
      <c r="S1260" s="60">
        <f>Tabla3[[#This Row],[PRECIO SIN %]]-Tabla3[[#This Row],[PRECIO SIN %]]*10%</f>
        <v>4.5399959999999995</v>
      </c>
      <c r="T1260" s="80">
        <f>(Tabla3[[#This Row],[PRECIO CON DESCT.]]-(Tabla3[[#This Row],[PRECIO CON DESCT.]]*$T$6))</f>
        <v>2.8601974799999996</v>
      </c>
      <c r="U1260" s="96"/>
      <c r="V1260" s="94">
        <f>Tabla3[[#This Row],[PRECIO %      en $]]*Tabla3[[#This Row],[PEDIDO ]]</f>
        <v>0</v>
      </c>
      <c r="W1260" s="57">
        <f>Tabla3[[#This Row],[PRECIO CON DESCT.]]*Tabla3[[#This Row],[PEDIDO ]]</f>
        <v>0</v>
      </c>
      <c r="X1260" s="58">
        <f>Tabla3[[#This Row],[PRECIO SIN %]]*Tabla3[[#This Row],[PEDIDO ]]</f>
        <v>0</v>
      </c>
      <c r="Y1260" s="28"/>
      <c r="Z1260" s="28"/>
    </row>
    <row r="1261" spans="1:26" ht="33" customHeight="1" x14ac:dyDescent="0.4">
      <c r="A1261" s="124">
        <v>8904464205129</v>
      </c>
      <c r="B1261" s="51" t="s">
        <v>225</v>
      </c>
      <c r="C1261" s="51" t="s">
        <v>120</v>
      </c>
      <c r="D12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61" s="118" t="s">
        <v>1767</v>
      </c>
      <c r="F1261" s="75" t="s">
        <v>537</v>
      </c>
      <c r="G12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61" s="77">
        <v>367</v>
      </c>
      <c r="J1261" s="52">
        <v>1.6666700000000001</v>
      </c>
      <c r="K1261" s="53">
        <f>Tabla3[[#This Row],[PRECIOS]]-Tabla3[[#This Row],[PRECIOS]]*10%</f>
        <v>1.500003</v>
      </c>
      <c r="L1261" s="101"/>
      <c r="M1261" s="54"/>
      <c r="N1261" s="55">
        <f>IFERROR(Tabla3[[#This Row],[PRECIOS]]-Tabla3[[#This Row],[PRECIOS]]*Tabla3[[#This Row],[% PRODUCTO]]," ")</f>
        <v>1.6666700000000001</v>
      </c>
      <c r="O1261" s="54"/>
      <c r="P1261" s="55">
        <f>IFERROR(Tabla3[[#This Row],[OCULTAR2]]-Tabla3[[#This Row],[OCULTAR2]]*Tabla3[[#This Row],[% LÍNEA]]," ")</f>
        <v>1.6666700000000001</v>
      </c>
      <c r="Q1261" s="56">
        <f>IFERROR(Tabla3[[#This Row],[% PRODUCTO]]+Tabla3[[#This Row],[% LÍNEA]]," ")</f>
        <v>0</v>
      </c>
      <c r="R1261" s="53">
        <f>Tabla3[[#This Row],[OCULTAR3]]</f>
        <v>1.6666700000000001</v>
      </c>
      <c r="S1261" s="53">
        <f>Tabla3[[#This Row],[PRECIO SIN %]]-Tabla3[[#This Row],[PRECIO SIN %]]*10%</f>
        <v>1.500003</v>
      </c>
      <c r="T1261" s="80">
        <f>(Tabla3[[#This Row],[PRECIO CON DESCT.]]-(Tabla3[[#This Row],[PRECIO CON DESCT.]]*$T$6))</f>
        <v>0.94500189000000001</v>
      </c>
      <c r="U1261" s="96"/>
      <c r="V1261" s="94">
        <f>Tabla3[[#This Row],[PRECIO %      en $]]*Tabla3[[#This Row],[PEDIDO ]]</f>
        <v>0</v>
      </c>
      <c r="W1261" s="57">
        <f>Tabla3[[#This Row],[PRECIO CON DESCT.]]*Tabla3[[#This Row],[PEDIDO ]]</f>
        <v>0</v>
      </c>
      <c r="X1261" s="58">
        <f>Tabla3[[#This Row],[PRECIO SIN %]]*Tabla3[[#This Row],[PEDIDO ]]</f>
        <v>0</v>
      </c>
      <c r="Y1261" s="28"/>
      <c r="Z1261" s="28"/>
    </row>
    <row r="1262" spans="1:26" ht="33" customHeight="1" x14ac:dyDescent="0.4">
      <c r="A1262" s="125">
        <v>8906005118370</v>
      </c>
      <c r="B1262" s="59" t="s">
        <v>225</v>
      </c>
      <c r="C1262" s="59" t="s">
        <v>206</v>
      </c>
      <c r="D12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62" s="119" t="s">
        <v>1768</v>
      </c>
      <c r="F1262" s="76" t="s">
        <v>537</v>
      </c>
      <c r="G12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62" s="78">
        <v>90</v>
      </c>
      <c r="J1262" s="52">
        <v>2.3333300000000001</v>
      </c>
      <c r="K1262" s="60">
        <f>Tabla3[[#This Row],[PRECIOS]]-Tabla3[[#This Row],[PRECIOS]]*10%</f>
        <v>2.0999970000000001</v>
      </c>
      <c r="L1262" s="101"/>
      <c r="M1262" s="61"/>
      <c r="N1262" s="55">
        <f>IFERROR(Tabla3[[#This Row],[PRECIOS]]-Tabla3[[#This Row],[PRECIOS]]*Tabla3[[#This Row],[% PRODUCTO]]," ")</f>
        <v>2.3333300000000001</v>
      </c>
      <c r="O1262" s="61"/>
      <c r="P1262" s="55">
        <f>IFERROR(Tabla3[[#This Row],[OCULTAR2]]-Tabla3[[#This Row],[OCULTAR2]]*Tabla3[[#This Row],[% LÍNEA]]," ")</f>
        <v>2.3333300000000001</v>
      </c>
      <c r="Q1262" s="56">
        <f>IFERROR(Tabla3[[#This Row],[% PRODUCTO]]+Tabla3[[#This Row],[% LÍNEA]]," ")</f>
        <v>0</v>
      </c>
      <c r="R1262" s="60">
        <f>Tabla3[[#This Row],[OCULTAR3]]</f>
        <v>2.3333300000000001</v>
      </c>
      <c r="S1262" s="60">
        <f>Tabla3[[#This Row],[PRECIO SIN %]]-Tabla3[[#This Row],[PRECIO SIN %]]*10%</f>
        <v>2.0999970000000001</v>
      </c>
      <c r="T1262" s="80">
        <f>(Tabla3[[#This Row],[PRECIO CON DESCT.]]-(Tabla3[[#This Row],[PRECIO CON DESCT.]]*$T$6))</f>
        <v>1.3229981100000001</v>
      </c>
      <c r="U1262" s="96"/>
      <c r="V1262" s="94">
        <f>Tabla3[[#This Row],[PRECIO %      en $]]*Tabla3[[#This Row],[PEDIDO ]]</f>
        <v>0</v>
      </c>
      <c r="W1262" s="57">
        <f>Tabla3[[#This Row],[PRECIO CON DESCT.]]*Tabla3[[#This Row],[PEDIDO ]]</f>
        <v>0</v>
      </c>
      <c r="X1262" s="58">
        <f>Tabla3[[#This Row],[PRECIO SIN %]]*Tabla3[[#This Row],[PEDIDO ]]</f>
        <v>0</v>
      </c>
      <c r="Y1262" s="28"/>
      <c r="Z1262" s="28"/>
    </row>
    <row r="1263" spans="1:26" ht="33" customHeight="1" x14ac:dyDescent="0.4">
      <c r="A1263" s="124">
        <v>7592782000352</v>
      </c>
      <c r="B1263" s="51" t="s">
        <v>225</v>
      </c>
      <c r="C1263" s="51" t="s">
        <v>91</v>
      </c>
      <c r="D12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63" s="118" t="s">
        <v>1769</v>
      </c>
      <c r="F1263" s="75" t="s">
        <v>537</v>
      </c>
      <c r="G12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63" s="77">
        <v>217</v>
      </c>
      <c r="J1263" s="52">
        <v>7.8666700000000001</v>
      </c>
      <c r="K1263" s="53">
        <f>Tabla3[[#This Row],[PRECIOS]]-Tabla3[[#This Row],[PRECIOS]]*10%</f>
        <v>7.0800029999999996</v>
      </c>
      <c r="L1263" s="101"/>
      <c r="M1263" s="54"/>
      <c r="N1263" s="55">
        <f>IFERROR(Tabla3[[#This Row],[PRECIOS]]-Tabla3[[#This Row],[PRECIOS]]*Tabla3[[#This Row],[% PRODUCTO]]," ")</f>
        <v>7.8666700000000001</v>
      </c>
      <c r="O1263" s="54"/>
      <c r="P1263" s="55">
        <f>IFERROR(Tabla3[[#This Row],[OCULTAR2]]-Tabla3[[#This Row],[OCULTAR2]]*Tabla3[[#This Row],[% LÍNEA]]," ")</f>
        <v>7.8666700000000001</v>
      </c>
      <c r="Q1263" s="56">
        <f>IFERROR(Tabla3[[#This Row],[% PRODUCTO]]+Tabla3[[#This Row],[% LÍNEA]]," ")</f>
        <v>0</v>
      </c>
      <c r="R1263" s="53">
        <f>Tabla3[[#This Row],[OCULTAR3]]</f>
        <v>7.8666700000000001</v>
      </c>
      <c r="S1263" s="53">
        <f>Tabla3[[#This Row],[PRECIO SIN %]]-Tabla3[[#This Row],[PRECIO SIN %]]*10%</f>
        <v>7.0800029999999996</v>
      </c>
      <c r="T1263" s="80">
        <f>(Tabla3[[#This Row],[PRECIO CON DESCT.]]-(Tabla3[[#This Row],[PRECIO CON DESCT.]]*$T$6))</f>
        <v>4.46040189</v>
      </c>
      <c r="U1263" s="96"/>
      <c r="V1263" s="94">
        <f>Tabla3[[#This Row],[PRECIO %      en $]]*Tabla3[[#This Row],[PEDIDO ]]</f>
        <v>0</v>
      </c>
      <c r="W1263" s="57">
        <f>Tabla3[[#This Row],[PRECIO CON DESCT.]]*Tabla3[[#This Row],[PEDIDO ]]</f>
        <v>0</v>
      </c>
      <c r="X1263" s="58">
        <f>Tabla3[[#This Row],[PRECIO SIN %]]*Tabla3[[#This Row],[PEDIDO ]]</f>
        <v>0</v>
      </c>
      <c r="Y1263" s="28"/>
      <c r="Z1263" s="28"/>
    </row>
    <row r="1264" spans="1:26" ht="33" customHeight="1" x14ac:dyDescent="0.4">
      <c r="A1264" s="125">
        <v>7899620913202</v>
      </c>
      <c r="B1264" s="59" t="s">
        <v>225</v>
      </c>
      <c r="C1264" s="59" t="s">
        <v>237</v>
      </c>
      <c r="D12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64" s="119" t="s">
        <v>1770</v>
      </c>
      <c r="F1264" s="76" t="s">
        <v>537</v>
      </c>
      <c r="G12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64" s="78">
        <v>19</v>
      </c>
      <c r="J1264" s="52">
        <v>6.6333299999999999</v>
      </c>
      <c r="K1264" s="60">
        <f>Tabla3[[#This Row],[PRECIOS]]-Tabla3[[#This Row],[PRECIOS]]*10%</f>
        <v>5.9699970000000002</v>
      </c>
      <c r="L1264" s="101"/>
      <c r="M1264" s="61"/>
      <c r="N1264" s="55">
        <f>IFERROR(Tabla3[[#This Row],[PRECIOS]]-Tabla3[[#This Row],[PRECIOS]]*Tabla3[[#This Row],[% PRODUCTO]]," ")</f>
        <v>6.6333299999999999</v>
      </c>
      <c r="O1264" s="61"/>
      <c r="P1264" s="55">
        <f>IFERROR(Tabla3[[#This Row],[OCULTAR2]]-Tabla3[[#This Row],[OCULTAR2]]*Tabla3[[#This Row],[% LÍNEA]]," ")</f>
        <v>6.6333299999999999</v>
      </c>
      <c r="Q1264" s="56">
        <f>IFERROR(Tabla3[[#This Row],[% PRODUCTO]]+Tabla3[[#This Row],[% LÍNEA]]," ")</f>
        <v>0</v>
      </c>
      <c r="R1264" s="60">
        <f>Tabla3[[#This Row],[OCULTAR3]]</f>
        <v>6.6333299999999999</v>
      </c>
      <c r="S1264" s="60">
        <f>Tabla3[[#This Row],[PRECIO SIN %]]-Tabla3[[#This Row],[PRECIO SIN %]]*10%</f>
        <v>5.9699970000000002</v>
      </c>
      <c r="T1264" s="80">
        <f>(Tabla3[[#This Row],[PRECIO CON DESCT.]]-(Tabla3[[#This Row],[PRECIO CON DESCT.]]*$T$6))</f>
        <v>3.7610981100000003</v>
      </c>
      <c r="U1264" s="96"/>
      <c r="V1264" s="94">
        <f>Tabla3[[#This Row],[PRECIO %      en $]]*Tabla3[[#This Row],[PEDIDO ]]</f>
        <v>0</v>
      </c>
      <c r="W1264" s="57">
        <f>Tabla3[[#This Row],[PRECIO CON DESCT.]]*Tabla3[[#This Row],[PEDIDO ]]</f>
        <v>0</v>
      </c>
      <c r="X1264" s="58">
        <f>Tabla3[[#This Row],[PRECIO SIN %]]*Tabla3[[#This Row],[PEDIDO ]]</f>
        <v>0</v>
      </c>
      <c r="Y1264" s="28"/>
      <c r="Z1264" s="28"/>
    </row>
    <row r="1265" spans="1:26" ht="33" customHeight="1" x14ac:dyDescent="0.4">
      <c r="A1265" s="124">
        <v>7591619519227</v>
      </c>
      <c r="B1265" s="51" t="s">
        <v>225</v>
      </c>
      <c r="C1265" s="51" t="s">
        <v>131</v>
      </c>
      <c r="D12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65" s="118" t="s">
        <v>1771</v>
      </c>
      <c r="F1265" s="75" t="s">
        <v>537</v>
      </c>
      <c r="G12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65" s="77">
        <v>108</v>
      </c>
      <c r="J1265" s="52">
        <v>20.66667</v>
      </c>
      <c r="K1265" s="53">
        <f>Tabla3[[#This Row],[PRECIOS]]-Tabla3[[#This Row],[PRECIOS]]*10%</f>
        <v>18.600003000000001</v>
      </c>
      <c r="L1265" s="101"/>
      <c r="M1265" s="54"/>
      <c r="N1265" s="55">
        <f>IFERROR(Tabla3[[#This Row],[PRECIOS]]-Tabla3[[#This Row],[PRECIOS]]*Tabla3[[#This Row],[% PRODUCTO]]," ")</f>
        <v>20.66667</v>
      </c>
      <c r="O1265" s="54"/>
      <c r="P1265" s="55">
        <f>IFERROR(Tabla3[[#This Row],[OCULTAR2]]-Tabla3[[#This Row],[OCULTAR2]]*Tabla3[[#This Row],[% LÍNEA]]," ")</f>
        <v>20.66667</v>
      </c>
      <c r="Q1265" s="56">
        <f>IFERROR(Tabla3[[#This Row],[% PRODUCTO]]+Tabla3[[#This Row],[% LÍNEA]]," ")</f>
        <v>0</v>
      </c>
      <c r="R1265" s="53">
        <f>Tabla3[[#This Row],[OCULTAR3]]</f>
        <v>20.66667</v>
      </c>
      <c r="S1265" s="53">
        <f>Tabla3[[#This Row],[PRECIO SIN %]]-Tabla3[[#This Row],[PRECIO SIN %]]*10%</f>
        <v>18.600003000000001</v>
      </c>
      <c r="T1265" s="80">
        <f>(Tabla3[[#This Row],[PRECIO CON DESCT.]]-(Tabla3[[#This Row],[PRECIO CON DESCT.]]*$T$6))</f>
        <v>11.71800189</v>
      </c>
      <c r="U1265" s="96"/>
      <c r="V1265" s="94">
        <f>Tabla3[[#This Row],[PRECIO %      en $]]*Tabla3[[#This Row],[PEDIDO ]]</f>
        <v>0</v>
      </c>
      <c r="W1265" s="57">
        <f>Tabla3[[#This Row],[PRECIO CON DESCT.]]*Tabla3[[#This Row],[PEDIDO ]]</f>
        <v>0</v>
      </c>
      <c r="X1265" s="58">
        <f>Tabla3[[#This Row],[PRECIO SIN %]]*Tabla3[[#This Row],[PEDIDO ]]</f>
        <v>0</v>
      </c>
      <c r="Y1265" s="28"/>
      <c r="Z1265" s="28"/>
    </row>
    <row r="1266" spans="1:26" ht="33" customHeight="1" x14ac:dyDescent="0.4">
      <c r="A1266" s="125">
        <v>7597758001135</v>
      </c>
      <c r="B1266" s="59" t="s">
        <v>225</v>
      </c>
      <c r="C1266" s="59" t="s">
        <v>67</v>
      </c>
      <c r="D12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66" s="119" t="s">
        <v>1772</v>
      </c>
      <c r="F1266" s="76" t="s">
        <v>537</v>
      </c>
      <c r="G12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66" s="78">
        <v>38</v>
      </c>
      <c r="J1266" s="52">
        <v>13.422219999999999</v>
      </c>
      <c r="K1266" s="60">
        <f>Tabla3[[#This Row],[PRECIOS]]-Tabla3[[#This Row],[PRECIOS]]*10%</f>
        <v>12.079998</v>
      </c>
      <c r="L1266" s="101"/>
      <c r="M1266" s="61"/>
      <c r="N1266" s="55">
        <f>IFERROR(Tabla3[[#This Row],[PRECIOS]]-Tabla3[[#This Row],[PRECIOS]]*Tabla3[[#This Row],[% PRODUCTO]]," ")</f>
        <v>13.422219999999999</v>
      </c>
      <c r="O1266" s="61"/>
      <c r="P1266" s="55">
        <f>IFERROR(Tabla3[[#This Row],[OCULTAR2]]-Tabla3[[#This Row],[OCULTAR2]]*Tabla3[[#This Row],[% LÍNEA]]," ")</f>
        <v>13.422219999999999</v>
      </c>
      <c r="Q1266" s="56">
        <f>IFERROR(Tabla3[[#This Row],[% PRODUCTO]]+Tabla3[[#This Row],[% LÍNEA]]," ")</f>
        <v>0</v>
      </c>
      <c r="R1266" s="60">
        <f>Tabla3[[#This Row],[OCULTAR3]]</f>
        <v>13.422219999999999</v>
      </c>
      <c r="S1266" s="60">
        <f>Tabla3[[#This Row],[PRECIO SIN %]]-Tabla3[[#This Row],[PRECIO SIN %]]*10%</f>
        <v>12.079998</v>
      </c>
      <c r="T1266" s="80">
        <f>(Tabla3[[#This Row],[PRECIO CON DESCT.]]-(Tabla3[[#This Row],[PRECIO CON DESCT.]]*$T$6))</f>
        <v>7.6103987399999999</v>
      </c>
      <c r="U1266" s="96"/>
      <c r="V1266" s="94">
        <f>Tabla3[[#This Row],[PRECIO %      en $]]*Tabla3[[#This Row],[PEDIDO ]]</f>
        <v>0</v>
      </c>
      <c r="W1266" s="57">
        <f>Tabla3[[#This Row],[PRECIO CON DESCT.]]*Tabla3[[#This Row],[PEDIDO ]]</f>
        <v>0</v>
      </c>
      <c r="X1266" s="58">
        <f>Tabla3[[#This Row],[PRECIO SIN %]]*Tabla3[[#This Row],[PEDIDO ]]</f>
        <v>0</v>
      </c>
      <c r="Y1266" s="28"/>
      <c r="Z1266" s="28"/>
    </row>
    <row r="1267" spans="1:26" ht="33" customHeight="1" x14ac:dyDescent="0.4">
      <c r="A1267" s="124">
        <v>730170649128</v>
      </c>
      <c r="B1267" s="51" t="s">
        <v>225</v>
      </c>
      <c r="C1267" s="51" t="s">
        <v>72</v>
      </c>
      <c r="D12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67" s="118" t="s">
        <v>1773</v>
      </c>
      <c r="F1267" s="75" t="s">
        <v>537</v>
      </c>
      <c r="G12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🏆</v>
      </c>
      <c r="H12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TOP</v>
      </c>
      <c r="I1267" s="77">
        <v>404</v>
      </c>
      <c r="J1267" s="52">
        <v>4.7777799999999999</v>
      </c>
      <c r="K1267" s="53">
        <f>Tabla3[[#This Row],[PRECIOS]]-Tabla3[[#This Row],[PRECIOS]]*10%</f>
        <v>4.3000020000000001</v>
      </c>
      <c r="L1267" s="101" t="s">
        <v>5330</v>
      </c>
      <c r="M1267" s="54"/>
      <c r="N1267" s="55">
        <f>IFERROR(Tabla3[[#This Row],[PRECIOS]]-Tabla3[[#This Row],[PRECIOS]]*Tabla3[[#This Row],[% PRODUCTO]]," ")</f>
        <v>4.7777799999999999</v>
      </c>
      <c r="O1267" s="54"/>
      <c r="P1267" s="55">
        <f>IFERROR(Tabla3[[#This Row],[OCULTAR2]]-Tabla3[[#This Row],[OCULTAR2]]*Tabla3[[#This Row],[% LÍNEA]]," ")</f>
        <v>4.7777799999999999</v>
      </c>
      <c r="Q1267" s="56">
        <f>IFERROR(Tabla3[[#This Row],[% PRODUCTO]]+Tabla3[[#This Row],[% LÍNEA]]," ")</f>
        <v>0</v>
      </c>
      <c r="R1267" s="53">
        <f>Tabla3[[#This Row],[OCULTAR3]]</f>
        <v>4.7777799999999999</v>
      </c>
      <c r="S1267" s="53">
        <f>Tabla3[[#This Row],[PRECIO SIN %]]-Tabla3[[#This Row],[PRECIO SIN %]]*10%</f>
        <v>4.3000020000000001</v>
      </c>
      <c r="T1267" s="80">
        <f>(Tabla3[[#This Row],[PRECIO CON DESCT.]]-(Tabla3[[#This Row],[PRECIO CON DESCT.]]*$T$6))</f>
        <v>2.70900126</v>
      </c>
      <c r="U1267" s="96"/>
      <c r="V1267" s="94">
        <f>Tabla3[[#This Row],[PRECIO %      en $]]*Tabla3[[#This Row],[PEDIDO ]]</f>
        <v>0</v>
      </c>
      <c r="W1267" s="57">
        <f>Tabla3[[#This Row],[PRECIO CON DESCT.]]*Tabla3[[#This Row],[PEDIDO ]]</f>
        <v>0</v>
      </c>
      <c r="X1267" s="58">
        <f>Tabla3[[#This Row],[PRECIO SIN %]]*Tabla3[[#This Row],[PEDIDO ]]</f>
        <v>0</v>
      </c>
      <c r="Y1267" s="28"/>
      <c r="Z1267" s="28"/>
    </row>
    <row r="1268" spans="1:26" ht="33" customHeight="1" x14ac:dyDescent="0.4">
      <c r="A1268" s="125">
        <v>8904306501112</v>
      </c>
      <c r="B1268" s="59" t="s">
        <v>225</v>
      </c>
      <c r="C1268" s="59" t="s">
        <v>146</v>
      </c>
      <c r="D12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68" s="119" t="s">
        <v>1774</v>
      </c>
      <c r="F1268" s="76" t="s">
        <v>537</v>
      </c>
      <c r="G12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68" s="78">
        <v>102</v>
      </c>
      <c r="J1268" s="52">
        <v>3.3333300000000001</v>
      </c>
      <c r="K1268" s="60">
        <f>Tabla3[[#This Row],[PRECIOS]]-Tabla3[[#This Row],[PRECIOS]]*10%</f>
        <v>2.999997</v>
      </c>
      <c r="L1268" s="101"/>
      <c r="M1268" s="61"/>
      <c r="N1268" s="55">
        <f>IFERROR(Tabla3[[#This Row],[PRECIOS]]-Tabla3[[#This Row],[PRECIOS]]*Tabla3[[#This Row],[% PRODUCTO]]," ")</f>
        <v>3.3333300000000001</v>
      </c>
      <c r="O1268" s="61"/>
      <c r="P1268" s="55">
        <f>IFERROR(Tabla3[[#This Row],[OCULTAR2]]-Tabla3[[#This Row],[OCULTAR2]]*Tabla3[[#This Row],[% LÍNEA]]," ")</f>
        <v>3.3333300000000001</v>
      </c>
      <c r="Q1268" s="56">
        <f>IFERROR(Tabla3[[#This Row],[% PRODUCTO]]+Tabla3[[#This Row],[% LÍNEA]]," ")</f>
        <v>0</v>
      </c>
      <c r="R1268" s="60">
        <f>Tabla3[[#This Row],[OCULTAR3]]</f>
        <v>3.3333300000000001</v>
      </c>
      <c r="S1268" s="60">
        <f>Tabla3[[#This Row],[PRECIO SIN %]]-Tabla3[[#This Row],[PRECIO SIN %]]*10%</f>
        <v>2.999997</v>
      </c>
      <c r="T1268" s="80">
        <f>(Tabla3[[#This Row],[PRECIO CON DESCT.]]-(Tabla3[[#This Row],[PRECIO CON DESCT.]]*$T$6))</f>
        <v>1.8899981100000001</v>
      </c>
      <c r="U1268" s="96"/>
      <c r="V1268" s="94">
        <f>Tabla3[[#This Row],[PRECIO %      en $]]*Tabla3[[#This Row],[PEDIDO ]]</f>
        <v>0</v>
      </c>
      <c r="W1268" s="57">
        <f>Tabla3[[#This Row],[PRECIO CON DESCT.]]*Tabla3[[#This Row],[PEDIDO ]]</f>
        <v>0</v>
      </c>
      <c r="X1268" s="58">
        <f>Tabla3[[#This Row],[PRECIO SIN %]]*Tabla3[[#This Row],[PEDIDO ]]</f>
        <v>0</v>
      </c>
      <c r="Y1268" s="28"/>
      <c r="Z1268" s="28"/>
    </row>
    <row r="1269" spans="1:26" ht="33" customHeight="1" x14ac:dyDescent="0.4">
      <c r="A1269" s="124">
        <v>7598578000964</v>
      </c>
      <c r="B1269" s="51" t="s">
        <v>225</v>
      </c>
      <c r="C1269" s="51" t="s">
        <v>159</v>
      </c>
      <c r="D12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69" s="118" t="s">
        <v>1775</v>
      </c>
      <c r="F1269" s="75" t="s">
        <v>537</v>
      </c>
      <c r="G12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69" s="77">
        <v>97</v>
      </c>
      <c r="J1269" s="52">
        <v>12.44444</v>
      </c>
      <c r="K1269" s="53">
        <f>Tabla3[[#This Row],[PRECIOS]]-Tabla3[[#This Row],[PRECIOS]]*10%</f>
        <v>11.199996000000001</v>
      </c>
      <c r="L1269" s="101"/>
      <c r="M1269" s="54"/>
      <c r="N1269" s="55">
        <f>IFERROR(Tabla3[[#This Row],[PRECIOS]]-Tabla3[[#This Row],[PRECIOS]]*Tabla3[[#This Row],[% PRODUCTO]]," ")</f>
        <v>12.44444</v>
      </c>
      <c r="O1269" s="54"/>
      <c r="P1269" s="55">
        <f>IFERROR(Tabla3[[#This Row],[OCULTAR2]]-Tabla3[[#This Row],[OCULTAR2]]*Tabla3[[#This Row],[% LÍNEA]]," ")</f>
        <v>12.44444</v>
      </c>
      <c r="Q1269" s="56">
        <f>IFERROR(Tabla3[[#This Row],[% PRODUCTO]]+Tabla3[[#This Row],[% LÍNEA]]," ")</f>
        <v>0</v>
      </c>
      <c r="R1269" s="53">
        <f>Tabla3[[#This Row],[OCULTAR3]]</f>
        <v>12.44444</v>
      </c>
      <c r="S1269" s="53">
        <f>Tabla3[[#This Row],[PRECIO SIN %]]-Tabla3[[#This Row],[PRECIO SIN %]]*10%</f>
        <v>11.199996000000001</v>
      </c>
      <c r="T1269" s="80">
        <f>(Tabla3[[#This Row],[PRECIO CON DESCT.]]-(Tabla3[[#This Row],[PRECIO CON DESCT.]]*$T$6))</f>
        <v>7.0559974800000003</v>
      </c>
      <c r="U1269" s="96"/>
      <c r="V1269" s="94">
        <f>Tabla3[[#This Row],[PRECIO %      en $]]*Tabla3[[#This Row],[PEDIDO ]]</f>
        <v>0</v>
      </c>
      <c r="W1269" s="57">
        <f>Tabla3[[#This Row],[PRECIO CON DESCT.]]*Tabla3[[#This Row],[PEDIDO ]]</f>
        <v>0</v>
      </c>
      <c r="X1269" s="58">
        <f>Tabla3[[#This Row],[PRECIO SIN %]]*Tabla3[[#This Row],[PEDIDO ]]</f>
        <v>0</v>
      </c>
      <c r="Y1269" s="28"/>
      <c r="Z1269" s="28"/>
    </row>
    <row r="1270" spans="1:26" ht="33" customHeight="1" x14ac:dyDescent="0.4">
      <c r="A1270" s="125">
        <v>7598578000964</v>
      </c>
      <c r="B1270" s="59" t="s">
        <v>225</v>
      </c>
      <c r="C1270" s="59" t="s">
        <v>159</v>
      </c>
      <c r="D12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270" s="119" t="s">
        <v>1775</v>
      </c>
      <c r="F1270" s="76" t="s">
        <v>537</v>
      </c>
      <c r="G12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270" s="78">
        <v>4</v>
      </c>
      <c r="J1270" s="52">
        <v>13.855560000000001</v>
      </c>
      <c r="K1270" s="60">
        <f>Tabla3[[#This Row],[PRECIOS]]-Tabla3[[#This Row],[PRECIOS]]*10%</f>
        <v>12.470003999999999</v>
      </c>
      <c r="L1270" s="101" t="s">
        <v>5327</v>
      </c>
      <c r="M1270" s="61"/>
      <c r="N1270" s="55">
        <f>IFERROR(Tabla3[[#This Row],[PRECIOS]]-Tabla3[[#This Row],[PRECIOS]]*Tabla3[[#This Row],[% PRODUCTO]]," ")</f>
        <v>13.855560000000001</v>
      </c>
      <c r="O1270" s="61"/>
      <c r="P1270" s="55">
        <f>IFERROR(Tabla3[[#This Row],[OCULTAR2]]-Tabla3[[#This Row],[OCULTAR2]]*Tabla3[[#This Row],[% LÍNEA]]," ")</f>
        <v>13.855560000000001</v>
      </c>
      <c r="Q1270" s="56">
        <f>IFERROR(Tabla3[[#This Row],[% PRODUCTO]]+Tabla3[[#This Row],[% LÍNEA]]," ")</f>
        <v>0</v>
      </c>
      <c r="R1270" s="60">
        <f>Tabla3[[#This Row],[OCULTAR3]]</f>
        <v>13.855560000000001</v>
      </c>
      <c r="S1270" s="60">
        <f>Tabla3[[#This Row],[PRECIO SIN %]]-Tabla3[[#This Row],[PRECIO SIN %]]*10%</f>
        <v>12.470003999999999</v>
      </c>
      <c r="T1270" s="80">
        <f>(Tabla3[[#This Row],[PRECIO CON DESCT.]]-(Tabla3[[#This Row],[PRECIO CON DESCT.]]*$T$6))</f>
        <v>7.8561025199999994</v>
      </c>
      <c r="U1270" s="96"/>
      <c r="V1270" s="94">
        <f>Tabla3[[#This Row],[PRECIO %      en $]]*Tabla3[[#This Row],[PEDIDO ]]</f>
        <v>0</v>
      </c>
      <c r="W1270" s="57">
        <f>Tabla3[[#This Row],[PRECIO CON DESCT.]]*Tabla3[[#This Row],[PEDIDO ]]</f>
        <v>0</v>
      </c>
      <c r="X1270" s="58">
        <f>Tabla3[[#This Row],[PRECIO SIN %]]*Tabla3[[#This Row],[PEDIDO ]]</f>
        <v>0</v>
      </c>
      <c r="Y1270" s="28"/>
      <c r="Z1270" s="28"/>
    </row>
    <row r="1271" spans="1:26" ht="33" customHeight="1" x14ac:dyDescent="0.4">
      <c r="A1271" s="124">
        <v>7599112000419</v>
      </c>
      <c r="B1271" s="51" t="s">
        <v>225</v>
      </c>
      <c r="C1271" s="51" t="s">
        <v>208</v>
      </c>
      <c r="D12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71" s="118" t="s">
        <v>1776</v>
      </c>
      <c r="F1271" s="75" t="s">
        <v>537</v>
      </c>
      <c r="G12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71" s="77">
        <v>6</v>
      </c>
      <c r="J1271" s="52">
        <v>24.27778</v>
      </c>
      <c r="K1271" s="53">
        <f>Tabla3[[#This Row],[PRECIOS]]-Tabla3[[#This Row],[PRECIOS]]*10%</f>
        <v>21.850002</v>
      </c>
      <c r="L1271" s="101"/>
      <c r="M1271" s="54"/>
      <c r="N1271" s="55">
        <f>IFERROR(Tabla3[[#This Row],[PRECIOS]]-Tabla3[[#This Row],[PRECIOS]]*Tabla3[[#This Row],[% PRODUCTO]]," ")</f>
        <v>24.27778</v>
      </c>
      <c r="O1271" s="54"/>
      <c r="P1271" s="55">
        <f>IFERROR(Tabla3[[#This Row],[OCULTAR2]]-Tabla3[[#This Row],[OCULTAR2]]*Tabla3[[#This Row],[% LÍNEA]]," ")</f>
        <v>24.27778</v>
      </c>
      <c r="Q1271" s="56">
        <f>IFERROR(Tabla3[[#This Row],[% PRODUCTO]]+Tabla3[[#This Row],[% LÍNEA]]," ")</f>
        <v>0</v>
      </c>
      <c r="R1271" s="53">
        <f>Tabla3[[#This Row],[OCULTAR3]]</f>
        <v>24.27778</v>
      </c>
      <c r="S1271" s="53">
        <f>Tabla3[[#This Row],[PRECIO SIN %]]-Tabla3[[#This Row],[PRECIO SIN %]]*10%</f>
        <v>21.850002</v>
      </c>
      <c r="T1271" s="80">
        <f>(Tabla3[[#This Row],[PRECIO CON DESCT.]]-(Tabla3[[#This Row],[PRECIO CON DESCT.]]*$T$6))</f>
        <v>13.765501260000001</v>
      </c>
      <c r="U1271" s="96"/>
      <c r="V1271" s="94">
        <f>Tabla3[[#This Row],[PRECIO %      en $]]*Tabla3[[#This Row],[PEDIDO ]]</f>
        <v>0</v>
      </c>
      <c r="W1271" s="57">
        <f>Tabla3[[#This Row],[PRECIO CON DESCT.]]*Tabla3[[#This Row],[PEDIDO ]]</f>
        <v>0</v>
      </c>
      <c r="X1271" s="58">
        <f>Tabla3[[#This Row],[PRECIO SIN %]]*Tabla3[[#This Row],[PEDIDO ]]</f>
        <v>0</v>
      </c>
      <c r="Y1271" s="28"/>
      <c r="Z1271" s="28"/>
    </row>
    <row r="1272" spans="1:26" ht="33" customHeight="1" x14ac:dyDescent="0.4">
      <c r="A1272" s="125">
        <v>7598677000247</v>
      </c>
      <c r="B1272" s="59" t="s">
        <v>225</v>
      </c>
      <c r="C1272" s="59" t="s">
        <v>125</v>
      </c>
      <c r="D12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72" s="119" t="s">
        <v>1777</v>
      </c>
      <c r="F1272" s="76" t="s">
        <v>537</v>
      </c>
      <c r="G12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72" s="78">
        <v>72</v>
      </c>
      <c r="J1272" s="52">
        <v>10.82222</v>
      </c>
      <c r="K1272" s="60">
        <f>Tabla3[[#This Row],[PRECIOS]]-Tabla3[[#This Row],[PRECIOS]]*10%</f>
        <v>9.7399979999999999</v>
      </c>
      <c r="L1272" s="101"/>
      <c r="M1272" s="61"/>
      <c r="N1272" s="55">
        <f>IFERROR(Tabla3[[#This Row],[PRECIOS]]-Tabla3[[#This Row],[PRECIOS]]*Tabla3[[#This Row],[% PRODUCTO]]," ")</f>
        <v>10.82222</v>
      </c>
      <c r="O1272" s="61"/>
      <c r="P1272" s="55">
        <f>IFERROR(Tabla3[[#This Row],[OCULTAR2]]-Tabla3[[#This Row],[OCULTAR2]]*Tabla3[[#This Row],[% LÍNEA]]," ")</f>
        <v>10.82222</v>
      </c>
      <c r="Q1272" s="56">
        <f>IFERROR(Tabla3[[#This Row],[% PRODUCTO]]+Tabla3[[#This Row],[% LÍNEA]]," ")</f>
        <v>0</v>
      </c>
      <c r="R1272" s="60">
        <f>Tabla3[[#This Row],[OCULTAR3]]</f>
        <v>10.82222</v>
      </c>
      <c r="S1272" s="60">
        <f>Tabla3[[#This Row],[PRECIO SIN %]]-Tabla3[[#This Row],[PRECIO SIN %]]*10%</f>
        <v>9.7399979999999999</v>
      </c>
      <c r="T1272" s="80">
        <f>(Tabla3[[#This Row],[PRECIO CON DESCT.]]-(Tabla3[[#This Row],[PRECIO CON DESCT.]]*$T$6))</f>
        <v>6.1361987400000002</v>
      </c>
      <c r="U1272" s="96"/>
      <c r="V1272" s="94">
        <f>Tabla3[[#This Row],[PRECIO %      en $]]*Tabla3[[#This Row],[PEDIDO ]]</f>
        <v>0</v>
      </c>
      <c r="W1272" s="57">
        <f>Tabla3[[#This Row],[PRECIO CON DESCT.]]*Tabla3[[#This Row],[PEDIDO ]]</f>
        <v>0</v>
      </c>
      <c r="X1272" s="58">
        <f>Tabla3[[#This Row],[PRECIO SIN %]]*Tabla3[[#This Row],[PEDIDO ]]</f>
        <v>0</v>
      </c>
      <c r="Y1272" s="28"/>
      <c r="Z1272" s="28"/>
    </row>
    <row r="1273" spans="1:26" ht="33" customHeight="1" x14ac:dyDescent="0.4">
      <c r="A1273" s="124">
        <v>7598677000247</v>
      </c>
      <c r="B1273" s="51" t="s">
        <v>225</v>
      </c>
      <c r="C1273" s="51" t="s">
        <v>125</v>
      </c>
      <c r="D12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73" s="118" t="s">
        <v>1777</v>
      </c>
      <c r="F1273" s="75" t="s">
        <v>537</v>
      </c>
      <c r="G12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73" s="77">
        <v>10</v>
      </c>
      <c r="J1273" s="52">
        <v>11.422219999999999</v>
      </c>
      <c r="K1273" s="53">
        <f>Tabla3[[#This Row],[PRECIOS]]-Tabla3[[#This Row],[PRECIOS]]*10%</f>
        <v>10.279997999999999</v>
      </c>
      <c r="L1273" s="101"/>
      <c r="M1273" s="54"/>
      <c r="N1273" s="55">
        <f>IFERROR(Tabla3[[#This Row],[PRECIOS]]-Tabla3[[#This Row],[PRECIOS]]*Tabla3[[#This Row],[% PRODUCTO]]," ")</f>
        <v>11.422219999999999</v>
      </c>
      <c r="O1273" s="54"/>
      <c r="P1273" s="55">
        <f>IFERROR(Tabla3[[#This Row],[OCULTAR2]]-Tabla3[[#This Row],[OCULTAR2]]*Tabla3[[#This Row],[% LÍNEA]]," ")</f>
        <v>11.422219999999999</v>
      </c>
      <c r="Q1273" s="56">
        <f>IFERROR(Tabla3[[#This Row],[% PRODUCTO]]+Tabla3[[#This Row],[% LÍNEA]]," ")</f>
        <v>0</v>
      </c>
      <c r="R1273" s="53">
        <f>Tabla3[[#This Row],[OCULTAR3]]</f>
        <v>11.422219999999999</v>
      </c>
      <c r="S1273" s="53">
        <f>Tabla3[[#This Row],[PRECIO SIN %]]-Tabla3[[#This Row],[PRECIO SIN %]]*10%</f>
        <v>10.279997999999999</v>
      </c>
      <c r="T1273" s="80">
        <f>(Tabla3[[#This Row],[PRECIO CON DESCT.]]-(Tabla3[[#This Row],[PRECIO CON DESCT.]]*$T$6))</f>
        <v>6.4763987399999996</v>
      </c>
      <c r="U1273" s="96"/>
      <c r="V1273" s="94">
        <f>Tabla3[[#This Row],[PRECIO %      en $]]*Tabla3[[#This Row],[PEDIDO ]]</f>
        <v>0</v>
      </c>
      <c r="W1273" s="57">
        <f>Tabla3[[#This Row],[PRECIO CON DESCT.]]*Tabla3[[#This Row],[PEDIDO ]]</f>
        <v>0</v>
      </c>
      <c r="X1273" s="58">
        <f>Tabla3[[#This Row],[PRECIO SIN %]]*Tabla3[[#This Row],[PEDIDO ]]</f>
        <v>0</v>
      </c>
      <c r="Y1273" s="28"/>
      <c r="Z1273" s="28"/>
    </row>
    <row r="1274" spans="1:26" ht="33" customHeight="1" x14ac:dyDescent="0.4">
      <c r="A1274" s="125">
        <v>8906130230787</v>
      </c>
      <c r="B1274" s="59" t="s">
        <v>225</v>
      </c>
      <c r="C1274" s="59" t="s">
        <v>106</v>
      </c>
      <c r="D12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74" s="119" t="s">
        <v>1778</v>
      </c>
      <c r="F1274" s="76" t="s">
        <v>537</v>
      </c>
      <c r="G12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74" s="78">
        <v>77</v>
      </c>
      <c r="J1274" s="52">
        <v>3.2</v>
      </c>
      <c r="K1274" s="60">
        <f>Tabla3[[#This Row],[PRECIOS]]-Tabla3[[#This Row],[PRECIOS]]*10%</f>
        <v>2.88</v>
      </c>
      <c r="L1274" s="101"/>
      <c r="M1274" s="61"/>
      <c r="N1274" s="55">
        <f>IFERROR(Tabla3[[#This Row],[PRECIOS]]-Tabla3[[#This Row],[PRECIOS]]*Tabla3[[#This Row],[% PRODUCTO]]," ")</f>
        <v>3.2</v>
      </c>
      <c r="O1274" s="61"/>
      <c r="P1274" s="55">
        <f>IFERROR(Tabla3[[#This Row],[OCULTAR2]]-Tabla3[[#This Row],[OCULTAR2]]*Tabla3[[#This Row],[% LÍNEA]]," ")</f>
        <v>3.2</v>
      </c>
      <c r="Q1274" s="56">
        <f>IFERROR(Tabla3[[#This Row],[% PRODUCTO]]+Tabla3[[#This Row],[% LÍNEA]]," ")</f>
        <v>0</v>
      </c>
      <c r="R1274" s="60">
        <f>Tabla3[[#This Row],[OCULTAR3]]</f>
        <v>3.2</v>
      </c>
      <c r="S1274" s="60">
        <f>Tabla3[[#This Row],[PRECIO SIN %]]-Tabla3[[#This Row],[PRECIO SIN %]]*10%</f>
        <v>2.88</v>
      </c>
      <c r="T1274" s="80">
        <f>(Tabla3[[#This Row],[PRECIO CON DESCT.]]-(Tabla3[[#This Row],[PRECIO CON DESCT.]]*$T$6))</f>
        <v>1.8144</v>
      </c>
      <c r="U1274" s="96"/>
      <c r="V1274" s="94">
        <f>Tabla3[[#This Row],[PRECIO %      en $]]*Tabla3[[#This Row],[PEDIDO ]]</f>
        <v>0</v>
      </c>
      <c r="W1274" s="57">
        <f>Tabla3[[#This Row],[PRECIO CON DESCT.]]*Tabla3[[#This Row],[PEDIDO ]]</f>
        <v>0</v>
      </c>
      <c r="X1274" s="58">
        <f>Tabla3[[#This Row],[PRECIO SIN %]]*Tabla3[[#This Row],[PEDIDO ]]</f>
        <v>0</v>
      </c>
      <c r="Y1274" s="28"/>
      <c r="Z1274" s="28"/>
    </row>
    <row r="1275" spans="1:26" ht="33" customHeight="1" x14ac:dyDescent="0.4">
      <c r="A1275" s="124">
        <v>9604056831451</v>
      </c>
      <c r="B1275" s="51" t="s">
        <v>225</v>
      </c>
      <c r="C1275" s="51" t="s">
        <v>123</v>
      </c>
      <c r="D12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75" s="118" t="s">
        <v>1779</v>
      </c>
      <c r="F1275" s="75" t="s">
        <v>537</v>
      </c>
      <c r="G12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75" s="77">
        <v>761</v>
      </c>
      <c r="J1275" s="52">
        <v>3.3333300000000001</v>
      </c>
      <c r="K1275" s="53">
        <f>Tabla3[[#This Row],[PRECIOS]]-Tabla3[[#This Row],[PRECIOS]]*10%</f>
        <v>2.999997</v>
      </c>
      <c r="L1275" s="101"/>
      <c r="M1275" s="54"/>
      <c r="N1275" s="55">
        <f>IFERROR(Tabla3[[#This Row],[PRECIOS]]-Tabla3[[#This Row],[PRECIOS]]*Tabla3[[#This Row],[% PRODUCTO]]," ")</f>
        <v>3.3333300000000001</v>
      </c>
      <c r="O1275" s="54"/>
      <c r="P1275" s="55">
        <f>IFERROR(Tabla3[[#This Row],[OCULTAR2]]-Tabla3[[#This Row],[OCULTAR2]]*Tabla3[[#This Row],[% LÍNEA]]," ")</f>
        <v>3.3333300000000001</v>
      </c>
      <c r="Q1275" s="56">
        <f>IFERROR(Tabla3[[#This Row],[% PRODUCTO]]+Tabla3[[#This Row],[% LÍNEA]]," ")</f>
        <v>0</v>
      </c>
      <c r="R1275" s="53">
        <f>Tabla3[[#This Row],[OCULTAR3]]</f>
        <v>3.3333300000000001</v>
      </c>
      <c r="S1275" s="53">
        <f>Tabla3[[#This Row],[PRECIO SIN %]]-Tabla3[[#This Row],[PRECIO SIN %]]*10%</f>
        <v>2.999997</v>
      </c>
      <c r="T1275" s="80">
        <f>(Tabla3[[#This Row],[PRECIO CON DESCT.]]-(Tabla3[[#This Row],[PRECIO CON DESCT.]]*$T$6))</f>
        <v>1.8899981100000001</v>
      </c>
      <c r="U1275" s="96"/>
      <c r="V1275" s="94">
        <f>Tabla3[[#This Row],[PRECIO %      en $]]*Tabla3[[#This Row],[PEDIDO ]]</f>
        <v>0</v>
      </c>
      <c r="W1275" s="57">
        <f>Tabla3[[#This Row],[PRECIO CON DESCT.]]*Tabla3[[#This Row],[PEDIDO ]]</f>
        <v>0</v>
      </c>
      <c r="X1275" s="58">
        <f>Tabla3[[#This Row],[PRECIO SIN %]]*Tabla3[[#This Row],[PEDIDO ]]</f>
        <v>0</v>
      </c>
      <c r="Y1275" s="28"/>
      <c r="Z1275" s="28"/>
    </row>
    <row r="1276" spans="1:26" ht="33" customHeight="1" x14ac:dyDescent="0.4">
      <c r="A1276" s="125">
        <v>756029628236</v>
      </c>
      <c r="B1276" s="59" t="s">
        <v>225</v>
      </c>
      <c r="C1276" s="59" t="s">
        <v>229</v>
      </c>
      <c r="D12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76" s="119" t="s">
        <v>1780</v>
      </c>
      <c r="F1276" s="76" t="s">
        <v>537</v>
      </c>
      <c r="G12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76" s="78">
        <v>31</v>
      </c>
      <c r="J1276" s="52">
        <v>6.2222200000000001</v>
      </c>
      <c r="K1276" s="60">
        <f>Tabla3[[#This Row],[PRECIOS]]-Tabla3[[#This Row],[PRECIOS]]*10%</f>
        <v>5.5999980000000003</v>
      </c>
      <c r="L1276" s="101"/>
      <c r="M1276" s="61"/>
      <c r="N1276" s="55">
        <f>IFERROR(Tabla3[[#This Row],[PRECIOS]]-Tabla3[[#This Row],[PRECIOS]]*Tabla3[[#This Row],[% PRODUCTO]]," ")</f>
        <v>6.2222200000000001</v>
      </c>
      <c r="O1276" s="61"/>
      <c r="P1276" s="55">
        <f>IFERROR(Tabla3[[#This Row],[OCULTAR2]]-Tabla3[[#This Row],[OCULTAR2]]*Tabla3[[#This Row],[% LÍNEA]]," ")</f>
        <v>6.2222200000000001</v>
      </c>
      <c r="Q1276" s="56">
        <f>IFERROR(Tabla3[[#This Row],[% PRODUCTO]]+Tabla3[[#This Row],[% LÍNEA]]," ")</f>
        <v>0</v>
      </c>
      <c r="R1276" s="60">
        <f>Tabla3[[#This Row],[OCULTAR3]]</f>
        <v>6.2222200000000001</v>
      </c>
      <c r="S1276" s="60">
        <f>Tabla3[[#This Row],[PRECIO SIN %]]-Tabla3[[#This Row],[PRECIO SIN %]]*10%</f>
        <v>5.5999980000000003</v>
      </c>
      <c r="T1276" s="80">
        <f>(Tabla3[[#This Row],[PRECIO CON DESCT.]]-(Tabla3[[#This Row],[PRECIO CON DESCT.]]*$T$6))</f>
        <v>3.5279987400000001</v>
      </c>
      <c r="U1276" s="96"/>
      <c r="V1276" s="94">
        <f>Tabla3[[#This Row],[PRECIO %      en $]]*Tabla3[[#This Row],[PEDIDO ]]</f>
        <v>0</v>
      </c>
      <c r="W1276" s="57">
        <f>Tabla3[[#This Row],[PRECIO CON DESCT.]]*Tabla3[[#This Row],[PEDIDO ]]</f>
        <v>0</v>
      </c>
      <c r="X1276" s="58">
        <f>Tabla3[[#This Row],[PRECIO SIN %]]*Tabla3[[#This Row],[PEDIDO ]]</f>
        <v>0</v>
      </c>
      <c r="Y1276" s="28"/>
      <c r="Z1276" s="28"/>
    </row>
    <row r="1277" spans="1:26" ht="33" customHeight="1" x14ac:dyDescent="0.4">
      <c r="A1277" s="124">
        <v>8906120990059</v>
      </c>
      <c r="B1277" s="51" t="s">
        <v>225</v>
      </c>
      <c r="C1277" s="51" t="s">
        <v>238</v>
      </c>
      <c r="D12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277" s="118" t="s">
        <v>1781</v>
      </c>
      <c r="F1277" s="75" t="s">
        <v>537</v>
      </c>
      <c r="G12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277" s="77">
        <v>115</v>
      </c>
      <c r="J1277" s="52">
        <v>12.11111</v>
      </c>
      <c r="K1277" s="53">
        <f>Tabla3[[#This Row],[PRECIOS]]-Tabla3[[#This Row],[PRECIOS]]*10%</f>
        <v>10.899998999999999</v>
      </c>
      <c r="L1277" s="101" t="s">
        <v>5327</v>
      </c>
      <c r="M1277" s="54"/>
      <c r="N1277" s="55">
        <f>IFERROR(Tabla3[[#This Row],[PRECIOS]]-Tabla3[[#This Row],[PRECIOS]]*Tabla3[[#This Row],[% PRODUCTO]]," ")</f>
        <v>12.11111</v>
      </c>
      <c r="O1277" s="54"/>
      <c r="P1277" s="55">
        <f>IFERROR(Tabla3[[#This Row],[OCULTAR2]]-Tabla3[[#This Row],[OCULTAR2]]*Tabla3[[#This Row],[% LÍNEA]]," ")</f>
        <v>12.11111</v>
      </c>
      <c r="Q1277" s="56">
        <f>IFERROR(Tabla3[[#This Row],[% PRODUCTO]]+Tabla3[[#This Row],[% LÍNEA]]," ")</f>
        <v>0</v>
      </c>
      <c r="R1277" s="53">
        <f>Tabla3[[#This Row],[OCULTAR3]]</f>
        <v>12.11111</v>
      </c>
      <c r="S1277" s="53">
        <f>Tabla3[[#This Row],[PRECIO SIN %]]-Tabla3[[#This Row],[PRECIO SIN %]]*10%</f>
        <v>10.899998999999999</v>
      </c>
      <c r="T1277" s="80">
        <f>(Tabla3[[#This Row],[PRECIO CON DESCT.]]-(Tabla3[[#This Row],[PRECIO CON DESCT.]]*$T$6))</f>
        <v>6.8669993699999994</v>
      </c>
      <c r="U1277" s="96"/>
      <c r="V1277" s="94">
        <f>Tabla3[[#This Row],[PRECIO %      en $]]*Tabla3[[#This Row],[PEDIDO ]]</f>
        <v>0</v>
      </c>
      <c r="W1277" s="57">
        <f>Tabla3[[#This Row],[PRECIO CON DESCT.]]*Tabla3[[#This Row],[PEDIDO ]]</f>
        <v>0</v>
      </c>
      <c r="X1277" s="58">
        <f>Tabla3[[#This Row],[PRECIO SIN %]]*Tabla3[[#This Row],[PEDIDO ]]</f>
        <v>0</v>
      </c>
      <c r="Y1277" s="28"/>
      <c r="Z1277" s="28"/>
    </row>
    <row r="1278" spans="1:26" ht="33" customHeight="1" x14ac:dyDescent="0.4">
      <c r="A1278" s="125">
        <v>793969785193</v>
      </c>
      <c r="B1278" s="59" t="s">
        <v>225</v>
      </c>
      <c r="C1278" s="59" t="s">
        <v>150</v>
      </c>
      <c r="D12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78" s="119" t="s">
        <v>1782</v>
      </c>
      <c r="F1278" s="76" t="s">
        <v>537</v>
      </c>
      <c r="G12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2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278" s="78">
        <v>165</v>
      </c>
      <c r="J1278" s="52">
        <v>10.55556</v>
      </c>
      <c r="K1278" s="60">
        <f>Tabla3[[#This Row],[PRECIOS]]-Tabla3[[#This Row],[PRECIOS]]*10%</f>
        <v>9.5000040000000006</v>
      </c>
      <c r="L1278" s="101"/>
      <c r="M1278" s="61"/>
      <c r="N1278" s="55">
        <f>IFERROR(Tabla3[[#This Row],[PRECIOS]]-Tabla3[[#This Row],[PRECIOS]]*Tabla3[[#This Row],[% PRODUCTO]]," ")</f>
        <v>10.55556</v>
      </c>
      <c r="O1278" s="61">
        <v>0.05</v>
      </c>
      <c r="P1278" s="55">
        <f>IFERROR(Tabla3[[#This Row],[OCULTAR2]]-Tabla3[[#This Row],[OCULTAR2]]*Tabla3[[#This Row],[% LÍNEA]]," ")</f>
        <v>10.027782</v>
      </c>
      <c r="Q1278" s="56">
        <f>IFERROR(Tabla3[[#This Row],[% PRODUCTO]]+Tabla3[[#This Row],[% LÍNEA]]," ")</f>
        <v>0.05</v>
      </c>
      <c r="R1278" s="60">
        <f>Tabla3[[#This Row],[OCULTAR3]]</f>
        <v>10.027782</v>
      </c>
      <c r="S1278" s="60">
        <f>Tabla3[[#This Row],[PRECIO SIN %]]-Tabla3[[#This Row],[PRECIO SIN %]]*10%</f>
        <v>9.0250038000000004</v>
      </c>
      <c r="T1278" s="80">
        <f>(Tabla3[[#This Row],[PRECIO CON DESCT.]]-(Tabla3[[#This Row],[PRECIO CON DESCT.]]*$T$6))</f>
        <v>5.6857523939999997</v>
      </c>
      <c r="U1278" s="96"/>
      <c r="V1278" s="94">
        <f>Tabla3[[#This Row],[PRECIO %      en $]]*Tabla3[[#This Row],[PEDIDO ]]</f>
        <v>0</v>
      </c>
      <c r="W1278" s="57">
        <f>Tabla3[[#This Row],[PRECIO CON DESCT.]]*Tabla3[[#This Row],[PEDIDO ]]</f>
        <v>0</v>
      </c>
      <c r="X1278" s="58">
        <f>Tabla3[[#This Row],[PRECIO SIN %]]*Tabla3[[#This Row],[PEDIDO ]]</f>
        <v>0</v>
      </c>
      <c r="Y1278" s="28"/>
      <c r="Z1278" s="28"/>
    </row>
    <row r="1279" spans="1:26" ht="33" customHeight="1" x14ac:dyDescent="0.4">
      <c r="A1279" s="124">
        <v>7598008001998</v>
      </c>
      <c r="B1279" s="51" t="s">
        <v>225</v>
      </c>
      <c r="C1279" s="51" t="s">
        <v>134</v>
      </c>
      <c r="D12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79" s="118" t="s">
        <v>1783</v>
      </c>
      <c r="F1279" s="75" t="s">
        <v>537</v>
      </c>
      <c r="G12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79" s="77">
        <v>2681</v>
      </c>
      <c r="J1279" s="52">
        <v>2.8333300000000001</v>
      </c>
      <c r="K1279" s="53">
        <f>Tabla3[[#This Row],[PRECIOS]]-Tabla3[[#This Row],[PRECIOS]]*10%</f>
        <v>2.5499970000000003</v>
      </c>
      <c r="L1279" s="101"/>
      <c r="M1279" s="54"/>
      <c r="N1279" s="55">
        <f>IFERROR(Tabla3[[#This Row],[PRECIOS]]-Tabla3[[#This Row],[PRECIOS]]*Tabla3[[#This Row],[% PRODUCTO]]," ")</f>
        <v>2.8333300000000001</v>
      </c>
      <c r="O1279" s="54"/>
      <c r="P1279" s="55">
        <f>IFERROR(Tabla3[[#This Row],[OCULTAR2]]-Tabla3[[#This Row],[OCULTAR2]]*Tabla3[[#This Row],[% LÍNEA]]," ")</f>
        <v>2.8333300000000001</v>
      </c>
      <c r="Q1279" s="56">
        <f>IFERROR(Tabla3[[#This Row],[% PRODUCTO]]+Tabla3[[#This Row],[% LÍNEA]]," ")</f>
        <v>0</v>
      </c>
      <c r="R1279" s="53">
        <f>Tabla3[[#This Row],[OCULTAR3]]</f>
        <v>2.8333300000000001</v>
      </c>
      <c r="S1279" s="53">
        <f>Tabla3[[#This Row],[PRECIO SIN %]]-Tabla3[[#This Row],[PRECIO SIN %]]*10%</f>
        <v>2.5499970000000003</v>
      </c>
      <c r="T1279" s="80">
        <f>(Tabla3[[#This Row],[PRECIO CON DESCT.]]-(Tabla3[[#This Row],[PRECIO CON DESCT.]]*$T$6))</f>
        <v>1.6064981100000002</v>
      </c>
      <c r="U1279" s="96"/>
      <c r="V1279" s="94">
        <f>Tabla3[[#This Row],[PRECIO %      en $]]*Tabla3[[#This Row],[PEDIDO ]]</f>
        <v>0</v>
      </c>
      <c r="W1279" s="57">
        <f>Tabla3[[#This Row],[PRECIO CON DESCT.]]*Tabla3[[#This Row],[PEDIDO ]]</f>
        <v>0</v>
      </c>
      <c r="X1279" s="58">
        <f>Tabla3[[#This Row],[PRECIO SIN %]]*Tabla3[[#This Row],[PEDIDO ]]</f>
        <v>0</v>
      </c>
      <c r="Y1279" s="28"/>
      <c r="Z1279" s="28"/>
    </row>
    <row r="1280" spans="1:26" ht="33" customHeight="1" x14ac:dyDescent="0.4">
      <c r="A1280" s="125">
        <v>7591062010036</v>
      </c>
      <c r="B1280" s="59" t="s">
        <v>225</v>
      </c>
      <c r="C1280" s="59" t="s">
        <v>189</v>
      </c>
      <c r="D12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80" s="119" t="s">
        <v>1784</v>
      </c>
      <c r="F1280" s="76" t="s">
        <v>537</v>
      </c>
      <c r="G12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80" s="78">
        <v>242</v>
      </c>
      <c r="J1280" s="52">
        <v>1.31111</v>
      </c>
      <c r="K1280" s="60">
        <f>Tabla3[[#This Row],[PRECIOS]]-Tabla3[[#This Row],[PRECIOS]]*10%</f>
        <v>1.179999</v>
      </c>
      <c r="L1280" s="101"/>
      <c r="M1280" s="61"/>
      <c r="N1280" s="55">
        <f>IFERROR(Tabla3[[#This Row],[PRECIOS]]-Tabla3[[#This Row],[PRECIOS]]*Tabla3[[#This Row],[% PRODUCTO]]," ")</f>
        <v>1.31111</v>
      </c>
      <c r="O1280" s="61"/>
      <c r="P1280" s="55">
        <f>IFERROR(Tabla3[[#This Row],[OCULTAR2]]-Tabla3[[#This Row],[OCULTAR2]]*Tabla3[[#This Row],[% LÍNEA]]," ")</f>
        <v>1.31111</v>
      </c>
      <c r="Q1280" s="56">
        <f>IFERROR(Tabla3[[#This Row],[% PRODUCTO]]+Tabla3[[#This Row],[% LÍNEA]]," ")</f>
        <v>0</v>
      </c>
      <c r="R1280" s="60">
        <f>Tabla3[[#This Row],[OCULTAR3]]</f>
        <v>1.31111</v>
      </c>
      <c r="S1280" s="60">
        <f>Tabla3[[#This Row],[PRECIO SIN %]]-Tabla3[[#This Row],[PRECIO SIN %]]*10%</f>
        <v>1.179999</v>
      </c>
      <c r="T1280" s="80">
        <f>(Tabla3[[#This Row],[PRECIO CON DESCT.]]-(Tabla3[[#This Row],[PRECIO CON DESCT.]]*$T$6))</f>
        <v>0.74339937</v>
      </c>
      <c r="U1280" s="96"/>
      <c r="V1280" s="94">
        <f>Tabla3[[#This Row],[PRECIO %      en $]]*Tabla3[[#This Row],[PEDIDO ]]</f>
        <v>0</v>
      </c>
      <c r="W1280" s="57">
        <f>Tabla3[[#This Row],[PRECIO CON DESCT.]]*Tabla3[[#This Row],[PEDIDO ]]</f>
        <v>0</v>
      </c>
      <c r="X1280" s="58">
        <f>Tabla3[[#This Row],[PRECIO SIN %]]*Tabla3[[#This Row],[PEDIDO ]]</f>
        <v>0</v>
      </c>
      <c r="Y1280" s="28"/>
      <c r="Z1280" s="28"/>
    </row>
    <row r="1281" spans="1:26" ht="33" customHeight="1" x14ac:dyDescent="0.4">
      <c r="A1281" s="124">
        <v>7591062010173</v>
      </c>
      <c r="B1281" s="51" t="s">
        <v>225</v>
      </c>
      <c r="C1281" s="51" t="s">
        <v>189</v>
      </c>
      <c r="D12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81" s="118" t="s">
        <v>1785</v>
      </c>
      <c r="F1281" s="75" t="s">
        <v>537</v>
      </c>
      <c r="G12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81" s="77">
        <v>143</v>
      </c>
      <c r="J1281" s="52">
        <v>2.9444400000000002</v>
      </c>
      <c r="K1281" s="53">
        <f>Tabla3[[#This Row],[PRECIOS]]-Tabla3[[#This Row],[PRECIOS]]*10%</f>
        <v>2.6499960000000002</v>
      </c>
      <c r="L1281" s="101"/>
      <c r="M1281" s="54"/>
      <c r="N1281" s="55">
        <f>IFERROR(Tabla3[[#This Row],[PRECIOS]]-Tabla3[[#This Row],[PRECIOS]]*Tabla3[[#This Row],[% PRODUCTO]]," ")</f>
        <v>2.9444400000000002</v>
      </c>
      <c r="O1281" s="54"/>
      <c r="P1281" s="55">
        <f>IFERROR(Tabla3[[#This Row],[OCULTAR2]]-Tabla3[[#This Row],[OCULTAR2]]*Tabla3[[#This Row],[% LÍNEA]]," ")</f>
        <v>2.9444400000000002</v>
      </c>
      <c r="Q1281" s="56">
        <f>IFERROR(Tabla3[[#This Row],[% PRODUCTO]]+Tabla3[[#This Row],[% LÍNEA]]," ")</f>
        <v>0</v>
      </c>
      <c r="R1281" s="53">
        <f>Tabla3[[#This Row],[OCULTAR3]]</f>
        <v>2.9444400000000002</v>
      </c>
      <c r="S1281" s="53">
        <f>Tabla3[[#This Row],[PRECIO SIN %]]-Tabla3[[#This Row],[PRECIO SIN %]]*10%</f>
        <v>2.6499960000000002</v>
      </c>
      <c r="T1281" s="80">
        <f>(Tabla3[[#This Row],[PRECIO CON DESCT.]]-(Tabla3[[#This Row],[PRECIO CON DESCT.]]*$T$6))</f>
        <v>1.6694974800000002</v>
      </c>
      <c r="U1281" s="96"/>
      <c r="V1281" s="94">
        <f>Tabla3[[#This Row],[PRECIO %      en $]]*Tabla3[[#This Row],[PEDIDO ]]</f>
        <v>0</v>
      </c>
      <c r="W1281" s="57">
        <f>Tabla3[[#This Row],[PRECIO CON DESCT.]]*Tabla3[[#This Row],[PEDIDO ]]</f>
        <v>0</v>
      </c>
      <c r="X1281" s="58">
        <f>Tabla3[[#This Row],[PRECIO SIN %]]*Tabla3[[#This Row],[PEDIDO ]]</f>
        <v>0</v>
      </c>
      <c r="Y1281" s="28"/>
      <c r="Z1281" s="28"/>
    </row>
    <row r="1282" spans="1:26" ht="33" customHeight="1" x14ac:dyDescent="0.4">
      <c r="A1282" s="125">
        <v>7703712033405</v>
      </c>
      <c r="B1282" s="59" t="s">
        <v>225</v>
      </c>
      <c r="C1282" s="59" t="s">
        <v>152</v>
      </c>
      <c r="D12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82" s="119" t="s">
        <v>1786</v>
      </c>
      <c r="F1282" s="76" t="s">
        <v>537</v>
      </c>
      <c r="G12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82" s="78">
        <v>1063</v>
      </c>
      <c r="J1282" s="52">
        <v>0.37778</v>
      </c>
      <c r="K1282" s="60">
        <f>Tabla3[[#This Row],[PRECIOS]]-Tabla3[[#This Row],[PRECIOS]]*10%</f>
        <v>0.34000200000000003</v>
      </c>
      <c r="L1282" s="101"/>
      <c r="M1282" s="61"/>
      <c r="N1282" s="55">
        <f>IFERROR(Tabla3[[#This Row],[PRECIOS]]-Tabla3[[#This Row],[PRECIOS]]*Tabla3[[#This Row],[% PRODUCTO]]," ")</f>
        <v>0.37778</v>
      </c>
      <c r="O1282" s="61"/>
      <c r="P1282" s="55">
        <f>IFERROR(Tabla3[[#This Row],[OCULTAR2]]-Tabla3[[#This Row],[OCULTAR2]]*Tabla3[[#This Row],[% LÍNEA]]," ")</f>
        <v>0.37778</v>
      </c>
      <c r="Q1282" s="56">
        <f>IFERROR(Tabla3[[#This Row],[% PRODUCTO]]+Tabla3[[#This Row],[% LÍNEA]]," ")</f>
        <v>0</v>
      </c>
      <c r="R1282" s="60">
        <f>Tabla3[[#This Row],[OCULTAR3]]</f>
        <v>0.37778</v>
      </c>
      <c r="S1282" s="60">
        <f>Tabla3[[#This Row],[PRECIO SIN %]]-Tabla3[[#This Row],[PRECIO SIN %]]*10%</f>
        <v>0.34000200000000003</v>
      </c>
      <c r="T1282" s="80">
        <f>(Tabla3[[#This Row],[PRECIO CON DESCT.]]-(Tabla3[[#This Row],[PRECIO CON DESCT.]]*$T$6))</f>
        <v>0.21420126</v>
      </c>
      <c r="U1282" s="96"/>
      <c r="V1282" s="94">
        <f>Tabla3[[#This Row],[PRECIO %      en $]]*Tabla3[[#This Row],[PEDIDO ]]</f>
        <v>0</v>
      </c>
      <c r="W1282" s="57">
        <f>Tabla3[[#This Row],[PRECIO CON DESCT.]]*Tabla3[[#This Row],[PEDIDO ]]</f>
        <v>0</v>
      </c>
      <c r="X1282" s="58">
        <f>Tabla3[[#This Row],[PRECIO SIN %]]*Tabla3[[#This Row],[PEDIDO ]]</f>
        <v>0</v>
      </c>
      <c r="Y1282" s="28"/>
      <c r="Z1282" s="28"/>
    </row>
    <row r="1283" spans="1:26" ht="33" customHeight="1" x14ac:dyDescent="0.4">
      <c r="A1283" s="124">
        <v>7703712033405</v>
      </c>
      <c r="B1283" s="51" t="s">
        <v>225</v>
      </c>
      <c r="C1283" s="51" t="s">
        <v>152</v>
      </c>
      <c r="D12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83" s="118" t="s">
        <v>1787</v>
      </c>
      <c r="F1283" s="75" t="s">
        <v>537</v>
      </c>
      <c r="G12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83" s="77">
        <v>186</v>
      </c>
      <c r="J1283" s="52">
        <v>0.88888999999999996</v>
      </c>
      <c r="K1283" s="53">
        <f>Tabla3[[#This Row],[PRECIOS]]-Tabla3[[#This Row],[PRECIOS]]*10%</f>
        <v>0.80000099999999996</v>
      </c>
      <c r="L1283" s="101"/>
      <c r="M1283" s="54"/>
      <c r="N1283" s="55">
        <f>IFERROR(Tabla3[[#This Row],[PRECIOS]]-Tabla3[[#This Row],[PRECIOS]]*Tabla3[[#This Row],[% PRODUCTO]]," ")</f>
        <v>0.88888999999999996</v>
      </c>
      <c r="O1283" s="54"/>
      <c r="P1283" s="55">
        <f>IFERROR(Tabla3[[#This Row],[OCULTAR2]]-Tabla3[[#This Row],[OCULTAR2]]*Tabla3[[#This Row],[% LÍNEA]]," ")</f>
        <v>0.88888999999999996</v>
      </c>
      <c r="Q1283" s="56">
        <f>IFERROR(Tabla3[[#This Row],[% PRODUCTO]]+Tabla3[[#This Row],[% LÍNEA]]," ")</f>
        <v>0</v>
      </c>
      <c r="R1283" s="53">
        <f>Tabla3[[#This Row],[OCULTAR3]]</f>
        <v>0.88888999999999996</v>
      </c>
      <c r="S1283" s="53">
        <f>Tabla3[[#This Row],[PRECIO SIN %]]-Tabla3[[#This Row],[PRECIO SIN %]]*10%</f>
        <v>0.80000099999999996</v>
      </c>
      <c r="T1283" s="80">
        <f>(Tabla3[[#This Row],[PRECIO CON DESCT.]]-(Tabla3[[#This Row],[PRECIO CON DESCT.]]*$T$6))</f>
        <v>0.50400062999999995</v>
      </c>
      <c r="U1283" s="96"/>
      <c r="V1283" s="94">
        <f>Tabla3[[#This Row],[PRECIO %      en $]]*Tabla3[[#This Row],[PEDIDO ]]</f>
        <v>0</v>
      </c>
      <c r="W1283" s="57">
        <f>Tabla3[[#This Row],[PRECIO CON DESCT.]]*Tabla3[[#This Row],[PEDIDO ]]</f>
        <v>0</v>
      </c>
      <c r="X1283" s="58">
        <f>Tabla3[[#This Row],[PRECIO SIN %]]*Tabla3[[#This Row],[PEDIDO ]]</f>
        <v>0</v>
      </c>
      <c r="Y1283" s="28"/>
      <c r="Z1283" s="28"/>
    </row>
    <row r="1284" spans="1:26" ht="33" customHeight="1" x14ac:dyDescent="0.4">
      <c r="A1284" s="125">
        <v>7592454003261</v>
      </c>
      <c r="B1284" s="59" t="s">
        <v>225</v>
      </c>
      <c r="C1284" s="59" t="s">
        <v>171</v>
      </c>
      <c r="D12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84" s="119" t="s">
        <v>1788</v>
      </c>
      <c r="F1284" s="76" t="s">
        <v>537</v>
      </c>
      <c r="G12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84" s="78">
        <v>40</v>
      </c>
      <c r="J1284" s="52">
        <v>1.4</v>
      </c>
      <c r="K1284" s="60">
        <f>Tabla3[[#This Row],[PRECIOS]]-Tabla3[[#This Row],[PRECIOS]]*10%</f>
        <v>1.26</v>
      </c>
      <c r="L1284" s="101"/>
      <c r="M1284" s="61"/>
      <c r="N1284" s="55">
        <f>IFERROR(Tabla3[[#This Row],[PRECIOS]]-Tabla3[[#This Row],[PRECIOS]]*Tabla3[[#This Row],[% PRODUCTO]]," ")</f>
        <v>1.4</v>
      </c>
      <c r="O1284" s="61"/>
      <c r="P1284" s="55">
        <f>IFERROR(Tabla3[[#This Row],[OCULTAR2]]-Tabla3[[#This Row],[OCULTAR2]]*Tabla3[[#This Row],[% LÍNEA]]," ")</f>
        <v>1.4</v>
      </c>
      <c r="Q1284" s="56">
        <f>IFERROR(Tabla3[[#This Row],[% PRODUCTO]]+Tabla3[[#This Row],[% LÍNEA]]," ")</f>
        <v>0</v>
      </c>
      <c r="R1284" s="60">
        <f>Tabla3[[#This Row],[OCULTAR3]]</f>
        <v>1.4</v>
      </c>
      <c r="S1284" s="60">
        <f>Tabla3[[#This Row],[PRECIO SIN %]]-Tabla3[[#This Row],[PRECIO SIN %]]*10%</f>
        <v>1.26</v>
      </c>
      <c r="T1284" s="80">
        <f>(Tabla3[[#This Row],[PRECIO CON DESCT.]]-(Tabla3[[#This Row],[PRECIO CON DESCT.]]*$T$6))</f>
        <v>0.79380000000000006</v>
      </c>
      <c r="U1284" s="96"/>
      <c r="V1284" s="94">
        <f>Tabla3[[#This Row],[PRECIO %      en $]]*Tabla3[[#This Row],[PEDIDO ]]</f>
        <v>0</v>
      </c>
      <c r="W1284" s="57">
        <f>Tabla3[[#This Row],[PRECIO CON DESCT.]]*Tabla3[[#This Row],[PEDIDO ]]</f>
        <v>0</v>
      </c>
      <c r="X1284" s="58">
        <f>Tabla3[[#This Row],[PRECIO SIN %]]*Tabla3[[#This Row],[PEDIDO ]]</f>
        <v>0</v>
      </c>
      <c r="Y1284" s="28"/>
      <c r="Z1284" s="28"/>
    </row>
    <row r="1285" spans="1:26" ht="33" customHeight="1" x14ac:dyDescent="0.4">
      <c r="A1285" s="124">
        <v>7594001100263</v>
      </c>
      <c r="B1285" s="51" t="s">
        <v>225</v>
      </c>
      <c r="C1285" s="51" t="s">
        <v>203</v>
      </c>
      <c r="D12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85" s="118" t="s">
        <v>1789</v>
      </c>
      <c r="F1285" s="75" t="s">
        <v>537</v>
      </c>
      <c r="G12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85" s="77">
        <v>1227</v>
      </c>
      <c r="J1285" s="52">
        <v>1.2222200000000001</v>
      </c>
      <c r="K1285" s="53">
        <f>Tabla3[[#This Row],[PRECIOS]]-Tabla3[[#This Row],[PRECIOS]]*10%</f>
        <v>1.099998</v>
      </c>
      <c r="L1285" s="101"/>
      <c r="M1285" s="54"/>
      <c r="N1285" s="55">
        <f>IFERROR(Tabla3[[#This Row],[PRECIOS]]-Tabla3[[#This Row],[PRECIOS]]*Tabla3[[#This Row],[% PRODUCTO]]," ")</f>
        <v>1.2222200000000001</v>
      </c>
      <c r="O1285" s="54"/>
      <c r="P1285" s="55">
        <f>IFERROR(Tabla3[[#This Row],[OCULTAR2]]-Tabla3[[#This Row],[OCULTAR2]]*Tabla3[[#This Row],[% LÍNEA]]," ")</f>
        <v>1.2222200000000001</v>
      </c>
      <c r="Q1285" s="56">
        <f>IFERROR(Tabla3[[#This Row],[% PRODUCTO]]+Tabla3[[#This Row],[% LÍNEA]]," ")</f>
        <v>0</v>
      </c>
      <c r="R1285" s="53">
        <f>Tabla3[[#This Row],[OCULTAR3]]</f>
        <v>1.2222200000000001</v>
      </c>
      <c r="S1285" s="53">
        <f>Tabla3[[#This Row],[PRECIO SIN %]]-Tabla3[[#This Row],[PRECIO SIN %]]*10%</f>
        <v>1.099998</v>
      </c>
      <c r="T1285" s="80">
        <f>(Tabla3[[#This Row],[PRECIO CON DESCT.]]-(Tabla3[[#This Row],[PRECIO CON DESCT.]]*$T$6))</f>
        <v>0.69299873999999995</v>
      </c>
      <c r="U1285" s="96"/>
      <c r="V1285" s="94">
        <f>Tabla3[[#This Row],[PRECIO %      en $]]*Tabla3[[#This Row],[PEDIDO ]]</f>
        <v>0</v>
      </c>
      <c r="W1285" s="57">
        <f>Tabla3[[#This Row],[PRECIO CON DESCT.]]*Tabla3[[#This Row],[PEDIDO ]]</f>
        <v>0</v>
      </c>
      <c r="X1285" s="58">
        <f>Tabla3[[#This Row],[PRECIO SIN %]]*Tabla3[[#This Row],[PEDIDO ]]</f>
        <v>0</v>
      </c>
      <c r="Y1285" s="28"/>
      <c r="Z1285" s="28"/>
    </row>
    <row r="1286" spans="1:26" ht="33" customHeight="1" x14ac:dyDescent="0.4">
      <c r="A1286" s="125">
        <v>7591519007022</v>
      </c>
      <c r="B1286" s="59" t="s">
        <v>225</v>
      </c>
      <c r="C1286" s="59" t="s">
        <v>149</v>
      </c>
      <c r="D12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86" s="119" t="s">
        <v>1790</v>
      </c>
      <c r="F1286" s="76" t="s">
        <v>537</v>
      </c>
      <c r="G12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86" s="78">
        <v>258</v>
      </c>
      <c r="J1286" s="52">
        <v>1.3</v>
      </c>
      <c r="K1286" s="60">
        <f>Tabla3[[#This Row],[PRECIOS]]-Tabla3[[#This Row],[PRECIOS]]*10%</f>
        <v>1.17</v>
      </c>
      <c r="L1286" s="101"/>
      <c r="M1286" s="61"/>
      <c r="N1286" s="55">
        <f>IFERROR(Tabla3[[#This Row],[PRECIOS]]-Tabla3[[#This Row],[PRECIOS]]*Tabla3[[#This Row],[% PRODUCTO]]," ")</f>
        <v>1.3</v>
      </c>
      <c r="O1286" s="61"/>
      <c r="P1286" s="55">
        <f>IFERROR(Tabla3[[#This Row],[OCULTAR2]]-Tabla3[[#This Row],[OCULTAR2]]*Tabla3[[#This Row],[% LÍNEA]]," ")</f>
        <v>1.3</v>
      </c>
      <c r="Q1286" s="56">
        <f>IFERROR(Tabla3[[#This Row],[% PRODUCTO]]+Tabla3[[#This Row],[% LÍNEA]]," ")</f>
        <v>0</v>
      </c>
      <c r="R1286" s="60">
        <f>Tabla3[[#This Row],[OCULTAR3]]</f>
        <v>1.3</v>
      </c>
      <c r="S1286" s="60">
        <f>Tabla3[[#This Row],[PRECIO SIN %]]-Tabla3[[#This Row],[PRECIO SIN %]]*10%</f>
        <v>1.17</v>
      </c>
      <c r="T1286" s="80">
        <f>(Tabla3[[#This Row],[PRECIO CON DESCT.]]-(Tabla3[[#This Row],[PRECIO CON DESCT.]]*$T$6))</f>
        <v>0.73709999999999998</v>
      </c>
      <c r="U1286" s="96"/>
      <c r="V1286" s="94">
        <f>Tabla3[[#This Row],[PRECIO %      en $]]*Tabla3[[#This Row],[PEDIDO ]]</f>
        <v>0</v>
      </c>
      <c r="W1286" s="57">
        <f>Tabla3[[#This Row],[PRECIO CON DESCT.]]*Tabla3[[#This Row],[PEDIDO ]]</f>
        <v>0</v>
      </c>
      <c r="X1286" s="58">
        <f>Tabla3[[#This Row],[PRECIO SIN %]]*Tabla3[[#This Row],[PEDIDO ]]</f>
        <v>0</v>
      </c>
      <c r="Y1286" s="28"/>
      <c r="Z1286" s="28"/>
    </row>
    <row r="1287" spans="1:26" ht="33" customHeight="1" x14ac:dyDescent="0.4">
      <c r="A1287" s="124">
        <v>7594001100256</v>
      </c>
      <c r="B1287" s="51" t="s">
        <v>225</v>
      </c>
      <c r="C1287" s="51" t="s">
        <v>203</v>
      </c>
      <c r="D12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87" s="118" t="s">
        <v>1791</v>
      </c>
      <c r="F1287" s="75" t="s">
        <v>537</v>
      </c>
      <c r="G12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87" s="77">
        <v>10</v>
      </c>
      <c r="J1287" s="52">
        <v>2.5666699999999998</v>
      </c>
      <c r="K1287" s="53">
        <f>Tabla3[[#This Row],[PRECIOS]]-Tabla3[[#This Row],[PRECIOS]]*10%</f>
        <v>2.310003</v>
      </c>
      <c r="L1287" s="101"/>
      <c r="M1287" s="54"/>
      <c r="N1287" s="55">
        <f>IFERROR(Tabla3[[#This Row],[PRECIOS]]-Tabla3[[#This Row],[PRECIOS]]*Tabla3[[#This Row],[% PRODUCTO]]," ")</f>
        <v>2.5666699999999998</v>
      </c>
      <c r="O1287" s="54"/>
      <c r="P1287" s="55">
        <f>IFERROR(Tabla3[[#This Row],[OCULTAR2]]-Tabla3[[#This Row],[OCULTAR2]]*Tabla3[[#This Row],[% LÍNEA]]," ")</f>
        <v>2.5666699999999998</v>
      </c>
      <c r="Q1287" s="56">
        <f>IFERROR(Tabla3[[#This Row],[% PRODUCTO]]+Tabla3[[#This Row],[% LÍNEA]]," ")</f>
        <v>0</v>
      </c>
      <c r="R1287" s="53">
        <f>Tabla3[[#This Row],[OCULTAR3]]</f>
        <v>2.5666699999999998</v>
      </c>
      <c r="S1287" s="53">
        <f>Tabla3[[#This Row],[PRECIO SIN %]]-Tabla3[[#This Row],[PRECIO SIN %]]*10%</f>
        <v>2.310003</v>
      </c>
      <c r="T1287" s="80">
        <f>(Tabla3[[#This Row],[PRECIO CON DESCT.]]-(Tabla3[[#This Row],[PRECIO CON DESCT.]]*$T$6))</f>
        <v>1.4553018899999999</v>
      </c>
      <c r="U1287" s="96"/>
      <c r="V1287" s="94">
        <f>Tabla3[[#This Row],[PRECIO %      en $]]*Tabla3[[#This Row],[PEDIDO ]]</f>
        <v>0</v>
      </c>
      <c r="W1287" s="57">
        <f>Tabla3[[#This Row],[PRECIO CON DESCT.]]*Tabla3[[#This Row],[PEDIDO ]]</f>
        <v>0</v>
      </c>
      <c r="X1287" s="58">
        <f>Tabla3[[#This Row],[PRECIO SIN %]]*Tabla3[[#This Row],[PEDIDO ]]</f>
        <v>0</v>
      </c>
      <c r="Y1287" s="28"/>
      <c r="Z1287" s="28"/>
    </row>
    <row r="1288" spans="1:26" ht="33" customHeight="1" x14ac:dyDescent="0.4">
      <c r="A1288" s="125">
        <v>7594001100256</v>
      </c>
      <c r="B1288" s="59" t="s">
        <v>225</v>
      </c>
      <c r="C1288" s="59" t="s">
        <v>203</v>
      </c>
      <c r="D12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88" s="119" t="s">
        <v>1792</v>
      </c>
      <c r="F1288" s="76" t="s">
        <v>537</v>
      </c>
      <c r="G12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88" s="78">
        <v>1106</v>
      </c>
      <c r="J1288" s="52">
        <v>2.6666699999999999</v>
      </c>
      <c r="K1288" s="60">
        <f>Tabla3[[#This Row],[PRECIOS]]-Tabla3[[#This Row],[PRECIOS]]*10%</f>
        <v>2.4000029999999999</v>
      </c>
      <c r="L1288" s="101"/>
      <c r="M1288" s="61"/>
      <c r="N1288" s="55">
        <f>IFERROR(Tabla3[[#This Row],[PRECIOS]]-Tabla3[[#This Row],[PRECIOS]]*Tabla3[[#This Row],[% PRODUCTO]]," ")</f>
        <v>2.6666699999999999</v>
      </c>
      <c r="O1288" s="61"/>
      <c r="P1288" s="55">
        <f>IFERROR(Tabla3[[#This Row],[OCULTAR2]]-Tabla3[[#This Row],[OCULTAR2]]*Tabla3[[#This Row],[% LÍNEA]]," ")</f>
        <v>2.6666699999999999</v>
      </c>
      <c r="Q1288" s="56">
        <f>IFERROR(Tabla3[[#This Row],[% PRODUCTO]]+Tabla3[[#This Row],[% LÍNEA]]," ")</f>
        <v>0</v>
      </c>
      <c r="R1288" s="60">
        <f>Tabla3[[#This Row],[OCULTAR3]]</f>
        <v>2.6666699999999999</v>
      </c>
      <c r="S1288" s="60">
        <f>Tabla3[[#This Row],[PRECIO SIN %]]-Tabla3[[#This Row],[PRECIO SIN %]]*10%</f>
        <v>2.4000029999999999</v>
      </c>
      <c r="T1288" s="80">
        <f>(Tabla3[[#This Row],[PRECIO CON DESCT.]]-(Tabla3[[#This Row],[PRECIO CON DESCT.]]*$T$6))</f>
        <v>1.5120018900000001</v>
      </c>
      <c r="U1288" s="96"/>
      <c r="V1288" s="94">
        <f>Tabla3[[#This Row],[PRECIO %      en $]]*Tabla3[[#This Row],[PEDIDO ]]</f>
        <v>0</v>
      </c>
      <c r="W1288" s="57">
        <f>Tabla3[[#This Row],[PRECIO CON DESCT.]]*Tabla3[[#This Row],[PEDIDO ]]</f>
        <v>0</v>
      </c>
      <c r="X1288" s="58">
        <f>Tabla3[[#This Row],[PRECIO SIN %]]*Tabla3[[#This Row],[PEDIDO ]]</f>
        <v>0</v>
      </c>
      <c r="Y1288" s="28"/>
      <c r="Z1288" s="28"/>
    </row>
    <row r="1289" spans="1:26" ht="33" customHeight="1" x14ac:dyDescent="0.4">
      <c r="A1289" s="124">
        <v>7592454120371</v>
      </c>
      <c r="B1289" s="51" t="s">
        <v>225</v>
      </c>
      <c r="C1289" s="51" t="s">
        <v>171</v>
      </c>
      <c r="D12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89" s="118" t="s">
        <v>1793</v>
      </c>
      <c r="F1289" s="75" t="s">
        <v>537</v>
      </c>
      <c r="G12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89" s="77">
        <v>40</v>
      </c>
      <c r="J1289" s="52">
        <v>2.6777799999999998</v>
      </c>
      <c r="K1289" s="53">
        <f>Tabla3[[#This Row],[PRECIOS]]-Tabla3[[#This Row],[PRECIOS]]*10%</f>
        <v>2.410002</v>
      </c>
      <c r="L1289" s="101"/>
      <c r="M1289" s="54"/>
      <c r="N1289" s="55">
        <f>IFERROR(Tabla3[[#This Row],[PRECIOS]]-Tabla3[[#This Row],[PRECIOS]]*Tabla3[[#This Row],[% PRODUCTO]]," ")</f>
        <v>2.6777799999999998</v>
      </c>
      <c r="O1289" s="54"/>
      <c r="P1289" s="55">
        <f>IFERROR(Tabla3[[#This Row],[OCULTAR2]]-Tabla3[[#This Row],[OCULTAR2]]*Tabla3[[#This Row],[% LÍNEA]]," ")</f>
        <v>2.6777799999999998</v>
      </c>
      <c r="Q1289" s="56">
        <f>IFERROR(Tabla3[[#This Row],[% PRODUCTO]]+Tabla3[[#This Row],[% LÍNEA]]," ")</f>
        <v>0</v>
      </c>
      <c r="R1289" s="53">
        <f>Tabla3[[#This Row],[OCULTAR3]]</f>
        <v>2.6777799999999998</v>
      </c>
      <c r="S1289" s="53">
        <f>Tabla3[[#This Row],[PRECIO SIN %]]-Tabla3[[#This Row],[PRECIO SIN %]]*10%</f>
        <v>2.410002</v>
      </c>
      <c r="T1289" s="80">
        <f>(Tabla3[[#This Row],[PRECIO CON DESCT.]]-(Tabla3[[#This Row],[PRECIO CON DESCT.]]*$T$6))</f>
        <v>1.5183012599999999</v>
      </c>
      <c r="U1289" s="96"/>
      <c r="V1289" s="94">
        <f>Tabla3[[#This Row],[PRECIO %      en $]]*Tabla3[[#This Row],[PEDIDO ]]</f>
        <v>0</v>
      </c>
      <c r="W1289" s="57">
        <f>Tabla3[[#This Row],[PRECIO CON DESCT.]]*Tabla3[[#This Row],[PEDIDO ]]</f>
        <v>0</v>
      </c>
      <c r="X1289" s="58">
        <f>Tabla3[[#This Row],[PRECIO SIN %]]*Tabla3[[#This Row],[PEDIDO ]]</f>
        <v>0</v>
      </c>
      <c r="Y1289" s="28"/>
      <c r="Z1289" s="28"/>
    </row>
    <row r="1290" spans="1:26" ht="33" customHeight="1" x14ac:dyDescent="0.4">
      <c r="A1290" s="125">
        <v>8904151838531</v>
      </c>
      <c r="B1290" s="59" t="s">
        <v>225</v>
      </c>
      <c r="C1290" s="59" t="s">
        <v>163</v>
      </c>
      <c r="D12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90" s="119" t="s">
        <v>1794</v>
      </c>
      <c r="F1290" s="76" t="s">
        <v>537</v>
      </c>
      <c r="G12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90" s="78">
        <v>1071</v>
      </c>
      <c r="J1290" s="52">
        <v>1.1555599999999999</v>
      </c>
      <c r="K1290" s="60">
        <f>Tabla3[[#This Row],[PRECIOS]]-Tabla3[[#This Row],[PRECIOS]]*10%</f>
        <v>1.0400039999999999</v>
      </c>
      <c r="L1290" s="101"/>
      <c r="M1290" s="61"/>
      <c r="N1290" s="55">
        <f>IFERROR(Tabla3[[#This Row],[PRECIOS]]-Tabla3[[#This Row],[PRECIOS]]*Tabla3[[#This Row],[% PRODUCTO]]," ")</f>
        <v>1.1555599999999999</v>
      </c>
      <c r="O1290" s="61"/>
      <c r="P1290" s="55">
        <f>IFERROR(Tabla3[[#This Row],[OCULTAR2]]-Tabla3[[#This Row],[OCULTAR2]]*Tabla3[[#This Row],[% LÍNEA]]," ")</f>
        <v>1.1555599999999999</v>
      </c>
      <c r="Q1290" s="56">
        <f>IFERROR(Tabla3[[#This Row],[% PRODUCTO]]+Tabla3[[#This Row],[% LÍNEA]]," ")</f>
        <v>0</v>
      </c>
      <c r="R1290" s="60">
        <f>Tabla3[[#This Row],[OCULTAR3]]</f>
        <v>1.1555599999999999</v>
      </c>
      <c r="S1290" s="60">
        <f>Tabla3[[#This Row],[PRECIO SIN %]]-Tabla3[[#This Row],[PRECIO SIN %]]*10%</f>
        <v>1.0400039999999999</v>
      </c>
      <c r="T1290" s="80">
        <f>(Tabla3[[#This Row],[PRECIO CON DESCT.]]-(Tabla3[[#This Row],[PRECIO CON DESCT.]]*$T$6))</f>
        <v>0.65520252000000001</v>
      </c>
      <c r="U1290" s="96"/>
      <c r="V1290" s="94">
        <f>Tabla3[[#This Row],[PRECIO %      en $]]*Tabla3[[#This Row],[PEDIDO ]]</f>
        <v>0</v>
      </c>
      <c r="W1290" s="57">
        <f>Tabla3[[#This Row],[PRECIO CON DESCT.]]*Tabla3[[#This Row],[PEDIDO ]]</f>
        <v>0</v>
      </c>
      <c r="X1290" s="58">
        <f>Tabla3[[#This Row],[PRECIO SIN %]]*Tabla3[[#This Row],[PEDIDO ]]</f>
        <v>0</v>
      </c>
      <c r="Y1290" s="28"/>
      <c r="Z1290" s="28"/>
    </row>
    <row r="1291" spans="1:26" ht="33" customHeight="1" x14ac:dyDescent="0.4">
      <c r="A1291" s="124">
        <v>730170649135</v>
      </c>
      <c r="B1291" s="51" t="s">
        <v>225</v>
      </c>
      <c r="C1291" s="51" t="s">
        <v>72</v>
      </c>
      <c r="D12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91" s="118" t="s">
        <v>1795</v>
      </c>
      <c r="F1291" s="75" t="s">
        <v>537</v>
      </c>
      <c r="G12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91" s="77">
        <v>137</v>
      </c>
      <c r="J1291" s="52">
        <v>1.2888900000000001</v>
      </c>
      <c r="K1291" s="53">
        <f>Tabla3[[#This Row],[PRECIOS]]-Tabla3[[#This Row],[PRECIOS]]*10%</f>
        <v>1.1600010000000001</v>
      </c>
      <c r="L1291" s="101"/>
      <c r="M1291" s="54"/>
      <c r="N1291" s="55">
        <f>IFERROR(Tabla3[[#This Row],[PRECIOS]]-Tabla3[[#This Row],[PRECIOS]]*Tabla3[[#This Row],[% PRODUCTO]]," ")</f>
        <v>1.2888900000000001</v>
      </c>
      <c r="O1291" s="54"/>
      <c r="P1291" s="55">
        <f>IFERROR(Tabla3[[#This Row],[OCULTAR2]]-Tabla3[[#This Row],[OCULTAR2]]*Tabla3[[#This Row],[% LÍNEA]]," ")</f>
        <v>1.2888900000000001</v>
      </c>
      <c r="Q1291" s="56">
        <f>IFERROR(Tabla3[[#This Row],[% PRODUCTO]]+Tabla3[[#This Row],[% LÍNEA]]," ")</f>
        <v>0</v>
      </c>
      <c r="R1291" s="53">
        <f>Tabla3[[#This Row],[OCULTAR3]]</f>
        <v>1.2888900000000001</v>
      </c>
      <c r="S1291" s="53">
        <f>Tabla3[[#This Row],[PRECIO SIN %]]-Tabla3[[#This Row],[PRECIO SIN %]]*10%</f>
        <v>1.1600010000000001</v>
      </c>
      <c r="T1291" s="80">
        <f>(Tabla3[[#This Row],[PRECIO CON DESCT.]]-(Tabla3[[#This Row],[PRECIO CON DESCT.]]*$T$6))</f>
        <v>0.73080063000000006</v>
      </c>
      <c r="U1291" s="96"/>
      <c r="V1291" s="94">
        <f>Tabla3[[#This Row],[PRECIO %      en $]]*Tabla3[[#This Row],[PEDIDO ]]</f>
        <v>0</v>
      </c>
      <c r="W1291" s="57">
        <f>Tabla3[[#This Row],[PRECIO CON DESCT.]]*Tabla3[[#This Row],[PEDIDO ]]</f>
        <v>0</v>
      </c>
      <c r="X1291" s="58">
        <f>Tabla3[[#This Row],[PRECIO SIN %]]*Tabla3[[#This Row],[PEDIDO ]]</f>
        <v>0</v>
      </c>
      <c r="Y1291" s="28"/>
      <c r="Z1291" s="28"/>
    </row>
    <row r="1292" spans="1:26" ht="33" customHeight="1" x14ac:dyDescent="0.4">
      <c r="A1292" s="125">
        <v>75970529</v>
      </c>
      <c r="B1292" s="59" t="s">
        <v>225</v>
      </c>
      <c r="C1292" s="59" t="s">
        <v>153</v>
      </c>
      <c r="D12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292" s="119" t="s">
        <v>1796</v>
      </c>
      <c r="F1292" s="76" t="s">
        <v>537</v>
      </c>
      <c r="G12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292" s="78">
        <v>92</v>
      </c>
      <c r="J1292" s="52">
        <v>1.5888899999999999</v>
      </c>
      <c r="K1292" s="60">
        <f>Tabla3[[#This Row],[PRECIOS]]-Tabla3[[#This Row],[PRECIOS]]*10%</f>
        <v>1.4300009999999999</v>
      </c>
      <c r="L1292" s="101" t="s">
        <v>5327</v>
      </c>
      <c r="M1292" s="61"/>
      <c r="N1292" s="55">
        <f>IFERROR(Tabla3[[#This Row],[PRECIOS]]-Tabla3[[#This Row],[PRECIOS]]*Tabla3[[#This Row],[% PRODUCTO]]," ")</f>
        <v>1.5888899999999999</v>
      </c>
      <c r="O1292" s="61"/>
      <c r="P1292" s="55">
        <f>IFERROR(Tabla3[[#This Row],[OCULTAR2]]-Tabla3[[#This Row],[OCULTAR2]]*Tabla3[[#This Row],[% LÍNEA]]," ")</f>
        <v>1.5888899999999999</v>
      </c>
      <c r="Q1292" s="56">
        <f>IFERROR(Tabla3[[#This Row],[% PRODUCTO]]+Tabla3[[#This Row],[% LÍNEA]]," ")</f>
        <v>0</v>
      </c>
      <c r="R1292" s="60">
        <f>Tabla3[[#This Row],[OCULTAR3]]</f>
        <v>1.5888899999999999</v>
      </c>
      <c r="S1292" s="60">
        <f>Tabla3[[#This Row],[PRECIO SIN %]]-Tabla3[[#This Row],[PRECIO SIN %]]*10%</f>
        <v>1.4300009999999999</v>
      </c>
      <c r="T1292" s="80">
        <f>(Tabla3[[#This Row],[PRECIO CON DESCT.]]-(Tabla3[[#This Row],[PRECIO CON DESCT.]]*$T$6))</f>
        <v>0.90090062999999987</v>
      </c>
      <c r="U1292" s="96"/>
      <c r="V1292" s="94">
        <f>Tabla3[[#This Row],[PRECIO %      en $]]*Tabla3[[#This Row],[PEDIDO ]]</f>
        <v>0</v>
      </c>
      <c r="W1292" s="57">
        <f>Tabla3[[#This Row],[PRECIO CON DESCT.]]*Tabla3[[#This Row],[PEDIDO ]]</f>
        <v>0</v>
      </c>
      <c r="X1292" s="58">
        <f>Tabla3[[#This Row],[PRECIO SIN %]]*Tabla3[[#This Row],[PEDIDO ]]</f>
        <v>0</v>
      </c>
      <c r="Y1292" s="28"/>
      <c r="Z1292" s="28"/>
    </row>
    <row r="1293" spans="1:26" ht="33" customHeight="1" x14ac:dyDescent="0.4">
      <c r="A1293" s="124">
        <v>7598677000568</v>
      </c>
      <c r="B1293" s="51" t="s">
        <v>225</v>
      </c>
      <c r="C1293" s="51" t="s">
        <v>125</v>
      </c>
      <c r="D12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93" s="118" t="s">
        <v>1797</v>
      </c>
      <c r="F1293" s="75" t="s">
        <v>537</v>
      </c>
      <c r="G12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93" s="77">
        <v>82</v>
      </c>
      <c r="J1293" s="52">
        <v>5.3333300000000001</v>
      </c>
      <c r="K1293" s="53">
        <f>Tabla3[[#This Row],[PRECIOS]]-Tabla3[[#This Row],[PRECIOS]]*10%</f>
        <v>4.7999970000000003</v>
      </c>
      <c r="L1293" s="101"/>
      <c r="M1293" s="54"/>
      <c r="N1293" s="55">
        <f>IFERROR(Tabla3[[#This Row],[PRECIOS]]-Tabla3[[#This Row],[PRECIOS]]*Tabla3[[#This Row],[% PRODUCTO]]," ")</f>
        <v>5.3333300000000001</v>
      </c>
      <c r="O1293" s="54"/>
      <c r="P1293" s="55">
        <f>IFERROR(Tabla3[[#This Row],[OCULTAR2]]-Tabla3[[#This Row],[OCULTAR2]]*Tabla3[[#This Row],[% LÍNEA]]," ")</f>
        <v>5.3333300000000001</v>
      </c>
      <c r="Q1293" s="56">
        <f>IFERROR(Tabla3[[#This Row],[% PRODUCTO]]+Tabla3[[#This Row],[% LÍNEA]]," ")</f>
        <v>0</v>
      </c>
      <c r="R1293" s="53">
        <f>Tabla3[[#This Row],[OCULTAR3]]</f>
        <v>5.3333300000000001</v>
      </c>
      <c r="S1293" s="53">
        <f>Tabla3[[#This Row],[PRECIO SIN %]]-Tabla3[[#This Row],[PRECIO SIN %]]*10%</f>
        <v>4.7999970000000003</v>
      </c>
      <c r="T1293" s="80">
        <f>(Tabla3[[#This Row],[PRECIO CON DESCT.]]-(Tabla3[[#This Row],[PRECIO CON DESCT.]]*$T$6))</f>
        <v>3.02399811</v>
      </c>
      <c r="U1293" s="96"/>
      <c r="V1293" s="94">
        <f>Tabla3[[#This Row],[PRECIO %      en $]]*Tabla3[[#This Row],[PEDIDO ]]</f>
        <v>0</v>
      </c>
      <c r="W1293" s="57">
        <f>Tabla3[[#This Row],[PRECIO CON DESCT.]]*Tabla3[[#This Row],[PEDIDO ]]</f>
        <v>0</v>
      </c>
      <c r="X1293" s="58">
        <f>Tabla3[[#This Row],[PRECIO SIN %]]*Tabla3[[#This Row],[PEDIDO ]]</f>
        <v>0</v>
      </c>
      <c r="Y1293" s="28"/>
      <c r="Z1293" s="28"/>
    </row>
    <row r="1294" spans="1:26" ht="33" customHeight="1" x14ac:dyDescent="0.4">
      <c r="A1294" s="125">
        <v>7703712010307</v>
      </c>
      <c r="B1294" s="59" t="s">
        <v>225</v>
      </c>
      <c r="C1294" s="59" t="s">
        <v>152</v>
      </c>
      <c r="D12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94" s="119" t="s">
        <v>1798</v>
      </c>
      <c r="F1294" s="76" t="s">
        <v>537</v>
      </c>
      <c r="G12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94" s="78">
        <v>32</v>
      </c>
      <c r="J1294" s="52">
        <v>14.844440000000001</v>
      </c>
      <c r="K1294" s="60">
        <f>Tabla3[[#This Row],[PRECIOS]]-Tabla3[[#This Row],[PRECIOS]]*10%</f>
        <v>13.359996000000001</v>
      </c>
      <c r="L1294" s="101"/>
      <c r="M1294" s="61"/>
      <c r="N1294" s="55">
        <f>IFERROR(Tabla3[[#This Row],[PRECIOS]]-Tabla3[[#This Row],[PRECIOS]]*Tabla3[[#This Row],[% PRODUCTO]]," ")</f>
        <v>14.844440000000001</v>
      </c>
      <c r="O1294" s="61"/>
      <c r="P1294" s="55">
        <f>IFERROR(Tabla3[[#This Row],[OCULTAR2]]-Tabla3[[#This Row],[OCULTAR2]]*Tabla3[[#This Row],[% LÍNEA]]," ")</f>
        <v>14.844440000000001</v>
      </c>
      <c r="Q1294" s="56">
        <f>IFERROR(Tabla3[[#This Row],[% PRODUCTO]]+Tabla3[[#This Row],[% LÍNEA]]," ")</f>
        <v>0</v>
      </c>
      <c r="R1294" s="60">
        <f>Tabla3[[#This Row],[OCULTAR3]]</f>
        <v>14.844440000000001</v>
      </c>
      <c r="S1294" s="60">
        <f>Tabla3[[#This Row],[PRECIO SIN %]]-Tabla3[[#This Row],[PRECIO SIN %]]*10%</f>
        <v>13.359996000000001</v>
      </c>
      <c r="T1294" s="80">
        <f>(Tabla3[[#This Row],[PRECIO CON DESCT.]]-(Tabla3[[#This Row],[PRECIO CON DESCT.]]*$T$6))</f>
        <v>8.4167974799999996</v>
      </c>
      <c r="U1294" s="96"/>
      <c r="V1294" s="94">
        <f>Tabla3[[#This Row],[PRECIO %      en $]]*Tabla3[[#This Row],[PEDIDO ]]</f>
        <v>0</v>
      </c>
      <c r="W1294" s="57">
        <f>Tabla3[[#This Row],[PRECIO CON DESCT.]]*Tabla3[[#This Row],[PEDIDO ]]</f>
        <v>0</v>
      </c>
      <c r="X1294" s="58">
        <f>Tabla3[[#This Row],[PRECIO SIN %]]*Tabla3[[#This Row],[PEDIDO ]]</f>
        <v>0</v>
      </c>
      <c r="Y1294" s="28"/>
      <c r="Z1294" s="28"/>
    </row>
    <row r="1295" spans="1:26" ht="33" customHeight="1" x14ac:dyDescent="0.4">
      <c r="A1295" s="124">
        <v>646824255105</v>
      </c>
      <c r="B1295" s="51" t="s">
        <v>225</v>
      </c>
      <c r="C1295" s="51" t="s">
        <v>239</v>
      </c>
      <c r="D12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295" s="118" t="s">
        <v>1799</v>
      </c>
      <c r="F1295" s="75" t="s">
        <v>526</v>
      </c>
      <c r="G12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295" s="77">
        <v>11</v>
      </c>
      <c r="J1295" s="52">
        <v>21.11111</v>
      </c>
      <c r="K1295" s="53">
        <f>Tabla3[[#This Row],[PRECIOS]]-Tabla3[[#This Row],[PRECIOS]]*10%</f>
        <v>18.999998999999999</v>
      </c>
      <c r="L1295" s="101" t="s">
        <v>5327</v>
      </c>
      <c r="M1295" s="54"/>
      <c r="N1295" s="55">
        <f>IFERROR(Tabla3[[#This Row],[PRECIOS]]-Tabla3[[#This Row],[PRECIOS]]*Tabla3[[#This Row],[% PRODUCTO]]," ")</f>
        <v>21.11111</v>
      </c>
      <c r="O1295" s="54"/>
      <c r="P1295" s="55">
        <f>IFERROR(Tabla3[[#This Row],[OCULTAR2]]-Tabla3[[#This Row],[OCULTAR2]]*Tabla3[[#This Row],[% LÍNEA]]," ")</f>
        <v>21.11111</v>
      </c>
      <c r="Q1295" s="56">
        <f>IFERROR(Tabla3[[#This Row],[% PRODUCTO]]+Tabla3[[#This Row],[% LÍNEA]]," ")</f>
        <v>0</v>
      </c>
      <c r="R1295" s="53">
        <f>Tabla3[[#This Row],[OCULTAR3]]</f>
        <v>21.11111</v>
      </c>
      <c r="S1295" s="53">
        <f>Tabla3[[#This Row],[PRECIO SIN %]]-Tabla3[[#This Row],[PRECIO SIN %]]*10%</f>
        <v>18.999998999999999</v>
      </c>
      <c r="T1295" s="80">
        <f>(Tabla3[[#This Row],[PRECIO CON DESCT.]]-(Tabla3[[#This Row],[PRECIO CON DESCT.]]*$T$6))</f>
        <v>11.96999937</v>
      </c>
      <c r="U1295" s="96"/>
      <c r="V1295" s="94">
        <f>Tabla3[[#This Row],[PRECIO %      en $]]*Tabla3[[#This Row],[PEDIDO ]]</f>
        <v>0</v>
      </c>
      <c r="W1295" s="57">
        <f>Tabla3[[#This Row],[PRECIO CON DESCT.]]*Tabla3[[#This Row],[PEDIDO ]]</f>
        <v>0</v>
      </c>
      <c r="X1295" s="58">
        <f>Tabla3[[#This Row],[PRECIO SIN %]]*Tabla3[[#This Row],[PEDIDO ]]</f>
        <v>0</v>
      </c>
      <c r="Y1295" s="28"/>
      <c r="Z1295" s="28"/>
    </row>
    <row r="1296" spans="1:26" ht="33" customHeight="1" x14ac:dyDescent="0.4">
      <c r="A1296" s="125">
        <v>7592806133042</v>
      </c>
      <c r="B1296" s="59" t="s">
        <v>225</v>
      </c>
      <c r="C1296" s="59" t="s">
        <v>74</v>
      </c>
      <c r="D12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96" s="119" t="s">
        <v>1800</v>
      </c>
      <c r="F1296" s="76" t="s">
        <v>537</v>
      </c>
      <c r="G12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96" s="78">
        <v>36</v>
      </c>
      <c r="J1296" s="52">
        <v>6.0777799999999997</v>
      </c>
      <c r="K1296" s="60">
        <f>Tabla3[[#This Row],[PRECIOS]]-Tabla3[[#This Row],[PRECIOS]]*10%</f>
        <v>5.470002</v>
      </c>
      <c r="L1296" s="101"/>
      <c r="M1296" s="61"/>
      <c r="N1296" s="55">
        <f>IFERROR(Tabla3[[#This Row],[PRECIOS]]-Tabla3[[#This Row],[PRECIOS]]*Tabla3[[#This Row],[% PRODUCTO]]," ")</f>
        <v>6.0777799999999997</v>
      </c>
      <c r="O1296" s="61"/>
      <c r="P1296" s="55">
        <f>IFERROR(Tabla3[[#This Row],[OCULTAR2]]-Tabla3[[#This Row],[OCULTAR2]]*Tabla3[[#This Row],[% LÍNEA]]," ")</f>
        <v>6.0777799999999997</v>
      </c>
      <c r="Q1296" s="56">
        <f>IFERROR(Tabla3[[#This Row],[% PRODUCTO]]+Tabla3[[#This Row],[% LÍNEA]]," ")</f>
        <v>0</v>
      </c>
      <c r="R1296" s="60">
        <f>Tabla3[[#This Row],[OCULTAR3]]</f>
        <v>6.0777799999999997</v>
      </c>
      <c r="S1296" s="60">
        <f>Tabla3[[#This Row],[PRECIO SIN %]]-Tabla3[[#This Row],[PRECIO SIN %]]*10%</f>
        <v>5.470002</v>
      </c>
      <c r="T1296" s="80">
        <f>(Tabla3[[#This Row],[PRECIO CON DESCT.]]-(Tabla3[[#This Row],[PRECIO CON DESCT.]]*$T$6))</f>
        <v>3.4461012599999998</v>
      </c>
      <c r="U1296" s="96"/>
      <c r="V1296" s="94">
        <f>Tabla3[[#This Row],[PRECIO %      en $]]*Tabla3[[#This Row],[PEDIDO ]]</f>
        <v>0</v>
      </c>
      <c r="W1296" s="57">
        <f>Tabla3[[#This Row],[PRECIO CON DESCT.]]*Tabla3[[#This Row],[PEDIDO ]]</f>
        <v>0</v>
      </c>
      <c r="X1296" s="58">
        <f>Tabla3[[#This Row],[PRECIO SIN %]]*Tabla3[[#This Row],[PEDIDO ]]</f>
        <v>0</v>
      </c>
      <c r="Y1296" s="28"/>
      <c r="Z1296" s="28"/>
    </row>
    <row r="1297" spans="1:26" ht="33" customHeight="1" x14ac:dyDescent="0.4">
      <c r="A1297" s="124">
        <v>7592806133097</v>
      </c>
      <c r="B1297" s="51" t="s">
        <v>225</v>
      </c>
      <c r="C1297" s="51" t="s">
        <v>74</v>
      </c>
      <c r="D12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97" s="118" t="s">
        <v>1801</v>
      </c>
      <c r="F1297" s="75" t="s">
        <v>537</v>
      </c>
      <c r="G12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97" s="77">
        <v>22</v>
      </c>
      <c r="J1297" s="52">
        <v>8.6333300000000008</v>
      </c>
      <c r="K1297" s="53">
        <f>Tabla3[[#This Row],[PRECIOS]]-Tabla3[[#This Row],[PRECIOS]]*10%</f>
        <v>7.7699970000000009</v>
      </c>
      <c r="L1297" s="101"/>
      <c r="M1297" s="54"/>
      <c r="N1297" s="55">
        <f>IFERROR(Tabla3[[#This Row],[PRECIOS]]-Tabla3[[#This Row],[PRECIOS]]*Tabla3[[#This Row],[% PRODUCTO]]," ")</f>
        <v>8.6333300000000008</v>
      </c>
      <c r="O1297" s="54"/>
      <c r="P1297" s="55">
        <f>IFERROR(Tabla3[[#This Row],[OCULTAR2]]-Tabla3[[#This Row],[OCULTAR2]]*Tabla3[[#This Row],[% LÍNEA]]," ")</f>
        <v>8.6333300000000008</v>
      </c>
      <c r="Q1297" s="56">
        <f>IFERROR(Tabla3[[#This Row],[% PRODUCTO]]+Tabla3[[#This Row],[% LÍNEA]]," ")</f>
        <v>0</v>
      </c>
      <c r="R1297" s="53">
        <f>Tabla3[[#This Row],[OCULTAR3]]</f>
        <v>8.6333300000000008</v>
      </c>
      <c r="S1297" s="53">
        <f>Tabla3[[#This Row],[PRECIO SIN %]]-Tabla3[[#This Row],[PRECIO SIN %]]*10%</f>
        <v>7.7699970000000009</v>
      </c>
      <c r="T1297" s="80">
        <f>(Tabla3[[#This Row],[PRECIO CON DESCT.]]-(Tabla3[[#This Row],[PRECIO CON DESCT.]]*$T$6))</f>
        <v>4.8950981100000011</v>
      </c>
      <c r="U1297" s="96"/>
      <c r="V1297" s="94">
        <f>Tabla3[[#This Row],[PRECIO %      en $]]*Tabla3[[#This Row],[PEDIDO ]]</f>
        <v>0</v>
      </c>
      <c r="W1297" s="57">
        <f>Tabla3[[#This Row],[PRECIO CON DESCT.]]*Tabla3[[#This Row],[PEDIDO ]]</f>
        <v>0</v>
      </c>
      <c r="X1297" s="58">
        <f>Tabla3[[#This Row],[PRECIO SIN %]]*Tabla3[[#This Row],[PEDIDO ]]</f>
        <v>0</v>
      </c>
      <c r="Y1297" s="28"/>
      <c r="Z1297" s="28"/>
    </row>
    <row r="1298" spans="1:26" ht="33" customHeight="1" x14ac:dyDescent="0.4">
      <c r="A1298" s="125">
        <v>7501384546809</v>
      </c>
      <c r="B1298" s="59" t="s">
        <v>225</v>
      </c>
      <c r="C1298" s="59" t="s">
        <v>113</v>
      </c>
      <c r="D12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98" s="119" t="s">
        <v>1802</v>
      </c>
      <c r="F1298" s="76" t="s">
        <v>537</v>
      </c>
      <c r="G12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98" s="78">
        <v>34</v>
      </c>
      <c r="J1298" s="52">
        <v>6.7777799999999999</v>
      </c>
      <c r="K1298" s="60">
        <f>Tabla3[[#This Row],[PRECIOS]]-Tabla3[[#This Row],[PRECIOS]]*10%</f>
        <v>6.1000019999999999</v>
      </c>
      <c r="L1298" s="101"/>
      <c r="M1298" s="61"/>
      <c r="N1298" s="55">
        <f>IFERROR(Tabla3[[#This Row],[PRECIOS]]-Tabla3[[#This Row],[PRECIOS]]*Tabla3[[#This Row],[% PRODUCTO]]," ")</f>
        <v>6.7777799999999999</v>
      </c>
      <c r="O1298" s="61"/>
      <c r="P1298" s="55">
        <f>IFERROR(Tabla3[[#This Row],[OCULTAR2]]-Tabla3[[#This Row],[OCULTAR2]]*Tabla3[[#This Row],[% LÍNEA]]," ")</f>
        <v>6.7777799999999999</v>
      </c>
      <c r="Q1298" s="56">
        <f>IFERROR(Tabla3[[#This Row],[% PRODUCTO]]+Tabla3[[#This Row],[% LÍNEA]]," ")</f>
        <v>0</v>
      </c>
      <c r="R1298" s="60">
        <f>Tabla3[[#This Row],[OCULTAR3]]</f>
        <v>6.7777799999999999</v>
      </c>
      <c r="S1298" s="60">
        <f>Tabla3[[#This Row],[PRECIO SIN %]]-Tabla3[[#This Row],[PRECIO SIN %]]*10%</f>
        <v>6.1000019999999999</v>
      </c>
      <c r="T1298" s="80">
        <f>(Tabla3[[#This Row],[PRECIO CON DESCT.]]-(Tabla3[[#This Row],[PRECIO CON DESCT.]]*$T$6))</f>
        <v>3.8430012599999999</v>
      </c>
      <c r="U1298" s="96"/>
      <c r="V1298" s="94">
        <f>Tabla3[[#This Row],[PRECIO %      en $]]*Tabla3[[#This Row],[PEDIDO ]]</f>
        <v>0</v>
      </c>
      <c r="W1298" s="57">
        <f>Tabla3[[#This Row],[PRECIO CON DESCT.]]*Tabla3[[#This Row],[PEDIDO ]]</f>
        <v>0</v>
      </c>
      <c r="X1298" s="58">
        <f>Tabla3[[#This Row],[PRECIO SIN %]]*Tabla3[[#This Row],[PEDIDO ]]</f>
        <v>0</v>
      </c>
      <c r="Y1298" s="28"/>
      <c r="Z1298" s="28"/>
    </row>
    <row r="1299" spans="1:26" ht="33" customHeight="1" x14ac:dyDescent="0.4">
      <c r="A1299" s="124">
        <v>7592803002594</v>
      </c>
      <c r="B1299" s="51" t="s">
        <v>225</v>
      </c>
      <c r="C1299" s="51" t="s">
        <v>132</v>
      </c>
      <c r="D12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299" s="118" t="s">
        <v>1803</v>
      </c>
      <c r="F1299" s="75" t="s">
        <v>537</v>
      </c>
      <c r="G12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2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299" s="77">
        <v>145</v>
      </c>
      <c r="J1299" s="52">
        <v>4.4444400000000002</v>
      </c>
      <c r="K1299" s="53">
        <f>Tabla3[[#This Row],[PRECIOS]]-Tabla3[[#This Row],[PRECIOS]]*10%</f>
        <v>3.9999960000000003</v>
      </c>
      <c r="L1299" s="101"/>
      <c r="M1299" s="54"/>
      <c r="N1299" s="55">
        <f>IFERROR(Tabla3[[#This Row],[PRECIOS]]-Tabla3[[#This Row],[PRECIOS]]*Tabla3[[#This Row],[% PRODUCTO]]," ")</f>
        <v>4.4444400000000002</v>
      </c>
      <c r="O1299" s="54"/>
      <c r="P1299" s="55">
        <f>IFERROR(Tabla3[[#This Row],[OCULTAR2]]-Tabla3[[#This Row],[OCULTAR2]]*Tabla3[[#This Row],[% LÍNEA]]," ")</f>
        <v>4.4444400000000002</v>
      </c>
      <c r="Q1299" s="56">
        <f>IFERROR(Tabla3[[#This Row],[% PRODUCTO]]+Tabla3[[#This Row],[% LÍNEA]]," ")</f>
        <v>0</v>
      </c>
      <c r="R1299" s="53">
        <f>Tabla3[[#This Row],[OCULTAR3]]</f>
        <v>4.4444400000000002</v>
      </c>
      <c r="S1299" s="53">
        <f>Tabla3[[#This Row],[PRECIO SIN %]]-Tabla3[[#This Row],[PRECIO SIN %]]*10%</f>
        <v>3.9999960000000003</v>
      </c>
      <c r="T1299" s="80">
        <f>(Tabla3[[#This Row],[PRECIO CON DESCT.]]-(Tabla3[[#This Row],[PRECIO CON DESCT.]]*$T$6))</f>
        <v>2.5199974800000002</v>
      </c>
      <c r="U1299" s="96"/>
      <c r="V1299" s="94">
        <f>Tabla3[[#This Row],[PRECIO %      en $]]*Tabla3[[#This Row],[PEDIDO ]]</f>
        <v>0</v>
      </c>
      <c r="W1299" s="57">
        <f>Tabla3[[#This Row],[PRECIO CON DESCT.]]*Tabla3[[#This Row],[PEDIDO ]]</f>
        <v>0</v>
      </c>
      <c r="X1299" s="58">
        <f>Tabla3[[#This Row],[PRECIO SIN %]]*Tabla3[[#This Row],[PEDIDO ]]</f>
        <v>0</v>
      </c>
      <c r="Y1299" s="28"/>
      <c r="Z1299" s="28"/>
    </row>
    <row r="1300" spans="1:26" ht="33" customHeight="1" x14ac:dyDescent="0.4">
      <c r="A1300" s="125">
        <v>7594001100591</v>
      </c>
      <c r="B1300" s="59" t="s">
        <v>225</v>
      </c>
      <c r="C1300" s="59" t="s">
        <v>203</v>
      </c>
      <c r="D13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00" s="119" t="s">
        <v>1804</v>
      </c>
      <c r="F1300" s="76" t="s">
        <v>537</v>
      </c>
      <c r="G13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00" s="78">
        <v>105</v>
      </c>
      <c r="J1300" s="52">
        <v>2.4444400000000002</v>
      </c>
      <c r="K1300" s="60">
        <f>Tabla3[[#This Row],[PRECIOS]]-Tabla3[[#This Row],[PRECIOS]]*10%</f>
        <v>2.1999960000000001</v>
      </c>
      <c r="L1300" s="101"/>
      <c r="M1300" s="61"/>
      <c r="N1300" s="55">
        <f>IFERROR(Tabla3[[#This Row],[PRECIOS]]-Tabla3[[#This Row],[PRECIOS]]*Tabla3[[#This Row],[% PRODUCTO]]," ")</f>
        <v>2.4444400000000002</v>
      </c>
      <c r="O1300" s="61"/>
      <c r="P1300" s="55">
        <f>IFERROR(Tabla3[[#This Row],[OCULTAR2]]-Tabla3[[#This Row],[OCULTAR2]]*Tabla3[[#This Row],[% LÍNEA]]," ")</f>
        <v>2.4444400000000002</v>
      </c>
      <c r="Q1300" s="56">
        <f>IFERROR(Tabla3[[#This Row],[% PRODUCTO]]+Tabla3[[#This Row],[% LÍNEA]]," ")</f>
        <v>0</v>
      </c>
      <c r="R1300" s="60">
        <f>Tabla3[[#This Row],[OCULTAR3]]</f>
        <v>2.4444400000000002</v>
      </c>
      <c r="S1300" s="60">
        <f>Tabla3[[#This Row],[PRECIO SIN %]]-Tabla3[[#This Row],[PRECIO SIN %]]*10%</f>
        <v>2.1999960000000001</v>
      </c>
      <c r="T1300" s="80">
        <f>(Tabla3[[#This Row],[PRECIO CON DESCT.]]-(Tabla3[[#This Row],[PRECIO CON DESCT.]]*$T$6))</f>
        <v>1.3859974799999999</v>
      </c>
      <c r="U1300" s="96"/>
      <c r="V1300" s="94">
        <f>Tabla3[[#This Row],[PRECIO %      en $]]*Tabla3[[#This Row],[PEDIDO ]]</f>
        <v>0</v>
      </c>
      <c r="W1300" s="57">
        <f>Tabla3[[#This Row],[PRECIO CON DESCT.]]*Tabla3[[#This Row],[PEDIDO ]]</f>
        <v>0</v>
      </c>
      <c r="X1300" s="58">
        <f>Tabla3[[#This Row],[PRECIO SIN %]]*Tabla3[[#This Row],[PEDIDO ]]</f>
        <v>0</v>
      </c>
      <c r="Y1300" s="28"/>
      <c r="Z1300" s="28"/>
    </row>
    <row r="1301" spans="1:26" ht="33" customHeight="1" x14ac:dyDescent="0.4">
      <c r="A1301" s="124">
        <v>7592601100683</v>
      </c>
      <c r="B1301" s="51" t="s">
        <v>225</v>
      </c>
      <c r="C1301" s="51" t="s">
        <v>98</v>
      </c>
      <c r="D13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01" s="118" t="s">
        <v>1805</v>
      </c>
      <c r="F1301" s="75" t="s">
        <v>537</v>
      </c>
      <c r="G13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01" s="77">
        <v>6</v>
      </c>
      <c r="J1301" s="52">
        <v>6.8</v>
      </c>
      <c r="K1301" s="53">
        <f>Tabla3[[#This Row],[PRECIOS]]-Tabla3[[#This Row],[PRECIOS]]*10%</f>
        <v>6.12</v>
      </c>
      <c r="L1301" s="101"/>
      <c r="M1301" s="54"/>
      <c r="N1301" s="55">
        <f>IFERROR(Tabla3[[#This Row],[PRECIOS]]-Tabla3[[#This Row],[PRECIOS]]*Tabla3[[#This Row],[% PRODUCTO]]," ")</f>
        <v>6.8</v>
      </c>
      <c r="O1301" s="54"/>
      <c r="P1301" s="55">
        <f>IFERROR(Tabla3[[#This Row],[OCULTAR2]]-Tabla3[[#This Row],[OCULTAR2]]*Tabla3[[#This Row],[% LÍNEA]]," ")</f>
        <v>6.8</v>
      </c>
      <c r="Q1301" s="56">
        <f>IFERROR(Tabla3[[#This Row],[% PRODUCTO]]+Tabla3[[#This Row],[% LÍNEA]]," ")</f>
        <v>0</v>
      </c>
      <c r="R1301" s="53">
        <f>Tabla3[[#This Row],[OCULTAR3]]</f>
        <v>6.8</v>
      </c>
      <c r="S1301" s="53">
        <f>Tabla3[[#This Row],[PRECIO SIN %]]-Tabla3[[#This Row],[PRECIO SIN %]]*10%</f>
        <v>6.12</v>
      </c>
      <c r="T1301" s="80">
        <f>(Tabla3[[#This Row],[PRECIO CON DESCT.]]-(Tabla3[[#This Row],[PRECIO CON DESCT.]]*$T$6))</f>
        <v>3.8555999999999999</v>
      </c>
      <c r="U1301" s="96"/>
      <c r="V1301" s="94">
        <f>Tabla3[[#This Row],[PRECIO %      en $]]*Tabla3[[#This Row],[PEDIDO ]]</f>
        <v>0</v>
      </c>
      <c r="W1301" s="57">
        <f>Tabla3[[#This Row],[PRECIO CON DESCT.]]*Tabla3[[#This Row],[PEDIDO ]]</f>
        <v>0</v>
      </c>
      <c r="X1301" s="58">
        <f>Tabla3[[#This Row],[PRECIO SIN %]]*Tabla3[[#This Row],[PEDIDO ]]</f>
        <v>0</v>
      </c>
      <c r="Y1301" s="28"/>
      <c r="Z1301" s="28"/>
    </row>
    <row r="1302" spans="1:26" ht="33" customHeight="1" x14ac:dyDescent="0.4">
      <c r="A1302" s="125">
        <v>7592782000116</v>
      </c>
      <c r="B1302" s="59" t="s">
        <v>225</v>
      </c>
      <c r="C1302" s="59" t="s">
        <v>91</v>
      </c>
      <c r="D13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02" s="119" t="s">
        <v>1806</v>
      </c>
      <c r="F1302" s="76" t="s">
        <v>537</v>
      </c>
      <c r="G13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02" s="78">
        <v>57</v>
      </c>
      <c r="J1302" s="52">
        <v>8.2111099999999997</v>
      </c>
      <c r="K1302" s="60">
        <f>Tabla3[[#This Row],[PRECIOS]]-Tabla3[[#This Row],[PRECIOS]]*10%</f>
        <v>7.3899989999999995</v>
      </c>
      <c r="L1302" s="101"/>
      <c r="M1302" s="61"/>
      <c r="N1302" s="55">
        <f>IFERROR(Tabla3[[#This Row],[PRECIOS]]-Tabla3[[#This Row],[PRECIOS]]*Tabla3[[#This Row],[% PRODUCTO]]," ")</f>
        <v>8.2111099999999997</v>
      </c>
      <c r="O1302" s="61"/>
      <c r="P1302" s="55">
        <f>IFERROR(Tabla3[[#This Row],[OCULTAR2]]-Tabla3[[#This Row],[OCULTAR2]]*Tabla3[[#This Row],[% LÍNEA]]," ")</f>
        <v>8.2111099999999997</v>
      </c>
      <c r="Q1302" s="56">
        <f>IFERROR(Tabla3[[#This Row],[% PRODUCTO]]+Tabla3[[#This Row],[% LÍNEA]]," ")</f>
        <v>0</v>
      </c>
      <c r="R1302" s="60">
        <f>Tabla3[[#This Row],[OCULTAR3]]</f>
        <v>8.2111099999999997</v>
      </c>
      <c r="S1302" s="60">
        <f>Tabla3[[#This Row],[PRECIO SIN %]]-Tabla3[[#This Row],[PRECIO SIN %]]*10%</f>
        <v>7.3899989999999995</v>
      </c>
      <c r="T1302" s="80">
        <f>(Tabla3[[#This Row],[PRECIO CON DESCT.]]-(Tabla3[[#This Row],[PRECIO CON DESCT.]]*$T$6))</f>
        <v>4.6556993699999998</v>
      </c>
      <c r="U1302" s="96"/>
      <c r="V1302" s="94">
        <f>Tabla3[[#This Row],[PRECIO %      en $]]*Tabla3[[#This Row],[PEDIDO ]]</f>
        <v>0</v>
      </c>
      <c r="W1302" s="57">
        <f>Tabla3[[#This Row],[PRECIO CON DESCT.]]*Tabla3[[#This Row],[PEDIDO ]]</f>
        <v>0</v>
      </c>
      <c r="X1302" s="58">
        <f>Tabla3[[#This Row],[PRECIO SIN %]]*Tabla3[[#This Row],[PEDIDO ]]</f>
        <v>0</v>
      </c>
      <c r="Y1302" s="28"/>
      <c r="Z1302" s="28"/>
    </row>
    <row r="1303" spans="1:26" ht="33" customHeight="1" x14ac:dyDescent="0.4">
      <c r="A1303" s="124">
        <v>7592803000859</v>
      </c>
      <c r="B1303" s="51" t="s">
        <v>225</v>
      </c>
      <c r="C1303" s="51" t="s">
        <v>132</v>
      </c>
      <c r="D13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03" s="118" t="s">
        <v>1807</v>
      </c>
      <c r="F1303" s="75" t="s">
        <v>537</v>
      </c>
      <c r="G13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03" s="77">
        <v>54</v>
      </c>
      <c r="J1303" s="52">
        <v>7.3222199999999997</v>
      </c>
      <c r="K1303" s="53">
        <f>Tabla3[[#This Row],[PRECIOS]]-Tabla3[[#This Row],[PRECIOS]]*10%</f>
        <v>6.5899979999999996</v>
      </c>
      <c r="L1303" s="101"/>
      <c r="M1303" s="54"/>
      <c r="N1303" s="55">
        <f>IFERROR(Tabla3[[#This Row],[PRECIOS]]-Tabla3[[#This Row],[PRECIOS]]*Tabla3[[#This Row],[% PRODUCTO]]," ")</f>
        <v>7.3222199999999997</v>
      </c>
      <c r="O1303" s="54"/>
      <c r="P1303" s="55">
        <f>IFERROR(Tabla3[[#This Row],[OCULTAR2]]-Tabla3[[#This Row],[OCULTAR2]]*Tabla3[[#This Row],[% LÍNEA]]," ")</f>
        <v>7.3222199999999997</v>
      </c>
      <c r="Q1303" s="56">
        <f>IFERROR(Tabla3[[#This Row],[% PRODUCTO]]+Tabla3[[#This Row],[% LÍNEA]]," ")</f>
        <v>0</v>
      </c>
      <c r="R1303" s="53">
        <f>Tabla3[[#This Row],[OCULTAR3]]</f>
        <v>7.3222199999999997</v>
      </c>
      <c r="S1303" s="53">
        <f>Tabla3[[#This Row],[PRECIO SIN %]]-Tabla3[[#This Row],[PRECIO SIN %]]*10%</f>
        <v>6.5899979999999996</v>
      </c>
      <c r="T1303" s="80">
        <f>(Tabla3[[#This Row],[PRECIO CON DESCT.]]-(Tabla3[[#This Row],[PRECIO CON DESCT.]]*$T$6))</f>
        <v>4.1516987399999996</v>
      </c>
      <c r="U1303" s="96"/>
      <c r="V1303" s="94">
        <f>Tabla3[[#This Row],[PRECIO %      en $]]*Tabla3[[#This Row],[PEDIDO ]]</f>
        <v>0</v>
      </c>
      <c r="W1303" s="57">
        <f>Tabla3[[#This Row],[PRECIO CON DESCT.]]*Tabla3[[#This Row],[PEDIDO ]]</f>
        <v>0</v>
      </c>
      <c r="X1303" s="58">
        <f>Tabla3[[#This Row],[PRECIO SIN %]]*Tabla3[[#This Row],[PEDIDO ]]</f>
        <v>0</v>
      </c>
      <c r="Y1303" s="28"/>
      <c r="Z1303" s="28"/>
    </row>
    <row r="1304" spans="1:26" ht="33" customHeight="1" x14ac:dyDescent="0.4">
      <c r="A1304" s="125">
        <v>7716422628359</v>
      </c>
      <c r="B1304" s="59" t="s">
        <v>225</v>
      </c>
      <c r="C1304" s="59" t="s">
        <v>229</v>
      </c>
      <c r="D13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04" s="119" t="s">
        <v>1808</v>
      </c>
      <c r="F1304" s="76" t="s">
        <v>537</v>
      </c>
      <c r="G13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04" s="78">
        <v>14</v>
      </c>
      <c r="J1304" s="52">
        <v>3.88889</v>
      </c>
      <c r="K1304" s="60">
        <f>Tabla3[[#This Row],[PRECIOS]]-Tabla3[[#This Row],[PRECIOS]]*10%</f>
        <v>3.5000010000000001</v>
      </c>
      <c r="L1304" s="101"/>
      <c r="M1304" s="61"/>
      <c r="N1304" s="55">
        <f>IFERROR(Tabla3[[#This Row],[PRECIOS]]-Tabla3[[#This Row],[PRECIOS]]*Tabla3[[#This Row],[% PRODUCTO]]," ")</f>
        <v>3.88889</v>
      </c>
      <c r="O1304" s="61"/>
      <c r="P1304" s="55">
        <f>IFERROR(Tabla3[[#This Row],[OCULTAR2]]-Tabla3[[#This Row],[OCULTAR2]]*Tabla3[[#This Row],[% LÍNEA]]," ")</f>
        <v>3.88889</v>
      </c>
      <c r="Q1304" s="56">
        <f>IFERROR(Tabla3[[#This Row],[% PRODUCTO]]+Tabla3[[#This Row],[% LÍNEA]]," ")</f>
        <v>0</v>
      </c>
      <c r="R1304" s="60">
        <f>Tabla3[[#This Row],[OCULTAR3]]</f>
        <v>3.88889</v>
      </c>
      <c r="S1304" s="60">
        <f>Tabla3[[#This Row],[PRECIO SIN %]]-Tabla3[[#This Row],[PRECIO SIN %]]*10%</f>
        <v>3.5000010000000001</v>
      </c>
      <c r="T1304" s="80">
        <f>(Tabla3[[#This Row],[PRECIO CON DESCT.]]-(Tabla3[[#This Row],[PRECIO CON DESCT.]]*$T$6))</f>
        <v>2.2050006299999998</v>
      </c>
      <c r="U1304" s="96"/>
      <c r="V1304" s="94">
        <f>Tabla3[[#This Row],[PRECIO %      en $]]*Tabla3[[#This Row],[PEDIDO ]]</f>
        <v>0</v>
      </c>
      <c r="W1304" s="57">
        <f>Tabla3[[#This Row],[PRECIO CON DESCT.]]*Tabla3[[#This Row],[PEDIDO ]]</f>
        <v>0</v>
      </c>
      <c r="X1304" s="58">
        <f>Tabla3[[#This Row],[PRECIO SIN %]]*Tabla3[[#This Row],[PEDIDO ]]</f>
        <v>0</v>
      </c>
      <c r="Y1304" s="28"/>
      <c r="Z1304" s="28"/>
    </row>
    <row r="1305" spans="1:26" ht="33" customHeight="1" x14ac:dyDescent="0.4">
      <c r="A1305" s="124">
        <v>8906082151345</v>
      </c>
      <c r="B1305" s="51" t="s">
        <v>225</v>
      </c>
      <c r="C1305" s="51" t="s">
        <v>206</v>
      </c>
      <c r="D13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05" s="118" t="s">
        <v>1809</v>
      </c>
      <c r="F1305" s="75" t="s">
        <v>537</v>
      </c>
      <c r="G13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05" s="77">
        <v>162</v>
      </c>
      <c r="J1305" s="52">
        <v>2.4333300000000002</v>
      </c>
      <c r="K1305" s="53">
        <f>Tabla3[[#This Row],[PRECIOS]]-Tabla3[[#This Row],[PRECIOS]]*10%</f>
        <v>2.189997</v>
      </c>
      <c r="L1305" s="101"/>
      <c r="M1305" s="54"/>
      <c r="N1305" s="55">
        <f>IFERROR(Tabla3[[#This Row],[PRECIOS]]-Tabla3[[#This Row],[PRECIOS]]*Tabla3[[#This Row],[% PRODUCTO]]," ")</f>
        <v>2.4333300000000002</v>
      </c>
      <c r="O1305" s="54"/>
      <c r="P1305" s="55">
        <f>IFERROR(Tabla3[[#This Row],[OCULTAR2]]-Tabla3[[#This Row],[OCULTAR2]]*Tabla3[[#This Row],[% LÍNEA]]," ")</f>
        <v>2.4333300000000002</v>
      </c>
      <c r="Q1305" s="56">
        <f>IFERROR(Tabla3[[#This Row],[% PRODUCTO]]+Tabla3[[#This Row],[% LÍNEA]]," ")</f>
        <v>0</v>
      </c>
      <c r="R1305" s="53">
        <f>Tabla3[[#This Row],[OCULTAR3]]</f>
        <v>2.4333300000000002</v>
      </c>
      <c r="S1305" s="53">
        <f>Tabla3[[#This Row],[PRECIO SIN %]]-Tabla3[[#This Row],[PRECIO SIN %]]*10%</f>
        <v>2.189997</v>
      </c>
      <c r="T1305" s="80">
        <f>(Tabla3[[#This Row],[PRECIO CON DESCT.]]-(Tabla3[[#This Row],[PRECIO CON DESCT.]]*$T$6))</f>
        <v>1.3796981100000001</v>
      </c>
      <c r="U1305" s="96"/>
      <c r="V1305" s="94">
        <f>Tabla3[[#This Row],[PRECIO %      en $]]*Tabla3[[#This Row],[PEDIDO ]]</f>
        <v>0</v>
      </c>
      <c r="W1305" s="57">
        <f>Tabla3[[#This Row],[PRECIO CON DESCT.]]*Tabla3[[#This Row],[PEDIDO ]]</f>
        <v>0</v>
      </c>
      <c r="X1305" s="58">
        <f>Tabla3[[#This Row],[PRECIO SIN %]]*Tabla3[[#This Row],[PEDIDO ]]</f>
        <v>0</v>
      </c>
      <c r="Y1305" s="28"/>
      <c r="Z1305" s="28"/>
    </row>
    <row r="1306" spans="1:26" ht="33" customHeight="1" x14ac:dyDescent="0.4">
      <c r="A1306" s="125">
        <v>7591020003131</v>
      </c>
      <c r="B1306" s="59" t="s">
        <v>225</v>
      </c>
      <c r="C1306" s="59" t="s">
        <v>101</v>
      </c>
      <c r="D13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06" s="119" t="s">
        <v>1810</v>
      </c>
      <c r="F1306" s="76" t="s">
        <v>537</v>
      </c>
      <c r="G13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06" s="78">
        <v>36</v>
      </c>
      <c r="J1306" s="52">
        <v>6.2222200000000001</v>
      </c>
      <c r="K1306" s="60">
        <f>Tabla3[[#This Row],[PRECIOS]]-Tabla3[[#This Row],[PRECIOS]]*10%</f>
        <v>5.5999980000000003</v>
      </c>
      <c r="L1306" s="101"/>
      <c r="M1306" s="61"/>
      <c r="N1306" s="55">
        <f>IFERROR(Tabla3[[#This Row],[PRECIOS]]-Tabla3[[#This Row],[PRECIOS]]*Tabla3[[#This Row],[% PRODUCTO]]," ")</f>
        <v>6.2222200000000001</v>
      </c>
      <c r="O1306" s="61"/>
      <c r="P1306" s="55">
        <f>IFERROR(Tabla3[[#This Row],[OCULTAR2]]-Tabla3[[#This Row],[OCULTAR2]]*Tabla3[[#This Row],[% LÍNEA]]," ")</f>
        <v>6.2222200000000001</v>
      </c>
      <c r="Q1306" s="56">
        <f>IFERROR(Tabla3[[#This Row],[% PRODUCTO]]+Tabla3[[#This Row],[% LÍNEA]]," ")</f>
        <v>0</v>
      </c>
      <c r="R1306" s="60">
        <f>Tabla3[[#This Row],[OCULTAR3]]</f>
        <v>6.2222200000000001</v>
      </c>
      <c r="S1306" s="60">
        <f>Tabla3[[#This Row],[PRECIO SIN %]]-Tabla3[[#This Row],[PRECIO SIN %]]*10%</f>
        <v>5.5999980000000003</v>
      </c>
      <c r="T1306" s="80">
        <f>(Tabla3[[#This Row],[PRECIO CON DESCT.]]-(Tabla3[[#This Row],[PRECIO CON DESCT.]]*$T$6))</f>
        <v>3.5279987400000001</v>
      </c>
      <c r="U1306" s="96"/>
      <c r="V1306" s="94">
        <f>Tabla3[[#This Row],[PRECIO %      en $]]*Tabla3[[#This Row],[PEDIDO ]]</f>
        <v>0</v>
      </c>
      <c r="W1306" s="57">
        <f>Tabla3[[#This Row],[PRECIO CON DESCT.]]*Tabla3[[#This Row],[PEDIDO ]]</f>
        <v>0</v>
      </c>
      <c r="X1306" s="58">
        <f>Tabla3[[#This Row],[PRECIO SIN %]]*Tabla3[[#This Row],[PEDIDO ]]</f>
        <v>0</v>
      </c>
      <c r="Y1306" s="28"/>
      <c r="Z1306" s="28"/>
    </row>
    <row r="1307" spans="1:26" ht="33" customHeight="1" x14ac:dyDescent="0.4">
      <c r="A1307" s="124">
        <v>730170649142</v>
      </c>
      <c r="B1307" s="51" t="s">
        <v>225</v>
      </c>
      <c r="C1307" s="51" t="s">
        <v>72</v>
      </c>
      <c r="D13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07" s="118" t="s">
        <v>1811</v>
      </c>
      <c r="F1307" s="75" t="s">
        <v>537</v>
      </c>
      <c r="G13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07" s="77">
        <v>22</v>
      </c>
      <c r="J1307" s="52">
        <v>3.4111099999999999</v>
      </c>
      <c r="K1307" s="53">
        <f>Tabla3[[#This Row],[PRECIOS]]-Tabla3[[#This Row],[PRECIOS]]*10%</f>
        <v>3.0699989999999997</v>
      </c>
      <c r="L1307" s="101"/>
      <c r="M1307" s="54"/>
      <c r="N1307" s="55">
        <f>IFERROR(Tabla3[[#This Row],[PRECIOS]]-Tabla3[[#This Row],[PRECIOS]]*Tabla3[[#This Row],[% PRODUCTO]]," ")</f>
        <v>3.4111099999999999</v>
      </c>
      <c r="O1307" s="54"/>
      <c r="P1307" s="55">
        <f>IFERROR(Tabla3[[#This Row],[OCULTAR2]]-Tabla3[[#This Row],[OCULTAR2]]*Tabla3[[#This Row],[% LÍNEA]]," ")</f>
        <v>3.4111099999999999</v>
      </c>
      <c r="Q1307" s="56">
        <f>IFERROR(Tabla3[[#This Row],[% PRODUCTO]]+Tabla3[[#This Row],[% LÍNEA]]," ")</f>
        <v>0</v>
      </c>
      <c r="R1307" s="53">
        <f>Tabla3[[#This Row],[OCULTAR3]]</f>
        <v>3.4111099999999999</v>
      </c>
      <c r="S1307" s="53">
        <f>Tabla3[[#This Row],[PRECIO SIN %]]-Tabla3[[#This Row],[PRECIO SIN %]]*10%</f>
        <v>3.0699989999999997</v>
      </c>
      <c r="T1307" s="80">
        <f>(Tabla3[[#This Row],[PRECIO CON DESCT.]]-(Tabla3[[#This Row],[PRECIO CON DESCT.]]*$T$6))</f>
        <v>1.9340993699999998</v>
      </c>
      <c r="U1307" s="96"/>
      <c r="V1307" s="94">
        <f>Tabla3[[#This Row],[PRECIO %      en $]]*Tabla3[[#This Row],[PEDIDO ]]</f>
        <v>0</v>
      </c>
      <c r="W1307" s="57">
        <f>Tabla3[[#This Row],[PRECIO CON DESCT.]]*Tabla3[[#This Row],[PEDIDO ]]</f>
        <v>0</v>
      </c>
      <c r="X1307" s="58">
        <f>Tabla3[[#This Row],[PRECIO SIN %]]*Tabla3[[#This Row],[PEDIDO ]]</f>
        <v>0</v>
      </c>
      <c r="Y1307" s="28"/>
      <c r="Z1307" s="28"/>
    </row>
    <row r="1308" spans="1:26" ht="33" customHeight="1" x14ac:dyDescent="0.4">
      <c r="A1308" s="125">
        <v>7598008000113</v>
      </c>
      <c r="B1308" s="59" t="s">
        <v>225</v>
      </c>
      <c r="C1308" s="59" t="s">
        <v>134</v>
      </c>
      <c r="D13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08" s="119" t="s">
        <v>1812</v>
      </c>
      <c r="F1308" s="76" t="s">
        <v>537</v>
      </c>
      <c r="G13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08" s="78">
        <v>67</v>
      </c>
      <c r="J1308" s="52">
        <v>2.8333300000000001</v>
      </c>
      <c r="K1308" s="60">
        <f>Tabla3[[#This Row],[PRECIOS]]-Tabla3[[#This Row],[PRECIOS]]*10%</f>
        <v>2.5499970000000003</v>
      </c>
      <c r="L1308" s="101"/>
      <c r="M1308" s="61"/>
      <c r="N1308" s="55">
        <f>IFERROR(Tabla3[[#This Row],[PRECIOS]]-Tabla3[[#This Row],[PRECIOS]]*Tabla3[[#This Row],[% PRODUCTO]]," ")</f>
        <v>2.8333300000000001</v>
      </c>
      <c r="O1308" s="61"/>
      <c r="P1308" s="55">
        <f>IFERROR(Tabla3[[#This Row],[OCULTAR2]]-Tabla3[[#This Row],[OCULTAR2]]*Tabla3[[#This Row],[% LÍNEA]]," ")</f>
        <v>2.8333300000000001</v>
      </c>
      <c r="Q1308" s="56">
        <f>IFERROR(Tabla3[[#This Row],[% PRODUCTO]]+Tabla3[[#This Row],[% LÍNEA]]," ")</f>
        <v>0</v>
      </c>
      <c r="R1308" s="60">
        <f>Tabla3[[#This Row],[OCULTAR3]]</f>
        <v>2.8333300000000001</v>
      </c>
      <c r="S1308" s="60">
        <f>Tabla3[[#This Row],[PRECIO SIN %]]-Tabla3[[#This Row],[PRECIO SIN %]]*10%</f>
        <v>2.5499970000000003</v>
      </c>
      <c r="T1308" s="80">
        <f>(Tabla3[[#This Row],[PRECIO CON DESCT.]]-(Tabla3[[#This Row],[PRECIO CON DESCT.]]*$T$6))</f>
        <v>1.6064981100000002</v>
      </c>
      <c r="U1308" s="96"/>
      <c r="V1308" s="94">
        <f>Tabla3[[#This Row],[PRECIO %      en $]]*Tabla3[[#This Row],[PEDIDO ]]</f>
        <v>0</v>
      </c>
      <c r="W1308" s="57">
        <f>Tabla3[[#This Row],[PRECIO CON DESCT.]]*Tabla3[[#This Row],[PEDIDO ]]</f>
        <v>0</v>
      </c>
      <c r="X1308" s="58">
        <f>Tabla3[[#This Row],[PRECIO SIN %]]*Tabla3[[#This Row],[PEDIDO ]]</f>
        <v>0</v>
      </c>
      <c r="Y1308" s="28"/>
      <c r="Z1308" s="28"/>
    </row>
    <row r="1309" spans="1:26" ht="33" customHeight="1" x14ac:dyDescent="0.4">
      <c r="A1309" s="124">
        <v>736372722478</v>
      </c>
      <c r="B1309" s="51" t="s">
        <v>225</v>
      </c>
      <c r="C1309" s="51" t="s">
        <v>150</v>
      </c>
      <c r="D13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09" s="118" t="s">
        <v>1813</v>
      </c>
      <c r="F1309" s="75" t="s">
        <v>537</v>
      </c>
      <c r="G13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3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309" s="77">
        <v>300</v>
      </c>
      <c r="J1309" s="52">
        <v>2.5555599999999998</v>
      </c>
      <c r="K1309" s="53">
        <f>Tabla3[[#This Row],[PRECIOS]]-Tabla3[[#This Row],[PRECIOS]]*10%</f>
        <v>2.3000039999999999</v>
      </c>
      <c r="L1309" s="101"/>
      <c r="M1309" s="54"/>
      <c r="N1309" s="55">
        <f>IFERROR(Tabla3[[#This Row],[PRECIOS]]-Tabla3[[#This Row],[PRECIOS]]*Tabla3[[#This Row],[% PRODUCTO]]," ")</f>
        <v>2.5555599999999998</v>
      </c>
      <c r="O1309" s="54">
        <v>0.05</v>
      </c>
      <c r="P1309" s="55">
        <f>IFERROR(Tabla3[[#This Row],[OCULTAR2]]-Tabla3[[#This Row],[OCULTAR2]]*Tabla3[[#This Row],[% LÍNEA]]," ")</f>
        <v>2.4277819999999997</v>
      </c>
      <c r="Q1309" s="56">
        <f>IFERROR(Tabla3[[#This Row],[% PRODUCTO]]+Tabla3[[#This Row],[% LÍNEA]]," ")</f>
        <v>0.05</v>
      </c>
      <c r="R1309" s="53">
        <f>Tabla3[[#This Row],[OCULTAR3]]</f>
        <v>2.4277819999999997</v>
      </c>
      <c r="S1309" s="53">
        <f>Tabla3[[#This Row],[PRECIO SIN %]]-Tabla3[[#This Row],[PRECIO SIN %]]*10%</f>
        <v>2.1850037999999996</v>
      </c>
      <c r="T1309" s="80">
        <f>(Tabla3[[#This Row],[PRECIO CON DESCT.]]-(Tabla3[[#This Row],[PRECIO CON DESCT.]]*$T$6))</f>
        <v>1.3765523939999997</v>
      </c>
      <c r="U1309" s="96"/>
      <c r="V1309" s="94">
        <f>Tabla3[[#This Row],[PRECIO %      en $]]*Tabla3[[#This Row],[PEDIDO ]]</f>
        <v>0</v>
      </c>
      <c r="W1309" s="57">
        <f>Tabla3[[#This Row],[PRECIO CON DESCT.]]*Tabla3[[#This Row],[PEDIDO ]]</f>
        <v>0</v>
      </c>
      <c r="X1309" s="58">
        <f>Tabla3[[#This Row],[PRECIO SIN %]]*Tabla3[[#This Row],[PEDIDO ]]</f>
        <v>0</v>
      </c>
      <c r="Y1309" s="28"/>
      <c r="Z1309" s="28"/>
    </row>
    <row r="1310" spans="1:26" ht="33" customHeight="1" x14ac:dyDescent="0.4">
      <c r="A1310" s="125">
        <v>8904210707075</v>
      </c>
      <c r="B1310" s="59" t="s">
        <v>225</v>
      </c>
      <c r="C1310" s="59" t="s">
        <v>209</v>
      </c>
      <c r="D13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10" s="119" t="s">
        <v>1814</v>
      </c>
      <c r="F1310" s="76" t="s">
        <v>537</v>
      </c>
      <c r="G13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10" s="78">
        <v>45</v>
      </c>
      <c r="J1310" s="52">
        <v>1.7777799999999999</v>
      </c>
      <c r="K1310" s="60">
        <f>Tabla3[[#This Row],[PRECIOS]]-Tabla3[[#This Row],[PRECIOS]]*10%</f>
        <v>1.6000019999999999</v>
      </c>
      <c r="L1310" s="101"/>
      <c r="M1310" s="61"/>
      <c r="N1310" s="55">
        <f>IFERROR(Tabla3[[#This Row],[PRECIOS]]-Tabla3[[#This Row],[PRECIOS]]*Tabla3[[#This Row],[% PRODUCTO]]," ")</f>
        <v>1.7777799999999999</v>
      </c>
      <c r="O1310" s="61"/>
      <c r="P1310" s="55">
        <f>IFERROR(Tabla3[[#This Row],[OCULTAR2]]-Tabla3[[#This Row],[OCULTAR2]]*Tabla3[[#This Row],[% LÍNEA]]," ")</f>
        <v>1.7777799999999999</v>
      </c>
      <c r="Q1310" s="56">
        <f>IFERROR(Tabla3[[#This Row],[% PRODUCTO]]+Tabla3[[#This Row],[% LÍNEA]]," ")</f>
        <v>0</v>
      </c>
      <c r="R1310" s="60">
        <f>Tabla3[[#This Row],[OCULTAR3]]</f>
        <v>1.7777799999999999</v>
      </c>
      <c r="S1310" s="60">
        <f>Tabla3[[#This Row],[PRECIO SIN %]]-Tabla3[[#This Row],[PRECIO SIN %]]*10%</f>
        <v>1.6000019999999999</v>
      </c>
      <c r="T1310" s="80">
        <f>(Tabla3[[#This Row],[PRECIO CON DESCT.]]-(Tabla3[[#This Row],[PRECIO CON DESCT.]]*$T$6))</f>
        <v>1.0080012599999999</v>
      </c>
      <c r="U1310" s="96"/>
      <c r="V1310" s="94">
        <f>Tabla3[[#This Row],[PRECIO %      en $]]*Tabla3[[#This Row],[PEDIDO ]]</f>
        <v>0</v>
      </c>
      <c r="W1310" s="57">
        <f>Tabla3[[#This Row],[PRECIO CON DESCT.]]*Tabla3[[#This Row],[PEDIDO ]]</f>
        <v>0</v>
      </c>
      <c r="X1310" s="58">
        <f>Tabla3[[#This Row],[PRECIO SIN %]]*Tabla3[[#This Row],[PEDIDO ]]</f>
        <v>0</v>
      </c>
      <c r="Y1310" s="28"/>
      <c r="Z1310" s="28"/>
    </row>
    <row r="1311" spans="1:26" ht="33" customHeight="1" x14ac:dyDescent="0.4">
      <c r="A1311" s="124">
        <v>7592803000408</v>
      </c>
      <c r="B1311" s="51" t="s">
        <v>225</v>
      </c>
      <c r="C1311" s="51" t="s">
        <v>132</v>
      </c>
      <c r="D13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11" s="118" t="s">
        <v>1815</v>
      </c>
      <c r="F1311" s="75" t="s">
        <v>537</v>
      </c>
      <c r="G13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11" s="77">
        <v>50</v>
      </c>
      <c r="J1311" s="52">
        <v>1.68889</v>
      </c>
      <c r="K1311" s="53">
        <f>Tabla3[[#This Row],[PRECIOS]]-Tabla3[[#This Row],[PRECIOS]]*10%</f>
        <v>1.5200009999999999</v>
      </c>
      <c r="L1311" s="101"/>
      <c r="M1311" s="54"/>
      <c r="N1311" s="55">
        <f>IFERROR(Tabla3[[#This Row],[PRECIOS]]-Tabla3[[#This Row],[PRECIOS]]*Tabla3[[#This Row],[% PRODUCTO]]," ")</f>
        <v>1.68889</v>
      </c>
      <c r="O1311" s="54"/>
      <c r="P1311" s="55">
        <f>IFERROR(Tabla3[[#This Row],[OCULTAR2]]-Tabla3[[#This Row],[OCULTAR2]]*Tabla3[[#This Row],[% LÍNEA]]," ")</f>
        <v>1.68889</v>
      </c>
      <c r="Q1311" s="56">
        <f>IFERROR(Tabla3[[#This Row],[% PRODUCTO]]+Tabla3[[#This Row],[% LÍNEA]]," ")</f>
        <v>0</v>
      </c>
      <c r="R1311" s="53">
        <f>Tabla3[[#This Row],[OCULTAR3]]</f>
        <v>1.68889</v>
      </c>
      <c r="S1311" s="53">
        <f>Tabla3[[#This Row],[PRECIO SIN %]]-Tabla3[[#This Row],[PRECIO SIN %]]*10%</f>
        <v>1.5200009999999999</v>
      </c>
      <c r="T1311" s="80">
        <f>(Tabla3[[#This Row],[PRECIO CON DESCT.]]-(Tabla3[[#This Row],[PRECIO CON DESCT.]]*$T$6))</f>
        <v>0.95760062999999995</v>
      </c>
      <c r="U1311" s="96"/>
      <c r="V1311" s="94">
        <f>Tabla3[[#This Row],[PRECIO %      en $]]*Tabla3[[#This Row],[PEDIDO ]]</f>
        <v>0</v>
      </c>
      <c r="W1311" s="57">
        <f>Tabla3[[#This Row],[PRECIO CON DESCT.]]*Tabla3[[#This Row],[PEDIDO ]]</f>
        <v>0</v>
      </c>
      <c r="X1311" s="58">
        <f>Tabla3[[#This Row],[PRECIO SIN %]]*Tabla3[[#This Row],[PEDIDO ]]</f>
        <v>0</v>
      </c>
      <c r="Y1311" s="28"/>
      <c r="Z1311" s="28"/>
    </row>
    <row r="1312" spans="1:26" ht="33" customHeight="1" x14ac:dyDescent="0.4">
      <c r="A1312" s="125">
        <v>7591519001358</v>
      </c>
      <c r="B1312" s="59" t="s">
        <v>225</v>
      </c>
      <c r="C1312" s="59" t="s">
        <v>149</v>
      </c>
      <c r="D13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12" s="119" t="s">
        <v>1816</v>
      </c>
      <c r="F1312" s="76" t="s">
        <v>537</v>
      </c>
      <c r="G13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12" s="78">
        <v>113</v>
      </c>
      <c r="J1312" s="52">
        <v>1.3333299999999999</v>
      </c>
      <c r="K1312" s="60">
        <f>Tabla3[[#This Row],[PRECIOS]]-Tabla3[[#This Row],[PRECIOS]]*10%</f>
        <v>1.199997</v>
      </c>
      <c r="L1312" s="101"/>
      <c r="M1312" s="61"/>
      <c r="N1312" s="55">
        <f>IFERROR(Tabla3[[#This Row],[PRECIOS]]-Tabla3[[#This Row],[PRECIOS]]*Tabla3[[#This Row],[% PRODUCTO]]," ")</f>
        <v>1.3333299999999999</v>
      </c>
      <c r="O1312" s="61"/>
      <c r="P1312" s="55">
        <f>IFERROR(Tabla3[[#This Row],[OCULTAR2]]-Tabla3[[#This Row],[OCULTAR2]]*Tabla3[[#This Row],[% LÍNEA]]," ")</f>
        <v>1.3333299999999999</v>
      </c>
      <c r="Q1312" s="56">
        <f>IFERROR(Tabla3[[#This Row],[% PRODUCTO]]+Tabla3[[#This Row],[% LÍNEA]]," ")</f>
        <v>0</v>
      </c>
      <c r="R1312" s="60">
        <f>Tabla3[[#This Row],[OCULTAR3]]</f>
        <v>1.3333299999999999</v>
      </c>
      <c r="S1312" s="60">
        <f>Tabla3[[#This Row],[PRECIO SIN %]]-Tabla3[[#This Row],[PRECIO SIN %]]*10%</f>
        <v>1.199997</v>
      </c>
      <c r="T1312" s="80">
        <f>(Tabla3[[#This Row],[PRECIO CON DESCT.]]-(Tabla3[[#This Row],[PRECIO CON DESCT.]]*$T$6))</f>
        <v>0.75599810999999995</v>
      </c>
      <c r="U1312" s="96"/>
      <c r="V1312" s="94">
        <f>Tabla3[[#This Row],[PRECIO %      en $]]*Tabla3[[#This Row],[PEDIDO ]]</f>
        <v>0</v>
      </c>
      <c r="W1312" s="57">
        <f>Tabla3[[#This Row],[PRECIO CON DESCT.]]*Tabla3[[#This Row],[PEDIDO ]]</f>
        <v>0</v>
      </c>
      <c r="X1312" s="58">
        <f>Tabla3[[#This Row],[PRECIO SIN %]]*Tabla3[[#This Row],[PEDIDO ]]</f>
        <v>0</v>
      </c>
      <c r="Y1312" s="28"/>
      <c r="Z1312" s="28"/>
    </row>
    <row r="1313" spans="1:26" ht="33" customHeight="1" x14ac:dyDescent="0.4">
      <c r="A1313" s="124">
        <v>7592616014029</v>
      </c>
      <c r="B1313" s="51" t="s">
        <v>225</v>
      </c>
      <c r="C1313" s="51" t="s">
        <v>161</v>
      </c>
      <c r="D13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13" s="118" t="s">
        <v>1817</v>
      </c>
      <c r="F1313" s="75" t="s">
        <v>537</v>
      </c>
      <c r="G13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13" s="77">
        <v>47</v>
      </c>
      <c r="J1313" s="52">
        <v>1.8444400000000001</v>
      </c>
      <c r="K1313" s="53">
        <f>Tabla3[[#This Row],[PRECIOS]]-Tabla3[[#This Row],[PRECIOS]]*10%</f>
        <v>1.659996</v>
      </c>
      <c r="L1313" s="101"/>
      <c r="M1313" s="54"/>
      <c r="N1313" s="55">
        <f>IFERROR(Tabla3[[#This Row],[PRECIOS]]-Tabla3[[#This Row],[PRECIOS]]*Tabla3[[#This Row],[% PRODUCTO]]," ")</f>
        <v>1.8444400000000001</v>
      </c>
      <c r="O1313" s="54"/>
      <c r="P1313" s="55">
        <f>IFERROR(Tabla3[[#This Row],[OCULTAR2]]-Tabla3[[#This Row],[OCULTAR2]]*Tabla3[[#This Row],[% LÍNEA]]," ")</f>
        <v>1.8444400000000001</v>
      </c>
      <c r="Q1313" s="56">
        <f>IFERROR(Tabla3[[#This Row],[% PRODUCTO]]+Tabla3[[#This Row],[% LÍNEA]]," ")</f>
        <v>0</v>
      </c>
      <c r="R1313" s="53">
        <f>Tabla3[[#This Row],[OCULTAR3]]</f>
        <v>1.8444400000000001</v>
      </c>
      <c r="S1313" s="53">
        <f>Tabla3[[#This Row],[PRECIO SIN %]]-Tabla3[[#This Row],[PRECIO SIN %]]*10%</f>
        <v>1.659996</v>
      </c>
      <c r="T1313" s="80">
        <f>(Tabla3[[#This Row],[PRECIO CON DESCT.]]-(Tabla3[[#This Row],[PRECIO CON DESCT.]]*$T$6))</f>
        <v>1.0457974800000001</v>
      </c>
      <c r="U1313" s="96"/>
      <c r="V1313" s="94">
        <f>Tabla3[[#This Row],[PRECIO %      en $]]*Tabla3[[#This Row],[PEDIDO ]]</f>
        <v>0</v>
      </c>
      <c r="W1313" s="57">
        <f>Tabla3[[#This Row],[PRECIO CON DESCT.]]*Tabla3[[#This Row],[PEDIDO ]]</f>
        <v>0</v>
      </c>
      <c r="X1313" s="58">
        <f>Tabla3[[#This Row],[PRECIO SIN %]]*Tabla3[[#This Row],[PEDIDO ]]</f>
        <v>0</v>
      </c>
      <c r="Y1313" s="28"/>
      <c r="Z1313" s="28"/>
    </row>
    <row r="1314" spans="1:26" ht="33" customHeight="1" x14ac:dyDescent="0.4">
      <c r="A1314" s="125">
        <v>7591585278173</v>
      </c>
      <c r="B1314" s="59" t="s">
        <v>225</v>
      </c>
      <c r="C1314" s="59" t="s">
        <v>75</v>
      </c>
      <c r="D13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14" s="119" t="s">
        <v>1818</v>
      </c>
      <c r="F1314" s="76" t="s">
        <v>537</v>
      </c>
      <c r="G13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14" s="78">
        <v>110</v>
      </c>
      <c r="J1314" s="52">
        <v>3.0333299999999999</v>
      </c>
      <c r="K1314" s="60">
        <f>Tabla3[[#This Row],[PRECIOS]]-Tabla3[[#This Row],[PRECIOS]]*10%</f>
        <v>2.729997</v>
      </c>
      <c r="L1314" s="101"/>
      <c r="M1314" s="61"/>
      <c r="N1314" s="55">
        <f>IFERROR(Tabla3[[#This Row],[PRECIOS]]-Tabla3[[#This Row],[PRECIOS]]*Tabla3[[#This Row],[% PRODUCTO]]," ")</f>
        <v>3.0333299999999999</v>
      </c>
      <c r="O1314" s="61"/>
      <c r="P1314" s="55">
        <f>IFERROR(Tabla3[[#This Row],[OCULTAR2]]-Tabla3[[#This Row],[OCULTAR2]]*Tabla3[[#This Row],[% LÍNEA]]," ")</f>
        <v>3.0333299999999999</v>
      </c>
      <c r="Q1314" s="56">
        <f>IFERROR(Tabla3[[#This Row],[% PRODUCTO]]+Tabla3[[#This Row],[% LÍNEA]]," ")</f>
        <v>0</v>
      </c>
      <c r="R1314" s="60">
        <f>Tabla3[[#This Row],[OCULTAR3]]</f>
        <v>3.0333299999999999</v>
      </c>
      <c r="S1314" s="60">
        <f>Tabla3[[#This Row],[PRECIO SIN %]]-Tabla3[[#This Row],[PRECIO SIN %]]*10%</f>
        <v>2.729997</v>
      </c>
      <c r="T1314" s="80">
        <f>(Tabla3[[#This Row],[PRECIO CON DESCT.]]-(Tabla3[[#This Row],[PRECIO CON DESCT.]]*$T$6))</f>
        <v>1.7198981099999999</v>
      </c>
      <c r="U1314" s="96"/>
      <c r="V1314" s="94">
        <f>Tabla3[[#This Row],[PRECIO %      en $]]*Tabla3[[#This Row],[PEDIDO ]]</f>
        <v>0</v>
      </c>
      <c r="W1314" s="57">
        <f>Tabla3[[#This Row],[PRECIO CON DESCT.]]*Tabla3[[#This Row],[PEDIDO ]]</f>
        <v>0</v>
      </c>
      <c r="X1314" s="58">
        <f>Tabla3[[#This Row],[PRECIO SIN %]]*Tabla3[[#This Row],[PEDIDO ]]</f>
        <v>0</v>
      </c>
      <c r="Y1314" s="28"/>
      <c r="Z1314" s="28"/>
    </row>
    <row r="1315" spans="1:26" ht="33" customHeight="1" x14ac:dyDescent="0.4">
      <c r="A1315" s="124">
        <v>8904179732842</v>
      </c>
      <c r="B1315" s="51" t="s">
        <v>225</v>
      </c>
      <c r="C1315" s="51" t="s">
        <v>128</v>
      </c>
      <c r="D13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15" s="118" t="s">
        <v>1819</v>
      </c>
      <c r="F1315" s="75" t="s">
        <v>537</v>
      </c>
      <c r="G13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15" s="77">
        <v>167</v>
      </c>
      <c r="J1315" s="52">
        <v>2.0888900000000001</v>
      </c>
      <c r="K1315" s="53">
        <f>Tabla3[[#This Row],[PRECIOS]]-Tabla3[[#This Row],[PRECIOS]]*10%</f>
        <v>1.880001</v>
      </c>
      <c r="L1315" s="101"/>
      <c r="M1315" s="54"/>
      <c r="N1315" s="55">
        <f>IFERROR(Tabla3[[#This Row],[PRECIOS]]-Tabla3[[#This Row],[PRECIOS]]*Tabla3[[#This Row],[% PRODUCTO]]," ")</f>
        <v>2.0888900000000001</v>
      </c>
      <c r="O1315" s="54"/>
      <c r="P1315" s="55">
        <f>IFERROR(Tabla3[[#This Row],[OCULTAR2]]-Tabla3[[#This Row],[OCULTAR2]]*Tabla3[[#This Row],[% LÍNEA]]," ")</f>
        <v>2.0888900000000001</v>
      </c>
      <c r="Q1315" s="56">
        <f>IFERROR(Tabla3[[#This Row],[% PRODUCTO]]+Tabla3[[#This Row],[% LÍNEA]]," ")</f>
        <v>0</v>
      </c>
      <c r="R1315" s="53">
        <f>Tabla3[[#This Row],[OCULTAR3]]</f>
        <v>2.0888900000000001</v>
      </c>
      <c r="S1315" s="53">
        <f>Tabla3[[#This Row],[PRECIO SIN %]]-Tabla3[[#This Row],[PRECIO SIN %]]*10%</f>
        <v>1.880001</v>
      </c>
      <c r="T1315" s="80">
        <f>(Tabla3[[#This Row],[PRECIO CON DESCT.]]-(Tabla3[[#This Row],[PRECIO CON DESCT.]]*$T$6))</f>
        <v>1.1844006300000001</v>
      </c>
      <c r="U1315" s="96"/>
      <c r="V1315" s="94">
        <f>Tabla3[[#This Row],[PRECIO %      en $]]*Tabla3[[#This Row],[PEDIDO ]]</f>
        <v>0</v>
      </c>
      <c r="W1315" s="57">
        <f>Tabla3[[#This Row],[PRECIO CON DESCT.]]*Tabla3[[#This Row],[PEDIDO ]]</f>
        <v>0</v>
      </c>
      <c r="X1315" s="58">
        <f>Tabla3[[#This Row],[PRECIO SIN %]]*Tabla3[[#This Row],[PEDIDO ]]</f>
        <v>0</v>
      </c>
      <c r="Y1315" s="28"/>
      <c r="Z1315" s="28"/>
    </row>
    <row r="1316" spans="1:26" ht="33" customHeight="1" x14ac:dyDescent="0.4">
      <c r="A1316" s="125">
        <v>675696260115</v>
      </c>
      <c r="B1316" s="59" t="s">
        <v>225</v>
      </c>
      <c r="C1316" s="59" t="s">
        <v>109</v>
      </c>
      <c r="D13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16" s="119" t="s">
        <v>1820</v>
      </c>
      <c r="F1316" s="76" t="s">
        <v>537</v>
      </c>
      <c r="G13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16" s="78">
        <v>92</v>
      </c>
      <c r="J1316" s="52">
        <v>1.8666700000000001</v>
      </c>
      <c r="K1316" s="60">
        <f>Tabla3[[#This Row],[PRECIOS]]-Tabla3[[#This Row],[PRECIOS]]*10%</f>
        <v>1.6800030000000001</v>
      </c>
      <c r="L1316" s="101"/>
      <c r="M1316" s="61"/>
      <c r="N1316" s="55">
        <f>IFERROR(Tabla3[[#This Row],[PRECIOS]]-Tabla3[[#This Row],[PRECIOS]]*Tabla3[[#This Row],[% PRODUCTO]]," ")</f>
        <v>1.8666700000000001</v>
      </c>
      <c r="O1316" s="61"/>
      <c r="P1316" s="55">
        <f>IFERROR(Tabla3[[#This Row],[OCULTAR2]]-Tabla3[[#This Row],[OCULTAR2]]*Tabla3[[#This Row],[% LÍNEA]]," ")</f>
        <v>1.8666700000000001</v>
      </c>
      <c r="Q1316" s="56">
        <f>IFERROR(Tabla3[[#This Row],[% PRODUCTO]]+Tabla3[[#This Row],[% LÍNEA]]," ")</f>
        <v>0</v>
      </c>
      <c r="R1316" s="60">
        <f>Tabla3[[#This Row],[OCULTAR3]]</f>
        <v>1.8666700000000001</v>
      </c>
      <c r="S1316" s="60">
        <f>Tabla3[[#This Row],[PRECIO SIN %]]-Tabla3[[#This Row],[PRECIO SIN %]]*10%</f>
        <v>1.6800030000000001</v>
      </c>
      <c r="T1316" s="80">
        <f>(Tabla3[[#This Row],[PRECIO CON DESCT.]]-(Tabla3[[#This Row],[PRECIO CON DESCT.]]*$T$6))</f>
        <v>1.0584018900000001</v>
      </c>
      <c r="U1316" s="96"/>
      <c r="V1316" s="94">
        <f>Tabla3[[#This Row],[PRECIO %      en $]]*Tabla3[[#This Row],[PEDIDO ]]</f>
        <v>0</v>
      </c>
      <c r="W1316" s="57">
        <f>Tabla3[[#This Row],[PRECIO CON DESCT.]]*Tabla3[[#This Row],[PEDIDO ]]</f>
        <v>0</v>
      </c>
      <c r="X1316" s="58">
        <f>Tabla3[[#This Row],[PRECIO SIN %]]*Tabla3[[#This Row],[PEDIDO ]]</f>
        <v>0</v>
      </c>
      <c r="Y1316" s="28"/>
      <c r="Z1316" s="28"/>
    </row>
    <row r="1317" spans="1:26" ht="33" customHeight="1" x14ac:dyDescent="0.4">
      <c r="A1317" s="124">
        <v>7591519001648</v>
      </c>
      <c r="B1317" s="51" t="s">
        <v>225</v>
      </c>
      <c r="C1317" s="51" t="s">
        <v>149</v>
      </c>
      <c r="D13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17" s="118" t="s">
        <v>1821</v>
      </c>
      <c r="F1317" s="75" t="s">
        <v>537</v>
      </c>
      <c r="G13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17" s="77">
        <v>693</v>
      </c>
      <c r="J1317" s="52">
        <v>3.88889</v>
      </c>
      <c r="K1317" s="53">
        <f>Tabla3[[#This Row],[PRECIOS]]-Tabla3[[#This Row],[PRECIOS]]*10%</f>
        <v>3.5000010000000001</v>
      </c>
      <c r="L1317" s="101"/>
      <c r="M1317" s="54"/>
      <c r="N1317" s="55">
        <f>IFERROR(Tabla3[[#This Row],[PRECIOS]]-Tabla3[[#This Row],[PRECIOS]]*Tabla3[[#This Row],[% PRODUCTO]]," ")</f>
        <v>3.88889</v>
      </c>
      <c r="O1317" s="54"/>
      <c r="P1317" s="55">
        <f>IFERROR(Tabla3[[#This Row],[OCULTAR2]]-Tabla3[[#This Row],[OCULTAR2]]*Tabla3[[#This Row],[% LÍNEA]]," ")</f>
        <v>3.88889</v>
      </c>
      <c r="Q1317" s="56">
        <f>IFERROR(Tabla3[[#This Row],[% PRODUCTO]]+Tabla3[[#This Row],[% LÍNEA]]," ")</f>
        <v>0</v>
      </c>
      <c r="R1317" s="53">
        <f>Tabla3[[#This Row],[OCULTAR3]]</f>
        <v>3.88889</v>
      </c>
      <c r="S1317" s="53">
        <f>Tabla3[[#This Row],[PRECIO SIN %]]-Tabla3[[#This Row],[PRECIO SIN %]]*10%</f>
        <v>3.5000010000000001</v>
      </c>
      <c r="T1317" s="80">
        <f>(Tabla3[[#This Row],[PRECIO CON DESCT.]]-(Tabla3[[#This Row],[PRECIO CON DESCT.]]*$T$6))</f>
        <v>2.2050006299999998</v>
      </c>
      <c r="U1317" s="96"/>
      <c r="V1317" s="94">
        <f>Tabla3[[#This Row],[PRECIO %      en $]]*Tabla3[[#This Row],[PEDIDO ]]</f>
        <v>0</v>
      </c>
      <c r="W1317" s="57">
        <f>Tabla3[[#This Row],[PRECIO CON DESCT.]]*Tabla3[[#This Row],[PEDIDO ]]</f>
        <v>0</v>
      </c>
      <c r="X1317" s="58">
        <f>Tabla3[[#This Row],[PRECIO SIN %]]*Tabla3[[#This Row],[PEDIDO ]]</f>
        <v>0</v>
      </c>
      <c r="Y1317" s="28"/>
      <c r="Z1317" s="28"/>
    </row>
    <row r="1318" spans="1:26" ht="33" customHeight="1" x14ac:dyDescent="0.4">
      <c r="A1318" s="125">
        <v>6977234270353</v>
      </c>
      <c r="B1318" s="59" t="s">
        <v>225</v>
      </c>
      <c r="C1318" s="59" t="s">
        <v>120</v>
      </c>
      <c r="D13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18" s="119" t="s">
        <v>1822</v>
      </c>
      <c r="F1318" s="76" t="s">
        <v>537</v>
      </c>
      <c r="G13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18" s="78">
        <v>30</v>
      </c>
      <c r="J1318" s="52">
        <v>1.7777799999999999</v>
      </c>
      <c r="K1318" s="60">
        <f>Tabla3[[#This Row],[PRECIOS]]-Tabla3[[#This Row],[PRECIOS]]*10%</f>
        <v>1.6000019999999999</v>
      </c>
      <c r="L1318" s="101"/>
      <c r="M1318" s="61"/>
      <c r="N1318" s="55">
        <f>IFERROR(Tabla3[[#This Row],[PRECIOS]]-Tabla3[[#This Row],[PRECIOS]]*Tabla3[[#This Row],[% PRODUCTO]]," ")</f>
        <v>1.7777799999999999</v>
      </c>
      <c r="O1318" s="61"/>
      <c r="P1318" s="55">
        <f>IFERROR(Tabla3[[#This Row],[OCULTAR2]]-Tabla3[[#This Row],[OCULTAR2]]*Tabla3[[#This Row],[% LÍNEA]]," ")</f>
        <v>1.7777799999999999</v>
      </c>
      <c r="Q1318" s="56">
        <f>IFERROR(Tabla3[[#This Row],[% PRODUCTO]]+Tabla3[[#This Row],[% LÍNEA]]," ")</f>
        <v>0</v>
      </c>
      <c r="R1318" s="60">
        <f>Tabla3[[#This Row],[OCULTAR3]]</f>
        <v>1.7777799999999999</v>
      </c>
      <c r="S1318" s="60">
        <f>Tabla3[[#This Row],[PRECIO SIN %]]-Tabla3[[#This Row],[PRECIO SIN %]]*10%</f>
        <v>1.6000019999999999</v>
      </c>
      <c r="T1318" s="80">
        <f>(Tabla3[[#This Row],[PRECIO CON DESCT.]]-(Tabla3[[#This Row],[PRECIO CON DESCT.]]*$T$6))</f>
        <v>1.0080012599999999</v>
      </c>
      <c r="U1318" s="96"/>
      <c r="V1318" s="94">
        <f>Tabla3[[#This Row],[PRECIO %      en $]]*Tabla3[[#This Row],[PEDIDO ]]</f>
        <v>0</v>
      </c>
      <c r="W1318" s="57">
        <f>Tabla3[[#This Row],[PRECIO CON DESCT.]]*Tabla3[[#This Row],[PEDIDO ]]</f>
        <v>0</v>
      </c>
      <c r="X1318" s="58">
        <f>Tabla3[[#This Row],[PRECIO SIN %]]*Tabla3[[#This Row],[PEDIDO ]]</f>
        <v>0</v>
      </c>
      <c r="Y1318" s="28"/>
      <c r="Z1318" s="28"/>
    </row>
    <row r="1319" spans="1:26" ht="33" customHeight="1" x14ac:dyDescent="0.4">
      <c r="A1319" s="124">
        <v>7597758000763</v>
      </c>
      <c r="B1319" s="51" t="s">
        <v>225</v>
      </c>
      <c r="C1319" s="51" t="s">
        <v>67</v>
      </c>
      <c r="D13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19" s="118" t="s">
        <v>1823</v>
      </c>
      <c r="F1319" s="75" t="s">
        <v>537</v>
      </c>
      <c r="G13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19" s="77">
        <v>55</v>
      </c>
      <c r="J1319" s="52">
        <v>1.7111099999999999</v>
      </c>
      <c r="K1319" s="53">
        <f>Tabla3[[#This Row],[PRECIOS]]-Tabla3[[#This Row],[PRECIOS]]*10%</f>
        <v>1.5399989999999999</v>
      </c>
      <c r="L1319" s="101"/>
      <c r="M1319" s="54"/>
      <c r="N1319" s="55">
        <f>IFERROR(Tabla3[[#This Row],[PRECIOS]]-Tabla3[[#This Row],[PRECIOS]]*Tabla3[[#This Row],[% PRODUCTO]]," ")</f>
        <v>1.7111099999999999</v>
      </c>
      <c r="O1319" s="54"/>
      <c r="P1319" s="55">
        <f>IFERROR(Tabla3[[#This Row],[OCULTAR2]]-Tabla3[[#This Row],[OCULTAR2]]*Tabla3[[#This Row],[% LÍNEA]]," ")</f>
        <v>1.7111099999999999</v>
      </c>
      <c r="Q1319" s="56">
        <f>IFERROR(Tabla3[[#This Row],[% PRODUCTO]]+Tabla3[[#This Row],[% LÍNEA]]," ")</f>
        <v>0</v>
      </c>
      <c r="R1319" s="53">
        <f>Tabla3[[#This Row],[OCULTAR3]]</f>
        <v>1.7111099999999999</v>
      </c>
      <c r="S1319" s="53">
        <f>Tabla3[[#This Row],[PRECIO SIN %]]-Tabla3[[#This Row],[PRECIO SIN %]]*10%</f>
        <v>1.5399989999999999</v>
      </c>
      <c r="T1319" s="80">
        <f>(Tabla3[[#This Row],[PRECIO CON DESCT.]]-(Tabla3[[#This Row],[PRECIO CON DESCT.]]*$T$6))</f>
        <v>0.97019936999999989</v>
      </c>
      <c r="U1319" s="96"/>
      <c r="V1319" s="94">
        <f>Tabla3[[#This Row],[PRECIO %      en $]]*Tabla3[[#This Row],[PEDIDO ]]</f>
        <v>0</v>
      </c>
      <c r="W1319" s="57">
        <f>Tabla3[[#This Row],[PRECIO CON DESCT.]]*Tabla3[[#This Row],[PEDIDO ]]</f>
        <v>0</v>
      </c>
      <c r="X1319" s="58">
        <f>Tabla3[[#This Row],[PRECIO SIN %]]*Tabla3[[#This Row],[PEDIDO ]]</f>
        <v>0</v>
      </c>
      <c r="Y1319" s="28"/>
      <c r="Z1319" s="28"/>
    </row>
    <row r="1320" spans="1:26" ht="33" customHeight="1" x14ac:dyDescent="0.4">
      <c r="A1320" s="125">
        <v>7598176000359</v>
      </c>
      <c r="B1320" s="59" t="s">
        <v>225</v>
      </c>
      <c r="C1320" s="59" t="s">
        <v>168</v>
      </c>
      <c r="D13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20" s="119" t="s">
        <v>1824</v>
      </c>
      <c r="F1320" s="76" t="s">
        <v>537</v>
      </c>
      <c r="G13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20" s="78">
        <v>182</v>
      </c>
      <c r="J1320" s="52">
        <v>15.88889</v>
      </c>
      <c r="K1320" s="60">
        <f>Tabla3[[#This Row],[PRECIOS]]-Tabla3[[#This Row],[PRECIOS]]*10%</f>
        <v>14.300001</v>
      </c>
      <c r="L1320" s="101"/>
      <c r="M1320" s="61"/>
      <c r="N1320" s="55">
        <f>IFERROR(Tabla3[[#This Row],[PRECIOS]]-Tabla3[[#This Row],[PRECIOS]]*Tabla3[[#This Row],[% PRODUCTO]]," ")</f>
        <v>15.88889</v>
      </c>
      <c r="O1320" s="61"/>
      <c r="P1320" s="55">
        <f>IFERROR(Tabla3[[#This Row],[OCULTAR2]]-Tabla3[[#This Row],[OCULTAR2]]*Tabla3[[#This Row],[% LÍNEA]]," ")</f>
        <v>15.88889</v>
      </c>
      <c r="Q1320" s="56">
        <f>IFERROR(Tabla3[[#This Row],[% PRODUCTO]]+Tabla3[[#This Row],[% LÍNEA]]," ")</f>
        <v>0</v>
      </c>
      <c r="R1320" s="60">
        <f>Tabla3[[#This Row],[OCULTAR3]]</f>
        <v>15.88889</v>
      </c>
      <c r="S1320" s="60">
        <f>Tabla3[[#This Row],[PRECIO SIN %]]-Tabla3[[#This Row],[PRECIO SIN %]]*10%</f>
        <v>14.300001</v>
      </c>
      <c r="T1320" s="80">
        <f>(Tabla3[[#This Row],[PRECIO CON DESCT.]]-(Tabla3[[#This Row],[PRECIO CON DESCT.]]*$T$6))</f>
        <v>9.0090006299999992</v>
      </c>
      <c r="U1320" s="96"/>
      <c r="V1320" s="94">
        <f>Tabla3[[#This Row],[PRECIO %      en $]]*Tabla3[[#This Row],[PEDIDO ]]</f>
        <v>0</v>
      </c>
      <c r="W1320" s="57">
        <f>Tabla3[[#This Row],[PRECIO CON DESCT.]]*Tabla3[[#This Row],[PEDIDO ]]</f>
        <v>0</v>
      </c>
      <c r="X1320" s="58">
        <f>Tabla3[[#This Row],[PRECIO SIN %]]*Tabla3[[#This Row],[PEDIDO ]]</f>
        <v>0</v>
      </c>
      <c r="Y1320" s="28"/>
      <c r="Z1320" s="28"/>
    </row>
    <row r="1321" spans="1:26" ht="33" customHeight="1" x14ac:dyDescent="0.4">
      <c r="A1321" s="124">
        <v>8904210707082</v>
      </c>
      <c r="B1321" s="51" t="s">
        <v>225</v>
      </c>
      <c r="C1321" s="51" t="s">
        <v>209</v>
      </c>
      <c r="D13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21" s="118" t="s">
        <v>1825</v>
      </c>
      <c r="F1321" s="75" t="s">
        <v>537</v>
      </c>
      <c r="G13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21" s="77">
        <v>101</v>
      </c>
      <c r="J1321" s="52">
        <v>1.98889</v>
      </c>
      <c r="K1321" s="53">
        <f>Tabla3[[#This Row],[PRECIOS]]-Tabla3[[#This Row],[PRECIOS]]*10%</f>
        <v>1.790001</v>
      </c>
      <c r="L1321" s="101"/>
      <c r="M1321" s="54"/>
      <c r="N1321" s="55">
        <f>IFERROR(Tabla3[[#This Row],[PRECIOS]]-Tabla3[[#This Row],[PRECIOS]]*Tabla3[[#This Row],[% PRODUCTO]]," ")</f>
        <v>1.98889</v>
      </c>
      <c r="O1321" s="54"/>
      <c r="P1321" s="55">
        <f>IFERROR(Tabla3[[#This Row],[OCULTAR2]]-Tabla3[[#This Row],[OCULTAR2]]*Tabla3[[#This Row],[% LÍNEA]]," ")</f>
        <v>1.98889</v>
      </c>
      <c r="Q1321" s="56">
        <f>IFERROR(Tabla3[[#This Row],[% PRODUCTO]]+Tabla3[[#This Row],[% LÍNEA]]," ")</f>
        <v>0</v>
      </c>
      <c r="R1321" s="53">
        <f>Tabla3[[#This Row],[OCULTAR3]]</f>
        <v>1.98889</v>
      </c>
      <c r="S1321" s="53">
        <f>Tabla3[[#This Row],[PRECIO SIN %]]-Tabla3[[#This Row],[PRECIO SIN %]]*10%</f>
        <v>1.790001</v>
      </c>
      <c r="T1321" s="80">
        <f>(Tabla3[[#This Row],[PRECIO CON DESCT.]]-(Tabla3[[#This Row],[PRECIO CON DESCT.]]*$T$6))</f>
        <v>1.1277006300000001</v>
      </c>
      <c r="U1321" s="96"/>
      <c r="V1321" s="94">
        <f>Tabla3[[#This Row],[PRECIO %      en $]]*Tabla3[[#This Row],[PEDIDO ]]</f>
        <v>0</v>
      </c>
      <c r="W1321" s="57">
        <f>Tabla3[[#This Row],[PRECIO CON DESCT.]]*Tabla3[[#This Row],[PEDIDO ]]</f>
        <v>0</v>
      </c>
      <c r="X1321" s="58">
        <f>Tabla3[[#This Row],[PRECIO SIN %]]*Tabla3[[#This Row],[PEDIDO ]]</f>
        <v>0</v>
      </c>
      <c r="Y1321" s="28"/>
      <c r="Z1321" s="28"/>
    </row>
    <row r="1322" spans="1:26" ht="33" customHeight="1" x14ac:dyDescent="0.4">
      <c r="A1322" s="125">
        <v>7598484001154</v>
      </c>
      <c r="B1322" s="59" t="s">
        <v>225</v>
      </c>
      <c r="C1322" s="59" t="s">
        <v>210</v>
      </c>
      <c r="D13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22" s="119" t="s">
        <v>1826</v>
      </c>
      <c r="F1322" s="76" t="s">
        <v>537</v>
      </c>
      <c r="G13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22" s="78">
        <v>91</v>
      </c>
      <c r="J1322" s="52">
        <v>1.31111</v>
      </c>
      <c r="K1322" s="60">
        <f>Tabla3[[#This Row],[PRECIOS]]-Tabla3[[#This Row],[PRECIOS]]*10%</f>
        <v>1.179999</v>
      </c>
      <c r="L1322" s="101"/>
      <c r="M1322" s="61"/>
      <c r="N1322" s="55">
        <f>IFERROR(Tabla3[[#This Row],[PRECIOS]]-Tabla3[[#This Row],[PRECIOS]]*Tabla3[[#This Row],[% PRODUCTO]]," ")</f>
        <v>1.31111</v>
      </c>
      <c r="O1322" s="61"/>
      <c r="P1322" s="55">
        <f>IFERROR(Tabla3[[#This Row],[OCULTAR2]]-Tabla3[[#This Row],[OCULTAR2]]*Tabla3[[#This Row],[% LÍNEA]]," ")</f>
        <v>1.31111</v>
      </c>
      <c r="Q1322" s="56">
        <f>IFERROR(Tabla3[[#This Row],[% PRODUCTO]]+Tabla3[[#This Row],[% LÍNEA]]," ")</f>
        <v>0</v>
      </c>
      <c r="R1322" s="60">
        <f>Tabla3[[#This Row],[OCULTAR3]]</f>
        <v>1.31111</v>
      </c>
      <c r="S1322" s="60">
        <f>Tabla3[[#This Row],[PRECIO SIN %]]-Tabla3[[#This Row],[PRECIO SIN %]]*10%</f>
        <v>1.179999</v>
      </c>
      <c r="T1322" s="80">
        <f>(Tabla3[[#This Row],[PRECIO CON DESCT.]]-(Tabla3[[#This Row],[PRECIO CON DESCT.]]*$T$6))</f>
        <v>0.74339937</v>
      </c>
      <c r="U1322" s="96"/>
      <c r="V1322" s="94">
        <f>Tabla3[[#This Row],[PRECIO %      en $]]*Tabla3[[#This Row],[PEDIDO ]]</f>
        <v>0</v>
      </c>
      <c r="W1322" s="57">
        <f>Tabla3[[#This Row],[PRECIO CON DESCT.]]*Tabla3[[#This Row],[PEDIDO ]]</f>
        <v>0</v>
      </c>
      <c r="X1322" s="58">
        <f>Tabla3[[#This Row],[PRECIO SIN %]]*Tabla3[[#This Row],[PEDIDO ]]</f>
        <v>0</v>
      </c>
      <c r="Y1322" s="28"/>
      <c r="Z1322" s="28"/>
    </row>
    <row r="1323" spans="1:26" ht="33" customHeight="1" x14ac:dyDescent="0.4">
      <c r="A1323" s="124">
        <v>8903489001761</v>
      </c>
      <c r="B1323" s="51" t="s">
        <v>225</v>
      </c>
      <c r="C1323" s="51" t="s">
        <v>208</v>
      </c>
      <c r="D13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23" s="118" t="s">
        <v>1827</v>
      </c>
      <c r="F1323" s="75" t="s">
        <v>537</v>
      </c>
      <c r="G13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23" s="77">
        <v>19</v>
      </c>
      <c r="J1323" s="52">
        <v>2.4777800000000001</v>
      </c>
      <c r="K1323" s="53">
        <f>Tabla3[[#This Row],[PRECIOS]]-Tabla3[[#This Row],[PRECIOS]]*10%</f>
        <v>2.2300020000000003</v>
      </c>
      <c r="L1323" s="101"/>
      <c r="M1323" s="54"/>
      <c r="N1323" s="55">
        <f>IFERROR(Tabla3[[#This Row],[PRECIOS]]-Tabla3[[#This Row],[PRECIOS]]*Tabla3[[#This Row],[% PRODUCTO]]," ")</f>
        <v>2.4777800000000001</v>
      </c>
      <c r="O1323" s="54"/>
      <c r="P1323" s="55">
        <f>IFERROR(Tabla3[[#This Row],[OCULTAR2]]-Tabla3[[#This Row],[OCULTAR2]]*Tabla3[[#This Row],[% LÍNEA]]," ")</f>
        <v>2.4777800000000001</v>
      </c>
      <c r="Q1323" s="56">
        <f>IFERROR(Tabla3[[#This Row],[% PRODUCTO]]+Tabla3[[#This Row],[% LÍNEA]]," ")</f>
        <v>0</v>
      </c>
      <c r="R1323" s="53">
        <f>Tabla3[[#This Row],[OCULTAR3]]</f>
        <v>2.4777800000000001</v>
      </c>
      <c r="S1323" s="53">
        <f>Tabla3[[#This Row],[PRECIO SIN %]]-Tabla3[[#This Row],[PRECIO SIN %]]*10%</f>
        <v>2.2300020000000003</v>
      </c>
      <c r="T1323" s="80">
        <f>(Tabla3[[#This Row],[PRECIO CON DESCT.]]-(Tabla3[[#This Row],[PRECIO CON DESCT.]]*$T$6))</f>
        <v>1.4049012600000002</v>
      </c>
      <c r="U1323" s="96"/>
      <c r="V1323" s="94">
        <f>Tabla3[[#This Row],[PRECIO %      en $]]*Tabla3[[#This Row],[PEDIDO ]]</f>
        <v>0</v>
      </c>
      <c r="W1323" s="57">
        <f>Tabla3[[#This Row],[PRECIO CON DESCT.]]*Tabla3[[#This Row],[PEDIDO ]]</f>
        <v>0</v>
      </c>
      <c r="X1323" s="58">
        <f>Tabla3[[#This Row],[PRECIO SIN %]]*Tabla3[[#This Row],[PEDIDO ]]</f>
        <v>0</v>
      </c>
      <c r="Y1323" s="28"/>
      <c r="Z1323" s="28"/>
    </row>
    <row r="1324" spans="1:26" ht="33" customHeight="1" x14ac:dyDescent="0.4">
      <c r="A1324" s="125">
        <v>7592803004178</v>
      </c>
      <c r="B1324" s="59" t="s">
        <v>225</v>
      </c>
      <c r="C1324" s="59" t="s">
        <v>132</v>
      </c>
      <c r="D13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24" s="119" t="s">
        <v>1828</v>
      </c>
      <c r="F1324" s="76" t="s">
        <v>537</v>
      </c>
      <c r="G13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24" s="78">
        <v>10</v>
      </c>
      <c r="J1324" s="52">
        <v>3.1888899999999998</v>
      </c>
      <c r="K1324" s="60">
        <f>Tabla3[[#This Row],[PRECIOS]]-Tabla3[[#This Row],[PRECIOS]]*10%</f>
        <v>2.8700009999999998</v>
      </c>
      <c r="L1324" s="101"/>
      <c r="M1324" s="61"/>
      <c r="N1324" s="55">
        <f>IFERROR(Tabla3[[#This Row],[PRECIOS]]-Tabla3[[#This Row],[PRECIOS]]*Tabla3[[#This Row],[% PRODUCTO]]," ")</f>
        <v>3.1888899999999998</v>
      </c>
      <c r="O1324" s="61"/>
      <c r="P1324" s="55">
        <f>IFERROR(Tabla3[[#This Row],[OCULTAR2]]-Tabla3[[#This Row],[OCULTAR2]]*Tabla3[[#This Row],[% LÍNEA]]," ")</f>
        <v>3.1888899999999998</v>
      </c>
      <c r="Q1324" s="56">
        <f>IFERROR(Tabla3[[#This Row],[% PRODUCTO]]+Tabla3[[#This Row],[% LÍNEA]]," ")</f>
        <v>0</v>
      </c>
      <c r="R1324" s="60">
        <f>Tabla3[[#This Row],[OCULTAR3]]</f>
        <v>3.1888899999999998</v>
      </c>
      <c r="S1324" s="60">
        <f>Tabla3[[#This Row],[PRECIO SIN %]]-Tabla3[[#This Row],[PRECIO SIN %]]*10%</f>
        <v>2.8700009999999998</v>
      </c>
      <c r="T1324" s="80">
        <f>(Tabla3[[#This Row],[PRECIO CON DESCT.]]-(Tabla3[[#This Row],[PRECIO CON DESCT.]]*$T$6))</f>
        <v>1.80810063</v>
      </c>
      <c r="U1324" s="96"/>
      <c r="V1324" s="94">
        <f>Tabla3[[#This Row],[PRECIO %      en $]]*Tabla3[[#This Row],[PEDIDO ]]</f>
        <v>0</v>
      </c>
      <c r="W1324" s="57">
        <f>Tabla3[[#This Row],[PRECIO CON DESCT.]]*Tabla3[[#This Row],[PEDIDO ]]</f>
        <v>0</v>
      </c>
      <c r="X1324" s="58">
        <f>Tabla3[[#This Row],[PRECIO SIN %]]*Tabla3[[#This Row],[PEDIDO ]]</f>
        <v>0</v>
      </c>
      <c r="Y1324" s="28"/>
      <c r="Z1324" s="28"/>
    </row>
    <row r="1325" spans="1:26" ht="33" customHeight="1" x14ac:dyDescent="0.4">
      <c r="A1325" s="124">
        <v>7703712131873</v>
      </c>
      <c r="B1325" s="51" t="s">
        <v>225</v>
      </c>
      <c r="C1325" s="51" t="s">
        <v>152</v>
      </c>
      <c r="D13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25" s="118" t="s">
        <v>1829</v>
      </c>
      <c r="F1325" s="75" t="s">
        <v>537</v>
      </c>
      <c r="G13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25" s="77">
        <v>36</v>
      </c>
      <c r="J1325" s="52">
        <v>0.74443999999999999</v>
      </c>
      <c r="K1325" s="53">
        <f>Tabla3[[#This Row],[PRECIOS]]-Tabla3[[#This Row],[PRECIOS]]*10%</f>
        <v>0.66999600000000004</v>
      </c>
      <c r="L1325" s="101"/>
      <c r="M1325" s="54"/>
      <c r="N1325" s="55">
        <f>IFERROR(Tabla3[[#This Row],[PRECIOS]]-Tabla3[[#This Row],[PRECIOS]]*Tabla3[[#This Row],[% PRODUCTO]]," ")</f>
        <v>0.74443999999999999</v>
      </c>
      <c r="O1325" s="54"/>
      <c r="P1325" s="55">
        <f>IFERROR(Tabla3[[#This Row],[OCULTAR2]]-Tabla3[[#This Row],[OCULTAR2]]*Tabla3[[#This Row],[% LÍNEA]]," ")</f>
        <v>0.74443999999999999</v>
      </c>
      <c r="Q1325" s="56">
        <f>IFERROR(Tabla3[[#This Row],[% PRODUCTO]]+Tabla3[[#This Row],[% LÍNEA]]," ")</f>
        <v>0</v>
      </c>
      <c r="R1325" s="53">
        <f>Tabla3[[#This Row],[OCULTAR3]]</f>
        <v>0.74443999999999999</v>
      </c>
      <c r="S1325" s="53">
        <f>Tabla3[[#This Row],[PRECIO SIN %]]-Tabla3[[#This Row],[PRECIO SIN %]]*10%</f>
        <v>0.66999600000000004</v>
      </c>
      <c r="T1325" s="80">
        <f>(Tabla3[[#This Row],[PRECIO CON DESCT.]]-(Tabla3[[#This Row],[PRECIO CON DESCT.]]*$T$6))</f>
        <v>0.42209748000000002</v>
      </c>
      <c r="U1325" s="96"/>
      <c r="V1325" s="94">
        <f>Tabla3[[#This Row],[PRECIO %      en $]]*Tabla3[[#This Row],[PEDIDO ]]</f>
        <v>0</v>
      </c>
      <c r="W1325" s="57">
        <f>Tabla3[[#This Row],[PRECIO CON DESCT.]]*Tabla3[[#This Row],[PEDIDO ]]</f>
        <v>0</v>
      </c>
      <c r="X1325" s="58">
        <f>Tabla3[[#This Row],[PRECIO SIN %]]*Tabla3[[#This Row],[PEDIDO ]]</f>
        <v>0</v>
      </c>
      <c r="Y1325" s="28"/>
      <c r="Z1325" s="28"/>
    </row>
    <row r="1326" spans="1:26" ht="33" customHeight="1" x14ac:dyDescent="0.4">
      <c r="A1326" s="125">
        <v>7703712131873</v>
      </c>
      <c r="B1326" s="59" t="s">
        <v>225</v>
      </c>
      <c r="C1326" s="59" t="s">
        <v>152</v>
      </c>
      <c r="D13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26" s="119" t="s">
        <v>1829</v>
      </c>
      <c r="F1326" s="76" t="s">
        <v>537</v>
      </c>
      <c r="G13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26" s="78">
        <v>1</v>
      </c>
      <c r="J1326" s="52">
        <v>0.81111</v>
      </c>
      <c r="K1326" s="60">
        <f>Tabla3[[#This Row],[PRECIOS]]-Tabla3[[#This Row],[PRECIOS]]*10%</f>
        <v>0.72999899999999995</v>
      </c>
      <c r="L1326" s="101"/>
      <c r="M1326" s="61"/>
      <c r="N1326" s="55">
        <f>IFERROR(Tabla3[[#This Row],[PRECIOS]]-Tabla3[[#This Row],[PRECIOS]]*Tabla3[[#This Row],[% PRODUCTO]]," ")</f>
        <v>0.81111</v>
      </c>
      <c r="O1326" s="61"/>
      <c r="P1326" s="55">
        <f>IFERROR(Tabla3[[#This Row],[OCULTAR2]]-Tabla3[[#This Row],[OCULTAR2]]*Tabla3[[#This Row],[% LÍNEA]]," ")</f>
        <v>0.81111</v>
      </c>
      <c r="Q1326" s="56">
        <f>IFERROR(Tabla3[[#This Row],[% PRODUCTO]]+Tabla3[[#This Row],[% LÍNEA]]," ")</f>
        <v>0</v>
      </c>
      <c r="R1326" s="60">
        <f>Tabla3[[#This Row],[OCULTAR3]]</f>
        <v>0.81111</v>
      </c>
      <c r="S1326" s="60">
        <f>Tabla3[[#This Row],[PRECIO SIN %]]-Tabla3[[#This Row],[PRECIO SIN %]]*10%</f>
        <v>0.72999899999999995</v>
      </c>
      <c r="T1326" s="80">
        <f>(Tabla3[[#This Row],[PRECIO CON DESCT.]]-(Tabla3[[#This Row],[PRECIO CON DESCT.]]*$T$6))</f>
        <v>0.45989936999999997</v>
      </c>
      <c r="U1326" s="96"/>
      <c r="V1326" s="94">
        <f>Tabla3[[#This Row],[PRECIO %      en $]]*Tabla3[[#This Row],[PEDIDO ]]</f>
        <v>0</v>
      </c>
      <c r="W1326" s="57">
        <f>Tabla3[[#This Row],[PRECIO CON DESCT.]]*Tabla3[[#This Row],[PEDIDO ]]</f>
        <v>0</v>
      </c>
      <c r="X1326" s="58">
        <f>Tabla3[[#This Row],[PRECIO SIN %]]*Tabla3[[#This Row],[PEDIDO ]]</f>
        <v>0</v>
      </c>
      <c r="Y1326" s="28"/>
      <c r="Z1326" s="28"/>
    </row>
    <row r="1327" spans="1:26" ht="33" customHeight="1" x14ac:dyDescent="0.4">
      <c r="A1327" s="124">
        <v>7702184012956</v>
      </c>
      <c r="B1327" s="51" t="s">
        <v>225</v>
      </c>
      <c r="C1327" s="51" t="s">
        <v>135</v>
      </c>
      <c r="D13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327" s="118" t="s">
        <v>1830</v>
      </c>
      <c r="F1327" s="75" t="s">
        <v>537</v>
      </c>
      <c r="G13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327" s="77">
        <v>142</v>
      </c>
      <c r="J1327" s="52">
        <v>0.77778000000000003</v>
      </c>
      <c r="K1327" s="53">
        <f>Tabla3[[#This Row],[PRECIOS]]-Tabla3[[#This Row],[PRECIOS]]*10%</f>
        <v>0.70000200000000001</v>
      </c>
      <c r="L1327" s="101" t="s">
        <v>5327</v>
      </c>
      <c r="M1327" s="54"/>
      <c r="N1327" s="55">
        <f>IFERROR(Tabla3[[#This Row],[PRECIOS]]-Tabla3[[#This Row],[PRECIOS]]*Tabla3[[#This Row],[% PRODUCTO]]," ")</f>
        <v>0.77778000000000003</v>
      </c>
      <c r="O1327" s="54"/>
      <c r="P1327" s="55">
        <f>IFERROR(Tabla3[[#This Row],[OCULTAR2]]-Tabla3[[#This Row],[OCULTAR2]]*Tabla3[[#This Row],[% LÍNEA]]," ")</f>
        <v>0.77778000000000003</v>
      </c>
      <c r="Q1327" s="56">
        <f>IFERROR(Tabla3[[#This Row],[% PRODUCTO]]+Tabla3[[#This Row],[% LÍNEA]]," ")</f>
        <v>0</v>
      </c>
      <c r="R1327" s="53">
        <f>Tabla3[[#This Row],[OCULTAR3]]</f>
        <v>0.77778000000000003</v>
      </c>
      <c r="S1327" s="53">
        <f>Tabla3[[#This Row],[PRECIO SIN %]]-Tabla3[[#This Row],[PRECIO SIN %]]*10%</f>
        <v>0.70000200000000001</v>
      </c>
      <c r="T1327" s="80">
        <f>(Tabla3[[#This Row],[PRECIO CON DESCT.]]-(Tabla3[[#This Row],[PRECIO CON DESCT.]]*$T$6))</f>
        <v>0.44100126000000001</v>
      </c>
      <c r="U1327" s="96"/>
      <c r="V1327" s="94">
        <f>Tabla3[[#This Row],[PRECIO %      en $]]*Tabla3[[#This Row],[PEDIDO ]]</f>
        <v>0</v>
      </c>
      <c r="W1327" s="57">
        <f>Tabla3[[#This Row],[PRECIO CON DESCT.]]*Tabla3[[#This Row],[PEDIDO ]]</f>
        <v>0</v>
      </c>
      <c r="X1327" s="58">
        <f>Tabla3[[#This Row],[PRECIO SIN %]]*Tabla3[[#This Row],[PEDIDO ]]</f>
        <v>0</v>
      </c>
      <c r="Y1327" s="28"/>
      <c r="Z1327" s="28"/>
    </row>
    <row r="1328" spans="1:26" ht="33" customHeight="1" x14ac:dyDescent="0.4">
      <c r="A1328" s="125">
        <v>7591519001334</v>
      </c>
      <c r="B1328" s="59" t="s">
        <v>225</v>
      </c>
      <c r="C1328" s="59" t="s">
        <v>149</v>
      </c>
      <c r="D13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28" s="119" t="s">
        <v>1831</v>
      </c>
      <c r="F1328" s="76" t="s">
        <v>537</v>
      </c>
      <c r="G13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28" s="78">
        <v>475</v>
      </c>
      <c r="J1328" s="52">
        <v>1.2777799999999999</v>
      </c>
      <c r="K1328" s="60">
        <f>Tabla3[[#This Row],[PRECIOS]]-Tabla3[[#This Row],[PRECIOS]]*10%</f>
        <v>1.150002</v>
      </c>
      <c r="L1328" s="101"/>
      <c r="M1328" s="61"/>
      <c r="N1328" s="55">
        <f>IFERROR(Tabla3[[#This Row],[PRECIOS]]-Tabla3[[#This Row],[PRECIOS]]*Tabla3[[#This Row],[% PRODUCTO]]," ")</f>
        <v>1.2777799999999999</v>
      </c>
      <c r="O1328" s="61"/>
      <c r="P1328" s="55">
        <f>IFERROR(Tabla3[[#This Row],[OCULTAR2]]-Tabla3[[#This Row],[OCULTAR2]]*Tabla3[[#This Row],[% LÍNEA]]," ")</f>
        <v>1.2777799999999999</v>
      </c>
      <c r="Q1328" s="56">
        <f>IFERROR(Tabla3[[#This Row],[% PRODUCTO]]+Tabla3[[#This Row],[% LÍNEA]]," ")</f>
        <v>0</v>
      </c>
      <c r="R1328" s="60">
        <f>Tabla3[[#This Row],[OCULTAR3]]</f>
        <v>1.2777799999999999</v>
      </c>
      <c r="S1328" s="60">
        <f>Tabla3[[#This Row],[PRECIO SIN %]]-Tabla3[[#This Row],[PRECIO SIN %]]*10%</f>
        <v>1.150002</v>
      </c>
      <c r="T1328" s="80">
        <f>(Tabla3[[#This Row],[PRECIO CON DESCT.]]-(Tabla3[[#This Row],[PRECIO CON DESCT.]]*$T$6))</f>
        <v>0.72450126000000004</v>
      </c>
      <c r="U1328" s="96"/>
      <c r="V1328" s="94">
        <f>Tabla3[[#This Row],[PRECIO %      en $]]*Tabla3[[#This Row],[PEDIDO ]]</f>
        <v>0</v>
      </c>
      <c r="W1328" s="57">
        <f>Tabla3[[#This Row],[PRECIO CON DESCT.]]*Tabla3[[#This Row],[PEDIDO ]]</f>
        <v>0</v>
      </c>
      <c r="X1328" s="58">
        <f>Tabla3[[#This Row],[PRECIO SIN %]]*Tabla3[[#This Row],[PEDIDO ]]</f>
        <v>0</v>
      </c>
      <c r="Y1328" s="28"/>
      <c r="Z1328" s="28"/>
    </row>
    <row r="1329" spans="1:26" ht="33" customHeight="1" x14ac:dyDescent="0.4">
      <c r="A1329" s="124">
        <v>7591519001655</v>
      </c>
      <c r="B1329" s="51" t="s">
        <v>225</v>
      </c>
      <c r="C1329" s="51" t="s">
        <v>149</v>
      </c>
      <c r="D13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29" s="118" t="s">
        <v>1832</v>
      </c>
      <c r="F1329" s="75" t="s">
        <v>537</v>
      </c>
      <c r="G13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29" s="77">
        <v>725</v>
      </c>
      <c r="J1329" s="52">
        <v>3.5222199999999999</v>
      </c>
      <c r="K1329" s="53">
        <f>Tabla3[[#This Row],[PRECIOS]]-Tabla3[[#This Row],[PRECIOS]]*10%</f>
        <v>3.1699979999999996</v>
      </c>
      <c r="L1329" s="101"/>
      <c r="M1329" s="54"/>
      <c r="N1329" s="55">
        <f>IFERROR(Tabla3[[#This Row],[PRECIOS]]-Tabla3[[#This Row],[PRECIOS]]*Tabla3[[#This Row],[% PRODUCTO]]," ")</f>
        <v>3.5222199999999999</v>
      </c>
      <c r="O1329" s="54"/>
      <c r="P1329" s="55">
        <f>IFERROR(Tabla3[[#This Row],[OCULTAR2]]-Tabla3[[#This Row],[OCULTAR2]]*Tabla3[[#This Row],[% LÍNEA]]," ")</f>
        <v>3.5222199999999999</v>
      </c>
      <c r="Q1329" s="56">
        <f>IFERROR(Tabla3[[#This Row],[% PRODUCTO]]+Tabla3[[#This Row],[% LÍNEA]]," ")</f>
        <v>0</v>
      </c>
      <c r="R1329" s="53">
        <f>Tabla3[[#This Row],[OCULTAR3]]</f>
        <v>3.5222199999999999</v>
      </c>
      <c r="S1329" s="53">
        <f>Tabla3[[#This Row],[PRECIO SIN %]]-Tabla3[[#This Row],[PRECIO SIN %]]*10%</f>
        <v>3.1699979999999996</v>
      </c>
      <c r="T1329" s="80">
        <f>(Tabla3[[#This Row],[PRECIO CON DESCT.]]-(Tabla3[[#This Row],[PRECIO CON DESCT.]]*$T$6))</f>
        <v>1.9970987399999998</v>
      </c>
      <c r="U1329" s="96"/>
      <c r="V1329" s="94">
        <f>Tabla3[[#This Row],[PRECIO %      en $]]*Tabla3[[#This Row],[PEDIDO ]]</f>
        <v>0</v>
      </c>
      <c r="W1329" s="57">
        <f>Tabla3[[#This Row],[PRECIO CON DESCT.]]*Tabla3[[#This Row],[PEDIDO ]]</f>
        <v>0</v>
      </c>
      <c r="X1329" s="58">
        <f>Tabla3[[#This Row],[PRECIO SIN %]]*Tabla3[[#This Row],[PEDIDO ]]</f>
        <v>0</v>
      </c>
      <c r="Y1329" s="28"/>
      <c r="Z1329" s="28"/>
    </row>
    <row r="1330" spans="1:26" ht="33" customHeight="1" x14ac:dyDescent="0.4">
      <c r="A1330" s="125">
        <v>7591585278166</v>
      </c>
      <c r="B1330" s="59" t="s">
        <v>225</v>
      </c>
      <c r="C1330" s="59" t="s">
        <v>75</v>
      </c>
      <c r="D13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30" s="119" t="s">
        <v>1833</v>
      </c>
      <c r="F1330" s="76" t="s">
        <v>537</v>
      </c>
      <c r="G13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30" s="78">
        <v>244</v>
      </c>
      <c r="J1330" s="52">
        <v>2.7</v>
      </c>
      <c r="K1330" s="60">
        <f>Tabla3[[#This Row],[PRECIOS]]-Tabla3[[#This Row],[PRECIOS]]*10%</f>
        <v>2.4300000000000002</v>
      </c>
      <c r="L1330" s="101"/>
      <c r="M1330" s="61"/>
      <c r="N1330" s="55">
        <f>IFERROR(Tabla3[[#This Row],[PRECIOS]]-Tabla3[[#This Row],[PRECIOS]]*Tabla3[[#This Row],[% PRODUCTO]]," ")</f>
        <v>2.7</v>
      </c>
      <c r="O1330" s="61"/>
      <c r="P1330" s="55">
        <f>IFERROR(Tabla3[[#This Row],[OCULTAR2]]-Tabla3[[#This Row],[OCULTAR2]]*Tabla3[[#This Row],[% LÍNEA]]," ")</f>
        <v>2.7</v>
      </c>
      <c r="Q1330" s="56">
        <f>IFERROR(Tabla3[[#This Row],[% PRODUCTO]]+Tabla3[[#This Row],[% LÍNEA]]," ")</f>
        <v>0</v>
      </c>
      <c r="R1330" s="60">
        <f>Tabla3[[#This Row],[OCULTAR3]]</f>
        <v>2.7</v>
      </c>
      <c r="S1330" s="60">
        <f>Tabla3[[#This Row],[PRECIO SIN %]]-Tabla3[[#This Row],[PRECIO SIN %]]*10%</f>
        <v>2.4300000000000002</v>
      </c>
      <c r="T1330" s="80">
        <f>(Tabla3[[#This Row],[PRECIO CON DESCT.]]-(Tabla3[[#This Row],[PRECIO CON DESCT.]]*$T$6))</f>
        <v>1.5309000000000001</v>
      </c>
      <c r="U1330" s="96"/>
      <c r="V1330" s="94">
        <f>Tabla3[[#This Row],[PRECIO %      en $]]*Tabla3[[#This Row],[PEDIDO ]]</f>
        <v>0</v>
      </c>
      <c r="W1330" s="57">
        <f>Tabla3[[#This Row],[PRECIO CON DESCT.]]*Tabla3[[#This Row],[PEDIDO ]]</f>
        <v>0</v>
      </c>
      <c r="X1330" s="58">
        <f>Tabla3[[#This Row],[PRECIO SIN %]]*Tabla3[[#This Row],[PEDIDO ]]</f>
        <v>0</v>
      </c>
      <c r="Y1330" s="28"/>
      <c r="Z1330" s="28"/>
    </row>
    <row r="1331" spans="1:26" ht="33" customHeight="1" x14ac:dyDescent="0.4">
      <c r="A1331" s="124">
        <v>7592616013039</v>
      </c>
      <c r="B1331" s="51" t="s">
        <v>225</v>
      </c>
      <c r="C1331" s="51" t="s">
        <v>161</v>
      </c>
      <c r="D13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331" s="118" t="s">
        <v>1834</v>
      </c>
      <c r="F1331" s="75" t="s">
        <v>537</v>
      </c>
      <c r="G13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331" s="77">
        <v>183</v>
      </c>
      <c r="J1331" s="52">
        <v>2.5333299999999999</v>
      </c>
      <c r="K1331" s="53">
        <f>Tabla3[[#This Row],[PRECIOS]]-Tabla3[[#This Row],[PRECIOS]]*10%</f>
        <v>2.2799969999999998</v>
      </c>
      <c r="L1331" s="101" t="s">
        <v>5327</v>
      </c>
      <c r="M1331" s="54"/>
      <c r="N1331" s="55">
        <f>IFERROR(Tabla3[[#This Row],[PRECIOS]]-Tabla3[[#This Row],[PRECIOS]]*Tabla3[[#This Row],[% PRODUCTO]]," ")</f>
        <v>2.5333299999999999</v>
      </c>
      <c r="O1331" s="54"/>
      <c r="P1331" s="55">
        <f>IFERROR(Tabla3[[#This Row],[OCULTAR2]]-Tabla3[[#This Row],[OCULTAR2]]*Tabla3[[#This Row],[% LÍNEA]]," ")</f>
        <v>2.5333299999999999</v>
      </c>
      <c r="Q1331" s="56">
        <f>IFERROR(Tabla3[[#This Row],[% PRODUCTO]]+Tabla3[[#This Row],[% LÍNEA]]," ")</f>
        <v>0</v>
      </c>
      <c r="R1331" s="53">
        <f>Tabla3[[#This Row],[OCULTAR3]]</f>
        <v>2.5333299999999999</v>
      </c>
      <c r="S1331" s="53">
        <f>Tabla3[[#This Row],[PRECIO SIN %]]-Tabla3[[#This Row],[PRECIO SIN %]]*10%</f>
        <v>2.2799969999999998</v>
      </c>
      <c r="T1331" s="80">
        <f>(Tabla3[[#This Row],[PRECIO CON DESCT.]]-(Tabla3[[#This Row],[PRECIO CON DESCT.]]*$T$6))</f>
        <v>1.4363981099999998</v>
      </c>
      <c r="U1331" s="96"/>
      <c r="V1331" s="94">
        <f>Tabla3[[#This Row],[PRECIO %      en $]]*Tabla3[[#This Row],[PEDIDO ]]</f>
        <v>0</v>
      </c>
      <c r="W1331" s="57">
        <f>Tabla3[[#This Row],[PRECIO CON DESCT.]]*Tabla3[[#This Row],[PEDIDO ]]</f>
        <v>0</v>
      </c>
      <c r="X1331" s="58">
        <f>Tabla3[[#This Row],[PRECIO SIN %]]*Tabla3[[#This Row],[PEDIDO ]]</f>
        <v>0</v>
      </c>
      <c r="Y1331" s="28"/>
      <c r="Z1331" s="28"/>
    </row>
    <row r="1332" spans="1:26" ht="33" customHeight="1" x14ac:dyDescent="0.4">
      <c r="A1332" s="125">
        <v>6977234270346</v>
      </c>
      <c r="B1332" s="59" t="s">
        <v>225</v>
      </c>
      <c r="C1332" s="59" t="s">
        <v>120</v>
      </c>
      <c r="D13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32" s="119" t="s">
        <v>1835</v>
      </c>
      <c r="F1332" s="76" t="s">
        <v>537</v>
      </c>
      <c r="G13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32" s="78">
        <v>17</v>
      </c>
      <c r="J1332" s="52">
        <v>1.5222199999999999</v>
      </c>
      <c r="K1332" s="60">
        <f>Tabla3[[#This Row],[PRECIOS]]-Tabla3[[#This Row],[PRECIOS]]*10%</f>
        <v>1.3699979999999998</v>
      </c>
      <c r="L1332" s="101"/>
      <c r="M1332" s="61"/>
      <c r="N1332" s="55">
        <f>IFERROR(Tabla3[[#This Row],[PRECIOS]]-Tabla3[[#This Row],[PRECIOS]]*Tabla3[[#This Row],[% PRODUCTO]]," ")</f>
        <v>1.5222199999999999</v>
      </c>
      <c r="O1332" s="61"/>
      <c r="P1332" s="55">
        <f>IFERROR(Tabla3[[#This Row],[OCULTAR2]]-Tabla3[[#This Row],[OCULTAR2]]*Tabla3[[#This Row],[% LÍNEA]]," ")</f>
        <v>1.5222199999999999</v>
      </c>
      <c r="Q1332" s="56">
        <f>IFERROR(Tabla3[[#This Row],[% PRODUCTO]]+Tabla3[[#This Row],[% LÍNEA]]," ")</f>
        <v>0</v>
      </c>
      <c r="R1332" s="60">
        <f>Tabla3[[#This Row],[OCULTAR3]]</f>
        <v>1.5222199999999999</v>
      </c>
      <c r="S1332" s="60">
        <f>Tabla3[[#This Row],[PRECIO SIN %]]-Tabla3[[#This Row],[PRECIO SIN %]]*10%</f>
        <v>1.3699979999999998</v>
      </c>
      <c r="T1332" s="80">
        <f>(Tabla3[[#This Row],[PRECIO CON DESCT.]]-(Tabla3[[#This Row],[PRECIO CON DESCT.]]*$T$6))</f>
        <v>0.86309873999999986</v>
      </c>
      <c r="U1332" s="96"/>
      <c r="V1332" s="94">
        <f>Tabla3[[#This Row],[PRECIO %      en $]]*Tabla3[[#This Row],[PEDIDO ]]</f>
        <v>0</v>
      </c>
      <c r="W1332" s="57">
        <f>Tabla3[[#This Row],[PRECIO CON DESCT.]]*Tabla3[[#This Row],[PEDIDO ]]</f>
        <v>0</v>
      </c>
      <c r="X1332" s="58">
        <f>Tabla3[[#This Row],[PRECIO SIN %]]*Tabla3[[#This Row],[PEDIDO ]]</f>
        <v>0</v>
      </c>
      <c r="Y1332" s="28"/>
      <c r="Z1332" s="28"/>
    </row>
    <row r="1333" spans="1:26" ht="33" customHeight="1" x14ac:dyDescent="0.4">
      <c r="A1333" s="124">
        <v>7597758000756</v>
      </c>
      <c r="B1333" s="51" t="s">
        <v>225</v>
      </c>
      <c r="C1333" s="51" t="s">
        <v>67</v>
      </c>
      <c r="D13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33" s="118" t="s">
        <v>1836</v>
      </c>
      <c r="F1333" s="75" t="s">
        <v>537</v>
      </c>
      <c r="G13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33" s="77">
        <v>112</v>
      </c>
      <c r="J1333" s="52">
        <v>1.6</v>
      </c>
      <c r="K1333" s="53">
        <f>Tabla3[[#This Row],[PRECIOS]]-Tabla3[[#This Row],[PRECIOS]]*10%</f>
        <v>1.44</v>
      </c>
      <c r="L1333" s="101"/>
      <c r="M1333" s="54"/>
      <c r="N1333" s="55">
        <f>IFERROR(Tabla3[[#This Row],[PRECIOS]]-Tabla3[[#This Row],[PRECIOS]]*Tabla3[[#This Row],[% PRODUCTO]]," ")</f>
        <v>1.6</v>
      </c>
      <c r="O1333" s="54"/>
      <c r="P1333" s="55">
        <f>IFERROR(Tabla3[[#This Row],[OCULTAR2]]-Tabla3[[#This Row],[OCULTAR2]]*Tabla3[[#This Row],[% LÍNEA]]," ")</f>
        <v>1.6</v>
      </c>
      <c r="Q1333" s="56">
        <f>IFERROR(Tabla3[[#This Row],[% PRODUCTO]]+Tabla3[[#This Row],[% LÍNEA]]," ")</f>
        <v>0</v>
      </c>
      <c r="R1333" s="53">
        <f>Tabla3[[#This Row],[OCULTAR3]]</f>
        <v>1.6</v>
      </c>
      <c r="S1333" s="53">
        <f>Tabla3[[#This Row],[PRECIO SIN %]]-Tabla3[[#This Row],[PRECIO SIN %]]*10%</f>
        <v>1.44</v>
      </c>
      <c r="T1333" s="80">
        <f>(Tabla3[[#This Row],[PRECIO CON DESCT.]]-(Tabla3[[#This Row],[PRECIO CON DESCT.]]*$T$6))</f>
        <v>0.90720000000000001</v>
      </c>
      <c r="U1333" s="96"/>
      <c r="V1333" s="94">
        <f>Tabla3[[#This Row],[PRECIO %      en $]]*Tabla3[[#This Row],[PEDIDO ]]</f>
        <v>0</v>
      </c>
      <c r="W1333" s="57">
        <f>Tabla3[[#This Row],[PRECIO CON DESCT.]]*Tabla3[[#This Row],[PEDIDO ]]</f>
        <v>0</v>
      </c>
      <c r="X1333" s="58">
        <f>Tabla3[[#This Row],[PRECIO SIN %]]*Tabla3[[#This Row],[PEDIDO ]]</f>
        <v>0</v>
      </c>
      <c r="Y1333" s="28"/>
      <c r="Z1333" s="28"/>
    </row>
    <row r="1334" spans="1:26" ht="33" customHeight="1" x14ac:dyDescent="0.4">
      <c r="A1334" s="125">
        <v>8904179732828</v>
      </c>
      <c r="B1334" s="59" t="s">
        <v>225</v>
      </c>
      <c r="C1334" s="59" t="s">
        <v>128</v>
      </c>
      <c r="D13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34" s="119" t="s">
        <v>1837</v>
      </c>
      <c r="F1334" s="76" t="s">
        <v>537</v>
      </c>
      <c r="G13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34" s="78">
        <v>280</v>
      </c>
      <c r="J1334" s="52">
        <v>1.6333299999999999</v>
      </c>
      <c r="K1334" s="60">
        <f>Tabla3[[#This Row],[PRECIOS]]-Tabla3[[#This Row],[PRECIOS]]*10%</f>
        <v>1.469997</v>
      </c>
      <c r="L1334" s="101"/>
      <c r="M1334" s="61"/>
      <c r="N1334" s="55">
        <f>IFERROR(Tabla3[[#This Row],[PRECIOS]]-Tabla3[[#This Row],[PRECIOS]]*Tabla3[[#This Row],[% PRODUCTO]]," ")</f>
        <v>1.6333299999999999</v>
      </c>
      <c r="O1334" s="61"/>
      <c r="P1334" s="55">
        <f>IFERROR(Tabla3[[#This Row],[OCULTAR2]]-Tabla3[[#This Row],[OCULTAR2]]*Tabla3[[#This Row],[% LÍNEA]]," ")</f>
        <v>1.6333299999999999</v>
      </c>
      <c r="Q1334" s="56">
        <f>IFERROR(Tabla3[[#This Row],[% PRODUCTO]]+Tabla3[[#This Row],[% LÍNEA]]," ")</f>
        <v>0</v>
      </c>
      <c r="R1334" s="60">
        <f>Tabla3[[#This Row],[OCULTAR3]]</f>
        <v>1.6333299999999999</v>
      </c>
      <c r="S1334" s="60">
        <f>Tabla3[[#This Row],[PRECIO SIN %]]-Tabla3[[#This Row],[PRECIO SIN %]]*10%</f>
        <v>1.469997</v>
      </c>
      <c r="T1334" s="80">
        <f>(Tabla3[[#This Row],[PRECIO CON DESCT.]]-(Tabla3[[#This Row],[PRECIO CON DESCT.]]*$T$6))</f>
        <v>0.92609810999999997</v>
      </c>
      <c r="U1334" s="96"/>
      <c r="V1334" s="94">
        <f>Tabla3[[#This Row],[PRECIO %      en $]]*Tabla3[[#This Row],[PEDIDO ]]</f>
        <v>0</v>
      </c>
      <c r="W1334" s="57">
        <f>Tabla3[[#This Row],[PRECIO CON DESCT.]]*Tabla3[[#This Row],[PEDIDO ]]</f>
        <v>0</v>
      </c>
      <c r="X1334" s="58">
        <f>Tabla3[[#This Row],[PRECIO SIN %]]*Tabla3[[#This Row],[PEDIDO ]]</f>
        <v>0</v>
      </c>
      <c r="Y1334" s="28"/>
      <c r="Z1334" s="28"/>
    </row>
    <row r="1335" spans="1:26" ht="33" customHeight="1" x14ac:dyDescent="0.4">
      <c r="A1335" s="124">
        <v>7592454886994</v>
      </c>
      <c r="B1335" s="51" t="s">
        <v>225</v>
      </c>
      <c r="C1335" s="51" t="s">
        <v>171</v>
      </c>
      <c r="D13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35" s="118" t="s">
        <v>1838</v>
      </c>
      <c r="F1335" s="75" t="s">
        <v>537</v>
      </c>
      <c r="G13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35" s="77">
        <v>10</v>
      </c>
      <c r="J1335" s="52">
        <v>0.82221999999999995</v>
      </c>
      <c r="K1335" s="53">
        <f>Tabla3[[#This Row],[PRECIOS]]-Tabla3[[#This Row],[PRECIOS]]*10%</f>
        <v>0.73999799999999993</v>
      </c>
      <c r="L1335" s="101"/>
      <c r="M1335" s="54"/>
      <c r="N1335" s="55">
        <f>IFERROR(Tabla3[[#This Row],[PRECIOS]]-Tabla3[[#This Row],[PRECIOS]]*Tabla3[[#This Row],[% PRODUCTO]]," ")</f>
        <v>0.82221999999999995</v>
      </c>
      <c r="O1335" s="54"/>
      <c r="P1335" s="55">
        <f>IFERROR(Tabla3[[#This Row],[OCULTAR2]]-Tabla3[[#This Row],[OCULTAR2]]*Tabla3[[#This Row],[% LÍNEA]]," ")</f>
        <v>0.82221999999999995</v>
      </c>
      <c r="Q1335" s="56">
        <f>IFERROR(Tabla3[[#This Row],[% PRODUCTO]]+Tabla3[[#This Row],[% LÍNEA]]," ")</f>
        <v>0</v>
      </c>
      <c r="R1335" s="53">
        <f>Tabla3[[#This Row],[OCULTAR3]]</f>
        <v>0.82221999999999995</v>
      </c>
      <c r="S1335" s="53">
        <f>Tabla3[[#This Row],[PRECIO SIN %]]-Tabla3[[#This Row],[PRECIO SIN %]]*10%</f>
        <v>0.73999799999999993</v>
      </c>
      <c r="T1335" s="80">
        <f>(Tabla3[[#This Row],[PRECIO CON DESCT.]]-(Tabla3[[#This Row],[PRECIO CON DESCT.]]*$T$6))</f>
        <v>0.46619873999999994</v>
      </c>
      <c r="U1335" s="96"/>
      <c r="V1335" s="94">
        <f>Tabla3[[#This Row],[PRECIO %      en $]]*Tabla3[[#This Row],[PEDIDO ]]</f>
        <v>0</v>
      </c>
      <c r="W1335" s="57">
        <f>Tabla3[[#This Row],[PRECIO CON DESCT.]]*Tabla3[[#This Row],[PEDIDO ]]</f>
        <v>0</v>
      </c>
      <c r="X1335" s="58">
        <f>Tabla3[[#This Row],[PRECIO SIN %]]*Tabla3[[#This Row],[PEDIDO ]]</f>
        <v>0</v>
      </c>
      <c r="Y1335" s="28"/>
      <c r="Z1335" s="28"/>
    </row>
    <row r="1336" spans="1:26" ht="33" customHeight="1" x14ac:dyDescent="0.4">
      <c r="A1336" s="125">
        <v>7592454889568</v>
      </c>
      <c r="B1336" s="59" t="s">
        <v>225</v>
      </c>
      <c r="C1336" s="59" t="s">
        <v>171</v>
      </c>
      <c r="D13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36" s="119" t="s">
        <v>1839</v>
      </c>
      <c r="F1336" s="76" t="s">
        <v>537</v>
      </c>
      <c r="G13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36" s="78">
        <v>90</v>
      </c>
      <c r="J1336" s="52">
        <v>3.2</v>
      </c>
      <c r="K1336" s="60">
        <f>Tabla3[[#This Row],[PRECIOS]]-Tabla3[[#This Row],[PRECIOS]]*10%</f>
        <v>2.88</v>
      </c>
      <c r="L1336" s="101"/>
      <c r="M1336" s="61"/>
      <c r="N1336" s="55">
        <f>IFERROR(Tabla3[[#This Row],[PRECIOS]]-Tabla3[[#This Row],[PRECIOS]]*Tabla3[[#This Row],[% PRODUCTO]]," ")</f>
        <v>3.2</v>
      </c>
      <c r="O1336" s="61"/>
      <c r="P1336" s="55">
        <f>IFERROR(Tabla3[[#This Row],[OCULTAR2]]-Tabla3[[#This Row],[OCULTAR2]]*Tabla3[[#This Row],[% LÍNEA]]," ")</f>
        <v>3.2</v>
      </c>
      <c r="Q1336" s="56">
        <f>IFERROR(Tabla3[[#This Row],[% PRODUCTO]]+Tabla3[[#This Row],[% LÍNEA]]," ")</f>
        <v>0</v>
      </c>
      <c r="R1336" s="60">
        <f>Tabla3[[#This Row],[OCULTAR3]]</f>
        <v>3.2</v>
      </c>
      <c r="S1336" s="60">
        <f>Tabla3[[#This Row],[PRECIO SIN %]]-Tabla3[[#This Row],[PRECIO SIN %]]*10%</f>
        <v>2.88</v>
      </c>
      <c r="T1336" s="80">
        <f>(Tabla3[[#This Row],[PRECIO CON DESCT.]]-(Tabla3[[#This Row],[PRECIO CON DESCT.]]*$T$6))</f>
        <v>1.8144</v>
      </c>
      <c r="U1336" s="96"/>
      <c r="V1336" s="94">
        <f>Tabla3[[#This Row],[PRECIO %      en $]]*Tabla3[[#This Row],[PEDIDO ]]</f>
        <v>0</v>
      </c>
      <c r="W1336" s="57">
        <f>Tabla3[[#This Row],[PRECIO CON DESCT.]]*Tabla3[[#This Row],[PEDIDO ]]</f>
        <v>0</v>
      </c>
      <c r="X1336" s="58">
        <f>Tabla3[[#This Row],[PRECIO SIN %]]*Tabla3[[#This Row],[PEDIDO ]]</f>
        <v>0</v>
      </c>
      <c r="Y1336" s="28"/>
      <c r="Z1336" s="28"/>
    </row>
    <row r="1337" spans="1:26" ht="33" customHeight="1" x14ac:dyDescent="0.4">
      <c r="A1337" s="124">
        <v>7592454887014</v>
      </c>
      <c r="B1337" s="51" t="s">
        <v>225</v>
      </c>
      <c r="C1337" s="51" t="s">
        <v>171</v>
      </c>
      <c r="D13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37" s="118" t="s">
        <v>1840</v>
      </c>
      <c r="F1337" s="75" t="s">
        <v>537</v>
      </c>
      <c r="G13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37" s="77">
        <v>51</v>
      </c>
      <c r="J1337" s="52">
        <v>1.2888900000000001</v>
      </c>
      <c r="K1337" s="53">
        <f>Tabla3[[#This Row],[PRECIOS]]-Tabla3[[#This Row],[PRECIOS]]*10%</f>
        <v>1.1600010000000001</v>
      </c>
      <c r="L1337" s="101"/>
      <c r="M1337" s="54"/>
      <c r="N1337" s="55">
        <f>IFERROR(Tabla3[[#This Row],[PRECIOS]]-Tabla3[[#This Row],[PRECIOS]]*Tabla3[[#This Row],[% PRODUCTO]]," ")</f>
        <v>1.2888900000000001</v>
      </c>
      <c r="O1337" s="54"/>
      <c r="P1337" s="55">
        <f>IFERROR(Tabla3[[#This Row],[OCULTAR2]]-Tabla3[[#This Row],[OCULTAR2]]*Tabla3[[#This Row],[% LÍNEA]]," ")</f>
        <v>1.2888900000000001</v>
      </c>
      <c r="Q1337" s="56">
        <f>IFERROR(Tabla3[[#This Row],[% PRODUCTO]]+Tabla3[[#This Row],[% LÍNEA]]," ")</f>
        <v>0</v>
      </c>
      <c r="R1337" s="53">
        <f>Tabla3[[#This Row],[OCULTAR3]]</f>
        <v>1.2888900000000001</v>
      </c>
      <c r="S1337" s="53">
        <f>Tabla3[[#This Row],[PRECIO SIN %]]-Tabla3[[#This Row],[PRECIO SIN %]]*10%</f>
        <v>1.1600010000000001</v>
      </c>
      <c r="T1337" s="80">
        <f>(Tabla3[[#This Row],[PRECIO CON DESCT.]]-(Tabla3[[#This Row],[PRECIO CON DESCT.]]*$T$6))</f>
        <v>0.73080063000000006</v>
      </c>
      <c r="U1337" s="96"/>
      <c r="V1337" s="94">
        <f>Tabla3[[#This Row],[PRECIO %      en $]]*Tabla3[[#This Row],[PEDIDO ]]</f>
        <v>0</v>
      </c>
      <c r="W1337" s="57">
        <f>Tabla3[[#This Row],[PRECIO CON DESCT.]]*Tabla3[[#This Row],[PEDIDO ]]</f>
        <v>0</v>
      </c>
      <c r="X1337" s="58">
        <f>Tabla3[[#This Row],[PRECIO SIN %]]*Tabla3[[#This Row],[PEDIDO ]]</f>
        <v>0</v>
      </c>
      <c r="Y1337" s="28"/>
      <c r="Z1337" s="28"/>
    </row>
    <row r="1338" spans="1:26" ht="33" customHeight="1" x14ac:dyDescent="0.4">
      <c r="A1338" s="125">
        <v>7598176000342</v>
      </c>
      <c r="B1338" s="59" t="s">
        <v>225</v>
      </c>
      <c r="C1338" s="59" t="s">
        <v>168</v>
      </c>
      <c r="D13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38" s="119" t="s">
        <v>1841</v>
      </c>
      <c r="F1338" s="76" t="s">
        <v>537</v>
      </c>
      <c r="G13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38" s="78">
        <v>130</v>
      </c>
      <c r="J1338" s="52">
        <v>1.7777799999999999</v>
      </c>
      <c r="K1338" s="60">
        <f>Tabla3[[#This Row],[PRECIOS]]-Tabla3[[#This Row],[PRECIOS]]*10%</f>
        <v>1.6000019999999999</v>
      </c>
      <c r="L1338" s="101"/>
      <c r="M1338" s="61"/>
      <c r="N1338" s="55">
        <f>IFERROR(Tabla3[[#This Row],[PRECIOS]]-Tabla3[[#This Row],[PRECIOS]]*Tabla3[[#This Row],[% PRODUCTO]]," ")</f>
        <v>1.7777799999999999</v>
      </c>
      <c r="O1338" s="61"/>
      <c r="P1338" s="55">
        <f>IFERROR(Tabla3[[#This Row],[OCULTAR2]]-Tabla3[[#This Row],[OCULTAR2]]*Tabla3[[#This Row],[% LÍNEA]]," ")</f>
        <v>1.7777799999999999</v>
      </c>
      <c r="Q1338" s="56">
        <f>IFERROR(Tabla3[[#This Row],[% PRODUCTO]]+Tabla3[[#This Row],[% LÍNEA]]," ")</f>
        <v>0</v>
      </c>
      <c r="R1338" s="60">
        <f>Tabla3[[#This Row],[OCULTAR3]]</f>
        <v>1.7777799999999999</v>
      </c>
      <c r="S1338" s="60">
        <f>Tabla3[[#This Row],[PRECIO SIN %]]-Tabla3[[#This Row],[PRECIO SIN %]]*10%</f>
        <v>1.6000019999999999</v>
      </c>
      <c r="T1338" s="80">
        <f>(Tabla3[[#This Row],[PRECIO CON DESCT.]]-(Tabla3[[#This Row],[PRECIO CON DESCT.]]*$T$6))</f>
        <v>1.0080012599999999</v>
      </c>
      <c r="U1338" s="96"/>
      <c r="V1338" s="94">
        <f>Tabla3[[#This Row],[PRECIO %      en $]]*Tabla3[[#This Row],[PEDIDO ]]</f>
        <v>0</v>
      </c>
      <c r="W1338" s="57">
        <f>Tabla3[[#This Row],[PRECIO CON DESCT.]]*Tabla3[[#This Row],[PEDIDO ]]</f>
        <v>0</v>
      </c>
      <c r="X1338" s="58">
        <f>Tabla3[[#This Row],[PRECIO SIN %]]*Tabla3[[#This Row],[PEDIDO ]]</f>
        <v>0</v>
      </c>
      <c r="Y1338" s="28"/>
      <c r="Z1338" s="28"/>
    </row>
    <row r="1339" spans="1:26" ht="33" customHeight="1" x14ac:dyDescent="0.4">
      <c r="A1339" s="124">
        <v>7592454889575</v>
      </c>
      <c r="B1339" s="51" t="s">
        <v>225</v>
      </c>
      <c r="C1339" s="51" t="s">
        <v>171</v>
      </c>
      <c r="D13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39" s="118" t="s">
        <v>1842</v>
      </c>
      <c r="F1339" s="75" t="s">
        <v>537</v>
      </c>
      <c r="G13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39" s="77">
        <v>59</v>
      </c>
      <c r="J1339" s="52">
        <v>2.7</v>
      </c>
      <c r="K1339" s="53">
        <f>Tabla3[[#This Row],[PRECIOS]]-Tabla3[[#This Row],[PRECIOS]]*10%</f>
        <v>2.4300000000000002</v>
      </c>
      <c r="L1339" s="101"/>
      <c r="M1339" s="54"/>
      <c r="N1339" s="55">
        <f>IFERROR(Tabla3[[#This Row],[PRECIOS]]-Tabla3[[#This Row],[PRECIOS]]*Tabla3[[#This Row],[% PRODUCTO]]," ")</f>
        <v>2.7</v>
      </c>
      <c r="O1339" s="54"/>
      <c r="P1339" s="55">
        <f>IFERROR(Tabla3[[#This Row],[OCULTAR2]]-Tabla3[[#This Row],[OCULTAR2]]*Tabla3[[#This Row],[% LÍNEA]]," ")</f>
        <v>2.7</v>
      </c>
      <c r="Q1339" s="56">
        <f>IFERROR(Tabla3[[#This Row],[% PRODUCTO]]+Tabla3[[#This Row],[% LÍNEA]]," ")</f>
        <v>0</v>
      </c>
      <c r="R1339" s="53">
        <f>Tabla3[[#This Row],[OCULTAR3]]</f>
        <v>2.7</v>
      </c>
      <c r="S1339" s="53">
        <f>Tabla3[[#This Row],[PRECIO SIN %]]-Tabla3[[#This Row],[PRECIO SIN %]]*10%</f>
        <v>2.4300000000000002</v>
      </c>
      <c r="T1339" s="80">
        <f>(Tabla3[[#This Row],[PRECIO CON DESCT.]]-(Tabla3[[#This Row],[PRECIO CON DESCT.]]*$T$6))</f>
        <v>1.5309000000000001</v>
      </c>
      <c r="U1339" s="96"/>
      <c r="V1339" s="94">
        <f>Tabla3[[#This Row],[PRECIO %      en $]]*Tabla3[[#This Row],[PEDIDO ]]</f>
        <v>0</v>
      </c>
      <c r="W1339" s="57">
        <f>Tabla3[[#This Row],[PRECIO CON DESCT.]]*Tabla3[[#This Row],[PEDIDO ]]</f>
        <v>0</v>
      </c>
      <c r="X1339" s="58">
        <f>Tabla3[[#This Row],[PRECIO SIN %]]*Tabla3[[#This Row],[PEDIDO ]]</f>
        <v>0</v>
      </c>
      <c r="Y1339" s="28"/>
      <c r="Z1339" s="28"/>
    </row>
    <row r="1340" spans="1:26" ht="33" customHeight="1" x14ac:dyDescent="0.4">
      <c r="A1340" s="125">
        <v>8906112614673</v>
      </c>
      <c r="B1340" s="59" t="s">
        <v>225</v>
      </c>
      <c r="C1340" s="59" t="s">
        <v>57</v>
      </c>
      <c r="D13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40" s="119" t="s">
        <v>1843</v>
      </c>
      <c r="F1340" s="76" t="s">
        <v>537</v>
      </c>
      <c r="G13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40" s="78">
        <v>902</v>
      </c>
      <c r="J1340" s="52">
        <v>1.5222199999999999</v>
      </c>
      <c r="K1340" s="60">
        <f>Tabla3[[#This Row],[PRECIOS]]-Tabla3[[#This Row],[PRECIOS]]*10%</f>
        <v>1.3699979999999998</v>
      </c>
      <c r="L1340" s="101"/>
      <c r="M1340" s="61"/>
      <c r="N1340" s="55">
        <f>IFERROR(Tabla3[[#This Row],[PRECIOS]]-Tabla3[[#This Row],[PRECIOS]]*Tabla3[[#This Row],[% PRODUCTO]]," ")</f>
        <v>1.5222199999999999</v>
      </c>
      <c r="O1340" s="61"/>
      <c r="P1340" s="55">
        <f>IFERROR(Tabla3[[#This Row],[OCULTAR2]]-Tabla3[[#This Row],[OCULTAR2]]*Tabla3[[#This Row],[% LÍNEA]]," ")</f>
        <v>1.5222199999999999</v>
      </c>
      <c r="Q1340" s="56">
        <f>IFERROR(Tabla3[[#This Row],[% PRODUCTO]]+Tabla3[[#This Row],[% LÍNEA]]," ")</f>
        <v>0</v>
      </c>
      <c r="R1340" s="60">
        <f>Tabla3[[#This Row],[OCULTAR3]]</f>
        <v>1.5222199999999999</v>
      </c>
      <c r="S1340" s="60">
        <f>Tabla3[[#This Row],[PRECIO SIN %]]-Tabla3[[#This Row],[PRECIO SIN %]]*10%</f>
        <v>1.3699979999999998</v>
      </c>
      <c r="T1340" s="80">
        <f>(Tabla3[[#This Row],[PRECIO CON DESCT.]]-(Tabla3[[#This Row],[PRECIO CON DESCT.]]*$T$6))</f>
        <v>0.86309873999999986</v>
      </c>
      <c r="U1340" s="96"/>
      <c r="V1340" s="94">
        <f>Tabla3[[#This Row],[PRECIO %      en $]]*Tabla3[[#This Row],[PEDIDO ]]</f>
        <v>0</v>
      </c>
      <c r="W1340" s="57">
        <f>Tabla3[[#This Row],[PRECIO CON DESCT.]]*Tabla3[[#This Row],[PEDIDO ]]</f>
        <v>0</v>
      </c>
      <c r="X1340" s="58">
        <f>Tabla3[[#This Row],[PRECIO SIN %]]*Tabla3[[#This Row],[PEDIDO ]]</f>
        <v>0</v>
      </c>
      <c r="Y1340" s="28"/>
      <c r="Z1340" s="28"/>
    </row>
    <row r="1341" spans="1:26" ht="33" customHeight="1" x14ac:dyDescent="0.4">
      <c r="A1341" s="124">
        <v>7591020000710</v>
      </c>
      <c r="B1341" s="51" t="s">
        <v>225</v>
      </c>
      <c r="C1341" s="51" t="s">
        <v>196</v>
      </c>
      <c r="D13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41" s="118" t="s">
        <v>1844</v>
      </c>
      <c r="F1341" s="75" t="s">
        <v>537</v>
      </c>
      <c r="G13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41" s="77">
        <v>27</v>
      </c>
      <c r="J1341" s="52">
        <v>5.2</v>
      </c>
      <c r="K1341" s="53">
        <f>Tabla3[[#This Row],[PRECIOS]]-Tabla3[[#This Row],[PRECIOS]]*10%</f>
        <v>4.68</v>
      </c>
      <c r="L1341" s="101"/>
      <c r="M1341" s="54"/>
      <c r="N1341" s="55">
        <f>IFERROR(Tabla3[[#This Row],[PRECIOS]]-Tabla3[[#This Row],[PRECIOS]]*Tabla3[[#This Row],[% PRODUCTO]]," ")</f>
        <v>5.2</v>
      </c>
      <c r="O1341" s="54"/>
      <c r="P1341" s="55">
        <f>IFERROR(Tabla3[[#This Row],[OCULTAR2]]-Tabla3[[#This Row],[OCULTAR2]]*Tabla3[[#This Row],[% LÍNEA]]," ")</f>
        <v>5.2</v>
      </c>
      <c r="Q1341" s="56">
        <f>IFERROR(Tabla3[[#This Row],[% PRODUCTO]]+Tabla3[[#This Row],[% LÍNEA]]," ")</f>
        <v>0</v>
      </c>
      <c r="R1341" s="53">
        <f>Tabla3[[#This Row],[OCULTAR3]]</f>
        <v>5.2</v>
      </c>
      <c r="S1341" s="53">
        <f>Tabla3[[#This Row],[PRECIO SIN %]]-Tabla3[[#This Row],[PRECIO SIN %]]*10%</f>
        <v>4.68</v>
      </c>
      <c r="T1341" s="80">
        <f>(Tabla3[[#This Row],[PRECIO CON DESCT.]]-(Tabla3[[#This Row],[PRECIO CON DESCT.]]*$T$6))</f>
        <v>2.9483999999999999</v>
      </c>
      <c r="U1341" s="96"/>
      <c r="V1341" s="94">
        <f>Tabla3[[#This Row],[PRECIO %      en $]]*Tabla3[[#This Row],[PEDIDO ]]</f>
        <v>0</v>
      </c>
      <c r="W1341" s="57">
        <f>Tabla3[[#This Row],[PRECIO CON DESCT.]]*Tabla3[[#This Row],[PEDIDO ]]</f>
        <v>0</v>
      </c>
      <c r="X1341" s="58">
        <f>Tabla3[[#This Row],[PRECIO SIN %]]*Tabla3[[#This Row],[PEDIDO ]]</f>
        <v>0</v>
      </c>
      <c r="Y1341" s="28"/>
      <c r="Z1341" s="28"/>
    </row>
    <row r="1342" spans="1:26" ht="33" customHeight="1" x14ac:dyDescent="0.4">
      <c r="A1342" s="125">
        <v>7597285000397</v>
      </c>
      <c r="B1342" s="59" t="s">
        <v>225</v>
      </c>
      <c r="C1342" s="59" t="s">
        <v>85</v>
      </c>
      <c r="D13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42" s="119" t="s">
        <v>1845</v>
      </c>
      <c r="F1342" s="76" t="s">
        <v>537</v>
      </c>
      <c r="G13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42" s="78">
        <v>23</v>
      </c>
      <c r="J1342" s="52">
        <v>9.8000000000000007</v>
      </c>
      <c r="K1342" s="60">
        <f>Tabla3[[#This Row],[PRECIOS]]-Tabla3[[#This Row],[PRECIOS]]*10%</f>
        <v>8.82</v>
      </c>
      <c r="L1342" s="101"/>
      <c r="M1342" s="61"/>
      <c r="N1342" s="55">
        <f>IFERROR(Tabla3[[#This Row],[PRECIOS]]-Tabla3[[#This Row],[PRECIOS]]*Tabla3[[#This Row],[% PRODUCTO]]," ")</f>
        <v>9.8000000000000007</v>
      </c>
      <c r="O1342" s="61"/>
      <c r="P1342" s="55">
        <f>IFERROR(Tabla3[[#This Row],[OCULTAR2]]-Tabla3[[#This Row],[OCULTAR2]]*Tabla3[[#This Row],[% LÍNEA]]," ")</f>
        <v>9.8000000000000007</v>
      </c>
      <c r="Q1342" s="56">
        <f>IFERROR(Tabla3[[#This Row],[% PRODUCTO]]+Tabla3[[#This Row],[% LÍNEA]]," ")</f>
        <v>0</v>
      </c>
      <c r="R1342" s="60">
        <f>Tabla3[[#This Row],[OCULTAR3]]</f>
        <v>9.8000000000000007</v>
      </c>
      <c r="S1342" s="60">
        <f>Tabla3[[#This Row],[PRECIO SIN %]]-Tabla3[[#This Row],[PRECIO SIN %]]*10%</f>
        <v>8.82</v>
      </c>
      <c r="T1342" s="80">
        <f>(Tabla3[[#This Row],[PRECIO CON DESCT.]]-(Tabla3[[#This Row],[PRECIO CON DESCT.]]*$T$6))</f>
        <v>5.5566000000000004</v>
      </c>
      <c r="U1342" s="96"/>
      <c r="V1342" s="94">
        <f>Tabla3[[#This Row],[PRECIO %      en $]]*Tabla3[[#This Row],[PEDIDO ]]</f>
        <v>0</v>
      </c>
      <c r="W1342" s="57">
        <f>Tabla3[[#This Row],[PRECIO CON DESCT.]]*Tabla3[[#This Row],[PEDIDO ]]</f>
        <v>0</v>
      </c>
      <c r="X1342" s="58">
        <f>Tabla3[[#This Row],[PRECIO SIN %]]*Tabla3[[#This Row],[PEDIDO ]]</f>
        <v>0</v>
      </c>
      <c r="Y1342" s="28"/>
      <c r="Z1342" s="28"/>
    </row>
    <row r="1343" spans="1:26" ht="33" customHeight="1" x14ac:dyDescent="0.4">
      <c r="A1343" s="124">
        <v>8906156850273</v>
      </c>
      <c r="B1343" s="51" t="s">
        <v>225</v>
      </c>
      <c r="C1343" s="51" t="s">
        <v>57</v>
      </c>
      <c r="D13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43" s="118" t="s">
        <v>1846</v>
      </c>
      <c r="F1343" s="75" t="s">
        <v>537</v>
      </c>
      <c r="G13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43" s="77">
        <v>1080</v>
      </c>
      <c r="J1343" s="52">
        <v>5.3555599999999997</v>
      </c>
      <c r="K1343" s="53">
        <f>Tabla3[[#This Row],[PRECIOS]]-Tabla3[[#This Row],[PRECIOS]]*10%</f>
        <v>4.820004</v>
      </c>
      <c r="L1343" s="101"/>
      <c r="M1343" s="54"/>
      <c r="N1343" s="55">
        <f>IFERROR(Tabla3[[#This Row],[PRECIOS]]-Tabla3[[#This Row],[PRECIOS]]*Tabla3[[#This Row],[% PRODUCTO]]," ")</f>
        <v>5.3555599999999997</v>
      </c>
      <c r="O1343" s="54"/>
      <c r="P1343" s="55">
        <f>IFERROR(Tabla3[[#This Row],[OCULTAR2]]-Tabla3[[#This Row],[OCULTAR2]]*Tabla3[[#This Row],[% LÍNEA]]," ")</f>
        <v>5.3555599999999997</v>
      </c>
      <c r="Q1343" s="56">
        <f>IFERROR(Tabla3[[#This Row],[% PRODUCTO]]+Tabla3[[#This Row],[% LÍNEA]]," ")</f>
        <v>0</v>
      </c>
      <c r="R1343" s="53">
        <f>Tabla3[[#This Row],[OCULTAR3]]</f>
        <v>5.3555599999999997</v>
      </c>
      <c r="S1343" s="53">
        <f>Tabla3[[#This Row],[PRECIO SIN %]]-Tabla3[[#This Row],[PRECIO SIN %]]*10%</f>
        <v>4.820004</v>
      </c>
      <c r="T1343" s="80">
        <f>(Tabla3[[#This Row],[PRECIO CON DESCT.]]-(Tabla3[[#This Row],[PRECIO CON DESCT.]]*$T$6))</f>
        <v>3.0366025199999997</v>
      </c>
      <c r="U1343" s="96"/>
      <c r="V1343" s="94">
        <f>Tabla3[[#This Row],[PRECIO %      en $]]*Tabla3[[#This Row],[PEDIDO ]]</f>
        <v>0</v>
      </c>
      <c r="W1343" s="57">
        <f>Tabla3[[#This Row],[PRECIO CON DESCT.]]*Tabla3[[#This Row],[PEDIDO ]]</f>
        <v>0</v>
      </c>
      <c r="X1343" s="58">
        <f>Tabla3[[#This Row],[PRECIO SIN %]]*Tabla3[[#This Row],[PEDIDO ]]</f>
        <v>0</v>
      </c>
      <c r="Y1343" s="28"/>
      <c r="Z1343" s="28"/>
    </row>
    <row r="1344" spans="1:26" ht="33" customHeight="1" x14ac:dyDescent="0.4">
      <c r="A1344" s="125">
        <v>7592616761022</v>
      </c>
      <c r="B1344" s="59" t="s">
        <v>225</v>
      </c>
      <c r="C1344" s="59" t="s">
        <v>161</v>
      </c>
      <c r="D13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344" s="119" t="s">
        <v>1847</v>
      </c>
      <c r="F1344" s="76" t="s">
        <v>537</v>
      </c>
      <c r="G13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344" s="78">
        <v>65</v>
      </c>
      <c r="J1344" s="52">
        <v>9.5777800000000006</v>
      </c>
      <c r="K1344" s="60">
        <f>Tabla3[[#This Row],[PRECIOS]]-Tabla3[[#This Row],[PRECIOS]]*10%</f>
        <v>8.6200020000000013</v>
      </c>
      <c r="L1344" s="101" t="s">
        <v>5327</v>
      </c>
      <c r="M1344" s="61"/>
      <c r="N1344" s="55">
        <f>IFERROR(Tabla3[[#This Row],[PRECIOS]]-Tabla3[[#This Row],[PRECIOS]]*Tabla3[[#This Row],[% PRODUCTO]]," ")</f>
        <v>9.5777800000000006</v>
      </c>
      <c r="O1344" s="61"/>
      <c r="P1344" s="55">
        <f>IFERROR(Tabla3[[#This Row],[OCULTAR2]]-Tabla3[[#This Row],[OCULTAR2]]*Tabla3[[#This Row],[% LÍNEA]]," ")</f>
        <v>9.5777800000000006</v>
      </c>
      <c r="Q1344" s="56">
        <f>IFERROR(Tabla3[[#This Row],[% PRODUCTO]]+Tabla3[[#This Row],[% LÍNEA]]," ")</f>
        <v>0</v>
      </c>
      <c r="R1344" s="60">
        <f>Tabla3[[#This Row],[OCULTAR3]]</f>
        <v>9.5777800000000006</v>
      </c>
      <c r="S1344" s="60">
        <f>Tabla3[[#This Row],[PRECIO SIN %]]-Tabla3[[#This Row],[PRECIO SIN %]]*10%</f>
        <v>8.6200020000000013</v>
      </c>
      <c r="T1344" s="80">
        <f>(Tabla3[[#This Row],[PRECIO CON DESCT.]]-(Tabla3[[#This Row],[PRECIO CON DESCT.]]*$T$6))</f>
        <v>5.4306012600000013</v>
      </c>
      <c r="U1344" s="96"/>
      <c r="V1344" s="94">
        <f>Tabla3[[#This Row],[PRECIO %      en $]]*Tabla3[[#This Row],[PEDIDO ]]</f>
        <v>0</v>
      </c>
      <c r="W1344" s="57">
        <f>Tabla3[[#This Row],[PRECIO CON DESCT.]]*Tabla3[[#This Row],[PEDIDO ]]</f>
        <v>0</v>
      </c>
      <c r="X1344" s="58">
        <f>Tabla3[[#This Row],[PRECIO SIN %]]*Tabla3[[#This Row],[PEDIDO ]]</f>
        <v>0</v>
      </c>
      <c r="Y1344" s="28"/>
      <c r="Z1344" s="28"/>
    </row>
    <row r="1345" spans="1:26" ht="33" customHeight="1" x14ac:dyDescent="0.4">
      <c r="A1345" s="124">
        <v>7598008000144</v>
      </c>
      <c r="B1345" s="51" t="s">
        <v>225</v>
      </c>
      <c r="C1345" s="51" t="s">
        <v>134</v>
      </c>
      <c r="D13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45" s="118" t="s">
        <v>1848</v>
      </c>
      <c r="F1345" s="75" t="s">
        <v>537</v>
      </c>
      <c r="G13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45" s="77">
        <v>732</v>
      </c>
      <c r="J1345" s="52">
        <v>5</v>
      </c>
      <c r="K1345" s="53">
        <f>Tabla3[[#This Row],[PRECIOS]]-Tabla3[[#This Row],[PRECIOS]]*10%</f>
        <v>4.5</v>
      </c>
      <c r="L1345" s="101"/>
      <c r="M1345" s="54"/>
      <c r="N1345" s="55">
        <f>IFERROR(Tabla3[[#This Row],[PRECIOS]]-Tabla3[[#This Row],[PRECIOS]]*Tabla3[[#This Row],[% PRODUCTO]]," ")</f>
        <v>5</v>
      </c>
      <c r="O1345" s="54"/>
      <c r="P1345" s="55">
        <f>IFERROR(Tabla3[[#This Row],[OCULTAR2]]-Tabla3[[#This Row],[OCULTAR2]]*Tabla3[[#This Row],[% LÍNEA]]," ")</f>
        <v>5</v>
      </c>
      <c r="Q1345" s="56">
        <f>IFERROR(Tabla3[[#This Row],[% PRODUCTO]]+Tabla3[[#This Row],[% LÍNEA]]," ")</f>
        <v>0</v>
      </c>
      <c r="R1345" s="53">
        <f>Tabla3[[#This Row],[OCULTAR3]]</f>
        <v>5</v>
      </c>
      <c r="S1345" s="53">
        <f>Tabla3[[#This Row],[PRECIO SIN %]]-Tabla3[[#This Row],[PRECIO SIN %]]*10%</f>
        <v>4.5</v>
      </c>
      <c r="T1345" s="80">
        <f>(Tabla3[[#This Row],[PRECIO CON DESCT.]]-(Tabla3[[#This Row],[PRECIO CON DESCT.]]*$T$6))</f>
        <v>2.835</v>
      </c>
      <c r="U1345" s="96"/>
      <c r="V1345" s="94">
        <f>Tabla3[[#This Row],[PRECIO %      en $]]*Tabla3[[#This Row],[PEDIDO ]]</f>
        <v>0</v>
      </c>
      <c r="W1345" s="57">
        <f>Tabla3[[#This Row],[PRECIO CON DESCT.]]*Tabla3[[#This Row],[PEDIDO ]]</f>
        <v>0</v>
      </c>
      <c r="X1345" s="58">
        <f>Tabla3[[#This Row],[PRECIO SIN %]]*Tabla3[[#This Row],[PEDIDO ]]</f>
        <v>0</v>
      </c>
      <c r="Y1345" s="28"/>
      <c r="Z1345" s="28"/>
    </row>
    <row r="1346" spans="1:26" ht="33" customHeight="1" x14ac:dyDescent="0.4">
      <c r="A1346" s="125">
        <v>6921875005966</v>
      </c>
      <c r="B1346" s="59" t="s">
        <v>225</v>
      </c>
      <c r="C1346" s="59" t="s">
        <v>136</v>
      </c>
      <c r="D13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46" s="119" t="s">
        <v>1849</v>
      </c>
      <c r="F1346" s="76" t="s">
        <v>537</v>
      </c>
      <c r="G13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46" s="78">
        <v>20</v>
      </c>
      <c r="J1346" s="52">
        <v>8.1888900000000007</v>
      </c>
      <c r="K1346" s="60">
        <f>Tabla3[[#This Row],[PRECIOS]]-Tabla3[[#This Row],[PRECIOS]]*10%</f>
        <v>7.3700010000000002</v>
      </c>
      <c r="L1346" s="101"/>
      <c r="M1346" s="61"/>
      <c r="N1346" s="55">
        <f>IFERROR(Tabla3[[#This Row],[PRECIOS]]-Tabla3[[#This Row],[PRECIOS]]*Tabla3[[#This Row],[% PRODUCTO]]," ")</f>
        <v>8.1888900000000007</v>
      </c>
      <c r="O1346" s="61"/>
      <c r="P1346" s="55">
        <f>IFERROR(Tabla3[[#This Row],[OCULTAR2]]-Tabla3[[#This Row],[OCULTAR2]]*Tabla3[[#This Row],[% LÍNEA]]," ")</f>
        <v>8.1888900000000007</v>
      </c>
      <c r="Q1346" s="56">
        <f>IFERROR(Tabla3[[#This Row],[% PRODUCTO]]+Tabla3[[#This Row],[% LÍNEA]]," ")</f>
        <v>0</v>
      </c>
      <c r="R1346" s="60">
        <f>Tabla3[[#This Row],[OCULTAR3]]</f>
        <v>8.1888900000000007</v>
      </c>
      <c r="S1346" s="60">
        <f>Tabla3[[#This Row],[PRECIO SIN %]]-Tabla3[[#This Row],[PRECIO SIN %]]*10%</f>
        <v>7.3700010000000002</v>
      </c>
      <c r="T1346" s="80">
        <f>(Tabla3[[#This Row],[PRECIO CON DESCT.]]-(Tabla3[[#This Row],[PRECIO CON DESCT.]]*$T$6))</f>
        <v>4.6431006300000002</v>
      </c>
      <c r="U1346" s="96"/>
      <c r="V1346" s="94">
        <f>Tabla3[[#This Row],[PRECIO %      en $]]*Tabla3[[#This Row],[PEDIDO ]]</f>
        <v>0</v>
      </c>
      <c r="W1346" s="57">
        <f>Tabla3[[#This Row],[PRECIO CON DESCT.]]*Tabla3[[#This Row],[PEDIDO ]]</f>
        <v>0</v>
      </c>
      <c r="X1346" s="58">
        <f>Tabla3[[#This Row],[PRECIO SIN %]]*Tabla3[[#This Row],[PEDIDO ]]</f>
        <v>0</v>
      </c>
      <c r="Y1346" s="28"/>
      <c r="Z1346" s="28"/>
    </row>
    <row r="1347" spans="1:26" ht="33" customHeight="1" x14ac:dyDescent="0.4">
      <c r="A1347" s="124">
        <v>7597533000100</v>
      </c>
      <c r="B1347" s="51" t="s">
        <v>225</v>
      </c>
      <c r="C1347" s="51" t="s">
        <v>130</v>
      </c>
      <c r="D13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47" s="118" t="s">
        <v>1850</v>
      </c>
      <c r="F1347" s="75" t="s">
        <v>537</v>
      </c>
      <c r="G13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47" s="77">
        <v>76</v>
      </c>
      <c r="J1347" s="52">
        <v>6.88889</v>
      </c>
      <c r="K1347" s="53">
        <f>Tabla3[[#This Row],[PRECIOS]]-Tabla3[[#This Row],[PRECIOS]]*10%</f>
        <v>6.2000010000000003</v>
      </c>
      <c r="L1347" s="101"/>
      <c r="M1347" s="54"/>
      <c r="N1347" s="55">
        <f>IFERROR(Tabla3[[#This Row],[PRECIOS]]-Tabla3[[#This Row],[PRECIOS]]*Tabla3[[#This Row],[% PRODUCTO]]," ")</f>
        <v>6.88889</v>
      </c>
      <c r="O1347" s="54"/>
      <c r="P1347" s="55">
        <f>IFERROR(Tabla3[[#This Row],[OCULTAR2]]-Tabla3[[#This Row],[OCULTAR2]]*Tabla3[[#This Row],[% LÍNEA]]," ")</f>
        <v>6.88889</v>
      </c>
      <c r="Q1347" s="56">
        <f>IFERROR(Tabla3[[#This Row],[% PRODUCTO]]+Tabla3[[#This Row],[% LÍNEA]]," ")</f>
        <v>0</v>
      </c>
      <c r="R1347" s="53">
        <f>Tabla3[[#This Row],[OCULTAR3]]</f>
        <v>6.88889</v>
      </c>
      <c r="S1347" s="53">
        <f>Tabla3[[#This Row],[PRECIO SIN %]]-Tabla3[[#This Row],[PRECIO SIN %]]*10%</f>
        <v>6.2000010000000003</v>
      </c>
      <c r="T1347" s="80">
        <f>(Tabla3[[#This Row],[PRECIO CON DESCT.]]-(Tabla3[[#This Row],[PRECIO CON DESCT.]]*$T$6))</f>
        <v>3.9060006300000003</v>
      </c>
      <c r="U1347" s="96"/>
      <c r="V1347" s="94">
        <f>Tabla3[[#This Row],[PRECIO %      en $]]*Tabla3[[#This Row],[PEDIDO ]]</f>
        <v>0</v>
      </c>
      <c r="W1347" s="57">
        <f>Tabla3[[#This Row],[PRECIO CON DESCT.]]*Tabla3[[#This Row],[PEDIDO ]]</f>
        <v>0</v>
      </c>
      <c r="X1347" s="58">
        <f>Tabla3[[#This Row],[PRECIO SIN %]]*Tabla3[[#This Row],[PEDIDO ]]</f>
        <v>0</v>
      </c>
      <c r="Y1347" s="28"/>
      <c r="Z1347" s="28"/>
    </row>
    <row r="1348" spans="1:26" ht="33" customHeight="1" x14ac:dyDescent="0.4">
      <c r="A1348" s="125">
        <v>6921875005348</v>
      </c>
      <c r="B1348" s="59" t="s">
        <v>225</v>
      </c>
      <c r="C1348" s="59" t="s">
        <v>136</v>
      </c>
      <c r="D13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348" s="119" t="s">
        <v>1851</v>
      </c>
      <c r="F1348" s="76" t="s">
        <v>537</v>
      </c>
      <c r="G13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348" s="78">
        <v>2855</v>
      </c>
      <c r="J1348" s="52">
        <v>1.24444</v>
      </c>
      <c r="K1348" s="60">
        <f>Tabla3[[#This Row],[PRECIOS]]-Tabla3[[#This Row],[PRECIOS]]*10%</f>
        <v>1.119996</v>
      </c>
      <c r="L1348" s="101" t="s">
        <v>5327</v>
      </c>
      <c r="M1348" s="61"/>
      <c r="N1348" s="55">
        <f>IFERROR(Tabla3[[#This Row],[PRECIOS]]-Tabla3[[#This Row],[PRECIOS]]*Tabla3[[#This Row],[% PRODUCTO]]," ")</f>
        <v>1.24444</v>
      </c>
      <c r="O1348" s="61"/>
      <c r="P1348" s="55">
        <f>IFERROR(Tabla3[[#This Row],[OCULTAR2]]-Tabla3[[#This Row],[OCULTAR2]]*Tabla3[[#This Row],[% LÍNEA]]," ")</f>
        <v>1.24444</v>
      </c>
      <c r="Q1348" s="56">
        <f>IFERROR(Tabla3[[#This Row],[% PRODUCTO]]+Tabla3[[#This Row],[% LÍNEA]]," ")</f>
        <v>0</v>
      </c>
      <c r="R1348" s="60">
        <f>Tabla3[[#This Row],[OCULTAR3]]</f>
        <v>1.24444</v>
      </c>
      <c r="S1348" s="60">
        <f>Tabla3[[#This Row],[PRECIO SIN %]]-Tabla3[[#This Row],[PRECIO SIN %]]*10%</f>
        <v>1.119996</v>
      </c>
      <c r="T1348" s="80">
        <f>(Tabla3[[#This Row],[PRECIO CON DESCT.]]-(Tabla3[[#This Row],[PRECIO CON DESCT.]]*$T$6))</f>
        <v>0.70559748</v>
      </c>
      <c r="U1348" s="96"/>
      <c r="V1348" s="94">
        <f>Tabla3[[#This Row],[PRECIO %      en $]]*Tabla3[[#This Row],[PEDIDO ]]</f>
        <v>0</v>
      </c>
      <c r="W1348" s="57">
        <f>Tabla3[[#This Row],[PRECIO CON DESCT.]]*Tabla3[[#This Row],[PEDIDO ]]</f>
        <v>0</v>
      </c>
      <c r="X1348" s="58">
        <f>Tabla3[[#This Row],[PRECIO SIN %]]*Tabla3[[#This Row],[PEDIDO ]]</f>
        <v>0</v>
      </c>
      <c r="Y1348" s="28"/>
      <c r="Z1348" s="28"/>
    </row>
    <row r="1349" spans="1:26" ht="33" customHeight="1" x14ac:dyDescent="0.4">
      <c r="A1349" s="124">
        <v>7703712030718</v>
      </c>
      <c r="B1349" s="51" t="s">
        <v>225</v>
      </c>
      <c r="C1349" s="51" t="s">
        <v>152</v>
      </c>
      <c r="D13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49" s="118" t="s">
        <v>1852</v>
      </c>
      <c r="F1349" s="75" t="s">
        <v>537</v>
      </c>
      <c r="G13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49" s="77">
        <v>1003</v>
      </c>
      <c r="J1349" s="52">
        <v>1.95556</v>
      </c>
      <c r="K1349" s="53">
        <f>Tabla3[[#This Row],[PRECIOS]]-Tabla3[[#This Row],[PRECIOS]]*10%</f>
        <v>1.7600039999999999</v>
      </c>
      <c r="L1349" s="101"/>
      <c r="M1349" s="54"/>
      <c r="N1349" s="55">
        <f>IFERROR(Tabla3[[#This Row],[PRECIOS]]-Tabla3[[#This Row],[PRECIOS]]*Tabla3[[#This Row],[% PRODUCTO]]," ")</f>
        <v>1.95556</v>
      </c>
      <c r="O1349" s="54"/>
      <c r="P1349" s="55">
        <f>IFERROR(Tabla3[[#This Row],[OCULTAR2]]-Tabla3[[#This Row],[OCULTAR2]]*Tabla3[[#This Row],[% LÍNEA]]," ")</f>
        <v>1.95556</v>
      </c>
      <c r="Q1349" s="56">
        <f>IFERROR(Tabla3[[#This Row],[% PRODUCTO]]+Tabla3[[#This Row],[% LÍNEA]]," ")</f>
        <v>0</v>
      </c>
      <c r="R1349" s="53">
        <f>Tabla3[[#This Row],[OCULTAR3]]</f>
        <v>1.95556</v>
      </c>
      <c r="S1349" s="53">
        <f>Tabla3[[#This Row],[PRECIO SIN %]]-Tabla3[[#This Row],[PRECIO SIN %]]*10%</f>
        <v>1.7600039999999999</v>
      </c>
      <c r="T1349" s="80">
        <f>(Tabla3[[#This Row],[PRECIO CON DESCT.]]-(Tabla3[[#This Row],[PRECIO CON DESCT.]]*$T$6))</f>
        <v>1.1088025199999998</v>
      </c>
      <c r="U1349" s="96"/>
      <c r="V1349" s="94">
        <f>Tabla3[[#This Row],[PRECIO %      en $]]*Tabla3[[#This Row],[PEDIDO ]]</f>
        <v>0</v>
      </c>
      <c r="W1349" s="57">
        <f>Tabla3[[#This Row],[PRECIO CON DESCT.]]*Tabla3[[#This Row],[PEDIDO ]]</f>
        <v>0</v>
      </c>
      <c r="X1349" s="58">
        <f>Tabla3[[#This Row],[PRECIO SIN %]]*Tabla3[[#This Row],[PEDIDO ]]</f>
        <v>0</v>
      </c>
      <c r="Y1349" s="28"/>
      <c r="Z1349" s="28"/>
    </row>
    <row r="1350" spans="1:26" ht="33" customHeight="1" x14ac:dyDescent="0.4">
      <c r="A1350" s="125">
        <v>7703712030718</v>
      </c>
      <c r="B1350" s="59" t="s">
        <v>225</v>
      </c>
      <c r="C1350" s="59" t="s">
        <v>152</v>
      </c>
      <c r="D13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50" s="119" t="s">
        <v>1853</v>
      </c>
      <c r="F1350" s="76" t="s">
        <v>537</v>
      </c>
      <c r="G13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50" s="78">
        <v>2065</v>
      </c>
      <c r="J1350" s="52">
        <v>1.38889</v>
      </c>
      <c r="K1350" s="60">
        <f>Tabla3[[#This Row],[PRECIOS]]-Tabla3[[#This Row],[PRECIOS]]*10%</f>
        <v>1.2500009999999999</v>
      </c>
      <c r="L1350" s="101"/>
      <c r="M1350" s="61"/>
      <c r="N1350" s="55">
        <f>IFERROR(Tabla3[[#This Row],[PRECIOS]]-Tabla3[[#This Row],[PRECIOS]]*Tabla3[[#This Row],[% PRODUCTO]]," ")</f>
        <v>1.38889</v>
      </c>
      <c r="O1350" s="61"/>
      <c r="P1350" s="55">
        <f>IFERROR(Tabla3[[#This Row],[OCULTAR2]]-Tabla3[[#This Row],[OCULTAR2]]*Tabla3[[#This Row],[% LÍNEA]]," ")</f>
        <v>1.38889</v>
      </c>
      <c r="Q1350" s="56">
        <f>IFERROR(Tabla3[[#This Row],[% PRODUCTO]]+Tabla3[[#This Row],[% LÍNEA]]," ")</f>
        <v>0</v>
      </c>
      <c r="R1350" s="60">
        <f>Tabla3[[#This Row],[OCULTAR3]]</f>
        <v>1.38889</v>
      </c>
      <c r="S1350" s="60">
        <f>Tabla3[[#This Row],[PRECIO SIN %]]-Tabla3[[#This Row],[PRECIO SIN %]]*10%</f>
        <v>1.2500009999999999</v>
      </c>
      <c r="T1350" s="80">
        <f>(Tabla3[[#This Row],[PRECIO CON DESCT.]]-(Tabla3[[#This Row],[PRECIO CON DESCT.]]*$T$6))</f>
        <v>0.78750063000000003</v>
      </c>
      <c r="U1350" s="96"/>
      <c r="V1350" s="94">
        <f>Tabla3[[#This Row],[PRECIO %      en $]]*Tabla3[[#This Row],[PEDIDO ]]</f>
        <v>0</v>
      </c>
      <c r="W1350" s="57">
        <f>Tabla3[[#This Row],[PRECIO CON DESCT.]]*Tabla3[[#This Row],[PEDIDO ]]</f>
        <v>0</v>
      </c>
      <c r="X1350" s="58">
        <f>Tabla3[[#This Row],[PRECIO SIN %]]*Tabla3[[#This Row],[PEDIDO ]]</f>
        <v>0</v>
      </c>
      <c r="Y1350" s="28"/>
      <c r="Z1350" s="28"/>
    </row>
    <row r="1351" spans="1:26" ht="33" customHeight="1" x14ac:dyDescent="0.4">
      <c r="A1351" s="124">
        <v>7598578000025</v>
      </c>
      <c r="B1351" s="51" t="s">
        <v>225</v>
      </c>
      <c r="C1351" s="51" t="s">
        <v>159</v>
      </c>
      <c r="D13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351" s="118" t="s">
        <v>1854</v>
      </c>
      <c r="F1351" s="75" t="s">
        <v>537</v>
      </c>
      <c r="G13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351" s="77">
        <v>181</v>
      </c>
      <c r="J1351" s="52">
        <v>4.7777799999999999</v>
      </c>
      <c r="K1351" s="53">
        <f>Tabla3[[#This Row],[PRECIOS]]-Tabla3[[#This Row],[PRECIOS]]*10%</f>
        <v>4.3000020000000001</v>
      </c>
      <c r="L1351" s="101" t="s">
        <v>5327</v>
      </c>
      <c r="M1351" s="54"/>
      <c r="N1351" s="55">
        <f>IFERROR(Tabla3[[#This Row],[PRECIOS]]-Tabla3[[#This Row],[PRECIOS]]*Tabla3[[#This Row],[% PRODUCTO]]," ")</f>
        <v>4.7777799999999999</v>
      </c>
      <c r="O1351" s="54"/>
      <c r="P1351" s="55">
        <f>IFERROR(Tabla3[[#This Row],[OCULTAR2]]-Tabla3[[#This Row],[OCULTAR2]]*Tabla3[[#This Row],[% LÍNEA]]," ")</f>
        <v>4.7777799999999999</v>
      </c>
      <c r="Q1351" s="56">
        <f>IFERROR(Tabla3[[#This Row],[% PRODUCTO]]+Tabla3[[#This Row],[% LÍNEA]]," ")</f>
        <v>0</v>
      </c>
      <c r="R1351" s="53">
        <f>Tabla3[[#This Row],[OCULTAR3]]</f>
        <v>4.7777799999999999</v>
      </c>
      <c r="S1351" s="53">
        <f>Tabla3[[#This Row],[PRECIO SIN %]]-Tabla3[[#This Row],[PRECIO SIN %]]*10%</f>
        <v>4.3000020000000001</v>
      </c>
      <c r="T1351" s="80">
        <f>(Tabla3[[#This Row],[PRECIO CON DESCT.]]-(Tabla3[[#This Row],[PRECIO CON DESCT.]]*$T$6))</f>
        <v>2.70900126</v>
      </c>
      <c r="U1351" s="96"/>
      <c r="V1351" s="94">
        <f>Tabla3[[#This Row],[PRECIO %      en $]]*Tabla3[[#This Row],[PEDIDO ]]</f>
        <v>0</v>
      </c>
      <c r="W1351" s="57">
        <f>Tabla3[[#This Row],[PRECIO CON DESCT.]]*Tabla3[[#This Row],[PEDIDO ]]</f>
        <v>0</v>
      </c>
      <c r="X1351" s="58">
        <f>Tabla3[[#This Row],[PRECIO SIN %]]*Tabla3[[#This Row],[PEDIDO ]]</f>
        <v>0</v>
      </c>
      <c r="Y1351" s="28"/>
      <c r="Z1351" s="28"/>
    </row>
    <row r="1352" spans="1:26" ht="33" customHeight="1" x14ac:dyDescent="0.4">
      <c r="A1352" s="125">
        <v>7770108671022</v>
      </c>
      <c r="B1352" s="59" t="s">
        <v>225</v>
      </c>
      <c r="C1352" s="59" t="s">
        <v>128</v>
      </c>
      <c r="D13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52" s="119" t="s">
        <v>1855</v>
      </c>
      <c r="F1352" s="76" t="s">
        <v>537</v>
      </c>
      <c r="G13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52" s="78">
        <v>135</v>
      </c>
      <c r="J1352" s="52">
        <v>2.74444</v>
      </c>
      <c r="K1352" s="60">
        <f>Tabla3[[#This Row],[PRECIOS]]-Tabla3[[#This Row],[PRECIOS]]*10%</f>
        <v>2.4699960000000001</v>
      </c>
      <c r="L1352" s="101"/>
      <c r="M1352" s="61"/>
      <c r="N1352" s="55">
        <f>IFERROR(Tabla3[[#This Row],[PRECIOS]]-Tabla3[[#This Row],[PRECIOS]]*Tabla3[[#This Row],[% PRODUCTO]]," ")</f>
        <v>2.74444</v>
      </c>
      <c r="O1352" s="61"/>
      <c r="P1352" s="55">
        <f>IFERROR(Tabla3[[#This Row],[OCULTAR2]]-Tabla3[[#This Row],[OCULTAR2]]*Tabla3[[#This Row],[% LÍNEA]]," ")</f>
        <v>2.74444</v>
      </c>
      <c r="Q1352" s="56">
        <f>IFERROR(Tabla3[[#This Row],[% PRODUCTO]]+Tabla3[[#This Row],[% LÍNEA]]," ")</f>
        <v>0</v>
      </c>
      <c r="R1352" s="60">
        <f>Tabla3[[#This Row],[OCULTAR3]]</f>
        <v>2.74444</v>
      </c>
      <c r="S1352" s="60">
        <f>Tabla3[[#This Row],[PRECIO SIN %]]-Tabla3[[#This Row],[PRECIO SIN %]]*10%</f>
        <v>2.4699960000000001</v>
      </c>
      <c r="T1352" s="80">
        <f>(Tabla3[[#This Row],[PRECIO CON DESCT.]]-(Tabla3[[#This Row],[PRECIO CON DESCT.]]*$T$6))</f>
        <v>1.55609748</v>
      </c>
      <c r="U1352" s="96"/>
      <c r="V1352" s="94">
        <f>Tabla3[[#This Row],[PRECIO %      en $]]*Tabla3[[#This Row],[PEDIDO ]]</f>
        <v>0</v>
      </c>
      <c r="W1352" s="57">
        <f>Tabla3[[#This Row],[PRECIO CON DESCT.]]*Tabla3[[#This Row],[PEDIDO ]]</f>
        <v>0</v>
      </c>
      <c r="X1352" s="58">
        <f>Tabla3[[#This Row],[PRECIO SIN %]]*Tabla3[[#This Row],[PEDIDO ]]</f>
        <v>0</v>
      </c>
      <c r="Y1352" s="28"/>
      <c r="Z1352" s="28"/>
    </row>
    <row r="1353" spans="1:26" ht="33" customHeight="1" x14ac:dyDescent="0.4">
      <c r="A1353" s="124">
        <v>8906082150676</v>
      </c>
      <c r="B1353" s="51" t="s">
        <v>225</v>
      </c>
      <c r="C1353" s="51" t="s">
        <v>206</v>
      </c>
      <c r="D13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53" s="118" t="s">
        <v>1856</v>
      </c>
      <c r="F1353" s="75" t="s">
        <v>537</v>
      </c>
      <c r="G13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53" s="77">
        <v>14</v>
      </c>
      <c r="J1353" s="52">
        <v>1.8666700000000001</v>
      </c>
      <c r="K1353" s="53">
        <f>Tabla3[[#This Row],[PRECIOS]]-Tabla3[[#This Row],[PRECIOS]]*10%</f>
        <v>1.6800030000000001</v>
      </c>
      <c r="L1353" s="101"/>
      <c r="M1353" s="54"/>
      <c r="N1353" s="55">
        <f>IFERROR(Tabla3[[#This Row],[PRECIOS]]-Tabla3[[#This Row],[PRECIOS]]*Tabla3[[#This Row],[% PRODUCTO]]," ")</f>
        <v>1.8666700000000001</v>
      </c>
      <c r="O1353" s="54"/>
      <c r="P1353" s="55">
        <f>IFERROR(Tabla3[[#This Row],[OCULTAR2]]-Tabla3[[#This Row],[OCULTAR2]]*Tabla3[[#This Row],[% LÍNEA]]," ")</f>
        <v>1.8666700000000001</v>
      </c>
      <c r="Q1353" s="56">
        <f>IFERROR(Tabla3[[#This Row],[% PRODUCTO]]+Tabla3[[#This Row],[% LÍNEA]]," ")</f>
        <v>0</v>
      </c>
      <c r="R1353" s="53">
        <f>Tabla3[[#This Row],[OCULTAR3]]</f>
        <v>1.8666700000000001</v>
      </c>
      <c r="S1353" s="53">
        <f>Tabla3[[#This Row],[PRECIO SIN %]]-Tabla3[[#This Row],[PRECIO SIN %]]*10%</f>
        <v>1.6800030000000001</v>
      </c>
      <c r="T1353" s="80">
        <f>(Tabla3[[#This Row],[PRECIO CON DESCT.]]-(Tabla3[[#This Row],[PRECIO CON DESCT.]]*$T$6))</f>
        <v>1.0584018900000001</v>
      </c>
      <c r="U1353" s="96"/>
      <c r="V1353" s="94">
        <f>Tabla3[[#This Row],[PRECIO %      en $]]*Tabla3[[#This Row],[PEDIDO ]]</f>
        <v>0</v>
      </c>
      <c r="W1353" s="57">
        <f>Tabla3[[#This Row],[PRECIO CON DESCT.]]*Tabla3[[#This Row],[PEDIDO ]]</f>
        <v>0</v>
      </c>
      <c r="X1353" s="58">
        <f>Tabla3[[#This Row],[PRECIO SIN %]]*Tabla3[[#This Row],[PEDIDO ]]</f>
        <v>0</v>
      </c>
      <c r="Y1353" s="28"/>
      <c r="Z1353" s="28"/>
    </row>
    <row r="1354" spans="1:26" ht="33" customHeight="1" x14ac:dyDescent="0.4">
      <c r="A1354" s="125">
        <v>736372692108</v>
      </c>
      <c r="B1354" s="59" t="s">
        <v>225</v>
      </c>
      <c r="C1354" s="59" t="s">
        <v>150</v>
      </c>
      <c r="D13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54" s="119" t="s">
        <v>1857</v>
      </c>
      <c r="F1354" s="76" t="s">
        <v>537</v>
      </c>
      <c r="G13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3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354" s="78">
        <v>3688</v>
      </c>
      <c r="J1354" s="52">
        <v>2</v>
      </c>
      <c r="K1354" s="60">
        <f>Tabla3[[#This Row],[PRECIOS]]-Tabla3[[#This Row],[PRECIOS]]*10%</f>
        <v>1.8</v>
      </c>
      <c r="L1354" s="101"/>
      <c r="M1354" s="61"/>
      <c r="N1354" s="55">
        <f>IFERROR(Tabla3[[#This Row],[PRECIOS]]-Tabla3[[#This Row],[PRECIOS]]*Tabla3[[#This Row],[% PRODUCTO]]," ")</f>
        <v>2</v>
      </c>
      <c r="O1354" s="61">
        <v>0.05</v>
      </c>
      <c r="P1354" s="55">
        <f>IFERROR(Tabla3[[#This Row],[OCULTAR2]]-Tabla3[[#This Row],[OCULTAR2]]*Tabla3[[#This Row],[% LÍNEA]]," ")</f>
        <v>1.9</v>
      </c>
      <c r="Q1354" s="56">
        <f>IFERROR(Tabla3[[#This Row],[% PRODUCTO]]+Tabla3[[#This Row],[% LÍNEA]]," ")</f>
        <v>0.05</v>
      </c>
      <c r="R1354" s="60">
        <f>Tabla3[[#This Row],[OCULTAR3]]</f>
        <v>1.9</v>
      </c>
      <c r="S1354" s="60">
        <f>Tabla3[[#This Row],[PRECIO SIN %]]-Tabla3[[#This Row],[PRECIO SIN %]]*10%</f>
        <v>1.71</v>
      </c>
      <c r="T1354" s="80">
        <f>(Tabla3[[#This Row],[PRECIO CON DESCT.]]-(Tabla3[[#This Row],[PRECIO CON DESCT.]]*$T$6))</f>
        <v>1.0773000000000001</v>
      </c>
      <c r="U1354" s="96"/>
      <c r="V1354" s="94">
        <f>Tabla3[[#This Row],[PRECIO %      en $]]*Tabla3[[#This Row],[PEDIDO ]]</f>
        <v>0</v>
      </c>
      <c r="W1354" s="57">
        <f>Tabla3[[#This Row],[PRECIO CON DESCT.]]*Tabla3[[#This Row],[PEDIDO ]]</f>
        <v>0</v>
      </c>
      <c r="X1354" s="58">
        <f>Tabla3[[#This Row],[PRECIO SIN %]]*Tabla3[[#This Row],[PEDIDO ]]</f>
        <v>0</v>
      </c>
      <c r="Y1354" s="28"/>
      <c r="Z1354" s="28"/>
    </row>
    <row r="1355" spans="1:26" ht="33" customHeight="1" x14ac:dyDescent="0.4">
      <c r="A1355" s="124">
        <v>7598252101154</v>
      </c>
      <c r="B1355" s="51" t="s">
        <v>225</v>
      </c>
      <c r="C1355" s="51" t="s">
        <v>56</v>
      </c>
      <c r="D13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55" s="118" t="s">
        <v>1858</v>
      </c>
      <c r="F1355" s="75" t="s">
        <v>537</v>
      </c>
      <c r="G13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55" s="77">
        <v>246</v>
      </c>
      <c r="J1355" s="52">
        <v>2.7222200000000001</v>
      </c>
      <c r="K1355" s="53">
        <f>Tabla3[[#This Row],[PRECIOS]]-Tabla3[[#This Row],[PRECIOS]]*10%</f>
        <v>2.4499979999999999</v>
      </c>
      <c r="L1355" s="101"/>
      <c r="M1355" s="54"/>
      <c r="N1355" s="55">
        <f>IFERROR(Tabla3[[#This Row],[PRECIOS]]-Tabla3[[#This Row],[PRECIOS]]*Tabla3[[#This Row],[% PRODUCTO]]," ")</f>
        <v>2.7222200000000001</v>
      </c>
      <c r="O1355" s="54"/>
      <c r="P1355" s="55">
        <f>IFERROR(Tabla3[[#This Row],[OCULTAR2]]-Tabla3[[#This Row],[OCULTAR2]]*Tabla3[[#This Row],[% LÍNEA]]," ")</f>
        <v>2.7222200000000001</v>
      </c>
      <c r="Q1355" s="56">
        <f>IFERROR(Tabla3[[#This Row],[% PRODUCTO]]+Tabla3[[#This Row],[% LÍNEA]]," ")</f>
        <v>0</v>
      </c>
      <c r="R1355" s="53">
        <f>Tabla3[[#This Row],[OCULTAR3]]</f>
        <v>2.7222200000000001</v>
      </c>
      <c r="S1355" s="53">
        <f>Tabla3[[#This Row],[PRECIO SIN %]]-Tabla3[[#This Row],[PRECIO SIN %]]*10%</f>
        <v>2.4499979999999999</v>
      </c>
      <c r="T1355" s="80">
        <f>(Tabla3[[#This Row],[PRECIO CON DESCT.]]-(Tabla3[[#This Row],[PRECIO CON DESCT.]]*$T$6))</f>
        <v>1.54349874</v>
      </c>
      <c r="U1355" s="96"/>
      <c r="V1355" s="94">
        <f>Tabla3[[#This Row],[PRECIO %      en $]]*Tabla3[[#This Row],[PEDIDO ]]</f>
        <v>0</v>
      </c>
      <c r="W1355" s="57">
        <f>Tabla3[[#This Row],[PRECIO CON DESCT.]]*Tabla3[[#This Row],[PEDIDO ]]</f>
        <v>0</v>
      </c>
      <c r="X1355" s="58">
        <f>Tabla3[[#This Row],[PRECIO SIN %]]*Tabla3[[#This Row],[PEDIDO ]]</f>
        <v>0</v>
      </c>
      <c r="Y1355" s="28"/>
      <c r="Z1355" s="28"/>
    </row>
    <row r="1356" spans="1:26" ht="33" customHeight="1" x14ac:dyDescent="0.4">
      <c r="A1356" s="125">
        <v>7591585470492</v>
      </c>
      <c r="B1356" s="59" t="s">
        <v>225</v>
      </c>
      <c r="C1356" s="59" t="s">
        <v>75</v>
      </c>
      <c r="D13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56" s="119" t="s">
        <v>1859</v>
      </c>
      <c r="F1356" s="76" t="s">
        <v>537</v>
      </c>
      <c r="G13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56" s="78">
        <v>124</v>
      </c>
      <c r="J1356" s="52">
        <v>4.24444</v>
      </c>
      <c r="K1356" s="60">
        <f>Tabla3[[#This Row],[PRECIOS]]-Tabla3[[#This Row],[PRECIOS]]*10%</f>
        <v>3.8199959999999997</v>
      </c>
      <c r="L1356" s="101"/>
      <c r="M1356" s="61"/>
      <c r="N1356" s="55">
        <f>IFERROR(Tabla3[[#This Row],[PRECIOS]]-Tabla3[[#This Row],[PRECIOS]]*Tabla3[[#This Row],[% PRODUCTO]]," ")</f>
        <v>4.24444</v>
      </c>
      <c r="O1356" s="61"/>
      <c r="P1356" s="55">
        <f>IFERROR(Tabla3[[#This Row],[OCULTAR2]]-Tabla3[[#This Row],[OCULTAR2]]*Tabla3[[#This Row],[% LÍNEA]]," ")</f>
        <v>4.24444</v>
      </c>
      <c r="Q1356" s="56">
        <f>IFERROR(Tabla3[[#This Row],[% PRODUCTO]]+Tabla3[[#This Row],[% LÍNEA]]," ")</f>
        <v>0</v>
      </c>
      <c r="R1356" s="60">
        <f>Tabla3[[#This Row],[OCULTAR3]]</f>
        <v>4.24444</v>
      </c>
      <c r="S1356" s="60">
        <f>Tabla3[[#This Row],[PRECIO SIN %]]-Tabla3[[#This Row],[PRECIO SIN %]]*10%</f>
        <v>3.8199959999999997</v>
      </c>
      <c r="T1356" s="80">
        <f>(Tabla3[[#This Row],[PRECIO CON DESCT.]]-(Tabla3[[#This Row],[PRECIO CON DESCT.]]*$T$6))</f>
        <v>2.4065974799999998</v>
      </c>
      <c r="U1356" s="96"/>
      <c r="V1356" s="94">
        <f>Tabla3[[#This Row],[PRECIO %      en $]]*Tabla3[[#This Row],[PEDIDO ]]</f>
        <v>0</v>
      </c>
      <c r="W1356" s="57">
        <f>Tabla3[[#This Row],[PRECIO CON DESCT.]]*Tabla3[[#This Row],[PEDIDO ]]</f>
        <v>0</v>
      </c>
      <c r="X1356" s="58">
        <f>Tabla3[[#This Row],[PRECIO SIN %]]*Tabla3[[#This Row],[PEDIDO ]]</f>
        <v>0</v>
      </c>
      <c r="Y1356" s="28"/>
      <c r="Z1356" s="28"/>
    </row>
    <row r="1357" spans="1:26" ht="33" customHeight="1" x14ac:dyDescent="0.4">
      <c r="A1357" s="124">
        <v>7591020080613</v>
      </c>
      <c r="B1357" s="51" t="s">
        <v>225</v>
      </c>
      <c r="C1357" s="51" t="s">
        <v>196</v>
      </c>
      <c r="D13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57" s="118" t="s">
        <v>1860</v>
      </c>
      <c r="F1357" s="75" t="s">
        <v>537</v>
      </c>
      <c r="G13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57" s="77">
        <v>25</v>
      </c>
      <c r="J1357" s="52">
        <v>16.44444</v>
      </c>
      <c r="K1357" s="53">
        <f>Tabla3[[#This Row],[PRECIOS]]-Tabla3[[#This Row],[PRECIOS]]*10%</f>
        <v>14.799996</v>
      </c>
      <c r="L1357" s="101"/>
      <c r="M1357" s="54"/>
      <c r="N1357" s="55">
        <f>IFERROR(Tabla3[[#This Row],[PRECIOS]]-Tabla3[[#This Row],[PRECIOS]]*Tabla3[[#This Row],[% PRODUCTO]]," ")</f>
        <v>16.44444</v>
      </c>
      <c r="O1357" s="54"/>
      <c r="P1357" s="55">
        <f>IFERROR(Tabla3[[#This Row],[OCULTAR2]]-Tabla3[[#This Row],[OCULTAR2]]*Tabla3[[#This Row],[% LÍNEA]]," ")</f>
        <v>16.44444</v>
      </c>
      <c r="Q1357" s="56">
        <f>IFERROR(Tabla3[[#This Row],[% PRODUCTO]]+Tabla3[[#This Row],[% LÍNEA]]," ")</f>
        <v>0</v>
      </c>
      <c r="R1357" s="53">
        <f>Tabla3[[#This Row],[OCULTAR3]]</f>
        <v>16.44444</v>
      </c>
      <c r="S1357" s="53">
        <f>Tabla3[[#This Row],[PRECIO SIN %]]-Tabla3[[#This Row],[PRECIO SIN %]]*10%</f>
        <v>14.799996</v>
      </c>
      <c r="T1357" s="80">
        <f>(Tabla3[[#This Row],[PRECIO CON DESCT.]]-(Tabla3[[#This Row],[PRECIO CON DESCT.]]*$T$6))</f>
        <v>9.3239974799999992</v>
      </c>
      <c r="U1357" s="96"/>
      <c r="V1357" s="94">
        <f>Tabla3[[#This Row],[PRECIO %      en $]]*Tabla3[[#This Row],[PEDIDO ]]</f>
        <v>0</v>
      </c>
      <c r="W1357" s="57">
        <f>Tabla3[[#This Row],[PRECIO CON DESCT.]]*Tabla3[[#This Row],[PEDIDO ]]</f>
        <v>0</v>
      </c>
      <c r="X1357" s="58">
        <f>Tabla3[[#This Row],[PRECIO SIN %]]*Tabla3[[#This Row],[PEDIDO ]]</f>
        <v>0</v>
      </c>
      <c r="Y1357" s="28"/>
      <c r="Z1357" s="28"/>
    </row>
    <row r="1358" spans="1:26" ht="33" customHeight="1" x14ac:dyDescent="0.4">
      <c r="A1358" s="125">
        <v>7750215020647</v>
      </c>
      <c r="B1358" s="59" t="s">
        <v>225</v>
      </c>
      <c r="C1358" s="59" t="s">
        <v>172</v>
      </c>
      <c r="D13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58" s="119" t="s">
        <v>1861</v>
      </c>
      <c r="F1358" s="76" t="s">
        <v>537</v>
      </c>
      <c r="G13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58" s="78">
        <v>1</v>
      </c>
      <c r="J1358" s="52">
        <v>12.577780000000001</v>
      </c>
      <c r="K1358" s="60">
        <f>Tabla3[[#This Row],[PRECIOS]]-Tabla3[[#This Row],[PRECIOS]]*10%</f>
        <v>11.320002000000001</v>
      </c>
      <c r="L1358" s="101"/>
      <c r="M1358" s="61"/>
      <c r="N1358" s="55">
        <f>IFERROR(Tabla3[[#This Row],[PRECIOS]]-Tabla3[[#This Row],[PRECIOS]]*Tabla3[[#This Row],[% PRODUCTO]]," ")</f>
        <v>12.577780000000001</v>
      </c>
      <c r="O1358" s="61"/>
      <c r="P1358" s="55">
        <f>IFERROR(Tabla3[[#This Row],[OCULTAR2]]-Tabla3[[#This Row],[OCULTAR2]]*Tabla3[[#This Row],[% LÍNEA]]," ")</f>
        <v>12.577780000000001</v>
      </c>
      <c r="Q1358" s="56">
        <f>IFERROR(Tabla3[[#This Row],[% PRODUCTO]]+Tabla3[[#This Row],[% LÍNEA]]," ")</f>
        <v>0</v>
      </c>
      <c r="R1358" s="60">
        <f>Tabla3[[#This Row],[OCULTAR3]]</f>
        <v>12.577780000000001</v>
      </c>
      <c r="S1358" s="60">
        <f>Tabla3[[#This Row],[PRECIO SIN %]]-Tabla3[[#This Row],[PRECIO SIN %]]*10%</f>
        <v>11.320002000000001</v>
      </c>
      <c r="T1358" s="80">
        <f>(Tabla3[[#This Row],[PRECIO CON DESCT.]]-(Tabla3[[#This Row],[PRECIO CON DESCT.]]*$T$6))</f>
        <v>7.1316012600000001</v>
      </c>
      <c r="U1358" s="96"/>
      <c r="V1358" s="94">
        <f>Tabla3[[#This Row],[PRECIO %      en $]]*Tabla3[[#This Row],[PEDIDO ]]</f>
        <v>0</v>
      </c>
      <c r="W1358" s="57">
        <f>Tabla3[[#This Row],[PRECIO CON DESCT.]]*Tabla3[[#This Row],[PEDIDO ]]</f>
        <v>0</v>
      </c>
      <c r="X1358" s="58">
        <f>Tabla3[[#This Row],[PRECIO SIN %]]*Tabla3[[#This Row],[PEDIDO ]]</f>
        <v>0</v>
      </c>
      <c r="Y1358" s="28"/>
      <c r="Z1358" s="28"/>
    </row>
    <row r="1359" spans="1:26" ht="33" customHeight="1" x14ac:dyDescent="0.4">
      <c r="A1359" s="124">
        <v>791466996319</v>
      </c>
      <c r="B1359" s="51" t="s">
        <v>225</v>
      </c>
      <c r="C1359" s="51" t="s">
        <v>53</v>
      </c>
      <c r="D13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359" s="118" t="s">
        <v>1862</v>
      </c>
      <c r="F1359" s="75" t="s">
        <v>537</v>
      </c>
      <c r="G13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59" s="77">
        <v>163</v>
      </c>
      <c r="J1359" s="52">
        <v>9.4222199999999994</v>
      </c>
      <c r="K1359" s="53">
        <f>Tabla3[[#This Row],[PRECIOS]]-Tabla3[[#This Row],[PRECIOS]]*10%</f>
        <v>8.4799980000000001</v>
      </c>
      <c r="L1359" s="101"/>
      <c r="M1359" s="54"/>
      <c r="N1359" s="55">
        <f>IFERROR(Tabla3[[#This Row],[PRECIOS]]-Tabla3[[#This Row],[PRECIOS]]*Tabla3[[#This Row],[% PRODUCTO]]," ")</f>
        <v>9.4222199999999994</v>
      </c>
      <c r="O1359" s="54"/>
      <c r="P1359" s="55">
        <f>IFERROR(Tabla3[[#This Row],[OCULTAR2]]-Tabla3[[#This Row],[OCULTAR2]]*Tabla3[[#This Row],[% LÍNEA]]," ")</f>
        <v>9.4222199999999994</v>
      </c>
      <c r="Q1359" s="56">
        <f>IFERROR(Tabla3[[#This Row],[% PRODUCTO]]+Tabla3[[#This Row],[% LÍNEA]]," ")</f>
        <v>0</v>
      </c>
      <c r="R1359" s="53">
        <f>Tabla3[[#This Row],[OCULTAR3]]</f>
        <v>9.4222199999999994</v>
      </c>
      <c r="S1359" s="53">
        <f>Tabla3[[#This Row],[PRECIO SIN %]]-Tabla3[[#This Row],[PRECIO SIN %]]*10%</f>
        <v>8.4799980000000001</v>
      </c>
      <c r="T1359" s="80">
        <f>(Tabla3[[#This Row],[PRECIO CON DESCT.]]-(Tabla3[[#This Row],[PRECIO CON DESCT.]]*$T$6))</f>
        <v>5.3423987400000001</v>
      </c>
      <c r="U1359" s="96"/>
      <c r="V1359" s="94">
        <f>Tabla3[[#This Row],[PRECIO %      en $]]*Tabla3[[#This Row],[PEDIDO ]]</f>
        <v>0</v>
      </c>
      <c r="W1359" s="57">
        <f>Tabla3[[#This Row],[PRECIO CON DESCT.]]*Tabla3[[#This Row],[PEDIDO ]]</f>
        <v>0</v>
      </c>
      <c r="X1359" s="58">
        <f>Tabla3[[#This Row],[PRECIO SIN %]]*Tabla3[[#This Row],[PEDIDO ]]</f>
        <v>0</v>
      </c>
      <c r="Y1359" s="28"/>
      <c r="Z1359" s="28"/>
    </row>
    <row r="1360" spans="1:26" ht="33" customHeight="1" x14ac:dyDescent="0.4">
      <c r="A1360" s="125">
        <v>7598852000093</v>
      </c>
      <c r="B1360" s="59" t="s">
        <v>225</v>
      </c>
      <c r="C1360" s="59" t="s">
        <v>66</v>
      </c>
      <c r="D13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360" s="119" t="s">
        <v>1863</v>
      </c>
      <c r="F1360" s="76" t="s">
        <v>537</v>
      </c>
      <c r="G13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360" s="78">
        <v>20</v>
      </c>
      <c r="J1360" s="52">
        <v>9.6444399999999995</v>
      </c>
      <c r="K1360" s="60">
        <f>Tabla3[[#This Row],[PRECIOS]]-Tabla3[[#This Row],[PRECIOS]]*10%</f>
        <v>8.6799959999999992</v>
      </c>
      <c r="L1360" s="101" t="s">
        <v>5327</v>
      </c>
      <c r="M1360" s="61"/>
      <c r="N1360" s="55">
        <f>IFERROR(Tabla3[[#This Row],[PRECIOS]]-Tabla3[[#This Row],[PRECIOS]]*Tabla3[[#This Row],[% PRODUCTO]]," ")</f>
        <v>9.6444399999999995</v>
      </c>
      <c r="O1360" s="61"/>
      <c r="P1360" s="55">
        <f>IFERROR(Tabla3[[#This Row],[OCULTAR2]]-Tabla3[[#This Row],[OCULTAR2]]*Tabla3[[#This Row],[% LÍNEA]]," ")</f>
        <v>9.6444399999999995</v>
      </c>
      <c r="Q1360" s="56">
        <f>IFERROR(Tabla3[[#This Row],[% PRODUCTO]]+Tabla3[[#This Row],[% LÍNEA]]," ")</f>
        <v>0</v>
      </c>
      <c r="R1360" s="60">
        <f>Tabla3[[#This Row],[OCULTAR3]]</f>
        <v>9.6444399999999995</v>
      </c>
      <c r="S1360" s="60">
        <f>Tabla3[[#This Row],[PRECIO SIN %]]-Tabla3[[#This Row],[PRECIO SIN %]]*10%</f>
        <v>8.6799959999999992</v>
      </c>
      <c r="T1360" s="80">
        <f>(Tabla3[[#This Row],[PRECIO CON DESCT.]]-(Tabla3[[#This Row],[PRECIO CON DESCT.]]*$T$6))</f>
        <v>5.4683974800000001</v>
      </c>
      <c r="U1360" s="96"/>
      <c r="V1360" s="94">
        <f>Tabla3[[#This Row],[PRECIO %      en $]]*Tabla3[[#This Row],[PEDIDO ]]</f>
        <v>0</v>
      </c>
      <c r="W1360" s="57">
        <f>Tabla3[[#This Row],[PRECIO CON DESCT.]]*Tabla3[[#This Row],[PEDIDO ]]</f>
        <v>0</v>
      </c>
      <c r="X1360" s="58">
        <f>Tabla3[[#This Row],[PRECIO SIN %]]*Tabla3[[#This Row],[PEDIDO ]]</f>
        <v>0</v>
      </c>
      <c r="Y1360" s="28"/>
      <c r="Z1360" s="28"/>
    </row>
    <row r="1361" spans="1:26" ht="33" customHeight="1" x14ac:dyDescent="0.4">
      <c r="A1361" s="124">
        <v>7599608000442</v>
      </c>
      <c r="B1361" s="51" t="s">
        <v>225</v>
      </c>
      <c r="C1361" s="51" t="s">
        <v>86</v>
      </c>
      <c r="D13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61" s="118" t="s">
        <v>1864</v>
      </c>
      <c r="F1361" s="75" t="s">
        <v>537</v>
      </c>
      <c r="G13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61" s="77">
        <v>39</v>
      </c>
      <c r="J1361" s="52">
        <v>9.0555599999999998</v>
      </c>
      <c r="K1361" s="53">
        <f>Tabla3[[#This Row],[PRECIOS]]-Tabla3[[#This Row],[PRECIOS]]*10%</f>
        <v>8.1500039999999991</v>
      </c>
      <c r="L1361" s="101"/>
      <c r="M1361" s="54"/>
      <c r="N1361" s="55">
        <f>IFERROR(Tabla3[[#This Row],[PRECIOS]]-Tabla3[[#This Row],[PRECIOS]]*Tabla3[[#This Row],[% PRODUCTO]]," ")</f>
        <v>9.0555599999999998</v>
      </c>
      <c r="O1361" s="54"/>
      <c r="P1361" s="55">
        <f>IFERROR(Tabla3[[#This Row],[OCULTAR2]]-Tabla3[[#This Row],[OCULTAR2]]*Tabla3[[#This Row],[% LÍNEA]]," ")</f>
        <v>9.0555599999999998</v>
      </c>
      <c r="Q1361" s="56">
        <f>IFERROR(Tabla3[[#This Row],[% PRODUCTO]]+Tabla3[[#This Row],[% LÍNEA]]," ")</f>
        <v>0</v>
      </c>
      <c r="R1361" s="53">
        <f>Tabla3[[#This Row],[OCULTAR3]]</f>
        <v>9.0555599999999998</v>
      </c>
      <c r="S1361" s="53">
        <f>Tabla3[[#This Row],[PRECIO SIN %]]-Tabla3[[#This Row],[PRECIO SIN %]]*10%</f>
        <v>8.1500039999999991</v>
      </c>
      <c r="T1361" s="80">
        <f>(Tabla3[[#This Row],[PRECIO CON DESCT.]]-(Tabla3[[#This Row],[PRECIO CON DESCT.]]*$T$6))</f>
        <v>5.1345025199999998</v>
      </c>
      <c r="U1361" s="96"/>
      <c r="V1361" s="94">
        <f>Tabla3[[#This Row],[PRECIO %      en $]]*Tabla3[[#This Row],[PEDIDO ]]</f>
        <v>0</v>
      </c>
      <c r="W1361" s="57">
        <f>Tabla3[[#This Row],[PRECIO CON DESCT.]]*Tabla3[[#This Row],[PEDIDO ]]</f>
        <v>0</v>
      </c>
      <c r="X1361" s="58">
        <f>Tabla3[[#This Row],[PRECIO SIN %]]*Tabla3[[#This Row],[PEDIDO ]]</f>
        <v>0</v>
      </c>
      <c r="Y1361" s="28"/>
      <c r="Z1361" s="28"/>
    </row>
    <row r="1362" spans="1:26" ht="33" customHeight="1" x14ac:dyDescent="0.4">
      <c r="A1362" s="125">
        <v>7597285000403</v>
      </c>
      <c r="B1362" s="59" t="s">
        <v>225</v>
      </c>
      <c r="C1362" s="59" t="s">
        <v>85</v>
      </c>
      <c r="D13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62" s="119" t="s">
        <v>1865</v>
      </c>
      <c r="F1362" s="76" t="s">
        <v>537</v>
      </c>
      <c r="G13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62" s="78">
        <v>22</v>
      </c>
      <c r="J1362" s="52">
        <v>10.4</v>
      </c>
      <c r="K1362" s="60">
        <f>Tabla3[[#This Row],[PRECIOS]]-Tabla3[[#This Row],[PRECIOS]]*10%</f>
        <v>9.36</v>
      </c>
      <c r="L1362" s="101"/>
      <c r="M1362" s="61"/>
      <c r="N1362" s="55">
        <f>IFERROR(Tabla3[[#This Row],[PRECIOS]]-Tabla3[[#This Row],[PRECIOS]]*Tabla3[[#This Row],[% PRODUCTO]]," ")</f>
        <v>10.4</v>
      </c>
      <c r="O1362" s="61"/>
      <c r="P1362" s="55">
        <f>IFERROR(Tabla3[[#This Row],[OCULTAR2]]-Tabla3[[#This Row],[OCULTAR2]]*Tabla3[[#This Row],[% LÍNEA]]," ")</f>
        <v>10.4</v>
      </c>
      <c r="Q1362" s="56">
        <f>IFERROR(Tabla3[[#This Row],[% PRODUCTO]]+Tabla3[[#This Row],[% LÍNEA]]," ")</f>
        <v>0</v>
      </c>
      <c r="R1362" s="60">
        <f>Tabla3[[#This Row],[OCULTAR3]]</f>
        <v>10.4</v>
      </c>
      <c r="S1362" s="60">
        <f>Tabla3[[#This Row],[PRECIO SIN %]]-Tabla3[[#This Row],[PRECIO SIN %]]*10%</f>
        <v>9.36</v>
      </c>
      <c r="T1362" s="80">
        <f>(Tabla3[[#This Row],[PRECIO CON DESCT.]]-(Tabla3[[#This Row],[PRECIO CON DESCT.]]*$T$6))</f>
        <v>5.8967999999999998</v>
      </c>
      <c r="U1362" s="96"/>
      <c r="V1362" s="94">
        <f>Tabla3[[#This Row],[PRECIO %      en $]]*Tabla3[[#This Row],[PEDIDO ]]</f>
        <v>0</v>
      </c>
      <c r="W1362" s="57">
        <f>Tabla3[[#This Row],[PRECIO CON DESCT.]]*Tabla3[[#This Row],[PEDIDO ]]</f>
        <v>0</v>
      </c>
      <c r="X1362" s="58">
        <f>Tabla3[[#This Row],[PRECIO SIN %]]*Tabla3[[#This Row],[PEDIDO ]]</f>
        <v>0</v>
      </c>
      <c r="Y1362" s="28"/>
      <c r="Z1362" s="28"/>
    </row>
    <row r="1363" spans="1:26" ht="33" customHeight="1" x14ac:dyDescent="0.4">
      <c r="A1363" s="124">
        <v>8903489001747</v>
      </c>
      <c r="B1363" s="51" t="s">
        <v>225</v>
      </c>
      <c r="C1363" s="51" t="s">
        <v>208</v>
      </c>
      <c r="D13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63" s="118" t="s">
        <v>1866</v>
      </c>
      <c r="F1363" s="75" t="s">
        <v>537</v>
      </c>
      <c r="G13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63" s="77">
        <v>24</v>
      </c>
      <c r="J1363" s="52">
        <v>15.55556</v>
      </c>
      <c r="K1363" s="53">
        <f>Tabla3[[#This Row],[PRECIOS]]-Tabla3[[#This Row],[PRECIOS]]*10%</f>
        <v>14.000004000000001</v>
      </c>
      <c r="L1363" s="101"/>
      <c r="M1363" s="54"/>
      <c r="N1363" s="55">
        <f>IFERROR(Tabla3[[#This Row],[PRECIOS]]-Tabla3[[#This Row],[PRECIOS]]*Tabla3[[#This Row],[% PRODUCTO]]," ")</f>
        <v>15.55556</v>
      </c>
      <c r="O1363" s="54"/>
      <c r="P1363" s="55">
        <f>IFERROR(Tabla3[[#This Row],[OCULTAR2]]-Tabla3[[#This Row],[OCULTAR2]]*Tabla3[[#This Row],[% LÍNEA]]," ")</f>
        <v>15.55556</v>
      </c>
      <c r="Q1363" s="56">
        <f>IFERROR(Tabla3[[#This Row],[% PRODUCTO]]+Tabla3[[#This Row],[% LÍNEA]]," ")</f>
        <v>0</v>
      </c>
      <c r="R1363" s="53">
        <f>Tabla3[[#This Row],[OCULTAR3]]</f>
        <v>15.55556</v>
      </c>
      <c r="S1363" s="53">
        <f>Tabla3[[#This Row],[PRECIO SIN %]]-Tabla3[[#This Row],[PRECIO SIN %]]*10%</f>
        <v>14.000004000000001</v>
      </c>
      <c r="T1363" s="80">
        <f>(Tabla3[[#This Row],[PRECIO CON DESCT.]]-(Tabla3[[#This Row],[PRECIO CON DESCT.]]*$T$6))</f>
        <v>8.8200025199999992</v>
      </c>
      <c r="U1363" s="96"/>
      <c r="V1363" s="94">
        <f>Tabla3[[#This Row],[PRECIO %      en $]]*Tabla3[[#This Row],[PEDIDO ]]</f>
        <v>0</v>
      </c>
      <c r="W1363" s="57">
        <f>Tabla3[[#This Row],[PRECIO CON DESCT.]]*Tabla3[[#This Row],[PEDIDO ]]</f>
        <v>0</v>
      </c>
      <c r="X1363" s="58">
        <f>Tabla3[[#This Row],[PRECIO SIN %]]*Tabla3[[#This Row],[PEDIDO ]]</f>
        <v>0</v>
      </c>
      <c r="Y1363" s="28"/>
      <c r="Z1363" s="28"/>
    </row>
    <row r="1364" spans="1:26" ht="33" customHeight="1" x14ac:dyDescent="0.4">
      <c r="A1364" s="125">
        <v>7598252000266</v>
      </c>
      <c r="B1364" s="59" t="s">
        <v>225</v>
      </c>
      <c r="C1364" s="59" t="s">
        <v>56</v>
      </c>
      <c r="D13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64" s="119" t="s">
        <v>1867</v>
      </c>
      <c r="F1364" s="76" t="s">
        <v>537</v>
      </c>
      <c r="G13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64" s="78">
        <v>93</v>
      </c>
      <c r="J1364" s="52">
        <v>12.922219999999999</v>
      </c>
      <c r="K1364" s="60">
        <f>Tabla3[[#This Row],[PRECIOS]]-Tabla3[[#This Row],[PRECIOS]]*10%</f>
        <v>11.629997999999999</v>
      </c>
      <c r="L1364" s="101"/>
      <c r="M1364" s="61"/>
      <c r="N1364" s="55">
        <f>IFERROR(Tabla3[[#This Row],[PRECIOS]]-Tabla3[[#This Row],[PRECIOS]]*Tabla3[[#This Row],[% PRODUCTO]]," ")</f>
        <v>12.922219999999999</v>
      </c>
      <c r="O1364" s="61"/>
      <c r="P1364" s="55">
        <f>IFERROR(Tabla3[[#This Row],[OCULTAR2]]-Tabla3[[#This Row],[OCULTAR2]]*Tabla3[[#This Row],[% LÍNEA]]," ")</f>
        <v>12.922219999999999</v>
      </c>
      <c r="Q1364" s="56">
        <f>IFERROR(Tabla3[[#This Row],[% PRODUCTO]]+Tabla3[[#This Row],[% LÍNEA]]," ")</f>
        <v>0</v>
      </c>
      <c r="R1364" s="60">
        <f>Tabla3[[#This Row],[OCULTAR3]]</f>
        <v>12.922219999999999</v>
      </c>
      <c r="S1364" s="60">
        <f>Tabla3[[#This Row],[PRECIO SIN %]]-Tabla3[[#This Row],[PRECIO SIN %]]*10%</f>
        <v>11.629997999999999</v>
      </c>
      <c r="T1364" s="80">
        <f>(Tabla3[[#This Row],[PRECIO CON DESCT.]]-(Tabla3[[#This Row],[PRECIO CON DESCT.]]*$T$6))</f>
        <v>7.326898739999999</v>
      </c>
      <c r="U1364" s="96"/>
      <c r="V1364" s="94">
        <f>Tabla3[[#This Row],[PRECIO %      en $]]*Tabla3[[#This Row],[PEDIDO ]]</f>
        <v>0</v>
      </c>
      <c r="W1364" s="57">
        <f>Tabla3[[#This Row],[PRECIO CON DESCT.]]*Tabla3[[#This Row],[PEDIDO ]]</f>
        <v>0</v>
      </c>
      <c r="X1364" s="58">
        <f>Tabla3[[#This Row],[PRECIO SIN %]]*Tabla3[[#This Row],[PEDIDO ]]</f>
        <v>0</v>
      </c>
      <c r="Y1364" s="28"/>
      <c r="Z1364" s="28"/>
    </row>
    <row r="1365" spans="1:26" ht="33" customHeight="1" x14ac:dyDescent="0.4">
      <c r="A1365" s="124">
        <v>8906051293052</v>
      </c>
      <c r="B1365" s="51" t="s">
        <v>225</v>
      </c>
      <c r="C1365" s="51" t="s">
        <v>128</v>
      </c>
      <c r="D13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65" s="118" t="s">
        <v>1868</v>
      </c>
      <c r="F1365" s="75" t="s">
        <v>537</v>
      </c>
      <c r="G13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65" s="77">
        <v>14</v>
      </c>
      <c r="J1365" s="52">
        <v>11.66667</v>
      </c>
      <c r="K1365" s="53">
        <f>Tabla3[[#This Row],[PRECIOS]]-Tabla3[[#This Row],[PRECIOS]]*10%</f>
        <v>10.500003</v>
      </c>
      <c r="L1365" s="101"/>
      <c r="M1365" s="54"/>
      <c r="N1365" s="55">
        <f>IFERROR(Tabla3[[#This Row],[PRECIOS]]-Tabla3[[#This Row],[PRECIOS]]*Tabla3[[#This Row],[% PRODUCTO]]," ")</f>
        <v>11.66667</v>
      </c>
      <c r="O1365" s="54"/>
      <c r="P1365" s="55">
        <f>IFERROR(Tabla3[[#This Row],[OCULTAR2]]-Tabla3[[#This Row],[OCULTAR2]]*Tabla3[[#This Row],[% LÍNEA]]," ")</f>
        <v>11.66667</v>
      </c>
      <c r="Q1365" s="56">
        <f>IFERROR(Tabla3[[#This Row],[% PRODUCTO]]+Tabla3[[#This Row],[% LÍNEA]]," ")</f>
        <v>0</v>
      </c>
      <c r="R1365" s="53">
        <f>Tabla3[[#This Row],[OCULTAR3]]</f>
        <v>11.66667</v>
      </c>
      <c r="S1365" s="53">
        <f>Tabla3[[#This Row],[PRECIO SIN %]]-Tabla3[[#This Row],[PRECIO SIN %]]*10%</f>
        <v>10.500003</v>
      </c>
      <c r="T1365" s="80">
        <f>(Tabla3[[#This Row],[PRECIO CON DESCT.]]-(Tabla3[[#This Row],[PRECIO CON DESCT.]]*$T$6))</f>
        <v>6.6150018900000003</v>
      </c>
      <c r="U1365" s="96"/>
      <c r="V1365" s="94">
        <f>Tabla3[[#This Row],[PRECIO %      en $]]*Tabla3[[#This Row],[PEDIDO ]]</f>
        <v>0</v>
      </c>
      <c r="W1365" s="57">
        <f>Tabla3[[#This Row],[PRECIO CON DESCT.]]*Tabla3[[#This Row],[PEDIDO ]]</f>
        <v>0</v>
      </c>
      <c r="X1365" s="58">
        <f>Tabla3[[#This Row],[PRECIO SIN %]]*Tabla3[[#This Row],[PEDIDO ]]</f>
        <v>0</v>
      </c>
      <c r="Y1365" s="28"/>
      <c r="Z1365" s="28"/>
    </row>
    <row r="1366" spans="1:26" ht="33" customHeight="1" x14ac:dyDescent="0.4">
      <c r="A1366" s="125">
        <v>8906051293052</v>
      </c>
      <c r="B1366" s="59" t="s">
        <v>225</v>
      </c>
      <c r="C1366" s="59" t="s">
        <v>240</v>
      </c>
      <c r="D13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66" s="119" t="s">
        <v>1869</v>
      </c>
      <c r="F1366" s="76" t="s">
        <v>537</v>
      </c>
      <c r="G13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3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366" s="78">
        <v>17</v>
      </c>
      <c r="J1366" s="52">
        <v>10.355560000000001</v>
      </c>
      <c r="K1366" s="60">
        <f>Tabla3[[#This Row],[PRECIOS]]-Tabla3[[#This Row],[PRECIOS]]*10%</f>
        <v>9.3200040000000008</v>
      </c>
      <c r="L1366" s="101"/>
      <c r="M1366" s="61"/>
      <c r="N1366" s="55">
        <f>IFERROR(Tabla3[[#This Row],[PRECIOS]]-Tabla3[[#This Row],[PRECIOS]]*Tabla3[[#This Row],[% PRODUCTO]]," ")</f>
        <v>10.355560000000001</v>
      </c>
      <c r="O1366" s="61">
        <v>0.3</v>
      </c>
      <c r="P1366" s="55">
        <f>IFERROR(Tabla3[[#This Row],[OCULTAR2]]-Tabla3[[#This Row],[OCULTAR2]]*Tabla3[[#This Row],[% LÍNEA]]," ")</f>
        <v>7.2488920000000006</v>
      </c>
      <c r="Q1366" s="56">
        <f>IFERROR(Tabla3[[#This Row],[% PRODUCTO]]+Tabla3[[#This Row],[% LÍNEA]]," ")</f>
        <v>0.3</v>
      </c>
      <c r="R1366" s="60">
        <f>Tabla3[[#This Row],[OCULTAR3]]</f>
        <v>7.2488920000000006</v>
      </c>
      <c r="S1366" s="60">
        <f>Tabla3[[#This Row],[PRECIO SIN %]]-Tabla3[[#This Row],[PRECIO SIN %]]*10%</f>
        <v>6.5240028000000008</v>
      </c>
      <c r="T1366" s="80">
        <f>(Tabla3[[#This Row],[PRECIO CON DESCT.]]-(Tabla3[[#This Row],[PRECIO CON DESCT.]]*$T$6))</f>
        <v>4.1101217640000005</v>
      </c>
      <c r="U1366" s="96"/>
      <c r="V1366" s="94">
        <f>Tabla3[[#This Row],[PRECIO %      en $]]*Tabla3[[#This Row],[PEDIDO ]]</f>
        <v>0</v>
      </c>
      <c r="W1366" s="57">
        <f>Tabla3[[#This Row],[PRECIO CON DESCT.]]*Tabla3[[#This Row],[PEDIDO ]]</f>
        <v>0</v>
      </c>
      <c r="X1366" s="58">
        <f>Tabla3[[#This Row],[PRECIO SIN %]]*Tabla3[[#This Row],[PEDIDO ]]</f>
        <v>0</v>
      </c>
      <c r="Y1366" s="28"/>
      <c r="Z1366" s="28"/>
    </row>
    <row r="1367" spans="1:26" ht="33" customHeight="1" x14ac:dyDescent="0.4">
      <c r="A1367" s="124">
        <v>7598578000292</v>
      </c>
      <c r="B1367" s="51" t="s">
        <v>225</v>
      </c>
      <c r="C1367" s="51" t="s">
        <v>159</v>
      </c>
      <c r="D13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67" s="118" t="s">
        <v>1870</v>
      </c>
      <c r="F1367" s="75" t="s">
        <v>537</v>
      </c>
      <c r="G13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67" s="77">
        <v>152</v>
      </c>
      <c r="J1367" s="52">
        <v>11.77778</v>
      </c>
      <c r="K1367" s="53">
        <f>Tabla3[[#This Row],[PRECIOS]]-Tabla3[[#This Row],[PRECIOS]]*10%</f>
        <v>10.600002</v>
      </c>
      <c r="L1367" s="101"/>
      <c r="M1367" s="54"/>
      <c r="N1367" s="55">
        <f>IFERROR(Tabla3[[#This Row],[PRECIOS]]-Tabla3[[#This Row],[PRECIOS]]*Tabla3[[#This Row],[% PRODUCTO]]," ")</f>
        <v>11.77778</v>
      </c>
      <c r="O1367" s="54"/>
      <c r="P1367" s="55">
        <f>IFERROR(Tabla3[[#This Row],[OCULTAR2]]-Tabla3[[#This Row],[OCULTAR2]]*Tabla3[[#This Row],[% LÍNEA]]," ")</f>
        <v>11.77778</v>
      </c>
      <c r="Q1367" s="56">
        <f>IFERROR(Tabla3[[#This Row],[% PRODUCTO]]+Tabla3[[#This Row],[% LÍNEA]]," ")</f>
        <v>0</v>
      </c>
      <c r="R1367" s="53">
        <f>Tabla3[[#This Row],[OCULTAR3]]</f>
        <v>11.77778</v>
      </c>
      <c r="S1367" s="53">
        <f>Tabla3[[#This Row],[PRECIO SIN %]]-Tabla3[[#This Row],[PRECIO SIN %]]*10%</f>
        <v>10.600002</v>
      </c>
      <c r="T1367" s="80">
        <f>(Tabla3[[#This Row],[PRECIO CON DESCT.]]-(Tabla3[[#This Row],[PRECIO CON DESCT.]]*$T$6))</f>
        <v>6.6780012600000003</v>
      </c>
      <c r="U1367" s="96"/>
      <c r="V1367" s="94">
        <f>Tabla3[[#This Row],[PRECIO %      en $]]*Tabla3[[#This Row],[PEDIDO ]]</f>
        <v>0</v>
      </c>
      <c r="W1367" s="57">
        <f>Tabla3[[#This Row],[PRECIO CON DESCT.]]*Tabla3[[#This Row],[PEDIDO ]]</f>
        <v>0</v>
      </c>
      <c r="X1367" s="58">
        <f>Tabla3[[#This Row],[PRECIO SIN %]]*Tabla3[[#This Row],[PEDIDO ]]</f>
        <v>0</v>
      </c>
      <c r="Y1367" s="28"/>
      <c r="Z1367" s="28"/>
    </row>
    <row r="1368" spans="1:26" ht="33" customHeight="1" x14ac:dyDescent="0.4">
      <c r="A1368" s="125">
        <v>7598008002032</v>
      </c>
      <c r="B1368" s="59" t="s">
        <v>225</v>
      </c>
      <c r="C1368" s="59" t="s">
        <v>134</v>
      </c>
      <c r="D13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68" s="119" t="s">
        <v>1871</v>
      </c>
      <c r="F1368" s="76" t="s">
        <v>537</v>
      </c>
      <c r="G13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68" s="78">
        <v>698</v>
      </c>
      <c r="J1368" s="52">
        <v>6.1888899999999998</v>
      </c>
      <c r="K1368" s="60">
        <f>Tabla3[[#This Row],[PRECIOS]]-Tabla3[[#This Row],[PRECIOS]]*10%</f>
        <v>5.5700009999999995</v>
      </c>
      <c r="L1368" s="101"/>
      <c r="M1368" s="61"/>
      <c r="N1368" s="55">
        <f>IFERROR(Tabla3[[#This Row],[PRECIOS]]-Tabla3[[#This Row],[PRECIOS]]*Tabla3[[#This Row],[% PRODUCTO]]," ")</f>
        <v>6.1888899999999998</v>
      </c>
      <c r="O1368" s="61"/>
      <c r="P1368" s="55">
        <f>IFERROR(Tabla3[[#This Row],[OCULTAR2]]-Tabla3[[#This Row],[OCULTAR2]]*Tabla3[[#This Row],[% LÍNEA]]," ")</f>
        <v>6.1888899999999998</v>
      </c>
      <c r="Q1368" s="56">
        <f>IFERROR(Tabla3[[#This Row],[% PRODUCTO]]+Tabla3[[#This Row],[% LÍNEA]]," ")</f>
        <v>0</v>
      </c>
      <c r="R1368" s="60">
        <f>Tabla3[[#This Row],[OCULTAR3]]</f>
        <v>6.1888899999999998</v>
      </c>
      <c r="S1368" s="60">
        <f>Tabla3[[#This Row],[PRECIO SIN %]]-Tabla3[[#This Row],[PRECIO SIN %]]*10%</f>
        <v>5.5700009999999995</v>
      </c>
      <c r="T1368" s="80">
        <f>(Tabla3[[#This Row],[PRECIO CON DESCT.]]-(Tabla3[[#This Row],[PRECIO CON DESCT.]]*$T$6))</f>
        <v>3.5091006299999998</v>
      </c>
      <c r="U1368" s="96"/>
      <c r="V1368" s="94">
        <f>Tabla3[[#This Row],[PRECIO %      en $]]*Tabla3[[#This Row],[PEDIDO ]]</f>
        <v>0</v>
      </c>
      <c r="W1368" s="57">
        <f>Tabla3[[#This Row],[PRECIO CON DESCT.]]*Tabla3[[#This Row],[PEDIDO ]]</f>
        <v>0</v>
      </c>
      <c r="X1368" s="58">
        <f>Tabla3[[#This Row],[PRECIO SIN %]]*Tabla3[[#This Row],[PEDIDO ]]</f>
        <v>0</v>
      </c>
      <c r="Y1368" s="28"/>
      <c r="Z1368" s="28"/>
    </row>
    <row r="1369" spans="1:26" ht="33" customHeight="1" x14ac:dyDescent="0.4">
      <c r="A1369" s="124">
        <v>7591585173195</v>
      </c>
      <c r="B1369" s="51" t="s">
        <v>225</v>
      </c>
      <c r="C1369" s="51" t="s">
        <v>75</v>
      </c>
      <c r="D13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69" s="118" t="s">
        <v>1872</v>
      </c>
      <c r="F1369" s="75" t="s">
        <v>537</v>
      </c>
      <c r="G13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69" s="77">
        <v>2</v>
      </c>
      <c r="J1369" s="52">
        <v>19.72222</v>
      </c>
      <c r="K1369" s="53">
        <f>Tabla3[[#This Row],[PRECIOS]]-Tabla3[[#This Row],[PRECIOS]]*10%</f>
        <v>17.749998000000001</v>
      </c>
      <c r="L1369" s="101"/>
      <c r="M1369" s="54"/>
      <c r="N1369" s="55">
        <f>IFERROR(Tabla3[[#This Row],[PRECIOS]]-Tabla3[[#This Row],[PRECIOS]]*Tabla3[[#This Row],[% PRODUCTO]]," ")</f>
        <v>19.72222</v>
      </c>
      <c r="O1369" s="54"/>
      <c r="P1369" s="55">
        <f>IFERROR(Tabla3[[#This Row],[OCULTAR2]]-Tabla3[[#This Row],[OCULTAR2]]*Tabla3[[#This Row],[% LÍNEA]]," ")</f>
        <v>19.72222</v>
      </c>
      <c r="Q1369" s="56">
        <f>IFERROR(Tabla3[[#This Row],[% PRODUCTO]]+Tabla3[[#This Row],[% LÍNEA]]," ")</f>
        <v>0</v>
      </c>
      <c r="R1369" s="53">
        <f>Tabla3[[#This Row],[OCULTAR3]]</f>
        <v>19.72222</v>
      </c>
      <c r="S1369" s="53">
        <f>Tabla3[[#This Row],[PRECIO SIN %]]-Tabla3[[#This Row],[PRECIO SIN %]]*10%</f>
        <v>17.749998000000001</v>
      </c>
      <c r="T1369" s="80">
        <f>(Tabla3[[#This Row],[PRECIO CON DESCT.]]-(Tabla3[[#This Row],[PRECIO CON DESCT.]]*$T$6))</f>
        <v>11.18249874</v>
      </c>
      <c r="U1369" s="96"/>
      <c r="V1369" s="94">
        <f>Tabla3[[#This Row],[PRECIO %      en $]]*Tabla3[[#This Row],[PEDIDO ]]</f>
        <v>0</v>
      </c>
      <c r="W1369" s="57">
        <f>Tabla3[[#This Row],[PRECIO CON DESCT.]]*Tabla3[[#This Row],[PEDIDO ]]</f>
        <v>0</v>
      </c>
      <c r="X1369" s="58">
        <f>Tabla3[[#This Row],[PRECIO SIN %]]*Tabla3[[#This Row],[PEDIDO ]]</f>
        <v>0</v>
      </c>
      <c r="Y1369" s="28"/>
      <c r="Z1369" s="28"/>
    </row>
    <row r="1370" spans="1:26" ht="33" customHeight="1" x14ac:dyDescent="0.4">
      <c r="A1370" s="125">
        <v>675696259942</v>
      </c>
      <c r="B1370" s="59" t="s">
        <v>225</v>
      </c>
      <c r="C1370" s="59" t="s">
        <v>109</v>
      </c>
      <c r="D13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370" s="119" t="s">
        <v>1873</v>
      </c>
      <c r="F1370" s="76" t="s">
        <v>537</v>
      </c>
      <c r="G13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370" s="78">
        <v>131</v>
      </c>
      <c r="J1370" s="52">
        <v>9.5555599999999998</v>
      </c>
      <c r="K1370" s="60">
        <f>Tabla3[[#This Row],[PRECIOS]]-Tabla3[[#This Row],[PRECIOS]]*10%</f>
        <v>8.6000040000000002</v>
      </c>
      <c r="L1370" s="101" t="s">
        <v>5327</v>
      </c>
      <c r="M1370" s="61"/>
      <c r="N1370" s="55">
        <f>IFERROR(Tabla3[[#This Row],[PRECIOS]]-Tabla3[[#This Row],[PRECIOS]]*Tabla3[[#This Row],[% PRODUCTO]]," ")</f>
        <v>9.5555599999999998</v>
      </c>
      <c r="O1370" s="61"/>
      <c r="P1370" s="55">
        <f>IFERROR(Tabla3[[#This Row],[OCULTAR2]]-Tabla3[[#This Row],[OCULTAR2]]*Tabla3[[#This Row],[% LÍNEA]]," ")</f>
        <v>9.5555599999999998</v>
      </c>
      <c r="Q1370" s="56">
        <f>IFERROR(Tabla3[[#This Row],[% PRODUCTO]]+Tabla3[[#This Row],[% LÍNEA]]," ")</f>
        <v>0</v>
      </c>
      <c r="R1370" s="60">
        <f>Tabla3[[#This Row],[OCULTAR3]]</f>
        <v>9.5555599999999998</v>
      </c>
      <c r="S1370" s="60">
        <f>Tabla3[[#This Row],[PRECIO SIN %]]-Tabla3[[#This Row],[PRECIO SIN %]]*10%</f>
        <v>8.6000040000000002</v>
      </c>
      <c r="T1370" s="80">
        <f>(Tabla3[[#This Row],[PRECIO CON DESCT.]]-(Tabla3[[#This Row],[PRECIO CON DESCT.]]*$T$6))</f>
        <v>5.4180025199999999</v>
      </c>
      <c r="U1370" s="96"/>
      <c r="V1370" s="94">
        <f>Tabla3[[#This Row],[PRECIO %      en $]]*Tabla3[[#This Row],[PEDIDO ]]</f>
        <v>0</v>
      </c>
      <c r="W1370" s="57">
        <f>Tabla3[[#This Row],[PRECIO CON DESCT.]]*Tabla3[[#This Row],[PEDIDO ]]</f>
        <v>0</v>
      </c>
      <c r="X1370" s="58">
        <f>Tabla3[[#This Row],[PRECIO SIN %]]*Tabla3[[#This Row],[PEDIDO ]]</f>
        <v>0</v>
      </c>
      <c r="Y1370" s="28"/>
      <c r="Z1370" s="28"/>
    </row>
    <row r="1371" spans="1:26" ht="33" customHeight="1" x14ac:dyDescent="0.4">
      <c r="A1371" s="124">
        <v>8906120990103</v>
      </c>
      <c r="B1371" s="51" t="s">
        <v>225</v>
      </c>
      <c r="C1371" s="51" t="s">
        <v>238</v>
      </c>
      <c r="D13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71" s="118" t="s">
        <v>1874</v>
      </c>
      <c r="F1371" s="75" t="s">
        <v>537</v>
      </c>
      <c r="G13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71" s="77">
        <v>119</v>
      </c>
      <c r="J1371" s="52">
        <v>12.48889</v>
      </c>
      <c r="K1371" s="53">
        <f>Tabla3[[#This Row],[PRECIOS]]-Tabla3[[#This Row],[PRECIOS]]*10%</f>
        <v>11.240000999999999</v>
      </c>
      <c r="L1371" s="101"/>
      <c r="M1371" s="54"/>
      <c r="N1371" s="55">
        <f>IFERROR(Tabla3[[#This Row],[PRECIOS]]-Tabla3[[#This Row],[PRECIOS]]*Tabla3[[#This Row],[% PRODUCTO]]," ")</f>
        <v>12.48889</v>
      </c>
      <c r="O1371" s="54"/>
      <c r="P1371" s="55">
        <f>IFERROR(Tabla3[[#This Row],[OCULTAR2]]-Tabla3[[#This Row],[OCULTAR2]]*Tabla3[[#This Row],[% LÍNEA]]," ")</f>
        <v>12.48889</v>
      </c>
      <c r="Q1371" s="56">
        <f>IFERROR(Tabla3[[#This Row],[% PRODUCTO]]+Tabla3[[#This Row],[% LÍNEA]]," ")</f>
        <v>0</v>
      </c>
      <c r="R1371" s="53">
        <f>Tabla3[[#This Row],[OCULTAR3]]</f>
        <v>12.48889</v>
      </c>
      <c r="S1371" s="53">
        <f>Tabla3[[#This Row],[PRECIO SIN %]]-Tabla3[[#This Row],[PRECIO SIN %]]*10%</f>
        <v>11.240000999999999</v>
      </c>
      <c r="T1371" s="80">
        <f>(Tabla3[[#This Row],[PRECIO CON DESCT.]]-(Tabla3[[#This Row],[PRECIO CON DESCT.]]*$T$6))</f>
        <v>7.0812006299999997</v>
      </c>
      <c r="U1371" s="96"/>
      <c r="V1371" s="94">
        <f>Tabla3[[#This Row],[PRECIO %      en $]]*Tabla3[[#This Row],[PEDIDO ]]</f>
        <v>0</v>
      </c>
      <c r="W1371" s="57">
        <f>Tabla3[[#This Row],[PRECIO CON DESCT.]]*Tabla3[[#This Row],[PEDIDO ]]</f>
        <v>0</v>
      </c>
      <c r="X1371" s="58">
        <f>Tabla3[[#This Row],[PRECIO SIN %]]*Tabla3[[#This Row],[PEDIDO ]]</f>
        <v>0</v>
      </c>
      <c r="Y1371" s="28"/>
      <c r="Z1371" s="28"/>
    </row>
    <row r="1372" spans="1:26" ht="33" customHeight="1" x14ac:dyDescent="0.4">
      <c r="A1372" s="125">
        <v>7599112000259</v>
      </c>
      <c r="B1372" s="59" t="s">
        <v>225</v>
      </c>
      <c r="C1372" s="59" t="s">
        <v>208</v>
      </c>
      <c r="D13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72" s="119" t="s">
        <v>1875</v>
      </c>
      <c r="F1372" s="76" t="s">
        <v>537</v>
      </c>
      <c r="G13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72" s="78">
        <v>16</v>
      </c>
      <c r="J1372" s="52">
        <v>13.88889</v>
      </c>
      <c r="K1372" s="60">
        <f>Tabla3[[#This Row],[PRECIOS]]-Tabla3[[#This Row],[PRECIOS]]*10%</f>
        <v>12.500000999999999</v>
      </c>
      <c r="L1372" s="101"/>
      <c r="M1372" s="61"/>
      <c r="N1372" s="55">
        <f>IFERROR(Tabla3[[#This Row],[PRECIOS]]-Tabla3[[#This Row],[PRECIOS]]*Tabla3[[#This Row],[% PRODUCTO]]," ")</f>
        <v>13.88889</v>
      </c>
      <c r="O1372" s="61"/>
      <c r="P1372" s="55">
        <f>IFERROR(Tabla3[[#This Row],[OCULTAR2]]-Tabla3[[#This Row],[OCULTAR2]]*Tabla3[[#This Row],[% LÍNEA]]," ")</f>
        <v>13.88889</v>
      </c>
      <c r="Q1372" s="56">
        <f>IFERROR(Tabla3[[#This Row],[% PRODUCTO]]+Tabla3[[#This Row],[% LÍNEA]]," ")</f>
        <v>0</v>
      </c>
      <c r="R1372" s="60">
        <f>Tabla3[[#This Row],[OCULTAR3]]</f>
        <v>13.88889</v>
      </c>
      <c r="S1372" s="60">
        <f>Tabla3[[#This Row],[PRECIO SIN %]]-Tabla3[[#This Row],[PRECIO SIN %]]*10%</f>
        <v>12.500000999999999</v>
      </c>
      <c r="T1372" s="80">
        <f>(Tabla3[[#This Row],[PRECIO CON DESCT.]]-(Tabla3[[#This Row],[PRECIO CON DESCT.]]*$T$6))</f>
        <v>7.8750006299999997</v>
      </c>
      <c r="U1372" s="96"/>
      <c r="V1372" s="94">
        <f>Tabla3[[#This Row],[PRECIO %      en $]]*Tabla3[[#This Row],[PEDIDO ]]</f>
        <v>0</v>
      </c>
      <c r="W1372" s="57">
        <f>Tabla3[[#This Row],[PRECIO CON DESCT.]]*Tabla3[[#This Row],[PEDIDO ]]</f>
        <v>0</v>
      </c>
      <c r="X1372" s="58">
        <f>Tabla3[[#This Row],[PRECIO SIN %]]*Tabla3[[#This Row],[PEDIDO ]]</f>
        <v>0</v>
      </c>
      <c r="Y1372" s="28"/>
      <c r="Z1372" s="28"/>
    </row>
    <row r="1373" spans="1:26" ht="33" customHeight="1" x14ac:dyDescent="0.4">
      <c r="A1373" s="124">
        <v>8904278597557</v>
      </c>
      <c r="B1373" s="51" t="s">
        <v>225</v>
      </c>
      <c r="C1373" s="51" t="s">
        <v>241</v>
      </c>
      <c r="D13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73" s="118" t="s">
        <v>1876</v>
      </c>
      <c r="F1373" s="75" t="s">
        <v>537</v>
      </c>
      <c r="G13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73" s="77">
        <v>1</v>
      </c>
      <c r="J1373" s="52">
        <v>5.0555599999999998</v>
      </c>
      <c r="K1373" s="53">
        <f>Tabla3[[#This Row],[PRECIOS]]-Tabla3[[#This Row],[PRECIOS]]*10%</f>
        <v>4.5500039999999995</v>
      </c>
      <c r="L1373" s="101"/>
      <c r="M1373" s="54"/>
      <c r="N1373" s="55">
        <f>IFERROR(Tabla3[[#This Row],[PRECIOS]]-Tabla3[[#This Row],[PRECIOS]]*Tabla3[[#This Row],[% PRODUCTO]]," ")</f>
        <v>5.0555599999999998</v>
      </c>
      <c r="O1373" s="54"/>
      <c r="P1373" s="55">
        <f>IFERROR(Tabla3[[#This Row],[OCULTAR2]]-Tabla3[[#This Row],[OCULTAR2]]*Tabla3[[#This Row],[% LÍNEA]]," ")</f>
        <v>5.0555599999999998</v>
      </c>
      <c r="Q1373" s="56">
        <f>IFERROR(Tabla3[[#This Row],[% PRODUCTO]]+Tabla3[[#This Row],[% LÍNEA]]," ")</f>
        <v>0</v>
      </c>
      <c r="R1373" s="53">
        <f>Tabla3[[#This Row],[OCULTAR3]]</f>
        <v>5.0555599999999998</v>
      </c>
      <c r="S1373" s="53">
        <f>Tabla3[[#This Row],[PRECIO SIN %]]-Tabla3[[#This Row],[PRECIO SIN %]]*10%</f>
        <v>4.5500039999999995</v>
      </c>
      <c r="T1373" s="80">
        <f>(Tabla3[[#This Row],[PRECIO CON DESCT.]]-(Tabla3[[#This Row],[PRECIO CON DESCT.]]*$T$6))</f>
        <v>2.8665025199999996</v>
      </c>
      <c r="U1373" s="96"/>
      <c r="V1373" s="94">
        <f>Tabla3[[#This Row],[PRECIO %      en $]]*Tabla3[[#This Row],[PEDIDO ]]</f>
        <v>0</v>
      </c>
      <c r="W1373" s="57">
        <f>Tabla3[[#This Row],[PRECIO CON DESCT.]]*Tabla3[[#This Row],[PEDIDO ]]</f>
        <v>0</v>
      </c>
      <c r="X1373" s="58">
        <f>Tabla3[[#This Row],[PRECIO SIN %]]*Tabla3[[#This Row],[PEDIDO ]]</f>
        <v>0</v>
      </c>
      <c r="Y1373" s="28"/>
      <c r="Z1373" s="28"/>
    </row>
    <row r="1374" spans="1:26" ht="33" customHeight="1" x14ac:dyDescent="0.4">
      <c r="A1374" s="125">
        <v>7598127001480</v>
      </c>
      <c r="B1374" s="59" t="s">
        <v>225</v>
      </c>
      <c r="C1374" s="59" t="s">
        <v>60</v>
      </c>
      <c r="D13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374" s="119" t="s">
        <v>1877</v>
      </c>
      <c r="F1374" s="76" t="s">
        <v>537</v>
      </c>
      <c r="G13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374" s="78">
        <v>122</v>
      </c>
      <c r="J1374" s="52">
        <v>1.87778</v>
      </c>
      <c r="K1374" s="60">
        <f>Tabla3[[#This Row],[PRECIOS]]-Tabla3[[#This Row],[PRECIOS]]*10%</f>
        <v>1.690002</v>
      </c>
      <c r="L1374" s="101" t="s">
        <v>5327</v>
      </c>
      <c r="M1374" s="61"/>
      <c r="N1374" s="55">
        <f>IFERROR(Tabla3[[#This Row],[PRECIOS]]-Tabla3[[#This Row],[PRECIOS]]*Tabla3[[#This Row],[% PRODUCTO]]," ")</f>
        <v>1.87778</v>
      </c>
      <c r="O1374" s="61"/>
      <c r="P1374" s="55">
        <f>IFERROR(Tabla3[[#This Row],[OCULTAR2]]-Tabla3[[#This Row],[OCULTAR2]]*Tabla3[[#This Row],[% LÍNEA]]," ")</f>
        <v>1.87778</v>
      </c>
      <c r="Q1374" s="56">
        <f>IFERROR(Tabla3[[#This Row],[% PRODUCTO]]+Tabla3[[#This Row],[% LÍNEA]]," ")</f>
        <v>0</v>
      </c>
      <c r="R1374" s="60">
        <f>Tabla3[[#This Row],[OCULTAR3]]</f>
        <v>1.87778</v>
      </c>
      <c r="S1374" s="60">
        <f>Tabla3[[#This Row],[PRECIO SIN %]]-Tabla3[[#This Row],[PRECIO SIN %]]*10%</f>
        <v>1.690002</v>
      </c>
      <c r="T1374" s="80">
        <f>(Tabla3[[#This Row],[PRECIO CON DESCT.]]-(Tabla3[[#This Row],[PRECIO CON DESCT.]]*$T$6))</f>
        <v>1.0647012600000001</v>
      </c>
      <c r="U1374" s="96"/>
      <c r="V1374" s="94">
        <f>Tabla3[[#This Row],[PRECIO %      en $]]*Tabla3[[#This Row],[PEDIDO ]]</f>
        <v>0</v>
      </c>
      <c r="W1374" s="57">
        <f>Tabla3[[#This Row],[PRECIO CON DESCT.]]*Tabla3[[#This Row],[PEDIDO ]]</f>
        <v>0</v>
      </c>
      <c r="X1374" s="58">
        <f>Tabla3[[#This Row],[PRECIO SIN %]]*Tabla3[[#This Row],[PEDIDO ]]</f>
        <v>0</v>
      </c>
      <c r="Y1374" s="28"/>
      <c r="Z1374" s="28"/>
    </row>
    <row r="1375" spans="1:26" ht="33" customHeight="1" x14ac:dyDescent="0.4">
      <c r="A1375" s="124">
        <v>7598008002513</v>
      </c>
      <c r="B1375" s="51" t="s">
        <v>225</v>
      </c>
      <c r="C1375" s="51" t="s">
        <v>134</v>
      </c>
      <c r="D13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75" s="118" t="s">
        <v>1878</v>
      </c>
      <c r="F1375" s="75" t="s">
        <v>537</v>
      </c>
      <c r="G13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75" s="77">
        <v>248</v>
      </c>
      <c r="J1375" s="52">
        <v>0.66666999999999998</v>
      </c>
      <c r="K1375" s="53">
        <f>Tabla3[[#This Row],[PRECIOS]]-Tabla3[[#This Row],[PRECIOS]]*10%</f>
        <v>0.60000299999999995</v>
      </c>
      <c r="L1375" s="101"/>
      <c r="M1375" s="54"/>
      <c r="N1375" s="55">
        <f>IFERROR(Tabla3[[#This Row],[PRECIOS]]-Tabla3[[#This Row],[PRECIOS]]*Tabla3[[#This Row],[% PRODUCTO]]," ")</f>
        <v>0.66666999999999998</v>
      </c>
      <c r="O1375" s="54"/>
      <c r="P1375" s="55">
        <f>IFERROR(Tabla3[[#This Row],[OCULTAR2]]-Tabla3[[#This Row],[OCULTAR2]]*Tabla3[[#This Row],[% LÍNEA]]," ")</f>
        <v>0.66666999999999998</v>
      </c>
      <c r="Q1375" s="56">
        <f>IFERROR(Tabla3[[#This Row],[% PRODUCTO]]+Tabla3[[#This Row],[% LÍNEA]]," ")</f>
        <v>0</v>
      </c>
      <c r="R1375" s="53">
        <f>Tabla3[[#This Row],[OCULTAR3]]</f>
        <v>0.66666999999999998</v>
      </c>
      <c r="S1375" s="53">
        <f>Tabla3[[#This Row],[PRECIO SIN %]]-Tabla3[[#This Row],[PRECIO SIN %]]*10%</f>
        <v>0.60000299999999995</v>
      </c>
      <c r="T1375" s="80">
        <f>(Tabla3[[#This Row],[PRECIO CON DESCT.]]-(Tabla3[[#This Row],[PRECIO CON DESCT.]]*$T$6))</f>
        <v>0.37800188999999995</v>
      </c>
      <c r="U1375" s="96"/>
      <c r="V1375" s="94">
        <f>Tabla3[[#This Row],[PRECIO %      en $]]*Tabla3[[#This Row],[PEDIDO ]]</f>
        <v>0</v>
      </c>
      <c r="W1375" s="57">
        <f>Tabla3[[#This Row],[PRECIO CON DESCT.]]*Tabla3[[#This Row],[PEDIDO ]]</f>
        <v>0</v>
      </c>
      <c r="X1375" s="58">
        <f>Tabla3[[#This Row],[PRECIO SIN %]]*Tabla3[[#This Row],[PEDIDO ]]</f>
        <v>0</v>
      </c>
      <c r="Y1375" s="28"/>
      <c r="Z1375" s="28"/>
    </row>
    <row r="1376" spans="1:26" ht="33" customHeight="1" x14ac:dyDescent="0.4">
      <c r="A1376" s="125">
        <v>7591585175014</v>
      </c>
      <c r="B1376" s="59" t="s">
        <v>225</v>
      </c>
      <c r="C1376" s="59" t="s">
        <v>75</v>
      </c>
      <c r="D13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376" s="119" t="s">
        <v>1879</v>
      </c>
      <c r="F1376" s="76" t="s">
        <v>537</v>
      </c>
      <c r="G13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376" s="78">
        <v>3</v>
      </c>
      <c r="J1376" s="52">
        <v>4.38889</v>
      </c>
      <c r="K1376" s="60">
        <f>Tabla3[[#This Row],[PRECIOS]]-Tabla3[[#This Row],[PRECIOS]]*10%</f>
        <v>3.9500009999999999</v>
      </c>
      <c r="L1376" s="101" t="s">
        <v>5327</v>
      </c>
      <c r="M1376" s="61"/>
      <c r="N1376" s="55">
        <f>IFERROR(Tabla3[[#This Row],[PRECIOS]]-Tabla3[[#This Row],[PRECIOS]]*Tabla3[[#This Row],[% PRODUCTO]]," ")</f>
        <v>4.38889</v>
      </c>
      <c r="O1376" s="61"/>
      <c r="P1376" s="55">
        <f>IFERROR(Tabla3[[#This Row],[OCULTAR2]]-Tabla3[[#This Row],[OCULTAR2]]*Tabla3[[#This Row],[% LÍNEA]]," ")</f>
        <v>4.38889</v>
      </c>
      <c r="Q1376" s="56">
        <f>IFERROR(Tabla3[[#This Row],[% PRODUCTO]]+Tabla3[[#This Row],[% LÍNEA]]," ")</f>
        <v>0</v>
      </c>
      <c r="R1376" s="60">
        <f>Tabla3[[#This Row],[OCULTAR3]]</f>
        <v>4.38889</v>
      </c>
      <c r="S1376" s="60">
        <f>Tabla3[[#This Row],[PRECIO SIN %]]-Tabla3[[#This Row],[PRECIO SIN %]]*10%</f>
        <v>3.9500009999999999</v>
      </c>
      <c r="T1376" s="80">
        <f>(Tabla3[[#This Row],[PRECIO CON DESCT.]]-(Tabla3[[#This Row],[PRECIO CON DESCT.]]*$T$6))</f>
        <v>2.4885006299999999</v>
      </c>
      <c r="U1376" s="96"/>
      <c r="V1376" s="94">
        <f>Tabla3[[#This Row],[PRECIO %      en $]]*Tabla3[[#This Row],[PEDIDO ]]</f>
        <v>0</v>
      </c>
      <c r="W1376" s="57">
        <f>Tabla3[[#This Row],[PRECIO CON DESCT.]]*Tabla3[[#This Row],[PEDIDO ]]</f>
        <v>0</v>
      </c>
      <c r="X1376" s="58">
        <f>Tabla3[[#This Row],[PRECIO SIN %]]*Tabla3[[#This Row],[PEDIDO ]]</f>
        <v>0</v>
      </c>
      <c r="Y1376" s="28"/>
      <c r="Z1376" s="28"/>
    </row>
    <row r="1377" spans="1:26" ht="33" customHeight="1" x14ac:dyDescent="0.4">
      <c r="A1377" s="124">
        <v>7594000020128</v>
      </c>
      <c r="B1377" s="51" t="s">
        <v>225</v>
      </c>
      <c r="C1377" s="51" t="s">
        <v>242</v>
      </c>
      <c r="D13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377" s="118" t="s">
        <v>1880</v>
      </c>
      <c r="F1377" s="75" t="s">
        <v>537</v>
      </c>
      <c r="G13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377" s="77">
        <v>2</v>
      </c>
      <c r="J1377" s="52">
        <v>4.0777799999999997</v>
      </c>
      <c r="K1377" s="53">
        <f>Tabla3[[#This Row],[PRECIOS]]-Tabla3[[#This Row],[PRECIOS]]*10%</f>
        <v>3.6700019999999998</v>
      </c>
      <c r="L1377" s="101" t="s">
        <v>5327</v>
      </c>
      <c r="M1377" s="54"/>
      <c r="N1377" s="55">
        <f>IFERROR(Tabla3[[#This Row],[PRECIOS]]-Tabla3[[#This Row],[PRECIOS]]*Tabla3[[#This Row],[% PRODUCTO]]," ")</f>
        <v>4.0777799999999997</v>
      </c>
      <c r="O1377" s="54"/>
      <c r="P1377" s="55">
        <f>IFERROR(Tabla3[[#This Row],[OCULTAR2]]-Tabla3[[#This Row],[OCULTAR2]]*Tabla3[[#This Row],[% LÍNEA]]," ")</f>
        <v>4.0777799999999997</v>
      </c>
      <c r="Q1377" s="56">
        <f>IFERROR(Tabla3[[#This Row],[% PRODUCTO]]+Tabla3[[#This Row],[% LÍNEA]]," ")</f>
        <v>0</v>
      </c>
      <c r="R1377" s="53">
        <f>Tabla3[[#This Row],[OCULTAR3]]</f>
        <v>4.0777799999999997</v>
      </c>
      <c r="S1377" s="53">
        <f>Tabla3[[#This Row],[PRECIO SIN %]]-Tabla3[[#This Row],[PRECIO SIN %]]*10%</f>
        <v>3.6700019999999998</v>
      </c>
      <c r="T1377" s="80">
        <f>(Tabla3[[#This Row],[PRECIO CON DESCT.]]-(Tabla3[[#This Row],[PRECIO CON DESCT.]]*$T$6))</f>
        <v>2.3121012599999999</v>
      </c>
      <c r="U1377" s="96"/>
      <c r="V1377" s="94">
        <f>Tabla3[[#This Row],[PRECIO %      en $]]*Tabla3[[#This Row],[PEDIDO ]]</f>
        <v>0</v>
      </c>
      <c r="W1377" s="57">
        <f>Tabla3[[#This Row],[PRECIO CON DESCT.]]*Tabla3[[#This Row],[PEDIDO ]]</f>
        <v>0</v>
      </c>
      <c r="X1377" s="58">
        <f>Tabla3[[#This Row],[PRECIO SIN %]]*Tabla3[[#This Row],[PEDIDO ]]</f>
        <v>0</v>
      </c>
      <c r="Y1377" s="28"/>
      <c r="Z1377" s="28"/>
    </row>
    <row r="1378" spans="1:26" ht="33" customHeight="1" x14ac:dyDescent="0.4">
      <c r="A1378" s="125">
        <v>7592454001106</v>
      </c>
      <c r="B1378" s="59" t="s">
        <v>225</v>
      </c>
      <c r="C1378" s="59" t="s">
        <v>171</v>
      </c>
      <c r="D13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78" s="119" t="s">
        <v>1881</v>
      </c>
      <c r="F1378" s="76" t="s">
        <v>537</v>
      </c>
      <c r="G13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78" s="78">
        <v>97</v>
      </c>
      <c r="J1378" s="52">
        <v>6.5</v>
      </c>
      <c r="K1378" s="60">
        <f>Tabla3[[#This Row],[PRECIOS]]-Tabla3[[#This Row],[PRECIOS]]*10%</f>
        <v>5.85</v>
      </c>
      <c r="L1378" s="101"/>
      <c r="M1378" s="61"/>
      <c r="N1378" s="55">
        <f>IFERROR(Tabla3[[#This Row],[PRECIOS]]-Tabla3[[#This Row],[PRECIOS]]*Tabla3[[#This Row],[% PRODUCTO]]," ")</f>
        <v>6.5</v>
      </c>
      <c r="O1378" s="61"/>
      <c r="P1378" s="55">
        <f>IFERROR(Tabla3[[#This Row],[OCULTAR2]]-Tabla3[[#This Row],[OCULTAR2]]*Tabla3[[#This Row],[% LÍNEA]]," ")</f>
        <v>6.5</v>
      </c>
      <c r="Q1378" s="56">
        <f>IFERROR(Tabla3[[#This Row],[% PRODUCTO]]+Tabla3[[#This Row],[% LÍNEA]]," ")</f>
        <v>0</v>
      </c>
      <c r="R1378" s="60">
        <f>Tabla3[[#This Row],[OCULTAR3]]</f>
        <v>6.5</v>
      </c>
      <c r="S1378" s="60">
        <f>Tabla3[[#This Row],[PRECIO SIN %]]-Tabla3[[#This Row],[PRECIO SIN %]]*10%</f>
        <v>5.85</v>
      </c>
      <c r="T1378" s="80">
        <f>(Tabla3[[#This Row],[PRECIO CON DESCT.]]-(Tabla3[[#This Row],[PRECIO CON DESCT.]]*$T$6))</f>
        <v>3.6854999999999998</v>
      </c>
      <c r="U1378" s="96"/>
      <c r="V1378" s="94">
        <f>Tabla3[[#This Row],[PRECIO %      en $]]*Tabla3[[#This Row],[PEDIDO ]]</f>
        <v>0</v>
      </c>
      <c r="W1378" s="57">
        <f>Tabla3[[#This Row],[PRECIO CON DESCT.]]*Tabla3[[#This Row],[PEDIDO ]]</f>
        <v>0</v>
      </c>
      <c r="X1378" s="58">
        <f>Tabla3[[#This Row],[PRECIO SIN %]]*Tabla3[[#This Row],[PEDIDO ]]</f>
        <v>0</v>
      </c>
      <c r="Y1378" s="28"/>
      <c r="Z1378" s="28"/>
    </row>
    <row r="1379" spans="1:26" ht="33" customHeight="1" x14ac:dyDescent="0.4">
      <c r="A1379" s="124">
        <v>8904179733900</v>
      </c>
      <c r="B1379" s="51" t="s">
        <v>225</v>
      </c>
      <c r="C1379" s="51" t="s">
        <v>128</v>
      </c>
      <c r="D13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79" s="118" t="s">
        <v>1882</v>
      </c>
      <c r="F1379" s="75" t="s">
        <v>537</v>
      </c>
      <c r="G13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79" s="77">
        <v>25</v>
      </c>
      <c r="J1379" s="52">
        <v>1.4</v>
      </c>
      <c r="K1379" s="53">
        <f>Tabla3[[#This Row],[PRECIOS]]-Tabla3[[#This Row],[PRECIOS]]*10%</f>
        <v>1.26</v>
      </c>
      <c r="L1379" s="101"/>
      <c r="M1379" s="54"/>
      <c r="N1379" s="55">
        <f>IFERROR(Tabla3[[#This Row],[PRECIOS]]-Tabla3[[#This Row],[PRECIOS]]*Tabla3[[#This Row],[% PRODUCTO]]," ")</f>
        <v>1.4</v>
      </c>
      <c r="O1379" s="54"/>
      <c r="P1379" s="55">
        <f>IFERROR(Tabla3[[#This Row],[OCULTAR2]]-Tabla3[[#This Row],[OCULTAR2]]*Tabla3[[#This Row],[% LÍNEA]]," ")</f>
        <v>1.4</v>
      </c>
      <c r="Q1379" s="56">
        <f>IFERROR(Tabla3[[#This Row],[% PRODUCTO]]+Tabla3[[#This Row],[% LÍNEA]]," ")</f>
        <v>0</v>
      </c>
      <c r="R1379" s="53">
        <f>Tabla3[[#This Row],[OCULTAR3]]</f>
        <v>1.4</v>
      </c>
      <c r="S1379" s="53">
        <f>Tabla3[[#This Row],[PRECIO SIN %]]-Tabla3[[#This Row],[PRECIO SIN %]]*10%</f>
        <v>1.26</v>
      </c>
      <c r="T1379" s="80">
        <f>(Tabla3[[#This Row],[PRECIO CON DESCT.]]-(Tabla3[[#This Row],[PRECIO CON DESCT.]]*$T$6))</f>
        <v>0.79380000000000006</v>
      </c>
      <c r="U1379" s="96"/>
      <c r="V1379" s="94">
        <f>Tabla3[[#This Row],[PRECIO %      en $]]*Tabla3[[#This Row],[PEDIDO ]]</f>
        <v>0</v>
      </c>
      <c r="W1379" s="57">
        <f>Tabla3[[#This Row],[PRECIO CON DESCT.]]*Tabla3[[#This Row],[PEDIDO ]]</f>
        <v>0</v>
      </c>
      <c r="X1379" s="58">
        <f>Tabla3[[#This Row],[PRECIO SIN %]]*Tabla3[[#This Row],[PEDIDO ]]</f>
        <v>0</v>
      </c>
      <c r="Y1379" s="28"/>
      <c r="Z1379" s="28"/>
    </row>
    <row r="1380" spans="1:26" ht="33" customHeight="1" x14ac:dyDescent="0.4">
      <c r="A1380" s="125">
        <v>8906130230831</v>
      </c>
      <c r="B1380" s="59" t="s">
        <v>225</v>
      </c>
      <c r="C1380" s="59" t="s">
        <v>106</v>
      </c>
      <c r="D13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380" s="119" t="s">
        <v>1883</v>
      </c>
      <c r="F1380" s="76" t="s">
        <v>537</v>
      </c>
      <c r="G13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380" s="78">
        <v>40</v>
      </c>
      <c r="J1380" s="52">
        <v>1.61111</v>
      </c>
      <c r="K1380" s="60">
        <f>Tabla3[[#This Row],[PRECIOS]]-Tabla3[[#This Row],[PRECIOS]]*10%</f>
        <v>1.449999</v>
      </c>
      <c r="L1380" s="101" t="s">
        <v>5327</v>
      </c>
      <c r="M1380" s="61"/>
      <c r="N1380" s="55">
        <f>IFERROR(Tabla3[[#This Row],[PRECIOS]]-Tabla3[[#This Row],[PRECIOS]]*Tabla3[[#This Row],[% PRODUCTO]]," ")</f>
        <v>1.61111</v>
      </c>
      <c r="O1380" s="61"/>
      <c r="P1380" s="55">
        <f>IFERROR(Tabla3[[#This Row],[OCULTAR2]]-Tabla3[[#This Row],[OCULTAR2]]*Tabla3[[#This Row],[% LÍNEA]]," ")</f>
        <v>1.61111</v>
      </c>
      <c r="Q1380" s="56">
        <f>IFERROR(Tabla3[[#This Row],[% PRODUCTO]]+Tabla3[[#This Row],[% LÍNEA]]," ")</f>
        <v>0</v>
      </c>
      <c r="R1380" s="60">
        <f>Tabla3[[#This Row],[OCULTAR3]]</f>
        <v>1.61111</v>
      </c>
      <c r="S1380" s="60">
        <f>Tabla3[[#This Row],[PRECIO SIN %]]-Tabla3[[#This Row],[PRECIO SIN %]]*10%</f>
        <v>1.449999</v>
      </c>
      <c r="T1380" s="80">
        <f>(Tabla3[[#This Row],[PRECIO CON DESCT.]]-(Tabla3[[#This Row],[PRECIO CON DESCT.]]*$T$6))</f>
        <v>0.91349937000000003</v>
      </c>
      <c r="U1380" s="96"/>
      <c r="V1380" s="94">
        <f>Tabla3[[#This Row],[PRECIO %      en $]]*Tabla3[[#This Row],[PEDIDO ]]</f>
        <v>0</v>
      </c>
      <c r="W1380" s="57">
        <f>Tabla3[[#This Row],[PRECIO CON DESCT.]]*Tabla3[[#This Row],[PEDIDO ]]</f>
        <v>0</v>
      </c>
      <c r="X1380" s="58">
        <f>Tabla3[[#This Row],[PRECIO SIN %]]*Tabla3[[#This Row],[PEDIDO ]]</f>
        <v>0</v>
      </c>
      <c r="Y1380" s="28"/>
      <c r="Z1380" s="28"/>
    </row>
    <row r="1381" spans="1:26" ht="33" customHeight="1" x14ac:dyDescent="0.4">
      <c r="A1381" s="124">
        <v>675696259966</v>
      </c>
      <c r="B1381" s="51" t="s">
        <v>225</v>
      </c>
      <c r="C1381" s="51" t="s">
        <v>109</v>
      </c>
      <c r="D13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81" s="118" t="s">
        <v>1884</v>
      </c>
      <c r="F1381" s="75" t="s">
        <v>537</v>
      </c>
      <c r="G13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81" s="77">
        <v>27</v>
      </c>
      <c r="J1381" s="52">
        <v>2.8222200000000002</v>
      </c>
      <c r="K1381" s="53">
        <f>Tabla3[[#This Row],[PRECIOS]]-Tabla3[[#This Row],[PRECIOS]]*10%</f>
        <v>2.5399980000000002</v>
      </c>
      <c r="L1381" s="101"/>
      <c r="M1381" s="54"/>
      <c r="N1381" s="55">
        <f>IFERROR(Tabla3[[#This Row],[PRECIOS]]-Tabla3[[#This Row],[PRECIOS]]*Tabla3[[#This Row],[% PRODUCTO]]," ")</f>
        <v>2.8222200000000002</v>
      </c>
      <c r="O1381" s="54"/>
      <c r="P1381" s="55">
        <f>IFERROR(Tabla3[[#This Row],[OCULTAR2]]-Tabla3[[#This Row],[OCULTAR2]]*Tabla3[[#This Row],[% LÍNEA]]," ")</f>
        <v>2.8222200000000002</v>
      </c>
      <c r="Q1381" s="56">
        <f>IFERROR(Tabla3[[#This Row],[% PRODUCTO]]+Tabla3[[#This Row],[% LÍNEA]]," ")</f>
        <v>0</v>
      </c>
      <c r="R1381" s="53">
        <f>Tabla3[[#This Row],[OCULTAR3]]</f>
        <v>2.8222200000000002</v>
      </c>
      <c r="S1381" s="53">
        <f>Tabla3[[#This Row],[PRECIO SIN %]]-Tabla3[[#This Row],[PRECIO SIN %]]*10%</f>
        <v>2.5399980000000002</v>
      </c>
      <c r="T1381" s="80">
        <f>(Tabla3[[#This Row],[PRECIO CON DESCT.]]-(Tabla3[[#This Row],[PRECIO CON DESCT.]]*$T$6))</f>
        <v>1.6001987400000002</v>
      </c>
      <c r="U1381" s="96"/>
      <c r="V1381" s="94">
        <f>Tabla3[[#This Row],[PRECIO %      en $]]*Tabla3[[#This Row],[PEDIDO ]]</f>
        <v>0</v>
      </c>
      <c r="W1381" s="57">
        <f>Tabla3[[#This Row],[PRECIO CON DESCT.]]*Tabla3[[#This Row],[PEDIDO ]]</f>
        <v>0</v>
      </c>
      <c r="X1381" s="58">
        <f>Tabla3[[#This Row],[PRECIO SIN %]]*Tabla3[[#This Row],[PEDIDO ]]</f>
        <v>0</v>
      </c>
      <c r="Y1381" s="28"/>
      <c r="Z1381" s="28"/>
    </row>
    <row r="1382" spans="1:26" ht="33" customHeight="1" x14ac:dyDescent="0.4">
      <c r="A1382" s="125">
        <v>7592616011028</v>
      </c>
      <c r="B1382" s="59" t="s">
        <v>225</v>
      </c>
      <c r="C1382" s="59" t="s">
        <v>161</v>
      </c>
      <c r="D13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82" s="119" t="s">
        <v>1885</v>
      </c>
      <c r="F1382" s="76" t="s">
        <v>537</v>
      </c>
      <c r="G13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82" s="78">
        <v>41</v>
      </c>
      <c r="J1382" s="52">
        <v>5.6666699999999999</v>
      </c>
      <c r="K1382" s="60">
        <f>Tabla3[[#This Row],[PRECIOS]]-Tabla3[[#This Row],[PRECIOS]]*10%</f>
        <v>5.1000030000000001</v>
      </c>
      <c r="L1382" s="101"/>
      <c r="M1382" s="61"/>
      <c r="N1382" s="55">
        <f>IFERROR(Tabla3[[#This Row],[PRECIOS]]-Tabla3[[#This Row],[PRECIOS]]*Tabla3[[#This Row],[% PRODUCTO]]," ")</f>
        <v>5.6666699999999999</v>
      </c>
      <c r="O1382" s="61"/>
      <c r="P1382" s="55">
        <f>IFERROR(Tabla3[[#This Row],[OCULTAR2]]-Tabla3[[#This Row],[OCULTAR2]]*Tabla3[[#This Row],[% LÍNEA]]," ")</f>
        <v>5.6666699999999999</v>
      </c>
      <c r="Q1382" s="56">
        <f>IFERROR(Tabla3[[#This Row],[% PRODUCTO]]+Tabla3[[#This Row],[% LÍNEA]]," ")</f>
        <v>0</v>
      </c>
      <c r="R1382" s="60">
        <f>Tabla3[[#This Row],[OCULTAR3]]</f>
        <v>5.6666699999999999</v>
      </c>
      <c r="S1382" s="60">
        <f>Tabla3[[#This Row],[PRECIO SIN %]]-Tabla3[[#This Row],[PRECIO SIN %]]*10%</f>
        <v>5.1000030000000001</v>
      </c>
      <c r="T1382" s="80">
        <f>(Tabla3[[#This Row],[PRECIO CON DESCT.]]-(Tabla3[[#This Row],[PRECIO CON DESCT.]]*$T$6))</f>
        <v>3.2130018900000001</v>
      </c>
      <c r="U1382" s="96"/>
      <c r="V1382" s="94">
        <f>Tabla3[[#This Row],[PRECIO %      en $]]*Tabla3[[#This Row],[PEDIDO ]]</f>
        <v>0</v>
      </c>
      <c r="W1382" s="57">
        <f>Tabla3[[#This Row],[PRECIO CON DESCT.]]*Tabla3[[#This Row],[PEDIDO ]]</f>
        <v>0</v>
      </c>
      <c r="X1382" s="58">
        <f>Tabla3[[#This Row],[PRECIO SIN %]]*Tabla3[[#This Row],[PEDIDO ]]</f>
        <v>0</v>
      </c>
      <c r="Y1382" s="28"/>
      <c r="Z1382" s="28"/>
    </row>
    <row r="1383" spans="1:26" ht="33" customHeight="1" x14ac:dyDescent="0.4">
      <c r="A1383" s="124">
        <v>7703763090341</v>
      </c>
      <c r="B1383" s="51" t="s">
        <v>225</v>
      </c>
      <c r="C1383" s="51" t="s">
        <v>171</v>
      </c>
      <c r="D13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83" s="118" t="s">
        <v>1886</v>
      </c>
      <c r="F1383" s="75" t="s">
        <v>537</v>
      </c>
      <c r="G13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83" s="77">
        <v>74</v>
      </c>
      <c r="J1383" s="52">
        <v>6.2222200000000001</v>
      </c>
      <c r="K1383" s="53">
        <f>Tabla3[[#This Row],[PRECIOS]]-Tabla3[[#This Row],[PRECIOS]]*10%</f>
        <v>5.5999980000000003</v>
      </c>
      <c r="L1383" s="101"/>
      <c r="M1383" s="54"/>
      <c r="N1383" s="55">
        <f>IFERROR(Tabla3[[#This Row],[PRECIOS]]-Tabla3[[#This Row],[PRECIOS]]*Tabla3[[#This Row],[% PRODUCTO]]," ")</f>
        <v>6.2222200000000001</v>
      </c>
      <c r="O1383" s="54"/>
      <c r="P1383" s="55">
        <f>IFERROR(Tabla3[[#This Row],[OCULTAR2]]-Tabla3[[#This Row],[OCULTAR2]]*Tabla3[[#This Row],[% LÍNEA]]," ")</f>
        <v>6.2222200000000001</v>
      </c>
      <c r="Q1383" s="56">
        <f>IFERROR(Tabla3[[#This Row],[% PRODUCTO]]+Tabla3[[#This Row],[% LÍNEA]]," ")</f>
        <v>0</v>
      </c>
      <c r="R1383" s="53">
        <f>Tabla3[[#This Row],[OCULTAR3]]</f>
        <v>6.2222200000000001</v>
      </c>
      <c r="S1383" s="53">
        <f>Tabla3[[#This Row],[PRECIO SIN %]]-Tabla3[[#This Row],[PRECIO SIN %]]*10%</f>
        <v>5.5999980000000003</v>
      </c>
      <c r="T1383" s="80">
        <f>(Tabla3[[#This Row],[PRECIO CON DESCT.]]-(Tabla3[[#This Row],[PRECIO CON DESCT.]]*$T$6))</f>
        <v>3.5279987400000001</v>
      </c>
      <c r="U1383" s="96"/>
      <c r="V1383" s="94">
        <f>Tabla3[[#This Row],[PRECIO %      en $]]*Tabla3[[#This Row],[PEDIDO ]]</f>
        <v>0</v>
      </c>
      <c r="W1383" s="57">
        <f>Tabla3[[#This Row],[PRECIO CON DESCT.]]*Tabla3[[#This Row],[PEDIDO ]]</f>
        <v>0</v>
      </c>
      <c r="X1383" s="58">
        <f>Tabla3[[#This Row],[PRECIO SIN %]]*Tabla3[[#This Row],[PEDIDO ]]</f>
        <v>0</v>
      </c>
      <c r="Y1383" s="28"/>
      <c r="Z1383" s="28"/>
    </row>
    <row r="1384" spans="1:26" ht="33" customHeight="1" x14ac:dyDescent="0.4">
      <c r="A1384" s="125">
        <v>7591619520896</v>
      </c>
      <c r="B1384" s="59" t="s">
        <v>225</v>
      </c>
      <c r="C1384" s="59" t="s">
        <v>131</v>
      </c>
      <c r="D13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84" s="119" t="s">
        <v>1887</v>
      </c>
      <c r="F1384" s="76" t="s">
        <v>537</v>
      </c>
      <c r="G13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84" s="78">
        <v>4</v>
      </c>
      <c r="J1384" s="52">
        <v>25</v>
      </c>
      <c r="K1384" s="60">
        <f>Tabla3[[#This Row],[PRECIOS]]-Tabla3[[#This Row],[PRECIOS]]*10%</f>
        <v>22.5</v>
      </c>
      <c r="L1384" s="101"/>
      <c r="M1384" s="61"/>
      <c r="N1384" s="55">
        <f>IFERROR(Tabla3[[#This Row],[PRECIOS]]-Tabla3[[#This Row],[PRECIOS]]*Tabla3[[#This Row],[% PRODUCTO]]," ")</f>
        <v>25</v>
      </c>
      <c r="O1384" s="61"/>
      <c r="P1384" s="55">
        <f>IFERROR(Tabla3[[#This Row],[OCULTAR2]]-Tabla3[[#This Row],[OCULTAR2]]*Tabla3[[#This Row],[% LÍNEA]]," ")</f>
        <v>25</v>
      </c>
      <c r="Q1384" s="56">
        <f>IFERROR(Tabla3[[#This Row],[% PRODUCTO]]+Tabla3[[#This Row],[% LÍNEA]]," ")</f>
        <v>0</v>
      </c>
      <c r="R1384" s="60">
        <f>Tabla3[[#This Row],[OCULTAR3]]</f>
        <v>25</v>
      </c>
      <c r="S1384" s="60">
        <f>Tabla3[[#This Row],[PRECIO SIN %]]-Tabla3[[#This Row],[PRECIO SIN %]]*10%</f>
        <v>22.5</v>
      </c>
      <c r="T1384" s="80">
        <f>(Tabla3[[#This Row],[PRECIO CON DESCT.]]-(Tabla3[[#This Row],[PRECIO CON DESCT.]]*$T$6))</f>
        <v>14.175000000000001</v>
      </c>
      <c r="U1384" s="96"/>
      <c r="V1384" s="94">
        <f>Tabla3[[#This Row],[PRECIO %      en $]]*Tabla3[[#This Row],[PEDIDO ]]</f>
        <v>0</v>
      </c>
      <c r="W1384" s="57">
        <f>Tabla3[[#This Row],[PRECIO CON DESCT.]]*Tabla3[[#This Row],[PEDIDO ]]</f>
        <v>0</v>
      </c>
      <c r="X1384" s="58">
        <f>Tabla3[[#This Row],[PRECIO SIN %]]*Tabla3[[#This Row],[PEDIDO ]]</f>
        <v>0</v>
      </c>
      <c r="Y1384" s="28"/>
      <c r="Z1384" s="28"/>
    </row>
    <row r="1385" spans="1:26" ht="33" customHeight="1" x14ac:dyDescent="0.4">
      <c r="A1385" s="124">
        <v>7730766003214</v>
      </c>
      <c r="B1385" s="51" t="s">
        <v>225</v>
      </c>
      <c r="C1385" s="51" t="s">
        <v>243</v>
      </c>
      <c r="D13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385" s="118" t="s">
        <v>1888</v>
      </c>
      <c r="F1385" s="75" t="s">
        <v>537</v>
      </c>
      <c r="G13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385" s="77">
        <v>19</v>
      </c>
      <c r="J1385" s="52">
        <v>23.44444</v>
      </c>
      <c r="K1385" s="53">
        <f>Tabla3[[#This Row],[PRECIOS]]-Tabla3[[#This Row],[PRECIOS]]*10%</f>
        <v>21.099996000000001</v>
      </c>
      <c r="L1385" s="101" t="s">
        <v>5327</v>
      </c>
      <c r="M1385" s="54"/>
      <c r="N1385" s="55">
        <f>IFERROR(Tabla3[[#This Row],[PRECIOS]]-Tabla3[[#This Row],[PRECIOS]]*Tabla3[[#This Row],[% PRODUCTO]]," ")</f>
        <v>23.44444</v>
      </c>
      <c r="O1385" s="54"/>
      <c r="P1385" s="55">
        <f>IFERROR(Tabla3[[#This Row],[OCULTAR2]]-Tabla3[[#This Row],[OCULTAR2]]*Tabla3[[#This Row],[% LÍNEA]]," ")</f>
        <v>23.44444</v>
      </c>
      <c r="Q1385" s="56">
        <f>IFERROR(Tabla3[[#This Row],[% PRODUCTO]]+Tabla3[[#This Row],[% LÍNEA]]," ")</f>
        <v>0</v>
      </c>
      <c r="R1385" s="53">
        <f>Tabla3[[#This Row],[OCULTAR3]]</f>
        <v>23.44444</v>
      </c>
      <c r="S1385" s="53">
        <f>Tabla3[[#This Row],[PRECIO SIN %]]-Tabla3[[#This Row],[PRECIO SIN %]]*10%</f>
        <v>21.099996000000001</v>
      </c>
      <c r="T1385" s="80">
        <f>(Tabla3[[#This Row],[PRECIO CON DESCT.]]-(Tabla3[[#This Row],[PRECIO CON DESCT.]]*$T$6))</f>
        <v>13.29299748</v>
      </c>
      <c r="U1385" s="96"/>
      <c r="V1385" s="94">
        <f>Tabla3[[#This Row],[PRECIO %      en $]]*Tabla3[[#This Row],[PEDIDO ]]</f>
        <v>0</v>
      </c>
      <c r="W1385" s="57">
        <f>Tabla3[[#This Row],[PRECIO CON DESCT.]]*Tabla3[[#This Row],[PEDIDO ]]</f>
        <v>0</v>
      </c>
      <c r="X1385" s="58">
        <f>Tabla3[[#This Row],[PRECIO SIN %]]*Tabla3[[#This Row],[PEDIDO ]]</f>
        <v>0</v>
      </c>
      <c r="Y1385" s="28"/>
      <c r="Z1385" s="28"/>
    </row>
    <row r="1386" spans="1:26" ht="33" customHeight="1" x14ac:dyDescent="0.4">
      <c r="A1386" s="125">
        <v>7591818210512</v>
      </c>
      <c r="B1386" s="59" t="s">
        <v>225</v>
      </c>
      <c r="C1386" s="59" t="s">
        <v>105</v>
      </c>
      <c r="D13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386" s="119" t="s">
        <v>1889</v>
      </c>
      <c r="F1386" s="76" t="s">
        <v>537</v>
      </c>
      <c r="G13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86" s="78">
        <v>41</v>
      </c>
      <c r="J1386" s="52">
        <v>2.7222200000000001</v>
      </c>
      <c r="K1386" s="60">
        <f>Tabla3[[#This Row],[PRECIOS]]-Tabla3[[#This Row],[PRECIOS]]*10%</f>
        <v>2.4499979999999999</v>
      </c>
      <c r="L1386" s="101"/>
      <c r="M1386" s="61"/>
      <c r="N1386" s="55">
        <f>IFERROR(Tabla3[[#This Row],[PRECIOS]]-Tabla3[[#This Row],[PRECIOS]]*Tabla3[[#This Row],[% PRODUCTO]]," ")</f>
        <v>2.7222200000000001</v>
      </c>
      <c r="O1386" s="61"/>
      <c r="P1386" s="55">
        <f>IFERROR(Tabla3[[#This Row],[OCULTAR2]]-Tabla3[[#This Row],[OCULTAR2]]*Tabla3[[#This Row],[% LÍNEA]]," ")</f>
        <v>2.7222200000000001</v>
      </c>
      <c r="Q1386" s="56">
        <f>IFERROR(Tabla3[[#This Row],[% PRODUCTO]]+Tabla3[[#This Row],[% LÍNEA]]," ")</f>
        <v>0</v>
      </c>
      <c r="R1386" s="60">
        <f>Tabla3[[#This Row],[OCULTAR3]]</f>
        <v>2.7222200000000001</v>
      </c>
      <c r="S1386" s="60">
        <f>Tabla3[[#This Row],[PRECIO SIN %]]-Tabla3[[#This Row],[PRECIO SIN %]]*10%</f>
        <v>2.4499979999999999</v>
      </c>
      <c r="T1386" s="80">
        <f>(Tabla3[[#This Row],[PRECIO CON DESCT.]]-(Tabla3[[#This Row],[PRECIO CON DESCT.]]*$T$6))</f>
        <v>1.54349874</v>
      </c>
      <c r="U1386" s="96"/>
      <c r="V1386" s="94">
        <f>Tabla3[[#This Row],[PRECIO %      en $]]*Tabla3[[#This Row],[PEDIDO ]]</f>
        <v>0</v>
      </c>
      <c r="W1386" s="57">
        <f>Tabla3[[#This Row],[PRECIO CON DESCT.]]*Tabla3[[#This Row],[PEDIDO ]]</f>
        <v>0</v>
      </c>
      <c r="X1386" s="58">
        <f>Tabla3[[#This Row],[PRECIO SIN %]]*Tabla3[[#This Row],[PEDIDO ]]</f>
        <v>0</v>
      </c>
      <c r="Y1386" s="28"/>
      <c r="Z1386" s="28"/>
    </row>
    <row r="1387" spans="1:26" ht="33" customHeight="1" x14ac:dyDescent="0.4">
      <c r="A1387" s="124">
        <v>8904210806426</v>
      </c>
      <c r="B1387" s="51" t="s">
        <v>225</v>
      </c>
      <c r="C1387" s="51" t="s">
        <v>209</v>
      </c>
      <c r="D13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387" s="118" t="s">
        <v>1890</v>
      </c>
      <c r="F1387" s="75" t="s">
        <v>537</v>
      </c>
      <c r="G13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387" s="77">
        <v>13</v>
      </c>
      <c r="J1387" s="52">
        <v>4.11111</v>
      </c>
      <c r="K1387" s="53">
        <f>Tabla3[[#This Row],[PRECIOS]]-Tabla3[[#This Row],[PRECIOS]]*10%</f>
        <v>3.699999</v>
      </c>
      <c r="L1387" s="101" t="s">
        <v>5327</v>
      </c>
      <c r="M1387" s="54"/>
      <c r="N1387" s="55">
        <f>IFERROR(Tabla3[[#This Row],[PRECIOS]]-Tabla3[[#This Row],[PRECIOS]]*Tabla3[[#This Row],[% PRODUCTO]]," ")</f>
        <v>4.11111</v>
      </c>
      <c r="O1387" s="54"/>
      <c r="P1387" s="55">
        <f>IFERROR(Tabla3[[#This Row],[OCULTAR2]]-Tabla3[[#This Row],[OCULTAR2]]*Tabla3[[#This Row],[% LÍNEA]]," ")</f>
        <v>4.11111</v>
      </c>
      <c r="Q1387" s="56">
        <f>IFERROR(Tabla3[[#This Row],[% PRODUCTO]]+Tabla3[[#This Row],[% LÍNEA]]," ")</f>
        <v>0</v>
      </c>
      <c r="R1387" s="53">
        <f>Tabla3[[#This Row],[OCULTAR3]]</f>
        <v>4.11111</v>
      </c>
      <c r="S1387" s="53">
        <f>Tabla3[[#This Row],[PRECIO SIN %]]-Tabla3[[#This Row],[PRECIO SIN %]]*10%</f>
        <v>3.699999</v>
      </c>
      <c r="T1387" s="80">
        <f>(Tabla3[[#This Row],[PRECIO CON DESCT.]]-(Tabla3[[#This Row],[PRECIO CON DESCT.]]*$T$6))</f>
        <v>2.3309993699999998</v>
      </c>
      <c r="U1387" s="96"/>
      <c r="V1387" s="94">
        <f>Tabla3[[#This Row],[PRECIO %      en $]]*Tabla3[[#This Row],[PEDIDO ]]</f>
        <v>0</v>
      </c>
      <c r="W1387" s="57">
        <f>Tabla3[[#This Row],[PRECIO CON DESCT.]]*Tabla3[[#This Row],[PEDIDO ]]</f>
        <v>0</v>
      </c>
      <c r="X1387" s="58">
        <f>Tabla3[[#This Row],[PRECIO SIN %]]*Tabla3[[#This Row],[PEDIDO ]]</f>
        <v>0</v>
      </c>
      <c r="Y1387" s="28"/>
      <c r="Z1387" s="28"/>
    </row>
    <row r="1388" spans="1:26" ht="33" customHeight="1" x14ac:dyDescent="0.4">
      <c r="A1388" s="125">
        <v>7592432900148</v>
      </c>
      <c r="B1388" s="59" t="s">
        <v>225</v>
      </c>
      <c r="C1388" s="59" t="s">
        <v>118</v>
      </c>
      <c r="D13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88" s="119" t="s">
        <v>1891</v>
      </c>
      <c r="F1388" s="76" t="s">
        <v>537</v>
      </c>
      <c r="G13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88" s="78">
        <v>108</v>
      </c>
      <c r="J1388" s="52">
        <v>8.8777799999999996</v>
      </c>
      <c r="K1388" s="60">
        <f>Tabla3[[#This Row],[PRECIOS]]-Tabla3[[#This Row],[PRECIOS]]*10%</f>
        <v>7.9900019999999996</v>
      </c>
      <c r="L1388" s="101"/>
      <c r="M1388" s="61"/>
      <c r="N1388" s="55">
        <f>IFERROR(Tabla3[[#This Row],[PRECIOS]]-Tabla3[[#This Row],[PRECIOS]]*Tabla3[[#This Row],[% PRODUCTO]]," ")</f>
        <v>8.8777799999999996</v>
      </c>
      <c r="O1388" s="61"/>
      <c r="P1388" s="55">
        <f>IFERROR(Tabla3[[#This Row],[OCULTAR2]]-Tabla3[[#This Row],[OCULTAR2]]*Tabla3[[#This Row],[% LÍNEA]]," ")</f>
        <v>8.8777799999999996</v>
      </c>
      <c r="Q1388" s="56">
        <f>IFERROR(Tabla3[[#This Row],[% PRODUCTO]]+Tabla3[[#This Row],[% LÍNEA]]," ")</f>
        <v>0</v>
      </c>
      <c r="R1388" s="60">
        <f>Tabla3[[#This Row],[OCULTAR3]]</f>
        <v>8.8777799999999996</v>
      </c>
      <c r="S1388" s="60">
        <f>Tabla3[[#This Row],[PRECIO SIN %]]-Tabla3[[#This Row],[PRECIO SIN %]]*10%</f>
        <v>7.9900019999999996</v>
      </c>
      <c r="T1388" s="80">
        <f>(Tabla3[[#This Row],[PRECIO CON DESCT.]]-(Tabla3[[#This Row],[PRECIO CON DESCT.]]*$T$6))</f>
        <v>5.03370126</v>
      </c>
      <c r="U1388" s="96"/>
      <c r="V1388" s="94">
        <f>Tabla3[[#This Row],[PRECIO %      en $]]*Tabla3[[#This Row],[PEDIDO ]]</f>
        <v>0</v>
      </c>
      <c r="W1388" s="57">
        <f>Tabla3[[#This Row],[PRECIO CON DESCT.]]*Tabla3[[#This Row],[PEDIDO ]]</f>
        <v>0</v>
      </c>
      <c r="X1388" s="58">
        <f>Tabla3[[#This Row],[PRECIO SIN %]]*Tabla3[[#This Row],[PEDIDO ]]</f>
        <v>0</v>
      </c>
      <c r="Y1388" s="28"/>
      <c r="Z1388" s="28"/>
    </row>
    <row r="1389" spans="1:26" ht="33" customHeight="1" x14ac:dyDescent="0.4">
      <c r="A1389" s="124">
        <v>7707355053820</v>
      </c>
      <c r="B1389" s="51" t="s">
        <v>225</v>
      </c>
      <c r="C1389" s="51" t="s">
        <v>98</v>
      </c>
      <c r="D13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89" s="118" t="s">
        <v>1892</v>
      </c>
      <c r="F1389" s="75" t="s">
        <v>537</v>
      </c>
      <c r="G13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89" s="77">
        <v>21</v>
      </c>
      <c r="J1389" s="52">
        <v>9.6</v>
      </c>
      <c r="K1389" s="53">
        <f>Tabla3[[#This Row],[PRECIOS]]-Tabla3[[#This Row],[PRECIOS]]*10%</f>
        <v>8.64</v>
      </c>
      <c r="L1389" s="101"/>
      <c r="M1389" s="54"/>
      <c r="N1389" s="55">
        <f>IFERROR(Tabla3[[#This Row],[PRECIOS]]-Tabla3[[#This Row],[PRECIOS]]*Tabla3[[#This Row],[% PRODUCTO]]," ")</f>
        <v>9.6</v>
      </c>
      <c r="O1389" s="54"/>
      <c r="P1389" s="55">
        <f>IFERROR(Tabla3[[#This Row],[OCULTAR2]]-Tabla3[[#This Row],[OCULTAR2]]*Tabla3[[#This Row],[% LÍNEA]]," ")</f>
        <v>9.6</v>
      </c>
      <c r="Q1389" s="56">
        <f>IFERROR(Tabla3[[#This Row],[% PRODUCTO]]+Tabla3[[#This Row],[% LÍNEA]]," ")</f>
        <v>0</v>
      </c>
      <c r="R1389" s="53">
        <f>Tabla3[[#This Row],[OCULTAR3]]</f>
        <v>9.6</v>
      </c>
      <c r="S1389" s="53">
        <f>Tabla3[[#This Row],[PRECIO SIN %]]-Tabla3[[#This Row],[PRECIO SIN %]]*10%</f>
        <v>8.64</v>
      </c>
      <c r="T1389" s="80">
        <f>(Tabla3[[#This Row],[PRECIO CON DESCT.]]-(Tabla3[[#This Row],[PRECIO CON DESCT.]]*$T$6))</f>
        <v>5.4432000000000009</v>
      </c>
      <c r="U1389" s="96"/>
      <c r="V1389" s="94">
        <f>Tabla3[[#This Row],[PRECIO %      en $]]*Tabla3[[#This Row],[PEDIDO ]]</f>
        <v>0</v>
      </c>
      <c r="W1389" s="57">
        <f>Tabla3[[#This Row],[PRECIO CON DESCT.]]*Tabla3[[#This Row],[PEDIDO ]]</f>
        <v>0</v>
      </c>
      <c r="X1389" s="58">
        <f>Tabla3[[#This Row],[PRECIO SIN %]]*Tabla3[[#This Row],[PEDIDO ]]</f>
        <v>0</v>
      </c>
      <c r="Y1389" s="28"/>
      <c r="Z1389" s="28"/>
    </row>
    <row r="1390" spans="1:26" ht="33" customHeight="1" x14ac:dyDescent="0.4">
      <c r="A1390" s="125">
        <v>7730766003221</v>
      </c>
      <c r="B1390" s="59" t="s">
        <v>225</v>
      </c>
      <c r="C1390" s="59" t="s">
        <v>243</v>
      </c>
      <c r="D13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390" s="119" t="s">
        <v>1893</v>
      </c>
      <c r="F1390" s="76" t="s">
        <v>537</v>
      </c>
      <c r="G13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390" s="78">
        <v>14</v>
      </c>
      <c r="J1390" s="52">
        <v>25.55556</v>
      </c>
      <c r="K1390" s="60">
        <f>Tabla3[[#This Row],[PRECIOS]]-Tabla3[[#This Row],[PRECIOS]]*10%</f>
        <v>23.000004000000001</v>
      </c>
      <c r="L1390" s="101" t="s">
        <v>5327</v>
      </c>
      <c r="M1390" s="61"/>
      <c r="N1390" s="55">
        <f>IFERROR(Tabla3[[#This Row],[PRECIOS]]-Tabla3[[#This Row],[PRECIOS]]*Tabla3[[#This Row],[% PRODUCTO]]," ")</f>
        <v>25.55556</v>
      </c>
      <c r="O1390" s="61"/>
      <c r="P1390" s="55">
        <f>IFERROR(Tabla3[[#This Row],[OCULTAR2]]-Tabla3[[#This Row],[OCULTAR2]]*Tabla3[[#This Row],[% LÍNEA]]," ")</f>
        <v>25.55556</v>
      </c>
      <c r="Q1390" s="56">
        <f>IFERROR(Tabla3[[#This Row],[% PRODUCTO]]+Tabla3[[#This Row],[% LÍNEA]]," ")</f>
        <v>0</v>
      </c>
      <c r="R1390" s="60">
        <f>Tabla3[[#This Row],[OCULTAR3]]</f>
        <v>25.55556</v>
      </c>
      <c r="S1390" s="60">
        <f>Tabla3[[#This Row],[PRECIO SIN %]]-Tabla3[[#This Row],[PRECIO SIN %]]*10%</f>
        <v>23.000004000000001</v>
      </c>
      <c r="T1390" s="80">
        <f>(Tabla3[[#This Row],[PRECIO CON DESCT.]]-(Tabla3[[#This Row],[PRECIO CON DESCT.]]*$T$6))</f>
        <v>14.490002520000001</v>
      </c>
      <c r="U1390" s="96"/>
      <c r="V1390" s="94">
        <f>Tabla3[[#This Row],[PRECIO %      en $]]*Tabla3[[#This Row],[PEDIDO ]]</f>
        <v>0</v>
      </c>
      <c r="W1390" s="57">
        <f>Tabla3[[#This Row],[PRECIO CON DESCT.]]*Tabla3[[#This Row],[PEDIDO ]]</f>
        <v>0</v>
      </c>
      <c r="X1390" s="58">
        <f>Tabla3[[#This Row],[PRECIO SIN %]]*Tabla3[[#This Row],[PEDIDO ]]</f>
        <v>0</v>
      </c>
      <c r="Y1390" s="28"/>
      <c r="Z1390" s="28"/>
    </row>
    <row r="1391" spans="1:26" ht="33" customHeight="1" x14ac:dyDescent="0.4">
      <c r="A1391" s="124">
        <v>731946648550</v>
      </c>
      <c r="B1391" s="51" t="s">
        <v>225</v>
      </c>
      <c r="C1391" s="51" t="s">
        <v>128</v>
      </c>
      <c r="D13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91" s="118" t="s">
        <v>1894</v>
      </c>
      <c r="F1391" s="75" t="s">
        <v>537</v>
      </c>
      <c r="G13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91" s="77">
        <v>419</v>
      </c>
      <c r="J1391" s="52">
        <v>1.38889</v>
      </c>
      <c r="K1391" s="53">
        <f>Tabla3[[#This Row],[PRECIOS]]-Tabla3[[#This Row],[PRECIOS]]*10%</f>
        <v>1.2500009999999999</v>
      </c>
      <c r="L1391" s="101"/>
      <c r="M1391" s="54"/>
      <c r="N1391" s="55">
        <f>IFERROR(Tabla3[[#This Row],[PRECIOS]]-Tabla3[[#This Row],[PRECIOS]]*Tabla3[[#This Row],[% PRODUCTO]]," ")</f>
        <v>1.38889</v>
      </c>
      <c r="O1391" s="54"/>
      <c r="P1391" s="55">
        <f>IFERROR(Tabla3[[#This Row],[OCULTAR2]]-Tabla3[[#This Row],[OCULTAR2]]*Tabla3[[#This Row],[% LÍNEA]]," ")</f>
        <v>1.38889</v>
      </c>
      <c r="Q1391" s="56">
        <f>IFERROR(Tabla3[[#This Row],[% PRODUCTO]]+Tabla3[[#This Row],[% LÍNEA]]," ")</f>
        <v>0</v>
      </c>
      <c r="R1391" s="53">
        <f>Tabla3[[#This Row],[OCULTAR3]]</f>
        <v>1.38889</v>
      </c>
      <c r="S1391" s="53">
        <f>Tabla3[[#This Row],[PRECIO SIN %]]-Tabla3[[#This Row],[PRECIO SIN %]]*10%</f>
        <v>1.2500009999999999</v>
      </c>
      <c r="T1391" s="80">
        <f>(Tabla3[[#This Row],[PRECIO CON DESCT.]]-(Tabla3[[#This Row],[PRECIO CON DESCT.]]*$T$6))</f>
        <v>0.78750063000000003</v>
      </c>
      <c r="U1391" s="96"/>
      <c r="V1391" s="94">
        <f>Tabla3[[#This Row],[PRECIO %      en $]]*Tabla3[[#This Row],[PEDIDO ]]</f>
        <v>0</v>
      </c>
      <c r="W1391" s="57">
        <f>Tabla3[[#This Row],[PRECIO CON DESCT.]]*Tabla3[[#This Row],[PEDIDO ]]</f>
        <v>0</v>
      </c>
      <c r="X1391" s="58">
        <f>Tabla3[[#This Row],[PRECIO SIN %]]*Tabla3[[#This Row],[PEDIDO ]]</f>
        <v>0</v>
      </c>
      <c r="Y1391" s="28"/>
      <c r="Z1391" s="28"/>
    </row>
    <row r="1392" spans="1:26" ht="33" customHeight="1" x14ac:dyDescent="0.4">
      <c r="A1392" s="125">
        <v>7598008000182</v>
      </c>
      <c r="B1392" s="59" t="s">
        <v>225</v>
      </c>
      <c r="C1392" s="59" t="s">
        <v>134</v>
      </c>
      <c r="D13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92" s="119" t="s">
        <v>1895</v>
      </c>
      <c r="F1392" s="76" t="s">
        <v>537</v>
      </c>
      <c r="G13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92" s="78">
        <v>1109</v>
      </c>
      <c r="J1392" s="52">
        <v>0.76666999999999996</v>
      </c>
      <c r="K1392" s="60">
        <f>Tabla3[[#This Row],[PRECIOS]]-Tabla3[[#This Row],[PRECIOS]]*10%</f>
        <v>0.69000299999999992</v>
      </c>
      <c r="L1392" s="101"/>
      <c r="M1392" s="61"/>
      <c r="N1392" s="55">
        <f>IFERROR(Tabla3[[#This Row],[PRECIOS]]-Tabla3[[#This Row],[PRECIOS]]*Tabla3[[#This Row],[% PRODUCTO]]," ")</f>
        <v>0.76666999999999996</v>
      </c>
      <c r="O1392" s="61"/>
      <c r="P1392" s="55">
        <f>IFERROR(Tabla3[[#This Row],[OCULTAR2]]-Tabla3[[#This Row],[OCULTAR2]]*Tabla3[[#This Row],[% LÍNEA]]," ")</f>
        <v>0.76666999999999996</v>
      </c>
      <c r="Q1392" s="56">
        <f>IFERROR(Tabla3[[#This Row],[% PRODUCTO]]+Tabla3[[#This Row],[% LÍNEA]]," ")</f>
        <v>0</v>
      </c>
      <c r="R1392" s="60">
        <f>Tabla3[[#This Row],[OCULTAR3]]</f>
        <v>0.76666999999999996</v>
      </c>
      <c r="S1392" s="60">
        <f>Tabla3[[#This Row],[PRECIO SIN %]]-Tabla3[[#This Row],[PRECIO SIN %]]*10%</f>
        <v>0.69000299999999992</v>
      </c>
      <c r="T1392" s="80">
        <f>(Tabla3[[#This Row],[PRECIO CON DESCT.]]-(Tabla3[[#This Row],[PRECIO CON DESCT.]]*$T$6))</f>
        <v>0.43470188999999998</v>
      </c>
      <c r="U1392" s="96"/>
      <c r="V1392" s="94">
        <f>Tabla3[[#This Row],[PRECIO %      en $]]*Tabla3[[#This Row],[PEDIDO ]]</f>
        <v>0</v>
      </c>
      <c r="W1392" s="57">
        <f>Tabla3[[#This Row],[PRECIO CON DESCT.]]*Tabla3[[#This Row],[PEDIDO ]]</f>
        <v>0</v>
      </c>
      <c r="X1392" s="58">
        <f>Tabla3[[#This Row],[PRECIO SIN %]]*Tabla3[[#This Row],[PEDIDO ]]</f>
        <v>0</v>
      </c>
      <c r="Y1392" s="28"/>
      <c r="Z1392" s="28"/>
    </row>
    <row r="1393" spans="1:26" ht="33" customHeight="1" x14ac:dyDescent="0.4">
      <c r="A1393" s="124">
        <v>7591585373441</v>
      </c>
      <c r="B1393" s="51" t="s">
        <v>225</v>
      </c>
      <c r="C1393" s="51" t="s">
        <v>104</v>
      </c>
      <c r="D13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93" s="118" t="s">
        <v>1896</v>
      </c>
      <c r="F1393" s="75" t="s">
        <v>537</v>
      </c>
      <c r="G13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93" s="77">
        <v>283</v>
      </c>
      <c r="J1393" s="52">
        <v>6.8555599999999997</v>
      </c>
      <c r="K1393" s="53">
        <f>Tabla3[[#This Row],[PRECIOS]]-Tabla3[[#This Row],[PRECIOS]]*10%</f>
        <v>6.1700039999999996</v>
      </c>
      <c r="L1393" s="101"/>
      <c r="M1393" s="54"/>
      <c r="N1393" s="55">
        <f>IFERROR(Tabla3[[#This Row],[PRECIOS]]-Tabla3[[#This Row],[PRECIOS]]*Tabla3[[#This Row],[% PRODUCTO]]," ")</f>
        <v>6.8555599999999997</v>
      </c>
      <c r="O1393" s="54"/>
      <c r="P1393" s="55">
        <f>IFERROR(Tabla3[[#This Row],[OCULTAR2]]-Tabla3[[#This Row],[OCULTAR2]]*Tabla3[[#This Row],[% LÍNEA]]," ")</f>
        <v>6.8555599999999997</v>
      </c>
      <c r="Q1393" s="56">
        <f>IFERROR(Tabla3[[#This Row],[% PRODUCTO]]+Tabla3[[#This Row],[% LÍNEA]]," ")</f>
        <v>0</v>
      </c>
      <c r="R1393" s="53">
        <f>Tabla3[[#This Row],[OCULTAR3]]</f>
        <v>6.8555599999999997</v>
      </c>
      <c r="S1393" s="53">
        <f>Tabla3[[#This Row],[PRECIO SIN %]]-Tabla3[[#This Row],[PRECIO SIN %]]*10%</f>
        <v>6.1700039999999996</v>
      </c>
      <c r="T1393" s="80">
        <f>(Tabla3[[#This Row],[PRECIO CON DESCT.]]-(Tabla3[[#This Row],[PRECIO CON DESCT.]]*$T$6))</f>
        <v>3.8871025199999996</v>
      </c>
      <c r="U1393" s="96"/>
      <c r="V1393" s="94">
        <f>Tabla3[[#This Row],[PRECIO %      en $]]*Tabla3[[#This Row],[PEDIDO ]]</f>
        <v>0</v>
      </c>
      <c r="W1393" s="57">
        <f>Tabla3[[#This Row],[PRECIO CON DESCT.]]*Tabla3[[#This Row],[PEDIDO ]]</f>
        <v>0</v>
      </c>
      <c r="X1393" s="58">
        <f>Tabla3[[#This Row],[PRECIO SIN %]]*Tabla3[[#This Row],[PEDIDO ]]</f>
        <v>0</v>
      </c>
      <c r="Y1393" s="28"/>
      <c r="Z1393" s="28"/>
    </row>
    <row r="1394" spans="1:26" ht="33" customHeight="1" x14ac:dyDescent="0.4">
      <c r="A1394" s="125">
        <v>7597758000732</v>
      </c>
      <c r="B1394" s="59" t="s">
        <v>225</v>
      </c>
      <c r="C1394" s="59" t="s">
        <v>67</v>
      </c>
      <c r="D13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94" s="119" t="s">
        <v>1897</v>
      </c>
      <c r="F1394" s="76" t="s">
        <v>537</v>
      </c>
      <c r="G13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94" s="78">
        <v>249</v>
      </c>
      <c r="J1394" s="52">
        <v>3.9555600000000002</v>
      </c>
      <c r="K1394" s="60">
        <f>Tabla3[[#This Row],[PRECIOS]]-Tabla3[[#This Row],[PRECIOS]]*10%</f>
        <v>3.5600040000000002</v>
      </c>
      <c r="L1394" s="101"/>
      <c r="M1394" s="61"/>
      <c r="N1394" s="55">
        <f>IFERROR(Tabla3[[#This Row],[PRECIOS]]-Tabla3[[#This Row],[PRECIOS]]*Tabla3[[#This Row],[% PRODUCTO]]," ")</f>
        <v>3.9555600000000002</v>
      </c>
      <c r="O1394" s="61"/>
      <c r="P1394" s="55">
        <f>IFERROR(Tabla3[[#This Row],[OCULTAR2]]-Tabla3[[#This Row],[OCULTAR2]]*Tabla3[[#This Row],[% LÍNEA]]," ")</f>
        <v>3.9555600000000002</v>
      </c>
      <c r="Q1394" s="56">
        <f>IFERROR(Tabla3[[#This Row],[% PRODUCTO]]+Tabla3[[#This Row],[% LÍNEA]]," ")</f>
        <v>0</v>
      </c>
      <c r="R1394" s="60">
        <f>Tabla3[[#This Row],[OCULTAR3]]</f>
        <v>3.9555600000000002</v>
      </c>
      <c r="S1394" s="60">
        <f>Tabla3[[#This Row],[PRECIO SIN %]]-Tabla3[[#This Row],[PRECIO SIN %]]*10%</f>
        <v>3.5600040000000002</v>
      </c>
      <c r="T1394" s="80">
        <f>(Tabla3[[#This Row],[PRECIO CON DESCT.]]-(Tabla3[[#This Row],[PRECIO CON DESCT.]]*$T$6))</f>
        <v>2.2428025200000001</v>
      </c>
      <c r="U1394" s="96"/>
      <c r="V1394" s="94">
        <f>Tabla3[[#This Row],[PRECIO %      en $]]*Tabla3[[#This Row],[PEDIDO ]]</f>
        <v>0</v>
      </c>
      <c r="W1394" s="57">
        <f>Tabla3[[#This Row],[PRECIO CON DESCT.]]*Tabla3[[#This Row],[PEDIDO ]]</f>
        <v>0</v>
      </c>
      <c r="X1394" s="58">
        <f>Tabla3[[#This Row],[PRECIO SIN %]]*Tabla3[[#This Row],[PEDIDO ]]</f>
        <v>0</v>
      </c>
      <c r="Y1394" s="28"/>
      <c r="Z1394" s="28"/>
    </row>
    <row r="1395" spans="1:26" ht="33" customHeight="1" x14ac:dyDescent="0.4">
      <c r="A1395" s="124">
        <v>7598176000250</v>
      </c>
      <c r="B1395" s="51" t="s">
        <v>225</v>
      </c>
      <c r="C1395" s="51" t="s">
        <v>168</v>
      </c>
      <c r="D13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95" s="118" t="s">
        <v>1898</v>
      </c>
      <c r="F1395" s="75" t="s">
        <v>537</v>
      </c>
      <c r="G13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95" s="77">
        <v>365</v>
      </c>
      <c r="J1395" s="52">
        <v>3.5555599999999998</v>
      </c>
      <c r="K1395" s="53">
        <f>Tabla3[[#This Row],[PRECIOS]]-Tabla3[[#This Row],[PRECIOS]]*10%</f>
        <v>3.2000039999999998</v>
      </c>
      <c r="L1395" s="101"/>
      <c r="M1395" s="54"/>
      <c r="N1395" s="55">
        <f>IFERROR(Tabla3[[#This Row],[PRECIOS]]-Tabla3[[#This Row],[PRECIOS]]*Tabla3[[#This Row],[% PRODUCTO]]," ")</f>
        <v>3.5555599999999998</v>
      </c>
      <c r="O1395" s="54"/>
      <c r="P1395" s="55">
        <f>IFERROR(Tabla3[[#This Row],[OCULTAR2]]-Tabla3[[#This Row],[OCULTAR2]]*Tabla3[[#This Row],[% LÍNEA]]," ")</f>
        <v>3.5555599999999998</v>
      </c>
      <c r="Q1395" s="56">
        <f>IFERROR(Tabla3[[#This Row],[% PRODUCTO]]+Tabla3[[#This Row],[% LÍNEA]]," ")</f>
        <v>0</v>
      </c>
      <c r="R1395" s="53">
        <f>Tabla3[[#This Row],[OCULTAR3]]</f>
        <v>3.5555599999999998</v>
      </c>
      <c r="S1395" s="53">
        <f>Tabla3[[#This Row],[PRECIO SIN %]]-Tabla3[[#This Row],[PRECIO SIN %]]*10%</f>
        <v>3.2000039999999998</v>
      </c>
      <c r="T1395" s="80">
        <f>(Tabla3[[#This Row],[PRECIO CON DESCT.]]-(Tabla3[[#This Row],[PRECIO CON DESCT.]]*$T$6))</f>
        <v>2.0160025199999998</v>
      </c>
      <c r="U1395" s="96"/>
      <c r="V1395" s="94">
        <f>Tabla3[[#This Row],[PRECIO %      en $]]*Tabla3[[#This Row],[PEDIDO ]]</f>
        <v>0</v>
      </c>
      <c r="W1395" s="57">
        <f>Tabla3[[#This Row],[PRECIO CON DESCT.]]*Tabla3[[#This Row],[PEDIDO ]]</f>
        <v>0</v>
      </c>
      <c r="X1395" s="58">
        <f>Tabla3[[#This Row],[PRECIO SIN %]]*Tabla3[[#This Row],[PEDIDO ]]</f>
        <v>0</v>
      </c>
      <c r="Y1395" s="28"/>
      <c r="Z1395" s="28"/>
    </row>
    <row r="1396" spans="1:26" ht="33" customHeight="1" x14ac:dyDescent="0.4">
      <c r="A1396" s="125">
        <v>675696260139</v>
      </c>
      <c r="B1396" s="59" t="s">
        <v>225</v>
      </c>
      <c r="C1396" s="59" t="s">
        <v>109</v>
      </c>
      <c r="D13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96" s="119" t="s">
        <v>1899</v>
      </c>
      <c r="F1396" s="76" t="s">
        <v>537</v>
      </c>
      <c r="G13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96" s="78">
        <v>91</v>
      </c>
      <c r="J1396" s="52">
        <v>4.9444400000000002</v>
      </c>
      <c r="K1396" s="60">
        <f>Tabla3[[#This Row],[PRECIOS]]-Tabla3[[#This Row],[PRECIOS]]*10%</f>
        <v>4.4499960000000005</v>
      </c>
      <c r="L1396" s="101"/>
      <c r="M1396" s="61"/>
      <c r="N1396" s="55">
        <f>IFERROR(Tabla3[[#This Row],[PRECIOS]]-Tabla3[[#This Row],[PRECIOS]]*Tabla3[[#This Row],[% PRODUCTO]]," ")</f>
        <v>4.9444400000000002</v>
      </c>
      <c r="O1396" s="61"/>
      <c r="P1396" s="55">
        <f>IFERROR(Tabla3[[#This Row],[OCULTAR2]]-Tabla3[[#This Row],[OCULTAR2]]*Tabla3[[#This Row],[% LÍNEA]]," ")</f>
        <v>4.9444400000000002</v>
      </c>
      <c r="Q1396" s="56">
        <f>IFERROR(Tabla3[[#This Row],[% PRODUCTO]]+Tabla3[[#This Row],[% LÍNEA]]," ")</f>
        <v>0</v>
      </c>
      <c r="R1396" s="60">
        <f>Tabla3[[#This Row],[OCULTAR3]]</f>
        <v>4.9444400000000002</v>
      </c>
      <c r="S1396" s="60">
        <f>Tabla3[[#This Row],[PRECIO SIN %]]-Tabla3[[#This Row],[PRECIO SIN %]]*10%</f>
        <v>4.4499960000000005</v>
      </c>
      <c r="T1396" s="80">
        <f>(Tabla3[[#This Row],[PRECIO CON DESCT.]]-(Tabla3[[#This Row],[PRECIO CON DESCT.]]*$T$6))</f>
        <v>2.8034974800000003</v>
      </c>
      <c r="U1396" s="96"/>
      <c r="V1396" s="94">
        <f>Tabla3[[#This Row],[PRECIO %      en $]]*Tabla3[[#This Row],[PEDIDO ]]</f>
        <v>0</v>
      </c>
      <c r="W1396" s="57">
        <f>Tabla3[[#This Row],[PRECIO CON DESCT.]]*Tabla3[[#This Row],[PEDIDO ]]</f>
        <v>0</v>
      </c>
      <c r="X1396" s="58">
        <f>Tabla3[[#This Row],[PRECIO SIN %]]*Tabla3[[#This Row],[PEDIDO ]]</f>
        <v>0</v>
      </c>
      <c r="Y1396" s="28"/>
      <c r="Z1396" s="28"/>
    </row>
    <row r="1397" spans="1:26" ht="33" customHeight="1" x14ac:dyDescent="0.4">
      <c r="A1397" s="124">
        <v>7591519051551</v>
      </c>
      <c r="B1397" s="51" t="s">
        <v>225</v>
      </c>
      <c r="C1397" s="51" t="s">
        <v>149</v>
      </c>
      <c r="D13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97" s="118" t="s">
        <v>1900</v>
      </c>
      <c r="F1397" s="75" t="s">
        <v>537</v>
      </c>
      <c r="G13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97" s="77">
        <v>153</v>
      </c>
      <c r="J1397" s="52">
        <v>7.5555599999999998</v>
      </c>
      <c r="K1397" s="53">
        <f>Tabla3[[#This Row],[PRECIOS]]-Tabla3[[#This Row],[PRECIOS]]*10%</f>
        <v>6.8000039999999995</v>
      </c>
      <c r="L1397" s="101"/>
      <c r="M1397" s="54"/>
      <c r="N1397" s="55">
        <f>IFERROR(Tabla3[[#This Row],[PRECIOS]]-Tabla3[[#This Row],[PRECIOS]]*Tabla3[[#This Row],[% PRODUCTO]]," ")</f>
        <v>7.5555599999999998</v>
      </c>
      <c r="O1397" s="54"/>
      <c r="P1397" s="55">
        <f>IFERROR(Tabla3[[#This Row],[OCULTAR2]]-Tabla3[[#This Row],[OCULTAR2]]*Tabla3[[#This Row],[% LÍNEA]]," ")</f>
        <v>7.5555599999999998</v>
      </c>
      <c r="Q1397" s="56">
        <f>IFERROR(Tabla3[[#This Row],[% PRODUCTO]]+Tabla3[[#This Row],[% LÍNEA]]," ")</f>
        <v>0</v>
      </c>
      <c r="R1397" s="53">
        <f>Tabla3[[#This Row],[OCULTAR3]]</f>
        <v>7.5555599999999998</v>
      </c>
      <c r="S1397" s="53">
        <f>Tabla3[[#This Row],[PRECIO SIN %]]-Tabla3[[#This Row],[PRECIO SIN %]]*10%</f>
        <v>6.8000039999999995</v>
      </c>
      <c r="T1397" s="80">
        <f>(Tabla3[[#This Row],[PRECIO CON DESCT.]]-(Tabla3[[#This Row],[PRECIO CON DESCT.]]*$T$6))</f>
        <v>4.2840025199999996</v>
      </c>
      <c r="U1397" s="96"/>
      <c r="V1397" s="94">
        <f>Tabla3[[#This Row],[PRECIO %      en $]]*Tabla3[[#This Row],[PEDIDO ]]</f>
        <v>0</v>
      </c>
      <c r="W1397" s="57">
        <f>Tabla3[[#This Row],[PRECIO CON DESCT.]]*Tabla3[[#This Row],[PEDIDO ]]</f>
        <v>0</v>
      </c>
      <c r="X1397" s="58">
        <f>Tabla3[[#This Row],[PRECIO SIN %]]*Tabla3[[#This Row],[PEDIDO ]]</f>
        <v>0</v>
      </c>
      <c r="Y1397" s="28"/>
      <c r="Z1397" s="28"/>
    </row>
    <row r="1398" spans="1:26" ht="33" customHeight="1" x14ac:dyDescent="0.4">
      <c r="A1398" s="125">
        <v>7703712035058</v>
      </c>
      <c r="B1398" s="59" t="s">
        <v>225</v>
      </c>
      <c r="C1398" s="59" t="s">
        <v>152</v>
      </c>
      <c r="D13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98" s="119" t="s">
        <v>1901</v>
      </c>
      <c r="F1398" s="76" t="s">
        <v>537</v>
      </c>
      <c r="G13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98" s="78">
        <v>349</v>
      </c>
      <c r="J1398" s="52">
        <v>5.3111100000000002</v>
      </c>
      <c r="K1398" s="60">
        <f>Tabla3[[#This Row],[PRECIOS]]-Tabla3[[#This Row],[PRECIOS]]*10%</f>
        <v>4.7799990000000001</v>
      </c>
      <c r="L1398" s="101"/>
      <c r="M1398" s="61"/>
      <c r="N1398" s="55">
        <f>IFERROR(Tabla3[[#This Row],[PRECIOS]]-Tabla3[[#This Row],[PRECIOS]]*Tabla3[[#This Row],[% PRODUCTO]]," ")</f>
        <v>5.3111100000000002</v>
      </c>
      <c r="O1398" s="61"/>
      <c r="P1398" s="55">
        <f>IFERROR(Tabla3[[#This Row],[OCULTAR2]]-Tabla3[[#This Row],[OCULTAR2]]*Tabla3[[#This Row],[% LÍNEA]]," ")</f>
        <v>5.3111100000000002</v>
      </c>
      <c r="Q1398" s="56">
        <f>IFERROR(Tabla3[[#This Row],[% PRODUCTO]]+Tabla3[[#This Row],[% LÍNEA]]," ")</f>
        <v>0</v>
      </c>
      <c r="R1398" s="60">
        <f>Tabla3[[#This Row],[OCULTAR3]]</f>
        <v>5.3111100000000002</v>
      </c>
      <c r="S1398" s="60">
        <f>Tabla3[[#This Row],[PRECIO SIN %]]-Tabla3[[#This Row],[PRECIO SIN %]]*10%</f>
        <v>4.7799990000000001</v>
      </c>
      <c r="T1398" s="80">
        <f>(Tabla3[[#This Row],[PRECIO CON DESCT.]]-(Tabla3[[#This Row],[PRECIO CON DESCT.]]*$T$6))</f>
        <v>3.0113993700000004</v>
      </c>
      <c r="U1398" s="96"/>
      <c r="V1398" s="94">
        <f>Tabla3[[#This Row],[PRECIO %      en $]]*Tabla3[[#This Row],[PEDIDO ]]</f>
        <v>0</v>
      </c>
      <c r="W1398" s="57">
        <f>Tabla3[[#This Row],[PRECIO CON DESCT.]]*Tabla3[[#This Row],[PEDIDO ]]</f>
        <v>0</v>
      </c>
      <c r="X1398" s="58">
        <f>Tabla3[[#This Row],[PRECIO SIN %]]*Tabla3[[#This Row],[PEDIDO ]]</f>
        <v>0</v>
      </c>
      <c r="Y1398" s="28"/>
      <c r="Z1398" s="28"/>
    </row>
    <row r="1399" spans="1:26" ht="33" customHeight="1" x14ac:dyDescent="0.4">
      <c r="A1399" s="124">
        <v>7703712035058</v>
      </c>
      <c r="B1399" s="51" t="s">
        <v>225</v>
      </c>
      <c r="C1399" s="51" t="s">
        <v>152</v>
      </c>
      <c r="D13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399" s="118" t="s">
        <v>1902</v>
      </c>
      <c r="F1399" s="75" t="s">
        <v>537</v>
      </c>
      <c r="G13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3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399" s="77">
        <v>124</v>
      </c>
      <c r="J1399" s="52">
        <v>3.61111</v>
      </c>
      <c r="K1399" s="53">
        <f>Tabla3[[#This Row],[PRECIOS]]-Tabla3[[#This Row],[PRECIOS]]*10%</f>
        <v>3.2499989999999999</v>
      </c>
      <c r="L1399" s="101"/>
      <c r="M1399" s="54"/>
      <c r="N1399" s="55">
        <f>IFERROR(Tabla3[[#This Row],[PRECIOS]]-Tabla3[[#This Row],[PRECIOS]]*Tabla3[[#This Row],[% PRODUCTO]]," ")</f>
        <v>3.61111</v>
      </c>
      <c r="O1399" s="54"/>
      <c r="P1399" s="55">
        <f>IFERROR(Tabla3[[#This Row],[OCULTAR2]]-Tabla3[[#This Row],[OCULTAR2]]*Tabla3[[#This Row],[% LÍNEA]]," ")</f>
        <v>3.61111</v>
      </c>
      <c r="Q1399" s="56">
        <f>IFERROR(Tabla3[[#This Row],[% PRODUCTO]]+Tabla3[[#This Row],[% LÍNEA]]," ")</f>
        <v>0</v>
      </c>
      <c r="R1399" s="53">
        <f>Tabla3[[#This Row],[OCULTAR3]]</f>
        <v>3.61111</v>
      </c>
      <c r="S1399" s="53">
        <f>Tabla3[[#This Row],[PRECIO SIN %]]-Tabla3[[#This Row],[PRECIO SIN %]]*10%</f>
        <v>3.2499989999999999</v>
      </c>
      <c r="T1399" s="80">
        <f>(Tabla3[[#This Row],[PRECIO CON DESCT.]]-(Tabla3[[#This Row],[PRECIO CON DESCT.]]*$T$6))</f>
        <v>2.0474993699999997</v>
      </c>
      <c r="U1399" s="96"/>
      <c r="V1399" s="94">
        <f>Tabla3[[#This Row],[PRECIO %      en $]]*Tabla3[[#This Row],[PEDIDO ]]</f>
        <v>0</v>
      </c>
      <c r="W1399" s="57">
        <f>Tabla3[[#This Row],[PRECIO CON DESCT.]]*Tabla3[[#This Row],[PEDIDO ]]</f>
        <v>0</v>
      </c>
      <c r="X1399" s="58">
        <f>Tabla3[[#This Row],[PRECIO SIN %]]*Tabla3[[#This Row],[PEDIDO ]]</f>
        <v>0</v>
      </c>
      <c r="Y1399" s="28"/>
      <c r="Z1399" s="28"/>
    </row>
    <row r="1400" spans="1:26" ht="33" customHeight="1" x14ac:dyDescent="0.4">
      <c r="A1400" s="125">
        <v>8906005117564</v>
      </c>
      <c r="B1400" s="59" t="s">
        <v>225</v>
      </c>
      <c r="C1400" s="59" t="s">
        <v>206</v>
      </c>
      <c r="D14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00" s="119" t="s">
        <v>1903</v>
      </c>
      <c r="F1400" s="76" t="s">
        <v>537</v>
      </c>
      <c r="G14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00" s="78">
        <v>106</v>
      </c>
      <c r="J1400" s="52">
        <v>3</v>
      </c>
      <c r="K1400" s="60">
        <f>Tabla3[[#This Row],[PRECIOS]]-Tabla3[[#This Row],[PRECIOS]]*10%</f>
        <v>2.7</v>
      </c>
      <c r="L1400" s="101"/>
      <c r="M1400" s="61"/>
      <c r="N1400" s="55">
        <f>IFERROR(Tabla3[[#This Row],[PRECIOS]]-Tabla3[[#This Row],[PRECIOS]]*Tabla3[[#This Row],[% PRODUCTO]]," ")</f>
        <v>3</v>
      </c>
      <c r="O1400" s="61"/>
      <c r="P1400" s="55">
        <f>IFERROR(Tabla3[[#This Row],[OCULTAR2]]-Tabla3[[#This Row],[OCULTAR2]]*Tabla3[[#This Row],[% LÍNEA]]," ")</f>
        <v>3</v>
      </c>
      <c r="Q1400" s="56">
        <f>IFERROR(Tabla3[[#This Row],[% PRODUCTO]]+Tabla3[[#This Row],[% LÍNEA]]," ")</f>
        <v>0</v>
      </c>
      <c r="R1400" s="60">
        <f>Tabla3[[#This Row],[OCULTAR3]]</f>
        <v>3</v>
      </c>
      <c r="S1400" s="60">
        <f>Tabla3[[#This Row],[PRECIO SIN %]]-Tabla3[[#This Row],[PRECIO SIN %]]*10%</f>
        <v>2.7</v>
      </c>
      <c r="T1400" s="80">
        <f>(Tabla3[[#This Row],[PRECIO CON DESCT.]]-(Tabla3[[#This Row],[PRECIO CON DESCT.]]*$T$6))</f>
        <v>1.7010000000000001</v>
      </c>
      <c r="U1400" s="96"/>
      <c r="V1400" s="94">
        <f>Tabla3[[#This Row],[PRECIO %      en $]]*Tabla3[[#This Row],[PEDIDO ]]</f>
        <v>0</v>
      </c>
      <c r="W1400" s="57">
        <f>Tabla3[[#This Row],[PRECIO CON DESCT.]]*Tabla3[[#This Row],[PEDIDO ]]</f>
        <v>0</v>
      </c>
      <c r="X1400" s="58">
        <f>Tabla3[[#This Row],[PRECIO SIN %]]*Tabla3[[#This Row],[PEDIDO ]]</f>
        <v>0</v>
      </c>
      <c r="Y1400" s="28"/>
      <c r="Z1400" s="28"/>
    </row>
    <row r="1401" spans="1:26" ht="33" customHeight="1" x14ac:dyDescent="0.4">
      <c r="A1401" s="124">
        <v>736372722485</v>
      </c>
      <c r="B1401" s="51" t="s">
        <v>225</v>
      </c>
      <c r="C1401" s="51" t="s">
        <v>150</v>
      </c>
      <c r="D14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01" s="118" t="s">
        <v>1904</v>
      </c>
      <c r="F1401" s="75" t="s">
        <v>537</v>
      </c>
      <c r="G14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4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401" s="77">
        <v>303</v>
      </c>
      <c r="J1401" s="52">
        <v>4.0111100000000004</v>
      </c>
      <c r="K1401" s="53">
        <f>Tabla3[[#This Row],[PRECIOS]]-Tabla3[[#This Row],[PRECIOS]]*10%</f>
        <v>3.6099990000000002</v>
      </c>
      <c r="L1401" s="101"/>
      <c r="M1401" s="54"/>
      <c r="N1401" s="55">
        <f>IFERROR(Tabla3[[#This Row],[PRECIOS]]-Tabla3[[#This Row],[PRECIOS]]*Tabla3[[#This Row],[% PRODUCTO]]," ")</f>
        <v>4.0111100000000004</v>
      </c>
      <c r="O1401" s="54">
        <v>0.05</v>
      </c>
      <c r="P1401" s="55">
        <f>IFERROR(Tabla3[[#This Row],[OCULTAR2]]-Tabla3[[#This Row],[OCULTAR2]]*Tabla3[[#This Row],[% LÍNEA]]," ")</f>
        <v>3.8105545000000003</v>
      </c>
      <c r="Q1401" s="56">
        <f>IFERROR(Tabla3[[#This Row],[% PRODUCTO]]+Tabla3[[#This Row],[% LÍNEA]]," ")</f>
        <v>0.05</v>
      </c>
      <c r="R1401" s="53">
        <f>Tabla3[[#This Row],[OCULTAR3]]</f>
        <v>3.8105545000000003</v>
      </c>
      <c r="S1401" s="53">
        <f>Tabla3[[#This Row],[PRECIO SIN %]]-Tabla3[[#This Row],[PRECIO SIN %]]*10%</f>
        <v>3.4294990500000004</v>
      </c>
      <c r="T1401" s="80">
        <f>(Tabla3[[#This Row],[PRECIO CON DESCT.]]-(Tabla3[[#This Row],[PRECIO CON DESCT.]]*$T$6))</f>
        <v>2.1605844015000004</v>
      </c>
      <c r="U1401" s="96"/>
      <c r="V1401" s="94">
        <f>Tabla3[[#This Row],[PRECIO %      en $]]*Tabla3[[#This Row],[PEDIDO ]]</f>
        <v>0</v>
      </c>
      <c r="W1401" s="57">
        <f>Tabla3[[#This Row],[PRECIO CON DESCT.]]*Tabla3[[#This Row],[PEDIDO ]]</f>
        <v>0</v>
      </c>
      <c r="X1401" s="58">
        <f>Tabla3[[#This Row],[PRECIO SIN %]]*Tabla3[[#This Row],[PEDIDO ]]</f>
        <v>0</v>
      </c>
      <c r="Y1401" s="28"/>
      <c r="Z1401" s="28"/>
    </row>
    <row r="1402" spans="1:26" ht="33" customHeight="1" x14ac:dyDescent="0.4">
      <c r="A1402" s="125">
        <v>7594001102298</v>
      </c>
      <c r="B1402" s="59" t="s">
        <v>225</v>
      </c>
      <c r="C1402" s="59" t="s">
        <v>203</v>
      </c>
      <c r="D14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402" s="119" t="s">
        <v>1905</v>
      </c>
      <c r="F1402" s="76" t="s">
        <v>537</v>
      </c>
      <c r="G14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402" s="78">
        <v>932</v>
      </c>
      <c r="J1402" s="52">
        <v>5.5555599999999998</v>
      </c>
      <c r="K1402" s="60">
        <f>Tabla3[[#This Row],[PRECIOS]]-Tabla3[[#This Row],[PRECIOS]]*10%</f>
        <v>5.0000039999999997</v>
      </c>
      <c r="L1402" s="101" t="s">
        <v>5327</v>
      </c>
      <c r="M1402" s="61"/>
      <c r="N1402" s="55">
        <f>IFERROR(Tabla3[[#This Row],[PRECIOS]]-Tabla3[[#This Row],[PRECIOS]]*Tabla3[[#This Row],[% PRODUCTO]]," ")</f>
        <v>5.5555599999999998</v>
      </c>
      <c r="O1402" s="61"/>
      <c r="P1402" s="55">
        <f>IFERROR(Tabla3[[#This Row],[OCULTAR2]]-Tabla3[[#This Row],[OCULTAR2]]*Tabla3[[#This Row],[% LÍNEA]]," ")</f>
        <v>5.5555599999999998</v>
      </c>
      <c r="Q1402" s="56">
        <f>IFERROR(Tabla3[[#This Row],[% PRODUCTO]]+Tabla3[[#This Row],[% LÍNEA]]," ")</f>
        <v>0</v>
      </c>
      <c r="R1402" s="60">
        <f>Tabla3[[#This Row],[OCULTAR3]]</f>
        <v>5.5555599999999998</v>
      </c>
      <c r="S1402" s="60">
        <f>Tabla3[[#This Row],[PRECIO SIN %]]-Tabla3[[#This Row],[PRECIO SIN %]]*10%</f>
        <v>5.0000039999999997</v>
      </c>
      <c r="T1402" s="80">
        <f>(Tabla3[[#This Row],[PRECIO CON DESCT.]]-(Tabla3[[#This Row],[PRECIO CON DESCT.]]*$T$6))</f>
        <v>3.1500025200000001</v>
      </c>
      <c r="U1402" s="96"/>
      <c r="V1402" s="94">
        <f>Tabla3[[#This Row],[PRECIO %      en $]]*Tabla3[[#This Row],[PEDIDO ]]</f>
        <v>0</v>
      </c>
      <c r="W1402" s="57">
        <f>Tabla3[[#This Row],[PRECIO CON DESCT.]]*Tabla3[[#This Row],[PEDIDO ]]</f>
        <v>0</v>
      </c>
      <c r="X1402" s="58">
        <f>Tabla3[[#This Row],[PRECIO SIN %]]*Tabla3[[#This Row],[PEDIDO ]]</f>
        <v>0</v>
      </c>
      <c r="Y1402" s="28"/>
      <c r="Z1402" s="28"/>
    </row>
    <row r="1403" spans="1:26" ht="33" customHeight="1" x14ac:dyDescent="0.4">
      <c r="A1403" s="124">
        <v>7591818000472</v>
      </c>
      <c r="B1403" s="51" t="s">
        <v>225</v>
      </c>
      <c r="C1403" s="51" t="s">
        <v>105</v>
      </c>
      <c r="D14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403" s="118" t="s">
        <v>1906</v>
      </c>
      <c r="F1403" s="75" t="s">
        <v>537</v>
      </c>
      <c r="G14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03" s="77">
        <v>35</v>
      </c>
      <c r="J1403" s="52">
        <v>9</v>
      </c>
      <c r="K1403" s="53">
        <f>Tabla3[[#This Row],[PRECIOS]]-Tabla3[[#This Row],[PRECIOS]]*10%</f>
        <v>8.1</v>
      </c>
      <c r="L1403" s="101"/>
      <c r="M1403" s="54"/>
      <c r="N1403" s="55">
        <f>IFERROR(Tabla3[[#This Row],[PRECIOS]]-Tabla3[[#This Row],[PRECIOS]]*Tabla3[[#This Row],[% PRODUCTO]]," ")</f>
        <v>9</v>
      </c>
      <c r="O1403" s="54"/>
      <c r="P1403" s="55">
        <f>IFERROR(Tabla3[[#This Row],[OCULTAR2]]-Tabla3[[#This Row],[OCULTAR2]]*Tabla3[[#This Row],[% LÍNEA]]," ")</f>
        <v>9</v>
      </c>
      <c r="Q1403" s="56">
        <f>IFERROR(Tabla3[[#This Row],[% PRODUCTO]]+Tabla3[[#This Row],[% LÍNEA]]," ")</f>
        <v>0</v>
      </c>
      <c r="R1403" s="53">
        <f>Tabla3[[#This Row],[OCULTAR3]]</f>
        <v>9</v>
      </c>
      <c r="S1403" s="53">
        <f>Tabla3[[#This Row],[PRECIO SIN %]]-Tabla3[[#This Row],[PRECIO SIN %]]*10%</f>
        <v>8.1</v>
      </c>
      <c r="T1403" s="80">
        <f>(Tabla3[[#This Row],[PRECIO CON DESCT.]]-(Tabla3[[#This Row],[PRECIO CON DESCT.]]*$T$6))</f>
        <v>5.1029999999999998</v>
      </c>
      <c r="U1403" s="96"/>
      <c r="V1403" s="94">
        <f>Tabla3[[#This Row],[PRECIO %      en $]]*Tabla3[[#This Row],[PEDIDO ]]</f>
        <v>0</v>
      </c>
      <c r="W1403" s="57">
        <f>Tabla3[[#This Row],[PRECIO CON DESCT.]]*Tabla3[[#This Row],[PEDIDO ]]</f>
        <v>0</v>
      </c>
      <c r="X1403" s="58">
        <f>Tabla3[[#This Row],[PRECIO SIN %]]*Tabla3[[#This Row],[PEDIDO ]]</f>
        <v>0</v>
      </c>
      <c r="Y1403" s="28"/>
      <c r="Z1403" s="28"/>
    </row>
    <row r="1404" spans="1:26" ht="33" customHeight="1" x14ac:dyDescent="0.4">
      <c r="A1404" s="125" t="s">
        <v>244</v>
      </c>
      <c r="B1404" s="59" t="s">
        <v>225</v>
      </c>
      <c r="C1404" s="59" t="s">
        <v>209</v>
      </c>
      <c r="D14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404" s="119" t="s">
        <v>1907</v>
      </c>
      <c r="F1404" s="76" t="s">
        <v>537</v>
      </c>
      <c r="G14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404" s="78">
        <v>58</v>
      </c>
      <c r="J1404" s="52">
        <v>5.5</v>
      </c>
      <c r="K1404" s="60">
        <f>Tabla3[[#This Row],[PRECIOS]]-Tabla3[[#This Row],[PRECIOS]]*10%</f>
        <v>4.95</v>
      </c>
      <c r="L1404" s="101" t="s">
        <v>5327</v>
      </c>
      <c r="M1404" s="61"/>
      <c r="N1404" s="55">
        <f>IFERROR(Tabla3[[#This Row],[PRECIOS]]-Tabla3[[#This Row],[PRECIOS]]*Tabla3[[#This Row],[% PRODUCTO]]," ")</f>
        <v>5.5</v>
      </c>
      <c r="O1404" s="61"/>
      <c r="P1404" s="55">
        <f>IFERROR(Tabla3[[#This Row],[OCULTAR2]]-Tabla3[[#This Row],[OCULTAR2]]*Tabla3[[#This Row],[% LÍNEA]]," ")</f>
        <v>5.5</v>
      </c>
      <c r="Q1404" s="56">
        <f>IFERROR(Tabla3[[#This Row],[% PRODUCTO]]+Tabla3[[#This Row],[% LÍNEA]]," ")</f>
        <v>0</v>
      </c>
      <c r="R1404" s="60">
        <f>Tabla3[[#This Row],[OCULTAR3]]</f>
        <v>5.5</v>
      </c>
      <c r="S1404" s="60">
        <f>Tabla3[[#This Row],[PRECIO SIN %]]-Tabla3[[#This Row],[PRECIO SIN %]]*10%</f>
        <v>4.95</v>
      </c>
      <c r="T1404" s="80">
        <f>(Tabla3[[#This Row],[PRECIO CON DESCT.]]-(Tabla3[[#This Row],[PRECIO CON DESCT.]]*$T$6))</f>
        <v>3.1185</v>
      </c>
      <c r="U1404" s="96"/>
      <c r="V1404" s="94">
        <f>Tabla3[[#This Row],[PRECIO %      en $]]*Tabla3[[#This Row],[PEDIDO ]]</f>
        <v>0</v>
      </c>
      <c r="W1404" s="57">
        <f>Tabla3[[#This Row],[PRECIO CON DESCT.]]*Tabla3[[#This Row],[PEDIDO ]]</f>
        <v>0</v>
      </c>
      <c r="X1404" s="58">
        <f>Tabla3[[#This Row],[PRECIO SIN %]]*Tabla3[[#This Row],[PEDIDO ]]</f>
        <v>0</v>
      </c>
      <c r="Y1404" s="28"/>
      <c r="Z1404" s="28"/>
    </row>
    <row r="1405" spans="1:26" ht="33" customHeight="1" x14ac:dyDescent="0.4">
      <c r="A1405" s="124">
        <v>7592432901442</v>
      </c>
      <c r="B1405" s="51" t="s">
        <v>225</v>
      </c>
      <c r="C1405" s="51" t="s">
        <v>118</v>
      </c>
      <c r="D14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05" s="118" t="s">
        <v>1908</v>
      </c>
      <c r="F1405" s="75" t="s">
        <v>537</v>
      </c>
      <c r="G14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05" s="77">
        <v>32</v>
      </c>
      <c r="J1405" s="52">
        <v>7.5444399999999998</v>
      </c>
      <c r="K1405" s="53">
        <f>Tabla3[[#This Row],[PRECIOS]]-Tabla3[[#This Row],[PRECIOS]]*10%</f>
        <v>6.7899959999999995</v>
      </c>
      <c r="L1405" s="101"/>
      <c r="M1405" s="54"/>
      <c r="N1405" s="55">
        <f>IFERROR(Tabla3[[#This Row],[PRECIOS]]-Tabla3[[#This Row],[PRECIOS]]*Tabla3[[#This Row],[% PRODUCTO]]," ")</f>
        <v>7.5444399999999998</v>
      </c>
      <c r="O1405" s="54"/>
      <c r="P1405" s="55">
        <f>IFERROR(Tabla3[[#This Row],[OCULTAR2]]-Tabla3[[#This Row],[OCULTAR2]]*Tabla3[[#This Row],[% LÍNEA]]," ")</f>
        <v>7.5444399999999998</v>
      </c>
      <c r="Q1405" s="56">
        <f>IFERROR(Tabla3[[#This Row],[% PRODUCTO]]+Tabla3[[#This Row],[% LÍNEA]]," ")</f>
        <v>0</v>
      </c>
      <c r="R1405" s="53">
        <f>Tabla3[[#This Row],[OCULTAR3]]</f>
        <v>7.5444399999999998</v>
      </c>
      <c r="S1405" s="53">
        <f>Tabla3[[#This Row],[PRECIO SIN %]]-Tabla3[[#This Row],[PRECIO SIN %]]*10%</f>
        <v>6.7899959999999995</v>
      </c>
      <c r="T1405" s="80">
        <f>(Tabla3[[#This Row],[PRECIO CON DESCT.]]-(Tabla3[[#This Row],[PRECIO CON DESCT.]]*$T$6))</f>
        <v>4.2776974799999996</v>
      </c>
      <c r="U1405" s="96"/>
      <c r="V1405" s="94">
        <f>Tabla3[[#This Row],[PRECIO %      en $]]*Tabla3[[#This Row],[PEDIDO ]]</f>
        <v>0</v>
      </c>
      <c r="W1405" s="57">
        <f>Tabla3[[#This Row],[PRECIO CON DESCT.]]*Tabla3[[#This Row],[PEDIDO ]]</f>
        <v>0</v>
      </c>
      <c r="X1405" s="58">
        <f>Tabla3[[#This Row],[PRECIO SIN %]]*Tabla3[[#This Row],[PEDIDO ]]</f>
        <v>0</v>
      </c>
      <c r="Y1405" s="28"/>
      <c r="Z1405" s="28"/>
    </row>
    <row r="1406" spans="1:26" ht="33" customHeight="1" x14ac:dyDescent="0.4">
      <c r="A1406" s="125">
        <v>7592432900155</v>
      </c>
      <c r="B1406" s="59" t="s">
        <v>225</v>
      </c>
      <c r="C1406" s="59" t="s">
        <v>118</v>
      </c>
      <c r="D14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06" s="119" t="s">
        <v>1909</v>
      </c>
      <c r="F1406" s="76" t="s">
        <v>537</v>
      </c>
      <c r="G14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06" s="78">
        <v>88</v>
      </c>
      <c r="J1406" s="52">
        <v>13.16667</v>
      </c>
      <c r="K1406" s="60">
        <f>Tabla3[[#This Row],[PRECIOS]]-Tabla3[[#This Row],[PRECIOS]]*10%</f>
        <v>11.850002999999999</v>
      </c>
      <c r="L1406" s="101"/>
      <c r="M1406" s="61"/>
      <c r="N1406" s="55">
        <f>IFERROR(Tabla3[[#This Row],[PRECIOS]]-Tabla3[[#This Row],[PRECIOS]]*Tabla3[[#This Row],[% PRODUCTO]]," ")</f>
        <v>13.16667</v>
      </c>
      <c r="O1406" s="61"/>
      <c r="P1406" s="55">
        <f>IFERROR(Tabla3[[#This Row],[OCULTAR2]]-Tabla3[[#This Row],[OCULTAR2]]*Tabla3[[#This Row],[% LÍNEA]]," ")</f>
        <v>13.16667</v>
      </c>
      <c r="Q1406" s="56">
        <f>IFERROR(Tabla3[[#This Row],[% PRODUCTO]]+Tabla3[[#This Row],[% LÍNEA]]," ")</f>
        <v>0</v>
      </c>
      <c r="R1406" s="60">
        <f>Tabla3[[#This Row],[OCULTAR3]]</f>
        <v>13.16667</v>
      </c>
      <c r="S1406" s="60">
        <f>Tabla3[[#This Row],[PRECIO SIN %]]-Tabla3[[#This Row],[PRECIO SIN %]]*10%</f>
        <v>11.850002999999999</v>
      </c>
      <c r="T1406" s="80">
        <f>(Tabla3[[#This Row],[PRECIO CON DESCT.]]-(Tabla3[[#This Row],[PRECIO CON DESCT.]]*$T$6))</f>
        <v>7.4655018899999996</v>
      </c>
      <c r="U1406" s="96"/>
      <c r="V1406" s="94">
        <f>Tabla3[[#This Row],[PRECIO %      en $]]*Tabla3[[#This Row],[PEDIDO ]]</f>
        <v>0</v>
      </c>
      <c r="W1406" s="57">
        <f>Tabla3[[#This Row],[PRECIO CON DESCT.]]*Tabla3[[#This Row],[PEDIDO ]]</f>
        <v>0</v>
      </c>
      <c r="X1406" s="58">
        <f>Tabla3[[#This Row],[PRECIO SIN %]]*Tabla3[[#This Row],[PEDIDO ]]</f>
        <v>0</v>
      </c>
      <c r="Y1406" s="28"/>
      <c r="Z1406" s="28"/>
    </row>
    <row r="1407" spans="1:26" ht="33" customHeight="1" x14ac:dyDescent="0.4">
      <c r="A1407" s="124">
        <v>7591243830088</v>
      </c>
      <c r="B1407" s="51" t="s">
        <v>225</v>
      </c>
      <c r="C1407" s="51" t="s">
        <v>108</v>
      </c>
      <c r="D14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407" s="118" t="s">
        <v>1910</v>
      </c>
      <c r="F1407" s="75" t="s">
        <v>537</v>
      </c>
      <c r="G14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07" s="77">
        <v>83</v>
      </c>
      <c r="J1407" s="52">
        <v>9.5555599999999998</v>
      </c>
      <c r="K1407" s="53">
        <f>Tabla3[[#This Row],[PRECIOS]]-Tabla3[[#This Row],[PRECIOS]]*10%</f>
        <v>8.6000040000000002</v>
      </c>
      <c r="L1407" s="101"/>
      <c r="M1407" s="54"/>
      <c r="N1407" s="55">
        <f>IFERROR(Tabla3[[#This Row],[PRECIOS]]-Tabla3[[#This Row],[PRECIOS]]*Tabla3[[#This Row],[% PRODUCTO]]," ")</f>
        <v>9.5555599999999998</v>
      </c>
      <c r="O1407" s="54"/>
      <c r="P1407" s="55">
        <f>IFERROR(Tabla3[[#This Row],[OCULTAR2]]-Tabla3[[#This Row],[OCULTAR2]]*Tabla3[[#This Row],[% LÍNEA]]," ")</f>
        <v>9.5555599999999998</v>
      </c>
      <c r="Q1407" s="56">
        <f>IFERROR(Tabla3[[#This Row],[% PRODUCTO]]+Tabla3[[#This Row],[% LÍNEA]]," ")</f>
        <v>0</v>
      </c>
      <c r="R1407" s="53">
        <f>Tabla3[[#This Row],[OCULTAR3]]</f>
        <v>9.5555599999999998</v>
      </c>
      <c r="S1407" s="53">
        <f>Tabla3[[#This Row],[PRECIO SIN %]]-Tabla3[[#This Row],[PRECIO SIN %]]*10%</f>
        <v>8.6000040000000002</v>
      </c>
      <c r="T1407" s="80">
        <f>(Tabla3[[#This Row],[PRECIO CON DESCT.]]-(Tabla3[[#This Row],[PRECIO CON DESCT.]]*$T$6))</f>
        <v>5.4180025199999999</v>
      </c>
      <c r="U1407" s="96"/>
      <c r="V1407" s="94">
        <f>Tabla3[[#This Row],[PRECIO %      en $]]*Tabla3[[#This Row],[PEDIDO ]]</f>
        <v>0</v>
      </c>
      <c r="W1407" s="57">
        <f>Tabla3[[#This Row],[PRECIO CON DESCT.]]*Tabla3[[#This Row],[PEDIDO ]]</f>
        <v>0</v>
      </c>
      <c r="X1407" s="58">
        <f>Tabla3[[#This Row],[PRECIO SIN %]]*Tabla3[[#This Row],[PEDIDO ]]</f>
        <v>0</v>
      </c>
      <c r="Y1407" s="28"/>
      <c r="Z1407" s="28"/>
    </row>
    <row r="1408" spans="1:26" ht="33" customHeight="1" x14ac:dyDescent="0.4">
      <c r="A1408" s="125">
        <v>730170648930</v>
      </c>
      <c r="B1408" s="59" t="s">
        <v>225</v>
      </c>
      <c r="C1408" s="59" t="s">
        <v>72</v>
      </c>
      <c r="D14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08" s="119" t="s">
        <v>1911</v>
      </c>
      <c r="F1408" s="76" t="s">
        <v>537</v>
      </c>
      <c r="G14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08" s="78">
        <v>21</v>
      </c>
      <c r="J1408" s="52">
        <v>1.6666700000000001</v>
      </c>
      <c r="K1408" s="60">
        <f>Tabla3[[#This Row],[PRECIOS]]-Tabla3[[#This Row],[PRECIOS]]*10%</f>
        <v>1.500003</v>
      </c>
      <c r="L1408" s="101"/>
      <c r="M1408" s="61"/>
      <c r="N1408" s="55">
        <f>IFERROR(Tabla3[[#This Row],[PRECIOS]]-Tabla3[[#This Row],[PRECIOS]]*Tabla3[[#This Row],[% PRODUCTO]]," ")</f>
        <v>1.6666700000000001</v>
      </c>
      <c r="O1408" s="61"/>
      <c r="P1408" s="55">
        <f>IFERROR(Tabla3[[#This Row],[OCULTAR2]]-Tabla3[[#This Row],[OCULTAR2]]*Tabla3[[#This Row],[% LÍNEA]]," ")</f>
        <v>1.6666700000000001</v>
      </c>
      <c r="Q1408" s="56">
        <f>IFERROR(Tabla3[[#This Row],[% PRODUCTO]]+Tabla3[[#This Row],[% LÍNEA]]," ")</f>
        <v>0</v>
      </c>
      <c r="R1408" s="60">
        <f>Tabla3[[#This Row],[OCULTAR3]]</f>
        <v>1.6666700000000001</v>
      </c>
      <c r="S1408" s="60">
        <f>Tabla3[[#This Row],[PRECIO SIN %]]-Tabla3[[#This Row],[PRECIO SIN %]]*10%</f>
        <v>1.500003</v>
      </c>
      <c r="T1408" s="80">
        <f>(Tabla3[[#This Row],[PRECIO CON DESCT.]]-(Tabla3[[#This Row],[PRECIO CON DESCT.]]*$T$6))</f>
        <v>0.94500189000000001</v>
      </c>
      <c r="U1408" s="96"/>
      <c r="V1408" s="94">
        <f>Tabla3[[#This Row],[PRECIO %      en $]]*Tabla3[[#This Row],[PEDIDO ]]</f>
        <v>0</v>
      </c>
      <c r="W1408" s="57">
        <f>Tabla3[[#This Row],[PRECIO CON DESCT.]]*Tabla3[[#This Row],[PEDIDO ]]</f>
        <v>0</v>
      </c>
      <c r="X1408" s="58">
        <f>Tabla3[[#This Row],[PRECIO SIN %]]*Tabla3[[#This Row],[PEDIDO ]]</f>
        <v>0</v>
      </c>
      <c r="Y1408" s="28"/>
      <c r="Z1408" s="28"/>
    </row>
    <row r="1409" spans="1:26" ht="33" customHeight="1" x14ac:dyDescent="0.4">
      <c r="A1409" s="124">
        <v>675696260146</v>
      </c>
      <c r="B1409" s="51" t="s">
        <v>225</v>
      </c>
      <c r="C1409" s="51" t="s">
        <v>109</v>
      </c>
      <c r="D14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09" s="118" t="s">
        <v>1912</v>
      </c>
      <c r="F1409" s="75" t="s">
        <v>537</v>
      </c>
      <c r="G14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09" s="77">
        <v>48</v>
      </c>
      <c r="J1409" s="52">
        <v>5.3555599999999997</v>
      </c>
      <c r="K1409" s="53">
        <f>Tabla3[[#This Row],[PRECIOS]]-Tabla3[[#This Row],[PRECIOS]]*10%</f>
        <v>4.820004</v>
      </c>
      <c r="L1409" s="101"/>
      <c r="M1409" s="54"/>
      <c r="N1409" s="55">
        <f>IFERROR(Tabla3[[#This Row],[PRECIOS]]-Tabla3[[#This Row],[PRECIOS]]*Tabla3[[#This Row],[% PRODUCTO]]," ")</f>
        <v>5.3555599999999997</v>
      </c>
      <c r="O1409" s="54"/>
      <c r="P1409" s="55">
        <f>IFERROR(Tabla3[[#This Row],[OCULTAR2]]-Tabla3[[#This Row],[OCULTAR2]]*Tabla3[[#This Row],[% LÍNEA]]," ")</f>
        <v>5.3555599999999997</v>
      </c>
      <c r="Q1409" s="56">
        <f>IFERROR(Tabla3[[#This Row],[% PRODUCTO]]+Tabla3[[#This Row],[% LÍNEA]]," ")</f>
        <v>0</v>
      </c>
      <c r="R1409" s="53">
        <f>Tabla3[[#This Row],[OCULTAR3]]</f>
        <v>5.3555599999999997</v>
      </c>
      <c r="S1409" s="53">
        <f>Tabla3[[#This Row],[PRECIO SIN %]]-Tabla3[[#This Row],[PRECIO SIN %]]*10%</f>
        <v>4.820004</v>
      </c>
      <c r="T1409" s="80">
        <f>(Tabla3[[#This Row],[PRECIO CON DESCT.]]-(Tabla3[[#This Row],[PRECIO CON DESCT.]]*$T$6))</f>
        <v>3.0366025199999997</v>
      </c>
      <c r="U1409" s="96"/>
      <c r="V1409" s="94">
        <f>Tabla3[[#This Row],[PRECIO %      en $]]*Tabla3[[#This Row],[PEDIDO ]]</f>
        <v>0</v>
      </c>
      <c r="W1409" s="57">
        <f>Tabla3[[#This Row],[PRECIO CON DESCT.]]*Tabla3[[#This Row],[PEDIDO ]]</f>
        <v>0</v>
      </c>
      <c r="X1409" s="58">
        <f>Tabla3[[#This Row],[PRECIO SIN %]]*Tabla3[[#This Row],[PEDIDO ]]</f>
        <v>0</v>
      </c>
      <c r="Y1409" s="28"/>
      <c r="Z1409" s="28"/>
    </row>
    <row r="1410" spans="1:26" ht="33" customHeight="1" x14ac:dyDescent="0.4">
      <c r="A1410" s="125">
        <v>7591519051568</v>
      </c>
      <c r="B1410" s="59" t="s">
        <v>225</v>
      </c>
      <c r="C1410" s="59" t="s">
        <v>149</v>
      </c>
      <c r="D14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10" s="119" t="s">
        <v>1913</v>
      </c>
      <c r="F1410" s="76" t="s">
        <v>537</v>
      </c>
      <c r="G14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10" s="78">
        <v>75</v>
      </c>
      <c r="J1410" s="52">
        <v>13.55556</v>
      </c>
      <c r="K1410" s="60">
        <f>Tabla3[[#This Row],[PRECIOS]]-Tabla3[[#This Row],[PRECIOS]]*10%</f>
        <v>12.200004</v>
      </c>
      <c r="L1410" s="101"/>
      <c r="M1410" s="61"/>
      <c r="N1410" s="55">
        <f>IFERROR(Tabla3[[#This Row],[PRECIOS]]-Tabla3[[#This Row],[PRECIOS]]*Tabla3[[#This Row],[% PRODUCTO]]," ")</f>
        <v>13.55556</v>
      </c>
      <c r="O1410" s="61"/>
      <c r="P1410" s="55">
        <f>IFERROR(Tabla3[[#This Row],[OCULTAR2]]-Tabla3[[#This Row],[OCULTAR2]]*Tabla3[[#This Row],[% LÍNEA]]," ")</f>
        <v>13.55556</v>
      </c>
      <c r="Q1410" s="56">
        <f>IFERROR(Tabla3[[#This Row],[% PRODUCTO]]+Tabla3[[#This Row],[% LÍNEA]]," ")</f>
        <v>0</v>
      </c>
      <c r="R1410" s="60">
        <f>Tabla3[[#This Row],[OCULTAR3]]</f>
        <v>13.55556</v>
      </c>
      <c r="S1410" s="60">
        <f>Tabla3[[#This Row],[PRECIO SIN %]]-Tabla3[[#This Row],[PRECIO SIN %]]*10%</f>
        <v>12.200004</v>
      </c>
      <c r="T1410" s="80">
        <f>(Tabla3[[#This Row],[PRECIO CON DESCT.]]-(Tabla3[[#This Row],[PRECIO CON DESCT.]]*$T$6))</f>
        <v>7.6860025199999997</v>
      </c>
      <c r="U1410" s="96"/>
      <c r="V1410" s="94">
        <f>Tabla3[[#This Row],[PRECIO %      en $]]*Tabla3[[#This Row],[PEDIDO ]]</f>
        <v>0</v>
      </c>
      <c r="W1410" s="57">
        <f>Tabla3[[#This Row],[PRECIO CON DESCT.]]*Tabla3[[#This Row],[PEDIDO ]]</f>
        <v>0</v>
      </c>
      <c r="X1410" s="58">
        <f>Tabla3[[#This Row],[PRECIO SIN %]]*Tabla3[[#This Row],[PEDIDO ]]</f>
        <v>0</v>
      </c>
      <c r="Y1410" s="28"/>
      <c r="Z1410" s="28"/>
    </row>
    <row r="1411" spans="1:26" ht="33" customHeight="1" x14ac:dyDescent="0.4">
      <c r="A1411" s="124">
        <v>7597758000749</v>
      </c>
      <c r="B1411" s="51" t="s">
        <v>225</v>
      </c>
      <c r="C1411" s="51" t="s">
        <v>67</v>
      </c>
      <c r="D14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11" s="118" t="s">
        <v>1914</v>
      </c>
      <c r="F1411" s="75" t="s">
        <v>537</v>
      </c>
      <c r="G14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11" s="77">
        <v>263</v>
      </c>
      <c r="J1411" s="52">
        <v>4.3333300000000001</v>
      </c>
      <c r="K1411" s="53">
        <f>Tabla3[[#This Row],[PRECIOS]]-Tabla3[[#This Row],[PRECIOS]]*10%</f>
        <v>3.8999969999999999</v>
      </c>
      <c r="L1411" s="101"/>
      <c r="M1411" s="54"/>
      <c r="N1411" s="55">
        <f>IFERROR(Tabla3[[#This Row],[PRECIOS]]-Tabla3[[#This Row],[PRECIOS]]*Tabla3[[#This Row],[% PRODUCTO]]," ")</f>
        <v>4.3333300000000001</v>
      </c>
      <c r="O1411" s="54"/>
      <c r="P1411" s="55">
        <f>IFERROR(Tabla3[[#This Row],[OCULTAR2]]-Tabla3[[#This Row],[OCULTAR2]]*Tabla3[[#This Row],[% LÍNEA]]," ")</f>
        <v>4.3333300000000001</v>
      </c>
      <c r="Q1411" s="56">
        <f>IFERROR(Tabla3[[#This Row],[% PRODUCTO]]+Tabla3[[#This Row],[% LÍNEA]]," ")</f>
        <v>0</v>
      </c>
      <c r="R1411" s="53">
        <f>Tabla3[[#This Row],[OCULTAR3]]</f>
        <v>4.3333300000000001</v>
      </c>
      <c r="S1411" s="53">
        <f>Tabla3[[#This Row],[PRECIO SIN %]]-Tabla3[[#This Row],[PRECIO SIN %]]*10%</f>
        <v>3.8999969999999999</v>
      </c>
      <c r="T1411" s="80">
        <f>(Tabla3[[#This Row],[PRECIO CON DESCT.]]-(Tabla3[[#This Row],[PRECIO CON DESCT.]]*$T$6))</f>
        <v>2.4569981099999998</v>
      </c>
      <c r="U1411" s="96"/>
      <c r="V1411" s="94">
        <f>Tabla3[[#This Row],[PRECIO %      en $]]*Tabla3[[#This Row],[PEDIDO ]]</f>
        <v>0</v>
      </c>
      <c r="W1411" s="57">
        <f>Tabla3[[#This Row],[PRECIO CON DESCT.]]*Tabla3[[#This Row],[PEDIDO ]]</f>
        <v>0</v>
      </c>
      <c r="X1411" s="58">
        <f>Tabla3[[#This Row],[PRECIO SIN %]]*Tabla3[[#This Row],[PEDIDO ]]</f>
        <v>0</v>
      </c>
      <c r="Y1411" s="28"/>
      <c r="Z1411" s="28"/>
    </row>
    <row r="1412" spans="1:26" ht="33" customHeight="1" x14ac:dyDescent="0.4">
      <c r="A1412" s="125">
        <v>7598176000502</v>
      </c>
      <c r="B1412" s="59" t="s">
        <v>225</v>
      </c>
      <c r="C1412" s="59" t="s">
        <v>168</v>
      </c>
      <c r="D14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12" s="119" t="s">
        <v>1915</v>
      </c>
      <c r="F1412" s="76" t="s">
        <v>537</v>
      </c>
      <c r="G14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12" s="78">
        <v>326</v>
      </c>
      <c r="J1412" s="52">
        <v>4.2222200000000001</v>
      </c>
      <c r="K1412" s="60">
        <f>Tabla3[[#This Row],[PRECIOS]]-Tabla3[[#This Row],[PRECIOS]]*10%</f>
        <v>3.799998</v>
      </c>
      <c r="L1412" s="101"/>
      <c r="M1412" s="61"/>
      <c r="N1412" s="55">
        <f>IFERROR(Tabla3[[#This Row],[PRECIOS]]-Tabla3[[#This Row],[PRECIOS]]*Tabla3[[#This Row],[% PRODUCTO]]," ")</f>
        <v>4.2222200000000001</v>
      </c>
      <c r="O1412" s="61"/>
      <c r="P1412" s="55">
        <f>IFERROR(Tabla3[[#This Row],[OCULTAR2]]-Tabla3[[#This Row],[OCULTAR2]]*Tabla3[[#This Row],[% LÍNEA]]," ")</f>
        <v>4.2222200000000001</v>
      </c>
      <c r="Q1412" s="56">
        <f>IFERROR(Tabla3[[#This Row],[% PRODUCTO]]+Tabla3[[#This Row],[% LÍNEA]]," ")</f>
        <v>0</v>
      </c>
      <c r="R1412" s="60">
        <f>Tabla3[[#This Row],[OCULTAR3]]</f>
        <v>4.2222200000000001</v>
      </c>
      <c r="S1412" s="60">
        <f>Tabla3[[#This Row],[PRECIO SIN %]]-Tabla3[[#This Row],[PRECIO SIN %]]*10%</f>
        <v>3.799998</v>
      </c>
      <c r="T1412" s="80">
        <f>(Tabla3[[#This Row],[PRECIO CON DESCT.]]-(Tabla3[[#This Row],[PRECIO CON DESCT.]]*$T$6))</f>
        <v>2.3939987399999998</v>
      </c>
      <c r="U1412" s="96"/>
      <c r="V1412" s="94">
        <f>Tabla3[[#This Row],[PRECIO %      en $]]*Tabla3[[#This Row],[PEDIDO ]]</f>
        <v>0</v>
      </c>
      <c r="W1412" s="57">
        <f>Tabla3[[#This Row],[PRECIO CON DESCT.]]*Tabla3[[#This Row],[PEDIDO ]]</f>
        <v>0</v>
      </c>
      <c r="X1412" s="58">
        <f>Tabla3[[#This Row],[PRECIO SIN %]]*Tabla3[[#This Row],[PEDIDO ]]</f>
        <v>0</v>
      </c>
      <c r="Y1412" s="28"/>
      <c r="Z1412" s="28"/>
    </row>
    <row r="1413" spans="1:26" ht="33" customHeight="1" x14ac:dyDescent="0.4">
      <c r="A1413" s="124">
        <v>7598578000254</v>
      </c>
      <c r="B1413" s="51" t="s">
        <v>225</v>
      </c>
      <c r="C1413" s="51" t="s">
        <v>159</v>
      </c>
      <c r="D14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13" s="118" t="s">
        <v>1916</v>
      </c>
      <c r="F1413" s="75" t="s">
        <v>537</v>
      </c>
      <c r="G14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13" s="77">
        <v>59</v>
      </c>
      <c r="J1413" s="52">
        <v>8.3333300000000001</v>
      </c>
      <c r="K1413" s="53">
        <f>Tabla3[[#This Row],[PRECIOS]]-Tabla3[[#This Row],[PRECIOS]]*10%</f>
        <v>7.4999970000000005</v>
      </c>
      <c r="L1413" s="101"/>
      <c r="M1413" s="54"/>
      <c r="N1413" s="55">
        <f>IFERROR(Tabla3[[#This Row],[PRECIOS]]-Tabla3[[#This Row],[PRECIOS]]*Tabla3[[#This Row],[% PRODUCTO]]," ")</f>
        <v>8.3333300000000001</v>
      </c>
      <c r="O1413" s="54"/>
      <c r="P1413" s="55">
        <f>IFERROR(Tabla3[[#This Row],[OCULTAR2]]-Tabla3[[#This Row],[OCULTAR2]]*Tabla3[[#This Row],[% LÍNEA]]," ")</f>
        <v>8.3333300000000001</v>
      </c>
      <c r="Q1413" s="56">
        <f>IFERROR(Tabla3[[#This Row],[% PRODUCTO]]+Tabla3[[#This Row],[% LÍNEA]]," ")</f>
        <v>0</v>
      </c>
      <c r="R1413" s="53">
        <f>Tabla3[[#This Row],[OCULTAR3]]</f>
        <v>8.3333300000000001</v>
      </c>
      <c r="S1413" s="53">
        <f>Tabla3[[#This Row],[PRECIO SIN %]]-Tabla3[[#This Row],[PRECIO SIN %]]*10%</f>
        <v>7.4999970000000005</v>
      </c>
      <c r="T1413" s="80">
        <f>(Tabla3[[#This Row],[PRECIO CON DESCT.]]-(Tabla3[[#This Row],[PRECIO CON DESCT.]]*$T$6))</f>
        <v>4.7249981100000005</v>
      </c>
      <c r="U1413" s="96"/>
      <c r="V1413" s="94">
        <f>Tabla3[[#This Row],[PRECIO %      en $]]*Tabla3[[#This Row],[PEDIDO ]]</f>
        <v>0</v>
      </c>
      <c r="W1413" s="57">
        <f>Tabla3[[#This Row],[PRECIO CON DESCT.]]*Tabla3[[#This Row],[PEDIDO ]]</f>
        <v>0</v>
      </c>
      <c r="X1413" s="58">
        <f>Tabla3[[#This Row],[PRECIO SIN %]]*Tabla3[[#This Row],[PEDIDO ]]</f>
        <v>0</v>
      </c>
      <c r="Y1413" s="28"/>
      <c r="Z1413" s="28"/>
    </row>
    <row r="1414" spans="1:26" ht="33" customHeight="1" x14ac:dyDescent="0.4">
      <c r="A1414" s="125">
        <v>7598252000082</v>
      </c>
      <c r="B1414" s="59" t="s">
        <v>225</v>
      </c>
      <c r="C1414" s="59" t="s">
        <v>56</v>
      </c>
      <c r="D14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14" s="119" t="s">
        <v>1917</v>
      </c>
      <c r="F1414" s="76" t="s">
        <v>537</v>
      </c>
      <c r="G14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14" s="78">
        <v>347</v>
      </c>
      <c r="J1414" s="52">
        <v>3.0555599999999998</v>
      </c>
      <c r="K1414" s="60">
        <f>Tabla3[[#This Row],[PRECIOS]]-Tabla3[[#This Row],[PRECIOS]]*10%</f>
        <v>2.7500039999999997</v>
      </c>
      <c r="L1414" s="101"/>
      <c r="M1414" s="61"/>
      <c r="N1414" s="55">
        <f>IFERROR(Tabla3[[#This Row],[PRECIOS]]-Tabla3[[#This Row],[PRECIOS]]*Tabla3[[#This Row],[% PRODUCTO]]," ")</f>
        <v>3.0555599999999998</v>
      </c>
      <c r="O1414" s="61"/>
      <c r="P1414" s="55">
        <f>IFERROR(Tabla3[[#This Row],[OCULTAR2]]-Tabla3[[#This Row],[OCULTAR2]]*Tabla3[[#This Row],[% LÍNEA]]," ")</f>
        <v>3.0555599999999998</v>
      </c>
      <c r="Q1414" s="56">
        <f>IFERROR(Tabla3[[#This Row],[% PRODUCTO]]+Tabla3[[#This Row],[% LÍNEA]]," ")</f>
        <v>0</v>
      </c>
      <c r="R1414" s="60">
        <f>Tabla3[[#This Row],[OCULTAR3]]</f>
        <v>3.0555599999999998</v>
      </c>
      <c r="S1414" s="60">
        <f>Tabla3[[#This Row],[PRECIO SIN %]]-Tabla3[[#This Row],[PRECIO SIN %]]*10%</f>
        <v>2.7500039999999997</v>
      </c>
      <c r="T1414" s="80">
        <f>(Tabla3[[#This Row],[PRECIO CON DESCT.]]-(Tabla3[[#This Row],[PRECIO CON DESCT.]]*$T$6))</f>
        <v>1.7325025199999997</v>
      </c>
      <c r="U1414" s="96"/>
      <c r="V1414" s="94">
        <f>Tabla3[[#This Row],[PRECIO %      en $]]*Tabla3[[#This Row],[PEDIDO ]]</f>
        <v>0</v>
      </c>
      <c r="W1414" s="57">
        <f>Tabla3[[#This Row],[PRECIO CON DESCT.]]*Tabla3[[#This Row],[PEDIDO ]]</f>
        <v>0</v>
      </c>
      <c r="X1414" s="58">
        <f>Tabla3[[#This Row],[PRECIO SIN %]]*Tabla3[[#This Row],[PEDIDO ]]</f>
        <v>0</v>
      </c>
      <c r="Y1414" s="28"/>
      <c r="Z1414" s="28"/>
    </row>
    <row r="1415" spans="1:26" ht="33" customHeight="1" x14ac:dyDescent="0.4">
      <c r="A1415" s="124">
        <v>8906005118783</v>
      </c>
      <c r="B1415" s="51" t="s">
        <v>225</v>
      </c>
      <c r="C1415" s="51" t="s">
        <v>206</v>
      </c>
      <c r="D14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15" s="118" t="s">
        <v>1918</v>
      </c>
      <c r="F1415" s="75" t="s">
        <v>537</v>
      </c>
      <c r="G14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15" s="77">
        <v>82</v>
      </c>
      <c r="J1415" s="52">
        <v>3.3333300000000001</v>
      </c>
      <c r="K1415" s="53">
        <f>Tabla3[[#This Row],[PRECIOS]]-Tabla3[[#This Row],[PRECIOS]]*10%</f>
        <v>2.999997</v>
      </c>
      <c r="L1415" s="101"/>
      <c r="M1415" s="54"/>
      <c r="N1415" s="55">
        <f>IFERROR(Tabla3[[#This Row],[PRECIOS]]-Tabla3[[#This Row],[PRECIOS]]*Tabla3[[#This Row],[% PRODUCTO]]," ")</f>
        <v>3.3333300000000001</v>
      </c>
      <c r="O1415" s="54"/>
      <c r="P1415" s="55">
        <f>IFERROR(Tabla3[[#This Row],[OCULTAR2]]-Tabla3[[#This Row],[OCULTAR2]]*Tabla3[[#This Row],[% LÍNEA]]," ")</f>
        <v>3.3333300000000001</v>
      </c>
      <c r="Q1415" s="56">
        <f>IFERROR(Tabla3[[#This Row],[% PRODUCTO]]+Tabla3[[#This Row],[% LÍNEA]]," ")</f>
        <v>0</v>
      </c>
      <c r="R1415" s="53">
        <f>Tabla3[[#This Row],[OCULTAR3]]</f>
        <v>3.3333300000000001</v>
      </c>
      <c r="S1415" s="53">
        <f>Tabla3[[#This Row],[PRECIO SIN %]]-Tabla3[[#This Row],[PRECIO SIN %]]*10%</f>
        <v>2.999997</v>
      </c>
      <c r="T1415" s="80">
        <f>(Tabla3[[#This Row],[PRECIO CON DESCT.]]-(Tabla3[[#This Row],[PRECIO CON DESCT.]]*$T$6))</f>
        <v>1.8899981100000001</v>
      </c>
      <c r="U1415" s="96"/>
      <c r="V1415" s="94">
        <f>Tabla3[[#This Row],[PRECIO %      en $]]*Tabla3[[#This Row],[PEDIDO ]]</f>
        <v>0</v>
      </c>
      <c r="W1415" s="57">
        <f>Tabla3[[#This Row],[PRECIO CON DESCT.]]*Tabla3[[#This Row],[PEDIDO ]]</f>
        <v>0</v>
      </c>
      <c r="X1415" s="58">
        <f>Tabla3[[#This Row],[PRECIO SIN %]]*Tabla3[[#This Row],[PEDIDO ]]</f>
        <v>0</v>
      </c>
      <c r="Y1415" s="28"/>
      <c r="Z1415" s="28"/>
    </row>
    <row r="1416" spans="1:26" ht="33" customHeight="1" x14ac:dyDescent="0.4">
      <c r="A1416" s="125">
        <v>736372722461</v>
      </c>
      <c r="B1416" s="59" t="s">
        <v>225</v>
      </c>
      <c r="C1416" s="59" t="s">
        <v>150</v>
      </c>
      <c r="D14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16" s="119" t="s">
        <v>1919</v>
      </c>
      <c r="F1416" s="76" t="s">
        <v>537</v>
      </c>
      <c r="G14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4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416" s="78">
        <v>248</v>
      </c>
      <c r="J1416" s="52">
        <v>5.2222200000000001</v>
      </c>
      <c r="K1416" s="60">
        <f>Tabla3[[#This Row],[PRECIOS]]-Tabla3[[#This Row],[PRECIOS]]*10%</f>
        <v>4.6999979999999999</v>
      </c>
      <c r="L1416" s="101"/>
      <c r="M1416" s="61"/>
      <c r="N1416" s="55">
        <f>IFERROR(Tabla3[[#This Row],[PRECIOS]]-Tabla3[[#This Row],[PRECIOS]]*Tabla3[[#This Row],[% PRODUCTO]]," ")</f>
        <v>5.2222200000000001</v>
      </c>
      <c r="O1416" s="61">
        <v>0.05</v>
      </c>
      <c r="P1416" s="55">
        <f>IFERROR(Tabla3[[#This Row],[OCULTAR2]]-Tabla3[[#This Row],[OCULTAR2]]*Tabla3[[#This Row],[% LÍNEA]]," ")</f>
        <v>4.9611090000000004</v>
      </c>
      <c r="Q1416" s="56">
        <f>IFERROR(Tabla3[[#This Row],[% PRODUCTO]]+Tabla3[[#This Row],[% LÍNEA]]," ")</f>
        <v>0.05</v>
      </c>
      <c r="R1416" s="60">
        <f>Tabla3[[#This Row],[OCULTAR3]]</f>
        <v>4.9611090000000004</v>
      </c>
      <c r="S1416" s="60">
        <f>Tabla3[[#This Row],[PRECIO SIN %]]-Tabla3[[#This Row],[PRECIO SIN %]]*10%</f>
        <v>4.4649981000000007</v>
      </c>
      <c r="T1416" s="80">
        <f>(Tabla3[[#This Row],[PRECIO CON DESCT.]]-(Tabla3[[#This Row],[PRECIO CON DESCT.]]*$T$6))</f>
        <v>2.8129488030000003</v>
      </c>
      <c r="U1416" s="96"/>
      <c r="V1416" s="94">
        <f>Tabla3[[#This Row],[PRECIO %      en $]]*Tabla3[[#This Row],[PEDIDO ]]</f>
        <v>0</v>
      </c>
      <c r="W1416" s="57">
        <f>Tabla3[[#This Row],[PRECIO CON DESCT.]]*Tabla3[[#This Row],[PEDIDO ]]</f>
        <v>0</v>
      </c>
      <c r="X1416" s="58">
        <f>Tabla3[[#This Row],[PRECIO SIN %]]*Tabla3[[#This Row],[PEDIDO ]]</f>
        <v>0</v>
      </c>
      <c r="Y1416" s="28"/>
      <c r="Z1416" s="28"/>
    </row>
    <row r="1417" spans="1:26" ht="33" customHeight="1" x14ac:dyDescent="0.4">
      <c r="A1417" s="124">
        <v>7591818000489</v>
      </c>
      <c r="B1417" s="51" t="s">
        <v>225</v>
      </c>
      <c r="C1417" s="51" t="s">
        <v>105</v>
      </c>
      <c r="D14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417" s="118" t="s">
        <v>1920</v>
      </c>
      <c r="F1417" s="75" t="s">
        <v>537</v>
      </c>
      <c r="G14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417" s="77">
        <v>68</v>
      </c>
      <c r="J1417" s="52">
        <v>12.55556</v>
      </c>
      <c r="K1417" s="53">
        <f>Tabla3[[#This Row],[PRECIOS]]-Tabla3[[#This Row],[PRECIOS]]*10%</f>
        <v>11.300003999999999</v>
      </c>
      <c r="L1417" s="101" t="s">
        <v>5327</v>
      </c>
      <c r="M1417" s="54"/>
      <c r="N1417" s="55">
        <f>IFERROR(Tabla3[[#This Row],[PRECIOS]]-Tabla3[[#This Row],[PRECIOS]]*Tabla3[[#This Row],[% PRODUCTO]]," ")</f>
        <v>12.55556</v>
      </c>
      <c r="O1417" s="54"/>
      <c r="P1417" s="55">
        <f>IFERROR(Tabla3[[#This Row],[OCULTAR2]]-Tabla3[[#This Row],[OCULTAR2]]*Tabla3[[#This Row],[% LÍNEA]]," ")</f>
        <v>12.55556</v>
      </c>
      <c r="Q1417" s="56">
        <f>IFERROR(Tabla3[[#This Row],[% PRODUCTO]]+Tabla3[[#This Row],[% LÍNEA]]," ")</f>
        <v>0</v>
      </c>
      <c r="R1417" s="53">
        <f>Tabla3[[#This Row],[OCULTAR3]]</f>
        <v>12.55556</v>
      </c>
      <c r="S1417" s="53">
        <f>Tabla3[[#This Row],[PRECIO SIN %]]-Tabla3[[#This Row],[PRECIO SIN %]]*10%</f>
        <v>11.300003999999999</v>
      </c>
      <c r="T1417" s="80">
        <f>(Tabla3[[#This Row],[PRECIO CON DESCT.]]-(Tabla3[[#This Row],[PRECIO CON DESCT.]]*$T$6))</f>
        <v>7.1190025199999996</v>
      </c>
      <c r="U1417" s="96"/>
      <c r="V1417" s="94">
        <f>Tabla3[[#This Row],[PRECIO %      en $]]*Tabla3[[#This Row],[PEDIDO ]]</f>
        <v>0</v>
      </c>
      <c r="W1417" s="57">
        <f>Tabla3[[#This Row],[PRECIO CON DESCT.]]*Tabla3[[#This Row],[PEDIDO ]]</f>
        <v>0</v>
      </c>
      <c r="X1417" s="58">
        <f>Tabla3[[#This Row],[PRECIO SIN %]]*Tabla3[[#This Row],[PEDIDO ]]</f>
        <v>0</v>
      </c>
      <c r="Y1417" s="28"/>
      <c r="Z1417" s="28"/>
    </row>
    <row r="1418" spans="1:26" ht="33" customHeight="1" x14ac:dyDescent="0.4">
      <c r="A1418" s="125">
        <v>7591955000915</v>
      </c>
      <c r="B1418" s="59" t="s">
        <v>225</v>
      </c>
      <c r="C1418" s="59" t="s">
        <v>245</v>
      </c>
      <c r="D14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18" s="119" t="s">
        <v>1921</v>
      </c>
      <c r="F1418" s="76" t="s">
        <v>537</v>
      </c>
      <c r="G14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18" s="78">
        <v>1</v>
      </c>
      <c r="J1418" s="52">
        <v>10.922219999999999</v>
      </c>
      <c r="K1418" s="60">
        <f>Tabla3[[#This Row],[PRECIOS]]-Tabla3[[#This Row],[PRECIOS]]*10%</f>
        <v>9.8299979999999998</v>
      </c>
      <c r="L1418" s="101"/>
      <c r="M1418" s="61"/>
      <c r="N1418" s="55">
        <f>IFERROR(Tabla3[[#This Row],[PRECIOS]]-Tabla3[[#This Row],[PRECIOS]]*Tabla3[[#This Row],[% PRODUCTO]]," ")</f>
        <v>10.922219999999999</v>
      </c>
      <c r="O1418" s="61"/>
      <c r="P1418" s="55">
        <f>IFERROR(Tabla3[[#This Row],[OCULTAR2]]-Tabla3[[#This Row],[OCULTAR2]]*Tabla3[[#This Row],[% LÍNEA]]," ")</f>
        <v>10.922219999999999</v>
      </c>
      <c r="Q1418" s="56">
        <f>IFERROR(Tabla3[[#This Row],[% PRODUCTO]]+Tabla3[[#This Row],[% LÍNEA]]," ")</f>
        <v>0</v>
      </c>
      <c r="R1418" s="60">
        <f>Tabla3[[#This Row],[OCULTAR3]]</f>
        <v>10.922219999999999</v>
      </c>
      <c r="S1418" s="60">
        <f>Tabla3[[#This Row],[PRECIO SIN %]]-Tabla3[[#This Row],[PRECIO SIN %]]*10%</f>
        <v>9.8299979999999998</v>
      </c>
      <c r="T1418" s="80">
        <f>(Tabla3[[#This Row],[PRECIO CON DESCT.]]-(Tabla3[[#This Row],[PRECIO CON DESCT.]]*$T$6))</f>
        <v>6.1928987400000004</v>
      </c>
      <c r="U1418" s="96"/>
      <c r="V1418" s="94">
        <f>Tabla3[[#This Row],[PRECIO %      en $]]*Tabla3[[#This Row],[PEDIDO ]]</f>
        <v>0</v>
      </c>
      <c r="W1418" s="57">
        <f>Tabla3[[#This Row],[PRECIO CON DESCT.]]*Tabla3[[#This Row],[PEDIDO ]]</f>
        <v>0</v>
      </c>
      <c r="X1418" s="58">
        <f>Tabla3[[#This Row],[PRECIO SIN %]]*Tabla3[[#This Row],[PEDIDO ]]</f>
        <v>0</v>
      </c>
      <c r="Y1418" s="28"/>
      <c r="Z1418" s="28"/>
    </row>
    <row r="1419" spans="1:26" ht="33" customHeight="1" x14ac:dyDescent="0.4">
      <c r="A1419" s="124">
        <v>7598307000708</v>
      </c>
      <c r="B1419" s="51" t="s">
        <v>225</v>
      </c>
      <c r="C1419" s="51" t="s">
        <v>246</v>
      </c>
      <c r="D14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19" s="118" t="s">
        <v>1922</v>
      </c>
      <c r="F1419" s="75" t="s">
        <v>537</v>
      </c>
      <c r="G14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19" s="77">
        <v>9</v>
      </c>
      <c r="J1419" s="52">
        <v>10.44444</v>
      </c>
      <c r="K1419" s="53">
        <f>Tabla3[[#This Row],[PRECIOS]]-Tabla3[[#This Row],[PRECIOS]]*10%</f>
        <v>9.3999959999999998</v>
      </c>
      <c r="L1419" s="101"/>
      <c r="M1419" s="54"/>
      <c r="N1419" s="55">
        <f>IFERROR(Tabla3[[#This Row],[PRECIOS]]-Tabla3[[#This Row],[PRECIOS]]*Tabla3[[#This Row],[% PRODUCTO]]," ")</f>
        <v>10.44444</v>
      </c>
      <c r="O1419" s="54"/>
      <c r="P1419" s="55">
        <f>IFERROR(Tabla3[[#This Row],[OCULTAR2]]-Tabla3[[#This Row],[OCULTAR2]]*Tabla3[[#This Row],[% LÍNEA]]," ")</f>
        <v>10.44444</v>
      </c>
      <c r="Q1419" s="56">
        <f>IFERROR(Tabla3[[#This Row],[% PRODUCTO]]+Tabla3[[#This Row],[% LÍNEA]]," ")</f>
        <v>0</v>
      </c>
      <c r="R1419" s="53">
        <f>Tabla3[[#This Row],[OCULTAR3]]</f>
        <v>10.44444</v>
      </c>
      <c r="S1419" s="53">
        <f>Tabla3[[#This Row],[PRECIO SIN %]]-Tabla3[[#This Row],[PRECIO SIN %]]*10%</f>
        <v>9.3999959999999998</v>
      </c>
      <c r="T1419" s="80">
        <f>(Tabla3[[#This Row],[PRECIO CON DESCT.]]-(Tabla3[[#This Row],[PRECIO CON DESCT.]]*$T$6))</f>
        <v>5.9219974799999999</v>
      </c>
      <c r="U1419" s="96"/>
      <c r="V1419" s="94">
        <f>Tabla3[[#This Row],[PRECIO %      en $]]*Tabla3[[#This Row],[PEDIDO ]]</f>
        <v>0</v>
      </c>
      <c r="W1419" s="57">
        <f>Tabla3[[#This Row],[PRECIO CON DESCT.]]*Tabla3[[#This Row],[PEDIDO ]]</f>
        <v>0</v>
      </c>
      <c r="X1419" s="58">
        <f>Tabla3[[#This Row],[PRECIO SIN %]]*Tabla3[[#This Row],[PEDIDO ]]</f>
        <v>0</v>
      </c>
      <c r="Y1419" s="28"/>
      <c r="Z1419" s="28"/>
    </row>
    <row r="1420" spans="1:26" ht="33" customHeight="1" x14ac:dyDescent="0.4">
      <c r="A1420" s="125">
        <v>7591619520643</v>
      </c>
      <c r="B1420" s="59" t="s">
        <v>225</v>
      </c>
      <c r="C1420" s="59" t="s">
        <v>83</v>
      </c>
      <c r="D14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20" s="119" t="s">
        <v>1923</v>
      </c>
      <c r="F1420" s="76" t="s">
        <v>537</v>
      </c>
      <c r="G14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20" s="78">
        <v>35</v>
      </c>
      <c r="J1420" s="52">
        <v>7.7777799999999999</v>
      </c>
      <c r="K1420" s="60">
        <f>Tabla3[[#This Row],[PRECIOS]]-Tabla3[[#This Row],[PRECIOS]]*10%</f>
        <v>7.0000020000000003</v>
      </c>
      <c r="L1420" s="101"/>
      <c r="M1420" s="61"/>
      <c r="N1420" s="55">
        <f>IFERROR(Tabla3[[#This Row],[PRECIOS]]-Tabla3[[#This Row],[PRECIOS]]*Tabla3[[#This Row],[% PRODUCTO]]," ")</f>
        <v>7.7777799999999999</v>
      </c>
      <c r="O1420" s="61"/>
      <c r="P1420" s="55">
        <f>IFERROR(Tabla3[[#This Row],[OCULTAR2]]-Tabla3[[#This Row],[OCULTAR2]]*Tabla3[[#This Row],[% LÍNEA]]," ")</f>
        <v>7.7777799999999999</v>
      </c>
      <c r="Q1420" s="56">
        <f>IFERROR(Tabla3[[#This Row],[% PRODUCTO]]+Tabla3[[#This Row],[% LÍNEA]]," ")</f>
        <v>0</v>
      </c>
      <c r="R1420" s="60">
        <f>Tabla3[[#This Row],[OCULTAR3]]</f>
        <v>7.7777799999999999</v>
      </c>
      <c r="S1420" s="60">
        <f>Tabla3[[#This Row],[PRECIO SIN %]]-Tabla3[[#This Row],[PRECIO SIN %]]*10%</f>
        <v>7.0000020000000003</v>
      </c>
      <c r="T1420" s="80">
        <f>(Tabla3[[#This Row],[PRECIO CON DESCT.]]-(Tabla3[[#This Row],[PRECIO CON DESCT.]]*$T$6))</f>
        <v>4.4100012599999996</v>
      </c>
      <c r="U1420" s="96"/>
      <c r="V1420" s="94">
        <f>Tabla3[[#This Row],[PRECIO %      en $]]*Tabla3[[#This Row],[PEDIDO ]]</f>
        <v>0</v>
      </c>
      <c r="W1420" s="57">
        <f>Tabla3[[#This Row],[PRECIO CON DESCT.]]*Tabla3[[#This Row],[PEDIDO ]]</f>
        <v>0</v>
      </c>
      <c r="X1420" s="58">
        <f>Tabla3[[#This Row],[PRECIO SIN %]]*Tabla3[[#This Row],[PEDIDO ]]</f>
        <v>0</v>
      </c>
      <c r="Y1420" s="28"/>
      <c r="Z1420" s="28"/>
    </row>
    <row r="1421" spans="1:26" ht="33" customHeight="1" x14ac:dyDescent="0.4">
      <c r="A1421" s="124">
        <v>7592806137163</v>
      </c>
      <c r="B1421" s="51" t="s">
        <v>225</v>
      </c>
      <c r="C1421" s="51" t="s">
        <v>74</v>
      </c>
      <c r="D14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21" s="118" t="s">
        <v>1924</v>
      </c>
      <c r="F1421" s="75" t="s">
        <v>537</v>
      </c>
      <c r="G14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21" s="77">
        <v>16</v>
      </c>
      <c r="J1421" s="52">
        <v>3.7777799999999999</v>
      </c>
      <c r="K1421" s="53">
        <f>Tabla3[[#This Row],[PRECIOS]]-Tabla3[[#This Row],[PRECIOS]]*10%</f>
        <v>3.4000019999999997</v>
      </c>
      <c r="L1421" s="101"/>
      <c r="M1421" s="54"/>
      <c r="N1421" s="55">
        <f>IFERROR(Tabla3[[#This Row],[PRECIOS]]-Tabla3[[#This Row],[PRECIOS]]*Tabla3[[#This Row],[% PRODUCTO]]," ")</f>
        <v>3.7777799999999999</v>
      </c>
      <c r="O1421" s="54"/>
      <c r="P1421" s="55">
        <f>IFERROR(Tabla3[[#This Row],[OCULTAR2]]-Tabla3[[#This Row],[OCULTAR2]]*Tabla3[[#This Row],[% LÍNEA]]," ")</f>
        <v>3.7777799999999999</v>
      </c>
      <c r="Q1421" s="56">
        <f>IFERROR(Tabla3[[#This Row],[% PRODUCTO]]+Tabla3[[#This Row],[% LÍNEA]]," ")</f>
        <v>0</v>
      </c>
      <c r="R1421" s="53">
        <f>Tabla3[[#This Row],[OCULTAR3]]</f>
        <v>3.7777799999999999</v>
      </c>
      <c r="S1421" s="53">
        <f>Tabla3[[#This Row],[PRECIO SIN %]]-Tabla3[[#This Row],[PRECIO SIN %]]*10%</f>
        <v>3.4000019999999997</v>
      </c>
      <c r="T1421" s="80">
        <f>(Tabla3[[#This Row],[PRECIO CON DESCT.]]-(Tabla3[[#This Row],[PRECIO CON DESCT.]]*$T$6))</f>
        <v>2.1420012599999998</v>
      </c>
      <c r="U1421" s="96"/>
      <c r="V1421" s="94">
        <f>Tabla3[[#This Row],[PRECIO %      en $]]*Tabla3[[#This Row],[PEDIDO ]]</f>
        <v>0</v>
      </c>
      <c r="W1421" s="57">
        <f>Tabla3[[#This Row],[PRECIO CON DESCT.]]*Tabla3[[#This Row],[PEDIDO ]]</f>
        <v>0</v>
      </c>
      <c r="X1421" s="58">
        <f>Tabla3[[#This Row],[PRECIO SIN %]]*Tabla3[[#This Row],[PEDIDO ]]</f>
        <v>0</v>
      </c>
      <c r="Y1421" s="28"/>
      <c r="Z1421" s="28"/>
    </row>
    <row r="1422" spans="1:26" ht="33" customHeight="1" x14ac:dyDescent="0.4">
      <c r="A1422" s="125">
        <v>7598852000321</v>
      </c>
      <c r="B1422" s="59" t="s">
        <v>225</v>
      </c>
      <c r="C1422" s="59" t="s">
        <v>66</v>
      </c>
      <c r="D14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422" s="119" t="s">
        <v>1925</v>
      </c>
      <c r="F1422" s="76" t="s">
        <v>537</v>
      </c>
      <c r="G14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422" s="78">
        <v>40</v>
      </c>
      <c r="J1422" s="52">
        <v>1.9444399999999999</v>
      </c>
      <c r="K1422" s="60">
        <f>Tabla3[[#This Row],[PRECIOS]]-Tabla3[[#This Row],[PRECIOS]]*10%</f>
        <v>1.7499959999999999</v>
      </c>
      <c r="L1422" s="101" t="s">
        <v>5327</v>
      </c>
      <c r="M1422" s="61"/>
      <c r="N1422" s="55">
        <f>IFERROR(Tabla3[[#This Row],[PRECIOS]]-Tabla3[[#This Row],[PRECIOS]]*Tabla3[[#This Row],[% PRODUCTO]]," ")</f>
        <v>1.9444399999999999</v>
      </c>
      <c r="O1422" s="61"/>
      <c r="P1422" s="55">
        <f>IFERROR(Tabla3[[#This Row],[OCULTAR2]]-Tabla3[[#This Row],[OCULTAR2]]*Tabla3[[#This Row],[% LÍNEA]]," ")</f>
        <v>1.9444399999999999</v>
      </c>
      <c r="Q1422" s="56">
        <f>IFERROR(Tabla3[[#This Row],[% PRODUCTO]]+Tabla3[[#This Row],[% LÍNEA]]," ")</f>
        <v>0</v>
      </c>
      <c r="R1422" s="60">
        <f>Tabla3[[#This Row],[OCULTAR3]]</f>
        <v>1.9444399999999999</v>
      </c>
      <c r="S1422" s="60">
        <f>Tabla3[[#This Row],[PRECIO SIN %]]-Tabla3[[#This Row],[PRECIO SIN %]]*10%</f>
        <v>1.7499959999999999</v>
      </c>
      <c r="T1422" s="80">
        <f>(Tabla3[[#This Row],[PRECIO CON DESCT.]]-(Tabla3[[#This Row],[PRECIO CON DESCT.]]*$T$6))</f>
        <v>1.1024974799999998</v>
      </c>
      <c r="U1422" s="96"/>
      <c r="V1422" s="94">
        <f>Tabla3[[#This Row],[PRECIO %      en $]]*Tabla3[[#This Row],[PEDIDO ]]</f>
        <v>0</v>
      </c>
      <c r="W1422" s="57">
        <f>Tabla3[[#This Row],[PRECIO CON DESCT.]]*Tabla3[[#This Row],[PEDIDO ]]</f>
        <v>0</v>
      </c>
      <c r="X1422" s="58">
        <f>Tabla3[[#This Row],[PRECIO SIN %]]*Tabla3[[#This Row],[PEDIDO ]]</f>
        <v>0</v>
      </c>
      <c r="Y1422" s="28"/>
      <c r="Z1422" s="28"/>
    </row>
    <row r="1423" spans="1:26" ht="33" customHeight="1" x14ac:dyDescent="0.4">
      <c r="A1423" s="124">
        <v>7594001101352</v>
      </c>
      <c r="B1423" s="51" t="s">
        <v>225</v>
      </c>
      <c r="C1423" s="51" t="s">
        <v>203</v>
      </c>
      <c r="D14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23" s="118" t="s">
        <v>1926</v>
      </c>
      <c r="F1423" s="75" t="s">
        <v>537</v>
      </c>
      <c r="G14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23" s="77">
        <v>1583</v>
      </c>
      <c r="J1423" s="52">
        <v>2.4444400000000002</v>
      </c>
      <c r="K1423" s="53">
        <f>Tabla3[[#This Row],[PRECIOS]]-Tabla3[[#This Row],[PRECIOS]]*10%</f>
        <v>2.1999960000000001</v>
      </c>
      <c r="L1423" s="101"/>
      <c r="M1423" s="54"/>
      <c r="N1423" s="55">
        <f>IFERROR(Tabla3[[#This Row],[PRECIOS]]-Tabla3[[#This Row],[PRECIOS]]*Tabla3[[#This Row],[% PRODUCTO]]," ")</f>
        <v>2.4444400000000002</v>
      </c>
      <c r="O1423" s="54"/>
      <c r="P1423" s="55">
        <f>IFERROR(Tabla3[[#This Row],[OCULTAR2]]-Tabla3[[#This Row],[OCULTAR2]]*Tabla3[[#This Row],[% LÍNEA]]," ")</f>
        <v>2.4444400000000002</v>
      </c>
      <c r="Q1423" s="56">
        <f>IFERROR(Tabla3[[#This Row],[% PRODUCTO]]+Tabla3[[#This Row],[% LÍNEA]]," ")</f>
        <v>0</v>
      </c>
      <c r="R1423" s="53">
        <f>Tabla3[[#This Row],[OCULTAR3]]</f>
        <v>2.4444400000000002</v>
      </c>
      <c r="S1423" s="53">
        <f>Tabla3[[#This Row],[PRECIO SIN %]]-Tabla3[[#This Row],[PRECIO SIN %]]*10%</f>
        <v>2.1999960000000001</v>
      </c>
      <c r="T1423" s="80">
        <f>(Tabla3[[#This Row],[PRECIO CON DESCT.]]-(Tabla3[[#This Row],[PRECIO CON DESCT.]]*$T$6))</f>
        <v>1.3859974799999999</v>
      </c>
      <c r="U1423" s="96"/>
      <c r="V1423" s="94">
        <f>Tabla3[[#This Row],[PRECIO %      en $]]*Tabla3[[#This Row],[PEDIDO ]]</f>
        <v>0</v>
      </c>
      <c r="W1423" s="57">
        <f>Tabla3[[#This Row],[PRECIO CON DESCT.]]*Tabla3[[#This Row],[PEDIDO ]]</f>
        <v>0</v>
      </c>
      <c r="X1423" s="58">
        <f>Tabla3[[#This Row],[PRECIO SIN %]]*Tabla3[[#This Row],[PEDIDO ]]</f>
        <v>0</v>
      </c>
      <c r="Y1423" s="28"/>
      <c r="Z1423" s="28"/>
    </row>
    <row r="1424" spans="1:26" ht="33" customHeight="1" x14ac:dyDescent="0.4">
      <c r="A1424" s="125">
        <v>7594001101369</v>
      </c>
      <c r="B1424" s="59" t="s">
        <v>225</v>
      </c>
      <c r="C1424" s="59" t="s">
        <v>203</v>
      </c>
      <c r="D14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24" s="119" t="s">
        <v>1927</v>
      </c>
      <c r="F1424" s="76" t="s">
        <v>537</v>
      </c>
      <c r="G14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24" s="78">
        <v>1196</v>
      </c>
      <c r="J1424" s="52">
        <v>3.3333300000000001</v>
      </c>
      <c r="K1424" s="60">
        <f>Tabla3[[#This Row],[PRECIOS]]-Tabla3[[#This Row],[PRECIOS]]*10%</f>
        <v>2.999997</v>
      </c>
      <c r="L1424" s="101"/>
      <c r="M1424" s="61"/>
      <c r="N1424" s="55">
        <f>IFERROR(Tabla3[[#This Row],[PRECIOS]]-Tabla3[[#This Row],[PRECIOS]]*Tabla3[[#This Row],[% PRODUCTO]]," ")</f>
        <v>3.3333300000000001</v>
      </c>
      <c r="O1424" s="61"/>
      <c r="P1424" s="55">
        <f>IFERROR(Tabla3[[#This Row],[OCULTAR2]]-Tabla3[[#This Row],[OCULTAR2]]*Tabla3[[#This Row],[% LÍNEA]]," ")</f>
        <v>3.3333300000000001</v>
      </c>
      <c r="Q1424" s="56">
        <f>IFERROR(Tabla3[[#This Row],[% PRODUCTO]]+Tabla3[[#This Row],[% LÍNEA]]," ")</f>
        <v>0</v>
      </c>
      <c r="R1424" s="60">
        <f>Tabla3[[#This Row],[OCULTAR3]]</f>
        <v>3.3333300000000001</v>
      </c>
      <c r="S1424" s="60">
        <f>Tabla3[[#This Row],[PRECIO SIN %]]-Tabla3[[#This Row],[PRECIO SIN %]]*10%</f>
        <v>2.999997</v>
      </c>
      <c r="T1424" s="80">
        <f>(Tabla3[[#This Row],[PRECIO CON DESCT.]]-(Tabla3[[#This Row],[PRECIO CON DESCT.]]*$T$6))</f>
        <v>1.8899981100000001</v>
      </c>
      <c r="U1424" s="96"/>
      <c r="V1424" s="94">
        <f>Tabla3[[#This Row],[PRECIO %      en $]]*Tabla3[[#This Row],[PEDIDO ]]</f>
        <v>0</v>
      </c>
      <c r="W1424" s="57">
        <f>Tabla3[[#This Row],[PRECIO CON DESCT.]]*Tabla3[[#This Row],[PEDIDO ]]</f>
        <v>0</v>
      </c>
      <c r="X1424" s="58">
        <f>Tabla3[[#This Row],[PRECIO SIN %]]*Tabla3[[#This Row],[PEDIDO ]]</f>
        <v>0</v>
      </c>
      <c r="Y1424" s="28"/>
      <c r="Z1424" s="28"/>
    </row>
    <row r="1425" spans="1:26" ht="33" customHeight="1" x14ac:dyDescent="0.4">
      <c r="A1425" s="124">
        <v>8904210806228</v>
      </c>
      <c r="B1425" s="51" t="s">
        <v>225</v>
      </c>
      <c r="C1425" s="51" t="s">
        <v>209</v>
      </c>
      <c r="D14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25" s="118" t="s">
        <v>1928</v>
      </c>
      <c r="F1425" s="75" t="s">
        <v>537</v>
      </c>
      <c r="G14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25" s="77">
        <v>56</v>
      </c>
      <c r="J1425" s="52">
        <v>2.0777800000000002</v>
      </c>
      <c r="K1425" s="53">
        <f>Tabla3[[#This Row],[PRECIOS]]-Tabla3[[#This Row],[PRECIOS]]*10%</f>
        <v>1.8700020000000002</v>
      </c>
      <c r="L1425" s="101"/>
      <c r="M1425" s="54"/>
      <c r="N1425" s="55">
        <f>IFERROR(Tabla3[[#This Row],[PRECIOS]]-Tabla3[[#This Row],[PRECIOS]]*Tabla3[[#This Row],[% PRODUCTO]]," ")</f>
        <v>2.0777800000000002</v>
      </c>
      <c r="O1425" s="54"/>
      <c r="P1425" s="55">
        <f>IFERROR(Tabla3[[#This Row],[OCULTAR2]]-Tabla3[[#This Row],[OCULTAR2]]*Tabla3[[#This Row],[% LÍNEA]]," ")</f>
        <v>2.0777800000000002</v>
      </c>
      <c r="Q1425" s="56">
        <f>IFERROR(Tabla3[[#This Row],[% PRODUCTO]]+Tabla3[[#This Row],[% LÍNEA]]," ")</f>
        <v>0</v>
      </c>
      <c r="R1425" s="53">
        <f>Tabla3[[#This Row],[OCULTAR3]]</f>
        <v>2.0777800000000002</v>
      </c>
      <c r="S1425" s="53">
        <f>Tabla3[[#This Row],[PRECIO SIN %]]-Tabla3[[#This Row],[PRECIO SIN %]]*10%</f>
        <v>1.8700020000000002</v>
      </c>
      <c r="T1425" s="80">
        <f>(Tabla3[[#This Row],[PRECIO CON DESCT.]]-(Tabla3[[#This Row],[PRECIO CON DESCT.]]*$T$6))</f>
        <v>1.17810126</v>
      </c>
      <c r="U1425" s="96"/>
      <c r="V1425" s="94">
        <f>Tabla3[[#This Row],[PRECIO %      en $]]*Tabla3[[#This Row],[PEDIDO ]]</f>
        <v>0</v>
      </c>
      <c r="W1425" s="57">
        <f>Tabla3[[#This Row],[PRECIO CON DESCT.]]*Tabla3[[#This Row],[PEDIDO ]]</f>
        <v>0</v>
      </c>
      <c r="X1425" s="58">
        <f>Tabla3[[#This Row],[PRECIO SIN %]]*Tabla3[[#This Row],[PEDIDO ]]</f>
        <v>0</v>
      </c>
      <c r="Y1425" s="28"/>
      <c r="Z1425" s="28"/>
    </row>
    <row r="1426" spans="1:26" ht="33" customHeight="1" x14ac:dyDescent="0.4">
      <c r="A1426" s="125">
        <v>7591519002027</v>
      </c>
      <c r="B1426" s="59" t="s">
        <v>225</v>
      </c>
      <c r="C1426" s="59" t="s">
        <v>149</v>
      </c>
      <c r="D14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26" s="119" t="s">
        <v>1929</v>
      </c>
      <c r="F1426" s="76" t="s">
        <v>537</v>
      </c>
      <c r="G14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26" s="78">
        <v>1315</v>
      </c>
      <c r="J1426" s="52">
        <v>1.7777799999999999</v>
      </c>
      <c r="K1426" s="60">
        <f>Tabla3[[#This Row],[PRECIOS]]-Tabla3[[#This Row],[PRECIOS]]*10%</f>
        <v>1.6000019999999999</v>
      </c>
      <c r="L1426" s="101"/>
      <c r="M1426" s="61"/>
      <c r="N1426" s="55">
        <f>IFERROR(Tabla3[[#This Row],[PRECIOS]]-Tabla3[[#This Row],[PRECIOS]]*Tabla3[[#This Row],[% PRODUCTO]]," ")</f>
        <v>1.7777799999999999</v>
      </c>
      <c r="O1426" s="61"/>
      <c r="P1426" s="55">
        <f>IFERROR(Tabla3[[#This Row],[OCULTAR2]]-Tabla3[[#This Row],[OCULTAR2]]*Tabla3[[#This Row],[% LÍNEA]]," ")</f>
        <v>1.7777799999999999</v>
      </c>
      <c r="Q1426" s="56">
        <f>IFERROR(Tabla3[[#This Row],[% PRODUCTO]]+Tabla3[[#This Row],[% LÍNEA]]," ")</f>
        <v>0</v>
      </c>
      <c r="R1426" s="60">
        <f>Tabla3[[#This Row],[OCULTAR3]]</f>
        <v>1.7777799999999999</v>
      </c>
      <c r="S1426" s="60">
        <f>Tabla3[[#This Row],[PRECIO SIN %]]-Tabla3[[#This Row],[PRECIO SIN %]]*10%</f>
        <v>1.6000019999999999</v>
      </c>
      <c r="T1426" s="80">
        <f>(Tabla3[[#This Row],[PRECIO CON DESCT.]]-(Tabla3[[#This Row],[PRECIO CON DESCT.]]*$T$6))</f>
        <v>1.0080012599999999</v>
      </c>
      <c r="U1426" s="96"/>
      <c r="V1426" s="94">
        <f>Tabla3[[#This Row],[PRECIO %      en $]]*Tabla3[[#This Row],[PEDIDO ]]</f>
        <v>0</v>
      </c>
      <c r="W1426" s="57">
        <f>Tabla3[[#This Row],[PRECIO CON DESCT.]]*Tabla3[[#This Row],[PEDIDO ]]</f>
        <v>0</v>
      </c>
      <c r="X1426" s="58">
        <f>Tabla3[[#This Row],[PRECIO SIN %]]*Tabla3[[#This Row],[PEDIDO ]]</f>
        <v>0</v>
      </c>
      <c r="Y1426" s="28"/>
      <c r="Z1426" s="28"/>
    </row>
    <row r="1427" spans="1:26" ht="33" customHeight="1" x14ac:dyDescent="0.4">
      <c r="A1427" s="124">
        <v>7598578000049</v>
      </c>
      <c r="B1427" s="51" t="s">
        <v>225</v>
      </c>
      <c r="C1427" s="51" t="s">
        <v>159</v>
      </c>
      <c r="D14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27" s="118" t="s">
        <v>1930</v>
      </c>
      <c r="F1427" s="75" t="s">
        <v>537</v>
      </c>
      <c r="G14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27" s="77">
        <v>123</v>
      </c>
      <c r="J1427" s="52">
        <v>1.7222200000000001</v>
      </c>
      <c r="K1427" s="53">
        <f>Tabla3[[#This Row],[PRECIOS]]-Tabla3[[#This Row],[PRECIOS]]*10%</f>
        <v>1.549998</v>
      </c>
      <c r="L1427" s="101"/>
      <c r="M1427" s="54"/>
      <c r="N1427" s="55">
        <f>IFERROR(Tabla3[[#This Row],[PRECIOS]]-Tabla3[[#This Row],[PRECIOS]]*Tabla3[[#This Row],[% PRODUCTO]]," ")</f>
        <v>1.7222200000000001</v>
      </c>
      <c r="O1427" s="54"/>
      <c r="P1427" s="55">
        <f>IFERROR(Tabla3[[#This Row],[OCULTAR2]]-Tabla3[[#This Row],[OCULTAR2]]*Tabla3[[#This Row],[% LÍNEA]]," ")</f>
        <v>1.7222200000000001</v>
      </c>
      <c r="Q1427" s="56">
        <f>IFERROR(Tabla3[[#This Row],[% PRODUCTO]]+Tabla3[[#This Row],[% LÍNEA]]," ")</f>
        <v>0</v>
      </c>
      <c r="R1427" s="53">
        <f>Tabla3[[#This Row],[OCULTAR3]]</f>
        <v>1.7222200000000001</v>
      </c>
      <c r="S1427" s="53">
        <f>Tabla3[[#This Row],[PRECIO SIN %]]-Tabla3[[#This Row],[PRECIO SIN %]]*10%</f>
        <v>1.549998</v>
      </c>
      <c r="T1427" s="80">
        <f>(Tabla3[[#This Row],[PRECIO CON DESCT.]]-(Tabla3[[#This Row],[PRECIO CON DESCT.]]*$T$6))</f>
        <v>0.97649874000000003</v>
      </c>
      <c r="U1427" s="96"/>
      <c r="V1427" s="94">
        <f>Tabla3[[#This Row],[PRECIO %      en $]]*Tabla3[[#This Row],[PEDIDO ]]</f>
        <v>0</v>
      </c>
      <c r="W1427" s="57">
        <f>Tabla3[[#This Row],[PRECIO CON DESCT.]]*Tabla3[[#This Row],[PEDIDO ]]</f>
        <v>0</v>
      </c>
      <c r="X1427" s="58">
        <f>Tabla3[[#This Row],[PRECIO SIN %]]*Tabla3[[#This Row],[PEDIDO ]]</f>
        <v>0</v>
      </c>
      <c r="Y1427" s="28"/>
      <c r="Z1427" s="28"/>
    </row>
    <row r="1428" spans="1:26" ht="33" customHeight="1" x14ac:dyDescent="0.4">
      <c r="A1428" s="125">
        <v>8904151800057</v>
      </c>
      <c r="B1428" s="59" t="s">
        <v>225</v>
      </c>
      <c r="C1428" s="59" t="s">
        <v>163</v>
      </c>
      <c r="D14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28" s="119" t="s">
        <v>1931</v>
      </c>
      <c r="F1428" s="76" t="s">
        <v>537</v>
      </c>
      <c r="G14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28" s="78">
        <v>63</v>
      </c>
      <c r="J1428" s="52">
        <v>2.88889</v>
      </c>
      <c r="K1428" s="60">
        <f>Tabla3[[#This Row],[PRECIOS]]-Tabla3[[#This Row],[PRECIOS]]*10%</f>
        <v>2.6000009999999998</v>
      </c>
      <c r="L1428" s="101"/>
      <c r="M1428" s="61"/>
      <c r="N1428" s="55">
        <f>IFERROR(Tabla3[[#This Row],[PRECIOS]]-Tabla3[[#This Row],[PRECIOS]]*Tabla3[[#This Row],[% PRODUCTO]]," ")</f>
        <v>2.88889</v>
      </c>
      <c r="O1428" s="61"/>
      <c r="P1428" s="55">
        <f>IFERROR(Tabla3[[#This Row],[OCULTAR2]]-Tabla3[[#This Row],[OCULTAR2]]*Tabla3[[#This Row],[% LÍNEA]]," ")</f>
        <v>2.88889</v>
      </c>
      <c r="Q1428" s="56">
        <f>IFERROR(Tabla3[[#This Row],[% PRODUCTO]]+Tabla3[[#This Row],[% LÍNEA]]," ")</f>
        <v>0</v>
      </c>
      <c r="R1428" s="60">
        <f>Tabla3[[#This Row],[OCULTAR3]]</f>
        <v>2.88889</v>
      </c>
      <c r="S1428" s="60">
        <f>Tabla3[[#This Row],[PRECIO SIN %]]-Tabla3[[#This Row],[PRECIO SIN %]]*10%</f>
        <v>2.6000009999999998</v>
      </c>
      <c r="T1428" s="80">
        <f>(Tabla3[[#This Row],[PRECIO CON DESCT.]]-(Tabla3[[#This Row],[PRECIO CON DESCT.]]*$T$6))</f>
        <v>1.6380006299999998</v>
      </c>
      <c r="U1428" s="96"/>
      <c r="V1428" s="94">
        <f>Tabla3[[#This Row],[PRECIO %      en $]]*Tabla3[[#This Row],[PEDIDO ]]</f>
        <v>0</v>
      </c>
      <c r="W1428" s="57">
        <f>Tabla3[[#This Row],[PRECIO CON DESCT.]]*Tabla3[[#This Row],[PEDIDO ]]</f>
        <v>0</v>
      </c>
      <c r="X1428" s="58">
        <f>Tabla3[[#This Row],[PRECIO SIN %]]*Tabla3[[#This Row],[PEDIDO ]]</f>
        <v>0</v>
      </c>
      <c r="Y1428" s="28"/>
      <c r="Z1428" s="28"/>
    </row>
    <row r="1429" spans="1:26" ht="33" customHeight="1" x14ac:dyDescent="0.4">
      <c r="A1429" s="124">
        <v>7598484001222</v>
      </c>
      <c r="B1429" s="51" t="s">
        <v>225</v>
      </c>
      <c r="C1429" s="51" t="s">
        <v>210</v>
      </c>
      <c r="D14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29" s="118" t="s">
        <v>1932</v>
      </c>
      <c r="F1429" s="75" t="s">
        <v>537</v>
      </c>
      <c r="G14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29" s="77">
        <v>12</v>
      </c>
      <c r="J1429" s="52">
        <v>1.6666700000000001</v>
      </c>
      <c r="K1429" s="53">
        <f>Tabla3[[#This Row],[PRECIOS]]-Tabla3[[#This Row],[PRECIOS]]*10%</f>
        <v>1.500003</v>
      </c>
      <c r="L1429" s="101"/>
      <c r="M1429" s="54"/>
      <c r="N1429" s="55">
        <f>IFERROR(Tabla3[[#This Row],[PRECIOS]]-Tabla3[[#This Row],[PRECIOS]]*Tabla3[[#This Row],[% PRODUCTO]]," ")</f>
        <v>1.6666700000000001</v>
      </c>
      <c r="O1429" s="54"/>
      <c r="P1429" s="55">
        <f>IFERROR(Tabla3[[#This Row],[OCULTAR2]]-Tabla3[[#This Row],[OCULTAR2]]*Tabla3[[#This Row],[% LÍNEA]]," ")</f>
        <v>1.6666700000000001</v>
      </c>
      <c r="Q1429" s="56">
        <f>IFERROR(Tabla3[[#This Row],[% PRODUCTO]]+Tabla3[[#This Row],[% LÍNEA]]," ")</f>
        <v>0</v>
      </c>
      <c r="R1429" s="53">
        <f>Tabla3[[#This Row],[OCULTAR3]]</f>
        <v>1.6666700000000001</v>
      </c>
      <c r="S1429" s="53">
        <f>Tabla3[[#This Row],[PRECIO SIN %]]-Tabla3[[#This Row],[PRECIO SIN %]]*10%</f>
        <v>1.500003</v>
      </c>
      <c r="T1429" s="80">
        <f>(Tabla3[[#This Row],[PRECIO CON DESCT.]]-(Tabla3[[#This Row],[PRECIO CON DESCT.]]*$T$6))</f>
        <v>0.94500189000000001</v>
      </c>
      <c r="U1429" s="96"/>
      <c r="V1429" s="94">
        <f>Tabla3[[#This Row],[PRECIO %      en $]]*Tabla3[[#This Row],[PEDIDO ]]</f>
        <v>0</v>
      </c>
      <c r="W1429" s="57">
        <f>Tabla3[[#This Row],[PRECIO CON DESCT.]]*Tabla3[[#This Row],[PEDIDO ]]</f>
        <v>0</v>
      </c>
      <c r="X1429" s="58">
        <f>Tabla3[[#This Row],[PRECIO SIN %]]*Tabla3[[#This Row],[PEDIDO ]]</f>
        <v>0</v>
      </c>
      <c r="Y1429" s="28"/>
      <c r="Z1429" s="28"/>
    </row>
    <row r="1430" spans="1:26" ht="33" customHeight="1" x14ac:dyDescent="0.4">
      <c r="A1430" s="125">
        <v>7598176000052</v>
      </c>
      <c r="B1430" s="59" t="s">
        <v>225</v>
      </c>
      <c r="C1430" s="59" t="s">
        <v>168</v>
      </c>
      <c r="D14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30" s="119" t="s">
        <v>1933</v>
      </c>
      <c r="F1430" s="76" t="s">
        <v>537</v>
      </c>
      <c r="G14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30" s="78">
        <v>583</v>
      </c>
      <c r="J1430" s="52">
        <v>1.2777799999999999</v>
      </c>
      <c r="K1430" s="60">
        <f>Tabla3[[#This Row],[PRECIOS]]-Tabla3[[#This Row],[PRECIOS]]*10%</f>
        <v>1.150002</v>
      </c>
      <c r="L1430" s="101"/>
      <c r="M1430" s="61"/>
      <c r="N1430" s="55">
        <f>IFERROR(Tabla3[[#This Row],[PRECIOS]]-Tabla3[[#This Row],[PRECIOS]]*Tabla3[[#This Row],[% PRODUCTO]]," ")</f>
        <v>1.2777799999999999</v>
      </c>
      <c r="O1430" s="61"/>
      <c r="P1430" s="55">
        <f>IFERROR(Tabla3[[#This Row],[OCULTAR2]]-Tabla3[[#This Row],[OCULTAR2]]*Tabla3[[#This Row],[% LÍNEA]]," ")</f>
        <v>1.2777799999999999</v>
      </c>
      <c r="Q1430" s="56">
        <f>IFERROR(Tabla3[[#This Row],[% PRODUCTO]]+Tabla3[[#This Row],[% LÍNEA]]," ")</f>
        <v>0</v>
      </c>
      <c r="R1430" s="60">
        <f>Tabla3[[#This Row],[OCULTAR3]]</f>
        <v>1.2777799999999999</v>
      </c>
      <c r="S1430" s="60">
        <f>Tabla3[[#This Row],[PRECIO SIN %]]-Tabla3[[#This Row],[PRECIO SIN %]]*10%</f>
        <v>1.150002</v>
      </c>
      <c r="T1430" s="80">
        <f>(Tabla3[[#This Row],[PRECIO CON DESCT.]]-(Tabla3[[#This Row],[PRECIO CON DESCT.]]*$T$6))</f>
        <v>0.72450126000000004</v>
      </c>
      <c r="U1430" s="96"/>
      <c r="V1430" s="94">
        <f>Tabla3[[#This Row],[PRECIO %      en $]]*Tabla3[[#This Row],[PEDIDO ]]</f>
        <v>0</v>
      </c>
      <c r="W1430" s="57">
        <f>Tabla3[[#This Row],[PRECIO CON DESCT.]]*Tabla3[[#This Row],[PEDIDO ]]</f>
        <v>0</v>
      </c>
      <c r="X1430" s="58">
        <f>Tabla3[[#This Row],[PRECIO SIN %]]*Tabla3[[#This Row],[PEDIDO ]]</f>
        <v>0</v>
      </c>
      <c r="Y1430" s="28"/>
      <c r="Z1430" s="28"/>
    </row>
    <row r="1431" spans="1:26" ht="33" customHeight="1" x14ac:dyDescent="0.4">
      <c r="A1431" s="124">
        <v>7703712030206</v>
      </c>
      <c r="B1431" s="51" t="s">
        <v>225</v>
      </c>
      <c r="C1431" s="51" t="s">
        <v>152</v>
      </c>
      <c r="D14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31" s="118" t="s">
        <v>1934</v>
      </c>
      <c r="F1431" s="75" t="s">
        <v>537</v>
      </c>
      <c r="G14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31" s="77">
        <v>1066</v>
      </c>
      <c r="J1431" s="52">
        <v>1.18889</v>
      </c>
      <c r="K1431" s="53">
        <f>Tabla3[[#This Row],[PRECIOS]]-Tabla3[[#This Row],[PRECIOS]]*10%</f>
        <v>1.070001</v>
      </c>
      <c r="L1431" s="101"/>
      <c r="M1431" s="54"/>
      <c r="N1431" s="55">
        <f>IFERROR(Tabla3[[#This Row],[PRECIOS]]-Tabla3[[#This Row],[PRECIOS]]*Tabla3[[#This Row],[% PRODUCTO]]," ")</f>
        <v>1.18889</v>
      </c>
      <c r="O1431" s="54"/>
      <c r="P1431" s="55">
        <f>IFERROR(Tabla3[[#This Row],[OCULTAR2]]-Tabla3[[#This Row],[OCULTAR2]]*Tabla3[[#This Row],[% LÍNEA]]," ")</f>
        <v>1.18889</v>
      </c>
      <c r="Q1431" s="56">
        <f>IFERROR(Tabla3[[#This Row],[% PRODUCTO]]+Tabla3[[#This Row],[% LÍNEA]]," ")</f>
        <v>0</v>
      </c>
      <c r="R1431" s="53">
        <f>Tabla3[[#This Row],[OCULTAR3]]</f>
        <v>1.18889</v>
      </c>
      <c r="S1431" s="53">
        <f>Tabla3[[#This Row],[PRECIO SIN %]]-Tabla3[[#This Row],[PRECIO SIN %]]*10%</f>
        <v>1.070001</v>
      </c>
      <c r="T1431" s="80">
        <f>(Tabla3[[#This Row],[PRECIO CON DESCT.]]-(Tabla3[[#This Row],[PRECIO CON DESCT.]]*$T$6))</f>
        <v>0.67410062999999998</v>
      </c>
      <c r="U1431" s="96"/>
      <c r="V1431" s="94">
        <f>Tabla3[[#This Row],[PRECIO %      en $]]*Tabla3[[#This Row],[PEDIDO ]]</f>
        <v>0</v>
      </c>
      <c r="W1431" s="57">
        <f>Tabla3[[#This Row],[PRECIO CON DESCT.]]*Tabla3[[#This Row],[PEDIDO ]]</f>
        <v>0</v>
      </c>
      <c r="X1431" s="58">
        <f>Tabla3[[#This Row],[PRECIO SIN %]]*Tabla3[[#This Row],[PEDIDO ]]</f>
        <v>0</v>
      </c>
      <c r="Y1431" s="28"/>
      <c r="Z1431" s="28"/>
    </row>
    <row r="1432" spans="1:26" ht="33" customHeight="1" x14ac:dyDescent="0.4">
      <c r="A1432" s="125">
        <v>7703712030206</v>
      </c>
      <c r="B1432" s="59" t="s">
        <v>225</v>
      </c>
      <c r="C1432" s="59" t="s">
        <v>152</v>
      </c>
      <c r="D14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32" s="119" t="s">
        <v>1934</v>
      </c>
      <c r="F1432" s="76" t="s">
        <v>537</v>
      </c>
      <c r="G14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32" s="78">
        <v>4058</v>
      </c>
      <c r="J1432" s="52">
        <v>1.18889</v>
      </c>
      <c r="K1432" s="60">
        <f>Tabla3[[#This Row],[PRECIOS]]-Tabla3[[#This Row],[PRECIOS]]*10%</f>
        <v>1.070001</v>
      </c>
      <c r="L1432" s="101"/>
      <c r="M1432" s="61"/>
      <c r="N1432" s="55">
        <f>IFERROR(Tabla3[[#This Row],[PRECIOS]]-Tabla3[[#This Row],[PRECIOS]]*Tabla3[[#This Row],[% PRODUCTO]]," ")</f>
        <v>1.18889</v>
      </c>
      <c r="O1432" s="61"/>
      <c r="P1432" s="55">
        <f>IFERROR(Tabla3[[#This Row],[OCULTAR2]]-Tabla3[[#This Row],[OCULTAR2]]*Tabla3[[#This Row],[% LÍNEA]]," ")</f>
        <v>1.18889</v>
      </c>
      <c r="Q1432" s="56">
        <f>IFERROR(Tabla3[[#This Row],[% PRODUCTO]]+Tabla3[[#This Row],[% LÍNEA]]," ")</f>
        <v>0</v>
      </c>
      <c r="R1432" s="60">
        <f>Tabla3[[#This Row],[OCULTAR3]]</f>
        <v>1.18889</v>
      </c>
      <c r="S1432" s="60">
        <f>Tabla3[[#This Row],[PRECIO SIN %]]-Tabla3[[#This Row],[PRECIO SIN %]]*10%</f>
        <v>1.070001</v>
      </c>
      <c r="T1432" s="80">
        <f>(Tabla3[[#This Row],[PRECIO CON DESCT.]]-(Tabla3[[#This Row],[PRECIO CON DESCT.]]*$T$6))</f>
        <v>0.67410062999999998</v>
      </c>
      <c r="U1432" s="96"/>
      <c r="V1432" s="94">
        <f>Tabla3[[#This Row],[PRECIO %      en $]]*Tabla3[[#This Row],[PEDIDO ]]</f>
        <v>0</v>
      </c>
      <c r="W1432" s="57">
        <f>Tabla3[[#This Row],[PRECIO CON DESCT.]]*Tabla3[[#This Row],[PEDIDO ]]</f>
        <v>0</v>
      </c>
      <c r="X1432" s="58">
        <f>Tabla3[[#This Row],[PRECIO SIN %]]*Tabla3[[#This Row],[PEDIDO ]]</f>
        <v>0</v>
      </c>
      <c r="Y1432" s="28"/>
      <c r="Z1432" s="28"/>
    </row>
    <row r="1433" spans="1:26" ht="33" customHeight="1" x14ac:dyDescent="0.4">
      <c r="A1433" s="124">
        <v>8906005117618</v>
      </c>
      <c r="B1433" s="51" t="s">
        <v>225</v>
      </c>
      <c r="C1433" s="51" t="s">
        <v>206</v>
      </c>
      <c r="D14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33" s="118" t="s">
        <v>1935</v>
      </c>
      <c r="F1433" s="75" t="s">
        <v>537</v>
      </c>
      <c r="G14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33" s="77">
        <v>187</v>
      </c>
      <c r="J1433" s="52">
        <v>1.3333299999999999</v>
      </c>
      <c r="K1433" s="53">
        <f>Tabla3[[#This Row],[PRECIOS]]-Tabla3[[#This Row],[PRECIOS]]*10%</f>
        <v>1.199997</v>
      </c>
      <c r="L1433" s="101"/>
      <c r="M1433" s="54"/>
      <c r="N1433" s="55">
        <f>IFERROR(Tabla3[[#This Row],[PRECIOS]]-Tabla3[[#This Row],[PRECIOS]]*Tabla3[[#This Row],[% PRODUCTO]]," ")</f>
        <v>1.3333299999999999</v>
      </c>
      <c r="O1433" s="54"/>
      <c r="P1433" s="55">
        <f>IFERROR(Tabla3[[#This Row],[OCULTAR2]]-Tabla3[[#This Row],[OCULTAR2]]*Tabla3[[#This Row],[% LÍNEA]]," ")</f>
        <v>1.3333299999999999</v>
      </c>
      <c r="Q1433" s="56">
        <f>IFERROR(Tabla3[[#This Row],[% PRODUCTO]]+Tabla3[[#This Row],[% LÍNEA]]," ")</f>
        <v>0</v>
      </c>
      <c r="R1433" s="53">
        <f>Tabla3[[#This Row],[OCULTAR3]]</f>
        <v>1.3333299999999999</v>
      </c>
      <c r="S1433" s="53">
        <f>Tabla3[[#This Row],[PRECIO SIN %]]-Tabla3[[#This Row],[PRECIO SIN %]]*10%</f>
        <v>1.199997</v>
      </c>
      <c r="T1433" s="80">
        <f>(Tabla3[[#This Row],[PRECIO CON DESCT.]]-(Tabla3[[#This Row],[PRECIO CON DESCT.]]*$T$6))</f>
        <v>0.75599810999999995</v>
      </c>
      <c r="U1433" s="96"/>
      <c r="V1433" s="94">
        <f>Tabla3[[#This Row],[PRECIO %      en $]]*Tabla3[[#This Row],[PEDIDO ]]</f>
        <v>0</v>
      </c>
      <c r="W1433" s="57">
        <f>Tabla3[[#This Row],[PRECIO CON DESCT.]]*Tabla3[[#This Row],[PEDIDO ]]</f>
        <v>0</v>
      </c>
      <c r="X1433" s="58">
        <f>Tabla3[[#This Row],[PRECIO SIN %]]*Tabla3[[#This Row],[PEDIDO ]]</f>
        <v>0</v>
      </c>
      <c r="Y1433" s="28"/>
      <c r="Z1433" s="28"/>
    </row>
    <row r="1434" spans="1:26" ht="33" customHeight="1" x14ac:dyDescent="0.4">
      <c r="A1434" s="125">
        <v>736372692122</v>
      </c>
      <c r="B1434" s="59" t="s">
        <v>225</v>
      </c>
      <c r="C1434" s="59" t="s">
        <v>150</v>
      </c>
      <c r="D14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34" s="119" t="s">
        <v>1936</v>
      </c>
      <c r="F1434" s="76" t="s">
        <v>537</v>
      </c>
      <c r="G14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4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434" s="78">
        <v>993</v>
      </c>
      <c r="J1434" s="52">
        <v>1.2777799999999999</v>
      </c>
      <c r="K1434" s="60">
        <f>Tabla3[[#This Row],[PRECIOS]]-Tabla3[[#This Row],[PRECIOS]]*10%</f>
        <v>1.150002</v>
      </c>
      <c r="L1434" s="101"/>
      <c r="M1434" s="61"/>
      <c r="N1434" s="55">
        <f>IFERROR(Tabla3[[#This Row],[PRECIOS]]-Tabla3[[#This Row],[PRECIOS]]*Tabla3[[#This Row],[% PRODUCTO]]," ")</f>
        <v>1.2777799999999999</v>
      </c>
      <c r="O1434" s="61">
        <v>0.05</v>
      </c>
      <c r="P1434" s="55">
        <f>IFERROR(Tabla3[[#This Row],[OCULTAR2]]-Tabla3[[#This Row],[OCULTAR2]]*Tabla3[[#This Row],[% LÍNEA]]," ")</f>
        <v>1.2138909999999998</v>
      </c>
      <c r="Q1434" s="56">
        <f>IFERROR(Tabla3[[#This Row],[% PRODUCTO]]+Tabla3[[#This Row],[% LÍNEA]]," ")</f>
        <v>0.05</v>
      </c>
      <c r="R1434" s="60">
        <f>Tabla3[[#This Row],[OCULTAR3]]</f>
        <v>1.2138909999999998</v>
      </c>
      <c r="S1434" s="60">
        <f>Tabla3[[#This Row],[PRECIO SIN %]]-Tabla3[[#This Row],[PRECIO SIN %]]*10%</f>
        <v>1.0925018999999998</v>
      </c>
      <c r="T1434" s="80">
        <f>(Tabla3[[#This Row],[PRECIO CON DESCT.]]-(Tabla3[[#This Row],[PRECIO CON DESCT.]]*$T$6))</f>
        <v>0.68827619699999987</v>
      </c>
      <c r="U1434" s="96"/>
      <c r="V1434" s="94">
        <f>Tabla3[[#This Row],[PRECIO %      en $]]*Tabla3[[#This Row],[PEDIDO ]]</f>
        <v>0</v>
      </c>
      <c r="W1434" s="57">
        <f>Tabla3[[#This Row],[PRECIO CON DESCT.]]*Tabla3[[#This Row],[PEDIDO ]]</f>
        <v>0</v>
      </c>
      <c r="X1434" s="58">
        <f>Tabla3[[#This Row],[PRECIO SIN %]]*Tabla3[[#This Row],[PEDIDO ]]</f>
        <v>0</v>
      </c>
      <c r="Y1434" s="28"/>
      <c r="Z1434" s="28"/>
    </row>
    <row r="1435" spans="1:26" ht="33" customHeight="1" x14ac:dyDescent="0.4">
      <c r="A1435" s="124">
        <v>7592454120852</v>
      </c>
      <c r="B1435" s="51" t="s">
        <v>225</v>
      </c>
      <c r="C1435" s="51" t="s">
        <v>171</v>
      </c>
      <c r="D14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435" s="118" t="s">
        <v>1937</v>
      </c>
      <c r="F1435" s="75" t="s">
        <v>537</v>
      </c>
      <c r="G14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435" s="77">
        <v>1103</v>
      </c>
      <c r="J1435" s="52">
        <v>1.6555599999999999</v>
      </c>
      <c r="K1435" s="53">
        <f>Tabla3[[#This Row],[PRECIOS]]-Tabla3[[#This Row],[PRECIOS]]*10%</f>
        <v>1.4900039999999999</v>
      </c>
      <c r="L1435" s="101" t="s">
        <v>5327</v>
      </c>
      <c r="M1435" s="54"/>
      <c r="N1435" s="55">
        <f>IFERROR(Tabla3[[#This Row],[PRECIOS]]-Tabla3[[#This Row],[PRECIOS]]*Tabla3[[#This Row],[% PRODUCTO]]," ")</f>
        <v>1.6555599999999999</v>
      </c>
      <c r="O1435" s="54"/>
      <c r="P1435" s="55">
        <f>IFERROR(Tabla3[[#This Row],[OCULTAR2]]-Tabla3[[#This Row],[OCULTAR2]]*Tabla3[[#This Row],[% LÍNEA]]," ")</f>
        <v>1.6555599999999999</v>
      </c>
      <c r="Q1435" s="56">
        <f>IFERROR(Tabla3[[#This Row],[% PRODUCTO]]+Tabla3[[#This Row],[% LÍNEA]]," ")</f>
        <v>0</v>
      </c>
      <c r="R1435" s="53">
        <f>Tabla3[[#This Row],[OCULTAR3]]</f>
        <v>1.6555599999999999</v>
      </c>
      <c r="S1435" s="53">
        <f>Tabla3[[#This Row],[PRECIO SIN %]]-Tabla3[[#This Row],[PRECIO SIN %]]*10%</f>
        <v>1.4900039999999999</v>
      </c>
      <c r="T1435" s="80">
        <f>(Tabla3[[#This Row],[PRECIO CON DESCT.]]-(Tabla3[[#This Row],[PRECIO CON DESCT.]]*$T$6))</f>
        <v>0.93870251999999998</v>
      </c>
      <c r="U1435" s="96"/>
      <c r="V1435" s="94">
        <f>Tabla3[[#This Row],[PRECIO %      en $]]*Tabla3[[#This Row],[PEDIDO ]]</f>
        <v>0</v>
      </c>
      <c r="W1435" s="57">
        <f>Tabla3[[#This Row],[PRECIO CON DESCT.]]*Tabla3[[#This Row],[PEDIDO ]]</f>
        <v>0</v>
      </c>
      <c r="X1435" s="58">
        <f>Tabla3[[#This Row],[PRECIO SIN %]]*Tabla3[[#This Row],[PEDIDO ]]</f>
        <v>0</v>
      </c>
      <c r="Y1435" s="28"/>
      <c r="Z1435" s="28"/>
    </row>
    <row r="1436" spans="1:26" ht="33" customHeight="1" x14ac:dyDescent="0.4">
      <c r="A1436" s="125">
        <v>7597533000131</v>
      </c>
      <c r="B1436" s="59" t="s">
        <v>225</v>
      </c>
      <c r="C1436" s="59" t="s">
        <v>130</v>
      </c>
      <c r="D14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36" s="119" t="s">
        <v>1938</v>
      </c>
      <c r="F1436" s="76" t="s">
        <v>537</v>
      </c>
      <c r="G14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36" s="78">
        <v>200</v>
      </c>
      <c r="J1436" s="52">
        <v>1.82222</v>
      </c>
      <c r="K1436" s="60">
        <f>Tabla3[[#This Row],[PRECIOS]]-Tabla3[[#This Row],[PRECIOS]]*10%</f>
        <v>1.6399979999999998</v>
      </c>
      <c r="L1436" s="101"/>
      <c r="M1436" s="61"/>
      <c r="N1436" s="55">
        <f>IFERROR(Tabla3[[#This Row],[PRECIOS]]-Tabla3[[#This Row],[PRECIOS]]*Tabla3[[#This Row],[% PRODUCTO]]," ")</f>
        <v>1.82222</v>
      </c>
      <c r="O1436" s="61"/>
      <c r="P1436" s="55">
        <f>IFERROR(Tabla3[[#This Row],[OCULTAR2]]-Tabla3[[#This Row],[OCULTAR2]]*Tabla3[[#This Row],[% LÍNEA]]," ")</f>
        <v>1.82222</v>
      </c>
      <c r="Q1436" s="56">
        <f>IFERROR(Tabla3[[#This Row],[% PRODUCTO]]+Tabla3[[#This Row],[% LÍNEA]]," ")</f>
        <v>0</v>
      </c>
      <c r="R1436" s="60">
        <f>Tabla3[[#This Row],[OCULTAR3]]</f>
        <v>1.82222</v>
      </c>
      <c r="S1436" s="60">
        <f>Tabla3[[#This Row],[PRECIO SIN %]]-Tabla3[[#This Row],[PRECIO SIN %]]*10%</f>
        <v>1.6399979999999998</v>
      </c>
      <c r="T1436" s="80">
        <f>(Tabla3[[#This Row],[PRECIO CON DESCT.]]-(Tabla3[[#This Row],[PRECIO CON DESCT.]]*$T$6))</f>
        <v>1.03319874</v>
      </c>
      <c r="U1436" s="96"/>
      <c r="V1436" s="94">
        <f>Tabla3[[#This Row],[PRECIO %      en $]]*Tabla3[[#This Row],[PEDIDO ]]</f>
        <v>0</v>
      </c>
      <c r="W1436" s="57">
        <f>Tabla3[[#This Row],[PRECIO CON DESCT.]]*Tabla3[[#This Row],[PEDIDO ]]</f>
        <v>0</v>
      </c>
      <c r="X1436" s="58">
        <f>Tabla3[[#This Row],[PRECIO SIN %]]*Tabla3[[#This Row],[PEDIDO ]]</f>
        <v>0</v>
      </c>
      <c r="Y1436" s="28"/>
      <c r="Z1436" s="28"/>
    </row>
    <row r="1437" spans="1:26" ht="33" customHeight="1" x14ac:dyDescent="0.4">
      <c r="A1437" s="124">
        <v>7770108671039</v>
      </c>
      <c r="B1437" s="51" t="s">
        <v>225</v>
      </c>
      <c r="C1437" s="51" t="s">
        <v>128</v>
      </c>
      <c r="D14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37" s="118" t="s">
        <v>1939</v>
      </c>
      <c r="F1437" s="75" t="s">
        <v>537</v>
      </c>
      <c r="G14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37" s="77">
        <v>226</v>
      </c>
      <c r="J1437" s="52">
        <v>3.9222199999999998</v>
      </c>
      <c r="K1437" s="53">
        <f>Tabla3[[#This Row],[PRECIOS]]-Tabla3[[#This Row],[PRECIOS]]*10%</f>
        <v>3.529998</v>
      </c>
      <c r="L1437" s="101"/>
      <c r="M1437" s="54"/>
      <c r="N1437" s="55">
        <f>IFERROR(Tabla3[[#This Row],[PRECIOS]]-Tabla3[[#This Row],[PRECIOS]]*Tabla3[[#This Row],[% PRODUCTO]]," ")</f>
        <v>3.9222199999999998</v>
      </c>
      <c r="O1437" s="54"/>
      <c r="P1437" s="55">
        <f>IFERROR(Tabla3[[#This Row],[OCULTAR2]]-Tabla3[[#This Row],[OCULTAR2]]*Tabla3[[#This Row],[% LÍNEA]]," ")</f>
        <v>3.9222199999999998</v>
      </c>
      <c r="Q1437" s="56">
        <f>IFERROR(Tabla3[[#This Row],[% PRODUCTO]]+Tabla3[[#This Row],[% LÍNEA]]," ")</f>
        <v>0</v>
      </c>
      <c r="R1437" s="53">
        <f>Tabla3[[#This Row],[OCULTAR3]]</f>
        <v>3.9222199999999998</v>
      </c>
      <c r="S1437" s="53">
        <f>Tabla3[[#This Row],[PRECIO SIN %]]-Tabla3[[#This Row],[PRECIO SIN %]]*10%</f>
        <v>3.529998</v>
      </c>
      <c r="T1437" s="80">
        <f>(Tabla3[[#This Row],[PRECIO CON DESCT.]]-(Tabla3[[#This Row],[PRECIO CON DESCT.]]*$T$6))</f>
        <v>2.2238987400000001</v>
      </c>
      <c r="U1437" s="96"/>
      <c r="V1437" s="94">
        <f>Tabla3[[#This Row],[PRECIO %      en $]]*Tabla3[[#This Row],[PEDIDO ]]</f>
        <v>0</v>
      </c>
      <c r="W1437" s="57">
        <f>Tabla3[[#This Row],[PRECIO CON DESCT.]]*Tabla3[[#This Row],[PEDIDO ]]</f>
        <v>0</v>
      </c>
      <c r="X1437" s="58">
        <f>Tabla3[[#This Row],[PRECIO SIN %]]*Tabla3[[#This Row],[PEDIDO ]]</f>
        <v>0</v>
      </c>
      <c r="Y1437" s="28"/>
      <c r="Z1437" s="28"/>
    </row>
    <row r="1438" spans="1:26" ht="33" customHeight="1" x14ac:dyDescent="0.4">
      <c r="A1438" s="125">
        <v>8906109691237</v>
      </c>
      <c r="B1438" s="59" t="s">
        <v>225</v>
      </c>
      <c r="C1438" s="59" t="s">
        <v>57</v>
      </c>
      <c r="D14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38" s="119" t="s">
        <v>1940</v>
      </c>
      <c r="F1438" s="76" t="s">
        <v>537</v>
      </c>
      <c r="G14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38" s="78">
        <v>346</v>
      </c>
      <c r="J1438" s="52">
        <v>4.3333300000000001</v>
      </c>
      <c r="K1438" s="60">
        <f>Tabla3[[#This Row],[PRECIOS]]-Tabla3[[#This Row],[PRECIOS]]*10%</f>
        <v>3.8999969999999999</v>
      </c>
      <c r="L1438" s="101"/>
      <c r="M1438" s="61"/>
      <c r="N1438" s="55">
        <f>IFERROR(Tabla3[[#This Row],[PRECIOS]]-Tabla3[[#This Row],[PRECIOS]]*Tabla3[[#This Row],[% PRODUCTO]]," ")</f>
        <v>4.3333300000000001</v>
      </c>
      <c r="O1438" s="61"/>
      <c r="P1438" s="55">
        <f>IFERROR(Tabla3[[#This Row],[OCULTAR2]]-Tabla3[[#This Row],[OCULTAR2]]*Tabla3[[#This Row],[% LÍNEA]]," ")</f>
        <v>4.3333300000000001</v>
      </c>
      <c r="Q1438" s="56">
        <f>IFERROR(Tabla3[[#This Row],[% PRODUCTO]]+Tabla3[[#This Row],[% LÍNEA]]," ")</f>
        <v>0</v>
      </c>
      <c r="R1438" s="60">
        <f>Tabla3[[#This Row],[OCULTAR3]]</f>
        <v>4.3333300000000001</v>
      </c>
      <c r="S1438" s="60">
        <f>Tabla3[[#This Row],[PRECIO SIN %]]-Tabla3[[#This Row],[PRECIO SIN %]]*10%</f>
        <v>3.8999969999999999</v>
      </c>
      <c r="T1438" s="80">
        <f>(Tabla3[[#This Row],[PRECIO CON DESCT.]]-(Tabla3[[#This Row],[PRECIO CON DESCT.]]*$T$6))</f>
        <v>2.4569981099999998</v>
      </c>
      <c r="U1438" s="96"/>
      <c r="V1438" s="94">
        <f>Tabla3[[#This Row],[PRECIO %      en $]]*Tabla3[[#This Row],[PEDIDO ]]</f>
        <v>0</v>
      </c>
      <c r="W1438" s="57">
        <f>Tabla3[[#This Row],[PRECIO CON DESCT.]]*Tabla3[[#This Row],[PEDIDO ]]</f>
        <v>0</v>
      </c>
      <c r="X1438" s="58">
        <f>Tabla3[[#This Row],[PRECIO SIN %]]*Tabla3[[#This Row],[PEDIDO ]]</f>
        <v>0</v>
      </c>
      <c r="Y1438" s="28"/>
      <c r="Z1438" s="28"/>
    </row>
    <row r="1439" spans="1:26" ht="33" customHeight="1" x14ac:dyDescent="0.4">
      <c r="A1439" s="124">
        <v>7591519000979</v>
      </c>
      <c r="B1439" s="51" t="s">
        <v>225</v>
      </c>
      <c r="C1439" s="51" t="s">
        <v>149</v>
      </c>
      <c r="D14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39" s="118" t="s">
        <v>1941</v>
      </c>
      <c r="F1439" s="75" t="s">
        <v>537</v>
      </c>
      <c r="G14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39" s="77">
        <v>452</v>
      </c>
      <c r="J1439" s="52">
        <v>2.5555599999999998</v>
      </c>
      <c r="K1439" s="53">
        <f>Tabla3[[#This Row],[PRECIOS]]-Tabla3[[#This Row],[PRECIOS]]*10%</f>
        <v>2.3000039999999999</v>
      </c>
      <c r="L1439" s="101"/>
      <c r="M1439" s="54"/>
      <c r="N1439" s="55">
        <f>IFERROR(Tabla3[[#This Row],[PRECIOS]]-Tabla3[[#This Row],[PRECIOS]]*Tabla3[[#This Row],[% PRODUCTO]]," ")</f>
        <v>2.5555599999999998</v>
      </c>
      <c r="O1439" s="54"/>
      <c r="P1439" s="55">
        <f>IFERROR(Tabla3[[#This Row],[OCULTAR2]]-Tabla3[[#This Row],[OCULTAR2]]*Tabla3[[#This Row],[% LÍNEA]]," ")</f>
        <v>2.5555599999999998</v>
      </c>
      <c r="Q1439" s="56">
        <f>IFERROR(Tabla3[[#This Row],[% PRODUCTO]]+Tabla3[[#This Row],[% LÍNEA]]," ")</f>
        <v>0</v>
      </c>
      <c r="R1439" s="53">
        <f>Tabla3[[#This Row],[OCULTAR3]]</f>
        <v>2.5555599999999998</v>
      </c>
      <c r="S1439" s="53">
        <f>Tabla3[[#This Row],[PRECIO SIN %]]-Tabla3[[#This Row],[PRECIO SIN %]]*10%</f>
        <v>2.3000039999999999</v>
      </c>
      <c r="T1439" s="80">
        <f>(Tabla3[[#This Row],[PRECIO CON DESCT.]]-(Tabla3[[#This Row],[PRECIO CON DESCT.]]*$T$6))</f>
        <v>1.4490025200000001</v>
      </c>
      <c r="U1439" s="96"/>
      <c r="V1439" s="94">
        <f>Tabla3[[#This Row],[PRECIO %      en $]]*Tabla3[[#This Row],[PEDIDO ]]</f>
        <v>0</v>
      </c>
      <c r="W1439" s="57">
        <f>Tabla3[[#This Row],[PRECIO CON DESCT.]]*Tabla3[[#This Row],[PEDIDO ]]</f>
        <v>0</v>
      </c>
      <c r="X1439" s="58">
        <f>Tabla3[[#This Row],[PRECIO SIN %]]*Tabla3[[#This Row],[PEDIDO ]]</f>
        <v>0</v>
      </c>
      <c r="Y1439" s="28"/>
      <c r="Z1439" s="28"/>
    </row>
    <row r="1440" spans="1:26" ht="33" customHeight="1" x14ac:dyDescent="0.4">
      <c r="A1440" s="125">
        <v>7597758000145</v>
      </c>
      <c r="B1440" s="59" t="s">
        <v>225</v>
      </c>
      <c r="C1440" s="59" t="s">
        <v>67</v>
      </c>
      <c r="D14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40" s="119" t="s">
        <v>1942</v>
      </c>
      <c r="F1440" s="76" t="s">
        <v>537</v>
      </c>
      <c r="G14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40" s="78">
        <v>29</v>
      </c>
      <c r="J1440" s="52">
        <v>2.2777799999999999</v>
      </c>
      <c r="K1440" s="60">
        <f>Tabla3[[#This Row],[PRECIOS]]-Tabla3[[#This Row],[PRECIOS]]*10%</f>
        <v>2.0500020000000001</v>
      </c>
      <c r="L1440" s="101"/>
      <c r="M1440" s="61"/>
      <c r="N1440" s="55">
        <f>IFERROR(Tabla3[[#This Row],[PRECIOS]]-Tabla3[[#This Row],[PRECIOS]]*Tabla3[[#This Row],[% PRODUCTO]]," ")</f>
        <v>2.2777799999999999</v>
      </c>
      <c r="O1440" s="61"/>
      <c r="P1440" s="55">
        <f>IFERROR(Tabla3[[#This Row],[OCULTAR2]]-Tabla3[[#This Row],[OCULTAR2]]*Tabla3[[#This Row],[% LÍNEA]]," ")</f>
        <v>2.2777799999999999</v>
      </c>
      <c r="Q1440" s="56">
        <f>IFERROR(Tabla3[[#This Row],[% PRODUCTO]]+Tabla3[[#This Row],[% LÍNEA]]," ")</f>
        <v>0</v>
      </c>
      <c r="R1440" s="60">
        <f>Tabla3[[#This Row],[OCULTAR3]]</f>
        <v>2.2777799999999999</v>
      </c>
      <c r="S1440" s="60">
        <f>Tabla3[[#This Row],[PRECIO SIN %]]-Tabla3[[#This Row],[PRECIO SIN %]]*10%</f>
        <v>2.0500020000000001</v>
      </c>
      <c r="T1440" s="80">
        <f>(Tabla3[[#This Row],[PRECIO CON DESCT.]]-(Tabla3[[#This Row],[PRECIO CON DESCT.]]*$T$6))</f>
        <v>1.29150126</v>
      </c>
      <c r="U1440" s="96"/>
      <c r="V1440" s="94">
        <f>Tabla3[[#This Row],[PRECIO %      en $]]*Tabla3[[#This Row],[PEDIDO ]]</f>
        <v>0</v>
      </c>
      <c r="W1440" s="57">
        <f>Tabla3[[#This Row],[PRECIO CON DESCT.]]*Tabla3[[#This Row],[PEDIDO ]]</f>
        <v>0</v>
      </c>
      <c r="X1440" s="58">
        <f>Tabla3[[#This Row],[PRECIO SIN %]]*Tabla3[[#This Row],[PEDIDO ]]</f>
        <v>0</v>
      </c>
      <c r="Y1440" s="28"/>
      <c r="Z1440" s="28"/>
    </row>
    <row r="1441" spans="1:26" ht="33" customHeight="1" x14ac:dyDescent="0.4">
      <c r="A1441" s="124">
        <v>675696259973</v>
      </c>
      <c r="B1441" s="51" t="s">
        <v>225</v>
      </c>
      <c r="C1441" s="51" t="s">
        <v>109</v>
      </c>
      <c r="D14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41" s="118" t="s">
        <v>1943</v>
      </c>
      <c r="F1441" s="75" t="s">
        <v>537</v>
      </c>
      <c r="G14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41" s="77">
        <v>9</v>
      </c>
      <c r="J1441" s="52">
        <v>2.91</v>
      </c>
      <c r="K1441" s="53">
        <f>Tabla3[[#This Row],[PRECIOS]]-Tabla3[[#This Row],[PRECIOS]]*10%</f>
        <v>2.6190000000000002</v>
      </c>
      <c r="L1441" s="101"/>
      <c r="M1441" s="54"/>
      <c r="N1441" s="55">
        <f>IFERROR(Tabla3[[#This Row],[PRECIOS]]-Tabla3[[#This Row],[PRECIOS]]*Tabla3[[#This Row],[% PRODUCTO]]," ")</f>
        <v>2.91</v>
      </c>
      <c r="O1441" s="54"/>
      <c r="P1441" s="55">
        <f>IFERROR(Tabla3[[#This Row],[OCULTAR2]]-Tabla3[[#This Row],[OCULTAR2]]*Tabla3[[#This Row],[% LÍNEA]]," ")</f>
        <v>2.91</v>
      </c>
      <c r="Q1441" s="56">
        <f>IFERROR(Tabla3[[#This Row],[% PRODUCTO]]+Tabla3[[#This Row],[% LÍNEA]]," ")</f>
        <v>0</v>
      </c>
      <c r="R1441" s="53">
        <f>Tabla3[[#This Row],[OCULTAR3]]</f>
        <v>2.91</v>
      </c>
      <c r="S1441" s="53">
        <f>Tabla3[[#This Row],[PRECIO SIN %]]-Tabla3[[#This Row],[PRECIO SIN %]]*10%</f>
        <v>2.6190000000000002</v>
      </c>
      <c r="T1441" s="80">
        <f>(Tabla3[[#This Row],[PRECIO CON DESCT.]]-(Tabla3[[#This Row],[PRECIO CON DESCT.]]*$T$6))</f>
        <v>1.6499700000000002</v>
      </c>
      <c r="U1441" s="96"/>
      <c r="V1441" s="94">
        <f>Tabla3[[#This Row],[PRECIO %      en $]]*Tabla3[[#This Row],[PEDIDO ]]</f>
        <v>0</v>
      </c>
      <c r="W1441" s="57">
        <f>Tabla3[[#This Row],[PRECIO CON DESCT.]]*Tabla3[[#This Row],[PEDIDO ]]</f>
        <v>0</v>
      </c>
      <c r="X1441" s="58">
        <f>Tabla3[[#This Row],[PRECIO SIN %]]*Tabla3[[#This Row],[PEDIDO ]]</f>
        <v>0</v>
      </c>
      <c r="Y1441" s="28"/>
      <c r="Z1441" s="28"/>
    </row>
    <row r="1442" spans="1:26" ht="33" customHeight="1" x14ac:dyDescent="0.4">
      <c r="A1442" s="125"/>
      <c r="B1442" s="59" t="s">
        <v>225</v>
      </c>
      <c r="C1442" s="59" t="s">
        <v>56</v>
      </c>
      <c r="D14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442" s="119" t="s">
        <v>1944</v>
      </c>
      <c r="F1442" s="76" t="s">
        <v>537</v>
      </c>
      <c r="G14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442" s="78">
        <v>400</v>
      </c>
      <c r="J1442" s="52">
        <v>2.2222200000000001</v>
      </c>
      <c r="K1442" s="60">
        <f>Tabla3[[#This Row],[PRECIOS]]-Tabla3[[#This Row],[PRECIOS]]*10%</f>
        <v>1.9999980000000002</v>
      </c>
      <c r="L1442" s="101" t="s">
        <v>5327</v>
      </c>
      <c r="M1442" s="61"/>
      <c r="N1442" s="55">
        <f>IFERROR(Tabla3[[#This Row],[PRECIOS]]-Tabla3[[#This Row],[PRECIOS]]*Tabla3[[#This Row],[% PRODUCTO]]," ")</f>
        <v>2.2222200000000001</v>
      </c>
      <c r="O1442" s="61"/>
      <c r="P1442" s="55">
        <f>IFERROR(Tabla3[[#This Row],[OCULTAR2]]-Tabla3[[#This Row],[OCULTAR2]]*Tabla3[[#This Row],[% LÍNEA]]," ")</f>
        <v>2.2222200000000001</v>
      </c>
      <c r="Q1442" s="56">
        <f>IFERROR(Tabla3[[#This Row],[% PRODUCTO]]+Tabla3[[#This Row],[% LÍNEA]]," ")</f>
        <v>0</v>
      </c>
      <c r="R1442" s="60">
        <f>Tabla3[[#This Row],[OCULTAR3]]</f>
        <v>2.2222200000000001</v>
      </c>
      <c r="S1442" s="60">
        <f>Tabla3[[#This Row],[PRECIO SIN %]]-Tabla3[[#This Row],[PRECIO SIN %]]*10%</f>
        <v>1.9999980000000002</v>
      </c>
      <c r="T1442" s="80">
        <f>(Tabla3[[#This Row],[PRECIO CON DESCT.]]-(Tabla3[[#This Row],[PRECIO CON DESCT.]]*$T$6))</f>
        <v>1.2599987400000001</v>
      </c>
      <c r="U1442" s="96"/>
      <c r="V1442" s="94">
        <f>Tabla3[[#This Row],[PRECIO %      en $]]*Tabla3[[#This Row],[PEDIDO ]]</f>
        <v>0</v>
      </c>
      <c r="W1442" s="57">
        <f>Tabla3[[#This Row],[PRECIO CON DESCT.]]*Tabla3[[#This Row],[PEDIDO ]]</f>
        <v>0</v>
      </c>
      <c r="X1442" s="58">
        <f>Tabla3[[#This Row],[PRECIO SIN %]]*Tabla3[[#This Row],[PEDIDO ]]</f>
        <v>0</v>
      </c>
      <c r="Y1442" s="28"/>
      <c r="Z1442" s="28"/>
    </row>
    <row r="1443" spans="1:26" ht="33" customHeight="1" x14ac:dyDescent="0.4">
      <c r="A1443" s="124">
        <v>7591020007597</v>
      </c>
      <c r="B1443" s="51" t="s">
        <v>225</v>
      </c>
      <c r="C1443" s="51" t="s">
        <v>101</v>
      </c>
      <c r="D14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43" s="118" t="s">
        <v>1945</v>
      </c>
      <c r="F1443" s="75" t="s">
        <v>537</v>
      </c>
      <c r="G14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43" s="77">
        <v>11</v>
      </c>
      <c r="J1443" s="52">
        <v>4.5222199999999999</v>
      </c>
      <c r="K1443" s="53">
        <f>Tabla3[[#This Row],[PRECIOS]]-Tabla3[[#This Row],[PRECIOS]]*10%</f>
        <v>4.069998</v>
      </c>
      <c r="L1443" s="101"/>
      <c r="M1443" s="54"/>
      <c r="N1443" s="55">
        <f>IFERROR(Tabla3[[#This Row],[PRECIOS]]-Tabla3[[#This Row],[PRECIOS]]*Tabla3[[#This Row],[% PRODUCTO]]," ")</f>
        <v>4.5222199999999999</v>
      </c>
      <c r="O1443" s="54"/>
      <c r="P1443" s="55">
        <f>IFERROR(Tabla3[[#This Row],[OCULTAR2]]-Tabla3[[#This Row],[OCULTAR2]]*Tabla3[[#This Row],[% LÍNEA]]," ")</f>
        <v>4.5222199999999999</v>
      </c>
      <c r="Q1443" s="56">
        <f>IFERROR(Tabla3[[#This Row],[% PRODUCTO]]+Tabla3[[#This Row],[% LÍNEA]]," ")</f>
        <v>0</v>
      </c>
      <c r="R1443" s="53">
        <f>Tabla3[[#This Row],[OCULTAR3]]</f>
        <v>4.5222199999999999</v>
      </c>
      <c r="S1443" s="53">
        <f>Tabla3[[#This Row],[PRECIO SIN %]]-Tabla3[[#This Row],[PRECIO SIN %]]*10%</f>
        <v>4.069998</v>
      </c>
      <c r="T1443" s="80">
        <f>(Tabla3[[#This Row],[PRECIO CON DESCT.]]-(Tabla3[[#This Row],[PRECIO CON DESCT.]]*$T$6))</f>
        <v>2.5640987399999999</v>
      </c>
      <c r="U1443" s="96"/>
      <c r="V1443" s="94">
        <f>Tabla3[[#This Row],[PRECIO %      en $]]*Tabla3[[#This Row],[PEDIDO ]]</f>
        <v>0</v>
      </c>
      <c r="W1443" s="57">
        <f>Tabla3[[#This Row],[PRECIO CON DESCT.]]*Tabla3[[#This Row],[PEDIDO ]]</f>
        <v>0</v>
      </c>
      <c r="X1443" s="58">
        <f>Tabla3[[#This Row],[PRECIO SIN %]]*Tabla3[[#This Row],[PEDIDO ]]</f>
        <v>0</v>
      </c>
      <c r="Y1443" s="28"/>
      <c r="Z1443" s="28"/>
    </row>
    <row r="1444" spans="1:26" ht="33" customHeight="1" x14ac:dyDescent="0.4">
      <c r="A1444" s="125">
        <v>7703763700219</v>
      </c>
      <c r="B1444" s="59" t="s">
        <v>225</v>
      </c>
      <c r="C1444" s="59" t="s">
        <v>171</v>
      </c>
      <c r="D14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44" s="119" t="s">
        <v>1946</v>
      </c>
      <c r="F1444" s="76" t="s">
        <v>537</v>
      </c>
      <c r="G14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44" s="78">
        <v>301</v>
      </c>
      <c r="J1444" s="52">
        <v>3.61111</v>
      </c>
      <c r="K1444" s="60">
        <f>Tabla3[[#This Row],[PRECIOS]]-Tabla3[[#This Row],[PRECIOS]]*10%</f>
        <v>3.2499989999999999</v>
      </c>
      <c r="L1444" s="101"/>
      <c r="M1444" s="61"/>
      <c r="N1444" s="55">
        <f>IFERROR(Tabla3[[#This Row],[PRECIOS]]-Tabla3[[#This Row],[PRECIOS]]*Tabla3[[#This Row],[% PRODUCTO]]," ")</f>
        <v>3.61111</v>
      </c>
      <c r="O1444" s="61"/>
      <c r="P1444" s="55">
        <f>IFERROR(Tabla3[[#This Row],[OCULTAR2]]-Tabla3[[#This Row],[OCULTAR2]]*Tabla3[[#This Row],[% LÍNEA]]," ")</f>
        <v>3.61111</v>
      </c>
      <c r="Q1444" s="56">
        <f>IFERROR(Tabla3[[#This Row],[% PRODUCTO]]+Tabla3[[#This Row],[% LÍNEA]]," ")</f>
        <v>0</v>
      </c>
      <c r="R1444" s="60">
        <f>Tabla3[[#This Row],[OCULTAR3]]</f>
        <v>3.61111</v>
      </c>
      <c r="S1444" s="60">
        <f>Tabla3[[#This Row],[PRECIO SIN %]]-Tabla3[[#This Row],[PRECIO SIN %]]*10%</f>
        <v>3.2499989999999999</v>
      </c>
      <c r="T1444" s="80">
        <f>(Tabla3[[#This Row],[PRECIO CON DESCT.]]-(Tabla3[[#This Row],[PRECIO CON DESCT.]]*$T$6))</f>
        <v>2.0474993699999997</v>
      </c>
      <c r="U1444" s="96"/>
      <c r="V1444" s="94">
        <f>Tabla3[[#This Row],[PRECIO %      en $]]*Tabla3[[#This Row],[PEDIDO ]]</f>
        <v>0</v>
      </c>
      <c r="W1444" s="57">
        <f>Tabla3[[#This Row],[PRECIO CON DESCT.]]*Tabla3[[#This Row],[PEDIDO ]]</f>
        <v>0</v>
      </c>
      <c r="X1444" s="58">
        <f>Tabla3[[#This Row],[PRECIO SIN %]]*Tabla3[[#This Row],[PEDIDO ]]</f>
        <v>0</v>
      </c>
      <c r="Y1444" s="28"/>
      <c r="Z1444" s="28"/>
    </row>
    <row r="1445" spans="1:26" ht="33" customHeight="1" x14ac:dyDescent="0.4">
      <c r="A1445" s="124">
        <v>7598252000679</v>
      </c>
      <c r="B1445" s="51" t="s">
        <v>225</v>
      </c>
      <c r="C1445" s="51" t="s">
        <v>56</v>
      </c>
      <c r="D14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45" s="118" t="s">
        <v>1947</v>
      </c>
      <c r="F1445" s="75" t="s">
        <v>537</v>
      </c>
      <c r="G14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45" s="77">
        <v>1169</v>
      </c>
      <c r="J1445" s="52">
        <v>1.3333299999999999</v>
      </c>
      <c r="K1445" s="53">
        <f>Tabla3[[#This Row],[PRECIOS]]-Tabla3[[#This Row],[PRECIOS]]*10%</f>
        <v>1.199997</v>
      </c>
      <c r="L1445" s="101"/>
      <c r="M1445" s="54"/>
      <c r="N1445" s="55">
        <f>IFERROR(Tabla3[[#This Row],[PRECIOS]]-Tabla3[[#This Row],[PRECIOS]]*Tabla3[[#This Row],[% PRODUCTO]]," ")</f>
        <v>1.3333299999999999</v>
      </c>
      <c r="O1445" s="54"/>
      <c r="P1445" s="55">
        <f>IFERROR(Tabla3[[#This Row],[OCULTAR2]]-Tabla3[[#This Row],[OCULTAR2]]*Tabla3[[#This Row],[% LÍNEA]]," ")</f>
        <v>1.3333299999999999</v>
      </c>
      <c r="Q1445" s="56">
        <f>IFERROR(Tabla3[[#This Row],[% PRODUCTO]]+Tabla3[[#This Row],[% LÍNEA]]," ")</f>
        <v>0</v>
      </c>
      <c r="R1445" s="53">
        <f>Tabla3[[#This Row],[OCULTAR3]]</f>
        <v>1.3333299999999999</v>
      </c>
      <c r="S1445" s="53">
        <f>Tabla3[[#This Row],[PRECIO SIN %]]-Tabla3[[#This Row],[PRECIO SIN %]]*10%</f>
        <v>1.199997</v>
      </c>
      <c r="T1445" s="80">
        <f>(Tabla3[[#This Row],[PRECIO CON DESCT.]]-(Tabla3[[#This Row],[PRECIO CON DESCT.]]*$T$6))</f>
        <v>0.75599810999999995</v>
      </c>
      <c r="U1445" s="96"/>
      <c r="V1445" s="94">
        <f>Tabla3[[#This Row],[PRECIO %      en $]]*Tabla3[[#This Row],[PEDIDO ]]</f>
        <v>0</v>
      </c>
      <c r="W1445" s="57">
        <f>Tabla3[[#This Row],[PRECIO CON DESCT.]]*Tabla3[[#This Row],[PEDIDO ]]</f>
        <v>0</v>
      </c>
      <c r="X1445" s="58">
        <f>Tabla3[[#This Row],[PRECIO SIN %]]*Tabla3[[#This Row],[PEDIDO ]]</f>
        <v>0</v>
      </c>
      <c r="Y1445" s="28"/>
      <c r="Z1445" s="28"/>
    </row>
    <row r="1446" spans="1:26" ht="33" customHeight="1" x14ac:dyDescent="0.4">
      <c r="A1446" s="125">
        <v>7709031877546</v>
      </c>
      <c r="B1446" s="59" t="s">
        <v>225</v>
      </c>
      <c r="C1446" s="59" t="s">
        <v>188</v>
      </c>
      <c r="D14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46" s="119" t="s">
        <v>1948</v>
      </c>
      <c r="F1446" s="76" t="s">
        <v>537</v>
      </c>
      <c r="G14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46" s="78">
        <v>194</v>
      </c>
      <c r="J1446" s="52">
        <v>1.4444399999999999</v>
      </c>
      <c r="K1446" s="60">
        <f>Tabla3[[#This Row],[PRECIOS]]-Tabla3[[#This Row],[PRECIOS]]*10%</f>
        <v>1.2999959999999999</v>
      </c>
      <c r="L1446" s="101"/>
      <c r="M1446" s="61"/>
      <c r="N1446" s="55">
        <f>IFERROR(Tabla3[[#This Row],[PRECIOS]]-Tabla3[[#This Row],[PRECIOS]]*Tabla3[[#This Row],[% PRODUCTO]]," ")</f>
        <v>1.4444399999999999</v>
      </c>
      <c r="O1446" s="61"/>
      <c r="P1446" s="55">
        <f>IFERROR(Tabla3[[#This Row],[OCULTAR2]]-Tabla3[[#This Row],[OCULTAR2]]*Tabla3[[#This Row],[% LÍNEA]]," ")</f>
        <v>1.4444399999999999</v>
      </c>
      <c r="Q1446" s="56">
        <f>IFERROR(Tabla3[[#This Row],[% PRODUCTO]]+Tabla3[[#This Row],[% LÍNEA]]," ")</f>
        <v>0</v>
      </c>
      <c r="R1446" s="60">
        <f>Tabla3[[#This Row],[OCULTAR3]]</f>
        <v>1.4444399999999999</v>
      </c>
      <c r="S1446" s="60">
        <f>Tabla3[[#This Row],[PRECIO SIN %]]-Tabla3[[#This Row],[PRECIO SIN %]]*10%</f>
        <v>1.2999959999999999</v>
      </c>
      <c r="T1446" s="80">
        <f>(Tabla3[[#This Row],[PRECIO CON DESCT.]]-(Tabla3[[#This Row],[PRECIO CON DESCT.]]*$T$6))</f>
        <v>0.81899747999999994</v>
      </c>
      <c r="U1446" s="96"/>
      <c r="V1446" s="94">
        <f>Tabla3[[#This Row],[PRECIO %      en $]]*Tabla3[[#This Row],[PEDIDO ]]</f>
        <v>0</v>
      </c>
      <c r="W1446" s="57">
        <f>Tabla3[[#This Row],[PRECIO CON DESCT.]]*Tabla3[[#This Row],[PEDIDO ]]</f>
        <v>0</v>
      </c>
      <c r="X1446" s="58">
        <f>Tabla3[[#This Row],[PRECIO SIN %]]*Tabla3[[#This Row],[PEDIDO ]]</f>
        <v>0</v>
      </c>
      <c r="Y1446" s="28"/>
      <c r="Z1446" s="28"/>
    </row>
    <row r="1447" spans="1:26" ht="33" customHeight="1" x14ac:dyDescent="0.4">
      <c r="A1447" s="124">
        <v>8908010870281</v>
      </c>
      <c r="B1447" s="51" t="s">
        <v>225</v>
      </c>
      <c r="C1447" s="51" t="s">
        <v>72</v>
      </c>
      <c r="D14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47" s="118" t="s">
        <v>1949</v>
      </c>
      <c r="F1447" s="75" t="s">
        <v>537</v>
      </c>
      <c r="G14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47" s="77">
        <v>4</v>
      </c>
      <c r="J1447" s="52">
        <v>10.37778</v>
      </c>
      <c r="K1447" s="53">
        <f>Tabla3[[#This Row],[PRECIOS]]-Tabla3[[#This Row],[PRECIOS]]*10%</f>
        <v>9.3400020000000001</v>
      </c>
      <c r="L1447" s="101"/>
      <c r="M1447" s="54"/>
      <c r="N1447" s="55">
        <f>IFERROR(Tabla3[[#This Row],[PRECIOS]]-Tabla3[[#This Row],[PRECIOS]]*Tabla3[[#This Row],[% PRODUCTO]]," ")</f>
        <v>10.37778</v>
      </c>
      <c r="O1447" s="54"/>
      <c r="P1447" s="55">
        <f>IFERROR(Tabla3[[#This Row],[OCULTAR2]]-Tabla3[[#This Row],[OCULTAR2]]*Tabla3[[#This Row],[% LÍNEA]]," ")</f>
        <v>10.37778</v>
      </c>
      <c r="Q1447" s="56">
        <f>IFERROR(Tabla3[[#This Row],[% PRODUCTO]]+Tabla3[[#This Row],[% LÍNEA]]," ")</f>
        <v>0</v>
      </c>
      <c r="R1447" s="53">
        <f>Tabla3[[#This Row],[OCULTAR3]]</f>
        <v>10.37778</v>
      </c>
      <c r="S1447" s="53">
        <f>Tabla3[[#This Row],[PRECIO SIN %]]-Tabla3[[#This Row],[PRECIO SIN %]]*10%</f>
        <v>9.3400020000000001</v>
      </c>
      <c r="T1447" s="80">
        <f>(Tabla3[[#This Row],[PRECIO CON DESCT.]]-(Tabla3[[#This Row],[PRECIO CON DESCT.]]*$T$6))</f>
        <v>5.8842012600000002</v>
      </c>
      <c r="U1447" s="96"/>
      <c r="V1447" s="94">
        <f>Tabla3[[#This Row],[PRECIO %      en $]]*Tabla3[[#This Row],[PEDIDO ]]</f>
        <v>0</v>
      </c>
      <c r="W1447" s="57">
        <f>Tabla3[[#This Row],[PRECIO CON DESCT.]]*Tabla3[[#This Row],[PEDIDO ]]</f>
        <v>0</v>
      </c>
      <c r="X1447" s="58">
        <f>Tabla3[[#This Row],[PRECIO SIN %]]*Tabla3[[#This Row],[PEDIDO ]]</f>
        <v>0</v>
      </c>
      <c r="Y1447" s="28"/>
      <c r="Z1447" s="28"/>
    </row>
    <row r="1448" spans="1:26" ht="33" customHeight="1" x14ac:dyDescent="0.4">
      <c r="A1448" s="125">
        <v>7591062011606</v>
      </c>
      <c r="B1448" s="59" t="s">
        <v>225</v>
      </c>
      <c r="C1448" s="59" t="s">
        <v>189</v>
      </c>
      <c r="D14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48" s="119" t="s">
        <v>1950</v>
      </c>
      <c r="F1448" s="76" t="s">
        <v>537</v>
      </c>
      <c r="G14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48" s="78">
        <v>1</v>
      </c>
      <c r="J1448" s="52">
        <v>5.1333299999999999</v>
      </c>
      <c r="K1448" s="60">
        <f>Tabla3[[#This Row],[PRECIOS]]-Tabla3[[#This Row],[PRECIOS]]*10%</f>
        <v>4.6199969999999997</v>
      </c>
      <c r="L1448" s="101"/>
      <c r="M1448" s="61"/>
      <c r="N1448" s="55">
        <f>IFERROR(Tabla3[[#This Row],[PRECIOS]]-Tabla3[[#This Row],[PRECIOS]]*Tabla3[[#This Row],[% PRODUCTO]]," ")</f>
        <v>5.1333299999999999</v>
      </c>
      <c r="O1448" s="61"/>
      <c r="P1448" s="55">
        <f>IFERROR(Tabla3[[#This Row],[OCULTAR2]]-Tabla3[[#This Row],[OCULTAR2]]*Tabla3[[#This Row],[% LÍNEA]]," ")</f>
        <v>5.1333299999999999</v>
      </c>
      <c r="Q1448" s="56">
        <f>IFERROR(Tabla3[[#This Row],[% PRODUCTO]]+Tabla3[[#This Row],[% LÍNEA]]," ")</f>
        <v>0</v>
      </c>
      <c r="R1448" s="60">
        <f>Tabla3[[#This Row],[OCULTAR3]]</f>
        <v>5.1333299999999999</v>
      </c>
      <c r="S1448" s="60">
        <f>Tabla3[[#This Row],[PRECIO SIN %]]-Tabla3[[#This Row],[PRECIO SIN %]]*10%</f>
        <v>4.6199969999999997</v>
      </c>
      <c r="T1448" s="80">
        <f>(Tabla3[[#This Row],[PRECIO CON DESCT.]]-(Tabla3[[#This Row],[PRECIO CON DESCT.]]*$T$6))</f>
        <v>2.9105981099999996</v>
      </c>
      <c r="U1448" s="96"/>
      <c r="V1448" s="94">
        <f>Tabla3[[#This Row],[PRECIO %      en $]]*Tabla3[[#This Row],[PEDIDO ]]</f>
        <v>0</v>
      </c>
      <c r="W1448" s="57">
        <f>Tabla3[[#This Row],[PRECIO CON DESCT.]]*Tabla3[[#This Row],[PEDIDO ]]</f>
        <v>0</v>
      </c>
      <c r="X1448" s="58">
        <f>Tabla3[[#This Row],[PRECIO SIN %]]*Tabla3[[#This Row],[PEDIDO ]]</f>
        <v>0</v>
      </c>
      <c r="Y1448" s="28"/>
      <c r="Z1448" s="28"/>
    </row>
    <row r="1449" spans="1:26" ht="33" customHeight="1" x14ac:dyDescent="0.4">
      <c r="A1449" s="124">
        <v>7591062011613</v>
      </c>
      <c r="B1449" s="51" t="s">
        <v>225</v>
      </c>
      <c r="C1449" s="51" t="s">
        <v>189</v>
      </c>
      <c r="D14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49" s="118" t="s">
        <v>1951</v>
      </c>
      <c r="F1449" s="75" t="s">
        <v>537</v>
      </c>
      <c r="G14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49" s="77">
        <v>1</v>
      </c>
      <c r="J1449" s="52">
        <v>8.1888900000000007</v>
      </c>
      <c r="K1449" s="53">
        <f>Tabla3[[#This Row],[PRECIOS]]-Tabla3[[#This Row],[PRECIOS]]*10%</f>
        <v>7.3700010000000002</v>
      </c>
      <c r="L1449" s="101"/>
      <c r="M1449" s="54"/>
      <c r="N1449" s="55">
        <f>IFERROR(Tabla3[[#This Row],[PRECIOS]]-Tabla3[[#This Row],[PRECIOS]]*Tabla3[[#This Row],[% PRODUCTO]]," ")</f>
        <v>8.1888900000000007</v>
      </c>
      <c r="O1449" s="54"/>
      <c r="P1449" s="55">
        <f>IFERROR(Tabla3[[#This Row],[OCULTAR2]]-Tabla3[[#This Row],[OCULTAR2]]*Tabla3[[#This Row],[% LÍNEA]]," ")</f>
        <v>8.1888900000000007</v>
      </c>
      <c r="Q1449" s="56">
        <f>IFERROR(Tabla3[[#This Row],[% PRODUCTO]]+Tabla3[[#This Row],[% LÍNEA]]," ")</f>
        <v>0</v>
      </c>
      <c r="R1449" s="53">
        <f>Tabla3[[#This Row],[OCULTAR3]]</f>
        <v>8.1888900000000007</v>
      </c>
      <c r="S1449" s="53">
        <f>Tabla3[[#This Row],[PRECIO SIN %]]-Tabla3[[#This Row],[PRECIO SIN %]]*10%</f>
        <v>7.3700010000000002</v>
      </c>
      <c r="T1449" s="80">
        <f>(Tabla3[[#This Row],[PRECIO CON DESCT.]]-(Tabla3[[#This Row],[PRECIO CON DESCT.]]*$T$6))</f>
        <v>4.6431006300000002</v>
      </c>
      <c r="U1449" s="96"/>
      <c r="V1449" s="94">
        <f>Tabla3[[#This Row],[PRECIO %      en $]]*Tabla3[[#This Row],[PEDIDO ]]</f>
        <v>0</v>
      </c>
      <c r="W1449" s="57">
        <f>Tabla3[[#This Row],[PRECIO CON DESCT.]]*Tabla3[[#This Row],[PEDIDO ]]</f>
        <v>0</v>
      </c>
      <c r="X1449" s="58">
        <f>Tabla3[[#This Row],[PRECIO SIN %]]*Tabla3[[#This Row],[PEDIDO ]]</f>
        <v>0</v>
      </c>
      <c r="Y1449" s="28"/>
      <c r="Z1449" s="28"/>
    </row>
    <row r="1450" spans="1:26" ht="33" customHeight="1" x14ac:dyDescent="0.4">
      <c r="A1450" s="125">
        <v>7591062901129</v>
      </c>
      <c r="B1450" s="59" t="s">
        <v>225</v>
      </c>
      <c r="C1450" s="59" t="s">
        <v>189</v>
      </c>
      <c r="D14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50" s="119" t="s">
        <v>1952</v>
      </c>
      <c r="F1450" s="76" t="s">
        <v>537</v>
      </c>
      <c r="G14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50" s="78">
        <v>179</v>
      </c>
      <c r="J1450" s="52">
        <v>5.2777799999999999</v>
      </c>
      <c r="K1450" s="60">
        <f>Tabla3[[#This Row],[PRECIOS]]-Tabla3[[#This Row],[PRECIOS]]*10%</f>
        <v>4.7500020000000003</v>
      </c>
      <c r="L1450" s="101"/>
      <c r="M1450" s="61"/>
      <c r="N1450" s="55">
        <f>IFERROR(Tabla3[[#This Row],[PRECIOS]]-Tabla3[[#This Row],[PRECIOS]]*Tabla3[[#This Row],[% PRODUCTO]]," ")</f>
        <v>5.2777799999999999</v>
      </c>
      <c r="O1450" s="61"/>
      <c r="P1450" s="55">
        <f>IFERROR(Tabla3[[#This Row],[OCULTAR2]]-Tabla3[[#This Row],[OCULTAR2]]*Tabla3[[#This Row],[% LÍNEA]]," ")</f>
        <v>5.2777799999999999</v>
      </c>
      <c r="Q1450" s="56">
        <f>IFERROR(Tabla3[[#This Row],[% PRODUCTO]]+Tabla3[[#This Row],[% LÍNEA]]," ")</f>
        <v>0</v>
      </c>
      <c r="R1450" s="60">
        <f>Tabla3[[#This Row],[OCULTAR3]]</f>
        <v>5.2777799999999999</v>
      </c>
      <c r="S1450" s="60">
        <f>Tabla3[[#This Row],[PRECIO SIN %]]-Tabla3[[#This Row],[PRECIO SIN %]]*10%</f>
        <v>4.7500020000000003</v>
      </c>
      <c r="T1450" s="80">
        <f>(Tabla3[[#This Row],[PRECIO CON DESCT.]]-(Tabla3[[#This Row],[PRECIO CON DESCT.]]*$T$6))</f>
        <v>2.9925012600000001</v>
      </c>
      <c r="U1450" s="96"/>
      <c r="V1450" s="94">
        <f>Tabla3[[#This Row],[PRECIO %      en $]]*Tabla3[[#This Row],[PEDIDO ]]</f>
        <v>0</v>
      </c>
      <c r="W1450" s="57">
        <f>Tabla3[[#This Row],[PRECIO CON DESCT.]]*Tabla3[[#This Row],[PEDIDO ]]</f>
        <v>0</v>
      </c>
      <c r="X1450" s="58">
        <f>Tabla3[[#This Row],[PRECIO SIN %]]*Tabla3[[#This Row],[PEDIDO ]]</f>
        <v>0</v>
      </c>
      <c r="Y1450" s="28"/>
      <c r="Z1450" s="28"/>
    </row>
    <row r="1451" spans="1:26" ht="33" customHeight="1" x14ac:dyDescent="0.4">
      <c r="A1451" s="124">
        <v>7592454891363</v>
      </c>
      <c r="B1451" s="51" t="s">
        <v>225</v>
      </c>
      <c r="C1451" s="51" t="s">
        <v>188</v>
      </c>
      <c r="D14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51" s="118" t="s">
        <v>1953</v>
      </c>
      <c r="F1451" s="75" t="s">
        <v>537</v>
      </c>
      <c r="G14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51" s="77">
        <v>144</v>
      </c>
      <c r="J1451" s="52">
        <v>3.38889</v>
      </c>
      <c r="K1451" s="53">
        <f>Tabla3[[#This Row],[PRECIOS]]-Tabla3[[#This Row],[PRECIOS]]*10%</f>
        <v>3.050001</v>
      </c>
      <c r="L1451" s="101"/>
      <c r="M1451" s="54"/>
      <c r="N1451" s="55">
        <f>IFERROR(Tabla3[[#This Row],[PRECIOS]]-Tabla3[[#This Row],[PRECIOS]]*Tabla3[[#This Row],[% PRODUCTO]]," ")</f>
        <v>3.38889</v>
      </c>
      <c r="O1451" s="54"/>
      <c r="P1451" s="55">
        <f>IFERROR(Tabla3[[#This Row],[OCULTAR2]]-Tabla3[[#This Row],[OCULTAR2]]*Tabla3[[#This Row],[% LÍNEA]]," ")</f>
        <v>3.38889</v>
      </c>
      <c r="Q1451" s="56">
        <f>IFERROR(Tabla3[[#This Row],[% PRODUCTO]]+Tabla3[[#This Row],[% LÍNEA]]," ")</f>
        <v>0</v>
      </c>
      <c r="R1451" s="53">
        <f>Tabla3[[#This Row],[OCULTAR3]]</f>
        <v>3.38889</v>
      </c>
      <c r="S1451" s="53">
        <f>Tabla3[[#This Row],[PRECIO SIN %]]-Tabla3[[#This Row],[PRECIO SIN %]]*10%</f>
        <v>3.050001</v>
      </c>
      <c r="T1451" s="80">
        <f>(Tabla3[[#This Row],[PRECIO CON DESCT.]]-(Tabla3[[#This Row],[PRECIO CON DESCT.]]*$T$6))</f>
        <v>1.9215006299999999</v>
      </c>
      <c r="U1451" s="96"/>
      <c r="V1451" s="94">
        <f>Tabla3[[#This Row],[PRECIO %      en $]]*Tabla3[[#This Row],[PEDIDO ]]</f>
        <v>0</v>
      </c>
      <c r="W1451" s="57">
        <f>Tabla3[[#This Row],[PRECIO CON DESCT.]]*Tabla3[[#This Row],[PEDIDO ]]</f>
        <v>0</v>
      </c>
      <c r="X1451" s="58">
        <f>Tabla3[[#This Row],[PRECIO SIN %]]*Tabla3[[#This Row],[PEDIDO ]]</f>
        <v>0</v>
      </c>
      <c r="Y1451" s="28"/>
      <c r="Z1451" s="28"/>
    </row>
    <row r="1452" spans="1:26" ht="33" customHeight="1" x14ac:dyDescent="0.4">
      <c r="A1452" s="125">
        <v>7592454891370</v>
      </c>
      <c r="B1452" s="59" t="s">
        <v>225</v>
      </c>
      <c r="C1452" s="59" t="s">
        <v>188</v>
      </c>
      <c r="D14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52" s="119" t="s">
        <v>1954</v>
      </c>
      <c r="F1452" s="76" t="s">
        <v>537</v>
      </c>
      <c r="G14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52" s="78">
        <v>11</v>
      </c>
      <c r="J1452" s="52">
        <v>3.4444400000000002</v>
      </c>
      <c r="K1452" s="60">
        <f>Tabla3[[#This Row],[PRECIOS]]-Tabla3[[#This Row],[PRECIOS]]*10%</f>
        <v>3.099996</v>
      </c>
      <c r="L1452" s="101"/>
      <c r="M1452" s="61"/>
      <c r="N1452" s="55">
        <f>IFERROR(Tabla3[[#This Row],[PRECIOS]]-Tabla3[[#This Row],[PRECIOS]]*Tabla3[[#This Row],[% PRODUCTO]]," ")</f>
        <v>3.4444400000000002</v>
      </c>
      <c r="O1452" s="61"/>
      <c r="P1452" s="55">
        <f>IFERROR(Tabla3[[#This Row],[OCULTAR2]]-Tabla3[[#This Row],[OCULTAR2]]*Tabla3[[#This Row],[% LÍNEA]]," ")</f>
        <v>3.4444400000000002</v>
      </c>
      <c r="Q1452" s="56">
        <f>IFERROR(Tabla3[[#This Row],[% PRODUCTO]]+Tabla3[[#This Row],[% LÍNEA]]," ")</f>
        <v>0</v>
      </c>
      <c r="R1452" s="60">
        <f>Tabla3[[#This Row],[OCULTAR3]]</f>
        <v>3.4444400000000002</v>
      </c>
      <c r="S1452" s="60">
        <f>Tabla3[[#This Row],[PRECIO SIN %]]-Tabla3[[#This Row],[PRECIO SIN %]]*10%</f>
        <v>3.099996</v>
      </c>
      <c r="T1452" s="80">
        <f>(Tabla3[[#This Row],[PRECIO CON DESCT.]]-(Tabla3[[#This Row],[PRECIO CON DESCT.]]*$T$6))</f>
        <v>1.9529974800000001</v>
      </c>
      <c r="U1452" s="96"/>
      <c r="V1452" s="94">
        <f>Tabla3[[#This Row],[PRECIO %      en $]]*Tabla3[[#This Row],[PEDIDO ]]</f>
        <v>0</v>
      </c>
      <c r="W1452" s="57">
        <f>Tabla3[[#This Row],[PRECIO CON DESCT.]]*Tabla3[[#This Row],[PEDIDO ]]</f>
        <v>0</v>
      </c>
      <c r="X1452" s="58">
        <f>Tabla3[[#This Row],[PRECIO SIN %]]*Tabla3[[#This Row],[PEDIDO ]]</f>
        <v>0</v>
      </c>
      <c r="Y1452" s="28"/>
      <c r="Z1452" s="28"/>
    </row>
    <row r="1453" spans="1:26" ht="33" customHeight="1" x14ac:dyDescent="0.4">
      <c r="A1453" s="124">
        <v>7592454891387</v>
      </c>
      <c r="B1453" s="51" t="s">
        <v>225</v>
      </c>
      <c r="C1453" s="51" t="s">
        <v>188</v>
      </c>
      <c r="D14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53" s="118" t="s">
        <v>1955</v>
      </c>
      <c r="F1453" s="75" t="s">
        <v>537</v>
      </c>
      <c r="G14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53" s="77">
        <v>127</v>
      </c>
      <c r="J1453" s="52">
        <v>3.4444400000000002</v>
      </c>
      <c r="K1453" s="53">
        <f>Tabla3[[#This Row],[PRECIOS]]-Tabla3[[#This Row],[PRECIOS]]*10%</f>
        <v>3.099996</v>
      </c>
      <c r="L1453" s="101"/>
      <c r="M1453" s="54"/>
      <c r="N1453" s="55">
        <f>IFERROR(Tabla3[[#This Row],[PRECIOS]]-Tabla3[[#This Row],[PRECIOS]]*Tabla3[[#This Row],[% PRODUCTO]]," ")</f>
        <v>3.4444400000000002</v>
      </c>
      <c r="O1453" s="54"/>
      <c r="P1453" s="55">
        <f>IFERROR(Tabla3[[#This Row],[OCULTAR2]]-Tabla3[[#This Row],[OCULTAR2]]*Tabla3[[#This Row],[% LÍNEA]]," ")</f>
        <v>3.4444400000000002</v>
      </c>
      <c r="Q1453" s="56">
        <f>IFERROR(Tabla3[[#This Row],[% PRODUCTO]]+Tabla3[[#This Row],[% LÍNEA]]," ")</f>
        <v>0</v>
      </c>
      <c r="R1453" s="53">
        <f>Tabla3[[#This Row],[OCULTAR3]]</f>
        <v>3.4444400000000002</v>
      </c>
      <c r="S1453" s="53">
        <f>Tabla3[[#This Row],[PRECIO SIN %]]-Tabla3[[#This Row],[PRECIO SIN %]]*10%</f>
        <v>3.099996</v>
      </c>
      <c r="T1453" s="80">
        <f>(Tabla3[[#This Row],[PRECIO CON DESCT.]]-(Tabla3[[#This Row],[PRECIO CON DESCT.]]*$T$6))</f>
        <v>1.9529974800000001</v>
      </c>
      <c r="U1453" s="96"/>
      <c r="V1453" s="94">
        <f>Tabla3[[#This Row],[PRECIO %      en $]]*Tabla3[[#This Row],[PEDIDO ]]</f>
        <v>0</v>
      </c>
      <c r="W1453" s="57">
        <f>Tabla3[[#This Row],[PRECIO CON DESCT.]]*Tabla3[[#This Row],[PEDIDO ]]</f>
        <v>0</v>
      </c>
      <c r="X1453" s="58">
        <f>Tabla3[[#This Row],[PRECIO SIN %]]*Tabla3[[#This Row],[PEDIDO ]]</f>
        <v>0</v>
      </c>
      <c r="Y1453" s="28"/>
      <c r="Z1453" s="28"/>
    </row>
    <row r="1454" spans="1:26" ht="33" customHeight="1" x14ac:dyDescent="0.4">
      <c r="A1454" s="125">
        <v>7599112000143</v>
      </c>
      <c r="B1454" s="59" t="s">
        <v>225</v>
      </c>
      <c r="C1454" s="59" t="s">
        <v>208</v>
      </c>
      <c r="D14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54" s="119" t="s">
        <v>1956</v>
      </c>
      <c r="F1454" s="76" t="s">
        <v>537</v>
      </c>
      <c r="G14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54" s="78">
        <v>27</v>
      </c>
      <c r="J1454" s="52">
        <v>9.11111</v>
      </c>
      <c r="K1454" s="60">
        <f>Tabla3[[#This Row],[PRECIOS]]-Tabla3[[#This Row],[PRECIOS]]*10%</f>
        <v>8.199999</v>
      </c>
      <c r="L1454" s="101"/>
      <c r="M1454" s="61"/>
      <c r="N1454" s="55">
        <f>IFERROR(Tabla3[[#This Row],[PRECIOS]]-Tabla3[[#This Row],[PRECIOS]]*Tabla3[[#This Row],[% PRODUCTO]]," ")</f>
        <v>9.11111</v>
      </c>
      <c r="O1454" s="61"/>
      <c r="P1454" s="55">
        <f>IFERROR(Tabla3[[#This Row],[OCULTAR2]]-Tabla3[[#This Row],[OCULTAR2]]*Tabla3[[#This Row],[% LÍNEA]]," ")</f>
        <v>9.11111</v>
      </c>
      <c r="Q1454" s="56">
        <f>IFERROR(Tabla3[[#This Row],[% PRODUCTO]]+Tabla3[[#This Row],[% LÍNEA]]," ")</f>
        <v>0</v>
      </c>
      <c r="R1454" s="60">
        <f>Tabla3[[#This Row],[OCULTAR3]]</f>
        <v>9.11111</v>
      </c>
      <c r="S1454" s="60">
        <f>Tabla3[[#This Row],[PRECIO SIN %]]-Tabla3[[#This Row],[PRECIO SIN %]]*10%</f>
        <v>8.199999</v>
      </c>
      <c r="T1454" s="80">
        <f>(Tabla3[[#This Row],[PRECIO CON DESCT.]]-(Tabla3[[#This Row],[PRECIO CON DESCT.]]*$T$6))</f>
        <v>5.1659993699999998</v>
      </c>
      <c r="U1454" s="96"/>
      <c r="V1454" s="94">
        <f>Tabla3[[#This Row],[PRECIO %      en $]]*Tabla3[[#This Row],[PEDIDO ]]</f>
        <v>0</v>
      </c>
      <c r="W1454" s="57">
        <f>Tabla3[[#This Row],[PRECIO CON DESCT.]]*Tabla3[[#This Row],[PEDIDO ]]</f>
        <v>0</v>
      </c>
      <c r="X1454" s="58">
        <f>Tabla3[[#This Row],[PRECIO SIN %]]*Tabla3[[#This Row],[PEDIDO ]]</f>
        <v>0</v>
      </c>
      <c r="Y1454" s="28"/>
      <c r="Z1454" s="28"/>
    </row>
    <row r="1455" spans="1:26" ht="33" customHeight="1" x14ac:dyDescent="0.4">
      <c r="A1455" s="124">
        <v>7460536573745</v>
      </c>
      <c r="B1455" s="51" t="s">
        <v>225</v>
      </c>
      <c r="C1455" s="51" t="s">
        <v>131</v>
      </c>
      <c r="D14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55" s="118" t="s">
        <v>1957</v>
      </c>
      <c r="F1455" s="75" t="s">
        <v>537</v>
      </c>
      <c r="G14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55" s="77">
        <v>50</v>
      </c>
      <c r="J1455" s="52">
        <v>8.88889</v>
      </c>
      <c r="K1455" s="53">
        <f>Tabla3[[#This Row],[PRECIOS]]-Tabla3[[#This Row],[PRECIOS]]*10%</f>
        <v>8.0000009999999993</v>
      </c>
      <c r="L1455" s="101"/>
      <c r="M1455" s="54"/>
      <c r="N1455" s="55">
        <f>IFERROR(Tabla3[[#This Row],[PRECIOS]]-Tabla3[[#This Row],[PRECIOS]]*Tabla3[[#This Row],[% PRODUCTO]]," ")</f>
        <v>8.88889</v>
      </c>
      <c r="O1455" s="54"/>
      <c r="P1455" s="55">
        <f>IFERROR(Tabla3[[#This Row],[OCULTAR2]]-Tabla3[[#This Row],[OCULTAR2]]*Tabla3[[#This Row],[% LÍNEA]]," ")</f>
        <v>8.88889</v>
      </c>
      <c r="Q1455" s="56">
        <f>IFERROR(Tabla3[[#This Row],[% PRODUCTO]]+Tabla3[[#This Row],[% LÍNEA]]," ")</f>
        <v>0</v>
      </c>
      <c r="R1455" s="53">
        <f>Tabla3[[#This Row],[OCULTAR3]]</f>
        <v>8.88889</v>
      </c>
      <c r="S1455" s="53">
        <f>Tabla3[[#This Row],[PRECIO SIN %]]-Tabla3[[#This Row],[PRECIO SIN %]]*10%</f>
        <v>8.0000009999999993</v>
      </c>
      <c r="T1455" s="80">
        <f>(Tabla3[[#This Row],[PRECIO CON DESCT.]]-(Tabla3[[#This Row],[PRECIO CON DESCT.]]*$T$6))</f>
        <v>5.0400006299999998</v>
      </c>
      <c r="U1455" s="96"/>
      <c r="V1455" s="94">
        <f>Tabla3[[#This Row],[PRECIO %      en $]]*Tabla3[[#This Row],[PEDIDO ]]</f>
        <v>0</v>
      </c>
      <c r="W1455" s="57">
        <f>Tabla3[[#This Row],[PRECIO CON DESCT.]]*Tabla3[[#This Row],[PEDIDO ]]</f>
        <v>0</v>
      </c>
      <c r="X1455" s="58">
        <f>Tabla3[[#This Row],[PRECIO SIN %]]*Tabla3[[#This Row],[PEDIDO ]]</f>
        <v>0</v>
      </c>
      <c r="Y1455" s="28"/>
      <c r="Z1455" s="28"/>
    </row>
    <row r="1456" spans="1:26" ht="33" customHeight="1" x14ac:dyDescent="0.4">
      <c r="A1456" s="125">
        <v>7592601000372</v>
      </c>
      <c r="B1456" s="59" t="s">
        <v>225</v>
      </c>
      <c r="C1456" s="59" t="s">
        <v>98</v>
      </c>
      <c r="D14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56" s="119" t="s">
        <v>1958</v>
      </c>
      <c r="F1456" s="76" t="s">
        <v>537</v>
      </c>
      <c r="G14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56" s="78">
        <v>28</v>
      </c>
      <c r="J1456" s="52">
        <v>6.5222199999999999</v>
      </c>
      <c r="K1456" s="60">
        <f>Tabla3[[#This Row],[PRECIOS]]-Tabla3[[#This Row],[PRECIOS]]*10%</f>
        <v>5.8699979999999998</v>
      </c>
      <c r="L1456" s="101"/>
      <c r="M1456" s="61"/>
      <c r="N1456" s="55">
        <f>IFERROR(Tabla3[[#This Row],[PRECIOS]]-Tabla3[[#This Row],[PRECIOS]]*Tabla3[[#This Row],[% PRODUCTO]]," ")</f>
        <v>6.5222199999999999</v>
      </c>
      <c r="O1456" s="61"/>
      <c r="P1456" s="55">
        <f>IFERROR(Tabla3[[#This Row],[OCULTAR2]]-Tabla3[[#This Row],[OCULTAR2]]*Tabla3[[#This Row],[% LÍNEA]]," ")</f>
        <v>6.5222199999999999</v>
      </c>
      <c r="Q1456" s="56">
        <f>IFERROR(Tabla3[[#This Row],[% PRODUCTO]]+Tabla3[[#This Row],[% LÍNEA]]," ")</f>
        <v>0</v>
      </c>
      <c r="R1456" s="60">
        <f>Tabla3[[#This Row],[OCULTAR3]]</f>
        <v>6.5222199999999999</v>
      </c>
      <c r="S1456" s="60">
        <f>Tabla3[[#This Row],[PRECIO SIN %]]-Tabla3[[#This Row],[PRECIO SIN %]]*10%</f>
        <v>5.8699979999999998</v>
      </c>
      <c r="T1456" s="80">
        <f>(Tabla3[[#This Row],[PRECIO CON DESCT.]]-(Tabla3[[#This Row],[PRECIO CON DESCT.]]*$T$6))</f>
        <v>3.6980987399999998</v>
      </c>
      <c r="U1456" s="96"/>
      <c r="V1456" s="94">
        <f>Tabla3[[#This Row],[PRECIO %      en $]]*Tabla3[[#This Row],[PEDIDO ]]</f>
        <v>0</v>
      </c>
      <c r="W1456" s="57">
        <f>Tabla3[[#This Row],[PRECIO CON DESCT.]]*Tabla3[[#This Row],[PEDIDO ]]</f>
        <v>0</v>
      </c>
      <c r="X1456" s="58">
        <f>Tabla3[[#This Row],[PRECIO SIN %]]*Tabla3[[#This Row],[PEDIDO ]]</f>
        <v>0</v>
      </c>
      <c r="Y1456" s="28"/>
      <c r="Z1456" s="28"/>
    </row>
    <row r="1457" spans="1:26" ht="33" customHeight="1" x14ac:dyDescent="0.4">
      <c r="A1457" s="124">
        <v>7592889000460</v>
      </c>
      <c r="B1457" s="51" t="s">
        <v>225</v>
      </c>
      <c r="C1457" s="51" t="s">
        <v>247</v>
      </c>
      <c r="D14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57" s="118" t="s">
        <v>1959</v>
      </c>
      <c r="F1457" s="75" t="s">
        <v>537</v>
      </c>
      <c r="G14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57" s="77">
        <v>8</v>
      </c>
      <c r="J1457" s="52">
        <v>24.933330000000002</v>
      </c>
      <c r="K1457" s="53">
        <f>Tabla3[[#This Row],[PRECIOS]]-Tabla3[[#This Row],[PRECIOS]]*10%</f>
        <v>22.439997000000002</v>
      </c>
      <c r="L1457" s="101"/>
      <c r="M1457" s="54"/>
      <c r="N1457" s="55">
        <f>IFERROR(Tabla3[[#This Row],[PRECIOS]]-Tabla3[[#This Row],[PRECIOS]]*Tabla3[[#This Row],[% PRODUCTO]]," ")</f>
        <v>24.933330000000002</v>
      </c>
      <c r="O1457" s="54"/>
      <c r="P1457" s="55">
        <f>IFERROR(Tabla3[[#This Row],[OCULTAR2]]-Tabla3[[#This Row],[OCULTAR2]]*Tabla3[[#This Row],[% LÍNEA]]," ")</f>
        <v>24.933330000000002</v>
      </c>
      <c r="Q1457" s="56">
        <f>IFERROR(Tabla3[[#This Row],[% PRODUCTO]]+Tabla3[[#This Row],[% LÍNEA]]," ")</f>
        <v>0</v>
      </c>
      <c r="R1457" s="53">
        <f>Tabla3[[#This Row],[OCULTAR3]]</f>
        <v>24.933330000000002</v>
      </c>
      <c r="S1457" s="53">
        <f>Tabla3[[#This Row],[PRECIO SIN %]]-Tabla3[[#This Row],[PRECIO SIN %]]*10%</f>
        <v>22.439997000000002</v>
      </c>
      <c r="T1457" s="80">
        <f>(Tabla3[[#This Row],[PRECIO CON DESCT.]]-(Tabla3[[#This Row],[PRECIO CON DESCT.]]*$T$6))</f>
        <v>14.137198110000002</v>
      </c>
      <c r="U1457" s="96"/>
      <c r="V1457" s="94">
        <f>Tabla3[[#This Row],[PRECIO %      en $]]*Tabla3[[#This Row],[PEDIDO ]]</f>
        <v>0</v>
      </c>
      <c r="W1457" s="57">
        <f>Tabla3[[#This Row],[PRECIO CON DESCT.]]*Tabla3[[#This Row],[PEDIDO ]]</f>
        <v>0</v>
      </c>
      <c r="X1457" s="58">
        <f>Tabla3[[#This Row],[PRECIO SIN %]]*Tabla3[[#This Row],[PEDIDO ]]</f>
        <v>0</v>
      </c>
      <c r="Y1457" s="28"/>
      <c r="Z1457" s="28"/>
    </row>
    <row r="1458" spans="1:26" ht="33" customHeight="1" x14ac:dyDescent="0.4">
      <c r="A1458" s="125">
        <v>6977234271084</v>
      </c>
      <c r="B1458" s="59" t="s">
        <v>225</v>
      </c>
      <c r="C1458" s="59" t="s">
        <v>120</v>
      </c>
      <c r="D14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58" s="119" t="s">
        <v>1960</v>
      </c>
      <c r="F1458" s="76" t="s">
        <v>537</v>
      </c>
      <c r="G14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58" s="78">
        <v>53</v>
      </c>
      <c r="J1458" s="52">
        <v>1.88889</v>
      </c>
      <c r="K1458" s="60">
        <f>Tabla3[[#This Row],[PRECIOS]]-Tabla3[[#This Row],[PRECIOS]]*10%</f>
        <v>1.7000009999999999</v>
      </c>
      <c r="L1458" s="101"/>
      <c r="M1458" s="61"/>
      <c r="N1458" s="55">
        <f>IFERROR(Tabla3[[#This Row],[PRECIOS]]-Tabla3[[#This Row],[PRECIOS]]*Tabla3[[#This Row],[% PRODUCTO]]," ")</f>
        <v>1.88889</v>
      </c>
      <c r="O1458" s="61"/>
      <c r="P1458" s="55">
        <f>IFERROR(Tabla3[[#This Row],[OCULTAR2]]-Tabla3[[#This Row],[OCULTAR2]]*Tabla3[[#This Row],[% LÍNEA]]," ")</f>
        <v>1.88889</v>
      </c>
      <c r="Q1458" s="56">
        <f>IFERROR(Tabla3[[#This Row],[% PRODUCTO]]+Tabla3[[#This Row],[% LÍNEA]]," ")</f>
        <v>0</v>
      </c>
      <c r="R1458" s="60">
        <f>Tabla3[[#This Row],[OCULTAR3]]</f>
        <v>1.88889</v>
      </c>
      <c r="S1458" s="60">
        <f>Tabla3[[#This Row],[PRECIO SIN %]]-Tabla3[[#This Row],[PRECIO SIN %]]*10%</f>
        <v>1.7000009999999999</v>
      </c>
      <c r="T1458" s="80">
        <f>(Tabla3[[#This Row],[PRECIO CON DESCT.]]-(Tabla3[[#This Row],[PRECIO CON DESCT.]]*$T$6))</f>
        <v>1.0710006299999999</v>
      </c>
      <c r="U1458" s="96"/>
      <c r="V1458" s="94">
        <f>Tabla3[[#This Row],[PRECIO %      en $]]*Tabla3[[#This Row],[PEDIDO ]]</f>
        <v>0</v>
      </c>
      <c r="W1458" s="57">
        <f>Tabla3[[#This Row],[PRECIO CON DESCT.]]*Tabla3[[#This Row],[PEDIDO ]]</f>
        <v>0</v>
      </c>
      <c r="X1458" s="58">
        <f>Tabla3[[#This Row],[PRECIO SIN %]]*Tabla3[[#This Row],[PEDIDO ]]</f>
        <v>0</v>
      </c>
      <c r="Y1458" s="28"/>
      <c r="Z1458" s="28"/>
    </row>
    <row r="1459" spans="1:26" ht="33" customHeight="1" x14ac:dyDescent="0.4">
      <c r="A1459" s="124">
        <v>791466996302</v>
      </c>
      <c r="B1459" s="51" t="s">
        <v>225</v>
      </c>
      <c r="C1459" s="51" t="s">
        <v>53</v>
      </c>
      <c r="D14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459" s="118" t="s">
        <v>1961</v>
      </c>
      <c r="F1459" s="75" t="s">
        <v>537</v>
      </c>
      <c r="G14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59" s="77">
        <v>75</v>
      </c>
      <c r="J1459" s="52">
        <v>3.7777799999999999</v>
      </c>
      <c r="K1459" s="53">
        <f>Tabla3[[#This Row],[PRECIOS]]-Tabla3[[#This Row],[PRECIOS]]*10%</f>
        <v>3.4000019999999997</v>
      </c>
      <c r="L1459" s="101"/>
      <c r="M1459" s="54"/>
      <c r="N1459" s="55">
        <f>IFERROR(Tabla3[[#This Row],[PRECIOS]]-Tabla3[[#This Row],[PRECIOS]]*Tabla3[[#This Row],[% PRODUCTO]]," ")</f>
        <v>3.7777799999999999</v>
      </c>
      <c r="O1459" s="54"/>
      <c r="P1459" s="55">
        <f>IFERROR(Tabla3[[#This Row],[OCULTAR2]]-Tabla3[[#This Row],[OCULTAR2]]*Tabla3[[#This Row],[% LÍNEA]]," ")</f>
        <v>3.7777799999999999</v>
      </c>
      <c r="Q1459" s="56">
        <f>IFERROR(Tabla3[[#This Row],[% PRODUCTO]]+Tabla3[[#This Row],[% LÍNEA]]," ")</f>
        <v>0</v>
      </c>
      <c r="R1459" s="53">
        <f>Tabla3[[#This Row],[OCULTAR3]]</f>
        <v>3.7777799999999999</v>
      </c>
      <c r="S1459" s="53">
        <f>Tabla3[[#This Row],[PRECIO SIN %]]-Tabla3[[#This Row],[PRECIO SIN %]]*10%</f>
        <v>3.4000019999999997</v>
      </c>
      <c r="T1459" s="80">
        <f>(Tabla3[[#This Row],[PRECIO CON DESCT.]]-(Tabla3[[#This Row],[PRECIO CON DESCT.]]*$T$6))</f>
        <v>2.1420012599999998</v>
      </c>
      <c r="U1459" s="96"/>
      <c r="V1459" s="94">
        <f>Tabla3[[#This Row],[PRECIO %      en $]]*Tabla3[[#This Row],[PEDIDO ]]</f>
        <v>0</v>
      </c>
      <c r="W1459" s="57">
        <f>Tabla3[[#This Row],[PRECIO CON DESCT.]]*Tabla3[[#This Row],[PEDIDO ]]</f>
        <v>0</v>
      </c>
      <c r="X1459" s="58">
        <f>Tabla3[[#This Row],[PRECIO SIN %]]*Tabla3[[#This Row],[PEDIDO ]]</f>
        <v>0</v>
      </c>
      <c r="Y1459" s="28"/>
      <c r="Z1459" s="28"/>
    </row>
    <row r="1460" spans="1:26" ht="33" customHeight="1" x14ac:dyDescent="0.4">
      <c r="A1460" s="125">
        <v>8904179732866</v>
      </c>
      <c r="B1460" s="59" t="s">
        <v>225</v>
      </c>
      <c r="C1460" s="59" t="s">
        <v>128</v>
      </c>
      <c r="D14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60" s="119" t="s">
        <v>1962</v>
      </c>
      <c r="F1460" s="76" t="s">
        <v>537</v>
      </c>
      <c r="G14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60" s="78">
        <v>918</v>
      </c>
      <c r="J1460" s="52">
        <v>0.28888999999999998</v>
      </c>
      <c r="K1460" s="60">
        <f>Tabla3[[#This Row],[PRECIOS]]-Tabla3[[#This Row],[PRECIOS]]*10%</f>
        <v>0.26000099999999998</v>
      </c>
      <c r="L1460" s="101"/>
      <c r="M1460" s="61"/>
      <c r="N1460" s="55">
        <f>IFERROR(Tabla3[[#This Row],[PRECIOS]]-Tabla3[[#This Row],[PRECIOS]]*Tabla3[[#This Row],[% PRODUCTO]]," ")</f>
        <v>0.28888999999999998</v>
      </c>
      <c r="O1460" s="61"/>
      <c r="P1460" s="55">
        <f>IFERROR(Tabla3[[#This Row],[OCULTAR2]]-Tabla3[[#This Row],[OCULTAR2]]*Tabla3[[#This Row],[% LÍNEA]]," ")</f>
        <v>0.28888999999999998</v>
      </c>
      <c r="Q1460" s="56">
        <f>IFERROR(Tabla3[[#This Row],[% PRODUCTO]]+Tabla3[[#This Row],[% LÍNEA]]," ")</f>
        <v>0</v>
      </c>
      <c r="R1460" s="60">
        <f>Tabla3[[#This Row],[OCULTAR3]]</f>
        <v>0.28888999999999998</v>
      </c>
      <c r="S1460" s="60">
        <f>Tabla3[[#This Row],[PRECIO SIN %]]-Tabla3[[#This Row],[PRECIO SIN %]]*10%</f>
        <v>0.26000099999999998</v>
      </c>
      <c r="T1460" s="80">
        <f>(Tabla3[[#This Row],[PRECIO CON DESCT.]]-(Tabla3[[#This Row],[PRECIO CON DESCT.]]*$T$6))</f>
        <v>0.16380063</v>
      </c>
      <c r="U1460" s="96"/>
      <c r="V1460" s="94">
        <f>Tabla3[[#This Row],[PRECIO %      en $]]*Tabla3[[#This Row],[PEDIDO ]]</f>
        <v>0</v>
      </c>
      <c r="W1460" s="57">
        <f>Tabla3[[#This Row],[PRECIO CON DESCT.]]*Tabla3[[#This Row],[PEDIDO ]]</f>
        <v>0</v>
      </c>
      <c r="X1460" s="58">
        <f>Tabla3[[#This Row],[PRECIO SIN %]]*Tabla3[[#This Row],[PEDIDO ]]</f>
        <v>0</v>
      </c>
      <c r="Y1460" s="28"/>
      <c r="Z1460" s="28"/>
    </row>
    <row r="1461" spans="1:26" ht="33" customHeight="1" x14ac:dyDescent="0.4">
      <c r="A1461" s="124">
        <v>8904179732866</v>
      </c>
      <c r="B1461" s="51" t="s">
        <v>225</v>
      </c>
      <c r="C1461" s="51" t="s">
        <v>128</v>
      </c>
      <c r="D14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61" s="118" t="s">
        <v>1962</v>
      </c>
      <c r="F1461" s="75" t="s">
        <v>537</v>
      </c>
      <c r="G14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61" s="77">
        <v>2</v>
      </c>
      <c r="J1461" s="52">
        <v>0.87778</v>
      </c>
      <c r="K1461" s="53">
        <f>Tabla3[[#This Row],[PRECIOS]]-Tabla3[[#This Row],[PRECIOS]]*10%</f>
        <v>0.79000199999999998</v>
      </c>
      <c r="L1461" s="101"/>
      <c r="M1461" s="54"/>
      <c r="N1461" s="55">
        <f>IFERROR(Tabla3[[#This Row],[PRECIOS]]-Tabla3[[#This Row],[PRECIOS]]*Tabla3[[#This Row],[% PRODUCTO]]," ")</f>
        <v>0.87778</v>
      </c>
      <c r="O1461" s="54"/>
      <c r="P1461" s="55">
        <f>IFERROR(Tabla3[[#This Row],[OCULTAR2]]-Tabla3[[#This Row],[OCULTAR2]]*Tabla3[[#This Row],[% LÍNEA]]," ")</f>
        <v>0.87778</v>
      </c>
      <c r="Q1461" s="56">
        <f>IFERROR(Tabla3[[#This Row],[% PRODUCTO]]+Tabla3[[#This Row],[% LÍNEA]]," ")</f>
        <v>0</v>
      </c>
      <c r="R1461" s="53">
        <f>Tabla3[[#This Row],[OCULTAR3]]</f>
        <v>0.87778</v>
      </c>
      <c r="S1461" s="53">
        <f>Tabla3[[#This Row],[PRECIO SIN %]]-Tabla3[[#This Row],[PRECIO SIN %]]*10%</f>
        <v>0.79000199999999998</v>
      </c>
      <c r="T1461" s="80">
        <f>(Tabla3[[#This Row],[PRECIO CON DESCT.]]-(Tabla3[[#This Row],[PRECIO CON DESCT.]]*$T$6))</f>
        <v>0.49770125999999998</v>
      </c>
      <c r="U1461" s="96"/>
      <c r="V1461" s="94">
        <f>Tabla3[[#This Row],[PRECIO %      en $]]*Tabla3[[#This Row],[PEDIDO ]]</f>
        <v>0</v>
      </c>
      <c r="W1461" s="57">
        <f>Tabla3[[#This Row],[PRECIO CON DESCT.]]*Tabla3[[#This Row],[PEDIDO ]]</f>
        <v>0</v>
      </c>
      <c r="X1461" s="58">
        <f>Tabla3[[#This Row],[PRECIO SIN %]]*Tabla3[[#This Row],[PEDIDO ]]</f>
        <v>0</v>
      </c>
      <c r="Y1461" s="28"/>
      <c r="Z1461" s="28"/>
    </row>
    <row r="1462" spans="1:26" ht="33" customHeight="1" x14ac:dyDescent="0.4">
      <c r="A1462" s="125">
        <v>8908007037352</v>
      </c>
      <c r="B1462" s="59" t="s">
        <v>225</v>
      </c>
      <c r="C1462" s="59" t="s">
        <v>238</v>
      </c>
      <c r="D14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62" s="119" t="s">
        <v>1963</v>
      </c>
      <c r="F1462" s="76" t="s">
        <v>537</v>
      </c>
      <c r="G14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62" s="78">
        <v>480</v>
      </c>
      <c r="J1462" s="52">
        <v>2.26667</v>
      </c>
      <c r="K1462" s="60">
        <f>Tabla3[[#This Row],[PRECIOS]]-Tabla3[[#This Row],[PRECIOS]]*10%</f>
        <v>2.040003</v>
      </c>
      <c r="L1462" s="101"/>
      <c r="M1462" s="61"/>
      <c r="N1462" s="55">
        <f>IFERROR(Tabla3[[#This Row],[PRECIOS]]-Tabla3[[#This Row],[PRECIOS]]*Tabla3[[#This Row],[% PRODUCTO]]," ")</f>
        <v>2.26667</v>
      </c>
      <c r="O1462" s="61"/>
      <c r="P1462" s="55">
        <f>IFERROR(Tabla3[[#This Row],[OCULTAR2]]-Tabla3[[#This Row],[OCULTAR2]]*Tabla3[[#This Row],[% LÍNEA]]," ")</f>
        <v>2.26667</v>
      </c>
      <c r="Q1462" s="56">
        <f>IFERROR(Tabla3[[#This Row],[% PRODUCTO]]+Tabla3[[#This Row],[% LÍNEA]]," ")</f>
        <v>0</v>
      </c>
      <c r="R1462" s="60">
        <f>Tabla3[[#This Row],[OCULTAR3]]</f>
        <v>2.26667</v>
      </c>
      <c r="S1462" s="60">
        <f>Tabla3[[#This Row],[PRECIO SIN %]]-Tabla3[[#This Row],[PRECIO SIN %]]*10%</f>
        <v>2.040003</v>
      </c>
      <c r="T1462" s="80">
        <f>(Tabla3[[#This Row],[PRECIO CON DESCT.]]-(Tabla3[[#This Row],[PRECIO CON DESCT.]]*$T$6))</f>
        <v>1.2852018900000002</v>
      </c>
      <c r="U1462" s="96"/>
      <c r="V1462" s="94">
        <f>Tabla3[[#This Row],[PRECIO %      en $]]*Tabla3[[#This Row],[PEDIDO ]]</f>
        <v>0</v>
      </c>
      <c r="W1462" s="57">
        <f>Tabla3[[#This Row],[PRECIO CON DESCT.]]*Tabla3[[#This Row],[PEDIDO ]]</f>
        <v>0</v>
      </c>
      <c r="X1462" s="58">
        <f>Tabla3[[#This Row],[PRECIO SIN %]]*Tabla3[[#This Row],[PEDIDO ]]</f>
        <v>0</v>
      </c>
      <c r="Y1462" s="28"/>
      <c r="Z1462" s="28"/>
    </row>
    <row r="1463" spans="1:26" ht="33" customHeight="1" x14ac:dyDescent="0.4">
      <c r="A1463" s="124">
        <v>8908020242283</v>
      </c>
      <c r="B1463" s="51" t="s">
        <v>225</v>
      </c>
      <c r="C1463" s="51" t="s">
        <v>206</v>
      </c>
      <c r="D14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63" s="118" t="s">
        <v>1964</v>
      </c>
      <c r="F1463" s="75" t="s">
        <v>537</v>
      </c>
      <c r="G14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63" s="77">
        <v>122</v>
      </c>
      <c r="J1463" s="52">
        <v>2.1555599999999999</v>
      </c>
      <c r="K1463" s="53">
        <f>Tabla3[[#This Row],[PRECIOS]]-Tabla3[[#This Row],[PRECIOS]]*10%</f>
        <v>1.9400039999999998</v>
      </c>
      <c r="L1463" s="101"/>
      <c r="M1463" s="54"/>
      <c r="N1463" s="55">
        <f>IFERROR(Tabla3[[#This Row],[PRECIOS]]-Tabla3[[#This Row],[PRECIOS]]*Tabla3[[#This Row],[% PRODUCTO]]," ")</f>
        <v>2.1555599999999999</v>
      </c>
      <c r="O1463" s="54"/>
      <c r="P1463" s="55">
        <f>IFERROR(Tabla3[[#This Row],[OCULTAR2]]-Tabla3[[#This Row],[OCULTAR2]]*Tabla3[[#This Row],[% LÍNEA]]," ")</f>
        <v>2.1555599999999999</v>
      </c>
      <c r="Q1463" s="56">
        <f>IFERROR(Tabla3[[#This Row],[% PRODUCTO]]+Tabla3[[#This Row],[% LÍNEA]]," ")</f>
        <v>0</v>
      </c>
      <c r="R1463" s="53">
        <f>Tabla3[[#This Row],[OCULTAR3]]</f>
        <v>2.1555599999999999</v>
      </c>
      <c r="S1463" s="53">
        <f>Tabla3[[#This Row],[PRECIO SIN %]]-Tabla3[[#This Row],[PRECIO SIN %]]*10%</f>
        <v>1.9400039999999998</v>
      </c>
      <c r="T1463" s="80">
        <f>(Tabla3[[#This Row],[PRECIO CON DESCT.]]-(Tabla3[[#This Row],[PRECIO CON DESCT.]]*$T$6))</f>
        <v>1.22220252</v>
      </c>
      <c r="U1463" s="96"/>
      <c r="V1463" s="94">
        <f>Tabla3[[#This Row],[PRECIO %      en $]]*Tabla3[[#This Row],[PEDIDO ]]</f>
        <v>0</v>
      </c>
      <c r="W1463" s="57">
        <f>Tabla3[[#This Row],[PRECIO CON DESCT.]]*Tabla3[[#This Row],[PEDIDO ]]</f>
        <v>0</v>
      </c>
      <c r="X1463" s="58">
        <f>Tabla3[[#This Row],[PRECIO SIN %]]*Tabla3[[#This Row],[PEDIDO ]]</f>
        <v>0</v>
      </c>
      <c r="Y1463" s="28"/>
      <c r="Z1463" s="28"/>
    </row>
    <row r="1464" spans="1:26" ht="33" customHeight="1" x14ac:dyDescent="0.4">
      <c r="A1464" s="125">
        <v>7592454002400</v>
      </c>
      <c r="B1464" s="59" t="s">
        <v>225</v>
      </c>
      <c r="C1464" s="59" t="s">
        <v>171</v>
      </c>
      <c r="D14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64" s="119" t="s">
        <v>1965</v>
      </c>
      <c r="F1464" s="76" t="s">
        <v>537</v>
      </c>
      <c r="G14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64" s="78">
        <v>116</v>
      </c>
      <c r="J1464" s="52">
        <v>6.6666699999999999</v>
      </c>
      <c r="K1464" s="60">
        <f>Tabla3[[#This Row],[PRECIOS]]-Tabla3[[#This Row],[PRECIOS]]*10%</f>
        <v>6.0000029999999995</v>
      </c>
      <c r="L1464" s="101"/>
      <c r="M1464" s="61"/>
      <c r="N1464" s="55">
        <f>IFERROR(Tabla3[[#This Row],[PRECIOS]]-Tabla3[[#This Row],[PRECIOS]]*Tabla3[[#This Row],[% PRODUCTO]]," ")</f>
        <v>6.6666699999999999</v>
      </c>
      <c r="O1464" s="61"/>
      <c r="P1464" s="55">
        <f>IFERROR(Tabla3[[#This Row],[OCULTAR2]]-Tabla3[[#This Row],[OCULTAR2]]*Tabla3[[#This Row],[% LÍNEA]]," ")</f>
        <v>6.6666699999999999</v>
      </c>
      <c r="Q1464" s="56">
        <f>IFERROR(Tabla3[[#This Row],[% PRODUCTO]]+Tabla3[[#This Row],[% LÍNEA]]," ")</f>
        <v>0</v>
      </c>
      <c r="R1464" s="60">
        <f>Tabla3[[#This Row],[OCULTAR3]]</f>
        <v>6.6666699999999999</v>
      </c>
      <c r="S1464" s="60">
        <f>Tabla3[[#This Row],[PRECIO SIN %]]-Tabla3[[#This Row],[PRECIO SIN %]]*10%</f>
        <v>6.0000029999999995</v>
      </c>
      <c r="T1464" s="80">
        <f>(Tabla3[[#This Row],[PRECIO CON DESCT.]]-(Tabla3[[#This Row],[PRECIO CON DESCT.]]*$T$6))</f>
        <v>3.7800018899999999</v>
      </c>
      <c r="U1464" s="96"/>
      <c r="V1464" s="94">
        <f>Tabla3[[#This Row],[PRECIO %      en $]]*Tabla3[[#This Row],[PEDIDO ]]</f>
        <v>0</v>
      </c>
      <c r="W1464" s="57">
        <f>Tabla3[[#This Row],[PRECIO CON DESCT.]]*Tabla3[[#This Row],[PEDIDO ]]</f>
        <v>0</v>
      </c>
      <c r="X1464" s="58">
        <f>Tabla3[[#This Row],[PRECIO SIN %]]*Tabla3[[#This Row],[PEDIDO ]]</f>
        <v>0</v>
      </c>
      <c r="Y1464" s="28"/>
      <c r="Z1464" s="28"/>
    </row>
    <row r="1465" spans="1:26" ht="33" customHeight="1" x14ac:dyDescent="0.4">
      <c r="A1465" s="124">
        <v>8906130233498</v>
      </c>
      <c r="B1465" s="51" t="s">
        <v>225</v>
      </c>
      <c r="C1465" s="51" t="s">
        <v>106</v>
      </c>
      <c r="D14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65" s="118" t="s">
        <v>1966</v>
      </c>
      <c r="F1465" s="75" t="s">
        <v>537</v>
      </c>
      <c r="G14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65" s="77">
        <v>211</v>
      </c>
      <c r="J1465" s="52">
        <v>1.9</v>
      </c>
      <c r="K1465" s="53">
        <f>Tabla3[[#This Row],[PRECIOS]]-Tabla3[[#This Row],[PRECIOS]]*10%</f>
        <v>1.71</v>
      </c>
      <c r="L1465" s="101"/>
      <c r="M1465" s="54"/>
      <c r="N1465" s="55">
        <f>IFERROR(Tabla3[[#This Row],[PRECIOS]]-Tabla3[[#This Row],[PRECIOS]]*Tabla3[[#This Row],[% PRODUCTO]]," ")</f>
        <v>1.9</v>
      </c>
      <c r="O1465" s="54"/>
      <c r="P1465" s="55">
        <f>IFERROR(Tabla3[[#This Row],[OCULTAR2]]-Tabla3[[#This Row],[OCULTAR2]]*Tabla3[[#This Row],[% LÍNEA]]," ")</f>
        <v>1.9</v>
      </c>
      <c r="Q1465" s="56">
        <f>IFERROR(Tabla3[[#This Row],[% PRODUCTO]]+Tabla3[[#This Row],[% LÍNEA]]," ")</f>
        <v>0</v>
      </c>
      <c r="R1465" s="53">
        <f>Tabla3[[#This Row],[OCULTAR3]]</f>
        <v>1.9</v>
      </c>
      <c r="S1465" s="53">
        <f>Tabla3[[#This Row],[PRECIO SIN %]]-Tabla3[[#This Row],[PRECIO SIN %]]*10%</f>
        <v>1.71</v>
      </c>
      <c r="T1465" s="80">
        <f>(Tabla3[[#This Row],[PRECIO CON DESCT.]]-(Tabla3[[#This Row],[PRECIO CON DESCT.]]*$T$6))</f>
        <v>1.0773000000000001</v>
      </c>
      <c r="U1465" s="96"/>
      <c r="V1465" s="94">
        <f>Tabla3[[#This Row],[PRECIO %      en $]]*Tabla3[[#This Row],[PEDIDO ]]</f>
        <v>0</v>
      </c>
      <c r="W1465" s="57">
        <f>Tabla3[[#This Row],[PRECIO CON DESCT.]]*Tabla3[[#This Row],[PEDIDO ]]</f>
        <v>0</v>
      </c>
      <c r="X1465" s="58">
        <f>Tabla3[[#This Row],[PRECIO SIN %]]*Tabla3[[#This Row],[PEDIDO ]]</f>
        <v>0</v>
      </c>
      <c r="Y1465" s="28"/>
      <c r="Z1465" s="28"/>
    </row>
    <row r="1466" spans="1:26" ht="33" customHeight="1" x14ac:dyDescent="0.4">
      <c r="A1466" s="125">
        <v>7598252001720</v>
      </c>
      <c r="B1466" s="59" t="s">
        <v>225</v>
      </c>
      <c r="C1466" s="59" t="s">
        <v>56</v>
      </c>
      <c r="D14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66" s="119" t="s">
        <v>1967</v>
      </c>
      <c r="F1466" s="76" t="s">
        <v>537</v>
      </c>
      <c r="G14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66" s="78">
        <v>120</v>
      </c>
      <c r="J1466" s="52">
        <v>9.2777799999999999</v>
      </c>
      <c r="K1466" s="60">
        <f>Tabla3[[#This Row],[PRECIOS]]-Tabla3[[#This Row],[PRECIOS]]*10%</f>
        <v>8.3500019999999999</v>
      </c>
      <c r="L1466" s="101"/>
      <c r="M1466" s="61"/>
      <c r="N1466" s="55">
        <f>IFERROR(Tabla3[[#This Row],[PRECIOS]]-Tabla3[[#This Row],[PRECIOS]]*Tabla3[[#This Row],[% PRODUCTO]]," ")</f>
        <v>9.2777799999999999</v>
      </c>
      <c r="O1466" s="61"/>
      <c r="P1466" s="55">
        <f>IFERROR(Tabla3[[#This Row],[OCULTAR2]]-Tabla3[[#This Row],[OCULTAR2]]*Tabla3[[#This Row],[% LÍNEA]]," ")</f>
        <v>9.2777799999999999</v>
      </c>
      <c r="Q1466" s="56">
        <f>IFERROR(Tabla3[[#This Row],[% PRODUCTO]]+Tabla3[[#This Row],[% LÍNEA]]," ")</f>
        <v>0</v>
      </c>
      <c r="R1466" s="60">
        <f>Tabla3[[#This Row],[OCULTAR3]]</f>
        <v>9.2777799999999999</v>
      </c>
      <c r="S1466" s="60">
        <f>Tabla3[[#This Row],[PRECIO SIN %]]-Tabla3[[#This Row],[PRECIO SIN %]]*10%</f>
        <v>8.3500019999999999</v>
      </c>
      <c r="T1466" s="80">
        <f>(Tabla3[[#This Row],[PRECIO CON DESCT.]]-(Tabla3[[#This Row],[PRECIO CON DESCT.]]*$T$6))</f>
        <v>5.2605012599999998</v>
      </c>
      <c r="U1466" s="96"/>
      <c r="V1466" s="94">
        <f>Tabla3[[#This Row],[PRECIO %      en $]]*Tabla3[[#This Row],[PEDIDO ]]</f>
        <v>0</v>
      </c>
      <c r="W1466" s="57">
        <f>Tabla3[[#This Row],[PRECIO CON DESCT.]]*Tabla3[[#This Row],[PEDIDO ]]</f>
        <v>0</v>
      </c>
      <c r="X1466" s="58">
        <f>Tabla3[[#This Row],[PRECIO SIN %]]*Tabla3[[#This Row],[PEDIDO ]]</f>
        <v>0</v>
      </c>
      <c r="Y1466" s="28"/>
      <c r="Z1466" s="28"/>
    </row>
    <row r="1467" spans="1:26" ht="33" customHeight="1" x14ac:dyDescent="0.4">
      <c r="A1467" s="124">
        <v>736372722492</v>
      </c>
      <c r="B1467" s="51" t="s">
        <v>225</v>
      </c>
      <c r="C1467" s="51" t="s">
        <v>150</v>
      </c>
      <c r="D14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67" s="118" t="s">
        <v>1968</v>
      </c>
      <c r="F1467" s="75" t="s">
        <v>537</v>
      </c>
      <c r="G14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4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467" s="77">
        <v>460</v>
      </c>
      <c r="J1467" s="52">
        <v>4.9444400000000002</v>
      </c>
      <c r="K1467" s="53">
        <f>Tabla3[[#This Row],[PRECIOS]]-Tabla3[[#This Row],[PRECIOS]]*10%</f>
        <v>4.4499960000000005</v>
      </c>
      <c r="L1467" s="101"/>
      <c r="M1467" s="54"/>
      <c r="N1467" s="55">
        <f>IFERROR(Tabla3[[#This Row],[PRECIOS]]-Tabla3[[#This Row],[PRECIOS]]*Tabla3[[#This Row],[% PRODUCTO]]," ")</f>
        <v>4.9444400000000002</v>
      </c>
      <c r="O1467" s="54">
        <v>0.05</v>
      </c>
      <c r="P1467" s="55">
        <f>IFERROR(Tabla3[[#This Row],[OCULTAR2]]-Tabla3[[#This Row],[OCULTAR2]]*Tabla3[[#This Row],[% LÍNEA]]," ")</f>
        <v>4.6972180000000003</v>
      </c>
      <c r="Q1467" s="56">
        <f>IFERROR(Tabla3[[#This Row],[% PRODUCTO]]+Tabla3[[#This Row],[% LÍNEA]]," ")</f>
        <v>0.05</v>
      </c>
      <c r="R1467" s="53">
        <f>Tabla3[[#This Row],[OCULTAR3]]</f>
        <v>4.6972180000000003</v>
      </c>
      <c r="S1467" s="53">
        <f>Tabla3[[#This Row],[PRECIO SIN %]]-Tabla3[[#This Row],[PRECIO SIN %]]*10%</f>
        <v>4.2274962</v>
      </c>
      <c r="T1467" s="80">
        <f>(Tabla3[[#This Row],[PRECIO CON DESCT.]]-(Tabla3[[#This Row],[PRECIO CON DESCT.]]*$T$6))</f>
        <v>2.6633226060000004</v>
      </c>
      <c r="U1467" s="96"/>
      <c r="V1467" s="94">
        <f>Tabla3[[#This Row],[PRECIO %      en $]]*Tabla3[[#This Row],[PEDIDO ]]</f>
        <v>0</v>
      </c>
      <c r="W1467" s="57">
        <f>Tabla3[[#This Row],[PRECIO CON DESCT.]]*Tabla3[[#This Row],[PEDIDO ]]</f>
        <v>0</v>
      </c>
      <c r="X1467" s="58">
        <f>Tabla3[[#This Row],[PRECIO SIN %]]*Tabla3[[#This Row],[PEDIDO ]]</f>
        <v>0</v>
      </c>
      <c r="Y1467" s="28"/>
      <c r="Z1467" s="28"/>
    </row>
    <row r="1468" spans="1:26" ht="33" customHeight="1" x14ac:dyDescent="0.4">
      <c r="A1468" s="125">
        <v>7592889000798</v>
      </c>
      <c r="B1468" s="59" t="s">
        <v>225</v>
      </c>
      <c r="C1468" s="59" t="s">
        <v>113</v>
      </c>
      <c r="D14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68" s="119" t="s">
        <v>1969</v>
      </c>
      <c r="F1468" s="76" t="s">
        <v>537</v>
      </c>
      <c r="G14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68" s="78">
        <v>3</v>
      </c>
      <c r="J1468" s="52">
        <v>29.766670000000001</v>
      </c>
      <c r="K1468" s="60">
        <f>Tabla3[[#This Row],[PRECIOS]]-Tabla3[[#This Row],[PRECIOS]]*10%</f>
        <v>26.790003000000002</v>
      </c>
      <c r="L1468" s="101"/>
      <c r="M1468" s="61"/>
      <c r="N1468" s="55">
        <f>IFERROR(Tabla3[[#This Row],[PRECIOS]]-Tabla3[[#This Row],[PRECIOS]]*Tabla3[[#This Row],[% PRODUCTO]]," ")</f>
        <v>29.766670000000001</v>
      </c>
      <c r="O1468" s="61"/>
      <c r="P1468" s="55">
        <f>IFERROR(Tabla3[[#This Row],[OCULTAR2]]-Tabla3[[#This Row],[OCULTAR2]]*Tabla3[[#This Row],[% LÍNEA]]," ")</f>
        <v>29.766670000000001</v>
      </c>
      <c r="Q1468" s="56">
        <f>IFERROR(Tabla3[[#This Row],[% PRODUCTO]]+Tabla3[[#This Row],[% LÍNEA]]," ")</f>
        <v>0</v>
      </c>
      <c r="R1468" s="60">
        <f>Tabla3[[#This Row],[OCULTAR3]]</f>
        <v>29.766670000000001</v>
      </c>
      <c r="S1468" s="60">
        <f>Tabla3[[#This Row],[PRECIO SIN %]]-Tabla3[[#This Row],[PRECIO SIN %]]*10%</f>
        <v>26.790003000000002</v>
      </c>
      <c r="T1468" s="80">
        <f>(Tabla3[[#This Row],[PRECIO CON DESCT.]]-(Tabla3[[#This Row],[PRECIO CON DESCT.]]*$T$6))</f>
        <v>16.877701890000001</v>
      </c>
      <c r="U1468" s="96"/>
      <c r="V1468" s="94">
        <f>Tabla3[[#This Row],[PRECIO %      en $]]*Tabla3[[#This Row],[PEDIDO ]]</f>
        <v>0</v>
      </c>
      <c r="W1468" s="57">
        <f>Tabla3[[#This Row],[PRECIO CON DESCT.]]*Tabla3[[#This Row],[PEDIDO ]]</f>
        <v>0</v>
      </c>
      <c r="X1468" s="58">
        <f>Tabla3[[#This Row],[PRECIO SIN %]]*Tabla3[[#This Row],[PEDIDO ]]</f>
        <v>0</v>
      </c>
      <c r="Y1468" s="28"/>
      <c r="Z1468" s="28"/>
    </row>
    <row r="1469" spans="1:26" ht="33" customHeight="1" x14ac:dyDescent="0.4">
      <c r="A1469" s="124">
        <v>8904210707174</v>
      </c>
      <c r="B1469" s="51" t="s">
        <v>225</v>
      </c>
      <c r="C1469" s="51" t="s">
        <v>209</v>
      </c>
      <c r="D14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69" s="118" t="s">
        <v>1970</v>
      </c>
      <c r="F1469" s="75" t="s">
        <v>537</v>
      </c>
      <c r="G14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69" s="77">
        <v>20</v>
      </c>
      <c r="J1469" s="52">
        <v>4.2333299999999996</v>
      </c>
      <c r="K1469" s="53">
        <f>Tabla3[[#This Row],[PRECIOS]]-Tabla3[[#This Row],[PRECIOS]]*10%</f>
        <v>3.8099969999999996</v>
      </c>
      <c r="L1469" s="101"/>
      <c r="M1469" s="54"/>
      <c r="N1469" s="55">
        <f>IFERROR(Tabla3[[#This Row],[PRECIOS]]-Tabla3[[#This Row],[PRECIOS]]*Tabla3[[#This Row],[% PRODUCTO]]," ")</f>
        <v>4.2333299999999996</v>
      </c>
      <c r="O1469" s="54"/>
      <c r="P1469" s="55">
        <f>IFERROR(Tabla3[[#This Row],[OCULTAR2]]-Tabla3[[#This Row],[OCULTAR2]]*Tabla3[[#This Row],[% LÍNEA]]," ")</f>
        <v>4.2333299999999996</v>
      </c>
      <c r="Q1469" s="56">
        <f>IFERROR(Tabla3[[#This Row],[% PRODUCTO]]+Tabla3[[#This Row],[% LÍNEA]]," ")</f>
        <v>0</v>
      </c>
      <c r="R1469" s="53">
        <f>Tabla3[[#This Row],[OCULTAR3]]</f>
        <v>4.2333299999999996</v>
      </c>
      <c r="S1469" s="53">
        <f>Tabla3[[#This Row],[PRECIO SIN %]]-Tabla3[[#This Row],[PRECIO SIN %]]*10%</f>
        <v>3.8099969999999996</v>
      </c>
      <c r="T1469" s="80">
        <f>(Tabla3[[#This Row],[PRECIO CON DESCT.]]-(Tabla3[[#This Row],[PRECIO CON DESCT.]]*$T$6))</f>
        <v>2.4002981099999996</v>
      </c>
      <c r="U1469" s="96"/>
      <c r="V1469" s="94">
        <f>Tabla3[[#This Row],[PRECIO %      en $]]*Tabla3[[#This Row],[PEDIDO ]]</f>
        <v>0</v>
      </c>
      <c r="W1469" s="57">
        <f>Tabla3[[#This Row],[PRECIO CON DESCT.]]*Tabla3[[#This Row],[PEDIDO ]]</f>
        <v>0</v>
      </c>
      <c r="X1469" s="58">
        <f>Tabla3[[#This Row],[PRECIO SIN %]]*Tabla3[[#This Row],[PEDIDO ]]</f>
        <v>0</v>
      </c>
      <c r="Y1469" s="28"/>
      <c r="Z1469" s="28"/>
    </row>
    <row r="1470" spans="1:26" ht="33" customHeight="1" x14ac:dyDescent="0.4">
      <c r="A1470" s="125">
        <v>7592601000310</v>
      </c>
      <c r="B1470" s="59" t="s">
        <v>225</v>
      </c>
      <c r="C1470" s="59" t="s">
        <v>98</v>
      </c>
      <c r="D14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70" s="119" t="s">
        <v>1971</v>
      </c>
      <c r="F1470" s="76" t="s">
        <v>537</v>
      </c>
      <c r="G14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70" s="78">
        <v>84</v>
      </c>
      <c r="J1470" s="52">
        <v>4.9777800000000001</v>
      </c>
      <c r="K1470" s="60">
        <f>Tabla3[[#This Row],[PRECIOS]]-Tabla3[[#This Row],[PRECIOS]]*10%</f>
        <v>4.4800019999999998</v>
      </c>
      <c r="L1470" s="101"/>
      <c r="M1470" s="61"/>
      <c r="N1470" s="55">
        <f>IFERROR(Tabla3[[#This Row],[PRECIOS]]-Tabla3[[#This Row],[PRECIOS]]*Tabla3[[#This Row],[% PRODUCTO]]," ")</f>
        <v>4.9777800000000001</v>
      </c>
      <c r="O1470" s="61"/>
      <c r="P1470" s="55">
        <f>IFERROR(Tabla3[[#This Row],[OCULTAR2]]-Tabla3[[#This Row],[OCULTAR2]]*Tabla3[[#This Row],[% LÍNEA]]," ")</f>
        <v>4.9777800000000001</v>
      </c>
      <c r="Q1470" s="56">
        <f>IFERROR(Tabla3[[#This Row],[% PRODUCTO]]+Tabla3[[#This Row],[% LÍNEA]]," ")</f>
        <v>0</v>
      </c>
      <c r="R1470" s="60">
        <f>Tabla3[[#This Row],[OCULTAR3]]</f>
        <v>4.9777800000000001</v>
      </c>
      <c r="S1470" s="60">
        <f>Tabla3[[#This Row],[PRECIO SIN %]]-Tabla3[[#This Row],[PRECIO SIN %]]*10%</f>
        <v>4.4800019999999998</v>
      </c>
      <c r="T1470" s="80">
        <f>(Tabla3[[#This Row],[PRECIO CON DESCT.]]-(Tabla3[[#This Row],[PRECIO CON DESCT.]]*$T$6))</f>
        <v>2.8224012599999999</v>
      </c>
      <c r="U1470" s="96"/>
      <c r="V1470" s="94">
        <f>Tabla3[[#This Row],[PRECIO %      en $]]*Tabla3[[#This Row],[PEDIDO ]]</f>
        <v>0</v>
      </c>
      <c r="W1470" s="57">
        <f>Tabla3[[#This Row],[PRECIO CON DESCT.]]*Tabla3[[#This Row],[PEDIDO ]]</f>
        <v>0</v>
      </c>
      <c r="X1470" s="58">
        <f>Tabla3[[#This Row],[PRECIO SIN %]]*Tabla3[[#This Row],[PEDIDO ]]</f>
        <v>0</v>
      </c>
      <c r="Y1470" s="28"/>
      <c r="Z1470" s="28"/>
    </row>
    <row r="1471" spans="1:26" ht="33" customHeight="1" x14ac:dyDescent="0.4">
      <c r="A1471" s="124">
        <v>736372722454</v>
      </c>
      <c r="B1471" s="51" t="s">
        <v>225</v>
      </c>
      <c r="C1471" s="51" t="s">
        <v>150</v>
      </c>
      <c r="D14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71" s="118" t="s">
        <v>1972</v>
      </c>
      <c r="F1471" s="75" t="s">
        <v>537</v>
      </c>
      <c r="G14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4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471" s="77">
        <v>224</v>
      </c>
      <c r="J1471" s="52">
        <v>2.5555599999999998</v>
      </c>
      <c r="K1471" s="53">
        <f>Tabla3[[#This Row],[PRECIOS]]-Tabla3[[#This Row],[PRECIOS]]*10%</f>
        <v>2.3000039999999999</v>
      </c>
      <c r="L1471" s="101"/>
      <c r="M1471" s="54"/>
      <c r="N1471" s="55">
        <f>IFERROR(Tabla3[[#This Row],[PRECIOS]]-Tabla3[[#This Row],[PRECIOS]]*Tabla3[[#This Row],[% PRODUCTO]]," ")</f>
        <v>2.5555599999999998</v>
      </c>
      <c r="O1471" s="54">
        <v>0.05</v>
      </c>
      <c r="P1471" s="55">
        <f>IFERROR(Tabla3[[#This Row],[OCULTAR2]]-Tabla3[[#This Row],[OCULTAR2]]*Tabla3[[#This Row],[% LÍNEA]]," ")</f>
        <v>2.4277819999999997</v>
      </c>
      <c r="Q1471" s="56">
        <f>IFERROR(Tabla3[[#This Row],[% PRODUCTO]]+Tabla3[[#This Row],[% LÍNEA]]," ")</f>
        <v>0.05</v>
      </c>
      <c r="R1471" s="53">
        <f>Tabla3[[#This Row],[OCULTAR3]]</f>
        <v>2.4277819999999997</v>
      </c>
      <c r="S1471" s="53">
        <f>Tabla3[[#This Row],[PRECIO SIN %]]-Tabla3[[#This Row],[PRECIO SIN %]]*10%</f>
        <v>2.1850037999999996</v>
      </c>
      <c r="T1471" s="80">
        <f>(Tabla3[[#This Row],[PRECIO CON DESCT.]]-(Tabla3[[#This Row],[PRECIO CON DESCT.]]*$T$6))</f>
        <v>1.3765523939999997</v>
      </c>
      <c r="U1471" s="96"/>
      <c r="V1471" s="94">
        <f>Tabla3[[#This Row],[PRECIO %      en $]]*Tabla3[[#This Row],[PEDIDO ]]</f>
        <v>0</v>
      </c>
      <c r="W1471" s="57">
        <f>Tabla3[[#This Row],[PRECIO CON DESCT.]]*Tabla3[[#This Row],[PEDIDO ]]</f>
        <v>0</v>
      </c>
      <c r="X1471" s="58">
        <f>Tabla3[[#This Row],[PRECIO SIN %]]*Tabla3[[#This Row],[PEDIDO ]]</f>
        <v>0</v>
      </c>
      <c r="Y1471" s="28"/>
      <c r="Z1471" s="28"/>
    </row>
    <row r="1472" spans="1:26" ht="33" customHeight="1" x14ac:dyDescent="0.4">
      <c r="A1472" s="125">
        <v>7591062014492</v>
      </c>
      <c r="B1472" s="59" t="s">
        <v>225</v>
      </c>
      <c r="C1472" s="59" t="s">
        <v>189</v>
      </c>
      <c r="D14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72" s="119" t="s">
        <v>1973</v>
      </c>
      <c r="F1472" s="76" t="s">
        <v>537</v>
      </c>
      <c r="G14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72" s="78">
        <v>9</v>
      </c>
      <c r="J1472" s="52">
        <v>4.8333300000000001</v>
      </c>
      <c r="K1472" s="60">
        <f>Tabla3[[#This Row],[PRECIOS]]-Tabla3[[#This Row],[PRECIOS]]*10%</f>
        <v>4.3499970000000001</v>
      </c>
      <c r="L1472" s="101"/>
      <c r="M1472" s="61"/>
      <c r="N1472" s="55">
        <f>IFERROR(Tabla3[[#This Row],[PRECIOS]]-Tabla3[[#This Row],[PRECIOS]]*Tabla3[[#This Row],[% PRODUCTO]]," ")</f>
        <v>4.8333300000000001</v>
      </c>
      <c r="O1472" s="61"/>
      <c r="P1472" s="55">
        <f>IFERROR(Tabla3[[#This Row],[OCULTAR2]]-Tabla3[[#This Row],[OCULTAR2]]*Tabla3[[#This Row],[% LÍNEA]]," ")</f>
        <v>4.8333300000000001</v>
      </c>
      <c r="Q1472" s="56">
        <f>IFERROR(Tabla3[[#This Row],[% PRODUCTO]]+Tabla3[[#This Row],[% LÍNEA]]," ")</f>
        <v>0</v>
      </c>
      <c r="R1472" s="60">
        <f>Tabla3[[#This Row],[OCULTAR3]]</f>
        <v>4.8333300000000001</v>
      </c>
      <c r="S1472" s="60">
        <f>Tabla3[[#This Row],[PRECIO SIN %]]-Tabla3[[#This Row],[PRECIO SIN %]]*10%</f>
        <v>4.3499970000000001</v>
      </c>
      <c r="T1472" s="80">
        <f>(Tabla3[[#This Row],[PRECIO CON DESCT.]]-(Tabla3[[#This Row],[PRECIO CON DESCT.]]*$T$6))</f>
        <v>2.7404981099999999</v>
      </c>
      <c r="U1472" s="96"/>
      <c r="V1472" s="94">
        <f>Tabla3[[#This Row],[PRECIO %      en $]]*Tabla3[[#This Row],[PEDIDO ]]</f>
        <v>0</v>
      </c>
      <c r="W1472" s="57">
        <f>Tabla3[[#This Row],[PRECIO CON DESCT.]]*Tabla3[[#This Row],[PEDIDO ]]</f>
        <v>0</v>
      </c>
      <c r="X1472" s="58">
        <f>Tabla3[[#This Row],[PRECIO SIN %]]*Tabla3[[#This Row],[PEDIDO ]]</f>
        <v>0</v>
      </c>
      <c r="Y1472" s="28"/>
      <c r="Z1472" s="28"/>
    </row>
    <row r="1473" spans="1:26" ht="33" customHeight="1" x14ac:dyDescent="0.4">
      <c r="A1473" s="124">
        <v>7595414000850</v>
      </c>
      <c r="B1473" s="51" t="s">
        <v>225</v>
      </c>
      <c r="C1473" s="51" t="s">
        <v>50</v>
      </c>
      <c r="D14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73" s="118" t="s">
        <v>1974</v>
      </c>
      <c r="F1473" s="75" t="s">
        <v>537</v>
      </c>
      <c r="G14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73" s="77">
        <v>381</v>
      </c>
      <c r="J1473" s="52">
        <v>8.38889</v>
      </c>
      <c r="K1473" s="53">
        <f>Tabla3[[#This Row],[PRECIOS]]-Tabla3[[#This Row],[PRECIOS]]*10%</f>
        <v>7.550001</v>
      </c>
      <c r="L1473" s="101"/>
      <c r="M1473" s="54"/>
      <c r="N1473" s="55">
        <f>IFERROR(Tabla3[[#This Row],[PRECIOS]]-Tabla3[[#This Row],[PRECIOS]]*Tabla3[[#This Row],[% PRODUCTO]]," ")</f>
        <v>8.38889</v>
      </c>
      <c r="O1473" s="54"/>
      <c r="P1473" s="55">
        <f>IFERROR(Tabla3[[#This Row],[OCULTAR2]]-Tabla3[[#This Row],[OCULTAR2]]*Tabla3[[#This Row],[% LÍNEA]]," ")</f>
        <v>8.38889</v>
      </c>
      <c r="Q1473" s="56">
        <f>IFERROR(Tabla3[[#This Row],[% PRODUCTO]]+Tabla3[[#This Row],[% LÍNEA]]," ")</f>
        <v>0</v>
      </c>
      <c r="R1473" s="53">
        <f>Tabla3[[#This Row],[OCULTAR3]]</f>
        <v>8.38889</v>
      </c>
      <c r="S1473" s="53">
        <f>Tabla3[[#This Row],[PRECIO SIN %]]-Tabla3[[#This Row],[PRECIO SIN %]]*10%</f>
        <v>7.550001</v>
      </c>
      <c r="T1473" s="80">
        <f>(Tabla3[[#This Row],[PRECIO CON DESCT.]]-(Tabla3[[#This Row],[PRECIO CON DESCT.]]*$T$6))</f>
        <v>4.7565006299999997</v>
      </c>
      <c r="U1473" s="96"/>
      <c r="V1473" s="94">
        <f>Tabla3[[#This Row],[PRECIO %      en $]]*Tabla3[[#This Row],[PEDIDO ]]</f>
        <v>0</v>
      </c>
      <c r="W1473" s="57">
        <f>Tabla3[[#This Row],[PRECIO CON DESCT.]]*Tabla3[[#This Row],[PEDIDO ]]</f>
        <v>0</v>
      </c>
      <c r="X1473" s="58">
        <f>Tabla3[[#This Row],[PRECIO SIN %]]*Tabla3[[#This Row],[PEDIDO ]]</f>
        <v>0</v>
      </c>
      <c r="Y1473" s="28"/>
      <c r="Z1473" s="28"/>
    </row>
    <row r="1474" spans="1:26" ht="33" customHeight="1" x14ac:dyDescent="0.4">
      <c r="A1474" s="125">
        <v>8906188190590</v>
      </c>
      <c r="B1474" s="59" t="s">
        <v>225</v>
      </c>
      <c r="C1474" s="59" t="s">
        <v>248</v>
      </c>
      <c r="D14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474" s="119" t="s">
        <v>1975</v>
      </c>
      <c r="F1474" s="76" t="s">
        <v>537</v>
      </c>
      <c r="G14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474" s="78">
        <v>100</v>
      </c>
      <c r="J1474" s="52">
        <v>5.1222200000000004</v>
      </c>
      <c r="K1474" s="60">
        <f>Tabla3[[#This Row],[PRECIOS]]-Tabla3[[#This Row],[PRECIOS]]*10%</f>
        <v>4.609998</v>
      </c>
      <c r="L1474" s="101" t="s">
        <v>5327</v>
      </c>
      <c r="M1474" s="61"/>
      <c r="N1474" s="55">
        <f>IFERROR(Tabla3[[#This Row],[PRECIOS]]-Tabla3[[#This Row],[PRECIOS]]*Tabla3[[#This Row],[% PRODUCTO]]," ")</f>
        <v>5.1222200000000004</v>
      </c>
      <c r="O1474" s="61"/>
      <c r="P1474" s="55">
        <f>IFERROR(Tabla3[[#This Row],[OCULTAR2]]-Tabla3[[#This Row],[OCULTAR2]]*Tabla3[[#This Row],[% LÍNEA]]," ")</f>
        <v>5.1222200000000004</v>
      </c>
      <c r="Q1474" s="56">
        <f>IFERROR(Tabla3[[#This Row],[% PRODUCTO]]+Tabla3[[#This Row],[% LÍNEA]]," ")</f>
        <v>0</v>
      </c>
      <c r="R1474" s="60">
        <f>Tabla3[[#This Row],[OCULTAR3]]</f>
        <v>5.1222200000000004</v>
      </c>
      <c r="S1474" s="60">
        <f>Tabla3[[#This Row],[PRECIO SIN %]]-Tabla3[[#This Row],[PRECIO SIN %]]*10%</f>
        <v>4.609998</v>
      </c>
      <c r="T1474" s="80">
        <f>(Tabla3[[#This Row],[PRECIO CON DESCT.]]-(Tabla3[[#This Row],[PRECIO CON DESCT.]]*$T$6))</f>
        <v>2.9042987399999998</v>
      </c>
      <c r="U1474" s="96"/>
      <c r="V1474" s="94">
        <f>Tabla3[[#This Row],[PRECIO %      en $]]*Tabla3[[#This Row],[PEDIDO ]]</f>
        <v>0</v>
      </c>
      <c r="W1474" s="57">
        <f>Tabla3[[#This Row],[PRECIO CON DESCT.]]*Tabla3[[#This Row],[PEDIDO ]]</f>
        <v>0</v>
      </c>
      <c r="X1474" s="58">
        <f>Tabla3[[#This Row],[PRECIO SIN %]]*Tabla3[[#This Row],[PEDIDO ]]</f>
        <v>0</v>
      </c>
      <c r="Y1474" s="28"/>
      <c r="Z1474" s="28"/>
    </row>
    <row r="1475" spans="1:26" ht="33" customHeight="1" x14ac:dyDescent="0.4">
      <c r="A1475" s="124">
        <v>8906130230879</v>
      </c>
      <c r="B1475" s="51" t="s">
        <v>225</v>
      </c>
      <c r="C1475" s="51" t="s">
        <v>106</v>
      </c>
      <c r="D14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75" s="118" t="s">
        <v>1976</v>
      </c>
      <c r="F1475" s="75" t="s">
        <v>537</v>
      </c>
      <c r="G14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75" s="77">
        <v>557</v>
      </c>
      <c r="J1475" s="52">
        <v>1.1666700000000001</v>
      </c>
      <c r="K1475" s="53">
        <f>Tabla3[[#This Row],[PRECIOS]]-Tabla3[[#This Row],[PRECIOS]]*10%</f>
        <v>1.050003</v>
      </c>
      <c r="L1475" s="101"/>
      <c r="M1475" s="54"/>
      <c r="N1475" s="55">
        <f>IFERROR(Tabla3[[#This Row],[PRECIOS]]-Tabla3[[#This Row],[PRECIOS]]*Tabla3[[#This Row],[% PRODUCTO]]," ")</f>
        <v>1.1666700000000001</v>
      </c>
      <c r="O1475" s="54"/>
      <c r="P1475" s="55">
        <f>IFERROR(Tabla3[[#This Row],[OCULTAR2]]-Tabla3[[#This Row],[OCULTAR2]]*Tabla3[[#This Row],[% LÍNEA]]," ")</f>
        <v>1.1666700000000001</v>
      </c>
      <c r="Q1475" s="56">
        <f>IFERROR(Tabla3[[#This Row],[% PRODUCTO]]+Tabla3[[#This Row],[% LÍNEA]]," ")</f>
        <v>0</v>
      </c>
      <c r="R1475" s="53">
        <f>Tabla3[[#This Row],[OCULTAR3]]</f>
        <v>1.1666700000000001</v>
      </c>
      <c r="S1475" s="53">
        <f>Tabla3[[#This Row],[PRECIO SIN %]]-Tabla3[[#This Row],[PRECIO SIN %]]*10%</f>
        <v>1.050003</v>
      </c>
      <c r="T1475" s="80">
        <f>(Tabla3[[#This Row],[PRECIO CON DESCT.]]-(Tabla3[[#This Row],[PRECIO CON DESCT.]]*$T$6))</f>
        <v>0.66150189000000004</v>
      </c>
      <c r="U1475" s="96"/>
      <c r="V1475" s="94">
        <f>Tabla3[[#This Row],[PRECIO %      en $]]*Tabla3[[#This Row],[PEDIDO ]]</f>
        <v>0</v>
      </c>
      <c r="W1475" s="57">
        <f>Tabla3[[#This Row],[PRECIO CON DESCT.]]*Tabla3[[#This Row],[PEDIDO ]]</f>
        <v>0</v>
      </c>
      <c r="X1475" s="58">
        <f>Tabla3[[#This Row],[PRECIO SIN %]]*Tabla3[[#This Row],[PEDIDO ]]</f>
        <v>0</v>
      </c>
      <c r="Y1475" s="28"/>
      <c r="Z1475" s="28"/>
    </row>
    <row r="1476" spans="1:26" ht="33" customHeight="1" x14ac:dyDescent="0.4">
      <c r="A1476" s="125">
        <v>7598852000819</v>
      </c>
      <c r="B1476" s="59" t="s">
        <v>225</v>
      </c>
      <c r="C1476" s="59" t="s">
        <v>66</v>
      </c>
      <c r="D14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76" s="119" t="s">
        <v>1977</v>
      </c>
      <c r="F1476" s="76" t="s">
        <v>537</v>
      </c>
      <c r="G14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76" s="78">
        <v>98</v>
      </c>
      <c r="J1476" s="52">
        <v>1.9444399999999999</v>
      </c>
      <c r="K1476" s="60">
        <f>Tabla3[[#This Row],[PRECIOS]]-Tabla3[[#This Row],[PRECIOS]]*10%</f>
        <v>1.7499959999999999</v>
      </c>
      <c r="L1476" s="101"/>
      <c r="M1476" s="61"/>
      <c r="N1476" s="55">
        <f>IFERROR(Tabla3[[#This Row],[PRECIOS]]-Tabla3[[#This Row],[PRECIOS]]*Tabla3[[#This Row],[% PRODUCTO]]," ")</f>
        <v>1.9444399999999999</v>
      </c>
      <c r="O1476" s="61"/>
      <c r="P1476" s="55">
        <f>IFERROR(Tabla3[[#This Row],[OCULTAR2]]-Tabla3[[#This Row],[OCULTAR2]]*Tabla3[[#This Row],[% LÍNEA]]," ")</f>
        <v>1.9444399999999999</v>
      </c>
      <c r="Q1476" s="56">
        <f>IFERROR(Tabla3[[#This Row],[% PRODUCTO]]+Tabla3[[#This Row],[% LÍNEA]]," ")</f>
        <v>0</v>
      </c>
      <c r="R1476" s="60">
        <f>Tabla3[[#This Row],[OCULTAR3]]</f>
        <v>1.9444399999999999</v>
      </c>
      <c r="S1476" s="60">
        <f>Tabla3[[#This Row],[PRECIO SIN %]]-Tabla3[[#This Row],[PRECIO SIN %]]*10%</f>
        <v>1.7499959999999999</v>
      </c>
      <c r="T1476" s="80">
        <f>(Tabla3[[#This Row],[PRECIO CON DESCT.]]-(Tabla3[[#This Row],[PRECIO CON DESCT.]]*$T$6))</f>
        <v>1.1024974799999998</v>
      </c>
      <c r="U1476" s="96"/>
      <c r="V1476" s="94">
        <f>Tabla3[[#This Row],[PRECIO %      en $]]*Tabla3[[#This Row],[PEDIDO ]]</f>
        <v>0</v>
      </c>
      <c r="W1476" s="57">
        <f>Tabla3[[#This Row],[PRECIO CON DESCT.]]*Tabla3[[#This Row],[PEDIDO ]]</f>
        <v>0</v>
      </c>
      <c r="X1476" s="58">
        <f>Tabla3[[#This Row],[PRECIO SIN %]]*Tabla3[[#This Row],[PEDIDO ]]</f>
        <v>0</v>
      </c>
      <c r="Y1476" s="28"/>
      <c r="Z1476" s="28"/>
    </row>
    <row r="1477" spans="1:26" ht="33" customHeight="1" x14ac:dyDescent="0.4">
      <c r="A1477" s="124">
        <v>7702184590096</v>
      </c>
      <c r="B1477" s="51" t="s">
        <v>225</v>
      </c>
      <c r="C1477" s="51" t="s">
        <v>135</v>
      </c>
      <c r="D14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77" s="118" t="s">
        <v>1978</v>
      </c>
      <c r="F1477" s="75" t="s">
        <v>537</v>
      </c>
      <c r="G14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77" s="77">
        <v>4364</v>
      </c>
      <c r="J1477" s="52">
        <v>0.77778000000000003</v>
      </c>
      <c r="K1477" s="53">
        <f>Tabla3[[#This Row],[PRECIOS]]-Tabla3[[#This Row],[PRECIOS]]*10%</f>
        <v>0.70000200000000001</v>
      </c>
      <c r="L1477" s="101"/>
      <c r="M1477" s="54"/>
      <c r="N1477" s="55">
        <f>IFERROR(Tabla3[[#This Row],[PRECIOS]]-Tabla3[[#This Row],[PRECIOS]]*Tabla3[[#This Row],[% PRODUCTO]]," ")</f>
        <v>0.77778000000000003</v>
      </c>
      <c r="O1477" s="54"/>
      <c r="P1477" s="55">
        <f>IFERROR(Tabla3[[#This Row],[OCULTAR2]]-Tabla3[[#This Row],[OCULTAR2]]*Tabla3[[#This Row],[% LÍNEA]]," ")</f>
        <v>0.77778000000000003</v>
      </c>
      <c r="Q1477" s="56">
        <f>IFERROR(Tabla3[[#This Row],[% PRODUCTO]]+Tabla3[[#This Row],[% LÍNEA]]," ")</f>
        <v>0</v>
      </c>
      <c r="R1477" s="53">
        <f>Tabla3[[#This Row],[OCULTAR3]]</f>
        <v>0.77778000000000003</v>
      </c>
      <c r="S1477" s="53">
        <f>Tabla3[[#This Row],[PRECIO SIN %]]-Tabla3[[#This Row],[PRECIO SIN %]]*10%</f>
        <v>0.70000200000000001</v>
      </c>
      <c r="T1477" s="80">
        <f>(Tabla3[[#This Row],[PRECIO CON DESCT.]]-(Tabla3[[#This Row],[PRECIO CON DESCT.]]*$T$6))</f>
        <v>0.44100126000000001</v>
      </c>
      <c r="U1477" s="96"/>
      <c r="V1477" s="94">
        <f>Tabla3[[#This Row],[PRECIO %      en $]]*Tabla3[[#This Row],[PEDIDO ]]</f>
        <v>0</v>
      </c>
      <c r="W1477" s="57">
        <f>Tabla3[[#This Row],[PRECIO CON DESCT.]]*Tabla3[[#This Row],[PEDIDO ]]</f>
        <v>0</v>
      </c>
      <c r="X1477" s="58">
        <f>Tabla3[[#This Row],[PRECIO SIN %]]*Tabla3[[#This Row],[PEDIDO ]]</f>
        <v>0</v>
      </c>
      <c r="Y1477" s="28"/>
      <c r="Z1477" s="28"/>
    </row>
    <row r="1478" spans="1:26" ht="33" customHeight="1" x14ac:dyDescent="0.4">
      <c r="A1478" s="125">
        <v>8906188190606</v>
      </c>
      <c r="B1478" s="59" t="s">
        <v>225</v>
      </c>
      <c r="C1478" s="59" t="s">
        <v>248</v>
      </c>
      <c r="D14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478" s="119" t="s">
        <v>1979</v>
      </c>
      <c r="F1478" s="76" t="s">
        <v>537</v>
      </c>
      <c r="G14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478" s="78">
        <v>71</v>
      </c>
      <c r="J1478" s="52">
        <v>1.24444</v>
      </c>
      <c r="K1478" s="60">
        <f>Tabla3[[#This Row],[PRECIOS]]-Tabla3[[#This Row],[PRECIOS]]*10%</f>
        <v>1.119996</v>
      </c>
      <c r="L1478" s="101" t="s">
        <v>5327</v>
      </c>
      <c r="M1478" s="61"/>
      <c r="N1478" s="55">
        <f>IFERROR(Tabla3[[#This Row],[PRECIOS]]-Tabla3[[#This Row],[PRECIOS]]*Tabla3[[#This Row],[% PRODUCTO]]," ")</f>
        <v>1.24444</v>
      </c>
      <c r="O1478" s="61"/>
      <c r="P1478" s="55">
        <f>IFERROR(Tabla3[[#This Row],[OCULTAR2]]-Tabla3[[#This Row],[OCULTAR2]]*Tabla3[[#This Row],[% LÍNEA]]," ")</f>
        <v>1.24444</v>
      </c>
      <c r="Q1478" s="56">
        <f>IFERROR(Tabla3[[#This Row],[% PRODUCTO]]+Tabla3[[#This Row],[% LÍNEA]]," ")</f>
        <v>0</v>
      </c>
      <c r="R1478" s="60">
        <f>Tabla3[[#This Row],[OCULTAR3]]</f>
        <v>1.24444</v>
      </c>
      <c r="S1478" s="60">
        <f>Tabla3[[#This Row],[PRECIO SIN %]]-Tabla3[[#This Row],[PRECIO SIN %]]*10%</f>
        <v>1.119996</v>
      </c>
      <c r="T1478" s="80">
        <f>(Tabla3[[#This Row],[PRECIO CON DESCT.]]-(Tabla3[[#This Row],[PRECIO CON DESCT.]]*$T$6))</f>
        <v>0.70559748</v>
      </c>
      <c r="U1478" s="96"/>
      <c r="V1478" s="94">
        <f>Tabla3[[#This Row],[PRECIO %      en $]]*Tabla3[[#This Row],[PEDIDO ]]</f>
        <v>0</v>
      </c>
      <c r="W1478" s="57">
        <f>Tabla3[[#This Row],[PRECIO CON DESCT.]]*Tabla3[[#This Row],[PEDIDO ]]</f>
        <v>0</v>
      </c>
      <c r="X1478" s="58">
        <f>Tabla3[[#This Row],[PRECIO SIN %]]*Tabla3[[#This Row],[PEDIDO ]]</f>
        <v>0</v>
      </c>
      <c r="Y1478" s="28"/>
      <c r="Z1478" s="28"/>
    </row>
    <row r="1479" spans="1:26" ht="33" customHeight="1" x14ac:dyDescent="0.4">
      <c r="A1479" s="124">
        <v>731946648635</v>
      </c>
      <c r="B1479" s="51" t="s">
        <v>225</v>
      </c>
      <c r="C1479" s="51" t="s">
        <v>128</v>
      </c>
      <c r="D14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79" s="118" t="s">
        <v>1980</v>
      </c>
      <c r="F1479" s="75" t="s">
        <v>537</v>
      </c>
      <c r="G14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79" s="77">
        <v>451</v>
      </c>
      <c r="J1479" s="52">
        <v>2.7111100000000001</v>
      </c>
      <c r="K1479" s="53">
        <f>Tabla3[[#This Row],[PRECIOS]]-Tabla3[[#This Row],[PRECIOS]]*10%</f>
        <v>2.4399990000000003</v>
      </c>
      <c r="L1479" s="101"/>
      <c r="M1479" s="54"/>
      <c r="N1479" s="55">
        <f>IFERROR(Tabla3[[#This Row],[PRECIOS]]-Tabla3[[#This Row],[PRECIOS]]*Tabla3[[#This Row],[% PRODUCTO]]," ")</f>
        <v>2.7111100000000001</v>
      </c>
      <c r="O1479" s="54"/>
      <c r="P1479" s="55">
        <f>IFERROR(Tabla3[[#This Row],[OCULTAR2]]-Tabla3[[#This Row],[OCULTAR2]]*Tabla3[[#This Row],[% LÍNEA]]," ")</f>
        <v>2.7111100000000001</v>
      </c>
      <c r="Q1479" s="56">
        <f>IFERROR(Tabla3[[#This Row],[% PRODUCTO]]+Tabla3[[#This Row],[% LÍNEA]]," ")</f>
        <v>0</v>
      </c>
      <c r="R1479" s="53">
        <f>Tabla3[[#This Row],[OCULTAR3]]</f>
        <v>2.7111100000000001</v>
      </c>
      <c r="S1479" s="53">
        <f>Tabla3[[#This Row],[PRECIO SIN %]]-Tabla3[[#This Row],[PRECIO SIN %]]*10%</f>
        <v>2.4399990000000003</v>
      </c>
      <c r="T1479" s="80">
        <f>(Tabla3[[#This Row],[PRECIO CON DESCT.]]-(Tabla3[[#This Row],[PRECIO CON DESCT.]]*$T$6))</f>
        <v>1.5371993700000002</v>
      </c>
      <c r="U1479" s="96"/>
      <c r="V1479" s="94">
        <f>Tabla3[[#This Row],[PRECIO %      en $]]*Tabla3[[#This Row],[PEDIDO ]]</f>
        <v>0</v>
      </c>
      <c r="W1479" s="57">
        <f>Tabla3[[#This Row],[PRECIO CON DESCT.]]*Tabla3[[#This Row],[PEDIDO ]]</f>
        <v>0</v>
      </c>
      <c r="X1479" s="58">
        <f>Tabla3[[#This Row],[PRECIO SIN %]]*Tabla3[[#This Row],[PEDIDO ]]</f>
        <v>0</v>
      </c>
      <c r="Y1479" s="28"/>
      <c r="Z1479" s="28"/>
    </row>
    <row r="1480" spans="1:26" ht="33" customHeight="1" x14ac:dyDescent="0.4">
      <c r="A1480" s="125">
        <v>7598008000229</v>
      </c>
      <c r="B1480" s="59" t="s">
        <v>225</v>
      </c>
      <c r="C1480" s="59" t="s">
        <v>134</v>
      </c>
      <c r="D14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80" s="119" t="s">
        <v>1981</v>
      </c>
      <c r="F1480" s="76" t="s">
        <v>537</v>
      </c>
      <c r="G14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80" s="78">
        <v>5</v>
      </c>
      <c r="J1480" s="52">
        <v>0.72</v>
      </c>
      <c r="K1480" s="60">
        <f>Tabla3[[#This Row],[PRECIOS]]-Tabla3[[#This Row],[PRECIOS]]*10%</f>
        <v>0.64800000000000002</v>
      </c>
      <c r="L1480" s="101"/>
      <c r="M1480" s="61"/>
      <c r="N1480" s="55">
        <f>IFERROR(Tabla3[[#This Row],[PRECIOS]]-Tabla3[[#This Row],[PRECIOS]]*Tabla3[[#This Row],[% PRODUCTO]]," ")</f>
        <v>0.72</v>
      </c>
      <c r="O1480" s="61"/>
      <c r="P1480" s="55">
        <f>IFERROR(Tabla3[[#This Row],[OCULTAR2]]-Tabla3[[#This Row],[OCULTAR2]]*Tabla3[[#This Row],[% LÍNEA]]," ")</f>
        <v>0.72</v>
      </c>
      <c r="Q1480" s="56">
        <f>IFERROR(Tabla3[[#This Row],[% PRODUCTO]]+Tabla3[[#This Row],[% LÍNEA]]," ")</f>
        <v>0</v>
      </c>
      <c r="R1480" s="60">
        <f>Tabla3[[#This Row],[OCULTAR3]]</f>
        <v>0.72</v>
      </c>
      <c r="S1480" s="60">
        <f>Tabla3[[#This Row],[PRECIO SIN %]]-Tabla3[[#This Row],[PRECIO SIN %]]*10%</f>
        <v>0.64800000000000002</v>
      </c>
      <c r="T1480" s="80">
        <f>(Tabla3[[#This Row],[PRECIO CON DESCT.]]-(Tabla3[[#This Row],[PRECIO CON DESCT.]]*$T$6))</f>
        <v>0.40824000000000005</v>
      </c>
      <c r="U1480" s="96"/>
      <c r="V1480" s="94">
        <f>Tabla3[[#This Row],[PRECIO %      en $]]*Tabla3[[#This Row],[PEDIDO ]]</f>
        <v>0</v>
      </c>
      <c r="W1480" s="57">
        <f>Tabla3[[#This Row],[PRECIO CON DESCT.]]*Tabla3[[#This Row],[PEDIDO ]]</f>
        <v>0</v>
      </c>
      <c r="X1480" s="58">
        <f>Tabla3[[#This Row],[PRECIO SIN %]]*Tabla3[[#This Row],[PEDIDO ]]</f>
        <v>0</v>
      </c>
      <c r="Y1480" s="28"/>
      <c r="Z1480" s="28"/>
    </row>
    <row r="1481" spans="1:26" ht="33" customHeight="1" x14ac:dyDescent="0.4">
      <c r="A1481" s="124">
        <v>7591619000664</v>
      </c>
      <c r="B1481" s="51" t="s">
        <v>225</v>
      </c>
      <c r="C1481" s="51" t="s">
        <v>131</v>
      </c>
      <c r="D14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81" s="118" t="s">
        <v>1982</v>
      </c>
      <c r="F1481" s="75" t="s">
        <v>537</v>
      </c>
      <c r="G14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81" s="77">
        <v>46</v>
      </c>
      <c r="J1481" s="52">
        <v>7.9111099999999999</v>
      </c>
      <c r="K1481" s="53">
        <f>Tabla3[[#This Row],[PRECIOS]]-Tabla3[[#This Row],[PRECIOS]]*10%</f>
        <v>7.119999</v>
      </c>
      <c r="L1481" s="101"/>
      <c r="M1481" s="54"/>
      <c r="N1481" s="55">
        <f>IFERROR(Tabla3[[#This Row],[PRECIOS]]-Tabla3[[#This Row],[PRECIOS]]*Tabla3[[#This Row],[% PRODUCTO]]," ")</f>
        <v>7.9111099999999999</v>
      </c>
      <c r="O1481" s="54"/>
      <c r="P1481" s="55">
        <f>IFERROR(Tabla3[[#This Row],[OCULTAR2]]-Tabla3[[#This Row],[OCULTAR2]]*Tabla3[[#This Row],[% LÍNEA]]," ")</f>
        <v>7.9111099999999999</v>
      </c>
      <c r="Q1481" s="56">
        <f>IFERROR(Tabla3[[#This Row],[% PRODUCTO]]+Tabla3[[#This Row],[% LÍNEA]]," ")</f>
        <v>0</v>
      </c>
      <c r="R1481" s="53">
        <f>Tabla3[[#This Row],[OCULTAR3]]</f>
        <v>7.9111099999999999</v>
      </c>
      <c r="S1481" s="53">
        <f>Tabla3[[#This Row],[PRECIO SIN %]]-Tabla3[[#This Row],[PRECIO SIN %]]*10%</f>
        <v>7.119999</v>
      </c>
      <c r="T1481" s="80">
        <f>(Tabla3[[#This Row],[PRECIO CON DESCT.]]-(Tabla3[[#This Row],[PRECIO CON DESCT.]]*$T$6))</f>
        <v>4.4855993700000001</v>
      </c>
      <c r="U1481" s="96"/>
      <c r="V1481" s="94">
        <f>Tabla3[[#This Row],[PRECIO %      en $]]*Tabla3[[#This Row],[PEDIDO ]]</f>
        <v>0</v>
      </c>
      <c r="W1481" s="57">
        <f>Tabla3[[#This Row],[PRECIO CON DESCT.]]*Tabla3[[#This Row],[PEDIDO ]]</f>
        <v>0</v>
      </c>
      <c r="X1481" s="58">
        <f>Tabla3[[#This Row],[PRECIO SIN %]]*Tabla3[[#This Row],[PEDIDO ]]</f>
        <v>0</v>
      </c>
      <c r="Y1481" s="28"/>
      <c r="Z1481" s="28"/>
    </row>
    <row r="1482" spans="1:26" ht="33" customHeight="1" x14ac:dyDescent="0.4">
      <c r="A1482" s="125">
        <v>7591619000770</v>
      </c>
      <c r="B1482" s="59" t="s">
        <v>225</v>
      </c>
      <c r="C1482" s="59" t="s">
        <v>131</v>
      </c>
      <c r="D14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82" s="119" t="s">
        <v>1983</v>
      </c>
      <c r="F1482" s="76" t="s">
        <v>537</v>
      </c>
      <c r="G14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82" s="78">
        <v>58</v>
      </c>
      <c r="J1482" s="52">
        <v>8.3111099999999993</v>
      </c>
      <c r="K1482" s="60">
        <f>Tabla3[[#This Row],[PRECIOS]]-Tabla3[[#This Row],[PRECIOS]]*10%</f>
        <v>7.4799989999999994</v>
      </c>
      <c r="L1482" s="101"/>
      <c r="M1482" s="61"/>
      <c r="N1482" s="55">
        <f>IFERROR(Tabla3[[#This Row],[PRECIOS]]-Tabla3[[#This Row],[PRECIOS]]*Tabla3[[#This Row],[% PRODUCTO]]," ")</f>
        <v>8.3111099999999993</v>
      </c>
      <c r="O1482" s="61"/>
      <c r="P1482" s="55">
        <f>IFERROR(Tabla3[[#This Row],[OCULTAR2]]-Tabla3[[#This Row],[OCULTAR2]]*Tabla3[[#This Row],[% LÍNEA]]," ")</f>
        <v>8.3111099999999993</v>
      </c>
      <c r="Q1482" s="56">
        <f>IFERROR(Tabla3[[#This Row],[% PRODUCTO]]+Tabla3[[#This Row],[% LÍNEA]]," ")</f>
        <v>0</v>
      </c>
      <c r="R1482" s="60">
        <f>Tabla3[[#This Row],[OCULTAR3]]</f>
        <v>8.3111099999999993</v>
      </c>
      <c r="S1482" s="60">
        <f>Tabla3[[#This Row],[PRECIO SIN %]]-Tabla3[[#This Row],[PRECIO SIN %]]*10%</f>
        <v>7.4799989999999994</v>
      </c>
      <c r="T1482" s="80">
        <f>(Tabla3[[#This Row],[PRECIO CON DESCT.]]-(Tabla3[[#This Row],[PRECIO CON DESCT.]]*$T$6))</f>
        <v>4.71239937</v>
      </c>
      <c r="U1482" s="96"/>
      <c r="V1482" s="94">
        <f>Tabla3[[#This Row],[PRECIO %      en $]]*Tabla3[[#This Row],[PEDIDO ]]</f>
        <v>0</v>
      </c>
      <c r="W1482" s="57">
        <f>Tabla3[[#This Row],[PRECIO CON DESCT.]]*Tabla3[[#This Row],[PEDIDO ]]</f>
        <v>0</v>
      </c>
      <c r="X1482" s="58">
        <f>Tabla3[[#This Row],[PRECIO SIN %]]*Tabla3[[#This Row],[PEDIDO ]]</f>
        <v>0</v>
      </c>
      <c r="Y1482" s="28"/>
      <c r="Z1482" s="28"/>
    </row>
    <row r="1483" spans="1:26" ht="33" customHeight="1" x14ac:dyDescent="0.4">
      <c r="A1483" s="124">
        <v>7591619519111</v>
      </c>
      <c r="B1483" s="51" t="s">
        <v>225</v>
      </c>
      <c r="C1483" s="51" t="s">
        <v>131</v>
      </c>
      <c r="D14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483" s="118" t="s">
        <v>1984</v>
      </c>
      <c r="F1483" s="75" t="s">
        <v>537</v>
      </c>
      <c r="G14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483" s="77">
        <v>79</v>
      </c>
      <c r="J1483" s="52">
        <v>8.4444400000000002</v>
      </c>
      <c r="K1483" s="53">
        <f>Tabla3[[#This Row],[PRECIOS]]-Tabla3[[#This Row],[PRECIOS]]*10%</f>
        <v>7.599996</v>
      </c>
      <c r="L1483" s="101" t="s">
        <v>5327</v>
      </c>
      <c r="M1483" s="54"/>
      <c r="N1483" s="55">
        <f>IFERROR(Tabla3[[#This Row],[PRECIOS]]-Tabla3[[#This Row],[PRECIOS]]*Tabla3[[#This Row],[% PRODUCTO]]," ")</f>
        <v>8.4444400000000002</v>
      </c>
      <c r="O1483" s="54"/>
      <c r="P1483" s="55">
        <f>IFERROR(Tabla3[[#This Row],[OCULTAR2]]-Tabla3[[#This Row],[OCULTAR2]]*Tabla3[[#This Row],[% LÍNEA]]," ")</f>
        <v>8.4444400000000002</v>
      </c>
      <c r="Q1483" s="56">
        <f>IFERROR(Tabla3[[#This Row],[% PRODUCTO]]+Tabla3[[#This Row],[% LÍNEA]]," ")</f>
        <v>0</v>
      </c>
      <c r="R1483" s="53">
        <f>Tabla3[[#This Row],[OCULTAR3]]</f>
        <v>8.4444400000000002</v>
      </c>
      <c r="S1483" s="53">
        <f>Tabla3[[#This Row],[PRECIO SIN %]]-Tabla3[[#This Row],[PRECIO SIN %]]*10%</f>
        <v>7.599996</v>
      </c>
      <c r="T1483" s="80">
        <f>(Tabla3[[#This Row],[PRECIO CON DESCT.]]-(Tabla3[[#This Row],[PRECIO CON DESCT.]]*$T$6))</f>
        <v>4.7879974799999996</v>
      </c>
      <c r="U1483" s="96"/>
      <c r="V1483" s="94">
        <f>Tabla3[[#This Row],[PRECIO %      en $]]*Tabla3[[#This Row],[PEDIDO ]]</f>
        <v>0</v>
      </c>
      <c r="W1483" s="57">
        <f>Tabla3[[#This Row],[PRECIO CON DESCT.]]*Tabla3[[#This Row],[PEDIDO ]]</f>
        <v>0</v>
      </c>
      <c r="X1483" s="58">
        <f>Tabla3[[#This Row],[PRECIO SIN %]]*Tabla3[[#This Row],[PEDIDO ]]</f>
        <v>0</v>
      </c>
      <c r="Y1483" s="28"/>
      <c r="Z1483" s="28"/>
    </row>
    <row r="1484" spans="1:26" ht="33" customHeight="1" x14ac:dyDescent="0.4">
      <c r="A1484" s="125">
        <v>7591519051889</v>
      </c>
      <c r="B1484" s="59" t="s">
        <v>225</v>
      </c>
      <c r="C1484" s="59" t="s">
        <v>249</v>
      </c>
      <c r="D14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84" s="119" t="s">
        <v>1985</v>
      </c>
      <c r="F1484" s="76" t="s">
        <v>537</v>
      </c>
      <c r="G14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84" s="78">
        <v>95</v>
      </c>
      <c r="J1484" s="52">
        <v>7.2222200000000001</v>
      </c>
      <c r="K1484" s="60">
        <f>Tabla3[[#This Row],[PRECIOS]]-Tabla3[[#This Row],[PRECIOS]]*10%</f>
        <v>6.4999979999999997</v>
      </c>
      <c r="L1484" s="101"/>
      <c r="M1484" s="61"/>
      <c r="N1484" s="55">
        <f>IFERROR(Tabla3[[#This Row],[PRECIOS]]-Tabla3[[#This Row],[PRECIOS]]*Tabla3[[#This Row],[% PRODUCTO]]," ")</f>
        <v>7.2222200000000001</v>
      </c>
      <c r="O1484" s="61"/>
      <c r="P1484" s="55">
        <f>IFERROR(Tabla3[[#This Row],[OCULTAR2]]-Tabla3[[#This Row],[OCULTAR2]]*Tabla3[[#This Row],[% LÍNEA]]," ")</f>
        <v>7.2222200000000001</v>
      </c>
      <c r="Q1484" s="56">
        <f>IFERROR(Tabla3[[#This Row],[% PRODUCTO]]+Tabla3[[#This Row],[% LÍNEA]]," ")</f>
        <v>0</v>
      </c>
      <c r="R1484" s="60">
        <f>Tabla3[[#This Row],[OCULTAR3]]</f>
        <v>7.2222200000000001</v>
      </c>
      <c r="S1484" s="60">
        <f>Tabla3[[#This Row],[PRECIO SIN %]]-Tabla3[[#This Row],[PRECIO SIN %]]*10%</f>
        <v>6.4999979999999997</v>
      </c>
      <c r="T1484" s="80">
        <f>(Tabla3[[#This Row],[PRECIO CON DESCT.]]-(Tabla3[[#This Row],[PRECIO CON DESCT.]]*$T$6))</f>
        <v>4.0949987399999994</v>
      </c>
      <c r="U1484" s="96"/>
      <c r="V1484" s="94">
        <f>Tabla3[[#This Row],[PRECIO %      en $]]*Tabla3[[#This Row],[PEDIDO ]]</f>
        <v>0</v>
      </c>
      <c r="W1484" s="57">
        <f>Tabla3[[#This Row],[PRECIO CON DESCT.]]*Tabla3[[#This Row],[PEDIDO ]]</f>
        <v>0</v>
      </c>
      <c r="X1484" s="58">
        <f>Tabla3[[#This Row],[PRECIO SIN %]]*Tabla3[[#This Row],[PEDIDO ]]</f>
        <v>0</v>
      </c>
      <c r="Y1484" s="28"/>
      <c r="Z1484" s="28"/>
    </row>
    <row r="1485" spans="1:26" ht="33" customHeight="1" x14ac:dyDescent="0.4">
      <c r="A1485" s="124">
        <v>7592349001846</v>
      </c>
      <c r="B1485" s="51" t="s">
        <v>225</v>
      </c>
      <c r="C1485" s="51" t="s">
        <v>155</v>
      </c>
      <c r="D14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485" s="118" t="s">
        <v>1986</v>
      </c>
      <c r="F1485" s="75" t="s">
        <v>537</v>
      </c>
      <c r="G14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85" s="77">
        <v>169</v>
      </c>
      <c r="J1485" s="52">
        <v>5.3333300000000001</v>
      </c>
      <c r="K1485" s="53">
        <f>Tabla3[[#This Row],[PRECIOS]]-Tabla3[[#This Row],[PRECIOS]]*10%</f>
        <v>4.7999970000000003</v>
      </c>
      <c r="L1485" s="101"/>
      <c r="M1485" s="54"/>
      <c r="N1485" s="55">
        <f>IFERROR(Tabla3[[#This Row],[PRECIOS]]-Tabla3[[#This Row],[PRECIOS]]*Tabla3[[#This Row],[% PRODUCTO]]," ")</f>
        <v>5.3333300000000001</v>
      </c>
      <c r="O1485" s="54"/>
      <c r="P1485" s="55">
        <f>IFERROR(Tabla3[[#This Row],[OCULTAR2]]-Tabla3[[#This Row],[OCULTAR2]]*Tabla3[[#This Row],[% LÍNEA]]," ")</f>
        <v>5.3333300000000001</v>
      </c>
      <c r="Q1485" s="56">
        <f>IFERROR(Tabla3[[#This Row],[% PRODUCTO]]+Tabla3[[#This Row],[% LÍNEA]]," ")</f>
        <v>0</v>
      </c>
      <c r="R1485" s="53">
        <f>Tabla3[[#This Row],[OCULTAR3]]</f>
        <v>5.3333300000000001</v>
      </c>
      <c r="S1485" s="53">
        <f>Tabla3[[#This Row],[PRECIO SIN %]]-Tabla3[[#This Row],[PRECIO SIN %]]*10%</f>
        <v>4.7999970000000003</v>
      </c>
      <c r="T1485" s="80">
        <f>(Tabla3[[#This Row],[PRECIO CON DESCT.]]-(Tabla3[[#This Row],[PRECIO CON DESCT.]]*$T$6))</f>
        <v>3.02399811</v>
      </c>
      <c r="U1485" s="96"/>
      <c r="V1485" s="94">
        <f>Tabla3[[#This Row],[PRECIO %      en $]]*Tabla3[[#This Row],[PEDIDO ]]</f>
        <v>0</v>
      </c>
      <c r="W1485" s="57">
        <f>Tabla3[[#This Row],[PRECIO CON DESCT.]]*Tabla3[[#This Row],[PEDIDO ]]</f>
        <v>0</v>
      </c>
      <c r="X1485" s="58">
        <f>Tabla3[[#This Row],[PRECIO SIN %]]*Tabla3[[#This Row],[PEDIDO ]]</f>
        <v>0</v>
      </c>
      <c r="Y1485" s="28"/>
      <c r="Z1485" s="28"/>
    </row>
    <row r="1486" spans="1:26" ht="29.25" customHeight="1" x14ac:dyDescent="0.4">
      <c r="A1486" s="125">
        <v>7730969300899</v>
      </c>
      <c r="B1486" s="59" t="s">
        <v>225</v>
      </c>
      <c r="C1486" s="59" t="s">
        <v>131</v>
      </c>
      <c r="D14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86" s="119" t="s">
        <v>1987</v>
      </c>
      <c r="F1486" s="76" t="s">
        <v>537</v>
      </c>
      <c r="G14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86" s="78">
        <v>100</v>
      </c>
      <c r="J1486" s="52">
        <v>4.8</v>
      </c>
      <c r="K1486" s="60">
        <f>Tabla3[[#This Row],[PRECIOS]]-Tabla3[[#This Row],[PRECIOS]]*10%</f>
        <v>4.32</v>
      </c>
      <c r="L1486" s="101"/>
      <c r="M1486" s="61"/>
      <c r="N1486" s="55">
        <f>IFERROR(Tabla3[[#This Row],[PRECIOS]]-Tabla3[[#This Row],[PRECIOS]]*Tabla3[[#This Row],[% PRODUCTO]]," ")</f>
        <v>4.8</v>
      </c>
      <c r="O1486" s="61"/>
      <c r="P1486" s="55">
        <f>IFERROR(Tabla3[[#This Row],[OCULTAR2]]-Tabla3[[#This Row],[OCULTAR2]]*Tabla3[[#This Row],[% LÍNEA]]," ")</f>
        <v>4.8</v>
      </c>
      <c r="Q1486" s="56">
        <f>IFERROR(Tabla3[[#This Row],[% PRODUCTO]]+Tabla3[[#This Row],[% LÍNEA]]," ")</f>
        <v>0</v>
      </c>
      <c r="R1486" s="60">
        <f>Tabla3[[#This Row],[OCULTAR3]]</f>
        <v>4.8</v>
      </c>
      <c r="S1486" s="60">
        <f>Tabla3[[#This Row],[PRECIO SIN %]]-Tabla3[[#This Row],[PRECIO SIN %]]*10%</f>
        <v>4.32</v>
      </c>
      <c r="T1486" s="80">
        <f>(Tabla3[[#This Row],[PRECIO CON DESCT.]]-(Tabla3[[#This Row],[PRECIO CON DESCT.]]*$T$6))</f>
        <v>2.7216000000000005</v>
      </c>
      <c r="U1486" s="96"/>
      <c r="V1486" s="94">
        <f>Tabla3[[#This Row],[PRECIO %      en $]]*Tabla3[[#This Row],[PEDIDO ]]</f>
        <v>0</v>
      </c>
      <c r="W1486" s="57">
        <f>Tabla3[[#This Row],[PRECIO CON DESCT.]]*Tabla3[[#This Row],[PEDIDO ]]</f>
        <v>0</v>
      </c>
      <c r="X1486" s="58">
        <f>Tabla3[[#This Row],[PRECIO SIN %]]*Tabla3[[#This Row],[PEDIDO ]]</f>
        <v>0</v>
      </c>
      <c r="Y1486" s="28"/>
      <c r="Z1486" s="28"/>
    </row>
    <row r="1487" spans="1:26" ht="29.25" customHeight="1" x14ac:dyDescent="0.4">
      <c r="A1487" s="124">
        <v>7598582000035</v>
      </c>
      <c r="B1487" s="51" t="s">
        <v>225</v>
      </c>
      <c r="C1487" s="51" t="s">
        <v>250</v>
      </c>
      <c r="D14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487" s="118" t="s">
        <v>1988</v>
      </c>
      <c r="F1487" s="75" t="s">
        <v>537</v>
      </c>
      <c r="G14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487" s="77">
        <v>40</v>
      </c>
      <c r="J1487" s="52">
        <v>3.1666699999999999</v>
      </c>
      <c r="K1487" s="53">
        <f>Tabla3[[#This Row],[PRECIOS]]-Tabla3[[#This Row],[PRECIOS]]*10%</f>
        <v>2.8500030000000001</v>
      </c>
      <c r="L1487" s="101" t="s">
        <v>5327</v>
      </c>
      <c r="M1487" s="54"/>
      <c r="N1487" s="55">
        <f>IFERROR(Tabla3[[#This Row],[PRECIOS]]-Tabla3[[#This Row],[PRECIOS]]*Tabla3[[#This Row],[% PRODUCTO]]," ")</f>
        <v>3.1666699999999999</v>
      </c>
      <c r="O1487" s="54"/>
      <c r="P1487" s="55">
        <f>IFERROR(Tabla3[[#This Row],[OCULTAR2]]-Tabla3[[#This Row],[OCULTAR2]]*Tabla3[[#This Row],[% LÍNEA]]," ")</f>
        <v>3.1666699999999999</v>
      </c>
      <c r="Q1487" s="56">
        <f>IFERROR(Tabla3[[#This Row],[% PRODUCTO]]+Tabla3[[#This Row],[% LÍNEA]]," ")</f>
        <v>0</v>
      </c>
      <c r="R1487" s="53">
        <f>Tabla3[[#This Row],[OCULTAR3]]</f>
        <v>3.1666699999999999</v>
      </c>
      <c r="S1487" s="53">
        <f>Tabla3[[#This Row],[PRECIO SIN %]]-Tabla3[[#This Row],[PRECIO SIN %]]*10%</f>
        <v>2.8500030000000001</v>
      </c>
      <c r="T1487" s="80">
        <f>(Tabla3[[#This Row],[PRECIO CON DESCT.]]-(Tabla3[[#This Row],[PRECIO CON DESCT.]]*$T$6))</f>
        <v>1.7955018900000002</v>
      </c>
      <c r="U1487" s="96"/>
      <c r="V1487" s="94">
        <f>Tabla3[[#This Row],[PRECIO %      en $]]*Tabla3[[#This Row],[PEDIDO ]]</f>
        <v>0</v>
      </c>
      <c r="W1487" s="57">
        <f>Tabla3[[#This Row],[PRECIO CON DESCT.]]*Tabla3[[#This Row],[PEDIDO ]]</f>
        <v>0</v>
      </c>
      <c r="X1487" s="58">
        <f>Tabla3[[#This Row],[PRECIO SIN %]]*Tabla3[[#This Row],[PEDIDO ]]</f>
        <v>0</v>
      </c>
      <c r="Y1487" s="28"/>
      <c r="Z1487" s="28"/>
    </row>
    <row r="1488" spans="1:26" ht="29.25" customHeight="1" x14ac:dyDescent="0.4">
      <c r="A1488" s="125">
        <v>7598455000551</v>
      </c>
      <c r="B1488" s="59" t="s">
        <v>225</v>
      </c>
      <c r="C1488" s="59" t="s">
        <v>58</v>
      </c>
      <c r="D14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488" s="119" t="s">
        <v>1989</v>
      </c>
      <c r="F1488" s="76" t="s">
        <v>537</v>
      </c>
      <c r="G14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88" s="78">
        <v>8</v>
      </c>
      <c r="J1488" s="52">
        <v>3.6888899999999998</v>
      </c>
      <c r="K1488" s="60">
        <f>Tabla3[[#This Row],[PRECIOS]]-Tabla3[[#This Row],[PRECIOS]]*10%</f>
        <v>3.3200009999999995</v>
      </c>
      <c r="L1488" s="101"/>
      <c r="M1488" s="61"/>
      <c r="N1488" s="55">
        <f>IFERROR(Tabla3[[#This Row],[PRECIOS]]-Tabla3[[#This Row],[PRECIOS]]*Tabla3[[#This Row],[% PRODUCTO]]," ")</f>
        <v>3.6888899999999998</v>
      </c>
      <c r="O1488" s="61"/>
      <c r="P1488" s="55">
        <f>IFERROR(Tabla3[[#This Row],[OCULTAR2]]-Tabla3[[#This Row],[OCULTAR2]]*Tabla3[[#This Row],[% LÍNEA]]," ")</f>
        <v>3.6888899999999998</v>
      </c>
      <c r="Q1488" s="56">
        <f>IFERROR(Tabla3[[#This Row],[% PRODUCTO]]+Tabla3[[#This Row],[% LÍNEA]]," ")</f>
        <v>0</v>
      </c>
      <c r="R1488" s="60">
        <f>Tabla3[[#This Row],[OCULTAR3]]</f>
        <v>3.6888899999999998</v>
      </c>
      <c r="S1488" s="60">
        <f>Tabla3[[#This Row],[PRECIO SIN %]]-Tabla3[[#This Row],[PRECIO SIN %]]*10%</f>
        <v>3.3200009999999995</v>
      </c>
      <c r="T1488" s="80">
        <f>(Tabla3[[#This Row],[PRECIO CON DESCT.]]-(Tabla3[[#This Row],[PRECIO CON DESCT.]]*$T$6))</f>
        <v>2.0916006299999994</v>
      </c>
      <c r="U1488" s="96"/>
      <c r="V1488" s="94">
        <f>Tabla3[[#This Row],[PRECIO %      en $]]*Tabla3[[#This Row],[PEDIDO ]]</f>
        <v>0</v>
      </c>
      <c r="W1488" s="57">
        <f>Tabla3[[#This Row],[PRECIO CON DESCT.]]*Tabla3[[#This Row],[PEDIDO ]]</f>
        <v>0</v>
      </c>
      <c r="X1488" s="58">
        <f>Tabla3[[#This Row],[PRECIO SIN %]]*Tabla3[[#This Row],[PEDIDO ]]</f>
        <v>0</v>
      </c>
      <c r="Y1488" s="28"/>
      <c r="Z1488" s="28"/>
    </row>
    <row r="1489" spans="1:26" ht="29.25" customHeight="1" x14ac:dyDescent="0.4">
      <c r="A1489" s="124">
        <v>7598455000551</v>
      </c>
      <c r="B1489" s="51" t="s">
        <v>225</v>
      </c>
      <c r="C1489" s="51" t="s">
        <v>58</v>
      </c>
      <c r="D14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489" s="118" t="s">
        <v>1989</v>
      </c>
      <c r="F1489" s="75" t="s">
        <v>537</v>
      </c>
      <c r="G14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89" s="77">
        <v>19</v>
      </c>
      <c r="J1489" s="52">
        <v>3.9555600000000002</v>
      </c>
      <c r="K1489" s="53">
        <f>Tabla3[[#This Row],[PRECIOS]]-Tabla3[[#This Row],[PRECIOS]]*10%</f>
        <v>3.5600040000000002</v>
      </c>
      <c r="L1489" s="101"/>
      <c r="M1489" s="54"/>
      <c r="N1489" s="55">
        <f>IFERROR(Tabla3[[#This Row],[PRECIOS]]-Tabla3[[#This Row],[PRECIOS]]*Tabla3[[#This Row],[% PRODUCTO]]," ")</f>
        <v>3.9555600000000002</v>
      </c>
      <c r="O1489" s="54"/>
      <c r="P1489" s="55">
        <f>IFERROR(Tabla3[[#This Row],[OCULTAR2]]-Tabla3[[#This Row],[OCULTAR2]]*Tabla3[[#This Row],[% LÍNEA]]," ")</f>
        <v>3.9555600000000002</v>
      </c>
      <c r="Q1489" s="56">
        <f>IFERROR(Tabla3[[#This Row],[% PRODUCTO]]+Tabla3[[#This Row],[% LÍNEA]]," ")</f>
        <v>0</v>
      </c>
      <c r="R1489" s="53">
        <f>Tabla3[[#This Row],[OCULTAR3]]</f>
        <v>3.9555600000000002</v>
      </c>
      <c r="S1489" s="53">
        <f>Tabla3[[#This Row],[PRECIO SIN %]]-Tabla3[[#This Row],[PRECIO SIN %]]*10%</f>
        <v>3.5600040000000002</v>
      </c>
      <c r="T1489" s="80">
        <f>(Tabla3[[#This Row],[PRECIO CON DESCT.]]-(Tabla3[[#This Row],[PRECIO CON DESCT.]]*$T$6))</f>
        <v>2.2428025200000001</v>
      </c>
      <c r="U1489" s="96"/>
      <c r="V1489" s="94">
        <f>Tabla3[[#This Row],[PRECIO %      en $]]*Tabla3[[#This Row],[PEDIDO ]]</f>
        <v>0</v>
      </c>
      <c r="W1489" s="57">
        <f>Tabla3[[#This Row],[PRECIO CON DESCT.]]*Tabla3[[#This Row],[PEDIDO ]]</f>
        <v>0</v>
      </c>
      <c r="X1489" s="58">
        <f>Tabla3[[#This Row],[PRECIO SIN %]]*Tabla3[[#This Row],[PEDIDO ]]</f>
        <v>0</v>
      </c>
      <c r="Y1489" s="28"/>
      <c r="Z1489" s="28"/>
    </row>
    <row r="1490" spans="1:26" ht="29.25" customHeight="1" x14ac:dyDescent="0.4">
      <c r="A1490" s="125">
        <v>7591519009132</v>
      </c>
      <c r="B1490" s="59" t="s">
        <v>225</v>
      </c>
      <c r="C1490" s="59" t="s">
        <v>149</v>
      </c>
      <c r="D14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90" s="119" t="s">
        <v>1990</v>
      </c>
      <c r="F1490" s="76" t="s">
        <v>537</v>
      </c>
      <c r="G14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90" s="78">
        <v>208</v>
      </c>
      <c r="J1490" s="52">
        <v>6</v>
      </c>
      <c r="K1490" s="60">
        <f>Tabla3[[#This Row],[PRECIOS]]-Tabla3[[#This Row],[PRECIOS]]*10%</f>
        <v>5.4</v>
      </c>
      <c r="L1490" s="101"/>
      <c r="M1490" s="61"/>
      <c r="N1490" s="55">
        <f>IFERROR(Tabla3[[#This Row],[PRECIOS]]-Tabla3[[#This Row],[PRECIOS]]*Tabla3[[#This Row],[% PRODUCTO]]," ")</f>
        <v>6</v>
      </c>
      <c r="O1490" s="61"/>
      <c r="P1490" s="55">
        <f>IFERROR(Tabla3[[#This Row],[OCULTAR2]]-Tabla3[[#This Row],[OCULTAR2]]*Tabla3[[#This Row],[% LÍNEA]]," ")</f>
        <v>6</v>
      </c>
      <c r="Q1490" s="56">
        <f>IFERROR(Tabla3[[#This Row],[% PRODUCTO]]+Tabla3[[#This Row],[% LÍNEA]]," ")</f>
        <v>0</v>
      </c>
      <c r="R1490" s="60">
        <f>Tabla3[[#This Row],[OCULTAR3]]</f>
        <v>6</v>
      </c>
      <c r="S1490" s="60">
        <f>Tabla3[[#This Row],[PRECIO SIN %]]-Tabla3[[#This Row],[PRECIO SIN %]]*10%</f>
        <v>5.4</v>
      </c>
      <c r="T1490" s="80">
        <f>(Tabla3[[#This Row],[PRECIO CON DESCT.]]-(Tabla3[[#This Row],[PRECIO CON DESCT.]]*$T$6))</f>
        <v>3.4020000000000001</v>
      </c>
      <c r="U1490" s="96"/>
      <c r="V1490" s="94">
        <f>Tabla3[[#This Row],[PRECIO %      en $]]*Tabla3[[#This Row],[PEDIDO ]]</f>
        <v>0</v>
      </c>
      <c r="W1490" s="57">
        <f>Tabla3[[#This Row],[PRECIO CON DESCT.]]*Tabla3[[#This Row],[PEDIDO ]]</f>
        <v>0</v>
      </c>
      <c r="X1490" s="58">
        <f>Tabla3[[#This Row],[PRECIO SIN %]]*Tabla3[[#This Row],[PEDIDO ]]</f>
        <v>0</v>
      </c>
      <c r="Y1490" s="28"/>
      <c r="Z1490" s="28"/>
    </row>
    <row r="1491" spans="1:26" ht="29.25" customHeight="1" x14ac:dyDescent="0.4">
      <c r="A1491" s="124">
        <v>7591519317732</v>
      </c>
      <c r="B1491" s="51" t="s">
        <v>225</v>
      </c>
      <c r="C1491" s="51" t="s">
        <v>249</v>
      </c>
      <c r="D14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91" s="118" t="s">
        <v>1991</v>
      </c>
      <c r="F1491" s="75" t="s">
        <v>537</v>
      </c>
      <c r="G14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91" s="77">
        <v>39</v>
      </c>
      <c r="J1491" s="52">
        <v>4.88889</v>
      </c>
      <c r="K1491" s="53">
        <f>Tabla3[[#This Row],[PRECIOS]]-Tabla3[[#This Row],[PRECIOS]]*10%</f>
        <v>4.4000009999999996</v>
      </c>
      <c r="L1491" s="101"/>
      <c r="M1491" s="54"/>
      <c r="N1491" s="55">
        <f>IFERROR(Tabla3[[#This Row],[PRECIOS]]-Tabla3[[#This Row],[PRECIOS]]*Tabla3[[#This Row],[% PRODUCTO]]," ")</f>
        <v>4.88889</v>
      </c>
      <c r="O1491" s="54"/>
      <c r="P1491" s="55">
        <f>IFERROR(Tabla3[[#This Row],[OCULTAR2]]-Tabla3[[#This Row],[OCULTAR2]]*Tabla3[[#This Row],[% LÍNEA]]," ")</f>
        <v>4.88889</v>
      </c>
      <c r="Q1491" s="56">
        <f>IFERROR(Tabla3[[#This Row],[% PRODUCTO]]+Tabla3[[#This Row],[% LÍNEA]]," ")</f>
        <v>0</v>
      </c>
      <c r="R1491" s="53">
        <f>Tabla3[[#This Row],[OCULTAR3]]</f>
        <v>4.88889</v>
      </c>
      <c r="S1491" s="53">
        <f>Tabla3[[#This Row],[PRECIO SIN %]]-Tabla3[[#This Row],[PRECIO SIN %]]*10%</f>
        <v>4.4000009999999996</v>
      </c>
      <c r="T1491" s="80">
        <f>(Tabla3[[#This Row],[PRECIO CON DESCT.]]-(Tabla3[[#This Row],[PRECIO CON DESCT.]]*$T$6))</f>
        <v>2.77200063</v>
      </c>
      <c r="U1491" s="96"/>
      <c r="V1491" s="94">
        <f>Tabla3[[#This Row],[PRECIO %      en $]]*Tabla3[[#This Row],[PEDIDO ]]</f>
        <v>0</v>
      </c>
      <c r="W1491" s="57">
        <f>Tabla3[[#This Row],[PRECIO CON DESCT.]]*Tabla3[[#This Row],[PEDIDO ]]</f>
        <v>0</v>
      </c>
      <c r="X1491" s="58">
        <f>Tabla3[[#This Row],[PRECIO SIN %]]*Tabla3[[#This Row],[PEDIDO ]]</f>
        <v>0</v>
      </c>
      <c r="Y1491" s="28"/>
      <c r="Z1491" s="28"/>
    </row>
    <row r="1492" spans="1:26" ht="29.25" customHeight="1" x14ac:dyDescent="0.4">
      <c r="A1492" s="125">
        <v>7591519051902</v>
      </c>
      <c r="B1492" s="59" t="s">
        <v>225</v>
      </c>
      <c r="C1492" s="59" t="s">
        <v>249</v>
      </c>
      <c r="D14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92" s="119" t="s">
        <v>1992</v>
      </c>
      <c r="F1492" s="76" t="s">
        <v>537</v>
      </c>
      <c r="G14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92" s="78">
        <v>63</v>
      </c>
      <c r="J1492" s="52">
        <v>14.11111</v>
      </c>
      <c r="K1492" s="60">
        <f>Tabla3[[#This Row],[PRECIOS]]-Tabla3[[#This Row],[PRECIOS]]*10%</f>
        <v>12.699999</v>
      </c>
      <c r="L1492" s="101"/>
      <c r="M1492" s="61"/>
      <c r="N1492" s="55">
        <f>IFERROR(Tabla3[[#This Row],[PRECIOS]]-Tabla3[[#This Row],[PRECIOS]]*Tabla3[[#This Row],[% PRODUCTO]]," ")</f>
        <v>14.11111</v>
      </c>
      <c r="O1492" s="61"/>
      <c r="P1492" s="55">
        <f>IFERROR(Tabla3[[#This Row],[OCULTAR2]]-Tabla3[[#This Row],[OCULTAR2]]*Tabla3[[#This Row],[% LÍNEA]]," ")</f>
        <v>14.11111</v>
      </c>
      <c r="Q1492" s="56">
        <f>IFERROR(Tabla3[[#This Row],[% PRODUCTO]]+Tabla3[[#This Row],[% LÍNEA]]," ")</f>
        <v>0</v>
      </c>
      <c r="R1492" s="60">
        <f>Tabla3[[#This Row],[OCULTAR3]]</f>
        <v>14.11111</v>
      </c>
      <c r="S1492" s="60">
        <f>Tabla3[[#This Row],[PRECIO SIN %]]-Tabla3[[#This Row],[PRECIO SIN %]]*10%</f>
        <v>12.699999</v>
      </c>
      <c r="T1492" s="80">
        <f>(Tabla3[[#This Row],[PRECIO CON DESCT.]]-(Tabla3[[#This Row],[PRECIO CON DESCT.]]*$T$6))</f>
        <v>8.0009993699999988</v>
      </c>
      <c r="U1492" s="96"/>
      <c r="V1492" s="94">
        <f>Tabla3[[#This Row],[PRECIO %      en $]]*Tabla3[[#This Row],[PEDIDO ]]</f>
        <v>0</v>
      </c>
      <c r="W1492" s="57">
        <f>Tabla3[[#This Row],[PRECIO CON DESCT.]]*Tabla3[[#This Row],[PEDIDO ]]</f>
        <v>0</v>
      </c>
      <c r="X1492" s="58">
        <f>Tabla3[[#This Row],[PRECIO SIN %]]*Tabla3[[#This Row],[PEDIDO ]]</f>
        <v>0</v>
      </c>
      <c r="Y1492" s="28"/>
      <c r="Z1492" s="28"/>
    </row>
    <row r="1493" spans="1:26" ht="29.25" customHeight="1" x14ac:dyDescent="0.4">
      <c r="A1493" s="124">
        <v>7591585313324</v>
      </c>
      <c r="B1493" s="51" t="s">
        <v>225</v>
      </c>
      <c r="C1493" s="51" t="s">
        <v>104</v>
      </c>
      <c r="D14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93" s="118" t="s">
        <v>1993</v>
      </c>
      <c r="F1493" s="75" t="s">
        <v>537</v>
      </c>
      <c r="G14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93" s="77">
        <v>15</v>
      </c>
      <c r="J1493" s="52">
        <v>12.344440000000001</v>
      </c>
      <c r="K1493" s="53">
        <f>Tabla3[[#This Row],[PRECIOS]]-Tabla3[[#This Row],[PRECIOS]]*10%</f>
        <v>11.109996000000001</v>
      </c>
      <c r="L1493" s="101"/>
      <c r="M1493" s="54"/>
      <c r="N1493" s="55">
        <f>IFERROR(Tabla3[[#This Row],[PRECIOS]]-Tabla3[[#This Row],[PRECIOS]]*Tabla3[[#This Row],[% PRODUCTO]]," ")</f>
        <v>12.344440000000001</v>
      </c>
      <c r="O1493" s="54"/>
      <c r="P1493" s="55">
        <f>IFERROR(Tabla3[[#This Row],[OCULTAR2]]-Tabla3[[#This Row],[OCULTAR2]]*Tabla3[[#This Row],[% LÍNEA]]," ")</f>
        <v>12.344440000000001</v>
      </c>
      <c r="Q1493" s="56">
        <f>IFERROR(Tabla3[[#This Row],[% PRODUCTO]]+Tabla3[[#This Row],[% LÍNEA]]," ")</f>
        <v>0</v>
      </c>
      <c r="R1493" s="53">
        <f>Tabla3[[#This Row],[OCULTAR3]]</f>
        <v>12.344440000000001</v>
      </c>
      <c r="S1493" s="53">
        <f>Tabla3[[#This Row],[PRECIO SIN %]]-Tabla3[[#This Row],[PRECIO SIN %]]*10%</f>
        <v>11.109996000000001</v>
      </c>
      <c r="T1493" s="80">
        <f>(Tabla3[[#This Row],[PRECIO CON DESCT.]]-(Tabla3[[#This Row],[PRECIO CON DESCT.]]*$T$6))</f>
        <v>6.9992974800000001</v>
      </c>
      <c r="U1493" s="96"/>
      <c r="V1493" s="94">
        <f>Tabla3[[#This Row],[PRECIO %      en $]]*Tabla3[[#This Row],[PEDIDO ]]</f>
        <v>0</v>
      </c>
      <c r="W1493" s="57">
        <f>Tabla3[[#This Row],[PRECIO CON DESCT.]]*Tabla3[[#This Row],[PEDIDO ]]</f>
        <v>0</v>
      </c>
      <c r="X1493" s="58">
        <f>Tabla3[[#This Row],[PRECIO SIN %]]*Tabla3[[#This Row],[PEDIDO ]]</f>
        <v>0</v>
      </c>
      <c r="Y1493" s="28"/>
      <c r="Z1493" s="28"/>
    </row>
    <row r="1494" spans="1:26" ht="29.25" customHeight="1" x14ac:dyDescent="0.4">
      <c r="A1494" s="125">
        <v>7591619520322</v>
      </c>
      <c r="B1494" s="59" t="s">
        <v>225</v>
      </c>
      <c r="C1494" s="59" t="s">
        <v>131</v>
      </c>
      <c r="D14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94" s="119" t="s">
        <v>1994</v>
      </c>
      <c r="F1494" s="76" t="s">
        <v>537</v>
      </c>
      <c r="G14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94" s="78">
        <v>3</v>
      </c>
      <c r="J1494" s="52">
        <v>11.44444</v>
      </c>
      <c r="K1494" s="60">
        <f>Tabla3[[#This Row],[PRECIOS]]-Tabla3[[#This Row],[PRECIOS]]*10%</f>
        <v>10.299996</v>
      </c>
      <c r="L1494" s="101"/>
      <c r="M1494" s="61"/>
      <c r="N1494" s="55">
        <f>IFERROR(Tabla3[[#This Row],[PRECIOS]]-Tabla3[[#This Row],[PRECIOS]]*Tabla3[[#This Row],[% PRODUCTO]]," ")</f>
        <v>11.44444</v>
      </c>
      <c r="O1494" s="61"/>
      <c r="P1494" s="55">
        <f>IFERROR(Tabla3[[#This Row],[OCULTAR2]]-Tabla3[[#This Row],[OCULTAR2]]*Tabla3[[#This Row],[% LÍNEA]]," ")</f>
        <v>11.44444</v>
      </c>
      <c r="Q1494" s="56">
        <f>IFERROR(Tabla3[[#This Row],[% PRODUCTO]]+Tabla3[[#This Row],[% LÍNEA]]," ")</f>
        <v>0</v>
      </c>
      <c r="R1494" s="60">
        <f>Tabla3[[#This Row],[OCULTAR3]]</f>
        <v>11.44444</v>
      </c>
      <c r="S1494" s="60">
        <f>Tabla3[[#This Row],[PRECIO SIN %]]-Tabla3[[#This Row],[PRECIO SIN %]]*10%</f>
        <v>10.299996</v>
      </c>
      <c r="T1494" s="80">
        <f>(Tabla3[[#This Row],[PRECIO CON DESCT.]]-(Tabla3[[#This Row],[PRECIO CON DESCT.]]*$T$6))</f>
        <v>6.4889974800000001</v>
      </c>
      <c r="U1494" s="96"/>
      <c r="V1494" s="94">
        <f>Tabla3[[#This Row],[PRECIO %      en $]]*Tabla3[[#This Row],[PEDIDO ]]</f>
        <v>0</v>
      </c>
      <c r="W1494" s="57">
        <f>Tabla3[[#This Row],[PRECIO CON DESCT.]]*Tabla3[[#This Row],[PEDIDO ]]</f>
        <v>0</v>
      </c>
      <c r="X1494" s="58">
        <f>Tabla3[[#This Row],[PRECIO SIN %]]*Tabla3[[#This Row],[PEDIDO ]]</f>
        <v>0</v>
      </c>
      <c r="Y1494" s="28"/>
      <c r="Z1494" s="28"/>
    </row>
    <row r="1495" spans="1:26" ht="29.25" customHeight="1" x14ac:dyDescent="0.4">
      <c r="A1495" s="124">
        <v>7590027000891</v>
      </c>
      <c r="B1495" s="51" t="s">
        <v>225</v>
      </c>
      <c r="C1495" s="51" t="s">
        <v>250</v>
      </c>
      <c r="D14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95" s="118" t="s">
        <v>1995</v>
      </c>
      <c r="F1495" s="75" t="s">
        <v>537</v>
      </c>
      <c r="G14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95" s="77">
        <v>17</v>
      </c>
      <c r="J1495" s="52">
        <v>2.5499999999999998</v>
      </c>
      <c r="K1495" s="53">
        <f>Tabla3[[#This Row],[PRECIOS]]-Tabla3[[#This Row],[PRECIOS]]*10%</f>
        <v>2.2949999999999999</v>
      </c>
      <c r="L1495" s="101"/>
      <c r="M1495" s="54"/>
      <c r="N1495" s="55">
        <f>IFERROR(Tabla3[[#This Row],[PRECIOS]]-Tabla3[[#This Row],[PRECIOS]]*Tabla3[[#This Row],[% PRODUCTO]]," ")</f>
        <v>2.5499999999999998</v>
      </c>
      <c r="O1495" s="54"/>
      <c r="P1495" s="55">
        <f>IFERROR(Tabla3[[#This Row],[OCULTAR2]]-Tabla3[[#This Row],[OCULTAR2]]*Tabla3[[#This Row],[% LÍNEA]]," ")</f>
        <v>2.5499999999999998</v>
      </c>
      <c r="Q1495" s="56">
        <f>IFERROR(Tabla3[[#This Row],[% PRODUCTO]]+Tabla3[[#This Row],[% LÍNEA]]," ")</f>
        <v>0</v>
      </c>
      <c r="R1495" s="53">
        <f>Tabla3[[#This Row],[OCULTAR3]]</f>
        <v>2.5499999999999998</v>
      </c>
      <c r="S1495" s="53">
        <f>Tabla3[[#This Row],[PRECIO SIN %]]-Tabla3[[#This Row],[PRECIO SIN %]]*10%</f>
        <v>2.2949999999999999</v>
      </c>
      <c r="T1495" s="80">
        <f>(Tabla3[[#This Row],[PRECIO CON DESCT.]]-(Tabla3[[#This Row],[PRECIO CON DESCT.]]*$T$6))</f>
        <v>1.4458500000000001</v>
      </c>
      <c r="U1495" s="96"/>
      <c r="V1495" s="94">
        <f>Tabla3[[#This Row],[PRECIO %      en $]]*Tabla3[[#This Row],[PEDIDO ]]</f>
        <v>0</v>
      </c>
      <c r="W1495" s="57">
        <f>Tabla3[[#This Row],[PRECIO CON DESCT.]]*Tabla3[[#This Row],[PEDIDO ]]</f>
        <v>0</v>
      </c>
      <c r="X1495" s="58">
        <f>Tabla3[[#This Row],[PRECIO SIN %]]*Tabla3[[#This Row],[PEDIDO ]]</f>
        <v>0</v>
      </c>
      <c r="Y1495" s="28"/>
      <c r="Z1495" s="28"/>
    </row>
    <row r="1496" spans="1:26" ht="29.25" customHeight="1" x14ac:dyDescent="0.4">
      <c r="A1496" s="125">
        <v>7598176000205</v>
      </c>
      <c r="B1496" s="59" t="s">
        <v>225</v>
      </c>
      <c r="C1496" s="59" t="s">
        <v>168</v>
      </c>
      <c r="D14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96" s="119" t="s">
        <v>1996</v>
      </c>
      <c r="F1496" s="76" t="s">
        <v>537</v>
      </c>
      <c r="G14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96" s="78">
        <v>65</v>
      </c>
      <c r="J1496" s="52">
        <v>6.6666699999999999</v>
      </c>
      <c r="K1496" s="60">
        <f>Tabla3[[#This Row],[PRECIOS]]-Tabla3[[#This Row],[PRECIOS]]*10%</f>
        <v>6.0000029999999995</v>
      </c>
      <c r="L1496" s="101"/>
      <c r="M1496" s="61"/>
      <c r="N1496" s="55">
        <f>IFERROR(Tabla3[[#This Row],[PRECIOS]]-Tabla3[[#This Row],[PRECIOS]]*Tabla3[[#This Row],[% PRODUCTO]]," ")</f>
        <v>6.6666699999999999</v>
      </c>
      <c r="O1496" s="61"/>
      <c r="P1496" s="55">
        <f>IFERROR(Tabla3[[#This Row],[OCULTAR2]]-Tabla3[[#This Row],[OCULTAR2]]*Tabla3[[#This Row],[% LÍNEA]]," ")</f>
        <v>6.6666699999999999</v>
      </c>
      <c r="Q1496" s="56">
        <f>IFERROR(Tabla3[[#This Row],[% PRODUCTO]]+Tabla3[[#This Row],[% LÍNEA]]," ")</f>
        <v>0</v>
      </c>
      <c r="R1496" s="60">
        <f>Tabla3[[#This Row],[OCULTAR3]]</f>
        <v>6.6666699999999999</v>
      </c>
      <c r="S1496" s="60">
        <f>Tabla3[[#This Row],[PRECIO SIN %]]-Tabla3[[#This Row],[PRECIO SIN %]]*10%</f>
        <v>6.0000029999999995</v>
      </c>
      <c r="T1496" s="80">
        <f>(Tabla3[[#This Row],[PRECIO CON DESCT.]]-(Tabla3[[#This Row],[PRECIO CON DESCT.]]*$T$6))</f>
        <v>3.7800018899999999</v>
      </c>
      <c r="U1496" s="96"/>
      <c r="V1496" s="94">
        <f>Tabla3[[#This Row],[PRECIO %      en $]]*Tabla3[[#This Row],[PEDIDO ]]</f>
        <v>0</v>
      </c>
      <c r="W1496" s="57">
        <f>Tabla3[[#This Row],[PRECIO CON DESCT.]]*Tabla3[[#This Row],[PEDIDO ]]</f>
        <v>0</v>
      </c>
      <c r="X1496" s="58">
        <f>Tabla3[[#This Row],[PRECIO SIN %]]*Tabla3[[#This Row],[PEDIDO ]]</f>
        <v>0</v>
      </c>
      <c r="Y1496" s="28"/>
      <c r="Z1496" s="28"/>
    </row>
    <row r="1497" spans="1:26" ht="29.25" customHeight="1" x14ac:dyDescent="0.4">
      <c r="A1497" s="124">
        <v>7591519003550</v>
      </c>
      <c r="B1497" s="51" t="s">
        <v>225</v>
      </c>
      <c r="C1497" s="51" t="s">
        <v>149</v>
      </c>
      <c r="D14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97" s="118" t="s">
        <v>1997</v>
      </c>
      <c r="F1497" s="75" t="s">
        <v>537</v>
      </c>
      <c r="G14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97" s="77">
        <v>2</v>
      </c>
      <c r="J1497" s="52">
        <v>9.11111</v>
      </c>
      <c r="K1497" s="53">
        <f>Tabla3[[#This Row],[PRECIOS]]-Tabla3[[#This Row],[PRECIOS]]*10%</f>
        <v>8.199999</v>
      </c>
      <c r="L1497" s="101"/>
      <c r="M1497" s="54"/>
      <c r="N1497" s="55">
        <f>IFERROR(Tabla3[[#This Row],[PRECIOS]]-Tabla3[[#This Row],[PRECIOS]]*Tabla3[[#This Row],[% PRODUCTO]]," ")</f>
        <v>9.11111</v>
      </c>
      <c r="O1497" s="54"/>
      <c r="P1497" s="55">
        <f>IFERROR(Tabla3[[#This Row],[OCULTAR2]]-Tabla3[[#This Row],[OCULTAR2]]*Tabla3[[#This Row],[% LÍNEA]]," ")</f>
        <v>9.11111</v>
      </c>
      <c r="Q1497" s="56">
        <f>IFERROR(Tabla3[[#This Row],[% PRODUCTO]]+Tabla3[[#This Row],[% LÍNEA]]," ")</f>
        <v>0</v>
      </c>
      <c r="R1497" s="53">
        <f>Tabla3[[#This Row],[OCULTAR3]]</f>
        <v>9.11111</v>
      </c>
      <c r="S1497" s="53">
        <f>Tabla3[[#This Row],[PRECIO SIN %]]-Tabla3[[#This Row],[PRECIO SIN %]]*10%</f>
        <v>8.199999</v>
      </c>
      <c r="T1497" s="80">
        <f>(Tabla3[[#This Row],[PRECIO CON DESCT.]]-(Tabla3[[#This Row],[PRECIO CON DESCT.]]*$T$6))</f>
        <v>5.1659993699999998</v>
      </c>
      <c r="U1497" s="96"/>
      <c r="V1497" s="94">
        <f>Tabla3[[#This Row],[PRECIO %      en $]]*Tabla3[[#This Row],[PEDIDO ]]</f>
        <v>0</v>
      </c>
      <c r="W1497" s="57">
        <f>Tabla3[[#This Row],[PRECIO CON DESCT.]]*Tabla3[[#This Row],[PEDIDO ]]</f>
        <v>0</v>
      </c>
      <c r="X1497" s="58">
        <f>Tabla3[[#This Row],[PRECIO SIN %]]*Tabla3[[#This Row],[PEDIDO ]]</f>
        <v>0</v>
      </c>
      <c r="Y1497" s="28"/>
      <c r="Z1497" s="28"/>
    </row>
    <row r="1498" spans="1:26" ht="29.25" customHeight="1" x14ac:dyDescent="0.4">
      <c r="A1498" s="125">
        <v>8908020242771</v>
      </c>
      <c r="B1498" s="59" t="s">
        <v>225</v>
      </c>
      <c r="C1498" s="59" t="s">
        <v>206</v>
      </c>
      <c r="D14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98" s="119" t="s">
        <v>1998</v>
      </c>
      <c r="F1498" s="76" t="s">
        <v>537</v>
      </c>
      <c r="G14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98" s="78">
        <v>81</v>
      </c>
      <c r="J1498" s="52">
        <v>1.9444399999999999</v>
      </c>
      <c r="K1498" s="60">
        <f>Tabla3[[#This Row],[PRECIOS]]-Tabla3[[#This Row],[PRECIOS]]*10%</f>
        <v>1.7499959999999999</v>
      </c>
      <c r="L1498" s="101"/>
      <c r="M1498" s="61"/>
      <c r="N1498" s="55">
        <f>IFERROR(Tabla3[[#This Row],[PRECIOS]]-Tabla3[[#This Row],[PRECIOS]]*Tabla3[[#This Row],[% PRODUCTO]]," ")</f>
        <v>1.9444399999999999</v>
      </c>
      <c r="O1498" s="61"/>
      <c r="P1498" s="55">
        <f>IFERROR(Tabla3[[#This Row],[OCULTAR2]]-Tabla3[[#This Row],[OCULTAR2]]*Tabla3[[#This Row],[% LÍNEA]]," ")</f>
        <v>1.9444399999999999</v>
      </c>
      <c r="Q1498" s="56">
        <f>IFERROR(Tabla3[[#This Row],[% PRODUCTO]]+Tabla3[[#This Row],[% LÍNEA]]," ")</f>
        <v>0</v>
      </c>
      <c r="R1498" s="60">
        <f>Tabla3[[#This Row],[OCULTAR3]]</f>
        <v>1.9444399999999999</v>
      </c>
      <c r="S1498" s="60">
        <f>Tabla3[[#This Row],[PRECIO SIN %]]-Tabla3[[#This Row],[PRECIO SIN %]]*10%</f>
        <v>1.7499959999999999</v>
      </c>
      <c r="T1498" s="80">
        <f>(Tabla3[[#This Row],[PRECIO CON DESCT.]]-(Tabla3[[#This Row],[PRECIO CON DESCT.]]*$T$6))</f>
        <v>1.1024974799999998</v>
      </c>
      <c r="U1498" s="96"/>
      <c r="V1498" s="94">
        <f>Tabla3[[#This Row],[PRECIO %      en $]]*Tabla3[[#This Row],[PEDIDO ]]</f>
        <v>0</v>
      </c>
      <c r="W1498" s="57">
        <f>Tabla3[[#This Row],[PRECIO CON DESCT.]]*Tabla3[[#This Row],[PEDIDO ]]</f>
        <v>0</v>
      </c>
      <c r="X1498" s="58">
        <f>Tabla3[[#This Row],[PRECIO SIN %]]*Tabla3[[#This Row],[PEDIDO ]]</f>
        <v>0</v>
      </c>
      <c r="Y1498" s="28"/>
      <c r="Z1498" s="28"/>
    </row>
    <row r="1499" spans="1:26" ht="29.25" customHeight="1" x14ac:dyDescent="0.4">
      <c r="A1499" s="124">
        <v>7592803003959</v>
      </c>
      <c r="B1499" s="51" t="s">
        <v>225</v>
      </c>
      <c r="C1499" s="51" t="s">
        <v>132</v>
      </c>
      <c r="D14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499" s="118" t="s">
        <v>1999</v>
      </c>
      <c r="F1499" s="75" t="s">
        <v>537</v>
      </c>
      <c r="G14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4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499" s="77">
        <v>176</v>
      </c>
      <c r="J1499" s="52">
        <v>6.3333300000000001</v>
      </c>
      <c r="K1499" s="53">
        <f>Tabla3[[#This Row],[PRECIOS]]-Tabla3[[#This Row],[PRECIOS]]*10%</f>
        <v>5.6999969999999998</v>
      </c>
      <c r="L1499" s="101"/>
      <c r="M1499" s="54"/>
      <c r="N1499" s="55">
        <f>IFERROR(Tabla3[[#This Row],[PRECIOS]]-Tabla3[[#This Row],[PRECIOS]]*Tabla3[[#This Row],[% PRODUCTO]]," ")</f>
        <v>6.3333300000000001</v>
      </c>
      <c r="O1499" s="54"/>
      <c r="P1499" s="55">
        <f>IFERROR(Tabla3[[#This Row],[OCULTAR2]]-Tabla3[[#This Row],[OCULTAR2]]*Tabla3[[#This Row],[% LÍNEA]]," ")</f>
        <v>6.3333300000000001</v>
      </c>
      <c r="Q1499" s="56">
        <f>IFERROR(Tabla3[[#This Row],[% PRODUCTO]]+Tabla3[[#This Row],[% LÍNEA]]," ")</f>
        <v>0</v>
      </c>
      <c r="R1499" s="53">
        <f>Tabla3[[#This Row],[OCULTAR3]]</f>
        <v>6.3333300000000001</v>
      </c>
      <c r="S1499" s="53">
        <f>Tabla3[[#This Row],[PRECIO SIN %]]-Tabla3[[#This Row],[PRECIO SIN %]]*10%</f>
        <v>5.6999969999999998</v>
      </c>
      <c r="T1499" s="80">
        <f>(Tabla3[[#This Row],[PRECIO CON DESCT.]]-(Tabla3[[#This Row],[PRECIO CON DESCT.]]*$T$6))</f>
        <v>3.5909981099999997</v>
      </c>
      <c r="U1499" s="96"/>
      <c r="V1499" s="94">
        <f>Tabla3[[#This Row],[PRECIO %      en $]]*Tabla3[[#This Row],[PEDIDO ]]</f>
        <v>0</v>
      </c>
      <c r="W1499" s="57">
        <f>Tabla3[[#This Row],[PRECIO CON DESCT.]]*Tabla3[[#This Row],[PEDIDO ]]</f>
        <v>0</v>
      </c>
      <c r="X1499" s="58">
        <f>Tabla3[[#This Row],[PRECIO SIN %]]*Tabla3[[#This Row],[PEDIDO ]]</f>
        <v>0</v>
      </c>
      <c r="Y1499" s="28"/>
      <c r="Z1499" s="28"/>
    </row>
    <row r="1500" spans="1:26" ht="29.25" customHeight="1" x14ac:dyDescent="0.4">
      <c r="A1500" s="125">
        <v>7591519051872</v>
      </c>
      <c r="B1500" s="59" t="s">
        <v>225</v>
      </c>
      <c r="C1500" s="59" t="s">
        <v>249</v>
      </c>
      <c r="D15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00" s="119" t="s">
        <v>2000</v>
      </c>
      <c r="F1500" s="76" t="s">
        <v>537</v>
      </c>
      <c r="G15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00" s="78">
        <v>377</v>
      </c>
      <c r="J1500" s="52">
        <v>6.9444400000000002</v>
      </c>
      <c r="K1500" s="60">
        <f>Tabla3[[#This Row],[PRECIOS]]-Tabla3[[#This Row],[PRECIOS]]*10%</f>
        <v>6.2499960000000003</v>
      </c>
      <c r="L1500" s="101"/>
      <c r="M1500" s="61"/>
      <c r="N1500" s="55">
        <f>IFERROR(Tabla3[[#This Row],[PRECIOS]]-Tabla3[[#This Row],[PRECIOS]]*Tabla3[[#This Row],[% PRODUCTO]]," ")</f>
        <v>6.9444400000000002</v>
      </c>
      <c r="O1500" s="61"/>
      <c r="P1500" s="55">
        <f>IFERROR(Tabla3[[#This Row],[OCULTAR2]]-Tabla3[[#This Row],[OCULTAR2]]*Tabla3[[#This Row],[% LÍNEA]]," ")</f>
        <v>6.9444400000000002</v>
      </c>
      <c r="Q1500" s="56">
        <f>IFERROR(Tabla3[[#This Row],[% PRODUCTO]]+Tabla3[[#This Row],[% LÍNEA]]," ")</f>
        <v>0</v>
      </c>
      <c r="R1500" s="60">
        <f>Tabla3[[#This Row],[OCULTAR3]]</f>
        <v>6.9444400000000002</v>
      </c>
      <c r="S1500" s="60">
        <f>Tabla3[[#This Row],[PRECIO SIN %]]-Tabla3[[#This Row],[PRECIO SIN %]]*10%</f>
        <v>6.2499960000000003</v>
      </c>
      <c r="T1500" s="80">
        <f>(Tabla3[[#This Row],[PRECIO CON DESCT.]]-(Tabla3[[#This Row],[PRECIO CON DESCT.]]*$T$6))</f>
        <v>3.9374974800000002</v>
      </c>
      <c r="U1500" s="96"/>
      <c r="V1500" s="94">
        <f>Tabla3[[#This Row],[PRECIO %      en $]]*Tabla3[[#This Row],[PEDIDO ]]</f>
        <v>0</v>
      </c>
      <c r="W1500" s="57">
        <f>Tabla3[[#This Row],[PRECIO CON DESCT.]]*Tabla3[[#This Row],[PEDIDO ]]</f>
        <v>0</v>
      </c>
      <c r="X1500" s="58">
        <f>Tabla3[[#This Row],[PRECIO SIN %]]*Tabla3[[#This Row],[PEDIDO ]]</f>
        <v>0</v>
      </c>
      <c r="Y1500" s="28"/>
      <c r="Z1500" s="28"/>
    </row>
    <row r="1501" spans="1:26" ht="29.25" customHeight="1" x14ac:dyDescent="0.4">
      <c r="A1501" s="124">
        <v>7591243802528</v>
      </c>
      <c r="B1501" s="51" t="s">
        <v>225</v>
      </c>
      <c r="C1501" s="51" t="s">
        <v>108</v>
      </c>
      <c r="D15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501" s="118" t="s">
        <v>2001</v>
      </c>
      <c r="F1501" s="75" t="s">
        <v>537</v>
      </c>
      <c r="G15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01" s="77">
        <v>122</v>
      </c>
      <c r="J1501" s="52">
        <v>4.4444400000000002</v>
      </c>
      <c r="K1501" s="53">
        <f>Tabla3[[#This Row],[PRECIOS]]-Tabla3[[#This Row],[PRECIOS]]*10%</f>
        <v>3.9999960000000003</v>
      </c>
      <c r="L1501" s="101"/>
      <c r="M1501" s="54"/>
      <c r="N1501" s="55">
        <f>IFERROR(Tabla3[[#This Row],[PRECIOS]]-Tabla3[[#This Row],[PRECIOS]]*Tabla3[[#This Row],[% PRODUCTO]]," ")</f>
        <v>4.4444400000000002</v>
      </c>
      <c r="O1501" s="54"/>
      <c r="P1501" s="55">
        <f>IFERROR(Tabla3[[#This Row],[OCULTAR2]]-Tabla3[[#This Row],[OCULTAR2]]*Tabla3[[#This Row],[% LÍNEA]]," ")</f>
        <v>4.4444400000000002</v>
      </c>
      <c r="Q1501" s="56">
        <f>IFERROR(Tabla3[[#This Row],[% PRODUCTO]]+Tabla3[[#This Row],[% LÍNEA]]," ")</f>
        <v>0</v>
      </c>
      <c r="R1501" s="53">
        <f>Tabla3[[#This Row],[OCULTAR3]]</f>
        <v>4.4444400000000002</v>
      </c>
      <c r="S1501" s="53">
        <f>Tabla3[[#This Row],[PRECIO SIN %]]-Tabla3[[#This Row],[PRECIO SIN %]]*10%</f>
        <v>3.9999960000000003</v>
      </c>
      <c r="T1501" s="80">
        <f>(Tabla3[[#This Row],[PRECIO CON DESCT.]]-(Tabla3[[#This Row],[PRECIO CON DESCT.]]*$T$6))</f>
        <v>2.5199974800000002</v>
      </c>
      <c r="U1501" s="96"/>
      <c r="V1501" s="94">
        <f>Tabla3[[#This Row],[PRECIO %      en $]]*Tabla3[[#This Row],[PEDIDO ]]</f>
        <v>0</v>
      </c>
      <c r="W1501" s="57">
        <f>Tabla3[[#This Row],[PRECIO CON DESCT.]]*Tabla3[[#This Row],[PEDIDO ]]</f>
        <v>0</v>
      </c>
      <c r="X1501" s="58">
        <f>Tabla3[[#This Row],[PRECIO SIN %]]*Tabla3[[#This Row],[PEDIDO ]]</f>
        <v>0</v>
      </c>
      <c r="Y1501" s="28"/>
      <c r="Z1501" s="28"/>
    </row>
    <row r="1502" spans="1:26" ht="29.25" customHeight="1" x14ac:dyDescent="0.4">
      <c r="A1502" s="125">
        <v>8904210808055</v>
      </c>
      <c r="B1502" s="59" t="s">
        <v>225</v>
      </c>
      <c r="C1502" s="59" t="s">
        <v>209</v>
      </c>
      <c r="D15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02" s="119" t="s">
        <v>2002</v>
      </c>
      <c r="F1502" s="76" t="s">
        <v>537</v>
      </c>
      <c r="G15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02" s="78">
        <v>411</v>
      </c>
      <c r="J1502" s="52">
        <v>2.38889</v>
      </c>
      <c r="K1502" s="60">
        <f>Tabla3[[#This Row],[PRECIOS]]-Tabla3[[#This Row],[PRECIOS]]*10%</f>
        <v>2.1500010000000001</v>
      </c>
      <c r="L1502" s="101"/>
      <c r="M1502" s="61"/>
      <c r="N1502" s="55">
        <f>IFERROR(Tabla3[[#This Row],[PRECIOS]]-Tabla3[[#This Row],[PRECIOS]]*Tabla3[[#This Row],[% PRODUCTO]]," ")</f>
        <v>2.38889</v>
      </c>
      <c r="O1502" s="61"/>
      <c r="P1502" s="55">
        <f>IFERROR(Tabla3[[#This Row],[OCULTAR2]]-Tabla3[[#This Row],[OCULTAR2]]*Tabla3[[#This Row],[% LÍNEA]]," ")</f>
        <v>2.38889</v>
      </c>
      <c r="Q1502" s="56">
        <f>IFERROR(Tabla3[[#This Row],[% PRODUCTO]]+Tabla3[[#This Row],[% LÍNEA]]," ")</f>
        <v>0</v>
      </c>
      <c r="R1502" s="60">
        <f>Tabla3[[#This Row],[OCULTAR3]]</f>
        <v>2.38889</v>
      </c>
      <c r="S1502" s="60">
        <f>Tabla3[[#This Row],[PRECIO SIN %]]-Tabla3[[#This Row],[PRECIO SIN %]]*10%</f>
        <v>2.1500010000000001</v>
      </c>
      <c r="T1502" s="80">
        <f>(Tabla3[[#This Row],[PRECIO CON DESCT.]]-(Tabla3[[#This Row],[PRECIO CON DESCT.]]*$T$6))</f>
        <v>1.35450063</v>
      </c>
      <c r="U1502" s="96"/>
      <c r="V1502" s="94">
        <f>Tabla3[[#This Row],[PRECIO %      en $]]*Tabla3[[#This Row],[PEDIDO ]]</f>
        <v>0</v>
      </c>
      <c r="W1502" s="57">
        <f>Tabla3[[#This Row],[PRECIO CON DESCT.]]*Tabla3[[#This Row],[PEDIDO ]]</f>
        <v>0</v>
      </c>
      <c r="X1502" s="58">
        <f>Tabla3[[#This Row],[PRECIO SIN %]]*Tabla3[[#This Row],[PEDIDO ]]</f>
        <v>0</v>
      </c>
      <c r="Y1502" s="28"/>
      <c r="Z1502" s="28"/>
    </row>
    <row r="1503" spans="1:26" ht="29.25" customHeight="1" x14ac:dyDescent="0.4">
      <c r="A1503" s="124">
        <v>7592349001563</v>
      </c>
      <c r="B1503" s="51" t="s">
        <v>225</v>
      </c>
      <c r="C1503" s="51" t="s">
        <v>155</v>
      </c>
      <c r="D15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503" s="118" t="s">
        <v>2003</v>
      </c>
      <c r="F1503" s="75" t="s">
        <v>537</v>
      </c>
      <c r="G15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03" s="77">
        <v>241</v>
      </c>
      <c r="J1503" s="52">
        <v>5.9222200000000003</v>
      </c>
      <c r="K1503" s="53">
        <f>Tabla3[[#This Row],[PRECIOS]]-Tabla3[[#This Row],[PRECIOS]]*10%</f>
        <v>5.3299979999999998</v>
      </c>
      <c r="L1503" s="101"/>
      <c r="M1503" s="54"/>
      <c r="N1503" s="55">
        <f>IFERROR(Tabla3[[#This Row],[PRECIOS]]-Tabla3[[#This Row],[PRECIOS]]*Tabla3[[#This Row],[% PRODUCTO]]," ")</f>
        <v>5.9222200000000003</v>
      </c>
      <c r="O1503" s="54"/>
      <c r="P1503" s="55">
        <f>IFERROR(Tabla3[[#This Row],[OCULTAR2]]-Tabla3[[#This Row],[OCULTAR2]]*Tabla3[[#This Row],[% LÍNEA]]," ")</f>
        <v>5.9222200000000003</v>
      </c>
      <c r="Q1503" s="56">
        <f>IFERROR(Tabla3[[#This Row],[% PRODUCTO]]+Tabla3[[#This Row],[% LÍNEA]]," ")</f>
        <v>0</v>
      </c>
      <c r="R1503" s="53">
        <f>Tabla3[[#This Row],[OCULTAR3]]</f>
        <v>5.9222200000000003</v>
      </c>
      <c r="S1503" s="53">
        <f>Tabla3[[#This Row],[PRECIO SIN %]]-Tabla3[[#This Row],[PRECIO SIN %]]*10%</f>
        <v>5.3299979999999998</v>
      </c>
      <c r="T1503" s="80">
        <f>(Tabla3[[#This Row],[PRECIO CON DESCT.]]-(Tabla3[[#This Row],[PRECIO CON DESCT.]]*$T$6))</f>
        <v>3.35789874</v>
      </c>
      <c r="U1503" s="96"/>
      <c r="V1503" s="94">
        <f>Tabla3[[#This Row],[PRECIO %      en $]]*Tabla3[[#This Row],[PEDIDO ]]</f>
        <v>0</v>
      </c>
      <c r="W1503" s="57">
        <f>Tabla3[[#This Row],[PRECIO CON DESCT.]]*Tabla3[[#This Row],[PEDIDO ]]</f>
        <v>0</v>
      </c>
      <c r="X1503" s="58">
        <f>Tabla3[[#This Row],[PRECIO SIN %]]*Tabla3[[#This Row],[PEDIDO ]]</f>
        <v>0</v>
      </c>
      <c r="Y1503" s="28"/>
      <c r="Z1503" s="28"/>
    </row>
    <row r="1504" spans="1:26" ht="29.25" customHeight="1" x14ac:dyDescent="0.4">
      <c r="A1504" s="125">
        <v>791467000688</v>
      </c>
      <c r="B1504" s="59" t="s">
        <v>225</v>
      </c>
      <c r="C1504" s="59" t="s">
        <v>53</v>
      </c>
      <c r="D15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504" s="119" t="s">
        <v>2004</v>
      </c>
      <c r="F1504" s="76" t="s">
        <v>537</v>
      </c>
      <c r="G15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04" s="78">
        <v>177</v>
      </c>
      <c r="J1504" s="52">
        <v>2.8111100000000002</v>
      </c>
      <c r="K1504" s="60">
        <f>Tabla3[[#This Row],[PRECIOS]]-Tabla3[[#This Row],[PRECIOS]]*10%</f>
        <v>2.5299990000000001</v>
      </c>
      <c r="L1504" s="101"/>
      <c r="M1504" s="61"/>
      <c r="N1504" s="55">
        <f>IFERROR(Tabla3[[#This Row],[PRECIOS]]-Tabla3[[#This Row],[PRECIOS]]*Tabla3[[#This Row],[% PRODUCTO]]," ")</f>
        <v>2.8111100000000002</v>
      </c>
      <c r="O1504" s="61"/>
      <c r="P1504" s="55">
        <f>IFERROR(Tabla3[[#This Row],[OCULTAR2]]-Tabla3[[#This Row],[OCULTAR2]]*Tabla3[[#This Row],[% LÍNEA]]," ")</f>
        <v>2.8111100000000002</v>
      </c>
      <c r="Q1504" s="56">
        <f>IFERROR(Tabla3[[#This Row],[% PRODUCTO]]+Tabla3[[#This Row],[% LÍNEA]]," ")</f>
        <v>0</v>
      </c>
      <c r="R1504" s="60">
        <f>Tabla3[[#This Row],[OCULTAR3]]</f>
        <v>2.8111100000000002</v>
      </c>
      <c r="S1504" s="60">
        <f>Tabla3[[#This Row],[PRECIO SIN %]]-Tabla3[[#This Row],[PRECIO SIN %]]*10%</f>
        <v>2.5299990000000001</v>
      </c>
      <c r="T1504" s="80">
        <f>(Tabla3[[#This Row],[PRECIO CON DESCT.]]-(Tabla3[[#This Row],[PRECIO CON DESCT.]]*$T$6))</f>
        <v>1.5938993699999999</v>
      </c>
      <c r="U1504" s="96"/>
      <c r="V1504" s="94">
        <f>Tabla3[[#This Row],[PRECIO %      en $]]*Tabla3[[#This Row],[PEDIDO ]]</f>
        <v>0</v>
      </c>
      <c r="W1504" s="57">
        <f>Tabla3[[#This Row],[PRECIO CON DESCT.]]*Tabla3[[#This Row],[PEDIDO ]]</f>
        <v>0</v>
      </c>
      <c r="X1504" s="58">
        <f>Tabla3[[#This Row],[PRECIO SIN %]]*Tabla3[[#This Row],[PEDIDO ]]</f>
        <v>0</v>
      </c>
      <c r="Y1504" s="28"/>
      <c r="Z1504" s="28"/>
    </row>
    <row r="1505" spans="1:26" ht="29.25" customHeight="1" x14ac:dyDescent="0.4">
      <c r="A1505" s="124">
        <v>7592601301707</v>
      </c>
      <c r="B1505" s="51" t="s">
        <v>225</v>
      </c>
      <c r="C1505" s="51" t="s">
        <v>98</v>
      </c>
      <c r="D15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05" s="118" t="s">
        <v>2005</v>
      </c>
      <c r="F1505" s="75" t="s">
        <v>537</v>
      </c>
      <c r="G15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05" s="77">
        <v>1</v>
      </c>
      <c r="J1505" s="52">
        <v>6.26</v>
      </c>
      <c r="K1505" s="53">
        <f>Tabla3[[#This Row],[PRECIOS]]-Tabla3[[#This Row],[PRECIOS]]*10%</f>
        <v>5.6339999999999995</v>
      </c>
      <c r="L1505" s="101"/>
      <c r="M1505" s="54"/>
      <c r="N1505" s="55">
        <f>IFERROR(Tabla3[[#This Row],[PRECIOS]]-Tabla3[[#This Row],[PRECIOS]]*Tabla3[[#This Row],[% PRODUCTO]]," ")</f>
        <v>6.26</v>
      </c>
      <c r="O1505" s="54"/>
      <c r="P1505" s="55">
        <f>IFERROR(Tabla3[[#This Row],[OCULTAR2]]-Tabla3[[#This Row],[OCULTAR2]]*Tabla3[[#This Row],[% LÍNEA]]," ")</f>
        <v>6.26</v>
      </c>
      <c r="Q1505" s="56">
        <f>IFERROR(Tabla3[[#This Row],[% PRODUCTO]]+Tabla3[[#This Row],[% LÍNEA]]," ")</f>
        <v>0</v>
      </c>
      <c r="R1505" s="53">
        <f>Tabla3[[#This Row],[OCULTAR3]]</f>
        <v>6.26</v>
      </c>
      <c r="S1505" s="53">
        <f>Tabla3[[#This Row],[PRECIO SIN %]]-Tabla3[[#This Row],[PRECIO SIN %]]*10%</f>
        <v>5.6339999999999995</v>
      </c>
      <c r="T1505" s="80">
        <f>(Tabla3[[#This Row],[PRECIO CON DESCT.]]-(Tabla3[[#This Row],[PRECIO CON DESCT.]]*$T$6))</f>
        <v>3.5494199999999996</v>
      </c>
      <c r="U1505" s="96"/>
      <c r="V1505" s="94">
        <f>Tabla3[[#This Row],[PRECIO %      en $]]*Tabla3[[#This Row],[PEDIDO ]]</f>
        <v>0</v>
      </c>
      <c r="W1505" s="57">
        <f>Tabla3[[#This Row],[PRECIO CON DESCT.]]*Tabla3[[#This Row],[PEDIDO ]]</f>
        <v>0</v>
      </c>
      <c r="X1505" s="58">
        <f>Tabla3[[#This Row],[PRECIO SIN %]]*Tabla3[[#This Row],[PEDIDO ]]</f>
        <v>0</v>
      </c>
      <c r="Y1505" s="28"/>
      <c r="Z1505" s="28"/>
    </row>
    <row r="1506" spans="1:26" ht="29.25" customHeight="1" x14ac:dyDescent="0.4">
      <c r="A1506" s="125">
        <v>7730969301834</v>
      </c>
      <c r="B1506" s="59" t="s">
        <v>225</v>
      </c>
      <c r="C1506" s="59" t="s">
        <v>131</v>
      </c>
      <c r="D15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06" s="119" t="s">
        <v>2006</v>
      </c>
      <c r="F1506" s="76" t="s">
        <v>537</v>
      </c>
      <c r="G15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06" s="78">
        <v>54</v>
      </c>
      <c r="J1506" s="52">
        <v>5.3333300000000001</v>
      </c>
      <c r="K1506" s="60">
        <f>Tabla3[[#This Row],[PRECIOS]]-Tabla3[[#This Row],[PRECIOS]]*10%</f>
        <v>4.7999970000000003</v>
      </c>
      <c r="L1506" s="101"/>
      <c r="M1506" s="61"/>
      <c r="N1506" s="55">
        <f>IFERROR(Tabla3[[#This Row],[PRECIOS]]-Tabla3[[#This Row],[PRECIOS]]*Tabla3[[#This Row],[% PRODUCTO]]," ")</f>
        <v>5.3333300000000001</v>
      </c>
      <c r="O1506" s="61"/>
      <c r="P1506" s="55">
        <f>IFERROR(Tabla3[[#This Row],[OCULTAR2]]-Tabla3[[#This Row],[OCULTAR2]]*Tabla3[[#This Row],[% LÍNEA]]," ")</f>
        <v>5.3333300000000001</v>
      </c>
      <c r="Q1506" s="56">
        <f>IFERROR(Tabla3[[#This Row],[% PRODUCTO]]+Tabla3[[#This Row],[% LÍNEA]]," ")</f>
        <v>0</v>
      </c>
      <c r="R1506" s="60">
        <f>Tabla3[[#This Row],[OCULTAR3]]</f>
        <v>5.3333300000000001</v>
      </c>
      <c r="S1506" s="60">
        <f>Tabla3[[#This Row],[PRECIO SIN %]]-Tabla3[[#This Row],[PRECIO SIN %]]*10%</f>
        <v>4.7999970000000003</v>
      </c>
      <c r="T1506" s="80">
        <f>(Tabla3[[#This Row],[PRECIO CON DESCT.]]-(Tabla3[[#This Row],[PRECIO CON DESCT.]]*$T$6))</f>
        <v>3.02399811</v>
      </c>
      <c r="U1506" s="96"/>
      <c r="V1506" s="94">
        <f>Tabla3[[#This Row],[PRECIO %      en $]]*Tabla3[[#This Row],[PEDIDO ]]</f>
        <v>0</v>
      </c>
      <c r="W1506" s="57">
        <f>Tabla3[[#This Row],[PRECIO CON DESCT.]]*Tabla3[[#This Row],[PEDIDO ]]</f>
        <v>0</v>
      </c>
      <c r="X1506" s="58">
        <f>Tabla3[[#This Row],[PRECIO SIN %]]*Tabla3[[#This Row],[PEDIDO ]]</f>
        <v>0</v>
      </c>
      <c r="Y1506" s="28"/>
      <c r="Z1506" s="28"/>
    </row>
    <row r="1507" spans="1:26" ht="29.25" customHeight="1" x14ac:dyDescent="0.4">
      <c r="A1507" s="124">
        <v>7591519317749</v>
      </c>
      <c r="B1507" s="51" t="s">
        <v>225</v>
      </c>
      <c r="C1507" s="51" t="s">
        <v>249</v>
      </c>
      <c r="D15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07" s="118" t="s">
        <v>2007</v>
      </c>
      <c r="F1507" s="75" t="s">
        <v>537</v>
      </c>
      <c r="G15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07" s="77">
        <v>7</v>
      </c>
      <c r="J1507" s="52">
        <v>3.0666699999999998</v>
      </c>
      <c r="K1507" s="53">
        <f>Tabla3[[#This Row],[PRECIOS]]-Tabla3[[#This Row],[PRECIOS]]*10%</f>
        <v>2.7600029999999998</v>
      </c>
      <c r="L1507" s="101"/>
      <c r="M1507" s="54"/>
      <c r="N1507" s="55">
        <f>IFERROR(Tabla3[[#This Row],[PRECIOS]]-Tabla3[[#This Row],[PRECIOS]]*Tabla3[[#This Row],[% PRODUCTO]]," ")</f>
        <v>3.0666699999999998</v>
      </c>
      <c r="O1507" s="54"/>
      <c r="P1507" s="55">
        <f>IFERROR(Tabla3[[#This Row],[OCULTAR2]]-Tabla3[[#This Row],[OCULTAR2]]*Tabla3[[#This Row],[% LÍNEA]]," ")</f>
        <v>3.0666699999999998</v>
      </c>
      <c r="Q1507" s="56">
        <f>IFERROR(Tabla3[[#This Row],[% PRODUCTO]]+Tabla3[[#This Row],[% LÍNEA]]," ")</f>
        <v>0</v>
      </c>
      <c r="R1507" s="53">
        <f>Tabla3[[#This Row],[OCULTAR3]]</f>
        <v>3.0666699999999998</v>
      </c>
      <c r="S1507" s="53">
        <f>Tabla3[[#This Row],[PRECIO SIN %]]-Tabla3[[#This Row],[PRECIO SIN %]]*10%</f>
        <v>2.7600029999999998</v>
      </c>
      <c r="T1507" s="80">
        <f>(Tabla3[[#This Row],[PRECIO CON DESCT.]]-(Tabla3[[#This Row],[PRECIO CON DESCT.]]*$T$6))</f>
        <v>1.73880189</v>
      </c>
      <c r="U1507" s="96"/>
      <c r="V1507" s="94">
        <f>Tabla3[[#This Row],[PRECIO %      en $]]*Tabla3[[#This Row],[PEDIDO ]]</f>
        <v>0</v>
      </c>
      <c r="W1507" s="57">
        <f>Tabla3[[#This Row],[PRECIO CON DESCT.]]*Tabla3[[#This Row],[PEDIDO ]]</f>
        <v>0</v>
      </c>
      <c r="X1507" s="58">
        <f>Tabla3[[#This Row],[PRECIO SIN %]]*Tabla3[[#This Row],[PEDIDO ]]</f>
        <v>0</v>
      </c>
      <c r="Y1507" s="28"/>
      <c r="Z1507" s="28"/>
    </row>
    <row r="1508" spans="1:26" ht="29.25" customHeight="1" x14ac:dyDescent="0.4">
      <c r="A1508" s="125">
        <v>7591519317367</v>
      </c>
      <c r="B1508" s="59" t="s">
        <v>225</v>
      </c>
      <c r="C1508" s="59" t="s">
        <v>249</v>
      </c>
      <c r="D15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08" s="119" t="s">
        <v>2008</v>
      </c>
      <c r="F1508" s="76" t="s">
        <v>537</v>
      </c>
      <c r="G15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08" s="78">
        <v>89</v>
      </c>
      <c r="J1508" s="52">
        <v>7.6666699999999999</v>
      </c>
      <c r="K1508" s="60">
        <f>Tabla3[[#This Row],[PRECIOS]]-Tabla3[[#This Row],[PRECIOS]]*10%</f>
        <v>6.9000029999999999</v>
      </c>
      <c r="L1508" s="101"/>
      <c r="M1508" s="61"/>
      <c r="N1508" s="55">
        <f>IFERROR(Tabla3[[#This Row],[PRECIOS]]-Tabla3[[#This Row],[PRECIOS]]*Tabla3[[#This Row],[% PRODUCTO]]," ")</f>
        <v>7.6666699999999999</v>
      </c>
      <c r="O1508" s="61"/>
      <c r="P1508" s="55">
        <f>IFERROR(Tabla3[[#This Row],[OCULTAR2]]-Tabla3[[#This Row],[OCULTAR2]]*Tabla3[[#This Row],[% LÍNEA]]," ")</f>
        <v>7.6666699999999999</v>
      </c>
      <c r="Q1508" s="56">
        <f>IFERROR(Tabla3[[#This Row],[% PRODUCTO]]+Tabla3[[#This Row],[% LÍNEA]]," ")</f>
        <v>0</v>
      </c>
      <c r="R1508" s="60">
        <f>Tabla3[[#This Row],[OCULTAR3]]</f>
        <v>7.6666699999999999</v>
      </c>
      <c r="S1508" s="60">
        <f>Tabla3[[#This Row],[PRECIO SIN %]]-Tabla3[[#This Row],[PRECIO SIN %]]*10%</f>
        <v>6.9000029999999999</v>
      </c>
      <c r="T1508" s="80">
        <f>(Tabla3[[#This Row],[PRECIO CON DESCT.]]-(Tabla3[[#This Row],[PRECIO CON DESCT.]]*$T$6))</f>
        <v>4.3470018899999996</v>
      </c>
      <c r="U1508" s="96"/>
      <c r="V1508" s="94">
        <f>Tabla3[[#This Row],[PRECIO %      en $]]*Tabla3[[#This Row],[PEDIDO ]]</f>
        <v>0</v>
      </c>
      <c r="W1508" s="57">
        <f>Tabla3[[#This Row],[PRECIO CON DESCT.]]*Tabla3[[#This Row],[PEDIDO ]]</f>
        <v>0</v>
      </c>
      <c r="X1508" s="58">
        <f>Tabla3[[#This Row],[PRECIO SIN %]]*Tabla3[[#This Row],[PEDIDO ]]</f>
        <v>0</v>
      </c>
      <c r="Y1508" s="28"/>
      <c r="Z1508" s="28"/>
    </row>
    <row r="1509" spans="1:26" ht="29.25" customHeight="1" x14ac:dyDescent="0.4">
      <c r="A1509" s="124">
        <v>7591585313300</v>
      </c>
      <c r="B1509" s="51" t="s">
        <v>225</v>
      </c>
      <c r="C1509" s="51" t="s">
        <v>104</v>
      </c>
      <c r="D15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09" s="118" t="s">
        <v>2009</v>
      </c>
      <c r="F1509" s="75" t="s">
        <v>537</v>
      </c>
      <c r="G15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09" s="77">
        <v>15</v>
      </c>
      <c r="J1509" s="52">
        <v>6.8666700000000001</v>
      </c>
      <c r="K1509" s="53">
        <f>Tabla3[[#This Row],[PRECIOS]]-Tabla3[[#This Row],[PRECIOS]]*10%</f>
        <v>6.1800030000000001</v>
      </c>
      <c r="L1509" s="101"/>
      <c r="M1509" s="54"/>
      <c r="N1509" s="55">
        <f>IFERROR(Tabla3[[#This Row],[PRECIOS]]-Tabla3[[#This Row],[PRECIOS]]*Tabla3[[#This Row],[% PRODUCTO]]," ")</f>
        <v>6.8666700000000001</v>
      </c>
      <c r="O1509" s="54"/>
      <c r="P1509" s="55">
        <f>IFERROR(Tabla3[[#This Row],[OCULTAR2]]-Tabla3[[#This Row],[OCULTAR2]]*Tabla3[[#This Row],[% LÍNEA]]," ")</f>
        <v>6.8666700000000001</v>
      </c>
      <c r="Q1509" s="56">
        <f>IFERROR(Tabla3[[#This Row],[% PRODUCTO]]+Tabla3[[#This Row],[% LÍNEA]]," ")</f>
        <v>0</v>
      </c>
      <c r="R1509" s="53">
        <f>Tabla3[[#This Row],[OCULTAR3]]</f>
        <v>6.8666700000000001</v>
      </c>
      <c r="S1509" s="53">
        <f>Tabla3[[#This Row],[PRECIO SIN %]]-Tabla3[[#This Row],[PRECIO SIN %]]*10%</f>
        <v>6.1800030000000001</v>
      </c>
      <c r="T1509" s="80">
        <f>(Tabla3[[#This Row],[PRECIO CON DESCT.]]-(Tabla3[[#This Row],[PRECIO CON DESCT.]]*$T$6))</f>
        <v>3.8934018900000003</v>
      </c>
      <c r="U1509" s="96"/>
      <c r="V1509" s="94">
        <f>Tabla3[[#This Row],[PRECIO %      en $]]*Tabla3[[#This Row],[PEDIDO ]]</f>
        <v>0</v>
      </c>
      <c r="W1509" s="57">
        <f>Tabla3[[#This Row],[PRECIO CON DESCT.]]*Tabla3[[#This Row],[PEDIDO ]]</f>
        <v>0</v>
      </c>
      <c r="X1509" s="58">
        <f>Tabla3[[#This Row],[PRECIO SIN %]]*Tabla3[[#This Row],[PEDIDO ]]</f>
        <v>0</v>
      </c>
      <c r="Y1509" s="28"/>
      <c r="Z1509" s="28"/>
    </row>
    <row r="1510" spans="1:26" ht="29.25" customHeight="1" x14ac:dyDescent="0.4">
      <c r="A1510" s="125">
        <v>7592349002294</v>
      </c>
      <c r="B1510" s="59" t="s">
        <v>225</v>
      </c>
      <c r="C1510" s="59" t="s">
        <v>155</v>
      </c>
      <c r="D15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510" s="119" t="s">
        <v>2010</v>
      </c>
      <c r="F1510" s="76" t="s">
        <v>537</v>
      </c>
      <c r="G15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510" s="78">
        <v>48</v>
      </c>
      <c r="J1510" s="52">
        <v>6.9444400000000002</v>
      </c>
      <c r="K1510" s="60">
        <f>Tabla3[[#This Row],[PRECIOS]]-Tabla3[[#This Row],[PRECIOS]]*10%</f>
        <v>6.2499960000000003</v>
      </c>
      <c r="L1510" s="101" t="s">
        <v>5327</v>
      </c>
      <c r="M1510" s="61"/>
      <c r="N1510" s="55">
        <f>IFERROR(Tabla3[[#This Row],[PRECIOS]]-Tabla3[[#This Row],[PRECIOS]]*Tabla3[[#This Row],[% PRODUCTO]]," ")</f>
        <v>6.9444400000000002</v>
      </c>
      <c r="O1510" s="61"/>
      <c r="P1510" s="55">
        <f>IFERROR(Tabla3[[#This Row],[OCULTAR2]]-Tabla3[[#This Row],[OCULTAR2]]*Tabla3[[#This Row],[% LÍNEA]]," ")</f>
        <v>6.9444400000000002</v>
      </c>
      <c r="Q1510" s="56">
        <f>IFERROR(Tabla3[[#This Row],[% PRODUCTO]]+Tabla3[[#This Row],[% LÍNEA]]," ")</f>
        <v>0</v>
      </c>
      <c r="R1510" s="60">
        <f>Tabla3[[#This Row],[OCULTAR3]]</f>
        <v>6.9444400000000002</v>
      </c>
      <c r="S1510" s="60">
        <f>Tabla3[[#This Row],[PRECIO SIN %]]-Tabla3[[#This Row],[PRECIO SIN %]]*10%</f>
        <v>6.2499960000000003</v>
      </c>
      <c r="T1510" s="80">
        <f>(Tabla3[[#This Row],[PRECIO CON DESCT.]]-(Tabla3[[#This Row],[PRECIO CON DESCT.]]*$T$6))</f>
        <v>3.9374974800000002</v>
      </c>
      <c r="U1510" s="96"/>
      <c r="V1510" s="94">
        <f>Tabla3[[#This Row],[PRECIO %      en $]]*Tabla3[[#This Row],[PEDIDO ]]</f>
        <v>0</v>
      </c>
      <c r="W1510" s="57">
        <f>Tabla3[[#This Row],[PRECIO CON DESCT.]]*Tabla3[[#This Row],[PEDIDO ]]</f>
        <v>0</v>
      </c>
      <c r="X1510" s="58">
        <f>Tabla3[[#This Row],[PRECIO SIN %]]*Tabla3[[#This Row],[PEDIDO ]]</f>
        <v>0</v>
      </c>
      <c r="Y1510" s="28"/>
      <c r="Z1510" s="28"/>
    </row>
    <row r="1511" spans="1:26" ht="29.25" customHeight="1" x14ac:dyDescent="0.4">
      <c r="A1511" s="124">
        <v>7597758000091</v>
      </c>
      <c r="B1511" s="51" t="s">
        <v>225</v>
      </c>
      <c r="C1511" s="51" t="s">
        <v>67</v>
      </c>
      <c r="D15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11" s="118" t="s">
        <v>2011</v>
      </c>
      <c r="F1511" s="75" t="s">
        <v>537</v>
      </c>
      <c r="G15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11" s="77">
        <v>13</v>
      </c>
      <c r="J1511" s="52">
        <v>3.01</v>
      </c>
      <c r="K1511" s="53">
        <f>Tabla3[[#This Row],[PRECIOS]]-Tabla3[[#This Row],[PRECIOS]]*10%</f>
        <v>2.7089999999999996</v>
      </c>
      <c r="L1511" s="101"/>
      <c r="M1511" s="54"/>
      <c r="N1511" s="55">
        <f>IFERROR(Tabla3[[#This Row],[PRECIOS]]-Tabla3[[#This Row],[PRECIOS]]*Tabla3[[#This Row],[% PRODUCTO]]," ")</f>
        <v>3.01</v>
      </c>
      <c r="O1511" s="54"/>
      <c r="P1511" s="55">
        <f>IFERROR(Tabla3[[#This Row],[OCULTAR2]]-Tabla3[[#This Row],[OCULTAR2]]*Tabla3[[#This Row],[% LÍNEA]]," ")</f>
        <v>3.01</v>
      </c>
      <c r="Q1511" s="56">
        <f>IFERROR(Tabla3[[#This Row],[% PRODUCTO]]+Tabla3[[#This Row],[% LÍNEA]]," ")</f>
        <v>0</v>
      </c>
      <c r="R1511" s="53">
        <f>Tabla3[[#This Row],[OCULTAR3]]</f>
        <v>3.01</v>
      </c>
      <c r="S1511" s="53">
        <f>Tabla3[[#This Row],[PRECIO SIN %]]-Tabla3[[#This Row],[PRECIO SIN %]]*10%</f>
        <v>2.7089999999999996</v>
      </c>
      <c r="T1511" s="80">
        <f>(Tabla3[[#This Row],[PRECIO CON DESCT.]]-(Tabla3[[#This Row],[PRECIO CON DESCT.]]*$T$6))</f>
        <v>1.7066699999999997</v>
      </c>
      <c r="U1511" s="96"/>
      <c r="V1511" s="94">
        <f>Tabla3[[#This Row],[PRECIO %      en $]]*Tabla3[[#This Row],[PEDIDO ]]</f>
        <v>0</v>
      </c>
      <c r="W1511" s="57">
        <f>Tabla3[[#This Row],[PRECIO CON DESCT.]]*Tabla3[[#This Row],[PEDIDO ]]</f>
        <v>0</v>
      </c>
      <c r="X1511" s="58">
        <f>Tabla3[[#This Row],[PRECIO SIN %]]*Tabla3[[#This Row],[PEDIDO ]]</f>
        <v>0</v>
      </c>
      <c r="Y1511" s="28"/>
      <c r="Z1511" s="28"/>
    </row>
    <row r="1512" spans="1:26" ht="29.25" customHeight="1" x14ac:dyDescent="0.4">
      <c r="A1512" s="125">
        <v>730170649197</v>
      </c>
      <c r="B1512" s="59" t="s">
        <v>225</v>
      </c>
      <c r="C1512" s="59" t="s">
        <v>72</v>
      </c>
      <c r="D15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12" s="119" t="s">
        <v>2012</v>
      </c>
      <c r="F1512" s="76" t="s">
        <v>537</v>
      </c>
      <c r="G15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12" s="78">
        <v>41</v>
      </c>
      <c r="J1512" s="52">
        <v>1.0222199999999999</v>
      </c>
      <c r="K1512" s="60">
        <f>Tabla3[[#This Row],[PRECIOS]]-Tabla3[[#This Row],[PRECIOS]]*10%</f>
        <v>0.91999799999999987</v>
      </c>
      <c r="L1512" s="101"/>
      <c r="M1512" s="61"/>
      <c r="N1512" s="55">
        <f>IFERROR(Tabla3[[#This Row],[PRECIOS]]-Tabla3[[#This Row],[PRECIOS]]*Tabla3[[#This Row],[% PRODUCTO]]," ")</f>
        <v>1.0222199999999999</v>
      </c>
      <c r="O1512" s="61"/>
      <c r="P1512" s="55">
        <f>IFERROR(Tabla3[[#This Row],[OCULTAR2]]-Tabla3[[#This Row],[OCULTAR2]]*Tabla3[[#This Row],[% LÍNEA]]," ")</f>
        <v>1.0222199999999999</v>
      </c>
      <c r="Q1512" s="56">
        <f>IFERROR(Tabla3[[#This Row],[% PRODUCTO]]+Tabla3[[#This Row],[% LÍNEA]]," ")</f>
        <v>0</v>
      </c>
      <c r="R1512" s="60">
        <f>Tabla3[[#This Row],[OCULTAR3]]</f>
        <v>1.0222199999999999</v>
      </c>
      <c r="S1512" s="60">
        <f>Tabla3[[#This Row],[PRECIO SIN %]]-Tabla3[[#This Row],[PRECIO SIN %]]*10%</f>
        <v>0.91999799999999987</v>
      </c>
      <c r="T1512" s="80">
        <f>(Tabla3[[#This Row],[PRECIO CON DESCT.]]-(Tabla3[[#This Row],[PRECIO CON DESCT.]]*$T$6))</f>
        <v>0.57959874</v>
      </c>
      <c r="U1512" s="96"/>
      <c r="V1512" s="94">
        <f>Tabla3[[#This Row],[PRECIO %      en $]]*Tabla3[[#This Row],[PEDIDO ]]</f>
        <v>0</v>
      </c>
      <c r="W1512" s="57">
        <f>Tabla3[[#This Row],[PRECIO CON DESCT.]]*Tabla3[[#This Row],[PEDIDO ]]</f>
        <v>0</v>
      </c>
      <c r="X1512" s="58">
        <f>Tabla3[[#This Row],[PRECIO SIN %]]*Tabla3[[#This Row],[PEDIDO ]]</f>
        <v>0</v>
      </c>
      <c r="Y1512" s="28"/>
      <c r="Z1512" s="28"/>
    </row>
    <row r="1513" spans="1:26" ht="29.25" customHeight="1" x14ac:dyDescent="0.4">
      <c r="A1513" s="124">
        <v>7598582000042</v>
      </c>
      <c r="B1513" s="51" t="s">
        <v>225</v>
      </c>
      <c r="C1513" s="51" t="s">
        <v>250</v>
      </c>
      <c r="D15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13" s="118" t="s">
        <v>2013</v>
      </c>
      <c r="F1513" s="75" t="s">
        <v>537</v>
      </c>
      <c r="G15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13" s="77">
        <v>1</v>
      </c>
      <c r="J1513" s="52">
        <v>3.1777799999999998</v>
      </c>
      <c r="K1513" s="53">
        <f>Tabla3[[#This Row],[PRECIOS]]-Tabla3[[#This Row],[PRECIOS]]*10%</f>
        <v>2.8600019999999997</v>
      </c>
      <c r="L1513" s="101"/>
      <c r="M1513" s="54"/>
      <c r="N1513" s="55">
        <f>IFERROR(Tabla3[[#This Row],[PRECIOS]]-Tabla3[[#This Row],[PRECIOS]]*Tabla3[[#This Row],[% PRODUCTO]]," ")</f>
        <v>3.1777799999999998</v>
      </c>
      <c r="O1513" s="54"/>
      <c r="P1513" s="55">
        <f>IFERROR(Tabla3[[#This Row],[OCULTAR2]]-Tabla3[[#This Row],[OCULTAR2]]*Tabla3[[#This Row],[% LÍNEA]]," ")</f>
        <v>3.1777799999999998</v>
      </c>
      <c r="Q1513" s="56">
        <f>IFERROR(Tabla3[[#This Row],[% PRODUCTO]]+Tabla3[[#This Row],[% LÍNEA]]," ")</f>
        <v>0</v>
      </c>
      <c r="R1513" s="53">
        <f>Tabla3[[#This Row],[OCULTAR3]]</f>
        <v>3.1777799999999998</v>
      </c>
      <c r="S1513" s="53">
        <f>Tabla3[[#This Row],[PRECIO SIN %]]-Tabla3[[#This Row],[PRECIO SIN %]]*10%</f>
        <v>2.8600019999999997</v>
      </c>
      <c r="T1513" s="80">
        <f>(Tabla3[[#This Row],[PRECIO CON DESCT.]]-(Tabla3[[#This Row],[PRECIO CON DESCT.]]*$T$6))</f>
        <v>1.8018012599999997</v>
      </c>
      <c r="U1513" s="96"/>
      <c r="V1513" s="94">
        <f>Tabla3[[#This Row],[PRECIO %      en $]]*Tabla3[[#This Row],[PEDIDO ]]</f>
        <v>0</v>
      </c>
      <c r="W1513" s="57">
        <f>Tabla3[[#This Row],[PRECIO CON DESCT.]]*Tabla3[[#This Row],[PEDIDO ]]</f>
        <v>0</v>
      </c>
      <c r="X1513" s="58">
        <f>Tabla3[[#This Row],[PRECIO SIN %]]*Tabla3[[#This Row],[PEDIDO ]]</f>
        <v>0</v>
      </c>
      <c r="Y1513" s="28"/>
      <c r="Z1513" s="28"/>
    </row>
    <row r="1514" spans="1:26" ht="29.25" customHeight="1" x14ac:dyDescent="0.4">
      <c r="A1514" s="125">
        <v>7591585177179</v>
      </c>
      <c r="B1514" s="59" t="s">
        <v>225</v>
      </c>
      <c r="C1514" s="59" t="s">
        <v>75</v>
      </c>
      <c r="D15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14" s="119" t="s">
        <v>2014</v>
      </c>
      <c r="F1514" s="76" t="s">
        <v>537</v>
      </c>
      <c r="G15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14" s="78">
        <v>391</v>
      </c>
      <c r="J1514" s="52">
        <v>5.0666700000000002</v>
      </c>
      <c r="K1514" s="60">
        <f>Tabla3[[#This Row],[PRECIOS]]-Tabla3[[#This Row],[PRECIOS]]*10%</f>
        <v>4.560003</v>
      </c>
      <c r="L1514" s="101"/>
      <c r="M1514" s="61"/>
      <c r="N1514" s="55">
        <f>IFERROR(Tabla3[[#This Row],[PRECIOS]]-Tabla3[[#This Row],[PRECIOS]]*Tabla3[[#This Row],[% PRODUCTO]]," ")</f>
        <v>5.0666700000000002</v>
      </c>
      <c r="O1514" s="61"/>
      <c r="P1514" s="55">
        <f>IFERROR(Tabla3[[#This Row],[OCULTAR2]]-Tabla3[[#This Row],[OCULTAR2]]*Tabla3[[#This Row],[% LÍNEA]]," ")</f>
        <v>5.0666700000000002</v>
      </c>
      <c r="Q1514" s="56">
        <f>IFERROR(Tabla3[[#This Row],[% PRODUCTO]]+Tabla3[[#This Row],[% LÍNEA]]," ")</f>
        <v>0</v>
      </c>
      <c r="R1514" s="60">
        <f>Tabla3[[#This Row],[OCULTAR3]]</f>
        <v>5.0666700000000002</v>
      </c>
      <c r="S1514" s="60">
        <f>Tabla3[[#This Row],[PRECIO SIN %]]-Tabla3[[#This Row],[PRECIO SIN %]]*10%</f>
        <v>4.560003</v>
      </c>
      <c r="T1514" s="80">
        <f>(Tabla3[[#This Row],[PRECIO CON DESCT.]]-(Tabla3[[#This Row],[PRECIO CON DESCT.]]*$T$6))</f>
        <v>2.8728018899999999</v>
      </c>
      <c r="U1514" s="96"/>
      <c r="V1514" s="94">
        <f>Tabla3[[#This Row],[PRECIO %      en $]]*Tabla3[[#This Row],[PEDIDO ]]</f>
        <v>0</v>
      </c>
      <c r="W1514" s="57">
        <f>Tabla3[[#This Row],[PRECIO CON DESCT.]]*Tabla3[[#This Row],[PEDIDO ]]</f>
        <v>0</v>
      </c>
      <c r="X1514" s="58">
        <f>Tabla3[[#This Row],[PRECIO SIN %]]*Tabla3[[#This Row],[PEDIDO ]]</f>
        <v>0</v>
      </c>
      <c r="Y1514" s="28"/>
      <c r="Z1514" s="28"/>
    </row>
    <row r="1515" spans="1:26" ht="33" customHeight="1" x14ac:dyDescent="0.4">
      <c r="A1515" s="124">
        <v>7597758000114</v>
      </c>
      <c r="B1515" s="51" t="s">
        <v>225</v>
      </c>
      <c r="C1515" s="51" t="s">
        <v>67</v>
      </c>
      <c r="D15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15" s="118" t="s">
        <v>2015</v>
      </c>
      <c r="F1515" s="75" t="s">
        <v>537</v>
      </c>
      <c r="G15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15" s="77">
        <v>57</v>
      </c>
      <c r="J1515" s="52">
        <v>3.9777800000000001</v>
      </c>
      <c r="K1515" s="53">
        <f>Tabla3[[#This Row],[PRECIOS]]-Tabla3[[#This Row],[PRECIOS]]*10%</f>
        <v>3.5800019999999999</v>
      </c>
      <c r="L1515" s="101"/>
      <c r="M1515" s="54"/>
      <c r="N1515" s="55">
        <f>IFERROR(Tabla3[[#This Row],[PRECIOS]]-Tabla3[[#This Row],[PRECIOS]]*Tabla3[[#This Row],[% PRODUCTO]]," ")</f>
        <v>3.9777800000000001</v>
      </c>
      <c r="O1515" s="54"/>
      <c r="P1515" s="55">
        <f>IFERROR(Tabla3[[#This Row],[OCULTAR2]]-Tabla3[[#This Row],[OCULTAR2]]*Tabla3[[#This Row],[% LÍNEA]]," ")</f>
        <v>3.9777800000000001</v>
      </c>
      <c r="Q1515" s="56">
        <f>IFERROR(Tabla3[[#This Row],[% PRODUCTO]]+Tabla3[[#This Row],[% LÍNEA]]," ")</f>
        <v>0</v>
      </c>
      <c r="R1515" s="53">
        <f>Tabla3[[#This Row],[OCULTAR3]]</f>
        <v>3.9777800000000001</v>
      </c>
      <c r="S1515" s="53">
        <f>Tabla3[[#This Row],[PRECIO SIN %]]-Tabla3[[#This Row],[PRECIO SIN %]]*10%</f>
        <v>3.5800019999999999</v>
      </c>
      <c r="T1515" s="80">
        <f>(Tabla3[[#This Row],[PRECIO CON DESCT.]]-(Tabla3[[#This Row],[PRECIO CON DESCT.]]*$T$6))</f>
        <v>2.2554012600000002</v>
      </c>
      <c r="U1515" s="96"/>
      <c r="V1515" s="94">
        <f>Tabla3[[#This Row],[PRECIO %      en $]]*Tabla3[[#This Row],[PEDIDO ]]</f>
        <v>0</v>
      </c>
      <c r="W1515" s="57">
        <f>Tabla3[[#This Row],[PRECIO CON DESCT.]]*Tabla3[[#This Row],[PEDIDO ]]</f>
        <v>0</v>
      </c>
      <c r="X1515" s="58">
        <f>Tabla3[[#This Row],[PRECIO SIN %]]*Tabla3[[#This Row],[PEDIDO ]]</f>
        <v>0</v>
      </c>
      <c r="Y1515" s="28"/>
      <c r="Z1515" s="28"/>
    </row>
    <row r="1516" spans="1:26" ht="33" customHeight="1" x14ac:dyDescent="0.4">
      <c r="A1516" s="125">
        <v>7598176000571</v>
      </c>
      <c r="B1516" s="59" t="s">
        <v>225</v>
      </c>
      <c r="C1516" s="59" t="s">
        <v>168</v>
      </c>
      <c r="D15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16" s="119" t="s">
        <v>2016</v>
      </c>
      <c r="F1516" s="76" t="s">
        <v>537</v>
      </c>
      <c r="G15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16" s="78">
        <v>261</v>
      </c>
      <c r="J1516" s="52">
        <v>3.7222200000000001</v>
      </c>
      <c r="K1516" s="60">
        <f>Tabla3[[#This Row],[PRECIOS]]-Tabla3[[#This Row],[PRECIOS]]*10%</f>
        <v>3.3499980000000003</v>
      </c>
      <c r="L1516" s="101"/>
      <c r="M1516" s="61"/>
      <c r="N1516" s="55">
        <f>IFERROR(Tabla3[[#This Row],[PRECIOS]]-Tabla3[[#This Row],[PRECIOS]]*Tabla3[[#This Row],[% PRODUCTO]]," ")</f>
        <v>3.7222200000000001</v>
      </c>
      <c r="O1516" s="61"/>
      <c r="P1516" s="55">
        <f>IFERROR(Tabla3[[#This Row],[OCULTAR2]]-Tabla3[[#This Row],[OCULTAR2]]*Tabla3[[#This Row],[% LÍNEA]]," ")</f>
        <v>3.7222200000000001</v>
      </c>
      <c r="Q1516" s="56">
        <f>IFERROR(Tabla3[[#This Row],[% PRODUCTO]]+Tabla3[[#This Row],[% LÍNEA]]," ")</f>
        <v>0</v>
      </c>
      <c r="R1516" s="60">
        <f>Tabla3[[#This Row],[OCULTAR3]]</f>
        <v>3.7222200000000001</v>
      </c>
      <c r="S1516" s="60">
        <f>Tabla3[[#This Row],[PRECIO SIN %]]-Tabla3[[#This Row],[PRECIO SIN %]]*10%</f>
        <v>3.3499980000000003</v>
      </c>
      <c r="T1516" s="80">
        <f>(Tabla3[[#This Row],[PRECIO CON DESCT.]]-(Tabla3[[#This Row],[PRECIO CON DESCT.]]*$T$6))</f>
        <v>2.1104987400000002</v>
      </c>
      <c r="U1516" s="96"/>
      <c r="V1516" s="94">
        <f>Tabla3[[#This Row],[PRECIO %      en $]]*Tabla3[[#This Row],[PEDIDO ]]</f>
        <v>0</v>
      </c>
      <c r="W1516" s="57">
        <f>Tabla3[[#This Row],[PRECIO CON DESCT.]]*Tabla3[[#This Row],[PEDIDO ]]</f>
        <v>0</v>
      </c>
      <c r="X1516" s="58">
        <f>Tabla3[[#This Row],[PRECIO SIN %]]*Tabla3[[#This Row],[PEDIDO ]]</f>
        <v>0</v>
      </c>
      <c r="Y1516" s="28"/>
      <c r="Z1516" s="28"/>
    </row>
    <row r="1517" spans="1:26" ht="33" customHeight="1" x14ac:dyDescent="0.4">
      <c r="A1517" s="124">
        <v>7591519009149</v>
      </c>
      <c r="B1517" s="51" t="s">
        <v>225</v>
      </c>
      <c r="C1517" s="51" t="s">
        <v>149</v>
      </c>
      <c r="D15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17" s="118" t="s">
        <v>2017</v>
      </c>
      <c r="F1517" s="75" t="s">
        <v>537</v>
      </c>
      <c r="G15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17" s="77">
        <v>332</v>
      </c>
      <c r="J1517" s="52">
        <v>4.7777799999999999</v>
      </c>
      <c r="K1517" s="53">
        <f>Tabla3[[#This Row],[PRECIOS]]-Tabla3[[#This Row],[PRECIOS]]*10%</f>
        <v>4.3000020000000001</v>
      </c>
      <c r="L1517" s="101"/>
      <c r="M1517" s="54"/>
      <c r="N1517" s="55">
        <f>IFERROR(Tabla3[[#This Row],[PRECIOS]]-Tabla3[[#This Row],[PRECIOS]]*Tabla3[[#This Row],[% PRODUCTO]]," ")</f>
        <v>4.7777799999999999</v>
      </c>
      <c r="O1517" s="54"/>
      <c r="P1517" s="55">
        <f>IFERROR(Tabla3[[#This Row],[OCULTAR2]]-Tabla3[[#This Row],[OCULTAR2]]*Tabla3[[#This Row],[% LÍNEA]]," ")</f>
        <v>4.7777799999999999</v>
      </c>
      <c r="Q1517" s="56">
        <f>IFERROR(Tabla3[[#This Row],[% PRODUCTO]]+Tabla3[[#This Row],[% LÍNEA]]," ")</f>
        <v>0</v>
      </c>
      <c r="R1517" s="53">
        <f>Tabla3[[#This Row],[OCULTAR3]]</f>
        <v>4.7777799999999999</v>
      </c>
      <c r="S1517" s="53">
        <f>Tabla3[[#This Row],[PRECIO SIN %]]-Tabla3[[#This Row],[PRECIO SIN %]]*10%</f>
        <v>4.3000020000000001</v>
      </c>
      <c r="T1517" s="80">
        <f>(Tabla3[[#This Row],[PRECIO CON DESCT.]]-(Tabla3[[#This Row],[PRECIO CON DESCT.]]*$T$6))</f>
        <v>2.70900126</v>
      </c>
      <c r="U1517" s="96"/>
      <c r="V1517" s="94">
        <f>Tabla3[[#This Row],[PRECIO %      en $]]*Tabla3[[#This Row],[PEDIDO ]]</f>
        <v>0</v>
      </c>
      <c r="W1517" s="57">
        <f>Tabla3[[#This Row],[PRECIO CON DESCT.]]*Tabla3[[#This Row],[PEDIDO ]]</f>
        <v>0</v>
      </c>
      <c r="X1517" s="58">
        <f>Tabla3[[#This Row],[PRECIO SIN %]]*Tabla3[[#This Row],[PEDIDO ]]</f>
        <v>0</v>
      </c>
      <c r="Y1517" s="28"/>
      <c r="Z1517" s="28"/>
    </row>
    <row r="1518" spans="1:26" ht="33" customHeight="1" x14ac:dyDescent="0.4">
      <c r="A1518" s="125"/>
      <c r="B1518" s="59" t="s">
        <v>225</v>
      </c>
      <c r="C1518" s="59" t="s">
        <v>229</v>
      </c>
      <c r="D15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518" s="119" t="s">
        <v>2018</v>
      </c>
      <c r="F1518" s="76" t="s">
        <v>537</v>
      </c>
      <c r="G15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518" s="78">
        <v>100</v>
      </c>
      <c r="J1518" s="52">
        <v>2.0666699999999998</v>
      </c>
      <c r="K1518" s="60">
        <f>Tabla3[[#This Row],[PRECIOS]]-Tabla3[[#This Row],[PRECIOS]]*10%</f>
        <v>1.8600029999999999</v>
      </c>
      <c r="L1518" s="101" t="s">
        <v>5327</v>
      </c>
      <c r="M1518" s="61"/>
      <c r="N1518" s="55">
        <f>IFERROR(Tabla3[[#This Row],[PRECIOS]]-Tabla3[[#This Row],[PRECIOS]]*Tabla3[[#This Row],[% PRODUCTO]]," ")</f>
        <v>2.0666699999999998</v>
      </c>
      <c r="O1518" s="61"/>
      <c r="P1518" s="55">
        <f>IFERROR(Tabla3[[#This Row],[OCULTAR2]]-Tabla3[[#This Row],[OCULTAR2]]*Tabla3[[#This Row],[% LÍNEA]]," ")</f>
        <v>2.0666699999999998</v>
      </c>
      <c r="Q1518" s="56">
        <f>IFERROR(Tabla3[[#This Row],[% PRODUCTO]]+Tabla3[[#This Row],[% LÍNEA]]," ")</f>
        <v>0</v>
      </c>
      <c r="R1518" s="60">
        <f>Tabla3[[#This Row],[OCULTAR3]]</f>
        <v>2.0666699999999998</v>
      </c>
      <c r="S1518" s="60">
        <f>Tabla3[[#This Row],[PRECIO SIN %]]-Tabla3[[#This Row],[PRECIO SIN %]]*10%</f>
        <v>1.8600029999999999</v>
      </c>
      <c r="T1518" s="80">
        <f>(Tabla3[[#This Row],[PRECIO CON DESCT.]]-(Tabla3[[#This Row],[PRECIO CON DESCT.]]*$T$6))</f>
        <v>1.1718018899999998</v>
      </c>
      <c r="U1518" s="96"/>
      <c r="V1518" s="94">
        <f>Tabla3[[#This Row],[PRECIO %      en $]]*Tabla3[[#This Row],[PEDIDO ]]</f>
        <v>0</v>
      </c>
      <c r="W1518" s="57">
        <f>Tabla3[[#This Row],[PRECIO CON DESCT.]]*Tabla3[[#This Row],[PEDIDO ]]</f>
        <v>0</v>
      </c>
      <c r="X1518" s="58">
        <f>Tabla3[[#This Row],[PRECIO SIN %]]*Tabla3[[#This Row],[PEDIDO ]]</f>
        <v>0</v>
      </c>
      <c r="Y1518" s="28"/>
      <c r="Z1518" s="28"/>
    </row>
    <row r="1519" spans="1:26" ht="33" customHeight="1" x14ac:dyDescent="0.4">
      <c r="A1519" s="124">
        <v>7592803003973</v>
      </c>
      <c r="B1519" s="51" t="s">
        <v>225</v>
      </c>
      <c r="C1519" s="51" t="s">
        <v>132</v>
      </c>
      <c r="D15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19" s="118" t="s">
        <v>2019</v>
      </c>
      <c r="F1519" s="75" t="s">
        <v>537</v>
      </c>
      <c r="G15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19" s="77">
        <v>30</v>
      </c>
      <c r="J1519" s="52">
        <v>7.38889</v>
      </c>
      <c r="K1519" s="53">
        <f>Tabla3[[#This Row],[PRECIOS]]-Tabla3[[#This Row],[PRECIOS]]*10%</f>
        <v>6.6500009999999996</v>
      </c>
      <c r="L1519" s="101"/>
      <c r="M1519" s="54"/>
      <c r="N1519" s="55">
        <f>IFERROR(Tabla3[[#This Row],[PRECIOS]]-Tabla3[[#This Row],[PRECIOS]]*Tabla3[[#This Row],[% PRODUCTO]]," ")</f>
        <v>7.38889</v>
      </c>
      <c r="O1519" s="54"/>
      <c r="P1519" s="55">
        <f>IFERROR(Tabla3[[#This Row],[OCULTAR2]]-Tabla3[[#This Row],[OCULTAR2]]*Tabla3[[#This Row],[% LÍNEA]]," ")</f>
        <v>7.38889</v>
      </c>
      <c r="Q1519" s="56">
        <f>IFERROR(Tabla3[[#This Row],[% PRODUCTO]]+Tabla3[[#This Row],[% LÍNEA]]," ")</f>
        <v>0</v>
      </c>
      <c r="R1519" s="53">
        <f>Tabla3[[#This Row],[OCULTAR3]]</f>
        <v>7.38889</v>
      </c>
      <c r="S1519" s="53">
        <f>Tabla3[[#This Row],[PRECIO SIN %]]-Tabla3[[#This Row],[PRECIO SIN %]]*10%</f>
        <v>6.6500009999999996</v>
      </c>
      <c r="T1519" s="80">
        <f>(Tabla3[[#This Row],[PRECIO CON DESCT.]]-(Tabla3[[#This Row],[PRECIO CON DESCT.]]*$T$6))</f>
        <v>4.1895006299999995</v>
      </c>
      <c r="U1519" s="96"/>
      <c r="V1519" s="94">
        <f>Tabla3[[#This Row],[PRECIO %      en $]]*Tabla3[[#This Row],[PEDIDO ]]</f>
        <v>0</v>
      </c>
      <c r="W1519" s="57">
        <f>Tabla3[[#This Row],[PRECIO CON DESCT.]]*Tabla3[[#This Row],[PEDIDO ]]</f>
        <v>0</v>
      </c>
      <c r="X1519" s="58">
        <f>Tabla3[[#This Row],[PRECIO SIN %]]*Tabla3[[#This Row],[PEDIDO ]]</f>
        <v>0</v>
      </c>
      <c r="Y1519" s="28"/>
      <c r="Z1519" s="28"/>
    </row>
    <row r="1520" spans="1:26" ht="33" customHeight="1" x14ac:dyDescent="0.4">
      <c r="A1520" s="125">
        <v>7591519317725</v>
      </c>
      <c r="B1520" s="59" t="s">
        <v>225</v>
      </c>
      <c r="C1520" s="59" t="s">
        <v>249</v>
      </c>
      <c r="D15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20" s="119" t="s">
        <v>2020</v>
      </c>
      <c r="F1520" s="76" t="s">
        <v>537</v>
      </c>
      <c r="G15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20" s="78">
        <v>6</v>
      </c>
      <c r="J1520" s="52">
        <v>3.1333299999999999</v>
      </c>
      <c r="K1520" s="60">
        <f>Tabla3[[#This Row],[PRECIOS]]-Tabla3[[#This Row],[PRECIOS]]*10%</f>
        <v>2.8199969999999999</v>
      </c>
      <c r="L1520" s="101"/>
      <c r="M1520" s="61"/>
      <c r="N1520" s="55">
        <f>IFERROR(Tabla3[[#This Row],[PRECIOS]]-Tabla3[[#This Row],[PRECIOS]]*Tabla3[[#This Row],[% PRODUCTO]]," ")</f>
        <v>3.1333299999999999</v>
      </c>
      <c r="O1520" s="61"/>
      <c r="P1520" s="55">
        <f>IFERROR(Tabla3[[#This Row],[OCULTAR2]]-Tabla3[[#This Row],[OCULTAR2]]*Tabla3[[#This Row],[% LÍNEA]]," ")</f>
        <v>3.1333299999999999</v>
      </c>
      <c r="Q1520" s="56">
        <f>IFERROR(Tabla3[[#This Row],[% PRODUCTO]]+Tabla3[[#This Row],[% LÍNEA]]," ")</f>
        <v>0</v>
      </c>
      <c r="R1520" s="60">
        <f>Tabla3[[#This Row],[OCULTAR3]]</f>
        <v>3.1333299999999999</v>
      </c>
      <c r="S1520" s="60">
        <f>Tabla3[[#This Row],[PRECIO SIN %]]-Tabla3[[#This Row],[PRECIO SIN %]]*10%</f>
        <v>2.8199969999999999</v>
      </c>
      <c r="T1520" s="80">
        <f>(Tabla3[[#This Row],[PRECIO CON DESCT.]]-(Tabla3[[#This Row],[PRECIO CON DESCT.]]*$T$6))</f>
        <v>1.7765981099999999</v>
      </c>
      <c r="U1520" s="96"/>
      <c r="V1520" s="94">
        <f>Tabla3[[#This Row],[PRECIO %      en $]]*Tabla3[[#This Row],[PEDIDO ]]</f>
        <v>0</v>
      </c>
      <c r="W1520" s="57">
        <f>Tabla3[[#This Row],[PRECIO CON DESCT.]]*Tabla3[[#This Row],[PEDIDO ]]</f>
        <v>0</v>
      </c>
      <c r="X1520" s="58">
        <f>Tabla3[[#This Row],[PRECIO SIN %]]*Tabla3[[#This Row],[PEDIDO ]]</f>
        <v>0</v>
      </c>
      <c r="Y1520" s="28"/>
      <c r="Z1520" s="28"/>
    </row>
    <row r="1521" spans="1:26" ht="33" customHeight="1" x14ac:dyDescent="0.4">
      <c r="A1521" s="124">
        <v>7591519051896</v>
      </c>
      <c r="B1521" s="51" t="s">
        <v>225</v>
      </c>
      <c r="C1521" s="51" t="s">
        <v>249</v>
      </c>
      <c r="D15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21" s="118" t="s">
        <v>2021</v>
      </c>
      <c r="F1521" s="75" t="s">
        <v>537</v>
      </c>
      <c r="G15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21" s="77">
        <v>136</v>
      </c>
      <c r="J1521" s="52">
        <v>8.7777799999999999</v>
      </c>
      <c r="K1521" s="53">
        <f>Tabla3[[#This Row],[PRECIOS]]-Tabla3[[#This Row],[PRECIOS]]*10%</f>
        <v>7.9000019999999997</v>
      </c>
      <c r="L1521" s="101"/>
      <c r="M1521" s="54"/>
      <c r="N1521" s="55">
        <f>IFERROR(Tabla3[[#This Row],[PRECIOS]]-Tabla3[[#This Row],[PRECIOS]]*Tabla3[[#This Row],[% PRODUCTO]]," ")</f>
        <v>8.7777799999999999</v>
      </c>
      <c r="O1521" s="54"/>
      <c r="P1521" s="55">
        <f>IFERROR(Tabla3[[#This Row],[OCULTAR2]]-Tabla3[[#This Row],[OCULTAR2]]*Tabla3[[#This Row],[% LÍNEA]]," ")</f>
        <v>8.7777799999999999</v>
      </c>
      <c r="Q1521" s="56">
        <f>IFERROR(Tabla3[[#This Row],[% PRODUCTO]]+Tabla3[[#This Row],[% LÍNEA]]," ")</f>
        <v>0</v>
      </c>
      <c r="R1521" s="53">
        <f>Tabla3[[#This Row],[OCULTAR3]]</f>
        <v>8.7777799999999999</v>
      </c>
      <c r="S1521" s="53">
        <f>Tabla3[[#This Row],[PRECIO SIN %]]-Tabla3[[#This Row],[PRECIO SIN %]]*10%</f>
        <v>7.9000019999999997</v>
      </c>
      <c r="T1521" s="80">
        <f>(Tabla3[[#This Row],[PRECIO CON DESCT.]]-(Tabla3[[#This Row],[PRECIO CON DESCT.]]*$T$6))</f>
        <v>4.9770012599999998</v>
      </c>
      <c r="U1521" s="96"/>
      <c r="V1521" s="94">
        <f>Tabla3[[#This Row],[PRECIO %      en $]]*Tabla3[[#This Row],[PEDIDO ]]</f>
        <v>0</v>
      </c>
      <c r="W1521" s="57">
        <f>Tabla3[[#This Row],[PRECIO CON DESCT.]]*Tabla3[[#This Row],[PEDIDO ]]</f>
        <v>0</v>
      </c>
      <c r="X1521" s="58">
        <f>Tabla3[[#This Row],[PRECIO SIN %]]*Tabla3[[#This Row],[PEDIDO ]]</f>
        <v>0</v>
      </c>
      <c r="Y1521" s="28"/>
      <c r="Z1521" s="28"/>
    </row>
    <row r="1522" spans="1:26" ht="33" customHeight="1" x14ac:dyDescent="0.4">
      <c r="A1522" s="125">
        <v>8904210808062</v>
      </c>
      <c r="B1522" s="59" t="s">
        <v>225</v>
      </c>
      <c r="C1522" s="59" t="s">
        <v>209</v>
      </c>
      <c r="D15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22" s="119" t="s">
        <v>2022</v>
      </c>
      <c r="F1522" s="76" t="s">
        <v>537</v>
      </c>
      <c r="G15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22" s="78">
        <v>183</v>
      </c>
      <c r="J1522" s="52">
        <v>2.88889</v>
      </c>
      <c r="K1522" s="60">
        <f>Tabla3[[#This Row],[PRECIOS]]-Tabla3[[#This Row],[PRECIOS]]*10%</f>
        <v>2.6000009999999998</v>
      </c>
      <c r="L1522" s="101"/>
      <c r="M1522" s="61"/>
      <c r="N1522" s="55">
        <f>IFERROR(Tabla3[[#This Row],[PRECIOS]]-Tabla3[[#This Row],[PRECIOS]]*Tabla3[[#This Row],[% PRODUCTO]]," ")</f>
        <v>2.88889</v>
      </c>
      <c r="O1522" s="61"/>
      <c r="P1522" s="55">
        <f>IFERROR(Tabla3[[#This Row],[OCULTAR2]]-Tabla3[[#This Row],[OCULTAR2]]*Tabla3[[#This Row],[% LÍNEA]]," ")</f>
        <v>2.88889</v>
      </c>
      <c r="Q1522" s="56">
        <f>IFERROR(Tabla3[[#This Row],[% PRODUCTO]]+Tabla3[[#This Row],[% LÍNEA]]," ")</f>
        <v>0</v>
      </c>
      <c r="R1522" s="60">
        <f>Tabla3[[#This Row],[OCULTAR3]]</f>
        <v>2.88889</v>
      </c>
      <c r="S1522" s="60">
        <f>Tabla3[[#This Row],[PRECIO SIN %]]-Tabla3[[#This Row],[PRECIO SIN %]]*10%</f>
        <v>2.6000009999999998</v>
      </c>
      <c r="T1522" s="80">
        <f>(Tabla3[[#This Row],[PRECIO CON DESCT.]]-(Tabla3[[#This Row],[PRECIO CON DESCT.]]*$T$6))</f>
        <v>1.6380006299999998</v>
      </c>
      <c r="U1522" s="96"/>
      <c r="V1522" s="94">
        <f>Tabla3[[#This Row],[PRECIO %      en $]]*Tabla3[[#This Row],[PEDIDO ]]</f>
        <v>0</v>
      </c>
      <c r="W1522" s="57">
        <f>Tabla3[[#This Row],[PRECIO CON DESCT.]]*Tabla3[[#This Row],[PEDIDO ]]</f>
        <v>0</v>
      </c>
      <c r="X1522" s="58">
        <f>Tabla3[[#This Row],[PRECIO SIN %]]*Tabla3[[#This Row],[PEDIDO ]]</f>
        <v>0</v>
      </c>
      <c r="Y1522" s="28"/>
      <c r="Z1522" s="28"/>
    </row>
    <row r="1523" spans="1:26" ht="33" customHeight="1" x14ac:dyDescent="0.4">
      <c r="A1523" s="124">
        <v>7591585217165</v>
      </c>
      <c r="B1523" s="51" t="s">
        <v>225</v>
      </c>
      <c r="C1523" s="51" t="s">
        <v>104</v>
      </c>
      <c r="D15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23" s="118" t="s">
        <v>2023</v>
      </c>
      <c r="F1523" s="75" t="s">
        <v>537</v>
      </c>
      <c r="G15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23" s="77">
        <v>16</v>
      </c>
      <c r="J1523" s="52">
        <v>8.9666700000000006</v>
      </c>
      <c r="K1523" s="53">
        <f>Tabla3[[#This Row],[PRECIOS]]-Tabla3[[#This Row],[PRECIOS]]*10%</f>
        <v>8.0700029999999998</v>
      </c>
      <c r="L1523" s="101"/>
      <c r="M1523" s="54"/>
      <c r="N1523" s="55">
        <f>IFERROR(Tabla3[[#This Row],[PRECIOS]]-Tabla3[[#This Row],[PRECIOS]]*Tabla3[[#This Row],[% PRODUCTO]]," ")</f>
        <v>8.9666700000000006</v>
      </c>
      <c r="O1523" s="54"/>
      <c r="P1523" s="55">
        <f>IFERROR(Tabla3[[#This Row],[OCULTAR2]]-Tabla3[[#This Row],[OCULTAR2]]*Tabla3[[#This Row],[% LÍNEA]]," ")</f>
        <v>8.9666700000000006</v>
      </c>
      <c r="Q1523" s="56">
        <f>IFERROR(Tabla3[[#This Row],[% PRODUCTO]]+Tabla3[[#This Row],[% LÍNEA]]," ")</f>
        <v>0</v>
      </c>
      <c r="R1523" s="53">
        <f>Tabla3[[#This Row],[OCULTAR3]]</f>
        <v>8.9666700000000006</v>
      </c>
      <c r="S1523" s="53">
        <f>Tabla3[[#This Row],[PRECIO SIN %]]-Tabla3[[#This Row],[PRECIO SIN %]]*10%</f>
        <v>8.0700029999999998</v>
      </c>
      <c r="T1523" s="80">
        <f>(Tabla3[[#This Row],[PRECIO CON DESCT.]]-(Tabla3[[#This Row],[PRECIO CON DESCT.]]*$T$6))</f>
        <v>5.0841018899999995</v>
      </c>
      <c r="U1523" s="96"/>
      <c r="V1523" s="94">
        <f>Tabla3[[#This Row],[PRECIO %      en $]]*Tabla3[[#This Row],[PEDIDO ]]</f>
        <v>0</v>
      </c>
      <c r="W1523" s="57">
        <f>Tabla3[[#This Row],[PRECIO CON DESCT.]]*Tabla3[[#This Row],[PEDIDO ]]</f>
        <v>0</v>
      </c>
      <c r="X1523" s="58">
        <f>Tabla3[[#This Row],[PRECIO SIN %]]*Tabla3[[#This Row],[PEDIDO ]]</f>
        <v>0</v>
      </c>
      <c r="Y1523" s="28"/>
      <c r="Z1523" s="28"/>
    </row>
    <row r="1524" spans="1:26" ht="33" customHeight="1" x14ac:dyDescent="0.4">
      <c r="A1524" s="125">
        <v>7592349001570</v>
      </c>
      <c r="B1524" s="59" t="s">
        <v>225</v>
      </c>
      <c r="C1524" s="59" t="s">
        <v>155</v>
      </c>
      <c r="D15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524" s="119" t="s">
        <v>2024</v>
      </c>
      <c r="F1524" s="76" t="s">
        <v>537</v>
      </c>
      <c r="G15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24" s="78">
        <v>162</v>
      </c>
      <c r="J1524" s="52">
        <v>6.4444400000000002</v>
      </c>
      <c r="K1524" s="60">
        <f>Tabla3[[#This Row],[PRECIOS]]-Tabla3[[#This Row],[PRECIOS]]*10%</f>
        <v>5.7999960000000002</v>
      </c>
      <c r="L1524" s="101"/>
      <c r="M1524" s="61"/>
      <c r="N1524" s="55">
        <f>IFERROR(Tabla3[[#This Row],[PRECIOS]]-Tabla3[[#This Row],[PRECIOS]]*Tabla3[[#This Row],[% PRODUCTO]]," ")</f>
        <v>6.4444400000000002</v>
      </c>
      <c r="O1524" s="61"/>
      <c r="P1524" s="55">
        <f>IFERROR(Tabla3[[#This Row],[OCULTAR2]]-Tabla3[[#This Row],[OCULTAR2]]*Tabla3[[#This Row],[% LÍNEA]]," ")</f>
        <v>6.4444400000000002</v>
      </c>
      <c r="Q1524" s="56">
        <f>IFERROR(Tabla3[[#This Row],[% PRODUCTO]]+Tabla3[[#This Row],[% LÍNEA]]," ")</f>
        <v>0</v>
      </c>
      <c r="R1524" s="60">
        <f>Tabla3[[#This Row],[OCULTAR3]]</f>
        <v>6.4444400000000002</v>
      </c>
      <c r="S1524" s="60">
        <f>Tabla3[[#This Row],[PRECIO SIN %]]-Tabla3[[#This Row],[PRECIO SIN %]]*10%</f>
        <v>5.7999960000000002</v>
      </c>
      <c r="T1524" s="80">
        <f>(Tabla3[[#This Row],[PRECIO CON DESCT.]]-(Tabla3[[#This Row],[PRECIO CON DESCT.]]*$T$6))</f>
        <v>3.6539974800000001</v>
      </c>
      <c r="U1524" s="96"/>
      <c r="V1524" s="94">
        <f>Tabla3[[#This Row],[PRECIO %      en $]]*Tabla3[[#This Row],[PEDIDO ]]</f>
        <v>0</v>
      </c>
      <c r="W1524" s="57">
        <f>Tabla3[[#This Row],[PRECIO CON DESCT.]]*Tabla3[[#This Row],[PEDIDO ]]</f>
        <v>0</v>
      </c>
      <c r="X1524" s="58">
        <f>Tabla3[[#This Row],[PRECIO SIN %]]*Tabla3[[#This Row],[PEDIDO ]]</f>
        <v>0</v>
      </c>
      <c r="Y1524" s="28"/>
      <c r="Z1524" s="28"/>
    </row>
    <row r="1525" spans="1:26" ht="33" customHeight="1" x14ac:dyDescent="0.4">
      <c r="A1525" s="124">
        <v>791467000695</v>
      </c>
      <c r="B1525" s="51" t="s">
        <v>225</v>
      </c>
      <c r="C1525" s="51" t="s">
        <v>53</v>
      </c>
      <c r="D15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525" s="118" t="s">
        <v>2025</v>
      </c>
      <c r="F1525" s="75" t="s">
        <v>537</v>
      </c>
      <c r="G15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25" s="77">
        <v>98</v>
      </c>
      <c r="J1525" s="52">
        <v>4.3333300000000001</v>
      </c>
      <c r="K1525" s="53">
        <f>Tabla3[[#This Row],[PRECIOS]]-Tabla3[[#This Row],[PRECIOS]]*10%</f>
        <v>3.8999969999999999</v>
      </c>
      <c r="L1525" s="101"/>
      <c r="M1525" s="54"/>
      <c r="N1525" s="55">
        <f>IFERROR(Tabla3[[#This Row],[PRECIOS]]-Tabla3[[#This Row],[PRECIOS]]*Tabla3[[#This Row],[% PRODUCTO]]," ")</f>
        <v>4.3333300000000001</v>
      </c>
      <c r="O1525" s="54"/>
      <c r="P1525" s="55">
        <f>IFERROR(Tabla3[[#This Row],[OCULTAR2]]-Tabla3[[#This Row],[OCULTAR2]]*Tabla3[[#This Row],[% LÍNEA]]," ")</f>
        <v>4.3333300000000001</v>
      </c>
      <c r="Q1525" s="56">
        <f>IFERROR(Tabla3[[#This Row],[% PRODUCTO]]+Tabla3[[#This Row],[% LÍNEA]]," ")</f>
        <v>0</v>
      </c>
      <c r="R1525" s="53">
        <f>Tabla3[[#This Row],[OCULTAR3]]</f>
        <v>4.3333300000000001</v>
      </c>
      <c r="S1525" s="53">
        <f>Tabla3[[#This Row],[PRECIO SIN %]]-Tabla3[[#This Row],[PRECIO SIN %]]*10%</f>
        <v>3.8999969999999999</v>
      </c>
      <c r="T1525" s="80">
        <f>(Tabla3[[#This Row],[PRECIO CON DESCT.]]-(Tabla3[[#This Row],[PRECIO CON DESCT.]]*$T$6))</f>
        <v>2.4569981099999998</v>
      </c>
      <c r="U1525" s="96"/>
      <c r="V1525" s="94">
        <f>Tabla3[[#This Row],[PRECIO %      en $]]*Tabla3[[#This Row],[PEDIDO ]]</f>
        <v>0</v>
      </c>
      <c r="W1525" s="57">
        <f>Tabla3[[#This Row],[PRECIO CON DESCT.]]*Tabla3[[#This Row],[PEDIDO ]]</f>
        <v>0</v>
      </c>
      <c r="X1525" s="58">
        <f>Tabla3[[#This Row],[PRECIO SIN %]]*Tabla3[[#This Row],[PEDIDO ]]</f>
        <v>0</v>
      </c>
      <c r="Y1525" s="28"/>
      <c r="Z1525" s="28"/>
    </row>
    <row r="1526" spans="1:26" ht="33" customHeight="1" x14ac:dyDescent="0.4">
      <c r="A1526" s="125">
        <v>7592601301714</v>
      </c>
      <c r="B1526" s="59" t="s">
        <v>225</v>
      </c>
      <c r="C1526" s="59" t="s">
        <v>98</v>
      </c>
      <c r="D15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26" s="119" t="s">
        <v>2026</v>
      </c>
      <c r="F1526" s="76" t="s">
        <v>537</v>
      </c>
      <c r="G15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26" s="78">
        <v>40</v>
      </c>
      <c r="J1526" s="52">
        <v>6.1</v>
      </c>
      <c r="K1526" s="60">
        <f>Tabla3[[#This Row],[PRECIOS]]-Tabla3[[#This Row],[PRECIOS]]*10%</f>
        <v>5.4899999999999993</v>
      </c>
      <c r="L1526" s="101"/>
      <c r="M1526" s="61"/>
      <c r="N1526" s="55">
        <f>IFERROR(Tabla3[[#This Row],[PRECIOS]]-Tabla3[[#This Row],[PRECIOS]]*Tabla3[[#This Row],[% PRODUCTO]]," ")</f>
        <v>6.1</v>
      </c>
      <c r="O1526" s="61"/>
      <c r="P1526" s="55">
        <f>IFERROR(Tabla3[[#This Row],[OCULTAR2]]-Tabla3[[#This Row],[OCULTAR2]]*Tabla3[[#This Row],[% LÍNEA]]," ")</f>
        <v>6.1</v>
      </c>
      <c r="Q1526" s="56">
        <f>IFERROR(Tabla3[[#This Row],[% PRODUCTO]]+Tabla3[[#This Row],[% LÍNEA]]," ")</f>
        <v>0</v>
      </c>
      <c r="R1526" s="60">
        <f>Tabla3[[#This Row],[OCULTAR3]]</f>
        <v>6.1</v>
      </c>
      <c r="S1526" s="60">
        <f>Tabla3[[#This Row],[PRECIO SIN %]]-Tabla3[[#This Row],[PRECIO SIN %]]*10%</f>
        <v>5.4899999999999993</v>
      </c>
      <c r="T1526" s="80">
        <f>(Tabla3[[#This Row],[PRECIO CON DESCT.]]-(Tabla3[[#This Row],[PRECIO CON DESCT.]]*$T$6))</f>
        <v>3.4586999999999994</v>
      </c>
      <c r="U1526" s="96"/>
      <c r="V1526" s="94">
        <f>Tabla3[[#This Row],[PRECIO %      en $]]*Tabla3[[#This Row],[PEDIDO ]]</f>
        <v>0</v>
      </c>
      <c r="W1526" s="57">
        <f>Tabla3[[#This Row],[PRECIO CON DESCT.]]*Tabla3[[#This Row],[PEDIDO ]]</f>
        <v>0</v>
      </c>
      <c r="X1526" s="58">
        <f>Tabla3[[#This Row],[PRECIO SIN %]]*Tabla3[[#This Row],[PEDIDO ]]</f>
        <v>0</v>
      </c>
      <c r="Y1526" s="28"/>
      <c r="Z1526" s="28"/>
    </row>
    <row r="1527" spans="1:26" ht="33" customHeight="1" x14ac:dyDescent="0.4">
      <c r="A1527" s="124">
        <v>7730969301766</v>
      </c>
      <c r="B1527" s="51" t="s">
        <v>225</v>
      </c>
      <c r="C1527" s="51" t="s">
        <v>131</v>
      </c>
      <c r="D15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27" s="118" t="s">
        <v>2027</v>
      </c>
      <c r="F1527" s="75" t="s">
        <v>537</v>
      </c>
      <c r="G15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27" s="77">
        <v>67</v>
      </c>
      <c r="J1527" s="52">
        <v>7.2222200000000001</v>
      </c>
      <c r="K1527" s="53">
        <f>Tabla3[[#This Row],[PRECIOS]]-Tabla3[[#This Row],[PRECIOS]]*10%</f>
        <v>6.4999979999999997</v>
      </c>
      <c r="L1527" s="101"/>
      <c r="M1527" s="54"/>
      <c r="N1527" s="55">
        <f>IFERROR(Tabla3[[#This Row],[PRECIOS]]-Tabla3[[#This Row],[PRECIOS]]*Tabla3[[#This Row],[% PRODUCTO]]," ")</f>
        <v>7.2222200000000001</v>
      </c>
      <c r="O1527" s="54"/>
      <c r="P1527" s="55">
        <f>IFERROR(Tabla3[[#This Row],[OCULTAR2]]-Tabla3[[#This Row],[OCULTAR2]]*Tabla3[[#This Row],[% LÍNEA]]," ")</f>
        <v>7.2222200000000001</v>
      </c>
      <c r="Q1527" s="56">
        <f>IFERROR(Tabla3[[#This Row],[% PRODUCTO]]+Tabla3[[#This Row],[% LÍNEA]]," ")</f>
        <v>0</v>
      </c>
      <c r="R1527" s="53">
        <f>Tabla3[[#This Row],[OCULTAR3]]</f>
        <v>7.2222200000000001</v>
      </c>
      <c r="S1527" s="53">
        <f>Tabla3[[#This Row],[PRECIO SIN %]]-Tabla3[[#This Row],[PRECIO SIN %]]*10%</f>
        <v>6.4999979999999997</v>
      </c>
      <c r="T1527" s="80">
        <f>(Tabla3[[#This Row],[PRECIO CON DESCT.]]-(Tabla3[[#This Row],[PRECIO CON DESCT.]]*$T$6))</f>
        <v>4.0949987399999994</v>
      </c>
      <c r="U1527" s="96"/>
      <c r="V1527" s="94">
        <f>Tabla3[[#This Row],[PRECIO %      en $]]*Tabla3[[#This Row],[PEDIDO ]]</f>
        <v>0</v>
      </c>
      <c r="W1527" s="57">
        <f>Tabla3[[#This Row],[PRECIO CON DESCT.]]*Tabla3[[#This Row],[PEDIDO ]]</f>
        <v>0</v>
      </c>
      <c r="X1527" s="58">
        <f>Tabla3[[#This Row],[PRECIO SIN %]]*Tabla3[[#This Row],[PEDIDO ]]</f>
        <v>0</v>
      </c>
      <c r="Y1527" s="28"/>
      <c r="Z1527" s="28"/>
    </row>
    <row r="1528" spans="1:26" ht="33" customHeight="1" x14ac:dyDescent="0.4">
      <c r="A1528" s="125">
        <v>8906112610453</v>
      </c>
      <c r="B1528" s="59" t="s">
        <v>225</v>
      </c>
      <c r="C1528" s="59" t="s">
        <v>57</v>
      </c>
      <c r="D15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28" s="119" t="s">
        <v>2028</v>
      </c>
      <c r="F1528" s="76" t="s">
        <v>537</v>
      </c>
      <c r="G15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28" s="78">
        <v>76</v>
      </c>
      <c r="J1528" s="52">
        <v>0.57777999999999996</v>
      </c>
      <c r="K1528" s="60">
        <f>Tabla3[[#This Row],[PRECIOS]]-Tabla3[[#This Row],[PRECIOS]]*10%</f>
        <v>0.52000199999999996</v>
      </c>
      <c r="L1528" s="101"/>
      <c r="M1528" s="61"/>
      <c r="N1528" s="55">
        <f>IFERROR(Tabla3[[#This Row],[PRECIOS]]-Tabla3[[#This Row],[PRECIOS]]*Tabla3[[#This Row],[% PRODUCTO]]," ")</f>
        <v>0.57777999999999996</v>
      </c>
      <c r="O1528" s="61"/>
      <c r="P1528" s="55">
        <f>IFERROR(Tabla3[[#This Row],[OCULTAR2]]-Tabla3[[#This Row],[OCULTAR2]]*Tabla3[[#This Row],[% LÍNEA]]," ")</f>
        <v>0.57777999999999996</v>
      </c>
      <c r="Q1528" s="56">
        <f>IFERROR(Tabla3[[#This Row],[% PRODUCTO]]+Tabla3[[#This Row],[% LÍNEA]]," ")</f>
        <v>0</v>
      </c>
      <c r="R1528" s="60">
        <f>Tabla3[[#This Row],[OCULTAR3]]</f>
        <v>0.57777999999999996</v>
      </c>
      <c r="S1528" s="60">
        <f>Tabla3[[#This Row],[PRECIO SIN %]]-Tabla3[[#This Row],[PRECIO SIN %]]*10%</f>
        <v>0.52000199999999996</v>
      </c>
      <c r="T1528" s="80">
        <f>(Tabla3[[#This Row],[PRECIO CON DESCT.]]-(Tabla3[[#This Row],[PRECIO CON DESCT.]]*$T$6))</f>
        <v>0.32760126000000001</v>
      </c>
      <c r="U1528" s="96"/>
      <c r="V1528" s="94">
        <f>Tabla3[[#This Row],[PRECIO %      en $]]*Tabla3[[#This Row],[PEDIDO ]]</f>
        <v>0</v>
      </c>
      <c r="W1528" s="57">
        <f>Tabla3[[#This Row],[PRECIO CON DESCT.]]*Tabla3[[#This Row],[PEDIDO ]]</f>
        <v>0</v>
      </c>
      <c r="X1528" s="58">
        <f>Tabla3[[#This Row],[PRECIO SIN %]]*Tabla3[[#This Row],[PEDIDO ]]</f>
        <v>0</v>
      </c>
      <c r="Y1528" s="28"/>
      <c r="Z1528" s="28"/>
    </row>
    <row r="1529" spans="1:26" ht="33" customHeight="1" x14ac:dyDescent="0.4">
      <c r="A1529" s="124">
        <v>8906112610453</v>
      </c>
      <c r="B1529" s="51" t="s">
        <v>225</v>
      </c>
      <c r="C1529" s="51" t="s">
        <v>251</v>
      </c>
      <c r="D15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29" s="118" t="s">
        <v>2028</v>
      </c>
      <c r="F1529" s="75" t="s">
        <v>537</v>
      </c>
      <c r="G15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29" s="77">
        <v>19</v>
      </c>
      <c r="J1529" s="52">
        <v>1.1444399999999999</v>
      </c>
      <c r="K1529" s="53">
        <f>Tabla3[[#This Row],[PRECIOS]]-Tabla3[[#This Row],[PRECIOS]]*10%</f>
        <v>1.0299959999999999</v>
      </c>
      <c r="L1529" s="101"/>
      <c r="M1529" s="54"/>
      <c r="N1529" s="55">
        <f>IFERROR(Tabla3[[#This Row],[PRECIOS]]-Tabla3[[#This Row],[PRECIOS]]*Tabla3[[#This Row],[% PRODUCTO]]," ")</f>
        <v>1.1444399999999999</v>
      </c>
      <c r="O1529" s="54"/>
      <c r="P1529" s="55">
        <f>IFERROR(Tabla3[[#This Row],[OCULTAR2]]-Tabla3[[#This Row],[OCULTAR2]]*Tabla3[[#This Row],[% LÍNEA]]," ")</f>
        <v>1.1444399999999999</v>
      </c>
      <c r="Q1529" s="56">
        <f>IFERROR(Tabla3[[#This Row],[% PRODUCTO]]+Tabla3[[#This Row],[% LÍNEA]]," ")</f>
        <v>0</v>
      </c>
      <c r="R1529" s="53">
        <f>Tabla3[[#This Row],[OCULTAR3]]</f>
        <v>1.1444399999999999</v>
      </c>
      <c r="S1529" s="53">
        <f>Tabla3[[#This Row],[PRECIO SIN %]]-Tabla3[[#This Row],[PRECIO SIN %]]*10%</f>
        <v>1.0299959999999999</v>
      </c>
      <c r="T1529" s="80">
        <f>(Tabla3[[#This Row],[PRECIO CON DESCT.]]-(Tabla3[[#This Row],[PRECIO CON DESCT.]]*$T$6))</f>
        <v>0.64889748000000003</v>
      </c>
      <c r="U1529" s="96"/>
      <c r="V1529" s="94">
        <f>Tabla3[[#This Row],[PRECIO %      en $]]*Tabla3[[#This Row],[PEDIDO ]]</f>
        <v>0</v>
      </c>
      <c r="W1529" s="57">
        <f>Tabla3[[#This Row],[PRECIO CON DESCT.]]*Tabla3[[#This Row],[PEDIDO ]]</f>
        <v>0</v>
      </c>
      <c r="X1529" s="58">
        <f>Tabla3[[#This Row],[PRECIO SIN %]]*Tabla3[[#This Row],[PEDIDO ]]</f>
        <v>0</v>
      </c>
      <c r="Y1529" s="28"/>
      <c r="Z1529" s="28"/>
    </row>
    <row r="1530" spans="1:26" ht="33" customHeight="1" x14ac:dyDescent="0.4">
      <c r="A1530" s="125">
        <v>7592803004147</v>
      </c>
      <c r="B1530" s="59" t="s">
        <v>225</v>
      </c>
      <c r="C1530" s="59" t="s">
        <v>132</v>
      </c>
      <c r="D15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30" s="119" t="s">
        <v>2029</v>
      </c>
      <c r="F1530" s="76" t="s">
        <v>537</v>
      </c>
      <c r="G15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30" s="78">
        <v>49</v>
      </c>
      <c r="J1530" s="52">
        <v>13.22222</v>
      </c>
      <c r="K1530" s="60">
        <f>Tabla3[[#This Row],[PRECIOS]]-Tabla3[[#This Row],[PRECIOS]]*10%</f>
        <v>11.899998</v>
      </c>
      <c r="L1530" s="101"/>
      <c r="M1530" s="61"/>
      <c r="N1530" s="55">
        <f>IFERROR(Tabla3[[#This Row],[PRECIOS]]-Tabla3[[#This Row],[PRECIOS]]*Tabla3[[#This Row],[% PRODUCTO]]," ")</f>
        <v>13.22222</v>
      </c>
      <c r="O1530" s="61"/>
      <c r="P1530" s="55">
        <f>IFERROR(Tabla3[[#This Row],[OCULTAR2]]-Tabla3[[#This Row],[OCULTAR2]]*Tabla3[[#This Row],[% LÍNEA]]," ")</f>
        <v>13.22222</v>
      </c>
      <c r="Q1530" s="56">
        <f>IFERROR(Tabla3[[#This Row],[% PRODUCTO]]+Tabla3[[#This Row],[% LÍNEA]]," ")</f>
        <v>0</v>
      </c>
      <c r="R1530" s="60">
        <f>Tabla3[[#This Row],[OCULTAR3]]</f>
        <v>13.22222</v>
      </c>
      <c r="S1530" s="60">
        <f>Tabla3[[#This Row],[PRECIO SIN %]]-Tabla3[[#This Row],[PRECIO SIN %]]*10%</f>
        <v>11.899998</v>
      </c>
      <c r="T1530" s="80">
        <f>(Tabla3[[#This Row],[PRECIO CON DESCT.]]-(Tabla3[[#This Row],[PRECIO CON DESCT.]]*$T$6))</f>
        <v>7.4969987400000004</v>
      </c>
      <c r="U1530" s="96"/>
      <c r="V1530" s="94">
        <f>Tabla3[[#This Row],[PRECIO %      en $]]*Tabla3[[#This Row],[PEDIDO ]]</f>
        <v>0</v>
      </c>
      <c r="W1530" s="57">
        <f>Tabla3[[#This Row],[PRECIO CON DESCT.]]*Tabla3[[#This Row],[PEDIDO ]]</f>
        <v>0</v>
      </c>
      <c r="X1530" s="58">
        <f>Tabla3[[#This Row],[PRECIO SIN %]]*Tabla3[[#This Row],[PEDIDO ]]</f>
        <v>0</v>
      </c>
      <c r="Y1530" s="28"/>
      <c r="Z1530" s="28"/>
    </row>
    <row r="1531" spans="1:26" ht="33" customHeight="1" x14ac:dyDescent="0.4">
      <c r="A1531" s="124">
        <v>7591519317756</v>
      </c>
      <c r="B1531" s="51" t="s">
        <v>225</v>
      </c>
      <c r="C1531" s="51" t="s">
        <v>249</v>
      </c>
      <c r="D15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31" s="118" t="s">
        <v>2030</v>
      </c>
      <c r="F1531" s="75" t="s">
        <v>537</v>
      </c>
      <c r="G15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31" s="77">
        <v>2</v>
      </c>
      <c r="J1531" s="52">
        <v>4.5555599999999998</v>
      </c>
      <c r="K1531" s="53">
        <f>Tabla3[[#This Row],[PRECIOS]]-Tabla3[[#This Row],[PRECIOS]]*10%</f>
        <v>4.1000040000000002</v>
      </c>
      <c r="L1531" s="101"/>
      <c r="M1531" s="54"/>
      <c r="N1531" s="55">
        <f>IFERROR(Tabla3[[#This Row],[PRECIOS]]-Tabla3[[#This Row],[PRECIOS]]*Tabla3[[#This Row],[% PRODUCTO]]," ")</f>
        <v>4.5555599999999998</v>
      </c>
      <c r="O1531" s="54"/>
      <c r="P1531" s="55">
        <f>IFERROR(Tabla3[[#This Row],[OCULTAR2]]-Tabla3[[#This Row],[OCULTAR2]]*Tabla3[[#This Row],[% LÍNEA]]," ")</f>
        <v>4.5555599999999998</v>
      </c>
      <c r="Q1531" s="56">
        <f>IFERROR(Tabla3[[#This Row],[% PRODUCTO]]+Tabla3[[#This Row],[% LÍNEA]]," ")</f>
        <v>0</v>
      </c>
      <c r="R1531" s="53">
        <f>Tabla3[[#This Row],[OCULTAR3]]</f>
        <v>4.5555599999999998</v>
      </c>
      <c r="S1531" s="53">
        <f>Tabla3[[#This Row],[PRECIO SIN %]]-Tabla3[[#This Row],[PRECIO SIN %]]*10%</f>
        <v>4.1000040000000002</v>
      </c>
      <c r="T1531" s="80">
        <f>(Tabla3[[#This Row],[PRECIO CON DESCT.]]-(Tabla3[[#This Row],[PRECIO CON DESCT.]]*$T$6))</f>
        <v>2.58300252</v>
      </c>
      <c r="U1531" s="96"/>
      <c r="V1531" s="94">
        <f>Tabla3[[#This Row],[PRECIO %      en $]]*Tabla3[[#This Row],[PEDIDO ]]</f>
        <v>0</v>
      </c>
      <c r="W1531" s="57">
        <f>Tabla3[[#This Row],[PRECIO CON DESCT.]]*Tabla3[[#This Row],[PEDIDO ]]</f>
        <v>0</v>
      </c>
      <c r="X1531" s="58">
        <f>Tabla3[[#This Row],[PRECIO SIN %]]*Tabla3[[#This Row],[PEDIDO ]]</f>
        <v>0</v>
      </c>
      <c r="Y1531" s="28"/>
      <c r="Z1531" s="28"/>
    </row>
    <row r="1532" spans="1:26" ht="33" customHeight="1" x14ac:dyDescent="0.4">
      <c r="A1532" s="125">
        <v>7591519317343</v>
      </c>
      <c r="B1532" s="59" t="s">
        <v>225</v>
      </c>
      <c r="C1532" s="59" t="s">
        <v>249</v>
      </c>
      <c r="D15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32" s="119" t="s">
        <v>2031</v>
      </c>
      <c r="F1532" s="76" t="s">
        <v>537</v>
      </c>
      <c r="G15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32" s="78">
        <v>163</v>
      </c>
      <c r="J1532" s="52">
        <v>12.72222</v>
      </c>
      <c r="K1532" s="60">
        <f>Tabla3[[#This Row],[PRECIOS]]-Tabla3[[#This Row],[PRECIOS]]*10%</f>
        <v>11.449998000000001</v>
      </c>
      <c r="L1532" s="101"/>
      <c r="M1532" s="61"/>
      <c r="N1532" s="55">
        <f>IFERROR(Tabla3[[#This Row],[PRECIOS]]-Tabla3[[#This Row],[PRECIOS]]*Tabla3[[#This Row],[% PRODUCTO]]," ")</f>
        <v>12.72222</v>
      </c>
      <c r="O1532" s="61"/>
      <c r="P1532" s="55">
        <f>IFERROR(Tabla3[[#This Row],[OCULTAR2]]-Tabla3[[#This Row],[OCULTAR2]]*Tabla3[[#This Row],[% LÍNEA]]," ")</f>
        <v>12.72222</v>
      </c>
      <c r="Q1532" s="56">
        <f>IFERROR(Tabla3[[#This Row],[% PRODUCTO]]+Tabla3[[#This Row],[% LÍNEA]]," ")</f>
        <v>0</v>
      </c>
      <c r="R1532" s="60">
        <f>Tabla3[[#This Row],[OCULTAR3]]</f>
        <v>12.72222</v>
      </c>
      <c r="S1532" s="60">
        <f>Tabla3[[#This Row],[PRECIO SIN %]]-Tabla3[[#This Row],[PRECIO SIN %]]*10%</f>
        <v>11.449998000000001</v>
      </c>
      <c r="T1532" s="80">
        <f>(Tabla3[[#This Row],[PRECIO CON DESCT.]]-(Tabla3[[#This Row],[PRECIO CON DESCT.]]*$T$6))</f>
        <v>7.2134987400000004</v>
      </c>
      <c r="U1532" s="96"/>
      <c r="V1532" s="94">
        <f>Tabla3[[#This Row],[PRECIO %      en $]]*Tabla3[[#This Row],[PEDIDO ]]</f>
        <v>0</v>
      </c>
      <c r="W1532" s="57">
        <f>Tabla3[[#This Row],[PRECIO CON DESCT.]]*Tabla3[[#This Row],[PEDIDO ]]</f>
        <v>0</v>
      </c>
      <c r="X1532" s="58">
        <f>Tabla3[[#This Row],[PRECIO SIN %]]*Tabla3[[#This Row],[PEDIDO ]]</f>
        <v>0</v>
      </c>
      <c r="Y1532" s="28"/>
      <c r="Z1532" s="28"/>
    </row>
    <row r="1533" spans="1:26" ht="33" customHeight="1" x14ac:dyDescent="0.4">
      <c r="A1533" s="124">
        <v>7591585313317</v>
      </c>
      <c r="B1533" s="51" t="s">
        <v>225</v>
      </c>
      <c r="C1533" s="51" t="s">
        <v>104</v>
      </c>
      <c r="D15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33" s="118" t="s">
        <v>2032</v>
      </c>
      <c r="F1533" s="75" t="s">
        <v>537</v>
      </c>
      <c r="G15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33" s="77">
        <v>21</v>
      </c>
      <c r="J1533" s="52">
        <v>12.577780000000001</v>
      </c>
      <c r="K1533" s="53">
        <f>Tabla3[[#This Row],[PRECIOS]]-Tabla3[[#This Row],[PRECIOS]]*10%</f>
        <v>11.320002000000001</v>
      </c>
      <c r="L1533" s="101"/>
      <c r="M1533" s="54"/>
      <c r="N1533" s="55">
        <f>IFERROR(Tabla3[[#This Row],[PRECIOS]]-Tabla3[[#This Row],[PRECIOS]]*Tabla3[[#This Row],[% PRODUCTO]]," ")</f>
        <v>12.577780000000001</v>
      </c>
      <c r="O1533" s="54"/>
      <c r="P1533" s="55">
        <f>IFERROR(Tabla3[[#This Row],[OCULTAR2]]-Tabla3[[#This Row],[OCULTAR2]]*Tabla3[[#This Row],[% LÍNEA]]," ")</f>
        <v>12.577780000000001</v>
      </c>
      <c r="Q1533" s="56">
        <f>IFERROR(Tabla3[[#This Row],[% PRODUCTO]]+Tabla3[[#This Row],[% LÍNEA]]," ")</f>
        <v>0</v>
      </c>
      <c r="R1533" s="53">
        <f>Tabla3[[#This Row],[OCULTAR3]]</f>
        <v>12.577780000000001</v>
      </c>
      <c r="S1533" s="53">
        <f>Tabla3[[#This Row],[PRECIO SIN %]]-Tabla3[[#This Row],[PRECIO SIN %]]*10%</f>
        <v>11.320002000000001</v>
      </c>
      <c r="T1533" s="80">
        <f>(Tabla3[[#This Row],[PRECIO CON DESCT.]]-(Tabla3[[#This Row],[PRECIO CON DESCT.]]*$T$6))</f>
        <v>7.1316012600000001</v>
      </c>
      <c r="U1533" s="96"/>
      <c r="V1533" s="94">
        <f>Tabla3[[#This Row],[PRECIO %      en $]]*Tabla3[[#This Row],[PEDIDO ]]</f>
        <v>0</v>
      </c>
      <c r="W1533" s="57">
        <f>Tabla3[[#This Row],[PRECIO CON DESCT.]]*Tabla3[[#This Row],[PEDIDO ]]</f>
        <v>0</v>
      </c>
      <c r="X1533" s="58">
        <f>Tabla3[[#This Row],[PRECIO SIN %]]*Tabla3[[#This Row],[PEDIDO ]]</f>
        <v>0</v>
      </c>
      <c r="Y1533" s="28"/>
      <c r="Z1533" s="28"/>
    </row>
    <row r="1534" spans="1:26" ht="33" customHeight="1" x14ac:dyDescent="0.4">
      <c r="A1534" s="125">
        <v>7591619520315</v>
      </c>
      <c r="B1534" s="59" t="s">
        <v>225</v>
      </c>
      <c r="C1534" s="59" t="s">
        <v>131</v>
      </c>
      <c r="D15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34" s="119" t="s">
        <v>2033</v>
      </c>
      <c r="F1534" s="76" t="s">
        <v>537</v>
      </c>
      <c r="G15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34" s="78">
        <v>13</v>
      </c>
      <c r="J1534" s="52">
        <v>11.22222</v>
      </c>
      <c r="K1534" s="60">
        <f>Tabla3[[#This Row],[PRECIOS]]-Tabla3[[#This Row],[PRECIOS]]*10%</f>
        <v>10.099997999999999</v>
      </c>
      <c r="L1534" s="101"/>
      <c r="M1534" s="61"/>
      <c r="N1534" s="55">
        <f>IFERROR(Tabla3[[#This Row],[PRECIOS]]-Tabla3[[#This Row],[PRECIOS]]*Tabla3[[#This Row],[% PRODUCTO]]," ")</f>
        <v>11.22222</v>
      </c>
      <c r="O1534" s="61"/>
      <c r="P1534" s="55">
        <f>IFERROR(Tabla3[[#This Row],[OCULTAR2]]-Tabla3[[#This Row],[OCULTAR2]]*Tabla3[[#This Row],[% LÍNEA]]," ")</f>
        <v>11.22222</v>
      </c>
      <c r="Q1534" s="56">
        <f>IFERROR(Tabla3[[#This Row],[% PRODUCTO]]+Tabla3[[#This Row],[% LÍNEA]]," ")</f>
        <v>0</v>
      </c>
      <c r="R1534" s="60">
        <f>Tabla3[[#This Row],[OCULTAR3]]</f>
        <v>11.22222</v>
      </c>
      <c r="S1534" s="60">
        <f>Tabla3[[#This Row],[PRECIO SIN %]]-Tabla3[[#This Row],[PRECIO SIN %]]*10%</f>
        <v>10.099997999999999</v>
      </c>
      <c r="T1534" s="80">
        <f>(Tabla3[[#This Row],[PRECIO CON DESCT.]]-(Tabla3[[#This Row],[PRECIO CON DESCT.]]*$T$6))</f>
        <v>6.3629987400000001</v>
      </c>
      <c r="U1534" s="96"/>
      <c r="V1534" s="94">
        <f>Tabla3[[#This Row],[PRECIO %      en $]]*Tabla3[[#This Row],[PEDIDO ]]</f>
        <v>0</v>
      </c>
      <c r="W1534" s="57">
        <f>Tabla3[[#This Row],[PRECIO CON DESCT.]]*Tabla3[[#This Row],[PEDIDO ]]</f>
        <v>0</v>
      </c>
      <c r="X1534" s="58">
        <f>Tabla3[[#This Row],[PRECIO SIN %]]*Tabla3[[#This Row],[PEDIDO ]]</f>
        <v>0</v>
      </c>
      <c r="Y1534" s="28"/>
      <c r="Z1534" s="28"/>
    </row>
    <row r="1535" spans="1:26" ht="33" customHeight="1" x14ac:dyDescent="0.4">
      <c r="A1535" s="124">
        <v>7597758000107</v>
      </c>
      <c r="B1535" s="51" t="s">
        <v>225</v>
      </c>
      <c r="C1535" s="51" t="s">
        <v>67</v>
      </c>
      <c r="D15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35" s="118" t="s">
        <v>2034</v>
      </c>
      <c r="F1535" s="75" t="s">
        <v>537</v>
      </c>
      <c r="G15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35" s="77">
        <v>7</v>
      </c>
      <c r="J1535" s="52">
        <v>2.75556</v>
      </c>
      <c r="K1535" s="53">
        <f>Tabla3[[#This Row],[PRECIOS]]-Tabla3[[#This Row],[PRECIOS]]*10%</f>
        <v>2.4800040000000001</v>
      </c>
      <c r="L1535" s="101"/>
      <c r="M1535" s="54"/>
      <c r="N1535" s="55">
        <f>IFERROR(Tabla3[[#This Row],[PRECIOS]]-Tabla3[[#This Row],[PRECIOS]]*Tabla3[[#This Row],[% PRODUCTO]]," ")</f>
        <v>2.75556</v>
      </c>
      <c r="O1535" s="54"/>
      <c r="P1535" s="55">
        <f>IFERROR(Tabla3[[#This Row],[OCULTAR2]]-Tabla3[[#This Row],[OCULTAR2]]*Tabla3[[#This Row],[% LÍNEA]]," ")</f>
        <v>2.75556</v>
      </c>
      <c r="Q1535" s="56">
        <f>IFERROR(Tabla3[[#This Row],[% PRODUCTO]]+Tabla3[[#This Row],[% LÍNEA]]," ")</f>
        <v>0</v>
      </c>
      <c r="R1535" s="53">
        <f>Tabla3[[#This Row],[OCULTAR3]]</f>
        <v>2.75556</v>
      </c>
      <c r="S1535" s="53">
        <f>Tabla3[[#This Row],[PRECIO SIN %]]-Tabla3[[#This Row],[PRECIO SIN %]]*10%</f>
        <v>2.4800040000000001</v>
      </c>
      <c r="T1535" s="80">
        <f>(Tabla3[[#This Row],[PRECIO CON DESCT.]]-(Tabla3[[#This Row],[PRECIO CON DESCT.]]*$T$6))</f>
        <v>1.56240252</v>
      </c>
      <c r="U1535" s="96"/>
      <c r="V1535" s="94">
        <f>Tabla3[[#This Row],[PRECIO %      en $]]*Tabla3[[#This Row],[PEDIDO ]]</f>
        <v>0</v>
      </c>
      <c r="W1535" s="57">
        <f>Tabla3[[#This Row],[PRECIO CON DESCT.]]*Tabla3[[#This Row],[PEDIDO ]]</f>
        <v>0</v>
      </c>
      <c r="X1535" s="58">
        <f>Tabla3[[#This Row],[PRECIO SIN %]]*Tabla3[[#This Row],[PEDIDO ]]</f>
        <v>0</v>
      </c>
      <c r="Y1535" s="28"/>
      <c r="Z1535" s="28"/>
    </row>
    <row r="1536" spans="1:26" ht="33" customHeight="1" x14ac:dyDescent="0.4">
      <c r="A1536" s="125">
        <v>7590027000730</v>
      </c>
      <c r="B1536" s="59" t="s">
        <v>225</v>
      </c>
      <c r="C1536" s="59" t="s">
        <v>250</v>
      </c>
      <c r="D15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36" s="119" t="s">
        <v>2035</v>
      </c>
      <c r="F1536" s="76" t="s">
        <v>537</v>
      </c>
      <c r="G15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36" s="78">
        <v>54</v>
      </c>
      <c r="J1536" s="52">
        <v>3.0666699999999998</v>
      </c>
      <c r="K1536" s="60">
        <f>Tabla3[[#This Row],[PRECIOS]]-Tabla3[[#This Row],[PRECIOS]]*10%</f>
        <v>2.7600029999999998</v>
      </c>
      <c r="L1536" s="101"/>
      <c r="M1536" s="61"/>
      <c r="N1536" s="55">
        <f>IFERROR(Tabla3[[#This Row],[PRECIOS]]-Tabla3[[#This Row],[PRECIOS]]*Tabla3[[#This Row],[% PRODUCTO]]," ")</f>
        <v>3.0666699999999998</v>
      </c>
      <c r="O1536" s="61"/>
      <c r="P1536" s="55">
        <f>IFERROR(Tabla3[[#This Row],[OCULTAR2]]-Tabla3[[#This Row],[OCULTAR2]]*Tabla3[[#This Row],[% LÍNEA]]," ")</f>
        <v>3.0666699999999998</v>
      </c>
      <c r="Q1536" s="56">
        <f>IFERROR(Tabla3[[#This Row],[% PRODUCTO]]+Tabla3[[#This Row],[% LÍNEA]]," ")</f>
        <v>0</v>
      </c>
      <c r="R1536" s="60">
        <f>Tabla3[[#This Row],[OCULTAR3]]</f>
        <v>3.0666699999999998</v>
      </c>
      <c r="S1536" s="60">
        <f>Tabla3[[#This Row],[PRECIO SIN %]]-Tabla3[[#This Row],[PRECIO SIN %]]*10%</f>
        <v>2.7600029999999998</v>
      </c>
      <c r="T1536" s="80">
        <f>(Tabla3[[#This Row],[PRECIO CON DESCT.]]-(Tabla3[[#This Row],[PRECIO CON DESCT.]]*$T$6))</f>
        <v>1.73880189</v>
      </c>
      <c r="U1536" s="96"/>
      <c r="V1536" s="94">
        <f>Tabla3[[#This Row],[PRECIO %      en $]]*Tabla3[[#This Row],[PEDIDO ]]</f>
        <v>0</v>
      </c>
      <c r="W1536" s="57">
        <f>Tabla3[[#This Row],[PRECIO CON DESCT.]]*Tabla3[[#This Row],[PEDIDO ]]</f>
        <v>0</v>
      </c>
      <c r="X1536" s="58">
        <f>Tabla3[[#This Row],[PRECIO SIN %]]*Tabla3[[#This Row],[PEDIDO ]]</f>
        <v>0</v>
      </c>
      <c r="Y1536" s="28"/>
      <c r="Z1536" s="28"/>
    </row>
    <row r="1537" spans="1:26" ht="33" customHeight="1" x14ac:dyDescent="0.4">
      <c r="A1537" s="124">
        <v>730170649203</v>
      </c>
      <c r="B1537" s="51" t="s">
        <v>225</v>
      </c>
      <c r="C1537" s="51" t="s">
        <v>72</v>
      </c>
      <c r="D15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37" s="118" t="s">
        <v>2036</v>
      </c>
      <c r="F1537" s="75" t="s">
        <v>537</v>
      </c>
      <c r="G15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37" s="77">
        <v>38</v>
      </c>
      <c r="J1537" s="52">
        <v>0.91110999999999998</v>
      </c>
      <c r="K1537" s="53">
        <f>Tabla3[[#This Row],[PRECIOS]]-Tabla3[[#This Row],[PRECIOS]]*10%</f>
        <v>0.81999899999999992</v>
      </c>
      <c r="L1537" s="101"/>
      <c r="M1537" s="54"/>
      <c r="N1537" s="55">
        <f>IFERROR(Tabla3[[#This Row],[PRECIOS]]-Tabla3[[#This Row],[PRECIOS]]*Tabla3[[#This Row],[% PRODUCTO]]," ")</f>
        <v>0.91110999999999998</v>
      </c>
      <c r="O1537" s="54"/>
      <c r="P1537" s="55">
        <f>IFERROR(Tabla3[[#This Row],[OCULTAR2]]-Tabla3[[#This Row],[OCULTAR2]]*Tabla3[[#This Row],[% LÍNEA]]," ")</f>
        <v>0.91110999999999998</v>
      </c>
      <c r="Q1537" s="56">
        <f>IFERROR(Tabla3[[#This Row],[% PRODUCTO]]+Tabla3[[#This Row],[% LÍNEA]]," ")</f>
        <v>0</v>
      </c>
      <c r="R1537" s="53">
        <f>Tabla3[[#This Row],[OCULTAR3]]</f>
        <v>0.91110999999999998</v>
      </c>
      <c r="S1537" s="53">
        <f>Tabla3[[#This Row],[PRECIO SIN %]]-Tabla3[[#This Row],[PRECIO SIN %]]*10%</f>
        <v>0.81999899999999992</v>
      </c>
      <c r="T1537" s="80">
        <f>(Tabla3[[#This Row],[PRECIO CON DESCT.]]-(Tabla3[[#This Row],[PRECIO CON DESCT.]]*$T$6))</f>
        <v>0.51659937</v>
      </c>
      <c r="U1537" s="96"/>
      <c r="V1537" s="94">
        <f>Tabla3[[#This Row],[PRECIO %      en $]]*Tabla3[[#This Row],[PEDIDO ]]</f>
        <v>0</v>
      </c>
      <c r="W1537" s="57">
        <f>Tabla3[[#This Row],[PRECIO CON DESCT.]]*Tabla3[[#This Row],[PEDIDO ]]</f>
        <v>0</v>
      </c>
      <c r="X1537" s="58">
        <f>Tabla3[[#This Row],[PRECIO SIN %]]*Tabla3[[#This Row],[PEDIDO ]]</f>
        <v>0</v>
      </c>
      <c r="Y1537" s="28"/>
      <c r="Z1537" s="28"/>
    </row>
    <row r="1538" spans="1:26" ht="33" customHeight="1" x14ac:dyDescent="0.4">
      <c r="A1538" s="125">
        <v>7597758000121</v>
      </c>
      <c r="B1538" s="59" t="s">
        <v>225</v>
      </c>
      <c r="C1538" s="59" t="s">
        <v>67</v>
      </c>
      <c r="D15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38" s="119" t="s">
        <v>2037</v>
      </c>
      <c r="F1538" s="76" t="s">
        <v>537</v>
      </c>
      <c r="G15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38" s="78">
        <v>72</v>
      </c>
      <c r="J1538" s="52">
        <v>4.61111</v>
      </c>
      <c r="K1538" s="60">
        <f>Tabla3[[#This Row],[PRECIOS]]-Tabla3[[#This Row],[PRECIOS]]*10%</f>
        <v>4.1499990000000002</v>
      </c>
      <c r="L1538" s="101"/>
      <c r="M1538" s="61"/>
      <c r="N1538" s="55">
        <f>IFERROR(Tabla3[[#This Row],[PRECIOS]]-Tabla3[[#This Row],[PRECIOS]]*Tabla3[[#This Row],[% PRODUCTO]]," ")</f>
        <v>4.61111</v>
      </c>
      <c r="O1538" s="61"/>
      <c r="P1538" s="55">
        <f>IFERROR(Tabla3[[#This Row],[OCULTAR2]]-Tabla3[[#This Row],[OCULTAR2]]*Tabla3[[#This Row],[% LÍNEA]]," ")</f>
        <v>4.61111</v>
      </c>
      <c r="Q1538" s="56">
        <f>IFERROR(Tabla3[[#This Row],[% PRODUCTO]]+Tabla3[[#This Row],[% LÍNEA]]," ")</f>
        <v>0</v>
      </c>
      <c r="R1538" s="60">
        <f>Tabla3[[#This Row],[OCULTAR3]]</f>
        <v>4.61111</v>
      </c>
      <c r="S1538" s="60">
        <f>Tabla3[[#This Row],[PRECIO SIN %]]-Tabla3[[#This Row],[PRECIO SIN %]]*10%</f>
        <v>4.1499990000000002</v>
      </c>
      <c r="T1538" s="80">
        <f>(Tabla3[[#This Row],[PRECIO CON DESCT.]]-(Tabla3[[#This Row],[PRECIO CON DESCT.]]*$T$6))</f>
        <v>2.6144993699999999</v>
      </c>
      <c r="U1538" s="96"/>
      <c r="V1538" s="94">
        <f>Tabla3[[#This Row],[PRECIO %      en $]]*Tabla3[[#This Row],[PEDIDO ]]</f>
        <v>0</v>
      </c>
      <c r="W1538" s="57">
        <f>Tabla3[[#This Row],[PRECIO CON DESCT.]]*Tabla3[[#This Row],[PEDIDO ]]</f>
        <v>0</v>
      </c>
      <c r="X1538" s="58">
        <f>Tabla3[[#This Row],[PRECIO SIN %]]*Tabla3[[#This Row],[PEDIDO ]]</f>
        <v>0</v>
      </c>
      <c r="Y1538" s="28"/>
      <c r="Z1538" s="28"/>
    </row>
    <row r="1539" spans="1:26" ht="33" customHeight="1" x14ac:dyDescent="0.4">
      <c r="A1539" s="124">
        <v>7591585177162</v>
      </c>
      <c r="B1539" s="51" t="s">
        <v>225</v>
      </c>
      <c r="C1539" s="51" t="s">
        <v>75</v>
      </c>
      <c r="D15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39" s="118" t="s">
        <v>2038</v>
      </c>
      <c r="F1539" s="75" t="s">
        <v>537</v>
      </c>
      <c r="G15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39" s="77">
        <v>56</v>
      </c>
      <c r="J1539" s="52">
        <v>6.6555600000000004</v>
      </c>
      <c r="K1539" s="53">
        <f>Tabla3[[#This Row],[PRECIOS]]-Tabla3[[#This Row],[PRECIOS]]*10%</f>
        <v>5.9900040000000008</v>
      </c>
      <c r="L1539" s="101"/>
      <c r="M1539" s="54"/>
      <c r="N1539" s="55">
        <f>IFERROR(Tabla3[[#This Row],[PRECIOS]]-Tabla3[[#This Row],[PRECIOS]]*Tabla3[[#This Row],[% PRODUCTO]]," ")</f>
        <v>6.6555600000000004</v>
      </c>
      <c r="O1539" s="54"/>
      <c r="P1539" s="55">
        <f>IFERROR(Tabla3[[#This Row],[OCULTAR2]]-Tabla3[[#This Row],[OCULTAR2]]*Tabla3[[#This Row],[% LÍNEA]]," ")</f>
        <v>6.6555600000000004</v>
      </c>
      <c r="Q1539" s="56">
        <f>IFERROR(Tabla3[[#This Row],[% PRODUCTO]]+Tabla3[[#This Row],[% LÍNEA]]," ")</f>
        <v>0</v>
      </c>
      <c r="R1539" s="53">
        <f>Tabla3[[#This Row],[OCULTAR3]]</f>
        <v>6.6555600000000004</v>
      </c>
      <c r="S1539" s="53">
        <f>Tabla3[[#This Row],[PRECIO SIN %]]-Tabla3[[#This Row],[PRECIO SIN %]]*10%</f>
        <v>5.9900040000000008</v>
      </c>
      <c r="T1539" s="80">
        <f>(Tabla3[[#This Row],[PRECIO CON DESCT.]]-(Tabla3[[#This Row],[PRECIO CON DESCT.]]*$T$6))</f>
        <v>3.7737025200000005</v>
      </c>
      <c r="U1539" s="96"/>
      <c r="V1539" s="94">
        <f>Tabla3[[#This Row],[PRECIO %      en $]]*Tabla3[[#This Row],[PEDIDO ]]</f>
        <v>0</v>
      </c>
      <c r="W1539" s="57">
        <f>Tabla3[[#This Row],[PRECIO CON DESCT.]]*Tabla3[[#This Row],[PEDIDO ]]</f>
        <v>0</v>
      </c>
      <c r="X1539" s="58">
        <f>Tabla3[[#This Row],[PRECIO SIN %]]*Tabla3[[#This Row],[PEDIDO ]]</f>
        <v>0</v>
      </c>
      <c r="Y1539" s="28"/>
      <c r="Z1539" s="28"/>
    </row>
    <row r="1540" spans="1:26" ht="33" customHeight="1" x14ac:dyDescent="0.4">
      <c r="A1540" s="125">
        <v>7598176000588</v>
      </c>
      <c r="B1540" s="59" t="s">
        <v>225</v>
      </c>
      <c r="C1540" s="59" t="s">
        <v>252</v>
      </c>
      <c r="D15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40" s="119" t="s">
        <v>2039</v>
      </c>
      <c r="F1540" s="76" t="s">
        <v>537</v>
      </c>
      <c r="G15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40" s="78">
        <v>214</v>
      </c>
      <c r="J1540" s="52">
        <v>3.7777799999999999</v>
      </c>
      <c r="K1540" s="60">
        <f>Tabla3[[#This Row],[PRECIOS]]-Tabla3[[#This Row],[PRECIOS]]*10%</f>
        <v>3.4000019999999997</v>
      </c>
      <c r="L1540" s="101"/>
      <c r="M1540" s="61"/>
      <c r="N1540" s="55">
        <f>IFERROR(Tabla3[[#This Row],[PRECIOS]]-Tabla3[[#This Row],[PRECIOS]]*Tabla3[[#This Row],[% PRODUCTO]]," ")</f>
        <v>3.7777799999999999</v>
      </c>
      <c r="O1540" s="61"/>
      <c r="P1540" s="55">
        <f>IFERROR(Tabla3[[#This Row],[OCULTAR2]]-Tabla3[[#This Row],[OCULTAR2]]*Tabla3[[#This Row],[% LÍNEA]]," ")</f>
        <v>3.7777799999999999</v>
      </c>
      <c r="Q1540" s="56">
        <f>IFERROR(Tabla3[[#This Row],[% PRODUCTO]]+Tabla3[[#This Row],[% LÍNEA]]," ")</f>
        <v>0</v>
      </c>
      <c r="R1540" s="60">
        <f>Tabla3[[#This Row],[OCULTAR3]]</f>
        <v>3.7777799999999999</v>
      </c>
      <c r="S1540" s="60">
        <f>Tabla3[[#This Row],[PRECIO SIN %]]-Tabla3[[#This Row],[PRECIO SIN %]]*10%</f>
        <v>3.4000019999999997</v>
      </c>
      <c r="T1540" s="80">
        <f>(Tabla3[[#This Row],[PRECIO CON DESCT.]]-(Tabla3[[#This Row],[PRECIO CON DESCT.]]*$T$6))</f>
        <v>2.1420012599999998</v>
      </c>
      <c r="U1540" s="96"/>
      <c r="V1540" s="94">
        <f>Tabla3[[#This Row],[PRECIO %      en $]]*Tabla3[[#This Row],[PEDIDO ]]</f>
        <v>0</v>
      </c>
      <c r="W1540" s="57">
        <f>Tabla3[[#This Row],[PRECIO CON DESCT.]]*Tabla3[[#This Row],[PEDIDO ]]</f>
        <v>0</v>
      </c>
      <c r="X1540" s="58">
        <f>Tabla3[[#This Row],[PRECIO SIN %]]*Tabla3[[#This Row],[PEDIDO ]]</f>
        <v>0</v>
      </c>
      <c r="Y1540" s="28"/>
      <c r="Z1540" s="28"/>
    </row>
    <row r="1541" spans="1:26" ht="33" customHeight="1" x14ac:dyDescent="0.4">
      <c r="A1541" s="124">
        <v>720524031150</v>
      </c>
      <c r="B1541" s="51" t="s">
        <v>225</v>
      </c>
      <c r="C1541" s="51" t="s">
        <v>229</v>
      </c>
      <c r="D15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541" s="118" t="s">
        <v>2040</v>
      </c>
      <c r="F1541" s="75" t="s">
        <v>537</v>
      </c>
      <c r="G15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541" s="77">
        <v>24</v>
      </c>
      <c r="J1541" s="52">
        <v>2.4444400000000002</v>
      </c>
      <c r="K1541" s="53">
        <f>Tabla3[[#This Row],[PRECIOS]]-Tabla3[[#This Row],[PRECIOS]]*10%</f>
        <v>2.1999960000000001</v>
      </c>
      <c r="L1541" s="101" t="s">
        <v>5327</v>
      </c>
      <c r="M1541" s="54"/>
      <c r="N1541" s="55">
        <f>IFERROR(Tabla3[[#This Row],[PRECIOS]]-Tabla3[[#This Row],[PRECIOS]]*Tabla3[[#This Row],[% PRODUCTO]]," ")</f>
        <v>2.4444400000000002</v>
      </c>
      <c r="O1541" s="54"/>
      <c r="P1541" s="55">
        <f>IFERROR(Tabla3[[#This Row],[OCULTAR2]]-Tabla3[[#This Row],[OCULTAR2]]*Tabla3[[#This Row],[% LÍNEA]]," ")</f>
        <v>2.4444400000000002</v>
      </c>
      <c r="Q1541" s="56">
        <f>IFERROR(Tabla3[[#This Row],[% PRODUCTO]]+Tabla3[[#This Row],[% LÍNEA]]," ")</f>
        <v>0</v>
      </c>
      <c r="R1541" s="53">
        <f>Tabla3[[#This Row],[OCULTAR3]]</f>
        <v>2.4444400000000002</v>
      </c>
      <c r="S1541" s="53">
        <f>Tabla3[[#This Row],[PRECIO SIN %]]-Tabla3[[#This Row],[PRECIO SIN %]]*10%</f>
        <v>2.1999960000000001</v>
      </c>
      <c r="T1541" s="80">
        <f>(Tabla3[[#This Row],[PRECIO CON DESCT.]]-(Tabla3[[#This Row],[PRECIO CON DESCT.]]*$T$6))</f>
        <v>1.3859974799999999</v>
      </c>
      <c r="U1541" s="96"/>
      <c r="V1541" s="94">
        <f>Tabla3[[#This Row],[PRECIO %      en $]]*Tabla3[[#This Row],[PEDIDO ]]</f>
        <v>0</v>
      </c>
      <c r="W1541" s="57">
        <f>Tabla3[[#This Row],[PRECIO CON DESCT.]]*Tabla3[[#This Row],[PEDIDO ]]</f>
        <v>0</v>
      </c>
      <c r="X1541" s="58">
        <f>Tabla3[[#This Row],[PRECIO SIN %]]*Tabla3[[#This Row],[PEDIDO ]]</f>
        <v>0</v>
      </c>
      <c r="Y1541" s="28"/>
      <c r="Z1541" s="28"/>
    </row>
    <row r="1542" spans="1:26" ht="33" customHeight="1" x14ac:dyDescent="0.4">
      <c r="A1542" s="125">
        <v>7591196003430</v>
      </c>
      <c r="B1542" s="59" t="s">
        <v>225</v>
      </c>
      <c r="C1542" s="59" t="s">
        <v>200</v>
      </c>
      <c r="D15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42" s="119" t="s">
        <v>2041</v>
      </c>
      <c r="F1542" s="76" t="s">
        <v>537</v>
      </c>
      <c r="G15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42" s="78">
        <v>125</v>
      </c>
      <c r="J1542" s="52">
        <v>16.22222</v>
      </c>
      <c r="K1542" s="60">
        <f>Tabla3[[#This Row],[PRECIOS]]-Tabla3[[#This Row],[PRECIOS]]*10%</f>
        <v>14.599997999999999</v>
      </c>
      <c r="L1542" s="101"/>
      <c r="M1542" s="61"/>
      <c r="N1542" s="55">
        <f>IFERROR(Tabla3[[#This Row],[PRECIOS]]-Tabla3[[#This Row],[PRECIOS]]*Tabla3[[#This Row],[% PRODUCTO]]," ")</f>
        <v>16.22222</v>
      </c>
      <c r="O1542" s="61"/>
      <c r="P1542" s="55">
        <f>IFERROR(Tabla3[[#This Row],[OCULTAR2]]-Tabla3[[#This Row],[OCULTAR2]]*Tabla3[[#This Row],[% LÍNEA]]," ")</f>
        <v>16.22222</v>
      </c>
      <c r="Q1542" s="56">
        <f>IFERROR(Tabla3[[#This Row],[% PRODUCTO]]+Tabla3[[#This Row],[% LÍNEA]]," ")</f>
        <v>0</v>
      </c>
      <c r="R1542" s="60">
        <f>Tabla3[[#This Row],[OCULTAR3]]</f>
        <v>16.22222</v>
      </c>
      <c r="S1542" s="60">
        <f>Tabla3[[#This Row],[PRECIO SIN %]]-Tabla3[[#This Row],[PRECIO SIN %]]*10%</f>
        <v>14.599997999999999</v>
      </c>
      <c r="T1542" s="80">
        <f>(Tabla3[[#This Row],[PRECIO CON DESCT.]]-(Tabla3[[#This Row],[PRECIO CON DESCT.]]*$T$6))</f>
        <v>9.1979987399999992</v>
      </c>
      <c r="U1542" s="96"/>
      <c r="V1542" s="94">
        <f>Tabla3[[#This Row],[PRECIO %      en $]]*Tabla3[[#This Row],[PEDIDO ]]</f>
        <v>0</v>
      </c>
      <c r="W1542" s="57">
        <f>Tabla3[[#This Row],[PRECIO CON DESCT.]]*Tabla3[[#This Row],[PEDIDO ]]</f>
        <v>0</v>
      </c>
      <c r="X1542" s="58">
        <f>Tabla3[[#This Row],[PRECIO SIN %]]*Tabla3[[#This Row],[PEDIDO ]]</f>
        <v>0</v>
      </c>
      <c r="Y1542" s="28"/>
      <c r="Z1542" s="28"/>
    </row>
    <row r="1543" spans="1:26" ht="33" customHeight="1" x14ac:dyDescent="0.4">
      <c r="A1543" s="124">
        <v>7598455000445</v>
      </c>
      <c r="B1543" s="51" t="s">
        <v>225</v>
      </c>
      <c r="C1543" s="51" t="s">
        <v>58</v>
      </c>
      <c r="D15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543" s="118" t="s">
        <v>2042</v>
      </c>
      <c r="F1543" s="75" t="s">
        <v>537</v>
      </c>
      <c r="G15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43" s="77">
        <v>436</v>
      </c>
      <c r="J1543" s="52">
        <v>6.5</v>
      </c>
      <c r="K1543" s="53">
        <f>Tabla3[[#This Row],[PRECIOS]]-Tabla3[[#This Row],[PRECIOS]]*10%</f>
        <v>5.85</v>
      </c>
      <c r="L1543" s="101"/>
      <c r="M1543" s="54"/>
      <c r="N1543" s="55">
        <f>IFERROR(Tabla3[[#This Row],[PRECIOS]]-Tabla3[[#This Row],[PRECIOS]]*Tabla3[[#This Row],[% PRODUCTO]]," ")</f>
        <v>6.5</v>
      </c>
      <c r="O1543" s="54"/>
      <c r="P1543" s="55">
        <f>IFERROR(Tabla3[[#This Row],[OCULTAR2]]-Tabla3[[#This Row],[OCULTAR2]]*Tabla3[[#This Row],[% LÍNEA]]," ")</f>
        <v>6.5</v>
      </c>
      <c r="Q1543" s="56">
        <f>IFERROR(Tabla3[[#This Row],[% PRODUCTO]]+Tabla3[[#This Row],[% LÍNEA]]," ")</f>
        <v>0</v>
      </c>
      <c r="R1543" s="53">
        <f>Tabla3[[#This Row],[OCULTAR3]]</f>
        <v>6.5</v>
      </c>
      <c r="S1543" s="53">
        <f>Tabla3[[#This Row],[PRECIO SIN %]]-Tabla3[[#This Row],[PRECIO SIN %]]*10%</f>
        <v>5.85</v>
      </c>
      <c r="T1543" s="80">
        <f>(Tabla3[[#This Row],[PRECIO CON DESCT.]]-(Tabla3[[#This Row],[PRECIO CON DESCT.]]*$T$6))</f>
        <v>3.6854999999999998</v>
      </c>
      <c r="U1543" s="96"/>
      <c r="V1543" s="94">
        <f>Tabla3[[#This Row],[PRECIO %      en $]]*Tabla3[[#This Row],[PEDIDO ]]</f>
        <v>0</v>
      </c>
      <c r="W1543" s="57">
        <f>Tabla3[[#This Row],[PRECIO CON DESCT.]]*Tabla3[[#This Row],[PEDIDO ]]</f>
        <v>0</v>
      </c>
      <c r="X1543" s="58">
        <f>Tabla3[[#This Row],[PRECIO SIN %]]*Tabla3[[#This Row],[PEDIDO ]]</f>
        <v>0</v>
      </c>
      <c r="Y1543" s="28"/>
      <c r="Z1543" s="28"/>
    </row>
    <row r="1544" spans="1:26" ht="33" customHeight="1" x14ac:dyDescent="0.4">
      <c r="A1544" s="125">
        <v>6977234271282</v>
      </c>
      <c r="B1544" s="59" t="s">
        <v>225</v>
      </c>
      <c r="C1544" s="59" t="s">
        <v>120</v>
      </c>
      <c r="D15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44" s="119" t="s">
        <v>2043</v>
      </c>
      <c r="F1544" s="76" t="s">
        <v>537</v>
      </c>
      <c r="G15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44" s="78">
        <v>24</v>
      </c>
      <c r="J1544" s="52">
        <v>4.0555599999999998</v>
      </c>
      <c r="K1544" s="60">
        <f>Tabla3[[#This Row],[PRECIOS]]-Tabla3[[#This Row],[PRECIOS]]*10%</f>
        <v>3.650004</v>
      </c>
      <c r="L1544" s="101"/>
      <c r="M1544" s="61"/>
      <c r="N1544" s="55">
        <f>IFERROR(Tabla3[[#This Row],[PRECIOS]]-Tabla3[[#This Row],[PRECIOS]]*Tabla3[[#This Row],[% PRODUCTO]]," ")</f>
        <v>4.0555599999999998</v>
      </c>
      <c r="O1544" s="61"/>
      <c r="P1544" s="55">
        <f>IFERROR(Tabla3[[#This Row],[OCULTAR2]]-Tabla3[[#This Row],[OCULTAR2]]*Tabla3[[#This Row],[% LÍNEA]]," ")</f>
        <v>4.0555599999999998</v>
      </c>
      <c r="Q1544" s="56">
        <f>IFERROR(Tabla3[[#This Row],[% PRODUCTO]]+Tabla3[[#This Row],[% LÍNEA]]," ")</f>
        <v>0</v>
      </c>
      <c r="R1544" s="60">
        <f>Tabla3[[#This Row],[OCULTAR3]]</f>
        <v>4.0555599999999998</v>
      </c>
      <c r="S1544" s="60">
        <f>Tabla3[[#This Row],[PRECIO SIN %]]-Tabla3[[#This Row],[PRECIO SIN %]]*10%</f>
        <v>3.650004</v>
      </c>
      <c r="T1544" s="80">
        <f>(Tabla3[[#This Row],[PRECIO CON DESCT.]]-(Tabla3[[#This Row],[PRECIO CON DESCT.]]*$T$6))</f>
        <v>2.2995025199999999</v>
      </c>
      <c r="U1544" s="96"/>
      <c r="V1544" s="94">
        <f>Tabla3[[#This Row],[PRECIO %      en $]]*Tabla3[[#This Row],[PEDIDO ]]</f>
        <v>0</v>
      </c>
      <c r="W1544" s="57">
        <f>Tabla3[[#This Row],[PRECIO CON DESCT.]]*Tabla3[[#This Row],[PEDIDO ]]</f>
        <v>0</v>
      </c>
      <c r="X1544" s="58">
        <f>Tabla3[[#This Row],[PRECIO SIN %]]*Tabla3[[#This Row],[PEDIDO ]]</f>
        <v>0</v>
      </c>
      <c r="Y1544" s="28"/>
      <c r="Z1544" s="28"/>
    </row>
    <row r="1545" spans="1:26" ht="33" customHeight="1" x14ac:dyDescent="0.4">
      <c r="A1545" s="124">
        <v>7709315171544</v>
      </c>
      <c r="B1545" s="51" t="s">
        <v>225</v>
      </c>
      <c r="C1545" s="51" t="s">
        <v>99</v>
      </c>
      <c r="D15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45" s="118" t="s">
        <v>2044</v>
      </c>
      <c r="F1545" s="75" t="s">
        <v>537</v>
      </c>
      <c r="G15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45" s="77">
        <v>28</v>
      </c>
      <c r="J1545" s="52">
        <v>11.422219999999999</v>
      </c>
      <c r="K1545" s="53">
        <f>Tabla3[[#This Row],[PRECIOS]]-Tabla3[[#This Row],[PRECIOS]]*10%</f>
        <v>10.279997999999999</v>
      </c>
      <c r="L1545" s="101"/>
      <c r="M1545" s="54"/>
      <c r="N1545" s="55">
        <f>IFERROR(Tabla3[[#This Row],[PRECIOS]]-Tabla3[[#This Row],[PRECIOS]]*Tabla3[[#This Row],[% PRODUCTO]]," ")</f>
        <v>11.422219999999999</v>
      </c>
      <c r="O1545" s="54"/>
      <c r="P1545" s="55">
        <f>IFERROR(Tabla3[[#This Row],[OCULTAR2]]-Tabla3[[#This Row],[OCULTAR2]]*Tabla3[[#This Row],[% LÍNEA]]," ")</f>
        <v>11.422219999999999</v>
      </c>
      <c r="Q1545" s="56">
        <f>IFERROR(Tabla3[[#This Row],[% PRODUCTO]]+Tabla3[[#This Row],[% LÍNEA]]," ")</f>
        <v>0</v>
      </c>
      <c r="R1545" s="53">
        <f>Tabla3[[#This Row],[OCULTAR3]]</f>
        <v>11.422219999999999</v>
      </c>
      <c r="S1545" s="53">
        <f>Tabla3[[#This Row],[PRECIO SIN %]]-Tabla3[[#This Row],[PRECIO SIN %]]*10%</f>
        <v>10.279997999999999</v>
      </c>
      <c r="T1545" s="80">
        <f>(Tabla3[[#This Row],[PRECIO CON DESCT.]]-(Tabla3[[#This Row],[PRECIO CON DESCT.]]*$T$6))</f>
        <v>6.4763987399999996</v>
      </c>
      <c r="U1545" s="96"/>
      <c r="V1545" s="94">
        <f>Tabla3[[#This Row],[PRECIO %      en $]]*Tabla3[[#This Row],[PEDIDO ]]</f>
        <v>0</v>
      </c>
      <c r="W1545" s="57">
        <f>Tabla3[[#This Row],[PRECIO CON DESCT.]]*Tabla3[[#This Row],[PEDIDO ]]</f>
        <v>0</v>
      </c>
      <c r="X1545" s="58">
        <f>Tabla3[[#This Row],[PRECIO SIN %]]*Tabla3[[#This Row],[PEDIDO ]]</f>
        <v>0</v>
      </c>
      <c r="Y1545" s="28"/>
      <c r="Z1545" s="28"/>
    </row>
    <row r="1546" spans="1:26" ht="33" customHeight="1" x14ac:dyDescent="0.4">
      <c r="A1546" s="125">
        <v>7591196002204</v>
      </c>
      <c r="B1546" s="59" t="s">
        <v>225</v>
      </c>
      <c r="C1546" s="59" t="s">
        <v>200</v>
      </c>
      <c r="D15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46" s="119" t="s">
        <v>2045</v>
      </c>
      <c r="F1546" s="76" t="s">
        <v>537</v>
      </c>
      <c r="G15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46" s="78">
        <v>93</v>
      </c>
      <c r="J1546" s="52">
        <v>24.22222</v>
      </c>
      <c r="K1546" s="60">
        <f>Tabla3[[#This Row],[PRECIOS]]-Tabla3[[#This Row],[PRECIOS]]*10%</f>
        <v>21.799997999999999</v>
      </c>
      <c r="L1546" s="101"/>
      <c r="M1546" s="61"/>
      <c r="N1546" s="55">
        <f>IFERROR(Tabla3[[#This Row],[PRECIOS]]-Tabla3[[#This Row],[PRECIOS]]*Tabla3[[#This Row],[% PRODUCTO]]," ")</f>
        <v>24.22222</v>
      </c>
      <c r="O1546" s="61"/>
      <c r="P1546" s="55">
        <f>IFERROR(Tabla3[[#This Row],[OCULTAR2]]-Tabla3[[#This Row],[OCULTAR2]]*Tabla3[[#This Row],[% LÍNEA]]," ")</f>
        <v>24.22222</v>
      </c>
      <c r="Q1546" s="56">
        <f>IFERROR(Tabla3[[#This Row],[% PRODUCTO]]+Tabla3[[#This Row],[% LÍNEA]]," ")</f>
        <v>0</v>
      </c>
      <c r="R1546" s="60">
        <f>Tabla3[[#This Row],[OCULTAR3]]</f>
        <v>24.22222</v>
      </c>
      <c r="S1546" s="60">
        <f>Tabla3[[#This Row],[PRECIO SIN %]]-Tabla3[[#This Row],[PRECIO SIN %]]*10%</f>
        <v>21.799997999999999</v>
      </c>
      <c r="T1546" s="80">
        <f>(Tabla3[[#This Row],[PRECIO CON DESCT.]]-(Tabla3[[#This Row],[PRECIO CON DESCT.]]*$T$6))</f>
        <v>13.733998739999999</v>
      </c>
      <c r="U1546" s="96"/>
      <c r="V1546" s="94">
        <f>Tabla3[[#This Row],[PRECIO %      en $]]*Tabla3[[#This Row],[PEDIDO ]]</f>
        <v>0</v>
      </c>
      <c r="W1546" s="57">
        <f>Tabla3[[#This Row],[PRECIO CON DESCT.]]*Tabla3[[#This Row],[PEDIDO ]]</f>
        <v>0</v>
      </c>
      <c r="X1546" s="58">
        <f>Tabla3[[#This Row],[PRECIO SIN %]]*Tabla3[[#This Row],[PEDIDO ]]</f>
        <v>0</v>
      </c>
      <c r="Y1546" s="28"/>
      <c r="Z1546" s="28"/>
    </row>
    <row r="1547" spans="1:26" ht="33" customHeight="1" x14ac:dyDescent="0.4">
      <c r="A1547" s="124">
        <v>7730698013695</v>
      </c>
      <c r="B1547" s="51" t="s">
        <v>225</v>
      </c>
      <c r="C1547" s="51" t="s">
        <v>83</v>
      </c>
      <c r="D15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47" s="118" t="s">
        <v>2046</v>
      </c>
      <c r="F1547" s="75" t="s">
        <v>537</v>
      </c>
      <c r="G15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47" s="77">
        <v>1</v>
      </c>
      <c r="J1547" s="52">
        <v>14.44444</v>
      </c>
      <c r="K1547" s="53">
        <f>Tabla3[[#This Row],[PRECIOS]]-Tabla3[[#This Row],[PRECIOS]]*10%</f>
        <v>12.999995999999999</v>
      </c>
      <c r="L1547" s="101"/>
      <c r="M1547" s="54"/>
      <c r="N1547" s="55">
        <f>IFERROR(Tabla3[[#This Row],[PRECIOS]]-Tabla3[[#This Row],[PRECIOS]]*Tabla3[[#This Row],[% PRODUCTO]]," ")</f>
        <v>14.44444</v>
      </c>
      <c r="O1547" s="54"/>
      <c r="P1547" s="55">
        <f>IFERROR(Tabla3[[#This Row],[OCULTAR2]]-Tabla3[[#This Row],[OCULTAR2]]*Tabla3[[#This Row],[% LÍNEA]]," ")</f>
        <v>14.44444</v>
      </c>
      <c r="Q1547" s="56">
        <f>IFERROR(Tabla3[[#This Row],[% PRODUCTO]]+Tabla3[[#This Row],[% LÍNEA]]," ")</f>
        <v>0</v>
      </c>
      <c r="R1547" s="53">
        <f>Tabla3[[#This Row],[OCULTAR3]]</f>
        <v>14.44444</v>
      </c>
      <c r="S1547" s="53">
        <f>Tabla3[[#This Row],[PRECIO SIN %]]-Tabla3[[#This Row],[PRECIO SIN %]]*10%</f>
        <v>12.999995999999999</v>
      </c>
      <c r="T1547" s="80">
        <f>(Tabla3[[#This Row],[PRECIO CON DESCT.]]-(Tabla3[[#This Row],[PRECIO CON DESCT.]]*$T$6))</f>
        <v>8.1899974799999988</v>
      </c>
      <c r="U1547" s="96"/>
      <c r="V1547" s="94">
        <f>Tabla3[[#This Row],[PRECIO %      en $]]*Tabla3[[#This Row],[PEDIDO ]]</f>
        <v>0</v>
      </c>
      <c r="W1547" s="57">
        <f>Tabla3[[#This Row],[PRECIO CON DESCT.]]*Tabla3[[#This Row],[PEDIDO ]]</f>
        <v>0</v>
      </c>
      <c r="X1547" s="58">
        <f>Tabla3[[#This Row],[PRECIO SIN %]]*Tabla3[[#This Row],[PEDIDO ]]</f>
        <v>0</v>
      </c>
      <c r="Y1547" s="28"/>
      <c r="Z1547" s="28"/>
    </row>
    <row r="1548" spans="1:26" ht="33" customHeight="1" x14ac:dyDescent="0.4">
      <c r="A1548" s="125">
        <v>7502213042745</v>
      </c>
      <c r="B1548" s="59" t="s">
        <v>225</v>
      </c>
      <c r="C1548" s="59" t="s">
        <v>253</v>
      </c>
      <c r="D15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48" s="119" t="s">
        <v>2047</v>
      </c>
      <c r="F1548" s="76" t="s">
        <v>537</v>
      </c>
      <c r="G15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48" s="78">
        <v>2</v>
      </c>
      <c r="J1548" s="52">
        <v>14.38889</v>
      </c>
      <c r="K1548" s="60">
        <f>Tabla3[[#This Row],[PRECIOS]]-Tabla3[[#This Row],[PRECIOS]]*10%</f>
        <v>12.950001</v>
      </c>
      <c r="L1548" s="101"/>
      <c r="M1548" s="61"/>
      <c r="N1548" s="55">
        <f>IFERROR(Tabla3[[#This Row],[PRECIOS]]-Tabla3[[#This Row],[PRECIOS]]*Tabla3[[#This Row],[% PRODUCTO]]," ")</f>
        <v>14.38889</v>
      </c>
      <c r="O1548" s="61"/>
      <c r="P1548" s="55">
        <f>IFERROR(Tabla3[[#This Row],[OCULTAR2]]-Tabla3[[#This Row],[OCULTAR2]]*Tabla3[[#This Row],[% LÍNEA]]," ")</f>
        <v>14.38889</v>
      </c>
      <c r="Q1548" s="56">
        <f>IFERROR(Tabla3[[#This Row],[% PRODUCTO]]+Tabla3[[#This Row],[% LÍNEA]]," ")</f>
        <v>0</v>
      </c>
      <c r="R1548" s="60">
        <f>Tabla3[[#This Row],[OCULTAR3]]</f>
        <v>14.38889</v>
      </c>
      <c r="S1548" s="60">
        <f>Tabla3[[#This Row],[PRECIO SIN %]]-Tabla3[[#This Row],[PRECIO SIN %]]*10%</f>
        <v>12.950001</v>
      </c>
      <c r="T1548" s="80">
        <f>(Tabla3[[#This Row],[PRECIO CON DESCT.]]-(Tabla3[[#This Row],[PRECIO CON DESCT.]]*$T$6))</f>
        <v>8.1585006300000007</v>
      </c>
      <c r="U1548" s="96"/>
      <c r="V1548" s="94">
        <f>Tabla3[[#This Row],[PRECIO %      en $]]*Tabla3[[#This Row],[PEDIDO ]]</f>
        <v>0</v>
      </c>
      <c r="W1548" s="57">
        <f>Tabla3[[#This Row],[PRECIO CON DESCT.]]*Tabla3[[#This Row],[PEDIDO ]]</f>
        <v>0</v>
      </c>
      <c r="X1548" s="58">
        <f>Tabla3[[#This Row],[PRECIO SIN %]]*Tabla3[[#This Row],[PEDIDO ]]</f>
        <v>0</v>
      </c>
      <c r="Y1548" s="28"/>
      <c r="Z1548" s="28"/>
    </row>
    <row r="1549" spans="1:26" ht="33" customHeight="1" x14ac:dyDescent="0.4">
      <c r="A1549" s="124">
        <v>7598252101536</v>
      </c>
      <c r="B1549" s="51" t="s">
        <v>225</v>
      </c>
      <c r="C1549" s="51" t="s">
        <v>56</v>
      </c>
      <c r="D15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49" s="118" t="s">
        <v>2048</v>
      </c>
      <c r="F1549" s="75" t="s">
        <v>537</v>
      </c>
      <c r="G15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49" s="77">
        <v>117</v>
      </c>
      <c r="J1549" s="52">
        <v>17.77778</v>
      </c>
      <c r="K1549" s="53">
        <f>Tabla3[[#This Row],[PRECIOS]]-Tabla3[[#This Row],[PRECIOS]]*10%</f>
        <v>16.000001999999999</v>
      </c>
      <c r="L1549" s="101"/>
      <c r="M1549" s="54"/>
      <c r="N1549" s="55">
        <f>IFERROR(Tabla3[[#This Row],[PRECIOS]]-Tabla3[[#This Row],[PRECIOS]]*Tabla3[[#This Row],[% PRODUCTO]]," ")</f>
        <v>17.77778</v>
      </c>
      <c r="O1549" s="54"/>
      <c r="P1549" s="55">
        <f>IFERROR(Tabla3[[#This Row],[OCULTAR2]]-Tabla3[[#This Row],[OCULTAR2]]*Tabla3[[#This Row],[% LÍNEA]]," ")</f>
        <v>17.77778</v>
      </c>
      <c r="Q1549" s="56">
        <f>IFERROR(Tabla3[[#This Row],[% PRODUCTO]]+Tabla3[[#This Row],[% LÍNEA]]," ")</f>
        <v>0</v>
      </c>
      <c r="R1549" s="53">
        <f>Tabla3[[#This Row],[OCULTAR3]]</f>
        <v>17.77778</v>
      </c>
      <c r="S1549" s="53">
        <f>Tabla3[[#This Row],[PRECIO SIN %]]-Tabla3[[#This Row],[PRECIO SIN %]]*10%</f>
        <v>16.000001999999999</v>
      </c>
      <c r="T1549" s="80">
        <f>(Tabla3[[#This Row],[PRECIO CON DESCT.]]-(Tabla3[[#This Row],[PRECIO CON DESCT.]]*$T$6))</f>
        <v>10.08000126</v>
      </c>
      <c r="U1549" s="96"/>
      <c r="V1549" s="94">
        <f>Tabla3[[#This Row],[PRECIO %      en $]]*Tabla3[[#This Row],[PEDIDO ]]</f>
        <v>0</v>
      </c>
      <c r="W1549" s="57">
        <f>Tabla3[[#This Row],[PRECIO CON DESCT.]]*Tabla3[[#This Row],[PEDIDO ]]</f>
        <v>0</v>
      </c>
      <c r="X1549" s="58">
        <f>Tabla3[[#This Row],[PRECIO SIN %]]*Tabla3[[#This Row],[PEDIDO ]]</f>
        <v>0</v>
      </c>
      <c r="Y1549" s="28"/>
      <c r="Z1549" s="28"/>
    </row>
    <row r="1550" spans="1:26" ht="33" customHeight="1" x14ac:dyDescent="0.4">
      <c r="A1550" s="125">
        <v>6921875011400</v>
      </c>
      <c r="B1550" s="59" t="s">
        <v>225</v>
      </c>
      <c r="C1550" s="59" t="s">
        <v>72</v>
      </c>
      <c r="D15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50" s="119" t="s">
        <v>2049</v>
      </c>
      <c r="F1550" s="76" t="s">
        <v>537</v>
      </c>
      <c r="G15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50" s="78">
        <v>9</v>
      </c>
      <c r="J1550" s="52">
        <v>12.88889</v>
      </c>
      <c r="K1550" s="60">
        <f>Tabla3[[#This Row],[PRECIOS]]-Tabla3[[#This Row],[PRECIOS]]*10%</f>
        <v>11.600000999999999</v>
      </c>
      <c r="L1550" s="101"/>
      <c r="M1550" s="61"/>
      <c r="N1550" s="55">
        <f>IFERROR(Tabla3[[#This Row],[PRECIOS]]-Tabla3[[#This Row],[PRECIOS]]*Tabla3[[#This Row],[% PRODUCTO]]," ")</f>
        <v>12.88889</v>
      </c>
      <c r="O1550" s="61"/>
      <c r="P1550" s="55">
        <f>IFERROR(Tabla3[[#This Row],[OCULTAR2]]-Tabla3[[#This Row],[OCULTAR2]]*Tabla3[[#This Row],[% LÍNEA]]," ")</f>
        <v>12.88889</v>
      </c>
      <c r="Q1550" s="56">
        <f>IFERROR(Tabla3[[#This Row],[% PRODUCTO]]+Tabla3[[#This Row],[% LÍNEA]]," ")</f>
        <v>0</v>
      </c>
      <c r="R1550" s="60">
        <f>Tabla3[[#This Row],[OCULTAR3]]</f>
        <v>12.88889</v>
      </c>
      <c r="S1550" s="60">
        <f>Tabla3[[#This Row],[PRECIO SIN %]]-Tabla3[[#This Row],[PRECIO SIN %]]*10%</f>
        <v>11.600000999999999</v>
      </c>
      <c r="T1550" s="80">
        <f>(Tabla3[[#This Row],[PRECIO CON DESCT.]]-(Tabla3[[#This Row],[PRECIO CON DESCT.]]*$T$6))</f>
        <v>7.3080006299999996</v>
      </c>
      <c r="U1550" s="96"/>
      <c r="V1550" s="94">
        <f>Tabla3[[#This Row],[PRECIO %      en $]]*Tabla3[[#This Row],[PEDIDO ]]</f>
        <v>0</v>
      </c>
      <c r="W1550" s="57">
        <f>Tabla3[[#This Row],[PRECIO CON DESCT.]]*Tabla3[[#This Row],[PEDIDO ]]</f>
        <v>0</v>
      </c>
      <c r="X1550" s="58">
        <f>Tabla3[[#This Row],[PRECIO SIN %]]*Tabla3[[#This Row],[PEDIDO ]]</f>
        <v>0</v>
      </c>
      <c r="Y1550" s="28"/>
      <c r="Z1550" s="28"/>
    </row>
    <row r="1551" spans="1:26" ht="33" customHeight="1" x14ac:dyDescent="0.4">
      <c r="A1551" s="124">
        <v>793869810308</v>
      </c>
      <c r="B1551" s="51" t="s">
        <v>225</v>
      </c>
      <c r="C1551" s="51" t="s">
        <v>254</v>
      </c>
      <c r="D15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51" s="118" t="s">
        <v>2050</v>
      </c>
      <c r="F1551" s="75" t="s">
        <v>537</v>
      </c>
      <c r="G15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51" s="77">
        <v>388</v>
      </c>
      <c r="J1551" s="52">
        <v>10.06667</v>
      </c>
      <c r="K1551" s="53">
        <f>Tabla3[[#This Row],[PRECIOS]]-Tabla3[[#This Row],[PRECIOS]]*10%</f>
        <v>9.060003</v>
      </c>
      <c r="L1551" s="101"/>
      <c r="M1551" s="54"/>
      <c r="N1551" s="55">
        <f>IFERROR(Tabla3[[#This Row],[PRECIOS]]-Tabla3[[#This Row],[PRECIOS]]*Tabla3[[#This Row],[% PRODUCTO]]," ")</f>
        <v>10.06667</v>
      </c>
      <c r="O1551" s="54"/>
      <c r="P1551" s="55">
        <f>IFERROR(Tabla3[[#This Row],[OCULTAR2]]-Tabla3[[#This Row],[OCULTAR2]]*Tabla3[[#This Row],[% LÍNEA]]," ")</f>
        <v>10.06667</v>
      </c>
      <c r="Q1551" s="56">
        <f>IFERROR(Tabla3[[#This Row],[% PRODUCTO]]+Tabla3[[#This Row],[% LÍNEA]]," ")</f>
        <v>0</v>
      </c>
      <c r="R1551" s="53">
        <f>Tabla3[[#This Row],[OCULTAR3]]</f>
        <v>10.06667</v>
      </c>
      <c r="S1551" s="53">
        <f>Tabla3[[#This Row],[PRECIO SIN %]]-Tabla3[[#This Row],[PRECIO SIN %]]*10%</f>
        <v>9.060003</v>
      </c>
      <c r="T1551" s="80">
        <f>(Tabla3[[#This Row],[PRECIO CON DESCT.]]-(Tabla3[[#This Row],[PRECIO CON DESCT.]]*$T$6))</f>
        <v>5.7078018900000007</v>
      </c>
      <c r="U1551" s="96"/>
      <c r="V1551" s="94">
        <f>Tabla3[[#This Row],[PRECIO %      en $]]*Tabla3[[#This Row],[PEDIDO ]]</f>
        <v>0</v>
      </c>
      <c r="W1551" s="57">
        <f>Tabla3[[#This Row],[PRECIO CON DESCT.]]*Tabla3[[#This Row],[PEDIDO ]]</f>
        <v>0</v>
      </c>
      <c r="X1551" s="58">
        <f>Tabla3[[#This Row],[PRECIO SIN %]]*Tabla3[[#This Row],[PEDIDO ]]</f>
        <v>0</v>
      </c>
      <c r="Y1551" s="28"/>
      <c r="Z1551" s="28"/>
    </row>
    <row r="1552" spans="1:26" ht="33" customHeight="1" x14ac:dyDescent="0.4">
      <c r="A1552" s="125">
        <v>7591519000092</v>
      </c>
      <c r="B1552" s="59" t="s">
        <v>225</v>
      </c>
      <c r="C1552" s="59" t="s">
        <v>249</v>
      </c>
      <c r="D15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52" s="119" t="s">
        <v>2051</v>
      </c>
      <c r="F1552" s="76" t="s">
        <v>537</v>
      </c>
      <c r="G15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52" s="78">
        <v>106</v>
      </c>
      <c r="J1552" s="52">
        <v>14.77778</v>
      </c>
      <c r="K1552" s="60">
        <f>Tabla3[[#This Row],[PRECIOS]]-Tabla3[[#This Row],[PRECIOS]]*10%</f>
        <v>13.300001999999999</v>
      </c>
      <c r="L1552" s="101"/>
      <c r="M1552" s="61"/>
      <c r="N1552" s="55">
        <f>IFERROR(Tabla3[[#This Row],[PRECIOS]]-Tabla3[[#This Row],[PRECIOS]]*Tabla3[[#This Row],[% PRODUCTO]]," ")</f>
        <v>14.77778</v>
      </c>
      <c r="O1552" s="61"/>
      <c r="P1552" s="55">
        <f>IFERROR(Tabla3[[#This Row],[OCULTAR2]]-Tabla3[[#This Row],[OCULTAR2]]*Tabla3[[#This Row],[% LÍNEA]]," ")</f>
        <v>14.77778</v>
      </c>
      <c r="Q1552" s="56">
        <f>IFERROR(Tabla3[[#This Row],[% PRODUCTO]]+Tabla3[[#This Row],[% LÍNEA]]," ")</f>
        <v>0</v>
      </c>
      <c r="R1552" s="60">
        <f>Tabla3[[#This Row],[OCULTAR3]]</f>
        <v>14.77778</v>
      </c>
      <c r="S1552" s="60">
        <f>Tabla3[[#This Row],[PRECIO SIN %]]-Tabla3[[#This Row],[PRECIO SIN %]]*10%</f>
        <v>13.300001999999999</v>
      </c>
      <c r="T1552" s="80">
        <f>(Tabla3[[#This Row],[PRECIO CON DESCT.]]-(Tabla3[[#This Row],[PRECIO CON DESCT.]]*$T$6))</f>
        <v>8.379001259999999</v>
      </c>
      <c r="U1552" s="96"/>
      <c r="V1552" s="94">
        <f>Tabla3[[#This Row],[PRECIO %      en $]]*Tabla3[[#This Row],[PEDIDO ]]</f>
        <v>0</v>
      </c>
      <c r="W1552" s="57">
        <f>Tabla3[[#This Row],[PRECIO CON DESCT.]]*Tabla3[[#This Row],[PEDIDO ]]</f>
        <v>0</v>
      </c>
      <c r="X1552" s="58">
        <f>Tabla3[[#This Row],[PRECIO SIN %]]*Tabla3[[#This Row],[PEDIDO ]]</f>
        <v>0</v>
      </c>
      <c r="Y1552" s="28"/>
      <c r="Z1552" s="28"/>
    </row>
    <row r="1553" spans="1:26" ht="33" customHeight="1" x14ac:dyDescent="0.4">
      <c r="A1553" s="124">
        <v>7591519000221</v>
      </c>
      <c r="B1553" s="51" t="s">
        <v>225</v>
      </c>
      <c r="C1553" s="51" t="s">
        <v>249</v>
      </c>
      <c r="D15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53" s="118" t="s">
        <v>2052</v>
      </c>
      <c r="F1553" s="75" t="s">
        <v>537</v>
      </c>
      <c r="G15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53" s="77">
        <v>74</v>
      </c>
      <c r="J1553" s="52">
        <v>10.27778</v>
      </c>
      <c r="K1553" s="53">
        <f>Tabla3[[#This Row],[PRECIOS]]-Tabla3[[#This Row],[PRECIOS]]*10%</f>
        <v>9.2500020000000003</v>
      </c>
      <c r="L1553" s="101"/>
      <c r="M1553" s="54"/>
      <c r="N1553" s="55">
        <f>IFERROR(Tabla3[[#This Row],[PRECIOS]]-Tabla3[[#This Row],[PRECIOS]]*Tabla3[[#This Row],[% PRODUCTO]]," ")</f>
        <v>10.27778</v>
      </c>
      <c r="O1553" s="54"/>
      <c r="P1553" s="55">
        <f>IFERROR(Tabla3[[#This Row],[OCULTAR2]]-Tabla3[[#This Row],[OCULTAR2]]*Tabla3[[#This Row],[% LÍNEA]]," ")</f>
        <v>10.27778</v>
      </c>
      <c r="Q1553" s="56">
        <f>IFERROR(Tabla3[[#This Row],[% PRODUCTO]]+Tabla3[[#This Row],[% LÍNEA]]," ")</f>
        <v>0</v>
      </c>
      <c r="R1553" s="53">
        <f>Tabla3[[#This Row],[OCULTAR3]]</f>
        <v>10.27778</v>
      </c>
      <c r="S1553" s="53">
        <f>Tabla3[[#This Row],[PRECIO SIN %]]-Tabla3[[#This Row],[PRECIO SIN %]]*10%</f>
        <v>9.2500020000000003</v>
      </c>
      <c r="T1553" s="80">
        <f>(Tabla3[[#This Row],[PRECIO CON DESCT.]]-(Tabla3[[#This Row],[PRECIO CON DESCT.]]*$T$6))</f>
        <v>5.82750126</v>
      </c>
      <c r="U1553" s="96"/>
      <c r="V1553" s="94">
        <f>Tabla3[[#This Row],[PRECIO %      en $]]*Tabla3[[#This Row],[PEDIDO ]]</f>
        <v>0</v>
      </c>
      <c r="W1553" s="57">
        <f>Tabla3[[#This Row],[PRECIO CON DESCT.]]*Tabla3[[#This Row],[PEDIDO ]]</f>
        <v>0</v>
      </c>
      <c r="X1553" s="58">
        <f>Tabla3[[#This Row],[PRECIO SIN %]]*Tabla3[[#This Row],[PEDIDO ]]</f>
        <v>0</v>
      </c>
      <c r="Y1553" s="28"/>
      <c r="Z1553" s="28"/>
    </row>
    <row r="1554" spans="1:26" ht="33" customHeight="1" x14ac:dyDescent="0.4">
      <c r="A1554" s="125">
        <v>7501073025455</v>
      </c>
      <c r="B1554" s="59" t="s">
        <v>225</v>
      </c>
      <c r="C1554" s="59" t="s">
        <v>100</v>
      </c>
      <c r="D15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54" s="119" t="s">
        <v>2053</v>
      </c>
      <c r="F1554" s="76" t="s">
        <v>537</v>
      </c>
      <c r="G15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54" s="78">
        <v>54</v>
      </c>
      <c r="J1554" s="52">
        <v>3.4333300000000002</v>
      </c>
      <c r="K1554" s="60">
        <f>Tabla3[[#This Row],[PRECIOS]]-Tabla3[[#This Row],[PRECIOS]]*10%</f>
        <v>3.0899970000000003</v>
      </c>
      <c r="L1554" s="101"/>
      <c r="M1554" s="61"/>
      <c r="N1554" s="55">
        <f>IFERROR(Tabla3[[#This Row],[PRECIOS]]-Tabla3[[#This Row],[PRECIOS]]*Tabla3[[#This Row],[% PRODUCTO]]," ")</f>
        <v>3.4333300000000002</v>
      </c>
      <c r="O1554" s="61"/>
      <c r="P1554" s="55">
        <f>IFERROR(Tabla3[[#This Row],[OCULTAR2]]-Tabla3[[#This Row],[OCULTAR2]]*Tabla3[[#This Row],[% LÍNEA]]," ")</f>
        <v>3.4333300000000002</v>
      </c>
      <c r="Q1554" s="56">
        <f>IFERROR(Tabla3[[#This Row],[% PRODUCTO]]+Tabla3[[#This Row],[% LÍNEA]]," ")</f>
        <v>0</v>
      </c>
      <c r="R1554" s="60">
        <f>Tabla3[[#This Row],[OCULTAR3]]</f>
        <v>3.4333300000000002</v>
      </c>
      <c r="S1554" s="60">
        <f>Tabla3[[#This Row],[PRECIO SIN %]]-Tabla3[[#This Row],[PRECIO SIN %]]*10%</f>
        <v>3.0899970000000003</v>
      </c>
      <c r="T1554" s="80">
        <f>(Tabla3[[#This Row],[PRECIO CON DESCT.]]-(Tabla3[[#This Row],[PRECIO CON DESCT.]]*$T$6))</f>
        <v>1.9466981100000003</v>
      </c>
      <c r="U1554" s="96"/>
      <c r="V1554" s="94">
        <f>Tabla3[[#This Row],[PRECIO %      en $]]*Tabla3[[#This Row],[PEDIDO ]]</f>
        <v>0</v>
      </c>
      <c r="W1554" s="57">
        <f>Tabla3[[#This Row],[PRECIO CON DESCT.]]*Tabla3[[#This Row],[PEDIDO ]]</f>
        <v>0</v>
      </c>
      <c r="X1554" s="58">
        <f>Tabla3[[#This Row],[PRECIO SIN %]]*Tabla3[[#This Row],[PEDIDO ]]</f>
        <v>0</v>
      </c>
      <c r="Y1554" s="28"/>
      <c r="Z1554" s="28"/>
    </row>
    <row r="1555" spans="1:26" ht="33" customHeight="1" x14ac:dyDescent="0.4">
      <c r="A1555" s="124">
        <v>8906188190637</v>
      </c>
      <c r="B1555" s="51" t="s">
        <v>225</v>
      </c>
      <c r="C1555" s="51" t="s">
        <v>248</v>
      </c>
      <c r="D15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555" s="118" t="s">
        <v>2054</v>
      </c>
      <c r="F1555" s="75" t="s">
        <v>537</v>
      </c>
      <c r="G15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555" s="77">
        <v>20</v>
      </c>
      <c r="J1555" s="52">
        <v>4.2777799999999999</v>
      </c>
      <c r="K1555" s="53">
        <f>Tabla3[[#This Row],[PRECIOS]]-Tabla3[[#This Row],[PRECIOS]]*10%</f>
        <v>3.8500019999999999</v>
      </c>
      <c r="L1555" s="101" t="s">
        <v>5327</v>
      </c>
      <c r="M1555" s="54"/>
      <c r="N1555" s="55">
        <f>IFERROR(Tabla3[[#This Row],[PRECIOS]]-Tabla3[[#This Row],[PRECIOS]]*Tabla3[[#This Row],[% PRODUCTO]]," ")</f>
        <v>4.2777799999999999</v>
      </c>
      <c r="O1555" s="54"/>
      <c r="P1555" s="55">
        <f>IFERROR(Tabla3[[#This Row],[OCULTAR2]]-Tabla3[[#This Row],[OCULTAR2]]*Tabla3[[#This Row],[% LÍNEA]]," ")</f>
        <v>4.2777799999999999</v>
      </c>
      <c r="Q1555" s="56">
        <f>IFERROR(Tabla3[[#This Row],[% PRODUCTO]]+Tabla3[[#This Row],[% LÍNEA]]," ")</f>
        <v>0</v>
      </c>
      <c r="R1555" s="53">
        <f>Tabla3[[#This Row],[OCULTAR3]]</f>
        <v>4.2777799999999999</v>
      </c>
      <c r="S1555" s="53">
        <f>Tabla3[[#This Row],[PRECIO SIN %]]-Tabla3[[#This Row],[PRECIO SIN %]]*10%</f>
        <v>3.8500019999999999</v>
      </c>
      <c r="T1555" s="80">
        <f>(Tabla3[[#This Row],[PRECIO CON DESCT.]]-(Tabla3[[#This Row],[PRECIO CON DESCT.]]*$T$6))</f>
        <v>2.4255012599999999</v>
      </c>
      <c r="U1555" s="96"/>
      <c r="V1555" s="94">
        <f>Tabla3[[#This Row],[PRECIO %      en $]]*Tabla3[[#This Row],[PEDIDO ]]</f>
        <v>0</v>
      </c>
      <c r="W1555" s="57">
        <f>Tabla3[[#This Row],[PRECIO CON DESCT.]]*Tabla3[[#This Row],[PEDIDO ]]</f>
        <v>0</v>
      </c>
      <c r="X1555" s="58">
        <f>Tabla3[[#This Row],[PRECIO SIN %]]*Tabla3[[#This Row],[PEDIDO ]]</f>
        <v>0</v>
      </c>
      <c r="Y1555" s="28"/>
      <c r="Z1555" s="28"/>
    </row>
    <row r="1556" spans="1:26" ht="33" customHeight="1" x14ac:dyDescent="0.4">
      <c r="A1556" s="125">
        <v>7591196000644</v>
      </c>
      <c r="B1556" s="59" t="s">
        <v>225</v>
      </c>
      <c r="C1556" s="59" t="s">
        <v>200</v>
      </c>
      <c r="D15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56" s="119" t="s">
        <v>2055</v>
      </c>
      <c r="F1556" s="76" t="s">
        <v>537</v>
      </c>
      <c r="G15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56" s="78">
        <v>79</v>
      </c>
      <c r="J1556" s="52">
        <v>12</v>
      </c>
      <c r="K1556" s="60">
        <f>Tabla3[[#This Row],[PRECIOS]]-Tabla3[[#This Row],[PRECIOS]]*10%</f>
        <v>10.8</v>
      </c>
      <c r="L1556" s="101"/>
      <c r="M1556" s="61"/>
      <c r="N1556" s="55">
        <f>IFERROR(Tabla3[[#This Row],[PRECIOS]]-Tabla3[[#This Row],[PRECIOS]]*Tabla3[[#This Row],[% PRODUCTO]]," ")</f>
        <v>12</v>
      </c>
      <c r="O1556" s="61"/>
      <c r="P1556" s="55">
        <f>IFERROR(Tabla3[[#This Row],[OCULTAR2]]-Tabla3[[#This Row],[OCULTAR2]]*Tabla3[[#This Row],[% LÍNEA]]," ")</f>
        <v>12</v>
      </c>
      <c r="Q1556" s="56">
        <f>IFERROR(Tabla3[[#This Row],[% PRODUCTO]]+Tabla3[[#This Row],[% LÍNEA]]," ")</f>
        <v>0</v>
      </c>
      <c r="R1556" s="60">
        <f>Tabla3[[#This Row],[OCULTAR3]]</f>
        <v>12</v>
      </c>
      <c r="S1556" s="60">
        <f>Tabla3[[#This Row],[PRECIO SIN %]]-Tabla3[[#This Row],[PRECIO SIN %]]*10%</f>
        <v>10.8</v>
      </c>
      <c r="T1556" s="80">
        <f>(Tabla3[[#This Row],[PRECIO CON DESCT.]]-(Tabla3[[#This Row],[PRECIO CON DESCT.]]*$T$6))</f>
        <v>6.8040000000000003</v>
      </c>
      <c r="U1556" s="96"/>
      <c r="V1556" s="94">
        <f>Tabla3[[#This Row],[PRECIO %      en $]]*Tabla3[[#This Row],[PEDIDO ]]</f>
        <v>0</v>
      </c>
      <c r="W1556" s="57">
        <f>Tabla3[[#This Row],[PRECIO CON DESCT.]]*Tabla3[[#This Row],[PEDIDO ]]</f>
        <v>0</v>
      </c>
      <c r="X1556" s="58">
        <f>Tabla3[[#This Row],[PRECIO SIN %]]*Tabla3[[#This Row],[PEDIDO ]]</f>
        <v>0</v>
      </c>
      <c r="Y1556" s="28"/>
      <c r="Z1556" s="28"/>
    </row>
    <row r="1557" spans="1:26" ht="33" customHeight="1" x14ac:dyDescent="0.4">
      <c r="A1557" s="124">
        <v>7591585117182</v>
      </c>
      <c r="B1557" s="51" t="s">
        <v>225</v>
      </c>
      <c r="C1557" s="51" t="s">
        <v>104</v>
      </c>
      <c r="D15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557" s="118" t="s">
        <v>2056</v>
      </c>
      <c r="F1557" s="75" t="s">
        <v>537</v>
      </c>
      <c r="G15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557" s="77">
        <v>1</v>
      </c>
      <c r="J1557" s="52">
        <v>43.44444</v>
      </c>
      <c r="K1557" s="53">
        <f>Tabla3[[#This Row],[PRECIOS]]-Tabla3[[#This Row],[PRECIOS]]*10%</f>
        <v>39.099995999999997</v>
      </c>
      <c r="L1557" s="101" t="s">
        <v>5327</v>
      </c>
      <c r="M1557" s="54"/>
      <c r="N1557" s="55">
        <f>IFERROR(Tabla3[[#This Row],[PRECIOS]]-Tabla3[[#This Row],[PRECIOS]]*Tabla3[[#This Row],[% PRODUCTO]]," ")</f>
        <v>43.44444</v>
      </c>
      <c r="O1557" s="54"/>
      <c r="P1557" s="55">
        <f>IFERROR(Tabla3[[#This Row],[OCULTAR2]]-Tabla3[[#This Row],[OCULTAR2]]*Tabla3[[#This Row],[% LÍNEA]]," ")</f>
        <v>43.44444</v>
      </c>
      <c r="Q1557" s="56">
        <f>IFERROR(Tabla3[[#This Row],[% PRODUCTO]]+Tabla3[[#This Row],[% LÍNEA]]," ")</f>
        <v>0</v>
      </c>
      <c r="R1557" s="53">
        <f>Tabla3[[#This Row],[OCULTAR3]]</f>
        <v>43.44444</v>
      </c>
      <c r="S1557" s="53">
        <f>Tabla3[[#This Row],[PRECIO SIN %]]-Tabla3[[#This Row],[PRECIO SIN %]]*10%</f>
        <v>39.099995999999997</v>
      </c>
      <c r="T1557" s="80">
        <f>(Tabla3[[#This Row],[PRECIO CON DESCT.]]-(Tabla3[[#This Row],[PRECIO CON DESCT.]]*$T$6))</f>
        <v>24.63299748</v>
      </c>
      <c r="U1557" s="96"/>
      <c r="V1557" s="94">
        <f>Tabla3[[#This Row],[PRECIO %      en $]]*Tabla3[[#This Row],[PEDIDO ]]</f>
        <v>0</v>
      </c>
      <c r="W1557" s="57">
        <f>Tabla3[[#This Row],[PRECIO CON DESCT.]]*Tabla3[[#This Row],[PEDIDO ]]</f>
        <v>0</v>
      </c>
      <c r="X1557" s="58">
        <f>Tabla3[[#This Row],[PRECIO SIN %]]*Tabla3[[#This Row],[PEDIDO ]]</f>
        <v>0</v>
      </c>
      <c r="Y1557" s="28"/>
      <c r="Z1557" s="28"/>
    </row>
    <row r="1558" spans="1:26" ht="33" customHeight="1" x14ac:dyDescent="0.4">
      <c r="A1558" s="125">
        <v>7591196000668</v>
      </c>
      <c r="B1558" s="59" t="s">
        <v>225</v>
      </c>
      <c r="C1558" s="59" t="s">
        <v>200</v>
      </c>
      <c r="D15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58" s="119" t="s">
        <v>2057</v>
      </c>
      <c r="F1558" s="76" t="s">
        <v>537</v>
      </c>
      <c r="G15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58" s="78">
        <v>2520</v>
      </c>
      <c r="J1558" s="52">
        <v>12.11111</v>
      </c>
      <c r="K1558" s="60">
        <f>Tabla3[[#This Row],[PRECIOS]]-Tabla3[[#This Row],[PRECIOS]]*10%</f>
        <v>10.899998999999999</v>
      </c>
      <c r="L1558" s="101"/>
      <c r="M1558" s="61"/>
      <c r="N1558" s="55">
        <f>IFERROR(Tabla3[[#This Row],[PRECIOS]]-Tabla3[[#This Row],[PRECIOS]]*Tabla3[[#This Row],[% PRODUCTO]]," ")</f>
        <v>12.11111</v>
      </c>
      <c r="O1558" s="61"/>
      <c r="P1558" s="55">
        <f>IFERROR(Tabla3[[#This Row],[OCULTAR2]]-Tabla3[[#This Row],[OCULTAR2]]*Tabla3[[#This Row],[% LÍNEA]]," ")</f>
        <v>12.11111</v>
      </c>
      <c r="Q1558" s="56">
        <f>IFERROR(Tabla3[[#This Row],[% PRODUCTO]]+Tabla3[[#This Row],[% LÍNEA]]," ")</f>
        <v>0</v>
      </c>
      <c r="R1558" s="60">
        <f>Tabla3[[#This Row],[OCULTAR3]]</f>
        <v>12.11111</v>
      </c>
      <c r="S1558" s="60">
        <f>Tabla3[[#This Row],[PRECIO SIN %]]-Tabla3[[#This Row],[PRECIO SIN %]]*10%</f>
        <v>10.899998999999999</v>
      </c>
      <c r="T1558" s="80">
        <f>(Tabla3[[#This Row],[PRECIO CON DESCT.]]-(Tabla3[[#This Row],[PRECIO CON DESCT.]]*$T$6))</f>
        <v>6.8669993699999994</v>
      </c>
      <c r="U1558" s="96"/>
      <c r="V1558" s="94">
        <f>Tabla3[[#This Row],[PRECIO %      en $]]*Tabla3[[#This Row],[PEDIDO ]]</f>
        <v>0</v>
      </c>
      <c r="W1558" s="57">
        <f>Tabla3[[#This Row],[PRECIO CON DESCT.]]*Tabla3[[#This Row],[PEDIDO ]]</f>
        <v>0</v>
      </c>
      <c r="X1558" s="58">
        <f>Tabla3[[#This Row],[PRECIO SIN %]]*Tabla3[[#This Row],[PEDIDO ]]</f>
        <v>0</v>
      </c>
      <c r="Y1558" s="28"/>
      <c r="Z1558" s="28"/>
    </row>
    <row r="1559" spans="1:26" ht="33" customHeight="1" x14ac:dyDescent="0.4">
      <c r="A1559" s="124">
        <v>8908000942455</v>
      </c>
      <c r="B1559" s="51" t="s">
        <v>225</v>
      </c>
      <c r="C1559" s="51" t="s">
        <v>120</v>
      </c>
      <c r="D15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59" s="118" t="s">
        <v>2058</v>
      </c>
      <c r="F1559" s="75" t="s">
        <v>537</v>
      </c>
      <c r="G15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59" s="77">
        <v>502</v>
      </c>
      <c r="J1559" s="52">
        <v>4.5555599999999998</v>
      </c>
      <c r="K1559" s="53">
        <f>Tabla3[[#This Row],[PRECIOS]]-Tabla3[[#This Row],[PRECIOS]]*10%</f>
        <v>4.1000040000000002</v>
      </c>
      <c r="L1559" s="101"/>
      <c r="M1559" s="54"/>
      <c r="N1559" s="55">
        <f>IFERROR(Tabla3[[#This Row],[PRECIOS]]-Tabla3[[#This Row],[PRECIOS]]*Tabla3[[#This Row],[% PRODUCTO]]," ")</f>
        <v>4.5555599999999998</v>
      </c>
      <c r="O1559" s="54"/>
      <c r="P1559" s="55">
        <f>IFERROR(Tabla3[[#This Row],[OCULTAR2]]-Tabla3[[#This Row],[OCULTAR2]]*Tabla3[[#This Row],[% LÍNEA]]," ")</f>
        <v>4.5555599999999998</v>
      </c>
      <c r="Q1559" s="56">
        <f>IFERROR(Tabla3[[#This Row],[% PRODUCTO]]+Tabla3[[#This Row],[% LÍNEA]]," ")</f>
        <v>0</v>
      </c>
      <c r="R1559" s="53">
        <f>Tabla3[[#This Row],[OCULTAR3]]</f>
        <v>4.5555599999999998</v>
      </c>
      <c r="S1559" s="53">
        <f>Tabla3[[#This Row],[PRECIO SIN %]]-Tabla3[[#This Row],[PRECIO SIN %]]*10%</f>
        <v>4.1000040000000002</v>
      </c>
      <c r="T1559" s="80">
        <f>(Tabla3[[#This Row],[PRECIO CON DESCT.]]-(Tabla3[[#This Row],[PRECIO CON DESCT.]]*$T$6))</f>
        <v>2.58300252</v>
      </c>
      <c r="U1559" s="96"/>
      <c r="V1559" s="94">
        <f>Tabla3[[#This Row],[PRECIO %      en $]]*Tabla3[[#This Row],[PEDIDO ]]</f>
        <v>0</v>
      </c>
      <c r="W1559" s="57">
        <f>Tabla3[[#This Row],[PRECIO CON DESCT.]]*Tabla3[[#This Row],[PEDIDO ]]</f>
        <v>0</v>
      </c>
      <c r="X1559" s="58">
        <f>Tabla3[[#This Row],[PRECIO SIN %]]*Tabla3[[#This Row],[PEDIDO ]]</f>
        <v>0</v>
      </c>
      <c r="Y1559" s="28"/>
      <c r="Z1559" s="28"/>
    </row>
    <row r="1560" spans="1:26" ht="33" customHeight="1" x14ac:dyDescent="0.4">
      <c r="A1560" s="125">
        <v>7591196002112</v>
      </c>
      <c r="B1560" s="59" t="s">
        <v>225</v>
      </c>
      <c r="C1560" s="59" t="s">
        <v>200</v>
      </c>
      <c r="D15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60" s="119" t="s">
        <v>2059</v>
      </c>
      <c r="F1560" s="76" t="s">
        <v>537</v>
      </c>
      <c r="G15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60" s="78">
        <v>143</v>
      </c>
      <c r="J1560" s="52">
        <v>10.33333</v>
      </c>
      <c r="K1560" s="60">
        <f>Tabla3[[#This Row],[PRECIOS]]-Tabla3[[#This Row],[PRECIOS]]*10%</f>
        <v>9.2999969999999994</v>
      </c>
      <c r="L1560" s="101"/>
      <c r="M1560" s="61"/>
      <c r="N1560" s="55">
        <f>IFERROR(Tabla3[[#This Row],[PRECIOS]]-Tabla3[[#This Row],[PRECIOS]]*Tabla3[[#This Row],[% PRODUCTO]]," ")</f>
        <v>10.33333</v>
      </c>
      <c r="O1560" s="61"/>
      <c r="P1560" s="55">
        <f>IFERROR(Tabla3[[#This Row],[OCULTAR2]]-Tabla3[[#This Row],[OCULTAR2]]*Tabla3[[#This Row],[% LÍNEA]]," ")</f>
        <v>10.33333</v>
      </c>
      <c r="Q1560" s="56">
        <f>IFERROR(Tabla3[[#This Row],[% PRODUCTO]]+Tabla3[[#This Row],[% LÍNEA]]," ")</f>
        <v>0</v>
      </c>
      <c r="R1560" s="60">
        <f>Tabla3[[#This Row],[OCULTAR3]]</f>
        <v>10.33333</v>
      </c>
      <c r="S1560" s="60">
        <f>Tabla3[[#This Row],[PRECIO SIN %]]-Tabla3[[#This Row],[PRECIO SIN %]]*10%</f>
        <v>9.2999969999999994</v>
      </c>
      <c r="T1560" s="80">
        <f>(Tabla3[[#This Row],[PRECIO CON DESCT.]]-(Tabla3[[#This Row],[PRECIO CON DESCT.]]*$T$6))</f>
        <v>5.8589981099999999</v>
      </c>
      <c r="U1560" s="96"/>
      <c r="V1560" s="94">
        <f>Tabla3[[#This Row],[PRECIO %      en $]]*Tabla3[[#This Row],[PEDIDO ]]</f>
        <v>0</v>
      </c>
      <c r="W1560" s="57">
        <f>Tabla3[[#This Row],[PRECIO CON DESCT.]]*Tabla3[[#This Row],[PEDIDO ]]</f>
        <v>0</v>
      </c>
      <c r="X1560" s="58">
        <f>Tabla3[[#This Row],[PRECIO SIN %]]*Tabla3[[#This Row],[PEDIDO ]]</f>
        <v>0</v>
      </c>
      <c r="Y1560" s="28"/>
      <c r="Z1560" s="28"/>
    </row>
    <row r="1561" spans="1:26" ht="33" customHeight="1" x14ac:dyDescent="0.4">
      <c r="A1561" s="124">
        <v>7591585116291</v>
      </c>
      <c r="B1561" s="51" t="s">
        <v>225</v>
      </c>
      <c r="C1561" s="51" t="s">
        <v>104</v>
      </c>
      <c r="D15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61" s="118" t="s">
        <v>2060</v>
      </c>
      <c r="F1561" s="75" t="s">
        <v>537</v>
      </c>
      <c r="G15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61" s="77">
        <v>55</v>
      </c>
      <c r="J1561" s="52">
        <v>13.811109999999999</v>
      </c>
      <c r="K1561" s="53">
        <f>Tabla3[[#This Row],[PRECIOS]]-Tabla3[[#This Row],[PRECIOS]]*10%</f>
        <v>12.429998999999999</v>
      </c>
      <c r="L1561" s="101"/>
      <c r="M1561" s="54"/>
      <c r="N1561" s="55">
        <f>IFERROR(Tabla3[[#This Row],[PRECIOS]]-Tabla3[[#This Row],[PRECIOS]]*Tabla3[[#This Row],[% PRODUCTO]]," ")</f>
        <v>13.811109999999999</v>
      </c>
      <c r="O1561" s="54"/>
      <c r="P1561" s="55">
        <f>IFERROR(Tabla3[[#This Row],[OCULTAR2]]-Tabla3[[#This Row],[OCULTAR2]]*Tabla3[[#This Row],[% LÍNEA]]," ")</f>
        <v>13.811109999999999</v>
      </c>
      <c r="Q1561" s="56">
        <f>IFERROR(Tabla3[[#This Row],[% PRODUCTO]]+Tabla3[[#This Row],[% LÍNEA]]," ")</f>
        <v>0</v>
      </c>
      <c r="R1561" s="53">
        <f>Tabla3[[#This Row],[OCULTAR3]]</f>
        <v>13.811109999999999</v>
      </c>
      <c r="S1561" s="53">
        <f>Tabla3[[#This Row],[PRECIO SIN %]]-Tabla3[[#This Row],[PRECIO SIN %]]*10%</f>
        <v>12.429998999999999</v>
      </c>
      <c r="T1561" s="80">
        <f>(Tabla3[[#This Row],[PRECIO CON DESCT.]]-(Tabla3[[#This Row],[PRECIO CON DESCT.]]*$T$6))</f>
        <v>7.8308993699999991</v>
      </c>
      <c r="U1561" s="96"/>
      <c r="V1561" s="94">
        <f>Tabla3[[#This Row],[PRECIO %      en $]]*Tabla3[[#This Row],[PEDIDO ]]</f>
        <v>0</v>
      </c>
      <c r="W1561" s="57">
        <f>Tabla3[[#This Row],[PRECIO CON DESCT.]]*Tabla3[[#This Row],[PEDIDO ]]</f>
        <v>0</v>
      </c>
      <c r="X1561" s="58">
        <f>Tabla3[[#This Row],[PRECIO SIN %]]*Tabla3[[#This Row],[PEDIDO ]]</f>
        <v>0</v>
      </c>
      <c r="Y1561" s="28"/>
      <c r="Z1561" s="28"/>
    </row>
    <row r="1562" spans="1:26" ht="33" customHeight="1" x14ac:dyDescent="0.4">
      <c r="A1562" s="125">
        <v>7460840419159</v>
      </c>
      <c r="B1562" s="59" t="s">
        <v>225</v>
      </c>
      <c r="C1562" s="59" t="s">
        <v>255</v>
      </c>
      <c r="D15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562" s="119" t="s">
        <v>2061</v>
      </c>
      <c r="F1562" s="76" t="s">
        <v>537</v>
      </c>
      <c r="G15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562" s="78">
        <v>2</v>
      </c>
      <c r="J1562" s="52">
        <v>59.22222</v>
      </c>
      <c r="K1562" s="60">
        <f>Tabla3[[#This Row],[PRECIOS]]-Tabla3[[#This Row],[PRECIOS]]*10%</f>
        <v>53.299998000000002</v>
      </c>
      <c r="L1562" s="101" t="s">
        <v>5327</v>
      </c>
      <c r="M1562" s="61"/>
      <c r="N1562" s="55">
        <f>IFERROR(Tabla3[[#This Row],[PRECIOS]]-Tabla3[[#This Row],[PRECIOS]]*Tabla3[[#This Row],[% PRODUCTO]]," ")</f>
        <v>59.22222</v>
      </c>
      <c r="O1562" s="61"/>
      <c r="P1562" s="55">
        <f>IFERROR(Tabla3[[#This Row],[OCULTAR2]]-Tabla3[[#This Row],[OCULTAR2]]*Tabla3[[#This Row],[% LÍNEA]]," ")</f>
        <v>59.22222</v>
      </c>
      <c r="Q1562" s="56">
        <f>IFERROR(Tabla3[[#This Row],[% PRODUCTO]]+Tabla3[[#This Row],[% LÍNEA]]," ")</f>
        <v>0</v>
      </c>
      <c r="R1562" s="60">
        <f>Tabla3[[#This Row],[OCULTAR3]]</f>
        <v>59.22222</v>
      </c>
      <c r="S1562" s="60">
        <f>Tabla3[[#This Row],[PRECIO SIN %]]-Tabla3[[#This Row],[PRECIO SIN %]]*10%</f>
        <v>53.299998000000002</v>
      </c>
      <c r="T1562" s="80">
        <f>(Tabla3[[#This Row],[PRECIO CON DESCT.]]-(Tabla3[[#This Row],[PRECIO CON DESCT.]]*$T$6))</f>
        <v>33.578998740000003</v>
      </c>
      <c r="U1562" s="96"/>
      <c r="V1562" s="94">
        <f>Tabla3[[#This Row],[PRECIO %      en $]]*Tabla3[[#This Row],[PEDIDO ]]</f>
        <v>0</v>
      </c>
      <c r="W1562" s="57">
        <f>Tabla3[[#This Row],[PRECIO CON DESCT.]]*Tabla3[[#This Row],[PEDIDO ]]</f>
        <v>0</v>
      </c>
      <c r="X1562" s="58">
        <f>Tabla3[[#This Row],[PRECIO SIN %]]*Tabla3[[#This Row],[PEDIDO ]]</f>
        <v>0</v>
      </c>
      <c r="Y1562" s="28"/>
      <c r="Z1562" s="28"/>
    </row>
    <row r="1563" spans="1:26" ht="33" customHeight="1" x14ac:dyDescent="0.4">
      <c r="A1563" s="124">
        <v>7598252101529</v>
      </c>
      <c r="B1563" s="51" t="s">
        <v>225</v>
      </c>
      <c r="C1563" s="51" t="s">
        <v>56</v>
      </c>
      <c r="D15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63" s="118" t="s">
        <v>2062</v>
      </c>
      <c r="F1563" s="75" t="s">
        <v>537</v>
      </c>
      <c r="G15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63" s="77">
        <v>67</v>
      </c>
      <c r="J1563" s="52">
        <v>10.355560000000001</v>
      </c>
      <c r="K1563" s="53">
        <f>Tabla3[[#This Row],[PRECIOS]]-Tabla3[[#This Row],[PRECIOS]]*10%</f>
        <v>9.3200040000000008</v>
      </c>
      <c r="L1563" s="101"/>
      <c r="M1563" s="54"/>
      <c r="N1563" s="55">
        <f>IFERROR(Tabla3[[#This Row],[PRECIOS]]-Tabla3[[#This Row],[PRECIOS]]*Tabla3[[#This Row],[% PRODUCTO]]," ")</f>
        <v>10.355560000000001</v>
      </c>
      <c r="O1563" s="54"/>
      <c r="P1563" s="55">
        <f>IFERROR(Tabla3[[#This Row],[OCULTAR2]]-Tabla3[[#This Row],[OCULTAR2]]*Tabla3[[#This Row],[% LÍNEA]]," ")</f>
        <v>10.355560000000001</v>
      </c>
      <c r="Q1563" s="56">
        <f>IFERROR(Tabla3[[#This Row],[% PRODUCTO]]+Tabla3[[#This Row],[% LÍNEA]]," ")</f>
        <v>0</v>
      </c>
      <c r="R1563" s="53">
        <f>Tabla3[[#This Row],[OCULTAR3]]</f>
        <v>10.355560000000001</v>
      </c>
      <c r="S1563" s="53">
        <f>Tabla3[[#This Row],[PRECIO SIN %]]-Tabla3[[#This Row],[PRECIO SIN %]]*10%</f>
        <v>9.3200040000000008</v>
      </c>
      <c r="T1563" s="80">
        <f>(Tabla3[[#This Row],[PRECIO CON DESCT.]]-(Tabla3[[#This Row],[PRECIO CON DESCT.]]*$T$6))</f>
        <v>5.8716025200000006</v>
      </c>
      <c r="U1563" s="96"/>
      <c r="V1563" s="94">
        <f>Tabla3[[#This Row],[PRECIO %      en $]]*Tabla3[[#This Row],[PEDIDO ]]</f>
        <v>0</v>
      </c>
      <c r="W1563" s="57">
        <f>Tabla3[[#This Row],[PRECIO CON DESCT.]]*Tabla3[[#This Row],[PEDIDO ]]</f>
        <v>0</v>
      </c>
      <c r="X1563" s="58">
        <f>Tabla3[[#This Row],[PRECIO SIN %]]*Tabla3[[#This Row],[PEDIDO ]]</f>
        <v>0</v>
      </c>
      <c r="Y1563" s="28"/>
      <c r="Z1563" s="28"/>
    </row>
    <row r="1564" spans="1:26" ht="33" customHeight="1" x14ac:dyDescent="0.4">
      <c r="A1564" s="125">
        <v>730170649210</v>
      </c>
      <c r="B1564" s="59" t="s">
        <v>225</v>
      </c>
      <c r="C1564" s="59" t="s">
        <v>72</v>
      </c>
      <c r="D15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64" s="119" t="s">
        <v>2063</v>
      </c>
      <c r="F1564" s="76" t="s">
        <v>537</v>
      </c>
      <c r="G15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64" s="78">
        <v>28</v>
      </c>
      <c r="J1564" s="52">
        <v>10.3</v>
      </c>
      <c r="K1564" s="60">
        <f>Tabla3[[#This Row],[PRECIOS]]-Tabla3[[#This Row],[PRECIOS]]*10%</f>
        <v>9.2700000000000014</v>
      </c>
      <c r="L1564" s="101"/>
      <c r="M1564" s="61"/>
      <c r="N1564" s="55">
        <f>IFERROR(Tabla3[[#This Row],[PRECIOS]]-Tabla3[[#This Row],[PRECIOS]]*Tabla3[[#This Row],[% PRODUCTO]]," ")</f>
        <v>10.3</v>
      </c>
      <c r="O1564" s="61"/>
      <c r="P1564" s="55">
        <f>IFERROR(Tabla3[[#This Row],[OCULTAR2]]-Tabla3[[#This Row],[OCULTAR2]]*Tabla3[[#This Row],[% LÍNEA]]," ")</f>
        <v>10.3</v>
      </c>
      <c r="Q1564" s="56">
        <f>IFERROR(Tabla3[[#This Row],[% PRODUCTO]]+Tabla3[[#This Row],[% LÍNEA]]," ")</f>
        <v>0</v>
      </c>
      <c r="R1564" s="60">
        <f>Tabla3[[#This Row],[OCULTAR3]]</f>
        <v>10.3</v>
      </c>
      <c r="S1564" s="60">
        <f>Tabla3[[#This Row],[PRECIO SIN %]]-Tabla3[[#This Row],[PRECIO SIN %]]*10%</f>
        <v>9.2700000000000014</v>
      </c>
      <c r="T1564" s="80">
        <f>(Tabla3[[#This Row],[PRECIO CON DESCT.]]-(Tabla3[[#This Row],[PRECIO CON DESCT.]]*$T$6))</f>
        <v>5.8401000000000014</v>
      </c>
      <c r="U1564" s="96"/>
      <c r="V1564" s="94">
        <f>Tabla3[[#This Row],[PRECIO %      en $]]*Tabla3[[#This Row],[PEDIDO ]]</f>
        <v>0</v>
      </c>
      <c r="W1564" s="57">
        <f>Tabla3[[#This Row],[PRECIO CON DESCT.]]*Tabla3[[#This Row],[PEDIDO ]]</f>
        <v>0</v>
      </c>
      <c r="X1564" s="58">
        <f>Tabla3[[#This Row],[PRECIO SIN %]]*Tabla3[[#This Row],[PEDIDO ]]</f>
        <v>0</v>
      </c>
      <c r="Y1564" s="28"/>
      <c r="Z1564" s="28"/>
    </row>
    <row r="1565" spans="1:26" ht="33" customHeight="1" x14ac:dyDescent="0.4">
      <c r="A1565" s="124">
        <v>7591196006134</v>
      </c>
      <c r="B1565" s="51" t="s">
        <v>225</v>
      </c>
      <c r="C1565" s="51" t="s">
        <v>200</v>
      </c>
      <c r="D15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65" s="118" t="s">
        <v>2064</v>
      </c>
      <c r="F1565" s="75" t="s">
        <v>537</v>
      </c>
      <c r="G15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65" s="77">
        <v>63</v>
      </c>
      <c r="J1565" s="52">
        <v>12.44444</v>
      </c>
      <c r="K1565" s="53">
        <f>Tabla3[[#This Row],[PRECIOS]]-Tabla3[[#This Row],[PRECIOS]]*10%</f>
        <v>11.199996000000001</v>
      </c>
      <c r="L1565" s="101"/>
      <c r="M1565" s="54"/>
      <c r="N1565" s="55">
        <f>IFERROR(Tabla3[[#This Row],[PRECIOS]]-Tabla3[[#This Row],[PRECIOS]]*Tabla3[[#This Row],[% PRODUCTO]]," ")</f>
        <v>12.44444</v>
      </c>
      <c r="O1565" s="54"/>
      <c r="P1565" s="55">
        <f>IFERROR(Tabla3[[#This Row],[OCULTAR2]]-Tabla3[[#This Row],[OCULTAR2]]*Tabla3[[#This Row],[% LÍNEA]]," ")</f>
        <v>12.44444</v>
      </c>
      <c r="Q1565" s="56">
        <f>IFERROR(Tabla3[[#This Row],[% PRODUCTO]]+Tabla3[[#This Row],[% LÍNEA]]," ")</f>
        <v>0</v>
      </c>
      <c r="R1565" s="53">
        <f>Tabla3[[#This Row],[OCULTAR3]]</f>
        <v>12.44444</v>
      </c>
      <c r="S1565" s="53">
        <f>Tabla3[[#This Row],[PRECIO SIN %]]-Tabla3[[#This Row],[PRECIO SIN %]]*10%</f>
        <v>11.199996000000001</v>
      </c>
      <c r="T1565" s="80">
        <f>(Tabla3[[#This Row],[PRECIO CON DESCT.]]-(Tabla3[[#This Row],[PRECIO CON DESCT.]]*$T$6))</f>
        <v>7.0559974800000003</v>
      </c>
      <c r="U1565" s="96"/>
      <c r="V1565" s="94">
        <f>Tabla3[[#This Row],[PRECIO %      en $]]*Tabla3[[#This Row],[PEDIDO ]]</f>
        <v>0</v>
      </c>
      <c r="W1565" s="57">
        <f>Tabla3[[#This Row],[PRECIO CON DESCT.]]*Tabla3[[#This Row],[PEDIDO ]]</f>
        <v>0</v>
      </c>
      <c r="X1565" s="58">
        <f>Tabla3[[#This Row],[PRECIO SIN %]]*Tabla3[[#This Row],[PEDIDO ]]</f>
        <v>0</v>
      </c>
      <c r="Y1565" s="28"/>
      <c r="Z1565" s="28"/>
    </row>
    <row r="1566" spans="1:26" ht="33" customHeight="1" x14ac:dyDescent="0.4">
      <c r="A1566" s="125">
        <v>7591619000916</v>
      </c>
      <c r="B1566" s="59" t="s">
        <v>225</v>
      </c>
      <c r="C1566" s="59" t="s">
        <v>83</v>
      </c>
      <c r="D15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66" s="119" t="s">
        <v>2065</v>
      </c>
      <c r="F1566" s="76" t="s">
        <v>537</v>
      </c>
      <c r="G15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66" s="78">
        <v>171</v>
      </c>
      <c r="J1566" s="52">
        <v>5.1555600000000004</v>
      </c>
      <c r="K1566" s="60">
        <f>Tabla3[[#This Row],[PRECIOS]]-Tabla3[[#This Row],[PRECIOS]]*10%</f>
        <v>4.6400040000000002</v>
      </c>
      <c r="L1566" s="101"/>
      <c r="M1566" s="61"/>
      <c r="N1566" s="55">
        <f>IFERROR(Tabla3[[#This Row],[PRECIOS]]-Tabla3[[#This Row],[PRECIOS]]*Tabla3[[#This Row],[% PRODUCTO]]," ")</f>
        <v>5.1555600000000004</v>
      </c>
      <c r="O1566" s="61"/>
      <c r="P1566" s="55">
        <f>IFERROR(Tabla3[[#This Row],[OCULTAR2]]-Tabla3[[#This Row],[OCULTAR2]]*Tabla3[[#This Row],[% LÍNEA]]," ")</f>
        <v>5.1555600000000004</v>
      </c>
      <c r="Q1566" s="56">
        <f>IFERROR(Tabla3[[#This Row],[% PRODUCTO]]+Tabla3[[#This Row],[% LÍNEA]]," ")</f>
        <v>0</v>
      </c>
      <c r="R1566" s="60">
        <f>Tabla3[[#This Row],[OCULTAR3]]</f>
        <v>5.1555600000000004</v>
      </c>
      <c r="S1566" s="60">
        <f>Tabla3[[#This Row],[PRECIO SIN %]]-Tabla3[[#This Row],[PRECIO SIN %]]*10%</f>
        <v>4.6400040000000002</v>
      </c>
      <c r="T1566" s="80">
        <f>(Tabla3[[#This Row],[PRECIO CON DESCT.]]-(Tabla3[[#This Row],[PRECIO CON DESCT.]]*$T$6))</f>
        <v>2.9232025200000002</v>
      </c>
      <c r="U1566" s="96"/>
      <c r="V1566" s="94">
        <f>Tabla3[[#This Row],[PRECIO %      en $]]*Tabla3[[#This Row],[PEDIDO ]]</f>
        <v>0</v>
      </c>
      <c r="W1566" s="57">
        <f>Tabla3[[#This Row],[PRECIO CON DESCT.]]*Tabla3[[#This Row],[PEDIDO ]]</f>
        <v>0</v>
      </c>
      <c r="X1566" s="58">
        <f>Tabla3[[#This Row],[PRECIO SIN %]]*Tabla3[[#This Row],[PEDIDO ]]</f>
        <v>0</v>
      </c>
      <c r="Y1566" s="28"/>
      <c r="Z1566" s="28"/>
    </row>
    <row r="1567" spans="1:26" ht="33" customHeight="1" x14ac:dyDescent="0.4">
      <c r="A1567" s="124">
        <v>7591619001388</v>
      </c>
      <c r="B1567" s="51" t="s">
        <v>225</v>
      </c>
      <c r="C1567" s="51" t="s">
        <v>83</v>
      </c>
      <c r="D15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567" s="118" t="s">
        <v>2066</v>
      </c>
      <c r="F1567" s="75" t="s">
        <v>537</v>
      </c>
      <c r="G15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567" s="77">
        <v>69</v>
      </c>
      <c r="J1567" s="52">
        <v>9.0666700000000002</v>
      </c>
      <c r="K1567" s="53">
        <f>Tabla3[[#This Row],[PRECIOS]]-Tabla3[[#This Row],[PRECIOS]]*10%</f>
        <v>8.1600029999999997</v>
      </c>
      <c r="L1567" s="101" t="s">
        <v>5327</v>
      </c>
      <c r="M1567" s="54"/>
      <c r="N1567" s="55">
        <f>IFERROR(Tabla3[[#This Row],[PRECIOS]]-Tabla3[[#This Row],[PRECIOS]]*Tabla3[[#This Row],[% PRODUCTO]]," ")</f>
        <v>9.0666700000000002</v>
      </c>
      <c r="O1567" s="54"/>
      <c r="P1567" s="55">
        <f>IFERROR(Tabla3[[#This Row],[OCULTAR2]]-Tabla3[[#This Row],[OCULTAR2]]*Tabla3[[#This Row],[% LÍNEA]]," ")</f>
        <v>9.0666700000000002</v>
      </c>
      <c r="Q1567" s="56">
        <f>IFERROR(Tabla3[[#This Row],[% PRODUCTO]]+Tabla3[[#This Row],[% LÍNEA]]," ")</f>
        <v>0</v>
      </c>
      <c r="R1567" s="53">
        <f>Tabla3[[#This Row],[OCULTAR3]]</f>
        <v>9.0666700000000002</v>
      </c>
      <c r="S1567" s="53">
        <f>Tabla3[[#This Row],[PRECIO SIN %]]-Tabla3[[#This Row],[PRECIO SIN %]]*10%</f>
        <v>8.1600029999999997</v>
      </c>
      <c r="T1567" s="80">
        <f>(Tabla3[[#This Row],[PRECIO CON DESCT.]]-(Tabla3[[#This Row],[PRECIO CON DESCT.]]*$T$6))</f>
        <v>5.1408018899999997</v>
      </c>
      <c r="U1567" s="96"/>
      <c r="V1567" s="94">
        <f>Tabla3[[#This Row],[PRECIO %      en $]]*Tabla3[[#This Row],[PEDIDO ]]</f>
        <v>0</v>
      </c>
      <c r="W1567" s="57">
        <f>Tabla3[[#This Row],[PRECIO CON DESCT.]]*Tabla3[[#This Row],[PEDIDO ]]</f>
        <v>0</v>
      </c>
      <c r="X1567" s="58">
        <f>Tabla3[[#This Row],[PRECIO SIN %]]*Tabla3[[#This Row],[PEDIDO ]]</f>
        <v>0</v>
      </c>
      <c r="Y1567" s="28"/>
      <c r="Z1567" s="28"/>
    </row>
    <row r="1568" spans="1:26" ht="33" customHeight="1" x14ac:dyDescent="0.4">
      <c r="A1568" s="125">
        <v>7591955000991</v>
      </c>
      <c r="B1568" s="59" t="s">
        <v>225</v>
      </c>
      <c r="C1568" s="59" t="s">
        <v>83</v>
      </c>
      <c r="D15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68" s="119" t="s">
        <v>2067</v>
      </c>
      <c r="F1568" s="76" t="s">
        <v>537</v>
      </c>
      <c r="G15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68" s="78">
        <v>181</v>
      </c>
      <c r="J1568" s="52">
        <v>9.11111</v>
      </c>
      <c r="K1568" s="60">
        <f>Tabla3[[#This Row],[PRECIOS]]-Tabla3[[#This Row],[PRECIOS]]*10%</f>
        <v>8.199999</v>
      </c>
      <c r="L1568" s="101"/>
      <c r="M1568" s="61"/>
      <c r="N1568" s="55">
        <f>IFERROR(Tabla3[[#This Row],[PRECIOS]]-Tabla3[[#This Row],[PRECIOS]]*Tabla3[[#This Row],[% PRODUCTO]]," ")</f>
        <v>9.11111</v>
      </c>
      <c r="O1568" s="61"/>
      <c r="P1568" s="55">
        <f>IFERROR(Tabla3[[#This Row],[OCULTAR2]]-Tabla3[[#This Row],[OCULTAR2]]*Tabla3[[#This Row],[% LÍNEA]]," ")</f>
        <v>9.11111</v>
      </c>
      <c r="Q1568" s="56">
        <f>IFERROR(Tabla3[[#This Row],[% PRODUCTO]]+Tabla3[[#This Row],[% LÍNEA]]," ")</f>
        <v>0</v>
      </c>
      <c r="R1568" s="60">
        <f>Tabla3[[#This Row],[OCULTAR3]]</f>
        <v>9.11111</v>
      </c>
      <c r="S1568" s="60">
        <f>Tabla3[[#This Row],[PRECIO SIN %]]-Tabla3[[#This Row],[PRECIO SIN %]]*10%</f>
        <v>8.199999</v>
      </c>
      <c r="T1568" s="80">
        <f>(Tabla3[[#This Row],[PRECIO CON DESCT.]]-(Tabla3[[#This Row],[PRECIO CON DESCT.]]*$T$6))</f>
        <v>5.1659993699999998</v>
      </c>
      <c r="U1568" s="96"/>
      <c r="V1568" s="94">
        <f>Tabla3[[#This Row],[PRECIO %      en $]]*Tabla3[[#This Row],[PEDIDO ]]</f>
        <v>0</v>
      </c>
      <c r="W1568" s="57">
        <f>Tabla3[[#This Row],[PRECIO CON DESCT.]]*Tabla3[[#This Row],[PEDIDO ]]</f>
        <v>0</v>
      </c>
      <c r="X1568" s="58">
        <f>Tabla3[[#This Row],[PRECIO SIN %]]*Tabla3[[#This Row],[PEDIDO ]]</f>
        <v>0</v>
      </c>
      <c r="Y1568" s="28"/>
      <c r="Z1568" s="28"/>
    </row>
    <row r="1569" spans="1:26" ht="33" customHeight="1" x14ac:dyDescent="0.4">
      <c r="A1569" s="124">
        <v>7591619001050</v>
      </c>
      <c r="B1569" s="51" t="s">
        <v>225</v>
      </c>
      <c r="C1569" s="51" t="s">
        <v>83</v>
      </c>
      <c r="D15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569" s="118" t="s">
        <v>2068</v>
      </c>
      <c r="F1569" s="75" t="s">
        <v>537</v>
      </c>
      <c r="G15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569" s="77">
        <v>11</v>
      </c>
      <c r="J1569" s="52">
        <v>17.577780000000001</v>
      </c>
      <c r="K1569" s="53">
        <f>Tabla3[[#This Row],[PRECIOS]]-Tabla3[[#This Row],[PRECIOS]]*10%</f>
        <v>15.820002000000001</v>
      </c>
      <c r="L1569" s="101" t="s">
        <v>5327</v>
      </c>
      <c r="M1569" s="54"/>
      <c r="N1569" s="55">
        <f>IFERROR(Tabla3[[#This Row],[PRECIOS]]-Tabla3[[#This Row],[PRECIOS]]*Tabla3[[#This Row],[% PRODUCTO]]," ")</f>
        <v>17.577780000000001</v>
      </c>
      <c r="O1569" s="54"/>
      <c r="P1569" s="55">
        <f>IFERROR(Tabla3[[#This Row],[OCULTAR2]]-Tabla3[[#This Row],[OCULTAR2]]*Tabla3[[#This Row],[% LÍNEA]]," ")</f>
        <v>17.577780000000001</v>
      </c>
      <c r="Q1569" s="56">
        <f>IFERROR(Tabla3[[#This Row],[% PRODUCTO]]+Tabla3[[#This Row],[% LÍNEA]]," ")</f>
        <v>0</v>
      </c>
      <c r="R1569" s="53">
        <f>Tabla3[[#This Row],[OCULTAR3]]</f>
        <v>17.577780000000001</v>
      </c>
      <c r="S1569" s="53">
        <f>Tabla3[[#This Row],[PRECIO SIN %]]-Tabla3[[#This Row],[PRECIO SIN %]]*10%</f>
        <v>15.820002000000001</v>
      </c>
      <c r="T1569" s="80">
        <f>(Tabla3[[#This Row],[PRECIO CON DESCT.]]-(Tabla3[[#This Row],[PRECIO CON DESCT.]]*$T$6))</f>
        <v>9.9666012600000009</v>
      </c>
      <c r="U1569" s="96"/>
      <c r="V1569" s="94">
        <f>Tabla3[[#This Row],[PRECIO %      en $]]*Tabla3[[#This Row],[PEDIDO ]]</f>
        <v>0</v>
      </c>
      <c r="W1569" s="57">
        <f>Tabla3[[#This Row],[PRECIO CON DESCT.]]*Tabla3[[#This Row],[PEDIDO ]]</f>
        <v>0</v>
      </c>
      <c r="X1569" s="58">
        <f>Tabla3[[#This Row],[PRECIO SIN %]]*Tabla3[[#This Row],[PEDIDO ]]</f>
        <v>0</v>
      </c>
      <c r="Y1569" s="28"/>
      <c r="Z1569" s="28"/>
    </row>
    <row r="1570" spans="1:26" ht="33" customHeight="1" x14ac:dyDescent="0.4">
      <c r="A1570" s="125">
        <v>7599112000358</v>
      </c>
      <c r="B1570" s="59" t="s">
        <v>225</v>
      </c>
      <c r="C1570" s="59" t="s">
        <v>208</v>
      </c>
      <c r="D15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70" s="119" t="s">
        <v>2069</v>
      </c>
      <c r="F1570" s="76" t="s">
        <v>537</v>
      </c>
      <c r="G15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70" s="78">
        <v>15</v>
      </c>
      <c r="J1570" s="52">
        <v>13.95556</v>
      </c>
      <c r="K1570" s="60">
        <f>Tabla3[[#This Row],[PRECIOS]]-Tabla3[[#This Row],[PRECIOS]]*10%</f>
        <v>12.560003999999999</v>
      </c>
      <c r="L1570" s="101"/>
      <c r="M1570" s="61"/>
      <c r="N1570" s="55">
        <f>IFERROR(Tabla3[[#This Row],[PRECIOS]]-Tabla3[[#This Row],[PRECIOS]]*Tabla3[[#This Row],[% PRODUCTO]]," ")</f>
        <v>13.95556</v>
      </c>
      <c r="O1570" s="61"/>
      <c r="P1570" s="55">
        <f>IFERROR(Tabla3[[#This Row],[OCULTAR2]]-Tabla3[[#This Row],[OCULTAR2]]*Tabla3[[#This Row],[% LÍNEA]]," ")</f>
        <v>13.95556</v>
      </c>
      <c r="Q1570" s="56">
        <f>IFERROR(Tabla3[[#This Row],[% PRODUCTO]]+Tabla3[[#This Row],[% LÍNEA]]," ")</f>
        <v>0</v>
      </c>
      <c r="R1570" s="60">
        <f>Tabla3[[#This Row],[OCULTAR3]]</f>
        <v>13.95556</v>
      </c>
      <c r="S1570" s="60">
        <f>Tabla3[[#This Row],[PRECIO SIN %]]-Tabla3[[#This Row],[PRECIO SIN %]]*10%</f>
        <v>12.560003999999999</v>
      </c>
      <c r="T1570" s="80">
        <f>(Tabla3[[#This Row],[PRECIO CON DESCT.]]-(Tabla3[[#This Row],[PRECIO CON DESCT.]]*$T$6))</f>
        <v>7.9128025199999996</v>
      </c>
      <c r="U1570" s="96"/>
      <c r="V1570" s="94">
        <f>Tabla3[[#This Row],[PRECIO %      en $]]*Tabla3[[#This Row],[PEDIDO ]]</f>
        <v>0</v>
      </c>
      <c r="W1570" s="57">
        <f>Tabla3[[#This Row],[PRECIO CON DESCT.]]*Tabla3[[#This Row],[PEDIDO ]]</f>
        <v>0</v>
      </c>
      <c r="X1570" s="58">
        <f>Tabla3[[#This Row],[PRECIO SIN %]]*Tabla3[[#This Row],[PEDIDO ]]</f>
        <v>0</v>
      </c>
      <c r="Y1570" s="28"/>
      <c r="Z1570" s="28"/>
    </row>
    <row r="1571" spans="1:26" ht="33" customHeight="1" x14ac:dyDescent="0.4">
      <c r="A1571" s="124">
        <v>7592806134032</v>
      </c>
      <c r="B1571" s="51" t="s">
        <v>225</v>
      </c>
      <c r="C1571" s="51" t="s">
        <v>74</v>
      </c>
      <c r="D15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71" s="118" t="s">
        <v>2070</v>
      </c>
      <c r="F1571" s="75" t="s">
        <v>537</v>
      </c>
      <c r="G15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71" s="77">
        <v>26</v>
      </c>
      <c r="J1571" s="52">
        <v>8.4777799999999992</v>
      </c>
      <c r="K1571" s="53">
        <f>Tabla3[[#This Row],[PRECIOS]]-Tabla3[[#This Row],[PRECIOS]]*10%</f>
        <v>7.6300019999999993</v>
      </c>
      <c r="L1571" s="101"/>
      <c r="M1571" s="54"/>
      <c r="N1571" s="55">
        <f>IFERROR(Tabla3[[#This Row],[PRECIOS]]-Tabla3[[#This Row],[PRECIOS]]*Tabla3[[#This Row],[% PRODUCTO]]," ")</f>
        <v>8.4777799999999992</v>
      </c>
      <c r="O1571" s="54"/>
      <c r="P1571" s="55">
        <f>IFERROR(Tabla3[[#This Row],[OCULTAR2]]-Tabla3[[#This Row],[OCULTAR2]]*Tabla3[[#This Row],[% LÍNEA]]," ")</f>
        <v>8.4777799999999992</v>
      </c>
      <c r="Q1571" s="56">
        <f>IFERROR(Tabla3[[#This Row],[% PRODUCTO]]+Tabla3[[#This Row],[% LÍNEA]]," ")</f>
        <v>0</v>
      </c>
      <c r="R1571" s="53">
        <f>Tabla3[[#This Row],[OCULTAR3]]</f>
        <v>8.4777799999999992</v>
      </c>
      <c r="S1571" s="53">
        <f>Tabla3[[#This Row],[PRECIO SIN %]]-Tabla3[[#This Row],[PRECIO SIN %]]*10%</f>
        <v>7.6300019999999993</v>
      </c>
      <c r="T1571" s="80">
        <f>(Tabla3[[#This Row],[PRECIO CON DESCT.]]-(Tabla3[[#This Row],[PRECIO CON DESCT.]]*$T$6))</f>
        <v>4.8069012600000001</v>
      </c>
      <c r="U1571" s="96"/>
      <c r="V1571" s="94">
        <f>Tabla3[[#This Row],[PRECIO %      en $]]*Tabla3[[#This Row],[PEDIDO ]]</f>
        <v>0</v>
      </c>
      <c r="W1571" s="57">
        <f>Tabla3[[#This Row],[PRECIO CON DESCT.]]*Tabla3[[#This Row],[PEDIDO ]]</f>
        <v>0</v>
      </c>
      <c r="X1571" s="58">
        <f>Tabla3[[#This Row],[PRECIO SIN %]]*Tabla3[[#This Row],[PEDIDO ]]</f>
        <v>0</v>
      </c>
      <c r="Y1571" s="28"/>
      <c r="Z1571" s="28"/>
    </row>
    <row r="1572" spans="1:26" ht="33" customHeight="1" x14ac:dyDescent="0.4">
      <c r="A1572" s="125">
        <v>7592349001129</v>
      </c>
      <c r="B1572" s="59" t="s">
        <v>225</v>
      </c>
      <c r="C1572" s="59" t="s">
        <v>155</v>
      </c>
      <c r="D15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572" s="119" t="s">
        <v>2071</v>
      </c>
      <c r="F1572" s="76" t="s">
        <v>537</v>
      </c>
      <c r="G15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72" s="78">
        <v>200</v>
      </c>
      <c r="J1572" s="52">
        <v>7.2222200000000001</v>
      </c>
      <c r="K1572" s="60">
        <f>Tabla3[[#This Row],[PRECIOS]]-Tabla3[[#This Row],[PRECIOS]]*10%</f>
        <v>6.4999979999999997</v>
      </c>
      <c r="L1572" s="101"/>
      <c r="M1572" s="61"/>
      <c r="N1572" s="55">
        <f>IFERROR(Tabla3[[#This Row],[PRECIOS]]-Tabla3[[#This Row],[PRECIOS]]*Tabla3[[#This Row],[% PRODUCTO]]," ")</f>
        <v>7.2222200000000001</v>
      </c>
      <c r="O1572" s="61"/>
      <c r="P1572" s="55">
        <f>IFERROR(Tabla3[[#This Row],[OCULTAR2]]-Tabla3[[#This Row],[OCULTAR2]]*Tabla3[[#This Row],[% LÍNEA]]," ")</f>
        <v>7.2222200000000001</v>
      </c>
      <c r="Q1572" s="56">
        <f>IFERROR(Tabla3[[#This Row],[% PRODUCTO]]+Tabla3[[#This Row],[% LÍNEA]]," ")</f>
        <v>0</v>
      </c>
      <c r="R1572" s="60">
        <f>Tabla3[[#This Row],[OCULTAR3]]</f>
        <v>7.2222200000000001</v>
      </c>
      <c r="S1572" s="60">
        <f>Tabla3[[#This Row],[PRECIO SIN %]]-Tabla3[[#This Row],[PRECIO SIN %]]*10%</f>
        <v>6.4999979999999997</v>
      </c>
      <c r="T1572" s="80">
        <f>(Tabla3[[#This Row],[PRECIO CON DESCT.]]-(Tabla3[[#This Row],[PRECIO CON DESCT.]]*$T$6))</f>
        <v>4.0949987399999994</v>
      </c>
      <c r="U1572" s="96"/>
      <c r="V1572" s="94">
        <f>Tabla3[[#This Row],[PRECIO %      en $]]*Tabla3[[#This Row],[PEDIDO ]]</f>
        <v>0</v>
      </c>
      <c r="W1572" s="57">
        <f>Tabla3[[#This Row],[PRECIO CON DESCT.]]*Tabla3[[#This Row],[PEDIDO ]]</f>
        <v>0</v>
      </c>
      <c r="X1572" s="58">
        <f>Tabla3[[#This Row],[PRECIO SIN %]]*Tabla3[[#This Row],[PEDIDO ]]</f>
        <v>0</v>
      </c>
      <c r="Y1572" s="28"/>
      <c r="Z1572" s="28"/>
    </row>
    <row r="1573" spans="1:26" ht="33" customHeight="1" x14ac:dyDescent="0.4">
      <c r="A1573" s="124">
        <v>731946648628</v>
      </c>
      <c r="B1573" s="51" t="s">
        <v>225</v>
      </c>
      <c r="C1573" s="51" t="s">
        <v>128</v>
      </c>
      <c r="D15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73" s="118" t="s">
        <v>2072</v>
      </c>
      <c r="F1573" s="75" t="s">
        <v>537</v>
      </c>
      <c r="G15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73" s="77">
        <v>106</v>
      </c>
      <c r="J1573" s="52">
        <v>7.11111</v>
      </c>
      <c r="K1573" s="53">
        <f>Tabla3[[#This Row],[PRECIOS]]-Tabla3[[#This Row],[PRECIOS]]*10%</f>
        <v>6.3999990000000002</v>
      </c>
      <c r="L1573" s="101"/>
      <c r="M1573" s="54"/>
      <c r="N1573" s="55">
        <f>IFERROR(Tabla3[[#This Row],[PRECIOS]]-Tabla3[[#This Row],[PRECIOS]]*Tabla3[[#This Row],[% PRODUCTO]]," ")</f>
        <v>7.11111</v>
      </c>
      <c r="O1573" s="54"/>
      <c r="P1573" s="55">
        <f>IFERROR(Tabla3[[#This Row],[OCULTAR2]]-Tabla3[[#This Row],[OCULTAR2]]*Tabla3[[#This Row],[% LÍNEA]]," ")</f>
        <v>7.11111</v>
      </c>
      <c r="Q1573" s="56">
        <f>IFERROR(Tabla3[[#This Row],[% PRODUCTO]]+Tabla3[[#This Row],[% LÍNEA]]," ")</f>
        <v>0</v>
      </c>
      <c r="R1573" s="53">
        <f>Tabla3[[#This Row],[OCULTAR3]]</f>
        <v>7.11111</v>
      </c>
      <c r="S1573" s="53">
        <f>Tabla3[[#This Row],[PRECIO SIN %]]-Tabla3[[#This Row],[PRECIO SIN %]]*10%</f>
        <v>6.3999990000000002</v>
      </c>
      <c r="T1573" s="80">
        <f>(Tabla3[[#This Row],[PRECIO CON DESCT.]]-(Tabla3[[#This Row],[PRECIO CON DESCT.]]*$T$6))</f>
        <v>4.0319993700000003</v>
      </c>
      <c r="U1573" s="96"/>
      <c r="V1573" s="94">
        <f>Tabla3[[#This Row],[PRECIO %      en $]]*Tabla3[[#This Row],[PEDIDO ]]</f>
        <v>0</v>
      </c>
      <c r="W1573" s="57">
        <f>Tabla3[[#This Row],[PRECIO CON DESCT.]]*Tabla3[[#This Row],[PEDIDO ]]</f>
        <v>0</v>
      </c>
      <c r="X1573" s="58">
        <f>Tabla3[[#This Row],[PRECIO SIN %]]*Tabla3[[#This Row],[PEDIDO ]]</f>
        <v>0</v>
      </c>
      <c r="Y1573" s="28"/>
      <c r="Z1573" s="28"/>
    </row>
    <row r="1574" spans="1:26" ht="33" customHeight="1" x14ac:dyDescent="0.4">
      <c r="A1574" s="125">
        <v>7598852001526</v>
      </c>
      <c r="B1574" s="59" t="s">
        <v>225</v>
      </c>
      <c r="C1574" s="59" t="s">
        <v>66</v>
      </c>
      <c r="D15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574" s="119" t="s">
        <v>2073</v>
      </c>
      <c r="F1574" s="76" t="s">
        <v>537</v>
      </c>
      <c r="G15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574" s="78">
        <v>18</v>
      </c>
      <c r="J1574" s="52">
        <v>4.3222199999999997</v>
      </c>
      <c r="K1574" s="60">
        <f>Tabla3[[#This Row],[PRECIOS]]-Tabla3[[#This Row],[PRECIOS]]*10%</f>
        <v>3.8899979999999998</v>
      </c>
      <c r="L1574" s="101" t="s">
        <v>5327</v>
      </c>
      <c r="M1574" s="61"/>
      <c r="N1574" s="55">
        <f>IFERROR(Tabla3[[#This Row],[PRECIOS]]-Tabla3[[#This Row],[PRECIOS]]*Tabla3[[#This Row],[% PRODUCTO]]," ")</f>
        <v>4.3222199999999997</v>
      </c>
      <c r="O1574" s="61"/>
      <c r="P1574" s="55">
        <f>IFERROR(Tabla3[[#This Row],[OCULTAR2]]-Tabla3[[#This Row],[OCULTAR2]]*Tabla3[[#This Row],[% LÍNEA]]," ")</f>
        <v>4.3222199999999997</v>
      </c>
      <c r="Q1574" s="56">
        <f>IFERROR(Tabla3[[#This Row],[% PRODUCTO]]+Tabla3[[#This Row],[% LÍNEA]]," ")</f>
        <v>0</v>
      </c>
      <c r="R1574" s="60">
        <f>Tabla3[[#This Row],[OCULTAR3]]</f>
        <v>4.3222199999999997</v>
      </c>
      <c r="S1574" s="60">
        <f>Tabla3[[#This Row],[PRECIO SIN %]]-Tabla3[[#This Row],[PRECIO SIN %]]*10%</f>
        <v>3.8899979999999998</v>
      </c>
      <c r="T1574" s="80">
        <f>(Tabla3[[#This Row],[PRECIO CON DESCT.]]-(Tabla3[[#This Row],[PRECIO CON DESCT.]]*$T$6))</f>
        <v>2.45069874</v>
      </c>
      <c r="U1574" s="96"/>
      <c r="V1574" s="94">
        <f>Tabla3[[#This Row],[PRECIO %      en $]]*Tabla3[[#This Row],[PEDIDO ]]</f>
        <v>0</v>
      </c>
      <c r="W1574" s="57">
        <f>Tabla3[[#This Row],[PRECIO CON DESCT.]]*Tabla3[[#This Row],[PEDIDO ]]</f>
        <v>0</v>
      </c>
      <c r="X1574" s="58">
        <f>Tabla3[[#This Row],[PRECIO SIN %]]*Tabla3[[#This Row],[PEDIDO ]]</f>
        <v>0</v>
      </c>
      <c r="Y1574" s="28"/>
      <c r="Z1574" s="28"/>
    </row>
    <row r="1575" spans="1:26" ht="33" customHeight="1" x14ac:dyDescent="0.4">
      <c r="A1575" s="124">
        <v>756029628311</v>
      </c>
      <c r="B1575" s="51" t="s">
        <v>225</v>
      </c>
      <c r="C1575" s="51" t="s">
        <v>229</v>
      </c>
      <c r="D15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75" s="118" t="s">
        <v>2074</v>
      </c>
      <c r="F1575" s="75" t="s">
        <v>537</v>
      </c>
      <c r="G15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75" s="77">
        <v>17</v>
      </c>
      <c r="J1575" s="52">
        <v>4.3333300000000001</v>
      </c>
      <c r="K1575" s="53">
        <f>Tabla3[[#This Row],[PRECIOS]]-Tabla3[[#This Row],[PRECIOS]]*10%</f>
        <v>3.8999969999999999</v>
      </c>
      <c r="L1575" s="101"/>
      <c r="M1575" s="54"/>
      <c r="N1575" s="55">
        <f>IFERROR(Tabla3[[#This Row],[PRECIOS]]-Tabla3[[#This Row],[PRECIOS]]*Tabla3[[#This Row],[% PRODUCTO]]," ")</f>
        <v>4.3333300000000001</v>
      </c>
      <c r="O1575" s="54"/>
      <c r="P1575" s="55">
        <f>IFERROR(Tabla3[[#This Row],[OCULTAR2]]-Tabla3[[#This Row],[OCULTAR2]]*Tabla3[[#This Row],[% LÍNEA]]," ")</f>
        <v>4.3333300000000001</v>
      </c>
      <c r="Q1575" s="56">
        <f>IFERROR(Tabla3[[#This Row],[% PRODUCTO]]+Tabla3[[#This Row],[% LÍNEA]]," ")</f>
        <v>0</v>
      </c>
      <c r="R1575" s="53">
        <f>Tabla3[[#This Row],[OCULTAR3]]</f>
        <v>4.3333300000000001</v>
      </c>
      <c r="S1575" s="53">
        <f>Tabla3[[#This Row],[PRECIO SIN %]]-Tabla3[[#This Row],[PRECIO SIN %]]*10%</f>
        <v>3.8999969999999999</v>
      </c>
      <c r="T1575" s="80">
        <f>(Tabla3[[#This Row],[PRECIO CON DESCT.]]-(Tabla3[[#This Row],[PRECIO CON DESCT.]]*$T$6))</f>
        <v>2.4569981099999998</v>
      </c>
      <c r="U1575" s="96"/>
      <c r="V1575" s="94">
        <f>Tabla3[[#This Row],[PRECIO %      en $]]*Tabla3[[#This Row],[PEDIDO ]]</f>
        <v>0</v>
      </c>
      <c r="W1575" s="57">
        <f>Tabla3[[#This Row],[PRECIO CON DESCT.]]*Tabla3[[#This Row],[PEDIDO ]]</f>
        <v>0</v>
      </c>
      <c r="X1575" s="58">
        <f>Tabla3[[#This Row],[PRECIO SIN %]]*Tabla3[[#This Row],[PEDIDO ]]</f>
        <v>0</v>
      </c>
      <c r="Y1575" s="28"/>
      <c r="Z1575" s="28"/>
    </row>
    <row r="1576" spans="1:26" ht="35.25" customHeight="1" x14ac:dyDescent="0.4">
      <c r="A1576" s="125">
        <v>7597758001609</v>
      </c>
      <c r="B1576" s="59" t="s">
        <v>225</v>
      </c>
      <c r="C1576" s="59" t="s">
        <v>67</v>
      </c>
      <c r="D15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576" s="119" t="s">
        <v>2075</v>
      </c>
      <c r="F1576" s="76" t="s">
        <v>537</v>
      </c>
      <c r="G15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576" s="78">
        <v>5</v>
      </c>
      <c r="J1576" s="52">
        <v>2.5888900000000001</v>
      </c>
      <c r="K1576" s="60">
        <f>Tabla3[[#This Row],[PRECIOS]]-Tabla3[[#This Row],[PRECIOS]]*10%</f>
        <v>2.3300010000000002</v>
      </c>
      <c r="L1576" s="101" t="s">
        <v>5327</v>
      </c>
      <c r="M1576" s="61"/>
      <c r="N1576" s="55">
        <f>IFERROR(Tabla3[[#This Row],[PRECIOS]]-Tabla3[[#This Row],[PRECIOS]]*Tabla3[[#This Row],[% PRODUCTO]]," ")</f>
        <v>2.5888900000000001</v>
      </c>
      <c r="O1576" s="61"/>
      <c r="P1576" s="55">
        <f>IFERROR(Tabla3[[#This Row],[OCULTAR2]]-Tabla3[[#This Row],[OCULTAR2]]*Tabla3[[#This Row],[% LÍNEA]]," ")</f>
        <v>2.5888900000000001</v>
      </c>
      <c r="Q1576" s="56">
        <f>IFERROR(Tabla3[[#This Row],[% PRODUCTO]]+Tabla3[[#This Row],[% LÍNEA]]," ")</f>
        <v>0</v>
      </c>
      <c r="R1576" s="60">
        <f>Tabla3[[#This Row],[OCULTAR3]]</f>
        <v>2.5888900000000001</v>
      </c>
      <c r="S1576" s="60">
        <f>Tabla3[[#This Row],[PRECIO SIN %]]-Tabla3[[#This Row],[PRECIO SIN %]]*10%</f>
        <v>2.3300010000000002</v>
      </c>
      <c r="T1576" s="80">
        <f>(Tabla3[[#This Row],[PRECIO CON DESCT.]]-(Tabla3[[#This Row],[PRECIO CON DESCT.]]*$T$6))</f>
        <v>1.4679006300000002</v>
      </c>
      <c r="U1576" s="96"/>
      <c r="V1576" s="94">
        <f>Tabla3[[#This Row],[PRECIO %      en $]]*Tabla3[[#This Row],[PEDIDO ]]</f>
        <v>0</v>
      </c>
      <c r="W1576" s="57">
        <f>Tabla3[[#This Row],[PRECIO CON DESCT.]]*Tabla3[[#This Row],[PEDIDO ]]</f>
        <v>0</v>
      </c>
      <c r="X1576" s="58">
        <f>Tabla3[[#This Row],[PRECIO SIN %]]*Tabla3[[#This Row],[PEDIDO ]]</f>
        <v>0</v>
      </c>
      <c r="Y1576" s="28"/>
      <c r="Z1576" s="28"/>
    </row>
    <row r="1577" spans="1:26" ht="35.25" customHeight="1" x14ac:dyDescent="0.4">
      <c r="A1577" s="124">
        <v>791466994841</v>
      </c>
      <c r="B1577" s="51" t="s">
        <v>225</v>
      </c>
      <c r="C1577" s="51" t="s">
        <v>53</v>
      </c>
      <c r="D15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577" s="118" t="s">
        <v>2076</v>
      </c>
      <c r="F1577" s="75" t="s">
        <v>537</v>
      </c>
      <c r="G15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77" s="77">
        <v>37</v>
      </c>
      <c r="J1577" s="52">
        <v>3.11111</v>
      </c>
      <c r="K1577" s="53">
        <f>Tabla3[[#This Row],[PRECIOS]]-Tabla3[[#This Row],[PRECIOS]]*10%</f>
        <v>2.7999990000000001</v>
      </c>
      <c r="L1577" s="101"/>
      <c r="M1577" s="54"/>
      <c r="N1577" s="55">
        <f>IFERROR(Tabla3[[#This Row],[PRECIOS]]-Tabla3[[#This Row],[PRECIOS]]*Tabla3[[#This Row],[% PRODUCTO]]," ")</f>
        <v>3.11111</v>
      </c>
      <c r="O1577" s="54"/>
      <c r="P1577" s="55">
        <f>IFERROR(Tabla3[[#This Row],[OCULTAR2]]-Tabla3[[#This Row],[OCULTAR2]]*Tabla3[[#This Row],[% LÍNEA]]," ")</f>
        <v>3.11111</v>
      </c>
      <c r="Q1577" s="56">
        <f>IFERROR(Tabla3[[#This Row],[% PRODUCTO]]+Tabla3[[#This Row],[% LÍNEA]]," ")</f>
        <v>0</v>
      </c>
      <c r="R1577" s="53">
        <f>Tabla3[[#This Row],[OCULTAR3]]</f>
        <v>3.11111</v>
      </c>
      <c r="S1577" s="53">
        <f>Tabla3[[#This Row],[PRECIO SIN %]]-Tabla3[[#This Row],[PRECIO SIN %]]*10%</f>
        <v>2.7999990000000001</v>
      </c>
      <c r="T1577" s="80">
        <f>(Tabla3[[#This Row],[PRECIO CON DESCT.]]-(Tabla3[[#This Row],[PRECIO CON DESCT.]]*$T$6))</f>
        <v>1.7639993700000001</v>
      </c>
      <c r="U1577" s="96"/>
      <c r="V1577" s="94">
        <f>Tabla3[[#This Row],[PRECIO %      en $]]*Tabla3[[#This Row],[PEDIDO ]]</f>
        <v>0</v>
      </c>
      <c r="W1577" s="57">
        <f>Tabla3[[#This Row],[PRECIO CON DESCT.]]*Tabla3[[#This Row],[PEDIDO ]]</f>
        <v>0</v>
      </c>
      <c r="X1577" s="58">
        <f>Tabla3[[#This Row],[PRECIO SIN %]]*Tabla3[[#This Row],[PEDIDO ]]</f>
        <v>0</v>
      </c>
      <c r="Y1577" s="28"/>
      <c r="Z1577" s="28"/>
    </row>
    <row r="1578" spans="1:26" ht="35.25" customHeight="1" x14ac:dyDescent="0.4">
      <c r="A1578" s="125">
        <v>791466994841</v>
      </c>
      <c r="B1578" s="59" t="s">
        <v>225</v>
      </c>
      <c r="C1578" s="59" t="s">
        <v>53</v>
      </c>
      <c r="D15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578" s="119" t="s">
        <v>2076</v>
      </c>
      <c r="F1578" s="76" t="s">
        <v>537</v>
      </c>
      <c r="G15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78" s="78">
        <v>1</v>
      </c>
      <c r="J1578" s="52">
        <v>3.11111</v>
      </c>
      <c r="K1578" s="60">
        <f>Tabla3[[#This Row],[PRECIOS]]-Tabla3[[#This Row],[PRECIOS]]*10%</f>
        <v>2.7999990000000001</v>
      </c>
      <c r="L1578" s="101"/>
      <c r="M1578" s="61"/>
      <c r="N1578" s="55">
        <f>IFERROR(Tabla3[[#This Row],[PRECIOS]]-Tabla3[[#This Row],[PRECIOS]]*Tabla3[[#This Row],[% PRODUCTO]]," ")</f>
        <v>3.11111</v>
      </c>
      <c r="O1578" s="61"/>
      <c r="P1578" s="55">
        <f>IFERROR(Tabla3[[#This Row],[OCULTAR2]]-Tabla3[[#This Row],[OCULTAR2]]*Tabla3[[#This Row],[% LÍNEA]]," ")</f>
        <v>3.11111</v>
      </c>
      <c r="Q1578" s="56">
        <f>IFERROR(Tabla3[[#This Row],[% PRODUCTO]]+Tabla3[[#This Row],[% LÍNEA]]," ")</f>
        <v>0</v>
      </c>
      <c r="R1578" s="60">
        <f>Tabla3[[#This Row],[OCULTAR3]]</f>
        <v>3.11111</v>
      </c>
      <c r="S1578" s="60">
        <f>Tabla3[[#This Row],[PRECIO SIN %]]-Tabla3[[#This Row],[PRECIO SIN %]]*10%</f>
        <v>2.7999990000000001</v>
      </c>
      <c r="T1578" s="80">
        <f>(Tabla3[[#This Row],[PRECIO CON DESCT.]]-(Tabla3[[#This Row],[PRECIO CON DESCT.]]*$T$6))</f>
        <v>1.7639993700000001</v>
      </c>
      <c r="U1578" s="96"/>
      <c r="V1578" s="94">
        <f>Tabla3[[#This Row],[PRECIO %      en $]]*Tabla3[[#This Row],[PEDIDO ]]</f>
        <v>0</v>
      </c>
      <c r="W1578" s="57">
        <f>Tabla3[[#This Row],[PRECIO CON DESCT.]]*Tabla3[[#This Row],[PEDIDO ]]</f>
        <v>0</v>
      </c>
      <c r="X1578" s="58">
        <f>Tabla3[[#This Row],[PRECIO SIN %]]*Tabla3[[#This Row],[PEDIDO ]]</f>
        <v>0</v>
      </c>
      <c r="Y1578" s="28"/>
      <c r="Z1578" s="28"/>
    </row>
    <row r="1579" spans="1:26" ht="35.25" customHeight="1" x14ac:dyDescent="0.4">
      <c r="A1579" s="124">
        <v>7703038020110</v>
      </c>
      <c r="B1579" s="51" t="s">
        <v>225</v>
      </c>
      <c r="C1579" s="51" t="s">
        <v>256</v>
      </c>
      <c r="D15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79" s="118" t="s">
        <v>2077</v>
      </c>
      <c r="F1579" s="75" t="s">
        <v>537</v>
      </c>
      <c r="G15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79" s="77">
        <v>19</v>
      </c>
      <c r="J1579" s="52">
        <v>3.8222200000000002</v>
      </c>
      <c r="K1579" s="53">
        <f>Tabla3[[#This Row],[PRECIOS]]-Tabla3[[#This Row],[PRECIOS]]*10%</f>
        <v>3.4399980000000001</v>
      </c>
      <c r="L1579" s="101"/>
      <c r="M1579" s="54"/>
      <c r="N1579" s="55">
        <f>IFERROR(Tabla3[[#This Row],[PRECIOS]]-Tabla3[[#This Row],[PRECIOS]]*Tabla3[[#This Row],[% PRODUCTO]]," ")</f>
        <v>3.8222200000000002</v>
      </c>
      <c r="O1579" s="54"/>
      <c r="P1579" s="55">
        <f>IFERROR(Tabla3[[#This Row],[OCULTAR2]]-Tabla3[[#This Row],[OCULTAR2]]*Tabla3[[#This Row],[% LÍNEA]]," ")</f>
        <v>3.8222200000000002</v>
      </c>
      <c r="Q1579" s="56">
        <f>IFERROR(Tabla3[[#This Row],[% PRODUCTO]]+Tabla3[[#This Row],[% LÍNEA]]," ")</f>
        <v>0</v>
      </c>
      <c r="R1579" s="53">
        <f>Tabla3[[#This Row],[OCULTAR3]]</f>
        <v>3.8222200000000002</v>
      </c>
      <c r="S1579" s="53">
        <f>Tabla3[[#This Row],[PRECIO SIN %]]-Tabla3[[#This Row],[PRECIO SIN %]]*10%</f>
        <v>3.4399980000000001</v>
      </c>
      <c r="T1579" s="80">
        <f>(Tabla3[[#This Row],[PRECIO CON DESCT.]]-(Tabla3[[#This Row],[PRECIO CON DESCT.]]*$T$6))</f>
        <v>2.1671987399999999</v>
      </c>
      <c r="U1579" s="96"/>
      <c r="V1579" s="94">
        <f>Tabla3[[#This Row],[PRECIO %      en $]]*Tabla3[[#This Row],[PEDIDO ]]</f>
        <v>0</v>
      </c>
      <c r="W1579" s="57">
        <f>Tabla3[[#This Row],[PRECIO CON DESCT.]]*Tabla3[[#This Row],[PEDIDO ]]</f>
        <v>0</v>
      </c>
      <c r="X1579" s="58">
        <f>Tabla3[[#This Row],[PRECIO SIN %]]*Tabla3[[#This Row],[PEDIDO ]]</f>
        <v>0</v>
      </c>
      <c r="Y1579" s="28"/>
      <c r="Z1579" s="28"/>
    </row>
    <row r="1580" spans="1:26" ht="35.25" customHeight="1" x14ac:dyDescent="0.4">
      <c r="A1580" s="125">
        <v>8906082152366</v>
      </c>
      <c r="B1580" s="59" t="s">
        <v>225</v>
      </c>
      <c r="C1580" s="59" t="s">
        <v>206</v>
      </c>
      <c r="D15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80" s="119" t="s">
        <v>2078</v>
      </c>
      <c r="F1580" s="76" t="s">
        <v>537</v>
      </c>
      <c r="G15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80" s="78">
        <v>688</v>
      </c>
      <c r="J1580" s="52">
        <v>2.3333300000000001</v>
      </c>
      <c r="K1580" s="60">
        <f>Tabla3[[#This Row],[PRECIOS]]-Tabla3[[#This Row],[PRECIOS]]*10%</f>
        <v>2.0999970000000001</v>
      </c>
      <c r="L1580" s="101"/>
      <c r="M1580" s="61"/>
      <c r="N1580" s="55">
        <f>IFERROR(Tabla3[[#This Row],[PRECIOS]]-Tabla3[[#This Row],[PRECIOS]]*Tabla3[[#This Row],[% PRODUCTO]]," ")</f>
        <v>2.3333300000000001</v>
      </c>
      <c r="O1580" s="61"/>
      <c r="P1580" s="55">
        <f>IFERROR(Tabla3[[#This Row],[OCULTAR2]]-Tabla3[[#This Row],[OCULTAR2]]*Tabla3[[#This Row],[% LÍNEA]]," ")</f>
        <v>2.3333300000000001</v>
      </c>
      <c r="Q1580" s="56">
        <f>IFERROR(Tabla3[[#This Row],[% PRODUCTO]]+Tabla3[[#This Row],[% LÍNEA]]," ")</f>
        <v>0</v>
      </c>
      <c r="R1580" s="60">
        <f>Tabla3[[#This Row],[OCULTAR3]]</f>
        <v>2.3333300000000001</v>
      </c>
      <c r="S1580" s="60">
        <f>Tabla3[[#This Row],[PRECIO SIN %]]-Tabla3[[#This Row],[PRECIO SIN %]]*10%</f>
        <v>2.0999970000000001</v>
      </c>
      <c r="T1580" s="80">
        <f>(Tabla3[[#This Row],[PRECIO CON DESCT.]]-(Tabla3[[#This Row],[PRECIO CON DESCT.]]*$T$6))</f>
        <v>1.3229981100000001</v>
      </c>
      <c r="U1580" s="96"/>
      <c r="V1580" s="94">
        <f>Tabla3[[#This Row],[PRECIO %      en $]]*Tabla3[[#This Row],[PEDIDO ]]</f>
        <v>0</v>
      </c>
      <c r="W1580" s="57">
        <f>Tabla3[[#This Row],[PRECIO CON DESCT.]]*Tabla3[[#This Row],[PEDIDO ]]</f>
        <v>0</v>
      </c>
      <c r="X1580" s="58">
        <f>Tabla3[[#This Row],[PRECIO SIN %]]*Tabla3[[#This Row],[PEDIDO ]]</f>
        <v>0</v>
      </c>
      <c r="Y1580" s="28"/>
      <c r="Z1580" s="28"/>
    </row>
    <row r="1581" spans="1:26" ht="35.25" customHeight="1" x14ac:dyDescent="0.4">
      <c r="A1581" s="124">
        <v>7598176000809</v>
      </c>
      <c r="B1581" s="51" t="s">
        <v>225</v>
      </c>
      <c r="C1581" s="51" t="s">
        <v>168</v>
      </c>
      <c r="D15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81" s="118" t="s">
        <v>2079</v>
      </c>
      <c r="F1581" s="75" t="s">
        <v>537</v>
      </c>
      <c r="G15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81" s="77">
        <v>122</v>
      </c>
      <c r="J1581" s="52">
        <v>2.6666699999999999</v>
      </c>
      <c r="K1581" s="53">
        <f>Tabla3[[#This Row],[PRECIOS]]-Tabla3[[#This Row],[PRECIOS]]*10%</f>
        <v>2.4000029999999999</v>
      </c>
      <c r="L1581" s="101"/>
      <c r="M1581" s="54"/>
      <c r="N1581" s="55">
        <f>IFERROR(Tabla3[[#This Row],[PRECIOS]]-Tabla3[[#This Row],[PRECIOS]]*Tabla3[[#This Row],[% PRODUCTO]]," ")</f>
        <v>2.6666699999999999</v>
      </c>
      <c r="O1581" s="54"/>
      <c r="P1581" s="55">
        <f>IFERROR(Tabla3[[#This Row],[OCULTAR2]]-Tabla3[[#This Row],[OCULTAR2]]*Tabla3[[#This Row],[% LÍNEA]]," ")</f>
        <v>2.6666699999999999</v>
      </c>
      <c r="Q1581" s="56">
        <f>IFERROR(Tabla3[[#This Row],[% PRODUCTO]]+Tabla3[[#This Row],[% LÍNEA]]," ")</f>
        <v>0</v>
      </c>
      <c r="R1581" s="53">
        <f>Tabla3[[#This Row],[OCULTAR3]]</f>
        <v>2.6666699999999999</v>
      </c>
      <c r="S1581" s="53">
        <f>Tabla3[[#This Row],[PRECIO SIN %]]-Tabla3[[#This Row],[PRECIO SIN %]]*10%</f>
        <v>2.4000029999999999</v>
      </c>
      <c r="T1581" s="80">
        <f>(Tabla3[[#This Row],[PRECIO CON DESCT.]]-(Tabla3[[#This Row],[PRECIO CON DESCT.]]*$T$6))</f>
        <v>1.5120018900000001</v>
      </c>
      <c r="U1581" s="96"/>
      <c r="V1581" s="94">
        <f>Tabla3[[#This Row],[PRECIO %      en $]]*Tabla3[[#This Row],[PEDIDO ]]</f>
        <v>0</v>
      </c>
      <c r="W1581" s="57">
        <f>Tabla3[[#This Row],[PRECIO CON DESCT.]]*Tabla3[[#This Row],[PEDIDO ]]</f>
        <v>0</v>
      </c>
      <c r="X1581" s="58">
        <f>Tabla3[[#This Row],[PRECIO SIN %]]*Tabla3[[#This Row],[PEDIDO ]]</f>
        <v>0</v>
      </c>
      <c r="Y1581" s="28"/>
      <c r="Z1581" s="28"/>
    </row>
    <row r="1582" spans="1:26" ht="35.25" customHeight="1" x14ac:dyDescent="0.4">
      <c r="A1582" s="125">
        <v>7703712036116</v>
      </c>
      <c r="B1582" s="59" t="s">
        <v>225</v>
      </c>
      <c r="C1582" s="59" t="s">
        <v>152</v>
      </c>
      <c r="D15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82" s="119" t="s">
        <v>2080</v>
      </c>
      <c r="F1582" s="76" t="s">
        <v>537</v>
      </c>
      <c r="G15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82" s="78">
        <v>13</v>
      </c>
      <c r="J1582" s="52">
        <v>6.4555600000000002</v>
      </c>
      <c r="K1582" s="60">
        <f>Tabla3[[#This Row],[PRECIOS]]-Tabla3[[#This Row],[PRECIOS]]*10%</f>
        <v>5.8100040000000002</v>
      </c>
      <c r="L1582" s="101"/>
      <c r="M1582" s="61"/>
      <c r="N1582" s="55">
        <f>IFERROR(Tabla3[[#This Row],[PRECIOS]]-Tabla3[[#This Row],[PRECIOS]]*Tabla3[[#This Row],[% PRODUCTO]]," ")</f>
        <v>6.4555600000000002</v>
      </c>
      <c r="O1582" s="61"/>
      <c r="P1582" s="55">
        <f>IFERROR(Tabla3[[#This Row],[OCULTAR2]]-Tabla3[[#This Row],[OCULTAR2]]*Tabla3[[#This Row],[% LÍNEA]]," ")</f>
        <v>6.4555600000000002</v>
      </c>
      <c r="Q1582" s="56">
        <f>IFERROR(Tabla3[[#This Row],[% PRODUCTO]]+Tabla3[[#This Row],[% LÍNEA]]," ")</f>
        <v>0</v>
      </c>
      <c r="R1582" s="60">
        <f>Tabla3[[#This Row],[OCULTAR3]]</f>
        <v>6.4555600000000002</v>
      </c>
      <c r="S1582" s="60">
        <f>Tabla3[[#This Row],[PRECIO SIN %]]-Tabla3[[#This Row],[PRECIO SIN %]]*10%</f>
        <v>5.8100040000000002</v>
      </c>
      <c r="T1582" s="80">
        <f>(Tabla3[[#This Row],[PRECIO CON DESCT.]]-(Tabla3[[#This Row],[PRECIO CON DESCT.]]*$T$6))</f>
        <v>3.6603025200000001</v>
      </c>
      <c r="U1582" s="96"/>
      <c r="V1582" s="94">
        <f>Tabla3[[#This Row],[PRECIO %      en $]]*Tabla3[[#This Row],[PEDIDO ]]</f>
        <v>0</v>
      </c>
      <c r="W1582" s="57">
        <f>Tabla3[[#This Row],[PRECIO CON DESCT.]]*Tabla3[[#This Row],[PEDIDO ]]</f>
        <v>0</v>
      </c>
      <c r="X1582" s="58">
        <f>Tabla3[[#This Row],[PRECIO SIN %]]*Tabla3[[#This Row],[PEDIDO ]]</f>
        <v>0</v>
      </c>
      <c r="Y1582" s="28"/>
      <c r="Z1582" s="28"/>
    </row>
    <row r="1583" spans="1:26" ht="35.25" customHeight="1" x14ac:dyDescent="0.4">
      <c r="A1583" s="124">
        <v>7592349002522</v>
      </c>
      <c r="B1583" s="51" t="s">
        <v>225</v>
      </c>
      <c r="C1583" s="51" t="s">
        <v>155</v>
      </c>
      <c r="D15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583" s="118" t="s">
        <v>2081</v>
      </c>
      <c r="F1583" s="75" t="s">
        <v>537</v>
      </c>
      <c r="G15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83" s="77">
        <v>193</v>
      </c>
      <c r="J1583" s="52">
        <v>5.9888899999999996</v>
      </c>
      <c r="K1583" s="53">
        <f>Tabla3[[#This Row],[PRECIOS]]-Tabla3[[#This Row],[PRECIOS]]*10%</f>
        <v>5.3900009999999998</v>
      </c>
      <c r="L1583" s="101"/>
      <c r="M1583" s="54"/>
      <c r="N1583" s="55">
        <f>IFERROR(Tabla3[[#This Row],[PRECIOS]]-Tabla3[[#This Row],[PRECIOS]]*Tabla3[[#This Row],[% PRODUCTO]]," ")</f>
        <v>5.9888899999999996</v>
      </c>
      <c r="O1583" s="54"/>
      <c r="P1583" s="55">
        <f>IFERROR(Tabla3[[#This Row],[OCULTAR2]]-Tabla3[[#This Row],[OCULTAR2]]*Tabla3[[#This Row],[% LÍNEA]]," ")</f>
        <v>5.9888899999999996</v>
      </c>
      <c r="Q1583" s="56">
        <f>IFERROR(Tabla3[[#This Row],[% PRODUCTO]]+Tabla3[[#This Row],[% LÍNEA]]," ")</f>
        <v>0</v>
      </c>
      <c r="R1583" s="53">
        <f>Tabla3[[#This Row],[OCULTAR3]]</f>
        <v>5.9888899999999996</v>
      </c>
      <c r="S1583" s="53">
        <f>Tabla3[[#This Row],[PRECIO SIN %]]-Tabla3[[#This Row],[PRECIO SIN %]]*10%</f>
        <v>5.3900009999999998</v>
      </c>
      <c r="T1583" s="80">
        <f>(Tabla3[[#This Row],[PRECIO CON DESCT.]]-(Tabla3[[#This Row],[PRECIO CON DESCT.]]*$T$6))</f>
        <v>3.3957006299999999</v>
      </c>
      <c r="U1583" s="96"/>
      <c r="V1583" s="94">
        <f>Tabla3[[#This Row],[PRECIO %      en $]]*Tabla3[[#This Row],[PEDIDO ]]</f>
        <v>0</v>
      </c>
      <c r="W1583" s="57">
        <f>Tabla3[[#This Row],[PRECIO CON DESCT.]]*Tabla3[[#This Row],[PEDIDO ]]</f>
        <v>0</v>
      </c>
      <c r="X1583" s="58">
        <f>Tabla3[[#This Row],[PRECIO SIN %]]*Tabla3[[#This Row],[PEDIDO ]]</f>
        <v>0</v>
      </c>
      <c r="Y1583" s="28"/>
      <c r="Z1583" s="28"/>
    </row>
    <row r="1584" spans="1:26" ht="35.25" customHeight="1" x14ac:dyDescent="0.4">
      <c r="A1584" s="125">
        <v>7598252000068</v>
      </c>
      <c r="B1584" s="59" t="s">
        <v>225</v>
      </c>
      <c r="C1584" s="59" t="s">
        <v>56</v>
      </c>
      <c r="D15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84" s="119" t="s">
        <v>2082</v>
      </c>
      <c r="F1584" s="76" t="s">
        <v>537</v>
      </c>
      <c r="G15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84" s="78">
        <v>160</v>
      </c>
      <c r="J1584" s="52">
        <v>5.1333299999999999</v>
      </c>
      <c r="K1584" s="60">
        <f>Tabla3[[#This Row],[PRECIOS]]-Tabla3[[#This Row],[PRECIOS]]*10%</f>
        <v>4.6199969999999997</v>
      </c>
      <c r="L1584" s="101"/>
      <c r="M1584" s="61"/>
      <c r="N1584" s="55">
        <f>IFERROR(Tabla3[[#This Row],[PRECIOS]]-Tabla3[[#This Row],[PRECIOS]]*Tabla3[[#This Row],[% PRODUCTO]]," ")</f>
        <v>5.1333299999999999</v>
      </c>
      <c r="O1584" s="61"/>
      <c r="P1584" s="55">
        <f>IFERROR(Tabla3[[#This Row],[OCULTAR2]]-Tabla3[[#This Row],[OCULTAR2]]*Tabla3[[#This Row],[% LÍNEA]]," ")</f>
        <v>5.1333299999999999</v>
      </c>
      <c r="Q1584" s="56">
        <f>IFERROR(Tabla3[[#This Row],[% PRODUCTO]]+Tabla3[[#This Row],[% LÍNEA]]," ")</f>
        <v>0</v>
      </c>
      <c r="R1584" s="60">
        <f>Tabla3[[#This Row],[OCULTAR3]]</f>
        <v>5.1333299999999999</v>
      </c>
      <c r="S1584" s="60">
        <f>Tabla3[[#This Row],[PRECIO SIN %]]-Tabla3[[#This Row],[PRECIO SIN %]]*10%</f>
        <v>4.6199969999999997</v>
      </c>
      <c r="T1584" s="80">
        <f>(Tabla3[[#This Row],[PRECIO CON DESCT.]]-(Tabla3[[#This Row],[PRECIO CON DESCT.]]*$T$6))</f>
        <v>2.9105981099999996</v>
      </c>
      <c r="U1584" s="96"/>
      <c r="V1584" s="94">
        <f>Tabla3[[#This Row],[PRECIO %      en $]]*Tabla3[[#This Row],[PEDIDO ]]</f>
        <v>0</v>
      </c>
      <c r="W1584" s="57">
        <f>Tabla3[[#This Row],[PRECIO CON DESCT.]]*Tabla3[[#This Row],[PEDIDO ]]</f>
        <v>0</v>
      </c>
      <c r="X1584" s="58">
        <f>Tabla3[[#This Row],[PRECIO SIN %]]*Tabla3[[#This Row],[PEDIDO ]]</f>
        <v>0</v>
      </c>
      <c r="Y1584" s="28"/>
      <c r="Z1584" s="28"/>
    </row>
    <row r="1585" spans="1:26" ht="35.25" customHeight="1" x14ac:dyDescent="0.4">
      <c r="A1585" s="124">
        <v>7594001101451</v>
      </c>
      <c r="B1585" s="51" t="s">
        <v>225</v>
      </c>
      <c r="C1585" s="51" t="s">
        <v>203</v>
      </c>
      <c r="D15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85" s="118" t="s">
        <v>2083</v>
      </c>
      <c r="F1585" s="75" t="s">
        <v>537</v>
      </c>
      <c r="G15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85" s="77">
        <v>519</v>
      </c>
      <c r="J1585" s="52">
        <v>5.75556</v>
      </c>
      <c r="K1585" s="53">
        <f>Tabla3[[#This Row],[PRECIOS]]-Tabla3[[#This Row],[PRECIOS]]*10%</f>
        <v>5.1800040000000003</v>
      </c>
      <c r="L1585" s="101"/>
      <c r="M1585" s="54"/>
      <c r="N1585" s="55">
        <f>IFERROR(Tabla3[[#This Row],[PRECIOS]]-Tabla3[[#This Row],[PRECIOS]]*Tabla3[[#This Row],[% PRODUCTO]]," ")</f>
        <v>5.75556</v>
      </c>
      <c r="O1585" s="54"/>
      <c r="P1585" s="55">
        <f>IFERROR(Tabla3[[#This Row],[OCULTAR2]]-Tabla3[[#This Row],[OCULTAR2]]*Tabla3[[#This Row],[% LÍNEA]]," ")</f>
        <v>5.75556</v>
      </c>
      <c r="Q1585" s="56">
        <f>IFERROR(Tabla3[[#This Row],[% PRODUCTO]]+Tabla3[[#This Row],[% LÍNEA]]," ")</f>
        <v>0</v>
      </c>
      <c r="R1585" s="53">
        <f>Tabla3[[#This Row],[OCULTAR3]]</f>
        <v>5.75556</v>
      </c>
      <c r="S1585" s="53">
        <f>Tabla3[[#This Row],[PRECIO SIN %]]-Tabla3[[#This Row],[PRECIO SIN %]]*10%</f>
        <v>5.1800040000000003</v>
      </c>
      <c r="T1585" s="80">
        <f>(Tabla3[[#This Row],[PRECIO CON DESCT.]]-(Tabla3[[#This Row],[PRECIO CON DESCT.]]*$T$6))</f>
        <v>3.2634025200000005</v>
      </c>
      <c r="U1585" s="96"/>
      <c r="V1585" s="94">
        <f>Tabla3[[#This Row],[PRECIO %      en $]]*Tabla3[[#This Row],[PEDIDO ]]</f>
        <v>0</v>
      </c>
      <c r="W1585" s="57">
        <f>Tabla3[[#This Row],[PRECIO CON DESCT.]]*Tabla3[[#This Row],[PEDIDO ]]</f>
        <v>0</v>
      </c>
      <c r="X1585" s="58">
        <f>Tabla3[[#This Row],[PRECIO SIN %]]*Tabla3[[#This Row],[PEDIDO ]]</f>
        <v>0</v>
      </c>
      <c r="Y1585" s="28"/>
      <c r="Z1585" s="28"/>
    </row>
    <row r="1586" spans="1:26" ht="35.25" customHeight="1" x14ac:dyDescent="0.4">
      <c r="A1586" s="125">
        <v>793969044351</v>
      </c>
      <c r="B1586" s="59" t="s">
        <v>225</v>
      </c>
      <c r="C1586" s="59" t="s">
        <v>150</v>
      </c>
      <c r="D15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86" s="119" t="s">
        <v>2084</v>
      </c>
      <c r="F1586" s="76" t="s">
        <v>537</v>
      </c>
      <c r="G15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5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586" s="78">
        <v>625</v>
      </c>
      <c r="J1586" s="52">
        <v>3.4444400000000002</v>
      </c>
      <c r="K1586" s="60">
        <f>Tabla3[[#This Row],[PRECIOS]]-Tabla3[[#This Row],[PRECIOS]]*10%</f>
        <v>3.099996</v>
      </c>
      <c r="L1586" s="101"/>
      <c r="M1586" s="61"/>
      <c r="N1586" s="55">
        <f>IFERROR(Tabla3[[#This Row],[PRECIOS]]-Tabla3[[#This Row],[PRECIOS]]*Tabla3[[#This Row],[% PRODUCTO]]," ")</f>
        <v>3.4444400000000002</v>
      </c>
      <c r="O1586" s="61">
        <v>0.05</v>
      </c>
      <c r="P1586" s="55">
        <f>IFERROR(Tabla3[[#This Row],[OCULTAR2]]-Tabla3[[#This Row],[OCULTAR2]]*Tabla3[[#This Row],[% LÍNEA]]," ")</f>
        <v>3.2722180000000001</v>
      </c>
      <c r="Q1586" s="56">
        <f>IFERROR(Tabla3[[#This Row],[% PRODUCTO]]+Tabla3[[#This Row],[% LÍNEA]]," ")</f>
        <v>0.05</v>
      </c>
      <c r="R1586" s="60">
        <f>Tabla3[[#This Row],[OCULTAR3]]</f>
        <v>3.2722180000000001</v>
      </c>
      <c r="S1586" s="60">
        <f>Tabla3[[#This Row],[PRECIO SIN %]]-Tabla3[[#This Row],[PRECIO SIN %]]*10%</f>
        <v>2.9449962000000003</v>
      </c>
      <c r="T1586" s="80">
        <f>(Tabla3[[#This Row],[PRECIO CON DESCT.]]-(Tabla3[[#This Row],[PRECIO CON DESCT.]]*$T$6))</f>
        <v>1.8553476060000003</v>
      </c>
      <c r="U1586" s="96"/>
      <c r="V1586" s="94">
        <f>Tabla3[[#This Row],[PRECIO %      en $]]*Tabla3[[#This Row],[PEDIDO ]]</f>
        <v>0</v>
      </c>
      <c r="W1586" s="57">
        <f>Tabla3[[#This Row],[PRECIO CON DESCT.]]*Tabla3[[#This Row],[PEDIDO ]]</f>
        <v>0</v>
      </c>
      <c r="X1586" s="58">
        <f>Tabla3[[#This Row],[PRECIO SIN %]]*Tabla3[[#This Row],[PEDIDO ]]</f>
        <v>0</v>
      </c>
      <c r="Y1586" s="28"/>
      <c r="Z1586" s="28"/>
    </row>
    <row r="1587" spans="1:26" ht="35.25" customHeight="1" x14ac:dyDescent="0.4">
      <c r="A1587" s="124">
        <v>7703712035966</v>
      </c>
      <c r="B1587" s="51" t="s">
        <v>225</v>
      </c>
      <c r="C1587" s="51" t="s">
        <v>152</v>
      </c>
      <c r="D15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87" s="118" t="s">
        <v>2085</v>
      </c>
      <c r="F1587" s="75" t="s">
        <v>537</v>
      </c>
      <c r="G15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87" s="77">
        <v>260</v>
      </c>
      <c r="J1587" s="52">
        <v>1.2777799999999999</v>
      </c>
      <c r="K1587" s="53">
        <f>Tabla3[[#This Row],[PRECIOS]]-Tabla3[[#This Row],[PRECIOS]]*10%</f>
        <v>1.150002</v>
      </c>
      <c r="L1587" s="101"/>
      <c r="M1587" s="54"/>
      <c r="N1587" s="55">
        <f>IFERROR(Tabla3[[#This Row],[PRECIOS]]-Tabla3[[#This Row],[PRECIOS]]*Tabla3[[#This Row],[% PRODUCTO]]," ")</f>
        <v>1.2777799999999999</v>
      </c>
      <c r="O1587" s="54"/>
      <c r="P1587" s="55">
        <f>IFERROR(Tabla3[[#This Row],[OCULTAR2]]-Tabla3[[#This Row],[OCULTAR2]]*Tabla3[[#This Row],[% LÍNEA]]," ")</f>
        <v>1.2777799999999999</v>
      </c>
      <c r="Q1587" s="56">
        <f>IFERROR(Tabla3[[#This Row],[% PRODUCTO]]+Tabla3[[#This Row],[% LÍNEA]]," ")</f>
        <v>0</v>
      </c>
      <c r="R1587" s="53">
        <f>Tabla3[[#This Row],[OCULTAR3]]</f>
        <v>1.2777799999999999</v>
      </c>
      <c r="S1587" s="53">
        <f>Tabla3[[#This Row],[PRECIO SIN %]]-Tabla3[[#This Row],[PRECIO SIN %]]*10%</f>
        <v>1.150002</v>
      </c>
      <c r="T1587" s="80">
        <f>(Tabla3[[#This Row],[PRECIO CON DESCT.]]-(Tabla3[[#This Row],[PRECIO CON DESCT.]]*$T$6))</f>
        <v>0.72450126000000004</v>
      </c>
      <c r="U1587" s="96"/>
      <c r="V1587" s="94">
        <f>Tabla3[[#This Row],[PRECIO %      en $]]*Tabla3[[#This Row],[PEDIDO ]]</f>
        <v>0</v>
      </c>
      <c r="W1587" s="57">
        <f>Tabla3[[#This Row],[PRECIO CON DESCT.]]*Tabla3[[#This Row],[PEDIDO ]]</f>
        <v>0</v>
      </c>
      <c r="X1587" s="58">
        <f>Tabla3[[#This Row],[PRECIO SIN %]]*Tabla3[[#This Row],[PEDIDO ]]</f>
        <v>0</v>
      </c>
      <c r="Y1587" s="28"/>
      <c r="Z1587" s="28"/>
    </row>
    <row r="1588" spans="1:26" ht="33" customHeight="1" x14ac:dyDescent="0.4">
      <c r="A1588" s="125">
        <v>7703038050278</v>
      </c>
      <c r="B1588" s="59" t="s">
        <v>225</v>
      </c>
      <c r="C1588" s="59" t="s">
        <v>215</v>
      </c>
      <c r="D15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88" s="119" t="s">
        <v>2086</v>
      </c>
      <c r="F1588" s="76" t="s">
        <v>537</v>
      </c>
      <c r="G15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88" s="78">
        <v>134</v>
      </c>
      <c r="J1588" s="52">
        <v>2.38889</v>
      </c>
      <c r="K1588" s="60">
        <f>Tabla3[[#This Row],[PRECIOS]]-Tabla3[[#This Row],[PRECIOS]]*10%</f>
        <v>2.1500010000000001</v>
      </c>
      <c r="L1588" s="101"/>
      <c r="M1588" s="61"/>
      <c r="N1588" s="55">
        <f>IFERROR(Tabla3[[#This Row],[PRECIOS]]-Tabla3[[#This Row],[PRECIOS]]*Tabla3[[#This Row],[% PRODUCTO]]," ")</f>
        <v>2.38889</v>
      </c>
      <c r="O1588" s="61"/>
      <c r="P1588" s="55">
        <f>IFERROR(Tabla3[[#This Row],[OCULTAR2]]-Tabla3[[#This Row],[OCULTAR2]]*Tabla3[[#This Row],[% LÍNEA]]," ")</f>
        <v>2.38889</v>
      </c>
      <c r="Q1588" s="56">
        <f>IFERROR(Tabla3[[#This Row],[% PRODUCTO]]+Tabla3[[#This Row],[% LÍNEA]]," ")</f>
        <v>0</v>
      </c>
      <c r="R1588" s="60">
        <f>Tabla3[[#This Row],[OCULTAR3]]</f>
        <v>2.38889</v>
      </c>
      <c r="S1588" s="60">
        <f>Tabla3[[#This Row],[PRECIO SIN %]]-Tabla3[[#This Row],[PRECIO SIN %]]*10%</f>
        <v>2.1500010000000001</v>
      </c>
      <c r="T1588" s="80">
        <f>(Tabla3[[#This Row],[PRECIO CON DESCT.]]-(Tabla3[[#This Row],[PRECIO CON DESCT.]]*$T$6))</f>
        <v>1.35450063</v>
      </c>
      <c r="U1588" s="96"/>
      <c r="V1588" s="94">
        <f>Tabla3[[#This Row],[PRECIO %      en $]]*Tabla3[[#This Row],[PEDIDO ]]</f>
        <v>0</v>
      </c>
      <c r="W1588" s="57">
        <f>Tabla3[[#This Row],[PRECIO CON DESCT.]]*Tabla3[[#This Row],[PEDIDO ]]</f>
        <v>0</v>
      </c>
      <c r="X1588" s="58">
        <f>Tabla3[[#This Row],[PRECIO SIN %]]*Tabla3[[#This Row],[PEDIDO ]]</f>
        <v>0</v>
      </c>
      <c r="Y1588" s="28"/>
      <c r="Z1588" s="28"/>
    </row>
    <row r="1589" spans="1:26" ht="33" customHeight="1" x14ac:dyDescent="0.4">
      <c r="A1589" s="124">
        <v>7598008000441</v>
      </c>
      <c r="B1589" s="51" t="s">
        <v>225</v>
      </c>
      <c r="C1589" s="51" t="s">
        <v>134</v>
      </c>
      <c r="D15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89" s="118" t="s">
        <v>2087</v>
      </c>
      <c r="F1589" s="75" t="s">
        <v>537</v>
      </c>
      <c r="G15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89" s="77">
        <v>258</v>
      </c>
      <c r="J1589" s="52">
        <v>1.7888900000000001</v>
      </c>
      <c r="K1589" s="53">
        <f>Tabla3[[#This Row],[PRECIOS]]-Tabla3[[#This Row],[PRECIOS]]*10%</f>
        <v>1.610001</v>
      </c>
      <c r="L1589" s="101"/>
      <c r="M1589" s="54"/>
      <c r="N1589" s="55">
        <f>IFERROR(Tabla3[[#This Row],[PRECIOS]]-Tabla3[[#This Row],[PRECIOS]]*Tabla3[[#This Row],[% PRODUCTO]]," ")</f>
        <v>1.7888900000000001</v>
      </c>
      <c r="O1589" s="54"/>
      <c r="P1589" s="55">
        <f>IFERROR(Tabla3[[#This Row],[OCULTAR2]]-Tabla3[[#This Row],[OCULTAR2]]*Tabla3[[#This Row],[% LÍNEA]]," ")</f>
        <v>1.7888900000000001</v>
      </c>
      <c r="Q1589" s="56">
        <f>IFERROR(Tabla3[[#This Row],[% PRODUCTO]]+Tabla3[[#This Row],[% LÍNEA]]," ")</f>
        <v>0</v>
      </c>
      <c r="R1589" s="53">
        <f>Tabla3[[#This Row],[OCULTAR3]]</f>
        <v>1.7888900000000001</v>
      </c>
      <c r="S1589" s="53">
        <f>Tabla3[[#This Row],[PRECIO SIN %]]-Tabla3[[#This Row],[PRECIO SIN %]]*10%</f>
        <v>1.610001</v>
      </c>
      <c r="T1589" s="80">
        <f>(Tabla3[[#This Row],[PRECIO CON DESCT.]]-(Tabla3[[#This Row],[PRECIO CON DESCT.]]*$T$6))</f>
        <v>1.0143006300000001</v>
      </c>
      <c r="U1589" s="96"/>
      <c r="V1589" s="94">
        <f>Tabla3[[#This Row],[PRECIO %      en $]]*Tabla3[[#This Row],[PEDIDO ]]</f>
        <v>0</v>
      </c>
      <c r="W1589" s="57">
        <f>Tabla3[[#This Row],[PRECIO CON DESCT.]]*Tabla3[[#This Row],[PEDIDO ]]</f>
        <v>0</v>
      </c>
      <c r="X1589" s="58">
        <f>Tabla3[[#This Row],[PRECIO SIN %]]*Tabla3[[#This Row],[PEDIDO ]]</f>
        <v>0</v>
      </c>
      <c r="Y1589" s="28"/>
      <c r="Z1589" s="28"/>
    </row>
    <row r="1590" spans="1:26" ht="33" customHeight="1" x14ac:dyDescent="0.4">
      <c r="A1590" s="125">
        <v>7597533000155</v>
      </c>
      <c r="B1590" s="59" t="s">
        <v>225</v>
      </c>
      <c r="C1590" s="59" t="s">
        <v>130</v>
      </c>
      <c r="D15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590" s="119" t="s">
        <v>2088</v>
      </c>
      <c r="F1590" s="76" t="s">
        <v>537</v>
      </c>
      <c r="G15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590" s="78">
        <v>600</v>
      </c>
      <c r="J1590" s="52">
        <v>1.88889</v>
      </c>
      <c r="K1590" s="60">
        <f>Tabla3[[#This Row],[PRECIOS]]-Tabla3[[#This Row],[PRECIOS]]*10%</f>
        <v>1.7000009999999999</v>
      </c>
      <c r="L1590" s="101" t="s">
        <v>5327</v>
      </c>
      <c r="M1590" s="61"/>
      <c r="N1590" s="55">
        <f>IFERROR(Tabla3[[#This Row],[PRECIOS]]-Tabla3[[#This Row],[PRECIOS]]*Tabla3[[#This Row],[% PRODUCTO]]," ")</f>
        <v>1.88889</v>
      </c>
      <c r="O1590" s="61"/>
      <c r="P1590" s="55">
        <f>IFERROR(Tabla3[[#This Row],[OCULTAR2]]-Tabla3[[#This Row],[OCULTAR2]]*Tabla3[[#This Row],[% LÍNEA]]," ")</f>
        <v>1.88889</v>
      </c>
      <c r="Q1590" s="56">
        <f>IFERROR(Tabla3[[#This Row],[% PRODUCTO]]+Tabla3[[#This Row],[% LÍNEA]]," ")</f>
        <v>0</v>
      </c>
      <c r="R1590" s="60">
        <f>Tabla3[[#This Row],[OCULTAR3]]</f>
        <v>1.88889</v>
      </c>
      <c r="S1590" s="60">
        <f>Tabla3[[#This Row],[PRECIO SIN %]]-Tabla3[[#This Row],[PRECIO SIN %]]*10%</f>
        <v>1.7000009999999999</v>
      </c>
      <c r="T1590" s="80">
        <f>(Tabla3[[#This Row],[PRECIO CON DESCT.]]-(Tabla3[[#This Row],[PRECIO CON DESCT.]]*$T$6))</f>
        <v>1.0710006299999999</v>
      </c>
      <c r="U1590" s="96"/>
      <c r="V1590" s="94">
        <f>Tabla3[[#This Row],[PRECIO %      en $]]*Tabla3[[#This Row],[PEDIDO ]]</f>
        <v>0</v>
      </c>
      <c r="W1590" s="57">
        <f>Tabla3[[#This Row],[PRECIO CON DESCT.]]*Tabla3[[#This Row],[PEDIDO ]]</f>
        <v>0</v>
      </c>
      <c r="X1590" s="58">
        <f>Tabla3[[#This Row],[PRECIO SIN %]]*Tabla3[[#This Row],[PEDIDO ]]</f>
        <v>0</v>
      </c>
      <c r="Y1590" s="28"/>
      <c r="Z1590" s="28"/>
    </row>
    <row r="1591" spans="1:26" ht="33" customHeight="1" x14ac:dyDescent="0.4">
      <c r="A1591" s="124">
        <v>720524031129</v>
      </c>
      <c r="B1591" s="51" t="s">
        <v>225</v>
      </c>
      <c r="C1591" s="51" t="s">
        <v>229</v>
      </c>
      <c r="D15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91" s="118" t="s">
        <v>2089</v>
      </c>
      <c r="F1591" s="75" t="s">
        <v>537</v>
      </c>
      <c r="G15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91" s="77">
        <v>38</v>
      </c>
      <c r="J1591" s="52">
        <v>4.55</v>
      </c>
      <c r="K1591" s="53">
        <f>Tabla3[[#This Row],[PRECIOS]]-Tabla3[[#This Row],[PRECIOS]]*10%</f>
        <v>4.0949999999999998</v>
      </c>
      <c r="L1591" s="101"/>
      <c r="M1591" s="54"/>
      <c r="N1591" s="55">
        <f>IFERROR(Tabla3[[#This Row],[PRECIOS]]-Tabla3[[#This Row],[PRECIOS]]*Tabla3[[#This Row],[% PRODUCTO]]," ")</f>
        <v>4.55</v>
      </c>
      <c r="O1591" s="54"/>
      <c r="P1591" s="55">
        <f>IFERROR(Tabla3[[#This Row],[OCULTAR2]]-Tabla3[[#This Row],[OCULTAR2]]*Tabla3[[#This Row],[% LÍNEA]]," ")</f>
        <v>4.55</v>
      </c>
      <c r="Q1591" s="56">
        <f>IFERROR(Tabla3[[#This Row],[% PRODUCTO]]+Tabla3[[#This Row],[% LÍNEA]]," ")</f>
        <v>0</v>
      </c>
      <c r="R1591" s="53">
        <f>Tabla3[[#This Row],[OCULTAR3]]</f>
        <v>4.55</v>
      </c>
      <c r="S1591" s="53">
        <f>Tabla3[[#This Row],[PRECIO SIN %]]-Tabla3[[#This Row],[PRECIO SIN %]]*10%</f>
        <v>4.0949999999999998</v>
      </c>
      <c r="T1591" s="80">
        <f>(Tabla3[[#This Row],[PRECIO CON DESCT.]]-(Tabla3[[#This Row],[PRECIO CON DESCT.]]*$T$6))</f>
        <v>2.5798499999999995</v>
      </c>
      <c r="U1591" s="96"/>
      <c r="V1591" s="94">
        <f>Tabla3[[#This Row],[PRECIO %      en $]]*Tabla3[[#This Row],[PEDIDO ]]</f>
        <v>0</v>
      </c>
      <c r="W1591" s="57">
        <f>Tabla3[[#This Row],[PRECIO CON DESCT.]]*Tabla3[[#This Row],[PEDIDO ]]</f>
        <v>0</v>
      </c>
      <c r="X1591" s="58">
        <f>Tabla3[[#This Row],[PRECIO SIN %]]*Tabla3[[#This Row],[PEDIDO ]]</f>
        <v>0</v>
      </c>
      <c r="Y1591" s="28"/>
      <c r="Z1591" s="28"/>
    </row>
    <row r="1592" spans="1:26" ht="33" customHeight="1" x14ac:dyDescent="0.4">
      <c r="A1592" s="125">
        <v>7703712032019</v>
      </c>
      <c r="B1592" s="59" t="s">
        <v>225</v>
      </c>
      <c r="C1592" s="59" t="s">
        <v>152</v>
      </c>
      <c r="D15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92" s="119" t="s">
        <v>2090</v>
      </c>
      <c r="F1592" s="76" t="s">
        <v>537</v>
      </c>
      <c r="G15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92" s="78">
        <v>234</v>
      </c>
      <c r="J1592" s="52">
        <v>4.7777799999999999</v>
      </c>
      <c r="K1592" s="60">
        <f>Tabla3[[#This Row],[PRECIOS]]-Tabla3[[#This Row],[PRECIOS]]*10%</f>
        <v>4.3000020000000001</v>
      </c>
      <c r="L1592" s="101"/>
      <c r="M1592" s="61"/>
      <c r="N1592" s="55">
        <f>IFERROR(Tabla3[[#This Row],[PRECIOS]]-Tabla3[[#This Row],[PRECIOS]]*Tabla3[[#This Row],[% PRODUCTO]]," ")</f>
        <v>4.7777799999999999</v>
      </c>
      <c r="O1592" s="61"/>
      <c r="P1592" s="55">
        <f>IFERROR(Tabla3[[#This Row],[OCULTAR2]]-Tabla3[[#This Row],[OCULTAR2]]*Tabla3[[#This Row],[% LÍNEA]]," ")</f>
        <v>4.7777799999999999</v>
      </c>
      <c r="Q1592" s="56">
        <f>IFERROR(Tabla3[[#This Row],[% PRODUCTO]]+Tabla3[[#This Row],[% LÍNEA]]," ")</f>
        <v>0</v>
      </c>
      <c r="R1592" s="60">
        <f>Tabla3[[#This Row],[OCULTAR3]]</f>
        <v>4.7777799999999999</v>
      </c>
      <c r="S1592" s="60">
        <f>Tabla3[[#This Row],[PRECIO SIN %]]-Tabla3[[#This Row],[PRECIO SIN %]]*10%</f>
        <v>4.3000020000000001</v>
      </c>
      <c r="T1592" s="80">
        <f>(Tabla3[[#This Row],[PRECIO CON DESCT.]]-(Tabla3[[#This Row],[PRECIO CON DESCT.]]*$T$6))</f>
        <v>2.70900126</v>
      </c>
      <c r="U1592" s="96"/>
      <c r="V1592" s="94">
        <f>Tabla3[[#This Row],[PRECIO %      en $]]*Tabla3[[#This Row],[PEDIDO ]]</f>
        <v>0</v>
      </c>
      <c r="W1592" s="57">
        <f>Tabla3[[#This Row],[PRECIO CON DESCT.]]*Tabla3[[#This Row],[PEDIDO ]]</f>
        <v>0</v>
      </c>
      <c r="X1592" s="58">
        <f>Tabla3[[#This Row],[PRECIO SIN %]]*Tabla3[[#This Row],[PEDIDO ]]</f>
        <v>0</v>
      </c>
      <c r="Y1592" s="28"/>
      <c r="Z1592" s="28"/>
    </row>
    <row r="1593" spans="1:26" ht="33" customHeight="1" x14ac:dyDescent="0.4">
      <c r="A1593" s="124">
        <v>7703712032019</v>
      </c>
      <c r="B1593" s="51" t="s">
        <v>225</v>
      </c>
      <c r="C1593" s="51" t="s">
        <v>152</v>
      </c>
      <c r="D15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93" s="118" t="s">
        <v>2090</v>
      </c>
      <c r="F1593" s="75" t="s">
        <v>537</v>
      </c>
      <c r="G15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93" s="77">
        <v>1</v>
      </c>
      <c r="J1593" s="52">
        <v>5.7777799999999999</v>
      </c>
      <c r="K1593" s="53">
        <f>Tabla3[[#This Row],[PRECIOS]]-Tabla3[[#This Row],[PRECIOS]]*10%</f>
        <v>5.2000019999999996</v>
      </c>
      <c r="L1593" s="101"/>
      <c r="M1593" s="54"/>
      <c r="N1593" s="55">
        <f>IFERROR(Tabla3[[#This Row],[PRECIOS]]-Tabla3[[#This Row],[PRECIOS]]*Tabla3[[#This Row],[% PRODUCTO]]," ")</f>
        <v>5.7777799999999999</v>
      </c>
      <c r="O1593" s="54"/>
      <c r="P1593" s="55">
        <f>IFERROR(Tabla3[[#This Row],[OCULTAR2]]-Tabla3[[#This Row],[OCULTAR2]]*Tabla3[[#This Row],[% LÍNEA]]," ")</f>
        <v>5.7777799999999999</v>
      </c>
      <c r="Q1593" s="56">
        <f>IFERROR(Tabla3[[#This Row],[% PRODUCTO]]+Tabla3[[#This Row],[% LÍNEA]]," ")</f>
        <v>0</v>
      </c>
      <c r="R1593" s="53">
        <f>Tabla3[[#This Row],[OCULTAR3]]</f>
        <v>5.7777799999999999</v>
      </c>
      <c r="S1593" s="53">
        <f>Tabla3[[#This Row],[PRECIO SIN %]]-Tabla3[[#This Row],[PRECIO SIN %]]*10%</f>
        <v>5.2000019999999996</v>
      </c>
      <c r="T1593" s="80">
        <f>(Tabla3[[#This Row],[PRECIO CON DESCT.]]-(Tabla3[[#This Row],[PRECIO CON DESCT.]]*$T$6))</f>
        <v>3.2760012599999997</v>
      </c>
      <c r="U1593" s="96"/>
      <c r="V1593" s="94">
        <f>Tabla3[[#This Row],[PRECIO %      en $]]*Tabla3[[#This Row],[PEDIDO ]]</f>
        <v>0</v>
      </c>
      <c r="W1593" s="57">
        <f>Tabla3[[#This Row],[PRECIO CON DESCT.]]*Tabla3[[#This Row],[PEDIDO ]]</f>
        <v>0</v>
      </c>
      <c r="X1593" s="58">
        <f>Tabla3[[#This Row],[PRECIO SIN %]]*Tabla3[[#This Row],[PEDIDO ]]</f>
        <v>0</v>
      </c>
      <c r="Y1593" s="28"/>
      <c r="Z1593" s="28"/>
    </row>
    <row r="1594" spans="1:26" ht="33" customHeight="1" x14ac:dyDescent="0.4">
      <c r="A1594" s="125">
        <v>736372722508</v>
      </c>
      <c r="B1594" s="59" t="s">
        <v>225</v>
      </c>
      <c r="C1594" s="59" t="s">
        <v>150</v>
      </c>
      <c r="D15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94" s="119" t="s">
        <v>2091</v>
      </c>
      <c r="F1594" s="76" t="s">
        <v>537</v>
      </c>
      <c r="G15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5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594" s="78">
        <v>386</v>
      </c>
      <c r="J1594" s="52">
        <v>2.2777799999999999</v>
      </c>
      <c r="K1594" s="60">
        <f>Tabla3[[#This Row],[PRECIOS]]-Tabla3[[#This Row],[PRECIOS]]*10%</f>
        <v>2.0500020000000001</v>
      </c>
      <c r="L1594" s="101"/>
      <c r="M1594" s="61"/>
      <c r="N1594" s="55">
        <f>IFERROR(Tabla3[[#This Row],[PRECIOS]]-Tabla3[[#This Row],[PRECIOS]]*Tabla3[[#This Row],[% PRODUCTO]]," ")</f>
        <v>2.2777799999999999</v>
      </c>
      <c r="O1594" s="61">
        <v>0.05</v>
      </c>
      <c r="P1594" s="55">
        <f>IFERROR(Tabla3[[#This Row],[OCULTAR2]]-Tabla3[[#This Row],[OCULTAR2]]*Tabla3[[#This Row],[% LÍNEA]]," ")</f>
        <v>2.163891</v>
      </c>
      <c r="Q1594" s="56">
        <f>IFERROR(Tabla3[[#This Row],[% PRODUCTO]]+Tabla3[[#This Row],[% LÍNEA]]," ")</f>
        <v>0.05</v>
      </c>
      <c r="R1594" s="60">
        <f>Tabla3[[#This Row],[OCULTAR3]]</f>
        <v>2.163891</v>
      </c>
      <c r="S1594" s="60">
        <f>Tabla3[[#This Row],[PRECIO SIN %]]-Tabla3[[#This Row],[PRECIO SIN %]]*10%</f>
        <v>1.9475019</v>
      </c>
      <c r="T1594" s="80">
        <f>(Tabla3[[#This Row],[PRECIO CON DESCT.]]-(Tabla3[[#This Row],[PRECIO CON DESCT.]]*$T$6))</f>
        <v>1.2269261970000001</v>
      </c>
      <c r="U1594" s="96"/>
      <c r="V1594" s="94">
        <f>Tabla3[[#This Row],[PRECIO %      en $]]*Tabla3[[#This Row],[PEDIDO ]]</f>
        <v>0</v>
      </c>
      <c r="W1594" s="57">
        <f>Tabla3[[#This Row],[PRECIO CON DESCT.]]*Tabla3[[#This Row],[PEDIDO ]]</f>
        <v>0</v>
      </c>
      <c r="X1594" s="58">
        <f>Tabla3[[#This Row],[PRECIO SIN %]]*Tabla3[[#This Row],[PEDIDO ]]</f>
        <v>0</v>
      </c>
      <c r="Y1594" s="28"/>
      <c r="Z1594" s="28"/>
    </row>
    <row r="1595" spans="1:26" ht="33" customHeight="1" x14ac:dyDescent="0.4">
      <c r="A1595" s="124">
        <v>7592806123012</v>
      </c>
      <c r="B1595" s="51" t="s">
        <v>225</v>
      </c>
      <c r="C1595" s="51" t="s">
        <v>74</v>
      </c>
      <c r="D15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95" s="118" t="s">
        <v>2092</v>
      </c>
      <c r="F1595" s="75" t="s">
        <v>537</v>
      </c>
      <c r="G15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95" s="77">
        <v>12</v>
      </c>
      <c r="J1595" s="52">
        <v>6.9666699999999997</v>
      </c>
      <c r="K1595" s="53">
        <f>Tabla3[[#This Row],[PRECIOS]]-Tabla3[[#This Row],[PRECIOS]]*10%</f>
        <v>6.270003</v>
      </c>
      <c r="L1595" s="101"/>
      <c r="M1595" s="54"/>
      <c r="N1595" s="55">
        <f>IFERROR(Tabla3[[#This Row],[PRECIOS]]-Tabla3[[#This Row],[PRECIOS]]*Tabla3[[#This Row],[% PRODUCTO]]," ")</f>
        <v>6.9666699999999997</v>
      </c>
      <c r="O1595" s="54"/>
      <c r="P1595" s="55">
        <f>IFERROR(Tabla3[[#This Row],[OCULTAR2]]-Tabla3[[#This Row],[OCULTAR2]]*Tabla3[[#This Row],[% LÍNEA]]," ")</f>
        <v>6.9666699999999997</v>
      </c>
      <c r="Q1595" s="56">
        <f>IFERROR(Tabla3[[#This Row],[% PRODUCTO]]+Tabla3[[#This Row],[% LÍNEA]]," ")</f>
        <v>0</v>
      </c>
      <c r="R1595" s="53">
        <f>Tabla3[[#This Row],[OCULTAR3]]</f>
        <v>6.9666699999999997</v>
      </c>
      <c r="S1595" s="53">
        <f>Tabla3[[#This Row],[PRECIO SIN %]]-Tabla3[[#This Row],[PRECIO SIN %]]*10%</f>
        <v>6.270003</v>
      </c>
      <c r="T1595" s="80">
        <f>(Tabla3[[#This Row],[PRECIO CON DESCT.]]-(Tabla3[[#This Row],[PRECIO CON DESCT.]]*$T$6))</f>
        <v>3.95010189</v>
      </c>
      <c r="U1595" s="96"/>
      <c r="V1595" s="94">
        <f>Tabla3[[#This Row],[PRECIO %      en $]]*Tabla3[[#This Row],[PEDIDO ]]</f>
        <v>0</v>
      </c>
      <c r="W1595" s="57">
        <f>Tabla3[[#This Row],[PRECIO CON DESCT.]]*Tabla3[[#This Row],[PEDIDO ]]</f>
        <v>0</v>
      </c>
      <c r="X1595" s="58">
        <f>Tabla3[[#This Row],[PRECIO SIN %]]*Tabla3[[#This Row],[PEDIDO ]]</f>
        <v>0</v>
      </c>
      <c r="Y1595" s="28"/>
      <c r="Z1595" s="28"/>
    </row>
    <row r="1596" spans="1:26" ht="33" customHeight="1" x14ac:dyDescent="0.4">
      <c r="A1596" s="125">
        <v>7592349722161</v>
      </c>
      <c r="B1596" s="59" t="s">
        <v>225</v>
      </c>
      <c r="C1596" s="59" t="s">
        <v>155</v>
      </c>
      <c r="D15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596" s="119" t="s">
        <v>2093</v>
      </c>
      <c r="F1596" s="76" t="s">
        <v>537</v>
      </c>
      <c r="G15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96" s="78">
        <v>770</v>
      </c>
      <c r="J1596" s="52">
        <v>7.0111100000000004</v>
      </c>
      <c r="K1596" s="60">
        <f>Tabla3[[#This Row],[PRECIOS]]-Tabla3[[#This Row],[PRECIOS]]*10%</f>
        <v>6.3099990000000004</v>
      </c>
      <c r="L1596" s="101"/>
      <c r="M1596" s="61"/>
      <c r="N1596" s="55">
        <f>IFERROR(Tabla3[[#This Row],[PRECIOS]]-Tabla3[[#This Row],[PRECIOS]]*Tabla3[[#This Row],[% PRODUCTO]]," ")</f>
        <v>7.0111100000000004</v>
      </c>
      <c r="O1596" s="61"/>
      <c r="P1596" s="55">
        <f>IFERROR(Tabla3[[#This Row],[OCULTAR2]]-Tabla3[[#This Row],[OCULTAR2]]*Tabla3[[#This Row],[% LÍNEA]]," ")</f>
        <v>7.0111100000000004</v>
      </c>
      <c r="Q1596" s="56">
        <f>IFERROR(Tabla3[[#This Row],[% PRODUCTO]]+Tabla3[[#This Row],[% LÍNEA]]," ")</f>
        <v>0</v>
      </c>
      <c r="R1596" s="60">
        <f>Tabla3[[#This Row],[OCULTAR3]]</f>
        <v>7.0111100000000004</v>
      </c>
      <c r="S1596" s="60">
        <f>Tabla3[[#This Row],[PRECIO SIN %]]-Tabla3[[#This Row],[PRECIO SIN %]]*10%</f>
        <v>6.3099990000000004</v>
      </c>
      <c r="T1596" s="80">
        <f>(Tabla3[[#This Row],[PRECIO CON DESCT.]]-(Tabla3[[#This Row],[PRECIO CON DESCT.]]*$T$6))</f>
        <v>3.9752993700000001</v>
      </c>
      <c r="U1596" s="96"/>
      <c r="V1596" s="94">
        <f>Tabla3[[#This Row],[PRECIO %      en $]]*Tabla3[[#This Row],[PEDIDO ]]</f>
        <v>0</v>
      </c>
      <c r="W1596" s="57">
        <f>Tabla3[[#This Row],[PRECIO CON DESCT.]]*Tabla3[[#This Row],[PEDIDO ]]</f>
        <v>0</v>
      </c>
      <c r="X1596" s="58">
        <f>Tabla3[[#This Row],[PRECIO SIN %]]*Tabla3[[#This Row],[PEDIDO ]]</f>
        <v>0</v>
      </c>
      <c r="Y1596" s="28"/>
      <c r="Z1596" s="28"/>
    </row>
    <row r="1597" spans="1:26" ht="33" customHeight="1" x14ac:dyDescent="0.4">
      <c r="A1597" s="124">
        <v>756029628380</v>
      </c>
      <c r="B1597" s="51" t="s">
        <v>225</v>
      </c>
      <c r="C1597" s="51" t="s">
        <v>229</v>
      </c>
      <c r="D15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597" s="118" t="s">
        <v>2094</v>
      </c>
      <c r="F1597" s="75" t="s">
        <v>537</v>
      </c>
      <c r="G15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597" s="77">
        <v>55</v>
      </c>
      <c r="J1597" s="52">
        <v>2.8222200000000002</v>
      </c>
      <c r="K1597" s="53">
        <f>Tabla3[[#This Row],[PRECIOS]]-Tabla3[[#This Row],[PRECIOS]]*10%</f>
        <v>2.5399980000000002</v>
      </c>
      <c r="L1597" s="101" t="s">
        <v>5327</v>
      </c>
      <c r="M1597" s="54"/>
      <c r="N1597" s="55">
        <f>IFERROR(Tabla3[[#This Row],[PRECIOS]]-Tabla3[[#This Row],[PRECIOS]]*Tabla3[[#This Row],[% PRODUCTO]]," ")</f>
        <v>2.8222200000000002</v>
      </c>
      <c r="O1597" s="54"/>
      <c r="P1597" s="55">
        <f>IFERROR(Tabla3[[#This Row],[OCULTAR2]]-Tabla3[[#This Row],[OCULTAR2]]*Tabla3[[#This Row],[% LÍNEA]]," ")</f>
        <v>2.8222200000000002</v>
      </c>
      <c r="Q1597" s="56">
        <f>IFERROR(Tabla3[[#This Row],[% PRODUCTO]]+Tabla3[[#This Row],[% LÍNEA]]," ")</f>
        <v>0</v>
      </c>
      <c r="R1597" s="53">
        <f>Tabla3[[#This Row],[OCULTAR3]]</f>
        <v>2.8222200000000002</v>
      </c>
      <c r="S1597" s="53">
        <f>Tabla3[[#This Row],[PRECIO SIN %]]-Tabla3[[#This Row],[PRECIO SIN %]]*10%</f>
        <v>2.5399980000000002</v>
      </c>
      <c r="T1597" s="80">
        <f>(Tabla3[[#This Row],[PRECIO CON DESCT.]]-(Tabla3[[#This Row],[PRECIO CON DESCT.]]*$T$6))</f>
        <v>1.6001987400000002</v>
      </c>
      <c r="U1597" s="96"/>
      <c r="V1597" s="94">
        <f>Tabla3[[#This Row],[PRECIO %      en $]]*Tabla3[[#This Row],[PEDIDO ]]</f>
        <v>0</v>
      </c>
      <c r="W1597" s="57">
        <f>Tabla3[[#This Row],[PRECIO CON DESCT.]]*Tabla3[[#This Row],[PEDIDO ]]</f>
        <v>0</v>
      </c>
      <c r="X1597" s="58">
        <f>Tabla3[[#This Row],[PRECIO SIN %]]*Tabla3[[#This Row],[PEDIDO ]]</f>
        <v>0</v>
      </c>
      <c r="Y1597" s="28"/>
      <c r="Z1597" s="28"/>
    </row>
    <row r="1598" spans="1:26" ht="33" customHeight="1" x14ac:dyDescent="0.4">
      <c r="A1598" s="125">
        <v>7598852000796</v>
      </c>
      <c r="B1598" s="59" t="s">
        <v>225</v>
      </c>
      <c r="C1598" s="59" t="s">
        <v>66</v>
      </c>
      <c r="D15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598" s="119" t="s">
        <v>2095</v>
      </c>
      <c r="F1598" s="76" t="s">
        <v>537</v>
      </c>
      <c r="G15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98" s="78">
        <v>245</v>
      </c>
      <c r="J1598" s="52">
        <v>8.7666699999999995</v>
      </c>
      <c r="K1598" s="60">
        <f>Tabla3[[#This Row],[PRECIOS]]-Tabla3[[#This Row],[PRECIOS]]*10%</f>
        <v>7.8900029999999992</v>
      </c>
      <c r="L1598" s="101"/>
      <c r="M1598" s="61"/>
      <c r="N1598" s="55">
        <f>IFERROR(Tabla3[[#This Row],[PRECIOS]]-Tabla3[[#This Row],[PRECIOS]]*Tabla3[[#This Row],[% PRODUCTO]]," ")</f>
        <v>8.7666699999999995</v>
      </c>
      <c r="O1598" s="61"/>
      <c r="P1598" s="55">
        <f>IFERROR(Tabla3[[#This Row],[OCULTAR2]]-Tabla3[[#This Row],[OCULTAR2]]*Tabla3[[#This Row],[% LÍNEA]]," ")</f>
        <v>8.7666699999999995</v>
      </c>
      <c r="Q1598" s="56">
        <f>IFERROR(Tabla3[[#This Row],[% PRODUCTO]]+Tabla3[[#This Row],[% LÍNEA]]," ")</f>
        <v>0</v>
      </c>
      <c r="R1598" s="60">
        <f>Tabla3[[#This Row],[OCULTAR3]]</f>
        <v>8.7666699999999995</v>
      </c>
      <c r="S1598" s="60">
        <f>Tabla3[[#This Row],[PRECIO SIN %]]-Tabla3[[#This Row],[PRECIO SIN %]]*10%</f>
        <v>7.8900029999999992</v>
      </c>
      <c r="T1598" s="80">
        <f>(Tabla3[[#This Row],[PRECIO CON DESCT.]]-(Tabla3[[#This Row],[PRECIO CON DESCT.]]*$T$6))</f>
        <v>4.9707018899999991</v>
      </c>
      <c r="U1598" s="96"/>
      <c r="V1598" s="94">
        <f>Tabla3[[#This Row],[PRECIO %      en $]]*Tabla3[[#This Row],[PEDIDO ]]</f>
        <v>0</v>
      </c>
      <c r="W1598" s="57">
        <f>Tabla3[[#This Row],[PRECIO CON DESCT.]]*Tabla3[[#This Row],[PEDIDO ]]</f>
        <v>0</v>
      </c>
      <c r="X1598" s="58">
        <f>Tabla3[[#This Row],[PRECIO SIN %]]*Tabla3[[#This Row],[PEDIDO ]]</f>
        <v>0</v>
      </c>
      <c r="Y1598" s="28"/>
      <c r="Z1598" s="28"/>
    </row>
    <row r="1599" spans="1:26" ht="33" customHeight="1" x14ac:dyDescent="0.4">
      <c r="A1599" s="124">
        <v>7598455000568</v>
      </c>
      <c r="B1599" s="51" t="s">
        <v>225</v>
      </c>
      <c r="C1599" s="51" t="s">
        <v>58</v>
      </c>
      <c r="D15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599" s="118" t="s">
        <v>2096</v>
      </c>
      <c r="F1599" s="75" t="s">
        <v>537</v>
      </c>
      <c r="G15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5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599" s="77">
        <v>312</v>
      </c>
      <c r="J1599" s="52">
        <v>7.6666699999999999</v>
      </c>
      <c r="K1599" s="53">
        <f>Tabla3[[#This Row],[PRECIOS]]-Tabla3[[#This Row],[PRECIOS]]*10%</f>
        <v>6.9000029999999999</v>
      </c>
      <c r="L1599" s="101"/>
      <c r="M1599" s="54"/>
      <c r="N1599" s="55">
        <f>IFERROR(Tabla3[[#This Row],[PRECIOS]]-Tabla3[[#This Row],[PRECIOS]]*Tabla3[[#This Row],[% PRODUCTO]]," ")</f>
        <v>7.6666699999999999</v>
      </c>
      <c r="O1599" s="54"/>
      <c r="P1599" s="55">
        <f>IFERROR(Tabla3[[#This Row],[OCULTAR2]]-Tabla3[[#This Row],[OCULTAR2]]*Tabla3[[#This Row],[% LÍNEA]]," ")</f>
        <v>7.6666699999999999</v>
      </c>
      <c r="Q1599" s="56">
        <f>IFERROR(Tabla3[[#This Row],[% PRODUCTO]]+Tabla3[[#This Row],[% LÍNEA]]," ")</f>
        <v>0</v>
      </c>
      <c r="R1599" s="53">
        <f>Tabla3[[#This Row],[OCULTAR3]]</f>
        <v>7.6666699999999999</v>
      </c>
      <c r="S1599" s="53">
        <f>Tabla3[[#This Row],[PRECIO SIN %]]-Tabla3[[#This Row],[PRECIO SIN %]]*10%</f>
        <v>6.9000029999999999</v>
      </c>
      <c r="T1599" s="80">
        <f>(Tabla3[[#This Row],[PRECIO CON DESCT.]]-(Tabla3[[#This Row],[PRECIO CON DESCT.]]*$T$6))</f>
        <v>4.3470018899999996</v>
      </c>
      <c r="U1599" s="96"/>
      <c r="V1599" s="94">
        <f>Tabla3[[#This Row],[PRECIO %      en $]]*Tabla3[[#This Row],[PEDIDO ]]</f>
        <v>0</v>
      </c>
      <c r="W1599" s="57">
        <f>Tabla3[[#This Row],[PRECIO CON DESCT.]]*Tabla3[[#This Row],[PEDIDO ]]</f>
        <v>0</v>
      </c>
      <c r="X1599" s="58">
        <f>Tabla3[[#This Row],[PRECIO SIN %]]*Tabla3[[#This Row],[PEDIDO ]]</f>
        <v>0</v>
      </c>
      <c r="Y1599" s="28"/>
      <c r="Z1599" s="28"/>
    </row>
    <row r="1600" spans="1:26" ht="33" customHeight="1" x14ac:dyDescent="0.4">
      <c r="A1600" s="125">
        <v>7896714257600</v>
      </c>
      <c r="B1600" s="59" t="s">
        <v>225</v>
      </c>
      <c r="C1600" s="59" t="s">
        <v>257</v>
      </c>
      <c r="D16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00" s="119" t="s">
        <v>2097</v>
      </c>
      <c r="F1600" s="76" t="s">
        <v>537</v>
      </c>
      <c r="G16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00" s="78">
        <v>10922</v>
      </c>
      <c r="J1600" s="52">
        <v>2</v>
      </c>
      <c r="K1600" s="60">
        <f>Tabla3[[#This Row],[PRECIOS]]-Tabla3[[#This Row],[PRECIOS]]*10%</f>
        <v>1.8</v>
      </c>
      <c r="L1600" s="101"/>
      <c r="M1600" s="61"/>
      <c r="N1600" s="55">
        <f>IFERROR(Tabla3[[#This Row],[PRECIOS]]-Tabla3[[#This Row],[PRECIOS]]*Tabla3[[#This Row],[% PRODUCTO]]," ")</f>
        <v>2</v>
      </c>
      <c r="O1600" s="61"/>
      <c r="P1600" s="55">
        <f>IFERROR(Tabla3[[#This Row],[OCULTAR2]]-Tabla3[[#This Row],[OCULTAR2]]*Tabla3[[#This Row],[% LÍNEA]]," ")</f>
        <v>2</v>
      </c>
      <c r="Q1600" s="56">
        <f>IFERROR(Tabla3[[#This Row],[% PRODUCTO]]+Tabla3[[#This Row],[% LÍNEA]]," ")</f>
        <v>0</v>
      </c>
      <c r="R1600" s="60">
        <f>Tabla3[[#This Row],[OCULTAR3]]</f>
        <v>2</v>
      </c>
      <c r="S1600" s="60">
        <f>Tabla3[[#This Row],[PRECIO SIN %]]-Tabla3[[#This Row],[PRECIO SIN %]]*10%</f>
        <v>1.8</v>
      </c>
      <c r="T1600" s="80">
        <f>(Tabla3[[#This Row],[PRECIO CON DESCT.]]-(Tabla3[[#This Row],[PRECIO CON DESCT.]]*$T$6))</f>
        <v>1.1339999999999999</v>
      </c>
      <c r="U1600" s="96"/>
      <c r="V1600" s="94">
        <f>Tabla3[[#This Row],[PRECIO %      en $]]*Tabla3[[#This Row],[PEDIDO ]]</f>
        <v>0</v>
      </c>
      <c r="W1600" s="57">
        <f>Tabla3[[#This Row],[PRECIO CON DESCT.]]*Tabla3[[#This Row],[PEDIDO ]]</f>
        <v>0</v>
      </c>
      <c r="X1600" s="58">
        <f>Tabla3[[#This Row],[PRECIO SIN %]]*Tabla3[[#This Row],[PEDIDO ]]</f>
        <v>0</v>
      </c>
      <c r="Y1600" s="28"/>
      <c r="Z1600" s="28"/>
    </row>
    <row r="1601" spans="1:26" ht="33" customHeight="1" x14ac:dyDescent="0.4">
      <c r="A1601" s="124"/>
      <c r="B1601" s="51" t="s">
        <v>225</v>
      </c>
      <c r="C1601" s="51" t="s">
        <v>257</v>
      </c>
      <c r="D16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01" s="118" t="s">
        <v>2098</v>
      </c>
      <c r="F1601" s="75" t="s">
        <v>537</v>
      </c>
      <c r="G16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01" s="77">
        <v>318</v>
      </c>
      <c r="J1601" s="52">
        <v>3.11111</v>
      </c>
      <c r="K1601" s="53">
        <f>Tabla3[[#This Row],[PRECIOS]]-Tabla3[[#This Row],[PRECIOS]]*10%</f>
        <v>2.7999990000000001</v>
      </c>
      <c r="L1601" s="101"/>
      <c r="M1601" s="54"/>
      <c r="N1601" s="55">
        <f>IFERROR(Tabla3[[#This Row],[PRECIOS]]-Tabla3[[#This Row],[PRECIOS]]*Tabla3[[#This Row],[% PRODUCTO]]," ")</f>
        <v>3.11111</v>
      </c>
      <c r="O1601" s="54"/>
      <c r="P1601" s="55">
        <f>IFERROR(Tabla3[[#This Row],[OCULTAR2]]-Tabla3[[#This Row],[OCULTAR2]]*Tabla3[[#This Row],[% LÍNEA]]," ")</f>
        <v>3.11111</v>
      </c>
      <c r="Q1601" s="56">
        <f>IFERROR(Tabla3[[#This Row],[% PRODUCTO]]+Tabla3[[#This Row],[% LÍNEA]]," ")</f>
        <v>0</v>
      </c>
      <c r="R1601" s="53">
        <f>Tabla3[[#This Row],[OCULTAR3]]</f>
        <v>3.11111</v>
      </c>
      <c r="S1601" s="53">
        <f>Tabla3[[#This Row],[PRECIO SIN %]]-Tabla3[[#This Row],[PRECIO SIN %]]*10%</f>
        <v>2.7999990000000001</v>
      </c>
      <c r="T1601" s="80">
        <f>(Tabla3[[#This Row],[PRECIO CON DESCT.]]-(Tabla3[[#This Row],[PRECIO CON DESCT.]]*$T$6))</f>
        <v>1.7639993700000001</v>
      </c>
      <c r="U1601" s="96"/>
      <c r="V1601" s="94">
        <f>Tabla3[[#This Row],[PRECIO %      en $]]*Tabla3[[#This Row],[PEDIDO ]]</f>
        <v>0</v>
      </c>
      <c r="W1601" s="57">
        <f>Tabla3[[#This Row],[PRECIO CON DESCT.]]*Tabla3[[#This Row],[PEDIDO ]]</f>
        <v>0</v>
      </c>
      <c r="X1601" s="58">
        <f>Tabla3[[#This Row],[PRECIO SIN %]]*Tabla3[[#This Row],[PEDIDO ]]</f>
        <v>0</v>
      </c>
      <c r="Y1601" s="28"/>
      <c r="Z1601" s="28"/>
    </row>
    <row r="1602" spans="1:26" ht="33" customHeight="1" x14ac:dyDescent="0.4">
      <c r="A1602" s="125">
        <v>7896714200804</v>
      </c>
      <c r="B1602" s="59" t="s">
        <v>225</v>
      </c>
      <c r="C1602" s="59" t="s">
        <v>257</v>
      </c>
      <c r="D16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02" s="119" t="s">
        <v>2099</v>
      </c>
      <c r="F1602" s="76" t="s">
        <v>537</v>
      </c>
      <c r="G16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02" s="78">
        <v>151</v>
      </c>
      <c r="J1602" s="52">
        <v>7.0222199999999999</v>
      </c>
      <c r="K1602" s="60">
        <f>Tabla3[[#This Row],[PRECIOS]]-Tabla3[[#This Row],[PRECIOS]]*10%</f>
        <v>6.319998</v>
      </c>
      <c r="L1602" s="101"/>
      <c r="M1602" s="61"/>
      <c r="N1602" s="55">
        <f>IFERROR(Tabla3[[#This Row],[PRECIOS]]-Tabla3[[#This Row],[PRECIOS]]*Tabla3[[#This Row],[% PRODUCTO]]," ")</f>
        <v>7.0222199999999999</v>
      </c>
      <c r="O1602" s="61"/>
      <c r="P1602" s="55">
        <f>IFERROR(Tabla3[[#This Row],[OCULTAR2]]-Tabla3[[#This Row],[OCULTAR2]]*Tabla3[[#This Row],[% LÍNEA]]," ")</f>
        <v>7.0222199999999999</v>
      </c>
      <c r="Q1602" s="56">
        <f>IFERROR(Tabla3[[#This Row],[% PRODUCTO]]+Tabla3[[#This Row],[% LÍNEA]]," ")</f>
        <v>0</v>
      </c>
      <c r="R1602" s="60">
        <f>Tabla3[[#This Row],[OCULTAR3]]</f>
        <v>7.0222199999999999</v>
      </c>
      <c r="S1602" s="60">
        <f>Tabla3[[#This Row],[PRECIO SIN %]]-Tabla3[[#This Row],[PRECIO SIN %]]*10%</f>
        <v>6.319998</v>
      </c>
      <c r="T1602" s="80">
        <f>(Tabla3[[#This Row],[PRECIO CON DESCT.]]-(Tabla3[[#This Row],[PRECIO CON DESCT.]]*$T$6))</f>
        <v>3.9815987399999999</v>
      </c>
      <c r="U1602" s="96"/>
      <c r="V1602" s="94">
        <f>Tabla3[[#This Row],[PRECIO %      en $]]*Tabla3[[#This Row],[PEDIDO ]]</f>
        <v>0</v>
      </c>
      <c r="W1602" s="57">
        <f>Tabla3[[#This Row],[PRECIO CON DESCT.]]*Tabla3[[#This Row],[PEDIDO ]]</f>
        <v>0</v>
      </c>
      <c r="X1602" s="58">
        <f>Tabla3[[#This Row],[PRECIO SIN %]]*Tabla3[[#This Row],[PEDIDO ]]</f>
        <v>0</v>
      </c>
      <c r="Y1602" s="28"/>
      <c r="Z1602" s="28"/>
    </row>
    <row r="1603" spans="1:26" ht="33" customHeight="1" x14ac:dyDescent="0.4">
      <c r="A1603" s="124">
        <v>7598008002537</v>
      </c>
      <c r="B1603" s="51" t="s">
        <v>225</v>
      </c>
      <c r="C1603" s="51" t="s">
        <v>134</v>
      </c>
      <c r="D16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03" s="118" t="s">
        <v>2100</v>
      </c>
      <c r="F1603" s="75" t="s">
        <v>537</v>
      </c>
      <c r="G16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03" s="77">
        <v>278</v>
      </c>
      <c r="J1603" s="52">
        <v>0.65556000000000003</v>
      </c>
      <c r="K1603" s="53">
        <f>Tabla3[[#This Row],[PRECIOS]]-Tabla3[[#This Row],[PRECIOS]]*10%</f>
        <v>0.59000399999999997</v>
      </c>
      <c r="L1603" s="101"/>
      <c r="M1603" s="54"/>
      <c r="N1603" s="55">
        <f>IFERROR(Tabla3[[#This Row],[PRECIOS]]-Tabla3[[#This Row],[PRECIOS]]*Tabla3[[#This Row],[% PRODUCTO]]," ")</f>
        <v>0.65556000000000003</v>
      </c>
      <c r="O1603" s="54"/>
      <c r="P1603" s="55">
        <f>IFERROR(Tabla3[[#This Row],[OCULTAR2]]-Tabla3[[#This Row],[OCULTAR2]]*Tabla3[[#This Row],[% LÍNEA]]," ")</f>
        <v>0.65556000000000003</v>
      </c>
      <c r="Q1603" s="56">
        <f>IFERROR(Tabla3[[#This Row],[% PRODUCTO]]+Tabla3[[#This Row],[% LÍNEA]]," ")</f>
        <v>0</v>
      </c>
      <c r="R1603" s="53">
        <f>Tabla3[[#This Row],[OCULTAR3]]</f>
        <v>0.65556000000000003</v>
      </c>
      <c r="S1603" s="53">
        <f>Tabla3[[#This Row],[PRECIO SIN %]]-Tabla3[[#This Row],[PRECIO SIN %]]*10%</f>
        <v>0.59000399999999997</v>
      </c>
      <c r="T1603" s="80">
        <f>(Tabla3[[#This Row],[PRECIO CON DESCT.]]-(Tabla3[[#This Row],[PRECIO CON DESCT.]]*$T$6))</f>
        <v>0.37170251999999998</v>
      </c>
      <c r="U1603" s="96"/>
      <c r="V1603" s="94">
        <f>Tabla3[[#This Row],[PRECIO %      en $]]*Tabla3[[#This Row],[PEDIDO ]]</f>
        <v>0</v>
      </c>
      <c r="W1603" s="57">
        <f>Tabla3[[#This Row],[PRECIO CON DESCT.]]*Tabla3[[#This Row],[PEDIDO ]]</f>
        <v>0</v>
      </c>
      <c r="X1603" s="58">
        <f>Tabla3[[#This Row],[PRECIO SIN %]]*Tabla3[[#This Row],[PEDIDO ]]</f>
        <v>0</v>
      </c>
      <c r="Y1603" s="28"/>
      <c r="Z1603" s="28"/>
    </row>
    <row r="1604" spans="1:26" ht="33" customHeight="1" x14ac:dyDescent="0.4">
      <c r="A1604" s="125">
        <v>7898100244676</v>
      </c>
      <c r="B1604" s="59" t="s">
        <v>225</v>
      </c>
      <c r="C1604" s="59" t="s">
        <v>211</v>
      </c>
      <c r="D16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604" s="119" t="s">
        <v>2101</v>
      </c>
      <c r="F1604" s="76" t="s">
        <v>537</v>
      </c>
      <c r="G16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604" s="78">
        <v>7</v>
      </c>
      <c r="J1604" s="52">
        <v>9.3666699999999992</v>
      </c>
      <c r="K1604" s="60">
        <f>Tabla3[[#This Row],[PRECIOS]]-Tabla3[[#This Row],[PRECIOS]]*10%</f>
        <v>8.4300029999999992</v>
      </c>
      <c r="L1604" s="101" t="s">
        <v>5327</v>
      </c>
      <c r="M1604" s="61"/>
      <c r="N1604" s="55">
        <f>IFERROR(Tabla3[[#This Row],[PRECIOS]]-Tabla3[[#This Row],[PRECIOS]]*Tabla3[[#This Row],[% PRODUCTO]]," ")</f>
        <v>9.3666699999999992</v>
      </c>
      <c r="O1604" s="61"/>
      <c r="P1604" s="55">
        <f>IFERROR(Tabla3[[#This Row],[OCULTAR2]]-Tabla3[[#This Row],[OCULTAR2]]*Tabla3[[#This Row],[% LÍNEA]]," ")</f>
        <v>9.3666699999999992</v>
      </c>
      <c r="Q1604" s="56">
        <f>IFERROR(Tabla3[[#This Row],[% PRODUCTO]]+Tabla3[[#This Row],[% LÍNEA]]," ")</f>
        <v>0</v>
      </c>
      <c r="R1604" s="60">
        <f>Tabla3[[#This Row],[OCULTAR3]]</f>
        <v>9.3666699999999992</v>
      </c>
      <c r="S1604" s="60">
        <f>Tabla3[[#This Row],[PRECIO SIN %]]-Tabla3[[#This Row],[PRECIO SIN %]]*10%</f>
        <v>8.4300029999999992</v>
      </c>
      <c r="T1604" s="80">
        <f>(Tabla3[[#This Row],[PRECIO CON DESCT.]]-(Tabla3[[#This Row],[PRECIO CON DESCT.]]*$T$6))</f>
        <v>5.3109018899999993</v>
      </c>
      <c r="U1604" s="96"/>
      <c r="V1604" s="94">
        <f>Tabla3[[#This Row],[PRECIO %      en $]]*Tabla3[[#This Row],[PEDIDO ]]</f>
        <v>0</v>
      </c>
      <c r="W1604" s="57">
        <f>Tabla3[[#This Row],[PRECIO CON DESCT.]]*Tabla3[[#This Row],[PEDIDO ]]</f>
        <v>0</v>
      </c>
      <c r="X1604" s="58">
        <f>Tabla3[[#This Row],[PRECIO SIN %]]*Tabla3[[#This Row],[PEDIDO ]]</f>
        <v>0</v>
      </c>
      <c r="Y1604" s="28"/>
      <c r="Z1604" s="28"/>
    </row>
    <row r="1605" spans="1:26" ht="33" customHeight="1" x14ac:dyDescent="0.4">
      <c r="A1605" s="124">
        <v>7595414000942</v>
      </c>
      <c r="B1605" s="51" t="s">
        <v>225</v>
      </c>
      <c r="C1605" s="51" t="s">
        <v>50</v>
      </c>
      <c r="D16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05" s="118" t="s">
        <v>2102</v>
      </c>
      <c r="F1605" s="75" t="s">
        <v>537</v>
      </c>
      <c r="G16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05" s="77">
        <v>119</v>
      </c>
      <c r="J1605" s="52">
        <v>9.4666700000000006</v>
      </c>
      <c r="K1605" s="53">
        <f>Tabla3[[#This Row],[PRECIOS]]-Tabla3[[#This Row],[PRECIOS]]*10%</f>
        <v>8.5200030000000009</v>
      </c>
      <c r="L1605" s="101"/>
      <c r="M1605" s="54"/>
      <c r="N1605" s="55">
        <f>IFERROR(Tabla3[[#This Row],[PRECIOS]]-Tabla3[[#This Row],[PRECIOS]]*Tabla3[[#This Row],[% PRODUCTO]]," ")</f>
        <v>9.4666700000000006</v>
      </c>
      <c r="O1605" s="54"/>
      <c r="P1605" s="55">
        <f>IFERROR(Tabla3[[#This Row],[OCULTAR2]]-Tabla3[[#This Row],[OCULTAR2]]*Tabla3[[#This Row],[% LÍNEA]]," ")</f>
        <v>9.4666700000000006</v>
      </c>
      <c r="Q1605" s="56">
        <f>IFERROR(Tabla3[[#This Row],[% PRODUCTO]]+Tabla3[[#This Row],[% LÍNEA]]," ")</f>
        <v>0</v>
      </c>
      <c r="R1605" s="53">
        <f>Tabla3[[#This Row],[OCULTAR3]]</f>
        <v>9.4666700000000006</v>
      </c>
      <c r="S1605" s="53">
        <f>Tabla3[[#This Row],[PRECIO SIN %]]-Tabla3[[#This Row],[PRECIO SIN %]]*10%</f>
        <v>8.5200030000000009</v>
      </c>
      <c r="T1605" s="80">
        <f>(Tabla3[[#This Row],[PRECIO CON DESCT.]]-(Tabla3[[#This Row],[PRECIO CON DESCT.]]*$T$6))</f>
        <v>5.3676018900000004</v>
      </c>
      <c r="U1605" s="96"/>
      <c r="V1605" s="94">
        <f>Tabla3[[#This Row],[PRECIO %      en $]]*Tabla3[[#This Row],[PEDIDO ]]</f>
        <v>0</v>
      </c>
      <c r="W1605" s="57">
        <f>Tabla3[[#This Row],[PRECIO CON DESCT.]]*Tabla3[[#This Row],[PEDIDO ]]</f>
        <v>0</v>
      </c>
      <c r="X1605" s="58">
        <f>Tabla3[[#This Row],[PRECIO SIN %]]*Tabla3[[#This Row],[PEDIDO ]]</f>
        <v>0</v>
      </c>
      <c r="Y1605" s="28"/>
      <c r="Z1605" s="28"/>
    </row>
    <row r="1606" spans="1:26" ht="33" customHeight="1" x14ac:dyDescent="0.4">
      <c r="A1606" s="125">
        <v>7591243807585</v>
      </c>
      <c r="B1606" s="59" t="s">
        <v>225</v>
      </c>
      <c r="C1606" s="59" t="s">
        <v>108</v>
      </c>
      <c r="D16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606" s="119" t="s">
        <v>2103</v>
      </c>
      <c r="F1606" s="76" t="s">
        <v>526</v>
      </c>
      <c r="G16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06" s="78">
        <v>62</v>
      </c>
      <c r="J1606" s="52">
        <v>10.44444</v>
      </c>
      <c r="K1606" s="60">
        <f>Tabla3[[#This Row],[PRECIOS]]-Tabla3[[#This Row],[PRECIOS]]*10%</f>
        <v>9.3999959999999998</v>
      </c>
      <c r="L1606" s="101"/>
      <c r="M1606" s="61"/>
      <c r="N1606" s="55">
        <f>IFERROR(Tabla3[[#This Row],[PRECIOS]]-Tabla3[[#This Row],[PRECIOS]]*Tabla3[[#This Row],[% PRODUCTO]]," ")</f>
        <v>10.44444</v>
      </c>
      <c r="O1606" s="61"/>
      <c r="P1606" s="55">
        <f>IFERROR(Tabla3[[#This Row],[OCULTAR2]]-Tabla3[[#This Row],[OCULTAR2]]*Tabla3[[#This Row],[% LÍNEA]]," ")</f>
        <v>10.44444</v>
      </c>
      <c r="Q1606" s="56">
        <f>IFERROR(Tabla3[[#This Row],[% PRODUCTO]]+Tabla3[[#This Row],[% LÍNEA]]," ")</f>
        <v>0</v>
      </c>
      <c r="R1606" s="60">
        <f>Tabla3[[#This Row],[OCULTAR3]]</f>
        <v>10.44444</v>
      </c>
      <c r="S1606" s="60">
        <f>Tabla3[[#This Row],[PRECIO SIN %]]-Tabla3[[#This Row],[PRECIO SIN %]]*10%</f>
        <v>9.3999959999999998</v>
      </c>
      <c r="T1606" s="80">
        <f>(Tabla3[[#This Row],[PRECIO CON DESCT.]]-(Tabla3[[#This Row],[PRECIO CON DESCT.]]*$T$6))</f>
        <v>5.9219974799999999</v>
      </c>
      <c r="U1606" s="96"/>
      <c r="V1606" s="94">
        <f>Tabla3[[#This Row],[PRECIO %      en $]]*Tabla3[[#This Row],[PEDIDO ]]</f>
        <v>0</v>
      </c>
      <c r="W1606" s="57">
        <f>Tabla3[[#This Row],[PRECIO CON DESCT.]]*Tabla3[[#This Row],[PEDIDO ]]</f>
        <v>0</v>
      </c>
      <c r="X1606" s="58">
        <f>Tabla3[[#This Row],[PRECIO SIN %]]*Tabla3[[#This Row],[PEDIDO ]]</f>
        <v>0</v>
      </c>
      <c r="Y1606" s="28"/>
      <c r="Z1606" s="28"/>
    </row>
    <row r="1607" spans="1:26" ht="33" customHeight="1" x14ac:dyDescent="0.4">
      <c r="A1607" s="124">
        <v>7591243805376</v>
      </c>
      <c r="B1607" s="51" t="s">
        <v>225</v>
      </c>
      <c r="C1607" s="51" t="s">
        <v>108</v>
      </c>
      <c r="D16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607" s="118" t="s">
        <v>2104</v>
      </c>
      <c r="F1607" s="75" t="s">
        <v>537</v>
      </c>
      <c r="G16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07" s="77">
        <v>129</v>
      </c>
      <c r="J1607" s="52">
        <v>9.5555599999999998</v>
      </c>
      <c r="K1607" s="53">
        <f>Tabla3[[#This Row],[PRECIOS]]-Tabla3[[#This Row],[PRECIOS]]*10%</f>
        <v>8.6000040000000002</v>
      </c>
      <c r="L1607" s="101"/>
      <c r="M1607" s="54"/>
      <c r="N1607" s="55">
        <f>IFERROR(Tabla3[[#This Row],[PRECIOS]]-Tabla3[[#This Row],[PRECIOS]]*Tabla3[[#This Row],[% PRODUCTO]]," ")</f>
        <v>9.5555599999999998</v>
      </c>
      <c r="O1607" s="54"/>
      <c r="P1607" s="55">
        <f>IFERROR(Tabla3[[#This Row],[OCULTAR2]]-Tabla3[[#This Row],[OCULTAR2]]*Tabla3[[#This Row],[% LÍNEA]]," ")</f>
        <v>9.5555599999999998</v>
      </c>
      <c r="Q1607" s="56">
        <f>IFERROR(Tabla3[[#This Row],[% PRODUCTO]]+Tabla3[[#This Row],[% LÍNEA]]," ")</f>
        <v>0</v>
      </c>
      <c r="R1607" s="53">
        <f>Tabla3[[#This Row],[OCULTAR3]]</f>
        <v>9.5555599999999998</v>
      </c>
      <c r="S1607" s="53">
        <f>Tabla3[[#This Row],[PRECIO SIN %]]-Tabla3[[#This Row],[PRECIO SIN %]]*10%</f>
        <v>8.6000040000000002</v>
      </c>
      <c r="T1607" s="80">
        <f>(Tabla3[[#This Row],[PRECIO CON DESCT.]]-(Tabla3[[#This Row],[PRECIO CON DESCT.]]*$T$6))</f>
        <v>5.4180025199999999</v>
      </c>
      <c r="U1607" s="96"/>
      <c r="V1607" s="94">
        <f>Tabla3[[#This Row],[PRECIO %      en $]]*Tabla3[[#This Row],[PEDIDO ]]</f>
        <v>0</v>
      </c>
      <c r="W1607" s="57">
        <f>Tabla3[[#This Row],[PRECIO CON DESCT.]]*Tabla3[[#This Row],[PEDIDO ]]</f>
        <v>0</v>
      </c>
      <c r="X1607" s="58">
        <f>Tabla3[[#This Row],[PRECIO SIN %]]*Tabla3[[#This Row],[PEDIDO ]]</f>
        <v>0</v>
      </c>
      <c r="Y1607" s="28"/>
      <c r="Z1607" s="28"/>
    </row>
    <row r="1608" spans="1:26" ht="33" customHeight="1" x14ac:dyDescent="0.4">
      <c r="A1608" s="125">
        <v>8906112611429</v>
      </c>
      <c r="B1608" s="59" t="s">
        <v>225</v>
      </c>
      <c r="C1608" s="59" t="s">
        <v>57</v>
      </c>
      <c r="D16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08" s="119" t="s">
        <v>2105</v>
      </c>
      <c r="F1608" s="76" t="s">
        <v>537</v>
      </c>
      <c r="G16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08" s="78">
        <v>76</v>
      </c>
      <c r="J1608" s="52">
        <v>5.5555599999999998</v>
      </c>
      <c r="K1608" s="60">
        <f>Tabla3[[#This Row],[PRECIOS]]-Tabla3[[#This Row],[PRECIOS]]*10%</f>
        <v>5.0000039999999997</v>
      </c>
      <c r="L1608" s="101"/>
      <c r="M1608" s="61"/>
      <c r="N1608" s="55">
        <f>IFERROR(Tabla3[[#This Row],[PRECIOS]]-Tabla3[[#This Row],[PRECIOS]]*Tabla3[[#This Row],[% PRODUCTO]]," ")</f>
        <v>5.5555599999999998</v>
      </c>
      <c r="O1608" s="61"/>
      <c r="P1608" s="55">
        <f>IFERROR(Tabla3[[#This Row],[OCULTAR2]]-Tabla3[[#This Row],[OCULTAR2]]*Tabla3[[#This Row],[% LÍNEA]]," ")</f>
        <v>5.5555599999999998</v>
      </c>
      <c r="Q1608" s="56">
        <f>IFERROR(Tabla3[[#This Row],[% PRODUCTO]]+Tabla3[[#This Row],[% LÍNEA]]," ")</f>
        <v>0</v>
      </c>
      <c r="R1608" s="60">
        <f>Tabla3[[#This Row],[OCULTAR3]]</f>
        <v>5.5555599999999998</v>
      </c>
      <c r="S1608" s="60">
        <f>Tabla3[[#This Row],[PRECIO SIN %]]-Tabla3[[#This Row],[PRECIO SIN %]]*10%</f>
        <v>5.0000039999999997</v>
      </c>
      <c r="T1608" s="80">
        <f>(Tabla3[[#This Row],[PRECIO CON DESCT.]]-(Tabla3[[#This Row],[PRECIO CON DESCT.]]*$T$6))</f>
        <v>3.1500025200000001</v>
      </c>
      <c r="U1608" s="96"/>
      <c r="V1608" s="94">
        <f>Tabla3[[#This Row],[PRECIO %      en $]]*Tabla3[[#This Row],[PEDIDO ]]</f>
        <v>0</v>
      </c>
      <c r="W1608" s="57">
        <f>Tabla3[[#This Row],[PRECIO CON DESCT.]]*Tabla3[[#This Row],[PEDIDO ]]</f>
        <v>0</v>
      </c>
      <c r="X1608" s="58">
        <f>Tabla3[[#This Row],[PRECIO SIN %]]*Tabla3[[#This Row],[PEDIDO ]]</f>
        <v>0</v>
      </c>
      <c r="Y1608" s="28"/>
      <c r="Z1608" s="28"/>
    </row>
    <row r="1609" spans="1:26" ht="33" customHeight="1" x14ac:dyDescent="0.4">
      <c r="A1609" s="124">
        <v>8906112611429</v>
      </c>
      <c r="B1609" s="51" t="s">
        <v>225</v>
      </c>
      <c r="C1609" s="51" t="s">
        <v>57</v>
      </c>
      <c r="D16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09" s="118" t="s">
        <v>2105</v>
      </c>
      <c r="F1609" s="75" t="s">
        <v>537</v>
      </c>
      <c r="G16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09" s="77">
        <v>21</v>
      </c>
      <c r="J1609" s="52">
        <v>5.5888900000000001</v>
      </c>
      <c r="K1609" s="53">
        <f>Tabla3[[#This Row],[PRECIOS]]-Tabla3[[#This Row],[PRECIOS]]*10%</f>
        <v>5.0300010000000004</v>
      </c>
      <c r="L1609" s="101"/>
      <c r="M1609" s="54"/>
      <c r="N1609" s="55">
        <f>IFERROR(Tabla3[[#This Row],[PRECIOS]]-Tabla3[[#This Row],[PRECIOS]]*Tabla3[[#This Row],[% PRODUCTO]]," ")</f>
        <v>5.5888900000000001</v>
      </c>
      <c r="O1609" s="54"/>
      <c r="P1609" s="55">
        <f>IFERROR(Tabla3[[#This Row],[OCULTAR2]]-Tabla3[[#This Row],[OCULTAR2]]*Tabla3[[#This Row],[% LÍNEA]]," ")</f>
        <v>5.5888900000000001</v>
      </c>
      <c r="Q1609" s="56">
        <f>IFERROR(Tabla3[[#This Row],[% PRODUCTO]]+Tabla3[[#This Row],[% LÍNEA]]," ")</f>
        <v>0</v>
      </c>
      <c r="R1609" s="53">
        <f>Tabla3[[#This Row],[OCULTAR3]]</f>
        <v>5.5888900000000001</v>
      </c>
      <c r="S1609" s="53">
        <f>Tabla3[[#This Row],[PRECIO SIN %]]-Tabla3[[#This Row],[PRECIO SIN %]]*10%</f>
        <v>5.0300010000000004</v>
      </c>
      <c r="T1609" s="80">
        <f>(Tabla3[[#This Row],[PRECIO CON DESCT.]]-(Tabla3[[#This Row],[PRECIO CON DESCT.]]*$T$6))</f>
        <v>3.1689006300000004</v>
      </c>
      <c r="U1609" s="96"/>
      <c r="V1609" s="94">
        <f>Tabla3[[#This Row],[PRECIO %      en $]]*Tabla3[[#This Row],[PEDIDO ]]</f>
        <v>0</v>
      </c>
      <c r="W1609" s="57">
        <f>Tabla3[[#This Row],[PRECIO CON DESCT.]]*Tabla3[[#This Row],[PEDIDO ]]</f>
        <v>0</v>
      </c>
      <c r="X1609" s="58">
        <f>Tabla3[[#This Row],[PRECIO SIN %]]*Tabla3[[#This Row],[PEDIDO ]]</f>
        <v>0</v>
      </c>
      <c r="Y1609" s="28"/>
      <c r="Z1609" s="28"/>
    </row>
    <row r="1610" spans="1:26" ht="33" customHeight="1" x14ac:dyDescent="0.4">
      <c r="A1610" s="125">
        <v>7591020008303</v>
      </c>
      <c r="B1610" s="59" t="s">
        <v>225</v>
      </c>
      <c r="C1610" s="59" t="s">
        <v>196</v>
      </c>
      <c r="D16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10" s="119" t="s">
        <v>2106</v>
      </c>
      <c r="F1610" s="76" t="s">
        <v>537</v>
      </c>
      <c r="G16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10" s="78">
        <v>634</v>
      </c>
      <c r="J1610" s="52">
        <v>12.44444</v>
      </c>
      <c r="K1610" s="60">
        <f>Tabla3[[#This Row],[PRECIOS]]-Tabla3[[#This Row],[PRECIOS]]*10%</f>
        <v>11.199996000000001</v>
      </c>
      <c r="L1610" s="101"/>
      <c r="M1610" s="61"/>
      <c r="N1610" s="55">
        <f>IFERROR(Tabla3[[#This Row],[PRECIOS]]-Tabla3[[#This Row],[PRECIOS]]*Tabla3[[#This Row],[% PRODUCTO]]," ")</f>
        <v>12.44444</v>
      </c>
      <c r="O1610" s="61"/>
      <c r="P1610" s="55">
        <f>IFERROR(Tabla3[[#This Row],[OCULTAR2]]-Tabla3[[#This Row],[OCULTAR2]]*Tabla3[[#This Row],[% LÍNEA]]," ")</f>
        <v>12.44444</v>
      </c>
      <c r="Q1610" s="56">
        <f>IFERROR(Tabla3[[#This Row],[% PRODUCTO]]+Tabla3[[#This Row],[% LÍNEA]]," ")</f>
        <v>0</v>
      </c>
      <c r="R1610" s="60">
        <f>Tabla3[[#This Row],[OCULTAR3]]</f>
        <v>12.44444</v>
      </c>
      <c r="S1610" s="60">
        <f>Tabla3[[#This Row],[PRECIO SIN %]]-Tabla3[[#This Row],[PRECIO SIN %]]*10%</f>
        <v>11.199996000000001</v>
      </c>
      <c r="T1610" s="80">
        <f>(Tabla3[[#This Row],[PRECIO CON DESCT.]]-(Tabla3[[#This Row],[PRECIO CON DESCT.]]*$T$6))</f>
        <v>7.0559974800000003</v>
      </c>
      <c r="U1610" s="96"/>
      <c r="V1610" s="94">
        <f>Tabla3[[#This Row],[PRECIO %      en $]]*Tabla3[[#This Row],[PEDIDO ]]</f>
        <v>0</v>
      </c>
      <c r="W1610" s="57">
        <f>Tabla3[[#This Row],[PRECIO CON DESCT.]]*Tabla3[[#This Row],[PEDIDO ]]</f>
        <v>0</v>
      </c>
      <c r="X1610" s="58">
        <f>Tabla3[[#This Row],[PRECIO SIN %]]*Tabla3[[#This Row],[PEDIDO ]]</f>
        <v>0</v>
      </c>
      <c r="Y1610" s="28"/>
      <c r="Z1610" s="28"/>
    </row>
    <row r="1611" spans="1:26" ht="33" customHeight="1" x14ac:dyDescent="0.4">
      <c r="A1611" s="124">
        <v>7593090002830</v>
      </c>
      <c r="B1611" s="51" t="s">
        <v>225</v>
      </c>
      <c r="C1611" s="51" t="s">
        <v>258</v>
      </c>
      <c r="D16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11" s="118" t="s">
        <v>2107</v>
      </c>
      <c r="F1611" s="75" t="s">
        <v>537</v>
      </c>
      <c r="G16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11" s="77">
        <v>9</v>
      </c>
      <c r="J1611" s="52">
        <v>8.6666699999999999</v>
      </c>
      <c r="K1611" s="53">
        <f>Tabla3[[#This Row],[PRECIOS]]-Tabla3[[#This Row],[PRECIOS]]*10%</f>
        <v>7.8000030000000002</v>
      </c>
      <c r="L1611" s="101"/>
      <c r="M1611" s="54"/>
      <c r="N1611" s="55">
        <f>IFERROR(Tabla3[[#This Row],[PRECIOS]]-Tabla3[[#This Row],[PRECIOS]]*Tabla3[[#This Row],[% PRODUCTO]]," ")</f>
        <v>8.6666699999999999</v>
      </c>
      <c r="O1611" s="54"/>
      <c r="P1611" s="55">
        <f>IFERROR(Tabla3[[#This Row],[OCULTAR2]]-Tabla3[[#This Row],[OCULTAR2]]*Tabla3[[#This Row],[% LÍNEA]]," ")</f>
        <v>8.6666699999999999</v>
      </c>
      <c r="Q1611" s="56">
        <f>IFERROR(Tabla3[[#This Row],[% PRODUCTO]]+Tabla3[[#This Row],[% LÍNEA]]," ")</f>
        <v>0</v>
      </c>
      <c r="R1611" s="53">
        <f>Tabla3[[#This Row],[OCULTAR3]]</f>
        <v>8.6666699999999999</v>
      </c>
      <c r="S1611" s="53">
        <f>Tabla3[[#This Row],[PRECIO SIN %]]-Tabla3[[#This Row],[PRECIO SIN %]]*10%</f>
        <v>7.8000030000000002</v>
      </c>
      <c r="T1611" s="80">
        <f>(Tabla3[[#This Row],[PRECIO CON DESCT.]]-(Tabla3[[#This Row],[PRECIO CON DESCT.]]*$T$6))</f>
        <v>4.9140018899999998</v>
      </c>
      <c r="U1611" s="96"/>
      <c r="V1611" s="94">
        <f>Tabla3[[#This Row],[PRECIO %      en $]]*Tabla3[[#This Row],[PEDIDO ]]</f>
        <v>0</v>
      </c>
      <c r="W1611" s="57">
        <f>Tabla3[[#This Row],[PRECIO CON DESCT.]]*Tabla3[[#This Row],[PEDIDO ]]</f>
        <v>0</v>
      </c>
      <c r="X1611" s="58">
        <f>Tabla3[[#This Row],[PRECIO SIN %]]*Tabla3[[#This Row],[PEDIDO ]]</f>
        <v>0</v>
      </c>
      <c r="Y1611" s="28"/>
      <c r="Z1611" s="28"/>
    </row>
    <row r="1612" spans="1:26" ht="33" customHeight="1" x14ac:dyDescent="0.4">
      <c r="A1612" s="125">
        <v>7592454003551</v>
      </c>
      <c r="B1612" s="59" t="s">
        <v>225</v>
      </c>
      <c r="C1612" s="59" t="s">
        <v>188</v>
      </c>
      <c r="D16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12" s="119" t="s">
        <v>2108</v>
      </c>
      <c r="F1612" s="76" t="s">
        <v>537</v>
      </c>
      <c r="G16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12" s="78">
        <v>49</v>
      </c>
      <c r="J1612" s="52">
        <v>11.144439999999999</v>
      </c>
      <c r="K1612" s="60">
        <f>Tabla3[[#This Row],[PRECIOS]]-Tabla3[[#This Row],[PRECIOS]]*10%</f>
        <v>10.029995999999999</v>
      </c>
      <c r="L1612" s="101"/>
      <c r="M1612" s="61"/>
      <c r="N1612" s="55">
        <f>IFERROR(Tabla3[[#This Row],[PRECIOS]]-Tabla3[[#This Row],[PRECIOS]]*Tabla3[[#This Row],[% PRODUCTO]]," ")</f>
        <v>11.144439999999999</v>
      </c>
      <c r="O1612" s="61"/>
      <c r="P1612" s="55">
        <f>IFERROR(Tabla3[[#This Row],[OCULTAR2]]-Tabla3[[#This Row],[OCULTAR2]]*Tabla3[[#This Row],[% LÍNEA]]," ")</f>
        <v>11.144439999999999</v>
      </c>
      <c r="Q1612" s="56">
        <f>IFERROR(Tabla3[[#This Row],[% PRODUCTO]]+Tabla3[[#This Row],[% LÍNEA]]," ")</f>
        <v>0</v>
      </c>
      <c r="R1612" s="60">
        <f>Tabla3[[#This Row],[OCULTAR3]]</f>
        <v>11.144439999999999</v>
      </c>
      <c r="S1612" s="60">
        <f>Tabla3[[#This Row],[PRECIO SIN %]]-Tabla3[[#This Row],[PRECIO SIN %]]*10%</f>
        <v>10.029995999999999</v>
      </c>
      <c r="T1612" s="80">
        <f>(Tabla3[[#This Row],[PRECIO CON DESCT.]]-(Tabla3[[#This Row],[PRECIO CON DESCT.]]*$T$6))</f>
        <v>6.3188974799999995</v>
      </c>
      <c r="U1612" s="96"/>
      <c r="V1612" s="94">
        <f>Tabla3[[#This Row],[PRECIO %      en $]]*Tabla3[[#This Row],[PEDIDO ]]</f>
        <v>0</v>
      </c>
      <c r="W1612" s="57">
        <f>Tabla3[[#This Row],[PRECIO CON DESCT.]]*Tabla3[[#This Row],[PEDIDO ]]</f>
        <v>0</v>
      </c>
      <c r="X1612" s="58">
        <f>Tabla3[[#This Row],[PRECIO SIN %]]*Tabla3[[#This Row],[PEDIDO ]]</f>
        <v>0</v>
      </c>
      <c r="Y1612" s="28"/>
      <c r="Z1612" s="28"/>
    </row>
    <row r="1613" spans="1:26" ht="33" customHeight="1" x14ac:dyDescent="0.4">
      <c r="A1613" s="124">
        <v>7591619520346</v>
      </c>
      <c r="B1613" s="51" t="s">
        <v>225</v>
      </c>
      <c r="C1613" s="51" t="s">
        <v>131</v>
      </c>
      <c r="D16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13" s="118" t="s">
        <v>2109</v>
      </c>
      <c r="F1613" s="75" t="s">
        <v>537</v>
      </c>
      <c r="G16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13" s="77">
        <v>33</v>
      </c>
      <c r="J1613" s="52">
        <v>11.533329999999999</v>
      </c>
      <c r="K1613" s="53">
        <f>Tabla3[[#This Row],[PRECIOS]]-Tabla3[[#This Row],[PRECIOS]]*10%</f>
        <v>10.379996999999999</v>
      </c>
      <c r="L1613" s="101"/>
      <c r="M1613" s="54"/>
      <c r="N1613" s="55">
        <f>IFERROR(Tabla3[[#This Row],[PRECIOS]]-Tabla3[[#This Row],[PRECIOS]]*Tabla3[[#This Row],[% PRODUCTO]]," ")</f>
        <v>11.533329999999999</v>
      </c>
      <c r="O1613" s="54"/>
      <c r="P1613" s="55">
        <f>IFERROR(Tabla3[[#This Row],[OCULTAR2]]-Tabla3[[#This Row],[OCULTAR2]]*Tabla3[[#This Row],[% LÍNEA]]," ")</f>
        <v>11.533329999999999</v>
      </c>
      <c r="Q1613" s="56">
        <f>IFERROR(Tabla3[[#This Row],[% PRODUCTO]]+Tabla3[[#This Row],[% LÍNEA]]," ")</f>
        <v>0</v>
      </c>
      <c r="R1613" s="53">
        <f>Tabla3[[#This Row],[OCULTAR3]]</f>
        <v>11.533329999999999</v>
      </c>
      <c r="S1613" s="53">
        <f>Tabla3[[#This Row],[PRECIO SIN %]]-Tabla3[[#This Row],[PRECIO SIN %]]*10%</f>
        <v>10.379996999999999</v>
      </c>
      <c r="T1613" s="80">
        <f>(Tabla3[[#This Row],[PRECIO CON DESCT.]]-(Tabla3[[#This Row],[PRECIO CON DESCT.]]*$T$6))</f>
        <v>6.5393981099999996</v>
      </c>
      <c r="U1613" s="96"/>
      <c r="V1613" s="94">
        <f>Tabla3[[#This Row],[PRECIO %      en $]]*Tabla3[[#This Row],[PEDIDO ]]</f>
        <v>0</v>
      </c>
      <c r="W1613" s="57">
        <f>Tabla3[[#This Row],[PRECIO CON DESCT.]]*Tabla3[[#This Row],[PEDIDO ]]</f>
        <v>0</v>
      </c>
      <c r="X1613" s="58">
        <f>Tabla3[[#This Row],[PRECIO SIN %]]*Tabla3[[#This Row],[PEDIDO ]]</f>
        <v>0</v>
      </c>
      <c r="Y1613" s="28"/>
      <c r="Z1613" s="28"/>
    </row>
    <row r="1614" spans="1:26" ht="33" customHeight="1" x14ac:dyDescent="0.4">
      <c r="A1614" s="125">
        <v>7791848265043</v>
      </c>
      <c r="B1614" s="59" t="s">
        <v>225</v>
      </c>
      <c r="C1614" s="59" t="s">
        <v>105</v>
      </c>
      <c r="D16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614" s="119" t="s">
        <v>2110</v>
      </c>
      <c r="F1614" s="76" t="s">
        <v>537</v>
      </c>
      <c r="G16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14" s="78">
        <v>25</v>
      </c>
      <c r="J1614" s="52">
        <v>6.9333299999999998</v>
      </c>
      <c r="K1614" s="60">
        <f>Tabla3[[#This Row],[PRECIOS]]-Tabla3[[#This Row],[PRECIOS]]*10%</f>
        <v>6.2399969999999998</v>
      </c>
      <c r="L1614" s="101"/>
      <c r="M1614" s="61"/>
      <c r="N1614" s="55">
        <f>IFERROR(Tabla3[[#This Row],[PRECIOS]]-Tabla3[[#This Row],[PRECIOS]]*Tabla3[[#This Row],[% PRODUCTO]]," ")</f>
        <v>6.9333299999999998</v>
      </c>
      <c r="O1614" s="61"/>
      <c r="P1614" s="55">
        <f>IFERROR(Tabla3[[#This Row],[OCULTAR2]]-Tabla3[[#This Row],[OCULTAR2]]*Tabla3[[#This Row],[% LÍNEA]]," ")</f>
        <v>6.9333299999999998</v>
      </c>
      <c r="Q1614" s="56">
        <f>IFERROR(Tabla3[[#This Row],[% PRODUCTO]]+Tabla3[[#This Row],[% LÍNEA]]," ")</f>
        <v>0</v>
      </c>
      <c r="R1614" s="60">
        <f>Tabla3[[#This Row],[OCULTAR3]]</f>
        <v>6.9333299999999998</v>
      </c>
      <c r="S1614" s="60">
        <f>Tabla3[[#This Row],[PRECIO SIN %]]-Tabla3[[#This Row],[PRECIO SIN %]]*10%</f>
        <v>6.2399969999999998</v>
      </c>
      <c r="T1614" s="80">
        <f>(Tabla3[[#This Row],[PRECIO CON DESCT.]]-(Tabla3[[#This Row],[PRECIO CON DESCT.]]*$T$6))</f>
        <v>3.93119811</v>
      </c>
      <c r="U1614" s="96"/>
      <c r="V1614" s="94">
        <f>Tabla3[[#This Row],[PRECIO %      en $]]*Tabla3[[#This Row],[PEDIDO ]]</f>
        <v>0</v>
      </c>
      <c r="W1614" s="57">
        <f>Tabla3[[#This Row],[PRECIO CON DESCT.]]*Tabla3[[#This Row],[PEDIDO ]]</f>
        <v>0</v>
      </c>
      <c r="X1614" s="58">
        <f>Tabla3[[#This Row],[PRECIO SIN %]]*Tabla3[[#This Row],[PEDIDO ]]</f>
        <v>0</v>
      </c>
      <c r="Y1614" s="28"/>
      <c r="Z1614" s="28"/>
    </row>
    <row r="1615" spans="1:26" ht="33" customHeight="1" x14ac:dyDescent="0.4">
      <c r="A1615" s="124">
        <v>791466999945</v>
      </c>
      <c r="B1615" s="51" t="s">
        <v>225</v>
      </c>
      <c r="C1615" s="51" t="s">
        <v>53</v>
      </c>
      <c r="D16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615" s="118" t="s">
        <v>2111</v>
      </c>
      <c r="F1615" s="75" t="s">
        <v>537</v>
      </c>
      <c r="G16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15" s="77">
        <v>452</v>
      </c>
      <c r="J1615" s="52">
        <v>2.98889</v>
      </c>
      <c r="K1615" s="53">
        <f>Tabla3[[#This Row],[PRECIOS]]-Tabla3[[#This Row],[PRECIOS]]*10%</f>
        <v>2.6900010000000001</v>
      </c>
      <c r="L1615" s="101"/>
      <c r="M1615" s="54"/>
      <c r="N1615" s="55">
        <f>IFERROR(Tabla3[[#This Row],[PRECIOS]]-Tabla3[[#This Row],[PRECIOS]]*Tabla3[[#This Row],[% PRODUCTO]]," ")</f>
        <v>2.98889</v>
      </c>
      <c r="O1615" s="54"/>
      <c r="P1615" s="55">
        <f>IFERROR(Tabla3[[#This Row],[OCULTAR2]]-Tabla3[[#This Row],[OCULTAR2]]*Tabla3[[#This Row],[% LÍNEA]]," ")</f>
        <v>2.98889</v>
      </c>
      <c r="Q1615" s="56">
        <f>IFERROR(Tabla3[[#This Row],[% PRODUCTO]]+Tabla3[[#This Row],[% LÍNEA]]," ")</f>
        <v>0</v>
      </c>
      <c r="R1615" s="53">
        <f>Tabla3[[#This Row],[OCULTAR3]]</f>
        <v>2.98889</v>
      </c>
      <c r="S1615" s="53">
        <f>Tabla3[[#This Row],[PRECIO SIN %]]-Tabla3[[#This Row],[PRECIO SIN %]]*10%</f>
        <v>2.6900010000000001</v>
      </c>
      <c r="T1615" s="80">
        <f>(Tabla3[[#This Row],[PRECIO CON DESCT.]]-(Tabla3[[#This Row],[PRECIO CON DESCT.]]*$T$6))</f>
        <v>1.69470063</v>
      </c>
      <c r="U1615" s="96"/>
      <c r="V1615" s="94">
        <f>Tabla3[[#This Row],[PRECIO %      en $]]*Tabla3[[#This Row],[PEDIDO ]]</f>
        <v>0</v>
      </c>
      <c r="W1615" s="57">
        <f>Tabla3[[#This Row],[PRECIO CON DESCT.]]*Tabla3[[#This Row],[PEDIDO ]]</f>
        <v>0</v>
      </c>
      <c r="X1615" s="58">
        <f>Tabla3[[#This Row],[PRECIO SIN %]]*Tabla3[[#This Row],[PEDIDO ]]</f>
        <v>0</v>
      </c>
      <c r="Y1615" s="28"/>
      <c r="Z1615" s="28"/>
    </row>
    <row r="1616" spans="1:26" ht="33" customHeight="1" x14ac:dyDescent="0.4">
      <c r="A1616" s="125">
        <v>7591243805420</v>
      </c>
      <c r="B1616" s="59" t="s">
        <v>225</v>
      </c>
      <c r="C1616" s="59" t="s">
        <v>108</v>
      </c>
      <c r="D16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616" s="119" t="s">
        <v>2112</v>
      </c>
      <c r="F1616" s="76" t="s">
        <v>537</v>
      </c>
      <c r="G16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16" s="78">
        <v>76</v>
      </c>
      <c r="J1616" s="52">
        <v>11.88889</v>
      </c>
      <c r="K1616" s="60">
        <f>Tabla3[[#This Row],[PRECIOS]]-Tabla3[[#This Row],[PRECIOS]]*10%</f>
        <v>10.700001</v>
      </c>
      <c r="L1616" s="101"/>
      <c r="M1616" s="61"/>
      <c r="N1616" s="55">
        <f>IFERROR(Tabla3[[#This Row],[PRECIOS]]-Tabla3[[#This Row],[PRECIOS]]*Tabla3[[#This Row],[% PRODUCTO]]," ")</f>
        <v>11.88889</v>
      </c>
      <c r="O1616" s="61"/>
      <c r="P1616" s="55">
        <f>IFERROR(Tabla3[[#This Row],[OCULTAR2]]-Tabla3[[#This Row],[OCULTAR2]]*Tabla3[[#This Row],[% LÍNEA]]," ")</f>
        <v>11.88889</v>
      </c>
      <c r="Q1616" s="56">
        <f>IFERROR(Tabla3[[#This Row],[% PRODUCTO]]+Tabla3[[#This Row],[% LÍNEA]]," ")</f>
        <v>0</v>
      </c>
      <c r="R1616" s="60">
        <f>Tabla3[[#This Row],[OCULTAR3]]</f>
        <v>11.88889</v>
      </c>
      <c r="S1616" s="60">
        <f>Tabla3[[#This Row],[PRECIO SIN %]]-Tabla3[[#This Row],[PRECIO SIN %]]*10%</f>
        <v>10.700001</v>
      </c>
      <c r="T1616" s="80">
        <f>(Tabla3[[#This Row],[PRECIO CON DESCT.]]-(Tabla3[[#This Row],[PRECIO CON DESCT.]]*$T$6))</f>
        <v>6.7410006300000003</v>
      </c>
      <c r="U1616" s="96"/>
      <c r="V1616" s="94">
        <f>Tabla3[[#This Row],[PRECIO %      en $]]*Tabla3[[#This Row],[PEDIDO ]]</f>
        <v>0</v>
      </c>
      <c r="W1616" s="57">
        <f>Tabla3[[#This Row],[PRECIO CON DESCT.]]*Tabla3[[#This Row],[PEDIDO ]]</f>
        <v>0</v>
      </c>
      <c r="X1616" s="58">
        <f>Tabla3[[#This Row],[PRECIO SIN %]]*Tabla3[[#This Row],[PEDIDO ]]</f>
        <v>0</v>
      </c>
      <c r="Y1616" s="28"/>
      <c r="Z1616" s="28"/>
    </row>
    <row r="1617" spans="1:26" ht="33" customHeight="1" x14ac:dyDescent="0.4">
      <c r="A1617" s="124">
        <v>7591020080620</v>
      </c>
      <c r="B1617" s="51" t="s">
        <v>225</v>
      </c>
      <c r="C1617" s="51" t="s">
        <v>196</v>
      </c>
      <c r="D16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17" s="118" t="s">
        <v>2113</v>
      </c>
      <c r="F1617" s="75" t="s">
        <v>537</v>
      </c>
      <c r="G16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17" s="77">
        <v>206</v>
      </c>
      <c r="J1617" s="52">
        <v>14.911110000000001</v>
      </c>
      <c r="K1617" s="53">
        <f>Tabla3[[#This Row],[PRECIOS]]-Tabla3[[#This Row],[PRECIOS]]*10%</f>
        <v>13.419999000000001</v>
      </c>
      <c r="L1617" s="101"/>
      <c r="M1617" s="54"/>
      <c r="N1617" s="55">
        <f>IFERROR(Tabla3[[#This Row],[PRECIOS]]-Tabla3[[#This Row],[PRECIOS]]*Tabla3[[#This Row],[% PRODUCTO]]," ")</f>
        <v>14.911110000000001</v>
      </c>
      <c r="O1617" s="54"/>
      <c r="P1617" s="55">
        <f>IFERROR(Tabla3[[#This Row],[OCULTAR2]]-Tabla3[[#This Row],[OCULTAR2]]*Tabla3[[#This Row],[% LÍNEA]]," ")</f>
        <v>14.911110000000001</v>
      </c>
      <c r="Q1617" s="56">
        <f>IFERROR(Tabla3[[#This Row],[% PRODUCTO]]+Tabla3[[#This Row],[% LÍNEA]]," ")</f>
        <v>0</v>
      </c>
      <c r="R1617" s="53">
        <f>Tabla3[[#This Row],[OCULTAR3]]</f>
        <v>14.911110000000001</v>
      </c>
      <c r="S1617" s="53">
        <f>Tabla3[[#This Row],[PRECIO SIN %]]-Tabla3[[#This Row],[PRECIO SIN %]]*10%</f>
        <v>13.419999000000001</v>
      </c>
      <c r="T1617" s="80">
        <f>(Tabla3[[#This Row],[PRECIO CON DESCT.]]-(Tabla3[[#This Row],[PRECIO CON DESCT.]]*$T$6))</f>
        <v>8.4545993700000004</v>
      </c>
      <c r="U1617" s="96"/>
      <c r="V1617" s="94">
        <f>Tabla3[[#This Row],[PRECIO %      en $]]*Tabla3[[#This Row],[PEDIDO ]]</f>
        <v>0</v>
      </c>
      <c r="W1617" s="57">
        <f>Tabla3[[#This Row],[PRECIO CON DESCT.]]*Tabla3[[#This Row],[PEDIDO ]]</f>
        <v>0</v>
      </c>
      <c r="X1617" s="58">
        <f>Tabla3[[#This Row],[PRECIO SIN %]]*Tabla3[[#This Row],[PEDIDO ]]</f>
        <v>0</v>
      </c>
      <c r="Y1617" s="28"/>
      <c r="Z1617" s="28"/>
    </row>
    <row r="1618" spans="1:26" ht="33" customHeight="1" x14ac:dyDescent="0.4">
      <c r="A1618" s="125">
        <v>7591619520360</v>
      </c>
      <c r="B1618" s="59" t="s">
        <v>225</v>
      </c>
      <c r="C1618" s="59" t="s">
        <v>131</v>
      </c>
      <c r="D16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18" s="119" t="s">
        <v>2114</v>
      </c>
      <c r="F1618" s="76" t="s">
        <v>537</v>
      </c>
      <c r="G16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18" s="78">
        <v>81</v>
      </c>
      <c r="J1618" s="52">
        <v>15.11111</v>
      </c>
      <c r="K1618" s="60">
        <f>Tabla3[[#This Row],[PRECIOS]]-Tabla3[[#This Row],[PRECIOS]]*10%</f>
        <v>13.599999</v>
      </c>
      <c r="L1618" s="101"/>
      <c r="M1618" s="61"/>
      <c r="N1618" s="55">
        <f>IFERROR(Tabla3[[#This Row],[PRECIOS]]-Tabla3[[#This Row],[PRECIOS]]*Tabla3[[#This Row],[% PRODUCTO]]," ")</f>
        <v>15.11111</v>
      </c>
      <c r="O1618" s="61"/>
      <c r="P1618" s="55">
        <f>IFERROR(Tabla3[[#This Row],[OCULTAR2]]-Tabla3[[#This Row],[OCULTAR2]]*Tabla3[[#This Row],[% LÍNEA]]," ")</f>
        <v>15.11111</v>
      </c>
      <c r="Q1618" s="56">
        <f>IFERROR(Tabla3[[#This Row],[% PRODUCTO]]+Tabla3[[#This Row],[% LÍNEA]]," ")</f>
        <v>0</v>
      </c>
      <c r="R1618" s="60">
        <f>Tabla3[[#This Row],[OCULTAR3]]</f>
        <v>15.11111</v>
      </c>
      <c r="S1618" s="60">
        <f>Tabla3[[#This Row],[PRECIO SIN %]]-Tabla3[[#This Row],[PRECIO SIN %]]*10%</f>
        <v>13.599999</v>
      </c>
      <c r="T1618" s="80">
        <f>(Tabla3[[#This Row],[PRECIO CON DESCT.]]-(Tabla3[[#This Row],[PRECIO CON DESCT.]]*$T$6))</f>
        <v>8.567999369999999</v>
      </c>
      <c r="U1618" s="96"/>
      <c r="V1618" s="94">
        <f>Tabla3[[#This Row],[PRECIO %      en $]]*Tabla3[[#This Row],[PEDIDO ]]</f>
        <v>0</v>
      </c>
      <c r="W1618" s="57">
        <f>Tabla3[[#This Row],[PRECIO CON DESCT.]]*Tabla3[[#This Row],[PEDIDO ]]</f>
        <v>0</v>
      </c>
      <c r="X1618" s="58">
        <f>Tabla3[[#This Row],[PRECIO SIN %]]*Tabla3[[#This Row],[PEDIDO ]]</f>
        <v>0</v>
      </c>
      <c r="Y1618" s="28"/>
      <c r="Z1618" s="28"/>
    </row>
    <row r="1619" spans="1:26" ht="33" customHeight="1" x14ac:dyDescent="0.4">
      <c r="A1619" s="124">
        <v>7591020007566</v>
      </c>
      <c r="B1619" s="51" t="s">
        <v>225</v>
      </c>
      <c r="C1619" s="51" t="s">
        <v>101</v>
      </c>
      <c r="D16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19" s="118" t="s">
        <v>2115</v>
      </c>
      <c r="F1619" s="75" t="s">
        <v>537</v>
      </c>
      <c r="G16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19" s="77">
        <v>21</v>
      </c>
      <c r="J1619" s="52">
        <v>3.7777799999999999</v>
      </c>
      <c r="K1619" s="53">
        <f>Tabla3[[#This Row],[PRECIOS]]-Tabla3[[#This Row],[PRECIOS]]*10%</f>
        <v>3.4000019999999997</v>
      </c>
      <c r="L1619" s="101"/>
      <c r="M1619" s="54"/>
      <c r="N1619" s="55">
        <f>IFERROR(Tabla3[[#This Row],[PRECIOS]]-Tabla3[[#This Row],[PRECIOS]]*Tabla3[[#This Row],[% PRODUCTO]]," ")</f>
        <v>3.7777799999999999</v>
      </c>
      <c r="O1619" s="54"/>
      <c r="P1619" s="55">
        <f>IFERROR(Tabla3[[#This Row],[OCULTAR2]]-Tabla3[[#This Row],[OCULTAR2]]*Tabla3[[#This Row],[% LÍNEA]]," ")</f>
        <v>3.7777799999999999</v>
      </c>
      <c r="Q1619" s="56">
        <f>IFERROR(Tabla3[[#This Row],[% PRODUCTO]]+Tabla3[[#This Row],[% LÍNEA]]," ")</f>
        <v>0</v>
      </c>
      <c r="R1619" s="53">
        <f>Tabla3[[#This Row],[OCULTAR3]]</f>
        <v>3.7777799999999999</v>
      </c>
      <c r="S1619" s="53">
        <f>Tabla3[[#This Row],[PRECIO SIN %]]-Tabla3[[#This Row],[PRECIO SIN %]]*10%</f>
        <v>3.4000019999999997</v>
      </c>
      <c r="T1619" s="80">
        <f>(Tabla3[[#This Row],[PRECIO CON DESCT.]]-(Tabla3[[#This Row],[PRECIO CON DESCT.]]*$T$6))</f>
        <v>2.1420012599999998</v>
      </c>
      <c r="U1619" s="96"/>
      <c r="V1619" s="94">
        <f>Tabla3[[#This Row],[PRECIO %      en $]]*Tabla3[[#This Row],[PEDIDO ]]</f>
        <v>0</v>
      </c>
      <c r="W1619" s="57">
        <f>Tabla3[[#This Row],[PRECIO CON DESCT.]]*Tabla3[[#This Row],[PEDIDO ]]</f>
        <v>0</v>
      </c>
      <c r="X1619" s="58">
        <f>Tabla3[[#This Row],[PRECIO SIN %]]*Tabla3[[#This Row],[PEDIDO ]]</f>
        <v>0</v>
      </c>
      <c r="Y1619" s="28"/>
      <c r="Z1619" s="28"/>
    </row>
    <row r="1620" spans="1:26" ht="33" customHeight="1" x14ac:dyDescent="0.4">
      <c r="A1620" s="125">
        <v>7592454891189</v>
      </c>
      <c r="B1620" s="59" t="s">
        <v>225</v>
      </c>
      <c r="C1620" s="59" t="s">
        <v>171</v>
      </c>
      <c r="D16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20" s="119" t="s">
        <v>2116</v>
      </c>
      <c r="F1620" s="76" t="s">
        <v>537</v>
      </c>
      <c r="G16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20" s="78">
        <v>84</v>
      </c>
      <c r="J1620" s="52">
        <v>3.44</v>
      </c>
      <c r="K1620" s="60">
        <f>Tabla3[[#This Row],[PRECIOS]]-Tabla3[[#This Row],[PRECIOS]]*10%</f>
        <v>3.0960000000000001</v>
      </c>
      <c r="L1620" s="101"/>
      <c r="M1620" s="61"/>
      <c r="N1620" s="55">
        <f>IFERROR(Tabla3[[#This Row],[PRECIOS]]-Tabla3[[#This Row],[PRECIOS]]*Tabla3[[#This Row],[% PRODUCTO]]," ")</f>
        <v>3.44</v>
      </c>
      <c r="O1620" s="61"/>
      <c r="P1620" s="55">
        <f>IFERROR(Tabla3[[#This Row],[OCULTAR2]]-Tabla3[[#This Row],[OCULTAR2]]*Tabla3[[#This Row],[% LÍNEA]]," ")</f>
        <v>3.44</v>
      </c>
      <c r="Q1620" s="56">
        <f>IFERROR(Tabla3[[#This Row],[% PRODUCTO]]+Tabla3[[#This Row],[% LÍNEA]]," ")</f>
        <v>0</v>
      </c>
      <c r="R1620" s="60">
        <f>Tabla3[[#This Row],[OCULTAR3]]</f>
        <v>3.44</v>
      </c>
      <c r="S1620" s="60">
        <f>Tabla3[[#This Row],[PRECIO SIN %]]-Tabla3[[#This Row],[PRECIO SIN %]]*10%</f>
        <v>3.0960000000000001</v>
      </c>
      <c r="T1620" s="80">
        <f>(Tabla3[[#This Row],[PRECIO CON DESCT.]]-(Tabla3[[#This Row],[PRECIO CON DESCT.]]*$T$6))</f>
        <v>1.95048</v>
      </c>
      <c r="U1620" s="96"/>
      <c r="V1620" s="94">
        <f>Tabla3[[#This Row],[PRECIO %      en $]]*Tabla3[[#This Row],[PEDIDO ]]</f>
        <v>0</v>
      </c>
      <c r="W1620" s="57">
        <f>Tabla3[[#This Row],[PRECIO CON DESCT.]]*Tabla3[[#This Row],[PEDIDO ]]</f>
        <v>0</v>
      </c>
      <c r="X1620" s="58">
        <f>Tabla3[[#This Row],[PRECIO SIN %]]*Tabla3[[#This Row],[PEDIDO ]]</f>
        <v>0</v>
      </c>
      <c r="Y1620" s="28"/>
      <c r="Z1620" s="28"/>
    </row>
    <row r="1621" spans="1:26" ht="33" customHeight="1" x14ac:dyDescent="0.4">
      <c r="A1621" s="124">
        <v>7598008000793</v>
      </c>
      <c r="B1621" s="51" t="s">
        <v>225</v>
      </c>
      <c r="C1621" s="51" t="s">
        <v>134</v>
      </c>
      <c r="D16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21" s="118" t="s">
        <v>2117</v>
      </c>
      <c r="F1621" s="75" t="s">
        <v>537</v>
      </c>
      <c r="G16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21" s="77">
        <v>60</v>
      </c>
      <c r="J1621" s="52">
        <v>1.0222199999999999</v>
      </c>
      <c r="K1621" s="53">
        <f>Tabla3[[#This Row],[PRECIOS]]-Tabla3[[#This Row],[PRECIOS]]*10%</f>
        <v>0.91999799999999987</v>
      </c>
      <c r="L1621" s="101"/>
      <c r="M1621" s="54"/>
      <c r="N1621" s="55">
        <f>IFERROR(Tabla3[[#This Row],[PRECIOS]]-Tabla3[[#This Row],[PRECIOS]]*Tabla3[[#This Row],[% PRODUCTO]]," ")</f>
        <v>1.0222199999999999</v>
      </c>
      <c r="O1621" s="54"/>
      <c r="P1621" s="55">
        <f>IFERROR(Tabla3[[#This Row],[OCULTAR2]]-Tabla3[[#This Row],[OCULTAR2]]*Tabla3[[#This Row],[% LÍNEA]]," ")</f>
        <v>1.0222199999999999</v>
      </c>
      <c r="Q1621" s="56">
        <f>IFERROR(Tabla3[[#This Row],[% PRODUCTO]]+Tabla3[[#This Row],[% LÍNEA]]," ")</f>
        <v>0</v>
      </c>
      <c r="R1621" s="53">
        <f>Tabla3[[#This Row],[OCULTAR3]]</f>
        <v>1.0222199999999999</v>
      </c>
      <c r="S1621" s="53">
        <f>Tabla3[[#This Row],[PRECIO SIN %]]-Tabla3[[#This Row],[PRECIO SIN %]]*10%</f>
        <v>0.91999799999999987</v>
      </c>
      <c r="T1621" s="80">
        <f>(Tabla3[[#This Row],[PRECIO CON DESCT.]]-(Tabla3[[#This Row],[PRECIO CON DESCT.]]*$T$6))</f>
        <v>0.57959874</v>
      </c>
      <c r="U1621" s="96"/>
      <c r="V1621" s="94">
        <f>Tabla3[[#This Row],[PRECIO %      en $]]*Tabla3[[#This Row],[PEDIDO ]]</f>
        <v>0</v>
      </c>
      <c r="W1621" s="57">
        <f>Tabla3[[#This Row],[PRECIO CON DESCT.]]*Tabla3[[#This Row],[PEDIDO ]]</f>
        <v>0</v>
      </c>
      <c r="X1621" s="58">
        <f>Tabla3[[#This Row],[PRECIO SIN %]]*Tabla3[[#This Row],[PEDIDO ]]</f>
        <v>0</v>
      </c>
      <c r="Y1621" s="28"/>
      <c r="Z1621" s="28"/>
    </row>
    <row r="1622" spans="1:26" ht="33" customHeight="1" x14ac:dyDescent="0.4">
      <c r="A1622" s="125">
        <v>7591585376510</v>
      </c>
      <c r="B1622" s="59" t="s">
        <v>225</v>
      </c>
      <c r="C1622" s="59" t="s">
        <v>75</v>
      </c>
      <c r="D16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22" s="119" t="s">
        <v>2118</v>
      </c>
      <c r="F1622" s="76" t="s">
        <v>537</v>
      </c>
      <c r="G16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22" s="78">
        <v>29</v>
      </c>
      <c r="J1622" s="52">
        <v>9.88889</v>
      </c>
      <c r="K1622" s="60">
        <f>Tabla3[[#This Row],[PRECIOS]]-Tabla3[[#This Row],[PRECIOS]]*10%</f>
        <v>8.9000009999999996</v>
      </c>
      <c r="L1622" s="101"/>
      <c r="M1622" s="61"/>
      <c r="N1622" s="55">
        <f>IFERROR(Tabla3[[#This Row],[PRECIOS]]-Tabla3[[#This Row],[PRECIOS]]*Tabla3[[#This Row],[% PRODUCTO]]," ")</f>
        <v>9.88889</v>
      </c>
      <c r="O1622" s="61"/>
      <c r="P1622" s="55">
        <f>IFERROR(Tabla3[[#This Row],[OCULTAR2]]-Tabla3[[#This Row],[OCULTAR2]]*Tabla3[[#This Row],[% LÍNEA]]," ")</f>
        <v>9.88889</v>
      </c>
      <c r="Q1622" s="56">
        <f>IFERROR(Tabla3[[#This Row],[% PRODUCTO]]+Tabla3[[#This Row],[% LÍNEA]]," ")</f>
        <v>0</v>
      </c>
      <c r="R1622" s="60">
        <f>Tabla3[[#This Row],[OCULTAR3]]</f>
        <v>9.88889</v>
      </c>
      <c r="S1622" s="60">
        <f>Tabla3[[#This Row],[PRECIO SIN %]]-Tabla3[[#This Row],[PRECIO SIN %]]*10%</f>
        <v>8.9000009999999996</v>
      </c>
      <c r="T1622" s="80">
        <f>(Tabla3[[#This Row],[PRECIO CON DESCT.]]-(Tabla3[[#This Row],[PRECIO CON DESCT.]]*$T$6))</f>
        <v>5.6070006299999999</v>
      </c>
      <c r="U1622" s="96"/>
      <c r="V1622" s="94">
        <f>Tabla3[[#This Row],[PRECIO %      en $]]*Tabla3[[#This Row],[PEDIDO ]]</f>
        <v>0</v>
      </c>
      <c r="W1622" s="57">
        <f>Tabla3[[#This Row],[PRECIO CON DESCT.]]*Tabla3[[#This Row],[PEDIDO ]]</f>
        <v>0</v>
      </c>
      <c r="X1622" s="58">
        <f>Tabla3[[#This Row],[PRECIO SIN %]]*Tabla3[[#This Row],[PEDIDO ]]</f>
        <v>0</v>
      </c>
      <c r="Y1622" s="28"/>
      <c r="Z1622" s="28"/>
    </row>
    <row r="1623" spans="1:26" ht="33" customHeight="1" x14ac:dyDescent="0.4">
      <c r="A1623" s="124">
        <v>7598176001363</v>
      </c>
      <c r="B1623" s="51" t="s">
        <v>225</v>
      </c>
      <c r="C1623" s="51" t="s">
        <v>168</v>
      </c>
      <c r="D16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23" s="118" t="s">
        <v>2119</v>
      </c>
      <c r="F1623" s="75" t="s">
        <v>537</v>
      </c>
      <c r="G16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23" s="77">
        <v>2</v>
      </c>
      <c r="J1623" s="52">
        <v>6.4444400000000002</v>
      </c>
      <c r="K1623" s="53">
        <f>Tabla3[[#This Row],[PRECIOS]]-Tabla3[[#This Row],[PRECIOS]]*10%</f>
        <v>5.7999960000000002</v>
      </c>
      <c r="L1623" s="101"/>
      <c r="M1623" s="54"/>
      <c r="N1623" s="55">
        <f>IFERROR(Tabla3[[#This Row],[PRECIOS]]-Tabla3[[#This Row],[PRECIOS]]*Tabla3[[#This Row],[% PRODUCTO]]," ")</f>
        <v>6.4444400000000002</v>
      </c>
      <c r="O1623" s="54"/>
      <c r="P1623" s="55">
        <f>IFERROR(Tabla3[[#This Row],[OCULTAR2]]-Tabla3[[#This Row],[OCULTAR2]]*Tabla3[[#This Row],[% LÍNEA]]," ")</f>
        <v>6.4444400000000002</v>
      </c>
      <c r="Q1623" s="56">
        <f>IFERROR(Tabla3[[#This Row],[% PRODUCTO]]+Tabla3[[#This Row],[% LÍNEA]]," ")</f>
        <v>0</v>
      </c>
      <c r="R1623" s="53">
        <f>Tabla3[[#This Row],[OCULTAR3]]</f>
        <v>6.4444400000000002</v>
      </c>
      <c r="S1623" s="53">
        <f>Tabla3[[#This Row],[PRECIO SIN %]]-Tabla3[[#This Row],[PRECIO SIN %]]*10%</f>
        <v>5.7999960000000002</v>
      </c>
      <c r="T1623" s="80">
        <f>(Tabla3[[#This Row],[PRECIO CON DESCT.]]-(Tabla3[[#This Row],[PRECIO CON DESCT.]]*$T$6))</f>
        <v>3.6539974800000001</v>
      </c>
      <c r="U1623" s="96"/>
      <c r="V1623" s="94">
        <f>Tabla3[[#This Row],[PRECIO %      en $]]*Tabla3[[#This Row],[PEDIDO ]]</f>
        <v>0</v>
      </c>
      <c r="W1623" s="57">
        <f>Tabla3[[#This Row],[PRECIO CON DESCT.]]*Tabla3[[#This Row],[PEDIDO ]]</f>
        <v>0</v>
      </c>
      <c r="X1623" s="58">
        <f>Tabla3[[#This Row],[PRECIO SIN %]]*Tabla3[[#This Row],[PEDIDO ]]</f>
        <v>0</v>
      </c>
      <c r="Y1623" s="28"/>
      <c r="Z1623" s="28"/>
    </row>
    <row r="1624" spans="1:26" ht="33" customHeight="1" x14ac:dyDescent="0.4">
      <c r="A1624" s="125">
        <v>7598176000694</v>
      </c>
      <c r="B1624" s="59" t="s">
        <v>225</v>
      </c>
      <c r="C1624" s="59" t="s">
        <v>259</v>
      </c>
      <c r="D16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24" s="119" t="s">
        <v>2119</v>
      </c>
      <c r="F1624" s="76" t="s">
        <v>537</v>
      </c>
      <c r="G16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6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624" s="78">
        <v>2</v>
      </c>
      <c r="J1624" s="52">
        <v>8.77</v>
      </c>
      <c r="K1624" s="60">
        <f>Tabla3[[#This Row],[PRECIOS]]-Tabla3[[#This Row],[PRECIOS]]*10%</f>
        <v>7.8929999999999998</v>
      </c>
      <c r="L1624" s="101"/>
      <c r="M1624" s="61"/>
      <c r="N1624" s="55">
        <f>IFERROR(Tabla3[[#This Row],[PRECIOS]]-Tabla3[[#This Row],[PRECIOS]]*Tabla3[[#This Row],[% PRODUCTO]]," ")</f>
        <v>8.77</v>
      </c>
      <c r="O1624" s="61">
        <v>0.2</v>
      </c>
      <c r="P1624" s="55">
        <f>IFERROR(Tabla3[[#This Row],[OCULTAR2]]-Tabla3[[#This Row],[OCULTAR2]]*Tabla3[[#This Row],[% LÍNEA]]," ")</f>
        <v>7.016</v>
      </c>
      <c r="Q1624" s="56">
        <f>IFERROR(Tabla3[[#This Row],[% PRODUCTO]]+Tabla3[[#This Row],[% LÍNEA]]," ")</f>
        <v>0.2</v>
      </c>
      <c r="R1624" s="60">
        <f>Tabla3[[#This Row],[OCULTAR3]]</f>
        <v>7.016</v>
      </c>
      <c r="S1624" s="60">
        <f>Tabla3[[#This Row],[PRECIO SIN %]]-Tabla3[[#This Row],[PRECIO SIN %]]*10%</f>
        <v>6.3144</v>
      </c>
      <c r="T1624" s="80">
        <f>(Tabla3[[#This Row],[PRECIO CON DESCT.]]-(Tabla3[[#This Row],[PRECIO CON DESCT.]]*$T$6))</f>
        <v>3.9780720000000001</v>
      </c>
      <c r="U1624" s="96"/>
      <c r="V1624" s="94">
        <f>Tabla3[[#This Row],[PRECIO %      en $]]*Tabla3[[#This Row],[PEDIDO ]]</f>
        <v>0</v>
      </c>
      <c r="W1624" s="57">
        <f>Tabla3[[#This Row],[PRECIO CON DESCT.]]*Tabla3[[#This Row],[PEDIDO ]]</f>
        <v>0</v>
      </c>
      <c r="X1624" s="58">
        <f>Tabla3[[#This Row],[PRECIO SIN %]]*Tabla3[[#This Row],[PEDIDO ]]</f>
        <v>0</v>
      </c>
      <c r="Y1624" s="28"/>
      <c r="Z1624" s="28"/>
    </row>
    <row r="1625" spans="1:26" ht="33" customHeight="1" x14ac:dyDescent="0.4">
      <c r="A1625" s="124">
        <v>7598176001363</v>
      </c>
      <c r="B1625" s="51" t="s">
        <v>225</v>
      </c>
      <c r="C1625" s="51" t="s">
        <v>168</v>
      </c>
      <c r="D16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25" s="118" t="s">
        <v>2119</v>
      </c>
      <c r="F1625" s="75" t="s">
        <v>537</v>
      </c>
      <c r="G16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25" s="77">
        <v>57</v>
      </c>
      <c r="J1625" s="52">
        <v>5.5555599999999998</v>
      </c>
      <c r="K1625" s="53">
        <f>Tabla3[[#This Row],[PRECIOS]]-Tabla3[[#This Row],[PRECIOS]]*10%</f>
        <v>5.0000039999999997</v>
      </c>
      <c r="L1625" s="101"/>
      <c r="M1625" s="54"/>
      <c r="N1625" s="55">
        <f>IFERROR(Tabla3[[#This Row],[PRECIOS]]-Tabla3[[#This Row],[PRECIOS]]*Tabla3[[#This Row],[% PRODUCTO]]," ")</f>
        <v>5.5555599999999998</v>
      </c>
      <c r="O1625" s="54"/>
      <c r="P1625" s="55">
        <f>IFERROR(Tabla3[[#This Row],[OCULTAR2]]-Tabla3[[#This Row],[OCULTAR2]]*Tabla3[[#This Row],[% LÍNEA]]," ")</f>
        <v>5.5555599999999998</v>
      </c>
      <c r="Q1625" s="56">
        <f>IFERROR(Tabla3[[#This Row],[% PRODUCTO]]+Tabla3[[#This Row],[% LÍNEA]]," ")</f>
        <v>0</v>
      </c>
      <c r="R1625" s="53">
        <f>Tabla3[[#This Row],[OCULTAR3]]</f>
        <v>5.5555599999999998</v>
      </c>
      <c r="S1625" s="53">
        <f>Tabla3[[#This Row],[PRECIO SIN %]]-Tabla3[[#This Row],[PRECIO SIN %]]*10%</f>
        <v>5.0000039999999997</v>
      </c>
      <c r="T1625" s="80">
        <f>(Tabla3[[#This Row],[PRECIO CON DESCT.]]-(Tabla3[[#This Row],[PRECIO CON DESCT.]]*$T$6))</f>
        <v>3.1500025200000001</v>
      </c>
      <c r="U1625" s="96"/>
      <c r="V1625" s="94">
        <f>Tabla3[[#This Row],[PRECIO %      en $]]*Tabla3[[#This Row],[PEDIDO ]]</f>
        <v>0</v>
      </c>
      <c r="W1625" s="57">
        <f>Tabla3[[#This Row],[PRECIO CON DESCT.]]*Tabla3[[#This Row],[PEDIDO ]]</f>
        <v>0</v>
      </c>
      <c r="X1625" s="58">
        <f>Tabla3[[#This Row],[PRECIO SIN %]]*Tabla3[[#This Row],[PEDIDO ]]</f>
        <v>0</v>
      </c>
      <c r="Y1625" s="28"/>
      <c r="Z1625" s="28"/>
    </row>
    <row r="1626" spans="1:26" ht="33" customHeight="1" x14ac:dyDescent="0.4">
      <c r="A1626" s="125">
        <v>7591519000962</v>
      </c>
      <c r="B1626" s="59" t="s">
        <v>225</v>
      </c>
      <c r="C1626" s="59" t="s">
        <v>149</v>
      </c>
      <c r="D16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26" s="119" t="s">
        <v>2120</v>
      </c>
      <c r="F1626" s="76" t="s">
        <v>537</v>
      </c>
      <c r="G16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26" s="78">
        <v>157</v>
      </c>
      <c r="J1626" s="52">
        <v>9.38889</v>
      </c>
      <c r="K1626" s="60">
        <f>Tabla3[[#This Row],[PRECIOS]]-Tabla3[[#This Row],[PRECIOS]]*10%</f>
        <v>8.4500010000000003</v>
      </c>
      <c r="L1626" s="101"/>
      <c r="M1626" s="61"/>
      <c r="N1626" s="55">
        <f>IFERROR(Tabla3[[#This Row],[PRECIOS]]-Tabla3[[#This Row],[PRECIOS]]*Tabla3[[#This Row],[% PRODUCTO]]," ")</f>
        <v>9.38889</v>
      </c>
      <c r="O1626" s="61"/>
      <c r="P1626" s="55">
        <f>IFERROR(Tabla3[[#This Row],[OCULTAR2]]-Tabla3[[#This Row],[OCULTAR2]]*Tabla3[[#This Row],[% LÍNEA]]," ")</f>
        <v>9.38889</v>
      </c>
      <c r="Q1626" s="56">
        <f>IFERROR(Tabla3[[#This Row],[% PRODUCTO]]+Tabla3[[#This Row],[% LÍNEA]]," ")</f>
        <v>0</v>
      </c>
      <c r="R1626" s="60">
        <f>Tabla3[[#This Row],[OCULTAR3]]</f>
        <v>9.38889</v>
      </c>
      <c r="S1626" s="60">
        <f>Tabla3[[#This Row],[PRECIO SIN %]]-Tabla3[[#This Row],[PRECIO SIN %]]*10%</f>
        <v>8.4500010000000003</v>
      </c>
      <c r="T1626" s="80">
        <f>(Tabla3[[#This Row],[PRECIO CON DESCT.]]-(Tabla3[[#This Row],[PRECIO CON DESCT.]]*$T$6))</f>
        <v>5.3235006299999998</v>
      </c>
      <c r="U1626" s="96"/>
      <c r="V1626" s="94">
        <f>Tabla3[[#This Row],[PRECIO %      en $]]*Tabla3[[#This Row],[PEDIDO ]]</f>
        <v>0</v>
      </c>
      <c r="W1626" s="57">
        <f>Tabla3[[#This Row],[PRECIO CON DESCT.]]*Tabla3[[#This Row],[PEDIDO ]]</f>
        <v>0</v>
      </c>
      <c r="X1626" s="58">
        <f>Tabla3[[#This Row],[PRECIO SIN %]]*Tabla3[[#This Row],[PEDIDO ]]</f>
        <v>0</v>
      </c>
      <c r="Y1626" s="28"/>
      <c r="Z1626" s="28"/>
    </row>
    <row r="1627" spans="1:26" ht="33" customHeight="1" x14ac:dyDescent="0.4">
      <c r="A1627" s="124">
        <v>9604056831468</v>
      </c>
      <c r="B1627" s="51" t="s">
        <v>225</v>
      </c>
      <c r="C1627" s="51" t="s">
        <v>123</v>
      </c>
      <c r="D16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27" s="118" t="s">
        <v>2121</v>
      </c>
      <c r="F1627" s="75" t="s">
        <v>537</v>
      </c>
      <c r="G16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27" s="77">
        <v>30</v>
      </c>
      <c r="J1627" s="52">
        <v>5.1777800000000003</v>
      </c>
      <c r="K1627" s="53">
        <f>Tabla3[[#This Row],[PRECIOS]]-Tabla3[[#This Row],[PRECIOS]]*10%</f>
        <v>4.6600020000000004</v>
      </c>
      <c r="L1627" s="101"/>
      <c r="M1627" s="54"/>
      <c r="N1627" s="55">
        <f>IFERROR(Tabla3[[#This Row],[PRECIOS]]-Tabla3[[#This Row],[PRECIOS]]*Tabla3[[#This Row],[% PRODUCTO]]," ")</f>
        <v>5.1777800000000003</v>
      </c>
      <c r="O1627" s="54"/>
      <c r="P1627" s="55">
        <f>IFERROR(Tabla3[[#This Row],[OCULTAR2]]-Tabla3[[#This Row],[OCULTAR2]]*Tabla3[[#This Row],[% LÍNEA]]," ")</f>
        <v>5.1777800000000003</v>
      </c>
      <c r="Q1627" s="56">
        <f>IFERROR(Tabla3[[#This Row],[% PRODUCTO]]+Tabla3[[#This Row],[% LÍNEA]]," ")</f>
        <v>0</v>
      </c>
      <c r="R1627" s="53">
        <f>Tabla3[[#This Row],[OCULTAR3]]</f>
        <v>5.1777800000000003</v>
      </c>
      <c r="S1627" s="53">
        <f>Tabla3[[#This Row],[PRECIO SIN %]]-Tabla3[[#This Row],[PRECIO SIN %]]*10%</f>
        <v>4.6600020000000004</v>
      </c>
      <c r="T1627" s="80">
        <f>(Tabla3[[#This Row],[PRECIO CON DESCT.]]-(Tabla3[[#This Row],[PRECIO CON DESCT.]]*$T$6))</f>
        <v>2.9358012600000003</v>
      </c>
      <c r="U1627" s="96"/>
      <c r="V1627" s="94">
        <f>Tabla3[[#This Row],[PRECIO %      en $]]*Tabla3[[#This Row],[PEDIDO ]]</f>
        <v>0</v>
      </c>
      <c r="W1627" s="57">
        <f>Tabla3[[#This Row],[PRECIO CON DESCT.]]*Tabla3[[#This Row],[PEDIDO ]]</f>
        <v>0</v>
      </c>
      <c r="X1627" s="58">
        <f>Tabla3[[#This Row],[PRECIO SIN %]]*Tabla3[[#This Row],[PEDIDO ]]</f>
        <v>0</v>
      </c>
      <c r="Y1627" s="28"/>
      <c r="Z1627" s="28"/>
    </row>
    <row r="1628" spans="1:26" ht="33" customHeight="1" x14ac:dyDescent="0.4">
      <c r="A1628" s="125">
        <v>7598578000780</v>
      </c>
      <c r="B1628" s="59" t="s">
        <v>225</v>
      </c>
      <c r="C1628" s="59" t="s">
        <v>159</v>
      </c>
      <c r="D16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28" s="119" t="s">
        <v>2122</v>
      </c>
      <c r="F1628" s="76" t="s">
        <v>537</v>
      </c>
      <c r="G16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28" s="78">
        <v>94</v>
      </c>
      <c r="J1628" s="52">
        <v>6.3333300000000001</v>
      </c>
      <c r="K1628" s="60">
        <f>Tabla3[[#This Row],[PRECIOS]]-Tabla3[[#This Row],[PRECIOS]]*10%</f>
        <v>5.6999969999999998</v>
      </c>
      <c r="L1628" s="101"/>
      <c r="M1628" s="61"/>
      <c r="N1628" s="55">
        <f>IFERROR(Tabla3[[#This Row],[PRECIOS]]-Tabla3[[#This Row],[PRECIOS]]*Tabla3[[#This Row],[% PRODUCTO]]," ")</f>
        <v>6.3333300000000001</v>
      </c>
      <c r="O1628" s="61"/>
      <c r="P1628" s="55">
        <f>IFERROR(Tabla3[[#This Row],[OCULTAR2]]-Tabla3[[#This Row],[OCULTAR2]]*Tabla3[[#This Row],[% LÍNEA]]," ")</f>
        <v>6.3333300000000001</v>
      </c>
      <c r="Q1628" s="56">
        <f>IFERROR(Tabla3[[#This Row],[% PRODUCTO]]+Tabla3[[#This Row],[% LÍNEA]]," ")</f>
        <v>0</v>
      </c>
      <c r="R1628" s="60">
        <f>Tabla3[[#This Row],[OCULTAR3]]</f>
        <v>6.3333300000000001</v>
      </c>
      <c r="S1628" s="60">
        <f>Tabla3[[#This Row],[PRECIO SIN %]]-Tabla3[[#This Row],[PRECIO SIN %]]*10%</f>
        <v>5.6999969999999998</v>
      </c>
      <c r="T1628" s="80">
        <f>(Tabla3[[#This Row],[PRECIO CON DESCT.]]-(Tabla3[[#This Row],[PRECIO CON DESCT.]]*$T$6))</f>
        <v>3.5909981099999997</v>
      </c>
      <c r="U1628" s="96"/>
      <c r="V1628" s="94">
        <f>Tabla3[[#This Row],[PRECIO %      en $]]*Tabla3[[#This Row],[PEDIDO ]]</f>
        <v>0</v>
      </c>
      <c r="W1628" s="57">
        <f>Tabla3[[#This Row],[PRECIO CON DESCT.]]*Tabla3[[#This Row],[PEDIDO ]]</f>
        <v>0</v>
      </c>
      <c r="X1628" s="58">
        <f>Tabla3[[#This Row],[PRECIO SIN %]]*Tabla3[[#This Row],[PEDIDO ]]</f>
        <v>0</v>
      </c>
      <c r="Y1628" s="28"/>
      <c r="Z1628" s="28"/>
    </row>
    <row r="1629" spans="1:26" ht="33" customHeight="1" x14ac:dyDescent="0.4">
      <c r="A1629" s="124">
        <v>7598252101710</v>
      </c>
      <c r="B1629" s="51" t="s">
        <v>225</v>
      </c>
      <c r="C1629" s="51" t="s">
        <v>56</v>
      </c>
      <c r="D16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29" s="118" t="s">
        <v>2123</v>
      </c>
      <c r="F1629" s="75" t="s">
        <v>537</v>
      </c>
      <c r="G16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29" s="77">
        <v>101</v>
      </c>
      <c r="J1629" s="52">
        <v>5.3222199999999997</v>
      </c>
      <c r="K1629" s="53">
        <f>Tabla3[[#This Row],[PRECIOS]]-Tabla3[[#This Row],[PRECIOS]]*10%</f>
        <v>4.7899979999999998</v>
      </c>
      <c r="L1629" s="101"/>
      <c r="M1629" s="54"/>
      <c r="N1629" s="55">
        <f>IFERROR(Tabla3[[#This Row],[PRECIOS]]-Tabla3[[#This Row],[PRECIOS]]*Tabla3[[#This Row],[% PRODUCTO]]," ")</f>
        <v>5.3222199999999997</v>
      </c>
      <c r="O1629" s="54"/>
      <c r="P1629" s="55">
        <f>IFERROR(Tabla3[[#This Row],[OCULTAR2]]-Tabla3[[#This Row],[OCULTAR2]]*Tabla3[[#This Row],[% LÍNEA]]," ")</f>
        <v>5.3222199999999997</v>
      </c>
      <c r="Q1629" s="56">
        <f>IFERROR(Tabla3[[#This Row],[% PRODUCTO]]+Tabla3[[#This Row],[% LÍNEA]]," ")</f>
        <v>0</v>
      </c>
      <c r="R1629" s="53">
        <f>Tabla3[[#This Row],[OCULTAR3]]</f>
        <v>5.3222199999999997</v>
      </c>
      <c r="S1629" s="53">
        <f>Tabla3[[#This Row],[PRECIO SIN %]]-Tabla3[[#This Row],[PRECIO SIN %]]*10%</f>
        <v>4.7899979999999998</v>
      </c>
      <c r="T1629" s="80">
        <f>(Tabla3[[#This Row],[PRECIO CON DESCT.]]-(Tabla3[[#This Row],[PRECIO CON DESCT.]]*$T$6))</f>
        <v>3.0176987400000002</v>
      </c>
      <c r="U1629" s="96"/>
      <c r="V1629" s="94">
        <f>Tabla3[[#This Row],[PRECIO %      en $]]*Tabla3[[#This Row],[PEDIDO ]]</f>
        <v>0</v>
      </c>
      <c r="W1629" s="57">
        <f>Tabla3[[#This Row],[PRECIO CON DESCT.]]*Tabla3[[#This Row],[PEDIDO ]]</f>
        <v>0</v>
      </c>
      <c r="X1629" s="58">
        <f>Tabla3[[#This Row],[PRECIO SIN %]]*Tabla3[[#This Row],[PEDIDO ]]</f>
        <v>0</v>
      </c>
      <c r="Y1629" s="28"/>
      <c r="Z1629" s="28"/>
    </row>
    <row r="1630" spans="1:26" ht="33" customHeight="1" x14ac:dyDescent="0.4">
      <c r="A1630" s="125">
        <v>7591020008815</v>
      </c>
      <c r="B1630" s="59" t="s">
        <v>225</v>
      </c>
      <c r="C1630" s="59" t="s">
        <v>101</v>
      </c>
      <c r="D16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30" s="119" t="s">
        <v>2124</v>
      </c>
      <c r="F1630" s="76" t="s">
        <v>537</v>
      </c>
      <c r="G16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30" s="78">
        <v>25</v>
      </c>
      <c r="J1630" s="52">
        <v>9</v>
      </c>
      <c r="K1630" s="60">
        <f>Tabla3[[#This Row],[PRECIOS]]-Tabla3[[#This Row],[PRECIOS]]*10%</f>
        <v>8.1</v>
      </c>
      <c r="L1630" s="101"/>
      <c r="M1630" s="61"/>
      <c r="N1630" s="55">
        <f>IFERROR(Tabla3[[#This Row],[PRECIOS]]-Tabla3[[#This Row],[PRECIOS]]*Tabla3[[#This Row],[% PRODUCTO]]," ")</f>
        <v>9</v>
      </c>
      <c r="O1630" s="61"/>
      <c r="P1630" s="55">
        <f>IFERROR(Tabla3[[#This Row],[OCULTAR2]]-Tabla3[[#This Row],[OCULTAR2]]*Tabla3[[#This Row],[% LÍNEA]]," ")</f>
        <v>9</v>
      </c>
      <c r="Q1630" s="56">
        <f>IFERROR(Tabla3[[#This Row],[% PRODUCTO]]+Tabla3[[#This Row],[% LÍNEA]]," ")</f>
        <v>0</v>
      </c>
      <c r="R1630" s="60">
        <f>Tabla3[[#This Row],[OCULTAR3]]</f>
        <v>9</v>
      </c>
      <c r="S1630" s="60">
        <f>Tabla3[[#This Row],[PRECIO SIN %]]-Tabla3[[#This Row],[PRECIO SIN %]]*10%</f>
        <v>8.1</v>
      </c>
      <c r="T1630" s="80">
        <f>(Tabla3[[#This Row],[PRECIO CON DESCT.]]-(Tabla3[[#This Row],[PRECIO CON DESCT.]]*$T$6))</f>
        <v>5.1029999999999998</v>
      </c>
      <c r="U1630" s="96"/>
      <c r="V1630" s="94">
        <f>Tabla3[[#This Row],[PRECIO %      en $]]*Tabla3[[#This Row],[PEDIDO ]]</f>
        <v>0</v>
      </c>
      <c r="W1630" s="57">
        <f>Tabla3[[#This Row],[PRECIO CON DESCT.]]*Tabla3[[#This Row],[PEDIDO ]]</f>
        <v>0</v>
      </c>
      <c r="X1630" s="58">
        <f>Tabla3[[#This Row],[PRECIO SIN %]]*Tabla3[[#This Row],[PEDIDO ]]</f>
        <v>0</v>
      </c>
      <c r="Y1630" s="28"/>
      <c r="Z1630" s="28"/>
    </row>
    <row r="1631" spans="1:26" ht="33" customHeight="1" x14ac:dyDescent="0.4">
      <c r="A1631" s="124">
        <v>7592454889902</v>
      </c>
      <c r="B1631" s="51" t="s">
        <v>225</v>
      </c>
      <c r="C1631" s="51" t="s">
        <v>171</v>
      </c>
      <c r="D16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31" s="118" t="s">
        <v>2125</v>
      </c>
      <c r="F1631" s="75" t="s">
        <v>537</v>
      </c>
      <c r="G16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31" s="77">
        <v>133</v>
      </c>
      <c r="J1631" s="52">
        <v>8.5555599999999998</v>
      </c>
      <c r="K1631" s="53">
        <f>Tabla3[[#This Row],[PRECIOS]]-Tabla3[[#This Row],[PRECIOS]]*10%</f>
        <v>7.7000039999999998</v>
      </c>
      <c r="L1631" s="101"/>
      <c r="M1631" s="54"/>
      <c r="N1631" s="55">
        <f>IFERROR(Tabla3[[#This Row],[PRECIOS]]-Tabla3[[#This Row],[PRECIOS]]*Tabla3[[#This Row],[% PRODUCTO]]," ")</f>
        <v>8.5555599999999998</v>
      </c>
      <c r="O1631" s="54"/>
      <c r="P1631" s="55">
        <f>IFERROR(Tabla3[[#This Row],[OCULTAR2]]-Tabla3[[#This Row],[OCULTAR2]]*Tabla3[[#This Row],[% LÍNEA]]," ")</f>
        <v>8.5555599999999998</v>
      </c>
      <c r="Q1631" s="56">
        <f>IFERROR(Tabla3[[#This Row],[% PRODUCTO]]+Tabla3[[#This Row],[% LÍNEA]]," ")</f>
        <v>0</v>
      </c>
      <c r="R1631" s="53">
        <f>Tabla3[[#This Row],[OCULTAR3]]</f>
        <v>8.5555599999999998</v>
      </c>
      <c r="S1631" s="53">
        <f>Tabla3[[#This Row],[PRECIO SIN %]]-Tabla3[[#This Row],[PRECIO SIN %]]*10%</f>
        <v>7.7000039999999998</v>
      </c>
      <c r="T1631" s="80">
        <f>(Tabla3[[#This Row],[PRECIO CON DESCT.]]-(Tabla3[[#This Row],[PRECIO CON DESCT.]]*$T$6))</f>
        <v>4.8510025199999998</v>
      </c>
      <c r="U1631" s="96"/>
      <c r="V1631" s="94">
        <f>Tabla3[[#This Row],[PRECIO %      en $]]*Tabla3[[#This Row],[PEDIDO ]]</f>
        <v>0</v>
      </c>
      <c r="W1631" s="57">
        <f>Tabla3[[#This Row],[PRECIO CON DESCT.]]*Tabla3[[#This Row],[PEDIDO ]]</f>
        <v>0</v>
      </c>
      <c r="X1631" s="58">
        <f>Tabla3[[#This Row],[PRECIO SIN %]]*Tabla3[[#This Row],[PEDIDO ]]</f>
        <v>0</v>
      </c>
      <c r="Y1631" s="28"/>
      <c r="Z1631" s="28"/>
    </row>
    <row r="1632" spans="1:26" ht="33" customHeight="1" x14ac:dyDescent="0.4">
      <c r="A1632" s="125">
        <v>7590027002864</v>
      </c>
      <c r="B1632" s="59" t="s">
        <v>225</v>
      </c>
      <c r="C1632" s="59" t="s">
        <v>250</v>
      </c>
      <c r="D16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32" s="119" t="s">
        <v>2126</v>
      </c>
      <c r="F1632" s="76" t="s">
        <v>537</v>
      </c>
      <c r="G16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32" s="78">
        <v>1092</v>
      </c>
      <c r="J1632" s="52">
        <v>4</v>
      </c>
      <c r="K1632" s="60">
        <f>Tabla3[[#This Row],[PRECIOS]]-Tabla3[[#This Row],[PRECIOS]]*10%</f>
        <v>3.6</v>
      </c>
      <c r="L1632" s="101"/>
      <c r="M1632" s="61"/>
      <c r="N1632" s="55">
        <f>IFERROR(Tabla3[[#This Row],[PRECIOS]]-Tabla3[[#This Row],[PRECIOS]]*Tabla3[[#This Row],[% PRODUCTO]]," ")</f>
        <v>4</v>
      </c>
      <c r="O1632" s="61"/>
      <c r="P1632" s="55">
        <f>IFERROR(Tabla3[[#This Row],[OCULTAR2]]-Tabla3[[#This Row],[OCULTAR2]]*Tabla3[[#This Row],[% LÍNEA]]," ")</f>
        <v>4</v>
      </c>
      <c r="Q1632" s="56">
        <f>IFERROR(Tabla3[[#This Row],[% PRODUCTO]]+Tabla3[[#This Row],[% LÍNEA]]," ")</f>
        <v>0</v>
      </c>
      <c r="R1632" s="60">
        <f>Tabla3[[#This Row],[OCULTAR3]]</f>
        <v>4</v>
      </c>
      <c r="S1632" s="60">
        <f>Tabla3[[#This Row],[PRECIO SIN %]]-Tabla3[[#This Row],[PRECIO SIN %]]*10%</f>
        <v>3.6</v>
      </c>
      <c r="T1632" s="80">
        <f>(Tabla3[[#This Row],[PRECIO CON DESCT.]]-(Tabla3[[#This Row],[PRECIO CON DESCT.]]*$T$6))</f>
        <v>2.2679999999999998</v>
      </c>
      <c r="U1632" s="96"/>
      <c r="V1632" s="94">
        <f>Tabla3[[#This Row],[PRECIO %      en $]]*Tabla3[[#This Row],[PEDIDO ]]</f>
        <v>0</v>
      </c>
      <c r="W1632" s="57">
        <f>Tabla3[[#This Row],[PRECIO CON DESCT.]]*Tabla3[[#This Row],[PEDIDO ]]</f>
        <v>0</v>
      </c>
      <c r="X1632" s="58">
        <f>Tabla3[[#This Row],[PRECIO SIN %]]*Tabla3[[#This Row],[PEDIDO ]]</f>
        <v>0</v>
      </c>
      <c r="Y1632" s="28"/>
      <c r="Z1632" s="28"/>
    </row>
    <row r="1633" spans="1:26" ht="33" customHeight="1" x14ac:dyDescent="0.4">
      <c r="A1633" s="124">
        <v>7599608000107</v>
      </c>
      <c r="B1633" s="51" t="s">
        <v>225</v>
      </c>
      <c r="C1633" s="51" t="s">
        <v>86</v>
      </c>
      <c r="D16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33" s="118" t="s">
        <v>2127</v>
      </c>
      <c r="F1633" s="75" t="s">
        <v>537</v>
      </c>
      <c r="G16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33" s="77">
        <v>18</v>
      </c>
      <c r="J1633" s="52">
        <v>4.88889</v>
      </c>
      <c r="K1633" s="53">
        <f>Tabla3[[#This Row],[PRECIOS]]-Tabla3[[#This Row],[PRECIOS]]*10%</f>
        <v>4.4000009999999996</v>
      </c>
      <c r="L1633" s="101"/>
      <c r="M1633" s="54"/>
      <c r="N1633" s="55">
        <f>IFERROR(Tabla3[[#This Row],[PRECIOS]]-Tabla3[[#This Row],[PRECIOS]]*Tabla3[[#This Row],[% PRODUCTO]]," ")</f>
        <v>4.88889</v>
      </c>
      <c r="O1633" s="54"/>
      <c r="P1633" s="55">
        <f>IFERROR(Tabla3[[#This Row],[OCULTAR2]]-Tabla3[[#This Row],[OCULTAR2]]*Tabla3[[#This Row],[% LÍNEA]]," ")</f>
        <v>4.88889</v>
      </c>
      <c r="Q1633" s="56">
        <f>IFERROR(Tabla3[[#This Row],[% PRODUCTO]]+Tabla3[[#This Row],[% LÍNEA]]," ")</f>
        <v>0</v>
      </c>
      <c r="R1633" s="53">
        <f>Tabla3[[#This Row],[OCULTAR3]]</f>
        <v>4.88889</v>
      </c>
      <c r="S1633" s="53">
        <f>Tabla3[[#This Row],[PRECIO SIN %]]-Tabla3[[#This Row],[PRECIO SIN %]]*10%</f>
        <v>4.4000009999999996</v>
      </c>
      <c r="T1633" s="80">
        <f>(Tabla3[[#This Row],[PRECIO CON DESCT.]]-(Tabla3[[#This Row],[PRECIO CON DESCT.]]*$T$6))</f>
        <v>2.77200063</v>
      </c>
      <c r="U1633" s="96"/>
      <c r="V1633" s="94">
        <f>Tabla3[[#This Row],[PRECIO %      en $]]*Tabla3[[#This Row],[PEDIDO ]]</f>
        <v>0</v>
      </c>
      <c r="W1633" s="57">
        <f>Tabla3[[#This Row],[PRECIO CON DESCT.]]*Tabla3[[#This Row],[PEDIDO ]]</f>
        <v>0</v>
      </c>
      <c r="X1633" s="58">
        <f>Tabla3[[#This Row],[PRECIO SIN %]]*Tabla3[[#This Row],[PEDIDO ]]</f>
        <v>0</v>
      </c>
      <c r="Y1633" s="28"/>
      <c r="Z1633" s="28"/>
    </row>
    <row r="1634" spans="1:26" ht="33" customHeight="1" x14ac:dyDescent="0.4">
      <c r="A1634" s="125">
        <v>7591020080804</v>
      </c>
      <c r="B1634" s="59" t="s">
        <v>225</v>
      </c>
      <c r="C1634" s="59" t="s">
        <v>196</v>
      </c>
      <c r="D16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34" s="119" t="s">
        <v>2128</v>
      </c>
      <c r="F1634" s="76" t="s">
        <v>537</v>
      </c>
      <c r="G16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34" s="78">
        <v>162</v>
      </c>
      <c r="J1634" s="52">
        <v>18.22222</v>
      </c>
      <c r="K1634" s="60">
        <f>Tabla3[[#This Row],[PRECIOS]]-Tabla3[[#This Row],[PRECIOS]]*10%</f>
        <v>16.399998</v>
      </c>
      <c r="L1634" s="101"/>
      <c r="M1634" s="61"/>
      <c r="N1634" s="55">
        <f>IFERROR(Tabla3[[#This Row],[PRECIOS]]-Tabla3[[#This Row],[PRECIOS]]*Tabla3[[#This Row],[% PRODUCTO]]," ")</f>
        <v>18.22222</v>
      </c>
      <c r="O1634" s="61"/>
      <c r="P1634" s="55">
        <f>IFERROR(Tabla3[[#This Row],[OCULTAR2]]-Tabla3[[#This Row],[OCULTAR2]]*Tabla3[[#This Row],[% LÍNEA]]," ")</f>
        <v>18.22222</v>
      </c>
      <c r="Q1634" s="56">
        <f>IFERROR(Tabla3[[#This Row],[% PRODUCTO]]+Tabla3[[#This Row],[% LÍNEA]]," ")</f>
        <v>0</v>
      </c>
      <c r="R1634" s="60">
        <f>Tabla3[[#This Row],[OCULTAR3]]</f>
        <v>18.22222</v>
      </c>
      <c r="S1634" s="60">
        <f>Tabla3[[#This Row],[PRECIO SIN %]]-Tabla3[[#This Row],[PRECIO SIN %]]*10%</f>
        <v>16.399998</v>
      </c>
      <c r="T1634" s="80">
        <f>(Tabla3[[#This Row],[PRECIO CON DESCT.]]-(Tabla3[[#This Row],[PRECIO CON DESCT.]]*$T$6))</f>
        <v>10.33199874</v>
      </c>
      <c r="U1634" s="96"/>
      <c r="V1634" s="94">
        <f>Tabla3[[#This Row],[PRECIO %      en $]]*Tabla3[[#This Row],[PEDIDO ]]</f>
        <v>0</v>
      </c>
      <c r="W1634" s="57">
        <f>Tabla3[[#This Row],[PRECIO CON DESCT.]]*Tabla3[[#This Row],[PEDIDO ]]</f>
        <v>0</v>
      </c>
      <c r="X1634" s="58">
        <f>Tabla3[[#This Row],[PRECIO SIN %]]*Tabla3[[#This Row],[PEDIDO ]]</f>
        <v>0</v>
      </c>
      <c r="Y1634" s="28"/>
      <c r="Z1634" s="28"/>
    </row>
    <row r="1635" spans="1:26" ht="33" customHeight="1" x14ac:dyDescent="0.4">
      <c r="A1635" s="124">
        <v>7591619002774</v>
      </c>
      <c r="B1635" s="51" t="s">
        <v>225</v>
      </c>
      <c r="C1635" s="51" t="s">
        <v>131</v>
      </c>
      <c r="D16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35" s="118" t="s">
        <v>2129</v>
      </c>
      <c r="F1635" s="75" t="s">
        <v>537</v>
      </c>
      <c r="G16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35" s="77">
        <v>82</v>
      </c>
      <c r="J1635" s="52">
        <v>19.33333</v>
      </c>
      <c r="K1635" s="53">
        <f>Tabla3[[#This Row],[PRECIOS]]-Tabla3[[#This Row],[PRECIOS]]*10%</f>
        <v>17.399996999999999</v>
      </c>
      <c r="L1635" s="101"/>
      <c r="M1635" s="54"/>
      <c r="N1635" s="55">
        <f>IFERROR(Tabla3[[#This Row],[PRECIOS]]-Tabla3[[#This Row],[PRECIOS]]*Tabla3[[#This Row],[% PRODUCTO]]," ")</f>
        <v>19.33333</v>
      </c>
      <c r="O1635" s="54"/>
      <c r="P1635" s="55">
        <f>IFERROR(Tabla3[[#This Row],[OCULTAR2]]-Tabla3[[#This Row],[OCULTAR2]]*Tabla3[[#This Row],[% LÍNEA]]," ")</f>
        <v>19.33333</v>
      </c>
      <c r="Q1635" s="56">
        <f>IFERROR(Tabla3[[#This Row],[% PRODUCTO]]+Tabla3[[#This Row],[% LÍNEA]]," ")</f>
        <v>0</v>
      </c>
      <c r="R1635" s="53">
        <f>Tabla3[[#This Row],[OCULTAR3]]</f>
        <v>19.33333</v>
      </c>
      <c r="S1635" s="53">
        <f>Tabla3[[#This Row],[PRECIO SIN %]]-Tabla3[[#This Row],[PRECIO SIN %]]*10%</f>
        <v>17.399996999999999</v>
      </c>
      <c r="T1635" s="80">
        <f>(Tabla3[[#This Row],[PRECIO CON DESCT.]]-(Tabla3[[#This Row],[PRECIO CON DESCT.]]*$T$6))</f>
        <v>10.96199811</v>
      </c>
      <c r="U1635" s="96"/>
      <c r="V1635" s="94">
        <f>Tabla3[[#This Row],[PRECIO %      en $]]*Tabla3[[#This Row],[PEDIDO ]]</f>
        <v>0</v>
      </c>
      <c r="W1635" s="57">
        <f>Tabla3[[#This Row],[PRECIO CON DESCT.]]*Tabla3[[#This Row],[PEDIDO ]]</f>
        <v>0</v>
      </c>
      <c r="X1635" s="58">
        <f>Tabla3[[#This Row],[PRECIO SIN %]]*Tabla3[[#This Row],[PEDIDO ]]</f>
        <v>0</v>
      </c>
      <c r="Y1635" s="28"/>
      <c r="Z1635" s="28"/>
    </row>
    <row r="1636" spans="1:26" ht="33" customHeight="1" x14ac:dyDescent="0.4">
      <c r="A1636" s="125">
        <v>7591619000534</v>
      </c>
      <c r="B1636" s="59" t="s">
        <v>225</v>
      </c>
      <c r="C1636" s="59" t="s">
        <v>131</v>
      </c>
      <c r="D16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636" s="119" t="s">
        <v>2130</v>
      </c>
      <c r="F1636" s="76" t="s">
        <v>537</v>
      </c>
      <c r="G16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636" s="78">
        <v>16</v>
      </c>
      <c r="J1636" s="52">
        <v>21.11111</v>
      </c>
      <c r="K1636" s="60">
        <f>Tabla3[[#This Row],[PRECIOS]]-Tabla3[[#This Row],[PRECIOS]]*10%</f>
        <v>18.999998999999999</v>
      </c>
      <c r="L1636" s="101" t="s">
        <v>5327</v>
      </c>
      <c r="M1636" s="61"/>
      <c r="N1636" s="55">
        <f>IFERROR(Tabla3[[#This Row],[PRECIOS]]-Tabla3[[#This Row],[PRECIOS]]*Tabla3[[#This Row],[% PRODUCTO]]," ")</f>
        <v>21.11111</v>
      </c>
      <c r="O1636" s="61"/>
      <c r="P1636" s="55">
        <f>IFERROR(Tabla3[[#This Row],[OCULTAR2]]-Tabla3[[#This Row],[OCULTAR2]]*Tabla3[[#This Row],[% LÍNEA]]," ")</f>
        <v>21.11111</v>
      </c>
      <c r="Q1636" s="56">
        <f>IFERROR(Tabla3[[#This Row],[% PRODUCTO]]+Tabla3[[#This Row],[% LÍNEA]]," ")</f>
        <v>0</v>
      </c>
      <c r="R1636" s="60">
        <f>Tabla3[[#This Row],[OCULTAR3]]</f>
        <v>21.11111</v>
      </c>
      <c r="S1636" s="60">
        <f>Tabla3[[#This Row],[PRECIO SIN %]]-Tabla3[[#This Row],[PRECIO SIN %]]*10%</f>
        <v>18.999998999999999</v>
      </c>
      <c r="T1636" s="80">
        <f>(Tabla3[[#This Row],[PRECIO CON DESCT.]]-(Tabla3[[#This Row],[PRECIO CON DESCT.]]*$T$6))</f>
        <v>11.96999937</v>
      </c>
      <c r="U1636" s="96"/>
      <c r="V1636" s="94">
        <f>Tabla3[[#This Row],[PRECIO %      en $]]*Tabla3[[#This Row],[PEDIDO ]]</f>
        <v>0</v>
      </c>
      <c r="W1636" s="57">
        <f>Tabla3[[#This Row],[PRECIO CON DESCT.]]*Tabla3[[#This Row],[PEDIDO ]]</f>
        <v>0</v>
      </c>
      <c r="X1636" s="58">
        <f>Tabla3[[#This Row],[PRECIO SIN %]]*Tabla3[[#This Row],[PEDIDO ]]</f>
        <v>0</v>
      </c>
      <c r="Y1636" s="28"/>
      <c r="Z1636" s="28"/>
    </row>
    <row r="1637" spans="1:26" ht="33" customHeight="1" x14ac:dyDescent="0.4">
      <c r="A1637" s="124">
        <v>7591243805338</v>
      </c>
      <c r="B1637" s="51" t="s">
        <v>225</v>
      </c>
      <c r="C1637" s="51" t="s">
        <v>108</v>
      </c>
      <c r="D16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637" s="118" t="s">
        <v>2131</v>
      </c>
      <c r="F1637" s="75" t="s">
        <v>537</v>
      </c>
      <c r="G16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37" s="77">
        <v>74</v>
      </c>
      <c r="J1637" s="52">
        <v>6.88889</v>
      </c>
      <c r="K1637" s="53">
        <f>Tabla3[[#This Row],[PRECIOS]]-Tabla3[[#This Row],[PRECIOS]]*10%</f>
        <v>6.2000010000000003</v>
      </c>
      <c r="L1637" s="101"/>
      <c r="M1637" s="54"/>
      <c r="N1637" s="55">
        <f>IFERROR(Tabla3[[#This Row],[PRECIOS]]-Tabla3[[#This Row],[PRECIOS]]*Tabla3[[#This Row],[% PRODUCTO]]," ")</f>
        <v>6.88889</v>
      </c>
      <c r="O1637" s="54"/>
      <c r="P1637" s="55">
        <f>IFERROR(Tabla3[[#This Row],[OCULTAR2]]-Tabla3[[#This Row],[OCULTAR2]]*Tabla3[[#This Row],[% LÍNEA]]," ")</f>
        <v>6.88889</v>
      </c>
      <c r="Q1637" s="56">
        <f>IFERROR(Tabla3[[#This Row],[% PRODUCTO]]+Tabla3[[#This Row],[% LÍNEA]]," ")</f>
        <v>0</v>
      </c>
      <c r="R1637" s="53">
        <f>Tabla3[[#This Row],[OCULTAR3]]</f>
        <v>6.88889</v>
      </c>
      <c r="S1637" s="53">
        <f>Tabla3[[#This Row],[PRECIO SIN %]]-Tabla3[[#This Row],[PRECIO SIN %]]*10%</f>
        <v>6.2000010000000003</v>
      </c>
      <c r="T1637" s="80">
        <f>(Tabla3[[#This Row],[PRECIO CON DESCT.]]-(Tabla3[[#This Row],[PRECIO CON DESCT.]]*$T$6))</f>
        <v>3.9060006300000003</v>
      </c>
      <c r="U1637" s="96"/>
      <c r="V1637" s="94">
        <f>Tabla3[[#This Row],[PRECIO %      en $]]*Tabla3[[#This Row],[PEDIDO ]]</f>
        <v>0</v>
      </c>
      <c r="W1637" s="57">
        <f>Tabla3[[#This Row],[PRECIO CON DESCT.]]*Tabla3[[#This Row],[PEDIDO ]]</f>
        <v>0</v>
      </c>
      <c r="X1637" s="58">
        <f>Tabla3[[#This Row],[PRECIO SIN %]]*Tabla3[[#This Row],[PEDIDO ]]</f>
        <v>0</v>
      </c>
      <c r="Y1637" s="28"/>
      <c r="Z1637" s="28"/>
    </row>
    <row r="1638" spans="1:26" ht="33" customHeight="1" x14ac:dyDescent="0.4">
      <c r="A1638" s="125">
        <v>8906112611412</v>
      </c>
      <c r="B1638" s="59" t="s">
        <v>225</v>
      </c>
      <c r="C1638" s="59" t="s">
        <v>57</v>
      </c>
      <c r="D16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38" s="119" t="s">
        <v>2132</v>
      </c>
      <c r="F1638" s="76" t="s">
        <v>537</v>
      </c>
      <c r="G16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38" s="78">
        <v>80</v>
      </c>
      <c r="J1638" s="52">
        <v>4</v>
      </c>
      <c r="K1638" s="60">
        <f>Tabla3[[#This Row],[PRECIOS]]-Tabla3[[#This Row],[PRECIOS]]*10%</f>
        <v>3.6</v>
      </c>
      <c r="L1638" s="101"/>
      <c r="M1638" s="61"/>
      <c r="N1638" s="55">
        <f>IFERROR(Tabla3[[#This Row],[PRECIOS]]-Tabla3[[#This Row],[PRECIOS]]*Tabla3[[#This Row],[% PRODUCTO]]," ")</f>
        <v>4</v>
      </c>
      <c r="O1638" s="61"/>
      <c r="P1638" s="55">
        <f>IFERROR(Tabla3[[#This Row],[OCULTAR2]]-Tabla3[[#This Row],[OCULTAR2]]*Tabla3[[#This Row],[% LÍNEA]]," ")</f>
        <v>4</v>
      </c>
      <c r="Q1638" s="56">
        <f>IFERROR(Tabla3[[#This Row],[% PRODUCTO]]+Tabla3[[#This Row],[% LÍNEA]]," ")</f>
        <v>0</v>
      </c>
      <c r="R1638" s="60">
        <f>Tabla3[[#This Row],[OCULTAR3]]</f>
        <v>4</v>
      </c>
      <c r="S1638" s="60">
        <f>Tabla3[[#This Row],[PRECIO SIN %]]-Tabla3[[#This Row],[PRECIO SIN %]]*10%</f>
        <v>3.6</v>
      </c>
      <c r="T1638" s="80">
        <f>(Tabla3[[#This Row],[PRECIO CON DESCT.]]-(Tabla3[[#This Row],[PRECIO CON DESCT.]]*$T$6))</f>
        <v>2.2679999999999998</v>
      </c>
      <c r="U1638" s="96"/>
      <c r="V1638" s="94">
        <f>Tabla3[[#This Row],[PRECIO %      en $]]*Tabla3[[#This Row],[PEDIDO ]]</f>
        <v>0</v>
      </c>
      <c r="W1638" s="57">
        <f>Tabla3[[#This Row],[PRECIO CON DESCT.]]*Tabla3[[#This Row],[PEDIDO ]]</f>
        <v>0</v>
      </c>
      <c r="X1638" s="58">
        <f>Tabla3[[#This Row],[PRECIO SIN %]]*Tabla3[[#This Row],[PEDIDO ]]</f>
        <v>0</v>
      </c>
      <c r="Y1638" s="28"/>
      <c r="Z1638" s="28"/>
    </row>
    <row r="1639" spans="1:26" ht="33" customHeight="1" x14ac:dyDescent="0.4">
      <c r="A1639" s="124">
        <v>8906112611412</v>
      </c>
      <c r="B1639" s="51" t="s">
        <v>225</v>
      </c>
      <c r="C1639" s="51" t="s">
        <v>57</v>
      </c>
      <c r="D16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39" s="118" t="s">
        <v>2133</v>
      </c>
      <c r="F1639" s="75" t="s">
        <v>537</v>
      </c>
      <c r="G16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39" s="77">
        <v>15</v>
      </c>
      <c r="J1639" s="52">
        <v>4.0666700000000002</v>
      </c>
      <c r="K1639" s="53">
        <f>Tabla3[[#This Row],[PRECIOS]]-Tabla3[[#This Row],[PRECIOS]]*10%</f>
        <v>3.6600030000000001</v>
      </c>
      <c r="L1639" s="101"/>
      <c r="M1639" s="54"/>
      <c r="N1639" s="55">
        <f>IFERROR(Tabla3[[#This Row],[PRECIOS]]-Tabla3[[#This Row],[PRECIOS]]*Tabla3[[#This Row],[% PRODUCTO]]," ")</f>
        <v>4.0666700000000002</v>
      </c>
      <c r="O1639" s="54"/>
      <c r="P1639" s="55">
        <f>IFERROR(Tabla3[[#This Row],[OCULTAR2]]-Tabla3[[#This Row],[OCULTAR2]]*Tabla3[[#This Row],[% LÍNEA]]," ")</f>
        <v>4.0666700000000002</v>
      </c>
      <c r="Q1639" s="56">
        <f>IFERROR(Tabla3[[#This Row],[% PRODUCTO]]+Tabla3[[#This Row],[% LÍNEA]]," ")</f>
        <v>0</v>
      </c>
      <c r="R1639" s="53">
        <f>Tabla3[[#This Row],[OCULTAR3]]</f>
        <v>4.0666700000000002</v>
      </c>
      <c r="S1639" s="53">
        <f>Tabla3[[#This Row],[PRECIO SIN %]]-Tabla3[[#This Row],[PRECIO SIN %]]*10%</f>
        <v>3.6600030000000001</v>
      </c>
      <c r="T1639" s="80">
        <f>(Tabla3[[#This Row],[PRECIO CON DESCT.]]-(Tabla3[[#This Row],[PRECIO CON DESCT.]]*$T$6))</f>
        <v>2.3058018900000001</v>
      </c>
      <c r="U1639" s="96"/>
      <c r="V1639" s="94">
        <f>Tabla3[[#This Row],[PRECIO %      en $]]*Tabla3[[#This Row],[PEDIDO ]]</f>
        <v>0</v>
      </c>
      <c r="W1639" s="57">
        <f>Tabla3[[#This Row],[PRECIO CON DESCT.]]*Tabla3[[#This Row],[PEDIDO ]]</f>
        <v>0</v>
      </c>
      <c r="X1639" s="58">
        <f>Tabla3[[#This Row],[PRECIO SIN %]]*Tabla3[[#This Row],[PEDIDO ]]</f>
        <v>0</v>
      </c>
      <c r="Y1639" s="28"/>
      <c r="Z1639" s="28"/>
    </row>
    <row r="1640" spans="1:26" ht="33" customHeight="1" x14ac:dyDescent="0.4">
      <c r="A1640" s="125">
        <v>7591020008297</v>
      </c>
      <c r="B1640" s="59" t="s">
        <v>225</v>
      </c>
      <c r="C1640" s="59" t="s">
        <v>196</v>
      </c>
      <c r="D16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40" s="119" t="s">
        <v>2134</v>
      </c>
      <c r="F1640" s="76" t="s">
        <v>537</v>
      </c>
      <c r="G16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40" s="78">
        <v>625</v>
      </c>
      <c r="J1640" s="52">
        <v>8.3333300000000001</v>
      </c>
      <c r="K1640" s="60">
        <f>Tabla3[[#This Row],[PRECIOS]]-Tabla3[[#This Row],[PRECIOS]]*10%</f>
        <v>7.4999970000000005</v>
      </c>
      <c r="L1640" s="101"/>
      <c r="M1640" s="61"/>
      <c r="N1640" s="55">
        <f>IFERROR(Tabla3[[#This Row],[PRECIOS]]-Tabla3[[#This Row],[PRECIOS]]*Tabla3[[#This Row],[% PRODUCTO]]," ")</f>
        <v>8.3333300000000001</v>
      </c>
      <c r="O1640" s="61"/>
      <c r="P1640" s="55">
        <f>IFERROR(Tabla3[[#This Row],[OCULTAR2]]-Tabla3[[#This Row],[OCULTAR2]]*Tabla3[[#This Row],[% LÍNEA]]," ")</f>
        <v>8.3333300000000001</v>
      </c>
      <c r="Q1640" s="56">
        <f>IFERROR(Tabla3[[#This Row],[% PRODUCTO]]+Tabla3[[#This Row],[% LÍNEA]]," ")</f>
        <v>0</v>
      </c>
      <c r="R1640" s="60">
        <f>Tabla3[[#This Row],[OCULTAR3]]</f>
        <v>8.3333300000000001</v>
      </c>
      <c r="S1640" s="60">
        <f>Tabla3[[#This Row],[PRECIO SIN %]]-Tabla3[[#This Row],[PRECIO SIN %]]*10%</f>
        <v>7.4999970000000005</v>
      </c>
      <c r="T1640" s="80">
        <f>(Tabla3[[#This Row],[PRECIO CON DESCT.]]-(Tabla3[[#This Row],[PRECIO CON DESCT.]]*$T$6))</f>
        <v>4.7249981100000005</v>
      </c>
      <c r="U1640" s="96"/>
      <c r="V1640" s="94">
        <f>Tabla3[[#This Row],[PRECIO %      en $]]*Tabla3[[#This Row],[PEDIDO ]]</f>
        <v>0</v>
      </c>
      <c r="W1640" s="57">
        <f>Tabla3[[#This Row],[PRECIO CON DESCT.]]*Tabla3[[#This Row],[PEDIDO ]]</f>
        <v>0</v>
      </c>
      <c r="X1640" s="58">
        <f>Tabla3[[#This Row],[PRECIO SIN %]]*Tabla3[[#This Row],[PEDIDO ]]</f>
        <v>0</v>
      </c>
      <c r="Y1640" s="28"/>
      <c r="Z1640" s="28"/>
    </row>
    <row r="1641" spans="1:26" ht="33" customHeight="1" x14ac:dyDescent="0.4">
      <c r="A1641" s="124">
        <v>7591619520339</v>
      </c>
      <c r="B1641" s="51" t="s">
        <v>225</v>
      </c>
      <c r="C1641" s="51" t="s">
        <v>131</v>
      </c>
      <c r="D16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41" s="118" t="s">
        <v>2135</v>
      </c>
      <c r="F1641" s="75" t="s">
        <v>537</v>
      </c>
      <c r="G16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41" s="77">
        <v>44</v>
      </c>
      <c r="J1641" s="52">
        <v>8.6666699999999999</v>
      </c>
      <c r="K1641" s="53">
        <f>Tabla3[[#This Row],[PRECIOS]]-Tabla3[[#This Row],[PRECIOS]]*10%</f>
        <v>7.8000030000000002</v>
      </c>
      <c r="L1641" s="101"/>
      <c r="M1641" s="54"/>
      <c r="N1641" s="55">
        <f>IFERROR(Tabla3[[#This Row],[PRECIOS]]-Tabla3[[#This Row],[PRECIOS]]*Tabla3[[#This Row],[% PRODUCTO]]," ")</f>
        <v>8.6666699999999999</v>
      </c>
      <c r="O1641" s="54"/>
      <c r="P1641" s="55">
        <f>IFERROR(Tabla3[[#This Row],[OCULTAR2]]-Tabla3[[#This Row],[OCULTAR2]]*Tabla3[[#This Row],[% LÍNEA]]," ")</f>
        <v>8.6666699999999999</v>
      </c>
      <c r="Q1641" s="56">
        <f>IFERROR(Tabla3[[#This Row],[% PRODUCTO]]+Tabla3[[#This Row],[% LÍNEA]]," ")</f>
        <v>0</v>
      </c>
      <c r="R1641" s="53">
        <f>Tabla3[[#This Row],[OCULTAR3]]</f>
        <v>8.6666699999999999</v>
      </c>
      <c r="S1641" s="53">
        <f>Tabla3[[#This Row],[PRECIO SIN %]]-Tabla3[[#This Row],[PRECIO SIN %]]*10%</f>
        <v>7.8000030000000002</v>
      </c>
      <c r="T1641" s="80">
        <f>(Tabla3[[#This Row],[PRECIO CON DESCT.]]-(Tabla3[[#This Row],[PRECIO CON DESCT.]]*$T$6))</f>
        <v>4.9140018899999998</v>
      </c>
      <c r="U1641" s="96"/>
      <c r="V1641" s="94">
        <f>Tabla3[[#This Row],[PRECIO %      en $]]*Tabla3[[#This Row],[PEDIDO ]]</f>
        <v>0</v>
      </c>
      <c r="W1641" s="57">
        <f>Tabla3[[#This Row],[PRECIO CON DESCT.]]*Tabla3[[#This Row],[PEDIDO ]]</f>
        <v>0</v>
      </c>
      <c r="X1641" s="58">
        <f>Tabla3[[#This Row],[PRECIO SIN %]]*Tabla3[[#This Row],[PEDIDO ]]</f>
        <v>0</v>
      </c>
      <c r="Y1641" s="28"/>
      <c r="Z1641" s="28"/>
    </row>
    <row r="1642" spans="1:26" ht="33" customHeight="1" x14ac:dyDescent="0.4">
      <c r="A1642" s="125">
        <v>7791848265029</v>
      </c>
      <c r="B1642" s="59" t="s">
        <v>225</v>
      </c>
      <c r="C1642" s="59" t="s">
        <v>105</v>
      </c>
      <c r="D16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642" s="119" t="s">
        <v>2136</v>
      </c>
      <c r="F1642" s="76" t="s">
        <v>537</v>
      </c>
      <c r="G16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42" s="78">
        <v>34</v>
      </c>
      <c r="J1642" s="52">
        <v>5.88889</v>
      </c>
      <c r="K1642" s="60">
        <f>Tabla3[[#This Row],[PRECIOS]]-Tabla3[[#This Row],[PRECIOS]]*10%</f>
        <v>5.300001</v>
      </c>
      <c r="L1642" s="101"/>
      <c r="M1642" s="61"/>
      <c r="N1642" s="55">
        <f>IFERROR(Tabla3[[#This Row],[PRECIOS]]-Tabla3[[#This Row],[PRECIOS]]*Tabla3[[#This Row],[% PRODUCTO]]," ")</f>
        <v>5.88889</v>
      </c>
      <c r="O1642" s="61"/>
      <c r="P1642" s="55">
        <f>IFERROR(Tabla3[[#This Row],[OCULTAR2]]-Tabla3[[#This Row],[OCULTAR2]]*Tabla3[[#This Row],[% LÍNEA]]," ")</f>
        <v>5.88889</v>
      </c>
      <c r="Q1642" s="56">
        <f>IFERROR(Tabla3[[#This Row],[% PRODUCTO]]+Tabla3[[#This Row],[% LÍNEA]]," ")</f>
        <v>0</v>
      </c>
      <c r="R1642" s="60">
        <f>Tabla3[[#This Row],[OCULTAR3]]</f>
        <v>5.88889</v>
      </c>
      <c r="S1642" s="60">
        <f>Tabla3[[#This Row],[PRECIO SIN %]]-Tabla3[[#This Row],[PRECIO SIN %]]*10%</f>
        <v>5.300001</v>
      </c>
      <c r="T1642" s="80">
        <f>(Tabla3[[#This Row],[PRECIO CON DESCT.]]-(Tabla3[[#This Row],[PRECIO CON DESCT.]]*$T$6))</f>
        <v>3.3390006300000001</v>
      </c>
      <c r="U1642" s="96"/>
      <c r="V1642" s="94">
        <f>Tabla3[[#This Row],[PRECIO %      en $]]*Tabla3[[#This Row],[PEDIDO ]]</f>
        <v>0</v>
      </c>
      <c r="W1642" s="57">
        <f>Tabla3[[#This Row],[PRECIO CON DESCT.]]*Tabla3[[#This Row],[PEDIDO ]]</f>
        <v>0</v>
      </c>
      <c r="X1642" s="58">
        <f>Tabla3[[#This Row],[PRECIO SIN %]]*Tabla3[[#This Row],[PEDIDO ]]</f>
        <v>0</v>
      </c>
      <c r="Y1642" s="28"/>
      <c r="Z1642" s="28"/>
    </row>
    <row r="1643" spans="1:26" ht="33" customHeight="1" x14ac:dyDescent="0.4">
      <c r="A1643" s="124">
        <v>791467000466</v>
      </c>
      <c r="B1643" s="51" t="s">
        <v>225</v>
      </c>
      <c r="C1643" s="51" t="s">
        <v>53</v>
      </c>
      <c r="D16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643" s="118" t="s">
        <v>2137</v>
      </c>
      <c r="F1643" s="75" t="s">
        <v>537</v>
      </c>
      <c r="G16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43" s="77">
        <v>408</v>
      </c>
      <c r="J1643" s="52">
        <v>2.25556</v>
      </c>
      <c r="K1643" s="53">
        <f>Tabla3[[#This Row],[PRECIOS]]-Tabla3[[#This Row],[PRECIOS]]*10%</f>
        <v>2.0300039999999999</v>
      </c>
      <c r="L1643" s="101"/>
      <c r="M1643" s="54"/>
      <c r="N1643" s="55">
        <f>IFERROR(Tabla3[[#This Row],[PRECIOS]]-Tabla3[[#This Row],[PRECIOS]]*Tabla3[[#This Row],[% PRODUCTO]]," ")</f>
        <v>2.25556</v>
      </c>
      <c r="O1643" s="54"/>
      <c r="P1643" s="55">
        <f>IFERROR(Tabla3[[#This Row],[OCULTAR2]]-Tabla3[[#This Row],[OCULTAR2]]*Tabla3[[#This Row],[% LÍNEA]]," ")</f>
        <v>2.25556</v>
      </c>
      <c r="Q1643" s="56">
        <f>IFERROR(Tabla3[[#This Row],[% PRODUCTO]]+Tabla3[[#This Row],[% LÍNEA]]," ")</f>
        <v>0</v>
      </c>
      <c r="R1643" s="53">
        <f>Tabla3[[#This Row],[OCULTAR3]]</f>
        <v>2.25556</v>
      </c>
      <c r="S1643" s="53">
        <f>Tabla3[[#This Row],[PRECIO SIN %]]-Tabla3[[#This Row],[PRECIO SIN %]]*10%</f>
        <v>2.0300039999999999</v>
      </c>
      <c r="T1643" s="80">
        <f>(Tabla3[[#This Row],[PRECIO CON DESCT.]]-(Tabla3[[#This Row],[PRECIO CON DESCT.]]*$T$6))</f>
        <v>1.2789025199999999</v>
      </c>
      <c r="U1643" s="96"/>
      <c r="V1643" s="94">
        <f>Tabla3[[#This Row],[PRECIO %      en $]]*Tabla3[[#This Row],[PEDIDO ]]</f>
        <v>0</v>
      </c>
      <c r="W1643" s="57">
        <f>Tabla3[[#This Row],[PRECIO CON DESCT.]]*Tabla3[[#This Row],[PEDIDO ]]</f>
        <v>0</v>
      </c>
      <c r="X1643" s="58">
        <f>Tabla3[[#This Row],[PRECIO SIN %]]*Tabla3[[#This Row],[PEDIDO ]]</f>
        <v>0</v>
      </c>
      <c r="Y1643" s="28"/>
      <c r="Z1643" s="28"/>
    </row>
    <row r="1644" spans="1:26" ht="33" customHeight="1" x14ac:dyDescent="0.4">
      <c r="A1644" s="125">
        <v>7591020080637</v>
      </c>
      <c r="B1644" s="59" t="s">
        <v>225</v>
      </c>
      <c r="C1644" s="59" t="s">
        <v>196</v>
      </c>
      <c r="D16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44" s="119" t="s">
        <v>2138</v>
      </c>
      <c r="F1644" s="76" t="s">
        <v>537</v>
      </c>
      <c r="G16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44" s="78">
        <v>189</v>
      </c>
      <c r="J1644" s="52">
        <v>10.5</v>
      </c>
      <c r="K1644" s="60">
        <f>Tabla3[[#This Row],[PRECIOS]]-Tabla3[[#This Row],[PRECIOS]]*10%</f>
        <v>9.4499999999999993</v>
      </c>
      <c r="L1644" s="101"/>
      <c r="M1644" s="61"/>
      <c r="N1644" s="55">
        <f>IFERROR(Tabla3[[#This Row],[PRECIOS]]-Tabla3[[#This Row],[PRECIOS]]*Tabla3[[#This Row],[% PRODUCTO]]," ")</f>
        <v>10.5</v>
      </c>
      <c r="O1644" s="61"/>
      <c r="P1644" s="55">
        <f>IFERROR(Tabla3[[#This Row],[OCULTAR2]]-Tabla3[[#This Row],[OCULTAR2]]*Tabla3[[#This Row],[% LÍNEA]]," ")</f>
        <v>10.5</v>
      </c>
      <c r="Q1644" s="56">
        <f>IFERROR(Tabla3[[#This Row],[% PRODUCTO]]+Tabla3[[#This Row],[% LÍNEA]]," ")</f>
        <v>0</v>
      </c>
      <c r="R1644" s="60">
        <f>Tabla3[[#This Row],[OCULTAR3]]</f>
        <v>10.5</v>
      </c>
      <c r="S1644" s="60">
        <f>Tabla3[[#This Row],[PRECIO SIN %]]-Tabla3[[#This Row],[PRECIO SIN %]]*10%</f>
        <v>9.4499999999999993</v>
      </c>
      <c r="T1644" s="80">
        <f>(Tabla3[[#This Row],[PRECIO CON DESCT.]]-(Tabla3[[#This Row],[PRECIO CON DESCT.]]*$T$6))</f>
        <v>5.9535</v>
      </c>
      <c r="U1644" s="96"/>
      <c r="V1644" s="94">
        <f>Tabla3[[#This Row],[PRECIO %      en $]]*Tabla3[[#This Row],[PEDIDO ]]</f>
        <v>0</v>
      </c>
      <c r="W1644" s="57">
        <f>Tabla3[[#This Row],[PRECIO CON DESCT.]]*Tabla3[[#This Row],[PEDIDO ]]</f>
        <v>0</v>
      </c>
      <c r="X1644" s="58">
        <f>Tabla3[[#This Row],[PRECIO SIN %]]*Tabla3[[#This Row],[PEDIDO ]]</f>
        <v>0</v>
      </c>
      <c r="Y1644" s="28"/>
      <c r="Z1644" s="28"/>
    </row>
    <row r="1645" spans="1:26" ht="33" customHeight="1" x14ac:dyDescent="0.4">
      <c r="A1645" s="124">
        <v>7591619520353</v>
      </c>
      <c r="B1645" s="51" t="s">
        <v>225</v>
      </c>
      <c r="C1645" s="51" t="s">
        <v>131</v>
      </c>
      <c r="D16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45" s="118" t="s">
        <v>2139</v>
      </c>
      <c r="F1645" s="75" t="s">
        <v>537</v>
      </c>
      <c r="G16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45" s="77">
        <v>27</v>
      </c>
      <c r="J1645" s="52">
        <v>10.66667</v>
      </c>
      <c r="K1645" s="53">
        <f>Tabla3[[#This Row],[PRECIOS]]-Tabla3[[#This Row],[PRECIOS]]*10%</f>
        <v>9.6000029999999992</v>
      </c>
      <c r="L1645" s="101"/>
      <c r="M1645" s="54"/>
      <c r="N1645" s="55">
        <f>IFERROR(Tabla3[[#This Row],[PRECIOS]]-Tabla3[[#This Row],[PRECIOS]]*Tabla3[[#This Row],[% PRODUCTO]]," ")</f>
        <v>10.66667</v>
      </c>
      <c r="O1645" s="54"/>
      <c r="P1645" s="55">
        <f>IFERROR(Tabla3[[#This Row],[OCULTAR2]]-Tabla3[[#This Row],[OCULTAR2]]*Tabla3[[#This Row],[% LÍNEA]]," ")</f>
        <v>10.66667</v>
      </c>
      <c r="Q1645" s="56">
        <f>IFERROR(Tabla3[[#This Row],[% PRODUCTO]]+Tabla3[[#This Row],[% LÍNEA]]," ")</f>
        <v>0</v>
      </c>
      <c r="R1645" s="53">
        <f>Tabla3[[#This Row],[OCULTAR3]]</f>
        <v>10.66667</v>
      </c>
      <c r="S1645" s="53">
        <f>Tabla3[[#This Row],[PRECIO SIN %]]-Tabla3[[#This Row],[PRECIO SIN %]]*10%</f>
        <v>9.6000029999999992</v>
      </c>
      <c r="T1645" s="80">
        <f>(Tabla3[[#This Row],[PRECIO CON DESCT.]]-(Tabla3[[#This Row],[PRECIO CON DESCT.]]*$T$6))</f>
        <v>6.0480018900000001</v>
      </c>
      <c r="U1645" s="96"/>
      <c r="V1645" s="94">
        <f>Tabla3[[#This Row],[PRECIO %      en $]]*Tabla3[[#This Row],[PEDIDO ]]</f>
        <v>0</v>
      </c>
      <c r="W1645" s="57">
        <f>Tabla3[[#This Row],[PRECIO CON DESCT.]]*Tabla3[[#This Row],[PEDIDO ]]</f>
        <v>0</v>
      </c>
      <c r="X1645" s="58">
        <f>Tabla3[[#This Row],[PRECIO SIN %]]*Tabla3[[#This Row],[PEDIDO ]]</f>
        <v>0</v>
      </c>
      <c r="Y1645" s="28"/>
      <c r="Z1645" s="28"/>
    </row>
    <row r="1646" spans="1:26" ht="33" customHeight="1" x14ac:dyDescent="0.4">
      <c r="A1646" s="125">
        <v>7591020007559</v>
      </c>
      <c r="B1646" s="59" t="s">
        <v>225</v>
      </c>
      <c r="C1646" s="59" t="s">
        <v>101</v>
      </c>
      <c r="D16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46" s="119" t="s">
        <v>2140</v>
      </c>
      <c r="F1646" s="76" t="s">
        <v>537</v>
      </c>
      <c r="G16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46" s="78">
        <v>28</v>
      </c>
      <c r="J1646" s="52">
        <v>2.6666699999999999</v>
      </c>
      <c r="K1646" s="60">
        <f>Tabla3[[#This Row],[PRECIOS]]-Tabla3[[#This Row],[PRECIOS]]*10%</f>
        <v>2.4000029999999999</v>
      </c>
      <c r="L1646" s="101"/>
      <c r="M1646" s="61"/>
      <c r="N1646" s="55">
        <f>IFERROR(Tabla3[[#This Row],[PRECIOS]]-Tabla3[[#This Row],[PRECIOS]]*Tabla3[[#This Row],[% PRODUCTO]]," ")</f>
        <v>2.6666699999999999</v>
      </c>
      <c r="O1646" s="61"/>
      <c r="P1646" s="55">
        <f>IFERROR(Tabla3[[#This Row],[OCULTAR2]]-Tabla3[[#This Row],[OCULTAR2]]*Tabla3[[#This Row],[% LÍNEA]]," ")</f>
        <v>2.6666699999999999</v>
      </c>
      <c r="Q1646" s="56">
        <f>IFERROR(Tabla3[[#This Row],[% PRODUCTO]]+Tabla3[[#This Row],[% LÍNEA]]," ")</f>
        <v>0</v>
      </c>
      <c r="R1646" s="60">
        <f>Tabla3[[#This Row],[OCULTAR3]]</f>
        <v>2.6666699999999999</v>
      </c>
      <c r="S1646" s="60">
        <f>Tabla3[[#This Row],[PRECIO SIN %]]-Tabla3[[#This Row],[PRECIO SIN %]]*10%</f>
        <v>2.4000029999999999</v>
      </c>
      <c r="T1646" s="80">
        <f>(Tabla3[[#This Row],[PRECIO CON DESCT.]]-(Tabla3[[#This Row],[PRECIO CON DESCT.]]*$T$6))</f>
        <v>1.5120018900000001</v>
      </c>
      <c r="U1646" s="96"/>
      <c r="V1646" s="94">
        <f>Tabla3[[#This Row],[PRECIO %      en $]]*Tabla3[[#This Row],[PEDIDO ]]</f>
        <v>0</v>
      </c>
      <c r="W1646" s="57">
        <f>Tabla3[[#This Row],[PRECIO CON DESCT.]]*Tabla3[[#This Row],[PEDIDO ]]</f>
        <v>0</v>
      </c>
      <c r="X1646" s="58">
        <f>Tabla3[[#This Row],[PRECIO SIN %]]*Tabla3[[#This Row],[PEDIDO ]]</f>
        <v>0</v>
      </c>
      <c r="Y1646" s="28"/>
      <c r="Z1646" s="28"/>
    </row>
    <row r="1647" spans="1:26" ht="33" customHeight="1" x14ac:dyDescent="0.4">
      <c r="A1647" s="124">
        <v>7592454003360</v>
      </c>
      <c r="B1647" s="51" t="s">
        <v>225</v>
      </c>
      <c r="C1647" s="51" t="s">
        <v>171</v>
      </c>
      <c r="D16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47" s="118" t="s">
        <v>2141</v>
      </c>
      <c r="F1647" s="75" t="s">
        <v>537</v>
      </c>
      <c r="G16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47" s="77">
        <v>62</v>
      </c>
      <c r="J1647" s="52">
        <v>2.4111099999999999</v>
      </c>
      <c r="K1647" s="53">
        <f>Tabla3[[#This Row],[PRECIOS]]-Tabla3[[#This Row],[PRECIOS]]*10%</f>
        <v>2.1699989999999998</v>
      </c>
      <c r="L1647" s="101"/>
      <c r="M1647" s="54"/>
      <c r="N1647" s="55">
        <f>IFERROR(Tabla3[[#This Row],[PRECIOS]]-Tabla3[[#This Row],[PRECIOS]]*Tabla3[[#This Row],[% PRODUCTO]]," ")</f>
        <v>2.4111099999999999</v>
      </c>
      <c r="O1647" s="54"/>
      <c r="P1647" s="55">
        <f>IFERROR(Tabla3[[#This Row],[OCULTAR2]]-Tabla3[[#This Row],[OCULTAR2]]*Tabla3[[#This Row],[% LÍNEA]]," ")</f>
        <v>2.4111099999999999</v>
      </c>
      <c r="Q1647" s="56">
        <f>IFERROR(Tabla3[[#This Row],[% PRODUCTO]]+Tabla3[[#This Row],[% LÍNEA]]," ")</f>
        <v>0</v>
      </c>
      <c r="R1647" s="53">
        <f>Tabla3[[#This Row],[OCULTAR3]]</f>
        <v>2.4111099999999999</v>
      </c>
      <c r="S1647" s="53">
        <f>Tabla3[[#This Row],[PRECIO SIN %]]-Tabla3[[#This Row],[PRECIO SIN %]]*10%</f>
        <v>2.1699989999999998</v>
      </c>
      <c r="T1647" s="80">
        <f>(Tabla3[[#This Row],[PRECIO CON DESCT.]]-(Tabla3[[#This Row],[PRECIO CON DESCT.]]*$T$6))</f>
        <v>1.36709937</v>
      </c>
      <c r="U1647" s="96"/>
      <c r="V1647" s="94">
        <f>Tabla3[[#This Row],[PRECIO %      en $]]*Tabla3[[#This Row],[PEDIDO ]]</f>
        <v>0</v>
      </c>
      <c r="W1647" s="57">
        <f>Tabla3[[#This Row],[PRECIO CON DESCT.]]*Tabla3[[#This Row],[PEDIDO ]]</f>
        <v>0</v>
      </c>
      <c r="X1647" s="58">
        <f>Tabla3[[#This Row],[PRECIO SIN %]]*Tabla3[[#This Row],[PEDIDO ]]</f>
        <v>0</v>
      </c>
      <c r="Y1647" s="28"/>
      <c r="Z1647" s="28"/>
    </row>
    <row r="1648" spans="1:26" ht="33" customHeight="1" x14ac:dyDescent="0.4">
      <c r="A1648" s="125">
        <v>7702605103720</v>
      </c>
      <c r="B1648" s="59" t="s">
        <v>225</v>
      </c>
      <c r="C1648" s="59" t="s">
        <v>113</v>
      </c>
      <c r="D16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648" s="119" t="s">
        <v>2142</v>
      </c>
      <c r="F1648" s="76" t="s">
        <v>537</v>
      </c>
      <c r="G16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648" s="78">
        <v>16</v>
      </c>
      <c r="J1648" s="52">
        <v>4.2666700000000004</v>
      </c>
      <c r="K1648" s="60">
        <f>Tabla3[[#This Row],[PRECIOS]]-Tabla3[[#This Row],[PRECIOS]]*10%</f>
        <v>3.8400030000000003</v>
      </c>
      <c r="L1648" s="101" t="s">
        <v>5327</v>
      </c>
      <c r="M1648" s="61"/>
      <c r="N1648" s="55">
        <f>IFERROR(Tabla3[[#This Row],[PRECIOS]]-Tabla3[[#This Row],[PRECIOS]]*Tabla3[[#This Row],[% PRODUCTO]]," ")</f>
        <v>4.2666700000000004</v>
      </c>
      <c r="O1648" s="61"/>
      <c r="P1648" s="55">
        <f>IFERROR(Tabla3[[#This Row],[OCULTAR2]]-Tabla3[[#This Row],[OCULTAR2]]*Tabla3[[#This Row],[% LÍNEA]]," ")</f>
        <v>4.2666700000000004</v>
      </c>
      <c r="Q1648" s="56">
        <f>IFERROR(Tabla3[[#This Row],[% PRODUCTO]]+Tabla3[[#This Row],[% LÍNEA]]," ")</f>
        <v>0</v>
      </c>
      <c r="R1648" s="60">
        <f>Tabla3[[#This Row],[OCULTAR3]]</f>
        <v>4.2666700000000004</v>
      </c>
      <c r="S1648" s="60">
        <f>Tabla3[[#This Row],[PRECIO SIN %]]-Tabla3[[#This Row],[PRECIO SIN %]]*10%</f>
        <v>3.8400030000000003</v>
      </c>
      <c r="T1648" s="80">
        <f>(Tabla3[[#This Row],[PRECIO CON DESCT.]]-(Tabla3[[#This Row],[PRECIO CON DESCT.]]*$T$6))</f>
        <v>2.4192018900000001</v>
      </c>
      <c r="U1648" s="96"/>
      <c r="V1648" s="94">
        <f>Tabla3[[#This Row],[PRECIO %      en $]]*Tabla3[[#This Row],[PEDIDO ]]</f>
        <v>0</v>
      </c>
      <c r="W1648" s="57">
        <f>Tabla3[[#This Row],[PRECIO CON DESCT.]]*Tabla3[[#This Row],[PEDIDO ]]</f>
        <v>0</v>
      </c>
      <c r="X1648" s="58">
        <f>Tabla3[[#This Row],[PRECIO SIN %]]*Tabla3[[#This Row],[PEDIDO ]]</f>
        <v>0</v>
      </c>
      <c r="Y1648" s="28"/>
      <c r="Z1648" s="28"/>
    </row>
    <row r="1649" spans="1:26" ht="33" customHeight="1" x14ac:dyDescent="0.4">
      <c r="A1649" s="124">
        <v>7591585376503</v>
      </c>
      <c r="B1649" s="51" t="s">
        <v>225</v>
      </c>
      <c r="C1649" s="51" t="s">
        <v>75</v>
      </c>
      <c r="D16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49" s="118" t="s">
        <v>2143</v>
      </c>
      <c r="F1649" s="75" t="s">
        <v>537</v>
      </c>
      <c r="G16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49" s="77">
        <v>62</v>
      </c>
      <c r="J1649" s="52">
        <v>6.6666699999999999</v>
      </c>
      <c r="K1649" s="53">
        <f>Tabla3[[#This Row],[PRECIOS]]-Tabla3[[#This Row],[PRECIOS]]*10%</f>
        <v>6.0000029999999995</v>
      </c>
      <c r="L1649" s="101"/>
      <c r="M1649" s="54"/>
      <c r="N1649" s="55">
        <f>IFERROR(Tabla3[[#This Row],[PRECIOS]]-Tabla3[[#This Row],[PRECIOS]]*Tabla3[[#This Row],[% PRODUCTO]]," ")</f>
        <v>6.6666699999999999</v>
      </c>
      <c r="O1649" s="54"/>
      <c r="P1649" s="55">
        <f>IFERROR(Tabla3[[#This Row],[OCULTAR2]]-Tabla3[[#This Row],[OCULTAR2]]*Tabla3[[#This Row],[% LÍNEA]]," ")</f>
        <v>6.6666699999999999</v>
      </c>
      <c r="Q1649" s="56">
        <f>IFERROR(Tabla3[[#This Row],[% PRODUCTO]]+Tabla3[[#This Row],[% LÍNEA]]," ")</f>
        <v>0</v>
      </c>
      <c r="R1649" s="53">
        <f>Tabla3[[#This Row],[OCULTAR3]]</f>
        <v>6.6666699999999999</v>
      </c>
      <c r="S1649" s="53">
        <f>Tabla3[[#This Row],[PRECIO SIN %]]-Tabla3[[#This Row],[PRECIO SIN %]]*10%</f>
        <v>6.0000029999999995</v>
      </c>
      <c r="T1649" s="80">
        <f>(Tabla3[[#This Row],[PRECIO CON DESCT.]]-(Tabla3[[#This Row],[PRECIO CON DESCT.]]*$T$6))</f>
        <v>3.7800018899999999</v>
      </c>
      <c r="U1649" s="96"/>
      <c r="V1649" s="94">
        <f>Tabla3[[#This Row],[PRECIO %      en $]]*Tabla3[[#This Row],[PEDIDO ]]</f>
        <v>0</v>
      </c>
      <c r="W1649" s="57">
        <f>Tabla3[[#This Row],[PRECIO CON DESCT.]]*Tabla3[[#This Row],[PEDIDO ]]</f>
        <v>0</v>
      </c>
      <c r="X1649" s="58">
        <f>Tabla3[[#This Row],[PRECIO SIN %]]*Tabla3[[#This Row],[PEDIDO ]]</f>
        <v>0</v>
      </c>
      <c r="Y1649" s="28"/>
      <c r="Z1649" s="28"/>
    </row>
    <row r="1650" spans="1:26" ht="33" customHeight="1" x14ac:dyDescent="0.4">
      <c r="A1650" s="125">
        <v>7598176000694</v>
      </c>
      <c r="B1650" s="59" t="s">
        <v>225</v>
      </c>
      <c r="C1650" s="59" t="s">
        <v>168</v>
      </c>
      <c r="D16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50" s="119" t="s">
        <v>2144</v>
      </c>
      <c r="F1650" s="76" t="s">
        <v>537</v>
      </c>
      <c r="G16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50" s="78">
        <v>46</v>
      </c>
      <c r="J1650" s="52">
        <v>4.6666699999999999</v>
      </c>
      <c r="K1650" s="60">
        <f>Tabla3[[#This Row],[PRECIOS]]-Tabla3[[#This Row],[PRECIOS]]*10%</f>
        <v>4.2000029999999997</v>
      </c>
      <c r="L1650" s="101"/>
      <c r="M1650" s="61"/>
      <c r="N1650" s="55">
        <f>IFERROR(Tabla3[[#This Row],[PRECIOS]]-Tabla3[[#This Row],[PRECIOS]]*Tabla3[[#This Row],[% PRODUCTO]]," ")</f>
        <v>4.6666699999999999</v>
      </c>
      <c r="O1650" s="61"/>
      <c r="P1650" s="55">
        <f>IFERROR(Tabla3[[#This Row],[OCULTAR2]]-Tabla3[[#This Row],[OCULTAR2]]*Tabla3[[#This Row],[% LÍNEA]]," ")</f>
        <v>4.6666699999999999</v>
      </c>
      <c r="Q1650" s="56">
        <f>IFERROR(Tabla3[[#This Row],[% PRODUCTO]]+Tabla3[[#This Row],[% LÍNEA]]," ")</f>
        <v>0</v>
      </c>
      <c r="R1650" s="60">
        <f>Tabla3[[#This Row],[OCULTAR3]]</f>
        <v>4.6666699999999999</v>
      </c>
      <c r="S1650" s="60">
        <f>Tabla3[[#This Row],[PRECIO SIN %]]-Tabla3[[#This Row],[PRECIO SIN %]]*10%</f>
        <v>4.2000029999999997</v>
      </c>
      <c r="T1650" s="80">
        <f>(Tabla3[[#This Row],[PRECIO CON DESCT.]]-(Tabla3[[#This Row],[PRECIO CON DESCT.]]*$T$6))</f>
        <v>2.64600189</v>
      </c>
      <c r="U1650" s="96"/>
      <c r="V1650" s="94">
        <f>Tabla3[[#This Row],[PRECIO %      en $]]*Tabla3[[#This Row],[PEDIDO ]]</f>
        <v>0</v>
      </c>
      <c r="W1650" s="57">
        <f>Tabla3[[#This Row],[PRECIO CON DESCT.]]*Tabla3[[#This Row],[PEDIDO ]]</f>
        <v>0</v>
      </c>
      <c r="X1650" s="58">
        <f>Tabla3[[#This Row],[PRECIO SIN %]]*Tabla3[[#This Row],[PEDIDO ]]</f>
        <v>0</v>
      </c>
      <c r="Y1650" s="28"/>
      <c r="Z1650" s="28"/>
    </row>
    <row r="1651" spans="1:26" ht="33" customHeight="1" x14ac:dyDescent="0.4">
      <c r="A1651" s="124">
        <v>7591519001006</v>
      </c>
      <c r="B1651" s="51" t="s">
        <v>225</v>
      </c>
      <c r="C1651" s="51" t="s">
        <v>149</v>
      </c>
      <c r="D16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51" s="118" t="s">
        <v>2145</v>
      </c>
      <c r="F1651" s="75" t="s">
        <v>537</v>
      </c>
      <c r="G16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51" s="77">
        <v>101</v>
      </c>
      <c r="J1651" s="52">
        <v>6.4666699999999997</v>
      </c>
      <c r="K1651" s="53">
        <f>Tabla3[[#This Row],[PRECIOS]]-Tabla3[[#This Row],[PRECIOS]]*10%</f>
        <v>5.8200029999999998</v>
      </c>
      <c r="L1651" s="101"/>
      <c r="M1651" s="54"/>
      <c r="N1651" s="55">
        <f>IFERROR(Tabla3[[#This Row],[PRECIOS]]-Tabla3[[#This Row],[PRECIOS]]*Tabla3[[#This Row],[% PRODUCTO]]," ")</f>
        <v>6.4666699999999997</v>
      </c>
      <c r="O1651" s="54"/>
      <c r="P1651" s="55">
        <f>IFERROR(Tabla3[[#This Row],[OCULTAR2]]-Tabla3[[#This Row],[OCULTAR2]]*Tabla3[[#This Row],[% LÍNEA]]," ")</f>
        <v>6.4666699999999997</v>
      </c>
      <c r="Q1651" s="56">
        <f>IFERROR(Tabla3[[#This Row],[% PRODUCTO]]+Tabla3[[#This Row],[% LÍNEA]]," ")</f>
        <v>0</v>
      </c>
      <c r="R1651" s="53">
        <f>Tabla3[[#This Row],[OCULTAR3]]</f>
        <v>6.4666699999999997</v>
      </c>
      <c r="S1651" s="53">
        <f>Tabla3[[#This Row],[PRECIO SIN %]]-Tabla3[[#This Row],[PRECIO SIN %]]*10%</f>
        <v>5.8200029999999998</v>
      </c>
      <c r="T1651" s="80">
        <f>(Tabla3[[#This Row],[PRECIO CON DESCT.]]-(Tabla3[[#This Row],[PRECIO CON DESCT.]]*$T$6))</f>
        <v>3.6666018899999999</v>
      </c>
      <c r="U1651" s="96"/>
      <c r="V1651" s="94">
        <f>Tabla3[[#This Row],[PRECIO %      en $]]*Tabla3[[#This Row],[PEDIDO ]]</f>
        <v>0</v>
      </c>
      <c r="W1651" s="57">
        <f>Tabla3[[#This Row],[PRECIO CON DESCT.]]*Tabla3[[#This Row],[PEDIDO ]]</f>
        <v>0</v>
      </c>
      <c r="X1651" s="58">
        <f>Tabla3[[#This Row],[PRECIO SIN %]]*Tabla3[[#This Row],[PEDIDO ]]</f>
        <v>0</v>
      </c>
      <c r="Y1651" s="28"/>
      <c r="Z1651" s="28"/>
    </row>
    <row r="1652" spans="1:26" ht="33" customHeight="1" x14ac:dyDescent="0.4">
      <c r="A1652" s="125">
        <v>7591020008808</v>
      </c>
      <c r="B1652" s="59" t="s">
        <v>225</v>
      </c>
      <c r="C1652" s="59" t="s">
        <v>101</v>
      </c>
      <c r="D16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52" s="119" t="s">
        <v>2146</v>
      </c>
      <c r="F1652" s="76" t="s">
        <v>537</v>
      </c>
      <c r="G16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52" s="78">
        <v>17</v>
      </c>
      <c r="J1652" s="52">
        <v>6.2666700000000004</v>
      </c>
      <c r="K1652" s="60">
        <f>Tabla3[[#This Row],[PRECIOS]]-Tabla3[[#This Row],[PRECIOS]]*10%</f>
        <v>5.6400030000000001</v>
      </c>
      <c r="L1652" s="101"/>
      <c r="M1652" s="61"/>
      <c r="N1652" s="55">
        <f>IFERROR(Tabla3[[#This Row],[PRECIOS]]-Tabla3[[#This Row],[PRECIOS]]*Tabla3[[#This Row],[% PRODUCTO]]," ")</f>
        <v>6.2666700000000004</v>
      </c>
      <c r="O1652" s="61"/>
      <c r="P1652" s="55">
        <f>IFERROR(Tabla3[[#This Row],[OCULTAR2]]-Tabla3[[#This Row],[OCULTAR2]]*Tabla3[[#This Row],[% LÍNEA]]," ")</f>
        <v>6.2666700000000004</v>
      </c>
      <c r="Q1652" s="56">
        <f>IFERROR(Tabla3[[#This Row],[% PRODUCTO]]+Tabla3[[#This Row],[% LÍNEA]]," ")</f>
        <v>0</v>
      </c>
      <c r="R1652" s="60">
        <f>Tabla3[[#This Row],[OCULTAR3]]</f>
        <v>6.2666700000000004</v>
      </c>
      <c r="S1652" s="60">
        <f>Tabla3[[#This Row],[PRECIO SIN %]]-Tabla3[[#This Row],[PRECIO SIN %]]*10%</f>
        <v>5.6400030000000001</v>
      </c>
      <c r="T1652" s="80">
        <f>(Tabla3[[#This Row],[PRECIO CON DESCT.]]-(Tabla3[[#This Row],[PRECIO CON DESCT.]]*$T$6))</f>
        <v>3.55320189</v>
      </c>
      <c r="U1652" s="96"/>
      <c r="V1652" s="94">
        <f>Tabla3[[#This Row],[PRECIO %      en $]]*Tabla3[[#This Row],[PEDIDO ]]</f>
        <v>0</v>
      </c>
      <c r="W1652" s="57">
        <f>Tabla3[[#This Row],[PRECIO CON DESCT.]]*Tabla3[[#This Row],[PEDIDO ]]</f>
        <v>0</v>
      </c>
      <c r="X1652" s="58">
        <f>Tabla3[[#This Row],[PRECIO SIN %]]*Tabla3[[#This Row],[PEDIDO ]]</f>
        <v>0</v>
      </c>
      <c r="Y1652" s="28"/>
      <c r="Z1652" s="28"/>
    </row>
    <row r="1653" spans="1:26" ht="33" customHeight="1" x14ac:dyDescent="0.4">
      <c r="A1653" s="124">
        <v>7592454889919</v>
      </c>
      <c r="B1653" s="51" t="s">
        <v>225</v>
      </c>
      <c r="C1653" s="51" t="s">
        <v>171</v>
      </c>
      <c r="D16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53" s="118" t="s">
        <v>2147</v>
      </c>
      <c r="F1653" s="75" t="s">
        <v>537</v>
      </c>
      <c r="G16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53" s="77">
        <v>77</v>
      </c>
      <c r="J1653" s="52">
        <v>6.44</v>
      </c>
      <c r="K1653" s="53">
        <f>Tabla3[[#This Row],[PRECIOS]]-Tabla3[[#This Row],[PRECIOS]]*10%</f>
        <v>5.7960000000000003</v>
      </c>
      <c r="L1653" s="101"/>
      <c r="M1653" s="54"/>
      <c r="N1653" s="55">
        <f>IFERROR(Tabla3[[#This Row],[PRECIOS]]-Tabla3[[#This Row],[PRECIOS]]*Tabla3[[#This Row],[% PRODUCTO]]," ")</f>
        <v>6.44</v>
      </c>
      <c r="O1653" s="54"/>
      <c r="P1653" s="55">
        <f>IFERROR(Tabla3[[#This Row],[OCULTAR2]]-Tabla3[[#This Row],[OCULTAR2]]*Tabla3[[#This Row],[% LÍNEA]]," ")</f>
        <v>6.44</v>
      </c>
      <c r="Q1653" s="56">
        <f>IFERROR(Tabla3[[#This Row],[% PRODUCTO]]+Tabla3[[#This Row],[% LÍNEA]]," ")</f>
        <v>0</v>
      </c>
      <c r="R1653" s="53">
        <f>Tabla3[[#This Row],[OCULTAR3]]</f>
        <v>6.44</v>
      </c>
      <c r="S1653" s="53">
        <f>Tabla3[[#This Row],[PRECIO SIN %]]-Tabla3[[#This Row],[PRECIO SIN %]]*10%</f>
        <v>5.7960000000000003</v>
      </c>
      <c r="T1653" s="80">
        <f>(Tabla3[[#This Row],[PRECIO CON DESCT.]]-(Tabla3[[#This Row],[PRECIO CON DESCT.]]*$T$6))</f>
        <v>3.6514800000000003</v>
      </c>
      <c r="U1653" s="96"/>
      <c r="V1653" s="94">
        <f>Tabla3[[#This Row],[PRECIO %      en $]]*Tabla3[[#This Row],[PEDIDO ]]</f>
        <v>0</v>
      </c>
      <c r="W1653" s="57">
        <f>Tabla3[[#This Row],[PRECIO CON DESCT.]]*Tabla3[[#This Row],[PEDIDO ]]</f>
        <v>0</v>
      </c>
      <c r="X1653" s="58">
        <f>Tabla3[[#This Row],[PRECIO SIN %]]*Tabla3[[#This Row],[PEDIDO ]]</f>
        <v>0</v>
      </c>
      <c r="Y1653" s="28"/>
      <c r="Z1653" s="28"/>
    </row>
    <row r="1654" spans="1:26" ht="33" customHeight="1" x14ac:dyDescent="0.4">
      <c r="A1654" s="125">
        <v>8906045361040</v>
      </c>
      <c r="B1654" s="59" t="s">
        <v>225</v>
      </c>
      <c r="C1654" s="59" t="s">
        <v>86</v>
      </c>
      <c r="D16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54" s="119" t="s">
        <v>2148</v>
      </c>
      <c r="F1654" s="76" t="s">
        <v>537</v>
      </c>
      <c r="G16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54" s="78">
        <v>3</v>
      </c>
      <c r="J1654" s="52">
        <v>3.88889</v>
      </c>
      <c r="K1654" s="60">
        <f>Tabla3[[#This Row],[PRECIOS]]-Tabla3[[#This Row],[PRECIOS]]*10%</f>
        <v>3.5000010000000001</v>
      </c>
      <c r="L1654" s="101"/>
      <c r="M1654" s="61"/>
      <c r="N1654" s="55">
        <f>IFERROR(Tabla3[[#This Row],[PRECIOS]]-Tabla3[[#This Row],[PRECIOS]]*Tabla3[[#This Row],[% PRODUCTO]]," ")</f>
        <v>3.88889</v>
      </c>
      <c r="O1654" s="61"/>
      <c r="P1654" s="55">
        <f>IFERROR(Tabla3[[#This Row],[OCULTAR2]]-Tabla3[[#This Row],[OCULTAR2]]*Tabla3[[#This Row],[% LÍNEA]]," ")</f>
        <v>3.88889</v>
      </c>
      <c r="Q1654" s="56">
        <f>IFERROR(Tabla3[[#This Row],[% PRODUCTO]]+Tabla3[[#This Row],[% LÍNEA]]," ")</f>
        <v>0</v>
      </c>
      <c r="R1654" s="60">
        <f>Tabla3[[#This Row],[OCULTAR3]]</f>
        <v>3.88889</v>
      </c>
      <c r="S1654" s="60">
        <f>Tabla3[[#This Row],[PRECIO SIN %]]-Tabla3[[#This Row],[PRECIO SIN %]]*10%</f>
        <v>3.5000010000000001</v>
      </c>
      <c r="T1654" s="80">
        <f>(Tabla3[[#This Row],[PRECIO CON DESCT.]]-(Tabla3[[#This Row],[PRECIO CON DESCT.]]*$T$6))</f>
        <v>2.2050006299999998</v>
      </c>
      <c r="U1654" s="96"/>
      <c r="V1654" s="94">
        <f>Tabla3[[#This Row],[PRECIO %      en $]]*Tabla3[[#This Row],[PEDIDO ]]</f>
        <v>0</v>
      </c>
      <c r="W1654" s="57">
        <f>Tabla3[[#This Row],[PRECIO CON DESCT.]]*Tabla3[[#This Row],[PEDIDO ]]</f>
        <v>0</v>
      </c>
      <c r="X1654" s="58">
        <f>Tabla3[[#This Row],[PRECIO SIN %]]*Tabla3[[#This Row],[PEDIDO ]]</f>
        <v>0</v>
      </c>
      <c r="Y1654" s="28"/>
      <c r="Z1654" s="28"/>
    </row>
    <row r="1655" spans="1:26" ht="33" customHeight="1" x14ac:dyDescent="0.4">
      <c r="A1655" s="124">
        <v>7598008000236</v>
      </c>
      <c r="B1655" s="51" t="s">
        <v>225</v>
      </c>
      <c r="C1655" s="51" t="s">
        <v>134</v>
      </c>
      <c r="D16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55" s="118" t="s">
        <v>2149</v>
      </c>
      <c r="F1655" s="75" t="s">
        <v>537</v>
      </c>
      <c r="G16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55" s="77">
        <v>114</v>
      </c>
      <c r="J1655" s="52">
        <v>1</v>
      </c>
      <c r="K1655" s="53">
        <f>Tabla3[[#This Row],[PRECIOS]]-Tabla3[[#This Row],[PRECIOS]]*10%</f>
        <v>0.9</v>
      </c>
      <c r="L1655" s="101"/>
      <c r="M1655" s="54"/>
      <c r="N1655" s="55">
        <f>IFERROR(Tabla3[[#This Row],[PRECIOS]]-Tabla3[[#This Row],[PRECIOS]]*Tabla3[[#This Row],[% PRODUCTO]]," ")</f>
        <v>1</v>
      </c>
      <c r="O1655" s="54"/>
      <c r="P1655" s="55">
        <f>IFERROR(Tabla3[[#This Row],[OCULTAR2]]-Tabla3[[#This Row],[OCULTAR2]]*Tabla3[[#This Row],[% LÍNEA]]," ")</f>
        <v>1</v>
      </c>
      <c r="Q1655" s="56">
        <f>IFERROR(Tabla3[[#This Row],[% PRODUCTO]]+Tabla3[[#This Row],[% LÍNEA]]," ")</f>
        <v>0</v>
      </c>
      <c r="R1655" s="53">
        <f>Tabla3[[#This Row],[OCULTAR3]]</f>
        <v>1</v>
      </c>
      <c r="S1655" s="53">
        <f>Tabla3[[#This Row],[PRECIO SIN %]]-Tabla3[[#This Row],[PRECIO SIN %]]*10%</f>
        <v>0.9</v>
      </c>
      <c r="T1655" s="80">
        <f>(Tabla3[[#This Row],[PRECIO CON DESCT.]]-(Tabla3[[#This Row],[PRECIO CON DESCT.]]*$T$6))</f>
        <v>0.56699999999999995</v>
      </c>
      <c r="U1655" s="96"/>
      <c r="V1655" s="94">
        <f>Tabla3[[#This Row],[PRECIO %      en $]]*Tabla3[[#This Row],[PEDIDO ]]</f>
        <v>0</v>
      </c>
      <c r="W1655" s="57">
        <f>Tabla3[[#This Row],[PRECIO CON DESCT.]]*Tabla3[[#This Row],[PEDIDO ]]</f>
        <v>0</v>
      </c>
      <c r="X1655" s="58">
        <f>Tabla3[[#This Row],[PRECIO SIN %]]*Tabla3[[#This Row],[PEDIDO ]]</f>
        <v>0</v>
      </c>
      <c r="Y1655" s="28"/>
      <c r="Z1655" s="28"/>
    </row>
    <row r="1656" spans="1:26" ht="33" customHeight="1" x14ac:dyDescent="0.4">
      <c r="A1656" s="125">
        <v>7703763100194</v>
      </c>
      <c r="B1656" s="59" t="s">
        <v>225</v>
      </c>
      <c r="C1656" s="59" t="s">
        <v>171</v>
      </c>
      <c r="D16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56" s="119" t="s">
        <v>2150</v>
      </c>
      <c r="F1656" s="76" t="s">
        <v>537</v>
      </c>
      <c r="G16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56" s="78">
        <v>87</v>
      </c>
      <c r="J1656" s="52">
        <v>2.9666700000000001</v>
      </c>
      <c r="K1656" s="60">
        <f>Tabla3[[#This Row],[PRECIOS]]-Tabla3[[#This Row],[PRECIOS]]*10%</f>
        <v>2.6700030000000003</v>
      </c>
      <c r="L1656" s="101"/>
      <c r="M1656" s="61"/>
      <c r="N1656" s="55">
        <f>IFERROR(Tabla3[[#This Row],[PRECIOS]]-Tabla3[[#This Row],[PRECIOS]]*Tabla3[[#This Row],[% PRODUCTO]]," ")</f>
        <v>2.9666700000000001</v>
      </c>
      <c r="O1656" s="61"/>
      <c r="P1656" s="55">
        <f>IFERROR(Tabla3[[#This Row],[OCULTAR2]]-Tabla3[[#This Row],[OCULTAR2]]*Tabla3[[#This Row],[% LÍNEA]]," ")</f>
        <v>2.9666700000000001</v>
      </c>
      <c r="Q1656" s="56">
        <f>IFERROR(Tabla3[[#This Row],[% PRODUCTO]]+Tabla3[[#This Row],[% LÍNEA]]," ")</f>
        <v>0</v>
      </c>
      <c r="R1656" s="60">
        <f>Tabla3[[#This Row],[OCULTAR3]]</f>
        <v>2.9666700000000001</v>
      </c>
      <c r="S1656" s="60">
        <f>Tabla3[[#This Row],[PRECIO SIN %]]-Tabla3[[#This Row],[PRECIO SIN %]]*10%</f>
        <v>2.6700030000000003</v>
      </c>
      <c r="T1656" s="80">
        <f>(Tabla3[[#This Row],[PRECIO CON DESCT.]]-(Tabla3[[#This Row],[PRECIO CON DESCT.]]*$T$6))</f>
        <v>1.6821018900000002</v>
      </c>
      <c r="U1656" s="96"/>
      <c r="V1656" s="94">
        <f>Tabla3[[#This Row],[PRECIO %      en $]]*Tabla3[[#This Row],[PEDIDO ]]</f>
        <v>0</v>
      </c>
      <c r="W1656" s="57">
        <f>Tabla3[[#This Row],[PRECIO CON DESCT.]]*Tabla3[[#This Row],[PEDIDO ]]</f>
        <v>0</v>
      </c>
      <c r="X1656" s="58">
        <f>Tabla3[[#This Row],[PRECIO SIN %]]*Tabla3[[#This Row],[PEDIDO ]]</f>
        <v>0</v>
      </c>
      <c r="Y1656" s="28"/>
      <c r="Z1656" s="28"/>
    </row>
    <row r="1657" spans="1:26" ht="33" customHeight="1" x14ac:dyDescent="0.4">
      <c r="A1657" s="124">
        <v>7896523209845</v>
      </c>
      <c r="B1657" s="51" t="s">
        <v>225</v>
      </c>
      <c r="C1657" s="51" t="s">
        <v>160</v>
      </c>
      <c r="D16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57" s="118" t="s">
        <v>2151</v>
      </c>
      <c r="F1657" s="75" t="s">
        <v>537</v>
      </c>
      <c r="G16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57" s="77">
        <v>6</v>
      </c>
      <c r="J1657" s="52">
        <v>1.33</v>
      </c>
      <c r="K1657" s="53">
        <f>Tabla3[[#This Row],[PRECIOS]]-Tabla3[[#This Row],[PRECIOS]]*10%</f>
        <v>1.1970000000000001</v>
      </c>
      <c r="L1657" s="101"/>
      <c r="M1657" s="54"/>
      <c r="N1657" s="55">
        <f>IFERROR(Tabla3[[#This Row],[PRECIOS]]-Tabla3[[#This Row],[PRECIOS]]*Tabla3[[#This Row],[% PRODUCTO]]," ")</f>
        <v>1.33</v>
      </c>
      <c r="O1657" s="54"/>
      <c r="P1657" s="55">
        <f>IFERROR(Tabla3[[#This Row],[OCULTAR2]]-Tabla3[[#This Row],[OCULTAR2]]*Tabla3[[#This Row],[% LÍNEA]]," ")</f>
        <v>1.33</v>
      </c>
      <c r="Q1657" s="56">
        <f>IFERROR(Tabla3[[#This Row],[% PRODUCTO]]+Tabla3[[#This Row],[% LÍNEA]]," ")</f>
        <v>0</v>
      </c>
      <c r="R1657" s="53">
        <f>Tabla3[[#This Row],[OCULTAR3]]</f>
        <v>1.33</v>
      </c>
      <c r="S1657" s="53">
        <f>Tabla3[[#This Row],[PRECIO SIN %]]-Tabla3[[#This Row],[PRECIO SIN %]]*10%</f>
        <v>1.1970000000000001</v>
      </c>
      <c r="T1657" s="80">
        <f>(Tabla3[[#This Row],[PRECIO CON DESCT.]]-(Tabla3[[#This Row],[PRECIO CON DESCT.]]*$T$6))</f>
        <v>0.75411000000000006</v>
      </c>
      <c r="U1657" s="96"/>
      <c r="V1657" s="94">
        <f>Tabla3[[#This Row],[PRECIO %      en $]]*Tabla3[[#This Row],[PEDIDO ]]</f>
        <v>0</v>
      </c>
      <c r="W1657" s="57">
        <f>Tabla3[[#This Row],[PRECIO CON DESCT.]]*Tabla3[[#This Row],[PEDIDO ]]</f>
        <v>0</v>
      </c>
      <c r="X1657" s="58">
        <f>Tabla3[[#This Row],[PRECIO SIN %]]*Tabla3[[#This Row],[PEDIDO ]]</f>
        <v>0</v>
      </c>
      <c r="Y1657" s="28"/>
      <c r="Z1657" s="28"/>
    </row>
    <row r="1658" spans="1:26" ht="33" customHeight="1" x14ac:dyDescent="0.4">
      <c r="A1658" s="125">
        <v>7591585370167</v>
      </c>
      <c r="B1658" s="59" t="s">
        <v>225</v>
      </c>
      <c r="C1658" s="59" t="s">
        <v>75</v>
      </c>
      <c r="D16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58" s="119" t="s">
        <v>2152</v>
      </c>
      <c r="F1658" s="76" t="s">
        <v>537</v>
      </c>
      <c r="G16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58" s="78">
        <v>50</v>
      </c>
      <c r="J1658" s="52">
        <v>4.2333299999999996</v>
      </c>
      <c r="K1658" s="60">
        <f>Tabla3[[#This Row],[PRECIOS]]-Tabla3[[#This Row],[PRECIOS]]*10%</f>
        <v>3.8099969999999996</v>
      </c>
      <c r="L1658" s="101"/>
      <c r="M1658" s="61"/>
      <c r="N1658" s="55">
        <f>IFERROR(Tabla3[[#This Row],[PRECIOS]]-Tabla3[[#This Row],[PRECIOS]]*Tabla3[[#This Row],[% PRODUCTO]]," ")</f>
        <v>4.2333299999999996</v>
      </c>
      <c r="O1658" s="61"/>
      <c r="P1658" s="55">
        <f>IFERROR(Tabla3[[#This Row],[OCULTAR2]]-Tabla3[[#This Row],[OCULTAR2]]*Tabla3[[#This Row],[% LÍNEA]]," ")</f>
        <v>4.2333299999999996</v>
      </c>
      <c r="Q1658" s="56">
        <f>IFERROR(Tabla3[[#This Row],[% PRODUCTO]]+Tabla3[[#This Row],[% LÍNEA]]," ")</f>
        <v>0</v>
      </c>
      <c r="R1658" s="60">
        <f>Tabla3[[#This Row],[OCULTAR3]]</f>
        <v>4.2333299999999996</v>
      </c>
      <c r="S1658" s="60">
        <f>Tabla3[[#This Row],[PRECIO SIN %]]-Tabla3[[#This Row],[PRECIO SIN %]]*10%</f>
        <v>3.8099969999999996</v>
      </c>
      <c r="T1658" s="80">
        <f>(Tabla3[[#This Row],[PRECIO CON DESCT.]]-(Tabla3[[#This Row],[PRECIO CON DESCT.]]*$T$6))</f>
        <v>2.4002981099999996</v>
      </c>
      <c r="U1658" s="96"/>
      <c r="V1658" s="94">
        <f>Tabla3[[#This Row],[PRECIO %      en $]]*Tabla3[[#This Row],[PEDIDO ]]</f>
        <v>0</v>
      </c>
      <c r="W1658" s="57">
        <f>Tabla3[[#This Row],[PRECIO CON DESCT.]]*Tabla3[[#This Row],[PEDIDO ]]</f>
        <v>0</v>
      </c>
      <c r="X1658" s="58">
        <f>Tabla3[[#This Row],[PRECIO SIN %]]*Tabla3[[#This Row],[PEDIDO ]]</f>
        <v>0</v>
      </c>
      <c r="Y1658" s="28"/>
      <c r="Z1658" s="28"/>
    </row>
    <row r="1659" spans="1:26" ht="33" customHeight="1" x14ac:dyDescent="0.4">
      <c r="A1659" s="124">
        <v>8906130233535</v>
      </c>
      <c r="B1659" s="51" t="s">
        <v>225</v>
      </c>
      <c r="C1659" s="51" t="s">
        <v>106</v>
      </c>
      <c r="D16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59" s="118" t="s">
        <v>2153</v>
      </c>
      <c r="F1659" s="75" t="s">
        <v>537</v>
      </c>
      <c r="G16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59" s="77">
        <v>55</v>
      </c>
      <c r="J1659" s="52">
        <v>2.2222200000000001</v>
      </c>
      <c r="K1659" s="53">
        <f>Tabla3[[#This Row],[PRECIOS]]-Tabla3[[#This Row],[PRECIOS]]*10%</f>
        <v>1.9999980000000002</v>
      </c>
      <c r="L1659" s="101"/>
      <c r="M1659" s="54"/>
      <c r="N1659" s="55">
        <f>IFERROR(Tabla3[[#This Row],[PRECIOS]]-Tabla3[[#This Row],[PRECIOS]]*Tabla3[[#This Row],[% PRODUCTO]]," ")</f>
        <v>2.2222200000000001</v>
      </c>
      <c r="O1659" s="54"/>
      <c r="P1659" s="55">
        <f>IFERROR(Tabla3[[#This Row],[OCULTAR2]]-Tabla3[[#This Row],[OCULTAR2]]*Tabla3[[#This Row],[% LÍNEA]]," ")</f>
        <v>2.2222200000000001</v>
      </c>
      <c r="Q1659" s="56">
        <f>IFERROR(Tabla3[[#This Row],[% PRODUCTO]]+Tabla3[[#This Row],[% LÍNEA]]," ")</f>
        <v>0</v>
      </c>
      <c r="R1659" s="53">
        <f>Tabla3[[#This Row],[OCULTAR3]]</f>
        <v>2.2222200000000001</v>
      </c>
      <c r="S1659" s="53">
        <f>Tabla3[[#This Row],[PRECIO SIN %]]-Tabla3[[#This Row],[PRECIO SIN %]]*10%</f>
        <v>1.9999980000000002</v>
      </c>
      <c r="T1659" s="80">
        <f>(Tabla3[[#This Row],[PRECIO CON DESCT.]]-(Tabla3[[#This Row],[PRECIO CON DESCT.]]*$T$6))</f>
        <v>1.2599987400000001</v>
      </c>
      <c r="U1659" s="96"/>
      <c r="V1659" s="94">
        <f>Tabla3[[#This Row],[PRECIO %      en $]]*Tabla3[[#This Row],[PEDIDO ]]</f>
        <v>0</v>
      </c>
      <c r="W1659" s="57">
        <f>Tabla3[[#This Row],[PRECIO CON DESCT.]]*Tabla3[[#This Row],[PEDIDO ]]</f>
        <v>0</v>
      </c>
      <c r="X1659" s="58">
        <f>Tabla3[[#This Row],[PRECIO SIN %]]*Tabla3[[#This Row],[PEDIDO ]]</f>
        <v>0</v>
      </c>
      <c r="Y1659" s="28"/>
      <c r="Z1659" s="28"/>
    </row>
    <row r="1660" spans="1:26" ht="33" customHeight="1" x14ac:dyDescent="0.4">
      <c r="A1660" s="125">
        <v>7591519051285</v>
      </c>
      <c r="B1660" s="59" t="s">
        <v>225</v>
      </c>
      <c r="C1660" s="59" t="s">
        <v>149</v>
      </c>
      <c r="D16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60" s="119" t="s">
        <v>2154</v>
      </c>
      <c r="F1660" s="76" t="s">
        <v>537</v>
      </c>
      <c r="G16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60" s="78">
        <v>325</v>
      </c>
      <c r="J1660" s="52">
        <v>4.2222200000000001</v>
      </c>
      <c r="K1660" s="60">
        <f>Tabla3[[#This Row],[PRECIOS]]-Tabla3[[#This Row],[PRECIOS]]*10%</f>
        <v>3.799998</v>
      </c>
      <c r="L1660" s="101"/>
      <c r="M1660" s="61"/>
      <c r="N1660" s="55">
        <f>IFERROR(Tabla3[[#This Row],[PRECIOS]]-Tabla3[[#This Row],[PRECIOS]]*Tabla3[[#This Row],[% PRODUCTO]]," ")</f>
        <v>4.2222200000000001</v>
      </c>
      <c r="O1660" s="61"/>
      <c r="P1660" s="55">
        <f>IFERROR(Tabla3[[#This Row],[OCULTAR2]]-Tabla3[[#This Row],[OCULTAR2]]*Tabla3[[#This Row],[% LÍNEA]]," ")</f>
        <v>4.2222200000000001</v>
      </c>
      <c r="Q1660" s="56">
        <f>IFERROR(Tabla3[[#This Row],[% PRODUCTO]]+Tabla3[[#This Row],[% LÍNEA]]," ")</f>
        <v>0</v>
      </c>
      <c r="R1660" s="60">
        <f>Tabla3[[#This Row],[OCULTAR3]]</f>
        <v>4.2222200000000001</v>
      </c>
      <c r="S1660" s="60">
        <f>Tabla3[[#This Row],[PRECIO SIN %]]-Tabla3[[#This Row],[PRECIO SIN %]]*10%</f>
        <v>3.799998</v>
      </c>
      <c r="T1660" s="80">
        <f>(Tabla3[[#This Row],[PRECIO CON DESCT.]]-(Tabla3[[#This Row],[PRECIO CON DESCT.]]*$T$6))</f>
        <v>2.3939987399999998</v>
      </c>
      <c r="U1660" s="96"/>
      <c r="V1660" s="94">
        <f>Tabla3[[#This Row],[PRECIO %      en $]]*Tabla3[[#This Row],[PEDIDO ]]</f>
        <v>0</v>
      </c>
      <c r="W1660" s="57">
        <f>Tabla3[[#This Row],[PRECIO CON DESCT.]]*Tabla3[[#This Row],[PEDIDO ]]</f>
        <v>0</v>
      </c>
      <c r="X1660" s="58">
        <f>Tabla3[[#This Row],[PRECIO SIN %]]*Tabla3[[#This Row],[PEDIDO ]]</f>
        <v>0</v>
      </c>
      <c r="Y1660" s="28"/>
      <c r="Z1660" s="28"/>
    </row>
    <row r="1661" spans="1:26" ht="33" customHeight="1" x14ac:dyDescent="0.4">
      <c r="A1661" s="124">
        <v>7896112116660</v>
      </c>
      <c r="B1661" s="51" t="s">
        <v>225</v>
      </c>
      <c r="C1661" s="51" t="s">
        <v>260</v>
      </c>
      <c r="D16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61" s="118" t="s">
        <v>2155</v>
      </c>
      <c r="F1661" s="75" t="s">
        <v>537</v>
      </c>
      <c r="G16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61" s="77">
        <v>75</v>
      </c>
      <c r="J1661" s="52">
        <v>1.9444399999999999</v>
      </c>
      <c r="K1661" s="53">
        <f>Tabla3[[#This Row],[PRECIOS]]-Tabla3[[#This Row],[PRECIOS]]*10%</f>
        <v>1.7499959999999999</v>
      </c>
      <c r="L1661" s="101"/>
      <c r="M1661" s="54"/>
      <c r="N1661" s="55">
        <f>IFERROR(Tabla3[[#This Row],[PRECIOS]]-Tabla3[[#This Row],[PRECIOS]]*Tabla3[[#This Row],[% PRODUCTO]]," ")</f>
        <v>1.9444399999999999</v>
      </c>
      <c r="O1661" s="54"/>
      <c r="P1661" s="55">
        <f>IFERROR(Tabla3[[#This Row],[OCULTAR2]]-Tabla3[[#This Row],[OCULTAR2]]*Tabla3[[#This Row],[% LÍNEA]]," ")</f>
        <v>1.9444399999999999</v>
      </c>
      <c r="Q1661" s="56">
        <f>IFERROR(Tabla3[[#This Row],[% PRODUCTO]]+Tabla3[[#This Row],[% LÍNEA]]," ")</f>
        <v>0</v>
      </c>
      <c r="R1661" s="53">
        <f>Tabla3[[#This Row],[OCULTAR3]]</f>
        <v>1.9444399999999999</v>
      </c>
      <c r="S1661" s="53">
        <f>Tabla3[[#This Row],[PRECIO SIN %]]-Tabla3[[#This Row],[PRECIO SIN %]]*10%</f>
        <v>1.7499959999999999</v>
      </c>
      <c r="T1661" s="80">
        <f>(Tabla3[[#This Row],[PRECIO CON DESCT.]]-(Tabla3[[#This Row],[PRECIO CON DESCT.]]*$T$6))</f>
        <v>1.1024974799999998</v>
      </c>
      <c r="U1661" s="96"/>
      <c r="V1661" s="94">
        <f>Tabla3[[#This Row],[PRECIO %      en $]]*Tabla3[[#This Row],[PEDIDO ]]</f>
        <v>0</v>
      </c>
      <c r="W1661" s="57">
        <f>Tabla3[[#This Row],[PRECIO CON DESCT.]]*Tabla3[[#This Row],[PEDIDO ]]</f>
        <v>0</v>
      </c>
      <c r="X1661" s="58">
        <f>Tabla3[[#This Row],[PRECIO SIN %]]*Tabla3[[#This Row],[PEDIDO ]]</f>
        <v>0</v>
      </c>
      <c r="Y1661" s="28"/>
      <c r="Z1661" s="28"/>
    </row>
    <row r="1662" spans="1:26" ht="33" customHeight="1" x14ac:dyDescent="0.4">
      <c r="A1662" s="125">
        <v>7591519000290</v>
      </c>
      <c r="B1662" s="59" t="s">
        <v>225</v>
      </c>
      <c r="C1662" s="59" t="s">
        <v>149</v>
      </c>
      <c r="D16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62" s="119" t="s">
        <v>2156</v>
      </c>
      <c r="F1662" s="76" t="s">
        <v>537</v>
      </c>
      <c r="G16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62" s="78">
        <v>173</v>
      </c>
      <c r="J1662" s="52">
        <v>1.61111</v>
      </c>
      <c r="K1662" s="60">
        <f>Tabla3[[#This Row],[PRECIOS]]-Tabla3[[#This Row],[PRECIOS]]*10%</f>
        <v>1.449999</v>
      </c>
      <c r="L1662" s="101"/>
      <c r="M1662" s="61"/>
      <c r="N1662" s="55">
        <f>IFERROR(Tabla3[[#This Row],[PRECIOS]]-Tabla3[[#This Row],[PRECIOS]]*Tabla3[[#This Row],[% PRODUCTO]]," ")</f>
        <v>1.61111</v>
      </c>
      <c r="O1662" s="61"/>
      <c r="P1662" s="55">
        <f>IFERROR(Tabla3[[#This Row],[OCULTAR2]]-Tabla3[[#This Row],[OCULTAR2]]*Tabla3[[#This Row],[% LÍNEA]]," ")</f>
        <v>1.61111</v>
      </c>
      <c r="Q1662" s="56">
        <f>IFERROR(Tabla3[[#This Row],[% PRODUCTO]]+Tabla3[[#This Row],[% LÍNEA]]," ")</f>
        <v>0</v>
      </c>
      <c r="R1662" s="60">
        <f>Tabla3[[#This Row],[OCULTAR3]]</f>
        <v>1.61111</v>
      </c>
      <c r="S1662" s="60">
        <f>Tabla3[[#This Row],[PRECIO SIN %]]-Tabla3[[#This Row],[PRECIO SIN %]]*10%</f>
        <v>1.449999</v>
      </c>
      <c r="T1662" s="80">
        <f>(Tabla3[[#This Row],[PRECIO CON DESCT.]]-(Tabla3[[#This Row],[PRECIO CON DESCT.]]*$T$6))</f>
        <v>0.91349937000000003</v>
      </c>
      <c r="U1662" s="96"/>
      <c r="V1662" s="94">
        <f>Tabla3[[#This Row],[PRECIO %      en $]]*Tabla3[[#This Row],[PEDIDO ]]</f>
        <v>0</v>
      </c>
      <c r="W1662" s="57">
        <f>Tabla3[[#This Row],[PRECIO CON DESCT.]]*Tabla3[[#This Row],[PEDIDO ]]</f>
        <v>0</v>
      </c>
      <c r="X1662" s="58">
        <f>Tabla3[[#This Row],[PRECIO SIN %]]*Tabla3[[#This Row],[PEDIDO ]]</f>
        <v>0</v>
      </c>
      <c r="Y1662" s="28"/>
      <c r="Z1662" s="28"/>
    </row>
    <row r="1663" spans="1:26" ht="33" customHeight="1" x14ac:dyDescent="0.4">
      <c r="A1663" s="124">
        <v>6942189304248</v>
      </c>
      <c r="B1663" s="51" t="s">
        <v>225</v>
      </c>
      <c r="C1663" s="51" t="s">
        <v>72</v>
      </c>
      <c r="D16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63" s="118" t="s">
        <v>2157</v>
      </c>
      <c r="F1663" s="75" t="s">
        <v>537</v>
      </c>
      <c r="G16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63" s="77">
        <v>70</v>
      </c>
      <c r="J1663" s="52">
        <v>1.1666700000000001</v>
      </c>
      <c r="K1663" s="53">
        <f>Tabla3[[#This Row],[PRECIOS]]-Tabla3[[#This Row],[PRECIOS]]*10%</f>
        <v>1.050003</v>
      </c>
      <c r="L1663" s="101"/>
      <c r="M1663" s="54"/>
      <c r="N1663" s="55">
        <f>IFERROR(Tabla3[[#This Row],[PRECIOS]]-Tabla3[[#This Row],[PRECIOS]]*Tabla3[[#This Row],[% PRODUCTO]]," ")</f>
        <v>1.1666700000000001</v>
      </c>
      <c r="O1663" s="54"/>
      <c r="P1663" s="55">
        <f>IFERROR(Tabla3[[#This Row],[OCULTAR2]]-Tabla3[[#This Row],[OCULTAR2]]*Tabla3[[#This Row],[% LÍNEA]]," ")</f>
        <v>1.1666700000000001</v>
      </c>
      <c r="Q1663" s="56">
        <f>IFERROR(Tabla3[[#This Row],[% PRODUCTO]]+Tabla3[[#This Row],[% LÍNEA]]," ")</f>
        <v>0</v>
      </c>
      <c r="R1663" s="53">
        <f>Tabla3[[#This Row],[OCULTAR3]]</f>
        <v>1.1666700000000001</v>
      </c>
      <c r="S1663" s="53">
        <f>Tabla3[[#This Row],[PRECIO SIN %]]-Tabla3[[#This Row],[PRECIO SIN %]]*10%</f>
        <v>1.050003</v>
      </c>
      <c r="T1663" s="80">
        <f>(Tabla3[[#This Row],[PRECIO CON DESCT.]]-(Tabla3[[#This Row],[PRECIO CON DESCT.]]*$T$6))</f>
        <v>0.66150189000000004</v>
      </c>
      <c r="U1663" s="96"/>
      <c r="V1663" s="94">
        <f>Tabla3[[#This Row],[PRECIO %      en $]]*Tabla3[[#This Row],[PEDIDO ]]</f>
        <v>0</v>
      </c>
      <c r="W1663" s="57">
        <f>Tabla3[[#This Row],[PRECIO CON DESCT.]]*Tabla3[[#This Row],[PEDIDO ]]</f>
        <v>0</v>
      </c>
      <c r="X1663" s="58">
        <f>Tabla3[[#This Row],[PRECIO SIN %]]*Tabla3[[#This Row],[PEDIDO ]]</f>
        <v>0</v>
      </c>
      <c r="Y1663" s="28"/>
      <c r="Z1663" s="28"/>
    </row>
    <row r="1664" spans="1:26" ht="33" customHeight="1" x14ac:dyDescent="0.4">
      <c r="A1664" s="125">
        <v>7591519051292</v>
      </c>
      <c r="B1664" s="59" t="s">
        <v>225</v>
      </c>
      <c r="C1664" s="59" t="s">
        <v>149</v>
      </c>
      <c r="D16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64" s="119" t="s">
        <v>2158</v>
      </c>
      <c r="F1664" s="76" t="s">
        <v>537</v>
      </c>
      <c r="G16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64" s="78">
        <v>117</v>
      </c>
      <c r="J1664" s="52">
        <v>3.12222</v>
      </c>
      <c r="K1664" s="60">
        <f>Tabla3[[#This Row],[PRECIOS]]-Tabla3[[#This Row],[PRECIOS]]*10%</f>
        <v>2.8099980000000002</v>
      </c>
      <c r="L1664" s="101"/>
      <c r="M1664" s="61"/>
      <c r="N1664" s="55">
        <f>IFERROR(Tabla3[[#This Row],[PRECIOS]]-Tabla3[[#This Row],[PRECIOS]]*Tabla3[[#This Row],[% PRODUCTO]]," ")</f>
        <v>3.12222</v>
      </c>
      <c r="O1664" s="61"/>
      <c r="P1664" s="55">
        <f>IFERROR(Tabla3[[#This Row],[OCULTAR2]]-Tabla3[[#This Row],[OCULTAR2]]*Tabla3[[#This Row],[% LÍNEA]]," ")</f>
        <v>3.12222</v>
      </c>
      <c r="Q1664" s="56">
        <f>IFERROR(Tabla3[[#This Row],[% PRODUCTO]]+Tabla3[[#This Row],[% LÍNEA]]," ")</f>
        <v>0</v>
      </c>
      <c r="R1664" s="60">
        <f>Tabla3[[#This Row],[OCULTAR3]]</f>
        <v>3.12222</v>
      </c>
      <c r="S1664" s="60">
        <f>Tabla3[[#This Row],[PRECIO SIN %]]-Tabla3[[#This Row],[PRECIO SIN %]]*10%</f>
        <v>2.8099980000000002</v>
      </c>
      <c r="T1664" s="80">
        <f>(Tabla3[[#This Row],[PRECIO CON DESCT.]]-(Tabla3[[#This Row],[PRECIO CON DESCT.]]*$T$6))</f>
        <v>1.7702987400000001</v>
      </c>
      <c r="U1664" s="96"/>
      <c r="V1664" s="94">
        <f>Tabla3[[#This Row],[PRECIO %      en $]]*Tabla3[[#This Row],[PEDIDO ]]</f>
        <v>0</v>
      </c>
      <c r="W1664" s="57">
        <f>Tabla3[[#This Row],[PRECIO CON DESCT.]]*Tabla3[[#This Row],[PEDIDO ]]</f>
        <v>0</v>
      </c>
      <c r="X1664" s="58">
        <f>Tabla3[[#This Row],[PRECIO SIN %]]*Tabla3[[#This Row],[PEDIDO ]]</f>
        <v>0</v>
      </c>
      <c r="Y1664" s="28"/>
      <c r="Z1664" s="28"/>
    </row>
    <row r="1665" spans="1:26" ht="33" customHeight="1" x14ac:dyDescent="0.4">
      <c r="A1665" s="124">
        <v>7592454004138</v>
      </c>
      <c r="B1665" s="51" t="s">
        <v>225</v>
      </c>
      <c r="C1665" s="51" t="s">
        <v>171</v>
      </c>
      <c r="D16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65" s="118" t="s">
        <v>2159</v>
      </c>
      <c r="F1665" s="75" t="s">
        <v>537</v>
      </c>
      <c r="G16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65" s="77">
        <v>88</v>
      </c>
      <c r="J1665" s="52">
        <v>3.0777800000000002</v>
      </c>
      <c r="K1665" s="53">
        <f>Tabla3[[#This Row],[PRECIOS]]-Tabla3[[#This Row],[PRECIOS]]*10%</f>
        <v>2.7700020000000003</v>
      </c>
      <c r="L1665" s="101"/>
      <c r="M1665" s="54"/>
      <c r="N1665" s="55">
        <f>IFERROR(Tabla3[[#This Row],[PRECIOS]]-Tabla3[[#This Row],[PRECIOS]]*Tabla3[[#This Row],[% PRODUCTO]]," ")</f>
        <v>3.0777800000000002</v>
      </c>
      <c r="O1665" s="54"/>
      <c r="P1665" s="55">
        <f>IFERROR(Tabla3[[#This Row],[OCULTAR2]]-Tabla3[[#This Row],[OCULTAR2]]*Tabla3[[#This Row],[% LÍNEA]]," ")</f>
        <v>3.0777800000000002</v>
      </c>
      <c r="Q1665" s="56">
        <f>IFERROR(Tabla3[[#This Row],[% PRODUCTO]]+Tabla3[[#This Row],[% LÍNEA]]," ")</f>
        <v>0</v>
      </c>
      <c r="R1665" s="53">
        <f>Tabla3[[#This Row],[OCULTAR3]]</f>
        <v>3.0777800000000002</v>
      </c>
      <c r="S1665" s="53">
        <f>Tabla3[[#This Row],[PRECIO SIN %]]-Tabla3[[#This Row],[PRECIO SIN %]]*10%</f>
        <v>2.7700020000000003</v>
      </c>
      <c r="T1665" s="80">
        <f>(Tabla3[[#This Row],[PRECIO CON DESCT.]]-(Tabla3[[#This Row],[PRECIO CON DESCT.]]*$T$6))</f>
        <v>1.7451012600000002</v>
      </c>
      <c r="U1665" s="96"/>
      <c r="V1665" s="94">
        <f>Tabla3[[#This Row],[PRECIO %      en $]]*Tabla3[[#This Row],[PEDIDO ]]</f>
        <v>0</v>
      </c>
      <c r="W1665" s="57">
        <f>Tabla3[[#This Row],[PRECIO CON DESCT.]]*Tabla3[[#This Row],[PEDIDO ]]</f>
        <v>0</v>
      </c>
      <c r="X1665" s="58">
        <f>Tabla3[[#This Row],[PRECIO SIN %]]*Tabla3[[#This Row],[PEDIDO ]]</f>
        <v>0</v>
      </c>
      <c r="Y1665" s="28"/>
      <c r="Z1665" s="28"/>
    </row>
    <row r="1666" spans="1:26" ht="33" customHeight="1" x14ac:dyDescent="0.4">
      <c r="A1666" s="125">
        <v>791466996050</v>
      </c>
      <c r="B1666" s="59" t="s">
        <v>225</v>
      </c>
      <c r="C1666" s="59" t="s">
        <v>53</v>
      </c>
      <c r="D16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666" s="119" t="s">
        <v>2160</v>
      </c>
      <c r="F1666" s="76" t="s">
        <v>537</v>
      </c>
      <c r="G16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66" s="78">
        <v>119</v>
      </c>
      <c r="J1666" s="52">
        <v>7.3222199999999997</v>
      </c>
      <c r="K1666" s="60">
        <f>Tabla3[[#This Row],[PRECIOS]]-Tabla3[[#This Row],[PRECIOS]]*10%</f>
        <v>6.5899979999999996</v>
      </c>
      <c r="L1666" s="101"/>
      <c r="M1666" s="61"/>
      <c r="N1666" s="55">
        <f>IFERROR(Tabla3[[#This Row],[PRECIOS]]-Tabla3[[#This Row],[PRECIOS]]*Tabla3[[#This Row],[% PRODUCTO]]," ")</f>
        <v>7.3222199999999997</v>
      </c>
      <c r="O1666" s="61"/>
      <c r="P1666" s="55">
        <f>IFERROR(Tabla3[[#This Row],[OCULTAR2]]-Tabla3[[#This Row],[OCULTAR2]]*Tabla3[[#This Row],[% LÍNEA]]," ")</f>
        <v>7.3222199999999997</v>
      </c>
      <c r="Q1666" s="56">
        <f>IFERROR(Tabla3[[#This Row],[% PRODUCTO]]+Tabla3[[#This Row],[% LÍNEA]]," ")</f>
        <v>0</v>
      </c>
      <c r="R1666" s="60">
        <f>Tabla3[[#This Row],[OCULTAR3]]</f>
        <v>7.3222199999999997</v>
      </c>
      <c r="S1666" s="60">
        <f>Tabla3[[#This Row],[PRECIO SIN %]]-Tabla3[[#This Row],[PRECIO SIN %]]*10%</f>
        <v>6.5899979999999996</v>
      </c>
      <c r="T1666" s="80">
        <f>(Tabla3[[#This Row],[PRECIO CON DESCT.]]-(Tabla3[[#This Row],[PRECIO CON DESCT.]]*$T$6))</f>
        <v>4.1516987399999996</v>
      </c>
      <c r="U1666" s="96"/>
      <c r="V1666" s="94">
        <f>Tabla3[[#This Row],[PRECIO %      en $]]*Tabla3[[#This Row],[PEDIDO ]]</f>
        <v>0</v>
      </c>
      <c r="W1666" s="57">
        <f>Tabla3[[#This Row],[PRECIO CON DESCT.]]*Tabla3[[#This Row],[PEDIDO ]]</f>
        <v>0</v>
      </c>
      <c r="X1666" s="58">
        <f>Tabla3[[#This Row],[PRECIO SIN %]]*Tabla3[[#This Row],[PEDIDO ]]</f>
        <v>0</v>
      </c>
      <c r="Y1666" s="28"/>
      <c r="Z1666" s="28"/>
    </row>
    <row r="1667" spans="1:26" ht="33" customHeight="1" x14ac:dyDescent="0.4">
      <c r="A1667" s="124">
        <v>7598852001816</v>
      </c>
      <c r="B1667" s="51" t="s">
        <v>225</v>
      </c>
      <c r="C1667" s="51" t="s">
        <v>66</v>
      </c>
      <c r="D16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667" s="118" t="s">
        <v>2161</v>
      </c>
      <c r="F1667" s="75" t="s">
        <v>537</v>
      </c>
      <c r="G16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667" s="77">
        <v>31</v>
      </c>
      <c r="J1667" s="52">
        <v>9.7222200000000001</v>
      </c>
      <c r="K1667" s="53">
        <f>Tabla3[[#This Row],[PRECIOS]]-Tabla3[[#This Row],[PRECIOS]]*10%</f>
        <v>8.7499979999999997</v>
      </c>
      <c r="L1667" s="101" t="s">
        <v>5327</v>
      </c>
      <c r="M1667" s="54"/>
      <c r="N1667" s="55">
        <f>IFERROR(Tabla3[[#This Row],[PRECIOS]]-Tabla3[[#This Row],[PRECIOS]]*Tabla3[[#This Row],[% PRODUCTO]]," ")</f>
        <v>9.7222200000000001</v>
      </c>
      <c r="O1667" s="54"/>
      <c r="P1667" s="55">
        <f>IFERROR(Tabla3[[#This Row],[OCULTAR2]]-Tabla3[[#This Row],[OCULTAR2]]*Tabla3[[#This Row],[% LÍNEA]]," ")</f>
        <v>9.7222200000000001</v>
      </c>
      <c r="Q1667" s="56">
        <f>IFERROR(Tabla3[[#This Row],[% PRODUCTO]]+Tabla3[[#This Row],[% LÍNEA]]," ")</f>
        <v>0</v>
      </c>
      <c r="R1667" s="53">
        <f>Tabla3[[#This Row],[OCULTAR3]]</f>
        <v>9.7222200000000001</v>
      </c>
      <c r="S1667" s="53">
        <f>Tabla3[[#This Row],[PRECIO SIN %]]-Tabla3[[#This Row],[PRECIO SIN %]]*10%</f>
        <v>8.7499979999999997</v>
      </c>
      <c r="T1667" s="80">
        <f>(Tabla3[[#This Row],[PRECIO CON DESCT.]]-(Tabla3[[#This Row],[PRECIO CON DESCT.]]*$T$6))</f>
        <v>5.5124987399999998</v>
      </c>
      <c r="U1667" s="96"/>
      <c r="V1667" s="94">
        <f>Tabla3[[#This Row],[PRECIO %      en $]]*Tabla3[[#This Row],[PEDIDO ]]</f>
        <v>0</v>
      </c>
      <c r="W1667" s="57">
        <f>Tabla3[[#This Row],[PRECIO CON DESCT.]]*Tabla3[[#This Row],[PEDIDO ]]</f>
        <v>0</v>
      </c>
      <c r="X1667" s="58">
        <f>Tabla3[[#This Row],[PRECIO SIN %]]*Tabla3[[#This Row],[PEDIDO ]]</f>
        <v>0</v>
      </c>
      <c r="Y1667" s="28"/>
      <c r="Z1667" s="28"/>
    </row>
    <row r="1668" spans="1:26" ht="33" customHeight="1" x14ac:dyDescent="0.4">
      <c r="A1668" s="125">
        <v>7705959003609</v>
      </c>
      <c r="B1668" s="59" t="s">
        <v>225</v>
      </c>
      <c r="C1668" s="59" t="s">
        <v>261</v>
      </c>
      <c r="D16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68" s="119" t="s">
        <v>2162</v>
      </c>
      <c r="F1668" s="76" t="s">
        <v>537</v>
      </c>
      <c r="G16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68" s="78">
        <v>26</v>
      </c>
      <c r="J1668" s="52">
        <v>2.86</v>
      </c>
      <c r="K1668" s="60">
        <f>Tabla3[[#This Row],[PRECIOS]]-Tabla3[[#This Row],[PRECIOS]]*10%</f>
        <v>2.5739999999999998</v>
      </c>
      <c r="L1668" s="101"/>
      <c r="M1668" s="61"/>
      <c r="N1668" s="55">
        <f>IFERROR(Tabla3[[#This Row],[PRECIOS]]-Tabla3[[#This Row],[PRECIOS]]*Tabla3[[#This Row],[% PRODUCTO]]," ")</f>
        <v>2.86</v>
      </c>
      <c r="O1668" s="61"/>
      <c r="P1668" s="55">
        <f>IFERROR(Tabla3[[#This Row],[OCULTAR2]]-Tabla3[[#This Row],[OCULTAR2]]*Tabla3[[#This Row],[% LÍNEA]]," ")</f>
        <v>2.86</v>
      </c>
      <c r="Q1668" s="56">
        <f>IFERROR(Tabla3[[#This Row],[% PRODUCTO]]+Tabla3[[#This Row],[% LÍNEA]]," ")</f>
        <v>0</v>
      </c>
      <c r="R1668" s="60">
        <f>Tabla3[[#This Row],[OCULTAR3]]</f>
        <v>2.86</v>
      </c>
      <c r="S1668" s="60">
        <f>Tabla3[[#This Row],[PRECIO SIN %]]-Tabla3[[#This Row],[PRECIO SIN %]]*10%</f>
        <v>2.5739999999999998</v>
      </c>
      <c r="T1668" s="80">
        <f>(Tabla3[[#This Row],[PRECIO CON DESCT.]]-(Tabla3[[#This Row],[PRECIO CON DESCT.]]*$T$6))</f>
        <v>1.6216200000000001</v>
      </c>
      <c r="U1668" s="96"/>
      <c r="V1668" s="94">
        <f>Tabla3[[#This Row],[PRECIO %      en $]]*Tabla3[[#This Row],[PEDIDO ]]</f>
        <v>0</v>
      </c>
      <c r="W1668" s="57">
        <f>Tabla3[[#This Row],[PRECIO CON DESCT.]]*Tabla3[[#This Row],[PEDIDO ]]</f>
        <v>0</v>
      </c>
      <c r="X1668" s="58">
        <f>Tabla3[[#This Row],[PRECIO SIN %]]*Tabla3[[#This Row],[PEDIDO ]]</f>
        <v>0</v>
      </c>
      <c r="Y1668" s="28"/>
      <c r="Z1668" s="28"/>
    </row>
    <row r="1669" spans="1:26" ht="33" customHeight="1" x14ac:dyDescent="0.4">
      <c r="A1669" s="124">
        <v>7705959500344</v>
      </c>
      <c r="B1669" s="51" t="s">
        <v>225</v>
      </c>
      <c r="C1669" s="51" t="s">
        <v>261</v>
      </c>
      <c r="D16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69" s="118" t="s">
        <v>2163</v>
      </c>
      <c r="F1669" s="75" t="s">
        <v>537</v>
      </c>
      <c r="G16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69" s="77">
        <v>482</v>
      </c>
      <c r="J1669" s="52">
        <v>14.866669999999999</v>
      </c>
      <c r="K1669" s="53">
        <f>Tabla3[[#This Row],[PRECIOS]]-Tabla3[[#This Row],[PRECIOS]]*10%</f>
        <v>13.380002999999999</v>
      </c>
      <c r="L1669" s="101"/>
      <c r="M1669" s="54"/>
      <c r="N1669" s="55">
        <f>IFERROR(Tabla3[[#This Row],[PRECIOS]]-Tabla3[[#This Row],[PRECIOS]]*Tabla3[[#This Row],[% PRODUCTO]]," ")</f>
        <v>14.866669999999999</v>
      </c>
      <c r="O1669" s="54"/>
      <c r="P1669" s="55">
        <f>IFERROR(Tabla3[[#This Row],[OCULTAR2]]-Tabla3[[#This Row],[OCULTAR2]]*Tabla3[[#This Row],[% LÍNEA]]," ")</f>
        <v>14.866669999999999</v>
      </c>
      <c r="Q1669" s="56">
        <f>IFERROR(Tabla3[[#This Row],[% PRODUCTO]]+Tabla3[[#This Row],[% LÍNEA]]," ")</f>
        <v>0</v>
      </c>
      <c r="R1669" s="53">
        <f>Tabla3[[#This Row],[OCULTAR3]]</f>
        <v>14.866669999999999</v>
      </c>
      <c r="S1669" s="53">
        <f>Tabla3[[#This Row],[PRECIO SIN %]]-Tabla3[[#This Row],[PRECIO SIN %]]*10%</f>
        <v>13.380002999999999</v>
      </c>
      <c r="T1669" s="80">
        <f>(Tabla3[[#This Row],[PRECIO CON DESCT.]]-(Tabla3[[#This Row],[PRECIO CON DESCT.]]*$T$6))</f>
        <v>8.4294018899999994</v>
      </c>
      <c r="U1669" s="96"/>
      <c r="V1669" s="94">
        <f>Tabla3[[#This Row],[PRECIO %      en $]]*Tabla3[[#This Row],[PEDIDO ]]</f>
        <v>0</v>
      </c>
      <c r="W1669" s="57">
        <f>Tabla3[[#This Row],[PRECIO CON DESCT.]]*Tabla3[[#This Row],[PEDIDO ]]</f>
        <v>0</v>
      </c>
      <c r="X1669" s="58">
        <f>Tabla3[[#This Row],[PRECIO SIN %]]*Tabla3[[#This Row],[PEDIDO ]]</f>
        <v>0</v>
      </c>
      <c r="Y1669" s="28"/>
      <c r="Z1669" s="28"/>
    </row>
    <row r="1670" spans="1:26" ht="33" customHeight="1" x14ac:dyDescent="0.4">
      <c r="A1670" s="125">
        <v>7599608000664</v>
      </c>
      <c r="B1670" s="59" t="s">
        <v>225</v>
      </c>
      <c r="C1670" s="59" t="s">
        <v>86</v>
      </c>
      <c r="D16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70" s="119" t="s">
        <v>2164</v>
      </c>
      <c r="F1670" s="76" t="s">
        <v>537</v>
      </c>
      <c r="G16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70" s="78">
        <v>34</v>
      </c>
      <c r="J1670" s="52">
        <v>11.33333</v>
      </c>
      <c r="K1670" s="60">
        <f>Tabla3[[#This Row],[PRECIOS]]-Tabla3[[#This Row],[PRECIOS]]*10%</f>
        <v>10.199997</v>
      </c>
      <c r="L1670" s="101"/>
      <c r="M1670" s="61"/>
      <c r="N1670" s="55">
        <f>IFERROR(Tabla3[[#This Row],[PRECIOS]]-Tabla3[[#This Row],[PRECIOS]]*Tabla3[[#This Row],[% PRODUCTO]]," ")</f>
        <v>11.33333</v>
      </c>
      <c r="O1670" s="61"/>
      <c r="P1670" s="55">
        <f>IFERROR(Tabla3[[#This Row],[OCULTAR2]]-Tabla3[[#This Row],[OCULTAR2]]*Tabla3[[#This Row],[% LÍNEA]]," ")</f>
        <v>11.33333</v>
      </c>
      <c r="Q1670" s="56">
        <f>IFERROR(Tabla3[[#This Row],[% PRODUCTO]]+Tabla3[[#This Row],[% LÍNEA]]," ")</f>
        <v>0</v>
      </c>
      <c r="R1670" s="60">
        <f>Tabla3[[#This Row],[OCULTAR3]]</f>
        <v>11.33333</v>
      </c>
      <c r="S1670" s="60">
        <f>Tabla3[[#This Row],[PRECIO SIN %]]-Tabla3[[#This Row],[PRECIO SIN %]]*10%</f>
        <v>10.199997</v>
      </c>
      <c r="T1670" s="80">
        <f>(Tabla3[[#This Row],[PRECIO CON DESCT.]]-(Tabla3[[#This Row],[PRECIO CON DESCT.]]*$T$6))</f>
        <v>6.4259981100000001</v>
      </c>
      <c r="U1670" s="96"/>
      <c r="V1670" s="94">
        <f>Tabla3[[#This Row],[PRECIO %      en $]]*Tabla3[[#This Row],[PEDIDO ]]</f>
        <v>0</v>
      </c>
      <c r="W1670" s="57">
        <f>Tabla3[[#This Row],[PRECIO CON DESCT.]]*Tabla3[[#This Row],[PEDIDO ]]</f>
        <v>0</v>
      </c>
      <c r="X1670" s="58">
        <f>Tabla3[[#This Row],[PRECIO SIN %]]*Tabla3[[#This Row],[PEDIDO ]]</f>
        <v>0</v>
      </c>
      <c r="Y1670" s="28"/>
      <c r="Z1670" s="28"/>
    </row>
    <row r="1671" spans="1:26" ht="33" customHeight="1" x14ac:dyDescent="0.4">
      <c r="A1671" s="124">
        <v>7592601303176</v>
      </c>
      <c r="B1671" s="51" t="s">
        <v>225</v>
      </c>
      <c r="C1671" s="51" t="s">
        <v>98</v>
      </c>
      <c r="D16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71" s="118" t="s">
        <v>2165</v>
      </c>
      <c r="F1671" s="75" t="s">
        <v>537</v>
      </c>
      <c r="G16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71" s="77">
        <v>55</v>
      </c>
      <c r="J1671" s="52">
        <v>9.3555600000000005</v>
      </c>
      <c r="K1671" s="53">
        <f>Tabla3[[#This Row],[PRECIOS]]-Tabla3[[#This Row],[PRECIOS]]*10%</f>
        <v>8.4200040000000005</v>
      </c>
      <c r="L1671" s="101" t="s">
        <v>5331</v>
      </c>
      <c r="M1671" s="54"/>
      <c r="N1671" s="55">
        <f>IFERROR(Tabla3[[#This Row],[PRECIOS]]-Tabla3[[#This Row],[PRECIOS]]*Tabla3[[#This Row],[% PRODUCTO]]," ")</f>
        <v>9.3555600000000005</v>
      </c>
      <c r="O1671" s="54"/>
      <c r="P1671" s="55">
        <f>IFERROR(Tabla3[[#This Row],[OCULTAR2]]-Tabla3[[#This Row],[OCULTAR2]]*Tabla3[[#This Row],[% LÍNEA]]," ")</f>
        <v>9.3555600000000005</v>
      </c>
      <c r="Q1671" s="56">
        <f>IFERROR(Tabla3[[#This Row],[% PRODUCTO]]+Tabla3[[#This Row],[% LÍNEA]]," ")</f>
        <v>0</v>
      </c>
      <c r="R1671" s="53">
        <f>Tabla3[[#This Row],[OCULTAR3]]</f>
        <v>9.3555600000000005</v>
      </c>
      <c r="S1671" s="53">
        <f>Tabla3[[#This Row],[PRECIO SIN %]]-Tabla3[[#This Row],[PRECIO SIN %]]*10%</f>
        <v>8.4200040000000005</v>
      </c>
      <c r="T1671" s="80">
        <f>(Tabla3[[#This Row],[PRECIO CON DESCT.]]-(Tabla3[[#This Row],[PRECIO CON DESCT.]]*$T$6))</f>
        <v>5.3046025200000004</v>
      </c>
      <c r="U1671" s="96"/>
      <c r="V1671" s="94">
        <f>Tabla3[[#This Row],[PRECIO %      en $]]*Tabla3[[#This Row],[PEDIDO ]]</f>
        <v>0</v>
      </c>
      <c r="W1671" s="57">
        <f>Tabla3[[#This Row],[PRECIO CON DESCT.]]*Tabla3[[#This Row],[PEDIDO ]]</f>
        <v>0</v>
      </c>
      <c r="X1671" s="58">
        <f>Tabla3[[#This Row],[PRECIO SIN %]]*Tabla3[[#This Row],[PEDIDO ]]</f>
        <v>0</v>
      </c>
      <c r="Y1671" s="28"/>
      <c r="Z1671" s="28"/>
    </row>
    <row r="1672" spans="1:26" ht="33" customHeight="1" x14ac:dyDescent="0.4">
      <c r="A1672" s="125">
        <v>7592601303152</v>
      </c>
      <c r="B1672" s="59" t="s">
        <v>225</v>
      </c>
      <c r="C1672" s="59" t="s">
        <v>98</v>
      </c>
      <c r="D16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72" s="119" t="s">
        <v>2166</v>
      </c>
      <c r="F1672" s="76" t="s">
        <v>537</v>
      </c>
      <c r="G16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72" s="78">
        <v>35</v>
      </c>
      <c r="J1672" s="52">
        <v>9.5555599999999998</v>
      </c>
      <c r="K1672" s="60">
        <f>Tabla3[[#This Row],[PRECIOS]]-Tabla3[[#This Row],[PRECIOS]]*10%</f>
        <v>8.6000040000000002</v>
      </c>
      <c r="L1672" s="101"/>
      <c r="M1672" s="61"/>
      <c r="N1672" s="55">
        <f>IFERROR(Tabla3[[#This Row],[PRECIOS]]-Tabla3[[#This Row],[PRECIOS]]*Tabla3[[#This Row],[% PRODUCTO]]," ")</f>
        <v>9.5555599999999998</v>
      </c>
      <c r="O1672" s="61"/>
      <c r="P1672" s="55">
        <f>IFERROR(Tabla3[[#This Row],[OCULTAR2]]-Tabla3[[#This Row],[OCULTAR2]]*Tabla3[[#This Row],[% LÍNEA]]," ")</f>
        <v>9.5555599999999998</v>
      </c>
      <c r="Q1672" s="56">
        <f>IFERROR(Tabla3[[#This Row],[% PRODUCTO]]+Tabla3[[#This Row],[% LÍNEA]]," ")</f>
        <v>0</v>
      </c>
      <c r="R1672" s="60">
        <f>Tabla3[[#This Row],[OCULTAR3]]</f>
        <v>9.5555599999999998</v>
      </c>
      <c r="S1672" s="60">
        <f>Tabla3[[#This Row],[PRECIO SIN %]]-Tabla3[[#This Row],[PRECIO SIN %]]*10%</f>
        <v>8.6000040000000002</v>
      </c>
      <c r="T1672" s="80">
        <f>(Tabla3[[#This Row],[PRECIO CON DESCT.]]-(Tabla3[[#This Row],[PRECIO CON DESCT.]]*$T$6))</f>
        <v>5.4180025199999999</v>
      </c>
      <c r="U1672" s="96"/>
      <c r="V1672" s="94">
        <f>Tabla3[[#This Row],[PRECIO %      en $]]*Tabla3[[#This Row],[PEDIDO ]]</f>
        <v>0</v>
      </c>
      <c r="W1672" s="57">
        <f>Tabla3[[#This Row],[PRECIO CON DESCT.]]*Tabla3[[#This Row],[PEDIDO ]]</f>
        <v>0</v>
      </c>
      <c r="X1672" s="58">
        <f>Tabla3[[#This Row],[PRECIO SIN %]]*Tabla3[[#This Row],[PEDIDO ]]</f>
        <v>0</v>
      </c>
      <c r="Y1672" s="28"/>
      <c r="Z1672" s="28"/>
    </row>
    <row r="1673" spans="1:26" ht="33" customHeight="1" x14ac:dyDescent="0.4">
      <c r="A1673" s="124">
        <v>7707355057255</v>
      </c>
      <c r="B1673" s="51" t="s">
        <v>225</v>
      </c>
      <c r="C1673" s="51" t="s">
        <v>98</v>
      </c>
      <c r="D16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73" s="118" t="s">
        <v>2167</v>
      </c>
      <c r="F1673" s="75" t="s">
        <v>537</v>
      </c>
      <c r="G16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73" s="77">
        <v>1</v>
      </c>
      <c r="J1673" s="52">
        <v>11.844440000000001</v>
      </c>
      <c r="K1673" s="53">
        <f>Tabla3[[#This Row],[PRECIOS]]-Tabla3[[#This Row],[PRECIOS]]*10%</f>
        <v>10.659996</v>
      </c>
      <c r="L1673" s="101"/>
      <c r="M1673" s="54"/>
      <c r="N1673" s="55">
        <f>IFERROR(Tabla3[[#This Row],[PRECIOS]]-Tabla3[[#This Row],[PRECIOS]]*Tabla3[[#This Row],[% PRODUCTO]]," ")</f>
        <v>11.844440000000001</v>
      </c>
      <c r="O1673" s="54"/>
      <c r="P1673" s="55">
        <f>IFERROR(Tabla3[[#This Row],[OCULTAR2]]-Tabla3[[#This Row],[OCULTAR2]]*Tabla3[[#This Row],[% LÍNEA]]," ")</f>
        <v>11.844440000000001</v>
      </c>
      <c r="Q1673" s="56">
        <f>IFERROR(Tabla3[[#This Row],[% PRODUCTO]]+Tabla3[[#This Row],[% LÍNEA]]," ")</f>
        <v>0</v>
      </c>
      <c r="R1673" s="53">
        <f>Tabla3[[#This Row],[OCULTAR3]]</f>
        <v>11.844440000000001</v>
      </c>
      <c r="S1673" s="53">
        <f>Tabla3[[#This Row],[PRECIO SIN %]]-Tabla3[[#This Row],[PRECIO SIN %]]*10%</f>
        <v>10.659996</v>
      </c>
      <c r="T1673" s="80">
        <f>(Tabla3[[#This Row],[PRECIO CON DESCT.]]-(Tabla3[[#This Row],[PRECIO CON DESCT.]]*$T$6))</f>
        <v>6.71579748</v>
      </c>
      <c r="U1673" s="96"/>
      <c r="V1673" s="94">
        <f>Tabla3[[#This Row],[PRECIO %      en $]]*Tabla3[[#This Row],[PEDIDO ]]</f>
        <v>0</v>
      </c>
      <c r="W1673" s="57">
        <f>Tabla3[[#This Row],[PRECIO CON DESCT.]]*Tabla3[[#This Row],[PEDIDO ]]</f>
        <v>0</v>
      </c>
      <c r="X1673" s="58">
        <f>Tabla3[[#This Row],[PRECIO SIN %]]*Tabla3[[#This Row],[PEDIDO ]]</f>
        <v>0</v>
      </c>
      <c r="Y1673" s="28"/>
      <c r="Z1673" s="28"/>
    </row>
    <row r="1674" spans="1:26" ht="33" customHeight="1" x14ac:dyDescent="0.4">
      <c r="A1674" s="125">
        <v>7898633382029</v>
      </c>
      <c r="B1674" s="59" t="s">
        <v>225</v>
      </c>
      <c r="C1674" s="59" t="s">
        <v>262</v>
      </c>
      <c r="D16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74" s="119" t="s">
        <v>2168</v>
      </c>
      <c r="F1674" s="76" t="s">
        <v>537</v>
      </c>
      <c r="G16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74" s="78">
        <v>3</v>
      </c>
      <c r="J1674" s="52">
        <v>8.4444400000000002</v>
      </c>
      <c r="K1674" s="60">
        <f>Tabla3[[#This Row],[PRECIOS]]-Tabla3[[#This Row],[PRECIOS]]*10%</f>
        <v>7.599996</v>
      </c>
      <c r="L1674" s="101"/>
      <c r="M1674" s="61"/>
      <c r="N1674" s="55">
        <f>IFERROR(Tabla3[[#This Row],[PRECIOS]]-Tabla3[[#This Row],[PRECIOS]]*Tabla3[[#This Row],[% PRODUCTO]]," ")</f>
        <v>8.4444400000000002</v>
      </c>
      <c r="O1674" s="61"/>
      <c r="P1674" s="55">
        <f>IFERROR(Tabla3[[#This Row],[OCULTAR2]]-Tabla3[[#This Row],[OCULTAR2]]*Tabla3[[#This Row],[% LÍNEA]]," ")</f>
        <v>8.4444400000000002</v>
      </c>
      <c r="Q1674" s="56">
        <f>IFERROR(Tabla3[[#This Row],[% PRODUCTO]]+Tabla3[[#This Row],[% LÍNEA]]," ")</f>
        <v>0</v>
      </c>
      <c r="R1674" s="60">
        <f>Tabla3[[#This Row],[OCULTAR3]]</f>
        <v>8.4444400000000002</v>
      </c>
      <c r="S1674" s="60">
        <f>Tabla3[[#This Row],[PRECIO SIN %]]-Tabla3[[#This Row],[PRECIO SIN %]]*10%</f>
        <v>7.599996</v>
      </c>
      <c r="T1674" s="80">
        <f>(Tabla3[[#This Row],[PRECIO CON DESCT.]]-(Tabla3[[#This Row],[PRECIO CON DESCT.]]*$T$6))</f>
        <v>4.7879974799999996</v>
      </c>
      <c r="U1674" s="96"/>
      <c r="V1674" s="94">
        <f>Tabla3[[#This Row],[PRECIO %      en $]]*Tabla3[[#This Row],[PEDIDO ]]</f>
        <v>0</v>
      </c>
      <c r="W1674" s="57">
        <f>Tabla3[[#This Row],[PRECIO CON DESCT.]]*Tabla3[[#This Row],[PEDIDO ]]</f>
        <v>0</v>
      </c>
      <c r="X1674" s="58">
        <f>Tabla3[[#This Row],[PRECIO SIN %]]*Tabla3[[#This Row],[PEDIDO ]]</f>
        <v>0</v>
      </c>
      <c r="Y1674" s="28"/>
      <c r="Z1674" s="28"/>
    </row>
    <row r="1675" spans="1:26" ht="33" customHeight="1" x14ac:dyDescent="0.4">
      <c r="A1675" s="124">
        <v>7898100244973</v>
      </c>
      <c r="B1675" s="51" t="s">
        <v>225</v>
      </c>
      <c r="C1675" s="51" t="s">
        <v>211</v>
      </c>
      <c r="D16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675" s="118" t="s">
        <v>2169</v>
      </c>
      <c r="F1675" s="75" t="s">
        <v>537</v>
      </c>
      <c r="G16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675" s="77">
        <v>3</v>
      </c>
      <c r="J1675" s="52">
        <v>0.8</v>
      </c>
      <c r="K1675" s="53">
        <f>Tabla3[[#This Row],[PRECIOS]]-Tabla3[[#This Row],[PRECIOS]]*10%</f>
        <v>0.72</v>
      </c>
      <c r="L1675" s="101" t="s">
        <v>5327</v>
      </c>
      <c r="M1675" s="54"/>
      <c r="N1675" s="55">
        <f>IFERROR(Tabla3[[#This Row],[PRECIOS]]-Tabla3[[#This Row],[PRECIOS]]*Tabla3[[#This Row],[% PRODUCTO]]," ")</f>
        <v>0.8</v>
      </c>
      <c r="O1675" s="54"/>
      <c r="P1675" s="55">
        <f>IFERROR(Tabla3[[#This Row],[OCULTAR2]]-Tabla3[[#This Row],[OCULTAR2]]*Tabla3[[#This Row],[% LÍNEA]]," ")</f>
        <v>0.8</v>
      </c>
      <c r="Q1675" s="56">
        <f>IFERROR(Tabla3[[#This Row],[% PRODUCTO]]+Tabla3[[#This Row],[% LÍNEA]]," ")</f>
        <v>0</v>
      </c>
      <c r="R1675" s="53">
        <f>Tabla3[[#This Row],[OCULTAR3]]</f>
        <v>0.8</v>
      </c>
      <c r="S1675" s="53">
        <f>Tabla3[[#This Row],[PRECIO SIN %]]-Tabla3[[#This Row],[PRECIO SIN %]]*10%</f>
        <v>0.72</v>
      </c>
      <c r="T1675" s="80">
        <f>(Tabla3[[#This Row],[PRECIO CON DESCT.]]-(Tabla3[[#This Row],[PRECIO CON DESCT.]]*$T$6))</f>
        <v>0.4536</v>
      </c>
      <c r="U1675" s="96"/>
      <c r="V1675" s="94">
        <f>Tabla3[[#This Row],[PRECIO %      en $]]*Tabla3[[#This Row],[PEDIDO ]]</f>
        <v>0</v>
      </c>
      <c r="W1675" s="57">
        <f>Tabla3[[#This Row],[PRECIO CON DESCT.]]*Tabla3[[#This Row],[PEDIDO ]]</f>
        <v>0</v>
      </c>
      <c r="X1675" s="58">
        <f>Tabla3[[#This Row],[PRECIO SIN %]]*Tabla3[[#This Row],[PEDIDO ]]</f>
        <v>0</v>
      </c>
      <c r="Y1675" s="28"/>
      <c r="Z1675" s="28"/>
    </row>
    <row r="1676" spans="1:26" ht="33" customHeight="1" x14ac:dyDescent="0.4">
      <c r="A1676" s="125">
        <v>7592601303169</v>
      </c>
      <c r="B1676" s="59" t="s">
        <v>225</v>
      </c>
      <c r="C1676" s="59" t="s">
        <v>98</v>
      </c>
      <c r="D16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76" s="119" t="s">
        <v>2170</v>
      </c>
      <c r="F1676" s="76" t="s">
        <v>537</v>
      </c>
      <c r="G16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76" s="78">
        <v>64</v>
      </c>
      <c r="J1676" s="52">
        <v>9.5888899999999992</v>
      </c>
      <c r="K1676" s="60">
        <f>Tabla3[[#This Row],[PRECIOS]]-Tabla3[[#This Row],[PRECIOS]]*10%</f>
        <v>8.630001</v>
      </c>
      <c r="L1676" s="101"/>
      <c r="M1676" s="61"/>
      <c r="N1676" s="55">
        <f>IFERROR(Tabla3[[#This Row],[PRECIOS]]-Tabla3[[#This Row],[PRECIOS]]*Tabla3[[#This Row],[% PRODUCTO]]," ")</f>
        <v>9.5888899999999992</v>
      </c>
      <c r="O1676" s="61"/>
      <c r="P1676" s="55">
        <f>IFERROR(Tabla3[[#This Row],[OCULTAR2]]-Tabla3[[#This Row],[OCULTAR2]]*Tabla3[[#This Row],[% LÍNEA]]," ")</f>
        <v>9.5888899999999992</v>
      </c>
      <c r="Q1676" s="56">
        <f>IFERROR(Tabla3[[#This Row],[% PRODUCTO]]+Tabla3[[#This Row],[% LÍNEA]]," ")</f>
        <v>0</v>
      </c>
      <c r="R1676" s="60">
        <f>Tabla3[[#This Row],[OCULTAR3]]</f>
        <v>9.5888899999999992</v>
      </c>
      <c r="S1676" s="60">
        <f>Tabla3[[#This Row],[PRECIO SIN %]]-Tabla3[[#This Row],[PRECIO SIN %]]*10%</f>
        <v>8.630001</v>
      </c>
      <c r="T1676" s="80">
        <f>(Tabla3[[#This Row],[PRECIO CON DESCT.]]-(Tabla3[[#This Row],[PRECIO CON DESCT.]]*$T$6))</f>
        <v>5.4369006300000002</v>
      </c>
      <c r="U1676" s="96"/>
      <c r="V1676" s="94">
        <f>Tabla3[[#This Row],[PRECIO %      en $]]*Tabla3[[#This Row],[PEDIDO ]]</f>
        <v>0</v>
      </c>
      <c r="W1676" s="57">
        <f>Tabla3[[#This Row],[PRECIO CON DESCT.]]*Tabla3[[#This Row],[PEDIDO ]]</f>
        <v>0</v>
      </c>
      <c r="X1676" s="58">
        <f>Tabla3[[#This Row],[PRECIO SIN %]]*Tabla3[[#This Row],[PEDIDO ]]</f>
        <v>0</v>
      </c>
      <c r="Y1676" s="28"/>
      <c r="Z1676" s="28"/>
    </row>
    <row r="1677" spans="1:26" ht="33" customHeight="1" x14ac:dyDescent="0.4">
      <c r="A1677" s="124">
        <v>7592601303145</v>
      </c>
      <c r="B1677" s="51" t="s">
        <v>225</v>
      </c>
      <c r="C1677" s="51" t="s">
        <v>98</v>
      </c>
      <c r="D16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77" s="118" t="s">
        <v>2171</v>
      </c>
      <c r="F1677" s="75" t="s">
        <v>537</v>
      </c>
      <c r="G16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77" s="77">
        <v>27</v>
      </c>
      <c r="J1677" s="52">
        <v>9.5555599999999998</v>
      </c>
      <c r="K1677" s="53">
        <f>Tabla3[[#This Row],[PRECIOS]]-Tabla3[[#This Row],[PRECIOS]]*10%</f>
        <v>8.6000040000000002</v>
      </c>
      <c r="L1677" s="101"/>
      <c r="M1677" s="54"/>
      <c r="N1677" s="55">
        <f>IFERROR(Tabla3[[#This Row],[PRECIOS]]-Tabla3[[#This Row],[PRECIOS]]*Tabla3[[#This Row],[% PRODUCTO]]," ")</f>
        <v>9.5555599999999998</v>
      </c>
      <c r="O1677" s="54"/>
      <c r="P1677" s="55">
        <f>IFERROR(Tabla3[[#This Row],[OCULTAR2]]-Tabla3[[#This Row],[OCULTAR2]]*Tabla3[[#This Row],[% LÍNEA]]," ")</f>
        <v>9.5555599999999998</v>
      </c>
      <c r="Q1677" s="56">
        <f>IFERROR(Tabla3[[#This Row],[% PRODUCTO]]+Tabla3[[#This Row],[% LÍNEA]]," ")</f>
        <v>0</v>
      </c>
      <c r="R1677" s="53">
        <f>Tabla3[[#This Row],[OCULTAR3]]</f>
        <v>9.5555599999999998</v>
      </c>
      <c r="S1677" s="53">
        <f>Tabla3[[#This Row],[PRECIO SIN %]]-Tabla3[[#This Row],[PRECIO SIN %]]*10%</f>
        <v>8.6000040000000002</v>
      </c>
      <c r="T1677" s="80">
        <f>(Tabla3[[#This Row],[PRECIO CON DESCT.]]-(Tabla3[[#This Row],[PRECIO CON DESCT.]]*$T$6))</f>
        <v>5.4180025199999999</v>
      </c>
      <c r="U1677" s="96"/>
      <c r="V1677" s="94">
        <f>Tabla3[[#This Row],[PRECIO %      en $]]*Tabla3[[#This Row],[PEDIDO ]]</f>
        <v>0</v>
      </c>
      <c r="W1677" s="57">
        <f>Tabla3[[#This Row],[PRECIO CON DESCT.]]*Tabla3[[#This Row],[PEDIDO ]]</f>
        <v>0</v>
      </c>
      <c r="X1677" s="58">
        <f>Tabla3[[#This Row],[PRECIO SIN %]]*Tabla3[[#This Row],[PEDIDO ]]</f>
        <v>0</v>
      </c>
      <c r="Y1677" s="28"/>
      <c r="Z1677" s="28"/>
    </row>
    <row r="1678" spans="1:26" ht="33" customHeight="1" x14ac:dyDescent="0.4">
      <c r="A1678" s="125">
        <v>7598252002116</v>
      </c>
      <c r="B1678" s="59" t="s">
        <v>225</v>
      </c>
      <c r="C1678" s="59" t="s">
        <v>56</v>
      </c>
      <c r="D16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678" s="119" t="s">
        <v>2172</v>
      </c>
      <c r="F1678" s="76" t="s">
        <v>537</v>
      </c>
      <c r="G16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678" s="78">
        <v>77</v>
      </c>
      <c r="J1678" s="52">
        <v>7.0666700000000002</v>
      </c>
      <c r="K1678" s="60">
        <f>Tabla3[[#This Row],[PRECIOS]]-Tabla3[[#This Row],[PRECIOS]]*10%</f>
        <v>6.3600029999999999</v>
      </c>
      <c r="L1678" s="101" t="s">
        <v>5327</v>
      </c>
      <c r="M1678" s="61"/>
      <c r="N1678" s="55">
        <f>IFERROR(Tabla3[[#This Row],[PRECIOS]]-Tabla3[[#This Row],[PRECIOS]]*Tabla3[[#This Row],[% PRODUCTO]]," ")</f>
        <v>7.0666700000000002</v>
      </c>
      <c r="O1678" s="61"/>
      <c r="P1678" s="55">
        <f>IFERROR(Tabla3[[#This Row],[OCULTAR2]]-Tabla3[[#This Row],[OCULTAR2]]*Tabla3[[#This Row],[% LÍNEA]]," ")</f>
        <v>7.0666700000000002</v>
      </c>
      <c r="Q1678" s="56">
        <f>IFERROR(Tabla3[[#This Row],[% PRODUCTO]]+Tabla3[[#This Row],[% LÍNEA]]," ")</f>
        <v>0</v>
      </c>
      <c r="R1678" s="60">
        <f>Tabla3[[#This Row],[OCULTAR3]]</f>
        <v>7.0666700000000002</v>
      </c>
      <c r="S1678" s="60">
        <f>Tabla3[[#This Row],[PRECIO SIN %]]-Tabla3[[#This Row],[PRECIO SIN %]]*10%</f>
        <v>6.3600029999999999</v>
      </c>
      <c r="T1678" s="80">
        <f>(Tabla3[[#This Row],[PRECIO CON DESCT.]]-(Tabla3[[#This Row],[PRECIO CON DESCT.]]*$T$6))</f>
        <v>4.0068018900000002</v>
      </c>
      <c r="U1678" s="96"/>
      <c r="V1678" s="94">
        <f>Tabla3[[#This Row],[PRECIO %      en $]]*Tabla3[[#This Row],[PEDIDO ]]</f>
        <v>0</v>
      </c>
      <c r="W1678" s="57">
        <f>Tabla3[[#This Row],[PRECIO CON DESCT.]]*Tabla3[[#This Row],[PEDIDO ]]</f>
        <v>0</v>
      </c>
      <c r="X1678" s="58">
        <f>Tabla3[[#This Row],[PRECIO SIN %]]*Tabla3[[#This Row],[PEDIDO ]]</f>
        <v>0</v>
      </c>
      <c r="Y1678" s="28"/>
      <c r="Z1678" s="28"/>
    </row>
    <row r="1679" spans="1:26" ht="33" customHeight="1" x14ac:dyDescent="0.4">
      <c r="A1679" s="124">
        <v>8906159254030</v>
      </c>
      <c r="B1679" s="51" t="s">
        <v>225</v>
      </c>
      <c r="C1679" s="51" t="s">
        <v>133</v>
      </c>
      <c r="D16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79" s="118" t="s">
        <v>2173</v>
      </c>
      <c r="F1679" s="75" t="s">
        <v>537</v>
      </c>
      <c r="G16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79" s="77">
        <v>164</v>
      </c>
      <c r="J1679" s="52">
        <v>5.3333300000000001</v>
      </c>
      <c r="K1679" s="53">
        <f>Tabla3[[#This Row],[PRECIOS]]-Tabla3[[#This Row],[PRECIOS]]*10%</f>
        <v>4.7999970000000003</v>
      </c>
      <c r="L1679" s="101"/>
      <c r="M1679" s="54"/>
      <c r="N1679" s="55">
        <f>IFERROR(Tabla3[[#This Row],[PRECIOS]]-Tabla3[[#This Row],[PRECIOS]]*Tabla3[[#This Row],[% PRODUCTO]]," ")</f>
        <v>5.3333300000000001</v>
      </c>
      <c r="O1679" s="54"/>
      <c r="P1679" s="55">
        <f>IFERROR(Tabla3[[#This Row],[OCULTAR2]]-Tabla3[[#This Row],[OCULTAR2]]*Tabla3[[#This Row],[% LÍNEA]]," ")</f>
        <v>5.3333300000000001</v>
      </c>
      <c r="Q1679" s="56">
        <f>IFERROR(Tabla3[[#This Row],[% PRODUCTO]]+Tabla3[[#This Row],[% LÍNEA]]," ")</f>
        <v>0</v>
      </c>
      <c r="R1679" s="53">
        <f>Tabla3[[#This Row],[OCULTAR3]]</f>
        <v>5.3333300000000001</v>
      </c>
      <c r="S1679" s="53">
        <f>Tabla3[[#This Row],[PRECIO SIN %]]-Tabla3[[#This Row],[PRECIO SIN %]]*10%</f>
        <v>4.7999970000000003</v>
      </c>
      <c r="T1679" s="80">
        <f>(Tabla3[[#This Row],[PRECIO CON DESCT.]]-(Tabla3[[#This Row],[PRECIO CON DESCT.]]*$T$6))</f>
        <v>3.02399811</v>
      </c>
      <c r="U1679" s="96"/>
      <c r="V1679" s="94">
        <f>Tabla3[[#This Row],[PRECIO %      en $]]*Tabla3[[#This Row],[PEDIDO ]]</f>
        <v>0</v>
      </c>
      <c r="W1679" s="57">
        <f>Tabla3[[#This Row],[PRECIO CON DESCT.]]*Tabla3[[#This Row],[PEDIDO ]]</f>
        <v>0</v>
      </c>
      <c r="X1679" s="58">
        <f>Tabla3[[#This Row],[PRECIO SIN %]]*Tabla3[[#This Row],[PEDIDO ]]</f>
        <v>0</v>
      </c>
      <c r="Y1679" s="28"/>
      <c r="Z1679" s="28"/>
    </row>
    <row r="1680" spans="1:26" ht="33" customHeight="1" x14ac:dyDescent="0.4">
      <c r="A1680" s="125">
        <v>7591243807868</v>
      </c>
      <c r="B1680" s="59" t="s">
        <v>225</v>
      </c>
      <c r="C1680" s="59" t="s">
        <v>108</v>
      </c>
      <c r="D16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680" s="119" t="s">
        <v>2174</v>
      </c>
      <c r="F1680" s="76" t="s">
        <v>537</v>
      </c>
      <c r="G16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80" s="78">
        <v>9</v>
      </c>
      <c r="J1680" s="52">
        <v>8.6333300000000008</v>
      </c>
      <c r="K1680" s="60">
        <f>Tabla3[[#This Row],[PRECIOS]]-Tabla3[[#This Row],[PRECIOS]]*10%</f>
        <v>7.7699970000000009</v>
      </c>
      <c r="L1680" s="101"/>
      <c r="M1680" s="61"/>
      <c r="N1680" s="55">
        <f>IFERROR(Tabla3[[#This Row],[PRECIOS]]-Tabla3[[#This Row],[PRECIOS]]*Tabla3[[#This Row],[% PRODUCTO]]," ")</f>
        <v>8.6333300000000008</v>
      </c>
      <c r="O1680" s="61"/>
      <c r="P1680" s="55">
        <f>IFERROR(Tabla3[[#This Row],[OCULTAR2]]-Tabla3[[#This Row],[OCULTAR2]]*Tabla3[[#This Row],[% LÍNEA]]," ")</f>
        <v>8.6333300000000008</v>
      </c>
      <c r="Q1680" s="56">
        <f>IFERROR(Tabla3[[#This Row],[% PRODUCTO]]+Tabla3[[#This Row],[% LÍNEA]]," ")</f>
        <v>0</v>
      </c>
      <c r="R1680" s="60">
        <f>Tabla3[[#This Row],[OCULTAR3]]</f>
        <v>8.6333300000000008</v>
      </c>
      <c r="S1680" s="60">
        <f>Tabla3[[#This Row],[PRECIO SIN %]]-Tabla3[[#This Row],[PRECIO SIN %]]*10%</f>
        <v>7.7699970000000009</v>
      </c>
      <c r="T1680" s="80">
        <f>(Tabla3[[#This Row],[PRECIO CON DESCT.]]-(Tabla3[[#This Row],[PRECIO CON DESCT.]]*$T$6))</f>
        <v>4.8950981100000011</v>
      </c>
      <c r="U1680" s="96"/>
      <c r="V1680" s="94">
        <f>Tabla3[[#This Row],[PRECIO %      en $]]*Tabla3[[#This Row],[PEDIDO ]]</f>
        <v>0</v>
      </c>
      <c r="W1680" s="57">
        <f>Tabla3[[#This Row],[PRECIO CON DESCT.]]*Tabla3[[#This Row],[PEDIDO ]]</f>
        <v>0</v>
      </c>
      <c r="X1680" s="58">
        <f>Tabla3[[#This Row],[PRECIO SIN %]]*Tabla3[[#This Row],[PEDIDO ]]</f>
        <v>0</v>
      </c>
      <c r="Y1680" s="28"/>
      <c r="Z1680" s="28"/>
    </row>
    <row r="1681" spans="1:26" ht="33" customHeight="1" x14ac:dyDescent="0.4">
      <c r="A1681" s="124">
        <v>8908020242795</v>
      </c>
      <c r="B1681" s="51" t="s">
        <v>225</v>
      </c>
      <c r="C1681" s="51" t="s">
        <v>206</v>
      </c>
      <c r="D16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81" s="118" t="s">
        <v>2175</v>
      </c>
      <c r="F1681" s="75" t="s">
        <v>537</v>
      </c>
      <c r="G16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81" s="77">
        <v>105</v>
      </c>
      <c r="J1681" s="52">
        <v>2.7222200000000001</v>
      </c>
      <c r="K1681" s="53">
        <f>Tabla3[[#This Row],[PRECIOS]]-Tabla3[[#This Row],[PRECIOS]]*10%</f>
        <v>2.4499979999999999</v>
      </c>
      <c r="L1681" s="101"/>
      <c r="M1681" s="54"/>
      <c r="N1681" s="55">
        <f>IFERROR(Tabla3[[#This Row],[PRECIOS]]-Tabla3[[#This Row],[PRECIOS]]*Tabla3[[#This Row],[% PRODUCTO]]," ")</f>
        <v>2.7222200000000001</v>
      </c>
      <c r="O1681" s="54"/>
      <c r="P1681" s="55">
        <f>IFERROR(Tabla3[[#This Row],[OCULTAR2]]-Tabla3[[#This Row],[OCULTAR2]]*Tabla3[[#This Row],[% LÍNEA]]," ")</f>
        <v>2.7222200000000001</v>
      </c>
      <c r="Q1681" s="56">
        <f>IFERROR(Tabla3[[#This Row],[% PRODUCTO]]+Tabla3[[#This Row],[% LÍNEA]]," ")</f>
        <v>0</v>
      </c>
      <c r="R1681" s="53">
        <f>Tabla3[[#This Row],[OCULTAR3]]</f>
        <v>2.7222200000000001</v>
      </c>
      <c r="S1681" s="53">
        <f>Tabla3[[#This Row],[PRECIO SIN %]]-Tabla3[[#This Row],[PRECIO SIN %]]*10%</f>
        <v>2.4499979999999999</v>
      </c>
      <c r="T1681" s="80">
        <f>(Tabla3[[#This Row],[PRECIO CON DESCT.]]-(Tabla3[[#This Row],[PRECIO CON DESCT.]]*$T$6))</f>
        <v>1.54349874</v>
      </c>
      <c r="U1681" s="96"/>
      <c r="V1681" s="94">
        <f>Tabla3[[#This Row],[PRECIO %      en $]]*Tabla3[[#This Row],[PEDIDO ]]</f>
        <v>0</v>
      </c>
      <c r="W1681" s="57">
        <f>Tabla3[[#This Row],[PRECIO CON DESCT.]]*Tabla3[[#This Row],[PEDIDO ]]</f>
        <v>0</v>
      </c>
      <c r="X1681" s="58">
        <f>Tabla3[[#This Row],[PRECIO SIN %]]*Tabla3[[#This Row],[PEDIDO ]]</f>
        <v>0</v>
      </c>
      <c r="Y1681" s="28"/>
      <c r="Z1681" s="28"/>
    </row>
    <row r="1682" spans="1:26" ht="33" customHeight="1" x14ac:dyDescent="0.4">
      <c r="A1682" s="125">
        <v>7598869002240</v>
      </c>
      <c r="B1682" s="59" t="s">
        <v>225</v>
      </c>
      <c r="C1682" s="59" t="s">
        <v>236</v>
      </c>
      <c r="D16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82" s="119" t="s">
        <v>2176</v>
      </c>
      <c r="F1682" s="76" t="s">
        <v>537</v>
      </c>
      <c r="G16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82" s="78">
        <v>31</v>
      </c>
      <c r="J1682" s="52">
        <v>7.6</v>
      </c>
      <c r="K1682" s="60">
        <f>Tabla3[[#This Row],[PRECIOS]]-Tabla3[[#This Row],[PRECIOS]]*10%</f>
        <v>6.84</v>
      </c>
      <c r="L1682" s="101"/>
      <c r="M1682" s="61"/>
      <c r="N1682" s="55">
        <f>IFERROR(Tabla3[[#This Row],[PRECIOS]]-Tabla3[[#This Row],[PRECIOS]]*Tabla3[[#This Row],[% PRODUCTO]]," ")</f>
        <v>7.6</v>
      </c>
      <c r="O1682" s="61"/>
      <c r="P1682" s="55">
        <f>IFERROR(Tabla3[[#This Row],[OCULTAR2]]-Tabla3[[#This Row],[OCULTAR2]]*Tabla3[[#This Row],[% LÍNEA]]," ")</f>
        <v>7.6</v>
      </c>
      <c r="Q1682" s="56">
        <f>IFERROR(Tabla3[[#This Row],[% PRODUCTO]]+Tabla3[[#This Row],[% LÍNEA]]," ")</f>
        <v>0</v>
      </c>
      <c r="R1682" s="60">
        <f>Tabla3[[#This Row],[OCULTAR3]]</f>
        <v>7.6</v>
      </c>
      <c r="S1682" s="60">
        <f>Tabla3[[#This Row],[PRECIO SIN %]]-Tabla3[[#This Row],[PRECIO SIN %]]*10%</f>
        <v>6.84</v>
      </c>
      <c r="T1682" s="80">
        <f>(Tabla3[[#This Row],[PRECIO CON DESCT.]]-(Tabla3[[#This Row],[PRECIO CON DESCT.]]*$T$6))</f>
        <v>4.3092000000000006</v>
      </c>
      <c r="U1682" s="96"/>
      <c r="V1682" s="94">
        <f>Tabla3[[#This Row],[PRECIO %      en $]]*Tabla3[[#This Row],[PEDIDO ]]</f>
        <v>0</v>
      </c>
      <c r="W1682" s="57">
        <f>Tabla3[[#This Row],[PRECIO CON DESCT.]]*Tabla3[[#This Row],[PEDIDO ]]</f>
        <v>0</v>
      </c>
      <c r="X1682" s="58">
        <f>Tabla3[[#This Row],[PRECIO SIN %]]*Tabla3[[#This Row],[PEDIDO ]]</f>
        <v>0</v>
      </c>
      <c r="Y1682" s="28"/>
      <c r="Z1682" s="28"/>
    </row>
    <row r="1683" spans="1:26" ht="33" customHeight="1" x14ac:dyDescent="0.4">
      <c r="A1683" s="124">
        <v>7598455000452</v>
      </c>
      <c r="B1683" s="51" t="s">
        <v>225</v>
      </c>
      <c r="C1683" s="51" t="s">
        <v>58</v>
      </c>
      <c r="D16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683" s="118" t="s">
        <v>2177</v>
      </c>
      <c r="F1683" s="75" t="s">
        <v>537</v>
      </c>
      <c r="G16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83" s="77">
        <v>34</v>
      </c>
      <c r="J1683" s="52">
        <v>5.0888900000000001</v>
      </c>
      <c r="K1683" s="53">
        <f>Tabla3[[#This Row],[PRECIOS]]-Tabla3[[#This Row],[PRECIOS]]*10%</f>
        <v>4.5800010000000002</v>
      </c>
      <c r="L1683" s="101"/>
      <c r="M1683" s="54"/>
      <c r="N1683" s="55">
        <f>IFERROR(Tabla3[[#This Row],[PRECIOS]]-Tabla3[[#This Row],[PRECIOS]]*Tabla3[[#This Row],[% PRODUCTO]]," ")</f>
        <v>5.0888900000000001</v>
      </c>
      <c r="O1683" s="54"/>
      <c r="P1683" s="55">
        <f>IFERROR(Tabla3[[#This Row],[OCULTAR2]]-Tabla3[[#This Row],[OCULTAR2]]*Tabla3[[#This Row],[% LÍNEA]]," ")</f>
        <v>5.0888900000000001</v>
      </c>
      <c r="Q1683" s="56">
        <f>IFERROR(Tabla3[[#This Row],[% PRODUCTO]]+Tabla3[[#This Row],[% LÍNEA]]," ")</f>
        <v>0</v>
      </c>
      <c r="R1683" s="53">
        <f>Tabla3[[#This Row],[OCULTAR3]]</f>
        <v>5.0888900000000001</v>
      </c>
      <c r="S1683" s="53">
        <f>Tabla3[[#This Row],[PRECIO SIN %]]-Tabla3[[#This Row],[PRECIO SIN %]]*10%</f>
        <v>4.5800010000000002</v>
      </c>
      <c r="T1683" s="80">
        <f>(Tabla3[[#This Row],[PRECIO CON DESCT.]]-(Tabla3[[#This Row],[PRECIO CON DESCT.]]*$T$6))</f>
        <v>2.8854006300000004</v>
      </c>
      <c r="U1683" s="96"/>
      <c r="V1683" s="94">
        <f>Tabla3[[#This Row],[PRECIO %      en $]]*Tabla3[[#This Row],[PEDIDO ]]</f>
        <v>0</v>
      </c>
      <c r="W1683" s="57">
        <f>Tabla3[[#This Row],[PRECIO CON DESCT.]]*Tabla3[[#This Row],[PEDIDO ]]</f>
        <v>0</v>
      </c>
      <c r="X1683" s="58">
        <f>Tabla3[[#This Row],[PRECIO SIN %]]*Tabla3[[#This Row],[PEDIDO ]]</f>
        <v>0</v>
      </c>
      <c r="Y1683" s="28"/>
      <c r="Z1683" s="28"/>
    </row>
    <row r="1684" spans="1:26" ht="33" customHeight="1" x14ac:dyDescent="0.4">
      <c r="A1684" s="125">
        <v>7591955001301</v>
      </c>
      <c r="B1684" s="59" t="s">
        <v>225</v>
      </c>
      <c r="C1684" s="59" t="s">
        <v>131</v>
      </c>
      <c r="D16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84" s="119" t="s">
        <v>2178</v>
      </c>
      <c r="F1684" s="76" t="s">
        <v>537</v>
      </c>
      <c r="G16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84" s="78">
        <v>124</v>
      </c>
      <c r="J1684" s="52">
        <v>4.9222200000000003</v>
      </c>
      <c r="K1684" s="60">
        <f>Tabla3[[#This Row],[PRECIOS]]-Tabla3[[#This Row],[PRECIOS]]*10%</f>
        <v>4.4299980000000003</v>
      </c>
      <c r="L1684" s="101"/>
      <c r="M1684" s="61"/>
      <c r="N1684" s="55">
        <f>IFERROR(Tabla3[[#This Row],[PRECIOS]]-Tabla3[[#This Row],[PRECIOS]]*Tabla3[[#This Row],[% PRODUCTO]]," ")</f>
        <v>4.9222200000000003</v>
      </c>
      <c r="O1684" s="61"/>
      <c r="P1684" s="55">
        <f>IFERROR(Tabla3[[#This Row],[OCULTAR2]]-Tabla3[[#This Row],[OCULTAR2]]*Tabla3[[#This Row],[% LÍNEA]]," ")</f>
        <v>4.9222200000000003</v>
      </c>
      <c r="Q1684" s="56">
        <f>IFERROR(Tabla3[[#This Row],[% PRODUCTO]]+Tabla3[[#This Row],[% LÍNEA]]," ")</f>
        <v>0</v>
      </c>
      <c r="R1684" s="60">
        <f>Tabla3[[#This Row],[OCULTAR3]]</f>
        <v>4.9222200000000003</v>
      </c>
      <c r="S1684" s="60">
        <f>Tabla3[[#This Row],[PRECIO SIN %]]-Tabla3[[#This Row],[PRECIO SIN %]]*10%</f>
        <v>4.4299980000000003</v>
      </c>
      <c r="T1684" s="80">
        <f>(Tabla3[[#This Row],[PRECIO CON DESCT.]]-(Tabla3[[#This Row],[PRECIO CON DESCT.]]*$T$6))</f>
        <v>2.7908987400000003</v>
      </c>
      <c r="U1684" s="96"/>
      <c r="V1684" s="94">
        <f>Tabla3[[#This Row],[PRECIO %      en $]]*Tabla3[[#This Row],[PEDIDO ]]</f>
        <v>0</v>
      </c>
      <c r="W1684" s="57">
        <f>Tabla3[[#This Row],[PRECIO CON DESCT.]]*Tabla3[[#This Row],[PEDIDO ]]</f>
        <v>0</v>
      </c>
      <c r="X1684" s="58">
        <f>Tabla3[[#This Row],[PRECIO SIN %]]*Tabla3[[#This Row],[PEDIDO ]]</f>
        <v>0</v>
      </c>
      <c r="Y1684" s="28"/>
      <c r="Z1684" s="28"/>
    </row>
    <row r="1685" spans="1:26" ht="33" customHeight="1" x14ac:dyDescent="0.4">
      <c r="A1685" s="124">
        <v>8906179200147</v>
      </c>
      <c r="B1685" s="51" t="s">
        <v>225</v>
      </c>
      <c r="C1685" s="51" t="s">
        <v>109</v>
      </c>
      <c r="D16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685" s="118" t="s">
        <v>2179</v>
      </c>
      <c r="F1685" s="75" t="s">
        <v>537</v>
      </c>
      <c r="G16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685" s="77">
        <v>19</v>
      </c>
      <c r="J1685" s="52">
        <v>12.95556</v>
      </c>
      <c r="K1685" s="53">
        <f>Tabla3[[#This Row],[PRECIOS]]-Tabla3[[#This Row],[PRECIOS]]*10%</f>
        <v>11.660004000000001</v>
      </c>
      <c r="L1685" s="101" t="s">
        <v>5327</v>
      </c>
      <c r="M1685" s="54"/>
      <c r="N1685" s="55">
        <f>IFERROR(Tabla3[[#This Row],[PRECIOS]]-Tabla3[[#This Row],[PRECIOS]]*Tabla3[[#This Row],[% PRODUCTO]]," ")</f>
        <v>12.95556</v>
      </c>
      <c r="O1685" s="54"/>
      <c r="P1685" s="55">
        <f>IFERROR(Tabla3[[#This Row],[OCULTAR2]]-Tabla3[[#This Row],[OCULTAR2]]*Tabla3[[#This Row],[% LÍNEA]]," ")</f>
        <v>12.95556</v>
      </c>
      <c r="Q1685" s="56">
        <f>IFERROR(Tabla3[[#This Row],[% PRODUCTO]]+Tabla3[[#This Row],[% LÍNEA]]," ")</f>
        <v>0</v>
      </c>
      <c r="R1685" s="53">
        <f>Tabla3[[#This Row],[OCULTAR3]]</f>
        <v>12.95556</v>
      </c>
      <c r="S1685" s="53">
        <f>Tabla3[[#This Row],[PRECIO SIN %]]-Tabla3[[#This Row],[PRECIO SIN %]]*10%</f>
        <v>11.660004000000001</v>
      </c>
      <c r="T1685" s="80">
        <f>(Tabla3[[#This Row],[PRECIO CON DESCT.]]-(Tabla3[[#This Row],[PRECIO CON DESCT.]]*$T$6))</f>
        <v>7.3458025200000003</v>
      </c>
      <c r="U1685" s="96"/>
      <c r="V1685" s="94">
        <f>Tabla3[[#This Row],[PRECIO %      en $]]*Tabla3[[#This Row],[PEDIDO ]]</f>
        <v>0</v>
      </c>
      <c r="W1685" s="57">
        <f>Tabla3[[#This Row],[PRECIO CON DESCT.]]*Tabla3[[#This Row],[PEDIDO ]]</f>
        <v>0</v>
      </c>
      <c r="X1685" s="58">
        <f>Tabla3[[#This Row],[PRECIO SIN %]]*Tabla3[[#This Row],[PEDIDO ]]</f>
        <v>0</v>
      </c>
      <c r="Y1685" s="28"/>
      <c r="Z1685" s="28"/>
    </row>
    <row r="1686" spans="1:26" ht="33" customHeight="1" x14ac:dyDescent="0.4">
      <c r="A1686" s="125">
        <v>7591243807813</v>
      </c>
      <c r="B1686" s="59" t="s">
        <v>225</v>
      </c>
      <c r="C1686" s="59" t="s">
        <v>108</v>
      </c>
      <c r="D16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686" s="119" t="s">
        <v>2180</v>
      </c>
      <c r="F1686" s="76" t="s">
        <v>537</v>
      </c>
      <c r="G16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86" s="78">
        <v>85</v>
      </c>
      <c r="J1686" s="52">
        <v>7.11111</v>
      </c>
      <c r="K1686" s="60">
        <f>Tabla3[[#This Row],[PRECIOS]]-Tabla3[[#This Row],[PRECIOS]]*10%</f>
        <v>6.3999990000000002</v>
      </c>
      <c r="L1686" s="101"/>
      <c r="M1686" s="61"/>
      <c r="N1686" s="55">
        <f>IFERROR(Tabla3[[#This Row],[PRECIOS]]-Tabla3[[#This Row],[PRECIOS]]*Tabla3[[#This Row],[% PRODUCTO]]," ")</f>
        <v>7.11111</v>
      </c>
      <c r="O1686" s="61"/>
      <c r="P1686" s="55">
        <f>IFERROR(Tabla3[[#This Row],[OCULTAR2]]-Tabla3[[#This Row],[OCULTAR2]]*Tabla3[[#This Row],[% LÍNEA]]," ")</f>
        <v>7.11111</v>
      </c>
      <c r="Q1686" s="56">
        <f>IFERROR(Tabla3[[#This Row],[% PRODUCTO]]+Tabla3[[#This Row],[% LÍNEA]]," ")</f>
        <v>0</v>
      </c>
      <c r="R1686" s="60">
        <f>Tabla3[[#This Row],[OCULTAR3]]</f>
        <v>7.11111</v>
      </c>
      <c r="S1686" s="60">
        <f>Tabla3[[#This Row],[PRECIO SIN %]]-Tabla3[[#This Row],[PRECIO SIN %]]*10%</f>
        <v>6.3999990000000002</v>
      </c>
      <c r="T1686" s="80">
        <f>(Tabla3[[#This Row],[PRECIO CON DESCT.]]-(Tabla3[[#This Row],[PRECIO CON DESCT.]]*$T$6))</f>
        <v>4.0319993700000003</v>
      </c>
      <c r="U1686" s="96"/>
      <c r="V1686" s="94">
        <f>Tabla3[[#This Row],[PRECIO %      en $]]*Tabla3[[#This Row],[PEDIDO ]]</f>
        <v>0</v>
      </c>
      <c r="W1686" s="57">
        <f>Tabla3[[#This Row],[PRECIO CON DESCT.]]*Tabla3[[#This Row],[PEDIDO ]]</f>
        <v>0</v>
      </c>
      <c r="X1686" s="58">
        <f>Tabla3[[#This Row],[PRECIO SIN %]]*Tabla3[[#This Row],[PEDIDO ]]</f>
        <v>0</v>
      </c>
      <c r="Y1686" s="28"/>
      <c r="Z1686" s="28"/>
    </row>
    <row r="1687" spans="1:26" ht="33" customHeight="1" x14ac:dyDescent="0.4">
      <c r="A1687" s="124">
        <v>8906112610460</v>
      </c>
      <c r="B1687" s="51" t="s">
        <v>225</v>
      </c>
      <c r="C1687" s="51" t="s">
        <v>57</v>
      </c>
      <c r="D16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87" s="118" t="s">
        <v>2181</v>
      </c>
      <c r="F1687" s="75" t="s">
        <v>537</v>
      </c>
      <c r="G16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87" s="77">
        <v>1071</v>
      </c>
      <c r="J1687" s="52">
        <v>1.62222</v>
      </c>
      <c r="K1687" s="53">
        <f>Tabla3[[#This Row],[PRECIOS]]-Tabla3[[#This Row],[PRECIOS]]*10%</f>
        <v>1.4599979999999999</v>
      </c>
      <c r="L1687" s="101"/>
      <c r="M1687" s="54"/>
      <c r="N1687" s="55">
        <f>IFERROR(Tabla3[[#This Row],[PRECIOS]]-Tabla3[[#This Row],[PRECIOS]]*Tabla3[[#This Row],[% PRODUCTO]]," ")</f>
        <v>1.62222</v>
      </c>
      <c r="O1687" s="54"/>
      <c r="P1687" s="55">
        <f>IFERROR(Tabla3[[#This Row],[OCULTAR2]]-Tabla3[[#This Row],[OCULTAR2]]*Tabla3[[#This Row],[% LÍNEA]]," ")</f>
        <v>1.62222</v>
      </c>
      <c r="Q1687" s="56">
        <f>IFERROR(Tabla3[[#This Row],[% PRODUCTO]]+Tabla3[[#This Row],[% LÍNEA]]," ")</f>
        <v>0</v>
      </c>
      <c r="R1687" s="53">
        <f>Tabla3[[#This Row],[OCULTAR3]]</f>
        <v>1.62222</v>
      </c>
      <c r="S1687" s="53">
        <f>Tabla3[[#This Row],[PRECIO SIN %]]-Tabla3[[#This Row],[PRECIO SIN %]]*10%</f>
        <v>1.4599979999999999</v>
      </c>
      <c r="T1687" s="80">
        <f>(Tabla3[[#This Row],[PRECIO CON DESCT.]]-(Tabla3[[#This Row],[PRECIO CON DESCT.]]*$T$6))</f>
        <v>0.91979873999999995</v>
      </c>
      <c r="U1687" s="96"/>
      <c r="V1687" s="94">
        <f>Tabla3[[#This Row],[PRECIO %      en $]]*Tabla3[[#This Row],[PEDIDO ]]</f>
        <v>0</v>
      </c>
      <c r="W1687" s="57">
        <f>Tabla3[[#This Row],[PRECIO CON DESCT.]]*Tabla3[[#This Row],[PEDIDO ]]</f>
        <v>0</v>
      </c>
      <c r="X1687" s="58">
        <f>Tabla3[[#This Row],[PRECIO SIN %]]*Tabla3[[#This Row],[PEDIDO ]]</f>
        <v>0</v>
      </c>
      <c r="Y1687" s="28"/>
      <c r="Z1687" s="28"/>
    </row>
    <row r="1688" spans="1:26" ht="33" customHeight="1" x14ac:dyDescent="0.4">
      <c r="A1688" s="125">
        <v>7591585365644</v>
      </c>
      <c r="B1688" s="59" t="s">
        <v>225</v>
      </c>
      <c r="C1688" s="59" t="s">
        <v>104</v>
      </c>
      <c r="D16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88" s="119" t="s">
        <v>2182</v>
      </c>
      <c r="F1688" s="76" t="s">
        <v>537</v>
      </c>
      <c r="G16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88" s="78">
        <v>26</v>
      </c>
      <c r="J1688" s="52">
        <v>13.855560000000001</v>
      </c>
      <c r="K1688" s="60">
        <f>Tabla3[[#This Row],[PRECIOS]]-Tabla3[[#This Row],[PRECIOS]]*10%</f>
        <v>12.470003999999999</v>
      </c>
      <c r="L1688" s="101"/>
      <c r="M1688" s="61"/>
      <c r="N1688" s="55">
        <f>IFERROR(Tabla3[[#This Row],[PRECIOS]]-Tabla3[[#This Row],[PRECIOS]]*Tabla3[[#This Row],[% PRODUCTO]]," ")</f>
        <v>13.855560000000001</v>
      </c>
      <c r="O1688" s="61"/>
      <c r="P1688" s="55">
        <f>IFERROR(Tabla3[[#This Row],[OCULTAR2]]-Tabla3[[#This Row],[OCULTAR2]]*Tabla3[[#This Row],[% LÍNEA]]," ")</f>
        <v>13.855560000000001</v>
      </c>
      <c r="Q1688" s="56">
        <f>IFERROR(Tabla3[[#This Row],[% PRODUCTO]]+Tabla3[[#This Row],[% LÍNEA]]," ")</f>
        <v>0</v>
      </c>
      <c r="R1688" s="60">
        <f>Tabla3[[#This Row],[OCULTAR3]]</f>
        <v>13.855560000000001</v>
      </c>
      <c r="S1688" s="60">
        <f>Tabla3[[#This Row],[PRECIO SIN %]]-Tabla3[[#This Row],[PRECIO SIN %]]*10%</f>
        <v>12.470003999999999</v>
      </c>
      <c r="T1688" s="80">
        <f>(Tabla3[[#This Row],[PRECIO CON DESCT.]]-(Tabla3[[#This Row],[PRECIO CON DESCT.]]*$T$6))</f>
        <v>7.8561025199999994</v>
      </c>
      <c r="U1688" s="96"/>
      <c r="V1688" s="94">
        <f>Tabla3[[#This Row],[PRECIO %      en $]]*Tabla3[[#This Row],[PEDIDO ]]</f>
        <v>0</v>
      </c>
      <c r="W1688" s="57">
        <f>Tabla3[[#This Row],[PRECIO CON DESCT.]]*Tabla3[[#This Row],[PEDIDO ]]</f>
        <v>0</v>
      </c>
      <c r="X1688" s="58">
        <f>Tabla3[[#This Row],[PRECIO SIN %]]*Tabla3[[#This Row],[PEDIDO ]]</f>
        <v>0</v>
      </c>
      <c r="Y1688" s="28"/>
      <c r="Z1688" s="28"/>
    </row>
    <row r="1689" spans="1:26" ht="33" customHeight="1" x14ac:dyDescent="0.4">
      <c r="A1689" s="124">
        <v>7591955558232</v>
      </c>
      <c r="B1689" s="51" t="s">
        <v>225</v>
      </c>
      <c r="C1689" s="51" t="s">
        <v>83</v>
      </c>
      <c r="D16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689" s="118" t="s">
        <v>2183</v>
      </c>
      <c r="F1689" s="75" t="s">
        <v>537</v>
      </c>
      <c r="G16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689" s="77">
        <v>46</v>
      </c>
      <c r="J1689" s="52">
        <v>8.4444400000000002</v>
      </c>
      <c r="K1689" s="53">
        <f>Tabla3[[#This Row],[PRECIOS]]-Tabla3[[#This Row],[PRECIOS]]*10%</f>
        <v>7.599996</v>
      </c>
      <c r="L1689" s="101" t="s">
        <v>5327</v>
      </c>
      <c r="M1689" s="54"/>
      <c r="N1689" s="55">
        <f>IFERROR(Tabla3[[#This Row],[PRECIOS]]-Tabla3[[#This Row],[PRECIOS]]*Tabla3[[#This Row],[% PRODUCTO]]," ")</f>
        <v>8.4444400000000002</v>
      </c>
      <c r="O1689" s="54"/>
      <c r="P1689" s="55">
        <f>IFERROR(Tabla3[[#This Row],[OCULTAR2]]-Tabla3[[#This Row],[OCULTAR2]]*Tabla3[[#This Row],[% LÍNEA]]," ")</f>
        <v>8.4444400000000002</v>
      </c>
      <c r="Q1689" s="56">
        <f>IFERROR(Tabla3[[#This Row],[% PRODUCTO]]+Tabla3[[#This Row],[% LÍNEA]]," ")</f>
        <v>0</v>
      </c>
      <c r="R1689" s="53">
        <f>Tabla3[[#This Row],[OCULTAR3]]</f>
        <v>8.4444400000000002</v>
      </c>
      <c r="S1689" s="53">
        <f>Tabla3[[#This Row],[PRECIO SIN %]]-Tabla3[[#This Row],[PRECIO SIN %]]*10%</f>
        <v>7.599996</v>
      </c>
      <c r="T1689" s="80">
        <f>(Tabla3[[#This Row],[PRECIO CON DESCT.]]-(Tabla3[[#This Row],[PRECIO CON DESCT.]]*$T$6))</f>
        <v>4.7879974799999996</v>
      </c>
      <c r="U1689" s="96"/>
      <c r="V1689" s="94">
        <f>Tabla3[[#This Row],[PRECIO %      en $]]*Tabla3[[#This Row],[PEDIDO ]]</f>
        <v>0</v>
      </c>
      <c r="W1689" s="57">
        <f>Tabla3[[#This Row],[PRECIO CON DESCT.]]*Tabla3[[#This Row],[PEDIDO ]]</f>
        <v>0</v>
      </c>
      <c r="X1689" s="58">
        <f>Tabla3[[#This Row],[PRECIO SIN %]]*Tabla3[[#This Row],[PEDIDO ]]</f>
        <v>0</v>
      </c>
      <c r="Y1689" s="28"/>
      <c r="Z1689" s="28"/>
    </row>
    <row r="1690" spans="1:26" ht="33" customHeight="1" x14ac:dyDescent="0.4">
      <c r="A1690" s="125">
        <v>7590027002376</v>
      </c>
      <c r="B1690" s="59" t="s">
        <v>225</v>
      </c>
      <c r="C1690" s="59" t="s">
        <v>250</v>
      </c>
      <c r="D16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90" s="119" t="s">
        <v>2184</v>
      </c>
      <c r="F1690" s="76" t="s">
        <v>537</v>
      </c>
      <c r="G16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90" s="78">
        <v>43</v>
      </c>
      <c r="J1690" s="52">
        <v>2.88889</v>
      </c>
      <c r="K1690" s="60">
        <f>Tabla3[[#This Row],[PRECIOS]]-Tabla3[[#This Row],[PRECIOS]]*10%</f>
        <v>2.6000009999999998</v>
      </c>
      <c r="L1690" s="101"/>
      <c r="M1690" s="61"/>
      <c r="N1690" s="55">
        <f>IFERROR(Tabla3[[#This Row],[PRECIOS]]-Tabla3[[#This Row],[PRECIOS]]*Tabla3[[#This Row],[% PRODUCTO]]," ")</f>
        <v>2.88889</v>
      </c>
      <c r="O1690" s="61"/>
      <c r="P1690" s="55">
        <f>IFERROR(Tabla3[[#This Row],[OCULTAR2]]-Tabla3[[#This Row],[OCULTAR2]]*Tabla3[[#This Row],[% LÍNEA]]," ")</f>
        <v>2.88889</v>
      </c>
      <c r="Q1690" s="56">
        <f>IFERROR(Tabla3[[#This Row],[% PRODUCTO]]+Tabla3[[#This Row],[% LÍNEA]]," ")</f>
        <v>0</v>
      </c>
      <c r="R1690" s="60">
        <f>Tabla3[[#This Row],[OCULTAR3]]</f>
        <v>2.88889</v>
      </c>
      <c r="S1690" s="60">
        <f>Tabla3[[#This Row],[PRECIO SIN %]]-Tabla3[[#This Row],[PRECIO SIN %]]*10%</f>
        <v>2.6000009999999998</v>
      </c>
      <c r="T1690" s="80">
        <f>(Tabla3[[#This Row],[PRECIO CON DESCT.]]-(Tabla3[[#This Row],[PRECIO CON DESCT.]]*$T$6))</f>
        <v>1.6380006299999998</v>
      </c>
      <c r="U1690" s="96"/>
      <c r="V1690" s="94">
        <f>Tabla3[[#This Row],[PRECIO %      en $]]*Tabla3[[#This Row],[PEDIDO ]]</f>
        <v>0</v>
      </c>
      <c r="W1690" s="57">
        <f>Tabla3[[#This Row],[PRECIO CON DESCT.]]*Tabla3[[#This Row],[PEDIDO ]]</f>
        <v>0</v>
      </c>
      <c r="X1690" s="58">
        <f>Tabla3[[#This Row],[PRECIO SIN %]]*Tabla3[[#This Row],[PEDIDO ]]</f>
        <v>0</v>
      </c>
      <c r="Y1690" s="28"/>
      <c r="Z1690" s="28"/>
    </row>
    <row r="1691" spans="1:26" ht="33" customHeight="1" x14ac:dyDescent="0.4">
      <c r="A1691" s="124">
        <v>730170649043</v>
      </c>
      <c r="B1691" s="51" t="s">
        <v>225</v>
      </c>
      <c r="C1691" s="51" t="s">
        <v>72</v>
      </c>
      <c r="D16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91" s="118" t="s">
        <v>2185</v>
      </c>
      <c r="F1691" s="75" t="s">
        <v>537</v>
      </c>
      <c r="G16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91" s="77">
        <v>92</v>
      </c>
      <c r="J1691" s="52">
        <v>1.06667</v>
      </c>
      <c r="K1691" s="53">
        <f>Tabla3[[#This Row],[PRECIOS]]-Tabla3[[#This Row],[PRECIOS]]*10%</f>
        <v>0.96000299999999994</v>
      </c>
      <c r="L1691" s="101"/>
      <c r="M1691" s="54"/>
      <c r="N1691" s="55">
        <f>IFERROR(Tabla3[[#This Row],[PRECIOS]]-Tabla3[[#This Row],[PRECIOS]]*Tabla3[[#This Row],[% PRODUCTO]]," ")</f>
        <v>1.06667</v>
      </c>
      <c r="O1691" s="54"/>
      <c r="P1691" s="55">
        <f>IFERROR(Tabla3[[#This Row],[OCULTAR2]]-Tabla3[[#This Row],[OCULTAR2]]*Tabla3[[#This Row],[% LÍNEA]]," ")</f>
        <v>1.06667</v>
      </c>
      <c r="Q1691" s="56">
        <f>IFERROR(Tabla3[[#This Row],[% PRODUCTO]]+Tabla3[[#This Row],[% LÍNEA]]," ")</f>
        <v>0</v>
      </c>
      <c r="R1691" s="53">
        <f>Tabla3[[#This Row],[OCULTAR3]]</f>
        <v>1.06667</v>
      </c>
      <c r="S1691" s="53">
        <f>Tabla3[[#This Row],[PRECIO SIN %]]-Tabla3[[#This Row],[PRECIO SIN %]]*10%</f>
        <v>0.96000299999999994</v>
      </c>
      <c r="T1691" s="80">
        <f>(Tabla3[[#This Row],[PRECIO CON DESCT.]]-(Tabla3[[#This Row],[PRECIO CON DESCT.]]*$T$6))</f>
        <v>0.60480188999999995</v>
      </c>
      <c r="U1691" s="96"/>
      <c r="V1691" s="94">
        <f>Tabla3[[#This Row],[PRECIO %      en $]]*Tabla3[[#This Row],[PEDIDO ]]</f>
        <v>0</v>
      </c>
      <c r="W1691" s="57">
        <f>Tabla3[[#This Row],[PRECIO CON DESCT.]]*Tabla3[[#This Row],[PEDIDO ]]</f>
        <v>0</v>
      </c>
      <c r="X1691" s="58">
        <f>Tabla3[[#This Row],[PRECIO SIN %]]*Tabla3[[#This Row],[PEDIDO ]]</f>
        <v>0</v>
      </c>
      <c r="Y1691" s="28"/>
      <c r="Z1691" s="28"/>
    </row>
    <row r="1692" spans="1:26" ht="33" customHeight="1" x14ac:dyDescent="0.4">
      <c r="A1692" s="125">
        <v>7598008001943</v>
      </c>
      <c r="B1692" s="59" t="s">
        <v>225</v>
      </c>
      <c r="C1692" s="59" t="s">
        <v>134</v>
      </c>
      <c r="D16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92" s="119" t="s">
        <v>2186</v>
      </c>
      <c r="F1692" s="76" t="s">
        <v>537</v>
      </c>
      <c r="G16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92" s="78">
        <v>116</v>
      </c>
      <c r="J1692" s="52">
        <v>0.77778000000000003</v>
      </c>
      <c r="K1692" s="60">
        <f>Tabla3[[#This Row],[PRECIOS]]-Tabla3[[#This Row],[PRECIOS]]*10%</f>
        <v>0.70000200000000001</v>
      </c>
      <c r="L1692" s="101"/>
      <c r="M1692" s="61"/>
      <c r="N1692" s="55">
        <f>IFERROR(Tabla3[[#This Row],[PRECIOS]]-Tabla3[[#This Row],[PRECIOS]]*Tabla3[[#This Row],[% PRODUCTO]]," ")</f>
        <v>0.77778000000000003</v>
      </c>
      <c r="O1692" s="61"/>
      <c r="P1692" s="55">
        <f>IFERROR(Tabla3[[#This Row],[OCULTAR2]]-Tabla3[[#This Row],[OCULTAR2]]*Tabla3[[#This Row],[% LÍNEA]]," ")</f>
        <v>0.77778000000000003</v>
      </c>
      <c r="Q1692" s="56">
        <f>IFERROR(Tabla3[[#This Row],[% PRODUCTO]]+Tabla3[[#This Row],[% LÍNEA]]," ")</f>
        <v>0</v>
      </c>
      <c r="R1692" s="60">
        <f>Tabla3[[#This Row],[OCULTAR3]]</f>
        <v>0.77778000000000003</v>
      </c>
      <c r="S1692" s="60">
        <f>Tabla3[[#This Row],[PRECIO SIN %]]-Tabla3[[#This Row],[PRECIO SIN %]]*10%</f>
        <v>0.70000200000000001</v>
      </c>
      <c r="T1692" s="80">
        <f>(Tabla3[[#This Row],[PRECIO CON DESCT.]]-(Tabla3[[#This Row],[PRECIO CON DESCT.]]*$T$6))</f>
        <v>0.44100126000000001</v>
      </c>
      <c r="U1692" s="96"/>
      <c r="V1692" s="94">
        <f>Tabla3[[#This Row],[PRECIO %      en $]]*Tabla3[[#This Row],[PEDIDO ]]</f>
        <v>0</v>
      </c>
      <c r="W1692" s="57">
        <f>Tabla3[[#This Row],[PRECIO CON DESCT.]]*Tabla3[[#This Row],[PEDIDO ]]</f>
        <v>0</v>
      </c>
      <c r="X1692" s="58">
        <f>Tabla3[[#This Row],[PRECIO SIN %]]*Tabla3[[#This Row],[PEDIDO ]]</f>
        <v>0</v>
      </c>
      <c r="Y1692" s="28"/>
      <c r="Z1692" s="28"/>
    </row>
    <row r="1693" spans="1:26" ht="33" customHeight="1" x14ac:dyDescent="0.4">
      <c r="A1693" s="124">
        <v>7591519007053</v>
      </c>
      <c r="B1693" s="51" t="s">
        <v>225</v>
      </c>
      <c r="C1693" s="51" t="s">
        <v>149</v>
      </c>
      <c r="D16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93" s="118" t="s">
        <v>2187</v>
      </c>
      <c r="F1693" s="75" t="s">
        <v>537</v>
      </c>
      <c r="G16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93" s="77">
        <v>136</v>
      </c>
      <c r="J1693" s="52">
        <v>4</v>
      </c>
      <c r="K1693" s="53">
        <f>Tabla3[[#This Row],[PRECIOS]]-Tabla3[[#This Row],[PRECIOS]]*10%</f>
        <v>3.6</v>
      </c>
      <c r="L1693" s="101"/>
      <c r="M1693" s="54"/>
      <c r="N1693" s="55">
        <f>IFERROR(Tabla3[[#This Row],[PRECIOS]]-Tabla3[[#This Row],[PRECIOS]]*Tabla3[[#This Row],[% PRODUCTO]]," ")</f>
        <v>4</v>
      </c>
      <c r="O1693" s="54"/>
      <c r="P1693" s="55">
        <f>IFERROR(Tabla3[[#This Row],[OCULTAR2]]-Tabla3[[#This Row],[OCULTAR2]]*Tabla3[[#This Row],[% LÍNEA]]," ")</f>
        <v>4</v>
      </c>
      <c r="Q1693" s="56">
        <f>IFERROR(Tabla3[[#This Row],[% PRODUCTO]]+Tabla3[[#This Row],[% LÍNEA]]," ")</f>
        <v>0</v>
      </c>
      <c r="R1693" s="53">
        <f>Tabla3[[#This Row],[OCULTAR3]]</f>
        <v>4</v>
      </c>
      <c r="S1693" s="53">
        <f>Tabla3[[#This Row],[PRECIO SIN %]]-Tabla3[[#This Row],[PRECIO SIN %]]*10%</f>
        <v>3.6</v>
      </c>
      <c r="T1693" s="80">
        <f>(Tabla3[[#This Row],[PRECIO CON DESCT.]]-(Tabla3[[#This Row],[PRECIO CON DESCT.]]*$T$6))</f>
        <v>2.2679999999999998</v>
      </c>
      <c r="U1693" s="96"/>
      <c r="V1693" s="94">
        <f>Tabla3[[#This Row],[PRECIO %      en $]]*Tabla3[[#This Row],[PEDIDO ]]</f>
        <v>0</v>
      </c>
      <c r="W1693" s="57">
        <f>Tabla3[[#This Row],[PRECIO CON DESCT.]]*Tabla3[[#This Row],[PEDIDO ]]</f>
        <v>0</v>
      </c>
      <c r="X1693" s="58">
        <f>Tabla3[[#This Row],[PRECIO SIN %]]*Tabla3[[#This Row],[PEDIDO ]]</f>
        <v>0</v>
      </c>
      <c r="Y1693" s="28"/>
      <c r="Z1693" s="28"/>
    </row>
    <row r="1694" spans="1:26" ht="33" customHeight="1" x14ac:dyDescent="0.4">
      <c r="A1694" s="125">
        <v>7591519001198</v>
      </c>
      <c r="B1694" s="59" t="s">
        <v>225</v>
      </c>
      <c r="C1694" s="59" t="s">
        <v>149</v>
      </c>
      <c r="D16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94" s="119" t="s">
        <v>2188</v>
      </c>
      <c r="F1694" s="76" t="s">
        <v>537</v>
      </c>
      <c r="G16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94" s="78">
        <v>235</v>
      </c>
      <c r="J1694" s="52">
        <v>6.1666699999999999</v>
      </c>
      <c r="K1694" s="60">
        <f>Tabla3[[#This Row],[PRECIOS]]-Tabla3[[#This Row],[PRECIOS]]*10%</f>
        <v>5.5500030000000002</v>
      </c>
      <c r="L1694" s="101"/>
      <c r="M1694" s="61"/>
      <c r="N1694" s="55">
        <f>IFERROR(Tabla3[[#This Row],[PRECIOS]]-Tabla3[[#This Row],[PRECIOS]]*Tabla3[[#This Row],[% PRODUCTO]]," ")</f>
        <v>6.1666699999999999</v>
      </c>
      <c r="O1694" s="61"/>
      <c r="P1694" s="55">
        <f>IFERROR(Tabla3[[#This Row],[OCULTAR2]]-Tabla3[[#This Row],[OCULTAR2]]*Tabla3[[#This Row],[% LÍNEA]]," ")</f>
        <v>6.1666699999999999</v>
      </c>
      <c r="Q1694" s="56">
        <f>IFERROR(Tabla3[[#This Row],[% PRODUCTO]]+Tabla3[[#This Row],[% LÍNEA]]," ")</f>
        <v>0</v>
      </c>
      <c r="R1694" s="60">
        <f>Tabla3[[#This Row],[OCULTAR3]]</f>
        <v>6.1666699999999999</v>
      </c>
      <c r="S1694" s="60">
        <f>Tabla3[[#This Row],[PRECIO SIN %]]-Tabla3[[#This Row],[PRECIO SIN %]]*10%</f>
        <v>5.5500030000000002</v>
      </c>
      <c r="T1694" s="80">
        <f>(Tabla3[[#This Row],[PRECIO CON DESCT.]]-(Tabla3[[#This Row],[PRECIO CON DESCT.]]*$T$6))</f>
        <v>3.4965018900000002</v>
      </c>
      <c r="U1694" s="96"/>
      <c r="V1694" s="94">
        <f>Tabla3[[#This Row],[PRECIO %      en $]]*Tabla3[[#This Row],[PEDIDO ]]</f>
        <v>0</v>
      </c>
      <c r="W1694" s="57">
        <f>Tabla3[[#This Row],[PRECIO CON DESCT.]]*Tabla3[[#This Row],[PEDIDO ]]</f>
        <v>0</v>
      </c>
      <c r="X1694" s="58">
        <f>Tabla3[[#This Row],[PRECIO SIN %]]*Tabla3[[#This Row],[PEDIDO ]]</f>
        <v>0</v>
      </c>
      <c r="Y1694" s="28"/>
      <c r="Z1694" s="28"/>
    </row>
    <row r="1695" spans="1:26" ht="33" customHeight="1" x14ac:dyDescent="0.4">
      <c r="A1695" s="124">
        <v>7597758000473</v>
      </c>
      <c r="B1695" s="51" t="s">
        <v>225</v>
      </c>
      <c r="C1695" s="51" t="s">
        <v>67</v>
      </c>
      <c r="D16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695" s="118" t="s">
        <v>2189</v>
      </c>
      <c r="F1695" s="75" t="s">
        <v>537</v>
      </c>
      <c r="G16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695" s="77">
        <v>3</v>
      </c>
      <c r="J1695" s="52">
        <v>4.4444400000000002</v>
      </c>
      <c r="K1695" s="53">
        <f>Tabla3[[#This Row],[PRECIOS]]-Tabla3[[#This Row],[PRECIOS]]*10%</f>
        <v>3.9999960000000003</v>
      </c>
      <c r="L1695" s="101" t="s">
        <v>5327</v>
      </c>
      <c r="M1695" s="54"/>
      <c r="N1695" s="55">
        <f>IFERROR(Tabla3[[#This Row],[PRECIOS]]-Tabla3[[#This Row],[PRECIOS]]*Tabla3[[#This Row],[% PRODUCTO]]," ")</f>
        <v>4.4444400000000002</v>
      </c>
      <c r="O1695" s="54"/>
      <c r="P1695" s="55">
        <f>IFERROR(Tabla3[[#This Row],[OCULTAR2]]-Tabla3[[#This Row],[OCULTAR2]]*Tabla3[[#This Row],[% LÍNEA]]," ")</f>
        <v>4.4444400000000002</v>
      </c>
      <c r="Q1695" s="56">
        <f>IFERROR(Tabla3[[#This Row],[% PRODUCTO]]+Tabla3[[#This Row],[% LÍNEA]]," ")</f>
        <v>0</v>
      </c>
      <c r="R1695" s="53">
        <f>Tabla3[[#This Row],[OCULTAR3]]</f>
        <v>4.4444400000000002</v>
      </c>
      <c r="S1695" s="53">
        <f>Tabla3[[#This Row],[PRECIO SIN %]]-Tabla3[[#This Row],[PRECIO SIN %]]*10%</f>
        <v>3.9999960000000003</v>
      </c>
      <c r="T1695" s="80">
        <f>(Tabla3[[#This Row],[PRECIO CON DESCT.]]-(Tabla3[[#This Row],[PRECIO CON DESCT.]]*$T$6))</f>
        <v>2.5199974800000002</v>
      </c>
      <c r="U1695" s="96"/>
      <c r="V1695" s="94">
        <f>Tabla3[[#This Row],[PRECIO %      en $]]*Tabla3[[#This Row],[PEDIDO ]]</f>
        <v>0</v>
      </c>
      <c r="W1695" s="57">
        <f>Tabla3[[#This Row],[PRECIO CON DESCT.]]*Tabla3[[#This Row],[PEDIDO ]]</f>
        <v>0</v>
      </c>
      <c r="X1695" s="58">
        <f>Tabla3[[#This Row],[PRECIO SIN %]]*Tabla3[[#This Row],[PEDIDO ]]</f>
        <v>0</v>
      </c>
      <c r="Y1695" s="28"/>
      <c r="Z1695" s="28"/>
    </row>
    <row r="1696" spans="1:26" ht="33" customHeight="1" x14ac:dyDescent="0.4">
      <c r="A1696" s="125">
        <v>7598176000267</v>
      </c>
      <c r="B1696" s="59" t="s">
        <v>225</v>
      </c>
      <c r="C1696" s="59" t="s">
        <v>168</v>
      </c>
      <c r="D16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96" s="119" t="s">
        <v>2190</v>
      </c>
      <c r="F1696" s="76" t="s">
        <v>537</v>
      </c>
      <c r="G16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96" s="78">
        <v>178</v>
      </c>
      <c r="J1696" s="52">
        <v>4.2222200000000001</v>
      </c>
      <c r="K1696" s="60">
        <f>Tabla3[[#This Row],[PRECIOS]]-Tabla3[[#This Row],[PRECIOS]]*10%</f>
        <v>3.799998</v>
      </c>
      <c r="L1696" s="101"/>
      <c r="M1696" s="61"/>
      <c r="N1696" s="55">
        <f>IFERROR(Tabla3[[#This Row],[PRECIOS]]-Tabla3[[#This Row],[PRECIOS]]*Tabla3[[#This Row],[% PRODUCTO]]," ")</f>
        <v>4.2222200000000001</v>
      </c>
      <c r="O1696" s="61"/>
      <c r="P1696" s="55">
        <f>IFERROR(Tabla3[[#This Row],[OCULTAR2]]-Tabla3[[#This Row],[OCULTAR2]]*Tabla3[[#This Row],[% LÍNEA]]," ")</f>
        <v>4.2222200000000001</v>
      </c>
      <c r="Q1696" s="56">
        <f>IFERROR(Tabla3[[#This Row],[% PRODUCTO]]+Tabla3[[#This Row],[% LÍNEA]]," ")</f>
        <v>0</v>
      </c>
      <c r="R1696" s="60">
        <f>Tabla3[[#This Row],[OCULTAR3]]</f>
        <v>4.2222200000000001</v>
      </c>
      <c r="S1696" s="60">
        <f>Tabla3[[#This Row],[PRECIO SIN %]]-Tabla3[[#This Row],[PRECIO SIN %]]*10%</f>
        <v>3.799998</v>
      </c>
      <c r="T1696" s="80">
        <f>(Tabla3[[#This Row],[PRECIO CON DESCT.]]-(Tabla3[[#This Row],[PRECIO CON DESCT.]]*$T$6))</f>
        <v>2.3939987399999998</v>
      </c>
      <c r="U1696" s="96"/>
      <c r="V1696" s="94">
        <f>Tabla3[[#This Row],[PRECIO %      en $]]*Tabla3[[#This Row],[PEDIDO ]]</f>
        <v>0</v>
      </c>
      <c r="W1696" s="57">
        <f>Tabla3[[#This Row],[PRECIO CON DESCT.]]*Tabla3[[#This Row],[PEDIDO ]]</f>
        <v>0</v>
      </c>
      <c r="X1696" s="58">
        <f>Tabla3[[#This Row],[PRECIO SIN %]]*Tabla3[[#This Row],[PEDIDO ]]</f>
        <v>0</v>
      </c>
      <c r="Y1696" s="28"/>
      <c r="Z1696" s="28"/>
    </row>
    <row r="1697" spans="1:26" ht="33" customHeight="1" x14ac:dyDescent="0.4">
      <c r="A1697" s="124"/>
      <c r="B1697" s="51" t="s">
        <v>225</v>
      </c>
      <c r="C1697" s="51" t="s">
        <v>160</v>
      </c>
      <c r="D16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97" s="118" t="s">
        <v>2191</v>
      </c>
      <c r="F1697" s="75" t="s">
        <v>537</v>
      </c>
      <c r="G16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97" s="77">
        <v>37</v>
      </c>
      <c r="J1697" s="52">
        <v>3.5</v>
      </c>
      <c r="K1697" s="53">
        <f>Tabla3[[#This Row],[PRECIOS]]-Tabla3[[#This Row],[PRECIOS]]*10%</f>
        <v>3.15</v>
      </c>
      <c r="L1697" s="101"/>
      <c r="M1697" s="54"/>
      <c r="N1697" s="55">
        <f>IFERROR(Tabla3[[#This Row],[PRECIOS]]-Tabla3[[#This Row],[PRECIOS]]*Tabla3[[#This Row],[% PRODUCTO]]," ")</f>
        <v>3.5</v>
      </c>
      <c r="O1697" s="54"/>
      <c r="P1697" s="55">
        <f>IFERROR(Tabla3[[#This Row],[OCULTAR2]]-Tabla3[[#This Row],[OCULTAR2]]*Tabla3[[#This Row],[% LÍNEA]]," ")</f>
        <v>3.5</v>
      </c>
      <c r="Q1697" s="56">
        <f>IFERROR(Tabla3[[#This Row],[% PRODUCTO]]+Tabla3[[#This Row],[% LÍNEA]]," ")</f>
        <v>0</v>
      </c>
      <c r="R1697" s="53">
        <f>Tabla3[[#This Row],[OCULTAR3]]</f>
        <v>3.5</v>
      </c>
      <c r="S1697" s="53">
        <f>Tabla3[[#This Row],[PRECIO SIN %]]-Tabla3[[#This Row],[PRECIO SIN %]]*10%</f>
        <v>3.15</v>
      </c>
      <c r="T1697" s="80">
        <f>(Tabla3[[#This Row],[PRECIO CON DESCT.]]-(Tabla3[[#This Row],[PRECIO CON DESCT.]]*$T$6))</f>
        <v>1.9844999999999999</v>
      </c>
      <c r="U1697" s="96"/>
      <c r="V1697" s="94">
        <f>Tabla3[[#This Row],[PRECIO %      en $]]*Tabla3[[#This Row],[PEDIDO ]]</f>
        <v>0</v>
      </c>
      <c r="W1697" s="57">
        <f>Tabla3[[#This Row],[PRECIO CON DESCT.]]*Tabla3[[#This Row],[PEDIDO ]]</f>
        <v>0</v>
      </c>
      <c r="X1697" s="58">
        <f>Tabla3[[#This Row],[PRECIO SIN %]]*Tabla3[[#This Row],[PEDIDO ]]</f>
        <v>0</v>
      </c>
      <c r="Y1697" s="28"/>
      <c r="Z1697" s="28"/>
    </row>
    <row r="1698" spans="1:26" ht="33" customHeight="1" x14ac:dyDescent="0.4">
      <c r="A1698" s="125">
        <v>7598252101666</v>
      </c>
      <c r="B1698" s="59" t="s">
        <v>225</v>
      </c>
      <c r="C1698" s="59" t="s">
        <v>56</v>
      </c>
      <c r="D16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98" s="119" t="s">
        <v>2192</v>
      </c>
      <c r="F1698" s="76" t="s">
        <v>537</v>
      </c>
      <c r="G16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98" s="78">
        <v>185</v>
      </c>
      <c r="J1698" s="52">
        <v>5.0777799999999997</v>
      </c>
      <c r="K1698" s="60">
        <f>Tabla3[[#This Row],[PRECIOS]]-Tabla3[[#This Row],[PRECIOS]]*10%</f>
        <v>4.5700019999999997</v>
      </c>
      <c r="L1698" s="101"/>
      <c r="M1698" s="61"/>
      <c r="N1698" s="55">
        <f>IFERROR(Tabla3[[#This Row],[PRECIOS]]-Tabla3[[#This Row],[PRECIOS]]*Tabla3[[#This Row],[% PRODUCTO]]," ")</f>
        <v>5.0777799999999997</v>
      </c>
      <c r="O1698" s="61"/>
      <c r="P1698" s="55">
        <f>IFERROR(Tabla3[[#This Row],[OCULTAR2]]-Tabla3[[#This Row],[OCULTAR2]]*Tabla3[[#This Row],[% LÍNEA]]," ")</f>
        <v>5.0777799999999997</v>
      </c>
      <c r="Q1698" s="56">
        <f>IFERROR(Tabla3[[#This Row],[% PRODUCTO]]+Tabla3[[#This Row],[% LÍNEA]]," ")</f>
        <v>0</v>
      </c>
      <c r="R1698" s="60">
        <f>Tabla3[[#This Row],[OCULTAR3]]</f>
        <v>5.0777799999999997</v>
      </c>
      <c r="S1698" s="60">
        <f>Tabla3[[#This Row],[PRECIO SIN %]]-Tabla3[[#This Row],[PRECIO SIN %]]*10%</f>
        <v>4.5700019999999997</v>
      </c>
      <c r="T1698" s="80">
        <f>(Tabla3[[#This Row],[PRECIO CON DESCT.]]-(Tabla3[[#This Row],[PRECIO CON DESCT.]]*$T$6))</f>
        <v>2.8791012599999997</v>
      </c>
      <c r="U1698" s="96"/>
      <c r="V1698" s="94">
        <f>Tabla3[[#This Row],[PRECIO %      en $]]*Tabla3[[#This Row],[PEDIDO ]]</f>
        <v>0</v>
      </c>
      <c r="W1698" s="57">
        <f>Tabla3[[#This Row],[PRECIO CON DESCT.]]*Tabla3[[#This Row],[PEDIDO ]]</f>
        <v>0</v>
      </c>
      <c r="X1698" s="58">
        <f>Tabla3[[#This Row],[PRECIO SIN %]]*Tabla3[[#This Row],[PEDIDO ]]</f>
        <v>0</v>
      </c>
      <c r="Y1698" s="28"/>
      <c r="Z1698" s="28"/>
    </row>
    <row r="1699" spans="1:26" ht="33" customHeight="1" x14ac:dyDescent="0.4">
      <c r="A1699" s="124">
        <v>7703763576586</v>
      </c>
      <c r="B1699" s="51" t="s">
        <v>225</v>
      </c>
      <c r="C1699" s="51" t="s">
        <v>171</v>
      </c>
      <c r="D16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699" s="118" t="s">
        <v>2193</v>
      </c>
      <c r="F1699" s="75" t="s">
        <v>537</v>
      </c>
      <c r="G16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6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699" s="77">
        <v>15</v>
      </c>
      <c r="J1699" s="52">
        <v>6.1666699999999999</v>
      </c>
      <c r="K1699" s="53">
        <f>Tabla3[[#This Row],[PRECIOS]]-Tabla3[[#This Row],[PRECIOS]]*10%</f>
        <v>5.5500030000000002</v>
      </c>
      <c r="L1699" s="101"/>
      <c r="M1699" s="54"/>
      <c r="N1699" s="55">
        <f>IFERROR(Tabla3[[#This Row],[PRECIOS]]-Tabla3[[#This Row],[PRECIOS]]*Tabla3[[#This Row],[% PRODUCTO]]," ")</f>
        <v>6.1666699999999999</v>
      </c>
      <c r="O1699" s="54"/>
      <c r="P1699" s="55">
        <f>IFERROR(Tabla3[[#This Row],[OCULTAR2]]-Tabla3[[#This Row],[OCULTAR2]]*Tabla3[[#This Row],[% LÍNEA]]," ")</f>
        <v>6.1666699999999999</v>
      </c>
      <c r="Q1699" s="56">
        <f>IFERROR(Tabla3[[#This Row],[% PRODUCTO]]+Tabla3[[#This Row],[% LÍNEA]]," ")</f>
        <v>0</v>
      </c>
      <c r="R1699" s="53">
        <f>Tabla3[[#This Row],[OCULTAR3]]</f>
        <v>6.1666699999999999</v>
      </c>
      <c r="S1699" s="53">
        <f>Tabla3[[#This Row],[PRECIO SIN %]]-Tabla3[[#This Row],[PRECIO SIN %]]*10%</f>
        <v>5.5500030000000002</v>
      </c>
      <c r="T1699" s="80">
        <f>(Tabla3[[#This Row],[PRECIO CON DESCT.]]-(Tabla3[[#This Row],[PRECIO CON DESCT.]]*$T$6))</f>
        <v>3.4965018900000002</v>
      </c>
      <c r="U1699" s="96"/>
      <c r="V1699" s="94">
        <f>Tabla3[[#This Row],[PRECIO %      en $]]*Tabla3[[#This Row],[PEDIDO ]]</f>
        <v>0</v>
      </c>
      <c r="W1699" s="57">
        <f>Tabla3[[#This Row],[PRECIO CON DESCT.]]*Tabla3[[#This Row],[PEDIDO ]]</f>
        <v>0</v>
      </c>
      <c r="X1699" s="58">
        <f>Tabla3[[#This Row],[PRECIO SIN %]]*Tabla3[[#This Row],[PEDIDO ]]</f>
        <v>0</v>
      </c>
      <c r="Y1699" s="28"/>
      <c r="Z1699" s="28"/>
    </row>
    <row r="1700" spans="1:26" ht="33" customHeight="1" x14ac:dyDescent="0.4">
      <c r="A1700" s="125">
        <v>8904210808086</v>
      </c>
      <c r="B1700" s="59" t="s">
        <v>225</v>
      </c>
      <c r="C1700" s="59" t="s">
        <v>209</v>
      </c>
      <c r="D17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00" s="119" t="s">
        <v>2194</v>
      </c>
      <c r="F1700" s="76" t="s">
        <v>537</v>
      </c>
      <c r="G17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00" s="78">
        <v>42</v>
      </c>
      <c r="J1700" s="52">
        <v>8.2222200000000001</v>
      </c>
      <c r="K1700" s="60">
        <f>Tabla3[[#This Row],[PRECIOS]]-Tabla3[[#This Row],[PRECIOS]]*10%</f>
        <v>7.3999980000000001</v>
      </c>
      <c r="L1700" s="101"/>
      <c r="M1700" s="61"/>
      <c r="N1700" s="55">
        <f>IFERROR(Tabla3[[#This Row],[PRECIOS]]-Tabla3[[#This Row],[PRECIOS]]*Tabla3[[#This Row],[% PRODUCTO]]," ")</f>
        <v>8.2222200000000001</v>
      </c>
      <c r="O1700" s="61"/>
      <c r="P1700" s="55">
        <f>IFERROR(Tabla3[[#This Row],[OCULTAR2]]-Tabla3[[#This Row],[OCULTAR2]]*Tabla3[[#This Row],[% LÍNEA]]," ")</f>
        <v>8.2222200000000001</v>
      </c>
      <c r="Q1700" s="56">
        <f>IFERROR(Tabla3[[#This Row],[% PRODUCTO]]+Tabla3[[#This Row],[% LÍNEA]]," ")</f>
        <v>0</v>
      </c>
      <c r="R1700" s="60">
        <f>Tabla3[[#This Row],[OCULTAR3]]</f>
        <v>8.2222200000000001</v>
      </c>
      <c r="S1700" s="60">
        <f>Tabla3[[#This Row],[PRECIO SIN %]]-Tabla3[[#This Row],[PRECIO SIN %]]*10%</f>
        <v>7.3999980000000001</v>
      </c>
      <c r="T1700" s="80">
        <f>(Tabla3[[#This Row],[PRECIO CON DESCT.]]-(Tabla3[[#This Row],[PRECIO CON DESCT.]]*$T$6))</f>
        <v>4.6619987399999996</v>
      </c>
      <c r="U1700" s="96"/>
      <c r="V1700" s="94">
        <f>Tabla3[[#This Row],[PRECIO %      en $]]*Tabla3[[#This Row],[PEDIDO ]]</f>
        <v>0</v>
      </c>
      <c r="W1700" s="57">
        <f>Tabla3[[#This Row],[PRECIO CON DESCT.]]*Tabla3[[#This Row],[PEDIDO ]]</f>
        <v>0</v>
      </c>
      <c r="X1700" s="58">
        <f>Tabla3[[#This Row],[PRECIO SIN %]]*Tabla3[[#This Row],[PEDIDO ]]</f>
        <v>0</v>
      </c>
      <c r="Y1700" s="28"/>
      <c r="Z1700" s="28"/>
    </row>
    <row r="1701" spans="1:26" ht="33" customHeight="1" x14ac:dyDescent="0.4">
      <c r="A1701" s="124">
        <v>7591585265654</v>
      </c>
      <c r="B1701" s="51" t="s">
        <v>225</v>
      </c>
      <c r="C1701" s="51" t="s">
        <v>104</v>
      </c>
      <c r="D17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01" s="118" t="s">
        <v>2195</v>
      </c>
      <c r="F1701" s="75" t="s">
        <v>537</v>
      </c>
      <c r="G17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01" s="77">
        <v>15</v>
      </c>
      <c r="J1701" s="52">
        <v>16.77778</v>
      </c>
      <c r="K1701" s="53">
        <f>Tabla3[[#This Row],[PRECIOS]]-Tabla3[[#This Row],[PRECIOS]]*10%</f>
        <v>15.100002</v>
      </c>
      <c r="L1701" s="101"/>
      <c r="M1701" s="54"/>
      <c r="N1701" s="55">
        <f>IFERROR(Tabla3[[#This Row],[PRECIOS]]-Tabla3[[#This Row],[PRECIOS]]*Tabla3[[#This Row],[% PRODUCTO]]," ")</f>
        <v>16.77778</v>
      </c>
      <c r="O1701" s="54"/>
      <c r="P1701" s="55">
        <f>IFERROR(Tabla3[[#This Row],[OCULTAR2]]-Tabla3[[#This Row],[OCULTAR2]]*Tabla3[[#This Row],[% LÍNEA]]," ")</f>
        <v>16.77778</v>
      </c>
      <c r="Q1701" s="56">
        <f>IFERROR(Tabla3[[#This Row],[% PRODUCTO]]+Tabla3[[#This Row],[% LÍNEA]]," ")</f>
        <v>0</v>
      </c>
      <c r="R1701" s="53">
        <f>Tabla3[[#This Row],[OCULTAR3]]</f>
        <v>16.77778</v>
      </c>
      <c r="S1701" s="53">
        <f>Tabla3[[#This Row],[PRECIO SIN %]]-Tabla3[[#This Row],[PRECIO SIN %]]*10%</f>
        <v>15.100002</v>
      </c>
      <c r="T1701" s="80">
        <f>(Tabla3[[#This Row],[PRECIO CON DESCT.]]-(Tabla3[[#This Row],[PRECIO CON DESCT.]]*$T$6))</f>
        <v>9.5130012599999993</v>
      </c>
      <c r="U1701" s="96"/>
      <c r="V1701" s="94">
        <f>Tabla3[[#This Row],[PRECIO %      en $]]*Tabla3[[#This Row],[PEDIDO ]]</f>
        <v>0</v>
      </c>
      <c r="W1701" s="57">
        <f>Tabla3[[#This Row],[PRECIO CON DESCT.]]*Tabla3[[#This Row],[PEDIDO ]]</f>
        <v>0</v>
      </c>
      <c r="X1701" s="58">
        <f>Tabla3[[#This Row],[PRECIO SIN %]]*Tabla3[[#This Row],[PEDIDO ]]</f>
        <v>0</v>
      </c>
      <c r="Y1701" s="28"/>
      <c r="Z1701" s="28"/>
    </row>
    <row r="1702" spans="1:26" ht="33" customHeight="1" x14ac:dyDescent="0.4">
      <c r="A1702" s="125">
        <v>7598008001936</v>
      </c>
      <c r="B1702" s="59" t="s">
        <v>225</v>
      </c>
      <c r="C1702" s="59" t="s">
        <v>134</v>
      </c>
      <c r="D17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02" s="119" t="s">
        <v>2196</v>
      </c>
      <c r="F1702" s="76" t="s">
        <v>537</v>
      </c>
      <c r="G17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02" s="78">
        <v>124</v>
      </c>
      <c r="J1702" s="52">
        <v>1.04444</v>
      </c>
      <c r="K1702" s="60">
        <f>Tabla3[[#This Row],[PRECIOS]]-Tabla3[[#This Row],[PRECIOS]]*10%</f>
        <v>0.93999600000000005</v>
      </c>
      <c r="L1702" s="101"/>
      <c r="M1702" s="61"/>
      <c r="N1702" s="55">
        <f>IFERROR(Tabla3[[#This Row],[PRECIOS]]-Tabla3[[#This Row],[PRECIOS]]*Tabla3[[#This Row],[% PRODUCTO]]," ")</f>
        <v>1.04444</v>
      </c>
      <c r="O1702" s="61"/>
      <c r="P1702" s="55">
        <f>IFERROR(Tabla3[[#This Row],[OCULTAR2]]-Tabla3[[#This Row],[OCULTAR2]]*Tabla3[[#This Row],[% LÍNEA]]," ")</f>
        <v>1.04444</v>
      </c>
      <c r="Q1702" s="56">
        <f>IFERROR(Tabla3[[#This Row],[% PRODUCTO]]+Tabla3[[#This Row],[% LÍNEA]]," ")</f>
        <v>0</v>
      </c>
      <c r="R1702" s="60">
        <f>Tabla3[[#This Row],[OCULTAR3]]</f>
        <v>1.04444</v>
      </c>
      <c r="S1702" s="60">
        <f>Tabla3[[#This Row],[PRECIO SIN %]]-Tabla3[[#This Row],[PRECIO SIN %]]*10%</f>
        <v>0.93999600000000005</v>
      </c>
      <c r="T1702" s="80">
        <f>(Tabla3[[#This Row],[PRECIO CON DESCT.]]-(Tabla3[[#This Row],[PRECIO CON DESCT.]]*$T$6))</f>
        <v>0.59219748000000005</v>
      </c>
      <c r="U1702" s="96"/>
      <c r="V1702" s="94">
        <f>Tabla3[[#This Row],[PRECIO %      en $]]*Tabla3[[#This Row],[PEDIDO ]]</f>
        <v>0</v>
      </c>
      <c r="W1702" s="57">
        <f>Tabla3[[#This Row],[PRECIO CON DESCT.]]*Tabla3[[#This Row],[PEDIDO ]]</f>
        <v>0</v>
      </c>
      <c r="X1702" s="58">
        <f>Tabla3[[#This Row],[PRECIO SIN %]]*Tabla3[[#This Row],[PEDIDO ]]</f>
        <v>0</v>
      </c>
      <c r="Y1702" s="28"/>
      <c r="Z1702" s="28"/>
    </row>
    <row r="1703" spans="1:26" ht="33" customHeight="1" x14ac:dyDescent="0.4">
      <c r="A1703" s="124">
        <v>7591519001204</v>
      </c>
      <c r="B1703" s="51" t="s">
        <v>225</v>
      </c>
      <c r="C1703" s="51" t="s">
        <v>149</v>
      </c>
      <c r="D17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03" s="118" t="s">
        <v>2197</v>
      </c>
      <c r="F1703" s="75" t="s">
        <v>537</v>
      </c>
      <c r="G17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03" s="77">
        <v>115</v>
      </c>
      <c r="J1703" s="52">
        <v>10.355560000000001</v>
      </c>
      <c r="K1703" s="53">
        <f>Tabla3[[#This Row],[PRECIOS]]-Tabla3[[#This Row],[PRECIOS]]*10%</f>
        <v>9.3200040000000008</v>
      </c>
      <c r="L1703" s="101"/>
      <c r="M1703" s="54"/>
      <c r="N1703" s="55">
        <f>IFERROR(Tabla3[[#This Row],[PRECIOS]]-Tabla3[[#This Row],[PRECIOS]]*Tabla3[[#This Row],[% PRODUCTO]]," ")</f>
        <v>10.355560000000001</v>
      </c>
      <c r="O1703" s="54"/>
      <c r="P1703" s="55">
        <f>IFERROR(Tabla3[[#This Row],[OCULTAR2]]-Tabla3[[#This Row],[OCULTAR2]]*Tabla3[[#This Row],[% LÍNEA]]," ")</f>
        <v>10.355560000000001</v>
      </c>
      <c r="Q1703" s="56">
        <f>IFERROR(Tabla3[[#This Row],[% PRODUCTO]]+Tabla3[[#This Row],[% LÍNEA]]," ")</f>
        <v>0</v>
      </c>
      <c r="R1703" s="53">
        <f>Tabla3[[#This Row],[OCULTAR3]]</f>
        <v>10.355560000000001</v>
      </c>
      <c r="S1703" s="53">
        <f>Tabla3[[#This Row],[PRECIO SIN %]]-Tabla3[[#This Row],[PRECIO SIN %]]*10%</f>
        <v>9.3200040000000008</v>
      </c>
      <c r="T1703" s="80">
        <f>(Tabla3[[#This Row],[PRECIO CON DESCT.]]-(Tabla3[[#This Row],[PRECIO CON DESCT.]]*$T$6))</f>
        <v>5.8716025200000006</v>
      </c>
      <c r="U1703" s="96"/>
      <c r="V1703" s="94">
        <f>Tabla3[[#This Row],[PRECIO %      en $]]*Tabla3[[#This Row],[PEDIDO ]]</f>
        <v>0</v>
      </c>
      <c r="W1703" s="57">
        <f>Tabla3[[#This Row],[PRECIO CON DESCT.]]*Tabla3[[#This Row],[PEDIDO ]]</f>
        <v>0</v>
      </c>
      <c r="X1703" s="58">
        <f>Tabla3[[#This Row],[PRECIO SIN %]]*Tabla3[[#This Row],[PEDIDO ]]</f>
        <v>0</v>
      </c>
      <c r="Y1703" s="28"/>
      <c r="Z1703" s="28"/>
    </row>
    <row r="1704" spans="1:26" ht="33" customHeight="1" x14ac:dyDescent="0.4">
      <c r="A1704" s="125">
        <v>7591243807820</v>
      </c>
      <c r="B1704" s="59" t="s">
        <v>225</v>
      </c>
      <c r="C1704" s="59" t="s">
        <v>108</v>
      </c>
      <c r="D17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704" s="119" t="s">
        <v>2198</v>
      </c>
      <c r="F1704" s="76" t="s">
        <v>537</v>
      </c>
      <c r="G17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04" s="78">
        <v>53</v>
      </c>
      <c r="J1704" s="52">
        <v>5.5555599999999998</v>
      </c>
      <c r="K1704" s="60">
        <f>Tabla3[[#This Row],[PRECIOS]]-Tabla3[[#This Row],[PRECIOS]]*10%</f>
        <v>5.0000039999999997</v>
      </c>
      <c r="L1704" s="101"/>
      <c r="M1704" s="61"/>
      <c r="N1704" s="55">
        <f>IFERROR(Tabla3[[#This Row],[PRECIOS]]-Tabla3[[#This Row],[PRECIOS]]*Tabla3[[#This Row],[% PRODUCTO]]," ")</f>
        <v>5.5555599999999998</v>
      </c>
      <c r="O1704" s="61"/>
      <c r="P1704" s="55">
        <f>IFERROR(Tabla3[[#This Row],[OCULTAR2]]-Tabla3[[#This Row],[OCULTAR2]]*Tabla3[[#This Row],[% LÍNEA]]," ")</f>
        <v>5.5555599999999998</v>
      </c>
      <c r="Q1704" s="56">
        <f>IFERROR(Tabla3[[#This Row],[% PRODUCTO]]+Tabla3[[#This Row],[% LÍNEA]]," ")</f>
        <v>0</v>
      </c>
      <c r="R1704" s="60">
        <f>Tabla3[[#This Row],[OCULTAR3]]</f>
        <v>5.5555599999999998</v>
      </c>
      <c r="S1704" s="60">
        <f>Tabla3[[#This Row],[PRECIO SIN %]]-Tabla3[[#This Row],[PRECIO SIN %]]*10%</f>
        <v>5.0000039999999997</v>
      </c>
      <c r="T1704" s="80">
        <f>(Tabla3[[#This Row],[PRECIO CON DESCT.]]-(Tabla3[[#This Row],[PRECIO CON DESCT.]]*$T$6))</f>
        <v>3.1500025200000001</v>
      </c>
      <c r="U1704" s="96"/>
      <c r="V1704" s="94">
        <f>Tabla3[[#This Row],[PRECIO %      en $]]*Tabla3[[#This Row],[PEDIDO ]]</f>
        <v>0</v>
      </c>
      <c r="W1704" s="57">
        <f>Tabla3[[#This Row],[PRECIO CON DESCT.]]*Tabla3[[#This Row],[PEDIDO ]]</f>
        <v>0</v>
      </c>
      <c r="X1704" s="58">
        <f>Tabla3[[#This Row],[PRECIO SIN %]]*Tabla3[[#This Row],[PEDIDO ]]</f>
        <v>0</v>
      </c>
      <c r="Y1704" s="28"/>
      <c r="Z1704" s="28"/>
    </row>
    <row r="1705" spans="1:26" ht="33" customHeight="1" x14ac:dyDescent="0.4">
      <c r="A1705" s="124">
        <v>7591955558218</v>
      </c>
      <c r="B1705" s="51" t="s">
        <v>225</v>
      </c>
      <c r="C1705" s="51" t="s">
        <v>83</v>
      </c>
      <c r="D17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05" s="118" t="s">
        <v>2199</v>
      </c>
      <c r="F1705" s="75" t="s">
        <v>537</v>
      </c>
      <c r="G17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05" s="77">
        <v>68</v>
      </c>
      <c r="J1705" s="52">
        <v>7.11111</v>
      </c>
      <c r="K1705" s="53">
        <f>Tabla3[[#This Row],[PRECIOS]]-Tabla3[[#This Row],[PRECIOS]]*10%</f>
        <v>6.3999990000000002</v>
      </c>
      <c r="L1705" s="101"/>
      <c r="M1705" s="54"/>
      <c r="N1705" s="55">
        <f>IFERROR(Tabla3[[#This Row],[PRECIOS]]-Tabla3[[#This Row],[PRECIOS]]*Tabla3[[#This Row],[% PRODUCTO]]," ")</f>
        <v>7.11111</v>
      </c>
      <c r="O1705" s="54"/>
      <c r="P1705" s="55">
        <f>IFERROR(Tabla3[[#This Row],[OCULTAR2]]-Tabla3[[#This Row],[OCULTAR2]]*Tabla3[[#This Row],[% LÍNEA]]," ")</f>
        <v>7.11111</v>
      </c>
      <c r="Q1705" s="56">
        <f>IFERROR(Tabla3[[#This Row],[% PRODUCTO]]+Tabla3[[#This Row],[% LÍNEA]]," ")</f>
        <v>0</v>
      </c>
      <c r="R1705" s="53">
        <f>Tabla3[[#This Row],[OCULTAR3]]</f>
        <v>7.11111</v>
      </c>
      <c r="S1705" s="53">
        <f>Tabla3[[#This Row],[PRECIO SIN %]]-Tabla3[[#This Row],[PRECIO SIN %]]*10%</f>
        <v>6.3999990000000002</v>
      </c>
      <c r="T1705" s="80">
        <f>(Tabla3[[#This Row],[PRECIO CON DESCT.]]-(Tabla3[[#This Row],[PRECIO CON DESCT.]]*$T$6))</f>
        <v>4.0319993700000003</v>
      </c>
      <c r="U1705" s="96"/>
      <c r="V1705" s="94">
        <f>Tabla3[[#This Row],[PRECIO %      en $]]*Tabla3[[#This Row],[PEDIDO ]]</f>
        <v>0</v>
      </c>
      <c r="W1705" s="57">
        <f>Tabla3[[#This Row],[PRECIO CON DESCT.]]*Tabla3[[#This Row],[PEDIDO ]]</f>
        <v>0</v>
      </c>
      <c r="X1705" s="58">
        <f>Tabla3[[#This Row],[PRECIO SIN %]]*Tabla3[[#This Row],[PEDIDO ]]</f>
        <v>0</v>
      </c>
      <c r="Y1705" s="28"/>
      <c r="Z1705" s="28"/>
    </row>
    <row r="1706" spans="1:26" ht="33" customHeight="1" x14ac:dyDescent="0.4">
      <c r="A1706" s="125">
        <v>7598008001950</v>
      </c>
      <c r="B1706" s="59" t="s">
        <v>225</v>
      </c>
      <c r="C1706" s="59" t="s">
        <v>134</v>
      </c>
      <c r="D17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06" s="119" t="s">
        <v>2200</v>
      </c>
      <c r="F1706" s="76" t="s">
        <v>537</v>
      </c>
      <c r="G17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06" s="78">
        <v>521</v>
      </c>
      <c r="J1706" s="52">
        <v>0.65556000000000003</v>
      </c>
      <c r="K1706" s="60">
        <f>Tabla3[[#This Row],[PRECIOS]]-Tabla3[[#This Row],[PRECIOS]]*10%</f>
        <v>0.59000399999999997</v>
      </c>
      <c r="L1706" s="101"/>
      <c r="M1706" s="61"/>
      <c r="N1706" s="55">
        <f>IFERROR(Tabla3[[#This Row],[PRECIOS]]-Tabla3[[#This Row],[PRECIOS]]*Tabla3[[#This Row],[% PRODUCTO]]," ")</f>
        <v>0.65556000000000003</v>
      </c>
      <c r="O1706" s="61"/>
      <c r="P1706" s="55">
        <f>IFERROR(Tabla3[[#This Row],[OCULTAR2]]-Tabla3[[#This Row],[OCULTAR2]]*Tabla3[[#This Row],[% LÍNEA]]," ")</f>
        <v>0.65556000000000003</v>
      </c>
      <c r="Q1706" s="56">
        <f>IFERROR(Tabla3[[#This Row],[% PRODUCTO]]+Tabla3[[#This Row],[% LÍNEA]]," ")</f>
        <v>0</v>
      </c>
      <c r="R1706" s="60">
        <f>Tabla3[[#This Row],[OCULTAR3]]</f>
        <v>0.65556000000000003</v>
      </c>
      <c r="S1706" s="60">
        <f>Tabla3[[#This Row],[PRECIO SIN %]]-Tabla3[[#This Row],[PRECIO SIN %]]*10%</f>
        <v>0.59000399999999997</v>
      </c>
      <c r="T1706" s="80">
        <f>(Tabla3[[#This Row],[PRECIO CON DESCT.]]-(Tabla3[[#This Row],[PRECIO CON DESCT.]]*$T$6))</f>
        <v>0.37170251999999998</v>
      </c>
      <c r="U1706" s="96"/>
      <c r="V1706" s="94">
        <f>Tabla3[[#This Row],[PRECIO %      en $]]*Tabla3[[#This Row],[PEDIDO ]]</f>
        <v>0</v>
      </c>
      <c r="W1706" s="57">
        <f>Tabla3[[#This Row],[PRECIO CON DESCT.]]*Tabla3[[#This Row],[PEDIDO ]]</f>
        <v>0</v>
      </c>
      <c r="X1706" s="58">
        <f>Tabla3[[#This Row],[PRECIO SIN %]]*Tabla3[[#This Row],[PEDIDO ]]</f>
        <v>0</v>
      </c>
      <c r="Y1706" s="28"/>
      <c r="Z1706" s="28"/>
    </row>
    <row r="1707" spans="1:26" ht="33" customHeight="1" x14ac:dyDescent="0.4">
      <c r="A1707" s="124">
        <v>7591519001174</v>
      </c>
      <c r="B1707" s="51" t="s">
        <v>225</v>
      </c>
      <c r="C1707" s="51" t="s">
        <v>149</v>
      </c>
      <c r="D17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07" s="118" t="s">
        <v>2201</v>
      </c>
      <c r="F1707" s="75" t="s">
        <v>537</v>
      </c>
      <c r="G17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07" s="77">
        <v>186</v>
      </c>
      <c r="J1707" s="52">
        <v>5.61111</v>
      </c>
      <c r="K1707" s="53">
        <f>Tabla3[[#This Row],[PRECIOS]]-Tabla3[[#This Row],[PRECIOS]]*10%</f>
        <v>5.0499989999999997</v>
      </c>
      <c r="L1707" s="101"/>
      <c r="M1707" s="54"/>
      <c r="N1707" s="55">
        <f>IFERROR(Tabla3[[#This Row],[PRECIOS]]-Tabla3[[#This Row],[PRECIOS]]*Tabla3[[#This Row],[% PRODUCTO]]," ")</f>
        <v>5.61111</v>
      </c>
      <c r="O1707" s="54"/>
      <c r="P1707" s="55">
        <f>IFERROR(Tabla3[[#This Row],[OCULTAR2]]-Tabla3[[#This Row],[OCULTAR2]]*Tabla3[[#This Row],[% LÍNEA]]," ")</f>
        <v>5.61111</v>
      </c>
      <c r="Q1707" s="56">
        <f>IFERROR(Tabla3[[#This Row],[% PRODUCTO]]+Tabla3[[#This Row],[% LÍNEA]]," ")</f>
        <v>0</v>
      </c>
      <c r="R1707" s="53">
        <f>Tabla3[[#This Row],[OCULTAR3]]</f>
        <v>5.61111</v>
      </c>
      <c r="S1707" s="53">
        <f>Tabla3[[#This Row],[PRECIO SIN %]]-Tabla3[[#This Row],[PRECIO SIN %]]*10%</f>
        <v>5.0499989999999997</v>
      </c>
      <c r="T1707" s="80">
        <f>(Tabla3[[#This Row],[PRECIO CON DESCT.]]-(Tabla3[[#This Row],[PRECIO CON DESCT.]]*$T$6))</f>
        <v>3.18149937</v>
      </c>
      <c r="U1707" s="96"/>
      <c r="V1707" s="94">
        <f>Tabla3[[#This Row],[PRECIO %      en $]]*Tabla3[[#This Row],[PEDIDO ]]</f>
        <v>0</v>
      </c>
      <c r="W1707" s="57">
        <f>Tabla3[[#This Row],[PRECIO CON DESCT.]]*Tabla3[[#This Row],[PEDIDO ]]</f>
        <v>0</v>
      </c>
      <c r="X1707" s="58">
        <f>Tabla3[[#This Row],[PRECIO SIN %]]*Tabla3[[#This Row],[PEDIDO ]]</f>
        <v>0</v>
      </c>
      <c r="Y1707" s="28"/>
      <c r="Z1707" s="28"/>
    </row>
    <row r="1708" spans="1:26" ht="33" customHeight="1" x14ac:dyDescent="0.4">
      <c r="A1708" s="125">
        <v>7597758000466</v>
      </c>
      <c r="B1708" s="59" t="s">
        <v>225</v>
      </c>
      <c r="C1708" s="59" t="s">
        <v>67</v>
      </c>
      <c r="D17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708" s="119" t="s">
        <v>2202</v>
      </c>
      <c r="F1708" s="76" t="s">
        <v>537</v>
      </c>
      <c r="G17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708" s="78">
        <v>35</v>
      </c>
      <c r="J1708" s="52">
        <v>4.0333300000000003</v>
      </c>
      <c r="K1708" s="60">
        <f>Tabla3[[#This Row],[PRECIOS]]-Tabla3[[#This Row],[PRECIOS]]*10%</f>
        <v>3.6299970000000004</v>
      </c>
      <c r="L1708" s="101" t="s">
        <v>5327</v>
      </c>
      <c r="M1708" s="61"/>
      <c r="N1708" s="55">
        <f>IFERROR(Tabla3[[#This Row],[PRECIOS]]-Tabla3[[#This Row],[PRECIOS]]*Tabla3[[#This Row],[% PRODUCTO]]," ")</f>
        <v>4.0333300000000003</v>
      </c>
      <c r="O1708" s="61"/>
      <c r="P1708" s="55">
        <f>IFERROR(Tabla3[[#This Row],[OCULTAR2]]-Tabla3[[#This Row],[OCULTAR2]]*Tabla3[[#This Row],[% LÍNEA]]," ")</f>
        <v>4.0333300000000003</v>
      </c>
      <c r="Q1708" s="56">
        <f>IFERROR(Tabla3[[#This Row],[% PRODUCTO]]+Tabla3[[#This Row],[% LÍNEA]]," ")</f>
        <v>0</v>
      </c>
      <c r="R1708" s="60">
        <f>Tabla3[[#This Row],[OCULTAR3]]</f>
        <v>4.0333300000000003</v>
      </c>
      <c r="S1708" s="60">
        <f>Tabla3[[#This Row],[PRECIO SIN %]]-Tabla3[[#This Row],[PRECIO SIN %]]*10%</f>
        <v>3.6299970000000004</v>
      </c>
      <c r="T1708" s="80">
        <f>(Tabla3[[#This Row],[PRECIO CON DESCT.]]-(Tabla3[[#This Row],[PRECIO CON DESCT.]]*$T$6))</f>
        <v>2.2868981100000001</v>
      </c>
      <c r="U1708" s="96"/>
      <c r="V1708" s="94">
        <f>Tabla3[[#This Row],[PRECIO %      en $]]*Tabla3[[#This Row],[PEDIDO ]]</f>
        <v>0</v>
      </c>
      <c r="W1708" s="57">
        <f>Tabla3[[#This Row],[PRECIO CON DESCT.]]*Tabla3[[#This Row],[PEDIDO ]]</f>
        <v>0</v>
      </c>
      <c r="X1708" s="58">
        <f>Tabla3[[#This Row],[PRECIO SIN %]]*Tabla3[[#This Row],[PEDIDO ]]</f>
        <v>0</v>
      </c>
      <c r="Y1708" s="28"/>
      <c r="Z1708" s="28"/>
    </row>
    <row r="1709" spans="1:26" ht="33" customHeight="1" x14ac:dyDescent="0.4">
      <c r="A1709" s="124">
        <v>7591585375636</v>
      </c>
      <c r="B1709" s="51" t="s">
        <v>225</v>
      </c>
      <c r="C1709" s="51" t="s">
        <v>75</v>
      </c>
      <c r="D17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09" s="118" t="s">
        <v>2203</v>
      </c>
      <c r="F1709" s="75" t="s">
        <v>537</v>
      </c>
      <c r="G17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09" s="77">
        <v>421</v>
      </c>
      <c r="J1709" s="52">
        <v>5.4333299999999998</v>
      </c>
      <c r="K1709" s="53">
        <f>Tabla3[[#This Row],[PRECIOS]]-Tabla3[[#This Row],[PRECIOS]]*10%</f>
        <v>4.8899970000000001</v>
      </c>
      <c r="L1709" s="101"/>
      <c r="M1709" s="54"/>
      <c r="N1709" s="55">
        <f>IFERROR(Tabla3[[#This Row],[PRECIOS]]-Tabla3[[#This Row],[PRECIOS]]*Tabla3[[#This Row],[% PRODUCTO]]," ")</f>
        <v>5.4333299999999998</v>
      </c>
      <c r="O1709" s="54"/>
      <c r="P1709" s="55">
        <f>IFERROR(Tabla3[[#This Row],[OCULTAR2]]-Tabla3[[#This Row],[OCULTAR2]]*Tabla3[[#This Row],[% LÍNEA]]," ")</f>
        <v>5.4333299999999998</v>
      </c>
      <c r="Q1709" s="56">
        <f>IFERROR(Tabla3[[#This Row],[% PRODUCTO]]+Tabla3[[#This Row],[% LÍNEA]]," ")</f>
        <v>0</v>
      </c>
      <c r="R1709" s="53">
        <f>Tabla3[[#This Row],[OCULTAR3]]</f>
        <v>5.4333299999999998</v>
      </c>
      <c r="S1709" s="53">
        <f>Tabla3[[#This Row],[PRECIO SIN %]]-Tabla3[[#This Row],[PRECIO SIN %]]*10%</f>
        <v>4.8899970000000001</v>
      </c>
      <c r="T1709" s="80">
        <f>(Tabla3[[#This Row],[PRECIO CON DESCT.]]-(Tabla3[[#This Row],[PRECIO CON DESCT.]]*$T$6))</f>
        <v>3.0806981100000002</v>
      </c>
      <c r="U1709" s="96"/>
      <c r="V1709" s="94">
        <f>Tabla3[[#This Row],[PRECIO %      en $]]*Tabla3[[#This Row],[PEDIDO ]]</f>
        <v>0</v>
      </c>
      <c r="W1709" s="57">
        <f>Tabla3[[#This Row],[PRECIO CON DESCT.]]*Tabla3[[#This Row],[PEDIDO ]]</f>
        <v>0</v>
      </c>
      <c r="X1709" s="58">
        <f>Tabla3[[#This Row],[PRECIO SIN %]]*Tabla3[[#This Row],[PEDIDO ]]</f>
        <v>0</v>
      </c>
      <c r="Y1709" s="28"/>
      <c r="Z1709" s="28"/>
    </row>
    <row r="1710" spans="1:26" ht="33" customHeight="1" x14ac:dyDescent="0.4">
      <c r="A1710" s="125">
        <v>7594001102021</v>
      </c>
      <c r="B1710" s="59" t="s">
        <v>225</v>
      </c>
      <c r="C1710" s="59" t="s">
        <v>203</v>
      </c>
      <c r="D17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10" s="119" t="s">
        <v>2204</v>
      </c>
      <c r="F1710" s="76" t="s">
        <v>537</v>
      </c>
      <c r="G17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10" s="78">
        <v>97</v>
      </c>
      <c r="J1710" s="52">
        <v>4.7777799999999999</v>
      </c>
      <c r="K1710" s="60">
        <f>Tabla3[[#This Row],[PRECIOS]]-Tabla3[[#This Row],[PRECIOS]]*10%</f>
        <v>4.3000020000000001</v>
      </c>
      <c r="L1710" s="101"/>
      <c r="M1710" s="61"/>
      <c r="N1710" s="55">
        <f>IFERROR(Tabla3[[#This Row],[PRECIOS]]-Tabla3[[#This Row],[PRECIOS]]*Tabla3[[#This Row],[% PRODUCTO]]," ")</f>
        <v>4.7777799999999999</v>
      </c>
      <c r="O1710" s="61"/>
      <c r="P1710" s="55">
        <f>IFERROR(Tabla3[[#This Row],[OCULTAR2]]-Tabla3[[#This Row],[OCULTAR2]]*Tabla3[[#This Row],[% LÍNEA]]," ")</f>
        <v>4.7777799999999999</v>
      </c>
      <c r="Q1710" s="56">
        <f>IFERROR(Tabla3[[#This Row],[% PRODUCTO]]+Tabla3[[#This Row],[% LÍNEA]]," ")</f>
        <v>0</v>
      </c>
      <c r="R1710" s="60">
        <f>Tabla3[[#This Row],[OCULTAR3]]</f>
        <v>4.7777799999999999</v>
      </c>
      <c r="S1710" s="60">
        <f>Tabla3[[#This Row],[PRECIO SIN %]]-Tabla3[[#This Row],[PRECIO SIN %]]*10%</f>
        <v>4.3000020000000001</v>
      </c>
      <c r="T1710" s="80">
        <f>(Tabla3[[#This Row],[PRECIO CON DESCT.]]-(Tabla3[[#This Row],[PRECIO CON DESCT.]]*$T$6))</f>
        <v>2.70900126</v>
      </c>
      <c r="U1710" s="96"/>
      <c r="V1710" s="94">
        <f>Tabla3[[#This Row],[PRECIO %      en $]]*Tabla3[[#This Row],[PEDIDO ]]</f>
        <v>0</v>
      </c>
      <c r="W1710" s="57">
        <f>Tabla3[[#This Row],[PRECIO CON DESCT.]]*Tabla3[[#This Row],[PEDIDO ]]</f>
        <v>0</v>
      </c>
      <c r="X1710" s="58">
        <f>Tabla3[[#This Row],[PRECIO SIN %]]*Tabla3[[#This Row],[PEDIDO ]]</f>
        <v>0</v>
      </c>
      <c r="Y1710" s="28"/>
      <c r="Z1710" s="28"/>
    </row>
    <row r="1711" spans="1:26" ht="33" customHeight="1" x14ac:dyDescent="0.4">
      <c r="A1711" s="124">
        <v>7703763712724</v>
      </c>
      <c r="B1711" s="51" t="s">
        <v>225</v>
      </c>
      <c r="C1711" s="51" t="s">
        <v>171</v>
      </c>
      <c r="D17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11" s="118" t="s">
        <v>2205</v>
      </c>
      <c r="F1711" s="75" t="s">
        <v>537</v>
      </c>
      <c r="G17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11" s="77">
        <v>75</v>
      </c>
      <c r="J1711" s="52">
        <v>5.3333300000000001</v>
      </c>
      <c r="K1711" s="53">
        <f>Tabla3[[#This Row],[PRECIOS]]-Tabla3[[#This Row],[PRECIOS]]*10%</f>
        <v>4.7999970000000003</v>
      </c>
      <c r="L1711" s="101"/>
      <c r="M1711" s="54"/>
      <c r="N1711" s="55">
        <f>IFERROR(Tabla3[[#This Row],[PRECIOS]]-Tabla3[[#This Row],[PRECIOS]]*Tabla3[[#This Row],[% PRODUCTO]]," ")</f>
        <v>5.3333300000000001</v>
      </c>
      <c r="O1711" s="54"/>
      <c r="P1711" s="55">
        <f>IFERROR(Tabla3[[#This Row],[OCULTAR2]]-Tabla3[[#This Row],[OCULTAR2]]*Tabla3[[#This Row],[% LÍNEA]]," ")</f>
        <v>5.3333300000000001</v>
      </c>
      <c r="Q1711" s="56">
        <f>IFERROR(Tabla3[[#This Row],[% PRODUCTO]]+Tabla3[[#This Row],[% LÍNEA]]," ")</f>
        <v>0</v>
      </c>
      <c r="R1711" s="53">
        <f>Tabla3[[#This Row],[OCULTAR3]]</f>
        <v>5.3333300000000001</v>
      </c>
      <c r="S1711" s="53">
        <f>Tabla3[[#This Row],[PRECIO SIN %]]-Tabla3[[#This Row],[PRECIO SIN %]]*10%</f>
        <v>4.7999970000000003</v>
      </c>
      <c r="T1711" s="80">
        <f>(Tabla3[[#This Row],[PRECIO CON DESCT.]]-(Tabla3[[#This Row],[PRECIO CON DESCT.]]*$T$6))</f>
        <v>3.02399811</v>
      </c>
      <c r="U1711" s="96"/>
      <c r="V1711" s="94">
        <f>Tabla3[[#This Row],[PRECIO %      en $]]*Tabla3[[#This Row],[PEDIDO ]]</f>
        <v>0</v>
      </c>
      <c r="W1711" s="57">
        <f>Tabla3[[#This Row],[PRECIO CON DESCT.]]*Tabla3[[#This Row],[PEDIDO ]]</f>
        <v>0</v>
      </c>
      <c r="X1711" s="58">
        <f>Tabla3[[#This Row],[PRECIO SIN %]]*Tabla3[[#This Row],[PEDIDO ]]</f>
        <v>0</v>
      </c>
      <c r="Y1711" s="28"/>
      <c r="Z1711" s="28"/>
    </row>
    <row r="1712" spans="1:26" ht="33" customHeight="1" x14ac:dyDescent="0.4">
      <c r="A1712" s="125">
        <v>8904210808246</v>
      </c>
      <c r="B1712" s="59" t="s">
        <v>225</v>
      </c>
      <c r="C1712" s="59" t="s">
        <v>209</v>
      </c>
      <c r="D17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12" s="119" t="s">
        <v>2206</v>
      </c>
      <c r="F1712" s="76" t="s">
        <v>537</v>
      </c>
      <c r="G17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12" s="78">
        <v>698</v>
      </c>
      <c r="J1712" s="52">
        <v>4.7777799999999999</v>
      </c>
      <c r="K1712" s="60">
        <f>Tabla3[[#This Row],[PRECIOS]]-Tabla3[[#This Row],[PRECIOS]]*10%</f>
        <v>4.3000020000000001</v>
      </c>
      <c r="L1712" s="101"/>
      <c r="M1712" s="61"/>
      <c r="N1712" s="55">
        <f>IFERROR(Tabla3[[#This Row],[PRECIOS]]-Tabla3[[#This Row],[PRECIOS]]*Tabla3[[#This Row],[% PRODUCTO]]," ")</f>
        <v>4.7777799999999999</v>
      </c>
      <c r="O1712" s="61"/>
      <c r="P1712" s="55">
        <f>IFERROR(Tabla3[[#This Row],[OCULTAR2]]-Tabla3[[#This Row],[OCULTAR2]]*Tabla3[[#This Row],[% LÍNEA]]," ")</f>
        <v>4.7777799999999999</v>
      </c>
      <c r="Q1712" s="56">
        <f>IFERROR(Tabla3[[#This Row],[% PRODUCTO]]+Tabla3[[#This Row],[% LÍNEA]]," ")</f>
        <v>0</v>
      </c>
      <c r="R1712" s="60">
        <f>Tabla3[[#This Row],[OCULTAR3]]</f>
        <v>4.7777799999999999</v>
      </c>
      <c r="S1712" s="60">
        <f>Tabla3[[#This Row],[PRECIO SIN %]]-Tabla3[[#This Row],[PRECIO SIN %]]*10%</f>
        <v>4.3000020000000001</v>
      </c>
      <c r="T1712" s="80">
        <f>(Tabla3[[#This Row],[PRECIO CON DESCT.]]-(Tabla3[[#This Row],[PRECIO CON DESCT.]]*$T$6))</f>
        <v>2.70900126</v>
      </c>
      <c r="U1712" s="96"/>
      <c r="V1712" s="94">
        <f>Tabla3[[#This Row],[PRECIO %      en $]]*Tabla3[[#This Row],[PEDIDO ]]</f>
        <v>0</v>
      </c>
      <c r="W1712" s="57">
        <f>Tabla3[[#This Row],[PRECIO CON DESCT.]]*Tabla3[[#This Row],[PEDIDO ]]</f>
        <v>0</v>
      </c>
      <c r="X1712" s="58">
        <f>Tabla3[[#This Row],[PRECIO SIN %]]*Tabla3[[#This Row],[PEDIDO ]]</f>
        <v>0</v>
      </c>
      <c r="Y1712" s="28"/>
      <c r="Z1712" s="28"/>
    </row>
    <row r="1713" spans="1:26" ht="33" customHeight="1" x14ac:dyDescent="0.4">
      <c r="A1713" s="124">
        <v>7591062112242</v>
      </c>
      <c r="B1713" s="51" t="s">
        <v>225</v>
      </c>
      <c r="C1713" s="51" t="s">
        <v>189</v>
      </c>
      <c r="D17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13" s="118" t="s">
        <v>2207</v>
      </c>
      <c r="F1713" s="75" t="s">
        <v>537</v>
      </c>
      <c r="G17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13" s="77">
        <v>130</v>
      </c>
      <c r="J1713" s="52">
        <v>8.2222200000000001</v>
      </c>
      <c r="K1713" s="53">
        <f>Tabla3[[#This Row],[PRECIOS]]-Tabla3[[#This Row],[PRECIOS]]*10%</f>
        <v>7.3999980000000001</v>
      </c>
      <c r="L1713" s="101"/>
      <c r="M1713" s="54"/>
      <c r="N1713" s="55">
        <f>IFERROR(Tabla3[[#This Row],[PRECIOS]]-Tabla3[[#This Row],[PRECIOS]]*Tabla3[[#This Row],[% PRODUCTO]]," ")</f>
        <v>8.2222200000000001</v>
      </c>
      <c r="O1713" s="54"/>
      <c r="P1713" s="55">
        <f>IFERROR(Tabla3[[#This Row],[OCULTAR2]]-Tabla3[[#This Row],[OCULTAR2]]*Tabla3[[#This Row],[% LÍNEA]]," ")</f>
        <v>8.2222200000000001</v>
      </c>
      <c r="Q1713" s="56">
        <f>IFERROR(Tabla3[[#This Row],[% PRODUCTO]]+Tabla3[[#This Row],[% LÍNEA]]," ")</f>
        <v>0</v>
      </c>
      <c r="R1713" s="53">
        <f>Tabla3[[#This Row],[OCULTAR3]]</f>
        <v>8.2222200000000001</v>
      </c>
      <c r="S1713" s="53">
        <f>Tabla3[[#This Row],[PRECIO SIN %]]-Tabla3[[#This Row],[PRECIO SIN %]]*10%</f>
        <v>7.3999980000000001</v>
      </c>
      <c r="T1713" s="80">
        <f>(Tabla3[[#This Row],[PRECIO CON DESCT.]]-(Tabla3[[#This Row],[PRECIO CON DESCT.]]*$T$6))</f>
        <v>4.6619987399999996</v>
      </c>
      <c r="U1713" s="96"/>
      <c r="V1713" s="94">
        <f>Tabla3[[#This Row],[PRECIO %      en $]]*Tabla3[[#This Row],[PEDIDO ]]</f>
        <v>0</v>
      </c>
      <c r="W1713" s="57">
        <f>Tabla3[[#This Row],[PRECIO CON DESCT.]]*Tabla3[[#This Row],[PEDIDO ]]</f>
        <v>0</v>
      </c>
      <c r="X1713" s="58">
        <f>Tabla3[[#This Row],[PRECIO SIN %]]*Tabla3[[#This Row],[PEDIDO ]]</f>
        <v>0</v>
      </c>
      <c r="Y1713" s="28"/>
      <c r="Z1713" s="28"/>
    </row>
    <row r="1714" spans="1:26" ht="33" customHeight="1" x14ac:dyDescent="0.4">
      <c r="A1714" s="125">
        <v>7703281021346</v>
      </c>
      <c r="B1714" s="59" t="s">
        <v>225</v>
      </c>
      <c r="C1714" s="59" t="s">
        <v>131</v>
      </c>
      <c r="D17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714" s="119" t="s">
        <v>2208</v>
      </c>
      <c r="F1714" s="76" t="s">
        <v>537</v>
      </c>
      <c r="G17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714" s="78">
        <v>24</v>
      </c>
      <c r="J1714" s="52">
        <v>9.1444399999999995</v>
      </c>
      <c r="K1714" s="60">
        <f>Tabla3[[#This Row],[PRECIOS]]-Tabla3[[#This Row],[PRECIOS]]*10%</f>
        <v>8.2299959999999999</v>
      </c>
      <c r="L1714" s="101" t="s">
        <v>5327</v>
      </c>
      <c r="M1714" s="61"/>
      <c r="N1714" s="55">
        <f>IFERROR(Tabla3[[#This Row],[PRECIOS]]-Tabla3[[#This Row],[PRECIOS]]*Tabla3[[#This Row],[% PRODUCTO]]," ")</f>
        <v>9.1444399999999995</v>
      </c>
      <c r="O1714" s="61"/>
      <c r="P1714" s="55">
        <f>IFERROR(Tabla3[[#This Row],[OCULTAR2]]-Tabla3[[#This Row],[OCULTAR2]]*Tabla3[[#This Row],[% LÍNEA]]," ")</f>
        <v>9.1444399999999995</v>
      </c>
      <c r="Q1714" s="56">
        <f>IFERROR(Tabla3[[#This Row],[% PRODUCTO]]+Tabla3[[#This Row],[% LÍNEA]]," ")</f>
        <v>0</v>
      </c>
      <c r="R1714" s="60">
        <f>Tabla3[[#This Row],[OCULTAR3]]</f>
        <v>9.1444399999999995</v>
      </c>
      <c r="S1714" s="60">
        <f>Tabla3[[#This Row],[PRECIO SIN %]]-Tabla3[[#This Row],[PRECIO SIN %]]*10%</f>
        <v>8.2299959999999999</v>
      </c>
      <c r="T1714" s="80">
        <f>(Tabla3[[#This Row],[PRECIO CON DESCT.]]-(Tabla3[[#This Row],[PRECIO CON DESCT.]]*$T$6))</f>
        <v>5.1848974800000001</v>
      </c>
      <c r="U1714" s="96"/>
      <c r="V1714" s="94">
        <f>Tabla3[[#This Row],[PRECIO %      en $]]*Tabla3[[#This Row],[PEDIDO ]]</f>
        <v>0</v>
      </c>
      <c r="W1714" s="57">
        <f>Tabla3[[#This Row],[PRECIO CON DESCT.]]*Tabla3[[#This Row],[PEDIDO ]]</f>
        <v>0</v>
      </c>
      <c r="X1714" s="58">
        <f>Tabla3[[#This Row],[PRECIO SIN %]]*Tabla3[[#This Row],[PEDIDO ]]</f>
        <v>0</v>
      </c>
      <c r="Y1714" s="28"/>
      <c r="Z1714" s="28"/>
    </row>
    <row r="1715" spans="1:26" ht="33" customHeight="1" x14ac:dyDescent="0.4">
      <c r="A1715" s="124">
        <v>8906112610515</v>
      </c>
      <c r="B1715" s="51" t="s">
        <v>225</v>
      </c>
      <c r="C1715" s="51" t="s">
        <v>57</v>
      </c>
      <c r="D17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15" s="118" t="s">
        <v>2209</v>
      </c>
      <c r="F1715" s="75" t="s">
        <v>537</v>
      </c>
      <c r="G17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15" s="77">
        <v>599</v>
      </c>
      <c r="J1715" s="52">
        <v>2.7777799999999999</v>
      </c>
      <c r="K1715" s="53">
        <f>Tabla3[[#This Row],[PRECIOS]]-Tabla3[[#This Row],[PRECIOS]]*10%</f>
        <v>2.5000019999999998</v>
      </c>
      <c r="L1715" s="101"/>
      <c r="M1715" s="54"/>
      <c r="N1715" s="55">
        <f>IFERROR(Tabla3[[#This Row],[PRECIOS]]-Tabla3[[#This Row],[PRECIOS]]*Tabla3[[#This Row],[% PRODUCTO]]," ")</f>
        <v>2.7777799999999999</v>
      </c>
      <c r="O1715" s="54"/>
      <c r="P1715" s="55">
        <f>IFERROR(Tabla3[[#This Row],[OCULTAR2]]-Tabla3[[#This Row],[OCULTAR2]]*Tabla3[[#This Row],[% LÍNEA]]," ")</f>
        <v>2.7777799999999999</v>
      </c>
      <c r="Q1715" s="56">
        <f>IFERROR(Tabla3[[#This Row],[% PRODUCTO]]+Tabla3[[#This Row],[% LÍNEA]]," ")</f>
        <v>0</v>
      </c>
      <c r="R1715" s="53">
        <f>Tabla3[[#This Row],[OCULTAR3]]</f>
        <v>2.7777799999999999</v>
      </c>
      <c r="S1715" s="53">
        <f>Tabla3[[#This Row],[PRECIO SIN %]]-Tabla3[[#This Row],[PRECIO SIN %]]*10%</f>
        <v>2.5000019999999998</v>
      </c>
      <c r="T1715" s="80">
        <f>(Tabla3[[#This Row],[PRECIO CON DESCT.]]-(Tabla3[[#This Row],[PRECIO CON DESCT.]]*$T$6))</f>
        <v>1.5750012600000001</v>
      </c>
      <c r="U1715" s="96"/>
      <c r="V1715" s="94">
        <f>Tabla3[[#This Row],[PRECIO %      en $]]*Tabla3[[#This Row],[PEDIDO ]]</f>
        <v>0</v>
      </c>
      <c r="W1715" s="57">
        <f>Tabla3[[#This Row],[PRECIO CON DESCT.]]*Tabla3[[#This Row],[PEDIDO ]]</f>
        <v>0</v>
      </c>
      <c r="X1715" s="58">
        <f>Tabla3[[#This Row],[PRECIO SIN %]]*Tabla3[[#This Row],[PEDIDO ]]</f>
        <v>0</v>
      </c>
      <c r="Y1715" s="28"/>
      <c r="Z1715" s="28"/>
    </row>
    <row r="1716" spans="1:26" ht="33" customHeight="1" x14ac:dyDescent="0.4">
      <c r="A1716" s="125">
        <v>7598852000314</v>
      </c>
      <c r="B1716" s="59" t="s">
        <v>225</v>
      </c>
      <c r="C1716" s="59" t="s">
        <v>66</v>
      </c>
      <c r="D17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716" s="119" t="s">
        <v>2210</v>
      </c>
      <c r="F1716" s="76" t="s">
        <v>537</v>
      </c>
      <c r="G17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716" s="78">
        <v>20</v>
      </c>
      <c r="J1716" s="52">
        <v>4.1888899999999998</v>
      </c>
      <c r="K1716" s="60">
        <f>Tabla3[[#This Row],[PRECIOS]]-Tabla3[[#This Row],[PRECIOS]]*10%</f>
        <v>3.7700009999999997</v>
      </c>
      <c r="L1716" s="101" t="s">
        <v>5327</v>
      </c>
      <c r="M1716" s="61"/>
      <c r="N1716" s="55">
        <f>IFERROR(Tabla3[[#This Row],[PRECIOS]]-Tabla3[[#This Row],[PRECIOS]]*Tabla3[[#This Row],[% PRODUCTO]]," ")</f>
        <v>4.1888899999999998</v>
      </c>
      <c r="O1716" s="61"/>
      <c r="P1716" s="55">
        <f>IFERROR(Tabla3[[#This Row],[OCULTAR2]]-Tabla3[[#This Row],[OCULTAR2]]*Tabla3[[#This Row],[% LÍNEA]]," ")</f>
        <v>4.1888899999999998</v>
      </c>
      <c r="Q1716" s="56">
        <f>IFERROR(Tabla3[[#This Row],[% PRODUCTO]]+Tabla3[[#This Row],[% LÍNEA]]," ")</f>
        <v>0</v>
      </c>
      <c r="R1716" s="60">
        <f>Tabla3[[#This Row],[OCULTAR3]]</f>
        <v>4.1888899999999998</v>
      </c>
      <c r="S1716" s="60">
        <f>Tabla3[[#This Row],[PRECIO SIN %]]-Tabla3[[#This Row],[PRECIO SIN %]]*10%</f>
        <v>3.7700009999999997</v>
      </c>
      <c r="T1716" s="80">
        <f>(Tabla3[[#This Row],[PRECIO CON DESCT.]]-(Tabla3[[#This Row],[PRECIO CON DESCT.]]*$T$6))</f>
        <v>2.3751006299999999</v>
      </c>
      <c r="U1716" s="96"/>
      <c r="V1716" s="94">
        <f>Tabla3[[#This Row],[PRECIO %      en $]]*Tabla3[[#This Row],[PEDIDO ]]</f>
        <v>0</v>
      </c>
      <c r="W1716" s="57">
        <f>Tabla3[[#This Row],[PRECIO CON DESCT.]]*Tabla3[[#This Row],[PEDIDO ]]</f>
        <v>0</v>
      </c>
      <c r="X1716" s="58">
        <f>Tabla3[[#This Row],[PRECIO SIN %]]*Tabla3[[#This Row],[PEDIDO ]]</f>
        <v>0</v>
      </c>
      <c r="Y1716" s="28"/>
      <c r="Z1716" s="28"/>
    </row>
    <row r="1717" spans="1:26" ht="33" customHeight="1" x14ac:dyDescent="0.4">
      <c r="A1717" s="124">
        <v>8906120990110</v>
      </c>
      <c r="B1717" s="51" t="s">
        <v>225</v>
      </c>
      <c r="C1717" s="51" t="s">
        <v>238</v>
      </c>
      <c r="D17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17" s="118" t="s">
        <v>2211</v>
      </c>
      <c r="F1717" s="75" t="s">
        <v>537</v>
      </c>
      <c r="G17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17" s="77">
        <v>167</v>
      </c>
      <c r="J1717" s="52">
        <v>4.7</v>
      </c>
      <c r="K1717" s="53">
        <f>Tabla3[[#This Row],[PRECIOS]]-Tabla3[[#This Row],[PRECIOS]]*10%</f>
        <v>4.2300000000000004</v>
      </c>
      <c r="L1717" s="101"/>
      <c r="M1717" s="54"/>
      <c r="N1717" s="55">
        <f>IFERROR(Tabla3[[#This Row],[PRECIOS]]-Tabla3[[#This Row],[PRECIOS]]*Tabla3[[#This Row],[% PRODUCTO]]," ")</f>
        <v>4.7</v>
      </c>
      <c r="O1717" s="54"/>
      <c r="P1717" s="55">
        <f>IFERROR(Tabla3[[#This Row],[OCULTAR2]]-Tabla3[[#This Row],[OCULTAR2]]*Tabla3[[#This Row],[% LÍNEA]]," ")</f>
        <v>4.7</v>
      </c>
      <c r="Q1717" s="56">
        <f>IFERROR(Tabla3[[#This Row],[% PRODUCTO]]+Tabla3[[#This Row],[% LÍNEA]]," ")</f>
        <v>0</v>
      </c>
      <c r="R1717" s="53">
        <f>Tabla3[[#This Row],[OCULTAR3]]</f>
        <v>4.7</v>
      </c>
      <c r="S1717" s="53">
        <f>Tabla3[[#This Row],[PRECIO SIN %]]-Tabla3[[#This Row],[PRECIO SIN %]]*10%</f>
        <v>4.2300000000000004</v>
      </c>
      <c r="T1717" s="80">
        <f>(Tabla3[[#This Row],[PRECIO CON DESCT.]]-(Tabla3[[#This Row],[PRECIO CON DESCT.]]*$T$6))</f>
        <v>2.6649000000000003</v>
      </c>
      <c r="U1717" s="96"/>
      <c r="V1717" s="94">
        <f>Tabla3[[#This Row],[PRECIO %      en $]]*Tabla3[[#This Row],[PEDIDO ]]</f>
        <v>0</v>
      </c>
      <c r="W1717" s="57">
        <f>Tabla3[[#This Row],[PRECIO CON DESCT.]]*Tabla3[[#This Row],[PEDIDO ]]</f>
        <v>0</v>
      </c>
      <c r="X1717" s="58">
        <f>Tabla3[[#This Row],[PRECIO SIN %]]*Tabla3[[#This Row],[PEDIDO ]]</f>
        <v>0</v>
      </c>
      <c r="Y1717" s="28"/>
      <c r="Z1717" s="28"/>
    </row>
    <row r="1718" spans="1:26" ht="33" customHeight="1" x14ac:dyDescent="0.4">
      <c r="A1718" s="125">
        <v>7597533001572</v>
      </c>
      <c r="B1718" s="59" t="s">
        <v>225</v>
      </c>
      <c r="C1718" s="59" t="s">
        <v>130</v>
      </c>
      <c r="D17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18" s="119" t="s">
        <v>2212</v>
      </c>
      <c r="F1718" s="76" t="s">
        <v>537</v>
      </c>
      <c r="G17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18" s="78">
        <v>92</v>
      </c>
      <c r="J1718" s="52">
        <v>3.5222199999999999</v>
      </c>
      <c r="K1718" s="60">
        <f>Tabla3[[#This Row],[PRECIOS]]-Tabla3[[#This Row],[PRECIOS]]*10%</f>
        <v>3.1699979999999996</v>
      </c>
      <c r="L1718" s="101"/>
      <c r="M1718" s="61"/>
      <c r="N1718" s="55">
        <f>IFERROR(Tabla3[[#This Row],[PRECIOS]]-Tabla3[[#This Row],[PRECIOS]]*Tabla3[[#This Row],[% PRODUCTO]]," ")</f>
        <v>3.5222199999999999</v>
      </c>
      <c r="O1718" s="61"/>
      <c r="P1718" s="55">
        <f>IFERROR(Tabla3[[#This Row],[OCULTAR2]]-Tabla3[[#This Row],[OCULTAR2]]*Tabla3[[#This Row],[% LÍNEA]]," ")</f>
        <v>3.5222199999999999</v>
      </c>
      <c r="Q1718" s="56">
        <f>IFERROR(Tabla3[[#This Row],[% PRODUCTO]]+Tabla3[[#This Row],[% LÍNEA]]," ")</f>
        <v>0</v>
      </c>
      <c r="R1718" s="60">
        <f>Tabla3[[#This Row],[OCULTAR3]]</f>
        <v>3.5222199999999999</v>
      </c>
      <c r="S1718" s="60">
        <f>Tabla3[[#This Row],[PRECIO SIN %]]-Tabla3[[#This Row],[PRECIO SIN %]]*10%</f>
        <v>3.1699979999999996</v>
      </c>
      <c r="T1718" s="80">
        <f>(Tabla3[[#This Row],[PRECIO CON DESCT.]]-(Tabla3[[#This Row],[PRECIO CON DESCT.]]*$T$6))</f>
        <v>1.9970987399999998</v>
      </c>
      <c r="U1718" s="96"/>
      <c r="V1718" s="94">
        <f>Tabla3[[#This Row],[PRECIO %      en $]]*Tabla3[[#This Row],[PEDIDO ]]</f>
        <v>0</v>
      </c>
      <c r="W1718" s="57">
        <f>Tabla3[[#This Row],[PRECIO CON DESCT.]]*Tabla3[[#This Row],[PEDIDO ]]</f>
        <v>0</v>
      </c>
      <c r="X1718" s="58">
        <f>Tabla3[[#This Row],[PRECIO SIN %]]*Tabla3[[#This Row],[PEDIDO ]]</f>
        <v>0</v>
      </c>
      <c r="Y1718" s="28"/>
      <c r="Z1718" s="28"/>
    </row>
    <row r="1719" spans="1:26" ht="33" customHeight="1" x14ac:dyDescent="0.4">
      <c r="A1719" s="124">
        <v>7598176000380</v>
      </c>
      <c r="B1719" s="51" t="s">
        <v>225</v>
      </c>
      <c r="C1719" s="51" t="s">
        <v>252</v>
      </c>
      <c r="D17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19" s="118" t="s">
        <v>2213</v>
      </c>
      <c r="F1719" s="75" t="s">
        <v>537</v>
      </c>
      <c r="G17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19" s="77">
        <v>306</v>
      </c>
      <c r="J1719" s="52">
        <v>4.8111100000000002</v>
      </c>
      <c r="K1719" s="53">
        <f>Tabla3[[#This Row],[PRECIOS]]-Tabla3[[#This Row],[PRECIOS]]*10%</f>
        <v>4.3299989999999999</v>
      </c>
      <c r="L1719" s="101"/>
      <c r="M1719" s="54"/>
      <c r="N1719" s="55">
        <f>IFERROR(Tabla3[[#This Row],[PRECIOS]]-Tabla3[[#This Row],[PRECIOS]]*Tabla3[[#This Row],[% PRODUCTO]]," ")</f>
        <v>4.8111100000000002</v>
      </c>
      <c r="O1719" s="54"/>
      <c r="P1719" s="55">
        <f>IFERROR(Tabla3[[#This Row],[OCULTAR2]]-Tabla3[[#This Row],[OCULTAR2]]*Tabla3[[#This Row],[% LÍNEA]]," ")</f>
        <v>4.8111100000000002</v>
      </c>
      <c r="Q1719" s="56">
        <f>IFERROR(Tabla3[[#This Row],[% PRODUCTO]]+Tabla3[[#This Row],[% LÍNEA]]," ")</f>
        <v>0</v>
      </c>
      <c r="R1719" s="53">
        <f>Tabla3[[#This Row],[OCULTAR3]]</f>
        <v>4.8111100000000002</v>
      </c>
      <c r="S1719" s="53">
        <f>Tabla3[[#This Row],[PRECIO SIN %]]-Tabla3[[#This Row],[PRECIO SIN %]]*10%</f>
        <v>4.3299989999999999</v>
      </c>
      <c r="T1719" s="80">
        <f>(Tabla3[[#This Row],[PRECIO CON DESCT.]]-(Tabla3[[#This Row],[PRECIO CON DESCT.]]*$T$6))</f>
        <v>2.7278993700000003</v>
      </c>
      <c r="U1719" s="96"/>
      <c r="V1719" s="94">
        <f>Tabla3[[#This Row],[PRECIO %      en $]]*Tabla3[[#This Row],[PEDIDO ]]</f>
        <v>0</v>
      </c>
      <c r="W1719" s="57">
        <f>Tabla3[[#This Row],[PRECIO CON DESCT.]]*Tabla3[[#This Row],[PEDIDO ]]</f>
        <v>0</v>
      </c>
      <c r="X1719" s="58">
        <f>Tabla3[[#This Row],[PRECIO SIN %]]*Tabla3[[#This Row],[PEDIDO ]]</f>
        <v>0</v>
      </c>
      <c r="Y1719" s="28"/>
      <c r="Z1719" s="28"/>
    </row>
    <row r="1720" spans="1:26" ht="33" customHeight="1" x14ac:dyDescent="0.4">
      <c r="A1720" s="125">
        <v>675696259997</v>
      </c>
      <c r="B1720" s="59" t="s">
        <v>225</v>
      </c>
      <c r="C1720" s="59" t="s">
        <v>109</v>
      </c>
      <c r="D17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20" s="119" t="s">
        <v>2214</v>
      </c>
      <c r="F1720" s="76" t="s">
        <v>537</v>
      </c>
      <c r="G17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20" s="78">
        <v>73</v>
      </c>
      <c r="J1720" s="52">
        <v>5.5555599999999998</v>
      </c>
      <c r="K1720" s="60">
        <f>Tabla3[[#This Row],[PRECIOS]]-Tabla3[[#This Row],[PRECIOS]]*10%</f>
        <v>5.0000039999999997</v>
      </c>
      <c r="L1720" s="101"/>
      <c r="M1720" s="61"/>
      <c r="N1720" s="55">
        <f>IFERROR(Tabla3[[#This Row],[PRECIOS]]-Tabla3[[#This Row],[PRECIOS]]*Tabla3[[#This Row],[% PRODUCTO]]," ")</f>
        <v>5.5555599999999998</v>
      </c>
      <c r="O1720" s="61"/>
      <c r="P1720" s="55">
        <f>IFERROR(Tabla3[[#This Row],[OCULTAR2]]-Tabla3[[#This Row],[OCULTAR2]]*Tabla3[[#This Row],[% LÍNEA]]," ")</f>
        <v>5.5555599999999998</v>
      </c>
      <c r="Q1720" s="56">
        <f>IFERROR(Tabla3[[#This Row],[% PRODUCTO]]+Tabla3[[#This Row],[% LÍNEA]]," ")</f>
        <v>0</v>
      </c>
      <c r="R1720" s="60">
        <f>Tabla3[[#This Row],[OCULTAR3]]</f>
        <v>5.5555599999999998</v>
      </c>
      <c r="S1720" s="60">
        <f>Tabla3[[#This Row],[PRECIO SIN %]]-Tabla3[[#This Row],[PRECIO SIN %]]*10%</f>
        <v>5.0000039999999997</v>
      </c>
      <c r="T1720" s="80">
        <f>(Tabla3[[#This Row],[PRECIO CON DESCT.]]-(Tabla3[[#This Row],[PRECIO CON DESCT.]]*$T$6))</f>
        <v>3.1500025200000001</v>
      </c>
      <c r="U1720" s="96"/>
      <c r="V1720" s="94">
        <f>Tabla3[[#This Row],[PRECIO %      en $]]*Tabla3[[#This Row],[PEDIDO ]]</f>
        <v>0</v>
      </c>
      <c r="W1720" s="57">
        <f>Tabla3[[#This Row],[PRECIO CON DESCT.]]*Tabla3[[#This Row],[PEDIDO ]]</f>
        <v>0</v>
      </c>
      <c r="X1720" s="58">
        <f>Tabla3[[#This Row],[PRECIO SIN %]]*Tabla3[[#This Row],[PEDIDO ]]</f>
        <v>0</v>
      </c>
      <c r="Y1720" s="28"/>
      <c r="Z1720" s="28"/>
    </row>
    <row r="1721" spans="1:26" ht="33" customHeight="1" x14ac:dyDescent="0.4">
      <c r="A1721" s="124">
        <v>7598578000070</v>
      </c>
      <c r="B1721" s="51" t="s">
        <v>225</v>
      </c>
      <c r="C1721" s="51" t="s">
        <v>159</v>
      </c>
      <c r="D17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21" s="118" t="s">
        <v>2215</v>
      </c>
      <c r="F1721" s="75" t="s">
        <v>537</v>
      </c>
      <c r="G17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21" s="77">
        <v>69</v>
      </c>
      <c r="J1721" s="52">
        <v>6.6666699999999999</v>
      </c>
      <c r="K1721" s="53">
        <f>Tabla3[[#This Row],[PRECIOS]]-Tabla3[[#This Row],[PRECIOS]]*10%</f>
        <v>6.0000029999999995</v>
      </c>
      <c r="L1721" s="101"/>
      <c r="M1721" s="54"/>
      <c r="N1721" s="55">
        <f>IFERROR(Tabla3[[#This Row],[PRECIOS]]-Tabla3[[#This Row],[PRECIOS]]*Tabla3[[#This Row],[% PRODUCTO]]," ")</f>
        <v>6.6666699999999999</v>
      </c>
      <c r="O1721" s="54"/>
      <c r="P1721" s="55">
        <f>IFERROR(Tabla3[[#This Row],[OCULTAR2]]-Tabla3[[#This Row],[OCULTAR2]]*Tabla3[[#This Row],[% LÍNEA]]," ")</f>
        <v>6.6666699999999999</v>
      </c>
      <c r="Q1721" s="56">
        <f>IFERROR(Tabla3[[#This Row],[% PRODUCTO]]+Tabla3[[#This Row],[% LÍNEA]]," ")</f>
        <v>0</v>
      </c>
      <c r="R1721" s="53">
        <f>Tabla3[[#This Row],[OCULTAR3]]</f>
        <v>6.6666699999999999</v>
      </c>
      <c r="S1721" s="53">
        <f>Tabla3[[#This Row],[PRECIO SIN %]]-Tabla3[[#This Row],[PRECIO SIN %]]*10%</f>
        <v>6.0000029999999995</v>
      </c>
      <c r="T1721" s="80">
        <f>(Tabla3[[#This Row],[PRECIO CON DESCT.]]-(Tabla3[[#This Row],[PRECIO CON DESCT.]]*$T$6))</f>
        <v>3.7800018899999999</v>
      </c>
      <c r="U1721" s="96"/>
      <c r="V1721" s="94">
        <f>Tabla3[[#This Row],[PRECIO %      en $]]*Tabla3[[#This Row],[PEDIDO ]]</f>
        <v>0</v>
      </c>
      <c r="W1721" s="57">
        <f>Tabla3[[#This Row],[PRECIO CON DESCT.]]*Tabla3[[#This Row],[PEDIDO ]]</f>
        <v>0</v>
      </c>
      <c r="X1721" s="58">
        <f>Tabla3[[#This Row],[PRECIO SIN %]]*Tabla3[[#This Row],[PEDIDO ]]</f>
        <v>0</v>
      </c>
      <c r="Y1721" s="28"/>
      <c r="Z1721" s="28"/>
    </row>
    <row r="1722" spans="1:26" ht="33" customHeight="1" x14ac:dyDescent="0.4">
      <c r="A1722" s="125">
        <v>8906082150645</v>
      </c>
      <c r="B1722" s="59" t="s">
        <v>225</v>
      </c>
      <c r="C1722" s="59" t="s">
        <v>206</v>
      </c>
      <c r="D17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22" s="119" t="s">
        <v>2216</v>
      </c>
      <c r="F1722" s="76" t="s">
        <v>537</v>
      </c>
      <c r="G17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22" s="78">
        <v>99</v>
      </c>
      <c r="J1722" s="52">
        <v>3.11111</v>
      </c>
      <c r="K1722" s="60">
        <f>Tabla3[[#This Row],[PRECIOS]]-Tabla3[[#This Row],[PRECIOS]]*10%</f>
        <v>2.7999990000000001</v>
      </c>
      <c r="L1722" s="101"/>
      <c r="M1722" s="61"/>
      <c r="N1722" s="55">
        <f>IFERROR(Tabla3[[#This Row],[PRECIOS]]-Tabla3[[#This Row],[PRECIOS]]*Tabla3[[#This Row],[% PRODUCTO]]," ")</f>
        <v>3.11111</v>
      </c>
      <c r="O1722" s="61"/>
      <c r="P1722" s="55">
        <f>IFERROR(Tabla3[[#This Row],[OCULTAR2]]-Tabla3[[#This Row],[OCULTAR2]]*Tabla3[[#This Row],[% LÍNEA]]," ")</f>
        <v>3.11111</v>
      </c>
      <c r="Q1722" s="56">
        <f>IFERROR(Tabla3[[#This Row],[% PRODUCTO]]+Tabla3[[#This Row],[% LÍNEA]]," ")</f>
        <v>0</v>
      </c>
      <c r="R1722" s="60">
        <f>Tabla3[[#This Row],[OCULTAR3]]</f>
        <v>3.11111</v>
      </c>
      <c r="S1722" s="60">
        <f>Tabla3[[#This Row],[PRECIO SIN %]]-Tabla3[[#This Row],[PRECIO SIN %]]*10%</f>
        <v>2.7999990000000001</v>
      </c>
      <c r="T1722" s="80">
        <f>(Tabla3[[#This Row],[PRECIO CON DESCT.]]-(Tabla3[[#This Row],[PRECIO CON DESCT.]]*$T$6))</f>
        <v>1.7639993700000001</v>
      </c>
      <c r="U1722" s="96"/>
      <c r="V1722" s="94">
        <f>Tabla3[[#This Row],[PRECIO %      en $]]*Tabla3[[#This Row],[PEDIDO ]]</f>
        <v>0</v>
      </c>
      <c r="W1722" s="57">
        <f>Tabla3[[#This Row],[PRECIO CON DESCT.]]*Tabla3[[#This Row],[PEDIDO ]]</f>
        <v>0</v>
      </c>
      <c r="X1722" s="58">
        <f>Tabla3[[#This Row],[PRECIO SIN %]]*Tabla3[[#This Row],[PEDIDO ]]</f>
        <v>0</v>
      </c>
      <c r="Y1722" s="28"/>
      <c r="Z1722" s="28"/>
    </row>
    <row r="1723" spans="1:26" ht="33" customHeight="1" x14ac:dyDescent="0.4">
      <c r="A1723" s="124">
        <v>6921875010786</v>
      </c>
      <c r="B1723" s="51" t="s">
        <v>225</v>
      </c>
      <c r="C1723" s="51" t="s">
        <v>72</v>
      </c>
      <c r="D17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23" s="118" t="s">
        <v>2217</v>
      </c>
      <c r="F1723" s="75" t="s">
        <v>537</v>
      </c>
      <c r="G17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23" s="77">
        <v>30</v>
      </c>
      <c r="J1723" s="52">
        <v>4.11111</v>
      </c>
      <c r="K1723" s="53">
        <f>Tabla3[[#This Row],[PRECIOS]]-Tabla3[[#This Row],[PRECIOS]]*10%</f>
        <v>3.699999</v>
      </c>
      <c r="L1723" s="101"/>
      <c r="M1723" s="54"/>
      <c r="N1723" s="55">
        <f>IFERROR(Tabla3[[#This Row],[PRECIOS]]-Tabla3[[#This Row],[PRECIOS]]*Tabla3[[#This Row],[% PRODUCTO]]," ")</f>
        <v>4.11111</v>
      </c>
      <c r="O1723" s="54"/>
      <c r="P1723" s="55">
        <f>IFERROR(Tabla3[[#This Row],[OCULTAR2]]-Tabla3[[#This Row],[OCULTAR2]]*Tabla3[[#This Row],[% LÍNEA]]," ")</f>
        <v>4.11111</v>
      </c>
      <c r="Q1723" s="56">
        <f>IFERROR(Tabla3[[#This Row],[% PRODUCTO]]+Tabla3[[#This Row],[% LÍNEA]]," ")</f>
        <v>0</v>
      </c>
      <c r="R1723" s="53">
        <f>Tabla3[[#This Row],[OCULTAR3]]</f>
        <v>4.11111</v>
      </c>
      <c r="S1723" s="53">
        <f>Tabla3[[#This Row],[PRECIO SIN %]]-Tabla3[[#This Row],[PRECIO SIN %]]*10%</f>
        <v>3.699999</v>
      </c>
      <c r="T1723" s="80">
        <f>(Tabla3[[#This Row],[PRECIO CON DESCT.]]-(Tabla3[[#This Row],[PRECIO CON DESCT.]]*$T$6))</f>
        <v>2.3309993699999998</v>
      </c>
      <c r="U1723" s="96"/>
      <c r="V1723" s="94">
        <f>Tabla3[[#This Row],[PRECIO %      en $]]*Tabla3[[#This Row],[PEDIDO ]]</f>
        <v>0</v>
      </c>
      <c r="W1723" s="57">
        <f>Tabla3[[#This Row],[PRECIO CON DESCT.]]*Tabla3[[#This Row],[PEDIDO ]]</f>
        <v>0</v>
      </c>
      <c r="X1723" s="58">
        <f>Tabla3[[#This Row],[PRECIO SIN %]]*Tabla3[[#This Row],[PEDIDO ]]</f>
        <v>0</v>
      </c>
      <c r="Y1723" s="28"/>
      <c r="Z1723" s="28"/>
    </row>
    <row r="1724" spans="1:26" ht="33" customHeight="1" x14ac:dyDescent="0.4">
      <c r="A1724" s="125">
        <v>7598252101123</v>
      </c>
      <c r="B1724" s="59" t="s">
        <v>225</v>
      </c>
      <c r="C1724" s="59" t="s">
        <v>56</v>
      </c>
      <c r="D17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24" s="119" t="s">
        <v>2218</v>
      </c>
      <c r="F1724" s="76" t="s">
        <v>537</v>
      </c>
      <c r="G17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24" s="78">
        <v>93</v>
      </c>
      <c r="J1724" s="52">
        <v>4.4444400000000002</v>
      </c>
      <c r="K1724" s="60">
        <f>Tabla3[[#This Row],[PRECIOS]]-Tabla3[[#This Row],[PRECIOS]]*10%</f>
        <v>3.9999960000000003</v>
      </c>
      <c r="L1724" s="101"/>
      <c r="M1724" s="61"/>
      <c r="N1724" s="55">
        <f>IFERROR(Tabla3[[#This Row],[PRECIOS]]-Tabla3[[#This Row],[PRECIOS]]*Tabla3[[#This Row],[% PRODUCTO]]," ")</f>
        <v>4.4444400000000002</v>
      </c>
      <c r="O1724" s="61"/>
      <c r="P1724" s="55">
        <f>IFERROR(Tabla3[[#This Row],[OCULTAR2]]-Tabla3[[#This Row],[OCULTAR2]]*Tabla3[[#This Row],[% LÍNEA]]," ")</f>
        <v>4.4444400000000002</v>
      </c>
      <c r="Q1724" s="56">
        <f>IFERROR(Tabla3[[#This Row],[% PRODUCTO]]+Tabla3[[#This Row],[% LÍNEA]]," ")</f>
        <v>0</v>
      </c>
      <c r="R1724" s="60">
        <f>Tabla3[[#This Row],[OCULTAR3]]</f>
        <v>4.4444400000000002</v>
      </c>
      <c r="S1724" s="60">
        <f>Tabla3[[#This Row],[PRECIO SIN %]]-Tabla3[[#This Row],[PRECIO SIN %]]*10%</f>
        <v>3.9999960000000003</v>
      </c>
      <c r="T1724" s="80">
        <f>(Tabla3[[#This Row],[PRECIO CON DESCT.]]-(Tabla3[[#This Row],[PRECIO CON DESCT.]]*$T$6))</f>
        <v>2.5199974800000002</v>
      </c>
      <c r="U1724" s="96"/>
      <c r="V1724" s="94">
        <f>Tabla3[[#This Row],[PRECIO %      en $]]*Tabla3[[#This Row],[PEDIDO ]]</f>
        <v>0</v>
      </c>
      <c r="W1724" s="57">
        <f>Tabla3[[#This Row],[PRECIO CON DESCT.]]*Tabla3[[#This Row],[PEDIDO ]]</f>
        <v>0</v>
      </c>
      <c r="X1724" s="58">
        <f>Tabla3[[#This Row],[PRECIO SIN %]]*Tabla3[[#This Row],[PEDIDO ]]</f>
        <v>0</v>
      </c>
      <c r="Y1724" s="28"/>
      <c r="Z1724" s="28"/>
    </row>
    <row r="1725" spans="1:26" ht="33" customHeight="1" x14ac:dyDescent="0.4">
      <c r="A1725" s="124">
        <v>736372722270</v>
      </c>
      <c r="B1725" s="51" t="s">
        <v>225</v>
      </c>
      <c r="C1725" s="51" t="s">
        <v>150</v>
      </c>
      <c r="D17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25" s="118" t="s">
        <v>2219</v>
      </c>
      <c r="F1725" s="75" t="s">
        <v>537</v>
      </c>
      <c r="G17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7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725" s="77">
        <v>483</v>
      </c>
      <c r="J1725" s="52">
        <v>4.4444400000000002</v>
      </c>
      <c r="K1725" s="53">
        <f>Tabla3[[#This Row],[PRECIOS]]-Tabla3[[#This Row],[PRECIOS]]*10%</f>
        <v>3.9999960000000003</v>
      </c>
      <c r="L1725" s="101"/>
      <c r="M1725" s="54"/>
      <c r="N1725" s="55">
        <f>IFERROR(Tabla3[[#This Row],[PRECIOS]]-Tabla3[[#This Row],[PRECIOS]]*Tabla3[[#This Row],[% PRODUCTO]]," ")</f>
        <v>4.4444400000000002</v>
      </c>
      <c r="O1725" s="54">
        <v>0.05</v>
      </c>
      <c r="P1725" s="55">
        <f>IFERROR(Tabla3[[#This Row],[OCULTAR2]]-Tabla3[[#This Row],[OCULTAR2]]*Tabla3[[#This Row],[% LÍNEA]]," ")</f>
        <v>4.2222179999999998</v>
      </c>
      <c r="Q1725" s="56">
        <f>IFERROR(Tabla3[[#This Row],[% PRODUCTO]]+Tabla3[[#This Row],[% LÍNEA]]," ")</f>
        <v>0.05</v>
      </c>
      <c r="R1725" s="53">
        <f>Tabla3[[#This Row],[OCULTAR3]]</f>
        <v>4.2222179999999998</v>
      </c>
      <c r="S1725" s="53">
        <f>Tabla3[[#This Row],[PRECIO SIN %]]-Tabla3[[#This Row],[PRECIO SIN %]]*10%</f>
        <v>3.7999961999999998</v>
      </c>
      <c r="T1725" s="80">
        <f>(Tabla3[[#This Row],[PRECIO CON DESCT.]]-(Tabla3[[#This Row],[PRECIO CON DESCT.]]*$T$6))</f>
        <v>2.3939976060000001</v>
      </c>
      <c r="U1725" s="96"/>
      <c r="V1725" s="94">
        <f>Tabla3[[#This Row],[PRECIO %      en $]]*Tabla3[[#This Row],[PEDIDO ]]</f>
        <v>0</v>
      </c>
      <c r="W1725" s="57">
        <f>Tabla3[[#This Row],[PRECIO CON DESCT.]]*Tabla3[[#This Row],[PEDIDO ]]</f>
        <v>0</v>
      </c>
      <c r="X1725" s="58">
        <f>Tabla3[[#This Row],[PRECIO SIN %]]*Tabla3[[#This Row],[PEDIDO ]]</f>
        <v>0</v>
      </c>
      <c r="Y1725" s="28"/>
      <c r="Z1725" s="28"/>
    </row>
    <row r="1726" spans="1:26" ht="33" customHeight="1" x14ac:dyDescent="0.4">
      <c r="A1726" s="125">
        <v>736372722270</v>
      </c>
      <c r="B1726" s="59" t="s">
        <v>225</v>
      </c>
      <c r="C1726" s="59" t="s">
        <v>150</v>
      </c>
      <c r="D17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26" s="119" t="s">
        <v>2219</v>
      </c>
      <c r="F1726" s="76" t="s">
        <v>537</v>
      </c>
      <c r="G17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7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726" s="78">
        <v>3</v>
      </c>
      <c r="J1726" s="52">
        <v>4.2111099999999997</v>
      </c>
      <c r="K1726" s="60">
        <f>Tabla3[[#This Row],[PRECIOS]]-Tabla3[[#This Row],[PRECIOS]]*10%</f>
        <v>3.7899989999999999</v>
      </c>
      <c r="L1726" s="101"/>
      <c r="M1726" s="61"/>
      <c r="N1726" s="55">
        <f>IFERROR(Tabla3[[#This Row],[PRECIOS]]-Tabla3[[#This Row],[PRECIOS]]*Tabla3[[#This Row],[% PRODUCTO]]," ")</f>
        <v>4.2111099999999997</v>
      </c>
      <c r="O1726" s="61">
        <v>0.05</v>
      </c>
      <c r="P1726" s="55">
        <f>IFERROR(Tabla3[[#This Row],[OCULTAR2]]-Tabla3[[#This Row],[OCULTAR2]]*Tabla3[[#This Row],[% LÍNEA]]," ")</f>
        <v>4.0005544999999998</v>
      </c>
      <c r="Q1726" s="56">
        <f>IFERROR(Tabla3[[#This Row],[% PRODUCTO]]+Tabla3[[#This Row],[% LÍNEA]]," ")</f>
        <v>0.05</v>
      </c>
      <c r="R1726" s="60">
        <f>Tabla3[[#This Row],[OCULTAR3]]</f>
        <v>4.0005544999999998</v>
      </c>
      <c r="S1726" s="60">
        <f>Tabla3[[#This Row],[PRECIO SIN %]]-Tabla3[[#This Row],[PRECIO SIN %]]*10%</f>
        <v>3.6004990499999998</v>
      </c>
      <c r="T1726" s="80">
        <f>(Tabla3[[#This Row],[PRECIO CON DESCT.]]-(Tabla3[[#This Row],[PRECIO CON DESCT.]]*$T$6))</f>
        <v>2.2683144014999996</v>
      </c>
      <c r="U1726" s="96"/>
      <c r="V1726" s="94">
        <f>Tabla3[[#This Row],[PRECIO %      en $]]*Tabla3[[#This Row],[PEDIDO ]]</f>
        <v>0</v>
      </c>
      <c r="W1726" s="57">
        <f>Tabla3[[#This Row],[PRECIO CON DESCT.]]*Tabla3[[#This Row],[PEDIDO ]]</f>
        <v>0</v>
      </c>
      <c r="X1726" s="58">
        <f>Tabla3[[#This Row],[PRECIO SIN %]]*Tabla3[[#This Row],[PEDIDO ]]</f>
        <v>0</v>
      </c>
      <c r="Y1726" s="28"/>
      <c r="Z1726" s="28"/>
    </row>
    <row r="1727" spans="1:26" ht="33" customHeight="1" x14ac:dyDescent="0.4">
      <c r="A1727" s="124">
        <v>7597758000237</v>
      </c>
      <c r="B1727" s="51" t="s">
        <v>225</v>
      </c>
      <c r="C1727" s="51" t="s">
        <v>67</v>
      </c>
      <c r="D17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27" s="118" t="s">
        <v>2220</v>
      </c>
      <c r="F1727" s="75" t="s">
        <v>537</v>
      </c>
      <c r="G17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27" s="77">
        <v>389</v>
      </c>
      <c r="J1727" s="52">
        <v>4.8333300000000001</v>
      </c>
      <c r="K1727" s="53">
        <f>Tabla3[[#This Row],[PRECIOS]]-Tabla3[[#This Row],[PRECIOS]]*10%</f>
        <v>4.3499970000000001</v>
      </c>
      <c r="L1727" s="101"/>
      <c r="M1727" s="54"/>
      <c r="N1727" s="55">
        <f>IFERROR(Tabla3[[#This Row],[PRECIOS]]-Tabla3[[#This Row],[PRECIOS]]*Tabla3[[#This Row],[% PRODUCTO]]," ")</f>
        <v>4.8333300000000001</v>
      </c>
      <c r="O1727" s="54"/>
      <c r="P1727" s="55">
        <f>IFERROR(Tabla3[[#This Row],[OCULTAR2]]-Tabla3[[#This Row],[OCULTAR2]]*Tabla3[[#This Row],[% LÍNEA]]," ")</f>
        <v>4.8333300000000001</v>
      </c>
      <c r="Q1727" s="56">
        <f>IFERROR(Tabla3[[#This Row],[% PRODUCTO]]+Tabla3[[#This Row],[% LÍNEA]]," ")</f>
        <v>0</v>
      </c>
      <c r="R1727" s="53">
        <f>Tabla3[[#This Row],[OCULTAR3]]</f>
        <v>4.8333300000000001</v>
      </c>
      <c r="S1727" s="53">
        <f>Tabla3[[#This Row],[PRECIO SIN %]]-Tabla3[[#This Row],[PRECIO SIN %]]*10%</f>
        <v>4.3499970000000001</v>
      </c>
      <c r="T1727" s="80">
        <f>(Tabla3[[#This Row],[PRECIO CON DESCT.]]-(Tabla3[[#This Row],[PRECIO CON DESCT.]]*$T$6))</f>
        <v>2.7404981099999999</v>
      </c>
      <c r="U1727" s="96"/>
      <c r="V1727" s="94">
        <f>Tabla3[[#This Row],[PRECIO %      en $]]*Tabla3[[#This Row],[PEDIDO ]]</f>
        <v>0</v>
      </c>
      <c r="W1727" s="57">
        <f>Tabla3[[#This Row],[PRECIO CON DESCT.]]*Tabla3[[#This Row],[PEDIDO ]]</f>
        <v>0</v>
      </c>
      <c r="X1727" s="58">
        <f>Tabla3[[#This Row],[PRECIO SIN %]]*Tabla3[[#This Row],[PEDIDO ]]</f>
        <v>0</v>
      </c>
      <c r="Y1727" s="28"/>
      <c r="Z1727" s="28"/>
    </row>
    <row r="1728" spans="1:26" ht="33" customHeight="1" x14ac:dyDescent="0.4">
      <c r="A1728" s="125">
        <v>7706569021168</v>
      </c>
      <c r="B1728" s="59" t="s">
        <v>225</v>
      </c>
      <c r="C1728" s="59" t="s">
        <v>164</v>
      </c>
      <c r="D17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28" s="119" t="s">
        <v>2221</v>
      </c>
      <c r="F1728" s="76" t="s">
        <v>537</v>
      </c>
      <c r="G17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28" s="78">
        <v>59</v>
      </c>
      <c r="J1728" s="52">
        <v>3.5666699999999998</v>
      </c>
      <c r="K1728" s="60">
        <f>Tabla3[[#This Row],[PRECIOS]]-Tabla3[[#This Row],[PRECIOS]]*10%</f>
        <v>3.2100029999999999</v>
      </c>
      <c r="L1728" s="101"/>
      <c r="M1728" s="61"/>
      <c r="N1728" s="55">
        <f>IFERROR(Tabla3[[#This Row],[PRECIOS]]-Tabla3[[#This Row],[PRECIOS]]*Tabla3[[#This Row],[% PRODUCTO]]," ")</f>
        <v>3.5666699999999998</v>
      </c>
      <c r="O1728" s="61"/>
      <c r="P1728" s="55">
        <f>IFERROR(Tabla3[[#This Row],[OCULTAR2]]-Tabla3[[#This Row],[OCULTAR2]]*Tabla3[[#This Row],[% LÍNEA]]," ")</f>
        <v>3.5666699999999998</v>
      </c>
      <c r="Q1728" s="56">
        <f>IFERROR(Tabla3[[#This Row],[% PRODUCTO]]+Tabla3[[#This Row],[% LÍNEA]]," ")</f>
        <v>0</v>
      </c>
      <c r="R1728" s="60">
        <f>Tabla3[[#This Row],[OCULTAR3]]</f>
        <v>3.5666699999999998</v>
      </c>
      <c r="S1728" s="60">
        <f>Tabla3[[#This Row],[PRECIO SIN %]]-Tabla3[[#This Row],[PRECIO SIN %]]*10%</f>
        <v>3.2100029999999999</v>
      </c>
      <c r="T1728" s="80">
        <f>(Tabla3[[#This Row],[PRECIO CON DESCT.]]-(Tabla3[[#This Row],[PRECIO CON DESCT.]]*$T$6))</f>
        <v>2.02230189</v>
      </c>
      <c r="U1728" s="96"/>
      <c r="V1728" s="94">
        <f>Tabla3[[#This Row],[PRECIO %      en $]]*Tabla3[[#This Row],[PEDIDO ]]</f>
        <v>0</v>
      </c>
      <c r="W1728" s="57">
        <f>Tabla3[[#This Row],[PRECIO CON DESCT.]]*Tabla3[[#This Row],[PEDIDO ]]</f>
        <v>0</v>
      </c>
      <c r="X1728" s="58">
        <f>Tabla3[[#This Row],[PRECIO SIN %]]*Tabla3[[#This Row],[PEDIDO ]]</f>
        <v>0</v>
      </c>
      <c r="Y1728" s="28"/>
      <c r="Z1728" s="28"/>
    </row>
    <row r="1729" spans="1:26" ht="33" customHeight="1" x14ac:dyDescent="0.4">
      <c r="A1729" s="124">
        <v>6921875011653</v>
      </c>
      <c r="B1729" s="51" t="s">
        <v>225</v>
      </c>
      <c r="C1729" s="51" t="s">
        <v>72</v>
      </c>
      <c r="D17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29" s="118" t="s">
        <v>2222</v>
      </c>
      <c r="F1729" s="75" t="s">
        <v>537</v>
      </c>
      <c r="G17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29" s="77">
        <v>580</v>
      </c>
      <c r="J1729" s="52">
        <v>3.24444</v>
      </c>
      <c r="K1729" s="53">
        <f>Tabla3[[#This Row],[PRECIOS]]-Tabla3[[#This Row],[PRECIOS]]*10%</f>
        <v>2.9199959999999998</v>
      </c>
      <c r="L1729" s="101"/>
      <c r="M1729" s="54"/>
      <c r="N1729" s="55">
        <f>IFERROR(Tabla3[[#This Row],[PRECIOS]]-Tabla3[[#This Row],[PRECIOS]]*Tabla3[[#This Row],[% PRODUCTO]]," ")</f>
        <v>3.24444</v>
      </c>
      <c r="O1729" s="54"/>
      <c r="P1729" s="55">
        <f>IFERROR(Tabla3[[#This Row],[OCULTAR2]]-Tabla3[[#This Row],[OCULTAR2]]*Tabla3[[#This Row],[% LÍNEA]]," ")</f>
        <v>3.24444</v>
      </c>
      <c r="Q1729" s="56">
        <f>IFERROR(Tabla3[[#This Row],[% PRODUCTO]]+Tabla3[[#This Row],[% LÍNEA]]," ")</f>
        <v>0</v>
      </c>
      <c r="R1729" s="53">
        <f>Tabla3[[#This Row],[OCULTAR3]]</f>
        <v>3.24444</v>
      </c>
      <c r="S1729" s="53">
        <f>Tabla3[[#This Row],[PRECIO SIN %]]-Tabla3[[#This Row],[PRECIO SIN %]]*10%</f>
        <v>2.9199959999999998</v>
      </c>
      <c r="T1729" s="80">
        <f>(Tabla3[[#This Row],[PRECIO CON DESCT.]]-(Tabla3[[#This Row],[PRECIO CON DESCT.]]*$T$6))</f>
        <v>1.8395974799999999</v>
      </c>
      <c r="U1729" s="96"/>
      <c r="V1729" s="94">
        <f>Tabla3[[#This Row],[PRECIO %      en $]]*Tabla3[[#This Row],[PEDIDO ]]</f>
        <v>0</v>
      </c>
      <c r="W1729" s="57">
        <f>Tabla3[[#This Row],[PRECIO CON DESCT.]]*Tabla3[[#This Row],[PEDIDO ]]</f>
        <v>0</v>
      </c>
      <c r="X1729" s="58">
        <f>Tabla3[[#This Row],[PRECIO SIN %]]*Tabla3[[#This Row],[PEDIDO ]]</f>
        <v>0</v>
      </c>
      <c r="Y1729" s="28"/>
      <c r="Z1729" s="28"/>
    </row>
    <row r="1730" spans="1:26" ht="33" customHeight="1" x14ac:dyDescent="0.4">
      <c r="A1730" s="125">
        <v>7595152002512</v>
      </c>
      <c r="B1730" s="59" t="s">
        <v>225</v>
      </c>
      <c r="C1730" s="59" t="s">
        <v>233</v>
      </c>
      <c r="D17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30" s="119" t="s">
        <v>2223</v>
      </c>
      <c r="F1730" s="76" t="s">
        <v>537</v>
      </c>
      <c r="G17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30" s="78">
        <v>173</v>
      </c>
      <c r="J1730" s="52">
        <v>4.3555599999999997</v>
      </c>
      <c r="K1730" s="60">
        <f>Tabla3[[#This Row],[PRECIOS]]-Tabla3[[#This Row],[PRECIOS]]*10%</f>
        <v>3.9200039999999996</v>
      </c>
      <c r="L1730" s="101"/>
      <c r="M1730" s="61"/>
      <c r="N1730" s="55">
        <f>IFERROR(Tabla3[[#This Row],[PRECIOS]]-Tabla3[[#This Row],[PRECIOS]]*Tabla3[[#This Row],[% PRODUCTO]]," ")</f>
        <v>4.3555599999999997</v>
      </c>
      <c r="O1730" s="61"/>
      <c r="P1730" s="55">
        <f>IFERROR(Tabla3[[#This Row],[OCULTAR2]]-Tabla3[[#This Row],[OCULTAR2]]*Tabla3[[#This Row],[% LÍNEA]]," ")</f>
        <v>4.3555599999999997</v>
      </c>
      <c r="Q1730" s="56">
        <f>IFERROR(Tabla3[[#This Row],[% PRODUCTO]]+Tabla3[[#This Row],[% LÍNEA]]," ")</f>
        <v>0</v>
      </c>
      <c r="R1730" s="60">
        <f>Tabla3[[#This Row],[OCULTAR3]]</f>
        <v>4.3555599999999997</v>
      </c>
      <c r="S1730" s="60">
        <f>Tabla3[[#This Row],[PRECIO SIN %]]-Tabla3[[#This Row],[PRECIO SIN %]]*10%</f>
        <v>3.9200039999999996</v>
      </c>
      <c r="T1730" s="80">
        <f>(Tabla3[[#This Row],[PRECIO CON DESCT.]]-(Tabla3[[#This Row],[PRECIO CON DESCT.]]*$T$6))</f>
        <v>2.4696025199999996</v>
      </c>
      <c r="U1730" s="96"/>
      <c r="V1730" s="94">
        <f>Tabla3[[#This Row],[PRECIO %      en $]]*Tabla3[[#This Row],[PEDIDO ]]</f>
        <v>0</v>
      </c>
      <c r="W1730" s="57">
        <f>Tabla3[[#This Row],[PRECIO CON DESCT.]]*Tabla3[[#This Row],[PEDIDO ]]</f>
        <v>0</v>
      </c>
      <c r="X1730" s="58">
        <f>Tabla3[[#This Row],[PRECIO SIN %]]*Tabla3[[#This Row],[PEDIDO ]]</f>
        <v>0</v>
      </c>
      <c r="Y1730" s="28"/>
      <c r="Z1730" s="28"/>
    </row>
    <row r="1731" spans="1:26" ht="33" customHeight="1" x14ac:dyDescent="0.4">
      <c r="A1731" s="124">
        <v>7599112000167</v>
      </c>
      <c r="B1731" s="51" t="s">
        <v>225</v>
      </c>
      <c r="C1731" s="51" t="s">
        <v>208</v>
      </c>
      <c r="D17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31" s="118" t="s">
        <v>2224</v>
      </c>
      <c r="F1731" s="75" t="s">
        <v>537</v>
      </c>
      <c r="G17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31" s="77">
        <v>6</v>
      </c>
      <c r="J1731" s="52">
        <v>77.777780000000007</v>
      </c>
      <c r="K1731" s="53">
        <f>Tabla3[[#This Row],[PRECIOS]]-Tabla3[[#This Row],[PRECIOS]]*10%</f>
        <v>70.000002000000009</v>
      </c>
      <c r="L1731" s="101"/>
      <c r="M1731" s="54"/>
      <c r="N1731" s="55">
        <f>IFERROR(Tabla3[[#This Row],[PRECIOS]]-Tabla3[[#This Row],[PRECIOS]]*Tabla3[[#This Row],[% PRODUCTO]]," ")</f>
        <v>77.777780000000007</v>
      </c>
      <c r="O1731" s="54"/>
      <c r="P1731" s="55">
        <f>IFERROR(Tabla3[[#This Row],[OCULTAR2]]-Tabla3[[#This Row],[OCULTAR2]]*Tabla3[[#This Row],[% LÍNEA]]," ")</f>
        <v>77.777780000000007</v>
      </c>
      <c r="Q1731" s="56">
        <f>IFERROR(Tabla3[[#This Row],[% PRODUCTO]]+Tabla3[[#This Row],[% LÍNEA]]," ")</f>
        <v>0</v>
      </c>
      <c r="R1731" s="53">
        <f>Tabla3[[#This Row],[OCULTAR3]]</f>
        <v>77.777780000000007</v>
      </c>
      <c r="S1731" s="53">
        <f>Tabla3[[#This Row],[PRECIO SIN %]]-Tabla3[[#This Row],[PRECIO SIN %]]*10%</f>
        <v>70.000002000000009</v>
      </c>
      <c r="T1731" s="80">
        <f>(Tabla3[[#This Row],[PRECIO CON DESCT.]]-(Tabla3[[#This Row],[PRECIO CON DESCT.]]*$T$6))</f>
        <v>44.100001260000006</v>
      </c>
      <c r="U1731" s="96"/>
      <c r="V1731" s="94">
        <f>Tabla3[[#This Row],[PRECIO %      en $]]*Tabla3[[#This Row],[PEDIDO ]]</f>
        <v>0</v>
      </c>
      <c r="W1731" s="57">
        <f>Tabla3[[#This Row],[PRECIO CON DESCT.]]*Tabla3[[#This Row],[PEDIDO ]]</f>
        <v>0</v>
      </c>
      <c r="X1731" s="58">
        <f>Tabla3[[#This Row],[PRECIO SIN %]]*Tabla3[[#This Row],[PEDIDO ]]</f>
        <v>0</v>
      </c>
      <c r="Y1731" s="28"/>
      <c r="Z1731" s="28"/>
    </row>
    <row r="1732" spans="1:26" ht="33" customHeight="1" x14ac:dyDescent="0.4">
      <c r="A1732" s="125">
        <v>8904210808222</v>
      </c>
      <c r="B1732" s="59" t="s">
        <v>225</v>
      </c>
      <c r="C1732" s="59" t="s">
        <v>209</v>
      </c>
      <c r="D17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32" s="119" t="s">
        <v>2225</v>
      </c>
      <c r="F1732" s="76" t="s">
        <v>537</v>
      </c>
      <c r="G17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32" s="78">
        <v>253</v>
      </c>
      <c r="J1732" s="52">
        <v>8.0777800000000006</v>
      </c>
      <c r="K1732" s="60">
        <f>Tabla3[[#This Row],[PRECIOS]]-Tabla3[[#This Row],[PRECIOS]]*10%</f>
        <v>7.2700020000000007</v>
      </c>
      <c r="L1732" s="101"/>
      <c r="M1732" s="61"/>
      <c r="N1732" s="55">
        <f>IFERROR(Tabla3[[#This Row],[PRECIOS]]-Tabla3[[#This Row],[PRECIOS]]*Tabla3[[#This Row],[% PRODUCTO]]," ")</f>
        <v>8.0777800000000006</v>
      </c>
      <c r="O1732" s="61"/>
      <c r="P1732" s="55">
        <f>IFERROR(Tabla3[[#This Row],[OCULTAR2]]-Tabla3[[#This Row],[OCULTAR2]]*Tabla3[[#This Row],[% LÍNEA]]," ")</f>
        <v>8.0777800000000006</v>
      </c>
      <c r="Q1732" s="56">
        <f>IFERROR(Tabla3[[#This Row],[% PRODUCTO]]+Tabla3[[#This Row],[% LÍNEA]]," ")</f>
        <v>0</v>
      </c>
      <c r="R1732" s="60">
        <f>Tabla3[[#This Row],[OCULTAR3]]</f>
        <v>8.0777800000000006</v>
      </c>
      <c r="S1732" s="60">
        <f>Tabla3[[#This Row],[PRECIO SIN %]]-Tabla3[[#This Row],[PRECIO SIN %]]*10%</f>
        <v>7.2700020000000007</v>
      </c>
      <c r="T1732" s="80">
        <f>(Tabla3[[#This Row],[PRECIO CON DESCT.]]-(Tabla3[[#This Row],[PRECIO CON DESCT.]]*$T$6))</f>
        <v>4.5801012600000011</v>
      </c>
      <c r="U1732" s="96"/>
      <c r="V1732" s="94">
        <f>Tabla3[[#This Row],[PRECIO %      en $]]*Tabla3[[#This Row],[PEDIDO ]]</f>
        <v>0</v>
      </c>
      <c r="W1732" s="57">
        <f>Tabla3[[#This Row],[PRECIO CON DESCT.]]*Tabla3[[#This Row],[PEDIDO ]]</f>
        <v>0</v>
      </c>
      <c r="X1732" s="58">
        <f>Tabla3[[#This Row],[PRECIO SIN %]]*Tabla3[[#This Row],[PEDIDO ]]</f>
        <v>0</v>
      </c>
      <c r="Y1732" s="28"/>
      <c r="Z1732" s="28"/>
    </row>
    <row r="1733" spans="1:26" ht="33" customHeight="1" x14ac:dyDescent="0.4">
      <c r="A1733" s="124">
        <v>7598252000204</v>
      </c>
      <c r="B1733" s="51" t="s">
        <v>225</v>
      </c>
      <c r="C1733" s="51" t="s">
        <v>56</v>
      </c>
      <c r="D17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33" s="118" t="s">
        <v>2226</v>
      </c>
      <c r="F1733" s="75" t="s">
        <v>537</v>
      </c>
      <c r="G17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33" s="77">
        <v>436</v>
      </c>
      <c r="J1733" s="52">
        <v>7.6444400000000003</v>
      </c>
      <c r="K1733" s="53">
        <f>Tabla3[[#This Row],[PRECIOS]]-Tabla3[[#This Row],[PRECIOS]]*10%</f>
        <v>6.8799960000000002</v>
      </c>
      <c r="L1733" s="101"/>
      <c r="M1733" s="54"/>
      <c r="N1733" s="55">
        <f>IFERROR(Tabla3[[#This Row],[PRECIOS]]-Tabla3[[#This Row],[PRECIOS]]*Tabla3[[#This Row],[% PRODUCTO]]," ")</f>
        <v>7.6444400000000003</v>
      </c>
      <c r="O1733" s="54"/>
      <c r="P1733" s="55">
        <f>IFERROR(Tabla3[[#This Row],[OCULTAR2]]-Tabla3[[#This Row],[OCULTAR2]]*Tabla3[[#This Row],[% LÍNEA]]," ")</f>
        <v>7.6444400000000003</v>
      </c>
      <c r="Q1733" s="56">
        <f>IFERROR(Tabla3[[#This Row],[% PRODUCTO]]+Tabla3[[#This Row],[% LÍNEA]]," ")</f>
        <v>0</v>
      </c>
      <c r="R1733" s="53">
        <f>Tabla3[[#This Row],[OCULTAR3]]</f>
        <v>7.6444400000000003</v>
      </c>
      <c r="S1733" s="53">
        <f>Tabla3[[#This Row],[PRECIO SIN %]]-Tabla3[[#This Row],[PRECIO SIN %]]*10%</f>
        <v>6.8799960000000002</v>
      </c>
      <c r="T1733" s="80">
        <f>(Tabla3[[#This Row],[PRECIO CON DESCT.]]-(Tabla3[[#This Row],[PRECIO CON DESCT.]]*$T$6))</f>
        <v>4.3343974799999998</v>
      </c>
      <c r="U1733" s="96"/>
      <c r="V1733" s="94">
        <f>Tabla3[[#This Row],[PRECIO %      en $]]*Tabla3[[#This Row],[PEDIDO ]]</f>
        <v>0</v>
      </c>
      <c r="W1733" s="57">
        <f>Tabla3[[#This Row],[PRECIO CON DESCT.]]*Tabla3[[#This Row],[PEDIDO ]]</f>
        <v>0</v>
      </c>
      <c r="X1733" s="58">
        <f>Tabla3[[#This Row],[PRECIO SIN %]]*Tabla3[[#This Row],[PEDIDO ]]</f>
        <v>0</v>
      </c>
      <c r="Y1733" s="28"/>
      <c r="Z1733" s="28"/>
    </row>
    <row r="1734" spans="1:26" ht="33" customHeight="1" x14ac:dyDescent="0.4">
      <c r="A1734" s="125">
        <v>7598677000230</v>
      </c>
      <c r="B1734" s="59" t="s">
        <v>225</v>
      </c>
      <c r="C1734" s="59" t="s">
        <v>125</v>
      </c>
      <c r="D17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34" s="119" t="s">
        <v>2227</v>
      </c>
      <c r="F1734" s="76" t="s">
        <v>537</v>
      </c>
      <c r="G17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34" s="78">
        <v>1324</v>
      </c>
      <c r="J1734" s="52">
        <v>3.4222199999999998</v>
      </c>
      <c r="K1734" s="60">
        <f>Tabla3[[#This Row],[PRECIOS]]-Tabla3[[#This Row],[PRECIOS]]*10%</f>
        <v>3.0799979999999998</v>
      </c>
      <c r="L1734" s="101"/>
      <c r="M1734" s="61"/>
      <c r="N1734" s="55">
        <f>IFERROR(Tabla3[[#This Row],[PRECIOS]]-Tabla3[[#This Row],[PRECIOS]]*Tabla3[[#This Row],[% PRODUCTO]]," ")</f>
        <v>3.4222199999999998</v>
      </c>
      <c r="O1734" s="61"/>
      <c r="P1734" s="55">
        <f>IFERROR(Tabla3[[#This Row],[OCULTAR2]]-Tabla3[[#This Row],[OCULTAR2]]*Tabla3[[#This Row],[% LÍNEA]]," ")</f>
        <v>3.4222199999999998</v>
      </c>
      <c r="Q1734" s="56">
        <f>IFERROR(Tabla3[[#This Row],[% PRODUCTO]]+Tabla3[[#This Row],[% LÍNEA]]," ")</f>
        <v>0</v>
      </c>
      <c r="R1734" s="60">
        <f>Tabla3[[#This Row],[OCULTAR3]]</f>
        <v>3.4222199999999998</v>
      </c>
      <c r="S1734" s="60">
        <f>Tabla3[[#This Row],[PRECIO SIN %]]-Tabla3[[#This Row],[PRECIO SIN %]]*10%</f>
        <v>3.0799979999999998</v>
      </c>
      <c r="T1734" s="80">
        <f>(Tabla3[[#This Row],[PRECIO CON DESCT.]]-(Tabla3[[#This Row],[PRECIO CON DESCT.]]*$T$6))</f>
        <v>1.9403987399999998</v>
      </c>
      <c r="U1734" s="96"/>
      <c r="V1734" s="94">
        <f>Tabla3[[#This Row],[PRECIO %      en $]]*Tabla3[[#This Row],[PEDIDO ]]</f>
        <v>0</v>
      </c>
      <c r="W1734" s="57">
        <f>Tabla3[[#This Row],[PRECIO CON DESCT.]]*Tabla3[[#This Row],[PEDIDO ]]</f>
        <v>0</v>
      </c>
      <c r="X1734" s="58">
        <f>Tabla3[[#This Row],[PRECIO SIN %]]*Tabla3[[#This Row],[PEDIDO ]]</f>
        <v>0</v>
      </c>
      <c r="Y1734" s="28"/>
      <c r="Z1734" s="28"/>
    </row>
    <row r="1735" spans="1:26" ht="33" customHeight="1" x14ac:dyDescent="0.4">
      <c r="A1735" s="124">
        <v>7598578000445</v>
      </c>
      <c r="B1735" s="51" t="s">
        <v>225</v>
      </c>
      <c r="C1735" s="51" t="s">
        <v>159</v>
      </c>
      <c r="D17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35" s="118" t="s">
        <v>2228</v>
      </c>
      <c r="F1735" s="75" t="s">
        <v>537</v>
      </c>
      <c r="G17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35" s="77">
        <v>114</v>
      </c>
      <c r="J1735" s="52">
        <v>12.22222</v>
      </c>
      <c r="K1735" s="53">
        <f>Tabla3[[#This Row],[PRECIOS]]-Tabla3[[#This Row],[PRECIOS]]*10%</f>
        <v>10.999998</v>
      </c>
      <c r="L1735" s="101"/>
      <c r="M1735" s="54"/>
      <c r="N1735" s="55">
        <f>IFERROR(Tabla3[[#This Row],[PRECIOS]]-Tabla3[[#This Row],[PRECIOS]]*Tabla3[[#This Row],[% PRODUCTO]]," ")</f>
        <v>12.22222</v>
      </c>
      <c r="O1735" s="54"/>
      <c r="P1735" s="55">
        <f>IFERROR(Tabla3[[#This Row],[OCULTAR2]]-Tabla3[[#This Row],[OCULTAR2]]*Tabla3[[#This Row],[% LÍNEA]]," ")</f>
        <v>12.22222</v>
      </c>
      <c r="Q1735" s="56">
        <f>IFERROR(Tabla3[[#This Row],[% PRODUCTO]]+Tabla3[[#This Row],[% LÍNEA]]," ")</f>
        <v>0</v>
      </c>
      <c r="R1735" s="53">
        <f>Tabla3[[#This Row],[OCULTAR3]]</f>
        <v>12.22222</v>
      </c>
      <c r="S1735" s="53">
        <f>Tabla3[[#This Row],[PRECIO SIN %]]-Tabla3[[#This Row],[PRECIO SIN %]]*10%</f>
        <v>10.999998</v>
      </c>
      <c r="T1735" s="80">
        <f>(Tabla3[[#This Row],[PRECIO CON DESCT.]]-(Tabla3[[#This Row],[PRECIO CON DESCT.]]*$T$6))</f>
        <v>6.9299987400000003</v>
      </c>
      <c r="U1735" s="96"/>
      <c r="V1735" s="94">
        <f>Tabla3[[#This Row],[PRECIO %      en $]]*Tabla3[[#This Row],[PEDIDO ]]</f>
        <v>0</v>
      </c>
      <c r="W1735" s="57">
        <f>Tabla3[[#This Row],[PRECIO CON DESCT.]]*Tabla3[[#This Row],[PEDIDO ]]</f>
        <v>0</v>
      </c>
      <c r="X1735" s="58">
        <f>Tabla3[[#This Row],[PRECIO SIN %]]*Tabla3[[#This Row],[PEDIDO ]]</f>
        <v>0</v>
      </c>
      <c r="Y1735" s="28"/>
      <c r="Z1735" s="28"/>
    </row>
    <row r="1736" spans="1:26" ht="33" customHeight="1" x14ac:dyDescent="0.4">
      <c r="A1736" s="125">
        <v>7591519000894</v>
      </c>
      <c r="B1736" s="59" t="s">
        <v>225</v>
      </c>
      <c r="C1736" s="59" t="s">
        <v>149</v>
      </c>
      <c r="D17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36" s="119" t="s">
        <v>2229</v>
      </c>
      <c r="F1736" s="76" t="s">
        <v>537</v>
      </c>
      <c r="G17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36" s="78">
        <v>102</v>
      </c>
      <c r="J1736" s="52">
        <v>25.05556</v>
      </c>
      <c r="K1736" s="60">
        <f>Tabla3[[#This Row],[PRECIOS]]-Tabla3[[#This Row],[PRECIOS]]*10%</f>
        <v>22.550004000000001</v>
      </c>
      <c r="L1736" s="101"/>
      <c r="M1736" s="61"/>
      <c r="N1736" s="55">
        <f>IFERROR(Tabla3[[#This Row],[PRECIOS]]-Tabla3[[#This Row],[PRECIOS]]*Tabla3[[#This Row],[% PRODUCTO]]," ")</f>
        <v>25.05556</v>
      </c>
      <c r="O1736" s="61"/>
      <c r="P1736" s="55">
        <f>IFERROR(Tabla3[[#This Row],[OCULTAR2]]-Tabla3[[#This Row],[OCULTAR2]]*Tabla3[[#This Row],[% LÍNEA]]," ")</f>
        <v>25.05556</v>
      </c>
      <c r="Q1736" s="56">
        <f>IFERROR(Tabla3[[#This Row],[% PRODUCTO]]+Tabla3[[#This Row],[% LÍNEA]]," ")</f>
        <v>0</v>
      </c>
      <c r="R1736" s="60">
        <f>Tabla3[[#This Row],[OCULTAR3]]</f>
        <v>25.05556</v>
      </c>
      <c r="S1736" s="60">
        <f>Tabla3[[#This Row],[PRECIO SIN %]]-Tabla3[[#This Row],[PRECIO SIN %]]*10%</f>
        <v>22.550004000000001</v>
      </c>
      <c r="T1736" s="80">
        <f>(Tabla3[[#This Row],[PRECIO CON DESCT.]]-(Tabla3[[#This Row],[PRECIO CON DESCT.]]*$T$6))</f>
        <v>14.206502520000001</v>
      </c>
      <c r="U1736" s="96"/>
      <c r="V1736" s="94">
        <f>Tabla3[[#This Row],[PRECIO %      en $]]*Tabla3[[#This Row],[PEDIDO ]]</f>
        <v>0</v>
      </c>
      <c r="W1736" s="57">
        <f>Tabla3[[#This Row],[PRECIO CON DESCT.]]*Tabla3[[#This Row],[PEDIDO ]]</f>
        <v>0</v>
      </c>
      <c r="X1736" s="58">
        <f>Tabla3[[#This Row],[PRECIO SIN %]]*Tabla3[[#This Row],[PEDIDO ]]</f>
        <v>0</v>
      </c>
      <c r="Y1736" s="28"/>
      <c r="Z1736" s="28"/>
    </row>
    <row r="1737" spans="1:26" ht="33" customHeight="1" x14ac:dyDescent="0.4">
      <c r="A1737" s="124">
        <v>8904187859432</v>
      </c>
      <c r="B1737" s="51" t="s">
        <v>225</v>
      </c>
      <c r="C1737" s="51" t="s">
        <v>91</v>
      </c>
      <c r="D17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37" s="118" t="s">
        <v>2230</v>
      </c>
      <c r="F1737" s="75" t="s">
        <v>537</v>
      </c>
      <c r="G17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37" s="77">
        <v>140</v>
      </c>
      <c r="J1737" s="52">
        <v>8.6</v>
      </c>
      <c r="K1737" s="53">
        <f>Tabla3[[#This Row],[PRECIOS]]-Tabla3[[#This Row],[PRECIOS]]*10%</f>
        <v>7.7399999999999993</v>
      </c>
      <c r="L1737" s="101"/>
      <c r="M1737" s="54"/>
      <c r="N1737" s="55">
        <f>IFERROR(Tabla3[[#This Row],[PRECIOS]]-Tabla3[[#This Row],[PRECIOS]]*Tabla3[[#This Row],[% PRODUCTO]]," ")</f>
        <v>8.6</v>
      </c>
      <c r="O1737" s="54"/>
      <c r="P1737" s="55">
        <f>IFERROR(Tabla3[[#This Row],[OCULTAR2]]-Tabla3[[#This Row],[OCULTAR2]]*Tabla3[[#This Row],[% LÍNEA]]," ")</f>
        <v>8.6</v>
      </c>
      <c r="Q1737" s="56">
        <f>IFERROR(Tabla3[[#This Row],[% PRODUCTO]]+Tabla3[[#This Row],[% LÍNEA]]," ")</f>
        <v>0</v>
      </c>
      <c r="R1737" s="53">
        <f>Tabla3[[#This Row],[OCULTAR3]]</f>
        <v>8.6</v>
      </c>
      <c r="S1737" s="53">
        <f>Tabla3[[#This Row],[PRECIO SIN %]]-Tabla3[[#This Row],[PRECIO SIN %]]*10%</f>
        <v>7.7399999999999993</v>
      </c>
      <c r="T1737" s="80">
        <f>(Tabla3[[#This Row],[PRECIO CON DESCT.]]-(Tabla3[[#This Row],[PRECIO CON DESCT.]]*$T$6))</f>
        <v>4.876199999999999</v>
      </c>
      <c r="U1737" s="96"/>
      <c r="V1737" s="94">
        <f>Tabla3[[#This Row],[PRECIO %      en $]]*Tabla3[[#This Row],[PEDIDO ]]</f>
        <v>0</v>
      </c>
      <c r="W1737" s="57">
        <f>Tabla3[[#This Row],[PRECIO CON DESCT.]]*Tabla3[[#This Row],[PEDIDO ]]</f>
        <v>0</v>
      </c>
      <c r="X1737" s="58">
        <f>Tabla3[[#This Row],[PRECIO SIN %]]*Tabla3[[#This Row],[PEDIDO ]]</f>
        <v>0</v>
      </c>
      <c r="Y1737" s="28"/>
      <c r="Z1737" s="28"/>
    </row>
    <row r="1738" spans="1:26" ht="33" customHeight="1" x14ac:dyDescent="0.4">
      <c r="A1738" s="125">
        <v>7592348413848</v>
      </c>
      <c r="B1738" s="59" t="s">
        <v>225</v>
      </c>
      <c r="C1738" s="59" t="s">
        <v>127</v>
      </c>
      <c r="D17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38" s="119" t="s">
        <v>2231</v>
      </c>
      <c r="F1738" s="76" t="s">
        <v>537</v>
      </c>
      <c r="G17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38" s="78">
        <v>219</v>
      </c>
      <c r="J1738" s="52">
        <v>15.78889</v>
      </c>
      <c r="K1738" s="60">
        <f>Tabla3[[#This Row],[PRECIOS]]-Tabla3[[#This Row],[PRECIOS]]*10%</f>
        <v>14.210001</v>
      </c>
      <c r="L1738" s="101"/>
      <c r="M1738" s="61"/>
      <c r="N1738" s="55">
        <f>IFERROR(Tabla3[[#This Row],[PRECIOS]]-Tabla3[[#This Row],[PRECIOS]]*Tabla3[[#This Row],[% PRODUCTO]]," ")</f>
        <v>15.78889</v>
      </c>
      <c r="O1738" s="61"/>
      <c r="P1738" s="55">
        <f>IFERROR(Tabla3[[#This Row],[OCULTAR2]]-Tabla3[[#This Row],[OCULTAR2]]*Tabla3[[#This Row],[% LÍNEA]]," ")</f>
        <v>15.78889</v>
      </c>
      <c r="Q1738" s="56">
        <f>IFERROR(Tabla3[[#This Row],[% PRODUCTO]]+Tabla3[[#This Row],[% LÍNEA]]," ")</f>
        <v>0</v>
      </c>
      <c r="R1738" s="60">
        <f>Tabla3[[#This Row],[OCULTAR3]]</f>
        <v>15.78889</v>
      </c>
      <c r="S1738" s="60">
        <f>Tabla3[[#This Row],[PRECIO SIN %]]-Tabla3[[#This Row],[PRECIO SIN %]]*10%</f>
        <v>14.210001</v>
      </c>
      <c r="T1738" s="80">
        <f>(Tabla3[[#This Row],[PRECIO CON DESCT.]]-(Tabla3[[#This Row],[PRECIO CON DESCT.]]*$T$6))</f>
        <v>8.9523006299999999</v>
      </c>
      <c r="U1738" s="96"/>
      <c r="V1738" s="94">
        <f>Tabla3[[#This Row],[PRECIO %      en $]]*Tabla3[[#This Row],[PEDIDO ]]</f>
        <v>0</v>
      </c>
      <c r="W1738" s="57">
        <f>Tabla3[[#This Row],[PRECIO CON DESCT.]]*Tabla3[[#This Row],[PEDIDO ]]</f>
        <v>0</v>
      </c>
      <c r="X1738" s="58">
        <f>Tabla3[[#This Row],[PRECIO SIN %]]*Tabla3[[#This Row],[PEDIDO ]]</f>
        <v>0</v>
      </c>
      <c r="Y1738" s="28"/>
      <c r="Z1738" s="28"/>
    </row>
    <row r="1739" spans="1:26" ht="33" customHeight="1" x14ac:dyDescent="0.4">
      <c r="A1739" s="124">
        <v>7591243826425</v>
      </c>
      <c r="B1739" s="51" t="s">
        <v>225</v>
      </c>
      <c r="C1739" s="51" t="s">
        <v>108</v>
      </c>
      <c r="D17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739" s="118" t="s">
        <v>2232</v>
      </c>
      <c r="F1739" s="75" t="s">
        <v>537</v>
      </c>
      <c r="G17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39" s="77">
        <v>43</v>
      </c>
      <c r="J1739" s="52">
        <v>5.8666700000000001</v>
      </c>
      <c r="K1739" s="53">
        <f>Tabla3[[#This Row],[PRECIOS]]-Tabla3[[#This Row],[PRECIOS]]*10%</f>
        <v>5.2800029999999998</v>
      </c>
      <c r="L1739" s="101"/>
      <c r="M1739" s="54"/>
      <c r="N1739" s="55">
        <f>IFERROR(Tabla3[[#This Row],[PRECIOS]]-Tabla3[[#This Row],[PRECIOS]]*Tabla3[[#This Row],[% PRODUCTO]]," ")</f>
        <v>5.8666700000000001</v>
      </c>
      <c r="O1739" s="54"/>
      <c r="P1739" s="55">
        <f>IFERROR(Tabla3[[#This Row],[OCULTAR2]]-Tabla3[[#This Row],[OCULTAR2]]*Tabla3[[#This Row],[% LÍNEA]]," ")</f>
        <v>5.8666700000000001</v>
      </c>
      <c r="Q1739" s="56">
        <f>IFERROR(Tabla3[[#This Row],[% PRODUCTO]]+Tabla3[[#This Row],[% LÍNEA]]," ")</f>
        <v>0</v>
      </c>
      <c r="R1739" s="53">
        <f>Tabla3[[#This Row],[OCULTAR3]]</f>
        <v>5.8666700000000001</v>
      </c>
      <c r="S1739" s="53">
        <f>Tabla3[[#This Row],[PRECIO SIN %]]-Tabla3[[#This Row],[PRECIO SIN %]]*10%</f>
        <v>5.2800029999999998</v>
      </c>
      <c r="T1739" s="80">
        <f>(Tabla3[[#This Row],[PRECIO CON DESCT.]]-(Tabla3[[#This Row],[PRECIO CON DESCT.]]*$T$6))</f>
        <v>3.3264018899999996</v>
      </c>
      <c r="U1739" s="96"/>
      <c r="V1739" s="94">
        <f>Tabla3[[#This Row],[PRECIO %      en $]]*Tabla3[[#This Row],[PEDIDO ]]</f>
        <v>0</v>
      </c>
      <c r="W1739" s="57">
        <f>Tabla3[[#This Row],[PRECIO CON DESCT.]]*Tabla3[[#This Row],[PEDIDO ]]</f>
        <v>0</v>
      </c>
      <c r="X1739" s="58">
        <f>Tabla3[[#This Row],[PRECIO SIN %]]*Tabla3[[#This Row],[PEDIDO ]]</f>
        <v>0</v>
      </c>
      <c r="Y1739" s="28"/>
      <c r="Z1739" s="28"/>
    </row>
    <row r="1740" spans="1:26" ht="33" customHeight="1" x14ac:dyDescent="0.4">
      <c r="A1740" s="125">
        <v>7591243826463</v>
      </c>
      <c r="B1740" s="59" t="s">
        <v>225</v>
      </c>
      <c r="C1740" s="59" t="s">
        <v>108</v>
      </c>
      <c r="D17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740" s="119" t="s">
        <v>2233</v>
      </c>
      <c r="F1740" s="76" t="s">
        <v>537</v>
      </c>
      <c r="G17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40" s="78">
        <v>92</v>
      </c>
      <c r="J1740" s="52">
        <v>3.0444399999999998</v>
      </c>
      <c r="K1740" s="60">
        <f>Tabla3[[#This Row],[PRECIOS]]-Tabla3[[#This Row],[PRECIOS]]*10%</f>
        <v>2.7399959999999997</v>
      </c>
      <c r="L1740" s="101"/>
      <c r="M1740" s="61"/>
      <c r="N1740" s="55">
        <f>IFERROR(Tabla3[[#This Row],[PRECIOS]]-Tabla3[[#This Row],[PRECIOS]]*Tabla3[[#This Row],[% PRODUCTO]]," ")</f>
        <v>3.0444399999999998</v>
      </c>
      <c r="O1740" s="61"/>
      <c r="P1740" s="55">
        <f>IFERROR(Tabla3[[#This Row],[OCULTAR2]]-Tabla3[[#This Row],[OCULTAR2]]*Tabla3[[#This Row],[% LÍNEA]]," ")</f>
        <v>3.0444399999999998</v>
      </c>
      <c r="Q1740" s="56">
        <f>IFERROR(Tabla3[[#This Row],[% PRODUCTO]]+Tabla3[[#This Row],[% LÍNEA]]," ")</f>
        <v>0</v>
      </c>
      <c r="R1740" s="60">
        <f>Tabla3[[#This Row],[OCULTAR3]]</f>
        <v>3.0444399999999998</v>
      </c>
      <c r="S1740" s="60">
        <f>Tabla3[[#This Row],[PRECIO SIN %]]-Tabla3[[#This Row],[PRECIO SIN %]]*10%</f>
        <v>2.7399959999999997</v>
      </c>
      <c r="T1740" s="80">
        <f>(Tabla3[[#This Row],[PRECIO CON DESCT.]]-(Tabla3[[#This Row],[PRECIO CON DESCT.]]*$T$6))</f>
        <v>1.7261974799999997</v>
      </c>
      <c r="U1740" s="96"/>
      <c r="V1740" s="94">
        <f>Tabla3[[#This Row],[PRECIO %      en $]]*Tabla3[[#This Row],[PEDIDO ]]</f>
        <v>0</v>
      </c>
      <c r="W1740" s="57">
        <f>Tabla3[[#This Row],[PRECIO CON DESCT.]]*Tabla3[[#This Row],[PEDIDO ]]</f>
        <v>0</v>
      </c>
      <c r="X1740" s="58">
        <f>Tabla3[[#This Row],[PRECIO SIN %]]*Tabla3[[#This Row],[PEDIDO ]]</f>
        <v>0</v>
      </c>
      <c r="Y1740" s="28"/>
      <c r="Z1740" s="28"/>
    </row>
    <row r="1741" spans="1:26" ht="33" customHeight="1" x14ac:dyDescent="0.4">
      <c r="A1741" s="124">
        <v>8906142160874</v>
      </c>
      <c r="B1741" s="51" t="s">
        <v>225</v>
      </c>
      <c r="C1741" s="51" t="s">
        <v>57</v>
      </c>
      <c r="D17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41" s="118" t="s">
        <v>2234</v>
      </c>
      <c r="F1741" s="75" t="s">
        <v>537</v>
      </c>
      <c r="G17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41" s="77">
        <v>771</v>
      </c>
      <c r="J1741" s="52">
        <v>0.66666999999999998</v>
      </c>
      <c r="K1741" s="53">
        <f>Tabla3[[#This Row],[PRECIOS]]-Tabla3[[#This Row],[PRECIOS]]*10%</f>
        <v>0.60000299999999995</v>
      </c>
      <c r="L1741" s="101"/>
      <c r="M1741" s="54"/>
      <c r="N1741" s="55">
        <f>IFERROR(Tabla3[[#This Row],[PRECIOS]]-Tabla3[[#This Row],[PRECIOS]]*Tabla3[[#This Row],[% PRODUCTO]]," ")</f>
        <v>0.66666999999999998</v>
      </c>
      <c r="O1741" s="54"/>
      <c r="P1741" s="55">
        <f>IFERROR(Tabla3[[#This Row],[OCULTAR2]]-Tabla3[[#This Row],[OCULTAR2]]*Tabla3[[#This Row],[% LÍNEA]]," ")</f>
        <v>0.66666999999999998</v>
      </c>
      <c r="Q1741" s="56">
        <f>IFERROR(Tabla3[[#This Row],[% PRODUCTO]]+Tabla3[[#This Row],[% LÍNEA]]," ")</f>
        <v>0</v>
      </c>
      <c r="R1741" s="53">
        <f>Tabla3[[#This Row],[OCULTAR3]]</f>
        <v>0.66666999999999998</v>
      </c>
      <c r="S1741" s="53">
        <f>Tabla3[[#This Row],[PRECIO SIN %]]-Tabla3[[#This Row],[PRECIO SIN %]]*10%</f>
        <v>0.60000299999999995</v>
      </c>
      <c r="T1741" s="80">
        <f>(Tabla3[[#This Row],[PRECIO CON DESCT.]]-(Tabla3[[#This Row],[PRECIO CON DESCT.]]*$T$6))</f>
        <v>0.37800188999999995</v>
      </c>
      <c r="U1741" s="96"/>
      <c r="V1741" s="94">
        <f>Tabla3[[#This Row],[PRECIO %      en $]]*Tabla3[[#This Row],[PEDIDO ]]</f>
        <v>0</v>
      </c>
      <c r="W1741" s="57">
        <f>Tabla3[[#This Row],[PRECIO CON DESCT.]]*Tabla3[[#This Row],[PEDIDO ]]</f>
        <v>0</v>
      </c>
      <c r="X1741" s="58">
        <f>Tabla3[[#This Row],[PRECIO SIN %]]*Tabla3[[#This Row],[PEDIDO ]]</f>
        <v>0</v>
      </c>
      <c r="Y1741" s="28"/>
      <c r="Z1741" s="28"/>
    </row>
    <row r="1742" spans="1:26" ht="33" customHeight="1" x14ac:dyDescent="0.4">
      <c r="A1742" s="125">
        <v>8904324100311</v>
      </c>
      <c r="B1742" s="59" t="s">
        <v>225</v>
      </c>
      <c r="C1742" s="59" t="s">
        <v>166</v>
      </c>
      <c r="D17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42" s="119" t="s">
        <v>2235</v>
      </c>
      <c r="F1742" s="76" t="s">
        <v>537</v>
      </c>
      <c r="G17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42" s="78">
        <v>3662</v>
      </c>
      <c r="J1742" s="52">
        <v>0.26667000000000002</v>
      </c>
      <c r="K1742" s="60">
        <f>Tabla3[[#This Row],[PRECIOS]]-Tabla3[[#This Row],[PRECIOS]]*10%</f>
        <v>0.24000300000000002</v>
      </c>
      <c r="L1742" s="101"/>
      <c r="M1742" s="61"/>
      <c r="N1742" s="55">
        <f>IFERROR(Tabla3[[#This Row],[PRECIOS]]-Tabla3[[#This Row],[PRECIOS]]*Tabla3[[#This Row],[% PRODUCTO]]," ")</f>
        <v>0.26667000000000002</v>
      </c>
      <c r="O1742" s="61"/>
      <c r="P1742" s="55">
        <f>IFERROR(Tabla3[[#This Row],[OCULTAR2]]-Tabla3[[#This Row],[OCULTAR2]]*Tabla3[[#This Row],[% LÍNEA]]," ")</f>
        <v>0.26667000000000002</v>
      </c>
      <c r="Q1742" s="56">
        <f>IFERROR(Tabla3[[#This Row],[% PRODUCTO]]+Tabla3[[#This Row],[% LÍNEA]]," ")</f>
        <v>0</v>
      </c>
      <c r="R1742" s="60">
        <f>Tabla3[[#This Row],[OCULTAR3]]</f>
        <v>0.26667000000000002</v>
      </c>
      <c r="S1742" s="60">
        <f>Tabla3[[#This Row],[PRECIO SIN %]]-Tabla3[[#This Row],[PRECIO SIN %]]*10%</f>
        <v>0.24000300000000002</v>
      </c>
      <c r="T1742" s="80">
        <f>(Tabla3[[#This Row],[PRECIO CON DESCT.]]-(Tabla3[[#This Row],[PRECIO CON DESCT.]]*$T$6))</f>
        <v>0.15120189000000001</v>
      </c>
      <c r="U1742" s="96"/>
      <c r="V1742" s="94">
        <f>Tabla3[[#This Row],[PRECIO %      en $]]*Tabla3[[#This Row],[PEDIDO ]]</f>
        <v>0</v>
      </c>
      <c r="W1742" s="57">
        <f>Tabla3[[#This Row],[PRECIO CON DESCT.]]*Tabla3[[#This Row],[PEDIDO ]]</f>
        <v>0</v>
      </c>
      <c r="X1742" s="58">
        <f>Tabla3[[#This Row],[PRECIO SIN %]]*Tabla3[[#This Row],[PEDIDO ]]</f>
        <v>0</v>
      </c>
      <c r="Y1742" s="28"/>
      <c r="Z1742" s="28"/>
    </row>
    <row r="1743" spans="1:26" ht="33" customHeight="1" x14ac:dyDescent="0.4">
      <c r="A1743" s="124">
        <v>7591818116104</v>
      </c>
      <c r="B1743" s="51" t="s">
        <v>225</v>
      </c>
      <c r="C1743" s="51" t="s">
        <v>105</v>
      </c>
      <c r="D17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743" s="118" t="s">
        <v>2236</v>
      </c>
      <c r="F1743" s="75" t="s">
        <v>537</v>
      </c>
      <c r="G17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43" s="77">
        <v>339</v>
      </c>
      <c r="J1743" s="52">
        <v>1.1444399999999999</v>
      </c>
      <c r="K1743" s="53">
        <f>Tabla3[[#This Row],[PRECIOS]]-Tabla3[[#This Row],[PRECIOS]]*10%</f>
        <v>1.0299959999999999</v>
      </c>
      <c r="L1743" s="101"/>
      <c r="M1743" s="54"/>
      <c r="N1743" s="55">
        <f>IFERROR(Tabla3[[#This Row],[PRECIOS]]-Tabla3[[#This Row],[PRECIOS]]*Tabla3[[#This Row],[% PRODUCTO]]," ")</f>
        <v>1.1444399999999999</v>
      </c>
      <c r="O1743" s="54"/>
      <c r="P1743" s="55">
        <f>IFERROR(Tabla3[[#This Row],[OCULTAR2]]-Tabla3[[#This Row],[OCULTAR2]]*Tabla3[[#This Row],[% LÍNEA]]," ")</f>
        <v>1.1444399999999999</v>
      </c>
      <c r="Q1743" s="56">
        <f>IFERROR(Tabla3[[#This Row],[% PRODUCTO]]+Tabla3[[#This Row],[% LÍNEA]]," ")</f>
        <v>0</v>
      </c>
      <c r="R1743" s="53">
        <f>Tabla3[[#This Row],[OCULTAR3]]</f>
        <v>1.1444399999999999</v>
      </c>
      <c r="S1743" s="53">
        <f>Tabla3[[#This Row],[PRECIO SIN %]]-Tabla3[[#This Row],[PRECIO SIN %]]*10%</f>
        <v>1.0299959999999999</v>
      </c>
      <c r="T1743" s="80">
        <f>(Tabla3[[#This Row],[PRECIO CON DESCT.]]-(Tabla3[[#This Row],[PRECIO CON DESCT.]]*$T$6))</f>
        <v>0.64889748000000003</v>
      </c>
      <c r="U1743" s="96"/>
      <c r="V1743" s="94">
        <f>Tabla3[[#This Row],[PRECIO %      en $]]*Tabla3[[#This Row],[PEDIDO ]]</f>
        <v>0</v>
      </c>
      <c r="W1743" s="57">
        <f>Tabla3[[#This Row],[PRECIO CON DESCT.]]*Tabla3[[#This Row],[PEDIDO ]]</f>
        <v>0</v>
      </c>
      <c r="X1743" s="58">
        <f>Tabla3[[#This Row],[PRECIO SIN %]]*Tabla3[[#This Row],[PEDIDO ]]</f>
        <v>0</v>
      </c>
      <c r="Y1743" s="28"/>
      <c r="Z1743" s="28"/>
    </row>
    <row r="1744" spans="1:26" ht="33" customHeight="1" x14ac:dyDescent="0.4">
      <c r="A1744" s="125">
        <v>7592432001654</v>
      </c>
      <c r="B1744" s="59" t="s">
        <v>225</v>
      </c>
      <c r="C1744" s="59" t="s">
        <v>118</v>
      </c>
      <c r="D17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44" s="119" t="s">
        <v>2237</v>
      </c>
      <c r="F1744" s="76" t="s">
        <v>537</v>
      </c>
      <c r="G17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44" s="78">
        <v>92</v>
      </c>
      <c r="J1744" s="52">
        <v>2.11111</v>
      </c>
      <c r="K1744" s="60">
        <f>Tabla3[[#This Row],[PRECIOS]]-Tabla3[[#This Row],[PRECIOS]]*10%</f>
        <v>1.899999</v>
      </c>
      <c r="L1744" s="101"/>
      <c r="M1744" s="61"/>
      <c r="N1744" s="55">
        <f>IFERROR(Tabla3[[#This Row],[PRECIOS]]-Tabla3[[#This Row],[PRECIOS]]*Tabla3[[#This Row],[% PRODUCTO]]," ")</f>
        <v>2.11111</v>
      </c>
      <c r="O1744" s="61"/>
      <c r="P1744" s="55">
        <f>IFERROR(Tabla3[[#This Row],[OCULTAR2]]-Tabla3[[#This Row],[OCULTAR2]]*Tabla3[[#This Row],[% LÍNEA]]," ")</f>
        <v>2.11111</v>
      </c>
      <c r="Q1744" s="56">
        <f>IFERROR(Tabla3[[#This Row],[% PRODUCTO]]+Tabla3[[#This Row],[% LÍNEA]]," ")</f>
        <v>0</v>
      </c>
      <c r="R1744" s="60">
        <f>Tabla3[[#This Row],[OCULTAR3]]</f>
        <v>2.11111</v>
      </c>
      <c r="S1744" s="60">
        <f>Tabla3[[#This Row],[PRECIO SIN %]]-Tabla3[[#This Row],[PRECIO SIN %]]*10%</f>
        <v>1.899999</v>
      </c>
      <c r="T1744" s="80">
        <f>(Tabla3[[#This Row],[PRECIO CON DESCT.]]-(Tabla3[[#This Row],[PRECIO CON DESCT.]]*$T$6))</f>
        <v>1.1969993699999999</v>
      </c>
      <c r="U1744" s="96"/>
      <c r="V1744" s="94">
        <f>Tabla3[[#This Row],[PRECIO %      en $]]*Tabla3[[#This Row],[PEDIDO ]]</f>
        <v>0</v>
      </c>
      <c r="W1744" s="57">
        <f>Tabla3[[#This Row],[PRECIO CON DESCT.]]*Tabla3[[#This Row],[PEDIDO ]]</f>
        <v>0</v>
      </c>
      <c r="X1744" s="58">
        <f>Tabla3[[#This Row],[PRECIO SIN %]]*Tabla3[[#This Row],[PEDIDO ]]</f>
        <v>0</v>
      </c>
      <c r="Y1744" s="28"/>
      <c r="Z1744" s="28"/>
    </row>
    <row r="1745" spans="1:26" ht="33" customHeight="1" x14ac:dyDescent="0.4">
      <c r="A1745" s="124">
        <v>7592601100690</v>
      </c>
      <c r="B1745" s="51" t="s">
        <v>225</v>
      </c>
      <c r="C1745" s="51" t="s">
        <v>98</v>
      </c>
      <c r="D17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45" s="118" t="s">
        <v>2238</v>
      </c>
      <c r="F1745" s="75" t="s">
        <v>537</v>
      </c>
      <c r="G17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45" s="77">
        <v>151</v>
      </c>
      <c r="J1745" s="52">
        <v>1.8333299999999999</v>
      </c>
      <c r="K1745" s="53">
        <f>Tabla3[[#This Row],[PRECIOS]]-Tabla3[[#This Row],[PRECIOS]]*10%</f>
        <v>1.6499969999999999</v>
      </c>
      <c r="L1745" s="101"/>
      <c r="M1745" s="54"/>
      <c r="N1745" s="55">
        <f>IFERROR(Tabla3[[#This Row],[PRECIOS]]-Tabla3[[#This Row],[PRECIOS]]*Tabla3[[#This Row],[% PRODUCTO]]," ")</f>
        <v>1.8333299999999999</v>
      </c>
      <c r="O1745" s="54"/>
      <c r="P1745" s="55">
        <f>IFERROR(Tabla3[[#This Row],[OCULTAR2]]-Tabla3[[#This Row],[OCULTAR2]]*Tabla3[[#This Row],[% LÍNEA]]," ")</f>
        <v>1.8333299999999999</v>
      </c>
      <c r="Q1745" s="56">
        <f>IFERROR(Tabla3[[#This Row],[% PRODUCTO]]+Tabla3[[#This Row],[% LÍNEA]]," ")</f>
        <v>0</v>
      </c>
      <c r="R1745" s="53">
        <f>Tabla3[[#This Row],[OCULTAR3]]</f>
        <v>1.8333299999999999</v>
      </c>
      <c r="S1745" s="53">
        <f>Tabla3[[#This Row],[PRECIO SIN %]]-Tabla3[[#This Row],[PRECIO SIN %]]*10%</f>
        <v>1.6499969999999999</v>
      </c>
      <c r="T1745" s="80">
        <f>(Tabla3[[#This Row],[PRECIO CON DESCT.]]-(Tabla3[[#This Row],[PRECIO CON DESCT.]]*$T$6))</f>
        <v>1.0394981099999998</v>
      </c>
      <c r="U1745" s="96"/>
      <c r="V1745" s="94">
        <f>Tabla3[[#This Row],[PRECIO %      en $]]*Tabla3[[#This Row],[PEDIDO ]]</f>
        <v>0</v>
      </c>
      <c r="W1745" s="57">
        <f>Tabla3[[#This Row],[PRECIO CON DESCT.]]*Tabla3[[#This Row],[PEDIDO ]]</f>
        <v>0</v>
      </c>
      <c r="X1745" s="58">
        <f>Tabla3[[#This Row],[PRECIO SIN %]]*Tabla3[[#This Row],[PEDIDO ]]</f>
        <v>0</v>
      </c>
      <c r="Y1745" s="28"/>
      <c r="Z1745" s="28"/>
    </row>
    <row r="1746" spans="1:26" ht="33" customHeight="1" x14ac:dyDescent="0.4">
      <c r="A1746" s="125">
        <v>7592803001832</v>
      </c>
      <c r="B1746" s="59" t="s">
        <v>225</v>
      </c>
      <c r="C1746" s="59" t="s">
        <v>132</v>
      </c>
      <c r="D17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46" s="119" t="s">
        <v>2239</v>
      </c>
      <c r="F1746" s="76" t="s">
        <v>537</v>
      </c>
      <c r="G17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46" s="78">
        <v>50</v>
      </c>
      <c r="J1746" s="52">
        <v>2.1555599999999999</v>
      </c>
      <c r="K1746" s="60">
        <f>Tabla3[[#This Row],[PRECIOS]]-Tabla3[[#This Row],[PRECIOS]]*10%</f>
        <v>1.9400039999999998</v>
      </c>
      <c r="L1746" s="101"/>
      <c r="M1746" s="61"/>
      <c r="N1746" s="55">
        <f>IFERROR(Tabla3[[#This Row],[PRECIOS]]-Tabla3[[#This Row],[PRECIOS]]*Tabla3[[#This Row],[% PRODUCTO]]," ")</f>
        <v>2.1555599999999999</v>
      </c>
      <c r="O1746" s="61"/>
      <c r="P1746" s="55">
        <f>IFERROR(Tabla3[[#This Row],[OCULTAR2]]-Tabla3[[#This Row],[OCULTAR2]]*Tabla3[[#This Row],[% LÍNEA]]," ")</f>
        <v>2.1555599999999999</v>
      </c>
      <c r="Q1746" s="56">
        <f>IFERROR(Tabla3[[#This Row],[% PRODUCTO]]+Tabla3[[#This Row],[% LÍNEA]]," ")</f>
        <v>0</v>
      </c>
      <c r="R1746" s="60">
        <f>Tabla3[[#This Row],[OCULTAR3]]</f>
        <v>2.1555599999999999</v>
      </c>
      <c r="S1746" s="60">
        <f>Tabla3[[#This Row],[PRECIO SIN %]]-Tabla3[[#This Row],[PRECIO SIN %]]*10%</f>
        <v>1.9400039999999998</v>
      </c>
      <c r="T1746" s="80">
        <f>(Tabla3[[#This Row],[PRECIO CON DESCT.]]-(Tabla3[[#This Row],[PRECIO CON DESCT.]]*$T$6))</f>
        <v>1.22220252</v>
      </c>
      <c r="U1746" s="96"/>
      <c r="V1746" s="94">
        <f>Tabla3[[#This Row],[PRECIO %      en $]]*Tabla3[[#This Row],[PEDIDO ]]</f>
        <v>0</v>
      </c>
      <c r="W1746" s="57">
        <f>Tabla3[[#This Row],[PRECIO CON DESCT.]]*Tabla3[[#This Row],[PEDIDO ]]</f>
        <v>0</v>
      </c>
      <c r="X1746" s="58">
        <f>Tabla3[[#This Row],[PRECIO SIN %]]*Tabla3[[#This Row],[PEDIDO ]]</f>
        <v>0</v>
      </c>
      <c r="Y1746" s="28"/>
      <c r="Z1746" s="28"/>
    </row>
    <row r="1747" spans="1:26" ht="33" customHeight="1" x14ac:dyDescent="0.4">
      <c r="A1747" s="124">
        <v>7591062000181</v>
      </c>
      <c r="B1747" s="51" t="s">
        <v>225</v>
      </c>
      <c r="C1747" s="51" t="s">
        <v>189</v>
      </c>
      <c r="D17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47" s="118" t="s">
        <v>2240</v>
      </c>
      <c r="F1747" s="75" t="s">
        <v>537</v>
      </c>
      <c r="G17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47" s="77">
        <v>156</v>
      </c>
      <c r="J1747" s="52">
        <v>1.87778</v>
      </c>
      <c r="K1747" s="53">
        <f>Tabla3[[#This Row],[PRECIOS]]-Tabla3[[#This Row],[PRECIOS]]*10%</f>
        <v>1.690002</v>
      </c>
      <c r="L1747" s="101"/>
      <c r="M1747" s="54"/>
      <c r="N1747" s="55">
        <f>IFERROR(Tabla3[[#This Row],[PRECIOS]]-Tabla3[[#This Row],[PRECIOS]]*Tabla3[[#This Row],[% PRODUCTO]]," ")</f>
        <v>1.87778</v>
      </c>
      <c r="O1747" s="54"/>
      <c r="P1747" s="55">
        <f>IFERROR(Tabla3[[#This Row],[OCULTAR2]]-Tabla3[[#This Row],[OCULTAR2]]*Tabla3[[#This Row],[% LÍNEA]]," ")</f>
        <v>1.87778</v>
      </c>
      <c r="Q1747" s="56">
        <f>IFERROR(Tabla3[[#This Row],[% PRODUCTO]]+Tabla3[[#This Row],[% LÍNEA]]," ")</f>
        <v>0</v>
      </c>
      <c r="R1747" s="53">
        <f>Tabla3[[#This Row],[OCULTAR3]]</f>
        <v>1.87778</v>
      </c>
      <c r="S1747" s="53">
        <f>Tabla3[[#This Row],[PRECIO SIN %]]-Tabla3[[#This Row],[PRECIO SIN %]]*10%</f>
        <v>1.690002</v>
      </c>
      <c r="T1747" s="80">
        <f>(Tabla3[[#This Row],[PRECIO CON DESCT.]]-(Tabla3[[#This Row],[PRECIO CON DESCT.]]*$T$6))</f>
        <v>1.0647012600000001</v>
      </c>
      <c r="U1747" s="96"/>
      <c r="V1747" s="94">
        <f>Tabla3[[#This Row],[PRECIO %      en $]]*Tabla3[[#This Row],[PEDIDO ]]</f>
        <v>0</v>
      </c>
      <c r="W1747" s="57">
        <f>Tabla3[[#This Row],[PRECIO CON DESCT.]]*Tabla3[[#This Row],[PEDIDO ]]</f>
        <v>0</v>
      </c>
      <c r="X1747" s="58">
        <f>Tabla3[[#This Row],[PRECIO SIN %]]*Tabla3[[#This Row],[PEDIDO ]]</f>
        <v>0</v>
      </c>
      <c r="Y1747" s="28"/>
      <c r="Z1747" s="28"/>
    </row>
    <row r="1748" spans="1:26" ht="33" customHeight="1" x14ac:dyDescent="0.4">
      <c r="A1748" s="125">
        <v>7703038050155</v>
      </c>
      <c r="B1748" s="59" t="s">
        <v>225</v>
      </c>
      <c r="C1748" s="59" t="s">
        <v>215</v>
      </c>
      <c r="D17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48" s="119" t="s">
        <v>2241</v>
      </c>
      <c r="F1748" s="76" t="s">
        <v>537</v>
      </c>
      <c r="G17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48" s="78">
        <v>581</v>
      </c>
      <c r="J1748" s="52">
        <v>0.74443999999999999</v>
      </c>
      <c r="K1748" s="60">
        <f>Tabla3[[#This Row],[PRECIOS]]-Tabla3[[#This Row],[PRECIOS]]*10%</f>
        <v>0.66999600000000004</v>
      </c>
      <c r="L1748" s="101"/>
      <c r="M1748" s="61"/>
      <c r="N1748" s="55">
        <f>IFERROR(Tabla3[[#This Row],[PRECIOS]]-Tabla3[[#This Row],[PRECIOS]]*Tabla3[[#This Row],[% PRODUCTO]]," ")</f>
        <v>0.74443999999999999</v>
      </c>
      <c r="O1748" s="61"/>
      <c r="P1748" s="55">
        <f>IFERROR(Tabla3[[#This Row],[OCULTAR2]]-Tabla3[[#This Row],[OCULTAR2]]*Tabla3[[#This Row],[% LÍNEA]]," ")</f>
        <v>0.74443999999999999</v>
      </c>
      <c r="Q1748" s="56">
        <f>IFERROR(Tabla3[[#This Row],[% PRODUCTO]]+Tabla3[[#This Row],[% LÍNEA]]," ")</f>
        <v>0</v>
      </c>
      <c r="R1748" s="60">
        <f>Tabla3[[#This Row],[OCULTAR3]]</f>
        <v>0.74443999999999999</v>
      </c>
      <c r="S1748" s="60">
        <f>Tabla3[[#This Row],[PRECIO SIN %]]-Tabla3[[#This Row],[PRECIO SIN %]]*10%</f>
        <v>0.66999600000000004</v>
      </c>
      <c r="T1748" s="80">
        <f>(Tabla3[[#This Row],[PRECIO CON DESCT.]]-(Tabla3[[#This Row],[PRECIO CON DESCT.]]*$T$6))</f>
        <v>0.42209748000000002</v>
      </c>
      <c r="U1748" s="96"/>
      <c r="V1748" s="94">
        <f>Tabla3[[#This Row],[PRECIO %      en $]]*Tabla3[[#This Row],[PEDIDO ]]</f>
        <v>0</v>
      </c>
      <c r="W1748" s="57">
        <f>Tabla3[[#This Row],[PRECIO CON DESCT.]]*Tabla3[[#This Row],[PEDIDO ]]</f>
        <v>0</v>
      </c>
      <c r="X1748" s="58">
        <f>Tabla3[[#This Row],[PRECIO SIN %]]*Tabla3[[#This Row],[PEDIDO ]]</f>
        <v>0</v>
      </c>
      <c r="Y1748" s="28"/>
      <c r="Z1748" s="28"/>
    </row>
    <row r="1749" spans="1:26" ht="33" customHeight="1" x14ac:dyDescent="0.4">
      <c r="A1749" s="124">
        <v>7702184110713</v>
      </c>
      <c r="B1749" s="51" t="s">
        <v>225</v>
      </c>
      <c r="C1749" s="51" t="s">
        <v>135</v>
      </c>
      <c r="D17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49" s="118" t="s">
        <v>2242</v>
      </c>
      <c r="F1749" s="75" t="s">
        <v>537</v>
      </c>
      <c r="G17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49" s="77">
        <v>623</v>
      </c>
      <c r="J1749" s="52">
        <v>0.72221999999999997</v>
      </c>
      <c r="K1749" s="53">
        <f>Tabla3[[#This Row],[PRECIOS]]-Tabla3[[#This Row],[PRECIOS]]*10%</f>
        <v>0.64999799999999996</v>
      </c>
      <c r="L1749" s="101"/>
      <c r="M1749" s="54"/>
      <c r="N1749" s="55">
        <f>IFERROR(Tabla3[[#This Row],[PRECIOS]]-Tabla3[[#This Row],[PRECIOS]]*Tabla3[[#This Row],[% PRODUCTO]]," ")</f>
        <v>0.72221999999999997</v>
      </c>
      <c r="O1749" s="54"/>
      <c r="P1749" s="55">
        <f>IFERROR(Tabla3[[#This Row],[OCULTAR2]]-Tabla3[[#This Row],[OCULTAR2]]*Tabla3[[#This Row],[% LÍNEA]]," ")</f>
        <v>0.72221999999999997</v>
      </c>
      <c r="Q1749" s="56">
        <f>IFERROR(Tabla3[[#This Row],[% PRODUCTO]]+Tabla3[[#This Row],[% LÍNEA]]," ")</f>
        <v>0</v>
      </c>
      <c r="R1749" s="53">
        <f>Tabla3[[#This Row],[OCULTAR3]]</f>
        <v>0.72221999999999997</v>
      </c>
      <c r="S1749" s="53">
        <f>Tabla3[[#This Row],[PRECIO SIN %]]-Tabla3[[#This Row],[PRECIO SIN %]]*10%</f>
        <v>0.64999799999999996</v>
      </c>
      <c r="T1749" s="80">
        <f>(Tabla3[[#This Row],[PRECIO CON DESCT.]]-(Tabla3[[#This Row],[PRECIO CON DESCT.]]*$T$6))</f>
        <v>0.40949873999999997</v>
      </c>
      <c r="U1749" s="96"/>
      <c r="V1749" s="94">
        <f>Tabla3[[#This Row],[PRECIO %      en $]]*Tabla3[[#This Row],[PEDIDO ]]</f>
        <v>0</v>
      </c>
      <c r="W1749" s="57">
        <f>Tabla3[[#This Row],[PRECIO CON DESCT.]]*Tabla3[[#This Row],[PEDIDO ]]</f>
        <v>0</v>
      </c>
      <c r="X1749" s="58">
        <f>Tabla3[[#This Row],[PRECIO SIN %]]*Tabla3[[#This Row],[PEDIDO ]]</f>
        <v>0</v>
      </c>
      <c r="Y1749" s="28"/>
      <c r="Z1749" s="28"/>
    </row>
    <row r="1750" spans="1:26" ht="33" customHeight="1" x14ac:dyDescent="0.4">
      <c r="A1750" s="125">
        <v>730170649227</v>
      </c>
      <c r="B1750" s="59" t="s">
        <v>225</v>
      </c>
      <c r="C1750" s="59" t="s">
        <v>72</v>
      </c>
      <c r="D17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50" s="119" t="s">
        <v>2243</v>
      </c>
      <c r="F1750" s="76" t="s">
        <v>537</v>
      </c>
      <c r="G17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50" s="78">
        <v>987</v>
      </c>
      <c r="J1750" s="52">
        <v>0.61111000000000004</v>
      </c>
      <c r="K1750" s="60">
        <f>Tabla3[[#This Row],[PRECIOS]]-Tabla3[[#This Row],[PRECIOS]]*10%</f>
        <v>0.54999900000000002</v>
      </c>
      <c r="L1750" s="101"/>
      <c r="M1750" s="61"/>
      <c r="N1750" s="55">
        <f>IFERROR(Tabla3[[#This Row],[PRECIOS]]-Tabla3[[#This Row],[PRECIOS]]*Tabla3[[#This Row],[% PRODUCTO]]," ")</f>
        <v>0.61111000000000004</v>
      </c>
      <c r="O1750" s="61"/>
      <c r="P1750" s="55">
        <f>IFERROR(Tabla3[[#This Row],[OCULTAR2]]-Tabla3[[#This Row],[OCULTAR2]]*Tabla3[[#This Row],[% LÍNEA]]," ")</f>
        <v>0.61111000000000004</v>
      </c>
      <c r="Q1750" s="56">
        <f>IFERROR(Tabla3[[#This Row],[% PRODUCTO]]+Tabla3[[#This Row],[% LÍNEA]]," ")</f>
        <v>0</v>
      </c>
      <c r="R1750" s="60">
        <f>Tabla3[[#This Row],[OCULTAR3]]</f>
        <v>0.61111000000000004</v>
      </c>
      <c r="S1750" s="60">
        <f>Tabla3[[#This Row],[PRECIO SIN %]]-Tabla3[[#This Row],[PRECIO SIN %]]*10%</f>
        <v>0.54999900000000002</v>
      </c>
      <c r="T1750" s="80">
        <f>(Tabla3[[#This Row],[PRECIO CON DESCT.]]-(Tabla3[[#This Row],[PRECIO CON DESCT.]]*$T$6))</f>
        <v>0.34649936999999997</v>
      </c>
      <c r="U1750" s="96"/>
      <c r="V1750" s="94">
        <f>Tabla3[[#This Row],[PRECIO %      en $]]*Tabla3[[#This Row],[PEDIDO ]]</f>
        <v>0</v>
      </c>
      <c r="W1750" s="57">
        <f>Tabla3[[#This Row],[PRECIO CON DESCT.]]*Tabla3[[#This Row],[PEDIDO ]]</f>
        <v>0</v>
      </c>
      <c r="X1750" s="58">
        <f>Tabla3[[#This Row],[PRECIO SIN %]]*Tabla3[[#This Row],[PEDIDO ]]</f>
        <v>0</v>
      </c>
      <c r="Y1750" s="28"/>
      <c r="Z1750" s="28"/>
    </row>
    <row r="1751" spans="1:26" ht="33" customHeight="1" x14ac:dyDescent="0.4">
      <c r="A1751" s="124">
        <v>7594001101802</v>
      </c>
      <c r="B1751" s="51" t="s">
        <v>225</v>
      </c>
      <c r="C1751" s="51" t="s">
        <v>203</v>
      </c>
      <c r="D17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51" s="118" t="s">
        <v>2244</v>
      </c>
      <c r="F1751" s="75" t="s">
        <v>537</v>
      </c>
      <c r="G17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51" s="77">
        <v>1906</v>
      </c>
      <c r="J1751" s="52">
        <v>1.38889</v>
      </c>
      <c r="K1751" s="53">
        <f>Tabla3[[#This Row],[PRECIOS]]-Tabla3[[#This Row],[PRECIOS]]*10%</f>
        <v>1.2500009999999999</v>
      </c>
      <c r="L1751" s="101"/>
      <c r="M1751" s="54"/>
      <c r="N1751" s="55">
        <f>IFERROR(Tabla3[[#This Row],[PRECIOS]]-Tabla3[[#This Row],[PRECIOS]]*Tabla3[[#This Row],[% PRODUCTO]]," ")</f>
        <v>1.38889</v>
      </c>
      <c r="O1751" s="54"/>
      <c r="P1751" s="55">
        <f>IFERROR(Tabla3[[#This Row],[OCULTAR2]]-Tabla3[[#This Row],[OCULTAR2]]*Tabla3[[#This Row],[% LÍNEA]]," ")</f>
        <v>1.38889</v>
      </c>
      <c r="Q1751" s="56">
        <f>IFERROR(Tabla3[[#This Row],[% PRODUCTO]]+Tabla3[[#This Row],[% LÍNEA]]," ")</f>
        <v>0</v>
      </c>
      <c r="R1751" s="53">
        <f>Tabla3[[#This Row],[OCULTAR3]]</f>
        <v>1.38889</v>
      </c>
      <c r="S1751" s="53">
        <f>Tabla3[[#This Row],[PRECIO SIN %]]-Tabla3[[#This Row],[PRECIO SIN %]]*10%</f>
        <v>1.2500009999999999</v>
      </c>
      <c r="T1751" s="80">
        <f>(Tabla3[[#This Row],[PRECIO CON DESCT.]]-(Tabla3[[#This Row],[PRECIO CON DESCT.]]*$T$6))</f>
        <v>0.78750063000000003</v>
      </c>
      <c r="U1751" s="96"/>
      <c r="V1751" s="94">
        <f>Tabla3[[#This Row],[PRECIO %      en $]]*Tabla3[[#This Row],[PEDIDO ]]</f>
        <v>0</v>
      </c>
      <c r="W1751" s="57">
        <f>Tabla3[[#This Row],[PRECIO CON DESCT.]]*Tabla3[[#This Row],[PEDIDO ]]</f>
        <v>0</v>
      </c>
      <c r="X1751" s="58">
        <f>Tabla3[[#This Row],[PRECIO SIN %]]*Tabla3[[#This Row],[PEDIDO ]]</f>
        <v>0</v>
      </c>
      <c r="Y1751" s="28"/>
      <c r="Z1751" s="28"/>
    </row>
    <row r="1752" spans="1:26" ht="33" customHeight="1" x14ac:dyDescent="0.4">
      <c r="A1752" s="125">
        <v>675696260009</v>
      </c>
      <c r="B1752" s="59" t="s">
        <v>225</v>
      </c>
      <c r="C1752" s="59" t="s">
        <v>109</v>
      </c>
      <c r="D17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52" s="119" t="s">
        <v>2245</v>
      </c>
      <c r="F1752" s="76" t="s">
        <v>537</v>
      </c>
      <c r="G17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52" s="78">
        <v>385</v>
      </c>
      <c r="J1752" s="52">
        <v>1.2777799999999999</v>
      </c>
      <c r="K1752" s="60">
        <f>Tabla3[[#This Row],[PRECIOS]]-Tabla3[[#This Row],[PRECIOS]]*10%</f>
        <v>1.150002</v>
      </c>
      <c r="L1752" s="101"/>
      <c r="M1752" s="61"/>
      <c r="N1752" s="55">
        <f>IFERROR(Tabla3[[#This Row],[PRECIOS]]-Tabla3[[#This Row],[PRECIOS]]*Tabla3[[#This Row],[% PRODUCTO]]," ")</f>
        <v>1.2777799999999999</v>
      </c>
      <c r="O1752" s="61"/>
      <c r="P1752" s="55">
        <f>IFERROR(Tabla3[[#This Row],[OCULTAR2]]-Tabla3[[#This Row],[OCULTAR2]]*Tabla3[[#This Row],[% LÍNEA]]," ")</f>
        <v>1.2777799999999999</v>
      </c>
      <c r="Q1752" s="56">
        <f>IFERROR(Tabla3[[#This Row],[% PRODUCTO]]+Tabla3[[#This Row],[% LÍNEA]]," ")</f>
        <v>0</v>
      </c>
      <c r="R1752" s="60">
        <f>Tabla3[[#This Row],[OCULTAR3]]</f>
        <v>1.2777799999999999</v>
      </c>
      <c r="S1752" s="60">
        <f>Tabla3[[#This Row],[PRECIO SIN %]]-Tabla3[[#This Row],[PRECIO SIN %]]*10%</f>
        <v>1.150002</v>
      </c>
      <c r="T1752" s="80">
        <f>(Tabla3[[#This Row],[PRECIO CON DESCT.]]-(Tabla3[[#This Row],[PRECIO CON DESCT.]]*$T$6))</f>
        <v>0.72450126000000004</v>
      </c>
      <c r="U1752" s="96"/>
      <c r="V1752" s="94">
        <f>Tabla3[[#This Row],[PRECIO %      en $]]*Tabla3[[#This Row],[PEDIDO ]]</f>
        <v>0</v>
      </c>
      <c r="W1752" s="57">
        <f>Tabla3[[#This Row],[PRECIO CON DESCT.]]*Tabla3[[#This Row],[PEDIDO ]]</f>
        <v>0</v>
      </c>
      <c r="X1752" s="58">
        <f>Tabla3[[#This Row],[PRECIO SIN %]]*Tabla3[[#This Row],[PEDIDO ]]</f>
        <v>0</v>
      </c>
      <c r="Y1752" s="28"/>
      <c r="Z1752" s="28"/>
    </row>
    <row r="1753" spans="1:26" ht="33" customHeight="1" x14ac:dyDescent="0.4">
      <c r="A1753" s="124">
        <v>7598578000452</v>
      </c>
      <c r="B1753" s="51" t="s">
        <v>225</v>
      </c>
      <c r="C1753" s="51" t="s">
        <v>159</v>
      </c>
      <c r="D17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53" s="118" t="s">
        <v>2246</v>
      </c>
      <c r="F1753" s="75" t="s">
        <v>537</v>
      </c>
      <c r="G17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53" s="77">
        <v>713</v>
      </c>
      <c r="J1753" s="52">
        <v>1.2777799999999999</v>
      </c>
      <c r="K1753" s="53">
        <f>Tabla3[[#This Row],[PRECIOS]]-Tabla3[[#This Row],[PRECIOS]]*10%</f>
        <v>1.150002</v>
      </c>
      <c r="L1753" s="101"/>
      <c r="M1753" s="54"/>
      <c r="N1753" s="55">
        <f>IFERROR(Tabla3[[#This Row],[PRECIOS]]-Tabla3[[#This Row],[PRECIOS]]*Tabla3[[#This Row],[% PRODUCTO]]," ")</f>
        <v>1.2777799999999999</v>
      </c>
      <c r="O1753" s="54"/>
      <c r="P1753" s="55">
        <f>IFERROR(Tabla3[[#This Row],[OCULTAR2]]-Tabla3[[#This Row],[OCULTAR2]]*Tabla3[[#This Row],[% LÍNEA]]," ")</f>
        <v>1.2777799999999999</v>
      </c>
      <c r="Q1753" s="56">
        <f>IFERROR(Tabla3[[#This Row],[% PRODUCTO]]+Tabla3[[#This Row],[% LÍNEA]]," ")</f>
        <v>0</v>
      </c>
      <c r="R1753" s="53">
        <f>Tabla3[[#This Row],[OCULTAR3]]</f>
        <v>1.2777799999999999</v>
      </c>
      <c r="S1753" s="53">
        <f>Tabla3[[#This Row],[PRECIO SIN %]]-Tabla3[[#This Row],[PRECIO SIN %]]*10%</f>
        <v>1.150002</v>
      </c>
      <c r="T1753" s="80">
        <f>(Tabla3[[#This Row],[PRECIO CON DESCT.]]-(Tabla3[[#This Row],[PRECIO CON DESCT.]]*$T$6))</f>
        <v>0.72450126000000004</v>
      </c>
      <c r="U1753" s="96"/>
      <c r="V1753" s="94">
        <f>Tabla3[[#This Row],[PRECIO %      en $]]*Tabla3[[#This Row],[PEDIDO ]]</f>
        <v>0</v>
      </c>
      <c r="W1753" s="57">
        <f>Tabla3[[#This Row],[PRECIO CON DESCT.]]*Tabla3[[#This Row],[PEDIDO ]]</f>
        <v>0</v>
      </c>
      <c r="X1753" s="58">
        <f>Tabla3[[#This Row],[PRECIO SIN %]]*Tabla3[[#This Row],[PEDIDO ]]</f>
        <v>0</v>
      </c>
      <c r="Y1753" s="28"/>
      <c r="Z1753" s="28"/>
    </row>
    <row r="1754" spans="1:26" ht="33" customHeight="1" x14ac:dyDescent="0.4">
      <c r="A1754" s="125">
        <v>8906005118813</v>
      </c>
      <c r="B1754" s="59" t="s">
        <v>225</v>
      </c>
      <c r="C1754" s="59" t="s">
        <v>206</v>
      </c>
      <c r="D17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54" s="119" t="s">
        <v>2247</v>
      </c>
      <c r="F1754" s="76" t="s">
        <v>537</v>
      </c>
      <c r="G17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54" s="78">
        <v>40</v>
      </c>
      <c r="J1754" s="52">
        <v>0.91110999999999998</v>
      </c>
      <c r="K1754" s="60">
        <f>Tabla3[[#This Row],[PRECIOS]]-Tabla3[[#This Row],[PRECIOS]]*10%</f>
        <v>0.81999899999999992</v>
      </c>
      <c r="L1754" s="101"/>
      <c r="M1754" s="61"/>
      <c r="N1754" s="55">
        <f>IFERROR(Tabla3[[#This Row],[PRECIOS]]-Tabla3[[#This Row],[PRECIOS]]*Tabla3[[#This Row],[% PRODUCTO]]," ")</f>
        <v>0.91110999999999998</v>
      </c>
      <c r="O1754" s="61"/>
      <c r="P1754" s="55">
        <f>IFERROR(Tabla3[[#This Row],[OCULTAR2]]-Tabla3[[#This Row],[OCULTAR2]]*Tabla3[[#This Row],[% LÍNEA]]," ")</f>
        <v>0.91110999999999998</v>
      </c>
      <c r="Q1754" s="56">
        <f>IFERROR(Tabla3[[#This Row],[% PRODUCTO]]+Tabla3[[#This Row],[% LÍNEA]]," ")</f>
        <v>0</v>
      </c>
      <c r="R1754" s="60">
        <f>Tabla3[[#This Row],[OCULTAR3]]</f>
        <v>0.91110999999999998</v>
      </c>
      <c r="S1754" s="60">
        <f>Tabla3[[#This Row],[PRECIO SIN %]]-Tabla3[[#This Row],[PRECIO SIN %]]*10%</f>
        <v>0.81999899999999992</v>
      </c>
      <c r="T1754" s="80">
        <f>(Tabla3[[#This Row],[PRECIO CON DESCT.]]-(Tabla3[[#This Row],[PRECIO CON DESCT.]]*$T$6))</f>
        <v>0.51659937</v>
      </c>
      <c r="U1754" s="96"/>
      <c r="V1754" s="94">
        <f>Tabla3[[#This Row],[PRECIO %      en $]]*Tabla3[[#This Row],[PEDIDO ]]</f>
        <v>0</v>
      </c>
      <c r="W1754" s="57">
        <f>Tabla3[[#This Row],[PRECIO CON DESCT.]]*Tabla3[[#This Row],[PEDIDO ]]</f>
        <v>0</v>
      </c>
      <c r="X1754" s="58">
        <f>Tabla3[[#This Row],[PRECIO SIN %]]*Tabla3[[#This Row],[PEDIDO ]]</f>
        <v>0</v>
      </c>
      <c r="Y1754" s="28"/>
      <c r="Z1754" s="28"/>
    </row>
    <row r="1755" spans="1:26" ht="33" customHeight="1" x14ac:dyDescent="0.4">
      <c r="A1755" s="124">
        <v>7592454138185</v>
      </c>
      <c r="B1755" s="51" t="s">
        <v>225</v>
      </c>
      <c r="C1755" s="51" t="s">
        <v>171</v>
      </c>
      <c r="D17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55" s="118" t="s">
        <v>2248</v>
      </c>
      <c r="F1755" s="75" t="s">
        <v>537</v>
      </c>
      <c r="G17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55" s="77">
        <v>74</v>
      </c>
      <c r="J1755" s="52">
        <v>1.7777799999999999</v>
      </c>
      <c r="K1755" s="53">
        <f>Tabla3[[#This Row],[PRECIOS]]-Tabla3[[#This Row],[PRECIOS]]*10%</f>
        <v>1.6000019999999999</v>
      </c>
      <c r="L1755" s="101"/>
      <c r="M1755" s="54"/>
      <c r="N1755" s="55">
        <f>IFERROR(Tabla3[[#This Row],[PRECIOS]]-Tabla3[[#This Row],[PRECIOS]]*Tabla3[[#This Row],[% PRODUCTO]]," ")</f>
        <v>1.7777799999999999</v>
      </c>
      <c r="O1755" s="54"/>
      <c r="P1755" s="55">
        <f>IFERROR(Tabla3[[#This Row],[OCULTAR2]]-Tabla3[[#This Row],[OCULTAR2]]*Tabla3[[#This Row],[% LÍNEA]]," ")</f>
        <v>1.7777799999999999</v>
      </c>
      <c r="Q1755" s="56">
        <f>IFERROR(Tabla3[[#This Row],[% PRODUCTO]]+Tabla3[[#This Row],[% LÍNEA]]," ")</f>
        <v>0</v>
      </c>
      <c r="R1755" s="53">
        <f>Tabla3[[#This Row],[OCULTAR3]]</f>
        <v>1.7777799999999999</v>
      </c>
      <c r="S1755" s="53">
        <f>Tabla3[[#This Row],[PRECIO SIN %]]-Tabla3[[#This Row],[PRECIO SIN %]]*10%</f>
        <v>1.6000019999999999</v>
      </c>
      <c r="T1755" s="80">
        <f>(Tabla3[[#This Row],[PRECIO CON DESCT.]]-(Tabla3[[#This Row],[PRECIO CON DESCT.]]*$T$6))</f>
        <v>1.0080012599999999</v>
      </c>
      <c r="U1755" s="96"/>
      <c r="V1755" s="94">
        <f>Tabla3[[#This Row],[PRECIO %      en $]]*Tabla3[[#This Row],[PEDIDO ]]</f>
        <v>0</v>
      </c>
      <c r="W1755" s="57">
        <f>Tabla3[[#This Row],[PRECIO CON DESCT.]]*Tabla3[[#This Row],[PEDIDO ]]</f>
        <v>0</v>
      </c>
      <c r="X1755" s="58">
        <f>Tabla3[[#This Row],[PRECIO SIN %]]*Tabla3[[#This Row],[PEDIDO ]]</f>
        <v>0</v>
      </c>
      <c r="Y1755" s="28"/>
      <c r="Z1755" s="28"/>
    </row>
    <row r="1756" spans="1:26" ht="33" customHeight="1" x14ac:dyDescent="0.4">
      <c r="A1756" s="125">
        <v>7598008001967</v>
      </c>
      <c r="B1756" s="59" t="s">
        <v>225</v>
      </c>
      <c r="C1756" s="59" t="s">
        <v>134</v>
      </c>
      <c r="D17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56" s="119" t="s">
        <v>2249</v>
      </c>
      <c r="F1756" s="76" t="s">
        <v>537</v>
      </c>
      <c r="G17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56" s="78">
        <v>748</v>
      </c>
      <c r="J1756" s="52">
        <v>0.5</v>
      </c>
      <c r="K1756" s="60">
        <f>Tabla3[[#This Row],[PRECIOS]]-Tabla3[[#This Row],[PRECIOS]]*10%</f>
        <v>0.45</v>
      </c>
      <c r="L1756" s="101"/>
      <c r="M1756" s="61"/>
      <c r="N1756" s="55">
        <f>IFERROR(Tabla3[[#This Row],[PRECIOS]]-Tabla3[[#This Row],[PRECIOS]]*Tabla3[[#This Row],[% PRODUCTO]]," ")</f>
        <v>0.5</v>
      </c>
      <c r="O1756" s="61"/>
      <c r="P1756" s="55">
        <f>IFERROR(Tabla3[[#This Row],[OCULTAR2]]-Tabla3[[#This Row],[OCULTAR2]]*Tabla3[[#This Row],[% LÍNEA]]," ")</f>
        <v>0.5</v>
      </c>
      <c r="Q1756" s="56">
        <f>IFERROR(Tabla3[[#This Row],[% PRODUCTO]]+Tabla3[[#This Row],[% LÍNEA]]," ")</f>
        <v>0</v>
      </c>
      <c r="R1756" s="60">
        <f>Tabla3[[#This Row],[OCULTAR3]]</f>
        <v>0.5</v>
      </c>
      <c r="S1756" s="60">
        <f>Tabla3[[#This Row],[PRECIO SIN %]]-Tabla3[[#This Row],[PRECIO SIN %]]*10%</f>
        <v>0.45</v>
      </c>
      <c r="T1756" s="80">
        <f>(Tabla3[[#This Row],[PRECIO CON DESCT.]]-(Tabla3[[#This Row],[PRECIO CON DESCT.]]*$T$6))</f>
        <v>0.28349999999999997</v>
      </c>
      <c r="U1756" s="96"/>
      <c r="V1756" s="94">
        <f>Tabla3[[#This Row],[PRECIO %      en $]]*Tabla3[[#This Row],[PEDIDO ]]</f>
        <v>0</v>
      </c>
      <c r="W1756" s="57">
        <f>Tabla3[[#This Row],[PRECIO CON DESCT.]]*Tabla3[[#This Row],[PEDIDO ]]</f>
        <v>0</v>
      </c>
      <c r="X1756" s="58">
        <f>Tabla3[[#This Row],[PRECIO SIN %]]*Tabla3[[#This Row],[PEDIDO ]]</f>
        <v>0</v>
      </c>
      <c r="Y1756" s="28"/>
      <c r="Z1756" s="28"/>
    </row>
    <row r="1757" spans="1:26" ht="33" customHeight="1" x14ac:dyDescent="0.4">
      <c r="A1757" s="124">
        <v>7591818111123</v>
      </c>
      <c r="B1757" s="51" t="s">
        <v>225</v>
      </c>
      <c r="C1757" s="51" t="s">
        <v>105</v>
      </c>
      <c r="D17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757" s="118" t="s">
        <v>2250</v>
      </c>
      <c r="F1757" s="75" t="s">
        <v>537</v>
      </c>
      <c r="G17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57" s="77">
        <v>54</v>
      </c>
      <c r="J1757" s="52">
        <v>2.38889</v>
      </c>
      <c r="K1757" s="53">
        <f>Tabla3[[#This Row],[PRECIOS]]-Tabla3[[#This Row],[PRECIOS]]*10%</f>
        <v>2.1500010000000001</v>
      </c>
      <c r="L1757" s="101"/>
      <c r="M1757" s="54"/>
      <c r="N1757" s="55">
        <f>IFERROR(Tabla3[[#This Row],[PRECIOS]]-Tabla3[[#This Row],[PRECIOS]]*Tabla3[[#This Row],[% PRODUCTO]]," ")</f>
        <v>2.38889</v>
      </c>
      <c r="O1757" s="54"/>
      <c r="P1757" s="55">
        <f>IFERROR(Tabla3[[#This Row],[OCULTAR2]]-Tabla3[[#This Row],[OCULTAR2]]*Tabla3[[#This Row],[% LÍNEA]]," ")</f>
        <v>2.38889</v>
      </c>
      <c r="Q1757" s="56">
        <f>IFERROR(Tabla3[[#This Row],[% PRODUCTO]]+Tabla3[[#This Row],[% LÍNEA]]," ")</f>
        <v>0</v>
      </c>
      <c r="R1757" s="53">
        <f>Tabla3[[#This Row],[OCULTAR3]]</f>
        <v>2.38889</v>
      </c>
      <c r="S1757" s="53">
        <f>Tabla3[[#This Row],[PRECIO SIN %]]-Tabla3[[#This Row],[PRECIO SIN %]]*10%</f>
        <v>2.1500010000000001</v>
      </c>
      <c r="T1757" s="80">
        <f>(Tabla3[[#This Row],[PRECIO CON DESCT.]]-(Tabla3[[#This Row],[PRECIO CON DESCT.]]*$T$6))</f>
        <v>1.35450063</v>
      </c>
      <c r="U1757" s="96"/>
      <c r="V1757" s="94">
        <f>Tabla3[[#This Row],[PRECIO %      en $]]*Tabla3[[#This Row],[PEDIDO ]]</f>
        <v>0</v>
      </c>
      <c r="W1757" s="57">
        <f>Tabla3[[#This Row],[PRECIO CON DESCT.]]*Tabla3[[#This Row],[PEDIDO ]]</f>
        <v>0</v>
      </c>
      <c r="X1757" s="58">
        <f>Tabla3[[#This Row],[PRECIO SIN %]]*Tabla3[[#This Row],[PEDIDO ]]</f>
        <v>0</v>
      </c>
      <c r="Y1757" s="28"/>
      <c r="Z1757" s="28"/>
    </row>
    <row r="1758" spans="1:26" ht="33" customHeight="1" x14ac:dyDescent="0.4">
      <c r="A1758" s="125">
        <v>7592601100706</v>
      </c>
      <c r="B1758" s="59" t="s">
        <v>225</v>
      </c>
      <c r="C1758" s="59" t="s">
        <v>98</v>
      </c>
      <c r="D17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58" s="119" t="s">
        <v>2251</v>
      </c>
      <c r="F1758" s="76" t="s">
        <v>537</v>
      </c>
      <c r="G17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58" s="78">
        <v>51</v>
      </c>
      <c r="J1758" s="52">
        <v>3.1666699999999999</v>
      </c>
      <c r="K1758" s="60">
        <f>Tabla3[[#This Row],[PRECIOS]]-Tabla3[[#This Row],[PRECIOS]]*10%</f>
        <v>2.8500030000000001</v>
      </c>
      <c r="L1758" s="101"/>
      <c r="M1758" s="61"/>
      <c r="N1758" s="55">
        <f>IFERROR(Tabla3[[#This Row],[PRECIOS]]-Tabla3[[#This Row],[PRECIOS]]*Tabla3[[#This Row],[% PRODUCTO]]," ")</f>
        <v>3.1666699999999999</v>
      </c>
      <c r="O1758" s="61"/>
      <c r="P1758" s="55">
        <f>IFERROR(Tabla3[[#This Row],[OCULTAR2]]-Tabla3[[#This Row],[OCULTAR2]]*Tabla3[[#This Row],[% LÍNEA]]," ")</f>
        <v>3.1666699999999999</v>
      </c>
      <c r="Q1758" s="56">
        <f>IFERROR(Tabla3[[#This Row],[% PRODUCTO]]+Tabla3[[#This Row],[% LÍNEA]]," ")</f>
        <v>0</v>
      </c>
      <c r="R1758" s="60">
        <f>Tabla3[[#This Row],[OCULTAR3]]</f>
        <v>3.1666699999999999</v>
      </c>
      <c r="S1758" s="60">
        <f>Tabla3[[#This Row],[PRECIO SIN %]]-Tabla3[[#This Row],[PRECIO SIN %]]*10%</f>
        <v>2.8500030000000001</v>
      </c>
      <c r="T1758" s="80">
        <f>(Tabla3[[#This Row],[PRECIO CON DESCT.]]-(Tabla3[[#This Row],[PRECIO CON DESCT.]]*$T$6))</f>
        <v>1.7955018900000002</v>
      </c>
      <c r="U1758" s="96"/>
      <c r="V1758" s="94">
        <f>Tabla3[[#This Row],[PRECIO %      en $]]*Tabla3[[#This Row],[PEDIDO ]]</f>
        <v>0</v>
      </c>
      <c r="W1758" s="57">
        <f>Tabla3[[#This Row],[PRECIO CON DESCT.]]*Tabla3[[#This Row],[PEDIDO ]]</f>
        <v>0</v>
      </c>
      <c r="X1758" s="58">
        <f>Tabla3[[#This Row],[PRECIO SIN %]]*Tabla3[[#This Row],[PEDIDO ]]</f>
        <v>0</v>
      </c>
      <c r="Y1758" s="28"/>
      <c r="Z1758" s="28"/>
    </row>
    <row r="1759" spans="1:26" ht="33" customHeight="1" x14ac:dyDescent="0.4">
      <c r="A1759" s="124">
        <v>7592803001825</v>
      </c>
      <c r="B1759" s="51" t="s">
        <v>225</v>
      </c>
      <c r="C1759" s="51" t="s">
        <v>132</v>
      </c>
      <c r="D17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59" s="118" t="s">
        <v>2252</v>
      </c>
      <c r="F1759" s="75" t="s">
        <v>537</v>
      </c>
      <c r="G17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59" s="77">
        <v>43</v>
      </c>
      <c r="J1759" s="52">
        <v>2.61111</v>
      </c>
      <c r="K1759" s="53">
        <f>Tabla3[[#This Row],[PRECIOS]]-Tabla3[[#This Row],[PRECIOS]]*10%</f>
        <v>2.3499989999999999</v>
      </c>
      <c r="L1759" s="101"/>
      <c r="M1759" s="54"/>
      <c r="N1759" s="55">
        <f>IFERROR(Tabla3[[#This Row],[PRECIOS]]-Tabla3[[#This Row],[PRECIOS]]*Tabla3[[#This Row],[% PRODUCTO]]," ")</f>
        <v>2.61111</v>
      </c>
      <c r="O1759" s="54"/>
      <c r="P1759" s="55">
        <f>IFERROR(Tabla3[[#This Row],[OCULTAR2]]-Tabla3[[#This Row],[OCULTAR2]]*Tabla3[[#This Row],[% LÍNEA]]," ")</f>
        <v>2.61111</v>
      </c>
      <c r="Q1759" s="56">
        <f>IFERROR(Tabla3[[#This Row],[% PRODUCTO]]+Tabla3[[#This Row],[% LÍNEA]]," ")</f>
        <v>0</v>
      </c>
      <c r="R1759" s="53">
        <f>Tabla3[[#This Row],[OCULTAR3]]</f>
        <v>2.61111</v>
      </c>
      <c r="S1759" s="53">
        <f>Tabla3[[#This Row],[PRECIO SIN %]]-Tabla3[[#This Row],[PRECIO SIN %]]*10%</f>
        <v>2.3499989999999999</v>
      </c>
      <c r="T1759" s="80">
        <f>(Tabla3[[#This Row],[PRECIO CON DESCT.]]-(Tabla3[[#This Row],[PRECIO CON DESCT.]]*$T$6))</f>
        <v>1.48049937</v>
      </c>
      <c r="U1759" s="96"/>
      <c r="V1759" s="94">
        <f>Tabla3[[#This Row],[PRECIO %      en $]]*Tabla3[[#This Row],[PEDIDO ]]</f>
        <v>0</v>
      </c>
      <c r="W1759" s="57">
        <f>Tabla3[[#This Row],[PRECIO CON DESCT.]]*Tabla3[[#This Row],[PEDIDO ]]</f>
        <v>0</v>
      </c>
      <c r="X1759" s="58">
        <f>Tabla3[[#This Row],[PRECIO SIN %]]*Tabla3[[#This Row],[PEDIDO ]]</f>
        <v>0</v>
      </c>
      <c r="Y1759" s="28"/>
      <c r="Z1759" s="28"/>
    </row>
    <row r="1760" spans="1:26" ht="33" customHeight="1" x14ac:dyDescent="0.4">
      <c r="A1760" s="125">
        <v>7591062016670</v>
      </c>
      <c r="B1760" s="59" t="s">
        <v>225</v>
      </c>
      <c r="C1760" s="59" t="s">
        <v>189</v>
      </c>
      <c r="D17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60" s="119" t="s">
        <v>2253</v>
      </c>
      <c r="F1760" s="76" t="s">
        <v>537</v>
      </c>
      <c r="G17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60" s="78">
        <v>4</v>
      </c>
      <c r="J1760" s="52">
        <v>2.5555599999999998</v>
      </c>
      <c r="K1760" s="60">
        <f>Tabla3[[#This Row],[PRECIOS]]-Tabla3[[#This Row],[PRECIOS]]*10%</f>
        <v>2.3000039999999999</v>
      </c>
      <c r="L1760" s="101"/>
      <c r="M1760" s="61"/>
      <c r="N1760" s="55">
        <f>IFERROR(Tabla3[[#This Row],[PRECIOS]]-Tabla3[[#This Row],[PRECIOS]]*Tabla3[[#This Row],[% PRODUCTO]]," ")</f>
        <v>2.5555599999999998</v>
      </c>
      <c r="O1760" s="61"/>
      <c r="P1760" s="55">
        <f>IFERROR(Tabla3[[#This Row],[OCULTAR2]]-Tabla3[[#This Row],[OCULTAR2]]*Tabla3[[#This Row],[% LÍNEA]]," ")</f>
        <v>2.5555599999999998</v>
      </c>
      <c r="Q1760" s="56">
        <f>IFERROR(Tabla3[[#This Row],[% PRODUCTO]]+Tabla3[[#This Row],[% LÍNEA]]," ")</f>
        <v>0</v>
      </c>
      <c r="R1760" s="60">
        <f>Tabla3[[#This Row],[OCULTAR3]]</f>
        <v>2.5555599999999998</v>
      </c>
      <c r="S1760" s="60">
        <f>Tabla3[[#This Row],[PRECIO SIN %]]-Tabla3[[#This Row],[PRECIO SIN %]]*10%</f>
        <v>2.3000039999999999</v>
      </c>
      <c r="T1760" s="80">
        <f>(Tabla3[[#This Row],[PRECIO CON DESCT.]]-(Tabla3[[#This Row],[PRECIO CON DESCT.]]*$T$6))</f>
        <v>1.4490025200000001</v>
      </c>
      <c r="U1760" s="96"/>
      <c r="V1760" s="94">
        <f>Tabla3[[#This Row],[PRECIO %      en $]]*Tabla3[[#This Row],[PEDIDO ]]</f>
        <v>0</v>
      </c>
      <c r="W1760" s="57">
        <f>Tabla3[[#This Row],[PRECIO CON DESCT.]]*Tabla3[[#This Row],[PEDIDO ]]</f>
        <v>0</v>
      </c>
      <c r="X1760" s="58">
        <f>Tabla3[[#This Row],[PRECIO SIN %]]*Tabla3[[#This Row],[PEDIDO ]]</f>
        <v>0</v>
      </c>
      <c r="Y1760" s="28"/>
      <c r="Z1760" s="28"/>
    </row>
    <row r="1761" spans="1:26" ht="33" customHeight="1" x14ac:dyDescent="0.4">
      <c r="A1761" s="124">
        <v>7597758001456</v>
      </c>
      <c r="B1761" s="51" t="s">
        <v>225</v>
      </c>
      <c r="C1761" s="51" t="s">
        <v>67</v>
      </c>
      <c r="D17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61" s="118" t="s">
        <v>2254</v>
      </c>
      <c r="F1761" s="75" t="s">
        <v>537</v>
      </c>
      <c r="G17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61" s="77">
        <v>1</v>
      </c>
      <c r="J1761" s="52">
        <v>0.71111000000000002</v>
      </c>
      <c r="K1761" s="53">
        <f>Tabla3[[#This Row],[PRECIOS]]-Tabla3[[#This Row],[PRECIOS]]*10%</f>
        <v>0.63999899999999998</v>
      </c>
      <c r="L1761" s="101"/>
      <c r="M1761" s="54"/>
      <c r="N1761" s="55">
        <f>IFERROR(Tabla3[[#This Row],[PRECIOS]]-Tabla3[[#This Row],[PRECIOS]]*Tabla3[[#This Row],[% PRODUCTO]]," ")</f>
        <v>0.71111000000000002</v>
      </c>
      <c r="O1761" s="54"/>
      <c r="P1761" s="55">
        <f>IFERROR(Tabla3[[#This Row],[OCULTAR2]]-Tabla3[[#This Row],[OCULTAR2]]*Tabla3[[#This Row],[% LÍNEA]]," ")</f>
        <v>0.71111000000000002</v>
      </c>
      <c r="Q1761" s="56">
        <f>IFERROR(Tabla3[[#This Row],[% PRODUCTO]]+Tabla3[[#This Row],[% LÍNEA]]," ")</f>
        <v>0</v>
      </c>
      <c r="R1761" s="53">
        <f>Tabla3[[#This Row],[OCULTAR3]]</f>
        <v>0.71111000000000002</v>
      </c>
      <c r="S1761" s="53">
        <f>Tabla3[[#This Row],[PRECIO SIN %]]-Tabla3[[#This Row],[PRECIO SIN %]]*10%</f>
        <v>0.63999899999999998</v>
      </c>
      <c r="T1761" s="80">
        <f>(Tabla3[[#This Row],[PRECIO CON DESCT.]]-(Tabla3[[#This Row],[PRECIO CON DESCT.]]*$T$6))</f>
        <v>0.40319937</v>
      </c>
      <c r="U1761" s="96"/>
      <c r="V1761" s="94">
        <f>Tabla3[[#This Row],[PRECIO %      en $]]*Tabla3[[#This Row],[PEDIDO ]]</f>
        <v>0</v>
      </c>
      <c r="W1761" s="57">
        <f>Tabla3[[#This Row],[PRECIO CON DESCT.]]*Tabla3[[#This Row],[PEDIDO ]]</f>
        <v>0</v>
      </c>
      <c r="X1761" s="58">
        <f>Tabla3[[#This Row],[PRECIO SIN %]]*Tabla3[[#This Row],[PEDIDO ]]</f>
        <v>0</v>
      </c>
      <c r="Y1761" s="28"/>
      <c r="Z1761" s="28"/>
    </row>
    <row r="1762" spans="1:26" ht="33" customHeight="1" x14ac:dyDescent="0.4">
      <c r="A1762" s="125">
        <v>890410708034</v>
      </c>
      <c r="B1762" s="59" t="s">
        <v>225</v>
      </c>
      <c r="C1762" s="59" t="s">
        <v>209</v>
      </c>
      <c r="D17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62" s="119" t="s">
        <v>2255</v>
      </c>
      <c r="F1762" s="76" t="s">
        <v>537</v>
      </c>
      <c r="G17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62" s="78">
        <v>94</v>
      </c>
      <c r="J1762" s="52">
        <v>30</v>
      </c>
      <c r="K1762" s="60">
        <f>Tabla3[[#This Row],[PRECIOS]]-Tabla3[[#This Row],[PRECIOS]]*10%</f>
        <v>27</v>
      </c>
      <c r="L1762" s="101"/>
      <c r="M1762" s="61"/>
      <c r="N1762" s="55">
        <f>IFERROR(Tabla3[[#This Row],[PRECIOS]]-Tabla3[[#This Row],[PRECIOS]]*Tabla3[[#This Row],[% PRODUCTO]]," ")</f>
        <v>30</v>
      </c>
      <c r="O1762" s="61"/>
      <c r="P1762" s="55">
        <f>IFERROR(Tabla3[[#This Row],[OCULTAR2]]-Tabla3[[#This Row],[OCULTAR2]]*Tabla3[[#This Row],[% LÍNEA]]," ")</f>
        <v>30</v>
      </c>
      <c r="Q1762" s="56">
        <f>IFERROR(Tabla3[[#This Row],[% PRODUCTO]]+Tabla3[[#This Row],[% LÍNEA]]," ")</f>
        <v>0</v>
      </c>
      <c r="R1762" s="60">
        <f>Tabla3[[#This Row],[OCULTAR3]]</f>
        <v>30</v>
      </c>
      <c r="S1762" s="60">
        <f>Tabla3[[#This Row],[PRECIO SIN %]]-Tabla3[[#This Row],[PRECIO SIN %]]*10%</f>
        <v>27</v>
      </c>
      <c r="T1762" s="80">
        <f>(Tabla3[[#This Row],[PRECIO CON DESCT.]]-(Tabla3[[#This Row],[PRECIO CON DESCT.]]*$T$6))</f>
        <v>17.009999999999998</v>
      </c>
      <c r="U1762" s="96"/>
      <c r="V1762" s="94">
        <f>Tabla3[[#This Row],[PRECIO %      en $]]*Tabla3[[#This Row],[PEDIDO ]]</f>
        <v>0</v>
      </c>
      <c r="W1762" s="57">
        <f>Tabla3[[#This Row],[PRECIO CON DESCT.]]*Tabla3[[#This Row],[PEDIDO ]]</f>
        <v>0</v>
      </c>
      <c r="X1762" s="58">
        <f>Tabla3[[#This Row],[PRECIO SIN %]]*Tabla3[[#This Row],[PEDIDO ]]</f>
        <v>0</v>
      </c>
      <c r="Y1762" s="28"/>
      <c r="Z1762" s="28"/>
    </row>
    <row r="1763" spans="1:26" ht="33" customHeight="1" x14ac:dyDescent="0.4">
      <c r="A1763" s="124">
        <v>7800063115405</v>
      </c>
      <c r="B1763" s="51" t="s">
        <v>225</v>
      </c>
      <c r="C1763" s="51" t="s">
        <v>113</v>
      </c>
      <c r="D17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763" s="118" t="s">
        <v>2256</v>
      </c>
      <c r="F1763" s="75" t="s">
        <v>537</v>
      </c>
      <c r="G17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763" s="77">
        <v>4</v>
      </c>
      <c r="J1763" s="52">
        <v>10.4</v>
      </c>
      <c r="K1763" s="53">
        <f>Tabla3[[#This Row],[PRECIOS]]-Tabla3[[#This Row],[PRECIOS]]*10%</f>
        <v>9.36</v>
      </c>
      <c r="L1763" s="101" t="s">
        <v>5327</v>
      </c>
      <c r="M1763" s="54"/>
      <c r="N1763" s="55">
        <f>IFERROR(Tabla3[[#This Row],[PRECIOS]]-Tabla3[[#This Row],[PRECIOS]]*Tabla3[[#This Row],[% PRODUCTO]]," ")</f>
        <v>10.4</v>
      </c>
      <c r="O1763" s="54"/>
      <c r="P1763" s="55">
        <f>IFERROR(Tabla3[[#This Row],[OCULTAR2]]-Tabla3[[#This Row],[OCULTAR2]]*Tabla3[[#This Row],[% LÍNEA]]," ")</f>
        <v>10.4</v>
      </c>
      <c r="Q1763" s="56">
        <f>IFERROR(Tabla3[[#This Row],[% PRODUCTO]]+Tabla3[[#This Row],[% LÍNEA]]," ")</f>
        <v>0</v>
      </c>
      <c r="R1763" s="53">
        <f>Tabla3[[#This Row],[OCULTAR3]]</f>
        <v>10.4</v>
      </c>
      <c r="S1763" s="53">
        <f>Tabla3[[#This Row],[PRECIO SIN %]]-Tabla3[[#This Row],[PRECIO SIN %]]*10%</f>
        <v>9.36</v>
      </c>
      <c r="T1763" s="80">
        <f>(Tabla3[[#This Row],[PRECIO CON DESCT.]]-(Tabla3[[#This Row],[PRECIO CON DESCT.]]*$T$6))</f>
        <v>5.8967999999999998</v>
      </c>
      <c r="U1763" s="96"/>
      <c r="V1763" s="94">
        <f>Tabla3[[#This Row],[PRECIO %      en $]]*Tabla3[[#This Row],[PEDIDO ]]</f>
        <v>0</v>
      </c>
      <c r="W1763" s="57">
        <f>Tabla3[[#This Row],[PRECIO CON DESCT.]]*Tabla3[[#This Row],[PEDIDO ]]</f>
        <v>0</v>
      </c>
      <c r="X1763" s="58">
        <f>Tabla3[[#This Row],[PRECIO SIN %]]*Tabla3[[#This Row],[PEDIDO ]]</f>
        <v>0</v>
      </c>
      <c r="Y1763" s="28"/>
      <c r="Z1763" s="28"/>
    </row>
    <row r="1764" spans="1:26" ht="33" customHeight="1" x14ac:dyDescent="0.4">
      <c r="A1764" s="125">
        <v>7591818000618</v>
      </c>
      <c r="B1764" s="59" t="s">
        <v>225</v>
      </c>
      <c r="C1764" s="59" t="s">
        <v>105</v>
      </c>
      <c r="D17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764" s="119" t="s">
        <v>2257</v>
      </c>
      <c r="F1764" s="76" t="s">
        <v>537</v>
      </c>
      <c r="G17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764" s="78">
        <v>23</v>
      </c>
      <c r="J1764" s="52">
        <v>15.522220000000001</v>
      </c>
      <c r="K1764" s="60">
        <f>Tabla3[[#This Row],[PRECIOS]]-Tabla3[[#This Row],[PRECIOS]]*10%</f>
        <v>13.969998</v>
      </c>
      <c r="L1764" s="101" t="s">
        <v>5327</v>
      </c>
      <c r="M1764" s="61"/>
      <c r="N1764" s="55">
        <f>IFERROR(Tabla3[[#This Row],[PRECIOS]]-Tabla3[[#This Row],[PRECIOS]]*Tabla3[[#This Row],[% PRODUCTO]]," ")</f>
        <v>15.522220000000001</v>
      </c>
      <c r="O1764" s="61"/>
      <c r="P1764" s="55">
        <f>IFERROR(Tabla3[[#This Row],[OCULTAR2]]-Tabla3[[#This Row],[OCULTAR2]]*Tabla3[[#This Row],[% LÍNEA]]," ")</f>
        <v>15.522220000000001</v>
      </c>
      <c r="Q1764" s="56">
        <f>IFERROR(Tabla3[[#This Row],[% PRODUCTO]]+Tabla3[[#This Row],[% LÍNEA]]," ")</f>
        <v>0</v>
      </c>
      <c r="R1764" s="60">
        <f>Tabla3[[#This Row],[OCULTAR3]]</f>
        <v>15.522220000000001</v>
      </c>
      <c r="S1764" s="60">
        <f>Tabla3[[#This Row],[PRECIO SIN %]]-Tabla3[[#This Row],[PRECIO SIN %]]*10%</f>
        <v>13.969998</v>
      </c>
      <c r="T1764" s="80">
        <f>(Tabla3[[#This Row],[PRECIO CON DESCT.]]-(Tabla3[[#This Row],[PRECIO CON DESCT.]]*$T$6))</f>
        <v>8.8010987400000005</v>
      </c>
      <c r="U1764" s="96"/>
      <c r="V1764" s="94">
        <f>Tabla3[[#This Row],[PRECIO %      en $]]*Tabla3[[#This Row],[PEDIDO ]]</f>
        <v>0</v>
      </c>
      <c r="W1764" s="57">
        <f>Tabla3[[#This Row],[PRECIO CON DESCT.]]*Tabla3[[#This Row],[PEDIDO ]]</f>
        <v>0</v>
      </c>
      <c r="X1764" s="58">
        <f>Tabla3[[#This Row],[PRECIO SIN %]]*Tabla3[[#This Row],[PEDIDO ]]</f>
        <v>0</v>
      </c>
      <c r="Y1764" s="28"/>
      <c r="Z1764" s="28"/>
    </row>
    <row r="1765" spans="1:26" ht="33" customHeight="1" x14ac:dyDescent="0.4">
      <c r="A1765" s="124">
        <v>7598677000711</v>
      </c>
      <c r="B1765" s="51" t="s">
        <v>225</v>
      </c>
      <c r="C1765" s="51" t="s">
        <v>125</v>
      </c>
      <c r="D17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65" s="118" t="s">
        <v>2258</v>
      </c>
      <c r="F1765" s="75" t="s">
        <v>537</v>
      </c>
      <c r="G17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65" s="77">
        <v>103</v>
      </c>
      <c r="J1765" s="52">
        <v>13.54444</v>
      </c>
      <c r="K1765" s="53">
        <f>Tabla3[[#This Row],[PRECIOS]]-Tabla3[[#This Row],[PRECIOS]]*10%</f>
        <v>12.189996000000001</v>
      </c>
      <c r="L1765" s="101"/>
      <c r="M1765" s="54"/>
      <c r="N1765" s="55">
        <f>IFERROR(Tabla3[[#This Row],[PRECIOS]]-Tabla3[[#This Row],[PRECIOS]]*Tabla3[[#This Row],[% PRODUCTO]]," ")</f>
        <v>13.54444</v>
      </c>
      <c r="O1765" s="54"/>
      <c r="P1765" s="55">
        <f>IFERROR(Tabla3[[#This Row],[OCULTAR2]]-Tabla3[[#This Row],[OCULTAR2]]*Tabla3[[#This Row],[% LÍNEA]]," ")</f>
        <v>13.54444</v>
      </c>
      <c r="Q1765" s="56">
        <f>IFERROR(Tabla3[[#This Row],[% PRODUCTO]]+Tabla3[[#This Row],[% LÍNEA]]," ")</f>
        <v>0</v>
      </c>
      <c r="R1765" s="53">
        <f>Tabla3[[#This Row],[OCULTAR3]]</f>
        <v>13.54444</v>
      </c>
      <c r="S1765" s="53">
        <f>Tabla3[[#This Row],[PRECIO SIN %]]-Tabla3[[#This Row],[PRECIO SIN %]]*10%</f>
        <v>12.189996000000001</v>
      </c>
      <c r="T1765" s="80">
        <f>(Tabla3[[#This Row],[PRECIO CON DESCT.]]-(Tabla3[[#This Row],[PRECIO CON DESCT.]]*$T$6))</f>
        <v>7.6796974800000006</v>
      </c>
      <c r="U1765" s="96"/>
      <c r="V1765" s="94">
        <f>Tabla3[[#This Row],[PRECIO %      en $]]*Tabla3[[#This Row],[PEDIDO ]]</f>
        <v>0</v>
      </c>
      <c r="W1765" s="57">
        <f>Tabla3[[#This Row],[PRECIO CON DESCT.]]*Tabla3[[#This Row],[PEDIDO ]]</f>
        <v>0</v>
      </c>
      <c r="X1765" s="58">
        <f>Tabla3[[#This Row],[PRECIO SIN %]]*Tabla3[[#This Row],[PEDIDO ]]</f>
        <v>0</v>
      </c>
      <c r="Y1765" s="28"/>
      <c r="Z1765" s="28"/>
    </row>
    <row r="1766" spans="1:26" ht="33" customHeight="1" x14ac:dyDescent="0.4">
      <c r="A1766" s="125">
        <v>7599112000341</v>
      </c>
      <c r="B1766" s="59" t="s">
        <v>225</v>
      </c>
      <c r="C1766" s="59" t="s">
        <v>208</v>
      </c>
      <c r="D17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66" s="119" t="s">
        <v>2259</v>
      </c>
      <c r="F1766" s="76" t="s">
        <v>537</v>
      </c>
      <c r="G17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66" s="78">
        <v>42</v>
      </c>
      <c r="J1766" s="52">
        <v>14.155559999999999</v>
      </c>
      <c r="K1766" s="60">
        <f>Tabla3[[#This Row],[PRECIOS]]-Tabla3[[#This Row],[PRECIOS]]*10%</f>
        <v>12.740003999999999</v>
      </c>
      <c r="L1766" s="101"/>
      <c r="M1766" s="61"/>
      <c r="N1766" s="55">
        <f>IFERROR(Tabla3[[#This Row],[PRECIOS]]-Tabla3[[#This Row],[PRECIOS]]*Tabla3[[#This Row],[% PRODUCTO]]," ")</f>
        <v>14.155559999999999</v>
      </c>
      <c r="O1766" s="61"/>
      <c r="P1766" s="55">
        <f>IFERROR(Tabla3[[#This Row],[OCULTAR2]]-Tabla3[[#This Row],[OCULTAR2]]*Tabla3[[#This Row],[% LÍNEA]]," ")</f>
        <v>14.155559999999999</v>
      </c>
      <c r="Q1766" s="56">
        <f>IFERROR(Tabla3[[#This Row],[% PRODUCTO]]+Tabla3[[#This Row],[% LÍNEA]]," ")</f>
        <v>0</v>
      </c>
      <c r="R1766" s="60">
        <f>Tabla3[[#This Row],[OCULTAR3]]</f>
        <v>14.155559999999999</v>
      </c>
      <c r="S1766" s="60">
        <f>Tabla3[[#This Row],[PRECIO SIN %]]-Tabla3[[#This Row],[PRECIO SIN %]]*10%</f>
        <v>12.740003999999999</v>
      </c>
      <c r="T1766" s="80">
        <f>(Tabla3[[#This Row],[PRECIO CON DESCT.]]-(Tabla3[[#This Row],[PRECIO CON DESCT.]]*$T$6))</f>
        <v>8.0262025199999982</v>
      </c>
      <c r="U1766" s="96"/>
      <c r="V1766" s="94">
        <f>Tabla3[[#This Row],[PRECIO %      en $]]*Tabla3[[#This Row],[PEDIDO ]]</f>
        <v>0</v>
      </c>
      <c r="W1766" s="57">
        <f>Tabla3[[#This Row],[PRECIO CON DESCT.]]*Tabla3[[#This Row],[PEDIDO ]]</f>
        <v>0</v>
      </c>
      <c r="X1766" s="58">
        <f>Tabla3[[#This Row],[PRECIO SIN %]]*Tabla3[[#This Row],[PEDIDO ]]</f>
        <v>0</v>
      </c>
      <c r="Y1766" s="28"/>
      <c r="Z1766" s="28"/>
    </row>
    <row r="1767" spans="1:26" ht="33" customHeight="1" x14ac:dyDescent="0.4">
      <c r="A1767" s="124">
        <v>7598677000391</v>
      </c>
      <c r="B1767" s="51" t="s">
        <v>225</v>
      </c>
      <c r="C1767" s="51" t="s">
        <v>125</v>
      </c>
      <c r="D17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67" s="118" t="s">
        <v>2260</v>
      </c>
      <c r="F1767" s="75" t="s">
        <v>537</v>
      </c>
      <c r="G17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67" s="77">
        <v>114</v>
      </c>
      <c r="J1767" s="52">
        <v>10.33333</v>
      </c>
      <c r="K1767" s="53">
        <f>Tabla3[[#This Row],[PRECIOS]]-Tabla3[[#This Row],[PRECIOS]]*10%</f>
        <v>9.2999969999999994</v>
      </c>
      <c r="L1767" s="101"/>
      <c r="M1767" s="54"/>
      <c r="N1767" s="55">
        <f>IFERROR(Tabla3[[#This Row],[PRECIOS]]-Tabla3[[#This Row],[PRECIOS]]*Tabla3[[#This Row],[% PRODUCTO]]," ")</f>
        <v>10.33333</v>
      </c>
      <c r="O1767" s="54"/>
      <c r="P1767" s="55">
        <f>IFERROR(Tabla3[[#This Row],[OCULTAR2]]-Tabla3[[#This Row],[OCULTAR2]]*Tabla3[[#This Row],[% LÍNEA]]," ")</f>
        <v>10.33333</v>
      </c>
      <c r="Q1767" s="56">
        <f>IFERROR(Tabla3[[#This Row],[% PRODUCTO]]+Tabla3[[#This Row],[% LÍNEA]]," ")</f>
        <v>0</v>
      </c>
      <c r="R1767" s="53">
        <f>Tabla3[[#This Row],[OCULTAR3]]</f>
        <v>10.33333</v>
      </c>
      <c r="S1767" s="53">
        <f>Tabla3[[#This Row],[PRECIO SIN %]]-Tabla3[[#This Row],[PRECIO SIN %]]*10%</f>
        <v>9.2999969999999994</v>
      </c>
      <c r="T1767" s="80">
        <f>(Tabla3[[#This Row],[PRECIO CON DESCT.]]-(Tabla3[[#This Row],[PRECIO CON DESCT.]]*$T$6))</f>
        <v>5.8589981099999999</v>
      </c>
      <c r="U1767" s="96"/>
      <c r="V1767" s="94">
        <f>Tabla3[[#This Row],[PRECIO %      en $]]*Tabla3[[#This Row],[PEDIDO ]]</f>
        <v>0</v>
      </c>
      <c r="W1767" s="57">
        <f>Tabla3[[#This Row],[PRECIO CON DESCT.]]*Tabla3[[#This Row],[PEDIDO ]]</f>
        <v>0</v>
      </c>
      <c r="X1767" s="58">
        <f>Tabla3[[#This Row],[PRECIO SIN %]]*Tabla3[[#This Row],[PEDIDO ]]</f>
        <v>0</v>
      </c>
      <c r="Y1767" s="28"/>
      <c r="Z1767" s="28"/>
    </row>
    <row r="1768" spans="1:26" ht="33" customHeight="1" x14ac:dyDescent="0.4">
      <c r="A1768" s="125">
        <v>793969044375</v>
      </c>
      <c r="B1768" s="59" t="s">
        <v>225</v>
      </c>
      <c r="C1768" s="59" t="s">
        <v>150</v>
      </c>
      <c r="D17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68" s="119" t="s">
        <v>2261</v>
      </c>
      <c r="F1768" s="76" t="s">
        <v>537</v>
      </c>
      <c r="G17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7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768" s="78">
        <v>669</v>
      </c>
      <c r="J1768" s="52">
        <v>7.6666699999999999</v>
      </c>
      <c r="K1768" s="60">
        <f>Tabla3[[#This Row],[PRECIOS]]-Tabla3[[#This Row],[PRECIOS]]*10%</f>
        <v>6.9000029999999999</v>
      </c>
      <c r="L1768" s="101"/>
      <c r="M1768" s="61"/>
      <c r="N1768" s="55">
        <f>IFERROR(Tabla3[[#This Row],[PRECIOS]]-Tabla3[[#This Row],[PRECIOS]]*Tabla3[[#This Row],[% PRODUCTO]]," ")</f>
        <v>7.6666699999999999</v>
      </c>
      <c r="O1768" s="61">
        <v>0.05</v>
      </c>
      <c r="P1768" s="55">
        <f>IFERROR(Tabla3[[#This Row],[OCULTAR2]]-Tabla3[[#This Row],[OCULTAR2]]*Tabla3[[#This Row],[% LÍNEA]]," ")</f>
        <v>7.2833364999999999</v>
      </c>
      <c r="Q1768" s="56">
        <f>IFERROR(Tabla3[[#This Row],[% PRODUCTO]]+Tabla3[[#This Row],[% LÍNEA]]," ")</f>
        <v>0.05</v>
      </c>
      <c r="R1768" s="60">
        <f>Tabla3[[#This Row],[OCULTAR3]]</f>
        <v>7.2833364999999999</v>
      </c>
      <c r="S1768" s="60">
        <f>Tabla3[[#This Row],[PRECIO SIN %]]-Tabla3[[#This Row],[PRECIO SIN %]]*10%</f>
        <v>6.5550028500000002</v>
      </c>
      <c r="T1768" s="80">
        <f>(Tabla3[[#This Row],[PRECIO CON DESCT.]]-(Tabla3[[#This Row],[PRECIO CON DESCT.]]*$T$6))</f>
        <v>4.1296517955000001</v>
      </c>
      <c r="U1768" s="96"/>
      <c r="V1768" s="94">
        <f>Tabla3[[#This Row],[PRECIO %      en $]]*Tabla3[[#This Row],[PEDIDO ]]</f>
        <v>0</v>
      </c>
      <c r="W1768" s="57">
        <f>Tabla3[[#This Row],[PRECIO CON DESCT.]]*Tabla3[[#This Row],[PEDIDO ]]</f>
        <v>0</v>
      </c>
      <c r="X1768" s="58">
        <f>Tabla3[[#This Row],[PRECIO SIN %]]*Tabla3[[#This Row],[PEDIDO ]]</f>
        <v>0</v>
      </c>
      <c r="Y1768" s="28"/>
      <c r="Z1768" s="28"/>
    </row>
    <row r="1769" spans="1:26" ht="33" customHeight="1" x14ac:dyDescent="0.4">
      <c r="A1769" s="124">
        <v>7592803004116</v>
      </c>
      <c r="B1769" s="51" t="s">
        <v>225</v>
      </c>
      <c r="C1769" s="51" t="s">
        <v>132</v>
      </c>
      <c r="D17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69" s="118" t="s">
        <v>2262</v>
      </c>
      <c r="F1769" s="75" t="s">
        <v>537</v>
      </c>
      <c r="G17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69" s="77">
        <v>104</v>
      </c>
      <c r="J1769" s="52">
        <v>4.4222200000000003</v>
      </c>
      <c r="K1769" s="53">
        <f>Tabla3[[#This Row],[PRECIOS]]-Tabla3[[#This Row],[PRECIOS]]*10%</f>
        <v>3.9799980000000001</v>
      </c>
      <c r="L1769" s="101"/>
      <c r="M1769" s="54"/>
      <c r="N1769" s="55">
        <f>IFERROR(Tabla3[[#This Row],[PRECIOS]]-Tabla3[[#This Row],[PRECIOS]]*Tabla3[[#This Row],[% PRODUCTO]]," ")</f>
        <v>4.4222200000000003</v>
      </c>
      <c r="O1769" s="54"/>
      <c r="P1769" s="55">
        <f>IFERROR(Tabla3[[#This Row],[OCULTAR2]]-Tabla3[[#This Row],[OCULTAR2]]*Tabla3[[#This Row],[% LÍNEA]]," ")</f>
        <v>4.4222200000000003</v>
      </c>
      <c r="Q1769" s="56">
        <f>IFERROR(Tabla3[[#This Row],[% PRODUCTO]]+Tabla3[[#This Row],[% LÍNEA]]," ")</f>
        <v>0</v>
      </c>
      <c r="R1769" s="53">
        <f>Tabla3[[#This Row],[OCULTAR3]]</f>
        <v>4.4222200000000003</v>
      </c>
      <c r="S1769" s="53">
        <f>Tabla3[[#This Row],[PRECIO SIN %]]-Tabla3[[#This Row],[PRECIO SIN %]]*10%</f>
        <v>3.9799980000000001</v>
      </c>
      <c r="T1769" s="80">
        <f>(Tabla3[[#This Row],[PRECIO CON DESCT.]]-(Tabla3[[#This Row],[PRECIO CON DESCT.]]*$T$6))</f>
        <v>2.5073987400000002</v>
      </c>
      <c r="U1769" s="96"/>
      <c r="V1769" s="94">
        <f>Tabla3[[#This Row],[PRECIO %      en $]]*Tabla3[[#This Row],[PEDIDO ]]</f>
        <v>0</v>
      </c>
      <c r="W1769" s="57">
        <f>Tabla3[[#This Row],[PRECIO CON DESCT.]]*Tabla3[[#This Row],[PEDIDO ]]</f>
        <v>0</v>
      </c>
      <c r="X1769" s="58">
        <f>Tabla3[[#This Row],[PRECIO SIN %]]*Tabla3[[#This Row],[PEDIDO ]]</f>
        <v>0</v>
      </c>
      <c r="Y1769" s="28"/>
      <c r="Z1769" s="28"/>
    </row>
    <row r="1770" spans="1:26" ht="33" customHeight="1" x14ac:dyDescent="0.4">
      <c r="A1770" s="125">
        <v>7592803000118</v>
      </c>
      <c r="B1770" s="59" t="s">
        <v>225</v>
      </c>
      <c r="C1770" s="59" t="s">
        <v>132</v>
      </c>
      <c r="D17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70" s="119" t="s">
        <v>2263</v>
      </c>
      <c r="F1770" s="76" t="s">
        <v>537</v>
      </c>
      <c r="G17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70" s="78">
        <v>97</v>
      </c>
      <c r="J1770" s="52">
        <v>4.7111099999999997</v>
      </c>
      <c r="K1770" s="60">
        <f>Tabla3[[#This Row],[PRECIOS]]-Tabla3[[#This Row],[PRECIOS]]*10%</f>
        <v>4.2399990000000001</v>
      </c>
      <c r="L1770" s="101"/>
      <c r="M1770" s="61"/>
      <c r="N1770" s="55">
        <f>IFERROR(Tabla3[[#This Row],[PRECIOS]]-Tabla3[[#This Row],[PRECIOS]]*Tabla3[[#This Row],[% PRODUCTO]]," ")</f>
        <v>4.7111099999999997</v>
      </c>
      <c r="O1770" s="61"/>
      <c r="P1770" s="55">
        <f>IFERROR(Tabla3[[#This Row],[OCULTAR2]]-Tabla3[[#This Row],[OCULTAR2]]*Tabla3[[#This Row],[% LÍNEA]]," ")</f>
        <v>4.7111099999999997</v>
      </c>
      <c r="Q1770" s="56">
        <f>IFERROR(Tabla3[[#This Row],[% PRODUCTO]]+Tabla3[[#This Row],[% LÍNEA]]," ")</f>
        <v>0</v>
      </c>
      <c r="R1770" s="60">
        <f>Tabla3[[#This Row],[OCULTAR3]]</f>
        <v>4.7111099999999997</v>
      </c>
      <c r="S1770" s="60">
        <f>Tabla3[[#This Row],[PRECIO SIN %]]-Tabla3[[#This Row],[PRECIO SIN %]]*10%</f>
        <v>4.2399990000000001</v>
      </c>
      <c r="T1770" s="80">
        <f>(Tabla3[[#This Row],[PRECIO CON DESCT.]]-(Tabla3[[#This Row],[PRECIO CON DESCT.]]*$T$6))</f>
        <v>2.6711993700000001</v>
      </c>
      <c r="U1770" s="96"/>
      <c r="V1770" s="94">
        <f>Tabla3[[#This Row],[PRECIO %      en $]]*Tabla3[[#This Row],[PEDIDO ]]</f>
        <v>0</v>
      </c>
      <c r="W1770" s="57">
        <f>Tabla3[[#This Row],[PRECIO CON DESCT.]]*Tabla3[[#This Row],[PEDIDO ]]</f>
        <v>0</v>
      </c>
      <c r="X1770" s="58">
        <f>Tabla3[[#This Row],[PRECIO SIN %]]*Tabla3[[#This Row],[PEDIDO ]]</f>
        <v>0</v>
      </c>
      <c r="Y1770" s="28"/>
      <c r="Z1770" s="28"/>
    </row>
    <row r="1771" spans="1:26" ht="33" customHeight="1" x14ac:dyDescent="0.4">
      <c r="A1771" s="124">
        <v>7706263002036</v>
      </c>
      <c r="B1771" s="51" t="s">
        <v>225</v>
      </c>
      <c r="C1771" s="51" t="s">
        <v>121</v>
      </c>
      <c r="D17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71" s="118" t="s">
        <v>2264</v>
      </c>
      <c r="F1771" s="75" t="s">
        <v>537</v>
      </c>
      <c r="G17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71" s="77">
        <v>14</v>
      </c>
      <c r="J1771" s="52">
        <v>25.55556</v>
      </c>
      <c r="K1771" s="53">
        <f>Tabla3[[#This Row],[PRECIOS]]-Tabla3[[#This Row],[PRECIOS]]*10%</f>
        <v>23.000004000000001</v>
      </c>
      <c r="L1771" s="101"/>
      <c r="M1771" s="54"/>
      <c r="N1771" s="55">
        <f>IFERROR(Tabla3[[#This Row],[PRECIOS]]-Tabla3[[#This Row],[PRECIOS]]*Tabla3[[#This Row],[% PRODUCTO]]," ")</f>
        <v>25.55556</v>
      </c>
      <c r="O1771" s="54"/>
      <c r="P1771" s="55">
        <f>IFERROR(Tabla3[[#This Row],[OCULTAR2]]-Tabla3[[#This Row],[OCULTAR2]]*Tabla3[[#This Row],[% LÍNEA]]," ")</f>
        <v>25.55556</v>
      </c>
      <c r="Q1771" s="56">
        <f>IFERROR(Tabla3[[#This Row],[% PRODUCTO]]+Tabla3[[#This Row],[% LÍNEA]]," ")</f>
        <v>0</v>
      </c>
      <c r="R1771" s="53">
        <f>Tabla3[[#This Row],[OCULTAR3]]</f>
        <v>25.55556</v>
      </c>
      <c r="S1771" s="53">
        <f>Tabla3[[#This Row],[PRECIO SIN %]]-Tabla3[[#This Row],[PRECIO SIN %]]*10%</f>
        <v>23.000004000000001</v>
      </c>
      <c r="T1771" s="80">
        <f>(Tabla3[[#This Row],[PRECIO CON DESCT.]]-(Tabla3[[#This Row],[PRECIO CON DESCT.]]*$T$6))</f>
        <v>14.490002520000001</v>
      </c>
      <c r="U1771" s="96"/>
      <c r="V1771" s="94">
        <f>Tabla3[[#This Row],[PRECIO %      en $]]*Tabla3[[#This Row],[PEDIDO ]]</f>
        <v>0</v>
      </c>
      <c r="W1771" s="57">
        <f>Tabla3[[#This Row],[PRECIO CON DESCT.]]*Tabla3[[#This Row],[PEDIDO ]]</f>
        <v>0</v>
      </c>
      <c r="X1771" s="58">
        <f>Tabla3[[#This Row],[PRECIO SIN %]]*Tabla3[[#This Row],[PEDIDO ]]</f>
        <v>0</v>
      </c>
      <c r="Y1771" s="28"/>
      <c r="Z1771" s="28"/>
    </row>
    <row r="1772" spans="1:26" ht="33" customHeight="1" x14ac:dyDescent="0.4">
      <c r="A1772" s="125">
        <v>7703763268863</v>
      </c>
      <c r="B1772" s="59" t="s">
        <v>225</v>
      </c>
      <c r="C1772" s="59" t="s">
        <v>171</v>
      </c>
      <c r="D17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72" s="119" t="s">
        <v>2265</v>
      </c>
      <c r="F1772" s="76" t="s">
        <v>537</v>
      </c>
      <c r="G17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72" s="78">
        <v>19</v>
      </c>
      <c r="J1772" s="52">
        <v>14.22222</v>
      </c>
      <c r="K1772" s="60">
        <f>Tabla3[[#This Row],[PRECIOS]]-Tabla3[[#This Row],[PRECIOS]]*10%</f>
        <v>12.799998</v>
      </c>
      <c r="L1772" s="101"/>
      <c r="M1772" s="61"/>
      <c r="N1772" s="55">
        <f>IFERROR(Tabla3[[#This Row],[PRECIOS]]-Tabla3[[#This Row],[PRECIOS]]*Tabla3[[#This Row],[% PRODUCTO]]," ")</f>
        <v>14.22222</v>
      </c>
      <c r="O1772" s="61"/>
      <c r="P1772" s="55">
        <f>IFERROR(Tabla3[[#This Row],[OCULTAR2]]-Tabla3[[#This Row],[OCULTAR2]]*Tabla3[[#This Row],[% LÍNEA]]," ")</f>
        <v>14.22222</v>
      </c>
      <c r="Q1772" s="56">
        <f>IFERROR(Tabla3[[#This Row],[% PRODUCTO]]+Tabla3[[#This Row],[% LÍNEA]]," ")</f>
        <v>0</v>
      </c>
      <c r="R1772" s="60">
        <f>Tabla3[[#This Row],[OCULTAR3]]</f>
        <v>14.22222</v>
      </c>
      <c r="S1772" s="60">
        <f>Tabla3[[#This Row],[PRECIO SIN %]]-Tabla3[[#This Row],[PRECIO SIN %]]*10%</f>
        <v>12.799998</v>
      </c>
      <c r="T1772" s="80">
        <f>(Tabla3[[#This Row],[PRECIO CON DESCT.]]-(Tabla3[[#This Row],[PRECIO CON DESCT.]]*$T$6))</f>
        <v>8.0639987400000006</v>
      </c>
      <c r="U1772" s="96"/>
      <c r="V1772" s="94">
        <f>Tabla3[[#This Row],[PRECIO %      en $]]*Tabla3[[#This Row],[PEDIDO ]]</f>
        <v>0</v>
      </c>
      <c r="W1772" s="57">
        <f>Tabla3[[#This Row],[PRECIO CON DESCT.]]*Tabla3[[#This Row],[PEDIDO ]]</f>
        <v>0</v>
      </c>
      <c r="X1772" s="58">
        <f>Tabla3[[#This Row],[PRECIO SIN %]]*Tabla3[[#This Row],[PEDIDO ]]</f>
        <v>0</v>
      </c>
      <c r="Y1772" s="28"/>
      <c r="Z1772" s="28"/>
    </row>
    <row r="1773" spans="1:26" ht="33" customHeight="1" x14ac:dyDescent="0.4">
      <c r="A1773" s="124">
        <v>7598455000469</v>
      </c>
      <c r="B1773" s="51" t="s">
        <v>225</v>
      </c>
      <c r="C1773" s="51" t="s">
        <v>58</v>
      </c>
      <c r="D17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773" s="118" t="s">
        <v>2266</v>
      </c>
      <c r="F1773" s="75" t="s">
        <v>537</v>
      </c>
      <c r="G17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73" s="77">
        <v>625</v>
      </c>
      <c r="J1773" s="52">
        <v>8</v>
      </c>
      <c r="K1773" s="53">
        <f>Tabla3[[#This Row],[PRECIOS]]-Tabla3[[#This Row],[PRECIOS]]*10%</f>
        <v>7.2</v>
      </c>
      <c r="L1773" s="101"/>
      <c r="M1773" s="54"/>
      <c r="N1773" s="55">
        <f>IFERROR(Tabla3[[#This Row],[PRECIOS]]-Tabla3[[#This Row],[PRECIOS]]*Tabla3[[#This Row],[% PRODUCTO]]," ")</f>
        <v>8</v>
      </c>
      <c r="O1773" s="54"/>
      <c r="P1773" s="55">
        <f>IFERROR(Tabla3[[#This Row],[OCULTAR2]]-Tabla3[[#This Row],[OCULTAR2]]*Tabla3[[#This Row],[% LÍNEA]]," ")</f>
        <v>8</v>
      </c>
      <c r="Q1773" s="56">
        <f>IFERROR(Tabla3[[#This Row],[% PRODUCTO]]+Tabla3[[#This Row],[% LÍNEA]]," ")</f>
        <v>0</v>
      </c>
      <c r="R1773" s="53">
        <f>Tabla3[[#This Row],[OCULTAR3]]</f>
        <v>8</v>
      </c>
      <c r="S1773" s="53">
        <f>Tabla3[[#This Row],[PRECIO SIN %]]-Tabla3[[#This Row],[PRECIO SIN %]]*10%</f>
        <v>7.2</v>
      </c>
      <c r="T1773" s="80">
        <f>(Tabla3[[#This Row],[PRECIO CON DESCT.]]-(Tabla3[[#This Row],[PRECIO CON DESCT.]]*$T$6))</f>
        <v>4.5359999999999996</v>
      </c>
      <c r="U1773" s="96"/>
      <c r="V1773" s="94">
        <f>Tabla3[[#This Row],[PRECIO %      en $]]*Tabla3[[#This Row],[PEDIDO ]]</f>
        <v>0</v>
      </c>
      <c r="W1773" s="57">
        <f>Tabla3[[#This Row],[PRECIO CON DESCT.]]*Tabla3[[#This Row],[PEDIDO ]]</f>
        <v>0</v>
      </c>
      <c r="X1773" s="58">
        <f>Tabla3[[#This Row],[PRECIO SIN %]]*Tabla3[[#This Row],[PEDIDO ]]</f>
        <v>0</v>
      </c>
      <c r="Y1773" s="28"/>
      <c r="Z1773" s="28"/>
    </row>
    <row r="1774" spans="1:26" ht="33" customHeight="1" x14ac:dyDescent="0.4">
      <c r="A1774" s="125">
        <v>7591196000637</v>
      </c>
      <c r="B1774" s="59" t="s">
        <v>225</v>
      </c>
      <c r="C1774" s="59" t="s">
        <v>200</v>
      </c>
      <c r="D17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74" s="119" t="s">
        <v>2267</v>
      </c>
      <c r="F1774" s="76" t="s">
        <v>537</v>
      </c>
      <c r="G17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74" s="78">
        <v>268</v>
      </c>
      <c r="J1774" s="52">
        <v>15.88889</v>
      </c>
      <c r="K1774" s="60">
        <f>Tabla3[[#This Row],[PRECIOS]]-Tabla3[[#This Row],[PRECIOS]]*10%</f>
        <v>14.300001</v>
      </c>
      <c r="L1774" s="101"/>
      <c r="M1774" s="61"/>
      <c r="N1774" s="55">
        <f>IFERROR(Tabla3[[#This Row],[PRECIOS]]-Tabla3[[#This Row],[PRECIOS]]*Tabla3[[#This Row],[% PRODUCTO]]," ")</f>
        <v>15.88889</v>
      </c>
      <c r="O1774" s="61"/>
      <c r="P1774" s="55">
        <f>IFERROR(Tabla3[[#This Row],[OCULTAR2]]-Tabla3[[#This Row],[OCULTAR2]]*Tabla3[[#This Row],[% LÍNEA]]," ")</f>
        <v>15.88889</v>
      </c>
      <c r="Q1774" s="56">
        <f>IFERROR(Tabla3[[#This Row],[% PRODUCTO]]+Tabla3[[#This Row],[% LÍNEA]]," ")</f>
        <v>0</v>
      </c>
      <c r="R1774" s="60">
        <f>Tabla3[[#This Row],[OCULTAR3]]</f>
        <v>15.88889</v>
      </c>
      <c r="S1774" s="60">
        <f>Tabla3[[#This Row],[PRECIO SIN %]]-Tabla3[[#This Row],[PRECIO SIN %]]*10%</f>
        <v>14.300001</v>
      </c>
      <c r="T1774" s="80">
        <f>(Tabla3[[#This Row],[PRECIO CON DESCT.]]-(Tabla3[[#This Row],[PRECIO CON DESCT.]]*$T$6))</f>
        <v>9.0090006299999992</v>
      </c>
      <c r="U1774" s="96"/>
      <c r="V1774" s="94">
        <f>Tabla3[[#This Row],[PRECIO %      en $]]*Tabla3[[#This Row],[PEDIDO ]]</f>
        <v>0</v>
      </c>
      <c r="W1774" s="57">
        <f>Tabla3[[#This Row],[PRECIO CON DESCT.]]*Tabla3[[#This Row],[PEDIDO ]]</f>
        <v>0</v>
      </c>
      <c r="X1774" s="58">
        <f>Tabla3[[#This Row],[PRECIO SIN %]]*Tabla3[[#This Row],[PEDIDO ]]</f>
        <v>0</v>
      </c>
      <c r="Y1774" s="28"/>
      <c r="Z1774" s="28"/>
    </row>
    <row r="1775" spans="1:26" ht="33" customHeight="1" x14ac:dyDescent="0.4">
      <c r="A1775" s="124">
        <v>7598455000506</v>
      </c>
      <c r="B1775" s="51" t="s">
        <v>225</v>
      </c>
      <c r="C1775" s="51" t="s">
        <v>58</v>
      </c>
      <c r="D17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775" s="118" t="s">
        <v>2268</v>
      </c>
      <c r="F1775" s="75" t="s">
        <v>537</v>
      </c>
      <c r="G17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75" s="77">
        <v>94</v>
      </c>
      <c r="J1775" s="52">
        <v>5.1777800000000003</v>
      </c>
      <c r="K1775" s="53">
        <f>Tabla3[[#This Row],[PRECIOS]]-Tabla3[[#This Row],[PRECIOS]]*10%</f>
        <v>4.6600020000000004</v>
      </c>
      <c r="L1775" s="101"/>
      <c r="M1775" s="54"/>
      <c r="N1775" s="55">
        <f>IFERROR(Tabla3[[#This Row],[PRECIOS]]-Tabla3[[#This Row],[PRECIOS]]*Tabla3[[#This Row],[% PRODUCTO]]," ")</f>
        <v>5.1777800000000003</v>
      </c>
      <c r="O1775" s="54"/>
      <c r="P1775" s="55">
        <f>IFERROR(Tabla3[[#This Row],[OCULTAR2]]-Tabla3[[#This Row],[OCULTAR2]]*Tabla3[[#This Row],[% LÍNEA]]," ")</f>
        <v>5.1777800000000003</v>
      </c>
      <c r="Q1775" s="56">
        <f>IFERROR(Tabla3[[#This Row],[% PRODUCTO]]+Tabla3[[#This Row],[% LÍNEA]]," ")</f>
        <v>0</v>
      </c>
      <c r="R1775" s="53">
        <f>Tabla3[[#This Row],[OCULTAR3]]</f>
        <v>5.1777800000000003</v>
      </c>
      <c r="S1775" s="53">
        <f>Tabla3[[#This Row],[PRECIO SIN %]]-Tabla3[[#This Row],[PRECIO SIN %]]*10%</f>
        <v>4.6600020000000004</v>
      </c>
      <c r="T1775" s="80">
        <f>(Tabla3[[#This Row],[PRECIO CON DESCT.]]-(Tabla3[[#This Row],[PRECIO CON DESCT.]]*$T$6))</f>
        <v>2.9358012600000003</v>
      </c>
      <c r="U1775" s="96"/>
      <c r="V1775" s="94">
        <f>Tabla3[[#This Row],[PRECIO %      en $]]*Tabla3[[#This Row],[PEDIDO ]]</f>
        <v>0</v>
      </c>
      <c r="W1775" s="57">
        <f>Tabla3[[#This Row],[PRECIO CON DESCT.]]*Tabla3[[#This Row],[PEDIDO ]]</f>
        <v>0</v>
      </c>
      <c r="X1775" s="58">
        <f>Tabla3[[#This Row],[PRECIO SIN %]]*Tabla3[[#This Row],[PEDIDO ]]</f>
        <v>0</v>
      </c>
      <c r="Y1775" s="28"/>
      <c r="Z1775" s="28"/>
    </row>
    <row r="1776" spans="1:26" ht="33" customHeight="1" x14ac:dyDescent="0.4">
      <c r="A1776" s="125">
        <v>7591196006288</v>
      </c>
      <c r="B1776" s="59" t="s">
        <v>225</v>
      </c>
      <c r="C1776" s="59" t="s">
        <v>200</v>
      </c>
      <c r="D17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76" s="119" t="s">
        <v>2269</v>
      </c>
      <c r="F1776" s="76" t="s">
        <v>537</v>
      </c>
      <c r="G17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76" s="78">
        <v>107</v>
      </c>
      <c r="J1776" s="52">
        <v>15.77778</v>
      </c>
      <c r="K1776" s="60">
        <f>Tabla3[[#This Row],[PRECIOS]]-Tabla3[[#This Row],[PRECIOS]]*10%</f>
        <v>14.200002</v>
      </c>
      <c r="L1776" s="101"/>
      <c r="M1776" s="61"/>
      <c r="N1776" s="55">
        <f>IFERROR(Tabla3[[#This Row],[PRECIOS]]-Tabla3[[#This Row],[PRECIOS]]*Tabla3[[#This Row],[% PRODUCTO]]," ")</f>
        <v>15.77778</v>
      </c>
      <c r="O1776" s="61"/>
      <c r="P1776" s="55">
        <f>IFERROR(Tabla3[[#This Row],[OCULTAR2]]-Tabla3[[#This Row],[OCULTAR2]]*Tabla3[[#This Row],[% LÍNEA]]," ")</f>
        <v>15.77778</v>
      </c>
      <c r="Q1776" s="56">
        <f>IFERROR(Tabla3[[#This Row],[% PRODUCTO]]+Tabla3[[#This Row],[% LÍNEA]]," ")</f>
        <v>0</v>
      </c>
      <c r="R1776" s="60">
        <f>Tabla3[[#This Row],[OCULTAR3]]</f>
        <v>15.77778</v>
      </c>
      <c r="S1776" s="60">
        <f>Tabla3[[#This Row],[PRECIO SIN %]]-Tabla3[[#This Row],[PRECIO SIN %]]*10%</f>
        <v>14.200002</v>
      </c>
      <c r="T1776" s="80">
        <f>(Tabla3[[#This Row],[PRECIO CON DESCT.]]-(Tabla3[[#This Row],[PRECIO CON DESCT.]]*$T$6))</f>
        <v>8.9460012599999992</v>
      </c>
      <c r="U1776" s="96"/>
      <c r="V1776" s="94">
        <f>Tabla3[[#This Row],[PRECIO %      en $]]*Tabla3[[#This Row],[PEDIDO ]]</f>
        <v>0</v>
      </c>
      <c r="W1776" s="57">
        <f>Tabla3[[#This Row],[PRECIO CON DESCT.]]*Tabla3[[#This Row],[PEDIDO ]]</f>
        <v>0</v>
      </c>
      <c r="X1776" s="58">
        <f>Tabla3[[#This Row],[PRECIO SIN %]]*Tabla3[[#This Row],[PEDIDO ]]</f>
        <v>0</v>
      </c>
      <c r="Y1776" s="28"/>
      <c r="Z1776" s="28"/>
    </row>
    <row r="1777" spans="1:26" ht="33" customHeight="1" x14ac:dyDescent="0.4">
      <c r="A1777" s="124">
        <v>7591196002273</v>
      </c>
      <c r="B1777" s="51" t="s">
        <v>225</v>
      </c>
      <c r="C1777" s="51" t="s">
        <v>200</v>
      </c>
      <c r="D17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77" s="118" t="s">
        <v>2270</v>
      </c>
      <c r="F1777" s="75" t="s">
        <v>537</v>
      </c>
      <c r="G17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77" s="77">
        <v>81</v>
      </c>
      <c r="J1777" s="52">
        <v>16.44444</v>
      </c>
      <c r="K1777" s="53">
        <f>Tabla3[[#This Row],[PRECIOS]]-Tabla3[[#This Row],[PRECIOS]]*10%</f>
        <v>14.799996</v>
      </c>
      <c r="L1777" s="101"/>
      <c r="M1777" s="54"/>
      <c r="N1777" s="55">
        <f>IFERROR(Tabla3[[#This Row],[PRECIOS]]-Tabla3[[#This Row],[PRECIOS]]*Tabla3[[#This Row],[% PRODUCTO]]," ")</f>
        <v>16.44444</v>
      </c>
      <c r="O1777" s="54"/>
      <c r="P1777" s="55">
        <f>IFERROR(Tabla3[[#This Row],[OCULTAR2]]-Tabla3[[#This Row],[OCULTAR2]]*Tabla3[[#This Row],[% LÍNEA]]," ")</f>
        <v>16.44444</v>
      </c>
      <c r="Q1777" s="56">
        <f>IFERROR(Tabla3[[#This Row],[% PRODUCTO]]+Tabla3[[#This Row],[% LÍNEA]]," ")</f>
        <v>0</v>
      </c>
      <c r="R1777" s="53">
        <f>Tabla3[[#This Row],[OCULTAR3]]</f>
        <v>16.44444</v>
      </c>
      <c r="S1777" s="53">
        <f>Tabla3[[#This Row],[PRECIO SIN %]]-Tabla3[[#This Row],[PRECIO SIN %]]*10%</f>
        <v>14.799996</v>
      </c>
      <c r="T1777" s="80">
        <f>(Tabla3[[#This Row],[PRECIO CON DESCT.]]-(Tabla3[[#This Row],[PRECIO CON DESCT.]]*$T$6))</f>
        <v>9.3239974799999992</v>
      </c>
      <c r="U1777" s="96"/>
      <c r="V1777" s="94">
        <f>Tabla3[[#This Row],[PRECIO %      en $]]*Tabla3[[#This Row],[PEDIDO ]]</f>
        <v>0</v>
      </c>
      <c r="W1777" s="57">
        <f>Tabla3[[#This Row],[PRECIO CON DESCT.]]*Tabla3[[#This Row],[PEDIDO ]]</f>
        <v>0</v>
      </c>
      <c r="X1777" s="58">
        <f>Tabla3[[#This Row],[PRECIO SIN %]]*Tabla3[[#This Row],[PEDIDO ]]</f>
        <v>0</v>
      </c>
      <c r="Y1777" s="28"/>
      <c r="Z1777" s="28"/>
    </row>
    <row r="1778" spans="1:26" ht="33" customHeight="1" x14ac:dyDescent="0.4">
      <c r="A1778" s="125">
        <v>7598008000830</v>
      </c>
      <c r="B1778" s="59" t="s">
        <v>225</v>
      </c>
      <c r="C1778" s="59" t="s">
        <v>134</v>
      </c>
      <c r="D17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78" s="119" t="s">
        <v>2271</v>
      </c>
      <c r="F1778" s="76" t="s">
        <v>537</v>
      </c>
      <c r="G17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78" s="78">
        <v>27</v>
      </c>
      <c r="J1778" s="52">
        <v>2.1666699999999999</v>
      </c>
      <c r="K1778" s="60">
        <f>Tabla3[[#This Row],[PRECIOS]]-Tabla3[[#This Row],[PRECIOS]]*10%</f>
        <v>1.9500029999999999</v>
      </c>
      <c r="L1778" s="101"/>
      <c r="M1778" s="61"/>
      <c r="N1778" s="55">
        <f>IFERROR(Tabla3[[#This Row],[PRECIOS]]-Tabla3[[#This Row],[PRECIOS]]*Tabla3[[#This Row],[% PRODUCTO]]," ")</f>
        <v>2.1666699999999999</v>
      </c>
      <c r="O1778" s="61"/>
      <c r="P1778" s="55">
        <f>IFERROR(Tabla3[[#This Row],[OCULTAR2]]-Tabla3[[#This Row],[OCULTAR2]]*Tabla3[[#This Row],[% LÍNEA]]," ")</f>
        <v>2.1666699999999999</v>
      </c>
      <c r="Q1778" s="56">
        <f>IFERROR(Tabla3[[#This Row],[% PRODUCTO]]+Tabla3[[#This Row],[% LÍNEA]]," ")</f>
        <v>0</v>
      </c>
      <c r="R1778" s="60">
        <f>Tabla3[[#This Row],[OCULTAR3]]</f>
        <v>2.1666699999999999</v>
      </c>
      <c r="S1778" s="60">
        <f>Tabla3[[#This Row],[PRECIO SIN %]]-Tabla3[[#This Row],[PRECIO SIN %]]*10%</f>
        <v>1.9500029999999999</v>
      </c>
      <c r="T1778" s="80">
        <f>(Tabla3[[#This Row],[PRECIO CON DESCT.]]-(Tabla3[[#This Row],[PRECIO CON DESCT.]]*$T$6))</f>
        <v>1.22850189</v>
      </c>
      <c r="U1778" s="96"/>
      <c r="V1778" s="94">
        <f>Tabla3[[#This Row],[PRECIO %      en $]]*Tabla3[[#This Row],[PEDIDO ]]</f>
        <v>0</v>
      </c>
      <c r="W1778" s="57">
        <f>Tabla3[[#This Row],[PRECIO CON DESCT.]]*Tabla3[[#This Row],[PEDIDO ]]</f>
        <v>0</v>
      </c>
      <c r="X1778" s="58">
        <f>Tabla3[[#This Row],[PRECIO SIN %]]*Tabla3[[#This Row],[PEDIDO ]]</f>
        <v>0</v>
      </c>
      <c r="Y1778" s="28"/>
      <c r="Z1778" s="28"/>
    </row>
    <row r="1779" spans="1:26" ht="33" customHeight="1" x14ac:dyDescent="0.4">
      <c r="A1779" s="124">
        <v>7591062901181</v>
      </c>
      <c r="B1779" s="51" t="s">
        <v>225</v>
      </c>
      <c r="C1779" s="51" t="s">
        <v>189</v>
      </c>
      <c r="D17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779" s="118" t="s">
        <v>2272</v>
      </c>
      <c r="F1779" s="75" t="s">
        <v>537</v>
      </c>
      <c r="G17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779" s="77">
        <v>17</v>
      </c>
      <c r="J1779" s="52">
        <v>5.7111099999999997</v>
      </c>
      <c r="K1779" s="53">
        <f>Tabla3[[#This Row],[PRECIOS]]-Tabla3[[#This Row],[PRECIOS]]*10%</f>
        <v>5.1399989999999995</v>
      </c>
      <c r="L1779" s="101" t="s">
        <v>5327</v>
      </c>
      <c r="M1779" s="54"/>
      <c r="N1779" s="55">
        <f>IFERROR(Tabla3[[#This Row],[PRECIOS]]-Tabla3[[#This Row],[PRECIOS]]*Tabla3[[#This Row],[% PRODUCTO]]," ")</f>
        <v>5.7111099999999997</v>
      </c>
      <c r="O1779" s="54"/>
      <c r="P1779" s="55">
        <f>IFERROR(Tabla3[[#This Row],[OCULTAR2]]-Tabla3[[#This Row],[OCULTAR2]]*Tabla3[[#This Row],[% LÍNEA]]," ")</f>
        <v>5.7111099999999997</v>
      </c>
      <c r="Q1779" s="56">
        <f>IFERROR(Tabla3[[#This Row],[% PRODUCTO]]+Tabla3[[#This Row],[% LÍNEA]]," ")</f>
        <v>0</v>
      </c>
      <c r="R1779" s="53">
        <f>Tabla3[[#This Row],[OCULTAR3]]</f>
        <v>5.7111099999999997</v>
      </c>
      <c r="S1779" s="53">
        <f>Tabla3[[#This Row],[PRECIO SIN %]]-Tabla3[[#This Row],[PRECIO SIN %]]*10%</f>
        <v>5.1399989999999995</v>
      </c>
      <c r="T1779" s="80">
        <f>(Tabla3[[#This Row],[PRECIO CON DESCT.]]-(Tabla3[[#This Row],[PRECIO CON DESCT.]]*$T$6))</f>
        <v>3.2381993699999998</v>
      </c>
      <c r="U1779" s="96"/>
      <c r="V1779" s="94">
        <f>Tabla3[[#This Row],[PRECIO %      en $]]*Tabla3[[#This Row],[PEDIDO ]]</f>
        <v>0</v>
      </c>
      <c r="W1779" s="57">
        <f>Tabla3[[#This Row],[PRECIO CON DESCT.]]*Tabla3[[#This Row],[PEDIDO ]]</f>
        <v>0</v>
      </c>
      <c r="X1779" s="58">
        <f>Tabla3[[#This Row],[PRECIO SIN %]]*Tabla3[[#This Row],[PEDIDO ]]</f>
        <v>0</v>
      </c>
      <c r="Y1779" s="28"/>
      <c r="Z1779" s="28"/>
    </row>
    <row r="1780" spans="1:26" ht="33" customHeight="1" x14ac:dyDescent="0.4">
      <c r="A1780" s="125">
        <v>8903489000252</v>
      </c>
      <c r="B1780" s="59" t="s">
        <v>225</v>
      </c>
      <c r="C1780" s="59" t="s">
        <v>208</v>
      </c>
      <c r="D17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80" s="119" t="s">
        <v>2273</v>
      </c>
      <c r="F1780" s="76" t="s">
        <v>537</v>
      </c>
      <c r="G17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80" s="78">
        <v>26</v>
      </c>
      <c r="J1780" s="52">
        <v>4.4444400000000002</v>
      </c>
      <c r="K1780" s="60">
        <f>Tabla3[[#This Row],[PRECIOS]]-Tabla3[[#This Row],[PRECIOS]]*10%</f>
        <v>3.9999960000000003</v>
      </c>
      <c r="L1780" s="101"/>
      <c r="M1780" s="61"/>
      <c r="N1780" s="55">
        <f>IFERROR(Tabla3[[#This Row],[PRECIOS]]-Tabla3[[#This Row],[PRECIOS]]*Tabla3[[#This Row],[% PRODUCTO]]," ")</f>
        <v>4.4444400000000002</v>
      </c>
      <c r="O1780" s="61"/>
      <c r="P1780" s="55">
        <f>IFERROR(Tabla3[[#This Row],[OCULTAR2]]-Tabla3[[#This Row],[OCULTAR2]]*Tabla3[[#This Row],[% LÍNEA]]," ")</f>
        <v>4.4444400000000002</v>
      </c>
      <c r="Q1780" s="56">
        <f>IFERROR(Tabla3[[#This Row],[% PRODUCTO]]+Tabla3[[#This Row],[% LÍNEA]]," ")</f>
        <v>0</v>
      </c>
      <c r="R1780" s="60">
        <f>Tabla3[[#This Row],[OCULTAR3]]</f>
        <v>4.4444400000000002</v>
      </c>
      <c r="S1780" s="60">
        <f>Tabla3[[#This Row],[PRECIO SIN %]]-Tabla3[[#This Row],[PRECIO SIN %]]*10%</f>
        <v>3.9999960000000003</v>
      </c>
      <c r="T1780" s="80">
        <f>(Tabla3[[#This Row],[PRECIO CON DESCT.]]-(Tabla3[[#This Row],[PRECIO CON DESCT.]]*$T$6))</f>
        <v>2.5199974800000002</v>
      </c>
      <c r="U1780" s="96"/>
      <c r="V1780" s="94">
        <f>Tabla3[[#This Row],[PRECIO %      en $]]*Tabla3[[#This Row],[PEDIDO ]]</f>
        <v>0</v>
      </c>
      <c r="W1780" s="57">
        <f>Tabla3[[#This Row],[PRECIO CON DESCT.]]*Tabla3[[#This Row],[PEDIDO ]]</f>
        <v>0</v>
      </c>
      <c r="X1780" s="58">
        <f>Tabla3[[#This Row],[PRECIO SIN %]]*Tabla3[[#This Row],[PEDIDO ]]</f>
        <v>0</v>
      </c>
      <c r="Y1780" s="28"/>
      <c r="Z1780" s="28"/>
    </row>
    <row r="1781" spans="1:26" ht="33" customHeight="1" x14ac:dyDescent="0.4">
      <c r="A1781" s="124">
        <v>6974546561049</v>
      </c>
      <c r="B1781" s="51" t="s">
        <v>225</v>
      </c>
      <c r="C1781" s="51" t="s">
        <v>120</v>
      </c>
      <c r="D17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81" s="118" t="s">
        <v>2274</v>
      </c>
      <c r="F1781" s="75" t="s">
        <v>537</v>
      </c>
      <c r="G17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81" s="77">
        <v>189</v>
      </c>
      <c r="J1781" s="52">
        <v>1.88889</v>
      </c>
      <c r="K1781" s="53">
        <f>Tabla3[[#This Row],[PRECIOS]]-Tabla3[[#This Row],[PRECIOS]]*10%</f>
        <v>1.7000009999999999</v>
      </c>
      <c r="L1781" s="101"/>
      <c r="M1781" s="54"/>
      <c r="N1781" s="55">
        <f>IFERROR(Tabla3[[#This Row],[PRECIOS]]-Tabla3[[#This Row],[PRECIOS]]*Tabla3[[#This Row],[% PRODUCTO]]," ")</f>
        <v>1.88889</v>
      </c>
      <c r="O1781" s="54"/>
      <c r="P1781" s="55">
        <f>IFERROR(Tabla3[[#This Row],[OCULTAR2]]-Tabla3[[#This Row],[OCULTAR2]]*Tabla3[[#This Row],[% LÍNEA]]," ")</f>
        <v>1.88889</v>
      </c>
      <c r="Q1781" s="56">
        <f>IFERROR(Tabla3[[#This Row],[% PRODUCTO]]+Tabla3[[#This Row],[% LÍNEA]]," ")</f>
        <v>0</v>
      </c>
      <c r="R1781" s="53">
        <f>Tabla3[[#This Row],[OCULTAR3]]</f>
        <v>1.88889</v>
      </c>
      <c r="S1781" s="53">
        <f>Tabla3[[#This Row],[PRECIO SIN %]]-Tabla3[[#This Row],[PRECIO SIN %]]*10%</f>
        <v>1.7000009999999999</v>
      </c>
      <c r="T1781" s="80">
        <f>(Tabla3[[#This Row],[PRECIO CON DESCT.]]-(Tabla3[[#This Row],[PRECIO CON DESCT.]]*$T$6))</f>
        <v>1.0710006299999999</v>
      </c>
      <c r="U1781" s="96"/>
      <c r="V1781" s="94">
        <f>Tabla3[[#This Row],[PRECIO %      en $]]*Tabla3[[#This Row],[PEDIDO ]]</f>
        <v>0</v>
      </c>
      <c r="W1781" s="57">
        <f>Tabla3[[#This Row],[PRECIO CON DESCT.]]*Tabla3[[#This Row],[PEDIDO ]]</f>
        <v>0</v>
      </c>
      <c r="X1781" s="58">
        <f>Tabla3[[#This Row],[PRECIO SIN %]]*Tabla3[[#This Row],[PEDIDO ]]</f>
        <v>0</v>
      </c>
      <c r="Y1781" s="28"/>
      <c r="Z1781" s="28"/>
    </row>
    <row r="1782" spans="1:26" ht="33" customHeight="1" x14ac:dyDescent="0.4">
      <c r="A1782" s="125">
        <v>7592601200888</v>
      </c>
      <c r="B1782" s="59" t="s">
        <v>225</v>
      </c>
      <c r="C1782" s="59" t="s">
        <v>98</v>
      </c>
      <c r="D17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82" s="119" t="s">
        <v>2275</v>
      </c>
      <c r="F1782" s="76" t="s">
        <v>537</v>
      </c>
      <c r="G17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82" s="78">
        <v>28</v>
      </c>
      <c r="J1782" s="52">
        <v>12.411110000000001</v>
      </c>
      <c r="K1782" s="60">
        <f>Tabla3[[#This Row],[PRECIOS]]-Tabla3[[#This Row],[PRECIOS]]*10%</f>
        <v>11.169999000000001</v>
      </c>
      <c r="L1782" s="101"/>
      <c r="M1782" s="61"/>
      <c r="N1782" s="55">
        <f>IFERROR(Tabla3[[#This Row],[PRECIOS]]-Tabla3[[#This Row],[PRECIOS]]*Tabla3[[#This Row],[% PRODUCTO]]," ")</f>
        <v>12.411110000000001</v>
      </c>
      <c r="O1782" s="61"/>
      <c r="P1782" s="55">
        <f>IFERROR(Tabla3[[#This Row],[OCULTAR2]]-Tabla3[[#This Row],[OCULTAR2]]*Tabla3[[#This Row],[% LÍNEA]]," ")</f>
        <v>12.411110000000001</v>
      </c>
      <c r="Q1782" s="56">
        <f>IFERROR(Tabla3[[#This Row],[% PRODUCTO]]+Tabla3[[#This Row],[% LÍNEA]]," ")</f>
        <v>0</v>
      </c>
      <c r="R1782" s="60">
        <f>Tabla3[[#This Row],[OCULTAR3]]</f>
        <v>12.411110000000001</v>
      </c>
      <c r="S1782" s="60">
        <f>Tabla3[[#This Row],[PRECIO SIN %]]-Tabla3[[#This Row],[PRECIO SIN %]]*10%</f>
        <v>11.169999000000001</v>
      </c>
      <c r="T1782" s="80">
        <f>(Tabla3[[#This Row],[PRECIO CON DESCT.]]-(Tabla3[[#This Row],[PRECIO CON DESCT.]]*$T$6))</f>
        <v>7.0370993700000009</v>
      </c>
      <c r="U1782" s="96"/>
      <c r="V1782" s="94">
        <f>Tabla3[[#This Row],[PRECIO %      en $]]*Tabla3[[#This Row],[PEDIDO ]]</f>
        <v>0</v>
      </c>
      <c r="W1782" s="57">
        <f>Tabla3[[#This Row],[PRECIO CON DESCT.]]*Tabla3[[#This Row],[PEDIDO ]]</f>
        <v>0</v>
      </c>
      <c r="X1782" s="58">
        <f>Tabla3[[#This Row],[PRECIO SIN %]]*Tabla3[[#This Row],[PEDIDO ]]</f>
        <v>0</v>
      </c>
      <c r="Y1782" s="28"/>
      <c r="Z1782" s="28"/>
    </row>
    <row r="1783" spans="1:26" ht="33" customHeight="1" x14ac:dyDescent="0.4">
      <c r="A1783" s="124">
        <v>7594001100416</v>
      </c>
      <c r="B1783" s="51" t="s">
        <v>225</v>
      </c>
      <c r="C1783" s="51" t="s">
        <v>203</v>
      </c>
      <c r="D17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83" s="118" t="s">
        <v>2276</v>
      </c>
      <c r="F1783" s="75" t="s">
        <v>537</v>
      </c>
      <c r="G17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83" s="77">
        <v>701</v>
      </c>
      <c r="J1783" s="52">
        <v>5.11111</v>
      </c>
      <c r="K1783" s="53">
        <f>Tabla3[[#This Row],[PRECIOS]]-Tabla3[[#This Row],[PRECIOS]]*10%</f>
        <v>4.5999990000000004</v>
      </c>
      <c r="L1783" s="101"/>
      <c r="M1783" s="54"/>
      <c r="N1783" s="55">
        <f>IFERROR(Tabla3[[#This Row],[PRECIOS]]-Tabla3[[#This Row],[PRECIOS]]*Tabla3[[#This Row],[% PRODUCTO]]," ")</f>
        <v>5.11111</v>
      </c>
      <c r="O1783" s="54"/>
      <c r="P1783" s="55">
        <f>IFERROR(Tabla3[[#This Row],[OCULTAR2]]-Tabla3[[#This Row],[OCULTAR2]]*Tabla3[[#This Row],[% LÍNEA]]," ")</f>
        <v>5.11111</v>
      </c>
      <c r="Q1783" s="56">
        <f>IFERROR(Tabla3[[#This Row],[% PRODUCTO]]+Tabla3[[#This Row],[% LÍNEA]]," ")</f>
        <v>0</v>
      </c>
      <c r="R1783" s="53">
        <f>Tabla3[[#This Row],[OCULTAR3]]</f>
        <v>5.11111</v>
      </c>
      <c r="S1783" s="53">
        <f>Tabla3[[#This Row],[PRECIO SIN %]]-Tabla3[[#This Row],[PRECIO SIN %]]*10%</f>
        <v>4.5999990000000004</v>
      </c>
      <c r="T1783" s="80">
        <f>(Tabla3[[#This Row],[PRECIO CON DESCT.]]-(Tabla3[[#This Row],[PRECIO CON DESCT.]]*$T$6))</f>
        <v>2.89799937</v>
      </c>
      <c r="U1783" s="96"/>
      <c r="V1783" s="94">
        <f>Tabla3[[#This Row],[PRECIO %      en $]]*Tabla3[[#This Row],[PEDIDO ]]</f>
        <v>0</v>
      </c>
      <c r="W1783" s="57">
        <f>Tabla3[[#This Row],[PRECIO CON DESCT.]]*Tabla3[[#This Row],[PEDIDO ]]</f>
        <v>0</v>
      </c>
      <c r="X1783" s="58">
        <f>Tabla3[[#This Row],[PRECIO SIN %]]*Tabla3[[#This Row],[PEDIDO ]]</f>
        <v>0</v>
      </c>
      <c r="Y1783" s="28"/>
      <c r="Z1783" s="28"/>
    </row>
    <row r="1784" spans="1:26" ht="33" customHeight="1" x14ac:dyDescent="0.4">
      <c r="A1784" s="125">
        <v>8906112610392</v>
      </c>
      <c r="B1784" s="59" t="s">
        <v>225</v>
      </c>
      <c r="C1784" s="59" t="s">
        <v>57</v>
      </c>
      <c r="D17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84" s="119" t="s">
        <v>2277</v>
      </c>
      <c r="F1784" s="76" t="s">
        <v>537</v>
      </c>
      <c r="G17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84" s="78">
        <v>352</v>
      </c>
      <c r="J1784" s="52">
        <v>1.1333299999999999</v>
      </c>
      <c r="K1784" s="60">
        <f>Tabla3[[#This Row],[PRECIOS]]-Tabla3[[#This Row],[PRECIOS]]*10%</f>
        <v>1.019997</v>
      </c>
      <c r="L1784" s="101"/>
      <c r="M1784" s="61"/>
      <c r="N1784" s="55">
        <f>IFERROR(Tabla3[[#This Row],[PRECIOS]]-Tabla3[[#This Row],[PRECIOS]]*Tabla3[[#This Row],[% PRODUCTO]]," ")</f>
        <v>1.1333299999999999</v>
      </c>
      <c r="O1784" s="61"/>
      <c r="P1784" s="55">
        <f>IFERROR(Tabla3[[#This Row],[OCULTAR2]]-Tabla3[[#This Row],[OCULTAR2]]*Tabla3[[#This Row],[% LÍNEA]]," ")</f>
        <v>1.1333299999999999</v>
      </c>
      <c r="Q1784" s="56">
        <f>IFERROR(Tabla3[[#This Row],[% PRODUCTO]]+Tabla3[[#This Row],[% LÍNEA]]," ")</f>
        <v>0</v>
      </c>
      <c r="R1784" s="60">
        <f>Tabla3[[#This Row],[OCULTAR3]]</f>
        <v>1.1333299999999999</v>
      </c>
      <c r="S1784" s="60">
        <f>Tabla3[[#This Row],[PRECIO SIN %]]-Tabla3[[#This Row],[PRECIO SIN %]]*10%</f>
        <v>1.019997</v>
      </c>
      <c r="T1784" s="80">
        <f>(Tabla3[[#This Row],[PRECIO CON DESCT.]]-(Tabla3[[#This Row],[PRECIO CON DESCT.]]*$T$6))</f>
        <v>0.64259811</v>
      </c>
      <c r="U1784" s="96"/>
      <c r="V1784" s="94">
        <f>Tabla3[[#This Row],[PRECIO %      en $]]*Tabla3[[#This Row],[PEDIDO ]]</f>
        <v>0</v>
      </c>
      <c r="W1784" s="57">
        <f>Tabla3[[#This Row],[PRECIO CON DESCT.]]*Tabla3[[#This Row],[PEDIDO ]]</f>
        <v>0</v>
      </c>
      <c r="X1784" s="58">
        <f>Tabla3[[#This Row],[PRECIO SIN %]]*Tabla3[[#This Row],[PEDIDO ]]</f>
        <v>0</v>
      </c>
      <c r="Y1784" s="28"/>
      <c r="Z1784" s="28"/>
    </row>
    <row r="1785" spans="1:26" ht="33" customHeight="1" x14ac:dyDescent="0.4">
      <c r="A1785" s="124">
        <v>8906005118387</v>
      </c>
      <c r="B1785" s="51" t="s">
        <v>225</v>
      </c>
      <c r="C1785" s="51" t="s">
        <v>206</v>
      </c>
      <c r="D17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85" s="118" t="s">
        <v>2278</v>
      </c>
      <c r="F1785" s="75" t="s">
        <v>537</v>
      </c>
      <c r="G17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85" s="77">
        <v>217</v>
      </c>
      <c r="J1785" s="52">
        <v>2.11111</v>
      </c>
      <c r="K1785" s="53">
        <f>Tabla3[[#This Row],[PRECIOS]]-Tabla3[[#This Row],[PRECIOS]]*10%</f>
        <v>1.899999</v>
      </c>
      <c r="L1785" s="101"/>
      <c r="M1785" s="54"/>
      <c r="N1785" s="55">
        <f>IFERROR(Tabla3[[#This Row],[PRECIOS]]-Tabla3[[#This Row],[PRECIOS]]*Tabla3[[#This Row],[% PRODUCTO]]," ")</f>
        <v>2.11111</v>
      </c>
      <c r="O1785" s="54"/>
      <c r="P1785" s="55">
        <f>IFERROR(Tabla3[[#This Row],[OCULTAR2]]-Tabla3[[#This Row],[OCULTAR2]]*Tabla3[[#This Row],[% LÍNEA]]," ")</f>
        <v>2.11111</v>
      </c>
      <c r="Q1785" s="56">
        <f>IFERROR(Tabla3[[#This Row],[% PRODUCTO]]+Tabla3[[#This Row],[% LÍNEA]]," ")</f>
        <v>0</v>
      </c>
      <c r="R1785" s="53">
        <f>Tabla3[[#This Row],[OCULTAR3]]</f>
        <v>2.11111</v>
      </c>
      <c r="S1785" s="53">
        <f>Tabla3[[#This Row],[PRECIO SIN %]]-Tabla3[[#This Row],[PRECIO SIN %]]*10%</f>
        <v>1.899999</v>
      </c>
      <c r="T1785" s="80">
        <f>(Tabla3[[#This Row],[PRECIO CON DESCT.]]-(Tabla3[[#This Row],[PRECIO CON DESCT.]]*$T$6))</f>
        <v>1.1969993699999999</v>
      </c>
      <c r="U1785" s="96"/>
      <c r="V1785" s="94">
        <f>Tabla3[[#This Row],[PRECIO %      en $]]*Tabla3[[#This Row],[PEDIDO ]]</f>
        <v>0</v>
      </c>
      <c r="W1785" s="57">
        <f>Tabla3[[#This Row],[PRECIO CON DESCT.]]*Tabla3[[#This Row],[PEDIDO ]]</f>
        <v>0</v>
      </c>
      <c r="X1785" s="58">
        <f>Tabla3[[#This Row],[PRECIO SIN %]]*Tabla3[[#This Row],[PEDIDO ]]</f>
        <v>0</v>
      </c>
      <c r="Y1785" s="28"/>
      <c r="Z1785" s="28"/>
    </row>
    <row r="1786" spans="1:26" ht="33" customHeight="1" x14ac:dyDescent="0.4">
      <c r="A1786" s="125">
        <v>7598484001031</v>
      </c>
      <c r="B1786" s="59" t="s">
        <v>225</v>
      </c>
      <c r="C1786" s="59" t="s">
        <v>210</v>
      </c>
      <c r="D17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86" s="119" t="s">
        <v>2279</v>
      </c>
      <c r="F1786" s="76" t="s">
        <v>537</v>
      </c>
      <c r="G17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86" s="78">
        <v>217</v>
      </c>
      <c r="J1786" s="52">
        <v>1.9444399999999999</v>
      </c>
      <c r="K1786" s="60">
        <f>Tabla3[[#This Row],[PRECIOS]]-Tabla3[[#This Row],[PRECIOS]]*10%</f>
        <v>1.7499959999999999</v>
      </c>
      <c r="L1786" s="101"/>
      <c r="M1786" s="61"/>
      <c r="N1786" s="55">
        <f>IFERROR(Tabla3[[#This Row],[PRECIOS]]-Tabla3[[#This Row],[PRECIOS]]*Tabla3[[#This Row],[% PRODUCTO]]," ")</f>
        <v>1.9444399999999999</v>
      </c>
      <c r="O1786" s="61"/>
      <c r="P1786" s="55">
        <f>IFERROR(Tabla3[[#This Row],[OCULTAR2]]-Tabla3[[#This Row],[OCULTAR2]]*Tabla3[[#This Row],[% LÍNEA]]," ")</f>
        <v>1.9444399999999999</v>
      </c>
      <c r="Q1786" s="56">
        <f>IFERROR(Tabla3[[#This Row],[% PRODUCTO]]+Tabla3[[#This Row],[% LÍNEA]]," ")</f>
        <v>0</v>
      </c>
      <c r="R1786" s="60">
        <f>Tabla3[[#This Row],[OCULTAR3]]</f>
        <v>1.9444399999999999</v>
      </c>
      <c r="S1786" s="60">
        <f>Tabla3[[#This Row],[PRECIO SIN %]]-Tabla3[[#This Row],[PRECIO SIN %]]*10%</f>
        <v>1.7499959999999999</v>
      </c>
      <c r="T1786" s="80">
        <f>(Tabla3[[#This Row],[PRECIO CON DESCT.]]-(Tabla3[[#This Row],[PRECIO CON DESCT.]]*$T$6))</f>
        <v>1.1024974799999998</v>
      </c>
      <c r="U1786" s="96"/>
      <c r="V1786" s="94">
        <f>Tabla3[[#This Row],[PRECIO %      en $]]*Tabla3[[#This Row],[PEDIDO ]]</f>
        <v>0</v>
      </c>
      <c r="W1786" s="57">
        <f>Tabla3[[#This Row],[PRECIO CON DESCT.]]*Tabla3[[#This Row],[PEDIDO ]]</f>
        <v>0</v>
      </c>
      <c r="X1786" s="58">
        <f>Tabla3[[#This Row],[PRECIO SIN %]]*Tabla3[[#This Row],[PEDIDO ]]</f>
        <v>0</v>
      </c>
      <c r="Y1786" s="28"/>
      <c r="Z1786" s="28"/>
    </row>
    <row r="1787" spans="1:26" ht="33" customHeight="1" x14ac:dyDescent="0.4">
      <c r="A1787" s="124">
        <v>7597533000308</v>
      </c>
      <c r="B1787" s="51" t="s">
        <v>225</v>
      </c>
      <c r="C1787" s="51" t="s">
        <v>130</v>
      </c>
      <c r="D17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787" s="118" t="s">
        <v>2280</v>
      </c>
      <c r="F1787" s="75" t="s">
        <v>537</v>
      </c>
      <c r="G17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787" s="77">
        <v>182</v>
      </c>
      <c r="J1787" s="52">
        <v>2</v>
      </c>
      <c r="K1787" s="53">
        <f>Tabla3[[#This Row],[PRECIOS]]-Tabla3[[#This Row],[PRECIOS]]*10%</f>
        <v>1.8</v>
      </c>
      <c r="L1787" s="101" t="s">
        <v>5327</v>
      </c>
      <c r="M1787" s="54"/>
      <c r="N1787" s="55">
        <f>IFERROR(Tabla3[[#This Row],[PRECIOS]]-Tabla3[[#This Row],[PRECIOS]]*Tabla3[[#This Row],[% PRODUCTO]]," ")</f>
        <v>2</v>
      </c>
      <c r="O1787" s="54"/>
      <c r="P1787" s="55">
        <f>IFERROR(Tabla3[[#This Row],[OCULTAR2]]-Tabla3[[#This Row],[OCULTAR2]]*Tabla3[[#This Row],[% LÍNEA]]," ")</f>
        <v>2</v>
      </c>
      <c r="Q1787" s="56">
        <f>IFERROR(Tabla3[[#This Row],[% PRODUCTO]]+Tabla3[[#This Row],[% LÍNEA]]," ")</f>
        <v>0</v>
      </c>
      <c r="R1787" s="53">
        <f>Tabla3[[#This Row],[OCULTAR3]]</f>
        <v>2</v>
      </c>
      <c r="S1787" s="53">
        <f>Tabla3[[#This Row],[PRECIO SIN %]]-Tabla3[[#This Row],[PRECIO SIN %]]*10%</f>
        <v>1.8</v>
      </c>
      <c r="T1787" s="80">
        <f>(Tabla3[[#This Row],[PRECIO CON DESCT.]]-(Tabla3[[#This Row],[PRECIO CON DESCT.]]*$T$6))</f>
        <v>1.1339999999999999</v>
      </c>
      <c r="U1787" s="96"/>
      <c r="V1787" s="94">
        <f>Tabla3[[#This Row],[PRECIO %      en $]]*Tabla3[[#This Row],[PEDIDO ]]</f>
        <v>0</v>
      </c>
      <c r="W1787" s="57">
        <f>Tabla3[[#This Row],[PRECIO CON DESCT.]]*Tabla3[[#This Row],[PEDIDO ]]</f>
        <v>0</v>
      </c>
      <c r="X1787" s="58">
        <f>Tabla3[[#This Row],[PRECIO SIN %]]*Tabla3[[#This Row],[PEDIDO ]]</f>
        <v>0</v>
      </c>
      <c r="Y1787" s="28"/>
      <c r="Z1787" s="28"/>
    </row>
    <row r="1788" spans="1:26" ht="33" customHeight="1" x14ac:dyDescent="0.4">
      <c r="A1788" s="125">
        <v>7598176000021</v>
      </c>
      <c r="B1788" s="59" t="s">
        <v>225</v>
      </c>
      <c r="C1788" s="59" t="s">
        <v>168</v>
      </c>
      <c r="D17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88" s="119" t="s">
        <v>2281</v>
      </c>
      <c r="F1788" s="76" t="s">
        <v>537</v>
      </c>
      <c r="G17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88" s="78">
        <v>2534</v>
      </c>
      <c r="J1788" s="52">
        <v>1.11111</v>
      </c>
      <c r="K1788" s="60">
        <f>Tabla3[[#This Row],[PRECIOS]]-Tabla3[[#This Row],[PRECIOS]]*10%</f>
        <v>0.99999900000000008</v>
      </c>
      <c r="L1788" s="101"/>
      <c r="M1788" s="61"/>
      <c r="N1788" s="55">
        <f>IFERROR(Tabla3[[#This Row],[PRECIOS]]-Tabla3[[#This Row],[PRECIOS]]*Tabla3[[#This Row],[% PRODUCTO]]," ")</f>
        <v>1.11111</v>
      </c>
      <c r="O1788" s="61"/>
      <c r="P1788" s="55">
        <f>IFERROR(Tabla3[[#This Row],[OCULTAR2]]-Tabla3[[#This Row],[OCULTAR2]]*Tabla3[[#This Row],[% LÍNEA]]," ")</f>
        <v>1.11111</v>
      </c>
      <c r="Q1788" s="56">
        <f>IFERROR(Tabla3[[#This Row],[% PRODUCTO]]+Tabla3[[#This Row],[% LÍNEA]]," ")</f>
        <v>0</v>
      </c>
      <c r="R1788" s="60">
        <f>Tabla3[[#This Row],[OCULTAR3]]</f>
        <v>1.11111</v>
      </c>
      <c r="S1788" s="60">
        <f>Tabla3[[#This Row],[PRECIO SIN %]]-Tabla3[[#This Row],[PRECIO SIN %]]*10%</f>
        <v>0.99999900000000008</v>
      </c>
      <c r="T1788" s="80">
        <f>(Tabla3[[#This Row],[PRECIO CON DESCT.]]-(Tabla3[[#This Row],[PRECIO CON DESCT.]]*$T$6))</f>
        <v>0.62999937000000006</v>
      </c>
      <c r="U1788" s="96"/>
      <c r="V1788" s="94">
        <f>Tabla3[[#This Row],[PRECIO %      en $]]*Tabla3[[#This Row],[PEDIDO ]]</f>
        <v>0</v>
      </c>
      <c r="W1788" s="57">
        <f>Tabla3[[#This Row],[PRECIO CON DESCT.]]*Tabla3[[#This Row],[PEDIDO ]]</f>
        <v>0</v>
      </c>
      <c r="X1788" s="58">
        <f>Tabla3[[#This Row],[PRECIO SIN %]]*Tabla3[[#This Row],[PEDIDO ]]</f>
        <v>0</v>
      </c>
      <c r="Y1788" s="28"/>
      <c r="Z1788" s="28"/>
    </row>
    <row r="1789" spans="1:26" ht="33" customHeight="1" x14ac:dyDescent="0.4">
      <c r="A1789" s="124">
        <v>731946648451</v>
      </c>
      <c r="B1789" s="51" t="s">
        <v>225</v>
      </c>
      <c r="C1789" s="51" t="s">
        <v>128</v>
      </c>
      <c r="D17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89" s="118" t="s">
        <v>2282</v>
      </c>
      <c r="F1789" s="75" t="s">
        <v>537</v>
      </c>
      <c r="G17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89" s="77">
        <v>326</v>
      </c>
      <c r="J1789" s="52">
        <v>2.4444400000000002</v>
      </c>
      <c r="K1789" s="53">
        <f>Tabla3[[#This Row],[PRECIOS]]-Tabla3[[#This Row],[PRECIOS]]*10%</f>
        <v>2.1999960000000001</v>
      </c>
      <c r="L1789" s="101"/>
      <c r="M1789" s="54"/>
      <c r="N1789" s="55">
        <f>IFERROR(Tabla3[[#This Row],[PRECIOS]]-Tabla3[[#This Row],[PRECIOS]]*Tabla3[[#This Row],[% PRODUCTO]]," ")</f>
        <v>2.4444400000000002</v>
      </c>
      <c r="O1789" s="54"/>
      <c r="P1789" s="55">
        <f>IFERROR(Tabla3[[#This Row],[OCULTAR2]]-Tabla3[[#This Row],[OCULTAR2]]*Tabla3[[#This Row],[% LÍNEA]]," ")</f>
        <v>2.4444400000000002</v>
      </c>
      <c r="Q1789" s="56">
        <f>IFERROR(Tabla3[[#This Row],[% PRODUCTO]]+Tabla3[[#This Row],[% LÍNEA]]," ")</f>
        <v>0</v>
      </c>
      <c r="R1789" s="53">
        <f>Tabla3[[#This Row],[OCULTAR3]]</f>
        <v>2.4444400000000002</v>
      </c>
      <c r="S1789" s="53">
        <f>Tabla3[[#This Row],[PRECIO SIN %]]-Tabla3[[#This Row],[PRECIO SIN %]]*10%</f>
        <v>2.1999960000000001</v>
      </c>
      <c r="T1789" s="80">
        <f>(Tabla3[[#This Row],[PRECIO CON DESCT.]]-(Tabla3[[#This Row],[PRECIO CON DESCT.]]*$T$6))</f>
        <v>1.3859974799999999</v>
      </c>
      <c r="U1789" s="96"/>
      <c r="V1789" s="94">
        <f>Tabla3[[#This Row],[PRECIO %      en $]]*Tabla3[[#This Row],[PEDIDO ]]</f>
        <v>0</v>
      </c>
      <c r="W1789" s="57">
        <f>Tabla3[[#This Row],[PRECIO CON DESCT.]]*Tabla3[[#This Row],[PEDIDO ]]</f>
        <v>0</v>
      </c>
      <c r="X1789" s="58">
        <f>Tabla3[[#This Row],[PRECIO SIN %]]*Tabla3[[#This Row],[PEDIDO ]]</f>
        <v>0</v>
      </c>
      <c r="Y1789" s="28"/>
      <c r="Z1789" s="28"/>
    </row>
    <row r="1790" spans="1:26" ht="33" customHeight="1" x14ac:dyDescent="0.4">
      <c r="A1790" s="125">
        <v>7598252101130</v>
      </c>
      <c r="B1790" s="59" t="s">
        <v>225</v>
      </c>
      <c r="C1790" s="59" t="s">
        <v>56</v>
      </c>
      <c r="D17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90" s="119" t="s">
        <v>2283</v>
      </c>
      <c r="F1790" s="76" t="s">
        <v>537</v>
      </c>
      <c r="G17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90" s="78">
        <v>574</v>
      </c>
      <c r="J1790" s="52">
        <v>2.88889</v>
      </c>
      <c r="K1790" s="60">
        <f>Tabla3[[#This Row],[PRECIOS]]-Tabla3[[#This Row],[PRECIOS]]*10%</f>
        <v>2.6000009999999998</v>
      </c>
      <c r="L1790" s="101"/>
      <c r="M1790" s="61"/>
      <c r="N1790" s="55">
        <f>IFERROR(Tabla3[[#This Row],[PRECIOS]]-Tabla3[[#This Row],[PRECIOS]]*Tabla3[[#This Row],[% PRODUCTO]]," ")</f>
        <v>2.88889</v>
      </c>
      <c r="O1790" s="61"/>
      <c r="P1790" s="55">
        <f>IFERROR(Tabla3[[#This Row],[OCULTAR2]]-Tabla3[[#This Row],[OCULTAR2]]*Tabla3[[#This Row],[% LÍNEA]]," ")</f>
        <v>2.88889</v>
      </c>
      <c r="Q1790" s="56">
        <f>IFERROR(Tabla3[[#This Row],[% PRODUCTO]]+Tabla3[[#This Row],[% LÍNEA]]," ")</f>
        <v>0</v>
      </c>
      <c r="R1790" s="60">
        <f>Tabla3[[#This Row],[OCULTAR3]]</f>
        <v>2.88889</v>
      </c>
      <c r="S1790" s="60">
        <f>Tabla3[[#This Row],[PRECIO SIN %]]-Tabla3[[#This Row],[PRECIO SIN %]]*10%</f>
        <v>2.6000009999999998</v>
      </c>
      <c r="T1790" s="80">
        <f>(Tabla3[[#This Row],[PRECIO CON DESCT.]]-(Tabla3[[#This Row],[PRECIO CON DESCT.]]*$T$6))</f>
        <v>1.6380006299999998</v>
      </c>
      <c r="U1790" s="96"/>
      <c r="V1790" s="94">
        <f>Tabla3[[#This Row],[PRECIO %      en $]]*Tabla3[[#This Row],[PEDIDO ]]</f>
        <v>0</v>
      </c>
      <c r="W1790" s="57">
        <f>Tabla3[[#This Row],[PRECIO CON DESCT.]]*Tabla3[[#This Row],[PEDIDO ]]</f>
        <v>0</v>
      </c>
      <c r="X1790" s="58">
        <f>Tabla3[[#This Row],[PRECIO SIN %]]*Tabla3[[#This Row],[PEDIDO ]]</f>
        <v>0</v>
      </c>
      <c r="Y1790" s="28"/>
      <c r="Z1790" s="28"/>
    </row>
    <row r="1791" spans="1:26" ht="33" customHeight="1" x14ac:dyDescent="0.4">
      <c r="A1791" s="124">
        <v>736372722515</v>
      </c>
      <c r="B1791" s="51" t="s">
        <v>225</v>
      </c>
      <c r="C1791" s="51" t="s">
        <v>150</v>
      </c>
      <c r="D17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91" s="118" t="s">
        <v>2284</v>
      </c>
      <c r="F1791" s="75" t="s">
        <v>537</v>
      </c>
      <c r="G17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7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791" s="77">
        <v>2136</v>
      </c>
      <c r="J1791" s="52">
        <v>1.32222</v>
      </c>
      <c r="K1791" s="53">
        <f>Tabla3[[#This Row],[PRECIOS]]-Tabla3[[#This Row],[PRECIOS]]*10%</f>
        <v>1.1899979999999999</v>
      </c>
      <c r="L1791" s="101"/>
      <c r="M1791" s="54"/>
      <c r="N1791" s="55">
        <f>IFERROR(Tabla3[[#This Row],[PRECIOS]]-Tabla3[[#This Row],[PRECIOS]]*Tabla3[[#This Row],[% PRODUCTO]]," ")</f>
        <v>1.32222</v>
      </c>
      <c r="O1791" s="54">
        <v>0.05</v>
      </c>
      <c r="P1791" s="55">
        <f>IFERROR(Tabla3[[#This Row],[OCULTAR2]]-Tabla3[[#This Row],[OCULTAR2]]*Tabla3[[#This Row],[% LÍNEA]]," ")</f>
        <v>1.2561089999999999</v>
      </c>
      <c r="Q1791" s="56">
        <f>IFERROR(Tabla3[[#This Row],[% PRODUCTO]]+Tabla3[[#This Row],[% LÍNEA]]," ")</f>
        <v>0.05</v>
      </c>
      <c r="R1791" s="53">
        <f>Tabla3[[#This Row],[OCULTAR3]]</f>
        <v>1.2561089999999999</v>
      </c>
      <c r="S1791" s="53">
        <f>Tabla3[[#This Row],[PRECIO SIN %]]-Tabla3[[#This Row],[PRECIO SIN %]]*10%</f>
        <v>1.1304980999999998</v>
      </c>
      <c r="T1791" s="80">
        <f>(Tabla3[[#This Row],[PRECIO CON DESCT.]]-(Tabla3[[#This Row],[PRECIO CON DESCT.]]*$T$6))</f>
        <v>0.71221380299999992</v>
      </c>
      <c r="U1791" s="96"/>
      <c r="V1791" s="94">
        <f>Tabla3[[#This Row],[PRECIO %      en $]]*Tabla3[[#This Row],[PEDIDO ]]</f>
        <v>0</v>
      </c>
      <c r="W1791" s="57">
        <f>Tabla3[[#This Row],[PRECIO CON DESCT.]]*Tabla3[[#This Row],[PEDIDO ]]</f>
        <v>0</v>
      </c>
      <c r="X1791" s="58">
        <f>Tabla3[[#This Row],[PRECIO SIN %]]*Tabla3[[#This Row],[PEDIDO ]]</f>
        <v>0</v>
      </c>
      <c r="Y1791" s="28"/>
      <c r="Z1791" s="28"/>
    </row>
    <row r="1792" spans="1:26" ht="33" customHeight="1" x14ac:dyDescent="0.4">
      <c r="A1792" s="125">
        <v>7591519001716</v>
      </c>
      <c r="B1792" s="59" t="s">
        <v>225</v>
      </c>
      <c r="C1792" s="59" t="s">
        <v>149</v>
      </c>
      <c r="D17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92" s="119" t="s">
        <v>2285</v>
      </c>
      <c r="F1792" s="76" t="s">
        <v>537</v>
      </c>
      <c r="G17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92" s="78">
        <v>208</v>
      </c>
      <c r="J1792" s="52">
        <v>4.9444400000000002</v>
      </c>
      <c r="K1792" s="60">
        <f>Tabla3[[#This Row],[PRECIOS]]-Tabla3[[#This Row],[PRECIOS]]*10%</f>
        <v>4.4499960000000005</v>
      </c>
      <c r="L1792" s="101"/>
      <c r="M1792" s="61"/>
      <c r="N1792" s="55">
        <f>IFERROR(Tabla3[[#This Row],[PRECIOS]]-Tabla3[[#This Row],[PRECIOS]]*Tabla3[[#This Row],[% PRODUCTO]]," ")</f>
        <v>4.9444400000000002</v>
      </c>
      <c r="O1792" s="61"/>
      <c r="P1792" s="55">
        <f>IFERROR(Tabla3[[#This Row],[OCULTAR2]]-Tabla3[[#This Row],[OCULTAR2]]*Tabla3[[#This Row],[% LÍNEA]]," ")</f>
        <v>4.9444400000000002</v>
      </c>
      <c r="Q1792" s="56">
        <f>IFERROR(Tabla3[[#This Row],[% PRODUCTO]]+Tabla3[[#This Row],[% LÍNEA]]," ")</f>
        <v>0</v>
      </c>
      <c r="R1792" s="60">
        <f>Tabla3[[#This Row],[OCULTAR3]]</f>
        <v>4.9444400000000002</v>
      </c>
      <c r="S1792" s="60">
        <f>Tabla3[[#This Row],[PRECIO SIN %]]-Tabla3[[#This Row],[PRECIO SIN %]]*10%</f>
        <v>4.4499960000000005</v>
      </c>
      <c r="T1792" s="80">
        <f>(Tabla3[[#This Row],[PRECIO CON DESCT.]]-(Tabla3[[#This Row],[PRECIO CON DESCT.]]*$T$6))</f>
        <v>2.8034974800000003</v>
      </c>
      <c r="U1792" s="96"/>
      <c r="V1792" s="94">
        <f>Tabla3[[#This Row],[PRECIO %      en $]]*Tabla3[[#This Row],[PEDIDO ]]</f>
        <v>0</v>
      </c>
      <c r="W1792" s="57">
        <f>Tabla3[[#This Row],[PRECIO CON DESCT.]]*Tabla3[[#This Row],[PEDIDO ]]</f>
        <v>0</v>
      </c>
      <c r="X1792" s="58">
        <f>Tabla3[[#This Row],[PRECIO SIN %]]*Tabla3[[#This Row],[PEDIDO ]]</f>
        <v>0</v>
      </c>
      <c r="Y1792" s="28"/>
      <c r="Z1792" s="28"/>
    </row>
    <row r="1793" spans="1:26" ht="33" customHeight="1" x14ac:dyDescent="0.4">
      <c r="A1793" s="124">
        <v>7592349832235</v>
      </c>
      <c r="B1793" s="51" t="s">
        <v>225</v>
      </c>
      <c r="C1793" s="51" t="s">
        <v>228</v>
      </c>
      <c r="D17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93" s="118" t="s">
        <v>2286</v>
      </c>
      <c r="F1793" s="75" t="s">
        <v>537</v>
      </c>
      <c r="G17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93" s="77">
        <v>113</v>
      </c>
      <c r="J1793" s="52">
        <v>2.5555599999999998</v>
      </c>
      <c r="K1793" s="53">
        <f>Tabla3[[#This Row],[PRECIOS]]-Tabla3[[#This Row],[PRECIOS]]*10%</f>
        <v>2.3000039999999999</v>
      </c>
      <c r="L1793" s="101"/>
      <c r="M1793" s="54"/>
      <c r="N1793" s="55">
        <f>IFERROR(Tabla3[[#This Row],[PRECIOS]]-Tabla3[[#This Row],[PRECIOS]]*Tabla3[[#This Row],[% PRODUCTO]]," ")</f>
        <v>2.5555599999999998</v>
      </c>
      <c r="O1793" s="54"/>
      <c r="P1793" s="55">
        <f>IFERROR(Tabla3[[#This Row],[OCULTAR2]]-Tabla3[[#This Row],[OCULTAR2]]*Tabla3[[#This Row],[% LÍNEA]]," ")</f>
        <v>2.5555599999999998</v>
      </c>
      <c r="Q1793" s="56">
        <f>IFERROR(Tabla3[[#This Row],[% PRODUCTO]]+Tabla3[[#This Row],[% LÍNEA]]," ")</f>
        <v>0</v>
      </c>
      <c r="R1793" s="53">
        <f>Tabla3[[#This Row],[OCULTAR3]]</f>
        <v>2.5555599999999998</v>
      </c>
      <c r="S1793" s="53">
        <f>Tabla3[[#This Row],[PRECIO SIN %]]-Tabla3[[#This Row],[PRECIO SIN %]]*10%</f>
        <v>2.3000039999999999</v>
      </c>
      <c r="T1793" s="80">
        <f>(Tabla3[[#This Row],[PRECIO CON DESCT.]]-(Tabla3[[#This Row],[PRECIO CON DESCT.]]*$T$6))</f>
        <v>1.4490025200000001</v>
      </c>
      <c r="U1793" s="96"/>
      <c r="V1793" s="94">
        <f>Tabla3[[#This Row],[PRECIO %      en $]]*Tabla3[[#This Row],[PEDIDO ]]</f>
        <v>0</v>
      </c>
      <c r="W1793" s="57">
        <f>Tabla3[[#This Row],[PRECIO CON DESCT.]]*Tabla3[[#This Row],[PEDIDO ]]</f>
        <v>0</v>
      </c>
      <c r="X1793" s="58">
        <f>Tabla3[[#This Row],[PRECIO SIN %]]*Tabla3[[#This Row],[PEDIDO ]]</f>
        <v>0</v>
      </c>
      <c r="Y1793" s="28"/>
      <c r="Z1793" s="28"/>
    </row>
    <row r="1794" spans="1:26" ht="33" customHeight="1" x14ac:dyDescent="0.4">
      <c r="A1794" s="125">
        <v>7592616100012</v>
      </c>
      <c r="B1794" s="59" t="s">
        <v>225</v>
      </c>
      <c r="C1794" s="59" t="s">
        <v>161</v>
      </c>
      <c r="D17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94" s="119" t="s">
        <v>2287</v>
      </c>
      <c r="F1794" s="76" t="s">
        <v>537</v>
      </c>
      <c r="G17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94" s="78">
        <v>2</v>
      </c>
      <c r="J1794" s="52">
        <v>2.0444399999999998</v>
      </c>
      <c r="K1794" s="60">
        <f>Tabla3[[#This Row],[PRECIOS]]-Tabla3[[#This Row],[PRECIOS]]*10%</f>
        <v>1.8399959999999997</v>
      </c>
      <c r="L1794" s="101"/>
      <c r="M1794" s="61"/>
      <c r="N1794" s="55">
        <f>IFERROR(Tabla3[[#This Row],[PRECIOS]]-Tabla3[[#This Row],[PRECIOS]]*Tabla3[[#This Row],[% PRODUCTO]]," ")</f>
        <v>2.0444399999999998</v>
      </c>
      <c r="O1794" s="61"/>
      <c r="P1794" s="55">
        <f>IFERROR(Tabla3[[#This Row],[OCULTAR2]]-Tabla3[[#This Row],[OCULTAR2]]*Tabla3[[#This Row],[% LÍNEA]]," ")</f>
        <v>2.0444399999999998</v>
      </c>
      <c r="Q1794" s="56">
        <f>IFERROR(Tabla3[[#This Row],[% PRODUCTO]]+Tabla3[[#This Row],[% LÍNEA]]," ")</f>
        <v>0</v>
      </c>
      <c r="R1794" s="60">
        <f>Tabla3[[#This Row],[OCULTAR3]]</f>
        <v>2.0444399999999998</v>
      </c>
      <c r="S1794" s="60">
        <f>Tabla3[[#This Row],[PRECIO SIN %]]-Tabla3[[#This Row],[PRECIO SIN %]]*10%</f>
        <v>1.8399959999999997</v>
      </c>
      <c r="T1794" s="80">
        <f>(Tabla3[[#This Row],[PRECIO CON DESCT.]]-(Tabla3[[#This Row],[PRECIO CON DESCT.]]*$T$6))</f>
        <v>1.15919748</v>
      </c>
      <c r="U1794" s="96"/>
      <c r="V1794" s="94">
        <f>Tabla3[[#This Row],[PRECIO %      en $]]*Tabla3[[#This Row],[PEDIDO ]]</f>
        <v>0</v>
      </c>
      <c r="W1794" s="57">
        <f>Tabla3[[#This Row],[PRECIO CON DESCT.]]*Tabla3[[#This Row],[PEDIDO ]]</f>
        <v>0</v>
      </c>
      <c r="X1794" s="58">
        <f>Tabla3[[#This Row],[PRECIO SIN %]]*Tabla3[[#This Row],[PEDIDO ]]</f>
        <v>0</v>
      </c>
      <c r="Y1794" s="28"/>
      <c r="Z1794" s="28"/>
    </row>
    <row r="1795" spans="1:26" ht="33" customHeight="1" x14ac:dyDescent="0.4">
      <c r="A1795" s="124">
        <v>7597758000077</v>
      </c>
      <c r="B1795" s="51" t="s">
        <v>225</v>
      </c>
      <c r="C1795" s="51" t="s">
        <v>67</v>
      </c>
      <c r="D17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95" s="118" t="s">
        <v>2288</v>
      </c>
      <c r="F1795" s="75" t="s">
        <v>537</v>
      </c>
      <c r="G17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95" s="77">
        <v>176</v>
      </c>
      <c r="J1795" s="52">
        <v>1.32222</v>
      </c>
      <c r="K1795" s="53">
        <f>Tabla3[[#This Row],[PRECIOS]]-Tabla3[[#This Row],[PRECIOS]]*10%</f>
        <v>1.1899979999999999</v>
      </c>
      <c r="L1795" s="101"/>
      <c r="M1795" s="54"/>
      <c r="N1795" s="55">
        <f>IFERROR(Tabla3[[#This Row],[PRECIOS]]-Tabla3[[#This Row],[PRECIOS]]*Tabla3[[#This Row],[% PRODUCTO]]," ")</f>
        <v>1.32222</v>
      </c>
      <c r="O1795" s="54"/>
      <c r="P1795" s="55">
        <f>IFERROR(Tabla3[[#This Row],[OCULTAR2]]-Tabla3[[#This Row],[OCULTAR2]]*Tabla3[[#This Row],[% LÍNEA]]," ")</f>
        <v>1.32222</v>
      </c>
      <c r="Q1795" s="56">
        <f>IFERROR(Tabla3[[#This Row],[% PRODUCTO]]+Tabla3[[#This Row],[% LÍNEA]]," ")</f>
        <v>0</v>
      </c>
      <c r="R1795" s="53">
        <f>Tabla3[[#This Row],[OCULTAR3]]</f>
        <v>1.32222</v>
      </c>
      <c r="S1795" s="53">
        <f>Tabla3[[#This Row],[PRECIO SIN %]]-Tabla3[[#This Row],[PRECIO SIN %]]*10%</f>
        <v>1.1899979999999999</v>
      </c>
      <c r="T1795" s="80">
        <f>(Tabla3[[#This Row],[PRECIO CON DESCT.]]-(Tabla3[[#This Row],[PRECIO CON DESCT.]]*$T$6))</f>
        <v>0.74969873999999992</v>
      </c>
      <c r="U1795" s="96"/>
      <c r="V1795" s="94">
        <f>Tabla3[[#This Row],[PRECIO %      en $]]*Tabla3[[#This Row],[PEDIDO ]]</f>
        <v>0</v>
      </c>
      <c r="W1795" s="57">
        <f>Tabla3[[#This Row],[PRECIO CON DESCT.]]*Tabla3[[#This Row],[PEDIDO ]]</f>
        <v>0</v>
      </c>
      <c r="X1795" s="58">
        <f>Tabla3[[#This Row],[PRECIO SIN %]]*Tabla3[[#This Row],[PEDIDO ]]</f>
        <v>0</v>
      </c>
      <c r="Y1795" s="28"/>
      <c r="Z1795" s="28"/>
    </row>
    <row r="1796" spans="1:26" ht="33" customHeight="1" x14ac:dyDescent="0.4">
      <c r="A1796" s="125">
        <v>7703763301133</v>
      </c>
      <c r="B1796" s="59" t="s">
        <v>225</v>
      </c>
      <c r="C1796" s="59" t="s">
        <v>171</v>
      </c>
      <c r="D17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96" s="119" t="s">
        <v>2289</v>
      </c>
      <c r="F1796" s="76" t="s">
        <v>537</v>
      </c>
      <c r="G17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96" s="78">
        <v>84</v>
      </c>
      <c r="J1796" s="52">
        <v>2.6333299999999999</v>
      </c>
      <c r="K1796" s="60">
        <f>Tabla3[[#This Row],[PRECIOS]]-Tabla3[[#This Row],[PRECIOS]]*10%</f>
        <v>2.3699970000000001</v>
      </c>
      <c r="L1796" s="101"/>
      <c r="M1796" s="61"/>
      <c r="N1796" s="55">
        <f>IFERROR(Tabla3[[#This Row],[PRECIOS]]-Tabla3[[#This Row],[PRECIOS]]*Tabla3[[#This Row],[% PRODUCTO]]," ")</f>
        <v>2.6333299999999999</v>
      </c>
      <c r="O1796" s="61"/>
      <c r="P1796" s="55">
        <f>IFERROR(Tabla3[[#This Row],[OCULTAR2]]-Tabla3[[#This Row],[OCULTAR2]]*Tabla3[[#This Row],[% LÍNEA]]," ")</f>
        <v>2.6333299999999999</v>
      </c>
      <c r="Q1796" s="56">
        <f>IFERROR(Tabla3[[#This Row],[% PRODUCTO]]+Tabla3[[#This Row],[% LÍNEA]]," ")</f>
        <v>0</v>
      </c>
      <c r="R1796" s="60">
        <f>Tabla3[[#This Row],[OCULTAR3]]</f>
        <v>2.6333299999999999</v>
      </c>
      <c r="S1796" s="60">
        <f>Tabla3[[#This Row],[PRECIO SIN %]]-Tabla3[[#This Row],[PRECIO SIN %]]*10%</f>
        <v>2.3699970000000001</v>
      </c>
      <c r="T1796" s="80">
        <f>(Tabla3[[#This Row],[PRECIO CON DESCT.]]-(Tabla3[[#This Row],[PRECIO CON DESCT.]]*$T$6))</f>
        <v>1.49309811</v>
      </c>
      <c r="U1796" s="96"/>
      <c r="V1796" s="94">
        <f>Tabla3[[#This Row],[PRECIO %      en $]]*Tabla3[[#This Row],[PEDIDO ]]</f>
        <v>0</v>
      </c>
      <c r="W1796" s="57">
        <f>Tabla3[[#This Row],[PRECIO CON DESCT.]]*Tabla3[[#This Row],[PEDIDO ]]</f>
        <v>0</v>
      </c>
      <c r="X1796" s="58">
        <f>Tabla3[[#This Row],[PRECIO SIN %]]*Tabla3[[#This Row],[PEDIDO ]]</f>
        <v>0</v>
      </c>
      <c r="Y1796" s="28"/>
      <c r="Z1796" s="28"/>
    </row>
    <row r="1797" spans="1:26" ht="33" customHeight="1" x14ac:dyDescent="0.4">
      <c r="A1797" s="124">
        <v>7592601200482</v>
      </c>
      <c r="B1797" s="51" t="s">
        <v>225</v>
      </c>
      <c r="C1797" s="51" t="s">
        <v>98</v>
      </c>
      <c r="D17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97" s="118" t="s">
        <v>2290</v>
      </c>
      <c r="F1797" s="75" t="s">
        <v>537</v>
      </c>
      <c r="G17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97" s="77">
        <v>114</v>
      </c>
      <c r="J1797" s="52">
        <v>7.5777799999999997</v>
      </c>
      <c r="K1797" s="53">
        <f>Tabla3[[#This Row],[PRECIOS]]-Tabla3[[#This Row],[PRECIOS]]*10%</f>
        <v>6.8200019999999997</v>
      </c>
      <c r="L1797" s="101"/>
      <c r="M1797" s="54"/>
      <c r="N1797" s="55">
        <f>IFERROR(Tabla3[[#This Row],[PRECIOS]]-Tabla3[[#This Row],[PRECIOS]]*Tabla3[[#This Row],[% PRODUCTO]]," ")</f>
        <v>7.5777799999999997</v>
      </c>
      <c r="O1797" s="54"/>
      <c r="P1797" s="55">
        <f>IFERROR(Tabla3[[#This Row],[OCULTAR2]]-Tabla3[[#This Row],[OCULTAR2]]*Tabla3[[#This Row],[% LÍNEA]]," ")</f>
        <v>7.5777799999999997</v>
      </c>
      <c r="Q1797" s="56">
        <f>IFERROR(Tabla3[[#This Row],[% PRODUCTO]]+Tabla3[[#This Row],[% LÍNEA]]," ")</f>
        <v>0</v>
      </c>
      <c r="R1797" s="53">
        <f>Tabla3[[#This Row],[OCULTAR3]]</f>
        <v>7.5777799999999997</v>
      </c>
      <c r="S1797" s="53">
        <f>Tabla3[[#This Row],[PRECIO SIN %]]-Tabla3[[#This Row],[PRECIO SIN %]]*10%</f>
        <v>6.8200019999999997</v>
      </c>
      <c r="T1797" s="80">
        <f>(Tabla3[[#This Row],[PRECIO CON DESCT.]]-(Tabla3[[#This Row],[PRECIO CON DESCT.]]*$T$6))</f>
        <v>4.2966012599999992</v>
      </c>
      <c r="U1797" s="96"/>
      <c r="V1797" s="94">
        <f>Tabla3[[#This Row],[PRECIO %      en $]]*Tabla3[[#This Row],[PEDIDO ]]</f>
        <v>0</v>
      </c>
      <c r="W1797" s="57">
        <f>Tabla3[[#This Row],[PRECIO CON DESCT.]]*Tabla3[[#This Row],[PEDIDO ]]</f>
        <v>0</v>
      </c>
      <c r="X1797" s="58">
        <f>Tabla3[[#This Row],[PRECIO SIN %]]*Tabla3[[#This Row],[PEDIDO ]]</f>
        <v>0</v>
      </c>
      <c r="Y1797" s="28"/>
      <c r="Z1797" s="28"/>
    </row>
    <row r="1798" spans="1:26" ht="33" customHeight="1" x14ac:dyDescent="0.4">
      <c r="A1798" s="125">
        <v>7592349723649</v>
      </c>
      <c r="B1798" s="59" t="s">
        <v>225</v>
      </c>
      <c r="C1798" s="59" t="s">
        <v>228</v>
      </c>
      <c r="D17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798" s="119" t="s">
        <v>2291</v>
      </c>
      <c r="F1798" s="76" t="s">
        <v>537</v>
      </c>
      <c r="G17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798" s="78">
        <v>120</v>
      </c>
      <c r="J1798" s="52">
        <v>5.7222200000000001</v>
      </c>
      <c r="K1798" s="60">
        <f>Tabla3[[#This Row],[PRECIOS]]-Tabla3[[#This Row],[PRECIOS]]*10%</f>
        <v>5.1499980000000001</v>
      </c>
      <c r="L1798" s="101" t="s">
        <v>5327</v>
      </c>
      <c r="M1798" s="61"/>
      <c r="N1798" s="55">
        <f>IFERROR(Tabla3[[#This Row],[PRECIOS]]-Tabla3[[#This Row],[PRECIOS]]*Tabla3[[#This Row],[% PRODUCTO]]," ")</f>
        <v>5.7222200000000001</v>
      </c>
      <c r="O1798" s="61"/>
      <c r="P1798" s="55">
        <f>IFERROR(Tabla3[[#This Row],[OCULTAR2]]-Tabla3[[#This Row],[OCULTAR2]]*Tabla3[[#This Row],[% LÍNEA]]," ")</f>
        <v>5.7222200000000001</v>
      </c>
      <c r="Q1798" s="56">
        <f>IFERROR(Tabla3[[#This Row],[% PRODUCTO]]+Tabla3[[#This Row],[% LÍNEA]]," ")</f>
        <v>0</v>
      </c>
      <c r="R1798" s="60">
        <f>Tabla3[[#This Row],[OCULTAR3]]</f>
        <v>5.7222200000000001</v>
      </c>
      <c r="S1798" s="60">
        <f>Tabla3[[#This Row],[PRECIO SIN %]]-Tabla3[[#This Row],[PRECIO SIN %]]*10%</f>
        <v>5.1499980000000001</v>
      </c>
      <c r="T1798" s="80">
        <f>(Tabla3[[#This Row],[PRECIO CON DESCT.]]-(Tabla3[[#This Row],[PRECIO CON DESCT.]]*$T$6))</f>
        <v>3.24449874</v>
      </c>
      <c r="U1798" s="96"/>
      <c r="V1798" s="94">
        <f>Tabla3[[#This Row],[PRECIO %      en $]]*Tabla3[[#This Row],[PEDIDO ]]</f>
        <v>0</v>
      </c>
      <c r="W1798" s="57">
        <f>Tabla3[[#This Row],[PRECIO CON DESCT.]]*Tabla3[[#This Row],[PEDIDO ]]</f>
        <v>0</v>
      </c>
      <c r="X1798" s="58">
        <f>Tabla3[[#This Row],[PRECIO SIN %]]*Tabla3[[#This Row],[PEDIDO ]]</f>
        <v>0</v>
      </c>
      <c r="Y1798" s="28"/>
      <c r="Z1798" s="28"/>
    </row>
    <row r="1799" spans="1:26" ht="33" customHeight="1" x14ac:dyDescent="0.4">
      <c r="A1799" s="124">
        <v>8904464206126</v>
      </c>
      <c r="B1799" s="51" t="s">
        <v>225</v>
      </c>
      <c r="C1799" s="51" t="s">
        <v>241</v>
      </c>
      <c r="D17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799" s="118" t="s">
        <v>2292</v>
      </c>
      <c r="F1799" s="75" t="s">
        <v>537</v>
      </c>
      <c r="G17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7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799" s="77">
        <v>13</v>
      </c>
      <c r="J1799" s="52">
        <v>4.75556</v>
      </c>
      <c r="K1799" s="53">
        <f>Tabla3[[#This Row],[PRECIOS]]-Tabla3[[#This Row],[PRECIOS]]*10%</f>
        <v>4.2800039999999999</v>
      </c>
      <c r="L1799" s="101"/>
      <c r="M1799" s="54"/>
      <c r="N1799" s="55">
        <f>IFERROR(Tabla3[[#This Row],[PRECIOS]]-Tabla3[[#This Row],[PRECIOS]]*Tabla3[[#This Row],[% PRODUCTO]]," ")</f>
        <v>4.75556</v>
      </c>
      <c r="O1799" s="54"/>
      <c r="P1799" s="55">
        <f>IFERROR(Tabla3[[#This Row],[OCULTAR2]]-Tabla3[[#This Row],[OCULTAR2]]*Tabla3[[#This Row],[% LÍNEA]]," ")</f>
        <v>4.75556</v>
      </c>
      <c r="Q1799" s="56">
        <f>IFERROR(Tabla3[[#This Row],[% PRODUCTO]]+Tabla3[[#This Row],[% LÍNEA]]," ")</f>
        <v>0</v>
      </c>
      <c r="R1799" s="53">
        <f>Tabla3[[#This Row],[OCULTAR3]]</f>
        <v>4.75556</v>
      </c>
      <c r="S1799" s="53">
        <f>Tabla3[[#This Row],[PRECIO SIN %]]-Tabla3[[#This Row],[PRECIO SIN %]]*10%</f>
        <v>4.2800039999999999</v>
      </c>
      <c r="T1799" s="80">
        <f>(Tabla3[[#This Row],[PRECIO CON DESCT.]]-(Tabla3[[#This Row],[PRECIO CON DESCT.]]*$T$6))</f>
        <v>2.6964025199999999</v>
      </c>
      <c r="U1799" s="96"/>
      <c r="V1799" s="94">
        <f>Tabla3[[#This Row],[PRECIO %      en $]]*Tabla3[[#This Row],[PEDIDO ]]</f>
        <v>0</v>
      </c>
      <c r="W1799" s="57">
        <f>Tabla3[[#This Row],[PRECIO CON DESCT.]]*Tabla3[[#This Row],[PEDIDO ]]</f>
        <v>0</v>
      </c>
      <c r="X1799" s="58">
        <f>Tabla3[[#This Row],[PRECIO SIN %]]*Tabla3[[#This Row],[PEDIDO ]]</f>
        <v>0</v>
      </c>
      <c r="Y1799" s="28"/>
      <c r="Z1799" s="28"/>
    </row>
    <row r="1800" spans="1:26" ht="33" customHeight="1" x14ac:dyDescent="0.4">
      <c r="A1800" s="125">
        <v>7592349002485</v>
      </c>
      <c r="B1800" s="59" t="s">
        <v>225</v>
      </c>
      <c r="C1800" s="59" t="s">
        <v>228</v>
      </c>
      <c r="D18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800" s="119" t="s">
        <v>2293</v>
      </c>
      <c r="F1800" s="76" t="s">
        <v>537</v>
      </c>
      <c r="G18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800" s="78">
        <v>40</v>
      </c>
      <c r="J1800" s="52">
        <v>22.488890000000001</v>
      </c>
      <c r="K1800" s="60">
        <f>Tabla3[[#This Row],[PRECIOS]]-Tabla3[[#This Row],[PRECIOS]]*10%</f>
        <v>20.240000999999999</v>
      </c>
      <c r="L1800" s="101" t="s">
        <v>5327</v>
      </c>
      <c r="M1800" s="61"/>
      <c r="N1800" s="55">
        <f>IFERROR(Tabla3[[#This Row],[PRECIOS]]-Tabla3[[#This Row],[PRECIOS]]*Tabla3[[#This Row],[% PRODUCTO]]," ")</f>
        <v>22.488890000000001</v>
      </c>
      <c r="O1800" s="61"/>
      <c r="P1800" s="55">
        <f>IFERROR(Tabla3[[#This Row],[OCULTAR2]]-Tabla3[[#This Row],[OCULTAR2]]*Tabla3[[#This Row],[% LÍNEA]]," ")</f>
        <v>22.488890000000001</v>
      </c>
      <c r="Q1800" s="56">
        <f>IFERROR(Tabla3[[#This Row],[% PRODUCTO]]+Tabla3[[#This Row],[% LÍNEA]]," ")</f>
        <v>0</v>
      </c>
      <c r="R1800" s="60">
        <f>Tabla3[[#This Row],[OCULTAR3]]</f>
        <v>22.488890000000001</v>
      </c>
      <c r="S1800" s="60">
        <f>Tabla3[[#This Row],[PRECIO SIN %]]-Tabla3[[#This Row],[PRECIO SIN %]]*10%</f>
        <v>20.240000999999999</v>
      </c>
      <c r="T1800" s="80">
        <f>(Tabla3[[#This Row],[PRECIO CON DESCT.]]-(Tabla3[[#This Row],[PRECIO CON DESCT.]]*$T$6))</f>
        <v>12.75120063</v>
      </c>
      <c r="U1800" s="96"/>
      <c r="V1800" s="94">
        <f>Tabla3[[#This Row],[PRECIO %      en $]]*Tabla3[[#This Row],[PEDIDO ]]</f>
        <v>0</v>
      </c>
      <c r="W1800" s="57">
        <f>Tabla3[[#This Row],[PRECIO CON DESCT.]]*Tabla3[[#This Row],[PEDIDO ]]</f>
        <v>0</v>
      </c>
      <c r="X1800" s="58">
        <f>Tabla3[[#This Row],[PRECIO SIN %]]*Tabla3[[#This Row],[PEDIDO ]]</f>
        <v>0</v>
      </c>
      <c r="Y1800" s="28"/>
      <c r="Z1800" s="28"/>
    </row>
    <row r="1801" spans="1:26" ht="33" customHeight="1" x14ac:dyDescent="0.4">
      <c r="A1801" s="124">
        <v>7591585217813</v>
      </c>
      <c r="B1801" s="51" t="s">
        <v>225</v>
      </c>
      <c r="C1801" s="51" t="s">
        <v>104</v>
      </c>
      <c r="D18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01" s="118" t="s">
        <v>2294</v>
      </c>
      <c r="F1801" s="75" t="s">
        <v>537</v>
      </c>
      <c r="G18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01" s="77">
        <v>14</v>
      </c>
      <c r="J1801" s="52">
        <v>35.299999999999997</v>
      </c>
      <c r="K1801" s="53">
        <f>Tabla3[[#This Row],[PRECIOS]]-Tabla3[[#This Row],[PRECIOS]]*10%</f>
        <v>31.769999999999996</v>
      </c>
      <c r="L1801" s="101"/>
      <c r="M1801" s="54"/>
      <c r="N1801" s="55">
        <f>IFERROR(Tabla3[[#This Row],[PRECIOS]]-Tabla3[[#This Row],[PRECIOS]]*Tabla3[[#This Row],[% PRODUCTO]]," ")</f>
        <v>35.299999999999997</v>
      </c>
      <c r="O1801" s="54"/>
      <c r="P1801" s="55">
        <f>IFERROR(Tabla3[[#This Row],[OCULTAR2]]-Tabla3[[#This Row],[OCULTAR2]]*Tabla3[[#This Row],[% LÍNEA]]," ")</f>
        <v>35.299999999999997</v>
      </c>
      <c r="Q1801" s="56">
        <f>IFERROR(Tabla3[[#This Row],[% PRODUCTO]]+Tabla3[[#This Row],[% LÍNEA]]," ")</f>
        <v>0</v>
      </c>
      <c r="R1801" s="53">
        <f>Tabla3[[#This Row],[OCULTAR3]]</f>
        <v>35.299999999999997</v>
      </c>
      <c r="S1801" s="53">
        <f>Tabla3[[#This Row],[PRECIO SIN %]]-Tabla3[[#This Row],[PRECIO SIN %]]*10%</f>
        <v>31.769999999999996</v>
      </c>
      <c r="T1801" s="80">
        <f>(Tabla3[[#This Row],[PRECIO CON DESCT.]]-(Tabla3[[#This Row],[PRECIO CON DESCT.]]*$T$6))</f>
        <v>20.015099999999997</v>
      </c>
      <c r="U1801" s="96"/>
      <c r="V1801" s="94">
        <f>Tabla3[[#This Row],[PRECIO %      en $]]*Tabla3[[#This Row],[PEDIDO ]]</f>
        <v>0</v>
      </c>
      <c r="W1801" s="57">
        <f>Tabla3[[#This Row],[PRECIO CON DESCT.]]*Tabla3[[#This Row],[PEDIDO ]]</f>
        <v>0</v>
      </c>
      <c r="X1801" s="58">
        <f>Tabla3[[#This Row],[PRECIO SIN %]]*Tabla3[[#This Row],[PEDIDO ]]</f>
        <v>0</v>
      </c>
      <c r="Y1801" s="28"/>
      <c r="Z1801" s="28"/>
    </row>
    <row r="1802" spans="1:26" ht="33" customHeight="1" x14ac:dyDescent="0.4">
      <c r="A1802" s="125">
        <v>7598852000123</v>
      </c>
      <c r="B1802" s="59" t="s">
        <v>225</v>
      </c>
      <c r="C1802" s="59" t="s">
        <v>66</v>
      </c>
      <c r="D18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02" s="119" t="s">
        <v>2295</v>
      </c>
      <c r="F1802" s="76" t="s">
        <v>537</v>
      </c>
      <c r="G18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02" s="78">
        <v>54</v>
      </c>
      <c r="J1802" s="52">
        <v>7.24444</v>
      </c>
      <c r="K1802" s="60">
        <f>Tabla3[[#This Row],[PRECIOS]]-Tabla3[[#This Row],[PRECIOS]]*10%</f>
        <v>6.5199959999999999</v>
      </c>
      <c r="L1802" s="101"/>
      <c r="M1802" s="61"/>
      <c r="N1802" s="55">
        <f>IFERROR(Tabla3[[#This Row],[PRECIOS]]-Tabla3[[#This Row],[PRECIOS]]*Tabla3[[#This Row],[% PRODUCTO]]," ")</f>
        <v>7.24444</v>
      </c>
      <c r="O1802" s="61"/>
      <c r="P1802" s="55">
        <f>IFERROR(Tabla3[[#This Row],[OCULTAR2]]-Tabla3[[#This Row],[OCULTAR2]]*Tabla3[[#This Row],[% LÍNEA]]," ")</f>
        <v>7.24444</v>
      </c>
      <c r="Q1802" s="56">
        <f>IFERROR(Tabla3[[#This Row],[% PRODUCTO]]+Tabla3[[#This Row],[% LÍNEA]]," ")</f>
        <v>0</v>
      </c>
      <c r="R1802" s="60">
        <f>Tabla3[[#This Row],[OCULTAR3]]</f>
        <v>7.24444</v>
      </c>
      <c r="S1802" s="60">
        <f>Tabla3[[#This Row],[PRECIO SIN %]]-Tabla3[[#This Row],[PRECIO SIN %]]*10%</f>
        <v>6.5199959999999999</v>
      </c>
      <c r="T1802" s="80">
        <f>(Tabla3[[#This Row],[PRECIO CON DESCT.]]-(Tabla3[[#This Row],[PRECIO CON DESCT.]]*$T$6))</f>
        <v>4.1075974799999999</v>
      </c>
      <c r="U1802" s="96"/>
      <c r="V1802" s="94">
        <f>Tabla3[[#This Row],[PRECIO %      en $]]*Tabla3[[#This Row],[PEDIDO ]]</f>
        <v>0</v>
      </c>
      <c r="W1802" s="57">
        <f>Tabla3[[#This Row],[PRECIO CON DESCT.]]*Tabla3[[#This Row],[PEDIDO ]]</f>
        <v>0</v>
      </c>
      <c r="X1802" s="58">
        <f>Tabla3[[#This Row],[PRECIO SIN %]]*Tabla3[[#This Row],[PEDIDO ]]</f>
        <v>0</v>
      </c>
      <c r="Y1802" s="28"/>
      <c r="Z1802" s="28"/>
    </row>
    <row r="1803" spans="1:26" ht="33" customHeight="1" x14ac:dyDescent="0.4">
      <c r="A1803" s="124">
        <v>7591519000559</v>
      </c>
      <c r="B1803" s="51" t="s">
        <v>225</v>
      </c>
      <c r="C1803" s="51" t="s">
        <v>149</v>
      </c>
      <c r="D18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03" s="118" t="s">
        <v>2296</v>
      </c>
      <c r="F1803" s="75" t="s">
        <v>537</v>
      </c>
      <c r="G18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03" s="77">
        <v>54</v>
      </c>
      <c r="J1803" s="52">
        <v>13.633330000000001</v>
      </c>
      <c r="K1803" s="53">
        <f>Tabla3[[#This Row],[PRECIOS]]-Tabla3[[#This Row],[PRECIOS]]*10%</f>
        <v>12.269997</v>
      </c>
      <c r="L1803" s="101"/>
      <c r="M1803" s="54"/>
      <c r="N1803" s="55">
        <f>IFERROR(Tabla3[[#This Row],[PRECIOS]]-Tabla3[[#This Row],[PRECIOS]]*Tabla3[[#This Row],[% PRODUCTO]]," ")</f>
        <v>13.633330000000001</v>
      </c>
      <c r="O1803" s="54"/>
      <c r="P1803" s="55">
        <f>IFERROR(Tabla3[[#This Row],[OCULTAR2]]-Tabla3[[#This Row],[OCULTAR2]]*Tabla3[[#This Row],[% LÍNEA]]," ")</f>
        <v>13.633330000000001</v>
      </c>
      <c r="Q1803" s="56">
        <f>IFERROR(Tabla3[[#This Row],[% PRODUCTO]]+Tabla3[[#This Row],[% LÍNEA]]," ")</f>
        <v>0</v>
      </c>
      <c r="R1803" s="53">
        <f>Tabla3[[#This Row],[OCULTAR3]]</f>
        <v>13.633330000000001</v>
      </c>
      <c r="S1803" s="53">
        <f>Tabla3[[#This Row],[PRECIO SIN %]]-Tabla3[[#This Row],[PRECIO SIN %]]*10%</f>
        <v>12.269997</v>
      </c>
      <c r="T1803" s="80">
        <f>(Tabla3[[#This Row],[PRECIO CON DESCT.]]-(Tabla3[[#This Row],[PRECIO CON DESCT.]]*$T$6))</f>
        <v>7.7300981100000001</v>
      </c>
      <c r="U1803" s="96"/>
      <c r="V1803" s="94">
        <f>Tabla3[[#This Row],[PRECIO %      en $]]*Tabla3[[#This Row],[PEDIDO ]]</f>
        <v>0</v>
      </c>
      <c r="W1803" s="57">
        <f>Tabla3[[#This Row],[PRECIO CON DESCT.]]*Tabla3[[#This Row],[PEDIDO ]]</f>
        <v>0</v>
      </c>
      <c r="X1803" s="58">
        <f>Tabla3[[#This Row],[PRECIO SIN %]]*Tabla3[[#This Row],[PEDIDO ]]</f>
        <v>0</v>
      </c>
      <c r="Y1803" s="28"/>
      <c r="Z1803" s="28"/>
    </row>
    <row r="1804" spans="1:26" ht="33" customHeight="1" x14ac:dyDescent="0.4">
      <c r="A1804" s="125">
        <v>8904278577474</v>
      </c>
      <c r="B1804" s="59" t="s">
        <v>225</v>
      </c>
      <c r="C1804" s="59" t="s">
        <v>163</v>
      </c>
      <c r="D18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04" s="119" t="s">
        <v>2297</v>
      </c>
      <c r="F1804" s="76" t="s">
        <v>537</v>
      </c>
      <c r="G18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04" s="78">
        <v>72</v>
      </c>
      <c r="J1804" s="52">
        <v>7</v>
      </c>
      <c r="K1804" s="60">
        <f>Tabla3[[#This Row],[PRECIOS]]-Tabla3[[#This Row],[PRECIOS]]*10%</f>
        <v>6.3</v>
      </c>
      <c r="L1804" s="101"/>
      <c r="M1804" s="61"/>
      <c r="N1804" s="55">
        <f>IFERROR(Tabla3[[#This Row],[PRECIOS]]-Tabla3[[#This Row],[PRECIOS]]*Tabla3[[#This Row],[% PRODUCTO]]," ")</f>
        <v>7</v>
      </c>
      <c r="O1804" s="61"/>
      <c r="P1804" s="55">
        <f>IFERROR(Tabla3[[#This Row],[OCULTAR2]]-Tabla3[[#This Row],[OCULTAR2]]*Tabla3[[#This Row],[% LÍNEA]]," ")</f>
        <v>7</v>
      </c>
      <c r="Q1804" s="56">
        <f>IFERROR(Tabla3[[#This Row],[% PRODUCTO]]+Tabla3[[#This Row],[% LÍNEA]]," ")</f>
        <v>0</v>
      </c>
      <c r="R1804" s="60">
        <f>Tabla3[[#This Row],[OCULTAR3]]</f>
        <v>7</v>
      </c>
      <c r="S1804" s="60">
        <f>Tabla3[[#This Row],[PRECIO SIN %]]-Tabla3[[#This Row],[PRECIO SIN %]]*10%</f>
        <v>6.3</v>
      </c>
      <c r="T1804" s="80">
        <f>(Tabla3[[#This Row],[PRECIO CON DESCT.]]-(Tabla3[[#This Row],[PRECIO CON DESCT.]]*$T$6))</f>
        <v>3.9689999999999999</v>
      </c>
      <c r="U1804" s="96"/>
      <c r="V1804" s="94">
        <f>Tabla3[[#This Row],[PRECIO %      en $]]*Tabla3[[#This Row],[PEDIDO ]]</f>
        <v>0</v>
      </c>
      <c r="W1804" s="57">
        <f>Tabla3[[#This Row],[PRECIO CON DESCT.]]*Tabla3[[#This Row],[PEDIDO ]]</f>
        <v>0</v>
      </c>
      <c r="X1804" s="58">
        <f>Tabla3[[#This Row],[PRECIO SIN %]]*Tabla3[[#This Row],[PEDIDO ]]</f>
        <v>0</v>
      </c>
      <c r="Y1804" s="28"/>
      <c r="Z1804" s="28"/>
    </row>
    <row r="1805" spans="1:26" ht="33" customHeight="1" x14ac:dyDescent="0.4">
      <c r="A1805" s="124">
        <v>7591519316162</v>
      </c>
      <c r="B1805" s="51" t="s">
        <v>225</v>
      </c>
      <c r="C1805" s="51" t="s">
        <v>149</v>
      </c>
      <c r="D18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05" s="118" t="s">
        <v>2298</v>
      </c>
      <c r="F1805" s="75" t="s">
        <v>537</v>
      </c>
      <c r="G18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05" s="77">
        <v>57</v>
      </c>
      <c r="J1805" s="52">
        <v>34.27778</v>
      </c>
      <c r="K1805" s="53">
        <f>Tabla3[[#This Row],[PRECIOS]]-Tabla3[[#This Row],[PRECIOS]]*10%</f>
        <v>30.850002</v>
      </c>
      <c r="L1805" s="101"/>
      <c r="M1805" s="54"/>
      <c r="N1805" s="55">
        <f>IFERROR(Tabla3[[#This Row],[PRECIOS]]-Tabla3[[#This Row],[PRECIOS]]*Tabla3[[#This Row],[% PRODUCTO]]," ")</f>
        <v>34.27778</v>
      </c>
      <c r="O1805" s="54"/>
      <c r="P1805" s="55">
        <f>IFERROR(Tabla3[[#This Row],[OCULTAR2]]-Tabla3[[#This Row],[OCULTAR2]]*Tabla3[[#This Row],[% LÍNEA]]," ")</f>
        <v>34.27778</v>
      </c>
      <c r="Q1805" s="56">
        <f>IFERROR(Tabla3[[#This Row],[% PRODUCTO]]+Tabla3[[#This Row],[% LÍNEA]]," ")</f>
        <v>0</v>
      </c>
      <c r="R1805" s="53">
        <f>Tabla3[[#This Row],[OCULTAR3]]</f>
        <v>34.27778</v>
      </c>
      <c r="S1805" s="53">
        <f>Tabla3[[#This Row],[PRECIO SIN %]]-Tabla3[[#This Row],[PRECIO SIN %]]*10%</f>
        <v>30.850002</v>
      </c>
      <c r="T1805" s="80">
        <f>(Tabla3[[#This Row],[PRECIO CON DESCT.]]-(Tabla3[[#This Row],[PRECIO CON DESCT.]]*$T$6))</f>
        <v>19.435501260000002</v>
      </c>
      <c r="U1805" s="96"/>
      <c r="V1805" s="94">
        <f>Tabla3[[#This Row],[PRECIO %      en $]]*Tabla3[[#This Row],[PEDIDO ]]</f>
        <v>0</v>
      </c>
      <c r="W1805" s="57">
        <f>Tabla3[[#This Row],[PRECIO CON DESCT.]]*Tabla3[[#This Row],[PEDIDO ]]</f>
        <v>0</v>
      </c>
      <c r="X1805" s="58">
        <f>Tabla3[[#This Row],[PRECIO SIN %]]*Tabla3[[#This Row],[PEDIDO ]]</f>
        <v>0</v>
      </c>
      <c r="Y1805" s="28"/>
      <c r="Z1805" s="28"/>
    </row>
    <row r="1806" spans="1:26" ht="33" customHeight="1" x14ac:dyDescent="0.4">
      <c r="A1806" s="125">
        <v>7598252101819</v>
      </c>
      <c r="B1806" s="59" t="s">
        <v>225</v>
      </c>
      <c r="C1806" s="59" t="s">
        <v>56</v>
      </c>
      <c r="D18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06" s="119" t="s">
        <v>2299</v>
      </c>
      <c r="F1806" s="76" t="s">
        <v>537</v>
      </c>
      <c r="G18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06" s="78">
        <v>72</v>
      </c>
      <c r="J1806" s="52">
        <v>25.55556</v>
      </c>
      <c r="K1806" s="60">
        <f>Tabla3[[#This Row],[PRECIOS]]-Tabla3[[#This Row],[PRECIOS]]*10%</f>
        <v>23.000004000000001</v>
      </c>
      <c r="L1806" s="101"/>
      <c r="M1806" s="61"/>
      <c r="N1806" s="55">
        <f>IFERROR(Tabla3[[#This Row],[PRECIOS]]-Tabla3[[#This Row],[PRECIOS]]*Tabla3[[#This Row],[% PRODUCTO]]," ")</f>
        <v>25.55556</v>
      </c>
      <c r="O1806" s="61"/>
      <c r="P1806" s="55">
        <f>IFERROR(Tabla3[[#This Row],[OCULTAR2]]-Tabla3[[#This Row],[OCULTAR2]]*Tabla3[[#This Row],[% LÍNEA]]," ")</f>
        <v>25.55556</v>
      </c>
      <c r="Q1806" s="56">
        <f>IFERROR(Tabla3[[#This Row],[% PRODUCTO]]+Tabla3[[#This Row],[% LÍNEA]]," ")</f>
        <v>0</v>
      </c>
      <c r="R1806" s="60">
        <f>Tabla3[[#This Row],[OCULTAR3]]</f>
        <v>25.55556</v>
      </c>
      <c r="S1806" s="60">
        <f>Tabla3[[#This Row],[PRECIO SIN %]]-Tabla3[[#This Row],[PRECIO SIN %]]*10%</f>
        <v>23.000004000000001</v>
      </c>
      <c r="T1806" s="80">
        <f>(Tabla3[[#This Row],[PRECIO CON DESCT.]]-(Tabla3[[#This Row],[PRECIO CON DESCT.]]*$T$6))</f>
        <v>14.490002520000001</v>
      </c>
      <c r="U1806" s="96"/>
      <c r="V1806" s="94">
        <f>Tabla3[[#This Row],[PRECIO %      en $]]*Tabla3[[#This Row],[PEDIDO ]]</f>
        <v>0</v>
      </c>
      <c r="W1806" s="57">
        <f>Tabla3[[#This Row],[PRECIO CON DESCT.]]*Tabla3[[#This Row],[PEDIDO ]]</f>
        <v>0</v>
      </c>
      <c r="X1806" s="58">
        <f>Tabla3[[#This Row],[PRECIO SIN %]]*Tabla3[[#This Row],[PEDIDO ]]</f>
        <v>0</v>
      </c>
      <c r="Y1806" s="28"/>
      <c r="Z1806" s="28"/>
    </row>
    <row r="1807" spans="1:26" ht="33" customHeight="1" x14ac:dyDescent="0.4">
      <c r="A1807" s="124">
        <v>7591243807554</v>
      </c>
      <c r="B1807" s="51" t="s">
        <v>225</v>
      </c>
      <c r="C1807" s="51" t="s">
        <v>108</v>
      </c>
      <c r="D18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807" s="118" t="s">
        <v>2300</v>
      </c>
      <c r="F1807" s="75" t="s">
        <v>537</v>
      </c>
      <c r="G18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07" s="77">
        <v>90</v>
      </c>
      <c r="J1807" s="52">
        <v>11.11111</v>
      </c>
      <c r="K1807" s="53">
        <f>Tabla3[[#This Row],[PRECIOS]]-Tabla3[[#This Row],[PRECIOS]]*10%</f>
        <v>9.9999990000000007</v>
      </c>
      <c r="L1807" s="101"/>
      <c r="M1807" s="54"/>
      <c r="N1807" s="55">
        <f>IFERROR(Tabla3[[#This Row],[PRECIOS]]-Tabla3[[#This Row],[PRECIOS]]*Tabla3[[#This Row],[% PRODUCTO]]," ")</f>
        <v>11.11111</v>
      </c>
      <c r="O1807" s="54"/>
      <c r="P1807" s="55">
        <f>IFERROR(Tabla3[[#This Row],[OCULTAR2]]-Tabla3[[#This Row],[OCULTAR2]]*Tabla3[[#This Row],[% LÍNEA]]," ")</f>
        <v>11.11111</v>
      </c>
      <c r="Q1807" s="56">
        <f>IFERROR(Tabla3[[#This Row],[% PRODUCTO]]+Tabla3[[#This Row],[% LÍNEA]]," ")</f>
        <v>0</v>
      </c>
      <c r="R1807" s="53">
        <f>Tabla3[[#This Row],[OCULTAR3]]</f>
        <v>11.11111</v>
      </c>
      <c r="S1807" s="53">
        <f>Tabla3[[#This Row],[PRECIO SIN %]]-Tabla3[[#This Row],[PRECIO SIN %]]*10%</f>
        <v>9.9999990000000007</v>
      </c>
      <c r="T1807" s="80">
        <f>(Tabla3[[#This Row],[PRECIO CON DESCT.]]-(Tabla3[[#This Row],[PRECIO CON DESCT.]]*$T$6))</f>
        <v>6.2999993700000001</v>
      </c>
      <c r="U1807" s="96"/>
      <c r="V1807" s="94">
        <f>Tabla3[[#This Row],[PRECIO %      en $]]*Tabla3[[#This Row],[PEDIDO ]]</f>
        <v>0</v>
      </c>
      <c r="W1807" s="57">
        <f>Tabla3[[#This Row],[PRECIO CON DESCT.]]*Tabla3[[#This Row],[PEDIDO ]]</f>
        <v>0</v>
      </c>
      <c r="X1807" s="58">
        <f>Tabla3[[#This Row],[PRECIO SIN %]]*Tabla3[[#This Row],[PEDIDO ]]</f>
        <v>0</v>
      </c>
      <c r="Y1807" s="28"/>
      <c r="Z1807" s="28"/>
    </row>
    <row r="1808" spans="1:26" ht="33" customHeight="1" x14ac:dyDescent="0.4">
      <c r="A1808" s="125">
        <v>7591196003065</v>
      </c>
      <c r="B1808" s="59" t="s">
        <v>225</v>
      </c>
      <c r="C1808" s="59" t="s">
        <v>200</v>
      </c>
      <c r="D18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08" s="119" t="s">
        <v>2301</v>
      </c>
      <c r="F1808" s="76" t="s">
        <v>537</v>
      </c>
      <c r="G18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08" s="78">
        <v>43</v>
      </c>
      <c r="J1808" s="52">
        <v>14.88889</v>
      </c>
      <c r="K1808" s="60">
        <f>Tabla3[[#This Row],[PRECIOS]]-Tabla3[[#This Row],[PRECIOS]]*10%</f>
        <v>13.400001</v>
      </c>
      <c r="L1808" s="101"/>
      <c r="M1808" s="61"/>
      <c r="N1808" s="55">
        <f>IFERROR(Tabla3[[#This Row],[PRECIOS]]-Tabla3[[#This Row],[PRECIOS]]*Tabla3[[#This Row],[% PRODUCTO]]," ")</f>
        <v>14.88889</v>
      </c>
      <c r="O1808" s="61"/>
      <c r="P1808" s="55">
        <f>IFERROR(Tabla3[[#This Row],[OCULTAR2]]-Tabla3[[#This Row],[OCULTAR2]]*Tabla3[[#This Row],[% LÍNEA]]," ")</f>
        <v>14.88889</v>
      </c>
      <c r="Q1808" s="56">
        <f>IFERROR(Tabla3[[#This Row],[% PRODUCTO]]+Tabla3[[#This Row],[% LÍNEA]]," ")</f>
        <v>0</v>
      </c>
      <c r="R1808" s="60">
        <f>Tabla3[[#This Row],[OCULTAR3]]</f>
        <v>14.88889</v>
      </c>
      <c r="S1808" s="60">
        <f>Tabla3[[#This Row],[PRECIO SIN %]]-Tabla3[[#This Row],[PRECIO SIN %]]*10%</f>
        <v>13.400001</v>
      </c>
      <c r="T1808" s="80">
        <f>(Tabla3[[#This Row],[PRECIO CON DESCT.]]-(Tabla3[[#This Row],[PRECIO CON DESCT.]]*$T$6))</f>
        <v>8.442000629999999</v>
      </c>
      <c r="U1808" s="96"/>
      <c r="V1808" s="94">
        <f>Tabla3[[#This Row],[PRECIO %      en $]]*Tabla3[[#This Row],[PEDIDO ]]</f>
        <v>0</v>
      </c>
      <c r="W1808" s="57">
        <f>Tabla3[[#This Row],[PRECIO CON DESCT.]]*Tabla3[[#This Row],[PEDIDO ]]</f>
        <v>0</v>
      </c>
      <c r="X1808" s="58">
        <f>Tabla3[[#This Row],[PRECIO SIN %]]*Tabla3[[#This Row],[PEDIDO ]]</f>
        <v>0</v>
      </c>
      <c r="Y1808" s="28"/>
      <c r="Z1808" s="28"/>
    </row>
    <row r="1809" spans="1:26" ht="33" customHeight="1" x14ac:dyDescent="0.4">
      <c r="A1809" s="124">
        <v>7595414000911</v>
      </c>
      <c r="B1809" s="51" t="s">
        <v>225</v>
      </c>
      <c r="C1809" s="51" t="s">
        <v>50</v>
      </c>
      <c r="D18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09" s="118" t="s">
        <v>2302</v>
      </c>
      <c r="F1809" s="75" t="s">
        <v>537</v>
      </c>
      <c r="G18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09" s="77">
        <v>196</v>
      </c>
      <c r="J1809" s="52">
        <v>9.6</v>
      </c>
      <c r="K1809" s="53">
        <f>Tabla3[[#This Row],[PRECIOS]]-Tabla3[[#This Row],[PRECIOS]]*10%</f>
        <v>8.64</v>
      </c>
      <c r="L1809" s="101"/>
      <c r="M1809" s="54"/>
      <c r="N1809" s="55">
        <f>IFERROR(Tabla3[[#This Row],[PRECIOS]]-Tabla3[[#This Row],[PRECIOS]]*Tabla3[[#This Row],[% PRODUCTO]]," ")</f>
        <v>9.6</v>
      </c>
      <c r="O1809" s="54"/>
      <c r="P1809" s="55">
        <f>IFERROR(Tabla3[[#This Row],[OCULTAR2]]-Tabla3[[#This Row],[OCULTAR2]]*Tabla3[[#This Row],[% LÍNEA]]," ")</f>
        <v>9.6</v>
      </c>
      <c r="Q1809" s="56">
        <f>IFERROR(Tabla3[[#This Row],[% PRODUCTO]]+Tabla3[[#This Row],[% LÍNEA]]," ")</f>
        <v>0</v>
      </c>
      <c r="R1809" s="53">
        <f>Tabla3[[#This Row],[OCULTAR3]]</f>
        <v>9.6</v>
      </c>
      <c r="S1809" s="53">
        <f>Tabla3[[#This Row],[PRECIO SIN %]]-Tabla3[[#This Row],[PRECIO SIN %]]*10%</f>
        <v>8.64</v>
      </c>
      <c r="T1809" s="80">
        <f>(Tabla3[[#This Row],[PRECIO CON DESCT.]]-(Tabla3[[#This Row],[PRECIO CON DESCT.]]*$T$6))</f>
        <v>5.4432000000000009</v>
      </c>
      <c r="U1809" s="96"/>
      <c r="V1809" s="94">
        <f>Tabla3[[#This Row],[PRECIO %      en $]]*Tabla3[[#This Row],[PEDIDO ]]</f>
        <v>0</v>
      </c>
      <c r="W1809" s="57">
        <f>Tabla3[[#This Row],[PRECIO CON DESCT.]]*Tabla3[[#This Row],[PEDIDO ]]</f>
        <v>0</v>
      </c>
      <c r="X1809" s="58">
        <f>Tabla3[[#This Row],[PRECIO SIN %]]*Tabla3[[#This Row],[PEDIDO ]]</f>
        <v>0</v>
      </c>
      <c r="Y1809" s="28"/>
      <c r="Z1809" s="28"/>
    </row>
    <row r="1810" spans="1:26" ht="33" customHeight="1" x14ac:dyDescent="0.4">
      <c r="A1810" s="125">
        <v>7598252001683</v>
      </c>
      <c r="B1810" s="59" t="s">
        <v>225</v>
      </c>
      <c r="C1810" s="59" t="s">
        <v>56</v>
      </c>
      <c r="D18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10" s="119" t="s">
        <v>2303</v>
      </c>
      <c r="F1810" s="76" t="s">
        <v>537</v>
      </c>
      <c r="G18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10" s="78">
        <v>120</v>
      </c>
      <c r="J1810" s="52">
        <v>21.366669999999999</v>
      </c>
      <c r="K1810" s="60">
        <f>Tabla3[[#This Row],[PRECIOS]]-Tabla3[[#This Row],[PRECIOS]]*10%</f>
        <v>19.230003</v>
      </c>
      <c r="L1810" s="101"/>
      <c r="M1810" s="61"/>
      <c r="N1810" s="55">
        <f>IFERROR(Tabla3[[#This Row],[PRECIOS]]-Tabla3[[#This Row],[PRECIOS]]*Tabla3[[#This Row],[% PRODUCTO]]," ")</f>
        <v>21.366669999999999</v>
      </c>
      <c r="O1810" s="61"/>
      <c r="P1810" s="55">
        <f>IFERROR(Tabla3[[#This Row],[OCULTAR2]]-Tabla3[[#This Row],[OCULTAR2]]*Tabla3[[#This Row],[% LÍNEA]]," ")</f>
        <v>21.366669999999999</v>
      </c>
      <c r="Q1810" s="56">
        <f>IFERROR(Tabla3[[#This Row],[% PRODUCTO]]+Tabla3[[#This Row],[% LÍNEA]]," ")</f>
        <v>0</v>
      </c>
      <c r="R1810" s="60">
        <f>Tabla3[[#This Row],[OCULTAR3]]</f>
        <v>21.366669999999999</v>
      </c>
      <c r="S1810" s="60">
        <f>Tabla3[[#This Row],[PRECIO SIN %]]-Tabla3[[#This Row],[PRECIO SIN %]]*10%</f>
        <v>19.230003</v>
      </c>
      <c r="T1810" s="80">
        <f>(Tabla3[[#This Row],[PRECIO CON DESCT.]]-(Tabla3[[#This Row],[PRECIO CON DESCT.]]*$T$6))</f>
        <v>12.114901889999999</v>
      </c>
      <c r="U1810" s="96"/>
      <c r="V1810" s="94">
        <f>Tabla3[[#This Row],[PRECIO %      en $]]*Tabla3[[#This Row],[PEDIDO ]]</f>
        <v>0</v>
      </c>
      <c r="W1810" s="57">
        <f>Tabla3[[#This Row],[PRECIO CON DESCT.]]*Tabla3[[#This Row],[PEDIDO ]]</f>
        <v>0</v>
      </c>
      <c r="X1810" s="58">
        <f>Tabla3[[#This Row],[PRECIO SIN %]]*Tabla3[[#This Row],[PEDIDO ]]</f>
        <v>0</v>
      </c>
      <c r="Y1810" s="28"/>
      <c r="Z1810" s="28"/>
    </row>
    <row r="1811" spans="1:26" ht="33" customHeight="1" x14ac:dyDescent="0.4">
      <c r="A1811" s="124">
        <v>7591619520728</v>
      </c>
      <c r="B1811" s="51" t="s">
        <v>225</v>
      </c>
      <c r="C1811" s="51" t="s">
        <v>83</v>
      </c>
      <c r="D18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11" s="118" t="s">
        <v>2304</v>
      </c>
      <c r="F1811" s="75" t="s">
        <v>537</v>
      </c>
      <c r="G18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11" s="77">
        <v>36</v>
      </c>
      <c r="J1811" s="52">
        <v>37.333329999999997</v>
      </c>
      <c r="K1811" s="53">
        <f>Tabla3[[#This Row],[PRECIOS]]-Tabla3[[#This Row],[PRECIOS]]*10%</f>
        <v>33.599996999999995</v>
      </c>
      <c r="L1811" s="101"/>
      <c r="M1811" s="54"/>
      <c r="N1811" s="55">
        <f>IFERROR(Tabla3[[#This Row],[PRECIOS]]-Tabla3[[#This Row],[PRECIOS]]*Tabla3[[#This Row],[% PRODUCTO]]," ")</f>
        <v>37.333329999999997</v>
      </c>
      <c r="O1811" s="54"/>
      <c r="P1811" s="55">
        <f>IFERROR(Tabla3[[#This Row],[OCULTAR2]]-Tabla3[[#This Row],[OCULTAR2]]*Tabla3[[#This Row],[% LÍNEA]]," ")</f>
        <v>37.333329999999997</v>
      </c>
      <c r="Q1811" s="56">
        <f>IFERROR(Tabla3[[#This Row],[% PRODUCTO]]+Tabla3[[#This Row],[% LÍNEA]]," ")</f>
        <v>0</v>
      </c>
      <c r="R1811" s="53">
        <f>Tabla3[[#This Row],[OCULTAR3]]</f>
        <v>37.333329999999997</v>
      </c>
      <c r="S1811" s="53">
        <f>Tabla3[[#This Row],[PRECIO SIN %]]-Tabla3[[#This Row],[PRECIO SIN %]]*10%</f>
        <v>33.599996999999995</v>
      </c>
      <c r="T1811" s="80">
        <f>(Tabla3[[#This Row],[PRECIO CON DESCT.]]-(Tabla3[[#This Row],[PRECIO CON DESCT.]]*$T$6))</f>
        <v>21.167998109999999</v>
      </c>
      <c r="U1811" s="96"/>
      <c r="V1811" s="94">
        <f>Tabla3[[#This Row],[PRECIO %      en $]]*Tabla3[[#This Row],[PEDIDO ]]</f>
        <v>0</v>
      </c>
      <c r="W1811" s="57">
        <f>Tabla3[[#This Row],[PRECIO CON DESCT.]]*Tabla3[[#This Row],[PEDIDO ]]</f>
        <v>0</v>
      </c>
      <c r="X1811" s="58">
        <f>Tabla3[[#This Row],[PRECIO SIN %]]*Tabla3[[#This Row],[PEDIDO ]]</f>
        <v>0</v>
      </c>
      <c r="Y1811" s="28"/>
      <c r="Z1811" s="28"/>
    </row>
    <row r="1812" spans="1:26" ht="33" customHeight="1" x14ac:dyDescent="0.4">
      <c r="A1812" s="125">
        <v>7861148022612</v>
      </c>
      <c r="B1812" s="59" t="s">
        <v>225</v>
      </c>
      <c r="C1812" s="59" t="s">
        <v>131</v>
      </c>
      <c r="D18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12" s="119" t="s">
        <v>2305</v>
      </c>
      <c r="F1812" s="76" t="s">
        <v>537</v>
      </c>
      <c r="G18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12" s="78">
        <v>18</v>
      </c>
      <c r="J1812" s="52">
        <v>13.77778</v>
      </c>
      <c r="K1812" s="60">
        <f>Tabla3[[#This Row],[PRECIOS]]-Tabla3[[#This Row],[PRECIOS]]*10%</f>
        <v>12.400002000000001</v>
      </c>
      <c r="L1812" s="101"/>
      <c r="M1812" s="61"/>
      <c r="N1812" s="55">
        <f>IFERROR(Tabla3[[#This Row],[PRECIOS]]-Tabla3[[#This Row],[PRECIOS]]*Tabla3[[#This Row],[% PRODUCTO]]," ")</f>
        <v>13.77778</v>
      </c>
      <c r="O1812" s="61"/>
      <c r="P1812" s="55">
        <f>IFERROR(Tabla3[[#This Row],[OCULTAR2]]-Tabla3[[#This Row],[OCULTAR2]]*Tabla3[[#This Row],[% LÍNEA]]," ")</f>
        <v>13.77778</v>
      </c>
      <c r="Q1812" s="56">
        <f>IFERROR(Tabla3[[#This Row],[% PRODUCTO]]+Tabla3[[#This Row],[% LÍNEA]]," ")</f>
        <v>0</v>
      </c>
      <c r="R1812" s="60">
        <f>Tabla3[[#This Row],[OCULTAR3]]</f>
        <v>13.77778</v>
      </c>
      <c r="S1812" s="60">
        <f>Tabla3[[#This Row],[PRECIO SIN %]]-Tabla3[[#This Row],[PRECIO SIN %]]*10%</f>
        <v>12.400002000000001</v>
      </c>
      <c r="T1812" s="80">
        <f>(Tabla3[[#This Row],[PRECIO CON DESCT.]]-(Tabla3[[#This Row],[PRECIO CON DESCT.]]*$T$6))</f>
        <v>7.8120012600000006</v>
      </c>
      <c r="U1812" s="96"/>
      <c r="V1812" s="94">
        <f>Tabla3[[#This Row],[PRECIO %      en $]]*Tabla3[[#This Row],[PEDIDO ]]</f>
        <v>0</v>
      </c>
      <c r="W1812" s="57">
        <f>Tabla3[[#This Row],[PRECIO CON DESCT.]]*Tabla3[[#This Row],[PEDIDO ]]</f>
        <v>0</v>
      </c>
      <c r="X1812" s="58">
        <f>Tabla3[[#This Row],[PRECIO SIN %]]*Tabla3[[#This Row],[PEDIDO ]]</f>
        <v>0</v>
      </c>
      <c r="Y1812" s="28"/>
      <c r="Z1812" s="28"/>
    </row>
    <row r="1813" spans="1:26" ht="33" customHeight="1" x14ac:dyDescent="0.4">
      <c r="A1813" s="124">
        <v>7861148022636</v>
      </c>
      <c r="B1813" s="51" t="s">
        <v>225</v>
      </c>
      <c r="C1813" s="51" t="s">
        <v>131</v>
      </c>
      <c r="D18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813" s="118" t="s">
        <v>2306</v>
      </c>
      <c r="F1813" s="75" t="s">
        <v>537</v>
      </c>
      <c r="G18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813" s="77">
        <v>1</v>
      </c>
      <c r="J1813" s="52">
        <v>10.55556</v>
      </c>
      <c r="K1813" s="53">
        <f>Tabla3[[#This Row],[PRECIOS]]-Tabla3[[#This Row],[PRECIOS]]*10%</f>
        <v>9.5000040000000006</v>
      </c>
      <c r="L1813" s="101" t="s">
        <v>5327</v>
      </c>
      <c r="M1813" s="54"/>
      <c r="N1813" s="55">
        <f>IFERROR(Tabla3[[#This Row],[PRECIOS]]-Tabla3[[#This Row],[PRECIOS]]*Tabla3[[#This Row],[% PRODUCTO]]," ")</f>
        <v>10.55556</v>
      </c>
      <c r="O1813" s="54"/>
      <c r="P1813" s="55">
        <f>IFERROR(Tabla3[[#This Row],[OCULTAR2]]-Tabla3[[#This Row],[OCULTAR2]]*Tabla3[[#This Row],[% LÍNEA]]," ")</f>
        <v>10.55556</v>
      </c>
      <c r="Q1813" s="56">
        <f>IFERROR(Tabla3[[#This Row],[% PRODUCTO]]+Tabla3[[#This Row],[% LÍNEA]]," ")</f>
        <v>0</v>
      </c>
      <c r="R1813" s="53">
        <f>Tabla3[[#This Row],[OCULTAR3]]</f>
        <v>10.55556</v>
      </c>
      <c r="S1813" s="53">
        <f>Tabla3[[#This Row],[PRECIO SIN %]]-Tabla3[[#This Row],[PRECIO SIN %]]*10%</f>
        <v>9.5000040000000006</v>
      </c>
      <c r="T1813" s="80">
        <f>(Tabla3[[#This Row],[PRECIO CON DESCT.]]-(Tabla3[[#This Row],[PRECIO CON DESCT.]]*$T$6))</f>
        <v>5.9850025200000001</v>
      </c>
      <c r="U1813" s="96"/>
      <c r="V1813" s="94">
        <f>Tabla3[[#This Row],[PRECIO %      en $]]*Tabla3[[#This Row],[PEDIDO ]]</f>
        <v>0</v>
      </c>
      <c r="W1813" s="57">
        <f>Tabla3[[#This Row],[PRECIO CON DESCT.]]*Tabla3[[#This Row],[PEDIDO ]]</f>
        <v>0</v>
      </c>
      <c r="X1813" s="58">
        <f>Tabla3[[#This Row],[PRECIO SIN %]]*Tabla3[[#This Row],[PEDIDO ]]</f>
        <v>0</v>
      </c>
      <c r="Y1813" s="28"/>
      <c r="Z1813" s="28"/>
    </row>
    <row r="1814" spans="1:26" ht="33" customHeight="1" x14ac:dyDescent="0.4">
      <c r="A1814" s="125">
        <v>7703153019976</v>
      </c>
      <c r="B1814" s="59" t="s">
        <v>225</v>
      </c>
      <c r="C1814" s="59" t="s">
        <v>263</v>
      </c>
      <c r="D18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14" s="119" t="s">
        <v>2307</v>
      </c>
      <c r="F1814" s="76" t="s">
        <v>537</v>
      </c>
      <c r="G18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14" s="78">
        <v>2</v>
      </c>
      <c r="J1814" s="52">
        <v>8.2222200000000001</v>
      </c>
      <c r="K1814" s="60">
        <f>Tabla3[[#This Row],[PRECIOS]]-Tabla3[[#This Row],[PRECIOS]]*10%</f>
        <v>7.3999980000000001</v>
      </c>
      <c r="L1814" s="101"/>
      <c r="M1814" s="61"/>
      <c r="N1814" s="55">
        <f>IFERROR(Tabla3[[#This Row],[PRECIOS]]-Tabla3[[#This Row],[PRECIOS]]*Tabla3[[#This Row],[% PRODUCTO]]," ")</f>
        <v>8.2222200000000001</v>
      </c>
      <c r="O1814" s="61"/>
      <c r="P1814" s="55">
        <f>IFERROR(Tabla3[[#This Row],[OCULTAR2]]-Tabla3[[#This Row],[OCULTAR2]]*Tabla3[[#This Row],[% LÍNEA]]," ")</f>
        <v>8.2222200000000001</v>
      </c>
      <c r="Q1814" s="56">
        <f>IFERROR(Tabla3[[#This Row],[% PRODUCTO]]+Tabla3[[#This Row],[% LÍNEA]]," ")</f>
        <v>0</v>
      </c>
      <c r="R1814" s="60">
        <f>Tabla3[[#This Row],[OCULTAR3]]</f>
        <v>8.2222200000000001</v>
      </c>
      <c r="S1814" s="60">
        <f>Tabla3[[#This Row],[PRECIO SIN %]]-Tabla3[[#This Row],[PRECIO SIN %]]*10%</f>
        <v>7.3999980000000001</v>
      </c>
      <c r="T1814" s="80">
        <f>(Tabla3[[#This Row],[PRECIO CON DESCT.]]-(Tabla3[[#This Row],[PRECIO CON DESCT.]]*$T$6))</f>
        <v>4.6619987399999996</v>
      </c>
      <c r="U1814" s="96"/>
      <c r="V1814" s="94">
        <f>Tabla3[[#This Row],[PRECIO %      en $]]*Tabla3[[#This Row],[PEDIDO ]]</f>
        <v>0</v>
      </c>
      <c r="W1814" s="57">
        <f>Tabla3[[#This Row],[PRECIO CON DESCT.]]*Tabla3[[#This Row],[PEDIDO ]]</f>
        <v>0</v>
      </c>
      <c r="X1814" s="58">
        <f>Tabla3[[#This Row],[PRECIO SIN %]]*Tabla3[[#This Row],[PEDIDO ]]</f>
        <v>0</v>
      </c>
      <c r="Y1814" s="28"/>
      <c r="Z1814" s="28"/>
    </row>
    <row r="1815" spans="1:26" ht="33" customHeight="1" x14ac:dyDescent="0.4">
      <c r="A1815" s="124">
        <v>7598176000045</v>
      </c>
      <c r="B1815" s="51" t="s">
        <v>225</v>
      </c>
      <c r="C1815" s="51" t="s">
        <v>168</v>
      </c>
      <c r="D18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15" s="118" t="s">
        <v>2308</v>
      </c>
      <c r="F1815" s="75" t="s">
        <v>537</v>
      </c>
      <c r="G18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15" s="77">
        <v>122</v>
      </c>
      <c r="J1815" s="52">
        <v>5.2777799999999999</v>
      </c>
      <c r="K1815" s="53">
        <f>Tabla3[[#This Row],[PRECIOS]]-Tabla3[[#This Row],[PRECIOS]]*10%</f>
        <v>4.7500020000000003</v>
      </c>
      <c r="L1815" s="101"/>
      <c r="M1815" s="54"/>
      <c r="N1815" s="55">
        <f>IFERROR(Tabla3[[#This Row],[PRECIOS]]-Tabla3[[#This Row],[PRECIOS]]*Tabla3[[#This Row],[% PRODUCTO]]," ")</f>
        <v>5.2777799999999999</v>
      </c>
      <c r="O1815" s="54"/>
      <c r="P1815" s="55">
        <f>IFERROR(Tabla3[[#This Row],[OCULTAR2]]-Tabla3[[#This Row],[OCULTAR2]]*Tabla3[[#This Row],[% LÍNEA]]," ")</f>
        <v>5.2777799999999999</v>
      </c>
      <c r="Q1815" s="56">
        <f>IFERROR(Tabla3[[#This Row],[% PRODUCTO]]+Tabla3[[#This Row],[% LÍNEA]]," ")</f>
        <v>0</v>
      </c>
      <c r="R1815" s="53">
        <f>Tabla3[[#This Row],[OCULTAR3]]</f>
        <v>5.2777799999999999</v>
      </c>
      <c r="S1815" s="53">
        <f>Tabla3[[#This Row],[PRECIO SIN %]]-Tabla3[[#This Row],[PRECIO SIN %]]*10%</f>
        <v>4.7500020000000003</v>
      </c>
      <c r="T1815" s="80">
        <f>(Tabla3[[#This Row],[PRECIO CON DESCT.]]-(Tabla3[[#This Row],[PRECIO CON DESCT.]]*$T$6))</f>
        <v>2.9925012600000001</v>
      </c>
      <c r="U1815" s="96"/>
      <c r="V1815" s="94">
        <f>Tabla3[[#This Row],[PRECIO %      en $]]*Tabla3[[#This Row],[PEDIDO ]]</f>
        <v>0</v>
      </c>
      <c r="W1815" s="57">
        <f>Tabla3[[#This Row],[PRECIO CON DESCT.]]*Tabla3[[#This Row],[PEDIDO ]]</f>
        <v>0</v>
      </c>
      <c r="X1815" s="58">
        <f>Tabla3[[#This Row],[PRECIO SIN %]]*Tabla3[[#This Row],[PEDIDO ]]</f>
        <v>0</v>
      </c>
      <c r="Y1815" s="28"/>
      <c r="Z1815" s="28"/>
    </row>
    <row r="1816" spans="1:26" ht="33" customHeight="1" x14ac:dyDescent="0.4">
      <c r="A1816" s="125">
        <v>7591519003048</v>
      </c>
      <c r="B1816" s="59" t="s">
        <v>225</v>
      </c>
      <c r="C1816" s="59" t="s">
        <v>149</v>
      </c>
      <c r="D18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16" s="119" t="s">
        <v>2309</v>
      </c>
      <c r="F1816" s="76" t="s">
        <v>537</v>
      </c>
      <c r="G18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16" s="78">
        <v>72</v>
      </c>
      <c r="J1816" s="52">
        <v>7.2777799999999999</v>
      </c>
      <c r="K1816" s="60">
        <f>Tabla3[[#This Row],[PRECIOS]]-Tabla3[[#This Row],[PRECIOS]]*10%</f>
        <v>6.5500020000000001</v>
      </c>
      <c r="L1816" s="101"/>
      <c r="M1816" s="61"/>
      <c r="N1816" s="55">
        <f>IFERROR(Tabla3[[#This Row],[PRECIOS]]-Tabla3[[#This Row],[PRECIOS]]*Tabla3[[#This Row],[% PRODUCTO]]," ")</f>
        <v>7.2777799999999999</v>
      </c>
      <c r="O1816" s="61"/>
      <c r="P1816" s="55">
        <f>IFERROR(Tabla3[[#This Row],[OCULTAR2]]-Tabla3[[#This Row],[OCULTAR2]]*Tabla3[[#This Row],[% LÍNEA]]," ")</f>
        <v>7.2777799999999999</v>
      </c>
      <c r="Q1816" s="56">
        <f>IFERROR(Tabla3[[#This Row],[% PRODUCTO]]+Tabla3[[#This Row],[% LÍNEA]]," ")</f>
        <v>0</v>
      </c>
      <c r="R1816" s="60">
        <f>Tabla3[[#This Row],[OCULTAR3]]</f>
        <v>7.2777799999999999</v>
      </c>
      <c r="S1816" s="60">
        <f>Tabla3[[#This Row],[PRECIO SIN %]]-Tabla3[[#This Row],[PRECIO SIN %]]*10%</f>
        <v>6.5500020000000001</v>
      </c>
      <c r="T1816" s="80">
        <f>(Tabla3[[#This Row],[PRECIO CON DESCT.]]-(Tabla3[[#This Row],[PRECIO CON DESCT.]]*$T$6))</f>
        <v>4.1265012599999995</v>
      </c>
      <c r="U1816" s="96"/>
      <c r="V1816" s="94">
        <f>Tabla3[[#This Row],[PRECIO %      en $]]*Tabla3[[#This Row],[PEDIDO ]]</f>
        <v>0</v>
      </c>
      <c r="W1816" s="57">
        <f>Tabla3[[#This Row],[PRECIO CON DESCT.]]*Tabla3[[#This Row],[PEDIDO ]]</f>
        <v>0</v>
      </c>
      <c r="X1816" s="58">
        <f>Tabla3[[#This Row],[PRECIO SIN %]]*Tabla3[[#This Row],[PEDIDO ]]</f>
        <v>0</v>
      </c>
      <c r="Y1816" s="28"/>
      <c r="Z1816" s="28"/>
    </row>
    <row r="1817" spans="1:26" ht="33" customHeight="1" x14ac:dyDescent="0.4">
      <c r="A1817" s="124">
        <v>7703712032446</v>
      </c>
      <c r="B1817" s="51" t="s">
        <v>225</v>
      </c>
      <c r="C1817" s="51" t="s">
        <v>152</v>
      </c>
      <c r="D18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17" s="118" t="s">
        <v>2310</v>
      </c>
      <c r="F1817" s="75" t="s">
        <v>537</v>
      </c>
      <c r="G18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17" s="77">
        <v>154</v>
      </c>
      <c r="J1817" s="52">
        <v>13.61111</v>
      </c>
      <c r="K1817" s="53">
        <f>Tabla3[[#This Row],[PRECIOS]]-Tabla3[[#This Row],[PRECIOS]]*10%</f>
        <v>12.249998999999999</v>
      </c>
      <c r="L1817" s="101"/>
      <c r="M1817" s="54"/>
      <c r="N1817" s="55">
        <f>IFERROR(Tabla3[[#This Row],[PRECIOS]]-Tabla3[[#This Row],[PRECIOS]]*Tabla3[[#This Row],[% PRODUCTO]]," ")</f>
        <v>13.61111</v>
      </c>
      <c r="O1817" s="54"/>
      <c r="P1817" s="55">
        <f>IFERROR(Tabla3[[#This Row],[OCULTAR2]]-Tabla3[[#This Row],[OCULTAR2]]*Tabla3[[#This Row],[% LÍNEA]]," ")</f>
        <v>13.61111</v>
      </c>
      <c r="Q1817" s="56">
        <f>IFERROR(Tabla3[[#This Row],[% PRODUCTO]]+Tabla3[[#This Row],[% LÍNEA]]," ")</f>
        <v>0</v>
      </c>
      <c r="R1817" s="53">
        <f>Tabla3[[#This Row],[OCULTAR3]]</f>
        <v>13.61111</v>
      </c>
      <c r="S1817" s="53">
        <f>Tabla3[[#This Row],[PRECIO SIN %]]-Tabla3[[#This Row],[PRECIO SIN %]]*10%</f>
        <v>12.249998999999999</v>
      </c>
      <c r="T1817" s="80">
        <f>(Tabla3[[#This Row],[PRECIO CON DESCT.]]-(Tabla3[[#This Row],[PRECIO CON DESCT.]]*$T$6))</f>
        <v>7.7174993699999996</v>
      </c>
      <c r="U1817" s="96"/>
      <c r="V1817" s="94">
        <f>Tabla3[[#This Row],[PRECIO %      en $]]*Tabla3[[#This Row],[PEDIDO ]]</f>
        <v>0</v>
      </c>
      <c r="W1817" s="57">
        <f>Tabla3[[#This Row],[PRECIO CON DESCT.]]*Tabla3[[#This Row],[PEDIDO ]]</f>
        <v>0</v>
      </c>
      <c r="X1817" s="58">
        <f>Tabla3[[#This Row],[PRECIO SIN %]]*Tabla3[[#This Row],[PEDIDO ]]</f>
        <v>0</v>
      </c>
      <c r="Y1817" s="28"/>
      <c r="Z1817" s="28"/>
    </row>
    <row r="1818" spans="1:26" ht="33" customHeight="1" x14ac:dyDescent="0.4">
      <c r="A1818" s="125">
        <v>8904278589057</v>
      </c>
      <c r="B1818" s="59" t="s">
        <v>225</v>
      </c>
      <c r="C1818" s="59" t="s">
        <v>87</v>
      </c>
      <c r="D18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818" s="119" t="s">
        <v>2311</v>
      </c>
      <c r="F1818" s="76" t="s">
        <v>537</v>
      </c>
      <c r="G18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818" s="78">
        <v>102</v>
      </c>
      <c r="J1818" s="52">
        <v>5.38889</v>
      </c>
      <c r="K1818" s="60">
        <f>Tabla3[[#This Row],[PRECIOS]]-Tabla3[[#This Row],[PRECIOS]]*10%</f>
        <v>4.8500009999999998</v>
      </c>
      <c r="L1818" s="101" t="s">
        <v>5327</v>
      </c>
      <c r="M1818" s="61"/>
      <c r="N1818" s="55">
        <f>IFERROR(Tabla3[[#This Row],[PRECIOS]]-Tabla3[[#This Row],[PRECIOS]]*Tabla3[[#This Row],[% PRODUCTO]]," ")</f>
        <v>5.38889</v>
      </c>
      <c r="O1818" s="61"/>
      <c r="P1818" s="55">
        <f>IFERROR(Tabla3[[#This Row],[OCULTAR2]]-Tabla3[[#This Row],[OCULTAR2]]*Tabla3[[#This Row],[% LÍNEA]]," ")</f>
        <v>5.38889</v>
      </c>
      <c r="Q1818" s="56">
        <f>IFERROR(Tabla3[[#This Row],[% PRODUCTO]]+Tabla3[[#This Row],[% LÍNEA]]," ")</f>
        <v>0</v>
      </c>
      <c r="R1818" s="60">
        <f>Tabla3[[#This Row],[OCULTAR3]]</f>
        <v>5.38889</v>
      </c>
      <c r="S1818" s="60">
        <f>Tabla3[[#This Row],[PRECIO SIN %]]-Tabla3[[#This Row],[PRECIO SIN %]]*10%</f>
        <v>4.8500009999999998</v>
      </c>
      <c r="T1818" s="80">
        <f>(Tabla3[[#This Row],[PRECIO CON DESCT.]]-(Tabla3[[#This Row],[PRECIO CON DESCT.]]*$T$6))</f>
        <v>3.0555006300000001</v>
      </c>
      <c r="U1818" s="96"/>
      <c r="V1818" s="94">
        <f>Tabla3[[#This Row],[PRECIO %      en $]]*Tabla3[[#This Row],[PEDIDO ]]</f>
        <v>0</v>
      </c>
      <c r="W1818" s="57">
        <f>Tabla3[[#This Row],[PRECIO CON DESCT.]]*Tabla3[[#This Row],[PEDIDO ]]</f>
        <v>0</v>
      </c>
      <c r="X1818" s="58">
        <f>Tabla3[[#This Row],[PRECIO SIN %]]*Tabla3[[#This Row],[PEDIDO ]]</f>
        <v>0</v>
      </c>
      <c r="Y1818" s="28"/>
      <c r="Z1818" s="28"/>
    </row>
    <row r="1819" spans="1:26" ht="33" customHeight="1" x14ac:dyDescent="0.4">
      <c r="A1819" s="124">
        <v>7703763660131</v>
      </c>
      <c r="B1819" s="51" t="s">
        <v>225</v>
      </c>
      <c r="C1819" s="51" t="s">
        <v>171</v>
      </c>
      <c r="D18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19" s="118" t="s">
        <v>2312</v>
      </c>
      <c r="F1819" s="75" t="s">
        <v>537</v>
      </c>
      <c r="G18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19" s="77">
        <v>31</v>
      </c>
      <c r="J1819" s="52">
        <v>6.9444400000000002</v>
      </c>
      <c r="K1819" s="53">
        <f>Tabla3[[#This Row],[PRECIOS]]-Tabla3[[#This Row],[PRECIOS]]*10%</f>
        <v>6.2499960000000003</v>
      </c>
      <c r="L1819" s="101"/>
      <c r="M1819" s="54"/>
      <c r="N1819" s="55">
        <f>IFERROR(Tabla3[[#This Row],[PRECIOS]]-Tabla3[[#This Row],[PRECIOS]]*Tabla3[[#This Row],[% PRODUCTO]]," ")</f>
        <v>6.9444400000000002</v>
      </c>
      <c r="O1819" s="54"/>
      <c r="P1819" s="55">
        <f>IFERROR(Tabla3[[#This Row],[OCULTAR2]]-Tabla3[[#This Row],[OCULTAR2]]*Tabla3[[#This Row],[% LÍNEA]]," ")</f>
        <v>6.9444400000000002</v>
      </c>
      <c r="Q1819" s="56">
        <f>IFERROR(Tabla3[[#This Row],[% PRODUCTO]]+Tabla3[[#This Row],[% LÍNEA]]," ")</f>
        <v>0</v>
      </c>
      <c r="R1819" s="53">
        <f>Tabla3[[#This Row],[OCULTAR3]]</f>
        <v>6.9444400000000002</v>
      </c>
      <c r="S1819" s="53">
        <f>Tabla3[[#This Row],[PRECIO SIN %]]-Tabla3[[#This Row],[PRECIO SIN %]]*10%</f>
        <v>6.2499960000000003</v>
      </c>
      <c r="T1819" s="80">
        <f>(Tabla3[[#This Row],[PRECIO CON DESCT.]]-(Tabla3[[#This Row],[PRECIO CON DESCT.]]*$T$6))</f>
        <v>3.9374974800000002</v>
      </c>
      <c r="U1819" s="96"/>
      <c r="V1819" s="94">
        <f>Tabla3[[#This Row],[PRECIO %      en $]]*Tabla3[[#This Row],[PEDIDO ]]</f>
        <v>0</v>
      </c>
      <c r="W1819" s="57">
        <f>Tabla3[[#This Row],[PRECIO CON DESCT.]]*Tabla3[[#This Row],[PEDIDO ]]</f>
        <v>0</v>
      </c>
      <c r="X1819" s="58">
        <f>Tabla3[[#This Row],[PRECIO SIN %]]*Tabla3[[#This Row],[PEDIDO ]]</f>
        <v>0</v>
      </c>
      <c r="Y1819" s="28"/>
      <c r="Z1819" s="28"/>
    </row>
    <row r="1820" spans="1:26" ht="33" customHeight="1" x14ac:dyDescent="0.4">
      <c r="A1820" s="125">
        <v>7592454002462</v>
      </c>
      <c r="B1820" s="59" t="s">
        <v>225</v>
      </c>
      <c r="C1820" s="59" t="s">
        <v>188</v>
      </c>
      <c r="D18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820" s="119" t="s">
        <v>2313</v>
      </c>
      <c r="F1820" s="76" t="s">
        <v>537</v>
      </c>
      <c r="G18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820" s="78">
        <v>13</v>
      </c>
      <c r="J1820" s="52">
        <v>42.77778</v>
      </c>
      <c r="K1820" s="60">
        <f>Tabla3[[#This Row],[PRECIOS]]-Tabla3[[#This Row],[PRECIOS]]*10%</f>
        <v>38.500002000000002</v>
      </c>
      <c r="L1820" s="101" t="s">
        <v>5327</v>
      </c>
      <c r="M1820" s="61"/>
      <c r="N1820" s="55">
        <f>IFERROR(Tabla3[[#This Row],[PRECIOS]]-Tabla3[[#This Row],[PRECIOS]]*Tabla3[[#This Row],[% PRODUCTO]]," ")</f>
        <v>42.77778</v>
      </c>
      <c r="O1820" s="61"/>
      <c r="P1820" s="55">
        <f>IFERROR(Tabla3[[#This Row],[OCULTAR2]]-Tabla3[[#This Row],[OCULTAR2]]*Tabla3[[#This Row],[% LÍNEA]]," ")</f>
        <v>42.77778</v>
      </c>
      <c r="Q1820" s="56">
        <f>IFERROR(Tabla3[[#This Row],[% PRODUCTO]]+Tabla3[[#This Row],[% LÍNEA]]," ")</f>
        <v>0</v>
      </c>
      <c r="R1820" s="60">
        <f>Tabla3[[#This Row],[OCULTAR3]]</f>
        <v>42.77778</v>
      </c>
      <c r="S1820" s="60">
        <f>Tabla3[[#This Row],[PRECIO SIN %]]-Tabla3[[#This Row],[PRECIO SIN %]]*10%</f>
        <v>38.500002000000002</v>
      </c>
      <c r="T1820" s="80">
        <f>(Tabla3[[#This Row],[PRECIO CON DESCT.]]-(Tabla3[[#This Row],[PRECIO CON DESCT.]]*$T$6))</f>
        <v>24.25500126</v>
      </c>
      <c r="U1820" s="96"/>
      <c r="V1820" s="94">
        <f>Tabla3[[#This Row],[PRECIO %      en $]]*Tabla3[[#This Row],[PEDIDO ]]</f>
        <v>0</v>
      </c>
      <c r="W1820" s="57">
        <f>Tabla3[[#This Row],[PRECIO CON DESCT.]]*Tabla3[[#This Row],[PEDIDO ]]</f>
        <v>0</v>
      </c>
      <c r="X1820" s="58">
        <f>Tabla3[[#This Row],[PRECIO SIN %]]*Tabla3[[#This Row],[PEDIDO ]]</f>
        <v>0</v>
      </c>
      <c r="Y1820" s="28"/>
      <c r="Z1820" s="28"/>
    </row>
    <row r="1821" spans="1:26" ht="33" customHeight="1" x14ac:dyDescent="0.4">
      <c r="A1821" s="124">
        <v>7591955000144</v>
      </c>
      <c r="B1821" s="51" t="s">
        <v>225</v>
      </c>
      <c r="C1821" s="51" t="s">
        <v>83</v>
      </c>
      <c r="D18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21" s="118" t="s">
        <v>2314</v>
      </c>
      <c r="F1821" s="75" t="s">
        <v>537</v>
      </c>
      <c r="G18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21" s="77">
        <v>32</v>
      </c>
      <c r="J1821" s="52">
        <v>5.2222200000000001</v>
      </c>
      <c r="K1821" s="53">
        <f>Tabla3[[#This Row],[PRECIOS]]-Tabla3[[#This Row],[PRECIOS]]*10%</f>
        <v>4.6999979999999999</v>
      </c>
      <c r="L1821" s="101"/>
      <c r="M1821" s="54"/>
      <c r="N1821" s="55">
        <f>IFERROR(Tabla3[[#This Row],[PRECIOS]]-Tabla3[[#This Row],[PRECIOS]]*Tabla3[[#This Row],[% PRODUCTO]]," ")</f>
        <v>5.2222200000000001</v>
      </c>
      <c r="O1821" s="54"/>
      <c r="P1821" s="55">
        <f>IFERROR(Tabla3[[#This Row],[OCULTAR2]]-Tabla3[[#This Row],[OCULTAR2]]*Tabla3[[#This Row],[% LÍNEA]]," ")</f>
        <v>5.2222200000000001</v>
      </c>
      <c r="Q1821" s="56">
        <f>IFERROR(Tabla3[[#This Row],[% PRODUCTO]]+Tabla3[[#This Row],[% LÍNEA]]," ")</f>
        <v>0</v>
      </c>
      <c r="R1821" s="53">
        <f>Tabla3[[#This Row],[OCULTAR3]]</f>
        <v>5.2222200000000001</v>
      </c>
      <c r="S1821" s="53">
        <f>Tabla3[[#This Row],[PRECIO SIN %]]-Tabla3[[#This Row],[PRECIO SIN %]]*10%</f>
        <v>4.6999979999999999</v>
      </c>
      <c r="T1821" s="80">
        <f>(Tabla3[[#This Row],[PRECIO CON DESCT.]]-(Tabla3[[#This Row],[PRECIO CON DESCT.]]*$T$6))</f>
        <v>2.96099874</v>
      </c>
      <c r="U1821" s="96"/>
      <c r="V1821" s="94">
        <f>Tabla3[[#This Row],[PRECIO %      en $]]*Tabla3[[#This Row],[PEDIDO ]]</f>
        <v>0</v>
      </c>
      <c r="W1821" s="57">
        <f>Tabla3[[#This Row],[PRECIO CON DESCT.]]*Tabla3[[#This Row],[PEDIDO ]]</f>
        <v>0</v>
      </c>
      <c r="X1821" s="58">
        <f>Tabla3[[#This Row],[PRECIO SIN %]]*Tabla3[[#This Row],[PEDIDO ]]</f>
        <v>0</v>
      </c>
      <c r="Y1821" s="28"/>
      <c r="Z1821" s="28"/>
    </row>
    <row r="1822" spans="1:26" ht="33" customHeight="1" x14ac:dyDescent="0.4">
      <c r="A1822" s="125">
        <v>8906081306876</v>
      </c>
      <c r="B1822" s="59" t="s">
        <v>225</v>
      </c>
      <c r="C1822" s="59" t="s">
        <v>119</v>
      </c>
      <c r="D18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22" s="119" t="s">
        <v>2315</v>
      </c>
      <c r="F1822" s="76" t="s">
        <v>537</v>
      </c>
      <c r="G18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22" s="78">
        <v>306</v>
      </c>
      <c r="J1822" s="52">
        <v>10.55556</v>
      </c>
      <c r="K1822" s="60">
        <f>Tabla3[[#This Row],[PRECIOS]]-Tabla3[[#This Row],[PRECIOS]]*10%</f>
        <v>9.5000040000000006</v>
      </c>
      <c r="L1822" s="101"/>
      <c r="M1822" s="61"/>
      <c r="N1822" s="55">
        <f>IFERROR(Tabla3[[#This Row],[PRECIOS]]-Tabla3[[#This Row],[PRECIOS]]*Tabla3[[#This Row],[% PRODUCTO]]," ")</f>
        <v>10.55556</v>
      </c>
      <c r="O1822" s="61"/>
      <c r="P1822" s="55">
        <f>IFERROR(Tabla3[[#This Row],[OCULTAR2]]-Tabla3[[#This Row],[OCULTAR2]]*Tabla3[[#This Row],[% LÍNEA]]," ")</f>
        <v>10.55556</v>
      </c>
      <c r="Q1822" s="56">
        <f>IFERROR(Tabla3[[#This Row],[% PRODUCTO]]+Tabla3[[#This Row],[% LÍNEA]]," ")</f>
        <v>0</v>
      </c>
      <c r="R1822" s="60">
        <f>Tabla3[[#This Row],[OCULTAR3]]</f>
        <v>10.55556</v>
      </c>
      <c r="S1822" s="60">
        <f>Tabla3[[#This Row],[PRECIO SIN %]]-Tabla3[[#This Row],[PRECIO SIN %]]*10%</f>
        <v>9.5000040000000006</v>
      </c>
      <c r="T1822" s="80">
        <f>(Tabla3[[#This Row],[PRECIO CON DESCT.]]-(Tabla3[[#This Row],[PRECIO CON DESCT.]]*$T$6))</f>
        <v>5.9850025200000001</v>
      </c>
      <c r="U1822" s="96"/>
      <c r="V1822" s="94">
        <f>Tabla3[[#This Row],[PRECIO %      en $]]*Tabla3[[#This Row],[PEDIDO ]]</f>
        <v>0</v>
      </c>
      <c r="W1822" s="57">
        <f>Tabla3[[#This Row],[PRECIO CON DESCT.]]*Tabla3[[#This Row],[PEDIDO ]]</f>
        <v>0</v>
      </c>
      <c r="X1822" s="58">
        <f>Tabla3[[#This Row],[PRECIO SIN %]]*Tabla3[[#This Row],[PEDIDO ]]</f>
        <v>0</v>
      </c>
      <c r="Y1822" s="28"/>
      <c r="Z1822" s="28"/>
    </row>
    <row r="1823" spans="1:26" ht="33" customHeight="1" x14ac:dyDescent="0.4">
      <c r="A1823" s="124">
        <v>8904187881303</v>
      </c>
      <c r="B1823" s="51" t="s">
        <v>225</v>
      </c>
      <c r="C1823" s="51" t="s">
        <v>119</v>
      </c>
      <c r="D18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23" s="118" t="s">
        <v>2316</v>
      </c>
      <c r="F1823" s="75" t="s">
        <v>537</v>
      </c>
      <c r="G18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23" s="77">
        <v>362</v>
      </c>
      <c r="J1823" s="52">
        <v>9.11111</v>
      </c>
      <c r="K1823" s="53">
        <f>Tabla3[[#This Row],[PRECIOS]]-Tabla3[[#This Row],[PRECIOS]]*10%</f>
        <v>8.199999</v>
      </c>
      <c r="L1823" s="101"/>
      <c r="M1823" s="54"/>
      <c r="N1823" s="55">
        <f>IFERROR(Tabla3[[#This Row],[PRECIOS]]-Tabla3[[#This Row],[PRECIOS]]*Tabla3[[#This Row],[% PRODUCTO]]," ")</f>
        <v>9.11111</v>
      </c>
      <c r="O1823" s="54"/>
      <c r="P1823" s="55">
        <f>IFERROR(Tabla3[[#This Row],[OCULTAR2]]-Tabla3[[#This Row],[OCULTAR2]]*Tabla3[[#This Row],[% LÍNEA]]," ")</f>
        <v>9.11111</v>
      </c>
      <c r="Q1823" s="56">
        <f>IFERROR(Tabla3[[#This Row],[% PRODUCTO]]+Tabla3[[#This Row],[% LÍNEA]]," ")</f>
        <v>0</v>
      </c>
      <c r="R1823" s="53">
        <f>Tabla3[[#This Row],[OCULTAR3]]</f>
        <v>9.11111</v>
      </c>
      <c r="S1823" s="53">
        <f>Tabla3[[#This Row],[PRECIO SIN %]]-Tabla3[[#This Row],[PRECIO SIN %]]*10%</f>
        <v>8.199999</v>
      </c>
      <c r="T1823" s="80">
        <f>(Tabla3[[#This Row],[PRECIO CON DESCT.]]-(Tabla3[[#This Row],[PRECIO CON DESCT.]]*$T$6))</f>
        <v>5.1659993699999998</v>
      </c>
      <c r="U1823" s="96"/>
      <c r="V1823" s="94">
        <f>Tabla3[[#This Row],[PRECIO %      en $]]*Tabla3[[#This Row],[PEDIDO ]]</f>
        <v>0</v>
      </c>
      <c r="W1823" s="57">
        <f>Tabla3[[#This Row],[PRECIO CON DESCT.]]*Tabla3[[#This Row],[PEDIDO ]]</f>
        <v>0</v>
      </c>
      <c r="X1823" s="58">
        <f>Tabla3[[#This Row],[PRECIO SIN %]]*Tabla3[[#This Row],[PEDIDO ]]</f>
        <v>0</v>
      </c>
      <c r="Y1823" s="28"/>
      <c r="Z1823" s="28"/>
    </row>
    <row r="1824" spans="1:26" ht="33" customHeight="1" x14ac:dyDescent="0.4">
      <c r="A1824" s="125">
        <v>7460840417391</v>
      </c>
      <c r="B1824" s="59" t="s">
        <v>225</v>
      </c>
      <c r="C1824" s="59" t="s">
        <v>255</v>
      </c>
      <c r="D18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824" s="119" t="s">
        <v>2317</v>
      </c>
      <c r="F1824" s="76" t="s">
        <v>537</v>
      </c>
      <c r="G18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824" s="78">
        <v>1</v>
      </c>
      <c r="J1824" s="52">
        <v>29.655560000000001</v>
      </c>
      <c r="K1824" s="60">
        <f>Tabla3[[#This Row],[PRECIOS]]-Tabla3[[#This Row],[PRECIOS]]*10%</f>
        <v>26.690004000000002</v>
      </c>
      <c r="L1824" s="101" t="s">
        <v>5327</v>
      </c>
      <c r="M1824" s="61"/>
      <c r="N1824" s="55">
        <f>IFERROR(Tabla3[[#This Row],[PRECIOS]]-Tabla3[[#This Row],[PRECIOS]]*Tabla3[[#This Row],[% PRODUCTO]]," ")</f>
        <v>29.655560000000001</v>
      </c>
      <c r="O1824" s="61"/>
      <c r="P1824" s="55">
        <f>IFERROR(Tabla3[[#This Row],[OCULTAR2]]-Tabla3[[#This Row],[OCULTAR2]]*Tabla3[[#This Row],[% LÍNEA]]," ")</f>
        <v>29.655560000000001</v>
      </c>
      <c r="Q1824" s="56">
        <f>IFERROR(Tabla3[[#This Row],[% PRODUCTO]]+Tabla3[[#This Row],[% LÍNEA]]," ")</f>
        <v>0</v>
      </c>
      <c r="R1824" s="60">
        <f>Tabla3[[#This Row],[OCULTAR3]]</f>
        <v>29.655560000000001</v>
      </c>
      <c r="S1824" s="60">
        <f>Tabla3[[#This Row],[PRECIO SIN %]]-Tabla3[[#This Row],[PRECIO SIN %]]*10%</f>
        <v>26.690004000000002</v>
      </c>
      <c r="T1824" s="80">
        <f>(Tabla3[[#This Row],[PRECIO CON DESCT.]]-(Tabla3[[#This Row],[PRECIO CON DESCT.]]*$T$6))</f>
        <v>16.814702520000001</v>
      </c>
      <c r="U1824" s="96"/>
      <c r="V1824" s="94">
        <f>Tabla3[[#This Row],[PRECIO %      en $]]*Tabla3[[#This Row],[PEDIDO ]]</f>
        <v>0</v>
      </c>
      <c r="W1824" s="57">
        <f>Tabla3[[#This Row],[PRECIO CON DESCT.]]*Tabla3[[#This Row],[PEDIDO ]]</f>
        <v>0</v>
      </c>
      <c r="X1824" s="58">
        <f>Tabla3[[#This Row],[PRECIO SIN %]]*Tabla3[[#This Row],[PEDIDO ]]</f>
        <v>0</v>
      </c>
      <c r="Y1824" s="28"/>
      <c r="Z1824" s="28"/>
    </row>
    <row r="1825" spans="1:26" ht="33" customHeight="1" x14ac:dyDescent="0.4">
      <c r="A1825" s="124">
        <v>198168687673</v>
      </c>
      <c r="B1825" s="51" t="s">
        <v>225</v>
      </c>
      <c r="C1825" s="51" t="s">
        <v>119</v>
      </c>
      <c r="D18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25" s="118" t="s">
        <v>2318</v>
      </c>
      <c r="F1825" s="75" t="s">
        <v>537</v>
      </c>
      <c r="G18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25" s="77">
        <v>33</v>
      </c>
      <c r="J1825" s="52">
        <v>7.4666699999999997</v>
      </c>
      <c r="K1825" s="53">
        <f>Tabla3[[#This Row],[PRECIOS]]-Tabla3[[#This Row],[PRECIOS]]*10%</f>
        <v>6.7200030000000002</v>
      </c>
      <c r="L1825" s="101"/>
      <c r="M1825" s="54"/>
      <c r="N1825" s="55">
        <f>IFERROR(Tabla3[[#This Row],[PRECIOS]]-Tabla3[[#This Row],[PRECIOS]]*Tabla3[[#This Row],[% PRODUCTO]]," ")</f>
        <v>7.4666699999999997</v>
      </c>
      <c r="O1825" s="54"/>
      <c r="P1825" s="55">
        <f>IFERROR(Tabla3[[#This Row],[OCULTAR2]]-Tabla3[[#This Row],[OCULTAR2]]*Tabla3[[#This Row],[% LÍNEA]]," ")</f>
        <v>7.4666699999999997</v>
      </c>
      <c r="Q1825" s="56">
        <f>IFERROR(Tabla3[[#This Row],[% PRODUCTO]]+Tabla3[[#This Row],[% LÍNEA]]," ")</f>
        <v>0</v>
      </c>
      <c r="R1825" s="53">
        <f>Tabla3[[#This Row],[OCULTAR3]]</f>
        <v>7.4666699999999997</v>
      </c>
      <c r="S1825" s="53">
        <f>Tabla3[[#This Row],[PRECIO SIN %]]-Tabla3[[#This Row],[PRECIO SIN %]]*10%</f>
        <v>6.7200030000000002</v>
      </c>
      <c r="T1825" s="80">
        <f>(Tabla3[[#This Row],[PRECIO CON DESCT.]]-(Tabla3[[#This Row],[PRECIO CON DESCT.]]*$T$6))</f>
        <v>4.2336018900000001</v>
      </c>
      <c r="U1825" s="96"/>
      <c r="V1825" s="94">
        <f>Tabla3[[#This Row],[PRECIO %      en $]]*Tabla3[[#This Row],[PEDIDO ]]</f>
        <v>0</v>
      </c>
      <c r="W1825" s="57">
        <f>Tabla3[[#This Row],[PRECIO CON DESCT.]]*Tabla3[[#This Row],[PEDIDO ]]</f>
        <v>0</v>
      </c>
      <c r="X1825" s="58">
        <f>Tabla3[[#This Row],[PRECIO SIN %]]*Tabla3[[#This Row],[PEDIDO ]]</f>
        <v>0</v>
      </c>
      <c r="Y1825" s="28"/>
      <c r="Z1825" s="28"/>
    </row>
    <row r="1826" spans="1:26" ht="33" customHeight="1" x14ac:dyDescent="0.4">
      <c r="A1826" s="125">
        <v>791466999914</v>
      </c>
      <c r="B1826" s="59" t="s">
        <v>225</v>
      </c>
      <c r="C1826" s="59" t="s">
        <v>53</v>
      </c>
      <c r="D18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826" s="119" t="s">
        <v>2319</v>
      </c>
      <c r="F1826" s="76" t="s">
        <v>537</v>
      </c>
      <c r="G18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26" s="78">
        <v>106</v>
      </c>
      <c r="J1826" s="52">
        <v>5.11111</v>
      </c>
      <c r="K1826" s="60">
        <f>Tabla3[[#This Row],[PRECIOS]]-Tabla3[[#This Row],[PRECIOS]]*10%</f>
        <v>4.5999990000000004</v>
      </c>
      <c r="L1826" s="101"/>
      <c r="M1826" s="61"/>
      <c r="N1826" s="55">
        <f>IFERROR(Tabla3[[#This Row],[PRECIOS]]-Tabla3[[#This Row],[PRECIOS]]*Tabla3[[#This Row],[% PRODUCTO]]," ")</f>
        <v>5.11111</v>
      </c>
      <c r="O1826" s="61"/>
      <c r="P1826" s="55">
        <f>IFERROR(Tabla3[[#This Row],[OCULTAR2]]-Tabla3[[#This Row],[OCULTAR2]]*Tabla3[[#This Row],[% LÍNEA]]," ")</f>
        <v>5.11111</v>
      </c>
      <c r="Q1826" s="56">
        <f>IFERROR(Tabla3[[#This Row],[% PRODUCTO]]+Tabla3[[#This Row],[% LÍNEA]]," ")</f>
        <v>0</v>
      </c>
      <c r="R1826" s="60">
        <f>Tabla3[[#This Row],[OCULTAR3]]</f>
        <v>5.11111</v>
      </c>
      <c r="S1826" s="60">
        <f>Tabla3[[#This Row],[PRECIO SIN %]]-Tabla3[[#This Row],[PRECIO SIN %]]*10%</f>
        <v>4.5999990000000004</v>
      </c>
      <c r="T1826" s="80">
        <f>(Tabla3[[#This Row],[PRECIO CON DESCT.]]-(Tabla3[[#This Row],[PRECIO CON DESCT.]]*$T$6))</f>
        <v>2.89799937</v>
      </c>
      <c r="U1826" s="96"/>
      <c r="V1826" s="94">
        <f>Tabla3[[#This Row],[PRECIO %      en $]]*Tabla3[[#This Row],[PEDIDO ]]</f>
        <v>0</v>
      </c>
      <c r="W1826" s="57">
        <f>Tabla3[[#This Row],[PRECIO CON DESCT.]]*Tabla3[[#This Row],[PEDIDO ]]</f>
        <v>0</v>
      </c>
      <c r="X1826" s="58">
        <f>Tabla3[[#This Row],[PRECIO SIN %]]*Tabla3[[#This Row],[PEDIDO ]]</f>
        <v>0</v>
      </c>
      <c r="Y1826" s="28"/>
      <c r="Z1826" s="28"/>
    </row>
    <row r="1827" spans="1:26" ht="33" customHeight="1" x14ac:dyDescent="0.4">
      <c r="A1827" s="124">
        <v>7598852000963</v>
      </c>
      <c r="B1827" s="51" t="s">
        <v>225</v>
      </c>
      <c r="C1827" s="51" t="s">
        <v>66</v>
      </c>
      <c r="D18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27" s="118" t="s">
        <v>2320</v>
      </c>
      <c r="F1827" s="75" t="s">
        <v>537</v>
      </c>
      <c r="G18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27" s="77">
        <v>25</v>
      </c>
      <c r="J1827" s="52">
        <v>6.8111100000000002</v>
      </c>
      <c r="K1827" s="53">
        <f>Tabla3[[#This Row],[PRECIOS]]-Tabla3[[#This Row],[PRECIOS]]*10%</f>
        <v>6.1299989999999998</v>
      </c>
      <c r="L1827" s="101"/>
      <c r="M1827" s="54"/>
      <c r="N1827" s="55">
        <f>IFERROR(Tabla3[[#This Row],[PRECIOS]]-Tabla3[[#This Row],[PRECIOS]]*Tabla3[[#This Row],[% PRODUCTO]]," ")</f>
        <v>6.8111100000000002</v>
      </c>
      <c r="O1827" s="54"/>
      <c r="P1827" s="55">
        <f>IFERROR(Tabla3[[#This Row],[OCULTAR2]]-Tabla3[[#This Row],[OCULTAR2]]*Tabla3[[#This Row],[% LÍNEA]]," ")</f>
        <v>6.8111100000000002</v>
      </c>
      <c r="Q1827" s="56">
        <f>IFERROR(Tabla3[[#This Row],[% PRODUCTO]]+Tabla3[[#This Row],[% LÍNEA]]," ")</f>
        <v>0</v>
      </c>
      <c r="R1827" s="53">
        <f>Tabla3[[#This Row],[OCULTAR3]]</f>
        <v>6.8111100000000002</v>
      </c>
      <c r="S1827" s="53">
        <f>Tabla3[[#This Row],[PRECIO SIN %]]-Tabla3[[#This Row],[PRECIO SIN %]]*10%</f>
        <v>6.1299989999999998</v>
      </c>
      <c r="T1827" s="80">
        <f>(Tabla3[[#This Row],[PRECIO CON DESCT.]]-(Tabla3[[#This Row],[PRECIO CON DESCT.]]*$T$6))</f>
        <v>3.8618993699999997</v>
      </c>
      <c r="U1827" s="96"/>
      <c r="V1827" s="94">
        <f>Tabla3[[#This Row],[PRECIO %      en $]]*Tabla3[[#This Row],[PEDIDO ]]</f>
        <v>0</v>
      </c>
      <c r="W1827" s="57">
        <f>Tabla3[[#This Row],[PRECIO CON DESCT.]]*Tabla3[[#This Row],[PEDIDO ]]</f>
        <v>0</v>
      </c>
      <c r="X1827" s="58">
        <f>Tabla3[[#This Row],[PRECIO SIN %]]*Tabla3[[#This Row],[PEDIDO ]]</f>
        <v>0</v>
      </c>
      <c r="Y1827" s="28"/>
      <c r="Z1827" s="28"/>
    </row>
    <row r="1828" spans="1:26" ht="33" customHeight="1" x14ac:dyDescent="0.4">
      <c r="A1828" s="125">
        <v>7598176001318</v>
      </c>
      <c r="B1828" s="59" t="s">
        <v>225</v>
      </c>
      <c r="C1828" s="59" t="s">
        <v>252</v>
      </c>
      <c r="D18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28" s="119" t="s">
        <v>2321</v>
      </c>
      <c r="F1828" s="76" t="s">
        <v>537</v>
      </c>
      <c r="G18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28" s="78">
        <v>422</v>
      </c>
      <c r="J1828" s="52">
        <v>4.11111</v>
      </c>
      <c r="K1828" s="60">
        <f>Tabla3[[#This Row],[PRECIOS]]-Tabla3[[#This Row],[PRECIOS]]*10%</f>
        <v>3.699999</v>
      </c>
      <c r="L1828" s="101"/>
      <c r="M1828" s="61"/>
      <c r="N1828" s="55">
        <f>IFERROR(Tabla3[[#This Row],[PRECIOS]]-Tabla3[[#This Row],[PRECIOS]]*Tabla3[[#This Row],[% PRODUCTO]]," ")</f>
        <v>4.11111</v>
      </c>
      <c r="O1828" s="61"/>
      <c r="P1828" s="55">
        <f>IFERROR(Tabla3[[#This Row],[OCULTAR2]]-Tabla3[[#This Row],[OCULTAR2]]*Tabla3[[#This Row],[% LÍNEA]]," ")</f>
        <v>4.11111</v>
      </c>
      <c r="Q1828" s="56">
        <f>IFERROR(Tabla3[[#This Row],[% PRODUCTO]]+Tabla3[[#This Row],[% LÍNEA]]," ")</f>
        <v>0</v>
      </c>
      <c r="R1828" s="60">
        <f>Tabla3[[#This Row],[OCULTAR3]]</f>
        <v>4.11111</v>
      </c>
      <c r="S1828" s="60">
        <f>Tabla3[[#This Row],[PRECIO SIN %]]-Tabla3[[#This Row],[PRECIO SIN %]]*10%</f>
        <v>3.699999</v>
      </c>
      <c r="T1828" s="80">
        <f>(Tabla3[[#This Row],[PRECIO CON DESCT.]]-(Tabla3[[#This Row],[PRECIO CON DESCT.]]*$T$6))</f>
        <v>2.3309993699999998</v>
      </c>
      <c r="U1828" s="96"/>
      <c r="V1828" s="94">
        <f>Tabla3[[#This Row],[PRECIO %      en $]]*Tabla3[[#This Row],[PEDIDO ]]</f>
        <v>0</v>
      </c>
      <c r="W1828" s="57">
        <f>Tabla3[[#This Row],[PRECIO CON DESCT.]]*Tabla3[[#This Row],[PEDIDO ]]</f>
        <v>0</v>
      </c>
      <c r="X1828" s="58">
        <f>Tabla3[[#This Row],[PRECIO SIN %]]*Tabla3[[#This Row],[PEDIDO ]]</f>
        <v>0</v>
      </c>
      <c r="Y1828" s="28"/>
      <c r="Z1828" s="28"/>
    </row>
    <row r="1829" spans="1:26" ht="33" customHeight="1" x14ac:dyDescent="0.4">
      <c r="A1829" s="124">
        <v>736372692306</v>
      </c>
      <c r="B1829" s="51" t="s">
        <v>225</v>
      </c>
      <c r="C1829" s="51" t="s">
        <v>150</v>
      </c>
      <c r="D18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29" s="118" t="s">
        <v>2322</v>
      </c>
      <c r="F1829" s="75" t="s">
        <v>537</v>
      </c>
      <c r="G18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8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829" s="77">
        <v>189</v>
      </c>
      <c r="J1829" s="52">
        <v>5.4555600000000002</v>
      </c>
      <c r="K1829" s="53">
        <f>Tabla3[[#This Row],[PRECIOS]]-Tabla3[[#This Row],[PRECIOS]]*10%</f>
        <v>4.9100039999999998</v>
      </c>
      <c r="L1829" s="101"/>
      <c r="M1829" s="54"/>
      <c r="N1829" s="55">
        <f>IFERROR(Tabla3[[#This Row],[PRECIOS]]-Tabla3[[#This Row],[PRECIOS]]*Tabla3[[#This Row],[% PRODUCTO]]," ")</f>
        <v>5.4555600000000002</v>
      </c>
      <c r="O1829" s="54">
        <v>0.05</v>
      </c>
      <c r="P1829" s="55">
        <f>IFERROR(Tabla3[[#This Row],[OCULTAR2]]-Tabla3[[#This Row],[OCULTAR2]]*Tabla3[[#This Row],[% LÍNEA]]," ")</f>
        <v>5.1827820000000004</v>
      </c>
      <c r="Q1829" s="56">
        <f>IFERROR(Tabla3[[#This Row],[% PRODUCTO]]+Tabla3[[#This Row],[% LÍNEA]]," ")</f>
        <v>0.05</v>
      </c>
      <c r="R1829" s="53">
        <f>Tabla3[[#This Row],[OCULTAR3]]</f>
        <v>5.1827820000000004</v>
      </c>
      <c r="S1829" s="53">
        <f>Tabla3[[#This Row],[PRECIO SIN %]]-Tabla3[[#This Row],[PRECIO SIN %]]*10%</f>
        <v>4.6645038000000003</v>
      </c>
      <c r="T1829" s="80">
        <f>(Tabla3[[#This Row],[PRECIO CON DESCT.]]-(Tabla3[[#This Row],[PRECIO CON DESCT.]]*$T$6))</f>
        <v>2.9386373940000001</v>
      </c>
      <c r="U1829" s="96"/>
      <c r="V1829" s="94">
        <f>Tabla3[[#This Row],[PRECIO %      en $]]*Tabla3[[#This Row],[PEDIDO ]]</f>
        <v>0</v>
      </c>
      <c r="W1829" s="57">
        <f>Tabla3[[#This Row],[PRECIO CON DESCT.]]*Tabla3[[#This Row],[PEDIDO ]]</f>
        <v>0</v>
      </c>
      <c r="X1829" s="58">
        <f>Tabla3[[#This Row],[PRECIO SIN %]]*Tabla3[[#This Row],[PEDIDO ]]</f>
        <v>0</v>
      </c>
      <c r="Y1829" s="28"/>
      <c r="Z1829" s="28"/>
    </row>
    <row r="1830" spans="1:26" ht="33" customHeight="1" x14ac:dyDescent="0.4">
      <c r="A1830" s="125">
        <v>8908020242801</v>
      </c>
      <c r="B1830" s="59" t="s">
        <v>225</v>
      </c>
      <c r="C1830" s="59" t="s">
        <v>206</v>
      </c>
      <c r="D18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30" s="119" t="s">
        <v>2323</v>
      </c>
      <c r="F1830" s="76" t="s">
        <v>537</v>
      </c>
      <c r="G18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30" s="78">
        <v>243</v>
      </c>
      <c r="J1830" s="52">
        <v>3.0777800000000002</v>
      </c>
      <c r="K1830" s="60">
        <f>Tabla3[[#This Row],[PRECIOS]]-Tabla3[[#This Row],[PRECIOS]]*10%</f>
        <v>2.7700020000000003</v>
      </c>
      <c r="L1830" s="101"/>
      <c r="M1830" s="61"/>
      <c r="N1830" s="55">
        <f>IFERROR(Tabla3[[#This Row],[PRECIOS]]-Tabla3[[#This Row],[PRECIOS]]*Tabla3[[#This Row],[% PRODUCTO]]," ")</f>
        <v>3.0777800000000002</v>
      </c>
      <c r="O1830" s="61"/>
      <c r="P1830" s="55">
        <f>IFERROR(Tabla3[[#This Row],[OCULTAR2]]-Tabla3[[#This Row],[OCULTAR2]]*Tabla3[[#This Row],[% LÍNEA]]," ")</f>
        <v>3.0777800000000002</v>
      </c>
      <c r="Q1830" s="56">
        <f>IFERROR(Tabla3[[#This Row],[% PRODUCTO]]+Tabla3[[#This Row],[% LÍNEA]]," ")</f>
        <v>0</v>
      </c>
      <c r="R1830" s="60">
        <f>Tabla3[[#This Row],[OCULTAR3]]</f>
        <v>3.0777800000000002</v>
      </c>
      <c r="S1830" s="60">
        <f>Tabla3[[#This Row],[PRECIO SIN %]]-Tabla3[[#This Row],[PRECIO SIN %]]*10%</f>
        <v>2.7700020000000003</v>
      </c>
      <c r="T1830" s="80">
        <f>(Tabla3[[#This Row],[PRECIO CON DESCT.]]-(Tabla3[[#This Row],[PRECIO CON DESCT.]]*$T$6))</f>
        <v>1.7451012600000002</v>
      </c>
      <c r="U1830" s="96"/>
      <c r="V1830" s="94">
        <f>Tabla3[[#This Row],[PRECIO %      en $]]*Tabla3[[#This Row],[PEDIDO ]]</f>
        <v>0</v>
      </c>
      <c r="W1830" s="57">
        <f>Tabla3[[#This Row],[PRECIO CON DESCT.]]*Tabla3[[#This Row],[PEDIDO ]]</f>
        <v>0</v>
      </c>
      <c r="X1830" s="58">
        <f>Tabla3[[#This Row],[PRECIO SIN %]]*Tabla3[[#This Row],[PEDIDO ]]</f>
        <v>0</v>
      </c>
      <c r="Y1830" s="28"/>
      <c r="Z1830" s="28"/>
    </row>
    <row r="1831" spans="1:26" ht="33" customHeight="1" x14ac:dyDescent="0.4">
      <c r="A1831" s="124">
        <v>730170649241</v>
      </c>
      <c r="B1831" s="51" t="s">
        <v>225</v>
      </c>
      <c r="C1831" s="51" t="s">
        <v>72</v>
      </c>
      <c r="D18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31" s="118" t="s">
        <v>2324</v>
      </c>
      <c r="F1831" s="75" t="s">
        <v>537</v>
      </c>
      <c r="G18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31" s="77">
        <v>43</v>
      </c>
      <c r="J1831" s="52">
        <v>6.11111</v>
      </c>
      <c r="K1831" s="53">
        <f>Tabla3[[#This Row],[PRECIOS]]-Tabla3[[#This Row],[PRECIOS]]*10%</f>
        <v>5.4999989999999999</v>
      </c>
      <c r="L1831" s="101"/>
      <c r="M1831" s="54"/>
      <c r="N1831" s="55">
        <f>IFERROR(Tabla3[[#This Row],[PRECIOS]]-Tabla3[[#This Row],[PRECIOS]]*Tabla3[[#This Row],[% PRODUCTO]]," ")</f>
        <v>6.11111</v>
      </c>
      <c r="O1831" s="54"/>
      <c r="P1831" s="55">
        <f>IFERROR(Tabla3[[#This Row],[OCULTAR2]]-Tabla3[[#This Row],[OCULTAR2]]*Tabla3[[#This Row],[% LÍNEA]]," ")</f>
        <v>6.11111</v>
      </c>
      <c r="Q1831" s="56">
        <f>IFERROR(Tabla3[[#This Row],[% PRODUCTO]]+Tabla3[[#This Row],[% LÍNEA]]," ")</f>
        <v>0</v>
      </c>
      <c r="R1831" s="53">
        <f>Tabla3[[#This Row],[OCULTAR3]]</f>
        <v>6.11111</v>
      </c>
      <c r="S1831" s="53">
        <f>Tabla3[[#This Row],[PRECIO SIN %]]-Tabla3[[#This Row],[PRECIO SIN %]]*10%</f>
        <v>5.4999989999999999</v>
      </c>
      <c r="T1831" s="80">
        <f>(Tabla3[[#This Row],[PRECIO CON DESCT.]]-(Tabla3[[#This Row],[PRECIO CON DESCT.]]*$T$6))</f>
        <v>3.4649993700000001</v>
      </c>
      <c r="U1831" s="96"/>
      <c r="V1831" s="94">
        <f>Tabla3[[#This Row],[PRECIO %      en $]]*Tabla3[[#This Row],[PEDIDO ]]</f>
        <v>0</v>
      </c>
      <c r="W1831" s="57">
        <f>Tabla3[[#This Row],[PRECIO CON DESCT.]]*Tabla3[[#This Row],[PEDIDO ]]</f>
        <v>0</v>
      </c>
      <c r="X1831" s="58">
        <f>Tabla3[[#This Row],[PRECIO SIN %]]*Tabla3[[#This Row],[PEDIDO ]]</f>
        <v>0</v>
      </c>
      <c r="Y1831" s="28"/>
      <c r="Z1831" s="28"/>
    </row>
    <row r="1832" spans="1:26" ht="33" customHeight="1" x14ac:dyDescent="0.4">
      <c r="A1832" s="125">
        <v>7703712534476</v>
      </c>
      <c r="B1832" s="59" t="s">
        <v>225</v>
      </c>
      <c r="C1832" s="59" t="s">
        <v>152</v>
      </c>
      <c r="D18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32" s="119" t="s">
        <v>2325</v>
      </c>
      <c r="F1832" s="76" t="s">
        <v>537</v>
      </c>
      <c r="G18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32" s="78">
        <v>199</v>
      </c>
      <c r="J1832" s="52">
        <v>14.11111</v>
      </c>
      <c r="K1832" s="60">
        <f>Tabla3[[#This Row],[PRECIOS]]-Tabla3[[#This Row],[PRECIOS]]*10%</f>
        <v>12.699999</v>
      </c>
      <c r="L1832" s="101"/>
      <c r="M1832" s="61"/>
      <c r="N1832" s="55">
        <f>IFERROR(Tabla3[[#This Row],[PRECIOS]]-Tabla3[[#This Row],[PRECIOS]]*Tabla3[[#This Row],[% PRODUCTO]]," ")</f>
        <v>14.11111</v>
      </c>
      <c r="O1832" s="61"/>
      <c r="P1832" s="55">
        <f>IFERROR(Tabla3[[#This Row],[OCULTAR2]]-Tabla3[[#This Row],[OCULTAR2]]*Tabla3[[#This Row],[% LÍNEA]]," ")</f>
        <v>14.11111</v>
      </c>
      <c r="Q1832" s="56">
        <f>IFERROR(Tabla3[[#This Row],[% PRODUCTO]]+Tabla3[[#This Row],[% LÍNEA]]," ")</f>
        <v>0</v>
      </c>
      <c r="R1832" s="60">
        <f>Tabla3[[#This Row],[OCULTAR3]]</f>
        <v>14.11111</v>
      </c>
      <c r="S1832" s="60">
        <f>Tabla3[[#This Row],[PRECIO SIN %]]-Tabla3[[#This Row],[PRECIO SIN %]]*10%</f>
        <v>12.699999</v>
      </c>
      <c r="T1832" s="80">
        <f>(Tabla3[[#This Row],[PRECIO CON DESCT.]]-(Tabla3[[#This Row],[PRECIO CON DESCT.]]*$T$6))</f>
        <v>8.0009993699999988</v>
      </c>
      <c r="U1832" s="96"/>
      <c r="V1832" s="94">
        <f>Tabla3[[#This Row],[PRECIO %      en $]]*Tabla3[[#This Row],[PEDIDO ]]</f>
        <v>0</v>
      </c>
      <c r="W1832" s="57">
        <f>Tabla3[[#This Row],[PRECIO CON DESCT.]]*Tabla3[[#This Row],[PEDIDO ]]</f>
        <v>0</v>
      </c>
      <c r="X1832" s="58">
        <f>Tabla3[[#This Row],[PRECIO SIN %]]*Tabla3[[#This Row],[PEDIDO ]]</f>
        <v>0</v>
      </c>
      <c r="Y1832" s="28"/>
      <c r="Z1832" s="28"/>
    </row>
    <row r="1833" spans="1:26" ht="33" customHeight="1" x14ac:dyDescent="0.4">
      <c r="A1833" s="124">
        <v>18904187829326</v>
      </c>
      <c r="B1833" s="51" t="s">
        <v>225</v>
      </c>
      <c r="C1833" s="51" t="s">
        <v>119</v>
      </c>
      <c r="D18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33" s="118" t="s">
        <v>2326</v>
      </c>
      <c r="F1833" s="75" t="s">
        <v>537</v>
      </c>
      <c r="G18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33" s="77">
        <v>41</v>
      </c>
      <c r="J1833" s="52">
        <v>6.8666700000000001</v>
      </c>
      <c r="K1833" s="53">
        <f>Tabla3[[#This Row],[PRECIOS]]-Tabla3[[#This Row],[PRECIOS]]*10%</f>
        <v>6.1800030000000001</v>
      </c>
      <c r="L1833" s="101"/>
      <c r="M1833" s="54"/>
      <c r="N1833" s="55">
        <f>IFERROR(Tabla3[[#This Row],[PRECIOS]]-Tabla3[[#This Row],[PRECIOS]]*Tabla3[[#This Row],[% PRODUCTO]]," ")</f>
        <v>6.8666700000000001</v>
      </c>
      <c r="O1833" s="54"/>
      <c r="P1833" s="55">
        <f>IFERROR(Tabla3[[#This Row],[OCULTAR2]]-Tabla3[[#This Row],[OCULTAR2]]*Tabla3[[#This Row],[% LÍNEA]]," ")</f>
        <v>6.8666700000000001</v>
      </c>
      <c r="Q1833" s="56">
        <f>IFERROR(Tabla3[[#This Row],[% PRODUCTO]]+Tabla3[[#This Row],[% LÍNEA]]," ")</f>
        <v>0</v>
      </c>
      <c r="R1833" s="53">
        <f>Tabla3[[#This Row],[OCULTAR3]]</f>
        <v>6.8666700000000001</v>
      </c>
      <c r="S1833" s="53">
        <f>Tabla3[[#This Row],[PRECIO SIN %]]-Tabla3[[#This Row],[PRECIO SIN %]]*10%</f>
        <v>6.1800030000000001</v>
      </c>
      <c r="T1833" s="80">
        <f>(Tabla3[[#This Row],[PRECIO CON DESCT.]]-(Tabla3[[#This Row],[PRECIO CON DESCT.]]*$T$6))</f>
        <v>3.8934018900000003</v>
      </c>
      <c r="U1833" s="96"/>
      <c r="V1833" s="94">
        <f>Tabla3[[#This Row],[PRECIO %      en $]]*Tabla3[[#This Row],[PEDIDO ]]</f>
        <v>0</v>
      </c>
      <c r="W1833" s="57">
        <f>Tabla3[[#This Row],[PRECIO CON DESCT.]]*Tabla3[[#This Row],[PEDIDO ]]</f>
        <v>0</v>
      </c>
      <c r="X1833" s="58">
        <f>Tabla3[[#This Row],[PRECIO SIN %]]*Tabla3[[#This Row],[PEDIDO ]]</f>
        <v>0</v>
      </c>
      <c r="Y1833" s="28"/>
      <c r="Z1833" s="28"/>
    </row>
    <row r="1834" spans="1:26" ht="33" customHeight="1" x14ac:dyDescent="0.4">
      <c r="A1834" s="125">
        <v>7598869000390</v>
      </c>
      <c r="B1834" s="59" t="s">
        <v>225</v>
      </c>
      <c r="C1834" s="59" t="s">
        <v>236</v>
      </c>
      <c r="D18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34" s="119" t="s">
        <v>2327</v>
      </c>
      <c r="F1834" s="76" t="s">
        <v>537</v>
      </c>
      <c r="G18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34" s="78">
        <v>20</v>
      </c>
      <c r="J1834" s="52">
        <v>3.11111</v>
      </c>
      <c r="K1834" s="60">
        <f>Tabla3[[#This Row],[PRECIOS]]-Tabla3[[#This Row],[PRECIOS]]*10%</f>
        <v>2.7999990000000001</v>
      </c>
      <c r="L1834" s="101"/>
      <c r="M1834" s="61"/>
      <c r="N1834" s="55">
        <f>IFERROR(Tabla3[[#This Row],[PRECIOS]]-Tabla3[[#This Row],[PRECIOS]]*Tabla3[[#This Row],[% PRODUCTO]]," ")</f>
        <v>3.11111</v>
      </c>
      <c r="O1834" s="61"/>
      <c r="P1834" s="55">
        <f>IFERROR(Tabla3[[#This Row],[OCULTAR2]]-Tabla3[[#This Row],[OCULTAR2]]*Tabla3[[#This Row],[% LÍNEA]]," ")</f>
        <v>3.11111</v>
      </c>
      <c r="Q1834" s="56">
        <f>IFERROR(Tabla3[[#This Row],[% PRODUCTO]]+Tabla3[[#This Row],[% LÍNEA]]," ")</f>
        <v>0</v>
      </c>
      <c r="R1834" s="60">
        <f>Tabla3[[#This Row],[OCULTAR3]]</f>
        <v>3.11111</v>
      </c>
      <c r="S1834" s="60">
        <f>Tabla3[[#This Row],[PRECIO SIN %]]-Tabla3[[#This Row],[PRECIO SIN %]]*10%</f>
        <v>2.7999990000000001</v>
      </c>
      <c r="T1834" s="80">
        <f>(Tabla3[[#This Row],[PRECIO CON DESCT.]]-(Tabla3[[#This Row],[PRECIO CON DESCT.]]*$T$6))</f>
        <v>1.7639993700000001</v>
      </c>
      <c r="U1834" s="96"/>
      <c r="V1834" s="94">
        <f>Tabla3[[#This Row],[PRECIO %      en $]]*Tabla3[[#This Row],[PEDIDO ]]</f>
        <v>0</v>
      </c>
      <c r="W1834" s="57">
        <f>Tabla3[[#This Row],[PRECIO CON DESCT.]]*Tabla3[[#This Row],[PEDIDO ]]</f>
        <v>0</v>
      </c>
      <c r="X1834" s="58">
        <f>Tabla3[[#This Row],[PRECIO SIN %]]*Tabla3[[#This Row],[PEDIDO ]]</f>
        <v>0</v>
      </c>
      <c r="Y1834" s="28"/>
      <c r="Z1834" s="28"/>
    </row>
    <row r="1835" spans="1:26" ht="33" customHeight="1" x14ac:dyDescent="0.4">
      <c r="A1835" s="124">
        <v>8906005118226</v>
      </c>
      <c r="B1835" s="51" t="s">
        <v>225</v>
      </c>
      <c r="C1835" s="51" t="s">
        <v>206</v>
      </c>
      <c r="D18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35" s="118" t="s">
        <v>2328</v>
      </c>
      <c r="F1835" s="75" t="s">
        <v>537</v>
      </c>
      <c r="G18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35" s="77">
        <v>31</v>
      </c>
      <c r="J1835" s="52">
        <v>4.6555600000000004</v>
      </c>
      <c r="K1835" s="53">
        <f>Tabla3[[#This Row],[PRECIOS]]-Tabla3[[#This Row],[PRECIOS]]*10%</f>
        <v>4.1900040000000001</v>
      </c>
      <c r="L1835" s="101"/>
      <c r="M1835" s="54"/>
      <c r="N1835" s="55">
        <f>IFERROR(Tabla3[[#This Row],[PRECIOS]]-Tabla3[[#This Row],[PRECIOS]]*Tabla3[[#This Row],[% PRODUCTO]]," ")</f>
        <v>4.6555600000000004</v>
      </c>
      <c r="O1835" s="54"/>
      <c r="P1835" s="55">
        <f>IFERROR(Tabla3[[#This Row],[OCULTAR2]]-Tabla3[[#This Row],[OCULTAR2]]*Tabla3[[#This Row],[% LÍNEA]]," ")</f>
        <v>4.6555600000000004</v>
      </c>
      <c r="Q1835" s="56">
        <f>IFERROR(Tabla3[[#This Row],[% PRODUCTO]]+Tabla3[[#This Row],[% LÍNEA]]," ")</f>
        <v>0</v>
      </c>
      <c r="R1835" s="53">
        <f>Tabla3[[#This Row],[OCULTAR3]]</f>
        <v>4.6555600000000004</v>
      </c>
      <c r="S1835" s="53">
        <f>Tabla3[[#This Row],[PRECIO SIN %]]-Tabla3[[#This Row],[PRECIO SIN %]]*10%</f>
        <v>4.1900040000000001</v>
      </c>
      <c r="T1835" s="80">
        <f>(Tabla3[[#This Row],[PRECIO CON DESCT.]]-(Tabla3[[#This Row],[PRECIO CON DESCT.]]*$T$6))</f>
        <v>2.6397025200000002</v>
      </c>
      <c r="U1835" s="96"/>
      <c r="V1835" s="94">
        <f>Tabla3[[#This Row],[PRECIO %      en $]]*Tabla3[[#This Row],[PEDIDO ]]</f>
        <v>0</v>
      </c>
      <c r="W1835" s="57">
        <f>Tabla3[[#This Row],[PRECIO CON DESCT.]]*Tabla3[[#This Row],[PEDIDO ]]</f>
        <v>0</v>
      </c>
      <c r="X1835" s="58">
        <f>Tabla3[[#This Row],[PRECIO SIN %]]*Tabla3[[#This Row],[PEDIDO ]]</f>
        <v>0</v>
      </c>
      <c r="Y1835" s="28"/>
      <c r="Z1835" s="28"/>
    </row>
    <row r="1836" spans="1:26" ht="33" customHeight="1" x14ac:dyDescent="0.4">
      <c r="A1836" s="125">
        <v>7591519002164</v>
      </c>
      <c r="B1836" s="59" t="s">
        <v>225</v>
      </c>
      <c r="C1836" s="59" t="s">
        <v>149</v>
      </c>
      <c r="D18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36" s="119" t="s">
        <v>2329</v>
      </c>
      <c r="F1836" s="76" t="s">
        <v>537</v>
      </c>
      <c r="G18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36" s="78">
        <v>31</v>
      </c>
      <c r="J1836" s="52">
        <v>4.2888900000000003</v>
      </c>
      <c r="K1836" s="60">
        <f>Tabla3[[#This Row],[PRECIOS]]-Tabla3[[#This Row],[PRECIOS]]*10%</f>
        <v>3.8600010000000005</v>
      </c>
      <c r="L1836" s="101"/>
      <c r="M1836" s="61"/>
      <c r="N1836" s="55">
        <f>IFERROR(Tabla3[[#This Row],[PRECIOS]]-Tabla3[[#This Row],[PRECIOS]]*Tabla3[[#This Row],[% PRODUCTO]]," ")</f>
        <v>4.2888900000000003</v>
      </c>
      <c r="O1836" s="61"/>
      <c r="P1836" s="55">
        <f>IFERROR(Tabla3[[#This Row],[OCULTAR2]]-Tabla3[[#This Row],[OCULTAR2]]*Tabla3[[#This Row],[% LÍNEA]]," ")</f>
        <v>4.2888900000000003</v>
      </c>
      <c r="Q1836" s="56">
        <f>IFERROR(Tabla3[[#This Row],[% PRODUCTO]]+Tabla3[[#This Row],[% LÍNEA]]," ")</f>
        <v>0</v>
      </c>
      <c r="R1836" s="60">
        <f>Tabla3[[#This Row],[OCULTAR3]]</f>
        <v>4.2888900000000003</v>
      </c>
      <c r="S1836" s="60">
        <f>Tabla3[[#This Row],[PRECIO SIN %]]-Tabla3[[#This Row],[PRECIO SIN %]]*10%</f>
        <v>3.8600010000000005</v>
      </c>
      <c r="T1836" s="80">
        <f>(Tabla3[[#This Row],[PRECIO CON DESCT.]]-(Tabla3[[#This Row],[PRECIO CON DESCT.]]*$T$6))</f>
        <v>2.4318006300000006</v>
      </c>
      <c r="U1836" s="96"/>
      <c r="V1836" s="94">
        <f>Tabla3[[#This Row],[PRECIO %      en $]]*Tabla3[[#This Row],[PEDIDO ]]</f>
        <v>0</v>
      </c>
      <c r="W1836" s="57">
        <f>Tabla3[[#This Row],[PRECIO CON DESCT.]]*Tabla3[[#This Row],[PEDIDO ]]</f>
        <v>0</v>
      </c>
      <c r="X1836" s="58">
        <f>Tabla3[[#This Row],[PRECIO SIN %]]*Tabla3[[#This Row],[PEDIDO ]]</f>
        <v>0</v>
      </c>
      <c r="Y1836" s="28"/>
      <c r="Z1836" s="28"/>
    </row>
    <row r="1837" spans="1:26" ht="33" customHeight="1" x14ac:dyDescent="0.4">
      <c r="A1837" s="124">
        <v>7591955000182</v>
      </c>
      <c r="B1837" s="51" t="s">
        <v>225</v>
      </c>
      <c r="C1837" s="51" t="s">
        <v>264</v>
      </c>
      <c r="D18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837" s="118" t="s">
        <v>2330</v>
      </c>
      <c r="F1837" s="75" t="s">
        <v>537</v>
      </c>
      <c r="G18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837" s="77">
        <v>2</v>
      </c>
      <c r="J1837" s="52">
        <v>7.5555599999999998</v>
      </c>
      <c r="K1837" s="53">
        <f>Tabla3[[#This Row],[PRECIOS]]-Tabla3[[#This Row],[PRECIOS]]*10%</f>
        <v>6.8000039999999995</v>
      </c>
      <c r="L1837" s="101" t="s">
        <v>5327</v>
      </c>
      <c r="M1837" s="54"/>
      <c r="N1837" s="55">
        <f>IFERROR(Tabla3[[#This Row],[PRECIOS]]-Tabla3[[#This Row],[PRECIOS]]*Tabla3[[#This Row],[% PRODUCTO]]," ")</f>
        <v>7.5555599999999998</v>
      </c>
      <c r="O1837" s="54"/>
      <c r="P1837" s="55">
        <f>IFERROR(Tabla3[[#This Row],[OCULTAR2]]-Tabla3[[#This Row],[OCULTAR2]]*Tabla3[[#This Row],[% LÍNEA]]," ")</f>
        <v>7.5555599999999998</v>
      </c>
      <c r="Q1837" s="56">
        <f>IFERROR(Tabla3[[#This Row],[% PRODUCTO]]+Tabla3[[#This Row],[% LÍNEA]]," ")</f>
        <v>0</v>
      </c>
      <c r="R1837" s="53">
        <f>Tabla3[[#This Row],[OCULTAR3]]</f>
        <v>7.5555599999999998</v>
      </c>
      <c r="S1837" s="53">
        <f>Tabla3[[#This Row],[PRECIO SIN %]]-Tabla3[[#This Row],[PRECIO SIN %]]*10%</f>
        <v>6.8000039999999995</v>
      </c>
      <c r="T1837" s="80">
        <f>(Tabla3[[#This Row],[PRECIO CON DESCT.]]-(Tabla3[[#This Row],[PRECIO CON DESCT.]]*$T$6))</f>
        <v>4.2840025199999996</v>
      </c>
      <c r="U1837" s="96"/>
      <c r="V1837" s="94">
        <f>Tabla3[[#This Row],[PRECIO %      en $]]*Tabla3[[#This Row],[PEDIDO ]]</f>
        <v>0</v>
      </c>
      <c r="W1837" s="57">
        <f>Tabla3[[#This Row],[PRECIO CON DESCT.]]*Tabla3[[#This Row],[PEDIDO ]]</f>
        <v>0</v>
      </c>
      <c r="X1837" s="58">
        <f>Tabla3[[#This Row],[PRECIO SIN %]]*Tabla3[[#This Row],[PEDIDO ]]</f>
        <v>0</v>
      </c>
      <c r="Y1837" s="28"/>
      <c r="Z1837" s="28"/>
    </row>
    <row r="1838" spans="1:26" ht="33" customHeight="1" x14ac:dyDescent="0.4">
      <c r="A1838" s="125">
        <v>7591020009515</v>
      </c>
      <c r="B1838" s="59" t="s">
        <v>225</v>
      </c>
      <c r="C1838" s="59" t="s">
        <v>196</v>
      </c>
      <c r="D18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38" s="119" t="s">
        <v>2331</v>
      </c>
      <c r="F1838" s="76" t="s">
        <v>537</v>
      </c>
      <c r="G18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38" s="78">
        <v>122</v>
      </c>
      <c r="J1838" s="52">
        <v>7.8333300000000001</v>
      </c>
      <c r="K1838" s="60">
        <f>Tabla3[[#This Row],[PRECIOS]]-Tabla3[[#This Row],[PRECIOS]]*10%</f>
        <v>7.0499970000000003</v>
      </c>
      <c r="L1838" s="101"/>
      <c r="M1838" s="61"/>
      <c r="N1838" s="55">
        <f>IFERROR(Tabla3[[#This Row],[PRECIOS]]-Tabla3[[#This Row],[PRECIOS]]*Tabla3[[#This Row],[% PRODUCTO]]," ")</f>
        <v>7.8333300000000001</v>
      </c>
      <c r="O1838" s="61"/>
      <c r="P1838" s="55">
        <f>IFERROR(Tabla3[[#This Row],[OCULTAR2]]-Tabla3[[#This Row],[OCULTAR2]]*Tabla3[[#This Row],[% LÍNEA]]," ")</f>
        <v>7.8333300000000001</v>
      </c>
      <c r="Q1838" s="56">
        <f>IFERROR(Tabla3[[#This Row],[% PRODUCTO]]+Tabla3[[#This Row],[% LÍNEA]]," ")</f>
        <v>0</v>
      </c>
      <c r="R1838" s="60">
        <f>Tabla3[[#This Row],[OCULTAR3]]</f>
        <v>7.8333300000000001</v>
      </c>
      <c r="S1838" s="60">
        <f>Tabla3[[#This Row],[PRECIO SIN %]]-Tabla3[[#This Row],[PRECIO SIN %]]*10%</f>
        <v>7.0499970000000003</v>
      </c>
      <c r="T1838" s="80">
        <f>(Tabla3[[#This Row],[PRECIO CON DESCT.]]-(Tabla3[[#This Row],[PRECIO CON DESCT.]]*$T$6))</f>
        <v>4.4414981100000004</v>
      </c>
      <c r="U1838" s="96"/>
      <c r="V1838" s="94">
        <f>Tabla3[[#This Row],[PRECIO %      en $]]*Tabla3[[#This Row],[PEDIDO ]]</f>
        <v>0</v>
      </c>
      <c r="W1838" s="57">
        <f>Tabla3[[#This Row],[PRECIO CON DESCT.]]*Tabla3[[#This Row],[PEDIDO ]]</f>
        <v>0</v>
      </c>
      <c r="X1838" s="58">
        <f>Tabla3[[#This Row],[PRECIO SIN %]]*Tabla3[[#This Row],[PEDIDO ]]</f>
        <v>0</v>
      </c>
      <c r="Y1838" s="28"/>
      <c r="Z1838" s="28"/>
    </row>
    <row r="1839" spans="1:26" ht="33" customHeight="1" x14ac:dyDescent="0.4">
      <c r="A1839" s="124">
        <v>7702184013984</v>
      </c>
      <c r="B1839" s="51" t="s">
        <v>225</v>
      </c>
      <c r="C1839" s="51" t="s">
        <v>135</v>
      </c>
      <c r="D18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839" s="118" t="s">
        <v>2332</v>
      </c>
      <c r="F1839" s="75" t="s">
        <v>537</v>
      </c>
      <c r="G18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839" s="77">
        <v>63</v>
      </c>
      <c r="J1839" s="52">
        <v>3.25556</v>
      </c>
      <c r="K1839" s="53">
        <f>Tabla3[[#This Row],[PRECIOS]]-Tabla3[[#This Row],[PRECIOS]]*10%</f>
        <v>2.9300039999999998</v>
      </c>
      <c r="L1839" s="101" t="s">
        <v>5327</v>
      </c>
      <c r="M1839" s="54"/>
      <c r="N1839" s="55">
        <f>IFERROR(Tabla3[[#This Row],[PRECIOS]]-Tabla3[[#This Row],[PRECIOS]]*Tabla3[[#This Row],[% PRODUCTO]]," ")</f>
        <v>3.25556</v>
      </c>
      <c r="O1839" s="54"/>
      <c r="P1839" s="55">
        <f>IFERROR(Tabla3[[#This Row],[OCULTAR2]]-Tabla3[[#This Row],[OCULTAR2]]*Tabla3[[#This Row],[% LÍNEA]]," ")</f>
        <v>3.25556</v>
      </c>
      <c r="Q1839" s="56">
        <f>IFERROR(Tabla3[[#This Row],[% PRODUCTO]]+Tabla3[[#This Row],[% LÍNEA]]," ")</f>
        <v>0</v>
      </c>
      <c r="R1839" s="53">
        <f>Tabla3[[#This Row],[OCULTAR3]]</f>
        <v>3.25556</v>
      </c>
      <c r="S1839" s="53">
        <f>Tabla3[[#This Row],[PRECIO SIN %]]-Tabla3[[#This Row],[PRECIO SIN %]]*10%</f>
        <v>2.9300039999999998</v>
      </c>
      <c r="T1839" s="80">
        <f>(Tabla3[[#This Row],[PRECIO CON DESCT.]]-(Tabla3[[#This Row],[PRECIO CON DESCT.]]*$T$6))</f>
        <v>1.8459025199999999</v>
      </c>
      <c r="U1839" s="96"/>
      <c r="V1839" s="94">
        <f>Tabla3[[#This Row],[PRECIO %      en $]]*Tabla3[[#This Row],[PEDIDO ]]</f>
        <v>0</v>
      </c>
      <c r="W1839" s="57">
        <f>Tabla3[[#This Row],[PRECIO CON DESCT.]]*Tabla3[[#This Row],[PEDIDO ]]</f>
        <v>0</v>
      </c>
      <c r="X1839" s="58">
        <f>Tabla3[[#This Row],[PRECIO SIN %]]*Tabla3[[#This Row],[PEDIDO ]]</f>
        <v>0</v>
      </c>
      <c r="Y1839" s="28"/>
      <c r="Z1839" s="28"/>
    </row>
    <row r="1840" spans="1:26" ht="33" customHeight="1" x14ac:dyDescent="0.4">
      <c r="A1840" s="125">
        <v>7591619518688</v>
      </c>
      <c r="B1840" s="59" t="s">
        <v>225</v>
      </c>
      <c r="C1840" s="59" t="s">
        <v>131</v>
      </c>
      <c r="D18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40" s="119" t="s">
        <v>2333</v>
      </c>
      <c r="F1840" s="76" t="s">
        <v>537</v>
      </c>
      <c r="G18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40" s="78">
        <v>466</v>
      </c>
      <c r="J1840" s="52">
        <v>6.38889</v>
      </c>
      <c r="K1840" s="60">
        <f>Tabla3[[#This Row],[PRECIOS]]-Tabla3[[#This Row],[PRECIOS]]*10%</f>
        <v>5.7500010000000001</v>
      </c>
      <c r="L1840" s="101"/>
      <c r="M1840" s="61"/>
      <c r="N1840" s="55">
        <f>IFERROR(Tabla3[[#This Row],[PRECIOS]]-Tabla3[[#This Row],[PRECIOS]]*Tabla3[[#This Row],[% PRODUCTO]]," ")</f>
        <v>6.38889</v>
      </c>
      <c r="O1840" s="61"/>
      <c r="P1840" s="55">
        <f>IFERROR(Tabla3[[#This Row],[OCULTAR2]]-Tabla3[[#This Row],[OCULTAR2]]*Tabla3[[#This Row],[% LÍNEA]]," ")</f>
        <v>6.38889</v>
      </c>
      <c r="Q1840" s="56">
        <f>IFERROR(Tabla3[[#This Row],[% PRODUCTO]]+Tabla3[[#This Row],[% LÍNEA]]," ")</f>
        <v>0</v>
      </c>
      <c r="R1840" s="60">
        <f>Tabla3[[#This Row],[OCULTAR3]]</f>
        <v>6.38889</v>
      </c>
      <c r="S1840" s="60">
        <f>Tabla3[[#This Row],[PRECIO SIN %]]-Tabla3[[#This Row],[PRECIO SIN %]]*10%</f>
        <v>5.7500010000000001</v>
      </c>
      <c r="T1840" s="80">
        <f>(Tabla3[[#This Row],[PRECIO CON DESCT.]]-(Tabla3[[#This Row],[PRECIO CON DESCT.]]*$T$6))</f>
        <v>3.6225006300000002</v>
      </c>
      <c r="U1840" s="96"/>
      <c r="V1840" s="94">
        <f>Tabla3[[#This Row],[PRECIO %      en $]]*Tabla3[[#This Row],[PEDIDO ]]</f>
        <v>0</v>
      </c>
      <c r="W1840" s="57">
        <f>Tabla3[[#This Row],[PRECIO CON DESCT.]]*Tabla3[[#This Row],[PEDIDO ]]</f>
        <v>0</v>
      </c>
      <c r="X1840" s="58">
        <f>Tabla3[[#This Row],[PRECIO SIN %]]*Tabla3[[#This Row],[PEDIDO ]]</f>
        <v>0</v>
      </c>
      <c r="Y1840" s="28"/>
      <c r="Z1840" s="28"/>
    </row>
    <row r="1841" spans="1:26" ht="33" customHeight="1" x14ac:dyDescent="0.4">
      <c r="A1841" s="124">
        <v>7591619001081</v>
      </c>
      <c r="B1841" s="51" t="s">
        <v>225</v>
      </c>
      <c r="C1841" s="51" t="s">
        <v>131</v>
      </c>
      <c r="D18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41" s="118" t="s">
        <v>2334</v>
      </c>
      <c r="F1841" s="75" t="s">
        <v>537</v>
      </c>
      <c r="G18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41" s="77">
        <v>97</v>
      </c>
      <c r="J1841" s="52">
        <v>3.5444399999999998</v>
      </c>
      <c r="K1841" s="53">
        <f>Tabla3[[#This Row],[PRECIOS]]-Tabla3[[#This Row],[PRECIOS]]*10%</f>
        <v>3.1899959999999998</v>
      </c>
      <c r="L1841" s="101"/>
      <c r="M1841" s="54"/>
      <c r="N1841" s="55">
        <f>IFERROR(Tabla3[[#This Row],[PRECIOS]]-Tabla3[[#This Row],[PRECIOS]]*Tabla3[[#This Row],[% PRODUCTO]]," ")</f>
        <v>3.5444399999999998</v>
      </c>
      <c r="O1841" s="54"/>
      <c r="P1841" s="55">
        <f>IFERROR(Tabla3[[#This Row],[OCULTAR2]]-Tabla3[[#This Row],[OCULTAR2]]*Tabla3[[#This Row],[% LÍNEA]]," ")</f>
        <v>3.5444399999999998</v>
      </c>
      <c r="Q1841" s="56">
        <f>IFERROR(Tabla3[[#This Row],[% PRODUCTO]]+Tabla3[[#This Row],[% LÍNEA]]," ")</f>
        <v>0</v>
      </c>
      <c r="R1841" s="53">
        <f>Tabla3[[#This Row],[OCULTAR3]]</f>
        <v>3.5444399999999998</v>
      </c>
      <c r="S1841" s="53">
        <f>Tabla3[[#This Row],[PRECIO SIN %]]-Tabla3[[#This Row],[PRECIO SIN %]]*10%</f>
        <v>3.1899959999999998</v>
      </c>
      <c r="T1841" s="80">
        <f>(Tabla3[[#This Row],[PRECIO CON DESCT.]]-(Tabla3[[#This Row],[PRECIO CON DESCT.]]*$T$6))</f>
        <v>2.0096974799999998</v>
      </c>
      <c r="U1841" s="96"/>
      <c r="V1841" s="94">
        <f>Tabla3[[#This Row],[PRECIO %      en $]]*Tabla3[[#This Row],[PEDIDO ]]</f>
        <v>0</v>
      </c>
      <c r="W1841" s="57">
        <f>Tabla3[[#This Row],[PRECIO CON DESCT.]]*Tabla3[[#This Row],[PEDIDO ]]</f>
        <v>0</v>
      </c>
      <c r="X1841" s="58">
        <f>Tabla3[[#This Row],[PRECIO SIN %]]*Tabla3[[#This Row],[PEDIDO ]]</f>
        <v>0</v>
      </c>
      <c r="Y1841" s="28"/>
      <c r="Z1841" s="28"/>
    </row>
    <row r="1842" spans="1:26" ht="33" customHeight="1" x14ac:dyDescent="0.4">
      <c r="A1842" s="125">
        <v>7591619518671</v>
      </c>
      <c r="B1842" s="59" t="s">
        <v>225</v>
      </c>
      <c r="C1842" s="59" t="s">
        <v>141</v>
      </c>
      <c r="D18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42" s="119" t="s">
        <v>2335</v>
      </c>
      <c r="F1842" s="76" t="s">
        <v>537</v>
      </c>
      <c r="G18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8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842" s="78">
        <v>833</v>
      </c>
      <c r="J1842" s="52">
        <v>11.644439999999999</v>
      </c>
      <c r="K1842" s="60">
        <f>Tabla3[[#This Row],[PRECIOS]]-Tabla3[[#This Row],[PRECIOS]]*10%</f>
        <v>10.479996</v>
      </c>
      <c r="L1842" s="101"/>
      <c r="M1842" s="61"/>
      <c r="N1842" s="55">
        <f>IFERROR(Tabla3[[#This Row],[PRECIOS]]-Tabla3[[#This Row],[PRECIOS]]*Tabla3[[#This Row],[% PRODUCTO]]," ")</f>
        <v>11.644439999999999</v>
      </c>
      <c r="O1842" s="61">
        <v>0.03</v>
      </c>
      <c r="P1842" s="55">
        <f>IFERROR(Tabla3[[#This Row],[OCULTAR2]]-Tabla3[[#This Row],[OCULTAR2]]*Tabla3[[#This Row],[% LÍNEA]]," ")</f>
        <v>11.295106799999999</v>
      </c>
      <c r="Q1842" s="56">
        <f>IFERROR(Tabla3[[#This Row],[% PRODUCTO]]+Tabla3[[#This Row],[% LÍNEA]]," ")</f>
        <v>0.03</v>
      </c>
      <c r="R1842" s="60">
        <f>Tabla3[[#This Row],[OCULTAR3]]</f>
        <v>11.295106799999999</v>
      </c>
      <c r="S1842" s="60">
        <f>Tabla3[[#This Row],[PRECIO SIN %]]-Tabla3[[#This Row],[PRECIO SIN %]]*10%</f>
        <v>10.16559612</v>
      </c>
      <c r="T1842" s="80">
        <f>(Tabla3[[#This Row],[PRECIO CON DESCT.]]-(Tabla3[[#This Row],[PRECIO CON DESCT.]]*$T$6))</f>
        <v>6.4043255555999998</v>
      </c>
      <c r="U1842" s="96"/>
      <c r="V1842" s="94">
        <f>Tabla3[[#This Row],[PRECIO %      en $]]*Tabla3[[#This Row],[PEDIDO ]]</f>
        <v>0</v>
      </c>
      <c r="W1842" s="57">
        <f>Tabla3[[#This Row],[PRECIO CON DESCT.]]*Tabla3[[#This Row],[PEDIDO ]]</f>
        <v>0</v>
      </c>
      <c r="X1842" s="58">
        <f>Tabla3[[#This Row],[PRECIO SIN %]]*Tabla3[[#This Row],[PEDIDO ]]</f>
        <v>0</v>
      </c>
      <c r="Y1842" s="28"/>
      <c r="Z1842" s="28"/>
    </row>
    <row r="1843" spans="1:26" ht="33" customHeight="1" x14ac:dyDescent="0.4">
      <c r="A1843" s="124">
        <v>7591619001074</v>
      </c>
      <c r="B1843" s="51" t="s">
        <v>225</v>
      </c>
      <c r="C1843" s="51" t="s">
        <v>141</v>
      </c>
      <c r="D18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843" s="118" t="s">
        <v>2336</v>
      </c>
      <c r="F1843" s="75" t="s">
        <v>537</v>
      </c>
      <c r="G18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843" s="77">
        <v>69</v>
      </c>
      <c r="J1843" s="52">
        <v>20.877780000000001</v>
      </c>
      <c r="K1843" s="53">
        <f>Tabla3[[#This Row],[PRECIOS]]-Tabla3[[#This Row],[PRECIOS]]*10%</f>
        <v>18.790002000000001</v>
      </c>
      <c r="L1843" s="101" t="s">
        <v>5327</v>
      </c>
      <c r="M1843" s="54"/>
      <c r="N1843" s="55">
        <f>IFERROR(Tabla3[[#This Row],[PRECIOS]]-Tabla3[[#This Row],[PRECIOS]]*Tabla3[[#This Row],[% PRODUCTO]]," ")</f>
        <v>20.877780000000001</v>
      </c>
      <c r="O1843" s="54">
        <v>0.03</v>
      </c>
      <c r="P1843" s="55">
        <f>IFERROR(Tabla3[[#This Row],[OCULTAR2]]-Tabla3[[#This Row],[OCULTAR2]]*Tabla3[[#This Row],[% LÍNEA]]," ")</f>
        <v>20.251446600000001</v>
      </c>
      <c r="Q1843" s="56">
        <f>IFERROR(Tabla3[[#This Row],[% PRODUCTO]]+Tabla3[[#This Row],[% LÍNEA]]," ")</f>
        <v>0.03</v>
      </c>
      <c r="R1843" s="53">
        <f>Tabla3[[#This Row],[OCULTAR3]]</f>
        <v>20.251446600000001</v>
      </c>
      <c r="S1843" s="53">
        <f>Tabla3[[#This Row],[PRECIO SIN %]]-Tabla3[[#This Row],[PRECIO SIN %]]*10%</f>
        <v>18.226301940000003</v>
      </c>
      <c r="T1843" s="80">
        <f>(Tabla3[[#This Row],[PRECIO CON DESCT.]]-(Tabla3[[#This Row],[PRECIO CON DESCT.]]*$T$6))</f>
        <v>11.482570222200001</v>
      </c>
      <c r="U1843" s="96"/>
      <c r="V1843" s="94">
        <f>Tabla3[[#This Row],[PRECIO %      en $]]*Tabla3[[#This Row],[PEDIDO ]]</f>
        <v>0</v>
      </c>
      <c r="W1843" s="57">
        <f>Tabla3[[#This Row],[PRECIO CON DESCT.]]*Tabla3[[#This Row],[PEDIDO ]]</f>
        <v>0</v>
      </c>
      <c r="X1843" s="58">
        <f>Tabla3[[#This Row],[PRECIO SIN %]]*Tabla3[[#This Row],[PEDIDO ]]</f>
        <v>0</v>
      </c>
      <c r="Y1843" s="28"/>
      <c r="Z1843" s="28"/>
    </row>
    <row r="1844" spans="1:26" ht="33" customHeight="1" x14ac:dyDescent="0.4">
      <c r="A1844" s="125">
        <v>7591619001067</v>
      </c>
      <c r="B1844" s="59" t="s">
        <v>225</v>
      </c>
      <c r="C1844" s="59" t="s">
        <v>131</v>
      </c>
      <c r="D18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44" s="119" t="s">
        <v>2337</v>
      </c>
      <c r="F1844" s="76" t="s">
        <v>537</v>
      </c>
      <c r="G18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🏆</v>
      </c>
      <c r="H18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TOP</v>
      </c>
      <c r="I1844" s="78">
        <v>487</v>
      </c>
      <c r="J1844" s="52">
        <v>6.1444400000000003</v>
      </c>
      <c r="K1844" s="60">
        <f>Tabla3[[#This Row],[PRECIOS]]-Tabla3[[#This Row],[PRECIOS]]*10%</f>
        <v>5.5299960000000006</v>
      </c>
      <c r="L1844" s="101" t="s">
        <v>5330</v>
      </c>
      <c r="M1844" s="61"/>
      <c r="N1844" s="55">
        <f>IFERROR(Tabla3[[#This Row],[PRECIOS]]-Tabla3[[#This Row],[PRECIOS]]*Tabla3[[#This Row],[% PRODUCTO]]," ")</f>
        <v>6.1444400000000003</v>
      </c>
      <c r="O1844" s="61"/>
      <c r="P1844" s="55">
        <f>IFERROR(Tabla3[[#This Row],[OCULTAR2]]-Tabla3[[#This Row],[OCULTAR2]]*Tabla3[[#This Row],[% LÍNEA]]," ")</f>
        <v>6.1444400000000003</v>
      </c>
      <c r="Q1844" s="56">
        <f>IFERROR(Tabla3[[#This Row],[% PRODUCTO]]+Tabla3[[#This Row],[% LÍNEA]]," ")</f>
        <v>0</v>
      </c>
      <c r="R1844" s="60">
        <f>Tabla3[[#This Row],[OCULTAR3]]</f>
        <v>6.1444400000000003</v>
      </c>
      <c r="S1844" s="60">
        <f>Tabla3[[#This Row],[PRECIO SIN %]]-Tabla3[[#This Row],[PRECIO SIN %]]*10%</f>
        <v>5.5299960000000006</v>
      </c>
      <c r="T1844" s="80">
        <f>(Tabla3[[#This Row],[PRECIO CON DESCT.]]-(Tabla3[[#This Row],[PRECIO CON DESCT.]]*$T$6))</f>
        <v>3.4838974800000004</v>
      </c>
      <c r="U1844" s="96"/>
      <c r="V1844" s="94">
        <f>Tabla3[[#This Row],[PRECIO %      en $]]*Tabla3[[#This Row],[PEDIDO ]]</f>
        <v>0</v>
      </c>
      <c r="W1844" s="57">
        <f>Tabla3[[#This Row],[PRECIO CON DESCT.]]*Tabla3[[#This Row],[PEDIDO ]]</f>
        <v>0</v>
      </c>
      <c r="X1844" s="58">
        <f>Tabla3[[#This Row],[PRECIO SIN %]]*Tabla3[[#This Row],[PEDIDO ]]</f>
        <v>0</v>
      </c>
      <c r="Y1844" s="28"/>
      <c r="Z1844" s="28"/>
    </row>
    <row r="1845" spans="1:26" ht="33" customHeight="1" x14ac:dyDescent="0.4">
      <c r="A1845" s="124">
        <v>7598252000884</v>
      </c>
      <c r="B1845" s="51" t="s">
        <v>225</v>
      </c>
      <c r="C1845" s="51" t="s">
        <v>56</v>
      </c>
      <c r="D18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45" s="118" t="s">
        <v>2338</v>
      </c>
      <c r="F1845" s="75" t="s">
        <v>537</v>
      </c>
      <c r="G18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45" s="77">
        <v>35</v>
      </c>
      <c r="J1845" s="52">
        <v>10.966670000000001</v>
      </c>
      <c r="K1845" s="53">
        <f>Tabla3[[#This Row],[PRECIOS]]-Tabla3[[#This Row],[PRECIOS]]*10%</f>
        <v>9.8700030000000005</v>
      </c>
      <c r="L1845" s="101"/>
      <c r="M1845" s="54"/>
      <c r="N1845" s="55">
        <f>IFERROR(Tabla3[[#This Row],[PRECIOS]]-Tabla3[[#This Row],[PRECIOS]]*Tabla3[[#This Row],[% PRODUCTO]]," ")</f>
        <v>10.966670000000001</v>
      </c>
      <c r="O1845" s="54"/>
      <c r="P1845" s="55">
        <f>IFERROR(Tabla3[[#This Row],[OCULTAR2]]-Tabla3[[#This Row],[OCULTAR2]]*Tabla3[[#This Row],[% LÍNEA]]," ")</f>
        <v>10.966670000000001</v>
      </c>
      <c r="Q1845" s="56">
        <f>IFERROR(Tabla3[[#This Row],[% PRODUCTO]]+Tabla3[[#This Row],[% LÍNEA]]," ")</f>
        <v>0</v>
      </c>
      <c r="R1845" s="53">
        <f>Tabla3[[#This Row],[OCULTAR3]]</f>
        <v>10.966670000000001</v>
      </c>
      <c r="S1845" s="53">
        <f>Tabla3[[#This Row],[PRECIO SIN %]]-Tabla3[[#This Row],[PRECIO SIN %]]*10%</f>
        <v>9.8700030000000005</v>
      </c>
      <c r="T1845" s="80">
        <f>(Tabla3[[#This Row],[PRECIO CON DESCT.]]-(Tabla3[[#This Row],[PRECIO CON DESCT.]]*$T$6))</f>
        <v>6.2181018899999998</v>
      </c>
      <c r="U1845" s="96"/>
      <c r="V1845" s="94">
        <f>Tabla3[[#This Row],[PRECIO %      en $]]*Tabla3[[#This Row],[PEDIDO ]]</f>
        <v>0</v>
      </c>
      <c r="W1845" s="57">
        <f>Tabla3[[#This Row],[PRECIO CON DESCT.]]*Tabla3[[#This Row],[PEDIDO ]]</f>
        <v>0</v>
      </c>
      <c r="X1845" s="58">
        <f>Tabla3[[#This Row],[PRECIO SIN %]]*Tabla3[[#This Row],[PEDIDO ]]</f>
        <v>0</v>
      </c>
      <c r="Y1845" s="28"/>
      <c r="Z1845" s="28"/>
    </row>
    <row r="1846" spans="1:26" ht="33" customHeight="1" x14ac:dyDescent="0.4">
      <c r="A1846" s="125"/>
      <c r="B1846" s="59" t="s">
        <v>225</v>
      </c>
      <c r="C1846" s="59" t="s">
        <v>166</v>
      </c>
      <c r="D18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46" s="119" t="s">
        <v>2339</v>
      </c>
      <c r="F1846" s="76" t="s">
        <v>537</v>
      </c>
      <c r="G18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46" s="78">
        <v>2</v>
      </c>
      <c r="J1846" s="52">
        <v>3.55</v>
      </c>
      <c r="K1846" s="60">
        <f>Tabla3[[#This Row],[PRECIOS]]-Tabla3[[#This Row],[PRECIOS]]*10%</f>
        <v>3.1949999999999998</v>
      </c>
      <c r="L1846" s="101"/>
      <c r="M1846" s="61"/>
      <c r="N1846" s="55">
        <f>IFERROR(Tabla3[[#This Row],[PRECIOS]]-Tabla3[[#This Row],[PRECIOS]]*Tabla3[[#This Row],[% PRODUCTO]]," ")</f>
        <v>3.55</v>
      </c>
      <c r="O1846" s="61"/>
      <c r="P1846" s="55">
        <f>IFERROR(Tabla3[[#This Row],[OCULTAR2]]-Tabla3[[#This Row],[OCULTAR2]]*Tabla3[[#This Row],[% LÍNEA]]," ")</f>
        <v>3.55</v>
      </c>
      <c r="Q1846" s="56">
        <f>IFERROR(Tabla3[[#This Row],[% PRODUCTO]]+Tabla3[[#This Row],[% LÍNEA]]," ")</f>
        <v>0</v>
      </c>
      <c r="R1846" s="60">
        <f>Tabla3[[#This Row],[OCULTAR3]]</f>
        <v>3.55</v>
      </c>
      <c r="S1846" s="60">
        <f>Tabla3[[#This Row],[PRECIO SIN %]]-Tabla3[[#This Row],[PRECIO SIN %]]*10%</f>
        <v>3.1949999999999998</v>
      </c>
      <c r="T1846" s="80">
        <f>(Tabla3[[#This Row],[PRECIO CON DESCT.]]-(Tabla3[[#This Row],[PRECIO CON DESCT.]]*$T$6))</f>
        <v>2.0128499999999998</v>
      </c>
      <c r="U1846" s="96"/>
      <c r="V1846" s="94">
        <f>Tabla3[[#This Row],[PRECIO %      en $]]*Tabla3[[#This Row],[PEDIDO ]]</f>
        <v>0</v>
      </c>
      <c r="W1846" s="57">
        <f>Tabla3[[#This Row],[PRECIO CON DESCT.]]*Tabla3[[#This Row],[PEDIDO ]]</f>
        <v>0</v>
      </c>
      <c r="X1846" s="58">
        <f>Tabla3[[#This Row],[PRECIO SIN %]]*Tabla3[[#This Row],[PEDIDO ]]</f>
        <v>0</v>
      </c>
      <c r="Y1846" s="28"/>
      <c r="Z1846" s="28"/>
    </row>
    <row r="1847" spans="1:26" ht="33" customHeight="1" x14ac:dyDescent="0.4">
      <c r="A1847" s="124">
        <v>7592637006287</v>
      </c>
      <c r="B1847" s="51" t="s">
        <v>225</v>
      </c>
      <c r="C1847" s="51" t="s">
        <v>73</v>
      </c>
      <c r="D18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47" s="118" t="s">
        <v>2340</v>
      </c>
      <c r="F1847" s="75" t="s">
        <v>537</v>
      </c>
      <c r="G18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47" s="77">
        <v>79</v>
      </c>
      <c r="J1847" s="52">
        <v>7.3333300000000001</v>
      </c>
      <c r="K1847" s="53">
        <f>Tabla3[[#This Row],[PRECIOS]]-Tabla3[[#This Row],[PRECIOS]]*10%</f>
        <v>6.5999970000000001</v>
      </c>
      <c r="L1847" s="101"/>
      <c r="M1847" s="54"/>
      <c r="N1847" s="55">
        <f>IFERROR(Tabla3[[#This Row],[PRECIOS]]-Tabla3[[#This Row],[PRECIOS]]*Tabla3[[#This Row],[% PRODUCTO]]," ")</f>
        <v>7.3333300000000001</v>
      </c>
      <c r="O1847" s="54"/>
      <c r="P1847" s="55">
        <f>IFERROR(Tabla3[[#This Row],[OCULTAR2]]-Tabla3[[#This Row],[OCULTAR2]]*Tabla3[[#This Row],[% LÍNEA]]," ")</f>
        <v>7.3333300000000001</v>
      </c>
      <c r="Q1847" s="56">
        <f>IFERROR(Tabla3[[#This Row],[% PRODUCTO]]+Tabla3[[#This Row],[% LÍNEA]]," ")</f>
        <v>0</v>
      </c>
      <c r="R1847" s="53">
        <f>Tabla3[[#This Row],[OCULTAR3]]</f>
        <v>7.3333300000000001</v>
      </c>
      <c r="S1847" s="53">
        <f>Tabla3[[#This Row],[PRECIO SIN %]]-Tabla3[[#This Row],[PRECIO SIN %]]*10%</f>
        <v>6.5999970000000001</v>
      </c>
      <c r="T1847" s="80">
        <f>(Tabla3[[#This Row],[PRECIO CON DESCT.]]-(Tabla3[[#This Row],[PRECIO CON DESCT.]]*$T$6))</f>
        <v>4.1579981100000003</v>
      </c>
      <c r="U1847" s="96"/>
      <c r="V1847" s="94">
        <f>Tabla3[[#This Row],[PRECIO %      en $]]*Tabla3[[#This Row],[PEDIDO ]]</f>
        <v>0</v>
      </c>
      <c r="W1847" s="57">
        <f>Tabla3[[#This Row],[PRECIO CON DESCT.]]*Tabla3[[#This Row],[PEDIDO ]]</f>
        <v>0</v>
      </c>
      <c r="X1847" s="58">
        <f>Tabla3[[#This Row],[PRECIO SIN %]]*Tabla3[[#This Row],[PEDIDO ]]</f>
        <v>0</v>
      </c>
      <c r="Y1847" s="28"/>
      <c r="Z1847" s="28"/>
    </row>
    <row r="1848" spans="1:26" ht="33" customHeight="1" x14ac:dyDescent="0.4">
      <c r="A1848" s="125">
        <v>7594001101543</v>
      </c>
      <c r="B1848" s="59" t="s">
        <v>225</v>
      </c>
      <c r="C1848" s="59" t="s">
        <v>203</v>
      </c>
      <c r="D18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48" s="119" t="s">
        <v>2341</v>
      </c>
      <c r="F1848" s="76" t="s">
        <v>537</v>
      </c>
      <c r="G18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48" s="78">
        <v>763</v>
      </c>
      <c r="J1848" s="52">
        <v>7.3333300000000001</v>
      </c>
      <c r="K1848" s="60">
        <f>Tabla3[[#This Row],[PRECIOS]]-Tabla3[[#This Row],[PRECIOS]]*10%</f>
        <v>6.5999970000000001</v>
      </c>
      <c r="L1848" s="101"/>
      <c r="M1848" s="61"/>
      <c r="N1848" s="55">
        <f>IFERROR(Tabla3[[#This Row],[PRECIOS]]-Tabla3[[#This Row],[PRECIOS]]*Tabla3[[#This Row],[% PRODUCTO]]," ")</f>
        <v>7.3333300000000001</v>
      </c>
      <c r="O1848" s="61"/>
      <c r="P1848" s="55">
        <f>IFERROR(Tabla3[[#This Row],[OCULTAR2]]-Tabla3[[#This Row],[OCULTAR2]]*Tabla3[[#This Row],[% LÍNEA]]," ")</f>
        <v>7.3333300000000001</v>
      </c>
      <c r="Q1848" s="56">
        <f>IFERROR(Tabla3[[#This Row],[% PRODUCTO]]+Tabla3[[#This Row],[% LÍNEA]]," ")</f>
        <v>0</v>
      </c>
      <c r="R1848" s="60">
        <f>Tabla3[[#This Row],[OCULTAR3]]</f>
        <v>7.3333300000000001</v>
      </c>
      <c r="S1848" s="60">
        <f>Tabla3[[#This Row],[PRECIO SIN %]]-Tabla3[[#This Row],[PRECIO SIN %]]*10%</f>
        <v>6.5999970000000001</v>
      </c>
      <c r="T1848" s="80">
        <f>(Tabla3[[#This Row],[PRECIO CON DESCT.]]-(Tabla3[[#This Row],[PRECIO CON DESCT.]]*$T$6))</f>
        <v>4.1579981100000003</v>
      </c>
      <c r="U1848" s="96"/>
      <c r="V1848" s="94">
        <f>Tabla3[[#This Row],[PRECIO %      en $]]*Tabla3[[#This Row],[PEDIDO ]]</f>
        <v>0</v>
      </c>
      <c r="W1848" s="57">
        <f>Tabla3[[#This Row],[PRECIO CON DESCT.]]*Tabla3[[#This Row],[PEDIDO ]]</f>
        <v>0</v>
      </c>
      <c r="X1848" s="58">
        <f>Tabla3[[#This Row],[PRECIO SIN %]]*Tabla3[[#This Row],[PEDIDO ]]</f>
        <v>0</v>
      </c>
      <c r="Y1848" s="28"/>
      <c r="Z1848" s="28"/>
    </row>
    <row r="1849" spans="1:26" ht="33" customHeight="1" x14ac:dyDescent="0.4">
      <c r="A1849" s="124">
        <v>7591020008037</v>
      </c>
      <c r="B1849" s="51" t="s">
        <v>225</v>
      </c>
      <c r="C1849" s="51" t="s">
        <v>196</v>
      </c>
      <c r="D18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49" s="118" t="s">
        <v>2342</v>
      </c>
      <c r="F1849" s="75" t="s">
        <v>537</v>
      </c>
      <c r="G18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49" s="77">
        <v>86</v>
      </c>
      <c r="J1849" s="52">
        <v>9.38889</v>
      </c>
      <c r="K1849" s="53">
        <f>Tabla3[[#This Row],[PRECIOS]]-Tabla3[[#This Row],[PRECIOS]]*10%</f>
        <v>8.4500010000000003</v>
      </c>
      <c r="L1849" s="101"/>
      <c r="M1849" s="54"/>
      <c r="N1849" s="55">
        <f>IFERROR(Tabla3[[#This Row],[PRECIOS]]-Tabla3[[#This Row],[PRECIOS]]*Tabla3[[#This Row],[% PRODUCTO]]," ")</f>
        <v>9.38889</v>
      </c>
      <c r="O1849" s="54"/>
      <c r="P1849" s="55">
        <f>IFERROR(Tabla3[[#This Row],[OCULTAR2]]-Tabla3[[#This Row],[OCULTAR2]]*Tabla3[[#This Row],[% LÍNEA]]," ")</f>
        <v>9.38889</v>
      </c>
      <c r="Q1849" s="56">
        <f>IFERROR(Tabla3[[#This Row],[% PRODUCTO]]+Tabla3[[#This Row],[% LÍNEA]]," ")</f>
        <v>0</v>
      </c>
      <c r="R1849" s="53">
        <f>Tabla3[[#This Row],[OCULTAR3]]</f>
        <v>9.38889</v>
      </c>
      <c r="S1849" s="53">
        <f>Tabla3[[#This Row],[PRECIO SIN %]]-Tabla3[[#This Row],[PRECIO SIN %]]*10%</f>
        <v>8.4500010000000003</v>
      </c>
      <c r="T1849" s="80">
        <f>(Tabla3[[#This Row],[PRECIO CON DESCT.]]-(Tabla3[[#This Row],[PRECIO CON DESCT.]]*$T$6))</f>
        <v>5.3235006299999998</v>
      </c>
      <c r="U1849" s="96"/>
      <c r="V1849" s="94">
        <f>Tabla3[[#This Row],[PRECIO %      en $]]*Tabla3[[#This Row],[PEDIDO ]]</f>
        <v>0</v>
      </c>
      <c r="W1849" s="57">
        <f>Tabla3[[#This Row],[PRECIO CON DESCT.]]*Tabla3[[#This Row],[PEDIDO ]]</f>
        <v>0</v>
      </c>
      <c r="X1849" s="58">
        <f>Tabla3[[#This Row],[PRECIO SIN %]]*Tabla3[[#This Row],[PEDIDO ]]</f>
        <v>0</v>
      </c>
      <c r="Y1849" s="28"/>
      <c r="Z1849" s="28"/>
    </row>
    <row r="1850" spans="1:26" ht="33" customHeight="1" x14ac:dyDescent="0.4">
      <c r="A1850" s="125">
        <v>7599112000013</v>
      </c>
      <c r="B1850" s="59" t="s">
        <v>225</v>
      </c>
      <c r="C1850" s="59" t="s">
        <v>208</v>
      </c>
      <c r="D18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50" s="119" t="s">
        <v>2343</v>
      </c>
      <c r="F1850" s="76" t="s">
        <v>537</v>
      </c>
      <c r="G18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50" s="78">
        <v>22</v>
      </c>
      <c r="J1850" s="52">
        <v>6.8666700000000001</v>
      </c>
      <c r="K1850" s="60">
        <f>Tabla3[[#This Row],[PRECIOS]]-Tabla3[[#This Row],[PRECIOS]]*10%</f>
        <v>6.1800030000000001</v>
      </c>
      <c r="L1850" s="101"/>
      <c r="M1850" s="61"/>
      <c r="N1850" s="55">
        <f>IFERROR(Tabla3[[#This Row],[PRECIOS]]-Tabla3[[#This Row],[PRECIOS]]*Tabla3[[#This Row],[% PRODUCTO]]," ")</f>
        <v>6.8666700000000001</v>
      </c>
      <c r="O1850" s="61"/>
      <c r="P1850" s="55">
        <f>IFERROR(Tabla3[[#This Row],[OCULTAR2]]-Tabla3[[#This Row],[OCULTAR2]]*Tabla3[[#This Row],[% LÍNEA]]," ")</f>
        <v>6.8666700000000001</v>
      </c>
      <c r="Q1850" s="56">
        <f>IFERROR(Tabla3[[#This Row],[% PRODUCTO]]+Tabla3[[#This Row],[% LÍNEA]]," ")</f>
        <v>0</v>
      </c>
      <c r="R1850" s="60">
        <f>Tabla3[[#This Row],[OCULTAR3]]</f>
        <v>6.8666700000000001</v>
      </c>
      <c r="S1850" s="60">
        <f>Tabla3[[#This Row],[PRECIO SIN %]]-Tabla3[[#This Row],[PRECIO SIN %]]*10%</f>
        <v>6.1800030000000001</v>
      </c>
      <c r="T1850" s="80">
        <f>(Tabla3[[#This Row],[PRECIO CON DESCT.]]-(Tabla3[[#This Row],[PRECIO CON DESCT.]]*$T$6))</f>
        <v>3.8934018900000003</v>
      </c>
      <c r="U1850" s="96"/>
      <c r="V1850" s="94">
        <f>Tabla3[[#This Row],[PRECIO %      en $]]*Tabla3[[#This Row],[PEDIDO ]]</f>
        <v>0</v>
      </c>
      <c r="W1850" s="57">
        <f>Tabla3[[#This Row],[PRECIO CON DESCT.]]*Tabla3[[#This Row],[PEDIDO ]]</f>
        <v>0</v>
      </c>
      <c r="X1850" s="58">
        <f>Tabla3[[#This Row],[PRECIO SIN %]]*Tabla3[[#This Row],[PEDIDO ]]</f>
        <v>0</v>
      </c>
      <c r="Y1850" s="28"/>
      <c r="Z1850" s="28"/>
    </row>
    <row r="1851" spans="1:26" ht="33" customHeight="1" x14ac:dyDescent="0.4">
      <c r="A1851" s="124">
        <v>8906142161314</v>
      </c>
      <c r="B1851" s="51" t="s">
        <v>225</v>
      </c>
      <c r="C1851" s="51" t="s">
        <v>57</v>
      </c>
      <c r="D18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51" s="118" t="s">
        <v>2344</v>
      </c>
      <c r="F1851" s="75" t="s">
        <v>537</v>
      </c>
      <c r="G18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51" s="77">
        <v>92</v>
      </c>
      <c r="J1851" s="52">
        <v>1.8</v>
      </c>
      <c r="K1851" s="53">
        <f>Tabla3[[#This Row],[PRECIOS]]-Tabla3[[#This Row],[PRECIOS]]*10%</f>
        <v>1.62</v>
      </c>
      <c r="L1851" s="101"/>
      <c r="M1851" s="54"/>
      <c r="N1851" s="55">
        <f>IFERROR(Tabla3[[#This Row],[PRECIOS]]-Tabla3[[#This Row],[PRECIOS]]*Tabla3[[#This Row],[% PRODUCTO]]," ")</f>
        <v>1.8</v>
      </c>
      <c r="O1851" s="54"/>
      <c r="P1851" s="55">
        <f>IFERROR(Tabla3[[#This Row],[OCULTAR2]]-Tabla3[[#This Row],[OCULTAR2]]*Tabla3[[#This Row],[% LÍNEA]]," ")</f>
        <v>1.8</v>
      </c>
      <c r="Q1851" s="56">
        <f>IFERROR(Tabla3[[#This Row],[% PRODUCTO]]+Tabla3[[#This Row],[% LÍNEA]]," ")</f>
        <v>0</v>
      </c>
      <c r="R1851" s="53">
        <f>Tabla3[[#This Row],[OCULTAR3]]</f>
        <v>1.8</v>
      </c>
      <c r="S1851" s="53">
        <f>Tabla3[[#This Row],[PRECIO SIN %]]-Tabla3[[#This Row],[PRECIO SIN %]]*10%</f>
        <v>1.62</v>
      </c>
      <c r="T1851" s="80">
        <f>(Tabla3[[#This Row],[PRECIO CON DESCT.]]-(Tabla3[[#This Row],[PRECIO CON DESCT.]]*$T$6))</f>
        <v>1.0206</v>
      </c>
      <c r="U1851" s="96"/>
      <c r="V1851" s="94">
        <f>Tabla3[[#This Row],[PRECIO %      en $]]*Tabla3[[#This Row],[PEDIDO ]]</f>
        <v>0</v>
      </c>
      <c r="W1851" s="57">
        <f>Tabla3[[#This Row],[PRECIO CON DESCT.]]*Tabla3[[#This Row],[PEDIDO ]]</f>
        <v>0</v>
      </c>
      <c r="X1851" s="58">
        <f>Tabla3[[#This Row],[PRECIO SIN %]]*Tabla3[[#This Row],[PEDIDO ]]</f>
        <v>0</v>
      </c>
      <c r="Y1851" s="28"/>
      <c r="Z1851" s="28"/>
    </row>
    <row r="1852" spans="1:26" ht="33" customHeight="1" x14ac:dyDescent="0.4">
      <c r="A1852" s="125">
        <v>3582910007647</v>
      </c>
      <c r="B1852" s="59" t="s">
        <v>225</v>
      </c>
      <c r="C1852" s="59" t="s">
        <v>121</v>
      </c>
      <c r="D18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852" s="119" t="s">
        <v>2345</v>
      </c>
      <c r="F1852" s="76" t="s">
        <v>537</v>
      </c>
      <c r="G18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852" s="78">
        <v>14</v>
      </c>
      <c r="J1852" s="52">
        <v>20.11111</v>
      </c>
      <c r="K1852" s="60">
        <f>Tabla3[[#This Row],[PRECIOS]]-Tabla3[[#This Row],[PRECIOS]]*10%</f>
        <v>18.099999</v>
      </c>
      <c r="L1852" s="101" t="s">
        <v>5327</v>
      </c>
      <c r="M1852" s="61"/>
      <c r="N1852" s="55">
        <f>IFERROR(Tabla3[[#This Row],[PRECIOS]]-Tabla3[[#This Row],[PRECIOS]]*Tabla3[[#This Row],[% PRODUCTO]]," ")</f>
        <v>20.11111</v>
      </c>
      <c r="O1852" s="61"/>
      <c r="P1852" s="55">
        <f>IFERROR(Tabla3[[#This Row],[OCULTAR2]]-Tabla3[[#This Row],[OCULTAR2]]*Tabla3[[#This Row],[% LÍNEA]]," ")</f>
        <v>20.11111</v>
      </c>
      <c r="Q1852" s="56">
        <f>IFERROR(Tabla3[[#This Row],[% PRODUCTO]]+Tabla3[[#This Row],[% LÍNEA]]," ")</f>
        <v>0</v>
      </c>
      <c r="R1852" s="60">
        <f>Tabla3[[#This Row],[OCULTAR3]]</f>
        <v>20.11111</v>
      </c>
      <c r="S1852" s="60">
        <f>Tabla3[[#This Row],[PRECIO SIN %]]-Tabla3[[#This Row],[PRECIO SIN %]]*10%</f>
        <v>18.099999</v>
      </c>
      <c r="T1852" s="80">
        <f>(Tabla3[[#This Row],[PRECIO CON DESCT.]]-(Tabla3[[#This Row],[PRECIO CON DESCT.]]*$T$6))</f>
        <v>11.40299937</v>
      </c>
      <c r="U1852" s="96"/>
      <c r="V1852" s="94">
        <f>Tabla3[[#This Row],[PRECIO %      en $]]*Tabla3[[#This Row],[PEDIDO ]]</f>
        <v>0</v>
      </c>
      <c r="W1852" s="57">
        <f>Tabla3[[#This Row],[PRECIO CON DESCT.]]*Tabla3[[#This Row],[PEDIDO ]]</f>
        <v>0</v>
      </c>
      <c r="X1852" s="58">
        <f>Tabla3[[#This Row],[PRECIO SIN %]]*Tabla3[[#This Row],[PEDIDO ]]</f>
        <v>0</v>
      </c>
      <c r="Y1852" s="28"/>
      <c r="Z1852" s="28"/>
    </row>
    <row r="1853" spans="1:26" ht="33" customHeight="1" x14ac:dyDescent="0.4">
      <c r="A1853" s="124">
        <v>731946648536</v>
      </c>
      <c r="B1853" s="51" t="s">
        <v>225</v>
      </c>
      <c r="C1853" s="51" t="s">
        <v>128</v>
      </c>
      <c r="D18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53" s="118" t="s">
        <v>2346</v>
      </c>
      <c r="F1853" s="75" t="s">
        <v>537</v>
      </c>
      <c r="G18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53" s="77">
        <v>134</v>
      </c>
      <c r="J1853" s="52">
        <v>2.2222200000000001</v>
      </c>
      <c r="K1853" s="53">
        <f>Tabla3[[#This Row],[PRECIOS]]-Tabla3[[#This Row],[PRECIOS]]*10%</f>
        <v>1.9999980000000002</v>
      </c>
      <c r="L1853" s="101"/>
      <c r="M1853" s="54"/>
      <c r="N1853" s="55">
        <f>IFERROR(Tabla3[[#This Row],[PRECIOS]]-Tabla3[[#This Row],[PRECIOS]]*Tabla3[[#This Row],[% PRODUCTO]]," ")</f>
        <v>2.2222200000000001</v>
      </c>
      <c r="O1853" s="54"/>
      <c r="P1853" s="55">
        <f>IFERROR(Tabla3[[#This Row],[OCULTAR2]]-Tabla3[[#This Row],[OCULTAR2]]*Tabla3[[#This Row],[% LÍNEA]]," ")</f>
        <v>2.2222200000000001</v>
      </c>
      <c r="Q1853" s="56">
        <f>IFERROR(Tabla3[[#This Row],[% PRODUCTO]]+Tabla3[[#This Row],[% LÍNEA]]," ")</f>
        <v>0</v>
      </c>
      <c r="R1853" s="53">
        <f>Tabla3[[#This Row],[OCULTAR3]]</f>
        <v>2.2222200000000001</v>
      </c>
      <c r="S1853" s="53">
        <f>Tabla3[[#This Row],[PRECIO SIN %]]-Tabla3[[#This Row],[PRECIO SIN %]]*10%</f>
        <v>1.9999980000000002</v>
      </c>
      <c r="T1853" s="80">
        <f>(Tabla3[[#This Row],[PRECIO CON DESCT.]]-(Tabla3[[#This Row],[PRECIO CON DESCT.]]*$T$6))</f>
        <v>1.2599987400000001</v>
      </c>
      <c r="U1853" s="96"/>
      <c r="V1853" s="94">
        <f>Tabla3[[#This Row],[PRECIO %      en $]]*Tabla3[[#This Row],[PEDIDO ]]</f>
        <v>0</v>
      </c>
      <c r="W1853" s="57">
        <f>Tabla3[[#This Row],[PRECIO CON DESCT.]]*Tabla3[[#This Row],[PEDIDO ]]</f>
        <v>0</v>
      </c>
      <c r="X1853" s="58">
        <f>Tabla3[[#This Row],[PRECIO SIN %]]*Tabla3[[#This Row],[PEDIDO ]]</f>
        <v>0</v>
      </c>
      <c r="Y1853" s="28"/>
      <c r="Z1853" s="28"/>
    </row>
    <row r="1854" spans="1:26" ht="33" customHeight="1" x14ac:dyDescent="0.4">
      <c r="A1854" s="125">
        <v>7598008000311</v>
      </c>
      <c r="B1854" s="59" t="s">
        <v>225</v>
      </c>
      <c r="C1854" s="59" t="s">
        <v>134</v>
      </c>
      <c r="D18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54" s="119" t="s">
        <v>2347</v>
      </c>
      <c r="F1854" s="76" t="s">
        <v>537</v>
      </c>
      <c r="G18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54" s="78">
        <v>143</v>
      </c>
      <c r="J1854" s="52">
        <v>1.0222199999999999</v>
      </c>
      <c r="K1854" s="60">
        <f>Tabla3[[#This Row],[PRECIOS]]-Tabla3[[#This Row],[PRECIOS]]*10%</f>
        <v>0.91999799999999987</v>
      </c>
      <c r="L1854" s="101"/>
      <c r="M1854" s="61"/>
      <c r="N1854" s="55">
        <f>IFERROR(Tabla3[[#This Row],[PRECIOS]]-Tabla3[[#This Row],[PRECIOS]]*Tabla3[[#This Row],[% PRODUCTO]]," ")</f>
        <v>1.0222199999999999</v>
      </c>
      <c r="O1854" s="61"/>
      <c r="P1854" s="55">
        <f>IFERROR(Tabla3[[#This Row],[OCULTAR2]]-Tabla3[[#This Row],[OCULTAR2]]*Tabla3[[#This Row],[% LÍNEA]]," ")</f>
        <v>1.0222199999999999</v>
      </c>
      <c r="Q1854" s="56">
        <f>IFERROR(Tabla3[[#This Row],[% PRODUCTO]]+Tabla3[[#This Row],[% LÍNEA]]," ")</f>
        <v>0</v>
      </c>
      <c r="R1854" s="60">
        <f>Tabla3[[#This Row],[OCULTAR3]]</f>
        <v>1.0222199999999999</v>
      </c>
      <c r="S1854" s="60">
        <f>Tabla3[[#This Row],[PRECIO SIN %]]-Tabla3[[#This Row],[PRECIO SIN %]]*10%</f>
        <v>0.91999799999999987</v>
      </c>
      <c r="T1854" s="80">
        <f>(Tabla3[[#This Row],[PRECIO CON DESCT.]]-(Tabla3[[#This Row],[PRECIO CON DESCT.]]*$T$6))</f>
        <v>0.57959874</v>
      </c>
      <c r="U1854" s="96"/>
      <c r="V1854" s="94">
        <f>Tabla3[[#This Row],[PRECIO %      en $]]*Tabla3[[#This Row],[PEDIDO ]]</f>
        <v>0</v>
      </c>
      <c r="W1854" s="57">
        <f>Tabla3[[#This Row],[PRECIO CON DESCT.]]*Tabla3[[#This Row],[PEDIDO ]]</f>
        <v>0</v>
      </c>
      <c r="X1854" s="58">
        <f>Tabla3[[#This Row],[PRECIO SIN %]]*Tabla3[[#This Row],[PEDIDO ]]</f>
        <v>0</v>
      </c>
      <c r="Y1854" s="28"/>
      <c r="Z1854" s="28"/>
    </row>
    <row r="1855" spans="1:26" ht="33" customHeight="1" x14ac:dyDescent="0.4">
      <c r="A1855" s="124">
        <v>7703763324019</v>
      </c>
      <c r="B1855" s="51" t="s">
        <v>225</v>
      </c>
      <c r="C1855" s="51" t="s">
        <v>171</v>
      </c>
      <c r="D18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55" s="118" t="s">
        <v>2348</v>
      </c>
      <c r="F1855" s="75" t="s">
        <v>537</v>
      </c>
      <c r="G18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55" s="77">
        <v>51</v>
      </c>
      <c r="J1855" s="52">
        <v>3.9666700000000001</v>
      </c>
      <c r="K1855" s="53">
        <f>Tabla3[[#This Row],[PRECIOS]]-Tabla3[[#This Row],[PRECIOS]]*10%</f>
        <v>3.5700030000000003</v>
      </c>
      <c r="L1855" s="101"/>
      <c r="M1855" s="54"/>
      <c r="N1855" s="55">
        <f>IFERROR(Tabla3[[#This Row],[PRECIOS]]-Tabla3[[#This Row],[PRECIOS]]*Tabla3[[#This Row],[% PRODUCTO]]," ")</f>
        <v>3.9666700000000001</v>
      </c>
      <c r="O1855" s="54"/>
      <c r="P1855" s="55">
        <f>IFERROR(Tabla3[[#This Row],[OCULTAR2]]-Tabla3[[#This Row],[OCULTAR2]]*Tabla3[[#This Row],[% LÍNEA]]," ")</f>
        <v>3.9666700000000001</v>
      </c>
      <c r="Q1855" s="56">
        <f>IFERROR(Tabla3[[#This Row],[% PRODUCTO]]+Tabla3[[#This Row],[% LÍNEA]]," ")</f>
        <v>0</v>
      </c>
      <c r="R1855" s="53">
        <f>Tabla3[[#This Row],[OCULTAR3]]</f>
        <v>3.9666700000000001</v>
      </c>
      <c r="S1855" s="53">
        <f>Tabla3[[#This Row],[PRECIO SIN %]]-Tabla3[[#This Row],[PRECIO SIN %]]*10%</f>
        <v>3.5700030000000003</v>
      </c>
      <c r="T1855" s="80">
        <f>(Tabla3[[#This Row],[PRECIO CON DESCT.]]-(Tabla3[[#This Row],[PRECIO CON DESCT.]]*$T$6))</f>
        <v>2.2491018900000004</v>
      </c>
      <c r="U1855" s="96"/>
      <c r="V1855" s="94">
        <f>Tabla3[[#This Row],[PRECIO %      en $]]*Tabla3[[#This Row],[PEDIDO ]]</f>
        <v>0</v>
      </c>
      <c r="W1855" s="57">
        <f>Tabla3[[#This Row],[PRECIO CON DESCT.]]*Tabla3[[#This Row],[PEDIDO ]]</f>
        <v>0</v>
      </c>
      <c r="X1855" s="58">
        <f>Tabla3[[#This Row],[PRECIO SIN %]]*Tabla3[[#This Row],[PEDIDO ]]</f>
        <v>0</v>
      </c>
      <c r="Y1855" s="28"/>
      <c r="Z1855" s="28"/>
    </row>
    <row r="1856" spans="1:26" ht="33" customHeight="1" x14ac:dyDescent="0.4">
      <c r="A1856" s="125">
        <v>8906082150973</v>
      </c>
      <c r="B1856" s="59" t="s">
        <v>225</v>
      </c>
      <c r="C1856" s="59" t="s">
        <v>206</v>
      </c>
      <c r="D18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56" s="119" t="s">
        <v>2349</v>
      </c>
      <c r="F1856" s="76" t="s">
        <v>537</v>
      </c>
      <c r="G18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56" s="78">
        <v>111</v>
      </c>
      <c r="J1856" s="52">
        <v>1.88889</v>
      </c>
      <c r="K1856" s="60">
        <f>Tabla3[[#This Row],[PRECIOS]]-Tabla3[[#This Row],[PRECIOS]]*10%</f>
        <v>1.7000009999999999</v>
      </c>
      <c r="L1856" s="101"/>
      <c r="M1856" s="61"/>
      <c r="N1856" s="55">
        <f>IFERROR(Tabla3[[#This Row],[PRECIOS]]-Tabla3[[#This Row],[PRECIOS]]*Tabla3[[#This Row],[% PRODUCTO]]," ")</f>
        <v>1.88889</v>
      </c>
      <c r="O1856" s="61"/>
      <c r="P1856" s="55">
        <f>IFERROR(Tabla3[[#This Row],[OCULTAR2]]-Tabla3[[#This Row],[OCULTAR2]]*Tabla3[[#This Row],[% LÍNEA]]," ")</f>
        <v>1.88889</v>
      </c>
      <c r="Q1856" s="56">
        <f>IFERROR(Tabla3[[#This Row],[% PRODUCTO]]+Tabla3[[#This Row],[% LÍNEA]]," ")</f>
        <v>0</v>
      </c>
      <c r="R1856" s="60">
        <f>Tabla3[[#This Row],[OCULTAR3]]</f>
        <v>1.88889</v>
      </c>
      <c r="S1856" s="60">
        <f>Tabla3[[#This Row],[PRECIO SIN %]]-Tabla3[[#This Row],[PRECIO SIN %]]*10%</f>
        <v>1.7000009999999999</v>
      </c>
      <c r="T1856" s="80">
        <f>(Tabla3[[#This Row],[PRECIO CON DESCT.]]-(Tabla3[[#This Row],[PRECIO CON DESCT.]]*$T$6))</f>
        <v>1.0710006299999999</v>
      </c>
      <c r="U1856" s="96"/>
      <c r="V1856" s="94">
        <f>Tabla3[[#This Row],[PRECIO %      en $]]*Tabla3[[#This Row],[PEDIDO ]]</f>
        <v>0</v>
      </c>
      <c r="W1856" s="57">
        <f>Tabla3[[#This Row],[PRECIO CON DESCT.]]*Tabla3[[#This Row],[PEDIDO ]]</f>
        <v>0</v>
      </c>
      <c r="X1856" s="58">
        <f>Tabla3[[#This Row],[PRECIO SIN %]]*Tabla3[[#This Row],[PEDIDO ]]</f>
        <v>0</v>
      </c>
      <c r="Y1856" s="28"/>
      <c r="Z1856" s="28"/>
    </row>
    <row r="1857" spans="1:26" ht="33" customHeight="1" x14ac:dyDescent="0.4">
      <c r="A1857" s="124">
        <v>7597758000619</v>
      </c>
      <c r="B1857" s="51" t="s">
        <v>225</v>
      </c>
      <c r="C1857" s="51" t="s">
        <v>67</v>
      </c>
      <c r="D18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57" s="118" t="s">
        <v>2350</v>
      </c>
      <c r="F1857" s="75" t="s">
        <v>537</v>
      </c>
      <c r="G18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57" s="77">
        <v>91</v>
      </c>
      <c r="J1857" s="52">
        <v>4.2222200000000001</v>
      </c>
      <c r="K1857" s="53">
        <f>Tabla3[[#This Row],[PRECIOS]]-Tabla3[[#This Row],[PRECIOS]]*10%</f>
        <v>3.799998</v>
      </c>
      <c r="L1857" s="101"/>
      <c r="M1857" s="54"/>
      <c r="N1857" s="55">
        <f>IFERROR(Tabla3[[#This Row],[PRECIOS]]-Tabla3[[#This Row],[PRECIOS]]*Tabla3[[#This Row],[% PRODUCTO]]," ")</f>
        <v>4.2222200000000001</v>
      </c>
      <c r="O1857" s="54"/>
      <c r="P1857" s="55">
        <f>IFERROR(Tabla3[[#This Row],[OCULTAR2]]-Tabla3[[#This Row],[OCULTAR2]]*Tabla3[[#This Row],[% LÍNEA]]," ")</f>
        <v>4.2222200000000001</v>
      </c>
      <c r="Q1857" s="56">
        <f>IFERROR(Tabla3[[#This Row],[% PRODUCTO]]+Tabla3[[#This Row],[% LÍNEA]]," ")</f>
        <v>0</v>
      </c>
      <c r="R1857" s="53">
        <f>Tabla3[[#This Row],[OCULTAR3]]</f>
        <v>4.2222200000000001</v>
      </c>
      <c r="S1857" s="53">
        <f>Tabla3[[#This Row],[PRECIO SIN %]]-Tabla3[[#This Row],[PRECIO SIN %]]*10%</f>
        <v>3.799998</v>
      </c>
      <c r="T1857" s="80">
        <f>(Tabla3[[#This Row],[PRECIO CON DESCT.]]-(Tabla3[[#This Row],[PRECIO CON DESCT.]]*$T$6))</f>
        <v>2.3939987399999998</v>
      </c>
      <c r="U1857" s="96"/>
      <c r="V1857" s="94">
        <f>Tabla3[[#This Row],[PRECIO %      en $]]*Tabla3[[#This Row],[PEDIDO ]]</f>
        <v>0</v>
      </c>
      <c r="W1857" s="57">
        <f>Tabla3[[#This Row],[PRECIO CON DESCT.]]*Tabla3[[#This Row],[PEDIDO ]]</f>
        <v>0</v>
      </c>
      <c r="X1857" s="58">
        <f>Tabla3[[#This Row],[PRECIO SIN %]]*Tabla3[[#This Row],[PEDIDO ]]</f>
        <v>0</v>
      </c>
      <c r="Y1857" s="28"/>
      <c r="Z1857" s="28"/>
    </row>
    <row r="1858" spans="1:26" ht="33" customHeight="1" x14ac:dyDescent="0.4">
      <c r="A1858" s="125">
        <v>7598176000014</v>
      </c>
      <c r="B1858" s="59" t="s">
        <v>225</v>
      </c>
      <c r="C1858" s="59" t="s">
        <v>168</v>
      </c>
      <c r="D18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58" s="119" t="s">
        <v>2351</v>
      </c>
      <c r="F1858" s="76" t="s">
        <v>537</v>
      </c>
      <c r="G18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58" s="78">
        <v>199</v>
      </c>
      <c r="J1858" s="52">
        <v>4.4444400000000002</v>
      </c>
      <c r="K1858" s="60">
        <f>Tabla3[[#This Row],[PRECIOS]]-Tabla3[[#This Row],[PRECIOS]]*10%</f>
        <v>3.9999960000000003</v>
      </c>
      <c r="L1858" s="101"/>
      <c r="M1858" s="61"/>
      <c r="N1858" s="55">
        <f>IFERROR(Tabla3[[#This Row],[PRECIOS]]-Tabla3[[#This Row],[PRECIOS]]*Tabla3[[#This Row],[% PRODUCTO]]," ")</f>
        <v>4.4444400000000002</v>
      </c>
      <c r="O1858" s="61"/>
      <c r="P1858" s="55">
        <f>IFERROR(Tabla3[[#This Row],[OCULTAR2]]-Tabla3[[#This Row],[OCULTAR2]]*Tabla3[[#This Row],[% LÍNEA]]," ")</f>
        <v>4.4444400000000002</v>
      </c>
      <c r="Q1858" s="56">
        <f>IFERROR(Tabla3[[#This Row],[% PRODUCTO]]+Tabla3[[#This Row],[% LÍNEA]]," ")</f>
        <v>0</v>
      </c>
      <c r="R1858" s="60">
        <f>Tabla3[[#This Row],[OCULTAR3]]</f>
        <v>4.4444400000000002</v>
      </c>
      <c r="S1858" s="60">
        <f>Tabla3[[#This Row],[PRECIO SIN %]]-Tabla3[[#This Row],[PRECIO SIN %]]*10%</f>
        <v>3.9999960000000003</v>
      </c>
      <c r="T1858" s="80">
        <f>(Tabla3[[#This Row],[PRECIO CON DESCT.]]-(Tabla3[[#This Row],[PRECIO CON DESCT.]]*$T$6))</f>
        <v>2.5199974800000002</v>
      </c>
      <c r="U1858" s="96"/>
      <c r="V1858" s="94">
        <f>Tabla3[[#This Row],[PRECIO %      en $]]*Tabla3[[#This Row],[PEDIDO ]]</f>
        <v>0</v>
      </c>
      <c r="W1858" s="57">
        <f>Tabla3[[#This Row],[PRECIO CON DESCT.]]*Tabla3[[#This Row],[PEDIDO ]]</f>
        <v>0</v>
      </c>
      <c r="X1858" s="58">
        <f>Tabla3[[#This Row],[PRECIO SIN %]]*Tabla3[[#This Row],[PEDIDO ]]</f>
        <v>0</v>
      </c>
      <c r="Y1858" s="28"/>
      <c r="Z1858" s="28"/>
    </row>
    <row r="1859" spans="1:26" ht="33" customHeight="1" x14ac:dyDescent="0.4">
      <c r="A1859" s="124">
        <v>675696260023</v>
      </c>
      <c r="B1859" s="51" t="s">
        <v>225</v>
      </c>
      <c r="C1859" s="51" t="s">
        <v>109</v>
      </c>
      <c r="D18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59" s="118" t="s">
        <v>2352</v>
      </c>
      <c r="F1859" s="75" t="s">
        <v>537</v>
      </c>
      <c r="G18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59" s="77">
        <v>88</v>
      </c>
      <c r="J1859" s="52">
        <v>4.5</v>
      </c>
      <c r="K1859" s="53">
        <f>Tabla3[[#This Row],[PRECIOS]]-Tabla3[[#This Row],[PRECIOS]]*10%</f>
        <v>4.05</v>
      </c>
      <c r="L1859" s="101"/>
      <c r="M1859" s="54"/>
      <c r="N1859" s="55">
        <f>IFERROR(Tabla3[[#This Row],[PRECIOS]]-Tabla3[[#This Row],[PRECIOS]]*Tabla3[[#This Row],[% PRODUCTO]]," ")</f>
        <v>4.5</v>
      </c>
      <c r="O1859" s="54"/>
      <c r="P1859" s="55">
        <f>IFERROR(Tabla3[[#This Row],[OCULTAR2]]-Tabla3[[#This Row],[OCULTAR2]]*Tabla3[[#This Row],[% LÍNEA]]," ")</f>
        <v>4.5</v>
      </c>
      <c r="Q1859" s="56">
        <f>IFERROR(Tabla3[[#This Row],[% PRODUCTO]]+Tabla3[[#This Row],[% LÍNEA]]," ")</f>
        <v>0</v>
      </c>
      <c r="R1859" s="53">
        <f>Tabla3[[#This Row],[OCULTAR3]]</f>
        <v>4.5</v>
      </c>
      <c r="S1859" s="53">
        <f>Tabla3[[#This Row],[PRECIO SIN %]]-Tabla3[[#This Row],[PRECIO SIN %]]*10%</f>
        <v>4.05</v>
      </c>
      <c r="T1859" s="80">
        <f>(Tabla3[[#This Row],[PRECIO CON DESCT.]]-(Tabla3[[#This Row],[PRECIO CON DESCT.]]*$T$6))</f>
        <v>2.5514999999999999</v>
      </c>
      <c r="U1859" s="96"/>
      <c r="V1859" s="94">
        <f>Tabla3[[#This Row],[PRECIO %      en $]]*Tabla3[[#This Row],[PEDIDO ]]</f>
        <v>0</v>
      </c>
      <c r="W1859" s="57">
        <f>Tabla3[[#This Row],[PRECIO CON DESCT.]]*Tabla3[[#This Row],[PEDIDO ]]</f>
        <v>0</v>
      </c>
      <c r="X1859" s="58">
        <f>Tabla3[[#This Row],[PRECIO SIN %]]*Tabla3[[#This Row],[PEDIDO ]]</f>
        <v>0</v>
      </c>
      <c r="Y1859" s="28"/>
      <c r="Z1859" s="28"/>
    </row>
    <row r="1860" spans="1:26" ht="33" customHeight="1" x14ac:dyDescent="0.4">
      <c r="A1860" s="125">
        <v>7598578000605</v>
      </c>
      <c r="B1860" s="59" t="s">
        <v>225</v>
      </c>
      <c r="C1860" s="59" t="s">
        <v>159</v>
      </c>
      <c r="D18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60" s="119" t="s">
        <v>2353</v>
      </c>
      <c r="F1860" s="76" t="s">
        <v>537</v>
      </c>
      <c r="G18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60" s="78">
        <v>170</v>
      </c>
      <c r="J1860" s="52">
        <v>5.11111</v>
      </c>
      <c r="K1860" s="60">
        <f>Tabla3[[#This Row],[PRECIOS]]-Tabla3[[#This Row],[PRECIOS]]*10%</f>
        <v>4.5999990000000004</v>
      </c>
      <c r="L1860" s="101"/>
      <c r="M1860" s="61"/>
      <c r="N1860" s="55">
        <f>IFERROR(Tabla3[[#This Row],[PRECIOS]]-Tabla3[[#This Row],[PRECIOS]]*Tabla3[[#This Row],[% PRODUCTO]]," ")</f>
        <v>5.11111</v>
      </c>
      <c r="O1860" s="61"/>
      <c r="P1860" s="55">
        <f>IFERROR(Tabla3[[#This Row],[OCULTAR2]]-Tabla3[[#This Row],[OCULTAR2]]*Tabla3[[#This Row],[% LÍNEA]]," ")</f>
        <v>5.11111</v>
      </c>
      <c r="Q1860" s="56">
        <f>IFERROR(Tabla3[[#This Row],[% PRODUCTO]]+Tabla3[[#This Row],[% LÍNEA]]," ")</f>
        <v>0</v>
      </c>
      <c r="R1860" s="60">
        <f>Tabla3[[#This Row],[OCULTAR3]]</f>
        <v>5.11111</v>
      </c>
      <c r="S1860" s="60">
        <f>Tabla3[[#This Row],[PRECIO SIN %]]-Tabla3[[#This Row],[PRECIO SIN %]]*10%</f>
        <v>4.5999990000000004</v>
      </c>
      <c r="T1860" s="80">
        <f>(Tabla3[[#This Row],[PRECIO CON DESCT.]]-(Tabla3[[#This Row],[PRECIO CON DESCT.]]*$T$6))</f>
        <v>2.89799937</v>
      </c>
      <c r="U1860" s="96"/>
      <c r="V1860" s="94">
        <f>Tabla3[[#This Row],[PRECIO %      en $]]*Tabla3[[#This Row],[PEDIDO ]]</f>
        <v>0</v>
      </c>
      <c r="W1860" s="57">
        <f>Tabla3[[#This Row],[PRECIO CON DESCT.]]*Tabla3[[#This Row],[PEDIDO ]]</f>
        <v>0</v>
      </c>
      <c r="X1860" s="58">
        <f>Tabla3[[#This Row],[PRECIO SIN %]]*Tabla3[[#This Row],[PEDIDO ]]</f>
        <v>0</v>
      </c>
      <c r="Y1860" s="28"/>
      <c r="Z1860" s="28"/>
    </row>
    <row r="1861" spans="1:26" ht="33" customHeight="1" x14ac:dyDescent="0.4">
      <c r="A1861" s="124">
        <v>7592454889698</v>
      </c>
      <c r="B1861" s="51" t="s">
        <v>225</v>
      </c>
      <c r="C1861" s="51" t="s">
        <v>171</v>
      </c>
      <c r="D18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861" s="118" t="s">
        <v>2354</v>
      </c>
      <c r="F1861" s="75" t="s">
        <v>537</v>
      </c>
      <c r="G18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861" s="77">
        <v>126</v>
      </c>
      <c r="J1861" s="52">
        <v>5.3333300000000001</v>
      </c>
      <c r="K1861" s="53">
        <f>Tabla3[[#This Row],[PRECIOS]]-Tabla3[[#This Row],[PRECIOS]]*10%</f>
        <v>4.7999970000000003</v>
      </c>
      <c r="L1861" s="101" t="s">
        <v>5327</v>
      </c>
      <c r="M1861" s="54"/>
      <c r="N1861" s="55">
        <f>IFERROR(Tabla3[[#This Row],[PRECIOS]]-Tabla3[[#This Row],[PRECIOS]]*Tabla3[[#This Row],[% PRODUCTO]]," ")</f>
        <v>5.3333300000000001</v>
      </c>
      <c r="O1861" s="54"/>
      <c r="P1861" s="55">
        <f>IFERROR(Tabla3[[#This Row],[OCULTAR2]]-Tabla3[[#This Row],[OCULTAR2]]*Tabla3[[#This Row],[% LÍNEA]]," ")</f>
        <v>5.3333300000000001</v>
      </c>
      <c r="Q1861" s="56">
        <f>IFERROR(Tabla3[[#This Row],[% PRODUCTO]]+Tabla3[[#This Row],[% LÍNEA]]," ")</f>
        <v>0</v>
      </c>
      <c r="R1861" s="53">
        <f>Tabla3[[#This Row],[OCULTAR3]]</f>
        <v>5.3333300000000001</v>
      </c>
      <c r="S1861" s="53">
        <f>Tabla3[[#This Row],[PRECIO SIN %]]-Tabla3[[#This Row],[PRECIO SIN %]]*10%</f>
        <v>4.7999970000000003</v>
      </c>
      <c r="T1861" s="80">
        <f>(Tabla3[[#This Row],[PRECIO CON DESCT.]]-(Tabla3[[#This Row],[PRECIO CON DESCT.]]*$T$6))</f>
        <v>3.02399811</v>
      </c>
      <c r="U1861" s="96"/>
      <c r="V1861" s="94">
        <f>Tabla3[[#This Row],[PRECIO %      en $]]*Tabla3[[#This Row],[PEDIDO ]]</f>
        <v>0</v>
      </c>
      <c r="W1861" s="57">
        <f>Tabla3[[#This Row],[PRECIO CON DESCT.]]*Tabla3[[#This Row],[PEDIDO ]]</f>
        <v>0</v>
      </c>
      <c r="X1861" s="58">
        <f>Tabla3[[#This Row],[PRECIO SIN %]]*Tabla3[[#This Row],[PEDIDO ]]</f>
        <v>0</v>
      </c>
      <c r="Y1861" s="28"/>
      <c r="Z1861" s="28"/>
    </row>
    <row r="1862" spans="1:26" ht="33" customHeight="1" x14ac:dyDescent="0.4">
      <c r="A1862" s="125">
        <v>7591585110923</v>
      </c>
      <c r="B1862" s="59" t="s">
        <v>225</v>
      </c>
      <c r="C1862" s="59" t="s">
        <v>104</v>
      </c>
      <c r="D18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62" s="119" t="s">
        <v>2355</v>
      </c>
      <c r="F1862" s="76" t="s">
        <v>537</v>
      </c>
      <c r="G18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62" s="78">
        <v>2</v>
      </c>
      <c r="J1862" s="52">
        <v>12.5</v>
      </c>
      <c r="K1862" s="60">
        <f>Tabla3[[#This Row],[PRECIOS]]-Tabla3[[#This Row],[PRECIOS]]*10%</f>
        <v>11.25</v>
      </c>
      <c r="L1862" s="101"/>
      <c r="M1862" s="61"/>
      <c r="N1862" s="55">
        <f>IFERROR(Tabla3[[#This Row],[PRECIOS]]-Tabla3[[#This Row],[PRECIOS]]*Tabla3[[#This Row],[% PRODUCTO]]," ")</f>
        <v>12.5</v>
      </c>
      <c r="O1862" s="61"/>
      <c r="P1862" s="55">
        <f>IFERROR(Tabla3[[#This Row],[OCULTAR2]]-Tabla3[[#This Row],[OCULTAR2]]*Tabla3[[#This Row],[% LÍNEA]]," ")</f>
        <v>12.5</v>
      </c>
      <c r="Q1862" s="56">
        <f>IFERROR(Tabla3[[#This Row],[% PRODUCTO]]+Tabla3[[#This Row],[% LÍNEA]]," ")</f>
        <v>0</v>
      </c>
      <c r="R1862" s="60">
        <f>Tabla3[[#This Row],[OCULTAR3]]</f>
        <v>12.5</v>
      </c>
      <c r="S1862" s="60">
        <f>Tabla3[[#This Row],[PRECIO SIN %]]-Tabla3[[#This Row],[PRECIO SIN %]]*10%</f>
        <v>11.25</v>
      </c>
      <c r="T1862" s="80">
        <f>(Tabla3[[#This Row],[PRECIO CON DESCT.]]-(Tabla3[[#This Row],[PRECIO CON DESCT.]]*$T$6))</f>
        <v>7.0875000000000004</v>
      </c>
      <c r="U1862" s="96"/>
      <c r="V1862" s="94">
        <f>Tabla3[[#This Row],[PRECIO %      en $]]*Tabla3[[#This Row],[PEDIDO ]]</f>
        <v>0</v>
      </c>
      <c r="W1862" s="57">
        <f>Tabla3[[#This Row],[PRECIO CON DESCT.]]*Tabla3[[#This Row],[PEDIDO ]]</f>
        <v>0</v>
      </c>
      <c r="X1862" s="58">
        <f>Tabla3[[#This Row],[PRECIO SIN %]]*Tabla3[[#This Row],[PEDIDO ]]</f>
        <v>0</v>
      </c>
      <c r="Y1862" s="28"/>
      <c r="Z1862" s="28"/>
    </row>
    <row r="1863" spans="1:26" ht="33" customHeight="1" x14ac:dyDescent="0.4">
      <c r="A1863" s="124">
        <v>7592601301776</v>
      </c>
      <c r="B1863" s="51" t="s">
        <v>225</v>
      </c>
      <c r="C1863" s="51" t="s">
        <v>98</v>
      </c>
      <c r="D18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63" s="118" t="s">
        <v>2356</v>
      </c>
      <c r="F1863" s="75" t="s">
        <v>537</v>
      </c>
      <c r="G18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63" s="77">
        <v>48</v>
      </c>
      <c r="J1863" s="52">
        <v>7.4666699999999997</v>
      </c>
      <c r="K1863" s="53">
        <f>Tabla3[[#This Row],[PRECIOS]]-Tabla3[[#This Row],[PRECIOS]]*10%</f>
        <v>6.7200030000000002</v>
      </c>
      <c r="L1863" s="101"/>
      <c r="M1863" s="54"/>
      <c r="N1863" s="55">
        <f>IFERROR(Tabla3[[#This Row],[PRECIOS]]-Tabla3[[#This Row],[PRECIOS]]*Tabla3[[#This Row],[% PRODUCTO]]," ")</f>
        <v>7.4666699999999997</v>
      </c>
      <c r="O1863" s="54"/>
      <c r="P1863" s="55">
        <f>IFERROR(Tabla3[[#This Row],[OCULTAR2]]-Tabla3[[#This Row],[OCULTAR2]]*Tabla3[[#This Row],[% LÍNEA]]," ")</f>
        <v>7.4666699999999997</v>
      </c>
      <c r="Q1863" s="56">
        <f>IFERROR(Tabla3[[#This Row],[% PRODUCTO]]+Tabla3[[#This Row],[% LÍNEA]]," ")</f>
        <v>0</v>
      </c>
      <c r="R1863" s="53">
        <f>Tabla3[[#This Row],[OCULTAR3]]</f>
        <v>7.4666699999999997</v>
      </c>
      <c r="S1863" s="53">
        <f>Tabla3[[#This Row],[PRECIO SIN %]]-Tabla3[[#This Row],[PRECIO SIN %]]*10%</f>
        <v>6.7200030000000002</v>
      </c>
      <c r="T1863" s="80">
        <f>(Tabla3[[#This Row],[PRECIO CON DESCT.]]-(Tabla3[[#This Row],[PRECIO CON DESCT.]]*$T$6))</f>
        <v>4.2336018900000001</v>
      </c>
      <c r="U1863" s="96"/>
      <c r="V1863" s="94">
        <f>Tabla3[[#This Row],[PRECIO %      en $]]*Tabla3[[#This Row],[PEDIDO ]]</f>
        <v>0</v>
      </c>
      <c r="W1863" s="57">
        <f>Tabla3[[#This Row],[PRECIO CON DESCT.]]*Tabla3[[#This Row],[PEDIDO ]]</f>
        <v>0</v>
      </c>
      <c r="X1863" s="58">
        <f>Tabla3[[#This Row],[PRECIO SIN %]]*Tabla3[[#This Row],[PEDIDO ]]</f>
        <v>0</v>
      </c>
      <c r="Y1863" s="28"/>
      <c r="Z1863" s="28"/>
    </row>
    <row r="1864" spans="1:26" ht="33" customHeight="1" x14ac:dyDescent="0.4">
      <c r="A1864" s="125">
        <v>7703712030695</v>
      </c>
      <c r="B1864" s="59" t="s">
        <v>225</v>
      </c>
      <c r="C1864" s="59" t="s">
        <v>152</v>
      </c>
      <c r="D18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64" s="119" t="s">
        <v>2357</v>
      </c>
      <c r="F1864" s="76" t="s">
        <v>537</v>
      </c>
      <c r="G18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64" s="78">
        <v>563</v>
      </c>
      <c r="J1864" s="52">
        <v>3.1666699999999999</v>
      </c>
      <c r="K1864" s="60">
        <f>Tabla3[[#This Row],[PRECIOS]]-Tabla3[[#This Row],[PRECIOS]]*10%</f>
        <v>2.8500030000000001</v>
      </c>
      <c r="L1864" s="101"/>
      <c r="M1864" s="61"/>
      <c r="N1864" s="55">
        <f>IFERROR(Tabla3[[#This Row],[PRECIOS]]-Tabla3[[#This Row],[PRECIOS]]*Tabla3[[#This Row],[% PRODUCTO]]," ")</f>
        <v>3.1666699999999999</v>
      </c>
      <c r="O1864" s="61"/>
      <c r="P1864" s="55">
        <f>IFERROR(Tabla3[[#This Row],[OCULTAR2]]-Tabla3[[#This Row],[OCULTAR2]]*Tabla3[[#This Row],[% LÍNEA]]," ")</f>
        <v>3.1666699999999999</v>
      </c>
      <c r="Q1864" s="56">
        <f>IFERROR(Tabla3[[#This Row],[% PRODUCTO]]+Tabla3[[#This Row],[% LÍNEA]]," ")</f>
        <v>0</v>
      </c>
      <c r="R1864" s="60">
        <f>Tabla3[[#This Row],[OCULTAR3]]</f>
        <v>3.1666699999999999</v>
      </c>
      <c r="S1864" s="60">
        <f>Tabla3[[#This Row],[PRECIO SIN %]]-Tabla3[[#This Row],[PRECIO SIN %]]*10%</f>
        <v>2.8500030000000001</v>
      </c>
      <c r="T1864" s="80">
        <f>(Tabla3[[#This Row],[PRECIO CON DESCT.]]-(Tabla3[[#This Row],[PRECIO CON DESCT.]]*$T$6))</f>
        <v>1.7955018900000002</v>
      </c>
      <c r="U1864" s="96"/>
      <c r="V1864" s="94">
        <f>Tabla3[[#This Row],[PRECIO %      en $]]*Tabla3[[#This Row],[PEDIDO ]]</f>
        <v>0</v>
      </c>
      <c r="W1864" s="57">
        <f>Tabla3[[#This Row],[PRECIO CON DESCT.]]*Tabla3[[#This Row],[PEDIDO ]]</f>
        <v>0</v>
      </c>
      <c r="X1864" s="58">
        <f>Tabla3[[#This Row],[PRECIO SIN %]]*Tabla3[[#This Row],[PEDIDO ]]</f>
        <v>0</v>
      </c>
      <c r="Y1864" s="28"/>
      <c r="Z1864" s="28"/>
    </row>
    <row r="1865" spans="1:26" ht="33" customHeight="1" x14ac:dyDescent="0.4">
      <c r="A1865" s="124">
        <v>7591243820355</v>
      </c>
      <c r="B1865" s="51" t="s">
        <v>225</v>
      </c>
      <c r="C1865" s="51" t="s">
        <v>108</v>
      </c>
      <c r="D18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865" s="118" t="s">
        <v>2358</v>
      </c>
      <c r="F1865" s="75" t="s">
        <v>537</v>
      </c>
      <c r="G18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65" s="77">
        <v>56</v>
      </c>
      <c r="J1865" s="52">
        <v>3.6888899999999998</v>
      </c>
      <c r="K1865" s="53">
        <f>Tabla3[[#This Row],[PRECIOS]]-Tabla3[[#This Row],[PRECIOS]]*10%</f>
        <v>3.3200009999999995</v>
      </c>
      <c r="L1865" s="101"/>
      <c r="M1865" s="54"/>
      <c r="N1865" s="55">
        <f>IFERROR(Tabla3[[#This Row],[PRECIOS]]-Tabla3[[#This Row],[PRECIOS]]*Tabla3[[#This Row],[% PRODUCTO]]," ")</f>
        <v>3.6888899999999998</v>
      </c>
      <c r="O1865" s="54"/>
      <c r="P1865" s="55">
        <f>IFERROR(Tabla3[[#This Row],[OCULTAR2]]-Tabla3[[#This Row],[OCULTAR2]]*Tabla3[[#This Row],[% LÍNEA]]," ")</f>
        <v>3.6888899999999998</v>
      </c>
      <c r="Q1865" s="56">
        <f>IFERROR(Tabla3[[#This Row],[% PRODUCTO]]+Tabla3[[#This Row],[% LÍNEA]]," ")</f>
        <v>0</v>
      </c>
      <c r="R1865" s="53">
        <f>Tabla3[[#This Row],[OCULTAR3]]</f>
        <v>3.6888899999999998</v>
      </c>
      <c r="S1865" s="53">
        <f>Tabla3[[#This Row],[PRECIO SIN %]]-Tabla3[[#This Row],[PRECIO SIN %]]*10%</f>
        <v>3.3200009999999995</v>
      </c>
      <c r="T1865" s="80">
        <f>(Tabla3[[#This Row],[PRECIO CON DESCT.]]-(Tabla3[[#This Row],[PRECIO CON DESCT.]]*$T$6))</f>
        <v>2.0916006299999994</v>
      </c>
      <c r="U1865" s="96"/>
      <c r="V1865" s="94">
        <f>Tabla3[[#This Row],[PRECIO %      en $]]*Tabla3[[#This Row],[PEDIDO ]]</f>
        <v>0</v>
      </c>
      <c r="W1865" s="57">
        <f>Tabla3[[#This Row],[PRECIO CON DESCT.]]*Tabla3[[#This Row],[PEDIDO ]]</f>
        <v>0</v>
      </c>
      <c r="X1865" s="58">
        <f>Tabla3[[#This Row],[PRECIO SIN %]]*Tabla3[[#This Row],[PEDIDO ]]</f>
        <v>0</v>
      </c>
      <c r="Y1865" s="28"/>
      <c r="Z1865" s="28"/>
    </row>
    <row r="1866" spans="1:26" ht="33" customHeight="1" x14ac:dyDescent="0.4">
      <c r="A1866" s="125">
        <v>7591196000392</v>
      </c>
      <c r="B1866" s="59" t="s">
        <v>225</v>
      </c>
      <c r="C1866" s="59" t="s">
        <v>200</v>
      </c>
      <c r="D18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66" s="119" t="s">
        <v>2359</v>
      </c>
      <c r="F1866" s="76" t="s">
        <v>537</v>
      </c>
      <c r="G18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66" s="78">
        <v>71</v>
      </c>
      <c r="J1866" s="52">
        <v>27.33333</v>
      </c>
      <c r="K1866" s="60">
        <f>Tabla3[[#This Row],[PRECIOS]]-Tabla3[[#This Row],[PRECIOS]]*10%</f>
        <v>24.599997000000002</v>
      </c>
      <c r="L1866" s="101"/>
      <c r="M1866" s="61"/>
      <c r="N1866" s="55">
        <f>IFERROR(Tabla3[[#This Row],[PRECIOS]]-Tabla3[[#This Row],[PRECIOS]]*Tabla3[[#This Row],[% PRODUCTO]]," ")</f>
        <v>27.33333</v>
      </c>
      <c r="O1866" s="61"/>
      <c r="P1866" s="55">
        <f>IFERROR(Tabla3[[#This Row],[OCULTAR2]]-Tabla3[[#This Row],[OCULTAR2]]*Tabla3[[#This Row],[% LÍNEA]]," ")</f>
        <v>27.33333</v>
      </c>
      <c r="Q1866" s="56">
        <f>IFERROR(Tabla3[[#This Row],[% PRODUCTO]]+Tabla3[[#This Row],[% LÍNEA]]," ")</f>
        <v>0</v>
      </c>
      <c r="R1866" s="60">
        <f>Tabla3[[#This Row],[OCULTAR3]]</f>
        <v>27.33333</v>
      </c>
      <c r="S1866" s="60">
        <f>Tabla3[[#This Row],[PRECIO SIN %]]-Tabla3[[#This Row],[PRECIO SIN %]]*10%</f>
        <v>24.599997000000002</v>
      </c>
      <c r="T1866" s="80">
        <f>(Tabla3[[#This Row],[PRECIO CON DESCT.]]-(Tabla3[[#This Row],[PRECIO CON DESCT.]]*$T$6))</f>
        <v>15.497998110000001</v>
      </c>
      <c r="U1866" s="96"/>
      <c r="V1866" s="94">
        <f>Tabla3[[#This Row],[PRECIO %      en $]]*Tabla3[[#This Row],[PEDIDO ]]</f>
        <v>0</v>
      </c>
      <c r="W1866" s="57">
        <f>Tabla3[[#This Row],[PRECIO CON DESCT.]]*Tabla3[[#This Row],[PEDIDO ]]</f>
        <v>0</v>
      </c>
      <c r="X1866" s="58">
        <f>Tabla3[[#This Row],[PRECIO SIN %]]*Tabla3[[#This Row],[PEDIDO ]]</f>
        <v>0</v>
      </c>
      <c r="Y1866" s="28"/>
      <c r="Z1866" s="28"/>
    </row>
    <row r="1867" spans="1:26" ht="33" customHeight="1" x14ac:dyDescent="0.4">
      <c r="A1867" s="124">
        <v>7599112000235</v>
      </c>
      <c r="B1867" s="51" t="s">
        <v>225</v>
      </c>
      <c r="C1867" s="51" t="s">
        <v>208</v>
      </c>
      <c r="D18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67" s="118" t="s">
        <v>2360</v>
      </c>
      <c r="F1867" s="75" t="s">
        <v>537</v>
      </c>
      <c r="G18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67" s="77">
        <v>30</v>
      </c>
      <c r="J1867" s="52">
        <v>5.1333299999999999</v>
      </c>
      <c r="K1867" s="53">
        <f>Tabla3[[#This Row],[PRECIOS]]-Tabla3[[#This Row],[PRECIOS]]*10%</f>
        <v>4.6199969999999997</v>
      </c>
      <c r="L1867" s="101"/>
      <c r="M1867" s="54"/>
      <c r="N1867" s="55">
        <f>IFERROR(Tabla3[[#This Row],[PRECIOS]]-Tabla3[[#This Row],[PRECIOS]]*Tabla3[[#This Row],[% PRODUCTO]]," ")</f>
        <v>5.1333299999999999</v>
      </c>
      <c r="O1867" s="54"/>
      <c r="P1867" s="55">
        <f>IFERROR(Tabla3[[#This Row],[OCULTAR2]]-Tabla3[[#This Row],[OCULTAR2]]*Tabla3[[#This Row],[% LÍNEA]]," ")</f>
        <v>5.1333299999999999</v>
      </c>
      <c r="Q1867" s="56">
        <f>IFERROR(Tabla3[[#This Row],[% PRODUCTO]]+Tabla3[[#This Row],[% LÍNEA]]," ")</f>
        <v>0</v>
      </c>
      <c r="R1867" s="53">
        <f>Tabla3[[#This Row],[OCULTAR3]]</f>
        <v>5.1333299999999999</v>
      </c>
      <c r="S1867" s="53">
        <f>Tabla3[[#This Row],[PRECIO SIN %]]-Tabla3[[#This Row],[PRECIO SIN %]]*10%</f>
        <v>4.6199969999999997</v>
      </c>
      <c r="T1867" s="80">
        <f>(Tabla3[[#This Row],[PRECIO CON DESCT.]]-(Tabla3[[#This Row],[PRECIO CON DESCT.]]*$T$6))</f>
        <v>2.9105981099999996</v>
      </c>
      <c r="U1867" s="96"/>
      <c r="V1867" s="94">
        <f>Tabla3[[#This Row],[PRECIO %      en $]]*Tabla3[[#This Row],[PEDIDO ]]</f>
        <v>0</v>
      </c>
      <c r="W1867" s="57">
        <f>Tabla3[[#This Row],[PRECIO CON DESCT.]]*Tabla3[[#This Row],[PEDIDO ]]</f>
        <v>0</v>
      </c>
      <c r="X1867" s="58">
        <f>Tabla3[[#This Row],[PRECIO SIN %]]*Tabla3[[#This Row],[PEDIDO ]]</f>
        <v>0</v>
      </c>
      <c r="Y1867" s="28"/>
      <c r="Z1867" s="28"/>
    </row>
    <row r="1868" spans="1:26" ht="33" customHeight="1" x14ac:dyDescent="0.4">
      <c r="A1868" s="125">
        <v>7598852001830</v>
      </c>
      <c r="B1868" s="59" t="s">
        <v>225</v>
      </c>
      <c r="C1868" s="59" t="s">
        <v>66</v>
      </c>
      <c r="D18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868" s="119" t="s">
        <v>2361</v>
      </c>
      <c r="F1868" s="76" t="s">
        <v>537</v>
      </c>
      <c r="G18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868" s="78">
        <v>36</v>
      </c>
      <c r="J1868" s="52">
        <v>4.5111100000000004</v>
      </c>
      <c r="K1868" s="60">
        <f>Tabla3[[#This Row],[PRECIOS]]-Tabla3[[#This Row],[PRECIOS]]*10%</f>
        <v>4.0599990000000004</v>
      </c>
      <c r="L1868" s="101" t="s">
        <v>5327</v>
      </c>
      <c r="M1868" s="61"/>
      <c r="N1868" s="55">
        <f>IFERROR(Tabla3[[#This Row],[PRECIOS]]-Tabla3[[#This Row],[PRECIOS]]*Tabla3[[#This Row],[% PRODUCTO]]," ")</f>
        <v>4.5111100000000004</v>
      </c>
      <c r="O1868" s="61"/>
      <c r="P1868" s="55">
        <f>IFERROR(Tabla3[[#This Row],[OCULTAR2]]-Tabla3[[#This Row],[OCULTAR2]]*Tabla3[[#This Row],[% LÍNEA]]," ")</f>
        <v>4.5111100000000004</v>
      </c>
      <c r="Q1868" s="56">
        <f>IFERROR(Tabla3[[#This Row],[% PRODUCTO]]+Tabla3[[#This Row],[% LÍNEA]]," ")</f>
        <v>0</v>
      </c>
      <c r="R1868" s="60">
        <f>Tabla3[[#This Row],[OCULTAR3]]</f>
        <v>4.5111100000000004</v>
      </c>
      <c r="S1868" s="60">
        <f>Tabla3[[#This Row],[PRECIO SIN %]]-Tabla3[[#This Row],[PRECIO SIN %]]*10%</f>
        <v>4.0599990000000004</v>
      </c>
      <c r="T1868" s="80">
        <f>(Tabla3[[#This Row],[PRECIO CON DESCT.]]-(Tabla3[[#This Row],[PRECIO CON DESCT.]]*$T$6))</f>
        <v>2.5577993700000006</v>
      </c>
      <c r="U1868" s="96"/>
      <c r="V1868" s="94">
        <f>Tabla3[[#This Row],[PRECIO %      en $]]*Tabla3[[#This Row],[PEDIDO ]]</f>
        <v>0</v>
      </c>
      <c r="W1868" s="57">
        <f>Tabla3[[#This Row],[PRECIO CON DESCT.]]*Tabla3[[#This Row],[PEDIDO ]]</f>
        <v>0</v>
      </c>
      <c r="X1868" s="58">
        <f>Tabla3[[#This Row],[PRECIO SIN %]]*Tabla3[[#This Row],[PEDIDO ]]</f>
        <v>0</v>
      </c>
      <c r="Y1868" s="28"/>
      <c r="Z1868" s="28"/>
    </row>
    <row r="1869" spans="1:26" ht="33" customHeight="1" x14ac:dyDescent="0.4">
      <c r="A1869" s="124">
        <v>791466994926</v>
      </c>
      <c r="B1869" s="51" t="s">
        <v>225</v>
      </c>
      <c r="C1869" s="51" t="s">
        <v>53</v>
      </c>
      <c r="D18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869" s="118" t="s">
        <v>2362</v>
      </c>
      <c r="F1869" s="75" t="s">
        <v>537</v>
      </c>
      <c r="G18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69" s="77">
        <v>132</v>
      </c>
      <c r="J1869" s="52">
        <v>4.8333300000000001</v>
      </c>
      <c r="K1869" s="53">
        <f>Tabla3[[#This Row],[PRECIOS]]-Tabla3[[#This Row],[PRECIOS]]*10%</f>
        <v>4.3499970000000001</v>
      </c>
      <c r="L1869" s="101"/>
      <c r="M1869" s="54"/>
      <c r="N1869" s="55">
        <f>IFERROR(Tabla3[[#This Row],[PRECIOS]]-Tabla3[[#This Row],[PRECIOS]]*Tabla3[[#This Row],[% PRODUCTO]]," ")</f>
        <v>4.8333300000000001</v>
      </c>
      <c r="O1869" s="54"/>
      <c r="P1869" s="55">
        <f>IFERROR(Tabla3[[#This Row],[OCULTAR2]]-Tabla3[[#This Row],[OCULTAR2]]*Tabla3[[#This Row],[% LÍNEA]]," ")</f>
        <v>4.8333300000000001</v>
      </c>
      <c r="Q1869" s="56">
        <f>IFERROR(Tabla3[[#This Row],[% PRODUCTO]]+Tabla3[[#This Row],[% LÍNEA]]," ")</f>
        <v>0</v>
      </c>
      <c r="R1869" s="53">
        <f>Tabla3[[#This Row],[OCULTAR3]]</f>
        <v>4.8333300000000001</v>
      </c>
      <c r="S1869" s="53">
        <f>Tabla3[[#This Row],[PRECIO SIN %]]-Tabla3[[#This Row],[PRECIO SIN %]]*10%</f>
        <v>4.3499970000000001</v>
      </c>
      <c r="T1869" s="80">
        <f>(Tabla3[[#This Row],[PRECIO CON DESCT.]]-(Tabla3[[#This Row],[PRECIO CON DESCT.]]*$T$6))</f>
        <v>2.7404981099999999</v>
      </c>
      <c r="U1869" s="96"/>
      <c r="V1869" s="94">
        <f>Tabla3[[#This Row],[PRECIO %      en $]]*Tabla3[[#This Row],[PEDIDO ]]</f>
        <v>0</v>
      </c>
      <c r="W1869" s="57">
        <f>Tabla3[[#This Row],[PRECIO CON DESCT.]]*Tabla3[[#This Row],[PEDIDO ]]</f>
        <v>0</v>
      </c>
      <c r="X1869" s="58">
        <f>Tabla3[[#This Row],[PRECIO SIN %]]*Tabla3[[#This Row],[PEDIDO ]]</f>
        <v>0</v>
      </c>
      <c r="Y1869" s="28"/>
      <c r="Z1869" s="28"/>
    </row>
    <row r="1870" spans="1:26" ht="33" customHeight="1" x14ac:dyDescent="0.4">
      <c r="A1870" s="125">
        <v>7591196002198</v>
      </c>
      <c r="B1870" s="59" t="s">
        <v>225</v>
      </c>
      <c r="C1870" s="59" t="s">
        <v>200</v>
      </c>
      <c r="D18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70" s="119" t="s">
        <v>2363</v>
      </c>
      <c r="F1870" s="76" t="s">
        <v>537</v>
      </c>
      <c r="G18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70" s="78">
        <v>148</v>
      </c>
      <c r="J1870" s="52">
        <v>5.6666699999999999</v>
      </c>
      <c r="K1870" s="60">
        <f>Tabla3[[#This Row],[PRECIOS]]-Tabla3[[#This Row],[PRECIOS]]*10%</f>
        <v>5.1000030000000001</v>
      </c>
      <c r="L1870" s="101"/>
      <c r="M1870" s="61"/>
      <c r="N1870" s="55">
        <f>IFERROR(Tabla3[[#This Row],[PRECIOS]]-Tabla3[[#This Row],[PRECIOS]]*Tabla3[[#This Row],[% PRODUCTO]]," ")</f>
        <v>5.6666699999999999</v>
      </c>
      <c r="O1870" s="61"/>
      <c r="P1870" s="55">
        <f>IFERROR(Tabla3[[#This Row],[OCULTAR2]]-Tabla3[[#This Row],[OCULTAR2]]*Tabla3[[#This Row],[% LÍNEA]]," ")</f>
        <v>5.6666699999999999</v>
      </c>
      <c r="Q1870" s="56">
        <f>IFERROR(Tabla3[[#This Row],[% PRODUCTO]]+Tabla3[[#This Row],[% LÍNEA]]," ")</f>
        <v>0</v>
      </c>
      <c r="R1870" s="60">
        <f>Tabla3[[#This Row],[OCULTAR3]]</f>
        <v>5.6666699999999999</v>
      </c>
      <c r="S1870" s="60">
        <f>Tabla3[[#This Row],[PRECIO SIN %]]-Tabla3[[#This Row],[PRECIO SIN %]]*10%</f>
        <v>5.1000030000000001</v>
      </c>
      <c r="T1870" s="80">
        <f>(Tabla3[[#This Row],[PRECIO CON DESCT.]]-(Tabla3[[#This Row],[PRECIO CON DESCT.]]*$T$6))</f>
        <v>3.2130018900000001</v>
      </c>
      <c r="U1870" s="96"/>
      <c r="V1870" s="94">
        <f>Tabla3[[#This Row],[PRECIO %      en $]]*Tabla3[[#This Row],[PEDIDO ]]</f>
        <v>0</v>
      </c>
      <c r="W1870" s="57">
        <f>Tabla3[[#This Row],[PRECIO CON DESCT.]]*Tabla3[[#This Row],[PEDIDO ]]</f>
        <v>0</v>
      </c>
      <c r="X1870" s="58">
        <f>Tabla3[[#This Row],[PRECIO SIN %]]*Tabla3[[#This Row],[PEDIDO ]]</f>
        <v>0</v>
      </c>
      <c r="Y1870" s="28"/>
      <c r="Z1870" s="28"/>
    </row>
    <row r="1871" spans="1:26" ht="33" customHeight="1" x14ac:dyDescent="0.4">
      <c r="A1871" s="124">
        <v>7592782000680</v>
      </c>
      <c r="B1871" s="51" t="s">
        <v>225</v>
      </c>
      <c r="C1871" s="51" t="s">
        <v>91</v>
      </c>
      <c r="D18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71" s="118" t="s">
        <v>2364</v>
      </c>
      <c r="F1871" s="75" t="s">
        <v>537</v>
      </c>
      <c r="G18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71" s="77">
        <v>58</v>
      </c>
      <c r="J1871" s="52">
        <v>5.1888899999999998</v>
      </c>
      <c r="K1871" s="53">
        <f>Tabla3[[#This Row],[PRECIOS]]-Tabla3[[#This Row],[PRECIOS]]*10%</f>
        <v>4.6700010000000001</v>
      </c>
      <c r="L1871" s="101"/>
      <c r="M1871" s="54"/>
      <c r="N1871" s="55">
        <f>IFERROR(Tabla3[[#This Row],[PRECIOS]]-Tabla3[[#This Row],[PRECIOS]]*Tabla3[[#This Row],[% PRODUCTO]]," ")</f>
        <v>5.1888899999999998</v>
      </c>
      <c r="O1871" s="54"/>
      <c r="P1871" s="55">
        <f>IFERROR(Tabla3[[#This Row],[OCULTAR2]]-Tabla3[[#This Row],[OCULTAR2]]*Tabla3[[#This Row],[% LÍNEA]]," ")</f>
        <v>5.1888899999999998</v>
      </c>
      <c r="Q1871" s="56">
        <f>IFERROR(Tabla3[[#This Row],[% PRODUCTO]]+Tabla3[[#This Row],[% LÍNEA]]," ")</f>
        <v>0</v>
      </c>
      <c r="R1871" s="53">
        <f>Tabla3[[#This Row],[OCULTAR3]]</f>
        <v>5.1888899999999998</v>
      </c>
      <c r="S1871" s="53">
        <f>Tabla3[[#This Row],[PRECIO SIN %]]-Tabla3[[#This Row],[PRECIO SIN %]]*10%</f>
        <v>4.6700010000000001</v>
      </c>
      <c r="T1871" s="80">
        <f>(Tabla3[[#This Row],[PRECIO CON DESCT.]]-(Tabla3[[#This Row],[PRECIO CON DESCT.]]*$T$6))</f>
        <v>2.9421006300000001</v>
      </c>
      <c r="U1871" s="96"/>
      <c r="V1871" s="94">
        <f>Tabla3[[#This Row],[PRECIO %      en $]]*Tabla3[[#This Row],[PEDIDO ]]</f>
        <v>0</v>
      </c>
      <c r="W1871" s="57">
        <f>Tabla3[[#This Row],[PRECIO CON DESCT.]]*Tabla3[[#This Row],[PEDIDO ]]</f>
        <v>0</v>
      </c>
      <c r="X1871" s="58">
        <f>Tabla3[[#This Row],[PRECIO SIN %]]*Tabla3[[#This Row],[PEDIDO ]]</f>
        <v>0</v>
      </c>
      <c r="Y1871" s="28"/>
      <c r="Z1871" s="28"/>
    </row>
    <row r="1872" spans="1:26" ht="33" customHeight="1" x14ac:dyDescent="0.4">
      <c r="A1872" s="125">
        <v>7592782000536</v>
      </c>
      <c r="B1872" s="59" t="s">
        <v>225</v>
      </c>
      <c r="C1872" s="59" t="s">
        <v>91</v>
      </c>
      <c r="D18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72" s="119" t="s">
        <v>2365</v>
      </c>
      <c r="F1872" s="76" t="s">
        <v>537</v>
      </c>
      <c r="G18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72" s="78">
        <v>97</v>
      </c>
      <c r="J1872" s="52">
        <v>5.5</v>
      </c>
      <c r="K1872" s="60">
        <f>Tabla3[[#This Row],[PRECIOS]]-Tabla3[[#This Row],[PRECIOS]]*10%</f>
        <v>4.95</v>
      </c>
      <c r="L1872" s="101"/>
      <c r="M1872" s="61"/>
      <c r="N1872" s="55">
        <f>IFERROR(Tabla3[[#This Row],[PRECIOS]]-Tabla3[[#This Row],[PRECIOS]]*Tabla3[[#This Row],[% PRODUCTO]]," ")</f>
        <v>5.5</v>
      </c>
      <c r="O1872" s="61"/>
      <c r="P1872" s="55">
        <f>IFERROR(Tabla3[[#This Row],[OCULTAR2]]-Tabla3[[#This Row],[OCULTAR2]]*Tabla3[[#This Row],[% LÍNEA]]," ")</f>
        <v>5.5</v>
      </c>
      <c r="Q1872" s="56">
        <f>IFERROR(Tabla3[[#This Row],[% PRODUCTO]]+Tabla3[[#This Row],[% LÍNEA]]," ")</f>
        <v>0</v>
      </c>
      <c r="R1872" s="60">
        <f>Tabla3[[#This Row],[OCULTAR3]]</f>
        <v>5.5</v>
      </c>
      <c r="S1872" s="60">
        <f>Tabla3[[#This Row],[PRECIO SIN %]]-Tabla3[[#This Row],[PRECIO SIN %]]*10%</f>
        <v>4.95</v>
      </c>
      <c r="T1872" s="80">
        <f>(Tabla3[[#This Row],[PRECIO CON DESCT.]]-(Tabla3[[#This Row],[PRECIO CON DESCT.]]*$T$6))</f>
        <v>3.1185</v>
      </c>
      <c r="U1872" s="96"/>
      <c r="V1872" s="94">
        <f>Tabla3[[#This Row],[PRECIO %      en $]]*Tabla3[[#This Row],[PEDIDO ]]</f>
        <v>0</v>
      </c>
      <c r="W1872" s="57">
        <f>Tabla3[[#This Row],[PRECIO CON DESCT.]]*Tabla3[[#This Row],[PEDIDO ]]</f>
        <v>0</v>
      </c>
      <c r="X1872" s="58">
        <f>Tabla3[[#This Row],[PRECIO SIN %]]*Tabla3[[#This Row],[PEDIDO ]]</f>
        <v>0</v>
      </c>
      <c r="Y1872" s="28"/>
      <c r="Z1872" s="28"/>
    </row>
    <row r="1873" spans="1:26" ht="33" customHeight="1" x14ac:dyDescent="0.4">
      <c r="A1873" s="124"/>
      <c r="B1873" s="51" t="s">
        <v>225</v>
      </c>
      <c r="C1873" s="51" t="s">
        <v>98</v>
      </c>
      <c r="D18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873" s="118" t="s">
        <v>2366</v>
      </c>
      <c r="F1873" s="75" t="s">
        <v>537</v>
      </c>
      <c r="G18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873" s="77">
        <v>24</v>
      </c>
      <c r="J1873" s="52">
        <v>4.61111</v>
      </c>
      <c r="K1873" s="53">
        <f>Tabla3[[#This Row],[PRECIOS]]-Tabla3[[#This Row],[PRECIOS]]*10%</f>
        <v>4.1499990000000002</v>
      </c>
      <c r="L1873" s="101" t="s">
        <v>5327</v>
      </c>
      <c r="M1873" s="54"/>
      <c r="N1873" s="55">
        <f>IFERROR(Tabla3[[#This Row],[PRECIOS]]-Tabla3[[#This Row],[PRECIOS]]*Tabla3[[#This Row],[% PRODUCTO]]," ")</f>
        <v>4.61111</v>
      </c>
      <c r="O1873" s="54"/>
      <c r="P1873" s="55">
        <f>IFERROR(Tabla3[[#This Row],[OCULTAR2]]-Tabla3[[#This Row],[OCULTAR2]]*Tabla3[[#This Row],[% LÍNEA]]," ")</f>
        <v>4.61111</v>
      </c>
      <c r="Q1873" s="56">
        <f>IFERROR(Tabla3[[#This Row],[% PRODUCTO]]+Tabla3[[#This Row],[% LÍNEA]]," ")</f>
        <v>0</v>
      </c>
      <c r="R1873" s="53">
        <f>Tabla3[[#This Row],[OCULTAR3]]</f>
        <v>4.61111</v>
      </c>
      <c r="S1873" s="53">
        <f>Tabla3[[#This Row],[PRECIO SIN %]]-Tabla3[[#This Row],[PRECIO SIN %]]*10%</f>
        <v>4.1499990000000002</v>
      </c>
      <c r="T1873" s="80">
        <f>(Tabla3[[#This Row],[PRECIO CON DESCT.]]-(Tabla3[[#This Row],[PRECIO CON DESCT.]]*$T$6))</f>
        <v>2.6144993699999999</v>
      </c>
      <c r="U1873" s="96"/>
      <c r="V1873" s="94">
        <f>Tabla3[[#This Row],[PRECIO %      en $]]*Tabla3[[#This Row],[PEDIDO ]]</f>
        <v>0</v>
      </c>
      <c r="W1873" s="57">
        <f>Tabla3[[#This Row],[PRECIO CON DESCT.]]*Tabla3[[#This Row],[PEDIDO ]]</f>
        <v>0</v>
      </c>
      <c r="X1873" s="58">
        <f>Tabla3[[#This Row],[PRECIO SIN %]]*Tabla3[[#This Row],[PEDIDO ]]</f>
        <v>0</v>
      </c>
      <c r="Y1873" s="28"/>
      <c r="Z1873" s="28"/>
    </row>
    <row r="1874" spans="1:26" ht="33" customHeight="1" x14ac:dyDescent="0.4">
      <c r="A1874" s="125">
        <v>7592601100461</v>
      </c>
      <c r="B1874" s="59" t="s">
        <v>225</v>
      </c>
      <c r="C1874" s="59" t="s">
        <v>98</v>
      </c>
      <c r="D18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74" s="119" t="s">
        <v>2367</v>
      </c>
      <c r="F1874" s="76" t="s">
        <v>537</v>
      </c>
      <c r="G18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74" s="78">
        <v>225</v>
      </c>
      <c r="J1874" s="52">
        <v>4.9000000000000004</v>
      </c>
      <c r="K1874" s="60">
        <f>Tabla3[[#This Row],[PRECIOS]]-Tabla3[[#This Row],[PRECIOS]]*10%</f>
        <v>4.41</v>
      </c>
      <c r="L1874" s="101"/>
      <c r="M1874" s="61"/>
      <c r="N1874" s="55">
        <f>IFERROR(Tabla3[[#This Row],[PRECIOS]]-Tabla3[[#This Row],[PRECIOS]]*Tabla3[[#This Row],[% PRODUCTO]]," ")</f>
        <v>4.9000000000000004</v>
      </c>
      <c r="O1874" s="61"/>
      <c r="P1874" s="55">
        <f>IFERROR(Tabla3[[#This Row],[OCULTAR2]]-Tabla3[[#This Row],[OCULTAR2]]*Tabla3[[#This Row],[% LÍNEA]]," ")</f>
        <v>4.9000000000000004</v>
      </c>
      <c r="Q1874" s="56">
        <f>IFERROR(Tabla3[[#This Row],[% PRODUCTO]]+Tabla3[[#This Row],[% LÍNEA]]," ")</f>
        <v>0</v>
      </c>
      <c r="R1874" s="60">
        <f>Tabla3[[#This Row],[OCULTAR3]]</f>
        <v>4.9000000000000004</v>
      </c>
      <c r="S1874" s="60">
        <f>Tabla3[[#This Row],[PRECIO SIN %]]-Tabla3[[#This Row],[PRECIO SIN %]]*10%</f>
        <v>4.41</v>
      </c>
      <c r="T1874" s="80">
        <f>(Tabla3[[#This Row],[PRECIO CON DESCT.]]-(Tabla3[[#This Row],[PRECIO CON DESCT.]]*$T$6))</f>
        <v>2.7783000000000002</v>
      </c>
      <c r="U1874" s="96"/>
      <c r="V1874" s="94">
        <f>Tabla3[[#This Row],[PRECIO %      en $]]*Tabla3[[#This Row],[PEDIDO ]]</f>
        <v>0</v>
      </c>
      <c r="W1874" s="57">
        <f>Tabla3[[#This Row],[PRECIO CON DESCT.]]*Tabla3[[#This Row],[PEDIDO ]]</f>
        <v>0</v>
      </c>
      <c r="X1874" s="58">
        <f>Tabla3[[#This Row],[PRECIO SIN %]]*Tabla3[[#This Row],[PEDIDO ]]</f>
        <v>0</v>
      </c>
      <c r="Y1874" s="28"/>
      <c r="Z1874" s="28"/>
    </row>
    <row r="1875" spans="1:26" ht="33" customHeight="1" x14ac:dyDescent="0.4">
      <c r="A1875" s="124">
        <v>7592601100447</v>
      </c>
      <c r="B1875" s="51" t="s">
        <v>225</v>
      </c>
      <c r="C1875" s="51" t="s">
        <v>98</v>
      </c>
      <c r="D18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75" s="118" t="s">
        <v>2368</v>
      </c>
      <c r="F1875" s="75" t="s">
        <v>537</v>
      </c>
      <c r="G18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75" s="77">
        <v>60</v>
      </c>
      <c r="J1875" s="52">
        <v>8.7666699999999995</v>
      </c>
      <c r="K1875" s="53">
        <f>Tabla3[[#This Row],[PRECIOS]]-Tabla3[[#This Row],[PRECIOS]]*10%</f>
        <v>7.8900029999999992</v>
      </c>
      <c r="L1875" s="101"/>
      <c r="M1875" s="54"/>
      <c r="N1875" s="55">
        <f>IFERROR(Tabla3[[#This Row],[PRECIOS]]-Tabla3[[#This Row],[PRECIOS]]*Tabla3[[#This Row],[% PRODUCTO]]," ")</f>
        <v>8.7666699999999995</v>
      </c>
      <c r="O1875" s="54"/>
      <c r="P1875" s="55">
        <f>IFERROR(Tabla3[[#This Row],[OCULTAR2]]-Tabla3[[#This Row],[OCULTAR2]]*Tabla3[[#This Row],[% LÍNEA]]," ")</f>
        <v>8.7666699999999995</v>
      </c>
      <c r="Q1875" s="56">
        <f>IFERROR(Tabla3[[#This Row],[% PRODUCTO]]+Tabla3[[#This Row],[% LÍNEA]]," ")</f>
        <v>0</v>
      </c>
      <c r="R1875" s="53">
        <f>Tabla3[[#This Row],[OCULTAR3]]</f>
        <v>8.7666699999999995</v>
      </c>
      <c r="S1875" s="53">
        <f>Tabla3[[#This Row],[PRECIO SIN %]]-Tabla3[[#This Row],[PRECIO SIN %]]*10%</f>
        <v>7.8900029999999992</v>
      </c>
      <c r="T1875" s="80">
        <f>(Tabla3[[#This Row],[PRECIO CON DESCT.]]-(Tabla3[[#This Row],[PRECIO CON DESCT.]]*$T$6))</f>
        <v>4.9707018899999991</v>
      </c>
      <c r="U1875" s="96"/>
      <c r="V1875" s="94">
        <f>Tabla3[[#This Row],[PRECIO %      en $]]*Tabla3[[#This Row],[PEDIDO ]]</f>
        <v>0</v>
      </c>
      <c r="W1875" s="57">
        <f>Tabla3[[#This Row],[PRECIO CON DESCT.]]*Tabla3[[#This Row],[PEDIDO ]]</f>
        <v>0</v>
      </c>
      <c r="X1875" s="58">
        <f>Tabla3[[#This Row],[PRECIO SIN %]]*Tabla3[[#This Row],[PEDIDO ]]</f>
        <v>0</v>
      </c>
      <c r="Y1875" s="28"/>
      <c r="Z1875" s="28"/>
    </row>
    <row r="1876" spans="1:26" ht="33" customHeight="1" x14ac:dyDescent="0.4">
      <c r="A1876" s="125">
        <v>7591585277459</v>
      </c>
      <c r="B1876" s="59" t="s">
        <v>225</v>
      </c>
      <c r="C1876" s="59" t="s">
        <v>75</v>
      </c>
      <c r="D18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76" s="119" t="s">
        <v>2369</v>
      </c>
      <c r="F1876" s="76" t="s">
        <v>537</v>
      </c>
      <c r="G18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76" s="78">
        <v>6</v>
      </c>
      <c r="J1876" s="52">
        <v>4.4555600000000002</v>
      </c>
      <c r="K1876" s="60">
        <f>Tabla3[[#This Row],[PRECIOS]]-Tabla3[[#This Row],[PRECIOS]]*10%</f>
        <v>4.0100040000000003</v>
      </c>
      <c r="L1876" s="101"/>
      <c r="M1876" s="61"/>
      <c r="N1876" s="55">
        <f>IFERROR(Tabla3[[#This Row],[PRECIOS]]-Tabla3[[#This Row],[PRECIOS]]*Tabla3[[#This Row],[% PRODUCTO]]," ")</f>
        <v>4.4555600000000002</v>
      </c>
      <c r="O1876" s="61"/>
      <c r="P1876" s="55">
        <f>IFERROR(Tabla3[[#This Row],[OCULTAR2]]-Tabla3[[#This Row],[OCULTAR2]]*Tabla3[[#This Row],[% LÍNEA]]," ")</f>
        <v>4.4555600000000002</v>
      </c>
      <c r="Q1876" s="56">
        <f>IFERROR(Tabla3[[#This Row],[% PRODUCTO]]+Tabla3[[#This Row],[% LÍNEA]]," ")</f>
        <v>0</v>
      </c>
      <c r="R1876" s="60">
        <f>Tabla3[[#This Row],[OCULTAR3]]</f>
        <v>4.4555600000000002</v>
      </c>
      <c r="S1876" s="60">
        <f>Tabla3[[#This Row],[PRECIO SIN %]]-Tabla3[[#This Row],[PRECIO SIN %]]*10%</f>
        <v>4.0100040000000003</v>
      </c>
      <c r="T1876" s="80">
        <f>(Tabla3[[#This Row],[PRECIO CON DESCT.]]-(Tabla3[[#This Row],[PRECIO CON DESCT.]]*$T$6))</f>
        <v>2.5263025200000002</v>
      </c>
      <c r="U1876" s="96"/>
      <c r="V1876" s="94">
        <f>Tabla3[[#This Row],[PRECIO %      en $]]*Tabla3[[#This Row],[PEDIDO ]]</f>
        <v>0</v>
      </c>
      <c r="W1876" s="57">
        <f>Tabla3[[#This Row],[PRECIO CON DESCT.]]*Tabla3[[#This Row],[PEDIDO ]]</f>
        <v>0</v>
      </c>
      <c r="X1876" s="58">
        <f>Tabla3[[#This Row],[PRECIO SIN %]]*Tabla3[[#This Row],[PEDIDO ]]</f>
        <v>0</v>
      </c>
      <c r="Y1876" s="28"/>
      <c r="Z1876" s="28"/>
    </row>
    <row r="1877" spans="1:26" ht="33" customHeight="1" x14ac:dyDescent="0.4">
      <c r="A1877" s="124">
        <v>7598252001256</v>
      </c>
      <c r="B1877" s="51" t="s">
        <v>225</v>
      </c>
      <c r="C1877" s="51" t="s">
        <v>56</v>
      </c>
      <c r="D18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77" s="118" t="s">
        <v>2370</v>
      </c>
      <c r="F1877" s="75" t="s">
        <v>537</v>
      </c>
      <c r="G18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77" s="77">
        <v>365</v>
      </c>
      <c r="J1877" s="52">
        <v>3.5555599999999998</v>
      </c>
      <c r="K1877" s="53">
        <f>Tabla3[[#This Row],[PRECIOS]]-Tabla3[[#This Row],[PRECIOS]]*10%</f>
        <v>3.2000039999999998</v>
      </c>
      <c r="L1877" s="101"/>
      <c r="M1877" s="54"/>
      <c r="N1877" s="55">
        <f>IFERROR(Tabla3[[#This Row],[PRECIOS]]-Tabla3[[#This Row],[PRECIOS]]*Tabla3[[#This Row],[% PRODUCTO]]," ")</f>
        <v>3.5555599999999998</v>
      </c>
      <c r="O1877" s="54"/>
      <c r="P1877" s="55">
        <f>IFERROR(Tabla3[[#This Row],[OCULTAR2]]-Tabla3[[#This Row],[OCULTAR2]]*Tabla3[[#This Row],[% LÍNEA]]," ")</f>
        <v>3.5555599999999998</v>
      </c>
      <c r="Q1877" s="56">
        <f>IFERROR(Tabla3[[#This Row],[% PRODUCTO]]+Tabla3[[#This Row],[% LÍNEA]]," ")</f>
        <v>0</v>
      </c>
      <c r="R1877" s="53">
        <f>Tabla3[[#This Row],[OCULTAR3]]</f>
        <v>3.5555599999999998</v>
      </c>
      <c r="S1877" s="53">
        <f>Tabla3[[#This Row],[PRECIO SIN %]]-Tabla3[[#This Row],[PRECIO SIN %]]*10%</f>
        <v>3.2000039999999998</v>
      </c>
      <c r="T1877" s="80">
        <f>(Tabla3[[#This Row],[PRECIO CON DESCT.]]-(Tabla3[[#This Row],[PRECIO CON DESCT.]]*$T$6))</f>
        <v>2.0160025199999998</v>
      </c>
      <c r="U1877" s="96"/>
      <c r="V1877" s="94">
        <f>Tabla3[[#This Row],[PRECIO %      en $]]*Tabla3[[#This Row],[PEDIDO ]]</f>
        <v>0</v>
      </c>
      <c r="W1877" s="57">
        <f>Tabla3[[#This Row],[PRECIO CON DESCT.]]*Tabla3[[#This Row],[PEDIDO ]]</f>
        <v>0</v>
      </c>
      <c r="X1877" s="58">
        <f>Tabla3[[#This Row],[PRECIO SIN %]]*Tabla3[[#This Row],[PEDIDO ]]</f>
        <v>0</v>
      </c>
      <c r="Y1877" s="28"/>
      <c r="Z1877" s="28"/>
    </row>
    <row r="1878" spans="1:26" ht="33" customHeight="1" x14ac:dyDescent="0.4">
      <c r="A1878" s="125">
        <v>7592601101062</v>
      </c>
      <c r="B1878" s="59" t="s">
        <v>225</v>
      </c>
      <c r="C1878" s="59" t="s">
        <v>98</v>
      </c>
      <c r="D18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878" s="119" t="s">
        <v>2371</v>
      </c>
      <c r="F1878" s="76" t="s">
        <v>537</v>
      </c>
      <c r="G18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878" s="78">
        <v>12</v>
      </c>
      <c r="J1878" s="52">
        <v>5.6555600000000004</v>
      </c>
      <c r="K1878" s="60">
        <f>Tabla3[[#This Row],[PRECIOS]]-Tabla3[[#This Row],[PRECIOS]]*10%</f>
        <v>5.0900040000000004</v>
      </c>
      <c r="L1878" s="101" t="s">
        <v>5327</v>
      </c>
      <c r="M1878" s="61"/>
      <c r="N1878" s="55">
        <f>IFERROR(Tabla3[[#This Row],[PRECIOS]]-Tabla3[[#This Row],[PRECIOS]]*Tabla3[[#This Row],[% PRODUCTO]]," ")</f>
        <v>5.6555600000000004</v>
      </c>
      <c r="O1878" s="61"/>
      <c r="P1878" s="55">
        <f>IFERROR(Tabla3[[#This Row],[OCULTAR2]]-Tabla3[[#This Row],[OCULTAR2]]*Tabla3[[#This Row],[% LÍNEA]]," ")</f>
        <v>5.6555600000000004</v>
      </c>
      <c r="Q1878" s="56">
        <f>IFERROR(Tabla3[[#This Row],[% PRODUCTO]]+Tabla3[[#This Row],[% LÍNEA]]," ")</f>
        <v>0</v>
      </c>
      <c r="R1878" s="60">
        <f>Tabla3[[#This Row],[OCULTAR3]]</f>
        <v>5.6555600000000004</v>
      </c>
      <c r="S1878" s="60">
        <f>Tabla3[[#This Row],[PRECIO SIN %]]-Tabla3[[#This Row],[PRECIO SIN %]]*10%</f>
        <v>5.0900040000000004</v>
      </c>
      <c r="T1878" s="80">
        <f>(Tabla3[[#This Row],[PRECIO CON DESCT.]]-(Tabla3[[#This Row],[PRECIO CON DESCT.]]*$T$6))</f>
        <v>3.2067025200000003</v>
      </c>
      <c r="U1878" s="96"/>
      <c r="V1878" s="94">
        <f>Tabla3[[#This Row],[PRECIO %      en $]]*Tabla3[[#This Row],[PEDIDO ]]</f>
        <v>0</v>
      </c>
      <c r="W1878" s="57">
        <f>Tabla3[[#This Row],[PRECIO CON DESCT.]]*Tabla3[[#This Row],[PEDIDO ]]</f>
        <v>0</v>
      </c>
      <c r="X1878" s="58">
        <f>Tabla3[[#This Row],[PRECIO SIN %]]*Tabla3[[#This Row],[PEDIDO ]]</f>
        <v>0</v>
      </c>
      <c r="Y1878" s="28"/>
      <c r="Z1878" s="28"/>
    </row>
    <row r="1879" spans="1:26" ht="33" customHeight="1" x14ac:dyDescent="0.4">
      <c r="A1879" s="124">
        <v>7592601100485</v>
      </c>
      <c r="B1879" s="51" t="s">
        <v>225</v>
      </c>
      <c r="C1879" s="51" t="s">
        <v>98</v>
      </c>
      <c r="D18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79" s="118" t="s">
        <v>2372</v>
      </c>
      <c r="F1879" s="75" t="s">
        <v>537</v>
      </c>
      <c r="G18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79" s="77">
        <v>124</v>
      </c>
      <c r="J1879" s="52">
        <v>4.0555599999999998</v>
      </c>
      <c r="K1879" s="53">
        <f>Tabla3[[#This Row],[PRECIOS]]-Tabla3[[#This Row],[PRECIOS]]*10%</f>
        <v>3.650004</v>
      </c>
      <c r="L1879" s="101"/>
      <c r="M1879" s="54"/>
      <c r="N1879" s="55">
        <f>IFERROR(Tabla3[[#This Row],[PRECIOS]]-Tabla3[[#This Row],[PRECIOS]]*Tabla3[[#This Row],[% PRODUCTO]]," ")</f>
        <v>4.0555599999999998</v>
      </c>
      <c r="O1879" s="54"/>
      <c r="P1879" s="55">
        <f>IFERROR(Tabla3[[#This Row],[OCULTAR2]]-Tabla3[[#This Row],[OCULTAR2]]*Tabla3[[#This Row],[% LÍNEA]]," ")</f>
        <v>4.0555599999999998</v>
      </c>
      <c r="Q1879" s="56">
        <f>IFERROR(Tabla3[[#This Row],[% PRODUCTO]]+Tabla3[[#This Row],[% LÍNEA]]," ")</f>
        <v>0</v>
      </c>
      <c r="R1879" s="53">
        <f>Tabla3[[#This Row],[OCULTAR3]]</f>
        <v>4.0555599999999998</v>
      </c>
      <c r="S1879" s="53">
        <f>Tabla3[[#This Row],[PRECIO SIN %]]-Tabla3[[#This Row],[PRECIO SIN %]]*10%</f>
        <v>3.650004</v>
      </c>
      <c r="T1879" s="80">
        <f>(Tabla3[[#This Row],[PRECIO CON DESCT.]]-(Tabla3[[#This Row],[PRECIO CON DESCT.]]*$T$6))</f>
        <v>2.2995025199999999</v>
      </c>
      <c r="U1879" s="96"/>
      <c r="V1879" s="94">
        <f>Tabla3[[#This Row],[PRECIO %      en $]]*Tabla3[[#This Row],[PEDIDO ]]</f>
        <v>0</v>
      </c>
      <c r="W1879" s="57">
        <f>Tabla3[[#This Row],[PRECIO CON DESCT.]]*Tabla3[[#This Row],[PEDIDO ]]</f>
        <v>0</v>
      </c>
      <c r="X1879" s="58">
        <f>Tabla3[[#This Row],[PRECIO SIN %]]*Tabla3[[#This Row],[PEDIDO ]]</f>
        <v>0</v>
      </c>
      <c r="Y1879" s="28"/>
      <c r="Z1879" s="28"/>
    </row>
    <row r="1880" spans="1:26" ht="33" customHeight="1" x14ac:dyDescent="0.4">
      <c r="A1880" s="125">
        <v>6974546561124</v>
      </c>
      <c r="B1880" s="59" t="s">
        <v>225</v>
      </c>
      <c r="C1880" s="59" t="s">
        <v>120</v>
      </c>
      <c r="D18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80" s="119" t="s">
        <v>2373</v>
      </c>
      <c r="F1880" s="76" t="s">
        <v>537</v>
      </c>
      <c r="G18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80" s="78">
        <v>157</v>
      </c>
      <c r="J1880" s="52">
        <v>3.3333300000000001</v>
      </c>
      <c r="K1880" s="60">
        <f>Tabla3[[#This Row],[PRECIOS]]-Tabla3[[#This Row],[PRECIOS]]*10%</f>
        <v>2.999997</v>
      </c>
      <c r="L1880" s="101"/>
      <c r="M1880" s="61"/>
      <c r="N1880" s="55">
        <f>IFERROR(Tabla3[[#This Row],[PRECIOS]]-Tabla3[[#This Row],[PRECIOS]]*Tabla3[[#This Row],[% PRODUCTO]]," ")</f>
        <v>3.3333300000000001</v>
      </c>
      <c r="O1880" s="61"/>
      <c r="P1880" s="55">
        <f>IFERROR(Tabla3[[#This Row],[OCULTAR2]]-Tabla3[[#This Row],[OCULTAR2]]*Tabla3[[#This Row],[% LÍNEA]]," ")</f>
        <v>3.3333300000000001</v>
      </c>
      <c r="Q1880" s="56">
        <f>IFERROR(Tabla3[[#This Row],[% PRODUCTO]]+Tabla3[[#This Row],[% LÍNEA]]," ")</f>
        <v>0</v>
      </c>
      <c r="R1880" s="60">
        <f>Tabla3[[#This Row],[OCULTAR3]]</f>
        <v>3.3333300000000001</v>
      </c>
      <c r="S1880" s="60">
        <f>Tabla3[[#This Row],[PRECIO SIN %]]-Tabla3[[#This Row],[PRECIO SIN %]]*10%</f>
        <v>2.999997</v>
      </c>
      <c r="T1880" s="80">
        <f>(Tabla3[[#This Row],[PRECIO CON DESCT.]]-(Tabla3[[#This Row],[PRECIO CON DESCT.]]*$T$6))</f>
        <v>1.8899981100000001</v>
      </c>
      <c r="U1880" s="96"/>
      <c r="V1880" s="94">
        <f>Tabla3[[#This Row],[PRECIO %      en $]]*Tabla3[[#This Row],[PEDIDO ]]</f>
        <v>0</v>
      </c>
      <c r="W1880" s="57">
        <f>Tabla3[[#This Row],[PRECIO CON DESCT.]]*Tabla3[[#This Row],[PEDIDO ]]</f>
        <v>0</v>
      </c>
      <c r="X1880" s="58">
        <f>Tabla3[[#This Row],[PRECIO SIN %]]*Tabla3[[#This Row],[PEDIDO ]]</f>
        <v>0</v>
      </c>
      <c r="Y1880" s="28"/>
      <c r="Z1880" s="28"/>
    </row>
    <row r="1881" spans="1:26" ht="33" customHeight="1" x14ac:dyDescent="0.4">
      <c r="A1881" s="124">
        <v>7770108122180</v>
      </c>
      <c r="B1881" s="51" t="s">
        <v>225</v>
      </c>
      <c r="C1881" s="51" t="s">
        <v>128</v>
      </c>
      <c r="D18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81" s="118" t="s">
        <v>2374</v>
      </c>
      <c r="F1881" s="75" t="s">
        <v>537</v>
      </c>
      <c r="G18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81" s="77">
        <v>96</v>
      </c>
      <c r="J1881" s="52">
        <v>7.4444400000000002</v>
      </c>
      <c r="K1881" s="53">
        <f>Tabla3[[#This Row],[PRECIOS]]-Tabla3[[#This Row],[PRECIOS]]*10%</f>
        <v>6.6999960000000005</v>
      </c>
      <c r="L1881" s="101"/>
      <c r="M1881" s="54"/>
      <c r="N1881" s="55">
        <f>IFERROR(Tabla3[[#This Row],[PRECIOS]]-Tabla3[[#This Row],[PRECIOS]]*Tabla3[[#This Row],[% PRODUCTO]]," ")</f>
        <v>7.4444400000000002</v>
      </c>
      <c r="O1881" s="54"/>
      <c r="P1881" s="55">
        <f>IFERROR(Tabla3[[#This Row],[OCULTAR2]]-Tabla3[[#This Row],[OCULTAR2]]*Tabla3[[#This Row],[% LÍNEA]]," ")</f>
        <v>7.4444400000000002</v>
      </c>
      <c r="Q1881" s="56">
        <f>IFERROR(Tabla3[[#This Row],[% PRODUCTO]]+Tabla3[[#This Row],[% LÍNEA]]," ")</f>
        <v>0</v>
      </c>
      <c r="R1881" s="53">
        <f>Tabla3[[#This Row],[OCULTAR3]]</f>
        <v>7.4444400000000002</v>
      </c>
      <c r="S1881" s="53">
        <f>Tabla3[[#This Row],[PRECIO SIN %]]-Tabla3[[#This Row],[PRECIO SIN %]]*10%</f>
        <v>6.6999960000000005</v>
      </c>
      <c r="T1881" s="80">
        <f>(Tabla3[[#This Row],[PRECIO CON DESCT.]]-(Tabla3[[#This Row],[PRECIO CON DESCT.]]*$T$6))</f>
        <v>4.2209974800000003</v>
      </c>
      <c r="U1881" s="96"/>
      <c r="V1881" s="94">
        <f>Tabla3[[#This Row],[PRECIO %      en $]]*Tabla3[[#This Row],[PEDIDO ]]</f>
        <v>0</v>
      </c>
      <c r="W1881" s="57">
        <f>Tabla3[[#This Row],[PRECIO CON DESCT.]]*Tabla3[[#This Row],[PEDIDO ]]</f>
        <v>0</v>
      </c>
      <c r="X1881" s="58">
        <f>Tabla3[[#This Row],[PRECIO SIN %]]*Tabla3[[#This Row],[PEDIDO ]]</f>
        <v>0</v>
      </c>
      <c r="Y1881" s="28"/>
      <c r="Z1881" s="28"/>
    </row>
    <row r="1882" spans="1:26" ht="33" customHeight="1" x14ac:dyDescent="0.4">
      <c r="A1882" s="125">
        <v>7770108671046</v>
      </c>
      <c r="B1882" s="59" t="s">
        <v>225</v>
      </c>
      <c r="C1882" s="59" t="s">
        <v>128</v>
      </c>
      <c r="D18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82" s="119" t="s">
        <v>2375</v>
      </c>
      <c r="F1882" s="76" t="s">
        <v>537</v>
      </c>
      <c r="G18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82" s="78">
        <v>97</v>
      </c>
      <c r="J1882" s="52">
        <v>4.9333299999999998</v>
      </c>
      <c r="K1882" s="60">
        <f>Tabla3[[#This Row],[PRECIOS]]-Tabla3[[#This Row],[PRECIOS]]*10%</f>
        <v>4.439997</v>
      </c>
      <c r="L1882" s="101"/>
      <c r="M1882" s="61"/>
      <c r="N1882" s="55">
        <f>IFERROR(Tabla3[[#This Row],[PRECIOS]]-Tabla3[[#This Row],[PRECIOS]]*Tabla3[[#This Row],[% PRODUCTO]]," ")</f>
        <v>4.9333299999999998</v>
      </c>
      <c r="O1882" s="61"/>
      <c r="P1882" s="55">
        <f>IFERROR(Tabla3[[#This Row],[OCULTAR2]]-Tabla3[[#This Row],[OCULTAR2]]*Tabla3[[#This Row],[% LÍNEA]]," ")</f>
        <v>4.9333299999999998</v>
      </c>
      <c r="Q1882" s="56">
        <f>IFERROR(Tabla3[[#This Row],[% PRODUCTO]]+Tabla3[[#This Row],[% LÍNEA]]," ")</f>
        <v>0</v>
      </c>
      <c r="R1882" s="60">
        <f>Tabla3[[#This Row],[OCULTAR3]]</f>
        <v>4.9333299999999998</v>
      </c>
      <c r="S1882" s="60">
        <f>Tabla3[[#This Row],[PRECIO SIN %]]-Tabla3[[#This Row],[PRECIO SIN %]]*10%</f>
        <v>4.439997</v>
      </c>
      <c r="T1882" s="80">
        <f>(Tabla3[[#This Row],[PRECIO CON DESCT.]]-(Tabla3[[#This Row],[PRECIO CON DESCT.]]*$T$6))</f>
        <v>2.7971981100000001</v>
      </c>
      <c r="U1882" s="96"/>
      <c r="V1882" s="94">
        <f>Tabla3[[#This Row],[PRECIO %      en $]]*Tabla3[[#This Row],[PEDIDO ]]</f>
        <v>0</v>
      </c>
      <c r="W1882" s="57">
        <f>Tabla3[[#This Row],[PRECIO CON DESCT.]]*Tabla3[[#This Row],[PEDIDO ]]</f>
        <v>0</v>
      </c>
      <c r="X1882" s="58">
        <f>Tabla3[[#This Row],[PRECIO SIN %]]*Tabla3[[#This Row],[PEDIDO ]]</f>
        <v>0</v>
      </c>
      <c r="Y1882" s="28"/>
      <c r="Z1882" s="28"/>
    </row>
    <row r="1883" spans="1:26" ht="33" customHeight="1" x14ac:dyDescent="0.4">
      <c r="A1883" s="124">
        <v>8904187829503</v>
      </c>
      <c r="B1883" s="51" t="s">
        <v>225</v>
      </c>
      <c r="C1883" s="51" t="s">
        <v>119</v>
      </c>
      <c r="D18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83" s="118" t="s">
        <v>2376</v>
      </c>
      <c r="F1883" s="75" t="s">
        <v>537</v>
      </c>
      <c r="G18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83" s="77">
        <v>254</v>
      </c>
      <c r="J1883" s="52">
        <v>3.3333300000000001</v>
      </c>
      <c r="K1883" s="53">
        <f>Tabla3[[#This Row],[PRECIOS]]-Tabla3[[#This Row],[PRECIOS]]*10%</f>
        <v>2.999997</v>
      </c>
      <c r="L1883" s="101"/>
      <c r="M1883" s="54"/>
      <c r="N1883" s="55">
        <f>IFERROR(Tabla3[[#This Row],[PRECIOS]]-Tabla3[[#This Row],[PRECIOS]]*Tabla3[[#This Row],[% PRODUCTO]]," ")</f>
        <v>3.3333300000000001</v>
      </c>
      <c r="O1883" s="54"/>
      <c r="P1883" s="55">
        <f>IFERROR(Tabla3[[#This Row],[OCULTAR2]]-Tabla3[[#This Row],[OCULTAR2]]*Tabla3[[#This Row],[% LÍNEA]]," ")</f>
        <v>3.3333300000000001</v>
      </c>
      <c r="Q1883" s="56">
        <f>IFERROR(Tabla3[[#This Row],[% PRODUCTO]]+Tabla3[[#This Row],[% LÍNEA]]," ")</f>
        <v>0</v>
      </c>
      <c r="R1883" s="53">
        <f>Tabla3[[#This Row],[OCULTAR3]]</f>
        <v>3.3333300000000001</v>
      </c>
      <c r="S1883" s="53">
        <f>Tabla3[[#This Row],[PRECIO SIN %]]-Tabla3[[#This Row],[PRECIO SIN %]]*10%</f>
        <v>2.999997</v>
      </c>
      <c r="T1883" s="80">
        <f>(Tabla3[[#This Row],[PRECIO CON DESCT.]]-(Tabla3[[#This Row],[PRECIO CON DESCT.]]*$T$6))</f>
        <v>1.8899981100000001</v>
      </c>
      <c r="U1883" s="96"/>
      <c r="V1883" s="94">
        <f>Tabla3[[#This Row],[PRECIO %      en $]]*Tabla3[[#This Row],[PEDIDO ]]</f>
        <v>0</v>
      </c>
      <c r="W1883" s="57">
        <f>Tabla3[[#This Row],[PRECIO CON DESCT.]]*Tabla3[[#This Row],[PEDIDO ]]</f>
        <v>0</v>
      </c>
      <c r="X1883" s="58">
        <f>Tabla3[[#This Row],[PRECIO SIN %]]*Tabla3[[#This Row],[PEDIDO ]]</f>
        <v>0</v>
      </c>
      <c r="Y1883" s="28"/>
      <c r="Z1883" s="28"/>
    </row>
    <row r="1884" spans="1:26" ht="33" customHeight="1" x14ac:dyDescent="0.4">
      <c r="A1884" s="125">
        <v>7598252001263</v>
      </c>
      <c r="B1884" s="59" t="s">
        <v>225</v>
      </c>
      <c r="C1884" s="59" t="s">
        <v>56</v>
      </c>
      <c r="D18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84" s="119" t="s">
        <v>2377</v>
      </c>
      <c r="F1884" s="76" t="s">
        <v>537</v>
      </c>
      <c r="G18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84" s="78">
        <v>481</v>
      </c>
      <c r="J1884" s="52">
        <v>4</v>
      </c>
      <c r="K1884" s="60">
        <f>Tabla3[[#This Row],[PRECIOS]]-Tabla3[[#This Row],[PRECIOS]]*10%</f>
        <v>3.6</v>
      </c>
      <c r="L1884" s="101"/>
      <c r="M1884" s="61"/>
      <c r="N1884" s="55">
        <f>IFERROR(Tabla3[[#This Row],[PRECIOS]]-Tabla3[[#This Row],[PRECIOS]]*Tabla3[[#This Row],[% PRODUCTO]]," ")</f>
        <v>4</v>
      </c>
      <c r="O1884" s="61"/>
      <c r="P1884" s="55">
        <f>IFERROR(Tabla3[[#This Row],[OCULTAR2]]-Tabla3[[#This Row],[OCULTAR2]]*Tabla3[[#This Row],[% LÍNEA]]," ")</f>
        <v>4</v>
      </c>
      <c r="Q1884" s="56">
        <f>IFERROR(Tabla3[[#This Row],[% PRODUCTO]]+Tabla3[[#This Row],[% LÍNEA]]," ")</f>
        <v>0</v>
      </c>
      <c r="R1884" s="60">
        <f>Tabla3[[#This Row],[OCULTAR3]]</f>
        <v>4</v>
      </c>
      <c r="S1884" s="60">
        <f>Tabla3[[#This Row],[PRECIO SIN %]]-Tabla3[[#This Row],[PRECIO SIN %]]*10%</f>
        <v>3.6</v>
      </c>
      <c r="T1884" s="80">
        <f>(Tabla3[[#This Row],[PRECIO CON DESCT.]]-(Tabla3[[#This Row],[PRECIO CON DESCT.]]*$T$6))</f>
        <v>2.2679999999999998</v>
      </c>
      <c r="U1884" s="96"/>
      <c r="V1884" s="94">
        <f>Tabla3[[#This Row],[PRECIO %      en $]]*Tabla3[[#This Row],[PEDIDO ]]</f>
        <v>0</v>
      </c>
      <c r="W1884" s="57">
        <f>Tabla3[[#This Row],[PRECIO CON DESCT.]]*Tabla3[[#This Row],[PEDIDO ]]</f>
        <v>0</v>
      </c>
      <c r="X1884" s="58">
        <f>Tabla3[[#This Row],[PRECIO SIN %]]*Tabla3[[#This Row],[PEDIDO ]]</f>
        <v>0</v>
      </c>
      <c r="Y1884" s="28"/>
      <c r="Z1884" s="28"/>
    </row>
    <row r="1885" spans="1:26" ht="33" customHeight="1" x14ac:dyDescent="0.4">
      <c r="A1885" s="124">
        <v>7597758000657</v>
      </c>
      <c r="B1885" s="51" t="s">
        <v>225</v>
      </c>
      <c r="C1885" s="51" t="s">
        <v>67</v>
      </c>
      <c r="D18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85" s="118" t="s">
        <v>2378</v>
      </c>
      <c r="F1885" s="75" t="s">
        <v>537</v>
      </c>
      <c r="G18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85" s="77">
        <v>254</v>
      </c>
      <c r="J1885" s="52">
        <v>2.6444399999999999</v>
      </c>
      <c r="K1885" s="53">
        <f>Tabla3[[#This Row],[PRECIOS]]-Tabla3[[#This Row],[PRECIOS]]*10%</f>
        <v>2.3799959999999998</v>
      </c>
      <c r="L1885" s="101"/>
      <c r="M1885" s="54"/>
      <c r="N1885" s="55">
        <f>IFERROR(Tabla3[[#This Row],[PRECIOS]]-Tabla3[[#This Row],[PRECIOS]]*Tabla3[[#This Row],[% PRODUCTO]]," ")</f>
        <v>2.6444399999999999</v>
      </c>
      <c r="O1885" s="54"/>
      <c r="P1885" s="55">
        <f>IFERROR(Tabla3[[#This Row],[OCULTAR2]]-Tabla3[[#This Row],[OCULTAR2]]*Tabla3[[#This Row],[% LÍNEA]]," ")</f>
        <v>2.6444399999999999</v>
      </c>
      <c r="Q1885" s="56">
        <f>IFERROR(Tabla3[[#This Row],[% PRODUCTO]]+Tabla3[[#This Row],[% LÍNEA]]," ")</f>
        <v>0</v>
      </c>
      <c r="R1885" s="53">
        <f>Tabla3[[#This Row],[OCULTAR3]]</f>
        <v>2.6444399999999999</v>
      </c>
      <c r="S1885" s="53">
        <f>Tabla3[[#This Row],[PRECIO SIN %]]-Tabla3[[#This Row],[PRECIO SIN %]]*10%</f>
        <v>2.3799959999999998</v>
      </c>
      <c r="T1885" s="80">
        <f>(Tabla3[[#This Row],[PRECIO CON DESCT.]]-(Tabla3[[#This Row],[PRECIO CON DESCT.]]*$T$6))</f>
        <v>1.4993974799999998</v>
      </c>
      <c r="U1885" s="96"/>
      <c r="V1885" s="94">
        <f>Tabla3[[#This Row],[PRECIO %      en $]]*Tabla3[[#This Row],[PEDIDO ]]</f>
        <v>0</v>
      </c>
      <c r="W1885" s="57">
        <f>Tabla3[[#This Row],[PRECIO CON DESCT.]]*Tabla3[[#This Row],[PEDIDO ]]</f>
        <v>0</v>
      </c>
      <c r="X1885" s="58">
        <f>Tabla3[[#This Row],[PRECIO SIN %]]*Tabla3[[#This Row],[PEDIDO ]]</f>
        <v>0</v>
      </c>
    </row>
    <row r="1886" spans="1:26" ht="33" customHeight="1" x14ac:dyDescent="0.4">
      <c r="A1886" s="125">
        <v>7592601100737</v>
      </c>
      <c r="B1886" s="59" t="s">
        <v>225</v>
      </c>
      <c r="C1886" s="59" t="s">
        <v>98</v>
      </c>
      <c r="D18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86" s="119" t="s">
        <v>2379</v>
      </c>
      <c r="F1886" s="76" t="s">
        <v>537</v>
      </c>
      <c r="G18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86" s="78">
        <v>29</v>
      </c>
      <c r="J1886" s="52">
        <v>3.3333300000000001</v>
      </c>
      <c r="K1886" s="60">
        <f>Tabla3[[#This Row],[PRECIOS]]-Tabla3[[#This Row],[PRECIOS]]*10%</f>
        <v>2.999997</v>
      </c>
      <c r="L1886" s="101"/>
      <c r="M1886" s="61"/>
      <c r="N1886" s="55">
        <f>IFERROR(Tabla3[[#This Row],[PRECIOS]]-Tabla3[[#This Row],[PRECIOS]]*Tabla3[[#This Row],[% PRODUCTO]]," ")</f>
        <v>3.3333300000000001</v>
      </c>
      <c r="O1886" s="61"/>
      <c r="P1886" s="55">
        <f>IFERROR(Tabla3[[#This Row],[OCULTAR2]]-Tabla3[[#This Row],[OCULTAR2]]*Tabla3[[#This Row],[% LÍNEA]]," ")</f>
        <v>3.3333300000000001</v>
      </c>
      <c r="Q1886" s="56">
        <f>IFERROR(Tabla3[[#This Row],[% PRODUCTO]]+Tabla3[[#This Row],[% LÍNEA]]," ")</f>
        <v>0</v>
      </c>
      <c r="R1886" s="60">
        <f>Tabla3[[#This Row],[OCULTAR3]]</f>
        <v>3.3333300000000001</v>
      </c>
      <c r="S1886" s="60">
        <f>Tabla3[[#This Row],[PRECIO SIN %]]-Tabla3[[#This Row],[PRECIO SIN %]]*10%</f>
        <v>2.999997</v>
      </c>
      <c r="T1886" s="80">
        <f>(Tabla3[[#This Row],[PRECIO CON DESCT.]]-(Tabla3[[#This Row],[PRECIO CON DESCT.]]*$T$6))</f>
        <v>1.8899981100000001</v>
      </c>
      <c r="U1886" s="96"/>
      <c r="V1886" s="94">
        <f>Tabla3[[#This Row],[PRECIO %      en $]]*Tabla3[[#This Row],[PEDIDO ]]</f>
        <v>0</v>
      </c>
      <c r="W1886" s="57">
        <f>Tabla3[[#This Row],[PRECIO CON DESCT.]]*Tabla3[[#This Row],[PEDIDO ]]</f>
        <v>0</v>
      </c>
      <c r="X1886" s="58">
        <f>Tabla3[[#This Row],[PRECIO SIN %]]*Tabla3[[#This Row],[PEDIDO ]]</f>
        <v>0</v>
      </c>
    </row>
    <row r="1887" spans="1:26" ht="33" customHeight="1" x14ac:dyDescent="0.4">
      <c r="A1887" s="124">
        <v>7597758000664</v>
      </c>
      <c r="B1887" s="51" t="s">
        <v>225</v>
      </c>
      <c r="C1887" s="51" t="s">
        <v>67</v>
      </c>
      <c r="D18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87" s="118" t="s">
        <v>2380</v>
      </c>
      <c r="F1887" s="75" t="s">
        <v>537</v>
      </c>
      <c r="G18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87" s="77">
        <v>444</v>
      </c>
      <c r="J1887" s="52">
        <v>2.5666699999999998</v>
      </c>
      <c r="K1887" s="53">
        <f>Tabla3[[#This Row],[PRECIOS]]-Tabla3[[#This Row],[PRECIOS]]*10%</f>
        <v>2.310003</v>
      </c>
      <c r="L1887" s="101"/>
      <c r="M1887" s="54"/>
      <c r="N1887" s="55">
        <f>IFERROR(Tabla3[[#This Row],[PRECIOS]]-Tabla3[[#This Row],[PRECIOS]]*Tabla3[[#This Row],[% PRODUCTO]]," ")</f>
        <v>2.5666699999999998</v>
      </c>
      <c r="O1887" s="54"/>
      <c r="P1887" s="55">
        <f>IFERROR(Tabla3[[#This Row],[OCULTAR2]]-Tabla3[[#This Row],[OCULTAR2]]*Tabla3[[#This Row],[% LÍNEA]]," ")</f>
        <v>2.5666699999999998</v>
      </c>
      <c r="Q1887" s="56">
        <f>IFERROR(Tabla3[[#This Row],[% PRODUCTO]]+Tabla3[[#This Row],[% LÍNEA]]," ")</f>
        <v>0</v>
      </c>
      <c r="R1887" s="53">
        <f>Tabla3[[#This Row],[OCULTAR3]]</f>
        <v>2.5666699999999998</v>
      </c>
      <c r="S1887" s="53">
        <f>Tabla3[[#This Row],[PRECIO SIN %]]-Tabla3[[#This Row],[PRECIO SIN %]]*10%</f>
        <v>2.310003</v>
      </c>
      <c r="T1887" s="80">
        <f>(Tabla3[[#This Row],[PRECIO CON DESCT.]]-(Tabla3[[#This Row],[PRECIO CON DESCT.]]*$T$6))</f>
        <v>1.4553018899999999</v>
      </c>
      <c r="U1887" s="96"/>
      <c r="V1887" s="94">
        <f>Tabla3[[#This Row],[PRECIO %      en $]]*Tabla3[[#This Row],[PEDIDO ]]</f>
        <v>0</v>
      </c>
      <c r="W1887" s="57">
        <f>Tabla3[[#This Row],[PRECIO CON DESCT.]]*Tabla3[[#This Row],[PEDIDO ]]</f>
        <v>0</v>
      </c>
      <c r="X1887" s="58">
        <f>Tabla3[[#This Row],[PRECIO SIN %]]*Tabla3[[#This Row],[PEDIDO ]]</f>
        <v>0</v>
      </c>
    </row>
    <row r="1888" spans="1:26" ht="33" customHeight="1" x14ac:dyDescent="0.4">
      <c r="A1888" s="125">
        <v>8904187830677</v>
      </c>
      <c r="B1888" s="59" t="s">
        <v>225</v>
      </c>
      <c r="C1888" s="59" t="s">
        <v>119</v>
      </c>
      <c r="D18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88" s="119" t="s">
        <v>2381</v>
      </c>
      <c r="F1888" s="76" t="s">
        <v>537</v>
      </c>
      <c r="G18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88" s="78">
        <v>94</v>
      </c>
      <c r="J1888" s="52">
        <v>3.2</v>
      </c>
      <c r="K1888" s="60">
        <f>Tabla3[[#This Row],[PRECIOS]]-Tabla3[[#This Row],[PRECIOS]]*10%</f>
        <v>2.88</v>
      </c>
      <c r="L1888" s="101"/>
      <c r="M1888" s="61"/>
      <c r="N1888" s="55">
        <f>IFERROR(Tabla3[[#This Row],[PRECIOS]]-Tabla3[[#This Row],[PRECIOS]]*Tabla3[[#This Row],[% PRODUCTO]]," ")</f>
        <v>3.2</v>
      </c>
      <c r="O1888" s="61"/>
      <c r="P1888" s="55">
        <f>IFERROR(Tabla3[[#This Row],[OCULTAR2]]-Tabla3[[#This Row],[OCULTAR2]]*Tabla3[[#This Row],[% LÍNEA]]," ")</f>
        <v>3.2</v>
      </c>
      <c r="Q1888" s="56">
        <f>IFERROR(Tabla3[[#This Row],[% PRODUCTO]]+Tabla3[[#This Row],[% LÍNEA]]," ")</f>
        <v>0</v>
      </c>
      <c r="R1888" s="60">
        <f>Tabla3[[#This Row],[OCULTAR3]]</f>
        <v>3.2</v>
      </c>
      <c r="S1888" s="60">
        <f>Tabla3[[#This Row],[PRECIO SIN %]]-Tabla3[[#This Row],[PRECIO SIN %]]*10%</f>
        <v>2.88</v>
      </c>
      <c r="T1888" s="80">
        <f>(Tabla3[[#This Row],[PRECIO CON DESCT.]]-(Tabla3[[#This Row],[PRECIO CON DESCT.]]*$T$6))</f>
        <v>1.8144</v>
      </c>
      <c r="U1888" s="96"/>
      <c r="V1888" s="94">
        <f>Tabla3[[#This Row],[PRECIO %      en $]]*Tabla3[[#This Row],[PEDIDO ]]</f>
        <v>0</v>
      </c>
      <c r="W1888" s="57">
        <f>Tabla3[[#This Row],[PRECIO CON DESCT.]]*Tabla3[[#This Row],[PEDIDO ]]</f>
        <v>0</v>
      </c>
      <c r="X1888" s="58">
        <f>Tabla3[[#This Row],[PRECIO SIN %]]*Tabla3[[#This Row],[PEDIDO ]]</f>
        <v>0</v>
      </c>
    </row>
    <row r="1889" spans="1:24" ht="33" customHeight="1" x14ac:dyDescent="0.4">
      <c r="A1889" s="124">
        <v>7598677000384</v>
      </c>
      <c r="B1889" s="51" t="s">
        <v>225</v>
      </c>
      <c r="C1889" s="51" t="s">
        <v>125</v>
      </c>
      <c r="D18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89" s="118" t="s">
        <v>2382</v>
      </c>
      <c r="F1889" s="75" t="s">
        <v>537</v>
      </c>
      <c r="G18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89" s="77">
        <v>16</v>
      </c>
      <c r="J1889" s="52">
        <v>17.77778</v>
      </c>
      <c r="K1889" s="53">
        <f>Tabla3[[#This Row],[PRECIOS]]-Tabla3[[#This Row],[PRECIOS]]*10%</f>
        <v>16.000001999999999</v>
      </c>
      <c r="L1889" s="101"/>
      <c r="M1889" s="54"/>
      <c r="N1889" s="55">
        <f>IFERROR(Tabla3[[#This Row],[PRECIOS]]-Tabla3[[#This Row],[PRECIOS]]*Tabla3[[#This Row],[% PRODUCTO]]," ")</f>
        <v>17.77778</v>
      </c>
      <c r="O1889" s="54"/>
      <c r="P1889" s="55">
        <f>IFERROR(Tabla3[[#This Row],[OCULTAR2]]-Tabla3[[#This Row],[OCULTAR2]]*Tabla3[[#This Row],[% LÍNEA]]," ")</f>
        <v>17.77778</v>
      </c>
      <c r="Q1889" s="56">
        <f>IFERROR(Tabla3[[#This Row],[% PRODUCTO]]+Tabla3[[#This Row],[% LÍNEA]]," ")</f>
        <v>0</v>
      </c>
      <c r="R1889" s="53">
        <f>Tabla3[[#This Row],[OCULTAR3]]</f>
        <v>17.77778</v>
      </c>
      <c r="S1889" s="53">
        <f>Tabla3[[#This Row],[PRECIO SIN %]]-Tabla3[[#This Row],[PRECIO SIN %]]*10%</f>
        <v>16.000001999999999</v>
      </c>
      <c r="T1889" s="80">
        <f>(Tabla3[[#This Row],[PRECIO CON DESCT.]]-(Tabla3[[#This Row],[PRECIO CON DESCT.]]*$T$6))</f>
        <v>10.08000126</v>
      </c>
      <c r="U1889" s="96"/>
      <c r="V1889" s="94">
        <f>Tabla3[[#This Row],[PRECIO %      en $]]*Tabla3[[#This Row],[PEDIDO ]]</f>
        <v>0</v>
      </c>
      <c r="W1889" s="57">
        <f>Tabla3[[#This Row],[PRECIO CON DESCT.]]*Tabla3[[#This Row],[PEDIDO ]]</f>
        <v>0</v>
      </c>
      <c r="X1889" s="58">
        <f>Tabla3[[#This Row],[PRECIO SIN %]]*Tabla3[[#This Row],[PEDIDO ]]</f>
        <v>0</v>
      </c>
    </row>
    <row r="1890" spans="1:24" ht="33" customHeight="1" x14ac:dyDescent="0.4">
      <c r="A1890" s="125">
        <v>7595414001093</v>
      </c>
      <c r="B1890" s="59" t="s">
        <v>225</v>
      </c>
      <c r="C1890" s="59" t="s">
        <v>50</v>
      </c>
      <c r="D18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90" s="119" t="s">
        <v>2383</v>
      </c>
      <c r="F1890" s="76" t="s">
        <v>537</v>
      </c>
      <c r="G18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90" s="78">
        <v>289</v>
      </c>
      <c r="J1890" s="52">
        <v>8.2222200000000001</v>
      </c>
      <c r="K1890" s="60">
        <f>Tabla3[[#This Row],[PRECIOS]]-Tabla3[[#This Row],[PRECIOS]]*10%</f>
        <v>7.3999980000000001</v>
      </c>
      <c r="L1890" s="101"/>
      <c r="M1890" s="61"/>
      <c r="N1890" s="55">
        <f>IFERROR(Tabla3[[#This Row],[PRECIOS]]-Tabla3[[#This Row],[PRECIOS]]*Tabla3[[#This Row],[% PRODUCTO]]," ")</f>
        <v>8.2222200000000001</v>
      </c>
      <c r="O1890" s="61"/>
      <c r="P1890" s="55">
        <f>IFERROR(Tabla3[[#This Row],[OCULTAR2]]-Tabla3[[#This Row],[OCULTAR2]]*Tabla3[[#This Row],[% LÍNEA]]," ")</f>
        <v>8.2222200000000001</v>
      </c>
      <c r="Q1890" s="56">
        <f>IFERROR(Tabla3[[#This Row],[% PRODUCTO]]+Tabla3[[#This Row],[% LÍNEA]]," ")</f>
        <v>0</v>
      </c>
      <c r="R1890" s="60">
        <f>Tabla3[[#This Row],[OCULTAR3]]</f>
        <v>8.2222200000000001</v>
      </c>
      <c r="S1890" s="60">
        <f>Tabla3[[#This Row],[PRECIO SIN %]]-Tabla3[[#This Row],[PRECIO SIN %]]*10%</f>
        <v>7.3999980000000001</v>
      </c>
      <c r="T1890" s="80">
        <f>(Tabla3[[#This Row],[PRECIO CON DESCT.]]-(Tabla3[[#This Row],[PRECIO CON DESCT.]]*$T$6))</f>
        <v>4.6619987399999996</v>
      </c>
      <c r="U1890" s="96"/>
      <c r="V1890" s="94">
        <f>Tabla3[[#This Row],[PRECIO %      en $]]*Tabla3[[#This Row],[PEDIDO ]]</f>
        <v>0</v>
      </c>
      <c r="W1890" s="57">
        <f>Tabla3[[#This Row],[PRECIO CON DESCT.]]*Tabla3[[#This Row],[PEDIDO ]]</f>
        <v>0</v>
      </c>
      <c r="X1890" s="58">
        <f>Tabla3[[#This Row],[PRECIO SIN %]]*Tabla3[[#This Row],[PEDIDO ]]</f>
        <v>0</v>
      </c>
    </row>
    <row r="1891" spans="1:24" ht="33" customHeight="1" x14ac:dyDescent="0.4">
      <c r="A1891" s="124">
        <v>8906005118233</v>
      </c>
      <c r="B1891" s="51" t="s">
        <v>225</v>
      </c>
      <c r="C1891" s="51" t="s">
        <v>206</v>
      </c>
      <c r="D18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91" s="118" t="s">
        <v>2384</v>
      </c>
      <c r="F1891" s="75" t="s">
        <v>537</v>
      </c>
      <c r="G18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91" s="77">
        <v>282</v>
      </c>
      <c r="J1891" s="52">
        <v>2.3111100000000002</v>
      </c>
      <c r="K1891" s="53">
        <f>Tabla3[[#This Row],[PRECIOS]]-Tabla3[[#This Row],[PRECIOS]]*10%</f>
        <v>2.0799990000000004</v>
      </c>
      <c r="L1891" s="101"/>
      <c r="M1891" s="54"/>
      <c r="N1891" s="55">
        <f>IFERROR(Tabla3[[#This Row],[PRECIOS]]-Tabla3[[#This Row],[PRECIOS]]*Tabla3[[#This Row],[% PRODUCTO]]," ")</f>
        <v>2.3111100000000002</v>
      </c>
      <c r="O1891" s="54"/>
      <c r="P1891" s="55">
        <f>IFERROR(Tabla3[[#This Row],[OCULTAR2]]-Tabla3[[#This Row],[OCULTAR2]]*Tabla3[[#This Row],[% LÍNEA]]," ")</f>
        <v>2.3111100000000002</v>
      </c>
      <c r="Q1891" s="56">
        <f>IFERROR(Tabla3[[#This Row],[% PRODUCTO]]+Tabla3[[#This Row],[% LÍNEA]]," ")</f>
        <v>0</v>
      </c>
      <c r="R1891" s="53">
        <f>Tabla3[[#This Row],[OCULTAR3]]</f>
        <v>2.3111100000000002</v>
      </c>
      <c r="S1891" s="53">
        <f>Tabla3[[#This Row],[PRECIO SIN %]]-Tabla3[[#This Row],[PRECIO SIN %]]*10%</f>
        <v>2.0799990000000004</v>
      </c>
      <c r="T1891" s="80">
        <f>(Tabla3[[#This Row],[PRECIO CON DESCT.]]-(Tabla3[[#This Row],[PRECIO CON DESCT.]]*$T$6))</f>
        <v>1.3103993700000003</v>
      </c>
      <c r="U1891" s="96"/>
      <c r="V1891" s="94">
        <f>Tabla3[[#This Row],[PRECIO %      en $]]*Tabla3[[#This Row],[PEDIDO ]]</f>
        <v>0</v>
      </c>
      <c r="W1891" s="57">
        <f>Tabla3[[#This Row],[PRECIO CON DESCT.]]*Tabla3[[#This Row],[PEDIDO ]]</f>
        <v>0</v>
      </c>
      <c r="X1891" s="58">
        <f>Tabla3[[#This Row],[PRECIO SIN %]]*Tabla3[[#This Row],[PEDIDO ]]</f>
        <v>0</v>
      </c>
    </row>
    <row r="1892" spans="1:24" ht="33" customHeight="1" x14ac:dyDescent="0.4">
      <c r="A1892" s="125">
        <v>8906188190026</v>
      </c>
      <c r="B1892" s="59" t="s">
        <v>225</v>
      </c>
      <c r="C1892" s="59" t="s">
        <v>206</v>
      </c>
      <c r="D18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92" s="119" t="s">
        <v>2385</v>
      </c>
      <c r="F1892" s="76" t="s">
        <v>537</v>
      </c>
      <c r="G18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92" s="78">
        <v>140</v>
      </c>
      <c r="J1892" s="52">
        <v>2.4333300000000002</v>
      </c>
      <c r="K1892" s="60">
        <f>Tabla3[[#This Row],[PRECIOS]]-Tabla3[[#This Row],[PRECIOS]]*10%</f>
        <v>2.189997</v>
      </c>
      <c r="L1892" s="101"/>
      <c r="M1892" s="61"/>
      <c r="N1892" s="55">
        <f>IFERROR(Tabla3[[#This Row],[PRECIOS]]-Tabla3[[#This Row],[PRECIOS]]*Tabla3[[#This Row],[% PRODUCTO]]," ")</f>
        <v>2.4333300000000002</v>
      </c>
      <c r="O1892" s="61"/>
      <c r="P1892" s="55">
        <f>IFERROR(Tabla3[[#This Row],[OCULTAR2]]-Tabla3[[#This Row],[OCULTAR2]]*Tabla3[[#This Row],[% LÍNEA]]," ")</f>
        <v>2.4333300000000002</v>
      </c>
      <c r="Q1892" s="56">
        <f>IFERROR(Tabla3[[#This Row],[% PRODUCTO]]+Tabla3[[#This Row],[% LÍNEA]]," ")</f>
        <v>0</v>
      </c>
      <c r="R1892" s="60">
        <f>Tabla3[[#This Row],[OCULTAR3]]</f>
        <v>2.4333300000000002</v>
      </c>
      <c r="S1892" s="60">
        <f>Tabla3[[#This Row],[PRECIO SIN %]]-Tabla3[[#This Row],[PRECIO SIN %]]*10%</f>
        <v>2.189997</v>
      </c>
      <c r="T1892" s="80">
        <f>(Tabla3[[#This Row],[PRECIO CON DESCT.]]-(Tabla3[[#This Row],[PRECIO CON DESCT.]]*$T$6))</f>
        <v>1.3796981100000001</v>
      </c>
      <c r="U1892" s="96"/>
      <c r="V1892" s="94">
        <f>Tabla3[[#This Row],[PRECIO %      en $]]*Tabla3[[#This Row],[PEDIDO ]]</f>
        <v>0</v>
      </c>
      <c r="W1892" s="57">
        <f>Tabla3[[#This Row],[PRECIO CON DESCT.]]*Tabla3[[#This Row],[PEDIDO ]]</f>
        <v>0</v>
      </c>
      <c r="X1892" s="58">
        <f>Tabla3[[#This Row],[PRECIO SIN %]]*Tabla3[[#This Row],[PEDIDO ]]</f>
        <v>0</v>
      </c>
    </row>
    <row r="1893" spans="1:24" ht="33" customHeight="1" x14ac:dyDescent="0.4">
      <c r="A1893" s="124">
        <v>7598127001213</v>
      </c>
      <c r="B1893" s="51" t="s">
        <v>225</v>
      </c>
      <c r="C1893" s="51" t="s">
        <v>60</v>
      </c>
      <c r="D18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93" s="118" t="s">
        <v>2386</v>
      </c>
      <c r="F1893" s="75" t="s">
        <v>537</v>
      </c>
      <c r="G18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93" s="77">
        <v>120</v>
      </c>
      <c r="J1893" s="52">
        <v>5.1666699999999999</v>
      </c>
      <c r="K1893" s="53">
        <f>Tabla3[[#This Row],[PRECIOS]]-Tabla3[[#This Row],[PRECIOS]]*10%</f>
        <v>4.6500029999999999</v>
      </c>
      <c r="L1893" s="101"/>
      <c r="M1893" s="54"/>
      <c r="N1893" s="55">
        <f>IFERROR(Tabla3[[#This Row],[PRECIOS]]-Tabla3[[#This Row],[PRECIOS]]*Tabla3[[#This Row],[% PRODUCTO]]," ")</f>
        <v>5.1666699999999999</v>
      </c>
      <c r="O1893" s="54"/>
      <c r="P1893" s="55">
        <f>IFERROR(Tabla3[[#This Row],[OCULTAR2]]-Tabla3[[#This Row],[OCULTAR2]]*Tabla3[[#This Row],[% LÍNEA]]," ")</f>
        <v>5.1666699999999999</v>
      </c>
      <c r="Q1893" s="56">
        <f>IFERROR(Tabla3[[#This Row],[% PRODUCTO]]+Tabla3[[#This Row],[% LÍNEA]]," ")</f>
        <v>0</v>
      </c>
      <c r="R1893" s="53">
        <f>Tabla3[[#This Row],[OCULTAR3]]</f>
        <v>5.1666699999999999</v>
      </c>
      <c r="S1893" s="53">
        <f>Tabla3[[#This Row],[PRECIO SIN %]]-Tabla3[[#This Row],[PRECIO SIN %]]*10%</f>
        <v>4.6500029999999999</v>
      </c>
      <c r="T1893" s="80">
        <f>(Tabla3[[#This Row],[PRECIO CON DESCT.]]-(Tabla3[[#This Row],[PRECIO CON DESCT.]]*$T$6))</f>
        <v>2.9295018900000001</v>
      </c>
      <c r="U1893" s="96"/>
      <c r="V1893" s="94">
        <f>Tabla3[[#This Row],[PRECIO %      en $]]*Tabla3[[#This Row],[PEDIDO ]]</f>
        <v>0</v>
      </c>
      <c r="W1893" s="57">
        <f>Tabla3[[#This Row],[PRECIO CON DESCT.]]*Tabla3[[#This Row],[PEDIDO ]]</f>
        <v>0</v>
      </c>
      <c r="X1893" s="58">
        <f>Tabla3[[#This Row],[PRECIO SIN %]]*Tabla3[[#This Row],[PEDIDO ]]</f>
        <v>0</v>
      </c>
    </row>
    <row r="1894" spans="1:24" ht="33" customHeight="1" x14ac:dyDescent="0.4">
      <c r="A1894" s="125">
        <v>7894164006472</v>
      </c>
      <c r="B1894" s="59" t="s">
        <v>225</v>
      </c>
      <c r="C1894" s="59" t="s">
        <v>265</v>
      </c>
      <c r="D18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94" s="119" t="s">
        <v>2387</v>
      </c>
      <c r="F1894" s="76" t="s">
        <v>537</v>
      </c>
      <c r="G18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94" s="78">
        <v>50</v>
      </c>
      <c r="J1894" s="52">
        <v>6.11111</v>
      </c>
      <c r="K1894" s="60">
        <f>Tabla3[[#This Row],[PRECIOS]]-Tabla3[[#This Row],[PRECIOS]]*10%</f>
        <v>5.4999989999999999</v>
      </c>
      <c r="L1894" s="101"/>
      <c r="M1894" s="61"/>
      <c r="N1894" s="55">
        <f>IFERROR(Tabla3[[#This Row],[PRECIOS]]-Tabla3[[#This Row],[PRECIOS]]*Tabla3[[#This Row],[% PRODUCTO]]," ")</f>
        <v>6.11111</v>
      </c>
      <c r="O1894" s="61"/>
      <c r="P1894" s="55">
        <f>IFERROR(Tabla3[[#This Row],[OCULTAR2]]-Tabla3[[#This Row],[OCULTAR2]]*Tabla3[[#This Row],[% LÍNEA]]," ")</f>
        <v>6.11111</v>
      </c>
      <c r="Q1894" s="56">
        <f>IFERROR(Tabla3[[#This Row],[% PRODUCTO]]+Tabla3[[#This Row],[% LÍNEA]]," ")</f>
        <v>0</v>
      </c>
      <c r="R1894" s="60">
        <f>Tabla3[[#This Row],[OCULTAR3]]</f>
        <v>6.11111</v>
      </c>
      <c r="S1894" s="60">
        <f>Tabla3[[#This Row],[PRECIO SIN %]]-Tabla3[[#This Row],[PRECIO SIN %]]*10%</f>
        <v>5.4999989999999999</v>
      </c>
      <c r="T1894" s="80">
        <f>(Tabla3[[#This Row],[PRECIO CON DESCT.]]-(Tabla3[[#This Row],[PRECIO CON DESCT.]]*$T$6))</f>
        <v>3.4649993700000001</v>
      </c>
      <c r="U1894" s="96"/>
      <c r="V1894" s="94">
        <f>Tabla3[[#This Row],[PRECIO %      en $]]*Tabla3[[#This Row],[PEDIDO ]]</f>
        <v>0</v>
      </c>
      <c r="W1894" s="57">
        <f>Tabla3[[#This Row],[PRECIO CON DESCT.]]*Tabla3[[#This Row],[PEDIDO ]]</f>
        <v>0</v>
      </c>
      <c r="X1894" s="58">
        <f>Tabla3[[#This Row],[PRECIO SIN %]]*Tabla3[[#This Row],[PEDIDO ]]</f>
        <v>0</v>
      </c>
    </row>
    <row r="1895" spans="1:24" ht="33" customHeight="1" x14ac:dyDescent="0.4">
      <c r="A1895" s="124">
        <v>7591818118030</v>
      </c>
      <c r="B1895" s="51" t="s">
        <v>225</v>
      </c>
      <c r="C1895" s="51" t="s">
        <v>105</v>
      </c>
      <c r="D18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895" s="118" t="s">
        <v>2388</v>
      </c>
      <c r="F1895" s="75" t="s">
        <v>537</v>
      </c>
      <c r="G18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95" s="77">
        <v>220</v>
      </c>
      <c r="J1895" s="52">
        <v>3.7777799999999999</v>
      </c>
      <c r="K1895" s="53">
        <f>Tabla3[[#This Row],[PRECIOS]]-Tabla3[[#This Row],[PRECIOS]]*10%</f>
        <v>3.4000019999999997</v>
      </c>
      <c r="L1895" s="101"/>
      <c r="M1895" s="54"/>
      <c r="N1895" s="55">
        <f>IFERROR(Tabla3[[#This Row],[PRECIOS]]-Tabla3[[#This Row],[PRECIOS]]*Tabla3[[#This Row],[% PRODUCTO]]," ")</f>
        <v>3.7777799999999999</v>
      </c>
      <c r="O1895" s="54"/>
      <c r="P1895" s="55">
        <f>IFERROR(Tabla3[[#This Row],[OCULTAR2]]-Tabla3[[#This Row],[OCULTAR2]]*Tabla3[[#This Row],[% LÍNEA]]," ")</f>
        <v>3.7777799999999999</v>
      </c>
      <c r="Q1895" s="56">
        <f>IFERROR(Tabla3[[#This Row],[% PRODUCTO]]+Tabla3[[#This Row],[% LÍNEA]]," ")</f>
        <v>0</v>
      </c>
      <c r="R1895" s="53">
        <f>Tabla3[[#This Row],[OCULTAR3]]</f>
        <v>3.7777799999999999</v>
      </c>
      <c r="S1895" s="53">
        <f>Tabla3[[#This Row],[PRECIO SIN %]]-Tabla3[[#This Row],[PRECIO SIN %]]*10%</f>
        <v>3.4000019999999997</v>
      </c>
      <c r="T1895" s="80">
        <f>(Tabla3[[#This Row],[PRECIO CON DESCT.]]-(Tabla3[[#This Row],[PRECIO CON DESCT.]]*$T$6))</f>
        <v>2.1420012599999998</v>
      </c>
      <c r="U1895" s="96"/>
      <c r="V1895" s="94">
        <f>Tabla3[[#This Row],[PRECIO %      en $]]*Tabla3[[#This Row],[PEDIDO ]]</f>
        <v>0</v>
      </c>
      <c r="W1895" s="57">
        <f>Tabla3[[#This Row],[PRECIO CON DESCT.]]*Tabla3[[#This Row],[PEDIDO ]]</f>
        <v>0</v>
      </c>
      <c r="X1895" s="58">
        <f>Tabla3[[#This Row],[PRECIO SIN %]]*Tabla3[[#This Row],[PEDIDO ]]</f>
        <v>0</v>
      </c>
    </row>
    <row r="1896" spans="1:24" ht="33" customHeight="1" x14ac:dyDescent="0.4">
      <c r="A1896" s="125">
        <v>7591818118047</v>
      </c>
      <c r="B1896" s="59" t="s">
        <v>225</v>
      </c>
      <c r="C1896" s="59" t="s">
        <v>105</v>
      </c>
      <c r="D18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896" s="119" t="s">
        <v>2389</v>
      </c>
      <c r="F1896" s="76" t="s">
        <v>537</v>
      </c>
      <c r="G18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96" s="78">
        <v>408</v>
      </c>
      <c r="J1896" s="52">
        <v>7.11111</v>
      </c>
      <c r="K1896" s="60">
        <f>Tabla3[[#This Row],[PRECIOS]]-Tabla3[[#This Row],[PRECIOS]]*10%</f>
        <v>6.3999990000000002</v>
      </c>
      <c r="L1896" s="101"/>
      <c r="M1896" s="61"/>
      <c r="N1896" s="55">
        <f>IFERROR(Tabla3[[#This Row],[PRECIOS]]-Tabla3[[#This Row],[PRECIOS]]*Tabla3[[#This Row],[% PRODUCTO]]," ")</f>
        <v>7.11111</v>
      </c>
      <c r="O1896" s="61"/>
      <c r="P1896" s="55">
        <f>IFERROR(Tabla3[[#This Row],[OCULTAR2]]-Tabla3[[#This Row],[OCULTAR2]]*Tabla3[[#This Row],[% LÍNEA]]," ")</f>
        <v>7.11111</v>
      </c>
      <c r="Q1896" s="56">
        <f>IFERROR(Tabla3[[#This Row],[% PRODUCTO]]+Tabla3[[#This Row],[% LÍNEA]]," ")</f>
        <v>0</v>
      </c>
      <c r="R1896" s="60">
        <f>Tabla3[[#This Row],[OCULTAR3]]</f>
        <v>7.11111</v>
      </c>
      <c r="S1896" s="60">
        <f>Tabla3[[#This Row],[PRECIO SIN %]]-Tabla3[[#This Row],[PRECIO SIN %]]*10%</f>
        <v>6.3999990000000002</v>
      </c>
      <c r="T1896" s="80">
        <f>(Tabla3[[#This Row],[PRECIO CON DESCT.]]-(Tabla3[[#This Row],[PRECIO CON DESCT.]]*$T$6))</f>
        <v>4.0319993700000003</v>
      </c>
      <c r="U1896" s="96"/>
      <c r="V1896" s="94">
        <f>Tabla3[[#This Row],[PRECIO %      en $]]*Tabla3[[#This Row],[PEDIDO ]]</f>
        <v>0</v>
      </c>
      <c r="W1896" s="57">
        <f>Tabla3[[#This Row],[PRECIO CON DESCT.]]*Tabla3[[#This Row],[PEDIDO ]]</f>
        <v>0</v>
      </c>
      <c r="X1896" s="58">
        <f>Tabla3[[#This Row],[PRECIO SIN %]]*Tabla3[[#This Row],[PEDIDO ]]</f>
        <v>0</v>
      </c>
    </row>
    <row r="1897" spans="1:24" ht="33" customHeight="1" x14ac:dyDescent="0.4">
      <c r="A1897" s="124">
        <v>7591818251386</v>
      </c>
      <c r="B1897" s="51" t="s">
        <v>225</v>
      </c>
      <c r="C1897" s="51" t="s">
        <v>105</v>
      </c>
      <c r="D18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897" s="118" t="s">
        <v>2390</v>
      </c>
      <c r="F1897" s="75" t="s">
        <v>537</v>
      </c>
      <c r="G18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97" s="77">
        <v>55</v>
      </c>
      <c r="J1897" s="52">
        <v>13.33333</v>
      </c>
      <c r="K1897" s="53">
        <f>Tabla3[[#This Row],[PRECIOS]]-Tabla3[[#This Row],[PRECIOS]]*10%</f>
        <v>11.999997</v>
      </c>
      <c r="L1897" s="101"/>
      <c r="M1897" s="54"/>
      <c r="N1897" s="55">
        <f>IFERROR(Tabla3[[#This Row],[PRECIOS]]-Tabla3[[#This Row],[PRECIOS]]*Tabla3[[#This Row],[% PRODUCTO]]," ")</f>
        <v>13.33333</v>
      </c>
      <c r="O1897" s="54"/>
      <c r="P1897" s="55">
        <f>IFERROR(Tabla3[[#This Row],[OCULTAR2]]-Tabla3[[#This Row],[OCULTAR2]]*Tabla3[[#This Row],[% LÍNEA]]," ")</f>
        <v>13.33333</v>
      </c>
      <c r="Q1897" s="56">
        <f>IFERROR(Tabla3[[#This Row],[% PRODUCTO]]+Tabla3[[#This Row],[% LÍNEA]]," ")</f>
        <v>0</v>
      </c>
      <c r="R1897" s="53">
        <f>Tabla3[[#This Row],[OCULTAR3]]</f>
        <v>13.33333</v>
      </c>
      <c r="S1897" s="53">
        <f>Tabla3[[#This Row],[PRECIO SIN %]]-Tabla3[[#This Row],[PRECIO SIN %]]*10%</f>
        <v>11.999997</v>
      </c>
      <c r="T1897" s="80">
        <f>(Tabla3[[#This Row],[PRECIO CON DESCT.]]-(Tabla3[[#This Row],[PRECIO CON DESCT.]]*$T$6))</f>
        <v>7.5599981100000004</v>
      </c>
      <c r="U1897" s="96"/>
      <c r="V1897" s="94">
        <f>Tabla3[[#This Row],[PRECIO %      en $]]*Tabla3[[#This Row],[PEDIDO ]]</f>
        <v>0</v>
      </c>
      <c r="W1897" s="57">
        <f>Tabla3[[#This Row],[PRECIO CON DESCT.]]*Tabla3[[#This Row],[PEDIDO ]]</f>
        <v>0</v>
      </c>
      <c r="X1897" s="58">
        <f>Tabla3[[#This Row],[PRECIO SIN %]]*Tabla3[[#This Row],[PEDIDO ]]</f>
        <v>0</v>
      </c>
    </row>
    <row r="1898" spans="1:24" ht="33" customHeight="1" x14ac:dyDescent="0.4">
      <c r="A1898" s="125">
        <v>7592432005300</v>
      </c>
      <c r="B1898" s="59" t="s">
        <v>225</v>
      </c>
      <c r="C1898" s="59" t="s">
        <v>118</v>
      </c>
      <c r="D18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98" s="119" t="s">
        <v>2391</v>
      </c>
      <c r="F1898" s="76" t="s">
        <v>537</v>
      </c>
      <c r="G18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98" s="78">
        <v>143</v>
      </c>
      <c r="J1898" s="52">
        <v>8.7666699999999995</v>
      </c>
      <c r="K1898" s="60">
        <f>Tabla3[[#This Row],[PRECIOS]]-Tabla3[[#This Row],[PRECIOS]]*10%</f>
        <v>7.8900029999999992</v>
      </c>
      <c r="L1898" s="101"/>
      <c r="M1898" s="61"/>
      <c r="N1898" s="55">
        <f>IFERROR(Tabla3[[#This Row],[PRECIOS]]-Tabla3[[#This Row],[PRECIOS]]*Tabla3[[#This Row],[% PRODUCTO]]," ")</f>
        <v>8.7666699999999995</v>
      </c>
      <c r="O1898" s="61"/>
      <c r="P1898" s="55">
        <f>IFERROR(Tabla3[[#This Row],[OCULTAR2]]-Tabla3[[#This Row],[OCULTAR2]]*Tabla3[[#This Row],[% LÍNEA]]," ")</f>
        <v>8.7666699999999995</v>
      </c>
      <c r="Q1898" s="56">
        <f>IFERROR(Tabla3[[#This Row],[% PRODUCTO]]+Tabla3[[#This Row],[% LÍNEA]]," ")</f>
        <v>0</v>
      </c>
      <c r="R1898" s="60">
        <f>Tabla3[[#This Row],[OCULTAR3]]</f>
        <v>8.7666699999999995</v>
      </c>
      <c r="S1898" s="60">
        <f>Tabla3[[#This Row],[PRECIO SIN %]]-Tabla3[[#This Row],[PRECIO SIN %]]*10%</f>
        <v>7.8900029999999992</v>
      </c>
      <c r="T1898" s="80">
        <f>(Tabla3[[#This Row],[PRECIO CON DESCT.]]-(Tabla3[[#This Row],[PRECIO CON DESCT.]]*$T$6))</f>
        <v>4.9707018899999991</v>
      </c>
      <c r="U1898" s="96"/>
      <c r="V1898" s="94">
        <f>Tabla3[[#This Row],[PRECIO %      en $]]*Tabla3[[#This Row],[PEDIDO ]]</f>
        <v>0</v>
      </c>
      <c r="W1898" s="57">
        <f>Tabla3[[#This Row],[PRECIO CON DESCT.]]*Tabla3[[#This Row],[PEDIDO ]]</f>
        <v>0</v>
      </c>
      <c r="X1898" s="58">
        <f>Tabla3[[#This Row],[PRECIO SIN %]]*Tabla3[[#This Row],[PEDIDO ]]</f>
        <v>0</v>
      </c>
    </row>
    <row r="1899" spans="1:24" ht="33" customHeight="1" x14ac:dyDescent="0.4">
      <c r="A1899" s="124">
        <v>6977234271039</v>
      </c>
      <c r="B1899" s="51" t="s">
        <v>225</v>
      </c>
      <c r="C1899" s="51" t="s">
        <v>120</v>
      </c>
      <c r="D18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899" s="118" t="s">
        <v>2392</v>
      </c>
      <c r="F1899" s="75" t="s">
        <v>537</v>
      </c>
      <c r="G18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8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899" s="77">
        <v>49</v>
      </c>
      <c r="J1899" s="52">
        <v>1.88889</v>
      </c>
      <c r="K1899" s="53">
        <f>Tabla3[[#This Row],[PRECIOS]]-Tabla3[[#This Row],[PRECIOS]]*10%</f>
        <v>1.7000009999999999</v>
      </c>
      <c r="L1899" s="101"/>
      <c r="M1899" s="54"/>
      <c r="N1899" s="55">
        <f>IFERROR(Tabla3[[#This Row],[PRECIOS]]-Tabla3[[#This Row],[PRECIOS]]*Tabla3[[#This Row],[% PRODUCTO]]," ")</f>
        <v>1.88889</v>
      </c>
      <c r="O1899" s="54"/>
      <c r="P1899" s="55">
        <f>IFERROR(Tabla3[[#This Row],[OCULTAR2]]-Tabla3[[#This Row],[OCULTAR2]]*Tabla3[[#This Row],[% LÍNEA]]," ")</f>
        <v>1.88889</v>
      </c>
      <c r="Q1899" s="56">
        <f>IFERROR(Tabla3[[#This Row],[% PRODUCTO]]+Tabla3[[#This Row],[% LÍNEA]]," ")</f>
        <v>0</v>
      </c>
      <c r="R1899" s="53">
        <f>Tabla3[[#This Row],[OCULTAR3]]</f>
        <v>1.88889</v>
      </c>
      <c r="S1899" s="53">
        <f>Tabla3[[#This Row],[PRECIO SIN %]]-Tabla3[[#This Row],[PRECIO SIN %]]*10%</f>
        <v>1.7000009999999999</v>
      </c>
      <c r="T1899" s="80">
        <f>(Tabla3[[#This Row],[PRECIO CON DESCT.]]-(Tabla3[[#This Row],[PRECIO CON DESCT.]]*$T$6))</f>
        <v>1.0710006299999999</v>
      </c>
      <c r="U1899" s="96"/>
      <c r="V1899" s="94">
        <f>Tabla3[[#This Row],[PRECIO %      en $]]*Tabla3[[#This Row],[PEDIDO ]]</f>
        <v>0</v>
      </c>
      <c r="W1899" s="57">
        <f>Tabla3[[#This Row],[PRECIO CON DESCT.]]*Tabla3[[#This Row],[PEDIDO ]]</f>
        <v>0</v>
      </c>
      <c r="X1899" s="58">
        <f>Tabla3[[#This Row],[PRECIO SIN %]]*Tabla3[[#This Row],[PEDIDO ]]</f>
        <v>0</v>
      </c>
    </row>
    <row r="1900" spans="1:24" ht="33" customHeight="1" x14ac:dyDescent="0.4">
      <c r="A1900" s="125">
        <v>806258967757</v>
      </c>
      <c r="B1900" s="59" t="s">
        <v>225</v>
      </c>
      <c r="C1900" s="59" t="s">
        <v>266</v>
      </c>
      <c r="D19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00" s="119" t="s">
        <v>2393</v>
      </c>
      <c r="F1900" s="76" t="s">
        <v>526</v>
      </c>
      <c r="G19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00" s="78">
        <v>14</v>
      </c>
      <c r="J1900" s="52">
        <v>18.88889</v>
      </c>
      <c r="K1900" s="60">
        <f>Tabla3[[#This Row],[PRECIOS]]-Tabla3[[#This Row],[PRECIOS]]*10%</f>
        <v>17.000001000000001</v>
      </c>
      <c r="L1900" s="101"/>
      <c r="M1900" s="61"/>
      <c r="N1900" s="55">
        <f>IFERROR(Tabla3[[#This Row],[PRECIOS]]-Tabla3[[#This Row],[PRECIOS]]*Tabla3[[#This Row],[% PRODUCTO]]," ")</f>
        <v>18.88889</v>
      </c>
      <c r="O1900" s="61"/>
      <c r="P1900" s="55">
        <f>IFERROR(Tabla3[[#This Row],[OCULTAR2]]-Tabla3[[#This Row],[OCULTAR2]]*Tabla3[[#This Row],[% LÍNEA]]," ")</f>
        <v>18.88889</v>
      </c>
      <c r="Q1900" s="56">
        <f>IFERROR(Tabla3[[#This Row],[% PRODUCTO]]+Tabla3[[#This Row],[% LÍNEA]]," ")</f>
        <v>0</v>
      </c>
      <c r="R1900" s="60">
        <f>Tabla3[[#This Row],[OCULTAR3]]</f>
        <v>18.88889</v>
      </c>
      <c r="S1900" s="60">
        <f>Tabla3[[#This Row],[PRECIO SIN %]]-Tabla3[[#This Row],[PRECIO SIN %]]*10%</f>
        <v>17.000001000000001</v>
      </c>
      <c r="T1900" s="80">
        <f>(Tabla3[[#This Row],[PRECIO CON DESCT.]]-(Tabla3[[#This Row],[PRECIO CON DESCT.]]*$T$6))</f>
        <v>10.71000063</v>
      </c>
      <c r="U1900" s="96"/>
      <c r="V1900" s="94">
        <f>Tabla3[[#This Row],[PRECIO %      en $]]*Tabla3[[#This Row],[PEDIDO ]]</f>
        <v>0</v>
      </c>
      <c r="W1900" s="57">
        <f>Tabla3[[#This Row],[PRECIO CON DESCT.]]*Tabla3[[#This Row],[PEDIDO ]]</f>
        <v>0</v>
      </c>
      <c r="X1900" s="58">
        <f>Tabla3[[#This Row],[PRECIO SIN %]]*Tabla3[[#This Row],[PEDIDO ]]</f>
        <v>0</v>
      </c>
    </row>
    <row r="1901" spans="1:24" ht="33" customHeight="1" x14ac:dyDescent="0.4">
      <c r="A1901" s="124">
        <v>7702184110089</v>
      </c>
      <c r="B1901" s="51" t="s">
        <v>225</v>
      </c>
      <c r="C1901" s="51" t="s">
        <v>135</v>
      </c>
      <c r="D19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01" s="118" t="s">
        <v>2394</v>
      </c>
      <c r="F1901" s="75" t="s">
        <v>537</v>
      </c>
      <c r="G19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01" s="77">
        <v>4125</v>
      </c>
      <c r="J1901" s="52">
        <v>0.74443999999999999</v>
      </c>
      <c r="K1901" s="53">
        <f>Tabla3[[#This Row],[PRECIOS]]-Tabla3[[#This Row],[PRECIOS]]*10%</f>
        <v>0.66999600000000004</v>
      </c>
      <c r="L1901" s="101"/>
      <c r="M1901" s="54"/>
      <c r="N1901" s="55">
        <f>IFERROR(Tabla3[[#This Row],[PRECIOS]]-Tabla3[[#This Row],[PRECIOS]]*Tabla3[[#This Row],[% PRODUCTO]]," ")</f>
        <v>0.74443999999999999</v>
      </c>
      <c r="O1901" s="54"/>
      <c r="P1901" s="55">
        <f>IFERROR(Tabla3[[#This Row],[OCULTAR2]]-Tabla3[[#This Row],[OCULTAR2]]*Tabla3[[#This Row],[% LÍNEA]]," ")</f>
        <v>0.74443999999999999</v>
      </c>
      <c r="Q1901" s="56">
        <f>IFERROR(Tabla3[[#This Row],[% PRODUCTO]]+Tabla3[[#This Row],[% LÍNEA]]," ")</f>
        <v>0</v>
      </c>
      <c r="R1901" s="53">
        <f>Tabla3[[#This Row],[OCULTAR3]]</f>
        <v>0.74443999999999999</v>
      </c>
      <c r="S1901" s="53">
        <f>Tabla3[[#This Row],[PRECIO SIN %]]-Tabla3[[#This Row],[PRECIO SIN %]]*10%</f>
        <v>0.66999600000000004</v>
      </c>
      <c r="T1901" s="80">
        <f>(Tabla3[[#This Row],[PRECIO CON DESCT.]]-(Tabla3[[#This Row],[PRECIO CON DESCT.]]*$T$6))</f>
        <v>0.42209748000000002</v>
      </c>
      <c r="U1901" s="96"/>
      <c r="V1901" s="94">
        <f>Tabla3[[#This Row],[PRECIO %      en $]]*Tabla3[[#This Row],[PEDIDO ]]</f>
        <v>0</v>
      </c>
      <c r="W1901" s="57">
        <f>Tabla3[[#This Row],[PRECIO CON DESCT.]]*Tabla3[[#This Row],[PEDIDO ]]</f>
        <v>0</v>
      </c>
      <c r="X1901" s="58">
        <f>Tabla3[[#This Row],[PRECIO SIN %]]*Tabla3[[#This Row],[PEDIDO ]]</f>
        <v>0</v>
      </c>
    </row>
    <row r="1902" spans="1:24" ht="33" customHeight="1" x14ac:dyDescent="0.4">
      <c r="A1902" s="125">
        <v>7703038050193</v>
      </c>
      <c r="B1902" s="59" t="s">
        <v>225</v>
      </c>
      <c r="C1902" s="59" t="s">
        <v>215</v>
      </c>
      <c r="D19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02" s="119" t="s">
        <v>2395</v>
      </c>
      <c r="F1902" s="76" t="s">
        <v>537</v>
      </c>
      <c r="G19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02" s="78">
        <v>2290</v>
      </c>
      <c r="J1902" s="52">
        <v>0.88888999999999996</v>
      </c>
      <c r="K1902" s="60">
        <f>Tabla3[[#This Row],[PRECIOS]]-Tabla3[[#This Row],[PRECIOS]]*10%</f>
        <v>0.80000099999999996</v>
      </c>
      <c r="L1902" s="101"/>
      <c r="M1902" s="61"/>
      <c r="N1902" s="55">
        <f>IFERROR(Tabla3[[#This Row],[PRECIOS]]-Tabla3[[#This Row],[PRECIOS]]*Tabla3[[#This Row],[% PRODUCTO]]," ")</f>
        <v>0.88888999999999996</v>
      </c>
      <c r="O1902" s="61"/>
      <c r="P1902" s="55">
        <f>IFERROR(Tabla3[[#This Row],[OCULTAR2]]-Tabla3[[#This Row],[OCULTAR2]]*Tabla3[[#This Row],[% LÍNEA]]," ")</f>
        <v>0.88888999999999996</v>
      </c>
      <c r="Q1902" s="56">
        <f>IFERROR(Tabla3[[#This Row],[% PRODUCTO]]+Tabla3[[#This Row],[% LÍNEA]]," ")</f>
        <v>0</v>
      </c>
      <c r="R1902" s="60">
        <f>Tabla3[[#This Row],[OCULTAR3]]</f>
        <v>0.88888999999999996</v>
      </c>
      <c r="S1902" s="60">
        <f>Tabla3[[#This Row],[PRECIO SIN %]]-Tabla3[[#This Row],[PRECIO SIN %]]*10%</f>
        <v>0.80000099999999996</v>
      </c>
      <c r="T1902" s="80">
        <f>(Tabla3[[#This Row],[PRECIO CON DESCT.]]-(Tabla3[[#This Row],[PRECIO CON DESCT.]]*$T$6))</f>
        <v>0.50400062999999995</v>
      </c>
      <c r="U1902" s="96"/>
      <c r="V1902" s="94">
        <f>Tabla3[[#This Row],[PRECIO %      en $]]*Tabla3[[#This Row],[PEDIDO ]]</f>
        <v>0</v>
      </c>
      <c r="W1902" s="57">
        <f>Tabla3[[#This Row],[PRECIO CON DESCT.]]*Tabla3[[#This Row],[PEDIDO ]]</f>
        <v>0</v>
      </c>
      <c r="X1902" s="58">
        <f>Tabla3[[#This Row],[PRECIO SIN %]]*Tabla3[[#This Row],[PEDIDO ]]</f>
        <v>0</v>
      </c>
    </row>
    <row r="1903" spans="1:24" ht="33" customHeight="1" x14ac:dyDescent="0.4">
      <c r="A1903" s="124">
        <v>7598008000953</v>
      </c>
      <c r="B1903" s="51" t="s">
        <v>225</v>
      </c>
      <c r="C1903" s="51" t="s">
        <v>134</v>
      </c>
      <c r="D19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03" s="118" t="s">
        <v>2396</v>
      </c>
      <c r="F1903" s="75" t="s">
        <v>537</v>
      </c>
      <c r="G19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03" s="77">
        <v>115</v>
      </c>
      <c r="J1903" s="52">
        <v>2.73333</v>
      </c>
      <c r="K1903" s="53">
        <f>Tabla3[[#This Row],[PRECIOS]]-Tabla3[[#This Row],[PRECIOS]]*10%</f>
        <v>2.459997</v>
      </c>
      <c r="L1903" s="101"/>
      <c r="M1903" s="54"/>
      <c r="N1903" s="55">
        <f>IFERROR(Tabla3[[#This Row],[PRECIOS]]-Tabla3[[#This Row],[PRECIOS]]*Tabla3[[#This Row],[% PRODUCTO]]," ")</f>
        <v>2.73333</v>
      </c>
      <c r="O1903" s="54"/>
      <c r="P1903" s="55">
        <f>IFERROR(Tabla3[[#This Row],[OCULTAR2]]-Tabla3[[#This Row],[OCULTAR2]]*Tabla3[[#This Row],[% LÍNEA]]," ")</f>
        <v>2.73333</v>
      </c>
      <c r="Q1903" s="56">
        <f>IFERROR(Tabla3[[#This Row],[% PRODUCTO]]+Tabla3[[#This Row],[% LÍNEA]]," ")</f>
        <v>0</v>
      </c>
      <c r="R1903" s="53">
        <f>Tabla3[[#This Row],[OCULTAR3]]</f>
        <v>2.73333</v>
      </c>
      <c r="S1903" s="53">
        <f>Tabla3[[#This Row],[PRECIO SIN %]]-Tabla3[[#This Row],[PRECIO SIN %]]*10%</f>
        <v>2.459997</v>
      </c>
      <c r="T1903" s="80">
        <f>(Tabla3[[#This Row],[PRECIO CON DESCT.]]-(Tabla3[[#This Row],[PRECIO CON DESCT.]]*$T$6))</f>
        <v>1.54979811</v>
      </c>
      <c r="U1903" s="96"/>
      <c r="V1903" s="94">
        <f>Tabla3[[#This Row],[PRECIO %      en $]]*Tabla3[[#This Row],[PEDIDO ]]</f>
        <v>0</v>
      </c>
      <c r="W1903" s="57">
        <f>Tabla3[[#This Row],[PRECIO CON DESCT.]]*Tabla3[[#This Row],[PEDIDO ]]</f>
        <v>0</v>
      </c>
      <c r="X1903" s="58">
        <f>Tabla3[[#This Row],[PRECIO SIN %]]*Tabla3[[#This Row],[PEDIDO ]]</f>
        <v>0</v>
      </c>
    </row>
    <row r="1904" spans="1:24" ht="33" customHeight="1" x14ac:dyDescent="0.4">
      <c r="A1904" s="125">
        <v>7591585113368</v>
      </c>
      <c r="B1904" s="59" t="s">
        <v>225</v>
      </c>
      <c r="C1904" s="59" t="s">
        <v>104</v>
      </c>
      <c r="D19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04" s="119" t="s">
        <v>2397</v>
      </c>
      <c r="F1904" s="76" t="s">
        <v>537</v>
      </c>
      <c r="G19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04" s="78">
        <v>270</v>
      </c>
      <c r="J1904" s="52">
        <v>4.0999999999999996</v>
      </c>
      <c r="K1904" s="60">
        <f>Tabla3[[#This Row],[PRECIOS]]-Tabla3[[#This Row],[PRECIOS]]*10%</f>
        <v>3.6899999999999995</v>
      </c>
      <c r="L1904" s="101"/>
      <c r="M1904" s="61"/>
      <c r="N1904" s="55">
        <f>IFERROR(Tabla3[[#This Row],[PRECIOS]]-Tabla3[[#This Row],[PRECIOS]]*Tabla3[[#This Row],[% PRODUCTO]]," ")</f>
        <v>4.0999999999999996</v>
      </c>
      <c r="O1904" s="61"/>
      <c r="P1904" s="55">
        <f>IFERROR(Tabla3[[#This Row],[OCULTAR2]]-Tabla3[[#This Row],[OCULTAR2]]*Tabla3[[#This Row],[% LÍNEA]]," ")</f>
        <v>4.0999999999999996</v>
      </c>
      <c r="Q1904" s="56">
        <f>IFERROR(Tabla3[[#This Row],[% PRODUCTO]]+Tabla3[[#This Row],[% LÍNEA]]," ")</f>
        <v>0</v>
      </c>
      <c r="R1904" s="60">
        <f>Tabla3[[#This Row],[OCULTAR3]]</f>
        <v>4.0999999999999996</v>
      </c>
      <c r="S1904" s="60">
        <f>Tabla3[[#This Row],[PRECIO SIN %]]-Tabla3[[#This Row],[PRECIO SIN %]]*10%</f>
        <v>3.6899999999999995</v>
      </c>
      <c r="T1904" s="80">
        <f>(Tabla3[[#This Row],[PRECIO CON DESCT.]]-(Tabla3[[#This Row],[PRECIO CON DESCT.]]*$T$6))</f>
        <v>2.3247</v>
      </c>
      <c r="U1904" s="96"/>
      <c r="V1904" s="94">
        <f>Tabla3[[#This Row],[PRECIO %      en $]]*Tabla3[[#This Row],[PEDIDO ]]</f>
        <v>0</v>
      </c>
      <c r="W1904" s="57">
        <f>Tabla3[[#This Row],[PRECIO CON DESCT.]]*Tabla3[[#This Row],[PEDIDO ]]</f>
        <v>0</v>
      </c>
      <c r="X1904" s="58">
        <f>Tabla3[[#This Row],[PRECIO SIN %]]*Tabla3[[#This Row],[PEDIDO ]]</f>
        <v>0</v>
      </c>
    </row>
    <row r="1905" spans="1:24" ht="33" customHeight="1" x14ac:dyDescent="0.4">
      <c r="A1905" s="124">
        <v>7591585213365</v>
      </c>
      <c r="B1905" s="51" t="s">
        <v>225</v>
      </c>
      <c r="C1905" s="51" t="s">
        <v>104</v>
      </c>
      <c r="D19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05" s="118" t="s">
        <v>2398</v>
      </c>
      <c r="F1905" s="75" t="s">
        <v>537</v>
      </c>
      <c r="G19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05" s="77">
        <v>48</v>
      </c>
      <c r="J1905" s="52">
        <v>8.0222200000000008</v>
      </c>
      <c r="K1905" s="53">
        <f>Tabla3[[#This Row],[PRECIOS]]-Tabla3[[#This Row],[PRECIOS]]*10%</f>
        <v>7.2199980000000004</v>
      </c>
      <c r="L1905" s="101"/>
      <c r="M1905" s="54"/>
      <c r="N1905" s="55">
        <f>IFERROR(Tabla3[[#This Row],[PRECIOS]]-Tabla3[[#This Row],[PRECIOS]]*Tabla3[[#This Row],[% PRODUCTO]]," ")</f>
        <v>8.0222200000000008</v>
      </c>
      <c r="O1905" s="54"/>
      <c r="P1905" s="55">
        <f>IFERROR(Tabla3[[#This Row],[OCULTAR2]]-Tabla3[[#This Row],[OCULTAR2]]*Tabla3[[#This Row],[% LÍNEA]]," ")</f>
        <v>8.0222200000000008</v>
      </c>
      <c r="Q1905" s="56">
        <f>IFERROR(Tabla3[[#This Row],[% PRODUCTO]]+Tabla3[[#This Row],[% LÍNEA]]," ")</f>
        <v>0</v>
      </c>
      <c r="R1905" s="53">
        <f>Tabla3[[#This Row],[OCULTAR3]]</f>
        <v>8.0222200000000008</v>
      </c>
      <c r="S1905" s="53">
        <f>Tabla3[[#This Row],[PRECIO SIN %]]-Tabla3[[#This Row],[PRECIO SIN %]]*10%</f>
        <v>7.2199980000000004</v>
      </c>
      <c r="T1905" s="80">
        <f>(Tabla3[[#This Row],[PRECIO CON DESCT.]]-(Tabla3[[#This Row],[PRECIO CON DESCT.]]*$T$6))</f>
        <v>4.5485987400000001</v>
      </c>
      <c r="U1905" s="96"/>
      <c r="V1905" s="94">
        <f>Tabla3[[#This Row],[PRECIO %      en $]]*Tabla3[[#This Row],[PEDIDO ]]</f>
        <v>0</v>
      </c>
      <c r="W1905" s="57">
        <f>Tabla3[[#This Row],[PRECIO CON DESCT.]]*Tabla3[[#This Row],[PEDIDO ]]</f>
        <v>0</v>
      </c>
      <c r="X1905" s="58">
        <f>Tabla3[[#This Row],[PRECIO SIN %]]*Tabla3[[#This Row],[PEDIDO ]]</f>
        <v>0</v>
      </c>
    </row>
    <row r="1906" spans="1:24" ht="33" customHeight="1" x14ac:dyDescent="0.4">
      <c r="A1906" s="125">
        <v>7597533000445</v>
      </c>
      <c r="B1906" s="59" t="s">
        <v>225</v>
      </c>
      <c r="C1906" s="59" t="s">
        <v>130</v>
      </c>
      <c r="D19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06" s="119" t="s">
        <v>2399</v>
      </c>
      <c r="F1906" s="76" t="s">
        <v>526</v>
      </c>
      <c r="G19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06" s="78">
        <v>9</v>
      </c>
      <c r="J1906" s="52">
        <v>19.55556</v>
      </c>
      <c r="K1906" s="60">
        <f>Tabla3[[#This Row],[PRECIOS]]-Tabla3[[#This Row],[PRECIOS]]*10%</f>
        <v>17.600003999999998</v>
      </c>
      <c r="L1906" s="101"/>
      <c r="M1906" s="61"/>
      <c r="N1906" s="55">
        <f>IFERROR(Tabla3[[#This Row],[PRECIOS]]-Tabla3[[#This Row],[PRECIOS]]*Tabla3[[#This Row],[% PRODUCTO]]," ")</f>
        <v>19.55556</v>
      </c>
      <c r="O1906" s="61"/>
      <c r="P1906" s="55">
        <f>IFERROR(Tabla3[[#This Row],[OCULTAR2]]-Tabla3[[#This Row],[OCULTAR2]]*Tabla3[[#This Row],[% LÍNEA]]," ")</f>
        <v>19.55556</v>
      </c>
      <c r="Q1906" s="56">
        <f>IFERROR(Tabla3[[#This Row],[% PRODUCTO]]+Tabla3[[#This Row],[% LÍNEA]]," ")</f>
        <v>0</v>
      </c>
      <c r="R1906" s="60">
        <f>Tabla3[[#This Row],[OCULTAR3]]</f>
        <v>19.55556</v>
      </c>
      <c r="S1906" s="60">
        <f>Tabla3[[#This Row],[PRECIO SIN %]]-Tabla3[[#This Row],[PRECIO SIN %]]*10%</f>
        <v>17.600003999999998</v>
      </c>
      <c r="T1906" s="80">
        <f>(Tabla3[[#This Row],[PRECIO CON DESCT.]]-(Tabla3[[#This Row],[PRECIO CON DESCT.]]*$T$6))</f>
        <v>11.08800252</v>
      </c>
      <c r="U1906" s="96"/>
      <c r="V1906" s="94">
        <f>Tabla3[[#This Row],[PRECIO %      en $]]*Tabla3[[#This Row],[PEDIDO ]]</f>
        <v>0</v>
      </c>
      <c r="W1906" s="57">
        <f>Tabla3[[#This Row],[PRECIO CON DESCT.]]*Tabla3[[#This Row],[PEDIDO ]]</f>
        <v>0</v>
      </c>
      <c r="X1906" s="58">
        <f>Tabla3[[#This Row],[PRECIO SIN %]]*Tabla3[[#This Row],[PEDIDO ]]</f>
        <v>0</v>
      </c>
    </row>
    <row r="1907" spans="1:24" ht="33" customHeight="1" x14ac:dyDescent="0.4">
      <c r="A1907" s="124">
        <v>7597533000469</v>
      </c>
      <c r="B1907" s="51" t="s">
        <v>225</v>
      </c>
      <c r="C1907" s="51" t="s">
        <v>130</v>
      </c>
      <c r="D19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07" s="118" t="s">
        <v>2400</v>
      </c>
      <c r="F1907" s="75" t="s">
        <v>537</v>
      </c>
      <c r="G19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07" s="77">
        <v>9</v>
      </c>
      <c r="J1907" s="52">
        <v>19.55556</v>
      </c>
      <c r="K1907" s="53">
        <f>Tabla3[[#This Row],[PRECIOS]]-Tabla3[[#This Row],[PRECIOS]]*10%</f>
        <v>17.600003999999998</v>
      </c>
      <c r="L1907" s="101"/>
      <c r="M1907" s="54"/>
      <c r="N1907" s="55">
        <f>IFERROR(Tabla3[[#This Row],[PRECIOS]]-Tabla3[[#This Row],[PRECIOS]]*Tabla3[[#This Row],[% PRODUCTO]]," ")</f>
        <v>19.55556</v>
      </c>
      <c r="O1907" s="54"/>
      <c r="P1907" s="55">
        <f>IFERROR(Tabla3[[#This Row],[OCULTAR2]]-Tabla3[[#This Row],[OCULTAR2]]*Tabla3[[#This Row],[% LÍNEA]]," ")</f>
        <v>19.55556</v>
      </c>
      <c r="Q1907" s="56">
        <f>IFERROR(Tabla3[[#This Row],[% PRODUCTO]]+Tabla3[[#This Row],[% LÍNEA]]," ")</f>
        <v>0</v>
      </c>
      <c r="R1907" s="53">
        <f>Tabla3[[#This Row],[OCULTAR3]]</f>
        <v>19.55556</v>
      </c>
      <c r="S1907" s="53">
        <f>Tabla3[[#This Row],[PRECIO SIN %]]-Tabla3[[#This Row],[PRECIO SIN %]]*10%</f>
        <v>17.600003999999998</v>
      </c>
      <c r="T1907" s="80">
        <f>(Tabla3[[#This Row],[PRECIO CON DESCT.]]-(Tabla3[[#This Row],[PRECIO CON DESCT.]]*$T$6))</f>
        <v>11.08800252</v>
      </c>
      <c r="U1907" s="96"/>
      <c r="V1907" s="94">
        <f>Tabla3[[#This Row],[PRECIO %      en $]]*Tabla3[[#This Row],[PEDIDO ]]</f>
        <v>0</v>
      </c>
      <c r="W1907" s="57">
        <f>Tabla3[[#This Row],[PRECIO CON DESCT.]]*Tabla3[[#This Row],[PEDIDO ]]</f>
        <v>0</v>
      </c>
      <c r="X1907" s="58">
        <f>Tabla3[[#This Row],[PRECIO SIN %]]*Tabla3[[#This Row],[PEDIDO ]]</f>
        <v>0</v>
      </c>
    </row>
    <row r="1908" spans="1:24" ht="33" customHeight="1" x14ac:dyDescent="0.4">
      <c r="A1908" s="125">
        <v>7597533000476</v>
      </c>
      <c r="B1908" s="59" t="s">
        <v>225</v>
      </c>
      <c r="C1908" s="59" t="s">
        <v>130</v>
      </c>
      <c r="D19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08" s="119" t="s">
        <v>2401</v>
      </c>
      <c r="F1908" s="76" t="s">
        <v>526</v>
      </c>
      <c r="G19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08" s="78">
        <v>2</v>
      </c>
      <c r="J1908" s="52">
        <v>19.55556</v>
      </c>
      <c r="K1908" s="60">
        <f>Tabla3[[#This Row],[PRECIOS]]-Tabla3[[#This Row],[PRECIOS]]*10%</f>
        <v>17.600003999999998</v>
      </c>
      <c r="L1908" s="101"/>
      <c r="M1908" s="61"/>
      <c r="N1908" s="55">
        <f>IFERROR(Tabla3[[#This Row],[PRECIOS]]-Tabla3[[#This Row],[PRECIOS]]*Tabla3[[#This Row],[% PRODUCTO]]," ")</f>
        <v>19.55556</v>
      </c>
      <c r="O1908" s="61"/>
      <c r="P1908" s="55">
        <f>IFERROR(Tabla3[[#This Row],[OCULTAR2]]-Tabla3[[#This Row],[OCULTAR2]]*Tabla3[[#This Row],[% LÍNEA]]," ")</f>
        <v>19.55556</v>
      </c>
      <c r="Q1908" s="56">
        <f>IFERROR(Tabla3[[#This Row],[% PRODUCTO]]+Tabla3[[#This Row],[% LÍNEA]]," ")</f>
        <v>0</v>
      </c>
      <c r="R1908" s="60">
        <f>Tabla3[[#This Row],[OCULTAR3]]</f>
        <v>19.55556</v>
      </c>
      <c r="S1908" s="60">
        <f>Tabla3[[#This Row],[PRECIO SIN %]]-Tabla3[[#This Row],[PRECIO SIN %]]*10%</f>
        <v>17.600003999999998</v>
      </c>
      <c r="T1908" s="80">
        <f>(Tabla3[[#This Row],[PRECIO CON DESCT.]]-(Tabla3[[#This Row],[PRECIO CON DESCT.]]*$T$6))</f>
        <v>11.08800252</v>
      </c>
      <c r="U1908" s="96"/>
      <c r="V1908" s="94">
        <f>Tabla3[[#This Row],[PRECIO %      en $]]*Tabla3[[#This Row],[PEDIDO ]]</f>
        <v>0</v>
      </c>
      <c r="W1908" s="57">
        <f>Tabla3[[#This Row],[PRECIO CON DESCT.]]*Tabla3[[#This Row],[PEDIDO ]]</f>
        <v>0</v>
      </c>
      <c r="X1908" s="58">
        <f>Tabla3[[#This Row],[PRECIO SIN %]]*Tabla3[[#This Row],[PEDIDO ]]</f>
        <v>0</v>
      </c>
    </row>
    <row r="1909" spans="1:24" ht="33" customHeight="1" x14ac:dyDescent="0.4">
      <c r="A1909" s="124">
        <v>7597533000452</v>
      </c>
      <c r="B1909" s="51" t="s">
        <v>225</v>
      </c>
      <c r="C1909" s="51" t="s">
        <v>130</v>
      </c>
      <c r="D19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09" s="118" t="s">
        <v>2402</v>
      </c>
      <c r="F1909" s="75" t="s">
        <v>526</v>
      </c>
      <c r="G19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09" s="77">
        <v>2</v>
      </c>
      <c r="J1909" s="52">
        <v>19.55556</v>
      </c>
      <c r="K1909" s="53">
        <f>Tabla3[[#This Row],[PRECIOS]]-Tabla3[[#This Row],[PRECIOS]]*10%</f>
        <v>17.600003999999998</v>
      </c>
      <c r="L1909" s="101"/>
      <c r="M1909" s="54"/>
      <c r="N1909" s="55">
        <f>IFERROR(Tabla3[[#This Row],[PRECIOS]]-Tabla3[[#This Row],[PRECIOS]]*Tabla3[[#This Row],[% PRODUCTO]]," ")</f>
        <v>19.55556</v>
      </c>
      <c r="O1909" s="54"/>
      <c r="P1909" s="55">
        <f>IFERROR(Tabla3[[#This Row],[OCULTAR2]]-Tabla3[[#This Row],[OCULTAR2]]*Tabla3[[#This Row],[% LÍNEA]]," ")</f>
        <v>19.55556</v>
      </c>
      <c r="Q1909" s="56">
        <f>IFERROR(Tabla3[[#This Row],[% PRODUCTO]]+Tabla3[[#This Row],[% LÍNEA]]," ")</f>
        <v>0</v>
      </c>
      <c r="R1909" s="53">
        <f>Tabla3[[#This Row],[OCULTAR3]]</f>
        <v>19.55556</v>
      </c>
      <c r="S1909" s="53">
        <f>Tabla3[[#This Row],[PRECIO SIN %]]-Tabla3[[#This Row],[PRECIO SIN %]]*10%</f>
        <v>17.600003999999998</v>
      </c>
      <c r="T1909" s="80">
        <f>(Tabla3[[#This Row],[PRECIO CON DESCT.]]-(Tabla3[[#This Row],[PRECIO CON DESCT.]]*$T$6))</f>
        <v>11.08800252</v>
      </c>
      <c r="U1909" s="96"/>
      <c r="V1909" s="94">
        <f>Tabla3[[#This Row],[PRECIO %      en $]]*Tabla3[[#This Row],[PEDIDO ]]</f>
        <v>0</v>
      </c>
      <c r="W1909" s="57">
        <f>Tabla3[[#This Row],[PRECIO CON DESCT.]]*Tabla3[[#This Row],[PEDIDO ]]</f>
        <v>0</v>
      </c>
      <c r="X1909" s="58">
        <f>Tabla3[[#This Row],[PRECIO SIN %]]*Tabla3[[#This Row],[PEDIDO ]]</f>
        <v>0</v>
      </c>
    </row>
    <row r="1910" spans="1:24" ht="33" customHeight="1" x14ac:dyDescent="0.4">
      <c r="A1910" s="125">
        <v>7591196000149</v>
      </c>
      <c r="B1910" s="59" t="s">
        <v>225</v>
      </c>
      <c r="C1910" s="59" t="s">
        <v>200</v>
      </c>
      <c r="D19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910" s="119" t="s">
        <v>2403</v>
      </c>
      <c r="F1910" s="76" t="s">
        <v>537</v>
      </c>
      <c r="G19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910" s="78">
        <v>2</v>
      </c>
      <c r="J1910" s="52">
        <v>5.4444400000000002</v>
      </c>
      <c r="K1910" s="60">
        <f>Tabla3[[#This Row],[PRECIOS]]-Tabla3[[#This Row],[PRECIOS]]*10%</f>
        <v>4.8999959999999998</v>
      </c>
      <c r="L1910" s="101" t="s">
        <v>5327</v>
      </c>
      <c r="M1910" s="61"/>
      <c r="N1910" s="55">
        <f>IFERROR(Tabla3[[#This Row],[PRECIOS]]-Tabla3[[#This Row],[PRECIOS]]*Tabla3[[#This Row],[% PRODUCTO]]," ")</f>
        <v>5.4444400000000002</v>
      </c>
      <c r="O1910" s="61"/>
      <c r="P1910" s="55">
        <f>IFERROR(Tabla3[[#This Row],[OCULTAR2]]-Tabla3[[#This Row],[OCULTAR2]]*Tabla3[[#This Row],[% LÍNEA]]," ")</f>
        <v>5.4444400000000002</v>
      </c>
      <c r="Q1910" s="56">
        <f>IFERROR(Tabla3[[#This Row],[% PRODUCTO]]+Tabla3[[#This Row],[% LÍNEA]]," ")</f>
        <v>0</v>
      </c>
      <c r="R1910" s="60">
        <f>Tabla3[[#This Row],[OCULTAR3]]</f>
        <v>5.4444400000000002</v>
      </c>
      <c r="S1910" s="60">
        <f>Tabla3[[#This Row],[PRECIO SIN %]]-Tabla3[[#This Row],[PRECIO SIN %]]*10%</f>
        <v>4.8999959999999998</v>
      </c>
      <c r="T1910" s="80">
        <f>(Tabla3[[#This Row],[PRECIO CON DESCT.]]-(Tabla3[[#This Row],[PRECIO CON DESCT.]]*$T$6))</f>
        <v>3.08699748</v>
      </c>
      <c r="U1910" s="96"/>
      <c r="V1910" s="94">
        <f>Tabla3[[#This Row],[PRECIO %      en $]]*Tabla3[[#This Row],[PEDIDO ]]</f>
        <v>0</v>
      </c>
      <c r="W1910" s="57">
        <f>Tabla3[[#This Row],[PRECIO CON DESCT.]]*Tabla3[[#This Row],[PEDIDO ]]</f>
        <v>0</v>
      </c>
      <c r="X1910" s="58">
        <f>Tabla3[[#This Row],[PRECIO SIN %]]*Tabla3[[#This Row],[PEDIDO ]]</f>
        <v>0</v>
      </c>
    </row>
    <row r="1911" spans="1:24" ht="33" customHeight="1" x14ac:dyDescent="0.4">
      <c r="A1911" s="124">
        <v>7703763704118</v>
      </c>
      <c r="B1911" s="51" t="s">
        <v>225</v>
      </c>
      <c r="C1911" s="51" t="s">
        <v>188</v>
      </c>
      <c r="D19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11" s="118" t="s">
        <v>2404</v>
      </c>
      <c r="F1911" s="75" t="s">
        <v>537</v>
      </c>
      <c r="G19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11" s="77">
        <v>6</v>
      </c>
      <c r="J1911" s="52">
        <v>4.8555599999999997</v>
      </c>
      <c r="K1911" s="53">
        <f>Tabla3[[#This Row],[PRECIOS]]-Tabla3[[#This Row],[PRECIOS]]*10%</f>
        <v>4.3700039999999998</v>
      </c>
      <c r="L1911" s="101"/>
      <c r="M1911" s="54"/>
      <c r="N1911" s="55">
        <f>IFERROR(Tabla3[[#This Row],[PRECIOS]]-Tabla3[[#This Row],[PRECIOS]]*Tabla3[[#This Row],[% PRODUCTO]]," ")</f>
        <v>4.8555599999999997</v>
      </c>
      <c r="O1911" s="54"/>
      <c r="P1911" s="55">
        <f>IFERROR(Tabla3[[#This Row],[OCULTAR2]]-Tabla3[[#This Row],[OCULTAR2]]*Tabla3[[#This Row],[% LÍNEA]]," ")</f>
        <v>4.8555599999999997</v>
      </c>
      <c r="Q1911" s="56">
        <f>IFERROR(Tabla3[[#This Row],[% PRODUCTO]]+Tabla3[[#This Row],[% LÍNEA]]," ")</f>
        <v>0</v>
      </c>
      <c r="R1911" s="53">
        <f>Tabla3[[#This Row],[OCULTAR3]]</f>
        <v>4.8555599999999997</v>
      </c>
      <c r="S1911" s="53">
        <f>Tabla3[[#This Row],[PRECIO SIN %]]-Tabla3[[#This Row],[PRECIO SIN %]]*10%</f>
        <v>4.3700039999999998</v>
      </c>
      <c r="T1911" s="80">
        <f>(Tabla3[[#This Row],[PRECIO CON DESCT.]]-(Tabla3[[#This Row],[PRECIO CON DESCT.]]*$T$6))</f>
        <v>2.7531025199999997</v>
      </c>
      <c r="U1911" s="96"/>
      <c r="V1911" s="94">
        <f>Tabla3[[#This Row],[PRECIO %      en $]]*Tabla3[[#This Row],[PEDIDO ]]</f>
        <v>0</v>
      </c>
      <c r="W1911" s="57">
        <f>Tabla3[[#This Row],[PRECIO CON DESCT.]]*Tabla3[[#This Row],[PEDIDO ]]</f>
        <v>0</v>
      </c>
      <c r="X1911" s="58">
        <f>Tabla3[[#This Row],[PRECIO SIN %]]*Tabla3[[#This Row],[PEDIDO ]]</f>
        <v>0</v>
      </c>
    </row>
    <row r="1912" spans="1:24" ht="33" customHeight="1" x14ac:dyDescent="0.4">
      <c r="A1912" s="125">
        <v>7599112000228</v>
      </c>
      <c r="B1912" s="59" t="s">
        <v>225</v>
      </c>
      <c r="C1912" s="59" t="s">
        <v>208</v>
      </c>
      <c r="D19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12" s="119" t="s">
        <v>2405</v>
      </c>
      <c r="F1912" s="76" t="s">
        <v>537</v>
      </c>
      <c r="G19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12" s="78">
        <v>23</v>
      </c>
      <c r="J1912" s="52">
        <v>22.866669999999999</v>
      </c>
      <c r="K1912" s="60">
        <f>Tabla3[[#This Row],[PRECIOS]]-Tabla3[[#This Row],[PRECIOS]]*10%</f>
        <v>20.580002999999998</v>
      </c>
      <c r="L1912" s="101"/>
      <c r="M1912" s="61"/>
      <c r="N1912" s="55">
        <f>IFERROR(Tabla3[[#This Row],[PRECIOS]]-Tabla3[[#This Row],[PRECIOS]]*Tabla3[[#This Row],[% PRODUCTO]]," ")</f>
        <v>22.866669999999999</v>
      </c>
      <c r="O1912" s="61"/>
      <c r="P1912" s="55">
        <f>IFERROR(Tabla3[[#This Row],[OCULTAR2]]-Tabla3[[#This Row],[OCULTAR2]]*Tabla3[[#This Row],[% LÍNEA]]," ")</f>
        <v>22.866669999999999</v>
      </c>
      <c r="Q1912" s="56">
        <f>IFERROR(Tabla3[[#This Row],[% PRODUCTO]]+Tabla3[[#This Row],[% LÍNEA]]," ")</f>
        <v>0</v>
      </c>
      <c r="R1912" s="60">
        <f>Tabla3[[#This Row],[OCULTAR3]]</f>
        <v>22.866669999999999</v>
      </c>
      <c r="S1912" s="60">
        <f>Tabla3[[#This Row],[PRECIO SIN %]]-Tabla3[[#This Row],[PRECIO SIN %]]*10%</f>
        <v>20.580002999999998</v>
      </c>
      <c r="T1912" s="80">
        <f>(Tabla3[[#This Row],[PRECIO CON DESCT.]]-(Tabla3[[#This Row],[PRECIO CON DESCT.]]*$T$6))</f>
        <v>12.965401889999999</v>
      </c>
      <c r="U1912" s="96"/>
      <c r="V1912" s="94">
        <f>Tabla3[[#This Row],[PRECIO %      en $]]*Tabla3[[#This Row],[PEDIDO ]]</f>
        <v>0</v>
      </c>
      <c r="W1912" s="57">
        <f>Tabla3[[#This Row],[PRECIO CON DESCT.]]*Tabla3[[#This Row],[PEDIDO ]]</f>
        <v>0</v>
      </c>
      <c r="X1912" s="58">
        <f>Tabla3[[#This Row],[PRECIO SIN %]]*Tabla3[[#This Row],[PEDIDO ]]</f>
        <v>0</v>
      </c>
    </row>
    <row r="1913" spans="1:24" ht="33" customHeight="1" x14ac:dyDescent="0.4">
      <c r="A1913" s="124">
        <v>791466994919</v>
      </c>
      <c r="B1913" s="51" t="s">
        <v>225</v>
      </c>
      <c r="C1913" s="51" t="s">
        <v>53</v>
      </c>
      <c r="D19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913" s="118" t="s">
        <v>2406</v>
      </c>
      <c r="F1913" s="75" t="s">
        <v>537</v>
      </c>
      <c r="G19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13" s="77">
        <v>1</v>
      </c>
      <c r="J1913" s="52">
        <v>17.77778</v>
      </c>
      <c r="K1913" s="53">
        <f>Tabla3[[#This Row],[PRECIOS]]-Tabla3[[#This Row],[PRECIOS]]*10%</f>
        <v>16.000001999999999</v>
      </c>
      <c r="L1913" s="101"/>
      <c r="M1913" s="54"/>
      <c r="N1913" s="55">
        <f>IFERROR(Tabla3[[#This Row],[PRECIOS]]-Tabla3[[#This Row],[PRECIOS]]*Tabla3[[#This Row],[% PRODUCTO]]," ")</f>
        <v>17.77778</v>
      </c>
      <c r="O1913" s="54"/>
      <c r="P1913" s="55">
        <f>IFERROR(Tabla3[[#This Row],[OCULTAR2]]-Tabla3[[#This Row],[OCULTAR2]]*Tabla3[[#This Row],[% LÍNEA]]," ")</f>
        <v>17.77778</v>
      </c>
      <c r="Q1913" s="56">
        <f>IFERROR(Tabla3[[#This Row],[% PRODUCTO]]+Tabla3[[#This Row],[% LÍNEA]]," ")</f>
        <v>0</v>
      </c>
      <c r="R1913" s="53">
        <f>Tabla3[[#This Row],[OCULTAR3]]</f>
        <v>17.77778</v>
      </c>
      <c r="S1913" s="53">
        <f>Tabla3[[#This Row],[PRECIO SIN %]]-Tabla3[[#This Row],[PRECIO SIN %]]*10%</f>
        <v>16.000001999999999</v>
      </c>
      <c r="T1913" s="80">
        <f>(Tabla3[[#This Row],[PRECIO CON DESCT.]]-(Tabla3[[#This Row],[PRECIO CON DESCT.]]*$T$6))</f>
        <v>10.08000126</v>
      </c>
      <c r="U1913" s="96"/>
      <c r="V1913" s="94">
        <f>Tabla3[[#This Row],[PRECIO %      en $]]*Tabla3[[#This Row],[PEDIDO ]]</f>
        <v>0</v>
      </c>
      <c r="W1913" s="57">
        <f>Tabla3[[#This Row],[PRECIO CON DESCT.]]*Tabla3[[#This Row],[PEDIDO ]]</f>
        <v>0</v>
      </c>
      <c r="X1913" s="58">
        <f>Tabla3[[#This Row],[PRECIO SIN %]]*Tabla3[[#This Row],[PEDIDO ]]</f>
        <v>0</v>
      </c>
    </row>
    <row r="1914" spans="1:24" ht="33" customHeight="1" x14ac:dyDescent="0.4">
      <c r="A1914" s="125">
        <v>7598176000816</v>
      </c>
      <c r="B1914" s="59" t="s">
        <v>225</v>
      </c>
      <c r="C1914" s="59" t="s">
        <v>168</v>
      </c>
      <c r="D19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14" s="119" t="s">
        <v>2407</v>
      </c>
      <c r="F1914" s="76" t="s">
        <v>537</v>
      </c>
      <c r="G19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14" s="78">
        <v>1</v>
      </c>
      <c r="J1914" s="52">
        <v>18.33333</v>
      </c>
      <c r="K1914" s="60">
        <f>Tabla3[[#This Row],[PRECIOS]]-Tabla3[[#This Row],[PRECIOS]]*10%</f>
        <v>16.499997</v>
      </c>
      <c r="L1914" s="101"/>
      <c r="M1914" s="61"/>
      <c r="N1914" s="55">
        <f>IFERROR(Tabla3[[#This Row],[PRECIOS]]-Tabla3[[#This Row],[PRECIOS]]*Tabla3[[#This Row],[% PRODUCTO]]," ")</f>
        <v>18.33333</v>
      </c>
      <c r="O1914" s="61"/>
      <c r="P1914" s="55">
        <f>IFERROR(Tabla3[[#This Row],[OCULTAR2]]-Tabla3[[#This Row],[OCULTAR2]]*Tabla3[[#This Row],[% LÍNEA]]," ")</f>
        <v>18.33333</v>
      </c>
      <c r="Q1914" s="56">
        <f>IFERROR(Tabla3[[#This Row],[% PRODUCTO]]+Tabla3[[#This Row],[% LÍNEA]]," ")</f>
        <v>0</v>
      </c>
      <c r="R1914" s="60">
        <f>Tabla3[[#This Row],[OCULTAR3]]</f>
        <v>18.33333</v>
      </c>
      <c r="S1914" s="60">
        <f>Tabla3[[#This Row],[PRECIO SIN %]]-Tabla3[[#This Row],[PRECIO SIN %]]*10%</f>
        <v>16.499997</v>
      </c>
      <c r="T1914" s="80">
        <f>(Tabla3[[#This Row],[PRECIO CON DESCT.]]-(Tabla3[[#This Row],[PRECIO CON DESCT.]]*$T$6))</f>
        <v>10.39499811</v>
      </c>
      <c r="U1914" s="96"/>
      <c r="V1914" s="94">
        <f>Tabla3[[#This Row],[PRECIO %      en $]]*Tabla3[[#This Row],[PEDIDO ]]</f>
        <v>0</v>
      </c>
      <c r="W1914" s="57">
        <f>Tabla3[[#This Row],[PRECIO CON DESCT.]]*Tabla3[[#This Row],[PEDIDO ]]</f>
        <v>0</v>
      </c>
      <c r="X1914" s="58">
        <f>Tabla3[[#This Row],[PRECIO SIN %]]*Tabla3[[#This Row],[PEDIDO ]]</f>
        <v>0</v>
      </c>
    </row>
    <row r="1915" spans="1:24" ht="33" customHeight="1" x14ac:dyDescent="0.4">
      <c r="A1915" s="124">
        <v>7598176000823</v>
      </c>
      <c r="B1915" s="51" t="s">
        <v>225</v>
      </c>
      <c r="C1915" s="51" t="s">
        <v>168</v>
      </c>
      <c r="D19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15" s="118" t="s">
        <v>2408</v>
      </c>
      <c r="F1915" s="75" t="s">
        <v>537</v>
      </c>
      <c r="G19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15" s="77">
        <v>40</v>
      </c>
      <c r="J1915" s="52">
        <v>13.88889</v>
      </c>
      <c r="K1915" s="53">
        <f>Tabla3[[#This Row],[PRECIOS]]-Tabla3[[#This Row],[PRECIOS]]*10%</f>
        <v>12.500000999999999</v>
      </c>
      <c r="L1915" s="101"/>
      <c r="M1915" s="54"/>
      <c r="N1915" s="55">
        <f>IFERROR(Tabla3[[#This Row],[PRECIOS]]-Tabla3[[#This Row],[PRECIOS]]*Tabla3[[#This Row],[% PRODUCTO]]," ")</f>
        <v>13.88889</v>
      </c>
      <c r="O1915" s="54"/>
      <c r="P1915" s="55">
        <f>IFERROR(Tabla3[[#This Row],[OCULTAR2]]-Tabla3[[#This Row],[OCULTAR2]]*Tabla3[[#This Row],[% LÍNEA]]," ")</f>
        <v>13.88889</v>
      </c>
      <c r="Q1915" s="56">
        <f>IFERROR(Tabla3[[#This Row],[% PRODUCTO]]+Tabla3[[#This Row],[% LÍNEA]]," ")</f>
        <v>0</v>
      </c>
      <c r="R1915" s="53">
        <f>Tabla3[[#This Row],[OCULTAR3]]</f>
        <v>13.88889</v>
      </c>
      <c r="S1915" s="53">
        <f>Tabla3[[#This Row],[PRECIO SIN %]]-Tabla3[[#This Row],[PRECIO SIN %]]*10%</f>
        <v>12.500000999999999</v>
      </c>
      <c r="T1915" s="80">
        <f>(Tabla3[[#This Row],[PRECIO CON DESCT.]]-(Tabla3[[#This Row],[PRECIO CON DESCT.]]*$T$6))</f>
        <v>7.8750006299999997</v>
      </c>
      <c r="U1915" s="96"/>
      <c r="V1915" s="94">
        <f>Tabla3[[#This Row],[PRECIO %      en $]]*Tabla3[[#This Row],[PEDIDO ]]</f>
        <v>0</v>
      </c>
      <c r="W1915" s="57">
        <f>Tabla3[[#This Row],[PRECIO CON DESCT.]]*Tabla3[[#This Row],[PEDIDO ]]</f>
        <v>0</v>
      </c>
      <c r="X1915" s="58">
        <f>Tabla3[[#This Row],[PRECIO SIN %]]*Tabla3[[#This Row],[PEDIDO ]]</f>
        <v>0</v>
      </c>
    </row>
    <row r="1916" spans="1:24" ht="33" customHeight="1" x14ac:dyDescent="0.4">
      <c r="A1916" s="125">
        <v>7599112000464</v>
      </c>
      <c r="B1916" s="59" t="s">
        <v>225</v>
      </c>
      <c r="C1916" s="59" t="s">
        <v>208</v>
      </c>
      <c r="D19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16" s="119" t="s">
        <v>2409</v>
      </c>
      <c r="F1916" s="76" t="s">
        <v>537</v>
      </c>
      <c r="G19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16" s="78">
        <v>20</v>
      </c>
      <c r="J1916" s="52">
        <v>35.922220000000003</v>
      </c>
      <c r="K1916" s="60">
        <f>Tabla3[[#This Row],[PRECIOS]]-Tabla3[[#This Row],[PRECIOS]]*10%</f>
        <v>32.329998000000003</v>
      </c>
      <c r="L1916" s="101"/>
      <c r="M1916" s="61"/>
      <c r="N1916" s="55">
        <f>IFERROR(Tabla3[[#This Row],[PRECIOS]]-Tabla3[[#This Row],[PRECIOS]]*Tabla3[[#This Row],[% PRODUCTO]]," ")</f>
        <v>35.922220000000003</v>
      </c>
      <c r="O1916" s="61"/>
      <c r="P1916" s="55">
        <f>IFERROR(Tabla3[[#This Row],[OCULTAR2]]-Tabla3[[#This Row],[OCULTAR2]]*Tabla3[[#This Row],[% LÍNEA]]," ")</f>
        <v>35.922220000000003</v>
      </c>
      <c r="Q1916" s="56">
        <f>IFERROR(Tabla3[[#This Row],[% PRODUCTO]]+Tabla3[[#This Row],[% LÍNEA]]," ")</f>
        <v>0</v>
      </c>
      <c r="R1916" s="60">
        <f>Tabla3[[#This Row],[OCULTAR3]]</f>
        <v>35.922220000000003</v>
      </c>
      <c r="S1916" s="60">
        <f>Tabla3[[#This Row],[PRECIO SIN %]]-Tabla3[[#This Row],[PRECIO SIN %]]*10%</f>
        <v>32.329998000000003</v>
      </c>
      <c r="T1916" s="80">
        <f>(Tabla3[[#This Row],[PRECIO CON DESCT.]]-(Tabla3[[#This Row],[PRECIO CON DESCT.]]*$T$6))</f>
        <v>20.367898740000001</v>
      </c>
      <c r="U1916" s="96"/>
      <c r="V1916" s="94">
        <f>Tabla3[[#This Row],[PRECIO %      en $]]*Tabla3[[#This Row],[PEDIDO ]]</f>
        <v>0</v>
      </c>
      <c r="W1916" s="57">
        <f>Tabla3[[#This Row],[PRECIO CON DESCT.]]*Tabla3[[#This Row],[PEDIDO ]]</f>
        <v>0</v>
      </c>
      <c r="X1916" s="58">
        <f>Tabla3[[#This Row],[PRECIO SIN %]]*Tabla3[[#This Row],[PEDIDO ]]</f>
        <v>0</v>
      </c>
    </row>
    <row r="1917" spans="1:24" ht="33" customHeight="1" x14ac:dyDescent="0.4">
      <c r="A1917" s="124">
        <v>7592601100874</v>
      </c>
      <c r="B1917" s="51" t="s">
        <v>225</v>
      </c>
      <c r="C1917" s="51" t="s">
        <v>98</v>
      </c>
      <c r="D19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17" s="118" t="s">
        <v>2410</v>
      </c>
      <c r="F1917" s="75" t="s">
        <v>537</v>
      </c>
      <c r="G19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17" s="77">
        <v>8</v>
      </c>
      <c r="J1917" s="52">
        <v>4.25556</v>
      </c>
      <c r="K1917" s="53">
        <f>Tabla3[[#This Row],[PRECIOS]]-Tabla3[[#This Row],[PRECIOS]]*10%</f>
        <v>3.8300039999999997</v>
      </c>
      <c r="L1917" s="101"/>
      <c r="M1917" s="54"/>
      <c r="N1917" s="55">
        <f>IFERROR(Tabla3[[#This Row],[PRECIOS]]-Tabla3[[#This Row],[PRECIOS]]*Tabla3[[#This Row],[% PRODUCTO]]," ")</f>
        <v>4.25556</v>
      </c>
      <c r="O1917" s="54"/>
      <c r="P1917" s="55">
        <f>IFERROR(Tabla3[[#This Row],[OCULTAR2]]-Tabla3[[#This Row],[OCULTAR2]]*Tabla3[[#This Row],[% LÍNEA]]," ")</f>
        <v>4.25556</v>
      </c>
      <c r="Q1917" s="56">
        <f>IFERROR(Tabla3[[#This Row],[% PRODUCTO]]+Tabla3[[#This Row],[% LÍNEA]]," ")</f>
        <v>0</v>
      </c>
      <c r="R1917" s="53">
        <f>Tabla3[[#This Row],[OCULTAR3]]</f>
        <v>4.25556</v>
      </c>
      <c r="S1917" s="53">
        <f>Tabla3[[#This Row],[PRECIO SIN %]]-Tabla3[[#This Row],[PRECIO SIN %]]*10%</f>
        <v>3.8300039999999997</v>
      </c>
      <c r="T1917" s="80">
        <f>(Tabla3[[#This Row],[PRECIO CON DESCT.]]-(Tabla3[[#This Row],[PRECIO CON DESCT.]]*$T$6))</f>
        <v>2.4129025199999998</v>
      </c>
      <c r="U1917" s="96"/>
      <c r="V1917" s="94">
        <f>Tabla3[[#This Row],[PRECIO %      en $]]*Tabla3[[#This Row],[PEDIDO ]]</f>
        <v>0</v>
      </c>
      <c r="W1917" s="57">
        <f>Tabla3[[#This Row],[PRECIO CON DESCT.]]*Tabla3[[#This Row],[PEDIDO ]]</f>
        <v>0</v>
      </c>
      <c r="X1917" s="58">
        <f>Tabla3[[#This Row],[PRECIO SIN %]]*Tabla3[[#This Row],[PEDIDO ]]</f>
        <v>0</v>
      </c>
    </row>
    <row r="1918" spans="1:24" ht="33" customHeight="1" x14ac:dyDescent="0.4">
      <c r="A1918" s="125">
        <v>7592601100881</v>
      </c>
      <c r="B1918" s="59" t="s">
        <v>225</v>
      </c>
      <c r="C1918" s="59" t="s">
        <v>98</v>
      </c>
      <c r="D19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18" s="119" t="s">
        <v>2411</v>
      </c>
      <c r="F1918" s="76" t="s">
        <v>537</v>
      </c>
      <c r="G19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18" s="78">
        <v>191</v>
      </c>
      <c r="J1918" s="52">
        <v>3.9666700000000001</v>
      </c>
      <c r="K1918" s="60">
        <f>Tabla3[[#This Row],[PRECIOS]]-Tabla3[[#This Row],[PRECIOS]]*10%</f>
        <v>3.5700030000000003</v>
      </c>
      <c r="L1918" s="101"/>
      <c r="M1918" s="61"/>
      <c r="N1918" s="55">
        <f>IFERROR(Tabla3[[#This Row],[PRECIOS]]-Tabla3[[#This Row],[PRECIOS]]*Tabla3[[#This Row],[% PRODUCTO]]," ")</f>
        <v>3.9666700000000001</v>
      </c>
      <c r="O1918" s="61"/>
      <c r="P1918" s="55">
        <f>IFERROR(Tabla3[[#This Row],[OCULTAR2]]-Tabla3[[#This Row],[OCULTAR2]]*Tabla3[[#This Row],[% LÍNEA]]," ")</f>
        <v>3.9666700000000001</v>
      </c>
      <c r="Q1918" s="56">
        <f>IFERROR(Tabla3[[#This Row],[% PRODUCTO]]+Tabla3[[#This Row],[% LÍNEA]]," ")</f>
        <v>0</v>
      </c>
      <c r="R1918" s="60">
        <f>Tabla3[[#This Row],[OCULTAR3]]</f>
        <v>3.9666700000000001</v>
      </c>
      <c r="S1918" s="60">
        <f>Tabla3[[#This Row],[PRECIO SIN %]]-Tabla3[[#This Row],[PRECIO SIN %]]*10%</f>
        <v>3.5700030000000003</v>
      </c>
      <c r="T1918" s="80">
        <f>(Tabla3[[#This Row],[PRECIO CON DESCT.]]-(Tabla3[[#This Row],[PRECIO CON DESCT.]]*$T$6))</f>
        <v>2.2491018900000004</v>
      </c>
      <c r="U1918" s="96"/>
      <c r="V1918" s="94">
        <f>Tabla3[[#This Row],[PRECIO %      en $]]*Tabla3[[#This Row],[PEDIDO ]]</f>
        <v>0</v>
      </c>
      <c r="W1918" s="57">
        <f>Tabla3[[#This Row],[PRECIO CON DESCT.]]*Tabla3[[#This Row],[PEDIDO ]]</f>
        <v>0</v>
      </c>
      <c r="X1918" s="58">
        <f>Tabla3[[#This Row],[PRECIO SIN %]]*Tabla3[[#This Row],[PEDIDO ]]</f>
        <v>0</v>
      </c>
    </row>
    <row r="1919" spans="1:24" ht="33" customHeight="1" x14ac:dyDescent="0.4">
      <c r="A1919" s="124">
        <v>7592601301561</v>
      </c>
      <c r="B1919" s="51" t="s">
        <v>225</v>
      </c>
      <c r="C1919" s="51" t="s">
        <v>98</v>
      </c>
      <c r="D19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19" s="118" t="s">
        <v>2412</v>
      </c>
      <c r="F1919" s="75" t="s">
        <v>537</v>
      </c>
      <c r="G19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19" s="77">
        <v>92</v>
      </c>
      <c r="J1919" s="52">
        <v>3.87778</v>
      </c>
      <c r="K1919" s="53">
        <f>Tabla3[[#This Row],[PRECIOS]]-Tabla3[[#This Row],[PRECIOS]]*10%</f>
        <v>3.490002</v>
      </c>
      <c r="L1919" s="101"/>
      <c r="M1919" s="54"/>
      <c r="N1919" s="55">
        <f>IFERROR(Tabla3[[#This Row],[PRECIOS]]-Tabla3[[#This Row],[PRECIOS]]*Tabla3[[#This Row],[% PRODUCTO]]," ")</f>
        <v>3.87778</v>
      </c>
      <c r="O1919" s="54"/>
      <c r="P1919" s="55">
        <f>IFERROR(Tabla3[[#This Row],[OCULTAR2]]-Tabla3[[#This Row],[OCULTAR2]]*Tabla3[[#This Row],[% LÍNEA]]," ")</f>
        <v>3.87778</v>
      </c>
      <c r="Q1919" s="56">
        <f>IFERROR(Tabla3[[#This Row],[% PRODUCTO]]+Tabla3[[#This Row],[% LÍNEA]]," ")</f>
        <v>0</v>
      </c>
      <c r="R1919" s="53">
        <f>Tabla3[[#This Row],[OCULTAR3]]</f>
        <v>3.87778</v>
      </c>
      <c r="S1919" s="53">
        <f>Tabla3[[#This Row],[PRECIO SIN %]]-Tabla3[[#This Row],[PRECIO SIN %]]*10%</f>
        <v>3.490002</v>
      </c>
      <c r="T1919" s="80">
        <f>(Tabla3[[#This Row],[PRECIO CON DESCT.]]-(Tabla3[[#This Row],[PRECIO CON DESCT.]]*$T$6))</f>
        <v>2.19870126</v>
      </c>
      <c r="U1919" s="96"/>
      <c r="V1919" s="94">
        <f>Tabla3[[#This Row],[PRECIO %      en $]]*Tabla3[[#This Row],[PEDIDO ]]</f>
        <v>0</v>
      </c>
      <c r="W1919" s="57">
        <f>Tabla3[[#This Row],[PRECIO CON DESCT.]]*Tabla3[[#This Row],[PEDIDO ]]</f>
        <v>0</v>
      </c>
      <c r="X1919" s="58">
        <f>Tabla3[[#This Row],[PRECIO SIN %]]*Tabla3[[#This Row],[PEDIDO ]]</f>
        <v>0</v>
      </c>
    </row>
    <row r="1920" spans="1:24" ht="33" customHeight="1" x14ac:dyDescent="0.4">
      <c r="A1920" s="125">
        <v>7592601301516</v>
      </c>
      <c r="B1920" s="59" t="s">
        <v>225</v>
      </c>
      <c r="C1920" s="59" t="s">
        <v>98</v>
      </c>
      <c r="D19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20" s="119" t="s">
        <v>2413</v>
      </c>
      <c r="F1920" s="76" t="s">
        <v>537</v>
      </c>
      <c r="G19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20" s="78">
        <v>158</v>
      </c>
      <c r="J1920" s="52">
        <v>3.9666700000000001</v>
      </c>
      <c r="K1920" s="60">
        <f>Tabla3[[#This Row],[PRECIOS]]-Tabla3[[#This Row],[PRECIOS]]*10%</f>
        <v>3.5700030000000003</v>
      </c>
      <c r="L1920" s="101"/>
      <c r="M1920" s="61"/>
      <c r="N1920" s="55">
        <f>IFERROR(Tabla3[[#This Row],[PRECIOS]]-Tabla3[[#This Row],[PRECIOS]]*Tabla3[[#This Row],[% PRODUCTO]]," ")</f>
        <v>3.9666700000000001</v>
      </c>
      <c r="O1920" s="61"/>
      <c r="P1920" s="55">
        <f>IFERROR(Tabla3[[#This Row],[OCULTAR2]]-Tabla3[[#This Row],[OCULTAR2]]*Tabla3[[#This Row],[% LÍNEA]]," ")</f>
        <v>3.9666700000000001</v>
      </c>
      <c r="Q1920" s="56">
        <f>IFERROR(Tabla3[[#This Row],[% PRODUCTO]]+Tabla3[[#This Row],[% LÍNEA]]," ")</f>
        <v>0</v>
      </c>
      <c r="R1920" s="60">
        <f>Tabla3[[#This Row],[OCULTAR3]]</f>
        <v>3.9666700000000001</v>
      </c>
      <c r="S1920" s="60">
        <f>Tabla3[[#This Row],[PRECIO SIN %]]-Tabla3[[#This Row],[PRECIO SIN %]]*10%</f>
        <v>3.5700030000000003</v>
      </c>
      <c r="T1920" s="80">
        <f>(Tabla3[[#This Row],[PRECIO CON DESCT.]]-(Tabla3[[#This Row],[PRECIO CON DESCT.]]*$T$6))</f>
        <v>2.2491018900000004</v>
      </c>
      <c r="U1920" s="96"/>
      <c r="V1920" s="94">
        <f>Tabla3[[#This Row],[PRECIO %      en $]]*Tabla3[[#This Row],[PEDIDO ]]</f>
        <v>0</v>
      </c>
      <c r="W1920" s="57">
        <f>Tabla3[[#This Row],[PRECIO CON DESCT.]]*Tabla3[[#This Row],[PEDIDO ]]</f>
        <v>0</v>
      </c>
      <c r="X1920" s="58">
        <f>Tabla3[[#This Row],[PRECIO SIN %]]*Tabla3[[#This Row],[PEDIDO ]]</f>
        <v>0</v>
      </c>
    </row>
    <row r="1921" spans="1:24" ht="33" customHeight="1" x14ac:dyDescent="0.4">
      <c r="A1921" s="124">
        <v>7592601301509</v>
      </c>
      <c r="B1921" s="51" t="s">
        <v>225</v>
      </c>
      <c r="C1921" s="51" t="s">
        <v>98</v>
      </c>
      <c r="D19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921" s="118" t="s">
        <v>2414</v>
      </c>
      <c r="F1921" s="75" t="s">
        <v>537</v>
      </c>
      <c r="G19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921" s="77">
        <v>12</v>
      </c>
      <c r="J1921" s="52">
        <v>4.2777799999999999</v>
      </c>
      <c r="K1921" s="53">
        <f>Tabla3[[#This Row],[PRECIOS]]-Tabla3[[#This Row],[PRECIOS]]*10%</f>
        <v>3.8500019999999999</v>
      </c>
      <c r="L1921" s="101" t="s">
        <v>5327</v>
      </c>
      <c r="M1921" s="54"/>
      <c r="N1921" s="55">
        <f>IFERROR(Tabla3[[#This Row],[PRECIOS]]-Tabla3[[#This Row],[PRECIOS]]*Tabla3[[#This Row],[% PRODUCTO]]," ")</f>
        <v>4.2777799999999999</v>
      </c>
      <c r="O1921" s="54"/>
      <c r="P1921" s="55">
        <f>IFERROR(Tabla3[[#This Row],[OCULTAR2]]-Tabla3[[#This Row],[OCULTAR2]]*Tabla3[[#This Row],[% LÍNEA]]," ")</f>
        <v>4.2777799999999999</v>
      </c>
      <c r="Q1921" s="56">
        <f>IFERROR(Tabla3[[#This Row],[% PRODUCTO]]+Tabla3[[#This Row],[% LÍNEA]]," ")</f>
        <v>0</v>
      </c>
      <c r="R1921" s="53">
        <f>Tabla3[[#This Row],[OCULTAR3]]</f>
        <v>4.2777799999999999</v>
      </c>
      <c r="S1921" s="53">
        <f>Tabla3[[#This Row],[PRECIO SIN %]]-Tabla3[[#This Row],[PRECIO SIN %]]*10%</f>
        <v>3.8500019999999999</v>
      </c>
      <c r="T1921" s="80">
        <f>(Tabla3[[#This Row],[PRECIO CON DESCT.]]-(Tabla3[[#This Row],[PRECIO CON DESCT.]]*$T$6))</f>
        <v>2.4255012599999999</v>
      </c>
      <c r="U1921" s="96"/>
      <c r="V1921" s="94">
        <f>Tabla3[[#This Row],[PRECIO %      en $]]*Tabla3[[#This Row],[PEDIDO ]]</f>
        <v>0</v>
      </c>
      <c r="W1921" s="57">
        <f>Tabla3[[#This Row],[PRECIO CON DESCT.]]*Tabla3[[#This Row],[PEDIDO ]]</f>
        <v>0</v>
      </c>
      <c r="X1921" s="58">
        <f>Tabla3[[#This Row],[PRECIO SIN %]]*Tabla3[[#This Row],[PEDIDO ]]</f>
        <v>0</v>
      </c>
    </row>
    <row r="1922" spans="1:24" ht="33" customHeight="1" x14ac:dyDescent="0.4">
      <c r="A1922" s="125">
        <v>8904210707020</v>
      </c>
      <c r="B1922" s="59" t="s">
        <v>225</v>
      </c>
      <c r="C1922" s="59" t="s">
        <v>209</v>
      </c>
      <c r="D19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22" s="119" t="s">
        <v>2415</v>
      </c>
      <c r="F1922" s="76" t="s">
        <v>537</v>
      </c>
      <c r="G19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22" s="78">
        <v>9</v>
      </c>
      <c r="J1922" s="52">
        <v>11.11111</v>
      </c>
      <c r="K1922" s="60">
        <f>Tabla3[[#This Row],[PRECIOS]]-Tabla3[[#This Row],[PRECIOS]]*10%</f>
        <v>9.9999990000000007</v>
      </c>
      <c r="L1922" s="101"/>
      <c r="M1922" s="61"/>
      <c r="N1922" s="55">
        <f>IFERROR(Tabla3[[#This Row],[PRECIOS]]-Tabla3[[#This Row],[PRECIOS]]*Tabla3[[#This Row],[% PRODUCTO]]," ")</f>
        <v>11.11111</v>
      </c>
      <c r="O1922" s="61"/>
      <c r="P1922" s="55">
        <f>IFERROR(Tabla3[[#This Row],[OCULTAR2]]-Tabla3[[#This Row],[OCULTAR2]]*Tabla3[[#This Row],[% LÍNEA]]," ")</f>
        <v>11.11111</v>
      </c>
      <c r="Q1922" s="56">
        <f>IFERROR(Tabla3[[#This Row],[% PRODUCTO]]+Tabla3[[#This Row],[% LÍNEA]]," ")</f>
        <v>0</v>
      </c>
      <c r="R1922" s="60">
        <f>Tabla3[[#This Row],[OCULTAR3]]</f>
        <v>11.11111</v>
      </c>
      <c r="S1922" s="60">
        <f>Tabla3[[#This Row],[PRECIO SIN %]]-Tabla3[[#This Row],[PRECIO SIN %]]*10%</f>
        <v>9.9999990000000007</v>
      </c>
      <c r="T1922" s="80">
        <f>(Tabla3[[#This Row],[PRECIO CON DESCT.]]-(Tabla3[[#This Row],[PRECIO CON DESCT.]]*$T$6))</f>
        <v>6.2999993700000001</v>
      </c>
      <c r="U1922" s="96"/>
      <c r="V1922" s="94">
        <f>Tabla3[[#This Row],[PRECIO %      en $]]*Tabla3[[#This Row],[PEDIDO ]]</f>
        <v>0</v>
      </c>
      <c r="W1922" s="57">
        <f>Tabla3[[#This Row],[PRECIO CON DESCT.]]*Tabla3[[#This Row],[PEDIDO ]]</f>
        <v>0</v>
      </c>
      <c r="X1922" s="58">
        <f>Tabla3[[#This Row],[PRECIO SIN %]]*Tabla3[[#This Row],[PEDIDO ]]</f>
        <v>0</v>
      </c>
    </row>
    <row r="1923" spans="1:24" ht="33" customHeight="1" x14ac:dyDescent="0.4">
      <c r="A1923" s="124">
        <v>7401078930504</v>
      </c>
      <c r="B1923" s="51" t="s">
        <v>225</v>
      </c>
      <c r="C1923" s="51" t="s">
        <v>113</v>
      </c>
      <c r="D19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23" s="118" t="s">
        <v>2416</v>
      </c>
      <c r="F1923" s="75" t="s">
        <v>537</v>
      </c>
      <c r="G19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23" s="77">
        <v>9</v>
      </c>
      <c r="J1923" s="52">
        <v>13.72222</v>
      </c>
      <c r="K1923" s="53">
        <f>Tabla3[[#This Row],[PRECIOS]]-Tabla3[[#This Row],[PRECIOS]]*10%</f>
        <v>12.349997999999999</v>
      </c>
      <c r="L1923" s="101"/>
      <c r="M1923" s="54"/>
      <c r="N1923" s="55">
        <f>IFERROR(Tabla3[[#This Row],[PRECIOS]]-Tabla3[[#This Row],[PRECIOS]]*Tabla3[[#This Row],[% PRODUCTO]]," ")</f>
        <v>13.72222</v>
      </c>
      <c r="O1923" s="54"/>
      <c r="P1923" s="55">
        <f>IFERROR(Tabla3[[#This Row],[OCULTAR2]]-Tabla3[[#This Row],[OCULTAR2]]*Tabla3[[#This Row],[% LÍNEA]]," ")</f>
        <v>13.72222</v>
      </c>
      <c r="Q1923" s="56">
        <f>IFERROR(Tabla3[[#This Row],[% PRODUCTO]]+Tabla3[[#This Row],[% LÍNEA]]," ")</f>
        <v>0</v>
      </c>
      <c r="R1923" s="53">
        <f>Tabla3[[#This Row],[OCULTAR3]]</f>
        <v>13.72222</v>
      </c>
      <c r="S1923" s="53">
        <f>Tabla3[[#This Row],[PRECIO SIN %]]-Tabla3[[#This Row],[PRECIO SIN %]]*10%</f>
        <v>12.349997999999999</v>
      </c>
      <c r="T1923" s="80">
        <f>(Tabla3[[#This Row],[PRECIO CON DESCT.]]-(Tabla3[[#This Row],[PRECIO CON DESCT.]]*$T$6))</f>
        <v>7.7804987399999996</v>
      </c>
      <c r="U1923" s="96"/>
      <c r="V1923" s="94">
        <f>Tabla3[[#This Row],[PRECIO %      en $]]*Tabla3[[#This Row],[PEDIDO ]]</f>
        <v>0</v>
      </c>
      <c r="W1923" s="57">
        <f>Tabla3[[#This Row],[PRECIO CON DESCT.]]*Tabla3[[#This Row],[PEDIDO ]]</f>
        <v>0</v>
      </c>
      <c r="X1923" s="58">
        <f>Tabla3[[#This Row],[PRECIO SIN %]]*Tabla3[[#This Row],[PEDIDO ]]</f>
        <v>0</v>
      </c>
    </row>
    <row r="1924" spans="1:24" ht="33" customHeight="1" x14ac:dyDescent="0.4">
      <c r="A1924" s="125">
        <v>7591519000306</v>
      </c>
      <c r="B1924" s="59" t="s">
        <v>225</v>
      </c>
      <c r="C1924" s="59" t="s">
        <v>149</v>
      </c>
      <c r="D19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24" s="119" t="s">
        <v>2417</v>
      </c>
      <c r="F1924" s="76" t="s">
        <v>537</v>
      </c>
      <c r="G19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24" s="78">
        <v>62</v>
      </c>
      <c r="J1924" s="52">
        <v>10.44444</v>
      </c>
      <c r="K1924" s="60">
        <f>Tabla3[[#This Row],[PRECIOS]]-Tabla3[[#This Row],[PRECIOS]]*10%</f>
        <v>9.3999959999999998</v>
      </c>
      <c r="L1924" s="101"/>
      <c r="M1924" s="61"/>
      <c r="N1924" s="55">
        <f>IFERROR(Tabla3[[#This Row],[PRECIOS]]-Tabla3[[#This Row],[PRECIOS]]*Tabla3[[#This Row],[% PRODUCTO]]," ")</f>
        <v>10.44444</v>
      </c>
      <c r="O1924" s="61"/>
      <c r="P1924" s="55">
        <f>IFERROR(Tabla3[[#This Row],[OCULTAR2]]-Tabla3[[#This Row],[OCULTAR2]]*Tabla3[[#This Row],[% LÍNEA]]," ")</f>
        <v>10.44444</v>
      </c>
      <c r="Q1924" s="56">
        <f>IFERROR(Tabla3[[#This Row],[% PRODUCTO]]+Tabla3[[#This Row],[% LÍNEA]]," ")</f>
        <v>0</v>
      </c>
      <c r="R1924" s="60">
        <f>Tabla3[[#This Row],[OCULTAR3]]</f>
        <v>10.44444</v>
      </c>
      <c r="S1924" s="60">
        <f>Tabla3[[#This Row],[PRECIO SIN %]]-Tabla3[[#This Row],[PRECIO SIN %]]*10%</f>
        <v>9.3999959999999998</v>
      </c>
      <c r="T1924" s="80">
        <f>(Tabla3[[#This Row],[PRECIO CON DESCT.]]-(Tabla3[[#This Row],[PRECIO CON DESCT.]]*$T$6))</f>
        <v>5.9219974799999999</v>
      </c>
      <c r="U1924" s="96"/>
      <c r="V1924" s="94">
        <f>Tabla3[[#This Row],[PRECIO %      en $]]*Tabla3[[#This Row],[PEDIDO ]]</f>
        <v>0</v>
      </c>
      <c r="W1924" s="57">
        <f>Tabla3[[#This Row],[PRECIO CON DESCT.]]*Tabla3[[#This Row],[PEDIDO ]]</f>
        <v>0</v>
      </c>
      <c r="X1924" s="58">
        <f>Tabla3[[#This Row],[PRECIO SIN %]]*Tabla3[[#This Row],[PEDIDO ]]</f>
        <v>0</v>
      </c>
    </row>
    <row r="1925" spans="1:24" ht="33" customHeight="1" x14ac:dyDescent="0.4">
      <c r="A1925" s="124">
        <v>7591519008203</v>
      </c>
      <c r="B1925" s="51" t="s">
        <v>225</v>
      </c>
      <c r="C1925" s="51" t="s">
        <v>149</v>
      </c>
      <c r="D19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25" s="118" t="s">
        <v>2418</v>
      </c>
      <c r="F1925" s="75" t="s">
        <v>537</v>
      </c>
      <c r="G19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25" s="77">
        <v>79</v>
      </c>
      <c r="J1925" s="52">
        <v>25.466670000000001</v>
      </c>
      <c r="K1925" s="53">
        <f>Tabla3[[#This Row],[PRECIOS]]-Tabla3[[#This Row],[PRECIOS]]*10%</f>
        <v>22.920003000000001</v>
      </c>
      <c r="L1925" s="101"/>
      <c r="M1925" s="54"/>
      <c r="N1925" s="55">
        <f>IFERROR(Tabla3[[#This Row],[PRECIOS]]-Tabla3[[#This Row],[PRECIOS]]*Tabla3[[#This Row],[% PRODUCTO]]," ")</f>
        <v>25.466670000000001</v>
      </c>
      <c r="O1925" s="54"/>
      <c r="P1925" s="55">
        <f>IFERROR(Tabla3[[#This Row],[OCULTAR2]]-Tabla3[[#This Row],[OCULTAR2]]*Tabla3[[#This Row],[% LÍNEA]]," ")</f>
        <v>25.466670000000001</v>
      </c>
      <c r="Q1925" s="56">
        <f>IFERROR(Tabla3[[#This Row],[% PRODUCTO]]+Tabla3[[#This Row],[% LÍNEA]]," ")</f>
        <v>0</v>
      </c>
      <c r="R1925" s="53">
        <f>Tabla3[[#This Row],[OCULTAR3]]</f>
        <v>25.466670000000001</v>
      </c>
      <c r="S1925" s="53">
        <f>Tabla3[[#This Row],[PRECIO SIN %]]-Tabla3[[#This Row],[PRECIO SIN %]]*10%</f>
        <v>22.920003000000001</v>
      </c>
      <c r="T1925" s="80">
        <f>(Tabla3[[#This Row],[PRECIO CON DESCT.]]-(Tabla3[[#This Row],[PRECIO CON DESCT.]]*$T$6))</f>
        <v>14.43960189</v>
      </c>
      <c r="U1925" s="96"/>
      <c r="V1925" s="94">
        <f>Tabla3[[#This Row],[PRECIO %      en $]]*Tabla3[[#This Row],[PEDIDO ]]</f>
        <v>0</v>
      </c>
      <c r="W1925" s="57">
        <f>Tabla3[[#This Row],[PRECIO CON DESCT.]]*Tabla3[[#This Row],[PEDIDO ]]</f>
        <v>0</v>
      </c>
      <c r="X1925" s="58">
        <f>Tabla3[[#This Row],[PRECIO SIN %]]*Tabla3[[#This Row],[PEDIDO ]]</f>
        <v>0</v>
      </c>
    </row>
    <row r="1926" spans="1:24" ht="33" customHeight="1" x14ac:dyDescent="0.4">
      <c r="A1926" s="125">
        <v>8904210707419</v>
      </c>
      <c r="B1926" s="59" t="s">
        <v>225</v>
      </c>
      <c r="C1926" s="59" t="s">
        <v>209</v>
      </c>
      <c r="D19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26" s="119" t="s">
        <v>2419</v>
      </c>
      <c r="F1926" s="76" t="s">
        <v>537</v>
      </c>
      <c r="G19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26" s="78">
        <v>41</v>
      </c>
      <c r="J1926" s="52">
        <v>13.82222</v>
      </c>
      <c r="K1926" s="60">
        <f>Tabla3[[#This Row],[PRECIOS]]-Tabla3[[#This Row],[PRECIOS]]*10%</f>
        <v>12.439997999999999</v>
      </c>
      <c r="L1926" s="101"/>
      <c r="M1926" s="61"/>
      <c r="N1926" s="55">
        <f>IFERROR(Tabla3[[#This Row],[PRECIOS]]-Tabla3[[#This Row],[PRECIOS]]*Tabla3[[#This Row],[% PRODUCTO]]," ")</f>
        <v>13.82222</v>
      </c>
      <c r="O1926" s="61"/>
      <c r="P1926" s="55">
        <f>IFERROR(Tabla3[[#This Row],[OCULTAR2]]-Tabla3[[#This Row],[OCULTAR2]]*Tabla3[[#This Row],[% LÍNEA]]," ")</f>
        <v>13.82222</v>
      </c>
      <c r="Q1926" s="56">
        <f>IFERROR(Tabla3[[#This Row],[% PRODUCTO]]+Tabla3[[#This Row],[% LÍNEA]]," ")</f>
        <v>0</v>
      </c>
      <c r="R1926" s="60">
        <f>Tabla3[[#This Row],[OCULTAR3]]</f>
        <v>13.82222</v>
      </c>
      <c r="S1926" s="60">
        <f>Tabla3[[#This Row],[PRECIO SIN %]]-Tabla3[[#This Row],[PRECIO SIN %]]*10%</f>
        <v>12.439997999999999</v>
      </c>
      <c r="T1926" s="80">
        <f>(Tabla3[[#This Row],[PRECIO CON DESCT.]]-(Tabla3[[#This Row],[PRECIO CON DESCT.]]*$T$6))</f>
        <v>7.8371987399999998</v>
      </c>
      <c r="U1926" s="96"/>
      <c r="V1926" s="94">
        <f>Tabla3[[#This Row],[PRECIO %      en $]]*Tabla3[[#This Row],[PEDIDO ]]</f>
        <v>0</v>
      </c>
      <c r="W1926" s="57">
        <f>Tabla3[[#This Row],[PRECIO CON DESCT.]]*Tabla3[[#This Row],[PEDIDO ]]</f>
        <v>0</v>
      </c>
      <c r="X1926" s="58">
        <f>Tabla3[[#This Row],[PRECIO SIN %]]*Tabla3[[#This Row],[PEDIDO ]]</f>
        <v>0</v>
      </c>
    </row>
    <row r="1927" spans="1:24" ht="33" customHeight="1" x14ac:dyDescent="0.4">
      <c r="A1927" s="124">
        <v>7401078930382</v>
      </c>
      <c r="B1927" s="51" t="s">
        <v>225</v>
      </c>
      <c r="C1927" s="51" t="s">
        <v>113</v>
      </c>
      <c r="D19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27" s="118" t="s">
        <v>2420</v>
      </c>
      <c r="F1927" s="75" t="s">
        <v>537</v>
      </c>
      <c r="G19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27" s="77">
        <v>19</v>
      </c>
      <c r="J1927" s="52">
        <v>8.3333300000000001</v>
      </c>
      <c r="K1927" s="53">
        <f>Tabla3[[#This Row],[PRECIOS]]-Tabla3[[#This Row],[PRECIOS]]*10%</f>
        <v>7.4999970000000005</v>
      </c>
      <c r="L1927" s="101"/>
      <c r="M1927" s="54"/>
      <c r="N1927" s="55">
        <f>IFERROR(Tabla3[[#This Row],[PRECIOS]]-Tabla3[[#This Row],[PRECIOS]]*Tabla3[[#This Row],[% PRODUCTO]]," ")</f>
        <v>8.3333300000000001</v>
      </c>
      <c r="O1927" s="54"/>
      <c r="P1927" s="55">
        <f>IFERROR(Tabla3[[#This Row],[OCULTAR2]]-Tabla3[[#This Row],[OCULTAR2]]*Tabla3[[#This Row],[% LÍNEA]]," ")</f>
        <v>8.3333300000000001</v>
      </c>
      <c r="Q1927" s="56">
        <f>IFERROR(Tabla3[[#This Row],[% PRODUCTO]]+Tabla3[[#This Row],[% LÍNEA]]," ")</f>
        <v>0</v>
      </c>
      <c r="R1927" s="53">
        <f>Tabla3[[#This Row],[OCULTAR3]]</f>
        <v>8.3333300000000001</v>
      </c>
      <c r="S1927" s="53">
        <f>Tabla3[[#This Row],[PRECIO SIN %]]-Tabla3[[#This Row],[PRECIO SIN %]]*10%</f>
        <v>7.4999970000000005</v>
      </c>
      <c r="T1927" s="80">
        <f>(Tabla3[[#This Row],[PRECIO CON DESCT.]]-(Tabla3[[#This Row],[PRECIO CON DESCT.]]*$T$6))</f>
        <v>4.7249981100000005</v>
      </c>
      <c r="U1927" s="96"/>
      <c r="V1927" s="94">
        <f>Tabla3[[#This Row],[PRECIO %      en $]]*Tabla3[[#This Row],[PEDIDO ]]</f>
        <v>0</v>
      </c>
      <c r="W1927" s="57">
        <f>Tabla3[[#This Row],[PRECIO CON DESCT.]]*Tabla3[[#This Row],[PEDIDO ]]</f>
        <v>0</v>
      </c>
      <c r="X1927" s="58">
        <f>Tabla3[[#This Row],[PRECIO SIN %]]*Tabla3[[#This Row],[PEDIDO ]]</f>
        <v>0</v>
      </c>
    </row>
    <row r="1928" spans="1:24" ht="33" customHeight="1" x14ac:dyDescent="0.4">
      <c r="A1928" s="125">
        <v>7590027002826</v>
      </c>
      <c r="B1928" s="59" t="s">
        <v>225</v>
      </c>
      <c r="C1928" s="59" t="s">
        <v>250</v>
      </c>
      <c r="D19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928" s="119" t="s">
        <v>2421</v>
      </c>
      <c r="F1928" s="76" t="s">
        <v>537</v>
      </c>
      <c r="G19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928" s="78">
        <v>28</v>
      </c>
      <c r="J1928" s="52">
        <v>3.3333300000000001</v>
      </c>
      <c r="K1928" s="60">
        <f>Tabla3[[#This Row],[PRECIOS]]-Tabla3[[#This Row],[PRECIOS]]*10%</f>
        <v>2.999997</v>
      </c>
      <c r="L1928" s="101" t="s">
        <v>5327</v>
      </c>
      <c r="M1928" s="61"/>
      <c r="N1928" s="55">
        <f>IFERROR(Tabla3[[#This Row],[PRECIOS]]-Tabla3[[#This Row],[PRECIOS]]*Tabla3[[#This Row],[% PRODUCTO]]," ")</f>
        <v>3.3333300000000001</v>
      </c>
      <c r="O1928" s="61"/>
      <c r="P1928" s="55">
        <f>IFERROR(Tabla3[[#This Row],[OCULTAR2]]-Tabla3[[#This Row],[OCULTAR2]]*Tabla3[[#This Row],[% LÍNEA]]," ")</f>
        <v>3.3333300000000001</v>
      </c>
      <c r="Q1928" s="56">
        <f>IFERROR(Tabla3[[#This Row],[% PRODUCTO]]+Tabla3[[#This Row],[% LÍNEA]]," ")</f>
        <v>0</v>
      </c>
      <c r="R1928" s="60">
        <f>Tabla3[[#This Row],[OCULTAR3]]</f>
        <v>3.3333300000000001</v>
      </c>
      <c r="S1928" s="60">
        <f>Tabla3[[#This Row],[PRECIO SIN %]]-Tabla3[[#This Row],[PRECIO SIN %]]*10%</f>
        <v>2.999997</v>
      </c>
      <c r="T1928" s="80">
        <f>(Tabla3[[#This Row],[PRECIO CON DESCT.]]-(Tabla3[[#This Row],[PRECIO CON DESCT.]]*$T$6))</f>
        <v>1.8899981100000001</v>
      </c>
      <c r="U1928" s="96"/>
      <c r="V1928" s="94">
        <f>Tabla3[[#This Row],[PRECIO %      en $]]*Tabla3[[#This Row],[PEDIDO ]]</f>
        <v>0</v>
      </c>
      <c r="W1928" s="57">
        <f>Tabla3[[#This Row],[PRECIO CON DESCT.]]*Tabla3[[#This Row],[PEDIDO ]]</f>
        <v>0</v>
      </c>
      <c r="X1928" s="58">
        <f>Tabla3[[#This Row],[PRECIO SIN %]]*Tabla3[[#This Row],[PEDIDO ]]</f>
        <v>0</v>
      </c>
    </row>
    <row r="1929" spans="1:24" ht="33" customHeight="1" x14ac:dyDescent="0.4">
      <c r="A1929" s="124">
        <v>7591519008197</v>
      </c>
      <c r="B1929" s="51" t="s">
        <v>225</v>
      </c>
      <c r="C1929" s="51" t="s">
        <v>149</v>
      </c>
      <c r="D19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29" s="118" t="s">
        <v>2422</v>
      </c>
      <c r="F1929" s="75" t="s">
        <v>537</v>
      </c>
      <c r="G19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29" s="77">
        <v>88</v>
      </c>
      <c r="J1929" s="52">
        <v>8.4444400000000002</v>
      </c>
      <c r="K1929" s="53">
        <f>Tabla3[[#This Row],[PRECIOS]]-Tabla3[[#This Row],[PRECIOS]]*10%</f>
        <v>7.599996</v>
      </c>
      <c r="L1929" s="101"/>
      <c r="M1929" s="54"/>
      <c r="N1929" s="55">
        <f>IFERROR(Tabla3[[#This Row],[PRECIOS]]-Tabla3[[#This Row],[PRECIOS]]*Tabla3[[#This Row],[% PRODUCTO]]," ")</f>
        <v>8.4444400000000002</v>
      </c>
      <c r="O1929" s="54"/>
      <c r="P1929" s="55">
        <f>IFERROR(Tabla3[[#This Row],[OCULTAR2]]-Tabla3[[#This Row],[OCULTAR2]]*Tabla3[[#This Row],[% LÍNEA]]," ")</f>
        <v>8.4444400000000002</v>
      </c>
      <c r="Q1929" s="56">
        <f>IFERROR(Tabla3[[#This Row],[% PRODUCTO]]+Tabla3[[#This Row],[% LÍNEA]]," ")</f>
        <v>0</v>
      </c>
      <c r="R1929" s="53">
        <f>Tabla3[[#This Row],[OCULTAR3]]</f>
        <v>8.4444400000000002</v>
      </c>
      <c r="S1929" s="53">
        <f>Tabla3[[#This Row],[PRECIO SIN %]]-Tabla3[[#This Row],[PRECIO SIN %]]*10%</f>
        <v>7.599996</v>
      </c>
      <c r="T1929" s="80">
        <f>(Tabla3[[#This Row],[PRECIO CON DESCT.]]-(Tabla3[[#This Row],[PRECIO CON DESCT.]]*$T$6))</f>
        <v>4.7879974799999996</v>
      </c>
      <c r="U1929" s="96"/>
      <c r="V1929" s="94">
        <f>Tabla3[[#This Row],[PRECIO %      en $]]*Tabla3[[#This Row],[PEDIDO ]]</f>
        <v>0</v>
      </c>
      <c r="W1929" s="57">
        <f>Tabla3[[#This Row],[PRECIO CON DESCT.]]*Tabla3[[#This Row],[PEDIDO ]]</f>
        <v>0</v>
      </c>
      <c r="X1929" s="58">
        <f>Tabla3[[#This Row],[PRECIO SIN %]]*Tabla3[[#This Row],[PEDIDO ]]</f>
        <v>0</v>
      </c>
    </row>
    <row r="1930" spans="1:24" ht="33" customHeight="1" x14ac:dyDescent="0.4">
      <c r="A1930" s="125">
        <v>730170649265</v>
      </c>
      <c r="B1930" s="59" t="s">
        <v>225</v>
      </c>
      <c r="C1930" s="59" t="s">
        <v>72</v>
      </c>
      <c r="D19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30" s="119" t="s">
        <v>2423</v>
      </c>
      <c r="F1930" s="76" t="s">
        <v>537</v>
      </c>
      <c r="G19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30" s="78">
        <v>232</v>
      </c>
      <c r="J1930" s="52">
        <v>2.5444399999999998</v>
      </c>
      <c r="K1930" s="60">
        <f>Tabla3[[#This Row],[PRECIOS]]-Tabla3[[#This Row],[PRECIOS]]*10%</f>
        <v>2.2899959999999999</v>
      </c>
      <c r="L1930" s="101"/>
      <c r="M1930" s="61"/>
      <c r="N1930" s="55">
        <f>IFERROR(Tabla3[[#This Row],[PRECIOS]]-Tabla3[[#This Row],[PRECIOS]]*Tabla3[[#This Row],[% PRODUCTO]]," ")</f>
        <v>2.5444399999999998</v>
      </c>
      <c r="O1930" s="61"/>
      <c r="P1930" s="55">
        <f>IFERROR(Tabla3[[#This Row],[OCULTAR2]]-Tabla3[[#This Row],[OCULTAR2]]*Tabla3[[#This Row],[% LÍNEA]]," ")</f>
        <v>2.5444399999999998</v>
      </c>
      <c r="Q1930" s="56">
        <f>IFERROR(Tabla3[[#This Row],[% PRODUCTO]]+Tabla3[[#This Row],[% LÍNEA]]," ")</f>
        <v>0</v>
      </c>
      <c r="R1930" s="60">
        <f>Tabla3[[#This Row],[OCULTAR3]]</f>
        <v>2.5444399999999998</v>
      </c>
      <c r="S1930" s="60">
        <f>Tabla3[[#This Row],[PRECIO SIN %]]-Tabla3[[#This Row],[PRECIO SIN %]]*10%</f>
        <v>2.2899959999999999</v>
      </c>
      <c r="T1930" s="80">
        <f>(Tabla3[[#This Row],[PRECIO CON DESCT.]]-(Tabla3[[#This Row],[PRECIO CON DESCT.]]*$T$6))</f>
        <v>1.4426974800000001</v>
      </c>
      <c r="U1930" s="96"/>
      <c r="V1930" s="94">
        <f>Tabla3[[#This Row],[PRECIO %      en $]]*Tabla3[[#This Row],[PEDIDO ]]</f>
        <v>0</v>
      </c>
      <c r="W1930" s="57">
        <f>Tabla3[[#This Row],[PRECIO CON DESCT.]]*Tabla3[[#This Row],[PEDIDO ]]</f>
        <v>0</v>
      </c>
      <c r="X1930" s="58">
        <f>Tabla3[[#This Row],[PRECIO SIN %]]*Tabla3[[#This Row],[PEDIDO ]]</f>
        <v>0</v>
      </c>
    </row>
    <row r="1931" spans="1:24" ht="33" customHeight="1" x14ac:dyDescent="0.4">
      <c r="A1931" s="124">
        <v>8906143191914</v>
      </c>
      <c r="B1931" s="51" t="s">
        <v>225</v>
      </c>
      <c r="C1931" s="51" t="s">
        <v>267</v>
      </c>
      <c r="D19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931" s="118" t="s">
        <v>2424</v>
      </c>
      <c r="F1931" s="75" t="s">
        <v>537</v>
      </c>
      <c r="G19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931" s="77">
        <v>53</v>
      </c>
      <c r="J1931" s="52">
        <v>6.88889</v>
      </c>
      <c r="K1931" s="53">
        <f>Tabla3[[#This Row],[PRECIOS]]-Tabla3[[#This Row],[PRECIOS]]*10%</f>
        <v>6.2000010000000003</v>
      </c>
      <c r="L1931" s="101" t="s">
        <v>5327</v>
      </c>
      <c r="M1931" s="54"/>
      <c r="N1931" s="55">
        <f>IFERROR(Tabla3[[#This Row],[PRECIOS]]-Tabla3[[#This Row],[PRECIOS]]*Tabla3[[#This Row],[% PRODUCTO]]," ")</f>
        <v>6.88889</v>
      </c>
      <c r="O1931" s="54"/>
      <c r="P1931" s="55">
        <f>IFERROR(Tabla3[[#This Row],[OCULTAR2]]-Tabla3[[#This Row],[OCULTAR2]]*Tabla3[[#This Row],[% LÍNEA]]," ")</f>
        <v>6.88889</v>
      </c>
      <c r="Q1931" s="56">
        <f>IFERROR(Tabla3[[#This Row],[% PRODUCTO]]+Tabla3[[#This Row],[% LÍNEA]]," ")</f>
        <v>0</v>
      </c>
      <c r="R1931" s="53">
        <f>Tabla3[[#This Row],[OCULTAR3]]</f>
        <v>6.88889</v>
      </c>
      <c r="S1931" s="53">
        <f>Tabla3[[#This Row],[PRECIO SIN %]]-Tabla3[[#This Row],[PRECIO SIN %]]*10%</f>
        <v>6.2000010000000003</v>
      </c>
      <c r="T1931" s="80">
        <f>(Tabla3[[#This Row],[PRECIO CON DESCT.]]-(Tabla3[[#This Row],[PRECIO CON DESCT.]]*$T$6))</f>
        <v>3.9060006300000003</v>
      </c>
      <c r="U1931" s="96"/>
      <c r="V1931" s="94">
        <f>Tabla3[[#This Row],[PRECIO %      en $]]*Tabla3[[#This Row],[PEDIDO ]]</f>
        <v>0</v>
      </c>
      <c r="W1931" s="57">
        <f>Tabla3[[#This Row],[PRECIO CON DESCT.]]*Tabla3[[#This Row],[PEDIDO ]]</f>
        <v>0</v>
      </c>
      <c r="X1931" s="58">
        <f>Tabla3[[#This Row],[PRECIO SIN %]]*Tabla3[[#This Row],[PEDIDO ]]</f>
        <v>0</v>
      </c>
    </row>
    <row r="1932" spans="1:24" ht="33" customHeight="1" x14ac:dyDescent="0.4">
      <c r="A1932" s="125">
        <v>7592454891240</v>
      </c>
      <c r="B1932" s="59" t="s">
        <v>225</v>
      </c>
      <c r="C1932" s="59" t="s">
        <v>188</v>
      </c>
      <c r="D19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32" s="119" t="s">
        <v>2425</v>
      </c>
      <c r="F1932" s="76" t="s">
        <v>537</v>
      </c>
      <c r="G19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32" s="78">
        <v>122</v>
      </c>
      <c r="J1932" s="52">
        <v>4.0555599999999998</v>
      </c>
      <c r="K1932" s="60">
        <f>Tabla3[[#This Row],[PRECIOS]]-Tabla3[[#This Row],[PRECIOS]]*10%</f>
        <v>3.650004</v>
      </c>
      <c r="L1932" s="101"/>
      <c r="M1932" s="61"/>
      <c r="N1932" s="55">
        <f>IFERROR(Tabla3[[#This Row],[PRECIOS]]-Tabla3[[#This Row],[PRECIOS]]*Tabla3[[#This Row],[% PRODUCTO]]," ")</f>
        <v>4.0555599999999998</v>
      </c>
      <c r="O1932" s="61"/>
      <c r="P1932" s="55">
        <f>IFERROR(Tabla3[[#This Row],[OCULTAR2]]-Tabla3[[#This Row],[OCULTAR2]]*Tabla3[[#This Row],[% LÍNEA]]," ")</f>
        <v>4.0555599999999998</v>
      </c>
      <c r="Q1932" s="56">
        <f>IFERROR(Tabla3[[#This Row],[% PRODUCTO]]+Tabla3[[#This Row],[% LÍNEA]]," ")</f>
        <v>0</v>
      </c>
      <c r="R1932" s="60">
        <f>Tabla3[[#This Row],[OCULTAR3]]</f>
        <v>4.0555599999999998</v>
      </c>
      <c r="S1932" s="60">
        <f>Tabla3[[#This Row],[PRECIO SIN %]]-Tabla3[[#This Row],[PRECIO SIN %]]*10%</f>
        <v>3.650004</v>
      </c>
      <c r="T1932" s="80">
        <f>(Tabla3[[#This Row],[PRECIO CON DESCT.]]-(Tabla3[[#This Row],[PRECIO CON DESCT.]]*$T$6))</f>
        <v>2.2995025199999999</v>
      </c>
      <c r="U1932" s="96"/>
      <c r="V1932" s="94">
        <f>Tabla3[[#This Row],[PRECIO %      en $]]*Tabla3[[#This Row],[PEDIDO ]]</f>
        <v>0</v>
      </c>
      <c r="W1932" s="57">
        <f>Tabla3[[#This Row],[PRECIO CON DESCT.]]*Tabla3[[#This Row],[PEDIDO ]]</f>
        <v>0</v>
      </c>
      <c r="X1932" s="58">
        <f>Tabla3[[#This Row],[PRECIO SIN %]]*Tabla3[[#This Row],[PEDIDO ]]</f>
        <v>0</v>
      </c>
    </row>
    <row r="1933" spans="1:24" ht="33" customHeight="1" x14ac:dyDescent="0.4">
      <c r="A1933" s="124">
        <v>8904210808116</v>
      </c>
      <c r="B1933" s="51" t="s">
        <v>225</v>
      </c>
      <c r="C1933" s="51" t="s">
        <v>209</v>
      </c>
      <c r="D19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33" s="118" t="s">
        <v>2426</v>
      </c>
      <c r="F1933" s="75" t="s">
        <v>537</v>
      </c>
      <c r="G19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33" s="77">
        <v>145</v>
      </c>
      <c r="J1933" s="52">
        <v>4.0444399999999998</v>
      </c>
      <c r="K1933" s="53">
        <f>Tabla3[[#This Row],[PRECIOS]]-Tabla3[[#This Row],[PRECIOS]]*10%</f>
        <v>3.639996</v>
      </c>
      <c r="L1933" s="101"/>
      <c r="M1933" s="54"/>
      <c r="N1933" s="55">
        <f>IFERROR(Tabla3[[#This Row],[PRECIOS]]-Tabla3[[#This Row],[PRECIOS]]*Tabla3[[#This Row],[% PRODUCTO]]," ")</f>
        <v>4.0444399999999998</v>
      </c>
      <c r="O1933" s="54"/>
      <c r="P1933" s="55">
        <f>IFERROR(Tabla3[[#This Row],[OCULTAR2]]-Tabla3[[#This Row],[OCULTAR2]]*Tabla3[[#This Row],[% LÍNEA]]," ")</f>
        <v>4.0444399999999998</v>
      </c>
      <c r="Q1933" s="56">
        <f>IFERROR(Tabla3[[#This Row],[% PRODUCTO]]+Tabla3[[#This Row],[% LÍNEA]]," ")</f>
        <v>0</v>
      </c>
      <c r="R1933" s="53">
        <f>Tabla3[[#This Row],[OCULTAR3]]</f>
        <v>4.0444399999999998</v>
      </c>
      <c r="S1933" s="53">
        <f>Tabla3[[#This Row],[PRECIO SIN %]]-Tabla3[[#This Row],[PRECIO SIN %]]*10%</f>
        <v>3.639996</v>
      </c>
      <c r="T1933" s="80">
        <f>(Tabla3[[#This Row],[PRECIO CON DESCT.]]-(Tabla3[[#This Row],[PRECIO CON DESCT.]]*$T$6))</f>
        <v>2.2931974799999999</v>
      </c>
      <c r="U1933" s="96"/>
      <c r="V1933" s="94">
        <f>Tabla3[[#This Row],[PRECIO %      en $]]*Tabla3[[#This Row],[PEDIDO ]]</f>
        <v>0</v>
      </c>
      <c r="W1933" s="57">
        <f>Tabla3[[#This Row],[PRECIO CON DESCT.]]*Tabla3[[#This Row],[PEDIDO ]]</f>
        <v>0</v>
      </c>
      <c r="X1933" s="58">
        <f>Tabla3[[#This Row],[PRECIO SIN %]]*Tabla3[[#This Row],[PEDIDO ]]</f>
        <v>0</v>
      </c>
    </row>
    <row r="1934" spans="1:24" ht="33" customHeight="1" x14ac:dyDescent="0.4">
      <c r="A1934" s="125">
        <v>7591196002969</v>
      </c>
      <c r="B1934" s="59" t="s">
        <v>225</v>
      </c>
      <c r="C1934" s="59" t="s">
        <v>200</v>
      </c>
      <c r="D19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934" s="119" t="s">
        <v>2427</v>
      </c>
      <c r="F1934" s="76" t="s">
        <v>537</v>
      </c>
      <c r="G19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934" s="78">
        <v>47</v>
      </c>
      <c r="J1934" s="52">
        <v>3.0222199999999999</v>
      </c>
      <c r="K1934" s="60">
        <f>Tabla3[[#This Row],[PRECIOS]]-Tabla3[[#This Row],[PRECIOS]]*10%</f>
        <v>2.7199979999999999</v>
      </c>
      <c r="L1934" s="101" t="s">
        <v>5327</v>
      </c>
      <c r="M1934" s="61"/>
      <c r="N1934" s="55">
        <f>IFERROR(Tabla3[[#This Row],[PRECIOS]]-Tabla3[[#This Row],[PRECIOS]]*Tabla3[[#This Row],[% PRODUCTO]]," ")</f>
        <v>3.0222199999999999</v>
      </c>
      <c r="O1934" s="61"/>
      <c r="P1934" s="55">
        <f>IFERROR(Tabla3[[#This Row],[OCULTAR2]]-Tabla3[[#This Row],[OCULTAR2]]*Tabla3[[#This Row],[% LÍNEA]]," ")</f>
        <v>3.0222199999999999</v>
      </c>
      <c r="Q1934" s="56">
        <f>IFERROR(Tabla3[[#This Row],[% PRODUCTO]]+Tabla3[[#This Row],[% LÍNEA]]," ")</f>
        <v>0</v>
      </c>
      <c r="R1934" s="60">
        <f>Tabla3[[#This Row],[OCULTAR3]]</f>
        <v>3.0222199999999999</v>
      </c>
      <c r="S1934" s="60">
        <f>Tabla3[[#This Row],[PRECIO SIN %]]-Tabla3[[#This Row],[PRECIO SIN %]]*10%</f>
        <v>2.7199979999999999</v>
      </c>
      <c r="T1934" s="80">
        <f>(Tabla3[[#This Row],[PRECIO CON DESCT.]]-(Tabla3[[#This Row],[PRECIO CON DESCT.]]*$T$6))</f>
        <v>1.7135987399999999</v>
      </c>
      <c r="U1934" s="96"/>
      <c r="V1934" s="94">
        <f>Tabla3[[#This Row],[PRECIO %      en $]]*Tabla3[[#This Row],[PEDIDO ]]</f>
        <v>0</v>
      </c>
      <c r="W1934" s="57">
        <f>Tabla3[[#This Row],[PRECIO CON DESCT.]]*Tabla3[[#This Row],[PEDIDO ]]</f>
        <v>0</v>
      </c>
      <c r="X1934" s="58">
        <f>Tabla3[[#This Row],[PRECIO SIN %]]*Tabla3[[#This Row],[PEDIDO ]]</f>
        <v>0</v>
      </c>
    </row>
    <row r="1935" spans="1:24" ht="33" customHeight="1" x14ac:dyDescent="0.4">
      <c r="A1935" s="124">
        <v>7594001101956</v>
      </c>
      <c r="B1935" s="51" t="s">
        <v>225</v>
      </c>
      <c r="C1935" s="51" t="s">
        <v>203</v>
      </c>
      <c r="D19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35" s="118" t="s">
        <v>2428</v>
      </c>
      <c r="F1935" s="75" t="s">
        <v>537</v>
      </c>
      <c r="G19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35" s="77">
        <v>889</v>
      </c>
      <c r="J1935" s="52">
        <v>1.88889</v>
      </c>
      <c r="K1935" s="53">
        <f>Tabla3[[#This Row],[PRECIOS]]-Tabla3[[#This Row],[PRECIOS]]*10%</f>
        <v>1.7000009999999999</v>
      </c>
      <c r="L1935" s="101"/>
      <c r="M1935" s="54"/>
      <c r="N1935" s="55">
        <f>IFERROR(Tabla3[[#This Row],[PRECIOS]]-Tabla3[[#This Row],[PRECIOS]]*Tabla3[[#This Row],[% PRODUCTO]]," ")</f>
        <v>1.88889</v>
      </c>
      <c r="O1935" s="54"/>
      <c r="P1935" s="55">
        <f>IFERROR(Tabla3[[#This Row],[OCULTAR2]]-Tabla3[[#This Row],[OCULTAR2]]*Tabla3[[#This Row],[% LÍNEA]]," ")</f>
        <v>1.88889</v>
      </c>
      <c r="Q1935" s="56">
        <f>IFERROR(Tabla3[[#This Row],[% PRODUCTO]]+Tabla3[[#This Row],[% LÍNEA]]," ")</f>
        <v>0</v>
      </c>
      <c r="R1935" s="53">
        <f>Tabla3[[#This Row],[OCULTAR3]]</f>
        <v>1.88889</v>
      </c>
      <c r="S1935" s="53">
        <f>Tabla3[[#This Row],[PRECIO SIN %]]-Tabla3[[#This Row],[PRECIO SIN %]]*10%</f>
        <v>1.7000009999999999</v>
      </c>
      <c r="T1935" s="80">
        <f>(Tabla3[[#This Row],[PRECIO CON DESCT.]]-(Tabla3[[#This Row],[PRECIO CON DESCT.]]*$T$6))</f>
        <v>1.0710006299999999</v>
      </c>
      <c r="U1935" s="96"/>
      <c r="V1935" s="94">
        <f>Tabla3[[#This Row],[PRECIO %      en $]]*Tabla3[[#This Row],[PEDIDO ]]</f>
        <v>0</v>
      </c>
      <c r="W1935" s="57">
        <f>Tabla3[[#This Row],[PRECIO CON DESCT.]]*Tabla3[[#This Row],[PEDIDO ]]</f>
        <v>0</v>
      </c>
      <c r="X1935" s="58">
        <f>Tabla3[[#This Row],[PRECIO SIN %]]*Tabla3[[#This Row],[PEDIDO ]]</f>
        <v>0</v>
      </c>
    </row>
    <row r="1936" spans="1:24" ht="33" customHeight="1" x14ac:dyDescent="0.4">
      <c r="A1936" s="125">
        <v>7597758001364</v>
      </c>
      <c r="B1936" s="59" t="s">
        <v>225</v>
      </c>
      <c r="C1936" s="59" t="s">
        <v>67</v>
      </c>
      <c r="D19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36" s="119" t="s">
        <v>2429</v>
      </c>
      <c r="F1936" s="76" t="s">
        <v>537</v>
      </c>
      <c r="G19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36" s="78">
        <v>39</v>
      </c>
      <c r="J1936" s="52">
        <v>1.4</v>
      </c>
      <c r="K1936" s="60">
        <f>Tabla3[[#This Row],[PRECIOS]]-Tabla3[[#This Row],[PRECIOS]]*10%</f>
        <v>1.26</v>
      </c>
      <c r="L1936" s="101"/>
      <c r="M1936" s="61"/>
      <c r="N1936" s="55">
        <f>IFERROR(Tabla3[[#This Row],[PRECIOS]]-Tabla3[[#This Row],[PRECIOS]]*Tabla3[[#This Row],[% PRODUCTO]]," ")</f>
        <v>1.4</v>
      </c>
      <c r="O1936" s="61"/>
      <c r="P1936" s="55">
        <f>IFERROR(Tabla3[[#This Row],[OCULTAR2]]-Tabla3[[#This Row],[OCULTAR2]]*Tabla3[[#This Row],[% LÍNEA]]," ")</f>
        <v>1.4</v>
      </c>
      <c r="Q1936" s="56">
        <f>IFERROR(Tabla3[[#This Row],[% PRODUCTO]]+Tabla3[[#This Row],[% LÍNEA]]," ")</f>
        <v>0</v>
      </c>
      <c r="R1936" s="60">
        <f>Tabla3[[#This Row],[OCULTAR3]]</f>
        <v>1.4</v>
      </c>
      <c r="S1936" s="60">
        <f>Tabla3[[#This Row],[PRECIO SIN %]]-Tabla3[[#This Row],[PRECIO SIN %]]*10%</f>
        <v>1.26</v>
      </c>
      <c r="T1936" s="80">
        <f>(Tabla3[[#This Row],[PRECIO CON DESCT.]]-(Tabla3[[#This Row],[PRECIO CON DESCT.]]*$T$6))</f>
        <v>0.79380000000000006</v>
      </c>
      <c r="U1936" s="96"/>
      <c r="V1936" s="94">
        <f>Tabla3[[#This Row],[PRECIO %      en $]]*Tabla3[[#This Row],[PEDIDO ]]</f>
        <v>0</v>
      </c>
      <c r="W1936" s="57">
        <f>Tabla3[[#This Row],[PRECIO CON DESCT.]]*Tabla3[[#This Row],[PEDIDO ]]</f>
        <v>0</v>
      </c>
      <c r="X1936" s="58">
        <f>Tabla3[[#This Row],[PRECIO SIN %]]*Tabla3[[#This Row],[PEDIDO ]]</f>
        <v>0</v>
      </c>
    </row>
    <row r="1937" spans="1:24" ht="33" customHeight="1" x14ac:dyDescent="0.4">
      <c r="A1937" s="124">
        <v>8904324100410</v>
      </c>
      <c r="B1937" s="51" t="s">
        <v>225</v>
      </c>
      <c r="C1937" s="51" t="s">
        <v>166</v>
      </c>
      <c r="D19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37" s="118" t="s">
        <v>2430</v>
      </c>
      <c r="F1937" s="75" t="s">
        <v>537</v>
      </c>
      <c r="G19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37" s="77">
        <v>399</v>
      </c>
      <c r="J1937" s="52">
        <v>2</v>
      </c>
      <c r="K1937" s="53">
        <f>Tabla3[[#This Row],[PRECIOS]]-Tabla3[[#This Row],[PRECIOS]]*10%</f>
        <v>1.8</v>
      </c>
      <c r="L1937" s="101"/>
      <c r="M1937" s="54"/>
      <c r="N1937" s="55">
        <f>IFERROR(Tabla3[[#This Row],[PRECIOS]]-Tabla3[[#This Row],[PRECIOS]]*Tabla3[[#This Row],[% PRODUCTO]]," ")</f>
        <v>2</v>
      </c>
      <c r="O1937" s="54"/>
      <c r="P1937" s="55">
        <f>IFERROR(Tabla3[[#This Row],[OCULTAR2]]-Tabla3[[#This Row],[OCULTAR2]]*Tabla3[[#This Row],[% LÍNEA]]," ")</f>
        <v>2</v>
      </c>
      <c r="Q1937" s="56">
        <f>IFERROR(Tabla3[[#This Row],[% PRODUCTO]]+Tabla3[[#This Row],[% LÍNEA]]," ")</f>
        <v>0</v>
      </c>
      <c r="R1937" s="53">
        <f>Tabla3[[#This Row],[OCULTAR3]]</f>
        <v>2</v>
      </c>
      <c r="S1937" s="53">
        <f>Tabla3[[#This Row],[PRECIO SIN %]]-Tabla3[[#This Row],[PRECIO SIN %]]*10%</f>
        <v>1.8</v>
      </c>
      <c r="T1937" s="80">
        <f>(Tabla3[[#This Row],[PRECIO CON DESCT.]]-(Tabla3[[#This Row],[PRECIO CON DESCT.]]*$T$6))</f>
        <v>1.1339999999999999</v>
      </c>
      <c r="U1937" s="96"/>
      <c r="V1937" s="94">
        <f>Tabla3[[#This Row],[PRECIO %      en $]]*Tabla3[[#This Row],[PEDIDO ]]</f>
        <v>0</v>
      </c>
      <c r="W1937" s="57">
        <f>Tabla3[[#This Row],[PRECIO CON DESCT.]]*Tabla3[[#This Row],[PEDIDO ]]</f>
        <v>0</v>
      </c>
      <c r="X1937" s="58">
        <f>Tabla3[[#This Row],[PRECIO SIN %]]*Tabla3[[#This Row],[PEDIDO ]]</f>
        <v>0</v>
      </c>
    </row>
    <row r="1938" spans="1:24" ht="33" customHeight="1" x14ac:dyDescent="0.4">
      <c r="A1938" s="125">
        <v>7591585112705</v>
      </c>
      <c r="B1938" s="59" t="s">
        <v>225</v>
      </c>
      <c r="C1938" s="59" t="s">
        <v>104</v>
      </c>
      <c r="D19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38" s="119" t="s">
        <v>2431</v>
      </c>
      <c r="F1938" s="76" t="s">
        <v>537</v>
      </c>
      <c r="G19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38" s="78">
        <v>24</v>
      </c>
      <c r="J1938" s="52">
        <v>5.2222200000000001</v>
      </c>
      <c r="K1938" s="60">
        <f>Tabla3[[#This Row],[PRECIOS]]-Tabla3[[#This Row],[PRECIOS]]*10%</f>
        <v>4.6999979999999999</v>
      </c>
      <c r="L1938" s="101"/>
      <c r="M1938" s="61"/>
      <c r="N1938" s="55">
        <f>IFERROR(Tabla3[[#This Row],[PRECIOS]]-Tabla3[[#This Row],[PRECIOS]]*Tabla3[[#This Row],[% PRODUCTO]]," ")</f>
        <v>5.2222200000000001</v>
      </c>
      <c r="O1938" s="61"/>
      <c r="P1938" s="55">
        <f>IFERROR(Tabla3[[#This Row],[OCULTAR2]]-Tabla3[[#This Row],[OCULTAR2]]*Tabla3[[#This Row],[% LÍNEA]]," ")</f>
        <v>5.2222200000000001</v>
      </c>
      <c r="Q1938" s="56">
        <f>IFERROR(Tabla3[[#This Row],[% PRODUCTO]]+Tabla3[[#This Row],[% LÍNEA]]," ")</f>
        <v>0</v>
      </c>
      <c r="R1938" s="60">
        <f>Tabla3[[#This Row],[OCULTAR3]]</f>
        <v>5.2222200000000001</v>
      </c>
      <c r="S1938" s="60">
        <f>Tabla3[[#This Row],[PRECIO SIN %]]-Tabla3[[#This Row],[PRECIO SIN %]]*10%</f>
        <v>4.6999979999999999</v>
      </c>
      <c r="T1938" s="80">
        <f>(Tabla3[[#This Row],[PRECIO CON DESCT.]]-(Tabla3[[#This Row],[PRECIO CON DESCT.]]*$T$6))</f>
        <v>2.96099874</v>
      </c>
      <c r="U1938" s="96"/>
      <c r="V1938" s="94">
        <f>Tabla3[[#This Row],[PRECIO %      en $]]*Tabla3[[#This Row],[PEDIDO ]]</f>
        <v>0</v>
      </c>
      <c r="W1938" s="57">
        <f>Tabla3[[#This Row],[PRECIO CON DESCT.]]*Tabla3[[#This Row],[PEDIDO ]]</f>
        <v>0</v>
      </c>
      <c r="X1938" s="58">
        <f>Tabla3[[#This Row],[PRECIO SIN %]]*Tabla3[[#This Row],[PEDIDO ]]</f>
        <v>0</v>
      </c>
    </row>
    <row r="1939" spans="1:24" ht="33" customHeight="1" x14ac:dyDescent="0.4">
      <c r="A1939" s="124">
        <v>7591585212702</v>
      </c>
      <c r="B1939" s="51" t="s">
        <v>225</v>
      </c>
      <c r="C1939" s="51" t="s">
        <v>104</v>
      </c>
      <c r="D19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39" s="118" t="s">
        <v>2432</v>
      </c>
      <c r="F1939" s="75" t="s">
        <v>537</v>
      </c>
      <c r="G19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39" s="77">
        <v>55</v>
      </c>
      <c r="J1939" s="52">
        <v>12.522220000000001</v>
      </c>
      <c r="K1939" s="53">
        <f>Tabla3[[#This Row],[PRECIOS]]-Tabla3[[#This Row],[PRECIOS]]*10%</f>
        <v>11.269998000000001</v>
      </c>
      <c r="L1939" s="101"/>
      <c r="M1939" s="54"/>
      <c r="N1939" s="55">
        <f>IFERROR(Tabla3[[#This Row],[PRECIOS]]-Tabla3[[#This Row],[PRECIOS]]*Tabla3[[#This Row],[% PRODUCTO]]," ")</f>
        <v>12.522220000000001</v>
      </c>
      <c r="O1939" s="54"/>
      <c r="P1939" s="55">
        <f>IFERROR(Tabla3[[#This Row],[OCULTAR2]]-Tabla3[[#This Row],[OCULTAR2]]*Tabla3[[#This Row],[% LÍNEA]]," ")</f>
        <v>12.522220000000001</v>
      </c>
      <c r="Q1939" s="56">
        <f>IFERROR(Tabla3[[#This Row],[% PRODUCTO]]+Tabla3[[#This Row],[% LÍNEA]]," ")</f>
        <v>0</v>
      </c>
      <c r="R1939" s="53">
        <f>Tabla3[[#This Row],[OCULTAR3]]</f>
        <v>12.522220000000001</v>
      </c>
      <c r="S1939" s="53">
        <f>Tabla3[[#This Row],[PRECIO SIN %]]-Tabla3[[#This Row],[PRECIO SIN %]]*10%</f>
        <v>11.269998000000001</v>
      </c>
      <c r="T1939" s="80">
        <f>(Tabla3[[#This Row],[PRECIO CON DESCT.]]-(Tabla3[[#This Row],[PRECIO CON DESCT.]]*$T$6))</f>
        <v>7.1000987400000009</v>
      </c>
      <c r="U1939" s="96"/>
      <c r="V1939" s="94">
        <f>Tabla3[[#This Row],[PRECIO %      en $]]*Tabla3[[#This Row],[PEDIDO ]]</f>
        <v>0</v>
      </c>
      <c r="W1939" s="57">
        <f>Tabla3[[#This Row],[PRECIO CON DESCT.]]*Tabla3[[#This Row],[PEDIDO ]]</f>
        <v>0</v>
      </c>
      <c r="X1939" s="58">
        <f>Tabla3[[#This Row],[PRECIO SIN %]]*Tabla3[[#This Row],[PEDIDO ]]</f>
        <v>0</v>
      </c>
    </row>
    <row r="1940" spans="1:24" ht="33" customHeight="1" x14ac:dyDescent="0.4">
      <c r="A1940" s="125">
        <v>8904210808109</v>
      </c>
      <c r="B1940" s="59" t="s">
        <v>225</v>
      </c>
      <c r="C1940" s="59" t="s">
        <v>209</v>
      </c>
      <c r="D19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40" s="119" t="s">
        <v>2433</v>
      </c>
      <c r="F1940" s="76" t="s">
        <v>537</v>
      </c>
      <c r="G19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40" s="78">
        <v>235</v>
      </c>
      <c r="J1940" s="52">
        <v>4.4111099999999999</v>
      </c>
      <c r="K1940" s="60">
        <f>Tabla3[[#This Row],[PRECIOS]]-Tabla3[[#This Row],[PRECIOS]]*10%</f>
        <v>3.9699989999999996</v>
      </c>
      <c r="L1940" s="101"/>
      <c r="M1940" s="61"/>
      <c r="N1940" s="55">
        <f>IFERROR(Tabla3[[#This Row],[PRECIOS]]-Tabla3[[#This Row],[PRECIOS]]*Tabla3[[#This Row],[% PRODUCTO]]," ")</f>
        <v>4.4111099999999999</v>
      </c>
      <c r="O1940" s="61"/>
      <c r="P1940" s="55">
        <f>IFERROR(Tabla3[[#This Row],[OCULTAR2]]-Tabla3[[#This Row],[OCULTAR2]]*Tabla3[[#This Row],[% LÍNEA]]," ")</f>
        <v>4.4111099999999999</v>
      </c>
      <c r="Q1940" s="56">
        <f>IFERROR(Tabla3[[#This Row],[% PRODUCTO]]+Tabla3[[#This Row],[% LÍNEA]]," ")</f>
        <v>0</v>
      </c>
      <c r="R1940" s="60">
        <f>Tabla3[[#This Row],[OCULTAR3]]</f>
        <v>4.4111099999999999</v>
      </c>
      <c r="S1940" s="60">
        <f>Tabla3[[#This Row],[PRECIO SIN %]]-Tabla3[[#This Row],[PRECIO SIN %]]*10%</f>
        <v>3.9699989999999996</v>
      </c>
      <c r="T1940" s="80">
        <f>(Tabla3[[#This Row],[PRECIO CON DESCT.]]-(Tabla3[[#This Row],[PRECIO CON DESCT.]]*$T$6))</f>
        <v>2.5010993699999995</v>
      </c>
      <c r="U1940" s="96"/>
      <c r="V1940" s="94">
        <f>Tabla3[[#This Row],[PRECIO %      en $]]*Tabla3[[#This Row],[PEDIDO ]]</f>
        <v>0</v>
      </c>
      <c r="W1940" s="57">
        <f>Tabla3[[#This Row],[PRECIO CON DESCT.]]*Tabla3[[#This Row],[PEDIDO ]]</f>
        <v>0</v>
      </c>
      <c r="X1940" s="58">
        <f>Tabla3[[#This Row],[PRECIO SIN %]]*Tabla3[[#This Row],[PEDIDO ]]</f>
        <v>0</v>
      </c>
    </row>
    <row r="1941" spans="1:24" ht="33" customHeight="1" x14ac:dyDescent="0.4">
      <c r="A1941" s="124">
        <v>791466995541</v>
      </c>
      <c r="B1941" s="51" t="s">
        <v>225</v>
      </c>
      <c r="C1941" s="51" t="s">
        <v>53</v>
      </c>
      <c r="D19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941" s="118" t="s">
        <v>2434</v>
      </c>
      <c r="F1941" s="75" t="s">
        <v>537</v>
      </c>
      <c r="G19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41" s="77">
        <v>41</v>
      </c>
      <c r="J1941" s="52">
        <v>8.1666699999999999</v>
      </c>
      <c r="K1941" s="53">
        <f>Tabla3[[#This Row],[PRECIOS]]-Tabla3[[#This Row],[PRECIOS]]*10%</f>
        <v>7.3500030000000001</v>
      </c>
      <c r="L1941" s="101"/>
      <c r="M1941" s="54"/>
      <c r="N1941" s="55">
        <f>IFERROR(Tabla3[[#This Row],[PRECIOS]]-Tabla3[[#This Row],[PRECIOS]]*Tabla3[[#This Row],[% PRODUCTO]]," ")</f>
        <v>8.1666699999999999</v>
      </c>
      <c r="O1941" s="54"/>
      <c r="P1941" s="55">
        <f>IFERROR(Tabla3[[#This Row],[OCULTAR2]]-Tabla3[[#This Row],[OCULTAR2]]*Tabla3[[#This Row],[% LÍNEA]]," ")</f>
        <v>8.1666699999999999</v>
      </c>
      <c r="Q1941" s="56">
        <f>IFERROR(Tabla3[[#This Row],[% PRODUCTO]]+Tabla3[[#This Row],[% LÍNEA]]," ")</f>
        <v>0</v>
      </c>
      <c r="R1941" s="53">
        <f>Tabla3[[#This Row],[OCULTAR3]]</f>
        <v>8.1666699999999999</v>
      </c>
      <c r="S1941" s="53">
        <f>Tabla3[[#This Row],[PRECIO SIN %]]-Tabla3[[#This Row],[PRECIO SIN %]]*10%</f>
        <v>7.3500030000000001</v>
      </c>
      <c r="T1941" s="80">
        <f>(Tabla3[[#This Row],[PRECIO CON DESCT.]]-(Tabla3[[#This Row],[PRECIO CON DESCT.]]*$T$6))</f>
        <v>4.6305018899999997</v>
      </c>
      <c r="U1941" s="96"/>
      <c r="V1941" s="94">
        <f>Tabla3[[#This Row],[PRECIO %      en $]]*Tabla3[[#This Row],[PEDIDO ]]</f>
        <v>0</v>
      </c>
      <c r="W1941" s="57">
        <f>Tabla3[[#This Row],[PRECIO CON DESCT.]]*Tabla3[[#This Row],[PEDIDO ]]</f>
        <v>0</v>
      </c>
      <c r="X1941" s="58">
        <f>Tabla3[[#This Row],[PRECIO SIN %]]*Tabla3[[#This Row],[PEDIDO ]]</f>
        <v>0</v>
      </c>
    </row>
    <row r="1942" spans="1:24" ht="33" customHeight="1" x14ac:dyDescent="0.4">
      <c r="A1942" s="125">
        <v>7598252000594</v>
      </c>
      <c r="B1942" s="59" t="s">
        <v>225</v>
      </c>
      <c r="C1942" s="59" t="s">
        <v>56</v>
      </c>
      <c r="D19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42" s="119" t="s">
        <v>2435</v>
      </c>
      <c r="F1942" s="76" t="s">
        <v>537</v>
      </c>
      <c r="G19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42" s="78">
        <v>62</v>
      </c>
      <c r="J1942" s="52">
        <v>6.5222199999999999</v>
      </c>
      <c r="K1942" s="60">
        <f>Tabla3[[#This Row],[PRECIOS]]-Tabla3[[#This Row],[PRECIOS]]*10%</f>
        <v>5.8699979999999998</v>
      </c>
      <c r="L1942" s="101"/>
      <c r="M1942" s="61"/>
      <c r="N1942" s="55">
        <f>IFERROR(Tabla3[[#This Row],[PRECIOS]]-Tabla3[[#This Row],[PRECIOS]]*Tabla3[[#This Row],[% PRODUCTO]]," ")</f>
        <v>6.5222199999999999</v>
      </c>
      <c r="O1942" s="61"/>
      <c r="P1942" s="55">
        <f>IFERROR(Tabla3[[#This Row],[OCULTAR2]]-Tabla3[[#This Row],[OCULTAR2]]*Tabla3[[#This Row],[% LÍNEA]]," ")</f>
        <v>6.5222199999999999</v>
      </c>
      <c r="Q1942" s="56">
        <f>IFERROR(Tabla3[[#This Row],[% PRODUCTO]]+Tabla3[[#This Row],[% LÍNEA]]," ")</f>
        <v>0</v>
      </c>
      <c r="R1942" s="60">
        <f>Tabla3[[#This Row],[OCULTAR3]]</f>
        <v>6.5222199999999999</v>
      </c>
      <c r="S1942" s="60">
        <f>Tabla3[[#This Row],[PRECIO SIN %]]-Tabla3[[#This Row],[PRECIO SIN %]]*10%</f>
        <v>5.8699979999999998</v>
      </c>
      <c r="T1942" s="80">
        <f>(Tabla3[[#This Row],[PRECIO CON DESCT.]]-(Tabla3[[#This Row],[PRECIO CON DESCT.]]*$T$6))</f>
        <v>3.6980987399999998</v>
      </c>
      <c r="U1942" s="96"/>
      <c r="V1942" s="94">
        <f>Tabla3[[#This Row],[PRECIO %      en $]]*Tabla3[[#This Row],[PEDIDO ]]</f>
        <v>0</v>
      </c>
      <c r="W1942" s="57">
        <f>Tabla3[[#This Row],[PRECIO CON DESCT.]]*Tabla3[[#This Row],[PEDIDO ]]</f>
        <v>0</v>
      </c>
      <c r="X1942" s="58">
        <f>Tabla3[[#This Row],[PRECIO SIN %]]*Tabla3[[#This Row],[PEDIDO ]]</f>
        <v>0</v>
      </c>
    </row>
    <row r="1943" spans="1:24" ht="33" customHeight="1" x14ac:dyDescent="0.4">
      <c r="A1943" s="124">
        <v>7597758001340</v>
      </c>
      <c r="B1943" s="51" t="s">
        <v>225</v>
      </c>
      <c r="C1943" s="51" t="s">
        <v>67</v>
      </c>
      <c r="D19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43" s="118" t="s">
        <v>2436</v>
      </c>
      <c r="F1943" s="75" t="s">
        <v>537</v>
      </c>
      <c r="G19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43" s="77">
        <v>114</v>
      </c>
      <c r="J1943" s="52">
        <v>8.4666700000000006</v>
      </c>
      <c r="K1943" s="53">
        <f>Tabla3[[#This Row],[PRECIOS]]-Tabla3[[#This Row],[PRECIOS]]*10%</f>
        <v>7.6200030000000005</v>
      </c>
      <c r="L1943" s="101"/>
      <c r="M1943" s="54"/>
      <c r="N1943" s="55">
        <f>IFERROR(Tabla3[[#This Row],[PRECIOS]]-Tabla3[[#This Row],[PRECIOS]]*Tabla3[[#This Row],[% PRODUCTO]]," ")</f>
        <v>8.4666700000000006</v>
      </c>
      <c r="O1943" s="54"/>
      <c r="P1943" s="55">
        <f>IFERROR(Tabla3[[#This Row],[OCULTAR2]]-Tabla3[[#This Row],[OCULTAR2]]*Tabla3[[#This Row],[% LÍNEA]]," ")</f>
        <v>8.4666700000000006</v>
      </c>
      <c r="Q1943" s="56">
        <f>IFERROR(Tabla3[[#This Row],[% PRODUCTO]]+Tabla3[[#This Row],[% LÍNEA]]," ")</f>
        <v>0</v>
      </c>
      <c r="R1943" s="53">
        <f>Tabla3[[#This Row],[OCULTAR3]]</f>
        <v>8.4666700000000006</v>
      </c>
      <c r="S1943" s="53">
        <f>Tabla3[[#This Row],[PRECIO SIN %]]-Tabla3[[#This Row],[PRECIO SIN %]]*10%</f>
        <v>7.6200030000000005</v>
      </c>
      <c r="T1943" s="80">
        <f>(Tabla3[[#This Row],[PRECIO CON DESCT.]]-(Tabla3[[#This Row],[PRECIO CON DESCT.]]*$T$6))</f>
        <v>4.8006018900000003</v>
      </c>
      <c r="U1943" s="96"/>
      <c r="V1943" s="94">
        <f>Tabla3[[#This Row],[PRECIO %      en $]]*Tabla3[[#This Row],[PEDIDO ]]</f>
        <v>0</v>
      </c>
      <c r="W1943" s="57">
        <f>Tabla3[[#This Row],[PRECIO CON DESCT.]]*Tabla3[[#This Row],[PEDIDO ]]</f>
        <v>0</v>
      </c>
      <c r="X1943" s="58">
        <f>Tabla3[[#This Row],[PRECIO SIN %]]*Tabla3[[#This Row],[PEDIDO ]]</f>
        <v>0</v>
      </c>
    </row>
    <row r="1944" spans="1:24" ht="33" customHeight="1" x14ac:dyDescent="0.4">
      <c r="A1944" s="125">
        <v>7591585177469</v>
      </c>
      <c r="B1944" s="59" t="s">
        <v>225</v>
      </c>
      <c r="C1944" s="59" t="s">
        <v>75</v>
      </c>
      <c r="D19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44" s="119" t="s">
        <v>2437</v>
      </c>
      <c r="F1944" s="76" t="s">
        <v>537</v>
      </c>
      <c r="G19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44" s="78">
        <v>28</v>
      </c>
      <c r="J1944" s="52">
        <v>2.5</v>
      </c>
      <c r="K1944" s="60">
        <f>Tabla3[[#This Row],[PRECIOS]]-Tabla3[[#This Row],[PRECIOS]]*10%</f>
        <v>2.25</v>
      </c>
      <c r="L1944" s="101"/>
      <c r="M1944" s="61"/>
      <c r="N1944" s="55">
        <f>IFERROR(Tabla3[[#This Row],[PRECIOS]]-Tabla3[[#This Row],[PRECIOS]]*Tabla3[[#This Row],[% PRODUCTO]]," ")</f>
        <v>2.5</v>
      </c>
      <c r="O1944" s="61"/>
      <c r="P1944" s="55">
        <f>IFERROR(Tabla3[[#This Row],[OCULTAR2]]-Tabla3[[#This Row],[OCULTAR2]]*Tabla3[[#This Row],[% LÍNEA]]," ")</f>
        <v>2.5</v>
      </c>
      <c r="Q1944" s="56">
        <f>IFERROR(Tabla3[[#This Row],[% PRODUCTO]]+Tabla3[[#This Row],[% LÍNEA]]," ")</f>
        <v>0</v>
      </c>
      <c r="R1944" s="60">
        <f>Tabla3[[#This Row],[OCULTAR3]]</f>
        <v>2.5</v>
      </c>
      <c r="S1944" s="60">
        <f>Tabla3[[#This Row],[PRECIO SIN %]]-Tabla3[[#This Row],[PRECIO SIN %]]*10%</f>
        <v>2.25</v>
      </c>
      <c r="T1944" s="80">
        <f>(Tabla3[[#This Row],[PRECIO CON DESCT.]]-(Tabla3[[#This Row],[PRECIO CON DESCT.]]*$T$6))</f>
        <v>1.4175</v>
      </c>
      <c r="U1944" s="96"/>
      <c r="V1944" s="94">
        <f>Tabla3[[#This Row],[PRECIO %      en $]]*Tabla3[[#This Row],[PEDIDO ]]</f>
        <v>0</v>
      </c>
      <c r="W1944" s="57">
        <f>Tabla3[[#This Row],[PRECIO CON DESCT.]]*Tabla3[[#This Row],[PEDIDO ]]</f>
        <v>0</v>
      </c>
      <c r="X1944" s="58">
        <f>Tabla3[[#This Row],[PRECIO SIN %]]*Tabla3[[#This Row],[PEDIDO ]]</f>
        <v>0</v>
      </c>
    </row>
    <row r="1945" spans="1:24" ht="33" customHeight="1" x14ac:dyDescent="0.4">
      <c r="A1945" s="124">
        <v>7592616576558</v>
      </c>
      <c r="B1945" s="51" t="s">
        <v>225</v>
      </c>
      <c r="C1945" s="51" t="s">
        <v>161</v>
      </c>
      <c r="D19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45" s="118" t="s">
        <v>2438</v>
      </c>
      <c r="F1945" s="75" t="s">
        <v>537</v>
      </c>
      <c r="G19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45" s="77">
        <v>369</v>
      </c>
      <c r="J1945" s="52">
        <v>1.9666699999999999</v>
      </c>
      <c r="K1945" s="53">
        <f>Tabla3[[#This Row],[PRECIOS]]-Tabla3[[#This Row],[PRECIOS]]*10%</f>
        <v>1.770003</v>
      </c>
      <c r="L1945" s="101"/>
      <c r="M1945" s="54"/>
      <c r="N1945" s="55">
        <f>IFERROR(Tabla3[[#This Row],[PRECIOS]]-Tabla3[[#This Row],[PRECIOS]]*Tabla3[[#This Row],[% PRODUCTO]]," ")</f>
        <v>1.9666699999999999</v>
      </c>
      <c r="O1945" s="54"/>
      <c r="P1945" s="55">
        <f>IFERROR(Tabla3[[#This Row],[OCULTAR2]]-Tabla3[[#This Row],[OCULTAR2]]*Tabla3[[#This Row],[% LÍNEA]]," ")</f>
        <v>1.9666699999999999</v>
      </c>
      <c r="Q1945" s="56">
        <f>IFERROR(Tabla3[[#This Row],[% PRODUCTO]]+Tabla3[[#This Row],[% LÍNEA]]," ")</f>
        <v>0</v>
      </c>
      <c r="R1945" s="53">
        <f>Tabla3[[#This Row],[OCULTAR3]]</f>
        <v>1.9666699999999999</v>
      </c>
      <c r="S1945" s="53">
        <f>Tabla3[[#This Row],[PRECIO SIN %]]-Tabla3[[#This Row],[PRECIO SIN %]]*10%</f>
        <v>1.770003</v>
      </c>
      <c r="T1945" s="80">
        <f>(Tabla3[[#This Row],[PRECIO CON DESCT.]]-(Tabla3[[#This Row],[PRECIO CON DESCT.]]*$T$6))</f>
        <v>1.11510189</v>
      </c>
      <c r="U1945" s="96"/>
      <c r="V1945" s="94">
        <f>Tabla3[[#This Row],[PRECIO %      en $]]*Tabla3[[#This Row],[PEDIDO ]]</f>
        <v>0</v>
      </c>
      <c r="W1945" s="57">
        <f>Tabla3[[#This Row],[PRECIO CON DESCT.]]*Tabla3[[#This Row],[PEDIDO ]]</f>
        <v>0</v>
      </c>
      <c r="X1945" s="58">
        <f>Tabla3[[#This Row],[PRECIO SIN %]]*Tabla3[[#This Row],[PEDIDO ]]</f>
        <v>0</v>
      </c>
    </row>
    <row r="1946" spans="1:24" ht="33" customHeight="1" x14ac:dyDescent="0.4">
      <c r="A1946" s="125">
        <v>7591519008210</v>
      </c>
      <c r="B1946" s="59" t="s">
        <v>225</v>
      </c>
      <c r="C1946" s="59" t="s">
        <v>149</v>
      </c>
      <c r="D19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46" s="119" t="s">
        <v>2439</v>
      </c>
      <c r="F1946" s="76" t="s">
        <v>537</v>
      </c>
      <c r="G19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46" s="78">
        <v>77</v>
      </c>
      <c r="J1946" s="52">
        <v>2.4111099999999999</v>
      </c>
      <c r="K1946" s="60">
        <f>Tabla3[[#This Row],[PRECIOS]]-Tabla3[[#This Row],[PRECIOS]]*10%</f>
        <v>2.1699989999999998</v>
      </c>
      <c r="L1946" s="101"/>
      <c r="M1946" s="61"/>
      <c r="N1946" s="55">
        <f>IFERROR(Tabla3[[#This Row],[PRECIOS]]-Tabla3[[#This Row],[PRECIOS]]*Tabla3[[#This Row],[% PRODUCTO]]," ")</f>
        <v>2.4111099999999999</v>
      </c>
      <c r="O1946" s="61"/>
      <c r="P1946" s="55">
        <f>IFERROR(Tabla3[[#This Row],[OCULTAR2]]-Tabla3[[#This Row],[OCULTAR2]]*Tabla3[[#This Row],[% LÍNEA]]," ")</f>
        <v>2.4111099999999999</v>
      </c>
      <c r="Q1946" s="56">
        <f>IFERROR(Tabla3[[#This Row],[% PRODUCTO]]+Tabla3[[#This Row],[% LÍNEA]]," ")</f>
        <v>0</v>
      </c>
      <c r="R1946" s="60">
        <f>Tabla3[[#This Row],[OCULTAR3]]</f>
        <v>2.4111099999999999</v>
      </c>
      <c r="S1946" s="60">
        <f>Tabla3[[#This Row],[PRECIO SIN %]]-Tabla3[[#This Row],[PRECIO SIN %]]*10%</f>
        <v>2.1699989999999998</v>
      </c>
      <c r="T1946" s="80">
        <f>(Tabla3[[#This Row],[PRECIO CON DESCT.]]-(Tabla3[[#This Row],[PRECIO CON DESCT.]]*$T$6))</f>
        <v>1.36709937</v>
      </c>
      <c r="U1946" s="96"/>
      <c r="V1946" s="94">
        <f>Tabla3[[#This Row],[PRECIO %      en $]]*Tabla3[[#This Row],[PEDIDO ]]</f>
        <v>0</v>
      </c>
      <c r="W1946" s="57">
        <f>Tabla3[[#This Row],[PRECIO CON DESCT.]]*Tabla3[[#This Row],[PEDIDO ]]</f>
        <v>0</v>
      </c>
      <c r="X1946" s="58">
        <f>Tabla3[[#This Row],[PRECIO SIN %]]*Tabla3[[#This Row],[PEDIDO ]]</f>
        <v>0</v>
      </c>
    </row>
    <row r="1947" spans="1:24" ht="33" customHeight="1" x14ac:dyDescent="0.4">
      <c r="A1947" s="124">
        <v>7703712034631</v>
      </c>
      <c r="B1947" s="51" t="s">
        <v>225</v>
      </c>
      <c r="C1947" s="51" t="s">
        <v>152</v>
      </c>
      <c r="D19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47" s="118" t="s">
        <v>2440</v>
      </c>
      <c r="F1947" s="75" t="s">
        <v>537</v>
      </c>
      <c r="G19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47" s="77">
        <v>109</v>
      </c>
      <c r="J1947" s="52">
        <v>1.48889</v>
      </c>
      <c r="K1947" s="53">
        <f>Tabla3[[#This Row],[PRECIOS]]-Tabla3[[#This Row],[PRECIOS]]*10%</f>
        <v>1.340001</v>
      </c>
      <c r="L1947" s="101"/>
      <c r="M1947" s="54"/>
      <c r="N1947" s="55">
        <f>IFERROR(Tabla3[[#This Row],[PRECIOS]]-Tabla3[[#This Row],[PRECIOS]]*Tabla3[[#This Row],[% PRODUCTO]]," ")</f>
        <v>1.48889</v>
      </c>
      <c r="O1947" s="54"/>
      <c r="P1947" s="55">
        <f>IFERROR(Tabla3[[#This Row],[OCULTAR2]]-Tabla3[[#This Row],[OCULTAR2]]*Tabla3[[#This Row],[% LÍNEA]]," ")</f>
        <v>1.48889</v>
      </c>
      <c r="Q1947" s="56">
        <f>IFERROR(Tabla3[[#This Row],[% PRODUCTO]]+Tabla3[[#This Row],[% LÍNEA]]," ")</f>
        <v>0</v>
      </c>
      <c r="R1947" s="53">
        <f>Tabla3[[#This Row],[OCULTAR3]]</f>
        <v>1.48889</v>
      </c>
      <c r="S1947" s="53">
        <f>Tabla3[[#This Row],[PRECIO SIN %]]-Tabla3[[#This Row],[PRECIO SIN %]]*10%</f>
        <v>1.340001</v>
      </c>
      <c r="T1947" s="80">
        <f>(Tabla3[[#This Row],[PRECIO CON DESCT.]]-(Tabla3[[#This Row],[PRECIO CON DESCT.]]*$T$6))</f>
        <v>0.84420063000000001</v>
      </c>
      <c r="U1947" s="96"/>
      <c r="V1947" s="94">
        <f>Tabla3[[#This Row],[PRECIO %      en $]]*Tabla3[[#This Row],[PEDIDO ]]</f>
        <v>0</v>
      </c>
      <c r="W1947" s="57">
        <f>Tabla3[[#This Row],[PRECIO CON DESCT.]]*Tabla3[[#This Row],[PEDIDO ]]</f>
        <v>0</v>
      </c>
      <c r="X1947" s="58">
        <f>Tabla3[[#This Row],[PRECIO SIN %]]*Tabla3[[#This Row],[PEDIDO ]]</f>
        <v>0</v>
      </c>
    </row>
    <row r="1948" spans="1:24" ht="33" customHeight="1" x14ac:dyDescent="0.4">
      <c r="A1948" s="125">
        <v>7703712034631</v>
      </c>
      <c r="B1948" s="59" t="s">
        <v>225</v>
      </c>
      <c r="C1948" s="59" t="s">
        <v>152</v>
      </c>
      <c r="D19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48" s="119" t="s">
        <v>2440</v>
      </c>
      <c r="F1948" s="76" t="s">
        <v>537</v>
      </c>
      <c r="G19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48" s="78">
        <v>642</v>
      </c>
      <c r="J1948" s="52">
        <v>1.38889</v>
      </c>
      <c r="K1948" s="60">
        <f>Tabla3[[#This Row],[PRECIOS]]-Tabla3[[#This Row],[PRECIOS]]*10%</f>
        <v>1.2500009999999999</v>
      </c>
      <c r="L1948" s="101"/>
      <c r="M1948" s="61"/>
      <c r="N1948" s="55">
        <f>IFERROR(Tabla3[[#This Row],[PRECIOS]]-Tabla3[[#This Row],[PRECIOS]]*Tabla3[[#This Row],[% PRODUCTO]]," ")</f>
        <v>1.38889</v>
      </c>
      <c r="O1948" s="61"/>
      <c r="P1948" s="55">
        <f>IFERROR(Tabla3[[#This Row],[OCULTAR2]]-Tabla3[[#This Row],[OCULTAR2]]*Tabla3[[#This Row],[% LÍNEA]]," ")</f>
        <v>1.38889</v>
      </c>
      <c r="Q1948" s="56">
        <f>IFERROR(Tabla3[[#This Row],[% PRODUCTO]]+Tabla3[[#This Row],[% LÍNEA]]," ")</f>
        <v>0</v>
      </c>
      <c r="R1948" s="60">
        <f>Tabla3[[#This Row],[OCULTAR3]]</f>
        <v>1.38889</v>
      </c>
      <c r="S1948" s="60">
        <f>Tabla3[[#This Row],[PRECIO SIN %]]-Tabla3[[#This Row],[PRECIO SIN %]]*10%</f>
        <v>1.2500009999999999</v>
      </c>
      <c r="T1948" s="80">
        <f>(Tabla3[[#This Row],[PRECIO CON DESCT.]]-(Tabla3[[#This Row],[PRECIO CON DESCT.]]*$T$6))</f>
        <v>0.78750063000000003</v>
      </c>
      <c r="U1948" s="96"/>
      <c r="V1948" s="94">
        <f>Tabla3[[#This Row],[PRECIO %      en $]]*Tabla3[[#This Row],[PEDIDO ]]</f>
        <v>0</v>
      </c>
      <c r="W1948" s="57">
        <f>Tabla3[[#This Row],[PRECIO CON DESCT.]]*Tabla3[[#This Row],[PEDIDO ]]</f>
        <v>0</v>
      </c>
      <c r="X1948" s="58">
        <f>Tabla3[[#This Row],[PRECIO SIN %]]*Tabla3[[#This Row],[PEDIDO ]]</f>
        <v>0</v>
      </c>
    </row>
    <row r="1949" spans="1:24" ht="33" customHeight="1" x14ac:dyDescent="0.4">
      <c r="A1949" s="124">
        <v>7598008001981</v>
      </c>
      <c r="B1949" s="51" t="s">
        <v>225</v>
      </c>
      <c r="C1949" s="51" t="s">
        <v>134</v>
      </c>
      <c r="D19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49" s="118" t="s">
        <v>2441</v>
      </c>
      <c r="F1949" s="75" t="s">
        <v>537</v>
      </c>
      <c r="G19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49" s="77">
        <v>415</v>
      </c>
      <c r="J1949" s="52">
        <v>0.7</v>
      </c>
      <c r="K1949" s="53">
        <f>Tabla3[[#This Row],[PRECIOS]]-Tabla3[[#This Row],[PRECIOS]]*10%</f>
        <v>0.63</v>
      </c>
      <c r="L1949" s="101"/>
      <c r="M1949" s="54"/>
      <c r="N1949" s="55">
        <f>IFERROR(Tabla3[[#This Row],[PRECIOS]]-Tabla3[[#This Row],[PRECIOS]]*Tabla3[[#This Row],[% PRODUCTO]]," ")</f>
        <v>0.7</v>
      </c>
      <c r="O1949" s="54"/>
      <c r="P1949" s="55">
        <f>IFERROR(Tabla3[[#This Row],[OCULTAR2]]-Tabla3[[#This Row],[OCULTAR2]]*Tabla3[[#This Row],[% LÍNEA]]," ")</f>
        <v>0.7</v>
      </c>
      <c r="Q1949" s="56">
        <f>IFERROR(Tabla3[[#This Row],[% PRODUCTO]]+Tabla3[[#This Row],[% LÍNEA]]," ")</f>
        <v>0</v>
      </c>
      <c r="R1949" s="53">
        <f>Tabla3[[#This Row],[OCULTAR3]]</f>
        <v>0.7</v>
      </c>
      <c r="S1949" s="53">
        <f>Tabla3[[#This Row],[PRECIO SIN %]]-Tabla3[[#This Row],[PRECIO SIN %]]*10%</f>
        <v>0.63</v>
      </c>
      <c r="T1949" s="80">
        <f>(Tabla3[[#This Row],[PRECIO CON DESCT.]]-(Tabla3[[#This Row],[PRECIO CON DESCT.]]*$T$6))</f>
        <v>0.39690000000000003</v>
      </c>
      <c r="U1949" s="96"/>
      <c r="V1949" s="94">
        <f>Tabla3[[#This Row],[PRECIO %      en $]]*Tabla3[[#This Row],[PEDIDO ]]</f>
        <v>0</v>
      </c>
      <c r="W1949" s="57">
        <f>Tabla3[[#This Row],[PRECIO CON DESCT.]]*Tabla3[[#This Row],[PEDIDO ]]</f>
        <v>0</v>
      </c>
      <c r="X1949" s="58">
        <f>Tabla3[[#This Row],[PRECIO SIN %]]*Tabla3[[#This Row],[PEDIDO ]]</f>
        <v>0</v>
      </c>
    </row>
    <row r="1950" spans="1:24" ht="33" customHeight="1" x14ac:dyDescent="0.4">
      <c r="A1950" s="125">
        <v>8904250535454</v>
      </c>
      <c r="B1950" s="59" t="s">
        <v>225</v>
      </c>
      <c r="C1950" s="59" t="s">
        <v>119</v>
      </c>
      <c r="D19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50" s="119" t="s">
        <v>2442</v>
      </c>
      <c r="F1950" s="76" t="s">
        <v>537</v>
      </c>
      <c r="G19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50" s="78">
        <v>76</v>
      </c>
      <c r="J1950" s="52">
        <v>6.9888899999999996</v>
      </c>
      <c r="K1950" s="60">
        <f>Tabla3[[#This Row],[PRECIOS]]-Tabla3[[#This Row],[PRECIOS]]*10%</f>
        <v>6.2900009999999993</v>
      </c>
      <c r="L1950" s="101"/>
      <c r="M1950" s="61"/>
      <c r="N1950" s="55">
        <f>IFERROR(Tabla3[[#This Row],[PRECIOS]]-Tabla3[[#This Row],[PRECIOS]]*Tabla3[[#This Row],[% PRODUCTO]]," ")</f>
        <v>6.9888899999999996</v>
      </c>
      <c r="O1950" s="61"/>
      <c r="P1950" s="55">
        <f>IFERROR(Tabla3[[#This Row],[OCULTAR2]]-Tabla3[[#This Row],[OCULTAR2]]*Tabla3[[#This Row],[% LÍNEA]]," ")</f>
        <v>6.9888899999999996</v>
      </c>
      <c r="Q1950" s="56">
        <f>IFERROR(Tabla3[[#This Row],[% PRODUCTO]]+Tabla3[[#This Row],[% LÍNEA]]," ")</f>
        <v>0</v>
      </c>
      <c r="R1950" s="60">
        <f>Tabla3[[#This Row],[OCULTAR3]]</f>
        <v>6.9888899999999996</v>
      </c>
      <c r="S1950" s="60">
        <f>Tabla3[[#This Row],[PRECIO SIN %]]-Tabla3[[#This Row],[PRECIO SIN %]]*10%</f>
        <v>6.2900009999999993</v>
      </c>
      <c r="T1950" s="80">
        <f>(Tabla3[[#This Row],[PRECIO CON DESCT.]]-(Tabla3[[#This Row],[PRECIO CON DESCT.]]*$T$6))</f>
        <v>3.9627006299999996</v>
      </c>
      <c r="U1950" s="96"/>
      <c r="V1950" s="94">
        <f>Tabla3[[#This Row],[PRECIO %      en $]]*Tabla3[[#This Row],[PEDIDO ]]</f>
        <v>0</v>
      </c>
      <c r="W1950" s="57">
        <f>Tabla3[[#This Row],[PRECIO CON DESCT.]]*Tabla3[[#This Row],[PEDIDO ]]</f>
        <v>0</v>
      </c>
      <c r="X1950" s="58">
        <f>Tabla3[[#This Row],[PRECIO SIN %]]*Tabla3[[#This Row],[PEDIDO ]]</f>
        <v>0</v>
      </c>
    </row>
    <row r="1951" spans="1:24" ht="33" customHeight="1" x14ac:dyDescent="0.4">
      <c r="A1951" s="124">
        <v>5997001361887</v>
      </c>
      <c r="B1951" s="51" t="s">
        <v>225</v>
      </c>
      <c r="C1951" s="51" t="s">
        <v>268</v>
      </c>
      <c r="D19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951" s="118" t="s">
        <v>2443</v>
      </c>
      <c r="F1951" s="75" t="s">
        <v>537</v>
      </c>
      <c r="G19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951" s="77">
        <v>10</v>
      </c>
      <c r="J1951" s="52">
        <v>11.033329999999999</v>
      </c>
      <c r="K1951" s="53">
        <f>Tabla3[[#This Row],[PRECIOS]]-Tabla3[[#This Row],[PRECIOS]]*10%</f>
        <v>9.9299970000000002</v>
      </c>
      <c r="L1951" s="101" t="s">
        <v>5327</v>
      </c>
      <c r="M1951" s="54"/>
      <c r="N1951" s="55">
        <f>IFERROR(Tabla3[[#This Row],[PRECIOS]]-Tabla3[[#This Row],[PRECIOS]]*Tabla3[[#This Row],[% PRODUCTO]]," ")</f>
        <v>11.033329999999999</v>
      </c>
      <c r="O1951" s="54"/>
      <c r="P1951" s="55">
        <f>IFERROR(Tabla3[[#This Row],[OCULTAR2]]-Tabla3[[#This Row],[OCULTAR2]]*Tabla3[[#This Row],[% LÍNEA]]," ")</f>
        <v>11.033329999999999</v>
      </c>
      <c r="Q1951" s="56">
        <f>IFERROR(Tabla3[[#This Row],[% PRODUCTO]]+Tabla3[[#This Row],[% LÍNEA]]," ")</f>
        <v>0</v>
      </c>
      <c r="R1951" s="53">
        <f>Tabla3[[#This Row],[OCULTAR3]]</f>
        <v>11.033329999999999</v>
      </c>
      <c r="S1951" s="53">
        <f>Tabla3[[#This Row],[PRECIO SIN %]]-Tabla3[[#This Row],[PRECIO SIN %]]*10%</f>
        <v>9.9299970000000002</v>
      </c>
      <c r="T1951" s="80">
        <f>(Tabla3[[#This Row],[PRECIO CON DESCT.]]-(Tabla3[[#This Row],[PRECIO CON DESCT.]]*$T$6))</f>
        <v>6.2558981100000004</v>
      </c>
      <c r="U1951" s="96"/>
      <c r="V1951" s="94">
        <f>Tabla3[[#This Row],[PRECIO %      en $]]*Tabla3[[#This Row],[PEDIDO ]]</f>
        <v>0</v>
      </c>
      <c r="W1951" s="57">
        <f>Tabla3[[#This Row],[PRECIO CON DESCT.]]*Tabla3[[#This Row],[PEDIDO ]]</f>
        <v>0</v>
      </c>
      <c r="X1951" s="58">
        <f>Tabla3[[#This Row],[PRECIO SIN %]]*Tabla3[[#This Row],[PEDIDO ]]</f>
        <v>0</v>
      </c>
    </row>
    <row r="1952" spans="1:24" ht="33" customHeight="1" x14ac:dyDescent="0.4">
      <c r="A1952" s="125">
        <v>7598852000994</v>
      </c>
      <c r="B1952" s="59" t="s">
        <v>225</v>
      </c>
      <c r="C1952" s="59" t="s">
        <v>66</v>
      </c>
      <c r="D19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52" s="119" t="s">
        <v>2444</v>
      </c>
      <c r="F1952" s="76" t="s">
        <v>537</v>
      </c>
      <c r="G19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52" s="78">
        <v>116</v>
      </c>
      <c r="J1952" s="52">
        <v>3.3333300000000001</v>
      </c>
      <c r="K1952" s="60">
        <f>Tabla3[[#This Row],[PRECIOS]]-Tabla3[[#This Row],[PRECIOS]]*10%</f>
        <v>2.999997</v>
      </c>
      <c r="L1952" s="101"/>
      <c r="M1952" s="61"/>
      <c r="N1952" s="55">
        <f>IFERROR(Tabla3[[#This Row],[PRECIOS]]-Tabla3[[#This Row],[PRECIOS]]*Tabla3[[#This Row],[% PRODUCTO]]," ")</f>
        <v>3.3333300000000001</v>
      </c>
      <c r="O1952" s="61"/>
      <c r="P1952" s="55">
        <f>IFERROR(Tabla3[[#This Row],[OCULTAR2]]-Tabla3[[#This Row],[OCULTAR2]]*Tabla3[[#This Row],[% LÍNEA]]," ")</f>
        <v>3.3333300000000001</v>
      </c>
      <c r="Q1952" s="56">
        <f>IFERROR(Tabla3[[#This Row],[% PRODUCTO]]+Tabla3[[#This Row],[% LÍNEA]]," ")</f>
        <v>0</v>
      </c>
      <c r="R1952" s="60">
        <f>Tabla3[[#This Row],[OCULTAR3]]</f>
        <v>3.3333300000000001</v>
      </c>
      <c r="S1952" s="60">
        <f>Tabla3[[#This Row],[PRECIO SIN %]]-Tabla3[[#This Row],[PRECIO SIN %]]*10%</f>
        <v>2.999997</v>
      </c>
      <c r="T1952" s="80">
        <f>(Tabla3[[#This Row],[PRECIO CON DESCT.]]-(Tabla3[[#This Row],[PRECIO CON DESCT.]]*$T$6))</f>
        <v>1.8899981100000001</v>
      </c>
      <c r="U1952" s="96"/>
      <c r="V1952" s="94">
        <f>Tabla3[[#This Row],[PRECIO %      en $]]*Tabla3[[#This Row],[PEDIDO ]]</f>
        <v>0</v>
      </c>
      <c r="W1952" s="57">
        <f>Tabla3[[#This Row],[PRECIO CON DESCT.]]*Tabla3[[#This Row],[PEDIDO ]]</f>
        <v>0</v>
      </c>
      <c r="X1952" s="58">
        <f>Tabla3[[#This Row],[PRECIO SIN %]]*Tabla3[[#This Row],[PEDIDO ]]</f>
        <v>0</v>
      </c>
    </row>
    <row r="1953" spans="1:24" ht="33" customHeight="1" x14ac:dyDescent="0.4">
      <c r="A1953" s="124">
        <v>7591619000633</v>
      </c>
      <c r="B1953" s="51" t="s">
        <v>225</v>
      </c>
      <c r="C1953" s="51" t="s">
        <v>156</v>
      </c>
      <c r="D19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953" s="118" t="s">
        <v>2445</v>
      </c>
      <c r="F1953" s="75" t="s">
        <v>537</v>
      </c>
      <c r="G19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953" s="77">
        <v>24</v>
      </c>
      <c r="J1953" s="52">
        <v>9.9555600000000002</v>
      </c>
      <c r="K1953" s="53">
        <f>Tabla3[[#This Row],[PRECIOS]]-Tabla3[[#This Row],[PRECIOS]]*10%</f>
        <v>8.9600039999999996</v>
      </c>
      <c r="L1953" s="101" t="s">
        <v>5327</v>
      </c>
      <c r="M1953" s="54"/>
      <c r="N1953" s="55">
        <f>IFERROR(Tabla3[[#This Row],[PRECIOS]]-Tabla3[[#This Row],[PRECIOS]]*Tabla3[[#This Row],[% PRODUCTO]]," ")</f>
        <v>9.9555600000000002</v>
      </c>
      <c r="O1953" s="54"/>
      <c r="P1953" s="55">
        <f>IFERROR(Tabla3[[#This Row],[OCULTAR2]]-Tabla3[[#This Row],[OCULTAR2]]*Tabla3[[#This Row],[% LÍNEA]]," ")</f>
        <v>9.9555600000000002</v>
      </c>
      <c r="Q1953" s="56">
        <f>IFERROR(Tabla3[[#This Row],[% PRODUCTO]]+Tabla3[[#This Row],[% LÍNEA]]," ")</f>
        <v>0</v>
      </c>
      <c r="R1953" s="53">
        <f>Tabla3[[#This Row],[OCULTAR3]]</f>
        <v>9.9555600000000002</v>
      </c>
      <c r="S1953" s="53">
        <f>Tabla3[[#This Row],[PRECIO SIN %]]-Tabla3[[#This Row],[PRECIO SIN %]]*10%</f>
        <v>8.9600039999999996</v>
      </c>
      <c r="T1953" s="80">
        <f>(Tabla3[[#This Row],[PRECIO CON DESCT.]]-(Tabla3[[#This Row],[PRECIO CON DESCT.]]*$T$6))</f>
        <v>5.6448025199999998</v>
      </c>
      <c r="U1953" s="96"/>
      <c r="V1953" s="94">
        <f>Tabla3[[#This Row],[PRECIO %      en $]]*Tabla3[[#This Row],[PEDIDO ]]</f>
        <v>0</v>
      </c>
      <c r="W1953" s="57">
        <f>Tabla3[[#This Row],[PRECIO CON DESCT.]]*Tabla3[[#This Row],[PEDIDO ]]</f>
        <v>0</v>
      </c>
      <c r="X1953" s="58">
        <f>Tabla3[[#This Row],[PRECIO SIN %]]*Tabla3[[#This Row],[PEDIDO ]]</f>
        <v>0</v>
      </c>
    </row>
    <row r="1954" spans="1:24" ht="33" customHeight="1" x14ac:dyDescent="0.4">
      <c r="A1954" s="125">
        <v>7592806133110</v>
      </c>
      <c r="B1954" s="59" t="s">
        <v>225</v>
      </c>
      <c r="C1954" s="59" t="s">
        <v>74</v>
      </c>
      <c r="D19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54" s="119" t="s">
        <v>2446</v>
      </c>
      <c r="F1954" s="76" t="s">
        <v>537</v>
      </c>
      <c r="G19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54" s="78">
        <v>29</v>
      </c>
      <c r="J1954" s="52">
        <v>6.35</v>
      </c>
      <c r="K1954" s="60">
        <f>Tabla3[[#This Row],[PRECIOS]]-Tabla3[[#This Row],[PRECIOS]]*10%</f>
        <v>5.7149999999999999</v>
      </c>
      <c r="L1954" s="101"/>
      <c r="M1954" s="61"/>
      <c r="N1954" s="55">
        <f>IFERROR(Tabla3[[#This Row],[PRECIOS]]-Tabla3[[#This Row],[PRECIOS]]*Tabla3[[#This Row],[% PRODUCTO]]," ")</f>
        <v>6.35</v>
      </c>
      <c r="O1954" s="61"/>
      <c r="P1954" s="55">
        <f>IFERROR(Tabla3[[#This Row],[OCULTAR2]]-Tabla3[[#This Row],[OCULTAR2]]*Tabla3[[#This Row],[% LÍNEA]]," ")</f>
        <v>6.35</v>
      </c>
      <c r="Q1954" s="56">
        <f>IFERROR(Tabla3[[#This Row],[% PRODUCTO]]+Tabla3[[#This Row],[% LÍNEA]]," ")</f>
        <v>0</v>
      </c>
      <c r="R1954" s="60">
        <f>Tabla3[[#This Row],[OCULTAR3]]</f>
        <v>6.35</v>
      </c>
      <c r="S1954" s="60">
        <f>Tabla3[[#This Row],[PRECIO SIN %]]-Tabla3[[#This Row],[PRECIO SIN %]]*10%</f>
        <v>5.7149999999999999</v>
      </c>
      <c r="T1954" s="80">
        <f>(Tabla3[[#This Row],[PRECIO CON DESCT.]]-(Tabla3[[#This Row],[PRECIO CON DESCT.]]*$T$6))</f>
        <v>3.6004499999999999</v>
      </c>
      <c r="U1954" s="96"/>
      <c r="V1954" s="94">
        <f>Tabla3[[#This Row],[PRECIO %      en $]]*Tabla3[[#This Row],[PEDIDO ]]</f>
        <v>0</v>
      </c>
      <c r="W1954" s="57">
        <f>Tabla3[[#This Row],[PRECIO CON DESCT.]]*Tabla3[[#This Row],[PEDIDO ]]</f>
        <v>0</v>
      </c>
      <c r="X1954" s="58">
        <f>Tabla3[[#This Row],[PRECIO SIN %]]*Tabla3[[#This Row],[PEDIDO ]]</f>
        <v>0</v>
      </c>
    </row>
    <row r="1955" spans="1:24" ht="33" customHeight="1" x14ac:dyDescent="0.4">
      <c r="A1955" s="124">
        <v>632627843502</v>
      </c>
      <c r="B1955" s="51" t="s">
        <v>225</v>
      </c>
      <c r="C1955" s="51" t="s">
        <v>150</v>
      </c>
      <c r="D19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55" s="118" t="s">
        <v>2447</v>
      </c>
      <c r="F1955" s="75" t="s">
        <v>537</v>
      </c>
      <c r="G19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9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955" s="77">
        <v>196</v>
      </c>
      <c r="J1955" s="52">
        <v>1.3555600000000001</v>
      </c>
      <c r="K1955" s="53">
        <f>Tabla3[[#This Row],[PRECIOS]]-Tabla3[[#This Row],[PRECIOS]]*10%</f>
        <v>1.2200040000000001</v>
      </c>
      <c r="L1955" s="101"/>
      <c r="M1955" s="54"/>
      <c r="N1955" s="55">
        <f>IFERROR(Tabla3[[#This Row],[PRECIOS]]-Tabla3[[#This Row],[PRECIOS]]*Tabla3[[#This Row],[% PRODUCTO]]," ")</f>
        <v>1.3555600000000001</v>
      </c>
      <c r="O1955" s="54">
        <v>0.05</v>
      </c>
      <c r="P1955" s="55">
        <f>IFERROR(Tabla3[[#This Row],[OCULTAR2]]-Tabla3[[#This Row],[OCULTAR2]]*Tabla3[[#This Row],[% LÍNEA]]," ")</f>
        <v>1.287782</v>
      </c>
      <c r="Q1955" s="56">
        <f>IFERROR(Tabla3[[#This Row],[% PRODUCTO]]+Tabla3[[#This Row],[% LÍNEA]]," ")</f>
        <v>0.05</v>
      </c>
      <c r="R1955" s="53">
        <f>Tabla3[[#This Row],[OCULTAR3]]</f>
        <v>1.287782</v>
      </c>
      <c r="S1955" s="53">
        <f>Tabla3[[#This Row],[PRECIO SIN %]]-Tabla3[[#This Row],[PRECIO SIN %]]*10%</f>
        <v>1.1590038</v>
      </c>
      <c r="T1955" s="80">
        <f>(Tabla3[[#This Row],[PRECIO CON DESCT.]]-(Tabla3[[#This Row],[PRECIO CON DESCT.]]*$T$6))</f>
        <v>0.730172394</v>
      </c>
      <c r="U1955" s="96"/>
      <c r="V1955" s="94">
        <f>Tabla3[[#This Row],[PRECIO %      en $]]*Tabla3[[#This Row],[PEDIDO ]]</f>
        <v>0</v>
      </c>
      <c r="W1955" s="57">
        <f>Tabla3[[#This Row],[PRECIO CON DESCT.]]*Tabla3[[#This Row],[PEDIDO ]]</f>
        <v>0</v>
      </c>
      <c r="X1955" s="58">
        <f>Tabla3[[#This Row],[PRECIO SIN %]]*Tabla3[[#This Row],[PEDIDO ]]</f>
        <v>0</v>
      </c>
    </row>
    <row r="1956" spans="1:24" ht="33" customHeight="1" x14ac:dyDescent="0.4">
      <c r="A1956" s="125">
        <v>7591955002278</v>
      </c>
      <c r="B1956" s="59" t="s">
        <v>225</v>
      </c>
      <c r="C1956" s="59" t="s">
        <v>131</v>
      </c>
      <c r="D19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56" s="119" t="s">
        <v>2448</v>
      </c>
      <c r="F1956" s="76" t="s">
        <v>537</v>
      </c>
      <c r="G19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56" s="78">
        <v>964</v>
      </c>
      <c r="J1956" s="52">
        <v>6.8333300000000001</v>
      </c>
      <c r="K1956" s="60">
        <f>Tabla3[[#This Row],[PRECIOS]]-Tabla3[[#This Row],[PRECIOS]]*10%</f>
        <v>6.1499969999999999</v>
      </c>
      <c r="L1956" s="101"/>
      <c r="M1956" s="61"/>
      <c r="N1956" s="55">
        <f>IFERROR(Tabla3[[#This Row],[PRECIOS]]-Tabla3[[#This Row],[PRECIOS]]*Tabla3[[#This Row],[% PRODUCTO]]," ")</f>
        <v>6.8333300000000001</v>
      </c>
      <c r="O1956" s="61"/>
      <c r="P1956" s="55">
        <f>IFERROR(Tabla3[[#This Row],[OCULTAR2]]-Tabla3[[#This Row],[OCULTAR2]]*Tabla3[[#This Row],[% LÍNEA]]," ")</f>
        <v>6.8333300000000001</v>
      </c>
      <c r="Q1956" s="56">
        <f>IFERROR(Tabla3[[#This Row],[% PRODUCTO]]+Tabla3[[#This Row],[% LÍNEA]]," ")</f>
        <v>0</v>
      </c>
      <c r="R1956" s="60">
        <f>Tabla3[[#This Row],[OCULTAR3]]</f>
        <v>6.8333300000000001</v>
      </c>
      <c r="S1956" s="60">
        <f>Tabla3[[#This Row],[PRECIO SIN %]]-Tabla3[[#This Row],[PRECIO SIN %]]*10%</f>
        <v>6.1499969999999999</v>
      </c>
      <c r="T1956" s="80">
        <f>(Tabla3[[#This Row],[PRECIO CON DESCT.]]-(Tabla3[[#This Row],[PRECIO CON DESCT.]]*$T$6))</f>
        <v>3.8744981099999998</v>
      </c>
      <c r="U1956" s="96"/>
      <c r="V1956" s="94">
        <f>Tabla3[[#This Row],[PRECIO %      en $]]*Tabla3[[#This Row],[PEDIDO ]]</f>
        <v>0</v>
      </c>
      <c r="W1956" s="57">
        <f>Tabla3[[#This Row],[PRECIO CON DESCT.]]*Tabla3[[#This Row],[PEDIDO ]]</f>
        <v>0</v>
      </c>
      <c r="X1956" s="58">
        <f>Tabla3[[#This Row],[PRECIO SIN %]]*Tabla3[[#This Row],[PEDIDO ]]</f>
        <v>0</v>
      </c>
    </row>
    <row r="1957" spans="1:24" ht="33" customHeight="1" x14ac:dyDescent="0.4">
      <c r="A1957" s="124">
        <v>7599608003542</v>
      </c>
      <c r="B1957" s="51" t="s">
        <v>225</v>
      </c>
      <c r="C1957" s="51" t="s">
        <v>86</v>
      </c>
      <c r="D19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57" s="118" t="s">
        <v>2449</v>
      </c>
      <c r="F1957" s="75" t="s">
        <v>537</v>
      </c>
      <c r="G19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57" s="77">
        <v>21</v>
      </c>
      <c r="J1957" s="52">
        <v>5.3666700000000001</v>
      </c>
      <c r="K1957" s="53">
        <f>Tabla3[[#This Row],[PRECIOS]]-Tabla3[[#This Row],[PRECIOS]]*10%</f>
        <v>4.8300029999999996</v>
      </c>
      <c r="L1957" s="101"/>
      <c r="M1957" s="54"/>
      <c r="N1957" s="55">
        <f>IFERROR(Tabla3[[#This Row],[PRECIOS]]-Tabla3[[#This Row],[PRECIOS]]*Tabla3[[#This Row],[% PRODUCTO]]," ")</f>
        <v>5.3666700000000001</v>
      </c>
      <c r="O1957" s="54"/>
      <c r="P1957" s="55">
        <f>IFERROR(Tabla3[[#This Row],[OCULTAR2]]-Tabla3[[#This Row],[OCULTAR2]]*Tabla3[[#This Row],[% LÍNEA]]," ")</f>
        <v>5.3666700000000001</v>
      </c>
      <c r="Q1957" s="56">
        <f>IFERROR(Tabla3[[#This Row],[% PRODUCTO]]+Tabla3[[#This Row],[% LÍNEA]]," ")</f>
        <v>0</v>
      </c>
      <c r="R1957" s="53">
        <f>Tabla3[[#This Row],[OCULTAR3]]</f>
        <v>5.3666700000000001</v>
      </c>
      <c r="S1957" s="53">
        <f>Tabla3[[#This Row],[PRECIO SIN %]]-Tabla3[[#This Row],[PRECIO SIN %]]*10%</f>
        <v>4.8300029999999996</v>
      </c>
      <c r="T1957" s="80">
        <f>(Tabla3[[#This Row],[PRECIO CON DESCT.]]-(Tabla3[[#This Row],[PRECIO CON DESCT.]]*$T$6))</f>
        <v>3.0429018899999996</v>
      </c>
      <c r="U1957" s="96"/>
      <c r="V1957" s="94">
        <f>Tabla3[[#This Row],[PRECIO %      en $]]*Tabla3[[#This Row],[PEDIDO ]]</f>
        <v>0</v>
      </c>
      <c r="W1957" s="57">
        <f>Tabla3[[#This Row],[PRECIO CON DESCT.]]*Tabla3[[#This Row],[PEDIDO ]]</f>
        <v>0</v>
      </c>
      <c r="X1957" s="58">
        <f>Tabla3[[#This Row],[PRECIO SIN %]]*Tabla3[[#This Row],[PEDIDO ]]</f>
        <v>0</v>
      </c>
    </row>
    <row r="1958" spans="1:24" ht="33" customHeight="1" x14ac:dyDescent="0.4">
      <c r="A1958" s="125">
        <v>7591196003249</v>
      </c>
      <c r="B1958" s="59" t="s">
        <v>225</v>
      </c>
      <c r="C1958" s="59" t="s">
        <v>200</v>
      </c>
      <c r="D19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58" s="119" t="s">
        <v>2450</v>
      </c>
      <c r="F1958" s="76" t="s">
        <v>537</v>
      </c>
      <c r="G19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58" s="78">
        <v>274</v>
      </c>
      <c r="J1958" s="52">
        <v>6.88889</v>
      </c>
      <c r="K1958" s="60">
        <f>Tabla3[[#This Row],[PRECIOS]]-Tabla3[[#This Row],[PRECIOS]]*10%</f>
        <v>6.2000010000000003</v>
      </c>
      <c r="L1958" s="101"/>
      <c r="M1958" s="61"/>
      <c r="N1958" s="55">
        <f>IFERROR(Tabla3[[#This Row],[PRECIOS]]-Tabla3[[#This Row],[PRECIOS]]*Tabla3[[#This Row],[% PRODUCTO]]," ")</f>
        <v>6.88889</v>
      </c>
      <c r="O1958" s="61"/>
      <c r="P1958" s="55">
        <f>IFERROR(Tabla3[[#This Row],[OCULTAR2]]-Tabla3[[#This Row],[OCULTAR2]]*Tabla3[[#This Row],[% LÍNEA]]," ")</f>
        <v>6.88889</v>
      </c>
      <c r="Q1958" s="56">
        <f>IFERROR(Tabla3[[#This Row],[% PRODUCTO]]+Tabla3[[#This Row],[% LÍNEA]]," ")</f>
        <v>0</v>
      </c>
      <c r="R1958" s="60">
        <f>Tabla3[[#This Row],[OCULTAR3]]</f>
        <v>6.88889</v>
      </c>
      <c r="S1958" s="60">
        <f>Tabla3[[#This Row],[PRECIO SIN %]]-Tabla3[[#This Row],[PRECIO SIN %]]*10%</f>
        <v>6.2000010000000003</v>
      </c>
      <c r="T1958" s="80">
        <f>(Tabla3[[#This Row],[PRECIO CON DESCT.]]-(Tabla3[[#This Row],[PRECIO CON DESCT.]]*$T$6))</f>
        <v>3.9060006300000003</v>
      </c>
      <c r="U1958" s="96"/>
      <c r="V1958" s="94">
        <f>Tabla3[[#This Row],[PRECIO %      en $]]*Tabla3[[#This Row],[PEDIDO ]]</f>
        <v>0</v>
      </c>
      <c r="W1958" s="57">
        <f>Tabla3[[#This Row],[PRECIO CON DESCT.]]*Tabla3[[#This Row],[PEDIDO ]]</f>
        <v>0</v>
      </c>
      <c r="X1958" s="58">
        <f>Tabla3[[#This Row],[PRECIO SIN %]]*Tabla3[[#This Row],[PEDIDO ]]</f>
        <v>0</v>
      </c>
    </row>
    <row r="1959" spans="1:24" ht="33" customHeight="1" x14ac:dyDescent="0.4">
      <c r="A1959" s="124">
        <v>7592806136036</v>
      </c>
      <c r="B1959" s="51" t="s">
        <v>225</v>
      </c>
      <c r="C1959" s="51" t="s">
        <v>74</v>
      </c>
      <c r="D19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59" s="118" t="s">
        <v>2451</v>
      </c>
      <c r="F1959" s="75" t="s">
        <v>537</v>
      </c>
      <c r="G19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59" s="77">
        <v>28</v>
      </c>
      <c r="J1959" s="52">
        <v>6.7777799999999999</v>
      </c>
      <c r="K1959" s="53">
        <f>Tabla3[[#This Row],[PRECIOS]]-Tabla3[[#This Row],[PRECIOS]]*10%</f>
        <v>6.1000019999999999</v>
      </c>
      <c r="L1959" s="101"/>
      <c r="M1959" s="54"/>
      <c r="N1959" s="55">
        <f>IFERROR(Tabla3[[#This Row],[PRECIOS]]-Tabla3[[#This Row],[PRECIOS]]*Tabla3[[#This Row],[% PRODUCTO]]," ")</f>
        <v>6.7777799999999999</v>
      </c>
      <c r="O1959" s="54"/>
      <c r="P1959" s="55">
        <f>IFERROR(Tabla3[[#This Row],[OCULTAR2]]-Tabla3[[#This Row],[OCULTAR2]]*Tabla3[[#This Row],[% LÍNEA]]," ")</f>
        <v>6.7777799999999999</v>
      </c>
      <c r="Q1959" s="56">
        <f>IFERROR(Tabla3[[#This Row],[% PRODUCTO]]+Tabla3[[#This Row],[% LÍNEA]]," ")</f>
        <v>0</v>
      </c>
      <c r="R1959" s="53">
        <f>Tabla3[[#This Row],[OCULTAR3]]</f>
        <v>6.7777799999999999</v>
      </c>
      <c r="S1959" s="53">
        <f>Tabla3[[#This Row],[PRECIO SIN %]]-Tabla3[[#This Row],[PRECIO SIN %]]*10%</f>
        <v>6.1000019999999999</v>
      </c>
      <c r="T1959" s="80">
        <f>(Tabla3[[#This Row],[PRECIO CON DESCT.]]-(Tabla3[[#This Row],[PRECIO CON DESCT.]]*$T$6))</f>
        <v>3.8430012599999999</v>
      </c>
      <c r="U1959" s="96"/>
      <c r="V1959" s="94">
        <f>Tabla3[[#This Row],[PRECIO %      en $]]*Tabla3[[#This Row],[PEDIDO ]]</f>
        <v>0</v>
      </c>
      <c r="W1959" s="57">
        <f>Tabla3[[#This Row],[PRECIO CON DESCT.]]*Tabla3[[#This Row],[PEDIDO ]]</f>
        <v>0</v>
      </c>
      <c r="X1959" s="58">
        <f>Tabla3[[#This Row],[PRECIO SIN %]]*Tabla3[[#This Row],[PEDIDO ]]</f>
        <v>0</v>
      </c>
    </row>
    <row r="1960" spans="1:24" ht="33" customHeight="1" x14ac:dyDescent="0.4">
      <c r="A1960" s="125">
        <v>8906142161178</v>
      </c>
      <c r="B1960" s="59" t="s">
        <v>225</v>
      </c>
      <c r="C1960" s="59" t="s">
        <v>57</v>
      </c>
      <c r="D19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60" s="119" t="s">
        <v>2452</v>
      </c>
      <c r="F1960" s="76" t="s">
        <v>537</v>
      </c>
      <c r="G19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60" s="78">
        <v>178</v>
      </c>
      <c r="J1960" s="52">
        <v>1.8444400000000001</v>
      </c>
      <c r="K1960" s="60">
        <f>Tabla3[[#This Row],[PRECIOS]]-Tabla3[[#This Row],[PRECIOS]]*10%</f>
        <v>1.659996</v>
      </c>
      <c r="L1960" s="101"/>
      <c r="M1960" s="61"/>
      <c r="N1960" s="55">
        <f>IFERROR(Tabla3[[#This Row],[PRECIOS]]-Tabla3[[#This Row],[PRECIOS]]*Tabla3[[#This Row],[% PRODUCTO]]," ")</f>
        <v>1.8444400000000001</v>
      </c>
      <c r="O1960" s="61"/>
      <c r="P1960" s="55">
        <f>IFERROR(Tabla3[[#This Row],[OCULTAR2]]-Tabla3[[#This Row],[OCULTAR2]]*Tabla3[[#This Row],[% LÍNEA]]," ")</f>
        <v>1.8444400000000001</v>
      </c>
      <c r="Q1960" s="56">
        <f>IFERROR(Tabla3[[#This Row],[% PRODUCTO]]+Tabla3[[#This Row],[% LÍNEA]]," ")</f>
        <v>0</v>
      </c>
      <c r="R1960" s="60">
        <f>Tabla3[[#This Row],[OCULTAR3]]</f>
        <v>1.8444400000000001</v>
      </c>
      <c r="S1960" s="60">
        <f>Tabla3[[#This Row],[PRECIO SIN %]]-Tabla3[[#This Row],[PRECIO SIN %]]*10%</f>
        <v>1.659996</v>
      </c>
      <c r="T1960" s="80">
        <f>(Tabla3[[#This Row],[PRECIO CON DESCT.]]-(Tabla3[[#This Row],[PRECIO CON DESCT.]]*$T$6))</f>
        <v>1.0457974800000001</v>
      </c>
      <c r="U1960" s="96"/>
      <c r="V1960" s="94">
        <f>Tabla3[[#This Row],[PRECIO %      en $]]*Tabla3[[#This Row],[PEDIDO ]]</f>
        <v>0</v>
      </c>
      <c r="W1960" s="57">
        <f>Tabla3[[#This Row],[PRECIO CON DESCT.]]*Tabla3[[#This Row],[PEDIDO ]]</f>
        <v>0</v>
      </c>
      <c r="X1960" s="58">
        <f>Tabla3[[#This Row],[PRECIO SIN %]]*Tabla3[[#This Row],[PEDIDO ]]</f>
        <v>0</v>
      </c>
    </row>
    <row r="1961" spans="1:24" ht="33" customHeight="1" x14ac:dyDescent="0.4">
      <c r="A1961" s="124">
        <v>8904209413635</v>
      </c>
      <c r="B1961" s="51" t="s">
        <v>225</v>
      </c>
      <c r="C1961" s="51" t="s">
        <v>57</v>
      </c>
      <c r="D19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61" s="118" t="s">
        <v>2452</v>
      </c>
      <c r="F1961" s="75" t="s">
        <v>537</v>
      </c>
      <c r="G19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61" s="77">
        <v>2</v>
      </c>
      <c r="J1961" s="52">
        <v>2</v>
      </c>
      <c r="K1961" s="53">
        <f>Tabla3[[#This Row],[PRECIOS]]-Tabla3[[#This Row],[PRECIOS]]*10%</f>
        <v>1.8</v>
      </c>
      <c r="L1961" s="101"/>
      <c r="M1961" s="54"/>
      <c r="N1961" s="55">
        <f>IFERROR(Tabla3[[#This Row],[PRECIOS]]-Tabla3[[#This Row],[PRECIOS]]*Tabla3[[#This Row],[% PRODUCTO]]," ")</f>
        <v>2</v>
      </c>
      <c r="O1961" s="54"/>
      <c r="P1961" s="55">
        <f>IFERROR(Tabla3[[#This Row],[OCULTAR2]]-Tabla3[[#This Row],[OCULTAR2]]*Tabla3[[#This Row],[% LÍNEA]]," ")</f>
        <v>2</v>
      </c>
      <c r="Q1961" s="56">
        <f>IFERROR(Tabla3[[#This Row],[% PRODUCTO]]+Tabla3[[#This Row],[% LÍNEA]]," ")</f>
        <v>0</v>
      </c>
      <c r="R1961" s="53">
        <f>Tabla3[[#This Row],[OCULTAR3]]</f>
        <v>2</v>
      </c>
      <c r="S1961" s="53">
        <f>Tabla3[[#This Row],[PRECIO SIN %]]-Tabla3[[#This Row],[PRECIO SIN %]]*10%</f>
        <v>1.8</v>
      </c>
      <c r="T1961" s="80">
        <f>(Tabla3[[#This Row],[PRECIO CON DESCT.]]-(Tabla3[[#This Row],[PRECIO CON DESCT.]]*$T$6))</f>
        <v>1.1339999999999999</v>
      </c>
      <c r="U1961" s="96"/>
      <c r="V1961" s="94">
        <f>Tabla3[[#This Row],[PRECIO %      en $]]*Tabla3[[#This Row],[PEDIDO ]]</f>
        <v>0</v>
      </c>
      <c r="W1961" s="57">
        <f>Tabla3[[#This Row],[PRECIO CON DESCT.]]*Tabla3[[#This Row],[PEDIDO ]]</f>
        <v>0</v>
      </c>
      <c r="X1961" s="58">
        <f>Tabla3[[#This Row],[PRECIO SIN %]]*Tabla3[[#This Row],[PEDIDO ]]</f>
        <v>0</v>
      </c>
    </row>
    <row r="1962" spans="1:24" ht="33" customHeight="1" x14ac:dyDescent="0.4">
      <c r="A1962" s="125">
        <v>7750215026502</v>
      </c>
      <c r="B1962" s="59" t="s">
        <v>225</v>
      </c>
      <c r="C1962" s="59" t="s">
        <v>172</v>
      </c>
      <c r="D19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62" s="119" t="s">
        <v>2453</v>
      </c>
      <c r="F1962" s="76" t="s">
        <v>537</v>
      </c>
      <c r="G19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62" s="78">
        <v>128</v>
      </c>
      <c r="J1962" s="52">
        <v>1.56667</v>
      </c>
      <c r="K1962" s="60">
        <f>Tabla3[[#This Row],[PRECIOS]]-Tabla3[[#This Row],[PRECIOS]]*10%</f>
        <v>1.4100030000000001</v>
      </c>
      <c r="L1962" s="101"/>
      <c r="M1962" s="61"/>
      <c r="N1962" s="55">
        <f>IFERROR(Tabla3[[#This Row],[PRECIOS]]-Tabla3[[#This Row],[PRECIOS]]*Tabla3[[#This Row],[% PRODUCTO]]," ")</f>
        <v>1.56667</v>
      </c>
      <c r="O1962" s="61"/>
      <c r="P1962" s="55">
        <f>IFERROR(Tabla3[[#This Row],[OCULTAR2]]-Tabla3[[#This Row],[OCULTAR2]]*Tabla3[[#This Row],[% LÍNEA]]," ")</f>
        <v>1.56667</v>
      </c>
      <c r="Q1962" s="56">
        <f>IFERROR(Tabla3[[#This Row],[% PRODUCTO]]+Tabla3[[#This Row],[% LÍNEA]]," ")</f>
        <v>0</v>
      </c>
      <c r="R1962" s="60">
        <f>Tabla3[[#This Row],[OCULTAR3]]</f>
        <v>1.56667</v>
      </c>
      <c r="S1962" s="60">
        <f>Tabla3[[#This Row],[PRECIO SIN %]]-Tabla3[[#This Row],[PRECIO SIN %]]*10%</f>
        <v>1.4100030000000001</v>
      </c>
      <c r="T1962" s="80">
        <f>(Tabla3[[#This Row],[PRECIO CON DESCT.]]-(Tabla3[[#This Row],[PRECIO CON DESCT.]]*$T$6))</f>
        <v>0.88830189000000004</v>
      </c>
      <c r="U1962" s="96"/>
      <c r="V1962" s="94">
        <f>Tabla3[[#This Row],[PRECIO %      en $]]*Tabla3[[#This Row],[PEDIDO ]]</f>
        <v>0</v>
      </c>
      <c r="W1962" s="57">
        <f>Tabla3[[#This Row],[PRECIO CON DESCT.]]*Tabla3[[#This Row],[PEDIDO ]]</f>
        <v>0</v>
      </c>
      <c r="X1962" s="58">
        <f>Tabla3[[#This Row],[PRECIO SIN %]]*Tabla3[[#This Row],[PEDIDO ]]</f>
        <v>0</v>
      </c>
    </row>
    <row r="1963" spans="1:24" ht="33" customHeight="1" x14ac:dyDescent="0.4">
      <c r="A1963" s="124">
        <v>8908020242504</v>
      </c>
      <c r="B1963" s="51" t="s">
        <v>225</v>
      </c>
      <c r="C1963" s="51" t="s">
        <v>206</v>
      </c>
      <c r="D19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63" s="118" t="s">
        <v>2454</v>
      </c>
      <c r="F1963" s="75" t="s">
        <v>537</v>
      </c>
      <c r="G19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63" s="77">
        <v>213</v>
      </c>
      <c r="J1963" s="52">
        <v>1.88889</v>
      </c>
      <c r="K1963" s="53">
        <f>Tabla3[[#This Row],[PRECIOS]]-Tabla3[[#This Row],[PRECIOS]]*10%</f>
        <v>1.7000009999999999</v>
      </c>
      <c r="L1963" s="101"/>
      <c r="M1963" s="54"/>
      <c r="N1963" s="55">
        <f>IFERROR(Tabla3[[#This Row],[PRECIOS]]-Tabla3[[#This Row],[PRECIOS]]*Tabla3[[#This Row],[% PRODUCTO]]," ")</f>
        <v>1.88889</v>
      </c>
      <c r="O1963" s="54"/>
      <c r="P1963" s="55">
        <f>IFERROR(Tabla3[[#This Row],[OCULTAR2]]-Tabla3[[#This Row],[OCULTAR2]]*Tabla3[[#This Row],[% LÍNEA]]," ")</f>
        <v>1.88889</v>
      </c>
      <c r="Q1963" s="56">
        <f>IFERROR(Tabla3[[#This Row],[% PRODUCTO]]+Tabla3[[#This Row],[% LÍNEA]]," ")</f>
        <v>0</v>
      </c>
      <c r="R1963" s="53">
        <f>Tabla3[[#This Row],[OCULTAR3]]</f>
        <v>1.88889</v>
      </c>
      <c r="S1963" s="53">
        <f>Tabla3[[#This Row],[PRECIO SIN %]]-Tabla3[[#This Row],[PRECIO SIN %]]*10%</f>
        <v>1.7000009999999999</v>
      </c>
      <c r="T1963" s="80">
        <f>(Tabla3[[#This Row],[PRECIO CON DESCT.]]-(Tabla3[[#This Row],[PRECIO CON DESCT.]]*$T$6))</f>
        <v>1.0710006299999999</v>
      </c>
      <c r="U1963" s="96"/>
      <c r="V1963" s="94">
        <f>Tabla3[[#This Row],[PRECIO %      en $]]*Tabla3[[#This Row],[PEDIDO ]]</f>
        <v>0</v>
      </c>
      <c r="W1963" s="57">
        <f>Tabla3[[#This Row],[PRECIO CON DESCT.]]*Tabla3[[#This Row],[PEDIDO ]]</f>
        <v>0</v>
      </c>
      <c r="X1963" s="58">
        <f>Tabla3[[#This Row],[PRECIO SIN %]]*Tabla3[[#This Row],[PEDIDO ]]</f>
        <v>0</v>
      </c>
    </row>
    <row r="1964" spans="1:24" ht="33" customHeight="1" x14ac:dyDescent="0.4">
      <c r="A1964" s="125">
        <v>730170649289</v>
      </c>
      <c r="B1964" s="59" t="s">
        <v>225</v>
      </c>
      <c r="C1964" s="59" t="s">
        <v>72</v>
      </c>
      <c r="D19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64" s="119" t="s">
        <v>2455</v>
      </c>
      <c r="F1964" s="76" t="s">
        <v>537</v>
      </c>
      <c r="G19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64" s="78">
        <v>488</v>
      </c>
      <c r="J1964" s="52">
        <v>2.0555599999999998</v>
      </c>
      <c r="K1964" s="60">
        <f>Tabla3[[#This Row],[PRECIOS]]-Tabla3[[#This Row],[PRECIOS]]*10%</f>
        <v>1.8500039999999998</v>
      </c>
      <c r="L1964" s="101"/>
      <c r="M1964" s="61"/>
      <c r="N1964" s="55">
        <f>IFERROR(Tabla3[[#This Row],[PRECIOS]]-Tabla3[[#This Row],[PRECIOS]]*Tabla3[[#This Row],[% PRODUCTO]]," ")</f>
        <v>2.0555599999999998</v>
      </c>
      <c r="O1964" s="61"/>
      <c r="P1964" s="55">
        <f>IFERROR(Tabla3[[#This Row],[OCULTAR2]]-Tabla3[[#This Row],[OCULTAR2]]*Tabla3[[#This Row],[% LÍNEA]]," ")</f>
        <v>2.0555599999999998</v>
      </c>
      <c r="Q1964" s="56">
        <f>IFERROR(Tabla3[[#This Row],[% PRODUCTO]]+Tabla3[[#This Row],[% LÍNEA]]," ")</f>
        <v>0</v>
      </c>
      <c r="R1964" s="60">
        <f>Tabla3[[#This Row],[OCULTAR3]]</f>
        <v>2.0555599999999998</v>
      </c>
      <c r="S1964" s="60">
        <f>Tabla3[[#This Row],[PRECIO SIN %]]-Tabla3[[#This Row],[PRECIO SIN %]]*10%</f>
        <v>1.8500039999999998</v>
      </c>
      <c r="T1964" s="80">
        <f>(Tabla3[[#This Row],[PRECIO CON DESCT.]]-(Tabla3[[#This Row],[PRECIO CON DESCT.]]*$T$6))</f>
        <v>1.16550252</v>
      </c>
      <c r="U1964" s="96"/>
      <c r="V1964" s="94">
        <f>Tabla3[[#This Row],[PRECIO %      en $]]*Tabla3[[#This Row],[PEDIDO ]]</f>
        <v>0</v>
      </c>
      <c r="W1964" s="57">
        <f>Tabla3[[#This Row],[PRECIO CON DESCT.]]*Tabla3[[#This Row],[PEDIDO ]]</f>
        <v>0</v>
      </c>
      <c r="X1964" s="58">
        <f>Tabla3[[#This Row],[PRECIO SIN %]]*Tabla3[[#This Row],[PEDIDO ]]</f>
        <v>0</v>
      </c>
    </row>
    <row r="1965" spans="1:24" ht="33" customHeight="1" x14ac:dyDescent="0.4">
      <c r="A1965" s="124">
        <v>7898495603218</v>
      </c>
      <c r="B1965" s="51" t="s">
        <v>225</v>
      </c>
      <c r="C1965" s="51" t="s">
        <v>212</v>
      </c>
      <c r="D19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65" s="118" t="s">
        <v>2456</v>
      </c>
      <c r="F1965" s="75" t="s">
        <v>537</v>
      </c>
      <c r="G19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65" s="77">
        <v>1</v>
      </c>
      <c r="J1965" s="52">
        <v>3.3222200000000002</v>
      </c>
      <c r="K1965" s="53">
        <f>Tabla3[[#This Row],[PRECIOS]]-Tabla3[[#This Row],[PRECIOS]]*10%</f>
        <v>2.9899979999999999</v>
      </c>
      <c r="L1965" s="101"/>
      <c r="M1965" s="54"/>
      <c r="N1965" s="55">
        <f>IFERROR(Tabla3[[#This Row],[PRECIOS]]-Tabla3[[#This Row],[PRECIOS]]*Tabla3[[#This Row],[% PRODUCTO]]," ")</f>
        <v>3.3222200000000002</v>
      </c>
      <c r="O1965" s="54"/>
      <c r="P1965" s="55">
        <f>IFERROR(Tabla3[[#This Row],[OCULTAR2]]-Tabla3[[#This Row],[OCULTAR2]]*Tabla3[[#This Row],[% LÍNEA]]," ")</f>
        <v>3.3222200000000002</v>
      </c>
      <c r="Q1965" s="56">
        <f>IFERROR(Tabla3[[#This Row],[% PRODUCTO]]+Tabla3[[#This Row],[% LÍNEA]]," ")</f>
        <v>0</v>
      </c>
      <c r="R1965" s="53">
        <f>Tabla3[[#This Row],[OCULTAR3]]</f>
        <v>3.3222200000000002</v>
      </c>
      <c r="S1965" s="53">
        <f>Tabla3[[#This Row],[PRECIO SIN %]]-Tabla3[[#This Row],[PRECIO SIN %]]*10%</f>
        <v>2.9899979999999999</v>
      </c>
      <c r="T1965" s="80">
        <f>(Tabla3[[#This Row],[PRECIO CON DESCT.]]-(Tabla3[[#This Row],[PRECIO CON DESCT.]]*$T$6))</f>
        <v>1.88369874</v>
      </c>
      <c r="U1965" s="96"/>
      <c r="V1965" s="94">
        <f>Tabla3[[#This Row],[PRECIO %      en $]]*Tabla3[[#This Row],[PEDIDO ]]</f>
        <v>0</v>
      </c>
      <c r="W1965" s="57">
        <f>Tabla3[[#This Row],[PRECIO CON DESCT.]]*Tabla3[[#This Row],[PEDIDO ]]</f>
        <v>0</v>
      </c>
      <c r="X1965" s="58">
        <f>Tabla3[[#This Row],[PRECIO SIN %]]*Tabla3[[#This Row],[PEDIDO ]]</f>
        <v>0</v>
      </c>
    </row>
    <row r="1966" spans="1:24" ht="33" customHeight="1" x14ac:dyDescent="0.4">
      <c r="A1966" s="125">
        <v>7896006241003</v>
      </c>
      <c r="B1966" s="59" t="s">
        <v>225</v>
      </c>
      <c r="C1966" s="59" t="s">
        <v>269</v>
      </c>
      <c r="D19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66" s="119" t="s">
        <v>2457</v>
      </c>
      <c r="F1966" s="76" t="s">
        <v>537</v>
      </c>
      <c r="G19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66" s="78">
        <v>7</v>
      </c>
      <c r="J1966" s="52">
        <v>4.2777799999999999</v>
      </c>
      <c r="K1966" s="60">
        <f>Tabla3[[#This Row],[PRECIOS]]-Tabla3[[#This Row],[PRECIOS]]*10%</f>
        <v>3.8500019999999999</v>
      </c>
      <c r="L1966" s="101"/>
      <c r="M1966" s="61"/>
      <c r="N1966" s="55">
        <f>IFERROR(Tabla3[[#This Row],[PRECIOS]]-Tabla3[[#This Row],[PRECIOS]]*Tabla3[[#This Row],[% PRODUCTO]]," ")</f>
        <v>4.2777799999999999</v>
      </c>
      <c r="O1966" s="61"/>
      <c r="P1966" s="55">
        <f>IFERROR(Tabla3[[#This Row],[OCULTAR2]]-Tabla3[[#This Row],[OCULTAR2]]*Tabla3[[#This Row],[% LÍNEA]]," ")</f>
        <v>4.2777799999999999</v>
      </c>
      <c r="Q1966" s="56">
        <f>IFERROR(Tabla3[[#This Row],[% PRODUCTO]]+Tabla3[[#This Row],[% LÍNEA]]," ")</f>
        <v>0</v>
      </c>
      <c r="R1966" s="60">
        <f>Tabla3[[#This Row],[OCULTAR3]]</f>
        <v>4.2777799999999999</v>
      </c>
      <c r="S1966" s="60">
        <f>Tabla3[[#This Row],[PRECIO SIN %]]-Tabla3[[#This Row],[PRECIO SIN %]]*10%</f>
        <v>3.8500019999999999</v>
      </c>
      <c r="T1966" s="80">
        <f>(Tabla3[[#This Row],[PRECIO CON DESCT.]]-(Tabla3[[#This Row],[PRECIO CON DESCT.]]*$T$6))</f>
        <v>2.4255012599999999</v>
      </c>
      <c r="U1966" s="96"/>
      <c r="V1966" s="94">
        <f>Tabla3[[#This Row],[PRECIO %      en $]]*Tabla3[[#This Row],[PEDIDO ]]</f>
        <v>0</v>
      </c>
      <c r="W1966" s="57">
        <f>Tabla3[[#This Row],[PRECIO CON DESCT.]]*Tabla3[[#This Row],[PEDIDO ]]</f>
        <v>0</v>
      </c>
      <c r="X1966" s="58">
        <f>Tabla3[[#This Row],[PRECIO SIN %]]*Tabla3[[#This Row],[PEDIDO ]]</f>
        <v>0</v>
      </c>
    </row>
    <row r="1967" spans="1:24" ht="33" customHeight="1" x14ac:dyDescent="0.4">
      <c r="A1967" s="124">
        <v>7598176000526</v>
      </c>
      <c r="B1967" s="51" t="s">
        <v>225</v>
      </c>
      <c r="C1967" s="51" t="s">
        <v>168</v>
      </c>
      <c r="D19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67" s="118" t="s">
        <v>2458</v>
      </c>
      <c r="F1967" s="75" t="s">
        <v>537</v>
      </c>
      <c r="G19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67" s="77">
        <v>97</v>
      </c>
      <c r="J1967" s="52">
        <v>7.2222200000000001</v>
      </c>
      <c r="K1967" s="53">
        <f>Tabla3[[#This Row],[PRECIOS]]-Tabla3[[#This Row],[PRECIOS]]*10%</f>
        <v>6.4999979999999997</v>
      </c>
      <c r="L1967" s="101"/>
      <c r="M1967" s="54"/>
      <c r="N1967" s="55">
        <f>IFERROR(Tabla3[[#This Row],[PRECIOS]]-Tabla3[[#This Row],[PRECIOS]]*Tabla3[[#This Row],[% PRODUCTO]]," ")</f>
        <v>7.2222200000000001</v>
      </c>
      <c r="O1967" s="54"/>
      <c r="P1967" s="55">
        <f>IFERROR(Tabla3[[#This Row],[OCULTAR2]]-Tabla3[[#This Row],[OCULTAR2]]*Tabla3[[#This Row],[% LÍNEA]]," ")</f>
        <v>7.2222200000000001</v>
      </c>
      <c r="Q1967" s="56">
        <f>IFERROR(Tabla3[[#This Row],[% PRODUCTO]]+Tabla3[[#This Row],[% LÍNEA]]," ")</f>
        <v>0</v>
      </c>
      <c r="R1967" s="53">
        <f>Tabla3[[#This Row],[OCULTAR3]]</f>
        <v>7.2222200000000001</v>
      </c>
      <c r="S1967" s="53">
        <f>Tabla3[[#This Row],[PRECIO SIN %]]-Tabla3[[#This Row],[PRECIO SIN %]]*10%</f>
        <v>6.4999979999999997</v>
      </c>
      <c r="T1967" s="80">
        <f>(Tabla3[[#This Row],[PRECIO CON DESCT.]]-(Tabla3[[#This Row],[PRECIO CON DESCT.]]*$T$6))</f>
        <v>4.0949987399999994</v>
      </c>
      <c r="U1967" s="96"/>
      <c r="V1967" s="94">
        <f>Tabla3[[#This Row],[PRECIO %      en $]]*Tabla3[[#This Row],[PEDIDO ]]</f>
        <v>0</v>
      </c>
      <c r="W1967" s="57">
        <f>Tabla3[[#This Row],[PRECIO CON DESCT.]]*Tabla3[[#This Row],[PEDIDO ]]</f>
        <v>0</v>
      </c>
      <c r="X1967" s="58">
        <f>Tabla3[[#This Row],[PRECIO SIN %]]*Tabla3[[#This Row],[PEDIDO ]]</f>
        <v>0</v>
      </c>
    </row>
    <row r="1968" spans="1:24" ht="33" customHeight="1" x14ac:dyDescent="0.4">
      <c r="A1968" s="125">
        <v>7591196002624</v>
      </c>
      <c r="B1968" s="59" t="s">
        <v>225</v>
      </c>
      <c r="C1968" s="59" t="s">
        <v>230</v>
      </c>
      <c r="D19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68" s="119" t="s">
        <v>2459</v>
      </c>
      <c r="F1968" s="76" t="s">
        <v>537</v>
      </c>
      <c r="G19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68" s="78">
        <v>146</v>
      </c>
      <c r="J1968" s="52">
        <v>6.6666699999999999</v>
      </c>
      <c r="K1968" s="60">
        <f>Tabla3[[#This Row],[PRECIOS]]-Tabla3[[#This Row],[PRECIOS]]*10%</f>
        <v>6.0000029999999995</v>
      </c>
      <c r="L1968" s="101"/>
      <c r="M1968" s="61"/>
      <c r="N1968" s="55">
        <f>IFERROR(Tabla3[[#This Row],[PRECIOS]]-Tabla3[[#This Row],[PRECIOS]]*Tabla3[[#This Row],[% PRODUCTO]]," ")</f>
        <v>6.6666699999999999</v>
      </c>
      <c r="O1968" s="61"/>
      <c r="P1968" s="55">
        <f>IFERROR(Tabla3[[#This Row],[OCULTAR2]]-Tabla3[[#This Row],[OCULTAR2]]*Tabla3[[#This Row],[% LÍNEA]]," ")</f>
        <v>6.6666699999999999</v>
      </c>
      <c r="Q1968" s="56">
        <f>IFERROR(Tabla3[[#This Row],[% PRODUCTO]]+Tabla3[[#This Row],[% LÍNEA]]," ")</f>
        <v>0</v>
      </c>
      <c r="R1968" s="60">
        <f>Tabla3[[#This Row],[OCULTAR3]]</f>
        <v>6.6666699999999999</v>
      </c>
      <c r="S1968" s="60">
        <f>Tabla3[[#This Row],[PRECIO SIN %]]-Tabla3[[#This Row],[PRECIO SIN %]]*10%</f>
        <v>6.0000029999999995</v>
      </c>
      <c r="T1968" s="80">
        <f>(Tabla3[[#This Row],[PRECIO CON DESCT.]]-(Tabla3[[#This Row],[PRECIO CON DESCT.]]*$T$6))</f>
        <v>3.7800018899999999</v>
      </c>
      <c r="U1968" s="96"/>
      <c r="V1968" s="94">
        <f>Tabla3[[#This Row],[PRECIO %      en $]]*Tabla3[[#This Row],[PEDIDO ]]</f>
        <v>0</v>
      </c>
      <c r="W1968" s="57">
        <f>Tabla3[[#This Row],[PRECIO CON DESCT.]]*Tabla3[[#This Row],[PEDIDO ]]</f>
        <v>0</v>
      </c>
      <c r="X1968" s="58">
        <f>Tabla3[[#This Row],[PRECIO SIN %]]*Tabla3[[#This Row],[PEDIDO ]]</f>
        <v>0</v>
      </c>
    </row>
    <row r="1969" spans="1:24" ht="33" customHeight="1" x14ac:dyDescent="0.4">
      <c r="A1969" s="124">
        <v>7591196000286</v>
      </c>
      <c r="B1969" s="51" t="s">
        <v>225</v>
      </c>
      <c r="C1969" s="51" t="s">
        <v>200</v>
      </c>
      <c r="D19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69" s="118" t="s">
        <v>2460</v>
      </c>
      <c r="F1969" s="75" t="s">
        <v>537</v>
      </c>
      <c r="G19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69" s="77">
        <v>185</v>
      </c>
      <c r="J1969" s="52">
        <v>8.7222200000000001</v>
      </c>
      <c r="K1969" s="53">
        <f>Tabla3[[#This Row],[PRECIOS]]-Tabla3[[#This Row],[PRECIOS]]*10%</f>
        <v>7.8499980000000003</v>
      </c>
      <c r="L1969" s="101"/>
      <c r="M1969" s="54"/>
      <c r="N1969" s="55">
        <f>IFERROR(Tabla3[[#This Row],[PRECIOS]]-Tabla3[[#This Row],[PRECIOS]]*Tabla3[[#This Row],[% PRODUCTO]]," ")</f>
        <v>8.7222200000000001</v>
      </c>
      <c r="O1969" s="54"/>
      <c r="P1969" s="55">
        <f>IFERROR(Tabla3[[#This Row],[OCULTAR2]]-Tabla3[[#This Row],[OCULTAR2]]*Tabla3[[#This Row],[% LÍNEA]]," ")</f>
        <v>8.7222200000000001</v>
      </c>
      <c r="Q1969" s="56">
        <f>IFERROR(Tabla3[[#This Row],[% PRODUCTO]]+Tabla3[[#This Row],[% LÍNEA]]," ")</f>
        <v>0</v>
      </c>
      <c r="R1969" s="53">
        <f>Tabla3[[#This Row],[OCULTAR3]]</f>
        <v>8.7222200000000001</v>
      </c>
      <c r="S1969" s="53">
        <f>Tabla3[[#This Row],[PRECIO SIN %]]-Tabla3[[#This Row],[PRECIO SIN %]]*10%</f>
        <v>7.8499980000000003</v>
      </c>
      <c r="T1969" s="80">
        <f>(Tabla3[[#This Row],[PRECIO CON DESCT.]]-(Tabla3[[#This Row],[PRECIO CON DESCT.]]*$T$6))</f>
        <v>4.9454987399999997</v>
      </c>
      <c r="U1969" s="96"/>
      <c r="V1969" s="94">
        <f>Tabla3[[#This Row],[PRECIO %      en $]]*Tabla3[[#This Row],[PEDIDO ]]</f>
        <v>0</v>
      </c>
      <c r="W1969" s="57">
        <f>Tabla3[[#This Row],[PRECIO CON DESCT.]]*Tabla3[[#This Row],[PEDIDO ]]</f>
        <v>0</v>
      </c>
      <c r="X1969" s="58">
        <f>Tabla3[[#This Row],[PRECIO SIN %]]*Tabla3[[#This Row],[PEDIDO ]]</f>
        <v>0</v>
      </c>
    </row>
    <row r="1970" spans="1:24" ht="33" customHeight="1" x14ac:dyDescent="0.4">
      <c r="A1970" s="125">
        <v>7592601100539</v>
      </c>
      <c r="B1970" s="59" t="s">
        <v>225</v>
      </c>
      <c r="C1970" s="59" t="s">
        <v>98</v>
      </c>
      <c r="D19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70" s="119" t="s">
        <v>2461</v>
      </c>
      <c r="F1970" s="76" t="s">
        <v>537</v>
      </c>
      <c r="G19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70" s="78">
        <v>91</v>
      </c>
      <c r="J1970" s="52">
        <v>4.9555600000000002</v>
      </c>
      <c r="K1970" s="60">
        <f>Tabla3[[#This Row],[PRECIOS]]-Tabla3[[#This Row],[PRECIOS]]*10%</f>
        <v>4.4600040000000005</v>
      </c>
      <c r="L1970" s="101"/>
      <c r="M1970" s="61"/>
      <c r="N1970" s="55">
        <f>IFERROR(Tabla3[[#This Row],[PRECIOS]]-Tabla3[[#This Row],[PRECIOS]]*Tabla3[[#This Row],[% PRODUCTO]]," ")</f>
        <v>4.9555600000000002</v>
      </c>
      <c r="O1970" s="61"/>
      <c r="P1970" s="55">
        <f>IFERROR(Tabla3[[#This Row],[OCULTAR2]]-Tabla3[[#This Row],[OCULTAR2]]*Tabla3[[#This Row],[% LÍNEA]]," ")</f>
        <v>4.9555600000000002</v>
      </c>
      <c r="Q1970" s="56">
        <f>IFERROR(Tabla3[[#This Row],[% PRODUCTO]]+Tabla3[[#This Row],[% LÍNEA]]," ")</f>
        <v>0</v>
      </c>
      <c r="R1970" s="60">
        <f>Tabla3[[#This Row],[OCULTAR3]]</f>
        <v>4.9555600000000002</v>
      </c>
      <c r="S1970" s="60">
        <f>Tabla3[[#This Row],[PRECIO SIN %]]-Tabla3[[#This Row],[PRECIO SIN %]]*10%</f>
        <v>4.4600040000000005</v>
      </c>
      <c r="T1970" s="80">
        <f>(Tabla3[[#This Row],[PRECIO CON DESCT.]]-(Tabla3[[#This Row],[PRECIO CON DESCT.]]*$T$6))</f>
        <v>2.8098025200000003</v>
      </c>
      <c r="U1970" s="96"/>
      <c r="V1970" s="94">
        <f>Tabla3[[#This Row],[PRECIO %      en $]]*Tabla3[[#This Row],[PEDIDO ]]</f>
        <v>0</v>
      </c>
      <c r="W1970" s="57">
        <f>Tabla3[[#This Row],[PRECIO CON DESCT.]]*Tabla3[[#This Row],[PEDIDO ]]</f>
        <v>0</v>
      </c>
      <c r="X1970" s="58">
        <f>Tabla3[[#This Row],[PRECIO SIN %]]*Tabla3[[#This Row],[PEDIDO ]]</f>
        <v>0</v>
      </c>
    </row>
    <row r="1971" spans="1:24" ht="33" customHeight="1" x14ac:dyDescent="0.4">
      <c r="A1971" s="124">
        <v>7591585213402</v>
      </c>
      <c r="B1971" s="51" t="s">
        <v>225</v>
      </c>
      <c r="C1971" s="51" t="s">
        <v>104</v>
      </c>
      <c r="D19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71" s="118" t="s">
        <v>2462</v>
      </c>
      <c r="F1971" s="75" t="s">
        <v>537</v>
      </c>
      <c r="G19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71" s="77">
        <v>8</v>
      </c>
      <c r="J1971" s="52">
        <v>21.133330000000001</v>
      </c>
      <c r="K1971" s="53">
        <f>Tabla3[[#This Row],[PRECIOS]]-Tabla3[[#This Row],[PRECIOS]]*10%</f>
        <v>19.019997</v>
      </c>
      <c r="L1971" s="101"/>
      <c r="M1971" s="54"/>
      <c r="N1971" s="55">
        <f>IFERROR(Tabla3[[#This Row],[PRECIOS]]-Tabla3[[#This Row],[PRECIOS]]*Tabla3[[#This Row],[% PRODUCTO]]," ")</f>
        <v>21.133330000000001</v>
      </c>
      <c r="O1971" s="54"/>
      <c r="P1971" s="55">
        <f>IFERROR(Tabla3[[#This Row],[OCULTAR2]]-Tabla3[[#This Row],[OCULTAR2]]*Tabla3[[#This Row],[% LÍNEA]]," ")</f>
        <v>21.133330000000001</v>
      </c>
      <c r="Q1971" s="56">
        <f>IFERROR(Tabla3[[#This Row],[% PRODUCTO]]+Tabla3[[#This Row],[% LÍNEA]]," ")</f>
        <v>0</v>
      </c>
      <c r="R1971" s="53">
        <f>Tabla3[[#This Row],[OCULTAR3]]</f>
        <v>21.133330000000001</v>
      </c>
      <c r="S1971" s="53">
        <f>Tabla3[[#This Row],[PRECIO SIN %]]-Tabla3[[#This Row],[PRECIO SIN %]]*10%</f>
        <v>19.019997</v>
      </c>
      <c r="T1971" s="80">
        <f>(Tabla3[[#This Row],[PRECIO CON DESCT.]]-(Tabla3[[#This Row],[PRECIO CON DESCT.]]*$T$6))</f>
        <v>11.982598110000001</v>
      </c>
      <c r="U1971" s="96"/>
      <c r="V1971" s="94">
        <f>Tabla3[[#This Row],[PRECIO %      en $]]*Tabla3[[#This Row],[PEDIDO ]]</f>
        <v>0</v>
      </c>
      <c r="W1971" s="57">
        <f>Tabla3[[#This Row],[PRECIO CON DESCT.]]*Tabla3[[#This Row],[PEDIDO ]]</f>
        <v>0</v>
      </c>
      <c r="X1971" s="58">
        <f>Tabla3[[#This Row],[PRECIO SIN %]]*Tabla3[[#This Row],[PEDIDO ]]</f>
        <v>0</v>
      </c>
    </row>
    <row r="1972" spans="1:24" ht="33" customHeight="1" x14ac:dyDescent="0.4">
      <c r="A1972" s="125">
        <v>7598176000533</v>
      </c>
      <c r="B1972" s="59" t="s">
        <v>225</v>
      </c>
      <c r="C1972" s="59" t="s">
        <v>168</v>
      </c>
      <c r="D19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72" s="119" t="s">
        <v>2463</v>
      </c>
      <c r="F1972" s="76" t="s">
        <v>537</v>
      </c>
      <c r="G19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72" s="78">
        <v>43</v>
      </c>
      <c r="J1972" s="52">
        <v>13.17778</v>
      </c>
      <c r="K1972" s="60">
        <f>Tabla3[[#This Row],[PRECIOS]]-Tabla3[[#This Row],[PRECIOS]]*10%</f>
        <v>11.860002</v>
      </c>
      <c r="L1972" s="101"/>
      <c r="M1972" s="61"/>
      <c r="N1972" s="55">
        <f>IFERROR(Tabla3[[#This Row],[PRECIOS]]-Tabla3[[#This Row],[PRECIOS]]*Tabla3[[#This Row],[% PRODUCTO]]," ")</f>
        <v>13.17778</v>
      </c>
      <c r="O1972" s="61"/>
      <c r="P1972" s="55">
        <f>IFERROR(Tabla3[[#This Row],[OCULTAR2]]-Tabla3[[#This Row],[OCULTAR2]]*Tabla3[[#This Row],[% LÍNEA]]," ")</f>
        <v>13.17778</v>
      </c>
      <c r="Q1972" s="56">
        <f>IFERROR(Tabla3[[#This Row],[% PRODUCTO]]+Tabla3[[#This Row],[% LÍNEA]]," ")</f>
        <v>0</v>
      </c>
      <c r="R1972" s="60">
        <f>Tabla3[[#This Row],[OCULTAR3]]</f>
        <v>13.17778</v>
      </c>
      <c r="S1972" s="60">
        <f>Tabla3[[#This Row],[PRECIO SIN %]]-Tabla3[[#This Row],[PRECIO SIN %]]*10%</f>
        <v>11.860002</v>
      </c>
      <c r="T1972" s="80">
        <f>(Tabla3[[#This Row],[PRECIO CON DESCT.]]-(Tabla3[[#This Row],[PRECIO CON DESCT.]]*$T$6))</f>
        <v>7.4718012599999994</v>
      </c>
      <c r="U1972" s="96"/>
      <c r="V1972" s="94">
        <f>Tabla3[[#This Row],[PRECIO %      en $]]*Tabla3[[#This Row],[PEDIDO ]]</f>
        <v>0</v>
      </c>
      <c r="W1972" s="57">
        <f>Tabla3[[#This Row],[PRECIO CON DESCT.]]*Tabla3[[#This Row],[PEDIDO ]]</f>
        <v>0</v>
      </c>
      <c r="X1972" s="58">
        <f>Tabla3[[#This Row],[PRECIO SIN %]]*Tabla3[[#This Row],[PEDIDO ]]</f>
        <v>0</v>
      </c>
    </row>
    <row r="1973" spans="1:24" ht="33" customHeight="1" x14ac:dyDescent="0.4">
      <c r="A1973" s="124">
        <v>8906159254696</v>
      </c>
      <c r="B1973" s="51" t="s">
        <v>225</v>
      </c>
      <c r="C1973" s="51" t="s">
        <v>87</v>
      </c>
      <c r="D19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973" s="118" t="s">
        <v>2464</v>
      </c>
      <c r="F1973" s="75" t="s">
        <v>537</v>
      </c>
      <c r="G19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973" s="77">
        <v>177</v>
      </c>
      <c r="J1973" s="52">
        <v>0.95555999999999996</v>
      </c>
      <c r="K1973" s="53">
        <f>Tabla3[[#This Row],[PRECIOS]]-Tabla3[[#This Row],[PRECIOS]]*10%</f>
        <v>0.86000399999999999</v>
      </c>
      <c r="L1973" s="101" t="s">
        <v>5327</v>
      </c>
      <c r="M1973" s="54"/>
      <c r="N1973" s="55">
        <f>IFERROR(Tabla3[[#This Row],[PRECIOS]]-Tabla3[[#This Row],[PRECIOS]]*Tabla3[[#This Row],[% PRODUCTO]]," ")</f>
        <v>0.95555999999999996</v>
      </c>
      <c r="O1973" s="54"/>
      <c r="P1973" s="55">
        <f>IFERROR(Tabla3[[#This Row],[OCULTAR2]]-Tabla3[[#This Row],[OCULTAR2]]*Tabla3[[#This Row],[% LÍNEA]]," ")</f>
        <v>0.95555999999999996</v>
      </c>
      <c r="Q1973" s="56">
        <f>IFERROR(Tabla3[[#This Row],[% PRODUCTO]]+Tabla3[[#This Row],[% LÍNEA]]," ")</f>
        <v>0</v>
      </c>
      <c r="R1973" s="53">
        <f>Tabla3[[#This Row],[OCULTAR3]]</f>
        <v>0.95555999999999996</v>
      </c>
      <c r="S1973" s="53">
        <f>Tabla3[[#This Row],[PRECIO SIN %]]-Tabla3[[#This Row],[PRECIO SIN %]]*10%</f>
        <v>0.86000399999999999</v>
      </c>
      <c r="T1973" s="80">
        <f>(Tabla3[[#This Row],[PRECIO CON DESCT.]]-(Tabla3[[#This Row],[PRECIO CON DESCT.]]*$T$6))</f>
        <v>0.54180252000000007</v>
      </c>
      <c r="U1973" s="96"/>
      <c r="V1973" s="94">
        <f>Tabla3[[#This Row],[PRECIO %      en $]]*Tabla3[[#This Row],[PEDIDO ]]</f>
        <v>0</v>
      </c>
      <c r="W1973" s="57">
        <f>Tabla3[[#This Row],[PRECIO CON DESCT.]]*Tabla3[[#This Row],[PEDIDO ]]</f>
        <v>0</v>
      </c>
      <c r="X1973" s="58">
        <f>Tabla3[[#This Row],[PRECIO SIN %]]*Tabla3[[#This Row],[PEDIDO ]]</f>
        <v>0</v>
      </c>
    </row>
    <row r="1974" spans="1:24" ht="33" customHeight="1" x14ac:dyDescent="0.4">
      <c r="A1974" s="125">
        <v>6977234270278</v>
      </c>
      <c r="B1974" s="59" t="s">
        <v>225</v>
      </c>
      <c r="C1974" s="59" t="s">
        <v>120</v>
      </c>
      <c r="D19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74" s="119" t="s">
        <v>2465</v>
      </c>
      <c r="F1974" s="76" t="s">
        <v>537</v>
      </c>
      <c r="G19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74" s="78">
        <v>518</v>
      </c>
      <c r="J1974" s="52">
        <v>0.7</v>
      </c>
      <c r="K1974" s="60">
        <f>Tabla3[[#This Row],[PRECIOS]]-Tabla3[[#This Row],[PRECIOS]]*10%</f>
        <v>0.63</v>
      </c>
      <c r="L1974" s="101"/>
      <c r="M1974" s="61"/>
      <c r="N1974" s="55">
        <f>IFERROR(Tabla3[[#This Row],[PRECIOS]]-Tabla3[[#This Row],[PRECIOS]]*Tabla3[[#This Row],[% PRODUCTO]]," ")</f>
        <v>0.7</v>
      </c>
      <c r="O1974" s="61"/>
      <c r="P1974" s="55">
        <f>IFERROR(Tabla3[[#This Row],[OCULTAR2]]-Tabla3[[#This Row],[OCULTAR2]]*Tabla3[[#This Row],[% LÍNEA]]," ")</f>
        <v>0.7</v>
      </c>
      <c r="Q1974" s="56">
        <f>IFERROR(Tabla3[[#This Row],[% PRODUCTO]]+Tabla3[[#This Row],[% LÍNEA]]," ")</f>
        <v>0</v>
      </c>
      <c r="R1974" s="60">
        <f>Tabla3[[#This Row],[OCULTAR3]]</f>
        <v>0.7</v>
      </c>
      <c r="S1974" s="60">
        <f>Tabla3[[#This Row],[PRECIO SIN %]]-Tabla3[[#This Row],[PRECIO SIN %]]*10%</f>
        <v>0.63</v>
      </c>
      <c r="T1974" s="80">
        <f>(Tabla3[[#This Row],[PRECIO CON DESCT.]]-(Tabla3[[#This Row],[PRECIO CON DESCT.]]*$T$6))</f>
        <v>0.39690000000000003</v>
      </c>
      <c r="U1974" s="96"/>
      <c r="V1974" s="94">
        <f>Tabla3[[#This Row],[PRECIO %      en $]]*Tabla3[[#This Row],[PEDIDO ]]</f>
        <v>0</v>
      </c>
      <c r="W1974" s="57">
        <f>Tabla3[[#This Row],[PRECIO CON DESCT.]]*Tabla3[[#This Row],[PEDIDO ]]</f>
        <v>0</v>
      </c>
      <c r="X1974" s="58">
        <f>Tabla3[[#This Row],[PRECIO SIN %]]*Tabla3[[#This Row],[PEDIDO ]]</f>
        <v>0</v>
      </c>
    </row>
    <row r="1975" spans="1:24" ht="33" customHeight="1" x14ac:dyDescent="0.4">
      <c r="A1975" s="124">
        <v>736372722294</v>
      </c>
      <c r="B1975" s="51" t="s">
        <v>225</v>
      </c>
      <c r="C1975" s="51" t="s">
        <v>150</v>
      </c>
      <c r="D19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75" s="118" t="s">
        <v>2466</v>
      </c>
      <c r="F1975" s="75" t="s">
        <v>537</v>
      </c>
      <c r="G19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9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975" s="77">
        <v>1840</v>
      </c>
      <c r="J1975" s="52">
        <v>1.2222200000000001</v>
      </c>
      <c r="K1975" s="53">
        <f>Tabla3[[#This Row],[PRECIOS]]-Tabla3[[#This Row],[PRECIOS]]*10%</f>
        <v>1.099998</v>
      </c>
      <c r="L1975" s="101"/>
      <c r="M1975" s="54"/>
      <c r="N1975" s="55">
        <f>IFERROR(Tabla3[[#This Row],[PRECIOS]]-Tabla3[[#This Row],[PRECIOS]]*Tabla3[[#This Row],[% PRODUCTO]]," ")</f>
        <v>1.2222200000000001</v>
      </c>
      <c r="O1975" s="54">
        <v>0.05</v>
      </c>
      <c r="P1975" s="55">
        <f>IFERROR(Tabla3[[#This Row],[OCULTAR2]]-Tabla3[[#This Row],[OCULTAR2]]*Tabla3[[#This Row],[% LÍNEA]]," ")</f>
        <v>1.1611090000000002</v>
      </c>
      <c r="Q1975" s="56">
        <f>IFERROR(Tabla3[[#This Row],[% PRODUCTO]]+Tabla3[[#This Row],[% LÍNEA]]," ")</f>
        <v>0.05</v>
      </c>
      <c r="R1975" s="53">
        <f>Tabla3[[#This Row],[OCULTAR3]]</f>
        <v>1.1611090000000002</v>
      </c>
      <c r="S1975" s="53">
        <f>Tabla3[[#This Row],[PRECIO SIN %]]-Tabla3[[#This Row],[PRECIO SIN %]]*10%</f>
        <v>1.0449981000000002</v>
      </c>
      <c r="T1975" s="80">
        <f>(Tabla3[[#This Row],[PRECIO CON DESCT.]]-(Tabla3[[#This Row],[PRECIO CON DESCT.]]*$T$6))</f>
        <v>0.65834880300000009</v>
      </c>
      <c r="U1975" s="96"/>
      <c r="V1975" s="94">
        <f>Tabla3[[#This Row],[PRECIO %      en $]]*Tabla3[[#This Row],[PEDIDO ]]</f>
        <v>0</v>
      </c>
      <c r="W1975" s="57">
        <f>Tabla3[[#This Row],[PRECIO CON DESCT.]]*Tabla3[[#This Row],[PEDIDO ]]</f>
        <v>0</v>
      </c>
      <c r="X1975" s="58">
        <f>Tabla3[[#This Row],[PRECIO SIN %]]*Tabla3[[#This Row],[PEDIDO ]]</f>
        <v>0</v>
      </c>
    </row>
    <row r="1976" spans="1:24" ht="33" customHeight="1" x14ac:dyDescent="0.4">
      <c r="A1976" s="125">
        <v>8906130230190</v>
      </c>
      <c r="B1976" s="59" t="s">
        <v>225</v>
      </c>
      <c r="C1976" s="59" t="s">
        <v>106</v>
      </c>
      <c r="D19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76" s="119" t="s">
        <v>2467</v>
      </c>
      <c r="F1976" s="76" t="s">
        <v>537</v>
      </c>
      <c r="G19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76" s="78">
        <v>50</v>
      </c>
      <c r="J1976" s="52">
        <v>2.2000000000000002</v>
      </c>
      <c r="K1976" s="60">
        <f>Tabla3[[#This Row],[PRECIOS]]-Tabla3[[#This Row],[PRECIOS]]*10%</f>
        <v>1.9800000000000002</v>
      </c>
      <c r="L1976" s="101"/>
      <c r="M1976" s="61"/>
      <c r="N1976" s="55">
        <f>IFERROR(Tabla3[[#This Row],[PRECIOS]]-Tabla3[[#This Row],[PRECIOS]]*Tabla3[[#This Row],[% PRODUCTO]]," ")</f>
        <v>2.2000000000000002</v>
      </c>
      <c r="O1976" s="61"/>
      <c r="P1976" s="55">
        <f>IFERROR(Tabla3[[#This Row],[OCULTAR2]]-Tabla3[[#This Row],[OCULTAR2]]*Tabla3[[#This Row],[% LÍNEA]]," ")</f>
        <v>2.2000000000000002</v>
      </c>
      <c r="Q1976" s="56">
        <f>IFERROR(Tabla3[[#This Row],[% PRODUCTO]]+Tabla3[[#This Row],[% LÍNEA]]," ")</f>
        <v>0</v>
      </c>
      <c r="R1976" s="60">
        <f>Tabla3[[#This Row],[OCULTAR3]]</f>
        <v>2.2000000000000002</v>
      </c>
      <c r="S1976" s="60">
        <f>Tabla3[[#This Row],[PRECIO SIN %]]-Tabla3[[#This Row],[PRECIO SIN %]]*10%</f>
        <v>1.9800000000000002</v>
      </c>
      <c r="T1976" s="80">
        <f>(Tabla3[[#This Row],[PRECIO CON DESCT.]]-(Tabla3[[#This Row],[PRECIO CON DESCT.]]*$T$6))</f>
        <v>1.2474000000000003</v>
      </c>
      <c r="U1976" s="96"/>
      <c r="V1976" s="94">
        <f>Tabla3[[#This Row],[PRECIO %      en $]]*Tabla3[[#This Row],[PEDIDO ]]</f>
        <v>0</v>
      </c>
      <c r="W1976" s="57">
        <f>Tabla3[[#This Row],[PRECIO CON DESCT.]]*Tabla3[[#This Row],[PEDIDO ]]</f>
        <v>0</v>
      </c>
      <c r="X1976" s="58">
        <f>Tabla3[[#This Row],[PRECIO SIN %]]*Tabla3[[#This Row],[PEDIDO ]]</f>
        <v>0</v>
      </c>
    </row>
    <row r="1977" spans="1:24" ht="33" customHeight="1" x14ac:dyDescent="0.4">
      <c r="A1977" s="124">
        <v>7591196006424</v>
      </c>
      <c r="B1977" s="51" t="s">
        <v>225</v>
      </c>
      <c r="C1977" s="51" t="s">
        <v>200</v>
      </c>
      <c r="D19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77" s="118" t="s">
        <v>2468</v>
      </c>
      <c r="F1977" s="75" t="s">
        <v>537</v>
      </c>
      <c r="G19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77" s="77">
        <v>72</v>
      </c>
      <c r="J1977" s="52">
        <v>5.7777799999999999</v>
      </c>
      <c r="K1977" s="53">
        <f>Tabla3[[#This Row],[PRECIOS]]-Tabla3[[#This Row],[PRECIOS]]*10%</f>
        <v>5.2000019999999996</v>
      </c>
      <c r="L1977" s="101"/>
      <c r="M1977" s="54"/>
      <c r="N1977" s="55">
        <f>IFERROR(Tabla3[[#This Row],[PRECIOS]]-Tabla3[[#This Row],[PRECIOS]]*Tabla3[[#This Row],[% PRODUCTO]]," ")</f>
        <v>5.7777799999999999</v>
      </c>
      <c r="O1977" s="54"/>
      <c r="P1977" s="55">
        <f>IFERROR(Tabla3[[#This Row],[OCULTAR2]]-Tabla3[[#This Row],[OCULTAR2]]*Tabla3[[#This Row],[% LÍNEA]]," ")</f>
        <v>5.7777799999999999</v>
      </c>
      <c r="Q1977" s="56">
        <f>IFERROR(Tabla3[[#This Row],[% PRODUCTO]]+Tabla3[[#This Row],[% LÍNEA]]," ")</f>
        <v>0</v>
      </c>
      <c r="R1977" s="53">
        <f>Tabla3[[#This Row],[OCULTAR3]]</f>
        <v>5.7777799999999999</v>
      </c>
      <c r="S1977" s="53">
        <f>Tabla3[[#This Row],[PRECIO SIN %]]-Tabla3[[#This Row],[PRECIO SIN %]]*10%</f>
        <v>5.2000019999999996</v>
      </c>
      <c r="T1977" s="80">
        <f>(Tabla3[[#This Row],[PRECIO CON DESCT.]]-(Tabla3[[#This Row],[PRECIO CON DESCT.]]*$T$6))</f>
        <v>3.2760012599999997</v>
      </c>
      <c r="U1977" s="96"/>
      <c r="V1977" s="94">
        <f>Tabla3[[#This Row],[PRECIO %      en $]]*Tabla3[[#This Row],[PEDIDO ]]</f>
        <v>0</v>
      </c>
      <c r="W1977" s="57">
        <f>Tabla3[[#This Row],[PRECIO CON DESCT.]]*Tabla3[[#This Row],[PEDIDO ]]</f>
        <v>0</v>
      </c>
      <c r="X1977" s="58">
        <f>Tabla3[[#This Row],[PRECIO SIN %]]*Tabla3[[#This Row],[PEDIDO ]]</f>
        <v>0</v>
      </c>
    </row>
    <row r="1978" spans="1:24" ht="33" customHeight="1" x14ac:dyDescent="0.4">
      <c r="A1978" s="125">
        <v>7591062016458</v>
      </c>
      <c r="B1978" s="59" t="s">
        <v>225</v>
      </c>
      <c r="C1978" s="59" t="s">
        <v>189</v>
      </c>
      <c r="D19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78" s="119" t="s">
        <v>2469</v>
      </c>
      <c r="F1978" s="76" t="s">
        <v>537</v>
      </c>
      <c r="G19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78" s="78">
        <v>52</v>
      </c>
      <c r="J1978" s="52">
        <v>4.0333300000000003</v>
      </c>
      <c r="K1978" s="60">
        <f>Tabla3[[#This Row],[PRECIOS]]-Tabla3[[#This Row],[PRECIOS]]*10%</f>
        <v>3.6299970000000004</v>
      </c>
      <c r="L1978" s="101"/>
      <c r="M1978" s="61"/>
      <c r="N1978" s="55">
        <f>IFERROR(Tabla3[[#This Row],[PRECIOS]]-Tabla3[[#This Row],[PRECIOS]]*Tabla3[[#This Row],[% PRODUCTO]]," ")</f>
        <v>4.0333300000000003</v>
      </c>
      <c r="O1978" s="61"/>
      <c r="P1978" s="55">
        <f>IFERROR(Tabla3[[#This Row],[OCULTAR2]]-Tabla3[[#This Row],[OCULTAR2]]*Tabla3[[#This Row],[% LÍNEA]]," ")</f>
        <v>4.0333300000000003</v>
      </c>
      <c r="Q1978" s="56">
        <f>IFERROR(Tabla3[[#This Row],[% PRODUCTO]]+Tabla3[[#This Row],[% LÍNEA]]," ")</f>
        <v>0</v>
      </c>
      <c r="R1978" s="60">
        <f>Tabla3[[#This Row],[OCULTAR3]]</f>
        <v>4.0333300000000003</v>
      </c>
      <c r="S1978" s="60">
        <f>Tabla3[[#This Row],[PRECIO SIN %]]-Tabla3[[#This Row],[PRECIO SIN %]]*10%</f>
        <v>3.6299970000000004</v>
      </c>
      <c r="T1978" s="80">
        <f>(Tabla3[[#This Row],[PRECIO CON DESCT.]]-(Tabla3[[#This Row],[PRECIO CON DESCT.]]*$T$6))</f>
        <v>2.2868981100000001</v>
      </c>
      <c r="U1978" s="96"/>
      <c r="V1978" s="94">
        <f>Tabla3[[#This Row],[PRECIO %      en $]]*Tabla3[[#This Row],[PEDIDO ]]</f>
        <v>0</v>
      </c>
      <c r="W1978" s="57">
        <f>Tabla3[[#This Row],[PRECIO CON DESCT.]]*Tabla3[[#This Row],[PEDIDO ]]</f>
        <v>0</v>
      </c>
      <c r="X1978" s="58">
        <f>Tabla3[[#This Row],[PRECIO SIN %]]*Tabla3[[#This Row],[PEDIDO ]]</f>
        <v>0</v>
      </c>
    </row>
    <row r="1979" spans="1:24" ht="33" customHeight="1" x14ac:dyDescent="0.4">
      <c r="A1979" s="124">
        <v>7591585113948</v>
      </c>
      <c r="B1979" s="51" t="s">
        <v>225</v>
      </c>
      <c r="C1979" s="51" t="s">
        <v>104</v>
      </c>
      <c r="D19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79" s="118" t="s">
        <v>2470</v>
      </c>
      <c r="F1979" s="75" t="s">
        <v>537</v>
      </c>
      <c r="G19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79" s="77">
        <v>28</v>
      </c>
      <c r="J1979" s="52">
        <v>14.44444</v>
      </c>
      <c r="K1979" s="53">
        <f>Tabla3[[#This Row],[PRECIOS]]-Tabla3[[#This Row],[PRECIOS]]*10%</f>
        <v>12.999995999999999</v>
      </c>
      <c r="L1979" s="101"/>
      <c r="M1979" s="54"/>
      <c r="N1979" s="55">
        <f>IFERROR(Tabla3[[#This Row],[PRECIOS]]-Tabla3[[#This Row],[PRECIOS]]*Tabla3[[#This Row],[% PRODUCTO]]," ")</f>
        <v>14.44444</v>
      </c>
      <c r="O1979" s="54"/>
      <c r="P1979" s="55">
        <f>IFERROR(Tabla3[[#This Row],[OCULTAR2]]-Tabla3[[#This Row],[OCULTAR2]]*Tabla3[[#This Row],[% LÍNEA]]," ")</f>
        <v>14.44444</v>
      </c>
      <c r="Q1979" s="56">
        <f>IFERROR(Tabla3[[#This Row],[% PRODUCTO]]+Tabla3[[#This Row],[% LÍNEA]]," ")</f>
        <v>0</v>
      </c>
      <c r="R1979" s="53">
        <f>Tabla3[[#This Row],[OCULTAR3]]</f>
        <v>14.44444</v>
      </c>
      <c r="S1979" s="53">
        <f>Tabla3[[#This Row],[PRECIO SIN %]]-Tabla3[[#This Row],[PRECIO SIN %]]*10%</f>
        <v>12.999995999999999</v>
      </c>
      <c r="T1979" s="80">
        <f>(Tabla3[[#This Row],[PRECIO CON DESCT.]]-(Tabla3[[#This Row],[PRECIO CON DESCT.]]*$T$6))</f>
        <v>8.1899974799999988</v>
      </c>
      <c r="U1979" s="96"/>
      <c r="V1979" s="94">
        <f>Tabla3[[#This Row],[PRECIO %      en $]]*Tabla3[[#This Row],[PEDIDO ]]</f>
        <v>0</v>
      </c>
      <c r="W1979" s="57">
        <f>Tabla3[[#This Row],[PRECIO CON DESCT.]]*Tabla3[[#This Row],[PEDIDO ]]</f>
        <v>0</v>
      </c>
      <c r="X1979" s="58">
        <f>Tabla3[[#This Row],[PRECIO SIN %]]*Tabla3[[#This Row],[PEDIDO ]]</f>
        <v>0</v>
      </c>
    </row>
    <row r="1980" spans="1:24" ht="33" customHeight="1" x14ac:dyDescent="0.4">
      <c r="A1980" s="125">
        <v>7591062900894</v>
      </c>
      <c r="B1980" s="59" t="s">
        <v>225</v>
      </c>
      <c r="C1980" s="59" t="s">
        <v>189</v>
      </c>
      <c r="D19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80" s="119" t="s">
        <v>2471</v>
      </c>
      <c r="F1980" s="76" t="s">
        <v>537</v>
      </c>
      <c r="G19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80" s="78">
        <v>23</v>
      </c>
      <c r="J1980" s="52">
        <v>1.9444399999999999</v>
      </c>
      <c r="K1980" s="60">
        <f>Tabla3[[#This Row],[PRECIOS]]-Tabla3[[#This Row],[PRECIOS]]*10%</f>
        <v>1.7499959999999999</v>
      </c>
      <c r="L1980" s="101"/>
      <c r="M1980" s="61"/>
      <c r="N1980" s="55">
        <f>IFERROR(Tabla3[[#This Row],[PRECIOS]]-Tabla3[[#This Row],[PRECIOS]]*Tabla3[[#This Row],[% PRODUCTO]]," ")</f>
        <v>1.9444399999999999</v>
      </c>
      <c r="O1980" s="61"/>
      <c r="P1980" s="55">
        <f>IFERROR(Tabla3[[#This Row],[OCULTAR2]]-Tabla3[[#This Row],[OCULTAR2]]*Tabla3[[#This Row],[% LÍNEA]]," ")</f>
        <v>1.9444399999999999</v>
      </c>
      <c r="Q1980" s="56">
        <f>IFERROR(Tabla3[[#This Row],[% PRODUCTO]]+Tabla3[[#This Row],[% LÍNEA]]," ")</f>
        <v>0</v>
      </c>
      <c r="R1980" s="60">
        <f>Tabla3[[#This Row],[OCULTAR3]]</f>
        <v>1.9444399999999999</v>
      </c>
      <c r="S1980" s="60">
        <f>Tabla3[[#This Row],[PRECIO SIN %]]-Tabla3[[#This Row],[PRECIO SIN %]]*10%</f>
        <v>1.7499959999999999</v>
      </c>
      <c r="T1980" s="80">
        <f>(Tabla3[[#This Row],[PRECIO CON DESCT.]]-(Tabla3[[#This Row],[PRECIO CON DESCT.]]*$T$6))</f>
        <v>1.1024974799999998</v>
      </c>
      <c r="U1980" s="96"/>
      <c r="V1980" s="94">
        <f>Tabla3[[#This Row],[PRECIO %      en $]]*Tabla3[[#This Row],[PEDIDO ]]</f>
        <v>0</v>
      </c>
      <c r="W1980" s="57">
        <f>Tabla3[[#This Row],[PRECIO CON DESCT.]]*Tabla3[[#This Row],[PEDIDO ]]</f>
        <v>0</v>
      </c>
      <c r="X1980" s="58">
        <f>Tabla3[[#This Row],[PRECIO SIN %]]*Tabla3[[#This Row],[PEDIDO ]]</f>
        <v>0</v>
      </c>
    </row>
    <row r="1981" spans="1:24" ht="33" customHeight="1" x14ac:dyDescent="0.4">
      <c r="A1981" s="124">
        <v>7591196007186</v>
      </c>
      <c r="B1981" s="51" t="s">
        <v>225</v>
      </c>
      <c r="C1981" s="51" t="s">
        <v>200</v>
      </c>
      <c r="D19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81" s="118" t="s">
        <v>2472</v>
      </c>
      <c r="F1981" s="75" t="s">
        <v>537</v>
      </c>
      <c r="G19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81" s="77">
        <v>8731</v>
      </c>
      <c r="J1981" s="52">
        <v>1.23333</v>
      </c>
      <c r="K1981" s="53">
        <f>Tabla3[[#This Row],[PRECIOS]]-Tabla3[[#This Row],[PRECIOS]]*10%</f>
        <v>1.1099970000000001</v>
      </c>
      <c r="L1981" s="101"/>
      <c r="M1981" s="54"/>
      <c r="N1981" s="55">
        <f>IFERROR(Tabla3[[#This Row],[PRECIOS]]-Tabla3[[#This Row],[PRECIOS]]*Tabla3[[#This Row],[% PRODUCTO]]," ")</f>
        <v>1.23333</v>
      </c>
      <c r="O1981" s="54"/>
      <c r="P1981" s="55">
        <f>IFERROR(Tabla3[[#This Row],[OCULTAR2]]-Tabla3[[#This Row],[OCULTAR2]]*Tabla3[[#This Row],[% LÍNEA]]," ")</f>
        <v>1.23333</v>
      </c>
      <c r="Q1981" s="56">
        <f>IFERROR(Tabla3[[#This Row],[% PRODUCTO]]+Tabla3[[#This Row],[% LÍNEA]]," ")</f>
        <v>0</v>
      </c>
      <c r="R1981" s="53">
        <f>Tabla3[[#This Row],[OCULTAR3]]</f>
        <v>1.23333</v>
      </c>
      <c r="S1981" s="53">
        <f>Tabla3[[#This Row],[PRECIO SIN %]]-Tabla3[[#This Row],[PRECIO SIN %]]*10%</f>
        <v>1.1099970000000001</v>
      </c>
      <c r="T1981" s="80">
        <f>(Tabla3[[#This Row],[PRECIO CON DESCT.]]-(Tabla3[[#This Row],[PRECIO CON DESCT.]]*$T$6))</f>
        <v>0.69929811000000008</v>
      </c>
      <c r="U1981" s="96"/>
      <c r="V1981" s="94">
        <f>Tabla3[[#This Row],[PRECIO %      en $]]*Tabla3[[#This Row],[PEDIDO ]]</f>
        <v>0</v>
      </c>
      <c r="W1981" s="57">
        <f>Tabla3[[#This Row],[PRECIO CON DESCT.]]*Tabla3[[#This Row],[PEDIDO ]]</f>
        <v>0</v>
      </c>
      <c r="X1981" s="58">
        <f>Tabla3[[#This Row],[PRECIO SIN %]]*Tabla3[[#This Row],[PEDIDO ]]</f>
        <v>0</v>
      </c>
    </row>
    <row r="1982" spans="1:24" ht="33" customHeight="1" x14ac:dyDescent="0.4">
      <c r="A1982" s="125">
        <v>7591196004451</v>
      </c>
      <c r="B1982" s="59" t="s">
        <v>225</v>
      </c>
      <c r="C1982" s="59" t="s">
        <v>200</v>
      </c>
      <c r="D19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82" s="119" t="s">
        <v>2473</v>
      </c>
      <c r="F1982" s="76" t="s">
        <v>537</v>
      </c>
      <c r="G19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82" s="78">
        <v>113</v>
      </c>
      <c r="J1982" s="52">
        <v>6.25556</v>
      </c>
      <c r="K1982" s="60">
        <f>Tabla3[[#This Row],[PRECIOS]]-Tabla3[[#This Row],[PRECIOS]]*10%</f>
        <v>5.6300039999999996</v>
      </c>
      <c r="L1982" s="101"/>
      <c r="M1982" s="61"/>
      <c r="N1982" s="55">
        <f>IFERROR(Tabla3[[#This Row],[PRECIOS]]-Tabla3[[#This Row],[PRECIOS]]*Tabla3[[#This Row],[% PRODUCTO]]," ")</f>
        <v>6.25556</v>
      </c>
      <c r="O1982" s="61"/>
      <c r="P1982" s="55">
        <f>IFERROR(Tabla3[[#This Row],[OCULTAR2]]-Tabla3[[#This Row],[OCULTAR2]]*Tabla3[[#This Row],[% LÍNEA]]," ")</f>
        <v>6.25556</v>
      </c>
      <c r="Q1982" s="56">
        <f>IFERROR(Tabla3[[#This Row],[% PRODUCTO]]+Tabla3[[#This Row],[% LÍNEA]]," ")</f>
        <v>0</v>
      </c>
      <c r="R1982" s="60">
        <f>Tabla3[[#This Row],[OCULTAR3]]</f>
        <v>6.25556</v>
      </c>
      <c r="S1982" s="60">
        <f>Tabla3[[#This Row],[PRECIO SIN %]]-Tabla3[[#This Row],[PRECIO SIN %]]*10%</f>
        <v>5.6300039999999996</v>
      </c>
      <c r="T1982" s="80">
        <f>(Tabla3[[#This Row],[PRECIO CON DESCT.]]-(Tabla3[[#This Row],[PRECIO CON DESCT.]]*$T$6))</f>
        <v>3.5469025199999997</v>
      </c>
      <c r="U1982" s="96"/>
      <c r="V1982" s="94">
        <f>Tabla3[[#This Row],[PRECIO %      en $]]*Tabla3[[#This Row],[PEDIDO ]]</f>
        <v>0</v>
      </c>
      <c r="W1982" s="57">
        <f>Tabla3[[#This Row],[PRECIO CON DESCT.]]*Tabla3[[#This Row],[PEDIDO ]]</f>
        <v>0</v>
      </c>
      <c r="X1982" s="58">
        <f>Tabla3[[#This Row],[PRECIO SIN %]]*Tabla3[[#This Row],[PEDIDO ]]</f>
        <v>0</v>
      </c>
    </row>
    <row r="1983" spans="1:24" ht="33" customHeight="1" x14ac:dyDescent="0.4">
      <c r="A1983" s="124">
        <v>7592432000299</v>
      </c>
      <c r="B1983" s="51" t="s">
        <v>225</v>
      </c>
      <c r="C1983" s="51" t="s">
        <v>118</v>
      </c>
      <c r="D19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83" s="118" t="s">
        <v>2474</v>
      </c>
      <c r="F1983" s="75" t="s">
        <v>537</v>
      </c>
      <c r="G19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83" s="77">
        <v>100</v>
      </c>
      <c r="J1983" s="52">
        <v>1.7111099999999999</v>
      </c>
      <c r="K1983" s="53">
        <f>Tabla3[[#This Row],[PRECIOS]]-Tabla3[[#This Row],[PRECIOS]]*10%</f>
        <v>1.5399989999999999</v>
      </c>
      <c r="L1983" s="101"/>
      <c r="M1983" s="54"/>
      <c r="N1983" s="55">
        <f>IFERROR(Tabla3[[#This Row],[PRECIOS]]-Tabla3[[#This Row],[PRECIOS]]*Tabla3[[#This Row],[% PRODUCTO]]," ")</f>
        <v>1.7111099999999999</v>
      </c>
      <c r="O1983" s="54"/>
      <c r="P1983" s="55">
        <f>IFERROR(Tabla3[[#This Row],[OCULTAR2]]-Tabla3[[#This Row],[OCULTAR2]]*Tabla3[[#This Row],[% LÍNEA]]," ")</f>
        <v>1.7111099999999999</v>
      </c>
      <c r="Q1983" s="56">
        <f>IFERROR(Tabla3[[#This Row],[% PRODUCTO]]+Tabla3[[#This Row],[% LÍNEA]]," ")</f>
        <v>0</v>
      </c>
      <c r="R1983" s="53">
        <f>Tabla3[[#This Row],[OCULTAR3]]</f>
        <v>1.7111099999999999</v>
      </c>
      <c r="S1983" s="53">
        <f>Tabla3[[#This Row],[PRECIO SIN %]]-Tabla3[[#This Row],[PRECIO SIN %]]*10%</f>
        <v>1.5399989999999999</v>
      </c>
      <c r="T1983" s="80">
        <f>(Tabla3[[#This Row],[PRECIO CON DESCT.]]-(Tabla3[[#This Row],[PRECIO CON DESCT.]]*$T$6))</f>
        <v>0.97019936999999989</v>
      </c>
      <c r="U1983" s="96"/>
      <c r="V1983" s="94">
        <f>Tabla3[[#This Row],[PRECIO %      en $]]*Tabla3[[#This Row],[PEDIDO ]]</f>
        <v>0</v>
      </c>
      <c r="W1983" s="57">
        <f>Tabla3[[#This Row],[PRECIO CON DESCT.]]*Tabla3[[#This Row],[PEDIDO ]]</f>
        <v>0</v>
      </c>
      <c r="X1983" s="58">
        <f>Tabla3[[#This Row],[PRECIO SIN %]]*Tabla3[[#This Row],[PEDIDO ]]</f>
        <v>0</v>
      </c>
    </row>
    <row r="1984" spans="1:24" ht="33" customHeight="1" x14ac:dyDescent="0.4">
      <c r="A1984" s="125">
        <v>7591818000120</v>
      </c>
      <c r="B1984" s="59" t="s">
        <v>225</v>
      </c>
      <c r="C1984" s="59" t="s">
        <v>105</v>
      </c>
      <c r="D19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984" s="119" t="s">
        <v>2475</v>
      </c>
      <c r="F1984" s="76" t="s">
        <v>537</v>
      </c>
      <c r="G19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84" s="78">
        <v>78</v>
      </c>
      <c r="J1984" s="52">
        <v>0.56667000000000001</v>
      </c>
      <c r="K1984" s="60">
        <f>Tabla3[[#This Row],[PRECIOS]]-Tabla3[[#This Row],[PRECIOS]]*10%</f>
        <v>0.51000299999999998</v>
      </c>
      <c r="L1984" s="101"/>
      <c r="M1984" s="61"/>
      <c r="N1984" s="55">
        <f>IFERROR(Tabla3[[#This Row],[PRECIOS]]-Tabla3[[#This Row],[PRECIOS]]*Tabla3[[#This Row],[% PRODUCTO]]," ")</f>
        <v>0.56667000000000001</v>
      </c>
      <c r="O1984" s="61"/>
      <c r="P1984" s="55">
        <f>IFERROR(Tabla3[[#This Row],[OCULTAR2]]-Tabla3[[#This Row],[OCULTAR2]]*Tabla3[[#This Row],[% LÍNEA]]," ")</f>
        <v>0.56667000000000001</v>
      </c>
      <c r="Q1984" s="56">
        <f>IFERROR(Tabla3[[#This Row],[% PRODUCTO]]+Tabla3[[#This Row],[% LÍNEA]]," ")</f>
        <v>0</v>
      </c>
      <c r="R1984" s="60">
        <f>Tabla3[[#This Row],[OCULTAR3]]</f>
        <v>0.56667000000000001</v>
      </c>
      <c r="S1984" s="60">
        <f>Tabla3[[#This Row],[PRECIO SIN %]]-Tabla3[[#This Row],[PRECIO SIN %]]*10%</f>
        <v>0.51000299999999998</v>
      </c>
      <c r="T1984" s="80">
        <f>(Tabla3[[#This Row],[PRECIO CON DESCT.]]-(Tabla3[[#This Row],[PRECIO CON DESCT.]]*$T$6))</f>
        <v>0.32130188999999998</v>
      </c>
      <c r="U1984" s="96"/>
      <c r="V1984" s="94">
        <f>Tabla3[[#This Row],[PRECIO %      en $]]*Tabla3[[#This Row],[PEDIDO ]]</f>
        <v>0</v>
      </c>
      <c r="W1984" s="57">
        <f>Tabla3[[#This Row],[PRECIO CON DESCT.]]*Tabla3[[#This Row],[PEDIDO ]]</f>
        <v>0</v>
      </c>
      <c r="X1984" s="58">
        <f>Tabla3[[#This Row],[PRECIO SIN %]]*Tabla3[[#This Row],[PEDIDO ]]</f>
        <v>0</v>
      </c>
    </row>
    <row r="1985" spans="1:24" ht="33" customHeight="1" x14ac:dyDescent="0.4">
      <c r="A1985" s="124">
        <v>8906159254689</v>
      </c>
      <c r="B1985" s="51" t="s">
        <v>225</v>
      </c>
      <c r="C1985" s="51" t="s">
        <v>87</v>
      </c>
      <c r="D19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1985" s="118" t="s">
        <v>2476</v>
      </c>
      <c r="F1985" s="75" t="s">
        <v>537</v>
      </c>
      <c r="G19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1985" s="77">
        <v>98</v>
      </c>
      <c r="J1985" s="52">
        <v>0.5</v>
      </c>
      <c r="K1985" s="53">
        <f>Tabla3[[#This Row],[PRECIOS]]-Tabla3[[#This Row],[PRECIOS]]*10%</f>
        <v>0.45</v>
      </c>
      <c r="L1985" s="101" t="s">
        <v>5327</v>
      </c>
      <c r="M1985" s="54"/>
      <c r="N1985" s="55">
        <f>IFERROR(Tabla3[[#This Row],[PRECIOS]]-Tabla3[[#This Row],[PRECIOS]]*Tabla3[[#This Row],[% PRODUCTO]]," ")</f>
        <v>0.5</v>
      </c>
      <c r="O1985" s="54"/>
      <c r="P1985" s="55">
        <f>IFERROR(Tabla3[[#This Row],[OCULTAR2]]-Tabla3[[#This Row],[OCULTAR2]]*Tabla3[[#This Row],[% LÍNEA]]," ")</f>
        <v>0.5</v>
      </c>
      <c r="Q1985" s="56">
        <f>IFERROR(Tabla3[[#This Row],[% PRODUCTO]]+Tabla3[[#This Row],[% LÍNEA]]," ")</f>
        <v>0</v>
      </c>
      <c r="R1985" s="53">
        <f>Tabla3[[#This Row],[OCULTAR3]]</f>
        <v>0.5</v>
      </c>
      <c r="S1985" s="53">
        <f>Tabla3[[#This Row],[PRECIO SIN %]]-Tabla3[[#This Row],[PRECIO SIN %]]*10%</f>
        <v>0.45</v>
      </c>
      <c r="T1985" s="80">
        <f>(Tabla3[[#This Row],[PRECIO CON DESCT.]]-(Tabla3[[#This Row],[PRECIO CON DESCT.]]*$T$6))</f>
        <v>0.28349999999999997</v>
      </c>
      <c r="U1985" s="96"/>
      <c r="V1985" s="94">
        <f>Tabla3[[#This Row],[PRECIO %      en $]]*Tabla3[[#This Row],[PEDIDO ]]</f>
        <v>0</v>
      </c>
      <c r="W1985" s="57">
        <f>Tabla3[[#This Row],[PRECIO CON DESCT.]]*Tabla3[[#This Row],[PEDIDO ]]</f>
        <v>0</v>
      </c>
      <c r="X1985" s="58">
        <f>Tabla3[[#This Row],[PRECIO SIN %]]*Tabla3[[#This Row],[PEDIDO ]]</f>
        <v>0</v>
      </c>
    </row>
    <row r="1986" spans="1:24" ht="33" customHeight="1" x14ac:dyDescent="0.4">
      <c r="A1986" s="125">
        <v>7594001101406</v>
      </c>
      <c r="B1986" s="59" t="s">
        <v>225</v>
      </c>
      <c r="C1986" s="59" t="s">
        <v>203</v>
      </c>
      <c r="D19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86" s="119" t="s">
        <v>2477</v>
      </c>
      <c r="F1986" s="76" t="s">
        <v>537</v>
      </c>
      <c r="G19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86" s="78">
        <v>2814</v>
      </c>
      <c r="J1986" s="52">
        <v>0.97777999999999998</v>
      </c>
      <c r="K1986" s="60">
        <f>Tabla3[[#This Row],[PRECIOS]]-Tabla3[[#This Row],[PRECIOS]]*10%</f>
        <v>0.88000199999999995</v>
      </c>
      <c r="L1986" s="101"/>
      <c r="M1986" s="61"/>
      <c r="N1986" s="55">
        <f>IFERROR(Tabla3[[#This Row],[PRECIOS]]-Tabla3[[#This Row],[PRECIOS]]*Tabla3[[#This Row],[% PRODUCTO]]," ")</f>
        <v>0.97777999999999998</v>
      </c>
      <c r="O1986" s="61"/>
      <c r="P1986" s="55">
        <f>IFERROR(Tabla3[[#This Row],[OCULTAR2]]-Tabla3[[#This Row],[OCULTAR2]]*Tabla3[[#This Row],[% LÍNEA]]," ")</f>
        <v>0.97777999999999998</v>
      </c>
      <c r="Q1986" s="56">
        <f>IFERROR(Tabla3[[#This Row],[% PRODUCTO]]+Tabla3[[#This Row],[% LÍNEA]]," ")</f>
        <v>0</v>
      </c>
      <c r="R1986" s="60">
        <f>Tabla3[[#This Row],[OCULTAR3]]</f>
        <v>0.97777999999999998</v>
      </c>
      <c r="S1986" s="60">
        <f>Tabla3[[#This Row],[PRECIO SIN %]]-Tabla3[[#This Row],[PRECIO SIN %]]*10%</f>
        <v>0.88000199999999995</v>
      </c>
      <c r="T1986" s="80">
        <f>(Tabla3[[#This Row],[PRECIO CON DESCT.]]-(Tabla3[[#This Row],[PRECIO CON DESCT.]]*$T$6))</f>
        <v>0.5544012599999999</v>
      </c>
      <c r="U1986" s="96"/>
      <c r="V1986" s="94">
        <f>Tabla3[[#This Row],[PRECIO %      en $]]*Tabla3[[#This Row],[PEDIDO ]]</f>
        <v>0</v>
      </c>
      <c r="W1986" s="57">
        <f>Tabla3[[#This Row],[PRECIO CON DESCT.]]*Tabla3[[#This Row],[PEDIDO ]]</f>
        <v>0</v>
      </c>
      <c r="X1986" s="58">
        <f>Tabla3[[#This Row],[PRECIO SIN %]]*Tabla3[[#This Row],[PEDIDO ]]</f>
        <v>0</v>
      </c>
    </row>
    <row r="1987" spans="1:24" ht="33" customHeight="1" x14ac:dyDescent="0.4">
      <c r="A1987" s="124">
        <v>7594001101376</v>
      </c>
      <c r="B1987" s="51" t="s">
        <v>225</v>
      </c>
      <c r="C1987" s="51" t="s">
        <v>203</v>
      </c>
      <c r="D19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87" s="118" t="s">
        <v>2478</v>
      </c>
      <c r="F1987" s="75" t="s">
        <v>537</v>
      </c>
      <c r="G19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87" s="77">
        <v>923</v>
      </c>
      <c r="J1987" s="52">
        <v>1.7222200000000001</v>
      </c>
      <c r="K1987" s="53">
        <f>Tabla3[[#This Row],[PRECIOS]]-Tabla3[[#This Row],[PRECIOS]]*10%</f>
        <v>1.549998</v>
      </c>
      <c r="L1987" s="101"/>
      <c r="M1987" s="54"/>
      <c r="N1987" s="55">
        <f>IFERROR(Tabla3[[#This Row],[PRECIOS]]-Tabla3[[#This Row],[PRECIOS]]*Tabla3[[#This Row],[% PRODUCTO]]," ")</f>
        <v>1.7222200000000001</v>
      </c>
      <c r="O1987" s="54"/>
      <c r="P1987" s="55">
        <f>IFERROR(Tabla3[[#This Row],[OCULTAR2]]-Tabla3[[#This Row],[OCULTAR2]]*Tabla3[[#This Row],[% LÍNEA]]," ")</f>
        <v>1.7222200000000001</v>
      </c>
      <c r="Q1987" s="56">
        <f>IFERROR(Tabla3[[#This Row],[% PRODUCTO]]+Tabla3[[#This Row],[% LÍNEA]]," ")</f>
        <v>0</v>
      </c>
      <c r="R1987" s="53">
        <f>Tabla3[[#This Row],[OCULTAR3]]</f>
        <v>1.7222200000000001</v>
      </c>
      <c r="S1987" s="53">
        <f>Tabla3[[#This Row],[PRECIO SIN %]]-Tabla3[[#This Row],[PRECIO SIN %]]*10%</f>
        <v>1.549998</v>
      </c>
      <c r="T1987" s="80">
        <f>(Tabla3[[#This Row],[PRECIO CON DESCT.]]-(Tabla3[[#This Row],[PRECIO CON DESCT.]]*$T$6))</f>
        <v>0.97649874000000003</v>
      </c>
      <c r="U1987" s="96"/>
      <c r="V1987" s="94">
        <f>Tabla3[[#This Row],[PRECIO %      en $]]*Tabla3[[#This Row],[PEDIDO ]]</f>
        <v>0</v>
      </c>
      <c r="W1987" s="57">
        <f>Tabla3[[#This Row],[PRECIO CON DESCT.]]*Tabla3[[#This Row],[PEDIDO ]]</f>
        <v>0</v>
      </c>
      <c r="X1987" s="58">
        <f>Tabla3[[#This Row],[PRECIO SIN %]]*Tabla3[[#This Row],[PEDIDO ]]</f>
        <v>0</v>
      </c>
    </row>
    <row r="1988" spans="1:24" ht="33" customHeight="1" x14ac:dyDescent="0.4">
      <c r="A1988" s="125">
        <v>8906112610507</v>
      </c>
      <c r="B1988" s="59" t="s">
        <v>225</v>
      </c>
      <c r="C1988" s="59" t="s">
        <v>57</v>
      </c>
      <c r="D19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88" s="119" t="s">
        <v>2479</v>
      </c>
      <c r="F1988" s="76" t="s">
        <v>537</v>
      </c>
      <c r="G19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88" s="78">
        <v>1036</v>
      </c>
      <c r="J1988" s="52">
        <v>0.45556000000000002</v>
      </c>
      <c r="K1988" s="60">
        <f>Tabla3[[#This Row],[PRECIOS]]-Tabla3[[#This Row],[PRECIOS]]*10%</f>
        <v>0.41000400000000004</v>
      </c>
      <c r="L1988" s="101"/>
      <c r="M1988" s="61"/>
      <c r="N1988" s="55">
        <f>IFERROR(Tabla3[[#This Row],[PRECIOS]]-Tabla3[[#This Row],[PRECIOS]]*Tabla3[[#This Row],[% PRODUCTO]]," ")</f>
        <v>0.45556000000000002</v>
      </c>
      <c r="O1988" s="61"/>
      <c r="P1988" s="55">
        <f>IFERROR(Tabla3[[#This Row],[OCULTAR2]]-Tabla3[[#This Row],[OCULTAR2]]*Tabla3[[#This Row],[% LÍNEA]]," ")</f>
        <v>0.45556000000000002</v>
      </c>
      <c r="Q1988" s="56">
        <f>IFERROR(Tabla3[[#This Row],[% PRODUCTO]]+Tabla3[[#This Row],[% LÍNEA]]," ")</f>
        <v>0</v>
      </c>
      <c r="R1988" s="60">
        <f>Tabla3[[#This Row],[OCULTAR3]]</f>
        <v>0.45556000000000002</v>
      </c>
      <c r="S1988" s="60">
        <f>Tabla3[[#This Row],[PRECIO SIN %]]-Tabla3[[#This Row],[PRECIO SIN %]]*10%</f>
        <v>0.41000400000000004</v>
      </c>
      <c r="T1988" s="80">
        <f>(Tabla3[[#This Row],[PRECIO CON DESCT.]]-(Tabla3[[#This Row],[PRECIO CON DESCT.]]*$T$6))</f>
        <v>0.25830252000000004</v>
      </c>
      <c r="U1988" s="96"/>
      <c r="V1988" s="94">
        <f>Tabla3[[#This Row],[PRECIO %      en $]]*Tabla3[[#This Row],[PEDIDO ]]</f>
        <v>0</v>
      </c>
      <c r="W1988" s="57">
        <f>Tabla3[[#This Row],[PRECIO CON DESCT.]]*Tabla3[[#This Row],[PEDIDO ]]</f>
        <v>0</v>
      </c>
      <c r="X1988" s="58">
        <f>Tabla3[[#This Row],[PRECIO SIN %]]*Tabla3[[#This Row],[PEDIDO ]]</f>
        <v>0</v>
      </c>
    </row>
    <row r="1989" spans="1:24" ht="33" customHeight="1" x14ac:dyDescent="0.4">
      <c r="A1989" s="124">
        <v>736372692221</v>
      </c>
      <c r="B1989" s="51" t="s">
        <v>225</v>
      </c>
      <c r="C1989" s="51" t="s">
        <v>150</v>
      </c>
      <c r="D19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89" s="118" t="s">
        <v>2480</v>
      </c>
      <c r="F1989" s="75" t="s">
        <v>537</v>
      </c>
      <c r="G19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19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1989" s="77">
        <v>123</v>
      </c>
      <c r="J1989" s="52">
        <v>3.4555600000000002</v>
      </c>
      <c r="K1989" s="53">
        <f>Tabla3[[#This Row],[PRECIOS]]-Tabla3[[#This Row],[PRECIOS]]*10%</f>
        <v>3.110004</v>
      </c>
      <c r="L1989" s="101"/>
      <c r="M1989" s="54"/>
      <c r="N1989" s="55">
        <f>IFERROR(Tabla3[[#This Row],[PRECIOS]]-Tabla3[[#This Row],[PRECIOS]]*Tabla3[[#This Row],[% PRODUCTO]]," ")</f>
        <v>3.4555600000000002</v>
      </c>
      <c r="O1989" s="54">
        <v>0.05</v>
      </c>
      <c r="P1989" s="55">
        <f>IFERROR(Tabla3[[#This Row],[OCULTAR2]]-Tabla3[[#This Row],[OCULTAR2]]*Tabla3[[#This Row],[% LÍNEA]]," ")</f>
        <v>3.2827820000000001</v>
      </c>
      <c r="Q1989" s="56">
        <f>IFERROR(Tabla3[[#This Row],[% PRODUCTO]]+Tabla3[[#This Row],[% LÍNEA]]," ")</f>
        <v>0.05</v>
      </c>
      <c r="R1989" s="53">
        <f>Tabla3[[#This Row],[OCULTAR3]]</f>
        <v>3.2827820000000001</v>
      </c>
      <c r="S1989" s="53">
        <f>Tabla3[[#This Row],[PRECIO SIN %]]-Tabla3[[#This Row],[PRECIO SIN %]]*10%</f>
        <v>2.9545037999999999</v>
      </c>
      <c r="T1989" s="80">
        <f>(Tabla3[[#This Row],[PRECIO CON DESCT.]]-(Tabla3[[#This Row],[PRECIO CON DESCT.]]*$T$6))</f>
        <v>1.861337394</v>
      </c>
      <c r="U1989" s="96"/>
      <c r="V1989" s="94">
        <f>Tabla3[[#This Row],[PRECIO %      en $]]*Tabla3[[#This Row],[PEDIDO ]]</f>
        <v>0</v>
      </c>
      <c r="W1989" s="57">
        <f>Tabla3[[#This Row],[PRECIO CON DESCT.]]*Tabla3[[#This Row],[PEDIDO ]]</f>
        <v>0</v>
      </c>
      <c r="X1989" s="58">
        <f>Tabla3[[#This Row],[PRECIO SIN %]]*Tabla3[[#This Row],[PEDIDO ]]</f>
        <v>0</v>
      </c>
    </row>
    <row r="1990" spans="1:24" ht="33" customHeight="1" x14ac:dyDescent="0.4">
      <c r="A1990" s="125">
        <v>675696260030</v>
      </c>
      <c r="B1990" s="59" t="s">
        <v>225</v>
      </c>
      <c r="C1990" s="59" t="s">
        <v>109</v>
      </c>
      <c r="D19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90" s="119" t="s">
        <v>2481</v>
      </c>
      <c r="F1990" s="76" t="s">
        <v>537</v>
      </c>
      <c r="G19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90" s="78">
        <v>202</v>
      </c>
      <c r="J1990" s="52">
        <v>0.72221999999999997</v>
      </c>
      <c r="K1990" s="60">
        <f>Tabla3[[#This Row],[PRECIOS]]-Tabla3[[#This Row],[PRECIOS]]*10%</f>
        <v>0.64999799999999996</v>
      </c>
      <c r="L1990" s="101"/>
      <c r="M1990" s="61"/>
      <c r="N1990" s="55">
        <f>IFERROR(Tabla3[[#This Row],[PRECIOS]]-Tabla3[[#This Row],[PRECIOS]]*Tabla3[[#This Row],[% PRODUCTO]]," ")</f>
        <v>0.72221999999999997</v>
      </c>
      <c r="O1990" s="61"/>
      <c r="P1990" s="55">
        <f>IFERROR(Tabla3[[#This Row],[OCULTAR2]]-Tabla3[[#This Row],[OCULTAR2]]*Tabla3[[#This Row],[% LÍNEA]]," ")</f>
        <v>0.72221999999999997</v>
      </c>
      <c r="Q1990" s="56">
        <f>IFERROR(Tabla3[[#This Row],[% PRODUCTO]]+Tabla3[[#This Row],[% LÍNEA]]," ")</f>
        <v>0</v>
      </c>
      <c r="R1990" s="60">
        <f>Tabla3[[#This Row],[OCULTAR3]]</f>
        <v>0.72221999999999997</v>
      </c>
      <c r="S1990" s="60">
        <f>Tabla3[[#This Row],[PRECIO SIN %]]-Tabla3[[#This Row],[PRECIO SIN %]]*10%</f>
        <v>0.64999799999999996</v>
      </c>
      <c r="T1990" s="80">
        <f>(Tabla3[[#This Row],[PRECIO CON DESCT.]]-(Tabla3[[#This Row],[PRECIO CON DESCT.]]*$T$6))</f>
        <v>0.40949873999999997</v>
      </c>
      <c r="U1990" s="96"/>
      <c r="V1990" s="94">
        <f>Tabla3[[#This Row],[PRECIO %      en $]]*Tabla3[[#This Row],[PEDIDO ]]</f>
        <v>0</v>
      </c>
      <c r="W1990" s="57">
        <f>Tabla3[[#This Row],[PRECIO CON DESCT.]]*Tabla3[[#This Row],[PEDIDO ]]</f>
        <v>0</v>
      </c>
      <c r="X1990" s="58">
        <f>Tabla3[[#This Row],[PRECIO SIN %]]*Tabla3[[#This Row],[PEDIDO ]]</f>
        <v>0</v>
      </c>
    </row>
    <row r="1991" spans="1:24" ht="33" customHeight="1" x14ac:dyDescent="0.4">
      <c r="A1991" s="124">
        <v>7591196007230</v>
      </c>
      <c r="B1991" s="51" t="s">
        <v>225</v>
      </c>
      <c r="C1991" s="51" t="s">
        <v>230</v>
      </c>
      <c r="D19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91" s="118" t="s">
        <v>2482</v>
      </c>
      <c r="F1991" s="75" t="s">
        <v>537</v>
      </c>
      <c r="G19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91" s="77">
        <v>22427</v>
      </c>
      <c r="J1991" s="52">
        <v>0.62222</v>
      </c>
      <c r="K1991" s="53">
        <f>Tabla3[[#This Row],[PRECIOS]]-Tabla3[[#This Row],[PRECIOS]]*10%</f>
        <v>0.559998</v>
      </c>
      <c r="L1991" s="101"/>
      <c r="M1991" s="54"/>
      <c r="N1991" s="55">
        <f>IFERROR(Tabla3[[#This Row],[PRECIOS]]-Tabla3[[#This Row],[PRECIOS]]*Tabla3[[#This Row],[% PRODUCTO]]," ")</f>
        <v>0.62222</v>
      </c>
      <c r="O1991" s="54"/>
      <c r="P1991" s="55">
        <f>IFERROR(Tabla3[[#This Row],[OCULTAR2]]-Tabla3[[#This Row],[OCULTAR2]]*Tabla3[[#This Row],[% LÍNEA]]," ")</f>
        <v>0.62222</v>
      </c>
      <c r="Q1991" s="56">
        <f>IFERROR(Tabla3[[#This Row],[% PRODUCTO]]+Tabla3[[#This Row],[% LÍNEA]]," ")</f>
        <v>0</v>
      </c>
      <c r="R1991" s="53">
        <f>Tabla3[[#This Row],[OCULTAR3]]</f>
        <v>0.62222</v>
      </c>
      <c r="S1991" s="53">
        <f>Tabla3[[#This Row],[PRECIO SIN %]]-Tabla3[[#This Row],[PRECIO SIN %]]*10%</f>
        <v>0.559998</v>
      </c>
      <c r="T1991" s="80">
        <f>(Tabla3[[#This Row],[PRECIO CON DESCT.]]-(Tabla3[[#This Row],[PRECIO CON DESCT.]]*$T$6))</f>
        <v>0.35279874</v>
      </c>
      <c r="U1991" s="96"/>
      <c r="V1991" s="94">
        <f>Tabla3[[#This Row],[PRECIO %      en $]]*Tabla3[[#This Row],[PEDIDO ]]</f>
        <v>0</v>
      </c>
      <c r="W1991" s="57">
        <f>Tabla3[[#This Row],[PRECIO CON DESCT.]]*Tabla3[[#This Row],[PEDIDO ]]</f>
        <v>0</v>
      </c>
      <c r="X1991" s="58">
        <f>Tabla3[[#This Row],[PRECIO SIN %]]*Tabla3[[#This Row],[PEDIDO ]]</f>
        <v>0</v>
      </c>
    </row>
    <row r="1992" spans="1:24" ht="33" customHeight="1" x14ac:dyDescent="0.4">
      <c r="A1992" s="125">
        <v>731946648468</v>
      </c>
      <c r="B1992" s="59" t="s">
        <v>225</v>
      </c>
      <c r="C1992" s="59" t="s">
        <v>128</v>
      </c>
      <c r="D19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92" s="119" t="s">
        <v>2483</v>
      </c>
      <c r="F1992" s="76" t="s">
        <v>537</v>
      </c>
      <c r="G19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92" s="78">
        <v>659</v>
      </c>
      <c r="J1992" s="52">
        <v>0.51110999999999995</v>
      </c>
      <c r="K1992" s="60">
        <f>Tabla3[[#This Row],[PRECIOS]]-Tabla3[[#This Row],[PRECIOS]]*10%</f>
        <v>0.45999899999999994</v>
      </c>
      <c r="L1992" s="101"/>
      <c r="M1992" s="61"/>
      <c r="N1992" s="55">
        <f>IFERROR(Tabla3[[#This Row],[PRECIOS]]-Tabla3[[#This Row],[PRECIOS]]*Tabla3[[#This Row],[% PRODUCTO]]," ")</f>
        <v>0.51110999999999995</v>
      </c>
      <c r="O1992" s="61"/>
      <c r="P1992" s="55">
        <f>IFERROR(Tabla3[[#This Row],[OCULTAR2]]-Tabla3[[#This Row],[OCULTAR2]]*Tabla3[[#This Row],[% LÍNEA]]," ")</f>
        <v>0.51110999999999995</v>
      </c>
      <c r="Q1992" s="56">
        <f>IFERROR(Tabla3[[#This Row],[% PRODUCTO]]+Tabla3[[#This Row],[% LÍNEA]]," ")</f>
        <v>0</v>
      </c>
      <c r="R1992" s="60">
        <f>Tabla3[[#This Row],[OCULTAR3]]</f>
        <v>0.51110999999999995</v>
      </c>
      <c r="S1992" s="60">
        <f>Tabla3[[#This Row],[PRECIO SIN %]]-Tabla3[[#This Row],[PRECIO SIN %]]*10%</f>
        <v>0.45999899999999994</v>
      </c>
      <c r="T1992" s="80">
        <f>(Tabla3[[#This Row],[PRECIO CON DESCT.]]-(Tabla3[[#This Row],[PRECIO CON DESCT.]]*$T$6))</f>
        <v>0.28979937</v>
      </c>
      <c r="U1992" s="96"/>
      <c r="V1992" s="94">
        <f>Tabla3[[#This Row],[PRECIO %      en $]]*Tabla3[[#This Row],[PEDIDO ]]</f>
        <v>0</v>
      </c>
      <c r="W1992" s="57">
        <f>Tabla3[[#This Row],[PRECIO CON DESCT.]]*Tabla3[[#This Row],[PEDIDO ]]</f>
        <v>0</v>
      </c>
      <c r="X1992" s="58">
        <f>Tabla3[[#This Row],[PRECIO SIN %]]*Tabla3[[#This Row],[PEDIDO ]]</f>
        <v>0</v>
      </c>
    </row>
    <row r="1993" spans="1:24" ht="33" customHeight="1" x14ac:dyDescent="0.4">
      <c r="A1993" s="124">
        <v>6921875010823</v>
      </c>
      <c r="B1993" s="51" t="s">
        <v>225</v>
      </c>
      <c r="C1993" s="51" t="s">
        <v>270</v>
      </c>
      <c r="D19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93" s="118" t="s">
        <v>2484</v>
      </c>
      <c r="F1993" s="75" t="s">
        <v>537</v>
      </c>
      <c r="G19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93" s="77">
        <v>20</v>
      </c>
      <c r="J1993" s="52">
        <v>0.25556000000000001</v>
      </c>
      <c r="K1993" s="53">
        <f>Tabla3[[#This Row],[PRECIOS]]-Tabla3[[#This Row],[PRECIOS]]*10%</f>
        <v>0.23000400000000001</v>
      </c>
      <c r="L1993" s="101"/>
      <c r="M1993" s="54"/>
      <c r="N1993" s="55">
        <f>IFERROR(Tabla3[[#This Row],[PRECIOS]]-Tabla3[[#This Row],[PRECIOS]]*Tabla3[[#This Row],[% PRODUCTO]]," ")</f>
        <v>0.25556000000000001</v>
      </c>
      <c r="O1993" s="54"/>
      <c r="P1993" s="55">
        <f>IFERROR(Tabla3[[#This Row],[OCULTAR2]]-Tabla3[[#This Row],[OCULTAR2]]*Tabla3[[#This Row],[% LÍNEA]]," ")</f>
        <v>0.25556000000000001</v>
      </c>
      <c r="Q1993" s="56">
        <f>IFERROR(Tabla3[[#This Row],[% PRODUCTO]]+Tabla3[[#This Row],[% LÍNEA]]," ")</f>
        <v>0</v>
      </c>
      <c r="R1993" s="53">
        <f>Tabla3[[#This Row],[OCULTAR3]]</f>
        <v>0.25556000000000001</v>
      </c>
      <c r="S1993" s="53">
        <f>Tabla3[[#This Row],[PRECIO SIN %]]-Tabla3[[#This Row],[PRECIO SIN %]]*10%</f>
        <v>0.23000400000000001</v>
      </c>
      <c r="T1993" s="80">
        <f>(Tabla3[[#This Row],[PRECIO CON DESCT.]]-(Tabla3[[#This Row],[PRECIO CON DESCT.]]*$T$6))</f>
        <v>0.14490252000000001</v>
      </c>
      <c r="U1993" s="96"/>
      <c r="V1993" s="94">
        <f>Tabla3[[#This Row],[PRECIO %      en $]]*Tabla3[[#This Row],[PEDIDO ]]</f>
        <v>0</v>
      </c>
      <c r="W1993" s="57">
        <f>Tabla3[[#This Row],[PRECIO CON DESCT.]]*Tabla3[[#This Row],[PEDIDO ]]</f>
        <v>0</v>
      </c>
      <c r="X1993" s="58">
        <f>Tabla3[[#This Row],[PRECIO SIN %]]*Tabla3[[#This Row],[PEDIDO ]]</f>
        <v>0</v>
      </c>
    </row>
    <row r="1994" spans="1:24" ht="33" customHeight="1" x14ac:dyDescent="0.4">
      <c r="A1994" s="125">
        <v>7592454002639</v>
      </c>
      <c r="B1994" s="59" t="s">
        <v>225</v>
      </c>
      <c r="C1994" s="59" t="s">
        <v>171</v>
      </c>
      <c r="D19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94" s="119" t="s">
        <v>2485</v>
      </c>
      <c r="F1994" s="76" t="s">
        <v>537</v>
      </c>
      <c r="G19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94" s="78">
        <v>564</v>
      </c>
      <c r="J1994" s="52">
        <v>0.77778000000000003</v>
      </c>
      <c r="K1994" s="60">
        <f>Tabla3[[#This Row],[PRECIOS]]-Tabla3[[#This Row],[PRECIOS]]*10%</f>
        <v>0.70000200000000001</v>
      </c>
      <c r="L1994" s="101"/>
      <c r="M1994" s="61"/>
      <c r="N1994" s="55">
        <f>IFERROR(Tabla3[[#This Row],[PRECIOS]]-Tabla3[[#This Row],[PRECIOS]]*Tabla3[[#This Row],[% PRODUCTO]]," ")</f>
        <v>0.77778000000000003</v>
      </c>
      <c r="O1994" s="61"/>
      <c r="P1994" s="55">
        <f>IFERROR(Tabla3[[#This Row],[OCULTAR2]]-Tabla3[[#This Row],[OCULTAR2]]*Tabla3[[#This Row],[% LÍNEA]]," ")</f>
        <v>0.77778000000000003</v>
      </c>
      <c r="Q1994" s="56">
        <f>IFERROR(Tabla3[[#This Row],[% PRODUCTO]]+Tabla3[[#This Row],[% LÍNEA]]," ")</f>
        <v>0</v>
      </c>
      <c r="R1994" s="60">
        <f>Tabla3[[#This Row],[OCULTAR3]]</f>
        <v>0.77778000000000003</v>
      </c>
      <c r="S1994" s="60">
        <f>Tabla3[[#This Row],[PRECIO SIN %]]-Tabla3[[#This Row],[PRECIO SIN %]]*10%</f>
        <v>0.70000200000000001</v>
      </c>
      <c r="T1994" s="80">
        <f>(Tabla3[[#This Row],[PRECIO CON DESCT.]]-(Tabla3[[#This Row],[PRECIO CON DESCT.]]*$T$6))</f>
        <v>0.44100126000000001</v>
      </c>
      <c r="U1994" s="96"/>
      <c r="V1994" s="94">
        <f>Tabla3[[#This Row],[PRECIO %      en $]]*Tabla3[[#This Row],[PEDIDO ]]</f>
        <v>0</v>
      </c>
      <c r="W1994" s="57">
        <f>Tabla3[[#This Row],[PRECIO CON DESCT.]]*Tabla3[[#This Row],[PEDIDO ]]</f>
        <v>0</v>
      </c>
      <c r="X1994" s="58">
        <f>Tabla3[[#This Row],[PRECIO SIN %]]*Tabla3[[#This Row],[PEDIDO ]]</f>
        <v>0</v>
      </c>
    </row>
    <row r="1995" spans="1:24" ht="33" customHeight="1" x14ac:dyDescent="0.4">
      <c r="A1995" s="124">
        <v>7590027001737</v>
      </c>
      <c r="B1995" s="51" t="s">
        <v>225</v>
      </c>
      <c r="C1995" s="51" t="s">
        <v>250</v>
      </c>
      <c r="D19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95" s="118" t="s">
        <v>2486</v>
      </c>
      <c r="F1995" s="75" t="s">
        <v>537</v>
      </c>
      <c r="G19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95" s="77">
        <v>79</v>
      </c>
      <c r="J1995" s="52">
        <v>2.3666700000000001</v>
      </c>
      <c r="K1995" s="53">
        <f>Tabla3[[#This Row],[PRECIOS]]-Tabla3[[#This Row],[PRECIOS]]*10%</f>
        <v>2.1300029999999999</v>
      </c>
      <c r="L1995" s="101"/>
      <c r="M1995" s="54"/>
      <c r="N1995" s="55">
        <f>IFERROR(Tabla3[[#This Row],[PRECIOS]]-Tabla3[[#This Row],[PRECIOS]]*Tabla3[[#This Row],[% PRODUCTO]]," ")</f>
        <v>2.3666700000000001</v>
      </c>
      <c r="O1995" s="54"/>
      <c r="P1995" s="55">
        <f>IFERROR(Tabla3[[#This Row],[OCULTAR2]]-Tabla3[[#This Row],[OCULTAR2]]*Tabla3[[#This Row],[% LÍNEA]]," ")</f>
        <v>2.3666700000000001</v>
      </c>
      <c r="Q1995" s="56">
        <f>IFERROR(Tabla3[[#This Row],[% PRODUCTO]]+Tabla3[[#This Row],[% LÍNEA]]," ")</f>
        <v>0</v>
      </c>
      <c r="R1995" s="53">
        <f>Tabla3[[#This Row],[OCULTAR3]]</f>
        <v>2.3666700000000001</v>
      </c>
      <c r="S1995" s="53">
        <f>Tabla3[[#This Row],[PRECIO SIN %]]-Tabla3[[#This Row],[PRECIO SIN %]]*10%</f>
        <v>2.1300029999999999</v>
      </c>
      <c r="T1995" s="80">
        <f>(Tabla3[[#This Row],[PRECIO CON DESCT.]]-(Tabla3[[#This Row],[PRECIO CON DESCT.]]*$T$6))</f>
        <v>1.3419018899999999</v>
      </c>
      <c r="U1995" s="96"/>
      <c r="V1995" s="94">
        <f>Tabla3[[#This Row],[PRECIO %      en $]]*Tabla3[[#This Row],[PEDIDO ]]</f>
        <v>0</v>
      </c>
      <c r="W1995" s="57">
        <f>Tabla3[[#This Row],[PRECIO CON DESCT.]]*Tabla3[[#This Row],[PEDIDO ]]</f>
        <v>0</v>
      </c>
      <c r="X1995" s="58">
        <f>Tabla3[[#This Row],[PRECIO SIN %]]*Tabla3[[#This Row],[PEDIDO ]]</f>
        <v>0</v>
      </c>
    </row>
    <row r="1996" spans="1:24" ht="33" customHeight="1" x14ac:dyDescent="0.4">
      <c r="A1996" s="125">
        <v>8906045360456</v>
      </c>
      <c r="B1996" s="59" t="s">
        <v>225</v>
      </c>
      <c r="C1996" s="59" t="s">
        <v>128</v>
      </c>
      <c r="D19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96" s="119" t="s">
        <v>2487</v>
      </c>
      <c r="F1996" s="76" t="s">
        <v>537</v>
      </c>
      <c r="G19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96" s="78">
        <v>300</v>
      </c>
      <c r="J1996" s="52">
        <v>0.85555999999999999</v>
      </c>
      <c r="K1996" s="60">
        <f>Tabla3[[#This Row],[PRECIOS]]-Tabla3[[#This Row],[PRECIOS]]*10%</f>
        <v>0.77000400000000002</v>
      </c>
      <c r="L1996" s="101"/>
      <c r="M1996" s="61"/>
      <c r="N1996" s="55">
        <f>IFERROR(Tabla3[[#This Row],[PRECIOS]]-Tabla3[[#This Row],[PRECIOS]]*Tabla3[[#This Row],[% PRODUCTO]]," ")</f>
        <v>0.85555999999999999</v>
      </c>
      <c r="O1996" s="61"/>
      <c r="P1996" s="55">
        <f>IFERROR(Tabla3[[#This Row],[OCULTAR2]]-Tabla3[[#This Row],[OCULTAR2]]*Tabla3[[#This Row],[% LÍNEA]]," ")</f>
        <v>0.85555999999999999</v>
      </c>
      <c r="Q1996" s="56">
        <f>IFERROR(Tabla3[[#This Row],[% PRODUCTO]]+Tabla3[[#This Row],[% LÍNEA]]," ")</f>
        <v>0</v>
      </c>
      <c r="R1996" s="60">
        <f>Tabla3[[#This Row],[OCULTAR3]]</f>
        <v>0.85555999999999999</v>
      </c>
      <c r="S1996" s="60">
        <f>Tabla3[[#This Row],[PRECIO SIN %]]-Tabla3[[#This Row],[PRECIO SIN %]]*10%</f>
        <v>0.77000400000000002</v>
      </c>
      <c r="T1996" s="80">
        <f>(Tabla3[[#This Row],[PRECIO CON DESCT.]]-(Tabla3[[#This Row],[PRECIO CON DESCT.]]*$T$6))</f>
        <v>0.48510252000000004</v>
      </c>
      <c r="U1996" s="96"/>
      <c r="V1996" s="94">
        <f>Tabla3[[#This Row],[PRECIO %      en $]]*Tabla3[[#This Row],[PEDIDO ]]</f>
        <v>0</v>
      </c>
      <c r="W1996" s="57">
        <f>Tabla3[[#This Row],[PRECIO CON DESCT.]]*Tabla3[[#This Row],[PEDIDO ]]</f>
        <v>0</v>
      </c>
      <c r="X1996" s="58">
        <f>Tabla3[[#This Row],[PRECIO SIN %]]*Tabla3[[#This Row],[PEDIDO ]]</f>
        <v>0</v>
      </c>
    </row>
    <row r="1997" spans="1:24" ht="33" customHeight="1" x14ac:dyDescent="0.4">
      <c r="A1997" s="124">
        <v>7598578000230</v>
      </c>
      <c r="B1997" s="51" t="s">
        <v>225</v>
      </c>
      <c r="C1997" s="51" t="s">
        <v>159</v>
      </c>
      <c r="D19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97" s="118" t="s">
        <v>2488</v>
      </c>
      <c r="F1997" s="75" t="s">
        <v>537</v>
      </c>
      <c r="G19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97" s="77">
        <v>138</v>
      </c>
      <c r="J1997" s="52">
        <v>1</v>
      </c>
      <c r="K1997" s="53">
        <f>Tabla3[[#This Row],[PRECIOS]]-Tabla3[[#This Row],[PRECIOS]]*10%</f>
        <v>0.9</v>
      </c>
      <c r="L1997" s="101"/>
      <c r="M1997" s="54"/>
      <c r="N1997" s="55">
        <f>IFERROR(Tabla3[[#This Row],[PRECIOS]]-Tabla3[[#This Row],[PRECIOS]]*Tabla3[[#This Row],[% PRODUCTO]]," ")</f>
        <v>1</v>
      </c>
      <c r="O1997" s="54"/>
      <c r="P1997" s="55">
        <f>IFERROR(Tabla3[[#This Row],[OCULTAR2]]-Tabla3[[#This Row],[OCULTAR2]]*Tabla3[[#This Row],[% LÍNEA]]," ")</f>
        <v>1</v>
      </c>
      <c r="Q1997" s="56">
        <f>IFERROR(Tabla3[[#This Row],[% PRODUCTO]]+Tabla3[[#This Row],[% LÍNEA]]," ")</f>
        <v>0</v>
      </c>
      <c r="R1997" s="53">
        <f>Tabla3[[#This Row],[OCULTAR3]]</f>
        <v>1</v>
      </c>
      <c r="S1997" s="53">
        <f>Tabla3[[#This Row],[PRECIO SIN %]]-Tabla3[[#This Row],[PRECIO SIN %]]*10%</f>
        <v>0.9</v>
      </c>
      <c r="T1997" s="80">
        <f>(Tabla3[[#This Row],[PRECIO CON DESCT.]]-(Tabla3[[#This Row],[PRECIO CON DESCT.]]*$T$6))</f>
        <v>0.56699999999999995</v>
      </c>
      <c r="U1997" s="96"/>
      <c r="V1997" s="94">
        <f>Tabla3[[#This Row],[PRECIO %      en $]]*Tabla3[[#This Row],[PEDIDO ]]</f>
        <v>0</v>
      </c>
      <c r="W1997" s="57">
        <f>Tabla3[[#This Row],[PRECIO CON DESCT.]]*Tabla3[[#This Row],[PEDIDO ]]</f>
        <v>0</v>
      </c>
      <c r="X1997" s="58">
        <f>Tabla3[[#This Row],[PRECIO SIN %]]*Tabla3[[#This Row],[PEDIDO ]]</f>
        <v>0</v>
      </c>
    </row>
    <row r="1998" spans="1:24" ht="33" customHeight="1" x14ac:dyDescent="0.4">
      <c r="A1998" s="125">
        <v>7592454002653</v>
      </c>
      <c r="B1998" s="59" t="s">
        <v>225</v>
      </c>
      <c r="C1998" s="59" t="s">
        <v>171</v>
      </c>
      <c r="D19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1998" s="119" t="s">
        <v>2489</v>
      </c>
      <c r="F1998" s="76" t="s">
        <v>537</v>
      </c>
      <c r="G19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98" s="78">
        <v>3</v>
      </c>
      <c r="J1998" s="52">
        <v>1.76667</v>
      </c>
      <c r="K1998" s="60">
        <f>Tabla3[[#This Row],[PRECIOS]]-Tabla3[[#This Row],[PRECIOS]]*10%</f>
        <v>1.5900029999999998</v>
      </c>
      <c r="L1998" s="101"/>
      <c r="M1998" s="61"/>
      <c r="N1998" s="55">
        <f>IFERROR(Tabla3[[#This Row],[PRECIOS]]-Tabla3[[#This Row],[PRECIOS]]*Tabla3[[#This Row],[% PRODUCTO]]," ")</f>
        <v>1.76667</v>
      </c>
      <c r="O1998" s="61"/>
      <c r="P1998" s="55">
        <f>IFERROR(Tabla3[[#This Row],[OCULTAR2]]-Tabla3[[#This Row],[OCULTAR2]]*Tabla3[[#This Row],[% LÍNEA]]," ")</f>
        <v>1.76667</v>
      </c>
      <c r="Q1998" s="56">
        <f>IFERROR(Tabla3[[#This Row],[% PRODUCTO]]+Tabla3[[#This Row],[% LÍNEA]]," ")</f>
        <v>0</v>
      </c>
      <c r="R1998" s="60">
        <f>Tabla3[[#This Row],[OCULTAR3]]</f>
        <v>1.76667</v>
      </c>
      <c r="S1998" s="60">
        <f>Tabla3[[#This Row],[PRECIO SIN %]]-Tabla3[[#This Row],[PRECIO SIN %]]*10%</f>
        <v>1.5900029999999998</v>
      </c>
      <c r="T1998" s="80">
        <f>(Tabla3[[#This Row],[PRECIO CON DESCT.]]-(Tabla3[[#This Row],[PRECIO CON DESCT.]]*$T$6))</f>
        <v>1.0017018899999999</v>
      </c>
      <c r="U1998" s="96"/>
      <c r="V1998" s="94">
        <f>Tabla3[[#This Row],[PRECIO %      en $]]*Tabla3[[#This Row],[PEDIDO ]]</f>
        <v>0</v>
      </c>
      <c r="W1998" s="57">
        <f>Tabla3[[#This Row],[PRECIO CON DESCT.]]*Tabla3[[#This Row],[PEDIDO ]]</f>
        <v>0</v>
      </c>
      <c r="X1998" s="58">
        <f>Tabla3[[#This Row],[PRECIO SIN %]]*Tabla3[[#This Row],[PEDIDO ]]</f>
        <v>0</v>
      </c>
    </row>
    <row r="1999" spans="1:24" ht="33" customHeight="1" x14ac:dyDescent="0.4">
      <c r="A1999" s="124">
        <v>7598455000056</v>
      </c>
      <c r="B1999" s="51" t="s">
        <v>225</v>
      </c>
      <c r="C1999" s="51" t="s">
        <v>58</v>
      </c>
      <c r="D19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1999" s="118" t="s">
        <v>2490</v>
      </c>
      <c r="F1999" s="75" t="s">
        <v>537</v>
      </c>
      <c r="G19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19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1999" s="77">
        <v>302</v>
      </c>
      <c r="J1999" s="52">
        <v>4.3444399999999996</v>
      </c>
      <c r="K1999" s="53">
        <f>Tabla3[[#This Row],[PRECIOS]]-Tabla3[[#This Row],[PRECIOS]]*10%</f>
        <v>3.9099959999999996</v>
      </c>
      <c r="L1999" s="101"/>
      <c r="M1999" s="54"/>
      <c r="N1999" s="55">
        <f>IFERROR(Tabla3[[#This Row],[PRECIOS]]-Tabla3[[#This Row],[PRECIOS]]*Tabla3[[#This Row],[% PRODUCTO]]," ")</f>
        <v>4.3444399999999996</v>
      </c>
      <c r="O1999" s="54"/>
      <c r="P1999" s="55">
        <f>IFERROR(Tabla3[[#This Row],[OCULTAR2]]-Tabla3[[#This Row],[OCULTAR2]]*Tabla3[[#This Row],[% LÍNEA]]," ")</f>
        <v>4.3444399999999996</v>
      </c>
      <c r="Q1999" s="56">
        <f>IFERROR(Tabla3[[#This Row],[% PRODUCTO]]+Tabla3[[#This Row],[% LÍNEA]]," ")</f>
        <v>0</v>
      </c>
      <c r="R1999" s="53">
        <f>Tabla3[[#This Row],[OCULTAR3]]</f>
        <v>4.3444399999999996</v>
      </c>
      <c r="S1999" s="53">
        <f>Tabla3[[#This Row],[PRECIO SIN %]]-Tabla3[[#This Row],[PRECIO SIN %]]*10%</f>
        <v>3.9099959999999996</v>
      </c>
      <c r="T1999" s="80">
        <f>(Tabla3[[#This Row],[PRECIO CON DESCT.]]-(Tabla3[[#This Row],[PRECIO CON DESCT.]]*$T$6))</f>
        <v>2.4632974799999996</v>
      </c>
      <c r="U1999" s="96"/>
      <c r="V1999" s="94">
        <f>Tabla3[[#This Row],[PRECIO %      en $]]*Tabla3[[#This Row],[PEDIDO ]]</f>
        <v>0</v>
      </c>
      <c r="W1999" s="57">
        <f>Tabla3[[#This Row],[PRECIO CON DESCT.]]*Tabla3[[#This Row],[PEDIDO ]]</f>
        <v>0</v>
      </c>
      <c r="X1999" s="58">
        <f>Tabla3[[#This Row],[PRECIO SIN %]]*Tabla3[[#This Row],[PEDIDO ]]</f>
        <v>0</v>
      </c>
    </row>
    <row r="2000" spans="1:24" ht="33" customHeight="1" x14ac:dyDescent="0.4">
      <c r="A2000" s="125">
        <v>7591196002761</v>
      </c>
      <c r="B2000" s="59" t="s">
        <v>225</v>
      </c>
      <c r="C2000" s="59" t="s">
        <v>200</v>
      </c>
      <c r="D20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00" s="119" t="s">
        <v>2491</v>
      </c>
      <c r="F2000" s="76" t="s">
        <v>537</v>
      </c>
      <c r="G20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00" s="78">
        <v>79</v>
      </c>
      <c r="J2000" s="52">
        <v>14.44444</v>
      </c>
      <c r="K2000" s="60">
        <f>Tabla3[[#This Row],[PRECIOS]]-Tabla3[[#This Row],[PRECIOS]]*10%</f>
        <v>12.999995999999999</v>
      </c>
      <c r="L2000" s="101"/>
      <c r="M2000" s="61"/>
      <c r="N2000" s="55">
        <f>IFERROR(Tabla3[[#This Row],[PRECIOS]]-Tabla3[[#This Row],[PRECIOS]]*Tabla3[[#This Row],[% PRODUCTO]]," ")</f>
        <v>14.44444</v>
      </c>
      <c r="O2000" s="61"/>
      <c r="P2000" s="55">
        <f>IFERROR(Tabla3[[#This Row],[OCULTAR2]]-Tabla3[[#This Row],[OCULTAR2]]*Tabla3[[#This Row],[% LÍNEA]]," ")</f>
        <v>14.44444</v>
      </c>
      <c r="Q2000" s="56">
        <f>IFERROR(Tabla3[[#This Row],[% PRODUCTO]]+Tabla3[[#This Row],[% LÍNEA]]," ")</f>
        <v>0</v>
      </c>
      <c r="R2000" s="60">
        <f>Tabla3[[#This Row],[OCULTAR3]]</f>
        <v>14.44444</v>
      </c>
      <c r="S2000" s="60">
        <f>Tabla3[[#This Row],[PRECIO SIN %]]-Tabla3[[#This Row],[PRECIO SIN %]]*10%</f>
        <v>12.999995999999999</v>
      </c>
      <c r="T2000" s="80">
        <f>(Tabla3[[#This Row],[PRECIO CON DESCT.]]-(Tabla3[[#This Row],[PRECIO CON DESCT.]]*$T$6))</f>
        <v>8.1899974799999988</v>
      </c>
      <c r="U2000" s="96"/>
      <c r="V2000" s="94">
        <f>Tabla3[[#This Row],[PRECIO %      en $]]*Tabla3[[#This Row],[PEDIDO ]]</f>
        <v>0</v>
      </c>
      <c r="W2000" s="57">
        <f>Tabla3[[#This Row],[PRECIO CON DESCT.]]*Tabla3[[#This Row],[PEDIDO ]]</f>
        <v>0</v>
      </c>
      <c r="X2000" s="58">
        <f>Tabla3[[#This Row],[PRECIO SIN %]]*Tabla3[[#This Row],[PEDIDO ]]</f>
        <v>0</v>
      </c>
    </row>
    <row r="2001" spans="1:30" ht="33" customHeight="1" x14ac:dyDescent="0.4">
      <c r="A2001" s="124">
        <v>7597285000434</v>
      </c>
      <c r="B2001" s="51" t="s">
        <v>225</v>
      </c>
      <c r="C2001" s="51" t="s">
        <v>85</v>
      </c>
      <c r="D20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01" s="118" t="s">
        <v>2492</v>
      </c>
      <c r="F2001" s="75" t="s">
        <v>537</v>
      </c>
      <c r="G20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01" s="77">
        <v>13</v>
      </c>
      <c r="J2001" s="52">
        <v>4.4444400000000002</v>
      </c>
      <c r="K2001" s="53">
        <f>Tabla3[[#This Row],[PRECIOS]]-Tabla3[[#This Row],[PRECIOS]]*10%</f>
        <v>3.9999960000000003</v>
      </c>
      <c r="L2001" s="101"/>
      <c r="M2001" s="54"/>
      <c r="N2001" s="55">
        <f>IFERROR(Tabla3[[#This Row],[PRECIOS]]-Tabla3[[#This Row],[PRECIOS]]*Tabla3[[#This Row],[% PRODUCTO]]," ")</f>
        <v>4.4444400000000002</v>
      </c>
      <c r="O2001" s="54"/>
      <c r="P2001" s="55">
        <f>IFERROR(Tabla3[[#This Row],[OCULTAR2]]-Tabla3[[#This Row],[OCULTAR2]]*Tabla3[[#This Row],[% LÍNEA]]," ")</f>
        <v>4.4444400000000002</v>
      </c>
      <c r="Q2001" s="56">
        <f>IFERROR(Tabla3[[#This Row],[% PRODUCTO]]+Tabla3[[#This Row],[% LÍNEA]]," ")</f>
        <v>0</v>
      </c>
      <c r="R2001" s="53">
        <f>Tabla3[[#This Row],[OCULTAR3]]</f>
        <v>4.4444400000000002</v>
      </c>
      <c r="S2001" s="53">
        <f>Tabla3[[#This Row],[PRECIO SIN %]]-Tabla3[[#This Row],[PRECIO SIN %]]*10%</f>
        <v>3.9999960000000003</v>
      </c>
      <c r="T2001" s="80">
        <f>(Tabla3[[#This Row],[PRECIO CON DESCT.]]-(Tabla3[[#This Row],[PRECIO CON DESCT.]]*$T$6))</f>
        <v>2.5199974800000002</v>
      </c>
      <c r="U2001" s="96"/>
      <c r="V2001" s="94">
        <f>Tabla3[[#This Row],[PRECIO %      en $]]*Tabla3[[#This Row],[PEDIDO ]]</f>
        <v>0</v>
      </c>
      <c r="W2001" s="57">
        <f>Tabla3[[#This Row],[PRECIO CON DESCT.]]*Tabla3[[#This Row],[PEDIDO ]]</f>
        <v>0</v>
      </c>
      <c r="X2001" s="58">
        <f>Tabla3[[#This Row],[PRECIO SIN %]]*Tabla3[[#This Row],[PEDIDO ]]</f>
        <v>0</v>
      </c>
    </row>
    <row r="2002" spans="1:30" ht="33" customHeight="1" x14ac:dyDescent="0.4">
      <c r="A2002" s="125">
        <v>7592803000316</v>
      </c>
      <c r="B2002" s="59" t="s">
        <v>225</v>
      </c>
      <c r="C2002" s="59" t="s">
        <v>132</v>
      </c>
      <c r="D20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02" s="119" t="s">
        <v>2493</v>
      </c>
      <c r="F2002" s="76" t="s">
        <v>537</v>
      </c>
      <c r="G20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02" s="78">
        <v>19</v>
      </c>
      <c r="J2002" s="52">
        <v>5.0222199999999999</v>
      </c>
      <c r="K2002" s="60">
        <f>Tabla3[[#This Row],[PRECIOS]]-Tabla3[[#This Row],[PRECIOS]]*10%</f>
        <v>4.5199980000000002</v>
      </c>
      <c r="L2002" s="101"/>
      <c r="M2002" s="61"/>
      <c r="N2002" s="55">
        <f>IFERROR(Tabla3[[#This Row],[PRECIOS]]-Tabla3[[#This Row],[PRECIOS]]*Tabla3[[#This Row],[% PRODUCTO]]," ")</f>
        <v>5.0222199999999999</v>
      </c>
      <c r="O2002" s="61"/>
      <c r="P2002" s="55">
        <f>IFERROR(Tabla3[[#This Row],[OCULTAR2]]-Tabla3[[#This Row],[OCULTAR2]]*Tabla3[[#This Row],[% LÍNEA]]," ")</f>
        <v>5.0222199999999999</v>
      </c>
      <c r="Q2002" s="56">
        <f>IFERROR(Tabla3[[#This Row],[% PRODUCTO]]+Tabla3[[#This Row],[% LÍNEA]]," ")</f>
        <v>0</v>
      </c>
      <c r="R2002" s="60">
        <f>Tabla3[[#This Row],[OCULTAR3]]</f>
        <v>5.0222199999999999</v>
      </c>
      <c r="S2002" s="60">
        <f>Tabla3[[#This Row],[PRECIO SIN %]]-Tabla3[[#This Row],[PRECIO SIN %]]*10%</f>
        <v>4.5199980000000002</v>
      </c>
      <c r="T2002" s="80">
        <f>(Tabla3[[#This Row],[PRECIO CON DESCT.]]-(Tabla3[[#This Row],[PRECIO CON DESCT.]]*$T$6))</f>
        <v>2.8475987400000005</v>
      </c>
      <c r="U2002" s="96"/>
      <c r="V2002" s="94">
        <f>Tabla3[[#This Row],[PRECIO %      en $]]*Tabla3[[#This Row],[PEDIDO ]]</f>
        <v>0</v>
      </c>
      <c r="W2002" s="57">
        <f>Tabla3[[#This Row],[PRECIO CON DESCT.]]*Tabla3[[#This Row],[PEDIDO ]]</f>
        <v>0</v>
      </c>
      <c r="X2002" s="58">
        <f>Tabla3[[#This Row],[PRECIO SIN %]]*Tabla3[[#This Row],[PEDIDO ]]</f>
        <v>0</v>
      </c>
    </row>
    <row r="2003" spans="1:30" ht="33" customHeight="1" x14ac:dyDescent="0.45">
      <c r="A2003" s="124">
        <v>7591020080965</v>
      </c>
      <c r="B2003" s="51" t="s">
        <v>225</v>
      </c>
      <c r="C2003" s="51" t="s">
        <v>196</v>
      </c>
      <c r="D20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03" s="118" t="s">
        <v>2494</v>
      </c>
      <c r="F2003" s="75" t="s">
        <v>537</v>
      </c>
      <c r="G20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03" s="77">
        <v>13</v>
      </c>
      <c r="J2003" s="52">
        <v>5.3111100000000002</v>
      </c>
      <c r="K2003" s="53">
        <f>Tabla3[[#This Row],[PRECIOS]]-Tabla3[[#This Row],[PRECIOS]]*10%</f>
        <v>4.7799990000000001</v>
      </c>
      <c r="L2003" s="101"/>
      <c r="M2003" s="54"/>
      <c r="N2003" s="55">
        <f>IFERROR(Tabla3[[#This Row],[PRECIOS]]-Tabla3[[#This Row],[PRECIOS]]*Tabla3[[#This Row],[% PRODUCTO]]," ")</f>
        <v>5.3111100000000002</v>
      </c>
      <c r="O2003" s="54"/>
      <c r="P2003" s="55">
        <f>IFERROR(Tabla3[[#This Row],[OCULTAR2]]-Tabla3[[#This Row],[OCULTAR2]]*Tabla3[[#This Row],[% LÍNEA]]," ")</f>
        <v>5.3111100000000002</v>
      </c>
      <c r="Q2003" s="56">
        <f>IFERROR(Tabla3[[#This Row],[% PRODUCTO]]+Tabla3[[#This Row],[% LÍNEA]]," ")</f>
        <v>0</v>
      </c>
      <c r="R2003" s="53">
        <f>Tabla3[[#This Row],[OCULTAR3]]</f>
        <v>5.3111100000000002</v>
      </c>
      <c r="S2003" s="53">
        <f>Tabla3[[#This Row],[PRECIO SIN %]]-Tabla3[[#This Row],[PRECIO SIN %]]*10%</f>
        <v>4.7799990000000001</v>
      </c>
      <c r="T2003" s="80">
        <f>(Tabla3[[#This Row],[PRECIO CON DESCT.]]-(Tabla3[[#This Row],[PRECIO CON DESCT.]]*$T$6))</f>
        <v>3.0113993700000004</v>
      </c>
      <c r="U2003" s="96"/>
      <c r="V2003" s="94">
        <f>Tabla3[[#This Row],[PRECIO %      en $]]*Tabla3[[#This Row],[PEDIDO ]]</f>
        <v>0</v>
      </c>
      <c r="W2003" s="57">
        <f>Tabla3[[#This Row],[PRECIO CON DESCT.]]*Tabla3[[#This Row],[PEDIDO ]]</f>
        <v>0</v>
      </c>
      <c r="X2003" s="58">
        <f>Tabla3[[#This Row],[PRECIO SIN %]]*Tabla3[[#This Row],[PEDIDO ]]</f>
        <v>0</v>
      </c>
      <c r="Y2003" s="10"/>
      <c r="Z2003" s="10"/>
      <c r="AA2003" s="10"/>
      <c r="AB2003" s="10"/>
      <c r="AC2003" s="10"/>
      <c r="AD2003" s="10"/>
    </row>
    <row r="2004" spans="1:30" ht="33" customHeight="1" x14ac:dyDescent="0.45">
      <c r="A2004" s="125">
        <v>7597758000633</v>
      </c>
      <c r="B2004" s="59" t="s">
        <v>225</v>
      </c>
      <c r="C2004" s="59" t="s">
        <v>67</v>
      </c>
      <c r="D20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04" s="119" t="s">
        <v>2495</v>
      </c>
      <c r="F2004" s="76" t="s">
        <v>537</v>
      </c>
      <c r="G20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04" s="78">
        <v>29</v>
      </c>
      <c r="J2004" s="52">
        <v>3.8333300000000001</v>
      </c>
      <c r="K2004" s="60">
        <f>Tabla3[[#This Row],[PRECIOS]]-Tabla3[[#This Row],[PRECIOS]]*10%</f>
        <v>3.4499970000000002</v>
      </c>
      <c r="L2004" s="101"/>
      <c r="M2004" s="61"/>
      <c r="N2004" s="55">
        <f>IFERROR(Tabla3[[#This Row],[PRECIOS]]-Tabla3[[#This Row],[PRECIOS]]*Tabla3[[#This Row],[% PRODUCTO]]," ")</f>
        <v>3.8333300000000001</v>
      </c>
      <c r="O2004" s="61"/>
      <c r="P2004" s="55">
        <f>IFERROR(Tabla3[[#This Row],[OCULTAR2]]-Tabla3[[#This Row],[OCULTAR2]]*Tabla3[[#This Row],[% LÍNEA]]," ")</f>
        <v>3.8333300000000001</v>
      </c>
      <c r="Q2004" s="56">
        <f>IFERROR(Tabla3[[#This Row],[% PRODUCTO]]+Tabla3[[#This Row],[% LÍNEA]]," ")</f>
        <v>0</v>
      </c>
      <c r="R2004" s="60">
        <f>Tabla3[[#This Row],[OCULTAR3]]</f>
        <v>3.8333300000000001</v>
      </c>
      <c r="S2004" s="60">
        <f>Tabla3[[#This Row],[PRECIO SIN %]]-Tabla3[[#This Row],[PRECIO SIN %]]*10%</f>
        <v>3.4499970000000002</v>
      </c>
      <c r="T2004" s="80">
        <f>(Tabla3[[#This Row],[PRECIO CON DESCT.]]-(Tabla3[[#This Row],[PRECIO CON DESCT.]]*$T$6))</f>
        <v>2.1734981100000001</v>
      </c>
      <c r="U2004" s="96"/>
      <c r="V2004" s="94">
        <f>Tabla3[[#This Row],[PRECIO %      en $]]*Tabla3[[#This Row],[PEDIDO ]]</f>
        <v>0</v>
      </c>
      <c r="W2004" s="57">
        <f>Tabla3[[#This Row],[PRECIO CON DESCT.]]*Tabla3[[#This Row],[PEDIDO ]]</f>
        <v>0</v>
      </c>
      <c r="X2004" s="58">
        <f>Tabla3[[#This Row],[PRECIO SIN %]]*Tabla3[[#This Row],[PEDIDO ]]</f>
        <v>0</v>
      </c>
      <c r="Y2004" s="10"/>
      <c r="Z2004" s="10"/>
      <c r="AA2004" s="10"/>
      <c r="AB2004" s="10"/>
      <c r="AC2004" s="10"/>
      <c r="AD2004" s="10"/>
    </row>
    <row r="2005" spans="1:30" ht="33" customHeight="1" x14ac:dyDescent="0.45">
      <c r="A2005" s="124">
        <v>7598252101772</v>
      </c>
      <c r="B2005" s="51" t="s">
        <v>225</v>
      </c>
      <c r="C2005" s="51" t="s">
        <v>56</v>
      </c>
      <c r="D20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05" s="118" t="s">
        <v>2496</v>
      </c>
      <c r="F2005" s="75" t="s">
        <v>537</v>
      </c>
      <c r="G20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05" s="77">
        <v>451</v>
      </c>
      <c r="J2005" s="52">
        <v>3.9444400000000002</v>
      </c>
      <c r="K2005" s="53">
        <f>Tabla3[[#This Row],[PRECIOS]]-Tabla3[[#This Row],[PRECIOS]]*10%</f>
        <v>3.5499960000000002</v>
      </c>
      <c r="L2005" s="101"/>
      <c r="M2005" s="54"/>
      <c r="N2005" s="55">
        <f>IFERROR(Tabla3[[#This Row],[PRECIOS]]-Tabla3[[#This Row],[PRECIOS]]*Tabla3[[#This Row],[% PRODUCTO]]," ")</f>
        <v>3.9444400000000002</v>
      </c>
      <c r="O2005" s="54"/>
      <c r="P2005" s="55">
        <f>IFERROR(Tabla3[[#This Row],[OCULTAR2]]-Tabla3[[#This Row],[OCULTAR2]]*Tabla3[[#This Row],[% LÍNEA]]," ")</f>
        <v>3.9444400000000002</v>
      </c>
      <c r="Q2005" s="56">
        <f>IFERROR(Tabla3[[#This Row],[% PRODUCTO]]+Tabla3[[#This Row],[% LÍNEA]]," ")</f>
        <v>0</v>
      </c>
      <c r="R2005" s="53">
        <f>Tabla3[[#This Row],[OCULTAR3]]</f>
        <v>3.9444400000000002</v>
      </c>
      <c r="S2005" s="53">
        <f>Tabla3[[#This Row],[PRECIO SIN %]]-Tabla3[[#This Row],[PRECIO SIN %]]*10%</f>
        <v>3.5499960000000002</v>
      </c>
      <c r="T2005" s="80">
        <f>(Tabla3[[#This Row],[PRECIO CON DESCT.]]-(Tabla3[[#This Row],[PRECIO CON DESCT.]]*$T$6))</f>
        <v>2.2364974800000001</v>
      </c>
      <c r="U2005" s="96"/>
      <c r="V2005" s="94">
        <f>Tabla3[[#This Row],[PRECIO %      en $]]*Tabla3[[#This Row],[PEDIDO ]]</f>
        <v>0</v>
      </c>
      <c r="W2005" s="57">
        <f>Tabla3[[#This Row],[PRECIO CON DESCT.]]*Tabla3[[#This Row],[PEDIDO ]]</f>
        <v>0</v>
      </c>
      <c r="X2005" s="58">
        <f>Tabla3[[#This Row],[PRECIO SIN %]]*Tabla3[[#This Row],[PEDIDO ]]</f>
        <v>0</v>
      </c>
      <c r="Y2005" s="10"/>
      <c r="Z2005" s="10"/>
      <c r="AA2005" s="10"/>
      <c r="AB2005" s="10"/>
      <c r="AC2005" s="10"/>
      <c r="AD2005" s="10"/>
    </row>
    <row r="2006" spans="1:30" ht="33" customHeight="1" x14ac:dyDescent="0.45">
      <c r="A2006" s="125">
        <v>791467000664</v>
      </c>
      <c r="B2006" s="59" t="s">
        <v>225</v>
      </c>
      <c r="C2006" s="59" t="s">
        <v>53</v>
      </c>
      <c r="D20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006" s="119" t="s">
        <v>2497</v>
      </c>
      <c r="F2006" s="76" t="s">
        <v>537</v>
      </c>
      <c r="G20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06" s="78">
        <v>36</v>
      </c>
      <c r="J2006" s="52">
        <v>2.9</v>
      </c>
      <c r="K2006" s="60">
        <f>Tabla3[[#This Row],[PRECIOS]]-Tabla3[[#This Row],[PRECIOS]]*10%</f>
        <v>2.61</v>
      </c>
      <c r="L2006" s="101"/>
      <c r="M2006" s="61"/>
      <c r="N2006" s="55">
        <f>IFERROR(Tabla3[[#This Row],[PRECIOS]]-Tabla3[[#This Row],[PRECIOS]]*Tabla3[[#This Row],[% PRODUCTO]]," ")</f>
        <v>2.9</v>
      </c>
      <c r="O2006" s="61"/>
      <c r="P2006" s="55">
        <f>IFERROR(Tabla3[[#This Row],[OCULTAR2]]-Tabla3[[#This Row],[OCULTAR2]]*Tabla3[[#This Row],[% LÍNEA]]," ")</f>
        <v>2.9</v>
      </c>
      <c r="Q2006" s="56">
        <f>IFERROR(Tabla3[[#This Row],[% PRODUCTO]]+Tabla3[[#This Row],[% LÍNEA]]," ")</f>
        <v>0</v>
      </c>
      <c r="R2006" s="60">
        <f>Tabla3[[#This Row],[OCULTAR3]]</f>
        <v>2.9</v>
      </c>
      <c r="S2006" s="60">
        <f>Tabla3[[#This Row],[PRECIO SIN %]]-Tabla3[[#This Row],[PRECIO SIN %]]*10%</f>
        <v>2.61</v>
      </c>
      <c r="T2006" s="80">
        <f>(Tabla3[[#This Row],[PRECIO CON DESCT.]]-(Tabla3[[#This Row],[PRECIO CON DESCT.]]*$T$6))</f>
        <v>1.6442999999999999</v>
      </c>
      <c r="U2006" s="96"/>
      <c r="V2006" s="94">
        <f>Tabla3[[#This Row],[PRECIO %      en $]]*Tabla3[[#This Row],[PEDIDO ]]</f>
        <v>0</v>
      </c>
      <c r="W2006" s="57">
        <f>Tabla3[[#This Row],[PRECIO CON DESCT.]]*Tabla3[[#This Row],[PEDIDO ]]</f>
        <v>0</v>
      </c>
      <c r="X2006" s="58">
        <f>Tabla3[[#This Row],[PRECIO SIN %]]*Tabla3[[#This Row],[PEDIDO ]]</f>
        <v>0</v>
      </c>
      <c r="Y2006" s="10"/>
      <c r="Z2006" s="10"/>
      <c r="AA2006" s="10"/>
      <c r="AB2006" s="10"/>
      <c r="AC2006" s="10"/>
      <c r="AD2006" s="10"/>
    </row>
    <row r="2007" spans="1:30" ht="33" customHeight="1" x14ac:dyDescent="0.45">
      <c r="A2007" s="124">
        <v>8906112610736</v>
      </c>
      <c r="B2007" s="51" t="s">
        <v>225</v>
      </c>
      <c r="C2007" s="51" t="s">
        <v>57</v>
      </c>
      <c r="D20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07" s="118" t="s">
        <v>2498</v>
      </c>
      <c r="F2007" s="75" t="s">
        <v>537</v>
      </c>
      <c r="G20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07" s="77">
        <v>196</v>
      </c>
      <c r="J2007" s="52">
        <v>2.2888899999999999</v>
      </c>
      <c r="K2007" s="53">
        <f>Tabla3[[#This Row],[PRECIOS]]-Tabla3[[#This Row],[PRECIOS]]*10%</f>
        <v>2.0600009999999997</v>
      </c>
      <c r="L2007" s="101"/>
      <c r="M2007" s="54"/>
      <c r="N2007" s="55">
        <f>IFERROR(Tabla3[[#This Row],[PRECIOS]]-Tabla3[[#This Row],[PRECIOS]]*Tabla3[[#This Row],[% PRODUCTO]]," ")</f>
        <v>2.2888899999999999</v>
      </c>
      <c r="O2007" s="54"/>
      <c r="P2007" s="55">
        <f>IFERROR(Tabla3[[#This Row],[OCULTAR2]]-Tabla3[[#This Row],[OCULTAR2]]*Tabla3[[#This Row],[% LÍNEA]]," ")</f>
        <v>2.2888899999999999</v>
      </c>
      <c r="Q2007" s="56">
        <f>IFERROR(Tabla3[[#This Row],[% PRODUCTO]]+Tabla3[[#This Row],[% LÍNEA]]," ")</f>
        <v>0</v>
      </c>
      <c r="R2007" s="53">
        <f>Tabla3[[#This Row],[OCULTAR3]]</f>
        <v>2.2888899999999999</v>
      </c>
      <c r="S2007" s="53">
        <f>Tabla3[[#This Row],[PRECIO SIN %]]-Tabla3[[#This Row],[PRECIO SIN %]]*10%</f>
        <v>2.0600009999999997</v>
      </c>
      <c r="T2007" s="80">
        <f>(Tabla3[[#This Row],[PRECIO CON DESCT.]]-(Tabla3[[#This Row],[PRECIO CON DESCT.]]*$T$6))</f>
        <v>1.2978006299999998</v>
      </c>
      <c r="U2007" s="96"/>
      <c r="V2007" s="94">
        <f>Tabla3[[#This Row],[PRECIO %      en $]]*Tabla3[[#This Row],[PEDIDO ]]</f>
        <v>0</v>
      </c>
      <c r="W2007" s="57">
        <f>Tabla3[[#This Row],[PRECIO CON DESCT.]]*Tabla3[[#This Row],[PEDIDO ]]</f>
        <v>0</v>
      </c>
      <c r="X2007" s="58">
        <f>Tabla3[[#This Row],[PRECIO SIN %]]*Tabla3[[#This Row],[PEDIDO ]]</f>
        <v>0</v>
      </c>
      <c r="Y2007" s="10"/>
      <c r="Z2007" s="10"/>
      <c r="AA2007" s="10"/>
      <c r="AB2007" s="10"/>
      <c r="AC2007" s="10"/>
      <c r="AD2007" s="10"/>
    </row>
    <row r="2008" spans="1:30" ht="33" customHeight="1" x14ac:dyDescent="0.45">
      <c r="A2008" s="125">
        <v>6942189211287</v>
      </c>
      <c r="B2008" s="59" t="s">
        <v>225</v>
      </c>
      <c r="C2008" s="59" t="s">
        <v>72</v>
      </c>
      <c r="D20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08" s="119" t="s">
        <v>2499</v>
      </c>
      <c r="F2008" s="76" t="s">
        <v>537</v>
      </c>
      <c r="G20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08" s="78">
        <v>111</v>
      </c>
      <c r="J2008" s="52">
        <v>1.7777799999999999</v>
      </c>
      <c r="K2008" s="60">
        <f>Tabla3[[#This Row],[PRECIOS]]-Tabla3[[#This Row],[PRECIOS]]*10%</f>
        <v>1.6000019999999999</v>
      </c>
      <c r="L2008" s="101"/>
      <c r="M2008" s="61"/>
      <c r="N2008" s="55">
        <f>IFERROR(Tabla3[[#This Row],[PRECIOS]]-Tabla3[[#This Row],[PRECIOS]]*Tabla3[[#This Row],[% PRODUCTO]]," ")</f>
        <v>1.7777799999999999</v>
      </c>
      <c r="O2008" s="61"/>
      <c r="P2008" s="55">
        <f>IFERROR(Tabla3[[#This Row],[OCULTAR2]]-Tabla3[[#This Row],[OCULTAR2]]*Tabla3[[#This Row],[% LÍNEA]]," ")</f>
        <v>1.7777799999999999</v>
      </c>
      <c r="Q2008" s="56">
        <f>IFERROR(Tabla3[[#This Row],[% PRODUCTO]]+Tabla3[[#This Row],[% LÍNEA]]," ")</f>
        <v>0</v>
      </c>
      <c r="R2008" s="60">
        <f>Tabla3[[#This Row],[OCULTAR3]]</f>
        <v>1.7777799999999999</v>
      </c>
      <c r="S2008" s="60">
        <f>Tabla3[[#This Row],[PRECIO SIN %]]-Tabla3[[#This Row],[PRECIO SIN %]]*10%</f>
        <v>1.6000019999999999</v>
      </c>
      <c r="T2008" s="80">
        <f>(Tabla3[[#This Row],[PRECIO CON DESCT.]]-(Tabla3[[#This Row],[PRECIO CON DESCT.]]*$T$6))</f>
        <v>1.0080012599999999</v>
      </c>
      <c r="U2008" s="96"/>
      <c r="V2008" s="94">
        <f>Tabla3[[#This Row],[PRECIO %      en $]]*Tabla3[[#This Row],[PEDIDO ]]</f>
        <v>0</v>
      </c>
      <c r="W2008" s="57">
        <f>Tabla3[[#This Row],[PRECIO CON DESCT.]]*Tabla3[[#This Row],[PEDIDO ]]</f>
        <v>0</v>
      </c>
      <c r="X2008" s="58">
        <f>Tabla3[[#This Row],[PRECIO SIN %]]*Tabla3[[#This Row],[PEDIDO ]]</f>
        <v>0</v>
      </c>
      <c r="Y2008" s="10"/>
      <c r="Z2008" s="10"/>
      <c r="AA2008" s="10"/>
      <c r="AB2008" s="10"/>
      <c r="AC2008" s="10"/>
      <c r="AD2008" s="10"/>
    </row>
    <row r="2009" spans="1:30" ht="33" customHeight="1" x14ac:dyDescent="0.45">
      <c r="A2009" s="124">
        <v>7591196006417</v>
      </c>
      <c r="B2009" s="51" t="s">
        <v>225</v>
      </c>
      <c r="C2009" s="51" t="s">
        <v>200</v>
      </c>
      <c r="D20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09" s="118" t="s">
        <v>2500</v>
      </c>
      <c r="F2009" s="75" t="s">
        <v>537</v>
      </c>
      <c r="G20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09" s="77">
        <v>85</v>
      </c>
      <c r="J2009" s="52">
        <v>5.4444400000000002</v>
      </c>
      <c r="K2009" s="53">
        <f>Tabla3[[#This Row],[PRECIOS]]-Tabla3[[#This Row],[PRECIOS]]*10%</f>
        <v>4.8999959999999998</v>
      </c>
      <c r="L2009" s="101"/>
      <c r="M2009" s="54"/>
      <c r="N2009" s="55">
        <f>IFERROR(Tabla3[[#This Row],[PRECIOS]]-Tabla3[[#This Row],[PRECIOS]]*Tabla3[[#This Row],[% PRODUCTO]]," ")</f>
        <v>5.4444400000000002</v>
      </c>
      <c r="O2009" s="54"/>
      <c r="P2009" s="55">
        <f>IFERROR(Tabla3[[#This Row],[OCULTAR2]]-Tabla3[[#This Row],[OCULTAR2]]*Tabla3[[#This Row],[% LÍNEA]]," ")</f>
        <v>5.4444400000000002</v>
      </c>
      <c r="Q2009" s="56">
        <f>IFERROR(Tabla3[[#This Row],[% PRODUCTO]]+Tabla3[[#This Row],[% LÍNEA]]," ")</f>
        <v>0</v>
      </c>
      <c r="R2009" s="53">
        <f>Tabla3[[#This Row],[OCULTAR3]]</f>
        <v>5.4444400000000002</v>
      </c>
      <c r="S2009" s="53">
        <f>Tabla3[[#This Row],[PRECIO SIN %]]-Tabla3[[#This Row],[PRECIO SIN %]]*10%</f>
        <v>4.8999959999999998</v>
      </c>
      <c r="T2009" s="80">
        <f>(Tabla3[[#This Row],[PRECIO CON DESCT.]]-(Tabla3[[#This Row],[PRECIO CON DESCT.]]*$T$6))</f>
        <v>3.08699748</v>
      </c>
      <c r="U2009" s="96"/>
      <c r="V2009" s="94">
        <f>Tabla3[[#This Row],[PRECIO %      en $]]*Tabla3[[#This Row],[PEDIDO ]]</f>
        <v>0</v>
      </c>
      <c r="W2009" s="57">
        <f>Tabla3[[#This Row],[PRECIO CON DESCT.]]*Tabla3[[#This Row],[PEDIDO ]]</f>
        <v>0</v>
      </c>
      <c r="X2009" s="58">
        <f>Tabla3[[#This Row],[PRECIO SIN %]]*Tabla3[[#This Row],[PEDIDO ]]</f>
        <v>0</v>
      </c>
      <c r="Y2009" s="10"/>
      <c r="Z2009" s="10"/>
      <c r="AA2009" s="10"/>
      <c r="AB2009" s="10"/>
      <c r="AC2009" s="10"/>
      <c r="AD2009" s="10"/>
    </row>
    <row r="2010" spans="1:30" ht="33" customHeight="1" x14ac:dyDescent="0.45">
      <c r="A2010" s="125">
        <v>18906051722719</v>
      </c>
      <c r="B2010" s="59" t="s">
        <v>225</v>
      </c>
      <c r="C2010" s="59" t="s">
        <v>119</v>
      </c>
      <c r="D20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10" s="119" t="s">
        <v>2501</v>
      </c>
      <c r="F2010" s="76" t="s">
        <v>537</v>
      </c>
      <c r="G20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10" s="78">
        <v>65</v>
      </c>
      <c r="J2010" s="52">
        <v>4.6666699999999999</v>
      </c>
      <c r="K2010" s="60">
        <f>Tabla3[[#This Row],[PRECIOS]]-Tabla3[[#This Row],[PRECIOS]]*10%</f>
        <v>4.2000029999999997</v>
      </c>
      <c r="L2010" s="101"/>
      <c r="M2010" s="61"/>
      <c r="N2010" s="55">
        <f>IFERROR(Tabla3[[#This Row],[PRECIOS]]-Tabla3[[#This Row],[PRECIOS]]*Tabla3[[#This Row],[% PRODUCTO]]," ")</f>
        <v>4.6666699999999999</v>
      </c>
      <c r="O2010" s="61"/>
      <c r="P2010" s="55">
        <f>IFERROR(Tabla3[[#This Row],[OCULTAR2]]-Tabla3[[#This Row],[OCULTAR2]]*Tabla3[[#This Row],[% LÍNEA]]," ")</f>
        <v>4.6666699999999999</v>
      </c>
      <c r="Q2010" s="56">
        <f>IFERROR(Tabla3[[#This Row],[% PRODUCTO]]+Tabla3[[#This Row],[% LÍNEA]]," ")</f>
        <v>0</v>
      </c>
      <c r="R2010" s="60">
        <f>Tabla3[[#This Row],[OCULTAR3]]</f>
        <v>4.6666699999999999</v>
      </c>
      <c r="S2010" s="60">
        <f>Tabla3[[#This Row],[PRECIO SIN %]]-Tabla3[[#This Row],[PRECIO SIN %]]*10%</f>
        <v>4.2000029999999997</v>
      </c>
      <c r="T2010" s="80">
        <f>(Tabla3[[#This Row],[PRECIO CON DESCT.]]-(Tabla3[[#This Row],[PRECIO CON DESCT.]]*$T$6))</f>
        <v>2.64600189</v>
      </c>
      <c r="U2010" s="96"/>
      <c r="V2010" s="94">
        <f>Tabla3[[#This Row],[PRECIO %      en $]]*Tabla3[[#This Row],[PEDIDO ]]</f>
        <v>0</v>
      </c>
      <c r="W2010" s="57">
        <f>Tabla3[[#This Row],[PRECIO CON DESCT.]]*Tabla3[[#This Row],[PEDIDO ]]</f>
        <v>0</v>
      </c>
      <c r="X2010" s="58">
        <f>Tabla3[[#This Row],[PRECIO SIN %]]*Tabla3[[#This Row],[PEDIDO ]]</f>
        <v>0</v>
      </c>
      <c r="Y2010" s="10"/>
      <c r="Z2010" s="10"/>
      <c r="AA2010" s="10"/>
      <c r="AB2010" s="10"/>
      <c r="AC2010" s="10"/>
      <c r="AD2010" s="10"/>
    </row>
    <row r="2011" spans="1:30" ht="33" customHeight="1" x14ac:dyDescent="0.45">
      <c r="A2011" s="124">
        <v>7597758000879</v>
      </c>
      <c r="B2011" s="51" t="s">
        <v>225</v>
      </c>
      <c r="C2011" s="51" t="s">
        <v>67</v>
      </c>
      <c r="D20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11" s="118" t="s">
        <v>2502</v>
      </c>
      <c r="F2011" s="75" t="s">
        <v>537</v>
      </c>
      <c r="G20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11" s="77">
        <v>56</v>
      </c>
      <c r="J2011" s="52">
        <v>3.5222199999999999</v>
      </c>
      <c r="K2011" s="53">
        <f>Tabla3[[#This Row],[PRECIOS]]-Tabla3[[#This Row],[PRECIOS]]*10%</f>
        <v>3.1699979999999996</v>
      </c>
      <c r="L2011" s="101"/>
      <c r="M2011" s="54"/>
      <c r="N2011" s="55">
        <f>IFERROR(Tabla3[[#This Row],[PRECIOS]]-Tabla3[[#This Row],[PRECIOS]]*Tabla3[[#This Row],[% PRODUCTO]]," ")</f>
        <v>3.5222199999999999</v>
      </c>
      <c r="O2011" s="54"/>
      <c r="P2011" s="55">
        <f>IFERROR(Tabla3[[#This Row],[OCULTAR2]]-Tabla3[[#This Row],[OCULTAR2]]*Tabla3[[#This Row],[% LÍNEA]]," ")</f>
        <v>3.5222199999999999</v>
      </c>
      <c r="Q2011" s="56">
        <f>IFERROR(Tabla3[[#This Row],[% PRODUCTO]]+Tabla3[[#This Row],[% LÍNEA]]," ")</f>
        <v>0</v>
      </c>
      <c r="R2011" s="53">
        <f>Tabla3[[#This Row],[OCULTAR3]]</f>
        <v>3.5222199999999999</v>
      </c>
      <c r="S2011" s="53">
        <f>Tabla3[[#This Row],[PRECIO SIN %]]-Tabla3[[#This Row],[PRECIO SIN %]]*10%</f>
        <v>3.1699979999999996</v>
      </c>
      <c r="T2011" s="80">
        <f>(Tabla3[[#This Row],[PRECIO CON DESCT.]]-(Tabla3[[#This Row],[PRECIO CON DESCT.]]*$T$6))</f>
        <v>1.9970987399999998</v>
      </c>
      <c r="U2011" s="96"/>
      <c r="V2011" s="94">
        <f>Tabla3[[#This Row],[PRECIO %      en $]]*Tabla3[[#This Row],[PEDIDO ]]</f>
        <v>0</v>
      </c>
      <c r="W2011" s="57">
        <f>Tabla3[[#This Row],[PRECIO CON DESCT.]]*Tabla3[[#This Row],[PEDIDO ]]</f>
        <v>0</v>
      </c>
      <c r="X2011" s="58">
        <f>Tabla3[[#This Row],[PRECIO SIN %]]*Tabla3[[#This Row],[PEDIDO ]]</f>
        <v>0</v>
      </c>
      <c r="Y2011" s="10"/>
      <c r="Z2011" s="10"/>
      <c r="AA2011" s="10"/>
      <c r="AB2011" s="10"/>
      <c r="AC2011" s="10"/>
      <c r="AD2011" s="10"/>
    </row>
    <row r="2012" spans="1:30" ht="33" customHeight="1" x14ac:dyDescent="0.45">
      <c r="A2012" s="125"/>
      <c r="B2012" s="59" t="s">
        <v>225</v>
      </c>
      <c r="C2012" s="59" t="s">
        <v>228</v>
      </c>
      <c r="D20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12" s="119" t="s">
        <v>2503</v>
      </c>
      <c r="F2012" s="76" t="s">
        <v>537</v>
      </c>
      <c r="G20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12" s="78">
        <v>47</v>
      </c>
      <c r="J2012" s="52">
        <v>4.6444400000000003</v>
      </c>
      <c r="K2012" s="60">
        <f>Tabla3[[#This Row],[PRECIOS]]-Tabla3[[#This Row],[PRECIOS]]*10%</f>
        <v>4.179996</v>
      </c>
      <c r="L2012" s="101"/>
      <c r="M2012" s="61"/>
      <c r="N2012" s="55">
        <f>IFERROR(Tabla3[[#This Row],[PRECIOS]]-Tabla3[[#This Row],[PRECIOS]]*Tabla3[[#This Row],[% PRODUCTO]]," ")</f>
        <v>4.6444400000000003</v>
      </c>
      <c r="O2012" s="61"/>
      <c r="P2012" s="55">
        <f>IFERROR(Tabla3[[#This Row],[OCULTAR2]]-Tabla3[[#This Row],[OCULTAR2]]*Tabla3[[#This Row],[% LÍNEA]]," ")</f>
        <v>4.6444400000000003</v>
      </c>
      <c r="Q2012" s="56">
        <f>IFERROR(Tabla3[[#This Row],[% PRODUCTO]]+Tabla3[[#This Row],[% LÍNEA]]," ")</f>
        <v>0</v>
      </c>
      <c r="R2012" s="60">
        <f>Tabla3[[#This Row],[OCULTAR3]]</f>
        <v>4.6444400000000003</v>
      </c>
      <c r="S2012" s="60">
        <f>Tabla3[[#This Row],[PRECIO SIN %]]-Tabla3[[#This Row],[PRECIO SIN %]]*10%</f>
        <v>4.179996</v>
      </c>
      <c r="T2012" s="80">
        <f>(Tabla3[[#This Row],[PRECIO CON DESCT.]]-(Tabla3[[#This Row],[PRECIO CON DESCT.]]*$T$6))</f>
        <v>2.6333974800000002</v>
      </c>
      <c r="U2012" s="96"/>
      <c r="V2012" s="94">
        <f>Tabla3[[#This Row],[PRECIO %      en $]]*Tabla3[[#This Row],[PEDIDO ]]</f>
        <v>0</v>
      </c>
      <c r="W2012" s="57">
        <f>Tabla3[[#This Row],[PRECIO CON DESCT.]]*Tabla3[[#This Row],[PEDIDO ]]</f>
        <v>0</v>
      </c>
      <c r="X2012" s="58">
        <f>Tabla3[[#This Row],[PRECIO SIN %]]*Tabla3[[#This Row],[PEDIDO ]]</f>
        <v>0</v>
      </c>
      <c r="Y2012" s="10"/>
      <c r="Z2012" s="10"/>
      <c r="AA2012" s="10"/>
      <c r="AB2012" s="10"/>
      <c r="AC2012" s="10"/>
      <c r="AD2012" s="10"/>
    </row>
    <row r="2013" spans="1:30" ht="33" customHeight="1" x14ac:dyDescent="0.45">
      <c r="A2013" s="124">
        <v>7592803002556</v>
      </c>
      <c r="B2013" s="51" t="s">
        <v>225</v>
      </c>
      <c r="C2013" s="51" t="s">
        <v>132</v>
      </c>
      <c r="D20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13" s="118" t="s">
        <v>2504</v>
      </c>
      <c r="F2013" s="75" t="s">
        <v>537</v>
      </c>
      <c r="G20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13" s="77">
        <v>27</v>
      </c>
      <c r="J2013" s="52">
        <v>5.88889</v>
      </c>
      <c r="K2013" s="53">
        <f>Tabla3[[#This Row],[PRECIOS]]-Tabla3[[#This Row],[PRECIOS]]*10%</f>
        <v>5.300001</v>
      </c>
      <c r="L2013" s="101"/>
      <c r="M2013" s="54"/>
      <c r="N2013" s="55">
        <f>IFERROR(Tabla3[[#This Row],[PRECIOS]]-Tabla3[[#This Row],[PRECIOS]]*Tabla3[[#This Row],[% PRODUCTO]]," ")</f>
        <v>5.88889</v>
      </c>
      <c r="O2013" s="54"/>
      <c r="P2013" s="55">
        <f>IFERROR(Tabla3[[#This Row],[OCULTAR2]]-Tabla3[[#This Row],[OCULTAR2]]*Tabla3[[#This Row],[% LÍNEA]]," ")</f>
        <v>5.88889</v>
      </c>
      <c r="Q2013" s="56">
        <f>IFERROR(Tabla3[[#This Row],[% PRODUCTO]]+Tabla3[[#This Row],[% LÍNEA]]," ")</f>
        <v>0</v>
      </c>
      <c r="R2013" s="53">
        <f>Tabla3[[#This Row],[OCULTAR3]]</f>
        <v>5.88889</v>
      </c>
      <c r="S2013" s="53">
        <f>Tabla3[[#This Row],[PRECIO SIN %]]-Tabla3[[#This Row],[PRECIO SIN %]]*10%</f>
        <v>5.300001</v>
      </c>
      <c r="T2013" s="80">
        <f>(Tabla3[[#This Row],[PRECIO CON DESCT.]]-(Tabla3[[#This Row],[PRECIO CON DESCT.]]*$T$6))</f>
        <v>3.3390006300000001</v>
      </c>
      <c r="U2013" s="96"/>
      <c r="V2013" s="94">
        <f>Tabla3[[#This Row],[PRECIO %      en $]]*Tabla3[[#This Row],[PEDIDO ]]</f>
        <v>0</v>
      </c>
      <c r="W2013" s="57">
        <f>Tabla3[[#This Row],[PRECIO CON DESCT.]]*Tabla3[[#This Row],[PEDIDO ]]</f>
        <v>0</v>
      </c>
      <c r="X2013" s="58">
        <f>Tabla3[[#This Row],[PRECIO SIN %]]*Tabla3[[#This Row],[PEDIDO ]]</f>
        <v>0</v>
      </c>
      <c r="Y2013" s="10"/>
      <c r="Z2013" s="10"/>
      <c r="AA2013" s="10"/>
      <c r="AB2013" s="10"/>
      <c r="AC2013" s="10"/>
      <c r="AD2013" s="10"/>
    </row>
    <row r="2014" spans="1:30" ht="33" customHeight="1" x14ac:dyDescent="0.45">
      <c r="A2014" s="125">
        <v>7703712031234</v>
      </c>
      <c r="B2014" s="59" t="s">
        <v>225</v>
      </c>
      <c r="C2014" s="59" t="s">
        <v>152</v>
      </c>
      <c r="D20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14" s="119" t="s">
        <v>2505</v>
      </c>
      <c r="F2014" s="76" t="s">
        <v>537</v>
      </c>
      <c r="G20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14" s="78">
        <v>236</v>
      </c>
      <c r="J2014" s="52">
        <v>4.7222200000000001</v>
      </c>
      <c r="K2014" s="60">
        <f>Tabla3[[#This Row],[PRECIOS]]-Tabla3[[#This Row],[PRECIOS]]*10%</f>
        <v>4.2499979999999997</v>
      </c>
      <c r="L2014" s="101"/>
      <c r="M2014" s="61"/>
      <c r="N2014" s="55">
        <f>IFERROR(Tabla3[[#This Row],[PRECIOS]]-Tabla3[[#This Row],[PRECIOS]]*Tabla3[[#This Row],[% PRODUCTO]]," ")</f>
        <v>4.7222200000000001</v>
      </c>
      <c r="O2014" s="61"/>
      <c r="P2014" s="55">
        <f>IFERROR(Tabla3[[#This Row],[OCULTAR2]]-Tabla3[[#This Row],[OCULTAR2]]*Tabla3[[#This Row],[% LÍNEA]]," ")</f>
        <v>4.7222200000000001</v>
      </c>
      <c r="Q2014" s="56">
        <f>IFERROR(Tabla3[[#This Row],[% PRODUCTO]]+Tabla3[[#This Row],[% LÍNEA]]," ")</f>
        <v>0</v>
      </c>
      <c r="R2014" s="60">
        <f>Tabla3[[#This Row],[OCULTAR3]]</f>
        <v>4.7222200000000001</v>
      </c>
      <c r="S2014" s="60">
        <f>Tabla3[[#This Row],[PRECIO SIN %]]-Tabla3[[#This Row],[PRECIO SIN %]]*10%</f>
        <v>4.2499979999999997</v>
      </c>
      <c r="T2014" s="80">
        <f>(Tabla3[[#This Row],[PRECIO CON DESCT.]]-(Tabla3[[#This Row],[PRECIO CON DESCT.]]*$T$6))</f>
        <v>2.6774987399999999</v>
      </c>
      <c r="U2014" s="96"/>
      <c r="V2014" s="94">
        <f>Tabla3[[#This Row],[PRECIO %      en $]]*Tabla3[[#This Row],[PEDIDO ]]</f>
        <v>0</v>
      </c>
      <c r="W2014" s="57">
        <f>Tabla3[[#This Row],[PRECIO CON DESCT.]]*Tabla3[[#This Row],[PEDIDO ]]</f>
        <v>0</v>
      </c>
      <c r="X2014" s="58">
        <f>Tabla3[[#This Row],[PRECIO SIN %]]*Tabla3[[#This Row],[PEDIDO ]]</f>
        <v>0</v>
      </c>
      <c r="Y2014" s="10"/>
      <c r="Z2014" s="10"/>
      <c r="AA2014" s="10"/>
      <c r="AB2014" s="10"/>
      <c r="AC2014" s="10"/>
      <c r="AD2014" s="10"/>
    </row>
    <row r="2015" spans="1:30" ht="33" customHeight="1" x14ac:dyDescent="0.45">
      <c r="A2015" s="124">
        <v>5997001362723</v>
      </c>
      <c r="B2015" s="51" t="s">
        <v>225</v>
      </c>
      <c r="C2015" s="51" t="s">
        <v>268</v>
      </c>
      <c r="D20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015" s="118" t="s">
        <v>2506</v>
      </c>
      <c r="F2015" s="75" t="s">
        <v>537</v>
      </c>
      <c r="G20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015" s="77">
        <v>10</v>
      </c>
      <c r="J2015" s="52">
        <v>13.48889</v>
      </c>
      <c r="K2015" s="53">
        <f>Tabla3[[#This Row],[PRECIOS]]-Tabla3[[#This Row],[PRECIOS]]*10%</f>
        <v>12.140001</v>
      </c>
      <c r="L2015" s="101" t="s">
        <v>5327</v>
      </c>
      <c r="M2015" s="54"/>
      <c r="N2015" s="55">
        <f>IFERROR(Tabla3[[#This Row],[PRECIOS]]-Tabla3[[#This Row],[PRECIOS]]*Tabla3[[#This Row],[% PRODUCTO]]," ")</f>
        <v>13.48889</v>
      </c>
      <c r="O2015" s="54"/>
      <c r="P2015" s="55">
        <f>IFERROR(Tabla3[[#This Row],[OCULTAR2]]-Tabla3[[#This Row],[OCULTAR2]]*Tabla3[[#This Row],[% LÍNEA]]," ")</f>
        <v>13.48889</v>
      </c>
      <c r="Q2015" s="56">
        <f>IFERROR(Tabla3[[#This Row],[% PRODUCTO]]+Tabla3[[#This Row],[% LÍNEA]]," ")</f>
        <v>0</v>
      </c>
      <c r="R2015" s="53">
        <f>Tabla3[[#This Row],[OCULTAR3]]</f>
        <v>13.48889</v>
      </c>
      <c r="S2015" s="53">
        <f>Tabla3[[#This Row],[PRECIO SIN %]]-Tabla3[[#This Row],[PRECIO SIN %]]*10%</f>
        <v>12.140001</v>
      </c>
      <c r="T2015" s="80">
        <f>(Tabla3[[#This Row],[PRECIO CON DESCT.]]-(Tabla3[[#This Row],[PRECIO CON DESCT.]]*$T$6))</f>
        <v>7.6482006299999998</v>
      </c>
      <c r="U2015" s="96"/>
      <c r="V2015" s="94">
        <f>Tabla3[[#This Row],[PRECIO %      en $]]*Tabla3[[#This Row],[PEDIDO ]]</f>
        <v>0</v>
      </c>
      <c r="W2015" s="57">
        <f>Tabla3[[#This Row],[PRECIO CON DESCT.]]*Tabla3[[#This Row],[PEDIDO ]]</f>
        <v>0</v>
      </c>
      <c r="X2015" s="58">
        <f>Tabla3[[#This Row],[PRECIO SIN %]]*Tabla3[[#This Row],[PEDIDO ]]</f>
        <v>0</v>
      </c>
      <c r="Y2015" s="10"/>
      <c r="Z2015" s="10"/>
      <c r="AA2015" s="10"/>
      <c r="AB2015" s="10"/>
      <c r="AC2015" s="10"/>
      <c r="AD2015" s="10"/>
    </row>
    <row r="2016" spans="1:30" ht="33" customHeight="1" x14ac:dyDescent="0.4">
      <c r="A2016" s="125">
        <v>8904187879874</v>
      </c>
      <c r="B2016" s="59" t="s">
        <v>225</v>
      </c>
      <c r="C2016" s="59" t="s">
        <v>91</v>
      </c>
      <c r="D20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16" s="119" t="s">
        <v>2507</v>
      </c>
      <c r="F2016" s="76" t="s">
        <v>537</v>
      </c>
      <c r="G20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16" s="78">
        <v>295</v>
      </c>
      <c r="J2016" s="52">
        <v>3.26667</v>
      </c>
      <c r="K2016" s="60">
        <f>Tabla3[[#This Row],[PRECIOS]]-Tabla3[[#This Row],[PRECIOS]]*10%</f>
        <v>2.9400029999999999</v>
      </c>
      <c r="L2016" s="101"/>
      <c r="M2016" s="61"/>
      <c r="N2016" s="55">
        <f>IFERROR(Tabla3[[#This Row],[PRECIOS]]-Tabla3[[#This Row],[PRECIOS]]*Tabla3[[#This Row],[% PRODUCTO]]," ")</f>
        <v>3.26667</v>
      </c>
      <c r="O2016" s="61"/>
      <c r="P2016" s="55">
        <f>IFERROR(Tabla3[[#This Row],[OCULTAR2]]-Tabla3[[#This Row],[OCULTAR2]]*Tabla3[[#This Row],[% LÍNEA]]," ")</f>
        <v>3.26667</v>
      </c>
      <c r="Q2016" s="56">
        <f>IFERROR(Tabla3[[#This Row],[% PRODUCTO]]+Tabla3[[#This Row],[% LÍNEA]]," ")</f>
        <v>0</v>
      </c>
      <c r="R2016" s="60">
        <f>Tabla3[[#This Row],[OCULTAR3]]</f>
        <v>3.26667</v>
      </c>
      <c r="S2016" s="60">
        <f>Tabla3[[#This Row],[PRECIO SIN %]]-Tabla3[[#This Row],[PRECIO SIN %]]*10%</f>
        <v>2.9400029999999999</v>
      </c>
      <c r="T2016" s="80">
        <f>(Tabla3[[#This Row],[PRECIO CON DESCT.]]-(Tabla3[[#This Row],[PRECIO CON DESCT.]]*$T$6))</f>
        <v>1.8522018899999999</v>
      </c>
      <c r="U2016" s="96"/>
      <c r="V2016" s="94">
        <f>Tabla3[[#This Row],[PRECIO %      en $]]*Tabla3[[#This Row],[PEDIDO ]]</f>
        <v>0</v>
      </c>
      <c r="W2016" s="57">
        <f>Tabla3[[#This Row],[PRECIO CON DESCT.]]*Tabla3[[#This Row],[PEDIDO ]]</f>
        <v>0</v>
      </c>
      <c r="X2016" s="58">
        <f>Tabla3[[#This Row],[PRECIO SIN %]]*Tabla3[[#This Row],[PEDIDO ]]</f>
        <v>0</v>
      </c>
    </row>
    <row r="2017" spans="1:24" ht="33" customHeight="1" x14ac:dyDescent="0.4">
      <c r="A2017" s="124">
        <v>7598008000359</v>
      </c>
      <c r="B2017" s="51" t="s">
        <v>225</v>
      </c>
      <c r="C2017" s="51" t="s">
        <v>134</v>
      </c>
      <c r="D20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17" s="118" t="s">
        <v>2508</v>
      </c>
      <c r="F2017" s="75" t="s">
        <v>537</v>
      </c>
      <c r="G20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17" s="77">
        <v>745</v>
      </c>
      <c r="J2017" s="52">
        <v>1.2222200000000001</v>
      </c>
      <c r="K2017" s="53">
        <f>Tabla3[[#This Row],[PRECIOS]]-Tabla3[[#This Row],[PRECIOS]]*10%</f>
        <v>1.099998</v>
      </c>
      <c r="L2017" s="101"/>
      <c r="M2017" s="54"/>
      <c r="N2017" s="55">
        <f>IFERROR(Tabla3[[#This Row],[PRECIOS]]-Tabla3[[#This Row],[PRECIOS]]*Tabla3[[#This Row],[% PRODUCTO]]," ")</f>
        <v>1.2222200000000001</v>
      </c>
      <c r="O2017" s="54"/>
      <c r="P2017" s="55">
        <f>IFERROR(Tabla3[[#This Row],[OCULTAR2]]-Tabla3[[#This Row],[OCULTAR2]]*Tabla3[[#This Row],[% LÍNEA]]," ")</f>
        <v>1.2222200000000001</v>
      </c>
      <c r="Q2017" s="56">
        <f>IFERROR(Tabla3[[#This Row],[% PRODUCTO]]+Tabla3[[#This Row],[% LÍNEA]]," ")</f>
        <v>0</v>
      </c>
      <c r="R2017" s="53">
        <f>Tabla3[[#This Row],[OCULTAR3]]</f>
        <v>1.2222200000000001</v>
      </c>
      <c r="S2017" s="53">
        <f>Tabla3[[#This Row],[PRECIO SIN %]]-Tabla3[[#This Row],[PRECIO SIN %]]*10%</f>
        <v>1.099998</v>
      </c>
      <c r="T2017" s="80">
        <f>(Tabla3[[#This Row],[PRECIO CON DESCT.]]-(Tabla3[[#This Row],[PRECIO CON DESCT.]]*$T$6))</f>
        <v>0.69299873999999995</v>
      </c>
      <c r="U2017" s="96"/>
      <c r="V2017" s="94">
        <f>Tabla3[[#This Row],[PRECIO %      en $]]*Tabla3[[#This Row],[PEDIDO ]]</f>
        <v>0</v>
      </c>
      <c r="W2017" s="57">
        <f>Tabla3[[#This Row],[PRECIO CON DESCT.]]*Tabla3[[#This Row],[PEDIDO ]]</f>
        <v>0</v>
      </c>
      <c r="X2017" s="58">
        <f>Tabla3[[#This Row],[PRECIO SIN %]]*Tabla3[[#This Row],[PEDIDO ]]</f>
        <v>0</v>
      </c>
    </row>
    <row r="2018" spans="1:24" ht="33" customHeight="1" x14ac:dyDescent="0.4">
      <c r="A2018" s="125">
        <v>7598176000489</v>
      </c>
      <c r="B2018" s="59" t="s">
        <v>225</v>
      </c>
      <c r="C2018" s="59" t="s">
        <v>168</v>
      </c>
      <c r="D20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18" s="119" t="s">
        <v>2509</v>
      </c>
      <c r="F2018" s="76" t="s">
        <v>537</v>
      </c>
      <c r="G20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18" s="78">
        <v>37</v>
      </c>
      <c r="J2018" s="52">
        <v>9.2555599999999991</v>
      </c>
      <c r="K2018" s="60">
        <f>Tabla3[[#This Row],[PRECIOS]]-Tabla3[[#This Row],[PRECIOS]]*10%</f>
        <v>8.3300039999999989</v>
      </c>
      <c r="L2018" s="101"/>
      <c r="M2018" s="61"/>
      <c r="N2018" s="55">
        <f>IFERROR(Tabla3[[#This Row],[PRECIOS]]-Tabla3[[#This Row],[PRECIOS]]*Tabla3[[#This Row],[% PRODUCTO]]," ")</f>
        <v>9.2555599999999991</v>
      </c>
      <c r="O2018" s="61"/>
      <c r="P2018" s="55">
        <f>IFERROR(Tabla3[[#This Row],[OCULTAR2]]-Tabla3[[#This Row],[OCULTAR2]]*Tabla3[[#This Row],[% LÍNEA]]," ")</f>
        <v>9.2555599999999991</v>
      </c>
      <c r="Q2018" s="56">
        <f>IFERROR(Tabla3[[#This Row],[% PRODUCTO]]+Tabla3[[#This Row],[% LÍNEA]]," ")</f>
        <v>0</v>
      </c>
      <c r="R2018" s="60">
        <f>Tabla3[[#This Row],[OCULTAR3]]</f>
        <v>9.2555599999999991</v>
      </c>
      <c r="S2018" s="60">
        <f>Tabla3[[#This Row],[PRECIO SIN %]]-Tabla3[[#This Row],[PRECIO SIN %]]*10%</f>
        <v>8.3300039999999989</v>
      </c>
      <c r="T2018" s="80">
        <f>(Tabla3[[#This Row],[PRECIO CON DESCT.]]-(Tabla3[[#This Row],[PRECIO CON DESCT.]]*$T$6))</f>
        <v>5.2479025199999993</v>
      </c>
      <c r="U2018" s="96"/>
      <c r="V2018" s="94">
        <f>Tabla3[[#This Row],[PRECIO %      en $]]*Tabla3[[#This Row],[PEDIDO ]]</f>
        <v>0</v>
      </c>
      <c r="W2018" s="57">
        <f>Tabla3[[#This Row],[PRECIO CON DESCT.]]*Tabla3[[#This Row],[PEDIDO ]]</f>
        <v>0</v>
      </c>
      <c r="X2018" s="58">
        <f>Tabla3[[#This Row],[PRECIO SIN %]]*Tabla3[[#This Row],[PEDIDO ]]</f>
        <v>0</v>
      </c>
    </row>
    <row r="2019" spans="1:24" ht="33" customHeight="1" x14ac:dyDescent="0.4">
      <c r="A2019" s="124">
        <v>7598176000618</v>
      </c>
      <c r="B2019" s="51" t="s">
        <v>225</v>
      </c>
      <c r="C2019" s="51" t="s">
        <v>168</v>
      </c>
      <c r="D20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19" s="118" t="s">
        <v>2510</v>
      </c>
      <c r="F2019" s="75" t="s">
        <v>537</v>
      </c>
      <c r="G20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19" s="77">
        <v>49</v>
      </c>
      <c r="J2019" s="52">
        <v>20.577780000000001</v>
      </c>
      <c r="K2019" s="53">
        <f>Tabla3[[#This Row],[PRECIOS]]-Tabla3[[#This Row],[PRECIOS]]*10%</f>
        <v>18.520002000000002</v>
      </c>
      <c r="L2019" s="101"/>
      <c r="M2019" s="54"/>
      <c r="N2019" s="55">
        <f>IFERROR(Tabla3[[#This Row],[PRECIOS]]-Tabla3[[#This Row],[PRECIOS]]*Tabla3[[#This Row],[% PRODUCTO]]," ")</f>
        <v>20.577780000000001</v>
      </c>
      <c r="O2019" s="54"/>
      <c r="P2019" s="55">
        <f>IFERROR(Tabla3[[#This Row],[OCULTAR2]]-Tabla3[[#This Row],[OCULTAR2]]*Tabla3[[#This Row],[% LÍNEA]]," ")</f>
        <v>20.577780000000001</v>
      </c>
      <c r="Q2019" s="56">
        <f>IFERROR(Tabla3[[#This Row],[% PRODUCTO]]+Tabla3[[#This Row],[% LÍNEA]]," ")</f>
        <v>0</v>
      </c>
      <c r="R2019" s="53">
        <f>Tabla3[[#This Row],[OCULTAR3]]</f>
        <v>20.577780000000001</v>
      </c>
      <c r="S2019" s="53">
        <f>Tabla3[[#This Row],[PRECIO SIN %]]-Tabla3[[#This Row],[PRECIO SIN %]]*10%</f>
        <v>18.520002000000002</v>
      </c>
      <c r="T2019" s="80">
        <f>(Tabla3[[#This Row],[PRECIO CON DESCT.]]-(Tabla3[[#This Row],[PRECIO CON DESCT.]]*$T$6))</f>
        <v>11.667601260000001</v>
      </c>
      <c r="U2019" s="96"/>
      <c r="V2019" s="94">
        <f>Tabla3[[#This Row],[PRECIO %      en $]]*Tabla3[[#This Row],[PEDIDO ]]</f>
        <v>0</v>
      </c>
      <c r="W2019" s="57">
        <f>Tabla3[[#This Row],[PRECIO CON DESCT.]]*Tabla3[[#This Row],[PEDIDO ]]</f>
        <v>0</v>
      </c>
      <c r="X2019" s="58">
        <f>Tabla3[[#This Row],[PRECIO SIN %]]*Tabla3[[#This Row],[PEDIDO ]]</f>
        <v>0</v>
      </c>
    </row>
    <row r="2020" spans="1:24" ht="33" customHeight="1" x14ac:dyDescent="0.4">
      <c r="A2020" s="125">
        <v>7592349001662</v>
      </c>
      <c r="B2020" s="59" t="s">
        <v>225</v>
      </c>
      <c r="C2020" s="59" t="s">
        <v>155</v>
      </c>
      <c r="D20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020" s="119" t="s">
        <v>2511</v>
      </c>
      <c r="F2020" s="76" t="s">
        <v>537</v>
      </c>
      <c r="G20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020" s="78">
        <v>24</v>
      </c>
      <c r="J2020" s="52">
        <v>10.66667</v>
      </c>
      <c r="K2020" s="60">
        <f>Tabla3[[#This Row],[PRECIOS]]-Tabla3[[#This Row],[PRECIOS]]*10%</f>
        <v>9.6000029999999992</v>
      </c>
      <c r="L2020" s="101" t="s">
        <v>5327</v>
      </c>
      <c r="M2020" s="61"/>
      <c r="N2020" s="55">
        <f>IFERROR(Tabla3[[#This Row],[PRECIOS]]-Tabla3[[#This Row],[PRECIOS]]*Tabla3[[#This Row],[% PRODUCTO]]," ")</f>
        <v>10.66667</v>
      </c>
      <c r="O2020" s="61"/>
      <c r="P2020" s="55">
        <f>IFERROR(Tabla3[[#This Row],[OCULTAR2]]-Tabla3[[#This Row],[OCULTAR2]]*Tabla3[[#This Row],[% LÍNEA]]," ")</f>
        <v>10.66667</v>
      </c>
      <c r="Q2020" s="56">
        <f>IFERROR(Tabla3[[#This Row],[% PRODUCTO]]+Tabla3[[#This Row],[% LÍNEA]]," ")</f>
        <v>0</v>
      </c>
      <c r="R2020" s="60">
        <f>Tabla3[[#This Row],[OCULTAR3]]</f>
        <v>10.66667</v>
      </c>
      <c r="S2020" s="60">
        <f>Tabla3[[#This Row],[PRECIO SIN %]]-Tabla3[[#This Row],[PRECIO SIN %]]*10%</f>
        <v>9.6000029999999992</v>
      </c>
      <c r="T2020" s="80">
        <f>(Tabla3[[#This Row],[PRECIO CON DESCT.]]-(Tabla3[[#This Row],[PRECIO CON DESCT.]]*$T$6))</f>
        <v>6.0480018900000001</v>
      </c>
      <c r="U2020" s="96"/>
      <c r="V2020" s="94">
        <f>Tabla3[[#This Row],[PRECIO %      en $]]*Tabla3[[#This Row],[PEDIDO ]]</f>
        <v>0</v>
      </c>
      <c r="W2020" s="57">
        <f>Tabla3[[#This Row],[PRECIO CON DESCT.]]*Tabla3[[#This Row],[PEDIDO ]]</f>
        <v>0</v>
      </c>
      <c r="X2020" s="58">
        <f>Tabla3[[#This Row],[PRECIO SIN %]]*Tabla3[[#This Row],[PEDIDO ]]</f>
        <v>0</v>
      </c>
    </row>
    <row r="2021" spans="1:24" ht="33" customHeight="1" x14ac:dyDescent="0.4">
      <c r="A2021" s="124">
        <v>7598252000303</v>
      </c>
      <c r="B2021" s="51" t="s">
        <v>225</v>
      </c>
      <c r="C2021" s="51" t="s">
        <v>56</v>
      </c>
      <c r="D20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21" s="118" t="s">
        <v>2512</v>
      </c>
      <c r="F2021" s="75" t="s">
        <v>537</v>
      </c>
      <c r="G20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21" s="77">
        <v>84</v>
      </c>
      <c r="J2021" s="52">
        <v>12.22222</v>
      </c>
      <c r="K2021" s="53">
        <f>Tabla3[[#This Row],[PRECIOS]]-Tabla3[[#This Row],[PRECIOS]]*10%</f>
        <v>10.999998</v>
      </c>
      <c r="L2021" s="101"/>
      <c r="M2021" s="54"/>
      <c r="N2021" s="55">
        <f>IFERROR(Tabla3[[#This Row],[PRECIOS]]-Tabla3[[#This Row],[PRECIOS]]*Tabla3[[#This Row],[% PRODUCTO]]," ")</f>
        <v>12.22222</v>
      </c>
      <c r="O2021" s="54"/>
      <c r="P2021" s="55">
        <f>IFERROR(Tabla3[[#This Row],[OCULTAR2]]-Tabla3[[#This Row],[OCULTAR2]]*Tabla3[[#This Row],[% LÍNEA]]," ")</f>
        <v>12.22222</v>
      </c>
      <c r="Q2021" s="56">
        <f>IFERROR(Tabla3[[#This Row],[% PRODUCTO]]+Tabla3[[#This Row],[% LÍNEA]]," ")</f>
        <v>0</v>
      </c>
      <c r="R2021" s="53">
        <f>Tabla3[[#This Row],[OCULTAR3]]</f>
        <v>12.22222</v>
      </c>
      <c r="S2021" s="53">
        <f>Tabla3[[#This Row],[PRECIO SIN %]]-Tabla3[[#This Row],[PRECIO SIN %]]*10%</f>
        <v>10.999998</v>
      </c>
      <c r="T2021" s="80">
        <f>(Tabla3[[#This Row],[PRECIO CON DESCT.]]-(Tabla3[[#This Row],[PRECIO CON DESCT.]]*$T$6))</f>
        <v>6.9299987400000003</v>
      </c>
      <c r="U2021" s="96"/>
      <c r="V2021" s="94">
        <f>Tabla3[[#This Row],[PRECIO %      en $]]*Tabla3[[#This Row],[PEDIDO ]]</f>
        <v>0</v>
      </c>
      <c r="W2021" s="57">
        <f>Tabla3[[#This Row],[PRECIO CON DESCT.]]*Tabla3[[#This Row],[PEDIDO ]]</f>
        <v>0</v>
      </c>
      <c r="X2021" s="58">
        <f>Tabla3[[#This Row],[PRECIO SIN %]]*Tabla3[[#This Row],[PEDIDO ]]</f>
        <v>0</v>
      </c>
    </row>
    <row r="2022" spans="1:24" ht="33" customHeight="1" x14ac:dyDescent="0.4">
      <c r="A2022" s="125">
        <v>8904306500948</v>
      </c>
      <c r="B2022" s="59" t="s">
        <v>225</v>
      </c>
      <c r="C2022" s="59" t="s">
        <v>146</v>
      </c>
      <c r="D20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22" s="119" t="s">
        <v>2513</v>
      </c>
      <c r="F2022" s="76" t="s">
        <v>537</v>
      </c>
      <c r="G20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22" s="78">
        <v>71</v>
      </c>
      <c r="J2022" s="52">
        <v>2.0555599999999998</v>
      </c>
      <c r="K2022" s="60">
        <f>Tabla3[[#This Row],[PRECIOS]]-Tabla3[[#This Row],[PRECIOS]]*10%</f>
        <v>1.8500039999999998</v>
      </c>
      <c r="L2022" s="101"/>
      <c r="M2022" s="61"/>
      <c r="N2022" s="55">
        <f>IFERROR(Tabla3[[#This Row],[PRECIOS]]-Tabla3[[#This Row],[PRECIOS]]*Tabla3[[#This Row],[% PRODUCTO]]," ")</f>
        <v>2.0555599999999998</v>
      </c>
      <c r="O2022" s="61"/>
      <c r="P2022" s="55">
        <f>IFERROR(Tabla3[[#This Row],[OCULTAR2]]-Tabla3[[#This Row],[OCULTAR2]]*Tabla3[[#This Row],[% LÍNEA]]," ")</f>
        <v>2.0555599999999998</v>
      </c>
      <c r="Q2022" s="56">
        <f>IFERROR(Tabla3[[#This Row],[% PRODUCTO]]+Tabla3[[#This Row],[% LÍNEA]]," ")</f>
        <v>0</v>
      </c>
      <c r="R2022" s="60">
        <f>Tabla3[[#This Row],[OCULTAR3]]</f>
        <v>2.0555599999999998</v>
      </c>
      <c r="S2022" s="60">
        <f>Tabla3[[#This Row],[PRECIO SIN %]]-Tabla3[[#This Row],[PRECIO SIN %]]*10%</f>
        <v>1.8500039999999998</v>
      </c>
      <c r="T2022" s="80">
        <f>(Tabla3[[#This Row],[PRECIO CON DESCT.]]-(Tabla3[[#This Row],[PRECIO CON DESCT.]]*$T$6))</f>
        <v>1.16550252</v>
      </c>
      <c r="U2022" s="96"/>
      <c r="V2022" s="94">
        <f>Tabla3[[#This Row],[PRECIO %      en $]]*Tabla3[[#This Row],[PEDIDO ]]</f>
        <v>0</v>
      </c>
      <c r="W2022" s="57">
        <f>Tabla3[[#This Row],[PRECIO CON DESCT.]]*Tabla3[[#This Row],[PEDIDO ]]</f>
        <v>0</v>
      </c>
      <c r="X2022" s="58">
        <f>Tabla3[[#This Row],[PRECIO SIN %]]*Tabla3[[#This Row],[PEDIDO ]]</f>
        <v>0</v>
      </c>
    </row>
    <row r="2023" spans="1:24" ht="33" customHeight="1" x14ac:dyDescent="0.4">
      <c r="A2023" s="124">
        <v>730170649586</v>
      </c>
      <c r="B2023" s="51" t="s">
        <v>225</v>
      </c>
      <c r="C2023" s="51" t="s">
        <v>72</v>
      </c>
      <c r="D20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23" s="118" t="s">
        <v>2514</v>
      </c>
      <c r="F2023" s="75" t="s">
        <v>537</v>
      </c>
      <c r="G20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23" s="77">
        <v>10</v>
      </c>
      <c r="J2023" s="52">
        <v>7</v>
      </c>
      <c r="K2023" s="53">
        <f>Tabla3[[#This Row],[PRECIOS]]-Tabla3[[#This Row],[PRECIOS]]*10%</f>
        <v>6.3</v>
      </c>
      <c r="L2023" s="101"/>
      <c r="M2023" s="54"/>
      <c r="N2023" s="55">
        <f>IFERROR(Tabla3[[#This Row],[PRECIOS]]-Tabla3[[#This Row],[PRECIOS]]*Tabla3[[#This Row],[% PRODUCTO]]," ")</f>
        <v>7</v>
      </c>
      <c r="O2023" s="54"/>
      <c r="P2023" s="55">
        <f>IFERROR(Tabla3[[#This Row],[OCULTAR2]]-Tabla3[[#This Row],[OCULTAR2]]*Tabla3[[#This Row],[% LÍNEA]]," ")</f>
        <v>7</v>
      </c>
      <c r="Q2023" s="56">
        <f>IFERROR(Tabla3[[#This Row],[% PRODUCTO]]+Tabla3[[#This Row],[% LÍNEA]]," ")</f>
        <v>0</v>
      </c>
      <c r="R2023" s="53">
        <f>Tabla3[[#This Row],[OCULTAR3]]</f>
        <v>7</v>
      </c>
      <c r="S2023" s="53">
        <f>Tabla3[[#This Row],[PRECIO SIN %]]-Tabla3[[#This Row],[PRECIO SIN %]]*10%</f>
        <v>6.3</v>
      </c>
      <c r="T2023" s="80">
        <f>(Tabla3[[#This Row],[PRECIO CON DESCT.]]-(Tabla3[[#This Row],[PRECIO CON DESCT.]]*$T$6))</f>
        <v>3.9689999999999999</v>
      </c>
      <c r="U2023" s="96"/>
      <c r="V2023" s="94">
        <f>Tabla3[[#This Row],[PRECIO %      en $]]*Tabla3[[#This Row],[PEDIDO ]]</f>
        <v>0</v>
      </c>
      <c r="W2023" s="57">
        <f>Tabla3[[#This Row],[PRECIO CON DESCT.]]*Tabla3[[#This Row],[PEDIDO ]]</f>
        <v>0</v>
      </c>
      <c r="X2023" s="58">
        <f>Tabla3[[#This Row],[PRECIO SIN %]]*Tabla3[[#This Row],[PEDIDO ]]</f>
        <v>0</v>
      </c>
    </row>
    <row r="2024" spans="1:24" ht="33" customHeight="1" x14ac:dyDescent="0.4">
      <c r="A2024" s="125">
        <v>7598176000625</v>
      </c>
      <c r="B2024" s="59" t="s">
        <v>225</v>
      </c>
      <c r="C2024" s="59" t="s">
        <v>168</v>
      </c>
      <c r="D20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24" s="119" t="s">
        <v>2515</v>
      </c>
      <c r="F2024" s="76" t="s">
        <v>537</v>
      </c>
      <c r="G20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24" s="78">
        <v>37</v>
      </c>
      <c r="J2024" s="52">
        <v>11.33333</v>
      </c>
      <c r="K2024" s="60">
        <f>Tabla3[[#This Row],[PRECIOS]]-Tabla3[[#This Row],[PRECIOS]]*10%</f>
        <v>10.199997</v>
      </c>
      <c r="L2024" s="101"/>
      <c r="M2024" s="61"/>
      <c r="N2024" s="55">
        <f>IFERROR(Tabla3[[#This Row],[PRECIOS]]-Tabla3[[#This Row],[PRECIOS]]*Tabla3[[#This Row],[% PRODUCTO]]," ")</f>
        <v>11.33333</v>
      </c>
      <c r="O2024" s="61"/>
      <c r="P2024" s="55">
        <f>IFERROR(Tabla3[[#This Row],[OCULTAR2]]-Tabla3[[#This Row],[OCULTAR2]]*Tabla3[[#This Row],[% LÍNEA]]," ")</f>
        <v>11.33333</v>
      </c>
      <c r="Q2024" s="56">
        <f>IFERROR(Tabla3[[#This Row],[% PRODUCTO]]+Tabla3[[#This Row],[% LÍNEA]]," ")</f>
        <v>0</v>
      </c>
      <c r="R2024" s="60">
        <f>Tabla3[[#This Row],[OCULTAR3]]</f>
        <v>11.33333</v>
      </c>
      <c r="S2024" s="60">
        <f>Tabla3[[#This Row],[PRECIO SIN %]]-Tabla3[[#This Row],[PRECIO SIN %]]*10%</f>
        <v>10.199997</v>
      </c>
      <c r="T2024" s="80">
        <f>(Tabla3[[#This Row],[PRECIO CON DESCT.]]-(Tabla3[[#This Row],[PRECIO CON DESCT.]]*$T$6))</f>
        <v>6.4259981100000001</v>
      </c>
      <c r="U2024" s="96"/>
      <c r="V2024" s="94">
        <f>Tabla3[[#This Row],[PRECIO %      en $]]*Tabla3[[#This Row],[PEDIDO ]]</f>
        <v>0</v>
      </c>
      <c r="W2024" s="57">
        <f>Tabla3[[#This Row],[PRECIO CON DESCT.]]*Tabla3[[#This Row],[PEDIDO ]]</f>
        <v>0</v>
      </c>
      <c r="X2024" s="58">
        <f>Tabla3[[#This Row],[PRECIO SIN %]]*Tabla3[[#This Row],[PEDIDO ]]</f>
        <v>0</v>
      </c>
    </row>
    <row r="2025" spans="1:24" ht="33" customHeight="1" x14ac:dyDescent="0.4">
      <c r="A2025" s="124">
        <v>7598176000625</v>
      </c>
      <c r="B2025" s="51" t="s">
        <v>225</v>
      </c>
      <c r="C2025" s="51" t="s">
        <v>168</v>
      </c>
      <c r="D20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25" s="118" t="s">
        <v>2515</v>
      </c>
      <c r="F2025" s="75" t="s">
        <v>537</v>
      </c>
      <c r="G20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25" s="77">
        <v>9</v>
      </c>
      <c r="J2025" s="52">
        <v>8.4</v>
      </c>
      <c r="K2025" s="53">
        <f>Tabla3[[#This Row],[PRECIOS]]-Tabla3[[#This Row],[PRECIOS]]*10%</f>
        <v>7.5600000000000005</v>
      </c>
      <c r="L2025" s="101"/>
      <c r="M2025" s="54"/>
      <c r="N2025" s="55">
        <f>IFERROR(Tabla3[[#This Row],[PRECIOS]]-Tabla3[[#This Row],[PRECIOS]]*Tabla3[[#This Row],[% PRODUCTO]]," ")</f>
        <v>8.4</v>
      </c>
      <c r="O2025" s="54"/>
      <c r="P2025" s="55">
        <f>IFERROR(Tabla3[[#This Row],[OCULTAR2]]-Tabla3[[#This Row],[OCULTAR2]]*Tabla3[[#This Row],[% LÍNEA]]," ")</f>
        <v>8.4</v>
      </c>
      <c r="Q2025" s="56">
        <f>IFERROR(Tabla3[[#This Row],[% PRODUCTO]]+Tabla3[[#This Row],[% LÍNEA]]," ")</f>
        <v>0</v>
      </c>
      <c r="R2025" s="53">
        <f>Tabla3[[#This Row],[OCULTAR3]]</f>
        <v>8.4</v>
      </c>
      <c r="S2025" s="53">
        <f>Tabla3[[#This Row],[PRECIO SIN %]]-Tabla3[[#This Row],[PRECIO SIN %]]*10%</f>
        <v>7.5600000000000005</v>
      </c>
      <c r="T2025" s="80">
        <f>(Tabla3[[#This Row],[PRECIO CON DESCT.]]-(Tabla3[[#This Row],[PRECIO CON DESCT.]]*$T$6))</f>
        <v>4.7628000000000004</v>
      </c>
      <c r="U2025" s="96"/>
      <c r="V2025" s="94">
        <f>Tabla3[[#This Row],[PRECIO %      en $]]*Tabla3[[#This Row],[PEDIDO ]]</f>
        <v>0</v>
      </c>
      <c r="W2025" s="57">
        <f>Tabla3[[#This Row],[PRECIO CON DESCT.]]*Tabla3[[#This Row],[PEDIDO ]]</f>
        <v>0</v>
      </c>
      <c r="X2025" s="58">
        <f>Tabla3[[#This Row],[PRECIO SIN %]]*Tabla3[[#This Row],[PEDIDO ]]</f>
        <v>0</v>
      </c>
    </row>
    <row r="2026" spans="1:24" ht="33" customHeight="1" x14ac:dyDescent="0.4">
      <c r="A2026" s="125">
        <v>7594000490303</v>
      </c>
      <c r="B2026" s="59" t="s">
        <v>225</v>
      </c>
      <c r="C2026" s="59" t="s">
        <v>131</v>
      </c>
      <c r="D20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26" s="119" t="s">
        <v>2516</v>
      </c>
      <c r="F2026" s="76" t="s">
        <v>537</v>
      </c>
      <c r="G20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26" s="78">
        <v>28</v>
      </c>
      <c r="J2026" s="52">
        <v>13</v>
      </c>
      <c r="K2026" s="60">
        <f>Tabla3[[#This Row],[PRECIOS]]-Tabla3[[#This Row],[PRECIOS]]*10%</f>
        <v>11.7</v>
      </c>
      <c r="L2026" s="101"/>
      <c r="M2026" s="61"/>
      <c r="N2026" s="55">
        <f>IFERROR(Tabla3[[#This Row],[PRECIOS]]-Tabla3[[#This Row],[PRECIOS]]*Tabla3[[#This Row],[% PRODUCTO]]," ")</f>
        <v>13</v>
      </c>
      <c r="O2026" s="61"/>
      <c r="P2026" s="55">
        <f>IFERROR(Tabla3[[#This Row],[OCULTAR2]]-Tabla3[[#This Row],[OCULTAR2]]*Tabla3[[#This Row],[% LÍNEA]]," ")</f>
        <v>13</v>
      </c>
      <c r="Q2026" s="56">
        <f>IFERROR(Tabla3[[#This Row],[% PRODUCTO]]+Tabla3[[#This Row],[% LÍNEA]]," ")</f>
        <v>0</v>
      </c>
      <c r="R2026" s="60">
        <f>Tabla3[[#This Row],[OCULTAR3]]</f>
        <v>13</v>
      </c>
      <c r="S2026" s="60">
        <f>Tabla3[[#This Row],[PRECIO SIN %]]-Tabla3[[#This Row],[PRECIO SIN %]]*10%</f>
        <v>11.7</v>
      </c>
      <c r="T2026" s="80">
        <f>(Tabla3[[#This Row],[PRECIO CON DESCT.]]-(Tabla3[[#This Row],[PRECIO CON DESCT.]]*$T$6))</f>
        <v>7.3709999999999996</v>
      </c>
      <c r="U2026" s="96"/>
      <c r="V2026" s="94">
        <f>Tabla3[[#This Row],[PRECIO %      en $]]*Tabla3[[#This Row],[PEDIDO ]]</f>
        <v>0</v>
      </c>
      <c r="W2026" s="57">
        <f>Tabla3[[#This Row],[PRECIO CON DESCT.]]*Tabla3[[#This Row],[PEDIDO ]]</f>
        <v>0</v>
      </c>
      <c r="X2026" s="58">
        <f>Tabla3[[#This Row],[PRECIO SIN %]]*Tabla3[[#This Row],[PEDIDO ]]</f>
        <v>0</v>
      </c>
    </row>
    <row r="2027" spans="1:24" ht="33" customHeight="1" x14ac:dyDescent="0.4">
      <c r="A2027" s="124">
        <v>7702184560143</v>
      </c>
      <c r="B2027" s="51" t="s">
        <v>225</v>
      </c>
      <c r="C2027" s="51" t="s">
        <v>135</v>
      </c>
      <c r="D20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27" s="118" t="s">
        <v>2517</v>
      </c>
      <c r="F2027" s="75" t="s">
        <v>537</v>
      </c>
      <c r="G20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27" s="77">
        <v>2</v>
      </c>
      <c r="J2027" s="52">
        <v>2.7777799999999999</v>
      </c>
      <c r="K2027" s="53">
        <f>Tabla3[[#This Row],[PRECIOS]]-Tabla3[[#This Row],[PRECIOS]]*10%</f>
        <v>2.5000019999999998</v>
      </c>
      <c r="L2027" s="101"/>
      <c r="M2027" s="54"/>
      <c r="N2027" s="55">
        <f>IFERROR(Tabla3[[#This Row],[PRECIOS]]-Tabla3[[#This Row],[PRECIOS]]*Tabla3[[#This Row],[% PRODUCTO]]," ")</f>
        <v>2.7777799999999999</v>
      </c>
      <c r="O2027" s="54"/>
      <c r="P2027" s="55">
        <f>IFERROR(Tabla3[[#This Row],[OCULTAR2]]-Tabla3[[#This Row],[OCULTAR2]]*Tabla3[[#This Row],[% LÍNEA]]," ")</f>
        <v>2.7777799999999999</v>
      </c>
      <c r="Q2027" s="56">
        <f>IFERROR(Tabla3[[#This Row],[% PRODUCTO]]+Tabla3[[#This Row],[% LÍNEA]]," ")</f>
        <v>0</v>
      </c>
      <c r="R2027" s="53">
        <f>Tabla3[[#This Row],[OCULTAR3]]</f>
        <v>2.7777799999999999</v>
      </c>
      <c r="S2027" s="53">
        <f>Tabla3[[#This Row],[PRECIO SIN %]]-Tabla3[[#This Row],[PRECIO SIN %]]*10%</f>
        <v>2.5000019999999998</v>
      </c>
      <c r="T2027" s="80">
        <f>(Tabla3[[#This Row],[PRECIO CON DESCT.]]-(Tabla3[[#This Row],[PRECIO CON DESCT.]]*$T$6))</f>
        <v>1.5750012600000001</v>
      </c>
      <c r="U2027" s="96"/>
      <c r="V2027" s="94">
        <f>Tabla3[[#This Row],[PRECIO %      en $]]*Tabla3[[#This Row],[PEDIDO ]]</f>
        <v>0</v>
      </c>
      <c r="W2027" s="57">
        <f>Tabla3[[#This Row],[PRECIO CON DESCT.]]*Tabla3[[#This Row],[PEDIDO ]]</f>
        <v>0</v>
      </c>
      <c r="X2027" s="58">
        <f>Tabla3[[#This Row],[PRECIO SIN %]]*Tabla3[[#This Row],[PEDIDO ]]</f>
        <v>0</v>
      </c>
    </row>
    <row r="2028" spans="1:24" ht="33" customHeight="1" x14ac:dyDescent="0.4">
      <c r="A2028" s="125">
        <v>7598252002109</v>
      </c>
      <c r="B2028" s="59" t="s">
        <v>225</v>
      </c>
      <c r="C2028" s="59" t="s">
        <v>56</v>
      </c>
      <c r="D20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028" s="119" t="s">
        <v>2518</v>
      </c>
      <c r="F2028" s="76" t="s">
        <v>537</v>
      </c>
      <c r="G20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028" s="78">
        <v>61</v>
      </c>
      <c r="J2028" s="52">
        <v>4.5555599999999998</v>
      </c>
      <c r="K2028" s="60">
        <f>Tabla3[[#This Row],[PRECIOS]]-Tabla3[[#This Row],[PRECIOS]]*10%</f>
        <v>4.1000040000000002</v>
      </c>
      <c r="L2028" s="101" t="s">
        <v>5327</v>
      </c>
      <c r="M2028" s="61"/>
      <c r="N2028" s="55">
        <f>IFERROR(Tabla3[[#This Row],[PRECIOS]]-Tabla3[[#This Row],[PRECIOS]]*Tabla3[[#This Row],[% PRODUCTO]]," ")</f>
        <v>4.5555599999999998</v>
      </c>
      <c r="O2028" s="61"/>
      <c r="P2028" s="55">
        <f>IFERROR(Tabla3[[#This Row],[OCULTAR2]]-Tabla3[[#This Row],[OCULTAR2]]*Tabla3[[#This Row],[% LÍNEA]]," ")</f>
        <v>4.5555599999999998</v>
      </c>
      <c r="Q2028" s="56">
        <f>IFERROR(Tabla3[[#This Row],[% PRODUCTO]]+Tabla3[[#This Row],[% LÍNEA]]," ")</f>
        <v>0</v>
      </c>
      <c r="R2028" s="60">
        <f>Tabla3[[#This Row],[OCULTAR3]]</f>
        <v>4.5555599999999998</v>
      </c>
      <c r="S2028" s="60">
        <f>Tabla3[[#This Row],[PRECIO SIN %]]-Tabla3[[#This Row],[PRECIO SIN %]]*10%</f>
        <v>4.1000040000000002</v>
      </c>
      <c r="T2028" s="80">
        <f>(Tabla3[[#This Row],[PRECIO CON DESCT.]]-(Tabla3[[#This Row],[PRECIO CON DESCT.]]*$T$6))</f>
        <v>2.58300252</v>
      </c>
      <c r="U2028" s="96"/>
      <c r="V2028" s="94">
        <f>Tabla3[[#This Row],[PRECIO %      en $]]*Tabla3[[#This Row],[PEDIDO ]]</f>
        <v>0</v>
      </c>
      <c r="W2028" s="57">
        <f>Tabla3[[#This Row],[PRECIO CON DESCT.]]*Tabla3[[#This Row],[PEDIDO ]]</f>
        <v>0</v>
      </c>
      <c r="X2028" s="58">
        <f>Tabla3[[#This Row],[PRECIO SIN %]]*Tabla3[[#This Row],[PEDIDO ]]</f>
        <v>0</v>
      </c>
    </row>
    <row r="2029" spans="1:24" ht="33" customHeight="1" x14ac:dyDescent="0.4">
      <c r="A2029" s="124">
        <v>7703712014466</v>
      </c>
      <c r="B2029" s="51" t="s">
        <v>225</v>
      </c>
      <c r="C2029" s="51" t="s">
        <v>152</v>
      </c>
      <c r="D20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29" s="118" t="s">
        <v>2519</v>
      </c>
      <c r="F2029" s="75" t="s">
        <v>537</v>
      </c>
      <c r="G20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29" s="77">
        <v>5</v>
      </c>
      <c r="J2029" s="52">
        <v>1.7777799999999999</v>
      </c>
      <c r="K2029" s="53">
        <f>Tabla3[[#This Row],[PRECIOS]]-Tabla3[[#This Row],[PRECIOS]]*10%</f>
        <v>1.6000019999999999</v>
      </c>
      <c r="L2029" s="101"/>
      <c r="M2029" s="54"/>
      <c r="N2029" s="55">
        <f>IFERROR(Tabla3[[#This Row],[PRECIOS]]-Tabla3[[#This Row],[PRECIOS]]*Tabla3[[#This Row],[% PRODUCTO]]," ")</f>
        <v>1.7777799999999999</v>
      </c>
      <c r="O2029" s="54"/>
      <c r="P2029" s="55">
        <f>IFERROR(Tabla3[[#This Row],[OCULTAR2]]-Tabla3[[#This Row],[OCULTAR2]]*Tabla3[[#This Row],[% LÍNEA]]," ")</f>
        <v>1.7777799999999999</v>
      </c>
      <c r="Q2029" s="56">
        <f>IFERROR(Tabla3[[#This Row],[% PRODUCTO]]+Tabla3[[#This Row],[% LÍNEA]]," ")</f>
        <v>0</v>
      </c>
      <c r="R2029" s="53">
        <f>Tabla3[[#This Row],[OCULTAR3]]</f>
        <v>1.7777799999999999</v>
      </c>
      <c r="S2029" s="53">
        <f>Tabla3[[#This Row],[PRECIO SIN %]]-Tabla3[[#This Row],[PRECIO SIN %]]*10%</f>
        <v>1.6000019999999999</v>
      </c>
      <c r="T2029" s="80">
        <f>(Tabla3[[#This Row],[PRECIO CON DESCT.]]-(Tabla3[[#This Row],[PRECIO CON DESCT.]]*$T$6))</f>
        <v>1.0080012599999999</v>
      </c>
      <c r="U2029" s="96"/>
      <c r="V2029" s="94">
        <f>Tabla3[[#This Row],[PRECIO %      en $]]*Tabla3[[#This Row],[PEDIDO ]]</f>
        <v>0</v>
      </c>
      <c r="W2029" s="57">
        <f>Tabla3[[#This Row],[PRECIO CON DESCT.]]*Tabla3[[#This Row],[PEDIDO ]]</f>
        <v>0</v>
      </c>
      <c r="X2029" s="58">
        <f>Tabla3[[#This Row],[PRECIO SIN %]]*Tabla3[[#This Row],[PEDIDO ]]</f>
        <v>0</v>
      </c>
    </row>
    <row r="2030" spans="1:24" ht="33" customHeight="1" x14ac:dyDescent="0.4">
      <c r="A2030" s="125">
        <v>7750215031001</v>
      </c>
      <c r="B2030" s="59" t="s">
        <v>225</v>
      </c>
      <c r="C2030" s="59" t="s">
        <v>116</v>
      </c>
      <c r="D20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30" s="119" t="s">
        <v>2520</v>
      </c>
      <c r="F2030" s="76" t="s">
        <v>537</v>
      </c>
      <c r="G20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30" s="78">
        <v>18</v>
      </c>
      <c r="J2030" s="52">
        <v>2.1888899999999998</v>
      </c>
      <c r="K2030" s="60">
        <f>Tabla3[[#This Row],[PRECIOS]]-Tabla3[[#This Row],[PRECIOS]]*10%</f>
        <v>1.9700009999999999</v>
      </c>
      <c r="L2030" s="101"/>
      <c r="M2030" s="61"/>
      <c r="N2030" s="55">
        <f>IFERROR(Tabla3[[#This Row],[PRECIOS]]-Tabla3[[#This Row],[PRECIOS]]*Tabla3[[#This Row],[% PRODUCTO]]," ")</f>
        <v>2.1888899999999998</v>
      </c>
      <c r="O2030" s="61"/>
      <c r="P2030" s="55">
        <f>IFERROR(Tabla3[[#This Row],[OCULTAR2]]-Tabla3[[#This Row],[OCULTAR2]]*Tabla3[[#This Row],[% LÍNEA]]," ")</f>
        <v>2.1888899999999998</v>
      </c>
      <c r="Q2030" s="56">
        <f>IFERROR(Tabla3[[#This Row],[% PRODUCTO]]+Tabla3[[#This Row],[% LÍNEA]]," ")</f>
        <v>0</v>
      </c>
      <c r="R2030" s="60">
        <f>Tabla3[[#This Row],[OCULTAR3]]</f>
        <v>2.1888899999999998</v>
      </c>
      <c r="S2030" s="60">
        <f>Tabla3[[#This Row],[PRECIO SIN %]]-Tabla3[[#This Row],[PRECIO SIN %]]*10%</f>
        <v>1.9700009999999999</v>
      </c>
      <c r="T2030" s="80">
        <f>(Tabla3[[#This Row],[PRECIO CON DESCT.]]-(Tabla3[[#This Row],[PRECIO CON DESCT.]]*$T$6))</f>
        <v>1.24110063</v>
      </c>
      <c r="U2030" s="96"/>
      <c r="V2030" s="94">
        <f>Tabla3[[#This Row],[PRECIO %      en $]]*Tabla3[[#This Row],[PEDIDO ]]</f>
        <v>0</v>
      </c>
      <c r="W2030" s="57">
        <f>Tabla3[[#This Row],[PRECIO CON DESCT.]]*Tabla3[[#This Row],[PEDIDO ]]</f>
        <v>0</v>
      </c>
      <c r="X2030" s="58">
        <f>Tabla3[[#This Row],[PRECIO SIN %]]*Tabla3[[#This Row],[PEDIDO ]]</f>
        <v>0</v>
      </c>
    </row>
    <row r="2031" spans="1:24" ht="33" customHeight="1" x14ac:dyDescent="0.4">
      <c r="A2031" s="124">
        <v>8904464205136</v>
      </c>
      <c r="B2031" s="51" t="s">
        <v>225</v>
      </c>
      <c r="C2031" s="51" t="s">
        <v>120</v>
      </c>
      <c r="D20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31" s="118" t="s">
        <v>2521</v>
      </c>
      <c r="F2031" s="75" t="s">
        <v>537</v>
      </c>
      <c r="G20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31" s="77">
        <v>230</v>
      </c>
      <c r="J2031" s="52">
        <v>1.0555600000000001</v>
      </c>
      <c r="K2031" s="53">
        <f>Tabla3[[#This Row],[PRECIOS]]-Tabla3[[#This Row],[PRECIOS]]*10%</f>
        <v>0.95000400000000007</v>
      </c>
      <c r="L2031" s="101"/>
      <c r="M2031" s="54"/>
      <c r="N2031" s="55">
        <f>IFERROR(Tabla3[[#This Row],[PRECIOS]]-Tabla3[[#This Row],[PRECIOS]]*Tabla3[[#This Row],[% PRODUCTO]]," ")</f>
        <v>1.0555600000000001</v>
      </c>
      <c r="O2031" s="54"/>
      <c r="P2031" s="55">
        <f>IFERROR(Tabla3[[#This Row],[OCULTAR2]]-Tabla3[[#This Row],[OCULTAR2]]*Tabla3[[#This Row],[% LÍNEA]]," ")</f>
        <v>1.0555600000000001</v>
      </c>
      <c r="Q2031" s="56">
        <f>IFERROR(Tabla3[[#This Row],[% PRODUCTO]]+Tabla3[[#This Row],[% LÍNEA]]," ")</f>
        <v>0</v>
      </c>
      <c r="R2031" s="53">
        <f>Tabla3[[#This Row],[OCULTAR3]]</f>
        <v>1.0555600000000001</v>
      </c>
      <c r="S2031" s="53">
        <f>Tabla3[[#This Row],[PRECIO SIN %]]-Tabla3[[#This Row],[PRECIO SIN %]]*10%</f>
        <v>0.95000400000000007</v>
      </c>
      <c r="T2031" s="80">
        <f>(Tabla3[[#This Row],[PRECIO CON DESCT.]]-(Tabla3[[#This Row],[PRECIO CON DESCT.]]*$T$6))</f>
        <v>0.59850252000000004</v>
      </c>
      <c r="U2031" s="96"/>
      <c r="V2031" s="94">
        <f>Tabla3[[#This Row],[PRECIO %      en $]]*Tabla3[[#This Row],[PEDIDO ]]</f>
        <v>0</v>
      </c>
      <c r="W2031" s="57">
        <f>Tabla3[[#This Row],[PRECIO CON DESCT.]]*Tabla3[[#This Row],[PEDIDO ]]</f>
        <v>0</v>
      </c>
      <c r="X2031" s="58">
        <f>Tabla3[[#This Row],[PRECIO SIN %]]*Tabla3[[#This Row],[PEDIDO ]]</f>
        <v>0</v>
      </c>
    </row>
    <row r="2032" spans="1:24" ht="33" customHeight="1" x14ac:dyDescent="0.4">
      <c r="A2032" s="125">
        <v>769229220612</v>
      </c>
      <c r="B2032" s="59" t="s">
        <v>225</v>
      </c>
      <c r="C2032" s="59" t="s">
        <v>149</v>
      </c>
      <c r="D20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32" s="119" t="s">
        <v>2522</v>
      </c>
      <c r="F2032" s="76" t="s">
        <v>537</v>
      </c>
      <c r="G20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32" s="78">
        <v>416</v>
      </c>
      <c r="J2032" s="52">
        <v>5.8333300000000001</v>
      </c>
      <c r="K2032" s="60">
        <f>Tabla3[[#This Row],[PRECIOS]]-Tabla3[[#This Row],[PRECIOS]]*10%</f>
        <v>5.2499970000000005</v>
      </c>
      <c r="L2032" s="101"/>
      <c r="M2032" s="61"/>
      <c r="N2032" s="55">
        <f>IFERROR(Tabla3[[#This Row],[PRECIOS]]-Tabla3[[#This Row],[PRECIOS]]*Tabla3[[#This Row],[% PRODUCTO]]," ")</f>
        <v>5.8333300000000001</v>
      </c>
      <c r="O2032" s="61"/>
      <c r="P2032" s="55">
        <f>IFERROR(Tabla3[[#This Row],[OCULTAR2]]-Tabla3[[#This Row],[OCULTAR2]]*Tabla3[[#This Row],[% LÍNEA]]," ")</f>
        <v>5.8333300000000001</v>
      </c>
      <c r="Q2032" s="56">
        <f>IFERROR(Tabla3[[#This Row],[% PRODUCTO]]+Tabla3[[#This Row],[% LÍNEA]]," ")</f>
        <v>0</v>
      </c>
      <c r="R2032" s="60">
        <f>Tabla3[[#This Row],[OCULTAR3]]</f>
        <v>5.8333300000000001</v>
      </c>
      <c r="S2032" s="60">
        <f>Tabla3[[#This Row],[PRECIO SIN %]]-Tabla3[[#This Row],[PRECIO SIN %]]*10%</f>
        <v>5.2499970000000005</v>
      </c>
      <c r="T2032" s="80">
        <f>(Tabla3[[#This Row],[PRECIO CON DESCT.]]-(Tabla3[[#This Row],[PRECIO CON DESCT.]]*$T$6))</f>
        <v>3.30749811</v>
      </c>
      <c r="U2032" s="96"/>
      <c r="V2032" s="94">
        <f>Tabla3[[#This Row],[PRECIO %      en $]]*Tabla3[[#This Row],[PEDIDO ]]</f>
        <v>0</v>
      </c>
      <c r="W2032" s="57">
        <f>Tabla3[[#This Row],[PRECIO CON DESCT.]]*Tabla3[[#This Row],[PEDIDO ]]</f>
        <v>0</v>
      </c>
      <c r="X2032" s="58">
        <f>Tabla3[[#This Row],[PRECIO SIN %]]*Tabla3[[#This Row],[PEDIDO ]]</f>
        <v>0</v>
      </c>
    </row>
    <row r="2033" spans="1:24" ht="33" customHeight="1" x14ac:dyDescent="0.4">
      <c r="A2033" s="124">
        <v>8906188190620</v>
      </c>
      <c r="B2033" s="51" t="s">
        <v>225</v>
      </c>
      <c r="C2033" s="51" t="s">
        <v>248</v>
      </c>
      <c r="D20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033" s="118" t="s">
        <v>2523</v>
      </c>
      <c r="F2033" s="75" t="s">
        <v>537</v>
      </c>
      <c r="G20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033" s="77">
        <v>196</v>
      </c>
      <c r="J2033" s="52">
        <v>2.1777799999999998</v>
      </c>
      <c r="K2033" s="53">
        <f>Tabla3[[#This Row],[PRECIOS]]-Tabla3[[#This Row],[PRECIOS]]*10%</f>
        <v>1.9600019999999998</v>
      </c>
      <c r="L2033" s="101" t="s">
        <v>5327</v>
      </c>
      <c r="M2033" s="54"/>
      <c r="N2033" s="55">
        <f>IFERROR(Tabla3[[#This Row],[PRECIOS]]-Tabla3[[#This Row],[PRECIOS]]*Tabla3[[#This Row],[% PRODUCTO]]," ")</f>
        <v>2.1777799999999998</v>
      </c>
      <c r="O2033" s="54"/>
      <c r="P2033" s="55">
        <f>IFERROR(Tabla3[[#This Row],[OCULTAR2]]-Tabla3[[#This Row],[OCULTAR2]]*Tabla3[[#This Row],[% LÍNEA]]," ")</f>
        <v>2.1777799999999998</v>
      </c>
      <c r="Q2033" s="56">
        <f>IFERROR(Tabla3[[#This Row],[% PRODUCTO]]+Tabla3[[#This Row],[% LÍNEA]]," ")</f>
        <v>0</v>
      </c>
      <c r="R2033" s="53">
        <f>Tabla3[[#This Row],[OCULTAR3]]</f>
        <v>2.1777799999999998</v>
      </c>
      <c r="S2033" s="53">
        <f>Tabla3[[#This Row],[PRECIO SIN %]]-Tabla3[[#This Row],[PRECIO SIN %]]*10%</f>
        <v>1.9600019999999998</v>
      </c>
      <c r="T2033" s="80">
        <f>(Tabla3[[#This Row],[PRECIO CON DESCT.]]-(Tabla3[[#This Row],[PRECIO CON DESCT.]]*$T$6))</f>
        <v>1.2348012599999998</v>
      </c>
      <c r="U2033" s="96"/>
      <c r="V2033" s="94">
        <f>Tabla3[[#This Row],[PRECIO %      en $]]*Tabla3[[#This Row],[PEDIDO ]]</f>
        <v>0</v>
      </c>
      <c r="W2033" s="57">
        <f>Tabla3[[#This Row],[PRECIO CON DESCT.]]*Tabla3[[#This Row],[PEDIDO ]]</f>
        <v>0</v>
      </c>
      <c r="X2033" s="58">
        <f>Tabla3[[#This Row],[PRECIO SIN %]]*Tabla3[[#This Row],[PEDIDO ]]</f>
        <v>0</v>
      </c>
    </row>
    <row r="2034" spans="1:24" ht="33" customHeight="1" x14ac:dyDescent="0.4">
      <c r="A2034" s="125">
        <v>7709990568202</v>
      </c>
      <c r="B2034" s="59" t="s">
        <v>225</v>
      </c>
      <c r="C2034" s="59" t="s">
        <v>271</v>
      </c>
      <c r="D20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034" s="119" t="s">
        <v>2524</v>
      </c>
      <c r="F2034" s="76" t="s">
        <v>537</v>
      </c>
      <c r="G20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034" s="78">
        <v>24</v>
      </c>
      <c r="J2034" s="52">
        <v>3.2777799999999999</v>
      </c>
      <c r="K2034" s="60">
        <f>Tabla3[[#This Row],[PRECIOS]]-Tabla3[[#This Row],[PRECIOS]]*10%</f>
        <v>2.950002</v>
      </c>
      <c r="L2034" s="101" t="s">
        <v>5327</v>
      </c>
      <c r="M2034" s="61"/>
      <c r="N2034" s="55">
        <f>IFERROR(Tabla3[[#This Row],[PRECIOS]]-Tabla3[[#This Row],[PRECIOS]]*Tabla3[[#This Row],[% PRODUCTO]]," ")</f>
        <v>3.2777799999999999</v>
      </c>
      <c r="O2034" s="61"/>
      <c r="P2034" s="55">
        <f>IFERROR(Tabla3[[#This Row],[OCULTAR2]]-Tabla3[[#This Row],[OCULTAR2]]*Tabla3[[#This Row],[% LÍNEA]]," ")</f>
        <v>3.2777799999999999</v>
      </c>
      <c r="Q2034" s="56">
        <f>IFERROR(Tabla3[[#This Row],[% PRODUCTO]]+Tabla3[[#This Row],[% LÍNEA]]," ")</f>
        <v>0</v>
      </c>
      <c r="R2034" s="60">
        <f>Tabla3[[#This Row],[OCULTAR3]]</f>
        <v>3.2777799999999999</v>
      </c>
      <c r="S2034" s="60">
        <f>Tabla3[[#This Row],[PRECIO SIN %]]-Tabla3[[#This Row],[PRECIO SIN %]]*10%</f>
        <v>2.950002</v>
      </c>
      <c r="T2034" s="80">
        <f>(Tabla3[[#This Row],[PRECIO CON DESCT.]]-(Tabla3[[#This Row],[PRECIO CON DESCT.]]*$T$6))</f>
        <v>1.8585012599999999</v>
      </c>
      <c r="U2034" s="96"/>
      <c r="V2034" s="94">
        <f>Tabla3[[#This Row],[PRECIO %      en $]]*Tabla3[[#This Row],[PEDIDO ]]</f>
        <v>0</v>
      </c>
      <c r="W2034" s="57">
        <f>Tabla3[[#This Row],[PRECIO CON DESCT.]]*Tabla3[[#This Row],[PEDIDO ]]</f>
        <v>0</v>
      </c>
      <c r="X2034" s="58">
        <f>Tabla3[[#This Row],[PRECIO SIN %]]*Tabla3[[#This Row],[PEDIDO ]]</f>
        <v>0</v>
      </c>
    </row>
    <row r="2035" spans="1:24" ht="33" customHeight="1" x14ac:dyDescent="0.4">
      <c r="A2035" s="124">
        <v>7598176001370</v>
      </c>
      <c r="B2035" s="51" t="s">
        <v>225</v>
      </c>
      <c r="C2035" s="51" t="s">
        <v>168</v>
      </c>
      <c r="D20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35" s="118" t="s">
        <v>2525</v>
      </c>
      <c r="F2035" s="75" t="s">
        <v>537</v>
      </c>
      <c r="G20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35" s="77">
        <v>163</v>
      </c>
      <c r="J2035" s="52">
        <v>10.88889</v>
      </c>
      <c r="K2035" s="53">
        <f>Tabla3[[#This Row],[PRECIOS]]-Tabla3[[#This Row],[PRECIOS]]*10%</f>
        <v>9.800001</v>
      </c>
      <c r="L2035" s="101"/>
      <c r="M2035" s="54"/>
      <c r="N2035" s="55">
        <f>IFERROR(Tabla3[[#This Row],[PRECIOS]]-Tabla3[[#This Row],[PRECIOS]]*Tabla3[[#This Row],[% PRODUCTO]]," ")</f>
        <v>10.88889</v>
      </c>
      <c r="O2035" s="54"/>
      <c r="P2035" s="55">
        <f>IFERROR(Tabla3[[#This Row],[OCULTAR2]]-Tabla3[[#This Row],[OCULTAR2]]*Tabla3[[#This Row],[% LÍNEA]]," ")</f>
        <v>10.88889</v>
      </c>
      <c r="Q2035" s="56">
        <f>IFERROR(Tabla3[[#This Row],[% PRODUCTO]]+Tabla3[[#This Row],[% LÍNEA]]," ")</f>
        <v>0</v>
      </c>
      <c r="R2035" s="53">
        <f>Tabla3[[#This Row],[OCULTAR3]]</f>
        <v>10.88889</v>
      </c>
      <c r="S2035" s="53">
        <f>Tabla3[[#This Row],[PRECIO SIN %]]-Tabla3[[#This Row],[PRECIO SIN %]]*10%</f>
        <v>9.800001</v>
      </c>
      <c r="T2035" s="80">
        <f>(Tabla3[[#This Row],[PRECIO CON DESCT.]]-(Tabla3[[#This Row],[PRECIO CON DESCT.]]*$T$6))</f>
        <v>6.1740006300000001</v>
      </c>
      <c r="U2035" s="96"/>
      <c r="V2035" s="94">
        <f>Tabla3[[#This Row],[PRECIO %      en $]]*Tabla3[[#This Row],[PEDIDO ]]</f>
        <v>0</v>
      </c>
      <c r="W2035" s="57">
        <f>Tabla3[[#This Row],[PRECIO CON DESCT.]]*Tabla3[[#This Row],[PEDIDO ]]</f>
        <v>0</v>
      </c>
      <c r="X2035" s="58">
        <f>Tabla3[[#This Row],[PRECIO SIN %]]*Tabla3[[#This Row],[PEDIDO ]]</f>
        <v>0</v>
      </c>
    </row>
    <row r="2036" spans="1:24" ht="33" customHeight="1" x14ac:dyDescent="0.4">
      <c r="A2036" s="125">
        <v>7460536574025</v>
      </c>
      <c r="B2036" s="59" t="s">
        <v>225</v>
      </c>
      <c r="C2036" s="59" t="s">
        <v>131</v>
      </c>
      <c r="D20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36" s="119" t="s">
        <v>2526</v>
      </c>
      <c r="F2036" s="76" t="s">
        <v>537</v>
      </c>
      <c r="G20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36" s="78">
        <v>124</v>
      </c>
      <c r="J2036" s="52">
        <v>16.33333</v>
      </c>
      <c r="K2036" s="60">
        <f>Tabla3[[#This Row],[PRECIOS]]-Tabla3[[#This Row],[PRECIOS]]*10%</f>
        <v>14.699997</v>
      </c>
      <c r="L2036" s="101"/>
      <c r="M2036" s="61"/>
      <c r="N2036" s="55">
        <f>IFERROR(Tabla3[[#This Row],[PRECIOS]]-Tabla3[[#This Row],[PRECIOS]]*Tabla3[[#This Row],[% PRODUCTO]]," ")</f>
        <v>16.33333</v>
      </c>
      <c r="O2036" s="61"/>
      <c r="P2036" s="55">
        <f>IFERROR(Tabla3[[#This Row],[OCULTAR2]]-Tabla3[[#This Row],[OCULTAR2]]*Tabla3[[#This Row],[% LÍNEA]]," ")</f>
        <v>16.33333</v>
      </c>
      <c r="Q2036" s="56">
        <f>IFERROR(Tabla3[[#This Row],[% PRODUCTO]]+Tabla3[[#This Row],[% LÍNEA]]," ")</f>
        <v>0</v>
      </c>
      <c r="R2036" s="60">
        <f>Tabla3[[#This Row],[OCULTAR3]]</f>
        <v>16.33333</v>
      </c>
      <c r="S2036" s="60">
        <f>Tabla3[[#This Row],[PRECIO SIN %]]-Tabla3[[#This Row],[PRECIO SIN %]]*10%</f>
        <v>14.699997</v>
      </c>
      <c r="T2036" s="80">
        <f>(Tabla3[[#This Row],[PRECIO CON DESCT.]]-(Tabla3[[#This Row],[PRECIO CON DESCT.]]*$T$6))</f>
        <v>9.2609981099999992</v>
      </c>
      <c r="U2036" s="96"/>
      <c r="V2036" s="94">
        <f>Tabla3[[#This Row],[PRECIO %      en $]]*Tabla3[[#This Row],[PEDIDO ]]</f>
        <v>0</v>
      </c>
      <c r="W2036" s="57">
        <f>Tabla3[[#This Row],[PRECIO CON DESCT.]]*Tabla3[[#This Row],[PEDIDO ]]</f>
        <v>0</v>
      </c>
      <c r="X2036" s="58">
        <f>Tabla3[[#This Row],[PRECIO SIN %]]*Tabla3[[#This Row],[PEDIDO ]]</f>
        <v>0</v>
      </c>
    </row>
    <row r="2037" spans="1:24" ht="33" customHeight="1" x14ac:dyDescent="0.4">
      <c r="A2037" s="124">
        <v>7896714203768</v>
      </c>
      <c r="B2037" s="51" t="s">
        <v>225</v>
      </c>
      <c r="C2037" s="51" t="s">
        <v>257</v>
      </c>
      <c r="D20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37" s="118" t="s">
        <v>2527</v>
      </c>
      <c r="F2037" s="75" t="s">
        <v>537</v>
      </c>
      <c r="G20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37" s="77">
        <v>739</v>
      </c>
      <c r="J2037" s="52">
        <v>15.55556</v>
      </c>
      <c r="K2037" s="53">
        <f>Tabla3[[#This Row],[PRECIOS]]-Tabla3[[#This Row],[PRECIOS]]*10%</f>
        <v>14.000004000000001</v>
      </c>
      <c r="L2037" s="101"/>
      <c r="M2037" s="54"/>
      <c r="N2037" s="55">
        <f>IFERROR(Tabla3[[#This Row],[PRECIOS]]-Tabla3[[#This Row],[PRECIOS]]*Tabla3[[#This Row],[% PRODUCTO]]," ")</f>
        <v>15.55556</v>
      </c>
      <c r="O2037" s="54"/>
      <c r="P2037" s="55">
        <f>IFERROR(Tabla3[[#This Row],[OCULTAR2]]-Tabla3[[#This Row],[OCULTAR2]]*Tabla3[[#This Row],[% LÍNEA]]," ")</f>
        <v>15.55556</v>
      </c>
      <c r="Q2037" s="56">
        <f>IFERROR(Tabla3[[#This Row],[% PRODUCTO]]+Tabla3[[#This Row],[% LÍNEA]]," ")</f>
        <v>0</v>
      </c>
      <c r="R2037" s="53">
        <f>Tabla3[[#This Row],[OCULTAR3]]</f>
        <v>15.55556</v>
      </c>
      <c r="S2037" s="53">
        <f>Tabla3[[#This Row],[PRECIO SIN %]]-Tabla3[[#This Row],[PRECIO SIN %]]*10%</f>
        <v>14.000004000000001</v>
      </c>
      <c r="T2037" s="80">
        <f>(Tabla3[[#This Row],[PRECIO CON DESCT.]]-(Tabla3[[#This Row],[PRECIO CON DESCT.]]*$T$6))</f>
        <v>8.8200025199999992</v>
      </c>
      <c r="U2037" s="96"/>
      <c r="V2037" s="94">
        <f>Tabla3[[#This Row],[PRECIO %      en $]]*Tabla3[[#This Row],[PEDIDO ]]</f>
        <v>0</v>
      </c>
      <c r="W2037" s="57">
        <f>Tabla3[[#This Row],[PRECIO CON DESCT.]]*Tabla3[[#This Row],[PEDIDO ]]</f>
        <v>0</v>
      </c>
      <c r="X2037" s="58">
        <f>Tabla3[[#This Row],[PRECIO SIN %]]*Tabla3[[#This Row],[PEDIDO ]]</f>
        <v>0</v>
      </c>
    </row>
    <row r="2038" spans="1:24" ht="33" customHeight="1" x14ac:dyDescent="0.4">
      <c r="A2038" s="125">
        <v>7791848250414</v>
      </c>
      <c r="B2038" s="59" t="s">
        <v>225</v>
      </c>
      <c r="C2038" s="59" t="s">
        <v>223</v>
      </c>
      <c r="D20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38" s="119" t="s">
        <v>2528</v>
      </c>
      <c r="F2038" s="76" t="s">
        <v>537</v>
      </c>
      <c r="G20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38" s="78">
        <v>155</v>
      </c>
      <c r="J2038" s="52">
        <v>18.77778</v>
      </c>
      <c r="K2038" s="60">
        <f>Tabla3[[#This Row],[PRECIOS]]-Tabla3[[#This Row],[PRECIOS]]*10%</f>
        <v>16.900002000000001</v>
      </c>
      <c r="L2038" s="101"/>
      <c r="M2038" s="61"/>
      <c r="N2038" s="55">
        <f>IFERROR(Tabla3[[#This Row],[PRECIOS]]-Tabla3[[#This Row],[PRECIOS]]*Tabla3[[#This Row],[% PRODUCTO]]," ")</f>
        <v>18.77778</v>
      </c>
      <c r="O2038" s="61"/>
      <c r="P2038" s="55">
        <f>IFERROR(Tabla3[[#This Row],[OCULTAR2]]-Tabla3[[#This Row],[OCULTAR2]]*Tabla3[[#This Row],[% LÍNEA]]," ")</f>
        <v>18.77778</v>
      </c>
      <c r="Q2038" s="56">
        <f>IFERROR(Tabla3[[#This Row],[% PRODUCTO]]+Tabla3[[#This Row],[% LÍNEA]]," ")</f>
        <v>0</v>
      </c>
      <c r="R2038" s="60">
        <f>Tabla3[[#This Row],[OCULTAR3]]</f>
        <v>18.77778</v>
      </c>
      <c r="S2038" s="60">
        <f>Tabla3[[#This Row],[PRECIO SIN %]]-Tabla3[[#This Row],[PRECIO SIN %]]*10%</f>
        <v>16.900002000000001</v>
      </c>
      <c r="T2038" s="80">
        <f>(Tabla3[[#This Row],[PRECIO CON DESCT.]]-(Tabla3[[#This Row],[PRECIO CON DESCT.]]*$T$6))</f>
        <v>10.64700126</v>
      </c>
      <c r="U2038" s="96"/>
      <c r="V2038" s="94">
        <f>Tabla3[[#This Row],[PRECIO %      en $]]*Tabla3[[#This Row],[PEDIDO ]]</f>
        <v>0</v>
      </c>
      <c r="W2038" s="57">
        <f>Tabla3[[#This Row],[PRECIO CON DESCT.]]*Tabla3[[#This Row],[PEDIDO ]]</f>
        <v>0</v>
      </c>
      <c r="X2038" s="58">
        <f>Tabla3[[#This Row],[PRECIO SIN %]]*Tabla3[[#This Row],[PEDIDO ]]</f>
        <v>0</v>
      </c>
    </row>
    <row r="2039" spans="1:24" ht="33" customHeight="1" x14ac:dyDescent="0.4">
      <c r="A2039" s="124">
        <v>756029628335</v>
      </c>
      <c r="B2039" s="51" t="s">
        <v>225</v>
      </c>
      <c r="C2039" s="51" t="s">
        <v>229</v>
      </c>
      <c r="D20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39" s="118" t="s">
        <v>2529</v>
      </c>
      <c r="F2039" s="75" t="s">
        <v>537</v>
      </c>
      <c r="G20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39" s="77">
        <v>60</v>
      </c>
      <c r="J2039" s="52">
        <v>15.033329999999999</v>
      </c>
      <c r="K2039" s="53">
        <f>Tabla3[[#This Row],[PRECIOS]]-Tabla3[[#This Row],[PRECIOS]]*10%</f>
        <v>13.529997</v>
      </c>
      <c r="L2039" s="101"/>
      <c r="M2039" s="54"/>
      <c r="N2039" s="55">
        <f>IFERROR(Tabla3[[#This Row],[PRECIOS]]-Tabla3[[#This Row],[PRECIOS]]*Tabla3[[#This Row],[% PRODUCTO]]," ")</f>
        <v>15.033329999999999</v>
      </c>
      <c r="O2039" s="54"/>
      <c r="P2039" s="55">
        <f>IFERROR(Tabla3[[#This Row],[OCULTAR2]]-Tabla3[[#This Row],[OCULTAR2]]*Tabla3[[#This Row],[% LÍNEA]]," ")</f>
        <v>15.033329999999999</v>
      </c>
      <c r="Q2039" s="56">
        <f>IFERROR(Tabla3[[#This Row],[% PRODUCTO]]+Tabla3[[#This Row],[% LÍNEA]]," ")</f>
        <v>0</v>
      </c>
      <c r="R2039" s="53">
        <f>Tabla3[[#This Row],[OCULTAR3]]</f>
        <v>15.033329999999999</v>
      </c>
      <c r="S2039" s="53">
        <f>Tabla3[[#This Row],[PRECIO SIN %]]-Tabla3[[#This Row],[PRECIO SIN %]]*10%</f>
        <v>13.529997</v>
      </c>
      <c r="T2039" s="80">
        <f>(Tabla3[[#This Row],[PRECIO CON DESCT.]]-(Tabla3[[#This Row],[PRECIO CON DESCT.]]*$T$6))</f>
        <v>8.5238981100000011</v>
      </c>
      <c r="U2039" s="96"/>
      <c r="V2039" s="94">
        <f>Tabla3[[#This Row],[PRECIO %      en $]]*Tabla3[[#This Row],[PEDIDO ]]</f>
        <v>0</v>
      </c>
      <c r="W2039" s="57">
        <f>Tabla3[[#This Row],[PRECIO CON DESCT.]]*Tabla3[[#This Row],[PEDIDO ]]</f>
        <v>0</v>
      </c>
      <c r="X2039" s="58">
        <f>Tabla3[[#This Row],[PRECIO SIN %]]*Tabla3[[#This Row],[PEDIDO ]]</f>
        <v>0</v>
      </c>
    </row>
    <row r="2040" spans="1:24" ht="33" customHeight="1" x14ac:dyDescent="0.4">
      <c r="A2040" s="125">
        <v>791466996272</v>
      </c>
      <c r="B2040" s="59" t="s">
        <v>225</v>
      </c>
      <c r="C2040" s="59" t="s">
        <v>53</v>
      </c>
      <c r="D20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040" s="119" t="s">
        <v>2530</v>
      </c>
      <c r="F2040" s="76" t="s">
        <v>537</v>
      </c>
      <c r="G20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40" s="78">
        <v>58</v>
      </c>
      <c r="J2040" s="52">
        <v>16.411110000000001</v>
      </c>
      <c r="K2040" s="60">
        <f>Tabla3[[#This Row],[PRECIOS]]-Tabla3[[#This Row],[PRECIOS]]*10%</f>
        <v>14.769999</v>
      </c>
      <c r="L2040" s="101"/>
      <c r="M2040" s="61"/>
      <c r="N2040" s="55">
        <f>IFERROR(Tabla3[[#This Row],[PRECIOS]]-Tabla3[[#This Row],[PRECIOS]]*Tabla3[[#This Row],[% PRODUCTO]]," ")</f>
        <v>16.411110000000001</v>
      </c>
      <c r="O2040" s="61"/>
      <c r="P2040" s="55">
        <f>IFERROR(Tabla3[[#This Row],[OCULTAR2]]-Tabla3[[#This Row],[OCULTAR2]]*Tabla3[[#This Row],[% LÍNEA]]," ")</f>
        <v>16.411110000000001</v>
      </c>
      <c r="Q2040" s="56">
        <f>IFERROR(Tabla3[[#This Row],[% PRODUCTO]]+Tabla3[[#This Row],[% LÍNEA]]," ")</f>
        <v>0</v>
      </c>
      <c r="R2040" s="60">
        <f>Tabla3[[#This Row],[OCULTAR3]]</f>
        <v>16.411110000000001</v>
      </c>
      <c r="S2040" s="60">
        <f>Tabla3[[#This Row],[PRECIO SIN %]]-Tabla3[[#This Row],[PRECIO SIN %]]*10%</f>
        <v>14.769999</v>
      </c>
      <c r="T2040" s="80">
        <f>(Tabla3[[#This Row],[PRECIO CON DESCT.]]-(Tabla3[[#This Row],[PRECIO CON DESCT.]]*$T$6))</f>
        <v>9.3050993700000006</v>
      </c>
      <c r="U2040" s="96"/>
      <c r="V2040" s="94">
        <f>Tabla3[[#This Row],[PRECIO %      en $]]*Tabla3[[#This Row],[PEDIDO ]]</f>
        <v>0</v>
      </c>
      <c r="W2040" s="57">
        <f>Tabla3[[#This Row],[PRECIO CON DESCT.]]*Tabla3[[#This Row],[PEDIDO ]]</f>
        <v>0</v>
      </c>
      <c r="X2040" s="58">
        <f>Tabla3[[#This Row],[PRECIO SIN %]]*Tabla3[[#This Row],[PEDIDO ]]</f>
        <v>0</v>
      </c>
    </row>
    <row r="2041" spans="1:24" ht="33" customHeight="1" x14ac:dyDescent="0.4">
      <c r="A2041" s="124">
        <v>7592454003193</v>
      </c>
      <c r="B2041" s="51" t="s">
        <v>225</v>
      </c>
      <c r="C2041" s="51" t="s">
        <v>171</v>
      </c>
      <c r="D20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41" s="118" t="s">
        <v>2531</v>
      </c>
      <c r="F2041" s="75" t="s">
        <v>537</v>
      </c>
      <c r="G20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41" s="77">
        <v>46</v>
      </c>
      <c r="J2041" s="52">
        <v>7.9444400000000002</v>
      </c>
      <c r="K2041" s="53">
        <f>Tabla3[[#This Row],[PRECIOS]]-Tabla3[[#This Row],[PRECIOS]]*10%</f>
        <v>7.1499959999999998</v>
      </c>
      <c r="L2041" s="101"/>
      <c r="M2041" s="54"/>
      <c r="N2041" s="55">
        <f>IFERROR(Tabla3[[#This Row],[PRECIOS]]-Tabla3[[#This Row],[PRECIOS]]*Tabla3[[#This Row],[% PRODUCTO]]," ")</f>
        <v>7.9444400000000002</v>
      </c>
      <c r="O2041" s="54"/>
      <c r="P2041" s="55">
        <f>IFERROR(Tabla3[[#This Row],[OCULTAR2]]-Tabla3[[#This Row],[OCULTAR2]]*Tabla3[[#This Row],[% LÍNEA]]," ")</f>
        <v>7.9444400000000002</v>
      </c>
      <c r="Q2041" s="56">
        <f>IFERROR(Tabla3[[#This Row],[% PRODUCTO]]+Tabla3[[#This Row],[% LÍNEA]]," ")</f>
        <v>0</v>
      </c>
      <c r="R2041" s="53">
        <f>Tabla3[[#This Row],[OCULTAR3]]</f>
        <v>7.9444400000000002</v>
      </c>
      <c r="S2041" s="53">
        <f>Tabla3[[#This Row],[PRECIO SIN %]]-Tabla3[[#This Row],[PRECIO SIN %]]*10%</f>
        <v>7.1499959999999998</v>
      </c>
      <c r="T2041" s="80">
        <f>(Tabla3[[#This Row],[PRECIO CON DESCT.]]-(Tabla3[[#This Row],[PRECIO CON DESCT.]]*$T$6))</f>
        <v>4.5044974799999995</v>
      </c>
      <c r="U2041" s="96"/>
      <c r="V2041" s="94">
        <f>Tabla3[[#This Row],[PRECIO %      en $]]*Tabla3[[#This Row],[PEDIDO ]]</f>
        <v>0</v>
      </c>
      <c r="W2041" s="57">
        <f>Tabla3[[#This Row],[PRECIO CON DESCT.]]*Tabla3[[#This Row],[PEDIDO ]]</f>
        <v>0</v>
      </c>
      <c r="X2041" s="58">
        <f>Tabla3[[#This Row],[PRECIO SIN %]]*Tabla3[[#This Row],[PEDIDO ]]</f>
        <v>0</v>
      </c>
    </row>
    <row r="2042" spans="1:24" ht="33" customHeight="1" x14ac:dyDescent="0.4">
      <c r="A2042" s="125">
        <v>7598008000694</v>
      </c>
      <c r="B2042" s="59" t="s">
        <v>225</v>
      </c>
      <c r="C2042" s="59" t="s">
        <v>134</v>
      </c>
      <c r="D20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42" s="119" t="s">
        <v>2532</v>
      </c>
      <c r="F2042" s="76" t="s">
        <v>537</v>
      </c>
      <c r="G20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42" s="78">
        <v>125</v>
      </c>
      <c r="J2042" s="52">
        <v>4.1777800000000003</v>
      </c>
      <c r="K2042" s="60">
        <f>Tabla3[[#This Row],[PRECIOS]]-Tabla3[[#This Row],[PRECIOS]]*10%</f>
        <v>3.7600020000000001</v>
      </c>
      <c r="L2042" s="101"/>
      <c r="M2042" s="61"/>
      <c r="N2042" s="55">
        <f>IFERROR(Tabla3[[#This Row],[PRECIOS]]-Tabla3[[#This Row],[PRECIOS]]*Tabla3[[#This Row],[% PRODUCTO]]," ")</f>
        <v>4.1777800000000003</v>
      </c>
      <c r="O2042" s="61"/>
      <c r="P2042" s="55">
        <f>IFERROR(Tabla3[[#This Row],[OCULTAR2]]-Tabla3[[#This Row],[OCULTAR2]]*Tabla3[[#This Row],[% LÍNEA]]," ")</f>
        <v>4.1777800000000003</v>
      </c>
      <c r="Q2042" s="56">
        <f>IFERROR(Tabla3[[#This Row],[% PRODUCTO]]+Tabla3[[#This Row],[% LÍNEA]]," ")</f>
        <v>0</v>
      </c>
      <c r="R2042" s="60">
        <f>Tabla3[[#This Row],[OCULTAR3]]</f>
        <v>4.1777800000000003</v>
      </c>
      <c r="S2042" s="60">
        <f>Tabla3[[#This Row],[PRECIO SIN %]]-Tabla3[[#This Row],[PRECIO SIN %]]*10%</f>
        <v>3.7600020000000001</v>
      </c>
      <c r="T2042" s="80">
        <f>(Tabla3[[#This Row],[PRECIO CON DESCT.]]-(Tabla3[[#This Row],[PRECIO CON DESCT.]]*$T$6))</f>
        <v>2.3688012600000001</v>
      </c>
      <c r="U2042" s="96"/>
      <c r="V2042" s="94">
        <f>Tabla3[[#This Row],[PRECIO %      en $]]*Tabla3[[#This Row],[PEDIDO ]]</f>
        <v>0</v>
      </c>
      <c r="W2042" s="57">
        <f>Tabla3[[#This Row],[PRECIO CON DESCT.]]*Tabla3[[#This Row],[PEDIDO ]]</f>
        <v>0</v>
      </c>
      <c r="X2042" s="58">
        <f>Tabla3[[#This Row],[PRECIO SIN %]]*Tabla3[[#This Row],[PEDIDO ]]</f>
        <v>0</v>
      </c>
    </row>
    <row r="2043" spans="1:24" ht="33" customHeight="1" x14ac:dyDescent="0.4">
      <c r="A2043" s="124">
        <v>7705959013370</v>
      </c>
      <c r="B2043" s="51" t="s">
        <v>225</v>
      </c>
      <c r="C2043" s="51" t="s">
        <v>261</v>
      </c>
      <c r="D20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43" s="118" t="s">
        <v>2533</v>
      </c>
      <c r="F2043" s="75" t="s">
        <v>537</v>
      </c>
      <c r="G20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43" s="77">
        <v>14</v>
      </c>
      <c r="J2043" s="52">
        <v>18.488890000000001</v>
      </c>
      <c r="K2043" s="53">
        <f>Tabla3[[#This Row],[PRECIOS]]-Tabla3[[#This Row],[PRECIOS]]*10%</f>
        <v>16.640001000000002</v>
      </c>
      <c r="L2043" s="101"/>
      <c r="M2043" s="54"/>
      <c r="N2043" s="55">
        <f>IFERROR(Tabla3[[#This Row],[PRECIOS]]-Tabla3[[#This Row],[PRECIOS]]*Tabla3[[#This Row],[% PRODUCTO]]," ")</f>
        <v>18.488890000000001</v>
      </c>
      <c r="O2043" s="54"/>
      <c r="P2043" s="55">
        <f>IFERROR(Tabla3[[#This Row],[OCULTAR2]]-Tabla3[[#This Row],[OCULTAR2]]*Tabla3[[#This Row],[% LÍNEA]]," ")</f>
        <v>18.488890000000001</v>
      </c>
      <c r="Q2043" s="56">
        <f>IFERROR(Tabla3[[#This Row],[% PRODUCTO]]+Tabla3[[#This Row],[% LÍNEA]]," ")</f>
        <v>0</v>
      </c>
      <c r="R2043" s="53">
        <f>Tabla3[[#This Row],[OCULTAR3]]</f>
        <v>18.488890000000001</v>
      </c>
      <c r="S2043" s="53">
        <f>Tabla3[[#This Row],[PRECIO SIN %]]-Tabla3[[#This Row],[PRECIO SIN %]]*10%</f>
        <v>16.640001000000002</v>
      </c>
      <c r="T2043" s="80">
        <f>(Tabla3[[#This Row],[PRECIO CON DESCT.]]-(Tabla3[[#This Row],[PRECIO CON DESCT.]]*$T$6))</f>
        <v>10.483200630000001</v>
      </c>
      <c r="U2043" s="96"/>
      <c r="V2043" s="94">
        <f>Tabla3[[#This Row],[PRECIO %      en $]]*Tabla3[[#This Row],[PEDIDO ]]</f>
        <v>0</v>
      </c>
      <c r="W2043" s="57">
        <f>Tabla3[[#This Row],[PRECIO CON DESCT.]]*Tabla3[[#This Row],[PEDIDO ]]</f>
        <v>0</v>
      </c>
      <c r="X2043" s="58">
        <f>Tabla3[[#This Row],[PRECIO SIN %]]*Tabla3[[#This Row],[PEDIDO ]]</f>
        <v>0</v>
      </c>
    </row>
    <row r="2044" spans="1:24" ht="33" customHeight="1" x14ac:dyDescent="0.4">
      <c r="A2044" s="125">
        <v>793969044382</v>
      </c>
      <c r="B2044" s="59" t="s">
        <v>225</v>
      </c>
      <c r="C2044" s="59" t="s">
        <v>150</v>
      </c>
      <c r="D20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44" s="119" t="s">
        <v>2534</v>
      </c>
      <c r="F2044" s="76" t="s">
        <v>537</v>
      </c>
      <c r="G20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0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044" s="78">
        <v>3</v>
      </c>
      <c r="J2044" s="52">
        <v>12.66667</v>
      </c>
      <c r="K2044" s="60">
        <f>Tabla3[[#This Row],[PRECIOS]]-Tabla3[[#This Row],[PRECIOS]]*10%</f>
        <v>11.400003</v>
      </c>
      <c r="L2044" s="101"/>
      <c r="M2044" s="61"/>
      <c r="N2044" s="55">
        <f>IFERROR(Tabla3[[#This Row],[PRECIOS]]-Tabla3[[#This Row],[PRECIOS]]*Tabla3[[#This Row],[% PRODUCTO]]," ")</f>
        <v>12.66667</v>
      </c>
      <c r="O2044" s="61">
        <v>0.05</v>
      </c>
      <c r="P2044" s="55">
        <f>IFERROR(Tabla3[[#This Row],[OCULTAR2]]-Tabla3[[#This Row],[OCULTAR2]]*Tabla3[[#This Row],[% LÍNEA]]," ")</f>
        <v>12.033336500000001</v>
      </c>
      <c r="Q2044" s="56">
        <f>IFERROR(Tabla3[[#This Row],[% PRODUCTO]]+Tabla3[[#This Row],[% LÍNEA]]," ")</f>
        <v>0.05</v>
      </c>
      <c r="R2044" s="60">
        <f>Tabla3[[#This Row],[OCULTAR3]]</f>
        <v>12.033336500000001</v>
      </c>
      <c r="S2044" s="60">
        <f>Tabla3[[#This Row],[PRECIO SIN %]]-Tabla3[[#This Row],[PRECIO SIN %]]*10%</f>
        <v>10.83000285</v>
      </c>
      <c r="T2044" s="80">
        <f>(Tabla3[[#This Row],[PRECIO CON DESCT.]]-(Tabla3[[#This Row],[PRECIO CON DESCT.]]*$T$6))</f>
        <v>6.8229017955</v>
      </c>
      <c r="U2044" s="96"/>
      <c r="V2044" s="94">
        <f>Tabla3[[#This Row],[PRECIO %      en $]]*Tabla3[[#This Row],[PEDIDO ]]</f>
        <v>0</v>
      </c>
      <c r="W2044" s="57">
        <f>Tabla3[[#This Row],[PRECIO CON DESCT.]]*Tabla3[[#This Row],[PEDIDO ]]</f>
        <v>0</v>
      </c>
      <c r="X2044" s="58">
        <f>Tabla3[[#This Row],[PRECIO SIN %]]*Tabla3[[#This Row],[PEDIDO ]]</f>
        <v>0</v>
      </c>
    </row>
    <row r="2045" spans="1:24" ht="33" customHeight="1" x14ac:dyDescent="0.4">
      <c r="A2045" s="124"/>
      <c r="B2045" s="51" t="s">
        <v>225</v>
      </c>
      <c r="C2045" s="51" t="s">
        <v>131</v>
      </c>
      <c r="D20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045" s="118" t="s">
        <v>2535</v>
      </c>
      <c r="F2045" s="75" t="s">
        <v>537</v>
      </c>
      <c r="G20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045" s="77">
        <v>17</v>
      </c>
      <c r="J2045" s="52">
        <v>10.94444</v>
      </c>
      <c r="K2045" s="53">
        <f>Tabla3[[#This Row],[PRECIOS]]-Tabla3[[#This Row],[PRECIOS]]*10%</f>
        <v>9.8499960000000009</v>
      </c>
      <c r="L2045" s="101" t="s">
        <v>5327</v>
      </c>
      <c r="M2045" s="54"/>
      <c r="N2045" s="55">
        <f>IFERROR(Tabla3[[#This Row],[PRECIOS]]-Tabla3[[#This Row],[PRECIOS]]*Tabla3[[#This Row],[% PRODUCTO]]," ")</f>
        <v>10.94444</v>
      </c>
      <c r="O2045" s="54"/>
      <c r="P2045" s="55">
        <f>IFERROR(Tabla3[[#This Row],[OCULTAR2]]-Tabla3[[#This Row],[OCULTAR2]]*Tabla3[[#This Row],[% LÍNEA]]," ")</f>
        <v>10.94444</v>
      </c>
      <c r="Q2045" s="56">
        <f>IFERROR(Tabla3[[#This Row],[% PRODUCTO]]+Tabla3[[#This Row],[% LÍNEA]]," ")</f>
        <v>0</v>
      </c>
      <c r="R2045" s="53">
        <f>Tabla3[[#This Row],[OCULTAR3]]</f>
        <v>10.94444</v>
      </c>
      <c r="S2045" s="53">
        <f>Tabla3[[#This Row],[PRECIO SIN %]]-Tabla3[[#This Row],[PRECIO SIN %]]*10%</f>
        <v>9.8499960000000009</v>
      </c>
      <c r="T2045" s="80">
        <f>(Tabla3[[#This Row],[PRECIO CON DESCT.]]-(Tabla3[[#This Row],[PRECIO CON DESCT.]]*$T$6))</f>
        <v>6.20549748</v>
      </c>
      <c r="U2045" s="96"/>
      <c r="V2045" s="94">
        <f>Tabla3[[#This Row],[PRECIO %      en $]]*Tabla3[[#This Row],[PEDIDO ]]</f>
        <v>0</v>
      </c>
      <c r="W2045" s="57">
        <f>Tabla3[[#This Row],[PRECIO CON DESCT.]]*Tabla3[[#This Row],[PEDIDO ]]</f>
        <v>0</v>
      </c>
      <c r="X2045" s="58">
        <f>Tabla3[[#This Row],[PRECIO SIN %]]*Tabla3[[#This Row],[PEDIDO ]]</f>
        <v>0</v>
      </c>
    </row>
    <row r="2046" spans="1:24" ht="33" customHeight="1" x14ac:dyDescent="0.4">
      <c r="A2046" s="125">
        <v>8904306502393</v>
      </c>
      <c r="B2046" s="59" t="s">
        <v>225</v>
      </c>
      <c r="C2046" s="59" t="s">
        <v>146</v>
      </c>
      <c r="D20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46" s="119" t="s">
        <v>2536</v>
      </c>
      <c r="F2046" s="76" t="s">
        <v>537</v>
      </c>
      <c r="G20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46" s="78">
        <v>126</v>
      </c>
      <c r="J2046" s="52">
        <v>4.4444400000000002</v>
      </c>
      <c r="K2046" s="60">
        <f>Tabla3[[#This Row],[PRECIOS]]-Tabla3[[#This Row],[PRECIOS]]*10%</f>
        <v>3.9999960000000003</v>
      </c>
      <c r="L2046" s="101"/>
      <c r="M2046" s="61"/>
      <c r="N2046" s="55">
        <f>IFERROR(Tabla3[[#This Row],[PRECIOS]]-Tabla3[[#This Row],[PRECIOS]]*Tabla3[[#This Row],[% PRODUCTO]]," ")</f>
        <v>4.4444400000000002</v>
      </c>
      <c r="O2046" s="61"/>
      <c r="P2046" s="55">
        <f>IFERROR(Tabla3[[#This Row],[OCULTAR2]]-Tabla3[[#This Row],[OCULTAR2]]*Tabla3[[#This Row],[% LÍNEA]]," ")</f>
        <v>4.4444400000000002</v>
      </c>
      <c r="Q2046" s="56">
        <f>IFERROR(Tabla3[[#This Row],[% PRODUCTO]]+Tabla3[[#This Row],[% LÍNEA]]," ")</f>
        <v>0</v>
      </c>
      <c r="R2046" s="60">
        <f>Tabla3[[#This Row],[OCULTAR3]]</f>
        <v>4.4444400000000002</v>
      </c>
      <c r="S2046" s="60">
        <f>Tabla3[[#This Row],[PRECIO SIN %]]-Tabla3[[#This Row],[PRECIO SIN %]]*10%</f>
        <v>3.9999960000000003</v>
      </c>
      <c r="T2046" s="80">
        <f>(Tabla3[[#This Row],[PRECIO CON DESCT.]]-(Tabla3[[#This Row],[PRECIO CON DESCT.]]*$T$6))</f>
        <v>2.5199974800000002</v>
      </c>
      <c r="U2046" s="96"/>
      <c r="V2046" s="94">
        <f>Tabla3[[#This Row],[PRECIO %      en $]]*Tabla3[[#This Row],[PEDIDO ]]</f>
        <v>0</v>
      </c>
      <c r="W2046" s="57">
        <f>Tabla3[[#This Row],[PRECIO CON DESCT.]]*Tabla3[[#This Row],[PEDIDO ]]</f>
        <v>0</v>
      </c>
      <c r="X2046" s="58">
        <f>Tabla3[[#This Row],[PRECIO SIN %]]*Tabla3[[#This Row],[PEDIDO ]]</f>
        <v>0</v>
      </c>
    </row>
    <row r="2047" spans="1:24" ht="33" customHeight="1" x14ac:dyDescent="0.4">
      <c r="A2047" s="124">
        <v>8908020242245</v>
      </c>
      <c r="B2047" s="51" t="s">
        <v>225</v>
      </c>
      <c r="C2047" s="51" t="s">
        <v>206</v>
      </c>
      <c r="D20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47" s="118" t="s">
        <v>2537</v>
      </c>
      <c r="F2047" s="75" t="s">
        <v>537</v>
      </c>
      <c r="G20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47" s="77">
        <v>85</v>
      </c>
      <c r="J2047" s="52">
        <v>4.8333300000000001</v>
      </c>
      <c r="K2047" s="53">
        <f>Tabla3[[#This Row],[PRECIOS]]-Tabla3[[#This Row],[PRECIOS]]*10%</f>
        <v>4.3499970000000001</v>
      </c>
      <c r="L2047" s="101"/>
      <c r="M2047" s="54"/>
      <c r="N2047" s="55">
        <f>IFERROR(Tabla3[[#This Row],[PRECIOS]]-Tabla3[[#This Row],[PRECIOS]]*Tabla3[[#This Row],[% PRODUCTO]]," ")</f>
        <v>4.8333300000000001</v>
      </c>
      <c r="O2047" s="54"/>
      <c r="P2047" s="55">
        <f>IFERROR(Tabla3[[#This Row],[OCULTAR2]]-Tabla3[[#This Row],[OCULTAR2]]*Tabla3[[#This Row],[% LÍNEA]]," ")</f>
        <v>4.8333300000000001</v>
      </c>
      <c r="Q2047" s="56">
        <f>IFERROR(Tabla3[[#This Row],[% PRODUCTO]]+Tabla3[[#This Row],[% LÍNEA]]," ")</f>
        <v>0</v>
      </c>
      <c r="R2047" s="53">
        <f>Tabla3[[#This Row],[OCULTAR3]]</f>
        <v>4.8333300000000001</v>
      </c>
      <c r="S2047" s="53">
        <f>Tabla3[[#This Row],[PRECIO SIN %]]-Tabla3[[#This Row],[PRECIO SIN %]]*10%</f>
        <v>4.3499970000000001</v>
      </c>
      <c r="T2047" s="80">
        <f>(Tabla3[[#This Row],[PRECIO CON DESCT.]]-(Tabla3[[#This Row],[PRECIO CON DESCT.]]*$T$6))</f>
        <v>2.7404981099999999</v>
      </c>
      <c r="U2047" s="96"/>
      <c r="V2047" s="94">
        <f>Tabla3[[#This Row],[PRECIO %      en $]]*Tabla3[[#This Row],[PEDIDO ]]</f>
        <v>0</v>
      </c>
      <c r="W2047" s="57">
        <f>Tabla3[[#This Row],[PRECIO CON DESCT.]]*Tabla3[[#This Row],[PEDIDO ]]</f>
        <v>0</v>
      </c>
      <c r="X2047" s="58">
        <f>Tabla3[[#This Row],[PRECIO SIN %]]*Tabla3[[#This Row],[PEDIDO ]]</f>
        <v>0</v>
      </c>
    </row>
    <row r="2048" spans="1:24" ht="33" customHeight="1" x14ac:dyDescent="0.4">
      <c r="A2048" s="125">
        <v>7598852001724</v>
      </c>
      <c r="B2048" s="59" t="s">
        <v>225</v>
      </c>
      <c r="C2048" s="59" t="s">
        <v>66</v>
      </c>
      <c r="D20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48" s="119" t="s">
        <v>2538</v>
      </c>
      <c r="F2048" s="76" t="s">
        <v>537</v>
      </c>
      <c r="G20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48" s="78">
        <v>10</v>
      </c>
      <c r="J2048" s="52">
        <v>6</v>
      </c>
      <c r="K2048" s="60">
        <f>Tabla3[[#This Row],[PRECIOS]]-Tabla3[[#This Row],[PRECIOS]]*10%</f>
        <v>5.4</v>
      </c>
      <c r="L2048" s="101"/>
      <c r="M2048" s="61"/>
      <c r="N2048" s="55">
        <f>IFERROR(Tabla3[[#This Row],[PRECIOS]]-Tabla3[[#This Row],[PRECIOS]]*Tabla3[[#This Row],[% PRODUCTO]]," ")</f>
        <v>6</v>
      </c>
      <c r="O2048" s="61"/>
      <c r="P2048" s="55">
        <f>IFERROR(Tabla3[[#This Row],[OCULTAR2]]-Tabla3[[#This Row],[OCULTAR2]]*Tabla3[[#This Row],[% LÍNEA]]," ")</f>
        <v>6</v>
      </c>
      <c r="Q2048" s="56">
        <f>IFERROR(Tabla3[[#This Row],[% PRODUCTO]]+Tabla3[[#This Row],[% LÍNEA]]," ")</f>
        <v>0</v>
      </c>
      <c r="R2048" s="60">
        <f>Tabla3[[#This Row],[OCULTAR3]]</f>
        <v>6</v>
      </c>
      <c r="S2048" s="60">
        <f>Tabla3[[#This Row],[PRECIO SIN %]]-Tabla3[[#This Row],[PRECIO SIN %]]*10%</f>
        <v>5.4</v>
      </c>
      <c r="T2048" s="80">
        <f>(Tabla3[[#This Row],[PRECIO CON DESCT.]]-(Tabla3[[#This Row],[PRECIO CON DESCT.]]*$T$6))</f>
        <v>3.4020000000000001</v>
      </c>
      <c r="U2048" s="96"/>
      <c r="V2048" s="94">
        <f>Tabla3[[#This Row],[PRECIO %      en $]]*Tabla3[[#This Row],[PEDIDO ]]</f>
        <v>0</v>
      </c>
      <c r="W2048" s="57">
        <f>Tabla3[[#This Row],[PRECIO CON DESCT.]]*Tabla3[[#This Row],[PEDIDO ]]</f>
        <v>0</v>
      </c>
      <c r="X2048" s="58">
        <f>Tabla3[[#This Row],[PRECIO SIN %]]*Tabla3[[#This Row],[PEDIDO ]]</f>
        <v>0</v>
      </c>
    </row>
    <row r="2049" spans="1:24" ht="33" customHeight="1" x14ac:dyDescent="0.4">
      <c r="A2049" s="124">
        <v>8906069872461</v>
      </c>
      <c r="B2049" s="51" t="s">
        <v>225</v>
      </c>
      <c r="C2049" s="51" t="s">
        <v>72</v>
      </c>
      <c r="D20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49" s="118" t="s">
        <v>2539</v>
      </c>
      <c r="F2049" s="75" t="s">
        <v>537</v>
      </c>
      <c r="G20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49" s="77">
        <v>53</v>
      </c>
      <c r="J2049" s="52">
        <v>5.7777799999999999</v>
      </c>
      <c r="K2049" s="53">
        <f>Tabla3[[#This Row],[PRECIOS]]-Tabla3[[#This Row],[PRECIOS]]*10%</f>
        <v>5.2000019999999996</v>
      </c>
      <c r="L2049" s="101"/>
      <c r="M2049" s="54"/>
      <c r="N2049" s="55">
        <f>IFERROR(Tabla3[[#This Row],[PRECIOS]]-Tabla3[[#This Row],[PRECIOS]]*Tabla3[[#This Row],[% PRODUCTO]]," ")</f>
        <v>5.7777799999999999</v>
      </c>
      <c r="O2049" s="54"/>
      <c r="P2049" s="55">
        <f>IFERROR(Tabla3[[#This Row],[OCULTAR2]]-Tabla3[[#This Row],[OCULTAR2]]*Tabla3[[#This Row],[% LÍNEA]]," ")</f>
        <v>5.7777799999999999</v>
      </c>
      <c r="Q2049" s="56">
        <f>IFERROR(Tabla3[[#This Row],[% PRODUCTO]]+Tabla3[[#This Row],[% LÍNEA]]," ")</f>
        <v>0</v>
      </c>
      <c r="R2049" s="53">
        <f>Tabla3[[#This Row],[OCULTAR3]]</f>
        <v>5.7777799999999999</v>
      </c>
      <c r="S2049" s="53">
        <f>Tabla3[[#This Row],[PRECIO SIN %]]-Tabla3[[#This Row],[PRECIO SIN %]]*10%</f>
        <v>5.2000019999999996</v>
      </c>
      <c r="T2049" s="80">
        <f>(Tabla3[[#This Row],[PRECIO CON DESCT.]]-(Tabla3[[#This Row],[PRECIO CON DESCT.]]*$T$6))</f>
        <v>3.2760012599999997</v>
      </c>
      <c r="U2049" s="96"/>
      <c r="V2049" s="94">
        <f>Tabla3[[#This Row],[PRECIO %      en $]]*Tabla3[[#This Row],[PEDIDO ]]</f>
        <v>0</v>
      </c>
      <c r="W2049" s="57">
        <f>Tabla3[[#This Row],[PRECIO CON DESCT.]]*Tabla3[[#This Row],[PEDIDO ]]</f>
        <v>0</v>
      </c>
      <c r="X2049" s="58">
        <f>Tabla3[[#This Row],[PRECIO SIN %]]*Tabla3[[#This Row],[PEDIDO ]]</f>
        <v>0</v>
      </c>
    </row>
    <row r="2050" spans="1:24" ht="33" customHeight="1" x14ac:dyDescent="0.4">
      <c r="A2050" s="125">
        <v>7591519051193</v>
      </c>
      <c r="B2050" s="59" t="s">
        <v>225</v>
      </c>
      <c r="C2050" s="59" t="s">
        <v>149</v>
      </c>
      <c r="D20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50" s="119" t="s">
        <v>2540</v>
      </c>
      <c r="F2050" s="76" t="s">
        <v>537</v>
      </c>
      <c r="G20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50" s="78">
        <v>118</v>
      </c>
      <c r="J2050" s="52">
        <v>10.54444</v>
      </c>
      <c r="K2050" s="60">
        <f>Tabla3[[#This Row],[PRECIOS]]-Tabla3[[#This Row],[PRECIOS]]*10%</f>
        <v>9.4899959999999997</v>
      </c>
      <c r="L2050" s="101"/>
      <c r="M2050" s="61"/>
      <c r="N2050" s="55">
        <f>IFERROR(Tabla3[[#This Row],[PRECIOS]]-Tabla3[[#This Row],[PRECIOS]]*Tabla3[[#This Row],[% PRODUCTO]]," ")</f>
        <v>10.54444</v>
      </c>
      <c r="O2050" s="61"/>
      <c r="P2050" s="55">
        <f>IFERROR(Tabla3[[#This Row],[OCULTAR2]]-Tabla3[[#This Row],[OCULTAR2]]*Tabla3[[#This Row],[% LÍNEA]]," ")</f>
        <v>10.54444</v>
      </c>
      <c r="Q2050" s="56">
        <f>IFERROR(Tabla3[[#This Row],[% PRODUCTO]]+Tabla3[[#This Row],[% LÍNEA]]," ")</f>
        <v>0</v>
      </c>
      <c r="R2050" s="60">
        <f>Tabla3[[#This Row],[OCULTAR3]]</f>
        <v>10.54444</v>
      </c>
      <c r="S2050" s="60">
        <f>Tabla3[[#This Row],[PRECIO SIN %]]-Tabla3[[#This Row],[PRECIO SIN %]]*10%</f>
        <v>9.4899959999999997</v>
      </c>
      <c r="T2050" s="80">
        <f>(Tabla3[[#This Row],[PRECIO CON DESCT.]]-(Tabla3[[#This Row],[PRECIO CON DESCT.]]*$T$6))</f>
        <v>5.9786974799999992</v>
      </c>
      <c r="U2050" s="96"/>
      <c r="V2050" s="94">
        <f>Tabla3[[#This Row],[PRECIO %      en $]]*Tabla3[[#This Row],[PEDIDO ]]</f>
        <v>0</v>
      </c>
      <c r="W2050" s="57">
        <f>Tabla3[[#This Row],[PRECIO CON DESCT.]]*Tabla3[[#This Row],[PEDIDO ]]</f>
        <v>0</v>
      </c>
      <c r="X2050" s="58">
        <f>Tabla3[[#This Row],[PRECIO SIN %]]*Tabla3[[#This Row],[PEDIDO ]]</f>
        <v>0</v>
      </c>
    </row>
    <row r="2051" spans="1:24" ht="33" customHeight="1" x14ac:dyDescent="0.4">
      <c r="A2051" s="124">
        <v>8902297022944</v>
      </c>
      <c r="B2051" s="51" t="s">
        <v>225</v>
      </c>
      <c r="C2051" s="51" t="s">
        <v>128</v>
      </c>
      <c r="D20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51" s="118" t="s">
        <v>2541</v>
      </c>
      <c r="F2051" s="75" t="s">
        <v>537</v>
      </c>
      <c r="G20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51" s="77">
        <v>135</v>
      </c>
      <c r="J2051" s="52">
        <v>10.55556</v>
      </c>
      <c r="K2051" s="53">
        <f>Tabla3[[#This Row],[PRECIOS]]-Tabla3[[#This Row],[PRECIOS]]*10%</f>
        <v>9.5000040000000006</v>
      </c>
      <c r="L2051" s="101"/>
      <c r="M2051" s="54"/>
      <c r="N2051" s="55">
        <f>IFERROR(Tabla3[[#This Row],[PRECIOS]]-Tabla3[[#This Row],[PRECIOS]]*Tabla3[[#This Row],[% PRODUCTO]]," ")</f>
        <v>10.55556</v>
      </c>
      <c r="O2051" s="54"/>
      <c r="P2051" s="55">
        <f>IFERROR(Tabla3[[#This Row],[OCULTAR2]]-Tabla3[[#This Row],[OCULTAR2]]*Tabla3[[#This Row],[% LÍNEA]]," ")</f>
        <v>10.55556</v>
      </c>
      <c r="Q2051" s="56">
        <f>IFERROR(Tabla3[[#This Row],[% PRODUCTO]]+Tabla3[[#This Row],[% LÍNEA]]," ")</f>
        <v>0</v>
      </c>
      <c r="R2051" s="53">
        <f>Tabla3[[#This Row],[OCULTAR3]]</f>
        <v>10.55556</v>
      </c>
      <c r="S2051" s="53">
        <f>Tabla3[[#This Row],[PRECIO SIN %]]-Tabla3[[#This Row],[PRECIO SIN %]]*10%</f>
        <v>9.5000040000000006</v>
      </c>
      <c r="T2051" s="80">
        <f>(Tabla3[[#This Row],[PRECIO CON DESCT.]]-(Tabla3[[#This Row],[PRECIO CON DESCT.]]*$T$6))</f>
        <v>5.9850025200000001</v>
      </c>
      <c r="U2051" s="96"/>
      <c r="V2051" s="94">
        <f>Tabla3[[#This Row],[PRECIO %      en $]]*Tabla3[[#This Row],[PEDIDO ]]</f>
        <v>0</v>
      </c>
      <c r="W2051" s="57">
        <f>Tabla3[[#This Row],[PRECIO CON DESCT.]]*Tabla3[[#This Row],[PEDIDO ]]</f>
        <v>0</v>
      </c>
      <c r="X2051" s="58">
        <f>Tabla3[[#This Row],[PRECIO SIN %]]*Tabla3[[#This Row],[PEDIDO ]]</f>
        <v>0</v>
      </c>
    </row>
    <row r="2052" spans="1:24" ht="33" customHeight="1" x14ac:dyDescent="0.4">
      <c r="A2052" s="125">
        <v>7591519001211</v>
      </c>
      <c r="B2052" s="59" t="s">
        <v>225</v>
      </c>
      <c r="C2052" s="59" t="s">
        <v>149</v>
      </c>
      <c r="D20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52" s="119" t="s">
        <v>2542</v>
      </c>
      <c r="F2052" s="76" t="s">
        <v>537</v>
      </c>
      <c r="G20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52" s="78">
        <v>122</v>
      </c>
      <c r="J2052" s="52">
        <v>18.11111</v>
      </c>
      <c r="K2052" s="60">
        <f>Tabla3[[#This Row],[PRECIOS]]-Tabla3[[#This Row],[PRECIOS]]*10%</f>
        <v>16.299999</v>
      </c>
      <c r="L2052" s="101"/>
      <c r="M2052" s="61"/>
      <c r="N2052" s="55">
        <f>IFERROR(Tabla3[[#This Row],[PRECIOS]]-Tabla3[[#This Row],[PRECIOS]]*Tabla3[[#This Row],[% PRODUCTO]]," ")</f>
        <v>18.11111</v>
      </c>
      <c r="O2052" s="61"/>
      <c r="P2052" s="55">
        <f>IFERROR(Tabla3[[#This Row],[OCULTAR2]]-Tabla3[[#This Row],[OCULTAR2]]*Tabla3[[#This Row],[% LÍNEA]]," ")</f>
        <v>18.11111</v>
      </c>
      <c r="Q2052" s="56">
        <f>IFERROR(Tabla3[[#This Row],[% PRODUCTO]]+Tabla3[[#This Row],[% LÍNEA]]," ")</f>
        <v>0</v>
      </c>
      <c r="R2052" s="60">
        <f>Tabla3[[#This Row],[OCULTAR3]]</f>
        <v>18.11111</v>
      </c>
      <c r="S2052" s="60">
        <f>Tabla3[[#This Row],[PRECIO SIN %]]-Tabla3[[#This Row],[PRECIO SIN %]]*10%</f>
        <v>16.299999</v>
      </c>
      <c r="T2052" s="80">
        <f>(Tabla3[[#This Row],[PRECIO CON DESCT.]]-(Tabla3[[#This Row],[PRECIO CON DESCT.]]*$T$6))</f>
        <v>10.26899937</v>
      </c>
      <c r="U2052" s="96"/>
      <c r="V2052" s="94">
        <f>Tabla3[[#This Row],[PRECIO %      en $]]*Tabla3[[#This Row],[PEDIDO ]]</f>
        <v>0</v>
      </c>
      <c r="W2052" s="57">
        <f>Tabla3[[#This Row],[PRECIO CON DESCT.]]*Tabla3[[#This Row],[PEDIDO ]]</f>
        <v>0</v>
      </c>
      <c r="X2052" s="58">
        <f>Tabla3[[#This Row],[PRECIO SIN %]]*Tabla3[[#This Row],[PEDIDO ]]</f>
        <v>0</v>
      </c>
    </row>
    <row r="2053" spans="1:24" ht="33" customHeight="1" x14ac:dyDescent="0.4">
      <c r="A2053" s="124">
        <v>7592349003000</v>
      </c>
      <c r="B2053" s="51" t="s">
        <v>225</v>
      </c>
      <c r="C2053" s="51" t="s">
        <v>228</v>
      </c>
      <c r="D20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053" s="118" t="s">
        <v>2543</v>
      </c>
      <c r="F2053" s="75" t="s">
        <v>537</v>
      </c>
      <c r="G20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053" s="77">
        <v>188</v>
      </c>
      <c r="J2053" s="52">
        <v>14.54444</v>
      </c>
      <c r="K2053" s="53">
        <f>Tabla3[[#This Row],[PRECIOS]]-Tabla3[[#This Row],[PRECIOS]]*10%</f>
        <v>13.089995999999999</v>
      </c>
      <c r="L2053" s="101" t="s">
        <v>5327</v>
      </c>
      <c r="M2053" s="54"/>
      <c r="N2053" s="55">
        <f>IFERROR(Tabla3[[#This Row],[PRECIOS]]-Tabla3[[#This Row],[PRECIOS]]*Tabla3[[#This Row],[% PRODUCTO]]," ")</f>
        <v>14.54444</v>
      </c>
      <c r="O2053" s="54"/>
      <c r="P2053" s="55">
        <f>IFERROR(Tabla3[[#This Row],[OCULTAR2]]-Tabla3[[#This Row],[OCULTAR2]]*Tabla3[[#This Row],[% LÍNEA]]," ")</f>
        <v>14.54444</v>
      </c>
      <c r="Q2053" s="56">
        <f>IFERROR(Tabla3[[#This Row],[% PRODUCTO]]+Tabla3[[#This Row],[% LÍNEA]]," ")</f>
        <v>0</v>
      </c>
      <c r="R2053" s="53">
        <f>Tabla3[[#This Row],[OCULTAR3]]</f>
        <v>14.54444</v>
      </c>
      <c r="S2053" s="53">
        <f>Tabla3[[#This Row],[PRECIO SIN %]]-Tabla3[[#This Row],[PRECIO SIN %]]*10%</f>
        <v>13.089995999999999</v>
      </c>
      <c r="T2053" s="80">
        <f>(Tabla3[[#This Row],[PRECIO CON DESCT.]]-(Tabla3[[#This Row],[PRECIO CON DESCT.]]*$T$6))</f>
        <v>8.2466974799999999</v>
      </c>
      <c r="U2053" s="96"/>
      <c r="V2053" s="94">
        <f>Tabla3[[#This Row],[PRECIO %      en $]]*Tabla3[[#This Row],[PEDIDO ]]</f>
        <v>0</v>
      </c>
      <c r="W2053" s="57">
        <f>Tabla3[[#This Row],[PRECIO CON DESCT.]]*Tabla3[[#This Row],[PEDIDO ]]</f>
        <v>0</v>
      </c>
      <c r="X2053" s="58">
        <f>Tabla3[[#This Row],[PRECIO SIN %]]*Tabla3[[#This Row],[PEDIDO ]]</f>
        <v>0</v>
      </c>
    </row>
    <row r="2054" spans="1:24" ht="33" customHeight="1" x14ac:dyDescent="0.4">
      <c r="A2054" s="125">
        <v>7598252000150</v>
      </c>
      <c r="B2054" s="59" t="s">
        <v>225</v>
      </c>
      <c r="C2054" s="59" t="s">
        <v>56</v>
      </c>
      <c r="D20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54" s="119" t="s">
        <v>2544</v>
      </c>
      <c r="F2054" s="76" t="s">
        <v>537</v>
      </c>
      <c r="G20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54" s="78">
        <v>130</v>
      </c>
      <c r="J2054" s="52">
        <v>15.11111</v>
      </c>
      <c r="K2054" s="60">
        <f>Tabla3[[#This Row],[PRECIOS]]-Tabla3[[#This Row],[PRECIOS]]*10%</f>
        <v>13.599999</v>
      </c>
      <c r="L2054" s="101"/>
      <c r="M2054" s="61"/>
      <c r="N2054" s="55">
        <f>IFERROR(Tabla3[[#This Row],[PRECIOS]]-Tabla3[[#This Row],[PRECIOS]]*Tabla3[[#This Row],[% PRODUCTO]]," ")</f>
        <v>15.11111</v>
      </c>
      <c r="O2054" s="61"/>
      <c r="P2054" s="55">
        <f>IFERROR(Tabla3[[#This Row],[OCULTAR2]]-Tabla3[[#This Row],[OCULTAR2]]*Tabla3[[#This Row],[% LÍNEA]]," ")</f>
        <v>15.11111</v>
      </c>
      <c r="Q2054" s="56">
        <f>IFERROR(Tabla3[[#This Row],[% PRODUCTO]]+Tabla3[[#This Row],[% LÍNEA]]," ")</f>
        <v>0</v>
      </c>
      <c r="R2054" s="60">
        <f>Tabla3[[#This Row],[OCULTAR3]]</f>
        <v>15.11111</v>
      </c>
      <c r="S2054" s="60">
        <f>Tabla3[[#This Row],[PRECIO SIN %]]-Tabla3[[#This Row],[PRECIO SIN %]]*10%</f>
        <v>13.599999</v>
      </c>
      <c r="T2054" s="80">
        <f>(Tabla3[[#This Row],[PRECIO CON DESCT.]]-(Tabla3[[#This Row],[PRECIO CON DESCT.]]*$T$6))</f>
        <v>8.567999369999999</v>
      </c>
      <c r="U2054" s="96"/>
      <c r="V2054" s="94">
        <f>Tabla3[[#This Row],[PRECIO %      en $]]*Tabla3[[#This Row],[PEDIDO ]]</f>
        <v>0</v>
      </c>
      <c r="W2054" s="57">
        <f>Tabla3[[#This Row],[PRECIO CON DESCT.]]*Tabla3[[#This Row],[PEDIDO ]]</f>
        <v>0</v>
      </c>
      <c r="X2054" s="58">
        <f>Tabla3[[#This Row],[PRECIO SIN %]]*Tabla3[[#This Row],[PEDIDO ]]</f>
        <v>0</v>
      </c>
    </row>
    <row r="2055" spans="1:24" ht="33" customHeight="1" x14ac:dyDescent="0.4">
      <c r="A2055" s="124">
        <v>7591243807202</v>
      </c>
      <c r="B2055" s="51" t="s">
        <v>225</v>
      </c>
      <c r="C2055" s="51" t="s">
        <v>108</v>
      </c>
      <c r="D20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055" s="118" t="s">
        <v>2545</v>
      </c>
      <c r="F2055" s="75" t="s">
        <v>537</v>
      </c>
      <c r="G20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55" s="77">
        <v>1</v>
      </c>
      <c r="J2055" s="52">
        <v>4.6666699999999999</v>
      </c>
      <c r="K2055" s="53">
        <f>Tabla3[[#This Row],[PRECIOS]]-Tabla3[[#This Row],[PRECIOS]]*10%</f>
        <v>4.2000029999999997</v>
      </c>
      <c r="L2055" s="101"/>
      <c r="M2055" s="54"/>
      <c r="N2055" s="55">
        <f>IFERROR(Tabla3[[#This Row],[PRECIOS]]-Tabla3[[#This Row],[PRECIOS]]*Tabla3[[#This Row],[% PRODUCTO]]," ")</f>
        <v>4.6666699999999999</v>
      </c>
      <c r="O2055" s="54"/>
      <c r="P2055" s="55">
        <f>IFERROR(Tabla3[[#This Row],[OCULTAR2]]-Tabla3[[#This Row],[OCULTAR2]]*Tabla3[[#This Row],[% LÍNEA]]," ")</f>
        <v>4.6666699999999999</v>
      </c>
      <c r="Q2055" s="56">
        <f>IFERROR(Tabla3[[#This Row],[% PRODUCTO]]+Tabla3[[#This Row],[% LÍNEA]]," ")</f>
        <v>0</v>
      </c>
      <c r="R2055" s="53">
        <f>Tabla3[[#This Row],[OCULTAR3]]</f>
        <v>4.6666699999999999</v>
      </c>
      <c r="S2055" s="53">
        <f>Tabla3[[#This Row],[PRECIO SIN %]]-Tabla3[[#This Row],[PRECIO SIN %]]*10%</f>
        <v>4.2000029999999997</v>
      </c>
      <c r="T2055" s="80">
        <f>(Tabla3[[#This Row],[PRECIO CON DESCT.]]-(Tabla3[[#This Row],[PRECIO CON DESCT.]]*$T$6))</f>
        <v>2.64600189</v>
      </c>
      <c r="U2055" s="96"/>
      <c r="V2055" s="94">
        <f>Tabla3[[#This Row],[PRECIO %      en $]]*Tabla3[[#This Row],[PEDIDO ]]</f>
        <v>0</v>
      </c>
      <c r="W2055" s="57">
        <f>Tabla3[[#This Row],[PRECIO CON DESCT.]]*Tabla3[[#This Row],[PEDIDO ]]</f>
        <v>0</v>
      </c>
      <c r="X2055" s="58">
        <f>Tabla3[[#This Row],[PRECIO SIN %]]*Tabla3[[#This Row],[PEDIDO ]]</f>
        <v>0</v>
      </c>
    </row>
    <row r="2056" spans="1:24" ht="33" customHeight="1" x14ac:dyDescent="0.4">
      <c r="A2056" s="125">
        <v>7597533000315</v>
      </c>
      <c r="B2056" s="59" t="s">
        <v>225</v>
      </c>
      <c r="C2056" s="59" t="s">
        <v>130</v>
      </c>
      <c r="D20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056" s="119" t="s">
        <v>2546</v>
      </c>
      <c r="F2056" s="76" t="s">
        <v>537</v>
      </c>
      <c r="G20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056" s="78">
        <v>387</v>
      </c>
      <c r="J2056" s="52">
        <v>1.4444399999999999</v>
      </c>
      <c r="K2056" s="60">
        <f>Tabla3[[#This Row],[PRECIOS]]-Tabla3[[#This Row],[PRECIOS]]*10%</f>
        <v>1.2999959999999999</v>
      </c>
      <c r="L2056" s="101" t="s">
        <v>5327</v>
      </c>
      <c r="M2056" s="61"/>
      <c r="N2056" s="55">
        <f>IFERROR(Tabla3[[#This Row],[PRECIOS]]-Tabla3[[#This Row],[PRECIOS]]*Tabla3[[#This Row],[% PRODUCTO]]," ")</f>
        <v>1.4444399999999999</v>
      </c>
      <c r="O2056" s="61"/>
      <c r="P2056" s="55">
        <f>IFERROR(Tabla3[[#This Row],[OCULTAR2]]-Tabla3[[#This Row],[OCULTAR2]]*Tabla3[[#This Row],[% LÍNEA]]," ")</f>
        <v>1.4444399999999999</v>
      </c>
      <c r="Q2056" s="56">
        <f>IFERROR(Tabla3[[#This Row],[% PRODUCTO]]+Tabla3[[#This Row],[% LÍNEA]]," ")</f>
        <v>0</v>
      </c>
      <c r="R2056" s="60">
        <f>Tabla3[[#This Row],[OCULTAR3]]</f>
        <v>1.4444399999999999</v>
      </c>
      <c r="S2056" s="60">
        <f>Tabla3[[#This Row],[PRECIO SIN %]]-Tabla3[[#This Row],[PRECIO SIN %]]*10%</f>
        <v>1.2999959999999999</v>
      </c>
      <c r="T2056" s="80">
        <f>(Tabla3[[#This Row],[PRECIO CON DESCT.]]-(Tabla3[[#This Row],[PRECIO CON DESCT.]]*$T$6))</f>
        <v>0.81899747999999994</v>
      </c>
      <c r="U2056" s="96"/>
      <c r="V2056" s="94">
        <f>Tabla3[[#This Row],[PRECIO %      en $]]*Tabla3[[#This Row],[PEDIDO ]]</f>
        <v>0</v>
      </c>
      <c r="W2056" s="57">
        <f>Tabla3[[#This Row],[PRECIO CON DESCT.]]*Tabla3[[#This Row],[PEDIDO ]]</f>
        <v>0</v>
      </c>
      <c r="X2056" s="58">
        <f>Tabla3[[#This Row],[PRECIO SIN %]]*Tabla3[[#This Row],[PEDIDO ]]</f>
        <v>0</v>
      </c>
    </row>
    <row r="2057" spans="1:24" ht="33" customHeight="1" x14ac:dyDescent="0.4">
      <c r="A2057" s="124">
        <v>7598852000970</v>
      </c>
      <c r="B2057" s="51" t="s">
        <v>225</v>
      </c>
      <c r="C2057" s="51" t="s">
        <v>66</v>
      </c>
      <c r="D20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57" s="118" t="s">
        <v>2547</v>
      </c>
      <c r="F2057" s="75" t="s">
        <v>537</v>
      </c>
      <c r="G20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57" s="77">
        <v>38</v>
      </c>
      <c r="J2057" s="52">
        <v>6.7888900000000003</v>
      </c>
      <c r="K2057" s="53">
        <f>Tabla3[[#This Row],[PRECIOS]]-Tabla3[[#This Row],[PRECIOS]]*10%</f>
        <v>6.1100010000000005</v>
      </c>
      <c r="L2057" s="101"/>
      <c r="M2057" s="54"/>
      <c r="N2057" s="55">
        <f>IFERROR(Tabla3[[#This Row],[PRECIOS]]-Tabla3[[#This Row],[PRECIOS]]*Tabla3[[#This Row],[% PRODUCTO]]," ")</f>
        <v>6.7888900000000003</v>
      </c>
      <c r="O2057" s="54"/>
      <c r="P2057" s="55">
        <f>IFERROR(Tabla3[[#This Row],[OCULTAR2]]-Tabla3[[#This Row],[OCULTAR2]]*Tabla3[[#This Row],[% LÍNEA]]," ")</f>
        <v>6.7888900000000003</v>
      </c>
      <c r="Q2057" s="56">
        <f>IFERROR(Tabla3[[#This Row],[% PRODUCTO]]+Tabla3[[#This Row],[% LÍNEA]]," ")</f>
        <v>0</v>
      </c>
      <c r="R2057" s="53">
        <f>Tabla3[[#This Row],[OCULTAR3]]</f>
        <v>6.7888900000000003</v>
      </c>
      <c r="S2057" s="53">
        <f>Tabla3[[#This Row],[PRECIO SIN %]]-Tabla3[[#This Row],[PRECIO SIN %]]*10%</f>
        <v>6.1100010000000005</v>
      </c>
      <c r="T2057" s="80">
        <f>(Tabla3[[#This Row],[PRECIO CON DESCT.]]-(Tabla3[[#This Row],[PRECIO CON DESCT.]]*$T$6))</f>
        <v>3.8493006300000001</v>
      </c>
      <c r="U2057" s="96"/>
      <c r="V2057" s="94">
        <f>Tabla3[[#This Row],[PRECIO %      en $]]*Tabla3[[#This Row],[PEDIDO ]]</f>
        <v>0</v>
      </c>
      <c r="W2057" s="57">
        <f>Tabla3[[#This Row],[PRECIO CON DESCT.]]*Tabla3[[#This Row],[PEDIDO ]]</f>
        <v>0</v>
      </c>
      <c r="X2057" s="58">
        <f>Tabla3[[#This Row],[PRECIO SIN %]]*Tabla3[[#This Row],[PEDIDO ]]</f>
        <v>0</v>
      </c>
    </row>
    <row r="2058" spans="1:24" ht="33" customHeight="1" x14ac:dyDescent="0.4">
      <c r="A2058" s="125">
        <v>7598869000604</v>
      </c>
      <c r="B2058" s="59" t="s">
        <v>225</v>
      </c>
      <c r="C2058" s="59" t="s">
        <v>236</v>
      </c>
      <c r="D20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58" s="119" t="s">
        <v>2548</v>
      </c>
      <c r="F2058" s="76" t="s">
        <v>537</v>
      </c>
      <c r="G20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58" s="78">
        <v>18</v>
      </c>
      <c r="J2058" s="52">
        <v>9.7111099999999997</v>
      </c>
      <c r="K2058" s="60">
        <f>Tabla3[[#This Row],[PRECIOS]]-Tabla3[[#This Row],[PRECIOS]]*10%</f>
        <v>8.7399989999999992</v>
      </c>
      <c r="L2058" s="101"/>
      <c r="M2058" s="61"/>
      <c r="N2058" s="55">
        <f>IFERROR(Tabla3[[#This Row],[PRECIOS]]-Tabla3[[#This Row],[PRECIOS]]*Tabla3[[#This Row],[% PRODUCTO]]," ")</f>
        <v>9.7111099999999997</v>
      </c>
      <c r="O2058" s="61"/>
      <c r="P2058" s="55">
        <f>IFERROR(Tabla3[[#This Row],[OCULTAR2]]-Tabla3[[#This Row],[OCULTAR2]]*Tabla3[[#This Row],[% LÍNEA]]," ")</f>
        <v>9.7111099999999997</v>
      </c>
      <c r="Q2058" s="56">
        <f>IFERROR(Tabla3[[#This Row],[% PRODUCTO]]+Tabla3[[#This Row],[% LÍNEA]]," ")</f>
        <v>0</v>
      </c>
      <c r="R2058" s="60">
        <f>Tabla3[[#This Row],[OCULTAR3]]</f>
        <v>9.7111099999999997</v>
      </c>
      <c r="S2058" s="60">
        <f>Tabla3[[#This Row],[PRECIO SIN %]]-Tabla3[[#This Row],[PRECIO SIN %]]*10%</f>
        <v>8.7399989999999992</v>
      </c>
      <c r="T2058" s="80">
        <f>(Tabla3[[#This Row],[PRECIO CON DESCT.]]-(Tabla3[[#This Row],[PRECIO CON DESCT.]]*$T$6))</f>
        <v>5.5061993699999991</v>
      </c>
      <c r="U2058" s="96"/>
      <c r="V2058" s="94">
        <f>Tabla3[[#This Row],[PRECIO %      en $]]*Tabla3[[#This Row],[PEDIDO ]]</f>
        <v>0</v>
      </c>
      <c r="W2058" s="57">
        <f>Tabla3[[#This Row],[PRECIO CON DESCT.]]*Tabla3[[#This Row],[PEDIDO ]]</f>
        <v>0</v>
      </c>
      <c r="X2058" s="58">
        <f>Tabla3[[#This Row],[PRECIO SIN %]]*Tabla3[[#This Row],[PEDIDO ]]</f>
        <v>0</v>
      </c>
    </row>
    <row r="2059" spans="1:24" ht="33" customHeight="1" x14ac:dyDescent="0.4">
      <c r="A2059" s="124">
        <v>7599608003054</v>
      </c>
      <c r="B2059" s="51" t="s">
        <v>225</v>
      </c>
      <c r="C2059" s="51" t="s">
        <v>86</v>
      </c>
      <c r="D20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059" s="118" t="s">
        <v>2549</v>
      </c>
      <c r="F2059" s="75" t="s">
        <v>537</v>
      </c>
      <c r="G20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059" s="77">
        <v>4</v>
      </c>
      <c r="J2059" s="52">
        <v>7.11111</v>
      </c>
      <c r="K2059" s="53">
        <f>Tabla3[[#This Row],[PRECIOS]]-Tabla3[[#This Row],[PRECIOS]]*10%</f>
        <v>6.3999990000000002</v>
      </c>
      <c r="L2059" s="101" t="s">
        <v>5327</v>
      </c>
      <c r="M2059" s="54"/>
      <c r="N2059" s="55">
        <f>IFERROR(Tabla3[[#This Row],[PRECIOS]]-Tabla3[[#This Row],[PRECIOS]]*Tabla3[[#This Row],[% PRODUCTO]]," ")</f>
        <v>7.11111</v>
      </c>
      <c r="O2059" s="54"/>
      <c r="P2059" s="55">
        <f>IFERROR(Tabla3[[#This Row],[OCULTAR2]]-Tabla3[[#This Row],[OCULTAR2]]*Tabla3[[#This Row],[% LÍNEA]]," ")</f>
        <v>7.11111</v>
      </c>
      <c r="Q2059" s="56">
        <f>IFERROR(Tabla3[[#This Row],[% PRODUCTO]]+Tabla3[[#This Row],[% LÍNEA]]," ")</f>
        <v>0</v>
      </c>
      <c r="R2059" s="53">
        <f>Tabla3[[#This Row],[OCULTAR3]]</f>
        <v>7.11111</v>
      </c>
      <c r="S2059" s="53">
        <f>Tabla3[[#This Row],[PRECIO SIN %]]-Tabla3[[#This Row],[PRECIO SIN %]]*10%</f>
        <v>6.3999990000000002</v>
      </c>
      <c r="T2059" s="80">
        <f>(Tabla3[[#This Row],[PRECIO CON DESCT.]]-(Tabla3[[#This Row],[PRECIO CON DESCT.]]*$T$6))</f>
        <v>4.0319993700000003</v>
      </c>
      <c r="U2059" s="96"/>
      <c r="V2059" s="94">
        <f>Tabla3[[#This Row],[PRECIO %      en $]]*Tabla3[[#This Row],[PEDIDO ]]</f>
        <v>0</v>
      </c>
      <c r="W2059" s="57">
        <f>Tabla3[[#This Row],[PRECIO CON DESCT.]]*Tabla3[[#This Row],[PEDIDO ]]</f>
        <v>0</v>
      </c>
      <c r="X2059" s="58">
        <f>Tabla3[[#This Row],[PRECIO SIN %]]*Tabla3[[#This Row],[PEDIDO ]]</f>
        <v>0</v>
      </c>
    </row>
    <row r="2060" spans="1:24" ht="33" customHeight="1" x14ac:dyDescent="0.4">
      <c r="A2060" s="125">
        <v>7592803002112</v>
      </c>
      <c r="B2060" s="59" t="s">
        <v>225</v>
      </c>
      <c r="C2060" s="59" t="s">
        <v>132</v>
      </c>
      <c r="D20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60" s="119" t="s">
        <v>2550</v>
      </c>
      <c r="F2060" s="76" t="s">
        <v>537</v>
      </c>
      <c r="G20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60" s="78">
        <v>130</v>
      </c>
      <c r="J2060" s="52">
        <v>4</v>
      </c>
      <c r="K2060" s="60">
        <f>Tabla3[[#This Row],[PRECIOS]]-Tabla3[[#This Row],[PRECIOS]]*10%</f>
        <v>3.6</v>
      </c>
      <c r="L2060" s="101"/>
      <c r="M2060" s="61"/>
      <c r="N2060" s="55">
        <f>IFERROR(Tabla3[[#This Row],[PRECIOS]]-Tabla3[[#This Row],[PRECIOS]]*Tabla3[[#This Row],[% PRODUCTO]]," ")</f>
        <v>4</v>
      </c>
      <c r="O2060" s="61"/>
      <c r="P2060" s="55">
        <f>IFERROR(Tabla3[[#This Row],[OCULTAR2]]-Tabla3[[#This Row],[OCULTAR2]]*Tabla3[[#This Row],[% LÍNEA]]," ")</f>
        <v>4</v>
      </c>
      <c r="Q2060" s="56">
        <f>IFERROR(Tabla3[[#This Row],[% PRODUCTO]]+Tabla3[[#This Row],[% LÍNEA]]," ")</f>
        <v>0</v>
      </c>
      <c r="R2060" s="60">
        <f>Tabla3[[#This Row],[OCULTAR3]]</f>
        <v>4</v>
      </c>
      <c r="S2060" s="60">
        <f>Tabla3[[#This Row],[PRECIO SIN %]]-Tabla3[[#This Row],[PRECIO SIN %]]*10%</f>
        <v>3.6</v>
      </c>
      <c r="T2060" s="80">
        <f>(Tabla3[[#This Row],[PRECIO CON DESCT.]]-(Tabla3[[#This Row],[PRECIO CON DESCT.]]*$T$6))</f>
        <v>2.2679999999999998</v>
      </c>
      <c r="U2060" s="96"/>
      <c r="V2060" s="94">
        <f>Tabla3[[#This Row],[PRECIO %      en $]]*Tabla3[[#This Row],[PEDIDO ]]</f>
        <v>0</v>
      </c>
      <c r="W2060" s="57">
        <f>Tabla3[[#This Row],[PRECIO CON DESCT.]]*Tabla3[[#This Row],[PEDIDO ]]</f>
        <v>0</v>
      </c>
      <c r="X2060" s="58">
        <f>Tabla3[[#This Row],[PRECIO SIN %]]*Tabla3[[#This Row],[PEDIDO ]]</f>
        <v>0</v>
      </c>
    </row>
    <row r="2061" spans="1:24" ht="33" customHeight="1" x14ac:dyDescent="0.4">
      <c r="A2061" s="124">
        <v>730170649005</v>
      </c>
      <c r="B2061" s="51" t="s">
        <v>225</v>
      </c>
      <c r="C2061" s="51" t="s">
        <v>72</v>
      </c>
      <c r="D20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61" s="118" t="s">
        <v>2551</v>
      </c>
      <c r="F2061" s="75" t="s">
        <v>537</v>
      </c>
      <c r="G20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61" s="77">
        <v>101</v>
      </c>
      <c r="J2061" s="52">
        <v>0.83333000000000002</v>
      </c>
      <c r="K2061" s="53">
        <f>Tabla3[[#This Row],[PRECIOS]]-Tabla3[[#This Row],[PRECIOS]]*10%</f>
        <v>0.74999700000000002</v>
      </c>
      <c r="L2061" s="101"/>
      <c r="M2061" s="54"/>
      <c r="N2061" s="55">
        <f>IFERROR(Tabla3[[#This Row],[PRECIOS]]-Tabla3[[#This Row],[PRECIOS]]*Tabla3[[#This Row],[% PRODUCTO]]," ")</f>
        <v>0.83333000000000002</v>
      </c>
      <c r="O2061" s="54"/>
      <c r="P2061" s="55">
        <f>IFERROR(Tabla3[[#This Row],[OCULTAR2]]-Tabla3[[#This Row],[OCULTAR2]]*Tabla3[[#This Row],[% LÍNEA]]," ")</f>
        <v>0.83333000000000002</v>
      </c>
      <c r="Q2061" s="56">
        <f>IFERROR(Tabla3[[#This Row],[% PRODUCTO]]+Tabla3[[#This Row],[% LÍNEA]]," ")</f>
        <v>0</v>
      </c>
      <c r="R2061" s="53">
        <f>Tabla3[[#This Row],[OCULTAR3]]</f>
        <v>0.83333000000000002</v>
      </c>
      <c r="S2061" s="53">
        <f>Tabla3[[#This Row],[PRECIO SIN %]]-Tabla3[[#This Row],[PRECIO SIN %]]*10%</f>
        <v>0.74999700000000002</v>
      </c>
      <c r="T2061" s="80">
        <f>(Tabla3[[#This Row],[PRECIO CON DESCT.]]-(Tabla3[[#This Row],[PRECIO CON DESCT.]]*$T$6))</f>
        <v>0.47249811000000003</v>
      </c>
      <c r="U2061" s="96"/>
      <c r="V2061" s="94">
        <f>Tabla3[[#This Row],[PRECIO %      en $]]*Tabla3[[#This Row],[PEDIDO ]]</f>
        <v>0</v>
      </c>
      <c r="W2061" s="57">
        <f>Tabla3[[#This Row],[PRECIO CON DESCT.]]*Tabla3[[#This Row],[PEDIDO ]]</f>
        <v>0</v>
      </c>
      <c r="X2061" s="58">
        <f>Tabla3[[#This Row],[PRECIO SIN %]]*Tabla3[[#This Row],[PEDIDO ]]</f>
        <v>0</v>
      </c>
    </row>
    <row r="2062" spans="1:24" ht="33" customHeight="1" x14ac:dyDescent="0.4">
      <c r="A2062" s="125">
        <v>7591519007428</v>
      </c>
      <c r="B2062" s="59" t="s">
        <v>225</v>
      </c>
      <c r="C2062" s="59" t="s">
        <v>149</v>
      </c>
      <c r="D20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62" s="119" t="s">
        <v>2552</v>
      </c>
      <c r="F2062" s="76" t="s">
        <v>537</v>
      </c>
      <c r="G20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62" s="78">
        <v>109</v>
      </c>
      <c r="J2062" s="52">
        <v>1.7777799999999999</v>
      </c>
      <c r="K2062" s="60">
        <f>Tabla3[[#This Row],[PRECIOS]]-Tabla3[[#This Row],[PRECIOS]]*10%</f>
        <v>1.6000019999999999</v>
      </c>
      <c r="L2062" s="101"/>
      <c r="M2062" s="61"/>
      <c r="N2062" s="55">
        <f>IFERROR(Tabla3[[#This Row],[PRECIOS]]-Tabla3[[#This Row],[PRECIOS]]*Tabla3[[#This Row],[% PRODUCTO]]," ")</f>
        <v>1.7777799999999999</v>
      </c>
      <c r="O2062" s="61"/>
      <c r="P2062" s="55">
        <f>IFERROR(Tabla3[[#This Row],[OCULTAR2]]-Tabla3[[#This Row],[OCULTAR2]]*Tabla3[[#This Row],[% LÍNEA]]," ")</f>
        <v>1.7777799999999999</v>
      </c>
      <c r="Q2062" s="56">
        <f>IFERROR(Tabla3[[#This Row],[% PRODUCTO]]+Tabla3[[#This Row],[% LÍNEA]]," ")</f>
        <v>0</v>
      </c>
      <c r="R2062" s="60">
        <f>Tabla3[[#This Row],[OCULTAR3]]</f>
        <v>1.7777799999999999</v>
      </c>
      <c r="S2062" s="60">
        <f>Tabla3[[#This Row],[PRECIO SIN %]]-Tabla3[[#This Row],[PRECIO SIN %]]*10%</f>
        <v>1.6000019999999999</v>
      </c>
      <c r="T2062" s="80">
        <f>(Tabla3[[#This Row],[PRECIO CON DESCT.]]-(Tabla3[[#This Row],[PRECIO CON DESCT.]]*$T$6))</f>
        <v>1.0080012599999999</v>
      </c>
      <c r="U2062" s="96"/>
      <c r="V2062" s="94">
        <f>Tabla3[[#This Row],[PRECIO %      en $]]*Tabla3[[#This Row],[PEDIDO ]]</f>
        <v>0</v>
      </c>
      <c r="W2062" s="57">
        <f>Tabla3[[#This Row],[PRECIO CON DESCT.]]*Tabla3[[#This Row],[PEDIDO ]]</f>
        <v>0</v>
      </c>
      <c r="X2062" s="58">
        <f>Tabla3[[#This Row],[PRECIO SIN %]]*Tabla3[[#This Row],[PEDIDO ]]</f>
        <v>0</v>
      </c>
    </row>
    <row r="2063" spans="1:24" ht="33" customHeight="1" x14ac:dyDescent="0.4">
      <c r="A2063" s="124">
        <v>7598176000212</v>
      </c>
      <c r="B2063" s="51" t="s">
        <v>225</v>
      </c>
      <c r="C2063" s="51" t="s">
        <v>168</v>
      </c>
      <c r="D20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63" s="118" t="s">
        <v>2553</v>
      </c>
      <c r="F2063" s="75" t="s">
        <v>537</v>
      </c>
      <c r="G20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63" s="77">
        <v>132</v>
      </c>
      <c r="J2063" s="52">
        <v>2.3555600000000001</v>
      </c>
      <c r="K2063" s="53">
        <f>Tabla3[[#This Row],[PRECIOS]]-Tabla3[[#This Row],[PRECIOS]]*10%</f>
        <v>2.1200040000000002</v>
      </c>
      <c r="L2063" s="101"/>
      <c r="M2063" s="54"/>
      <c r="N2063" s="55">
        <f>IFERROR(Tabla3[[#This Row],[PRECIOS]]-Tabla3[[#This Row],[PRECIOS]]*Tabla3[[#This Row],[% PRODUCTO]]," ")</f>
        <v>2.3555600000000001</v>
      </c>
      <c r="O2063" s="54"/>
      <c r="P2063" s="55">
        <f>IFERROR(Tabla3[[#This Row],[OCULTAR2]]-Tabla3[[#This Row],[OCULTAR2]]*Tabla3[[#This Row],[% LÍNEA]]," ")</f>
        <v>2.3555600000000001</v>
      </c>
      <c r="Q2063" s="56">
        <f>IFERROR(Tabla3[[#This Row],[% PRODUCTO]]+Tabla3[[#This Row],[% LÍNEA]]," ")</f>
        <v>0</v>
      </c>
      <c r="R2063" s="53">
        <f>Tabla3[[#This Row],[OCULTAR3]]</f>
        <v>2.3555600000000001</v>
      </c>
      <c r="S2063" s="53">
        <f>Tabla3[[#This Row],[PRECIO SIN %]]-Tabla3[[#This Row],[PRECIO SIN %]]*10%</f>
        <v>2.1200040000000002</v>
      </c>
      <c r="T2063" s="80">
        <f>(Tabla3[[#This Row],[PRECIO CON DESCT.]]-(Tabla3[[#This Row],[PRECIO CON DESCT.]]*$T$6))</f>
        <v>1.3356025200000001</v>
      </c>
      <c r="U2063" s="96"/>
      <c r="V2063" s="94">
        <f>Tabla3[[#This Row],[PRECIO %      en $]]*Tabla3[[#This Row],[PEDIDO ]]</f>
        <v>0</v>
      </c>
      <c r="W2063" s="57">
        <f>Tabla3[[#This Row],[PRECIO CON DESCT.]]*Tabla3[[#This Row],[PEDIDO ]]</f>
        <v>0</v>
      </c>
      <c r="X2063" s="58">
        <f>Tabla3[[#This Row],[PRECIO SIN %]]*Tabla3[[#This Row],[PEDIDO ]]</f>
        <v>0</v>
      </c>
    </row>
    <row r="2064" spans="1:24" ht="33" customHeight="1" x14ac:dyDescent="0.4">
      <c r="A2064" s="125">
        <v>7592454889384</v>
      </c>
      <c r="B2064" s="59" t="s">
        <v>225</v>
      </c>
      <c r="C2064" s="59" t="s">
        <v>171</v>
      </c>
      <c r="D20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64" s="119" t="s">
        <v>2554</v>
      </c>
      <c r="F2064" s="76" t="s">
        <v>537</v>
      </c>
      <c r="G20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64" s="78">
        <v>48</v>
      </c>
      <c r="J2064" s="52">
        <v>3.76667</v>
      </c>
      <c r="K2064" s="60">
        <f>Tabla3[[#This Row],[PRECIOS]]-Tabla3[[#This Row],[PRECIOS]]*10%</f>
        <v>3.3900030000000001</v>
      </c>
      <c r="L2064" s="101"/>
      <c r="M2064" s="61"/>
      <c r="N2064" s="55">
        <f>IFERROR(Tabla3[[#This Row],[PRECIOS]]-Tabla3[[#This Row],[PRECIOS]]*Tabla3[[#This Row],[% PRODUCTO]]," ")</f>
        <v>3.76667</v>
      </c>
      <c r="O2064" s="61"/>
      <c r="P2064" s="55">
        <f>IFERROR(Tabla3[[#This Row],[OCULTAR2]]-Tabla3[[#This Row],[OCULTAR2]]*Tabla3[[#This Row],[% LÍNEA]]," ")</f>
        <v>3.76667</v>
      </c>
      <c r="Q2064" s="56">
        <f>IFERROR(Tabla3[[#This Row],[% PRODUCTO]]+Tabla3[[#This Row],[% LÍNEA]]," ")</f>
        <v>0</v>
      </c>
      <c r="R2064" s="60">
        <f>Tabla3[[#This Row],[OCULTAR3]]</f>
        <v>3.76667</v>
      </c>
      <c r="S2064" s="60">
        <f>Tabla3[[#This Row],[PRECIO SIN %]]-Tabla3[[#This Row],[PRECIO SIN %]]*10%</f>
        <v>3.3900030000000001</v>
      </c>
      <c r="T2064" s="80">
        <f>(Tabla3[[#This Row],[PRECIO CON DESCT.]]-(Tabla3[[#This Row],[PRECIO CON DESCT.]]*$T$6))</f>
        <v>2.13570189</v>
      </c>
      <c r="U2064" s="96"/>
      <c r="V2064" s="94">
        <f>Tabla3[[#This Row],[PRECIO %      en $]]*Tabla3[[#This Row],[PEDIDO ]]</f>
        <v>0</v>
      </c>
      <c r="W2064" s="57">
        <f>Tabla3[[#This Row],[PRECIO CON DESCT.]]*Tabla3[[#This Row],[PEDIDO ]]</f>
        <v>0</v>
      </c>
      <c r="X2064" s="58">
        <f>Tabla3[[#This Row],[PRECIO SIN %]]*Tabla3[[#This Row],[PEDIDO ]]</f>
        <v>0</v>
      </c>
    </row>
    <row r="2065" spans="1:24" ht="33" customHeight="1" x14ac:dyDescent="0.4">
      <c r="A2065" s="124">
        <v>7598455000124</v>
      </c>
      <c r="B2065" s="51" t="s">
        <v>225</v>
      </c>
      <c r="C2065" s="51" t="s">
        <v>58</v>
      </c>
      <c r="D20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065" s="118" t="s">
        <v>2555</v>
      </c>
      <c r="F2065" s="75" t="s">
        <v>537</v>
      </c>
      <c r="G20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65" s="77">
        <v>74</v>
      </c>
      <c r="J2065" s="52">
        <v>7.9555600000000002</v>
      </c>
      <c r="K2065" s="53">
        <f>Tabla3[[#This Row],[PRECIOS]]-Tabla3[[#This Row],[PRECIOS]]*10%</f>
        <v>7.1600039999999998</v>
      </c>
      <c r="L2065" s="101"/>
      <c r="M2065" s="54"/>
      <c r="N2065" s="55">
        <f>IFERROR(Tabla3[[#This Row],[PRECIOS]]-Tabla3[[#This Row],[PRECIOS]]*Tabla3[[#This Row],[% PRODUCTO]]," ")</f>
        <v>7.9555600000000002</v>
      </c>
      <c r="O2065" s="54"/>
      <c r="P2065" s="55">
        <f>IFERROR(Tabla3[[#This Row],[OCULTAR2]]-Tabla3[[#This Row],[OCULTAR2]]*Tabla3[[#This Row],[% LÍNEA]]," ")</f>
        <v>7.9555600000000002</v>
      </c>
      <c r="Q2065" s="56">
        <f>IFERROR(Tabla3[[#This Row],[% PRODUCTO]]+Tabla3[[#This Row],[% LÍNEA]]," ")</f>
        <v>0</v>
      </c>
      <c r="R2065" s="53">
        <f>Tabla3[[#This Row],[OCULTAR3]]</f>
        <v>7.9555600000000002</v>
      </c>
      <c r="S2065" s="53">
        <f>Tabla3[[#This Row],[PRECIO SIN %]]-Tabla3[[#This Row],[PRECIO SIN %]]*10%</f>
        <v>7.1600039999999998</v>
      </c>
      <c r="T2065" s="80">
        <f>(Tabla3[[#This Row],[PRECIO CON DESCT.]]-(Tabla3[[#This Row],[PRECIO CON DESCT.]]*$T$6))</f>
        <v>4.5108025200000004</v>
      </c>
      <c r="U2065" s="96"/>
      <c r="V2065" s="94">
        <f>Tabla3[[#This Row],[PRECIO %      en $]]*Tabla3[[#This Row],[PEDIDO ]]</f>
        <v>0</v>
      </c>
      <c r="W2065" s="57">
        <f>Tabla3[[#This Row],[PRECIO CON DESCT.]]*Tabla3[[#This Row],[PEDIDO ]]</f>
        <v>0</v>
      </c>
      <c r="X2065" s="58">
        <f>Tabla3[[#This Row],[PRECIO SIN %]]*Tabla3[[#This Row],[PEDIDO ]]</f>
        <v>0</v>
      </c>
    </row>
    <row r="2066" spans="1:24" ht="33" customHeight="1" x14ac:dyDescent="0.4">
      <c r="A2066" s="125">
        <v>7591818716786</v>
      </c>
      <c r="B2066" s="59" t="s">
        <v>225</v>
      </c>
      <c r="C2066" s="59" t="s">
        <v>105</v>
      </c>
      <c r="D20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066" s="119" t="s">
        <v>2556</v>
      </c>
      <c r="F2066" s="76" t="s">
        <v>537</v>
      </c>
      <c r="G20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66" s="78">
        <v>6</v>
      </c>
      <c r="J2066" s="52">
        <v>10.27778</v>
      </c>
      <c r="K2066" s="60">
        <f>Tabla3[[#This Row],[PRECIOS]]-Tabla3[[#This Row],[PRECIOS]]*10%</f>
        <v>9.2500020000000003</v>
      </c>
      <c r="L2066" s="101"/>
      <c r="M2066" s="61"/>
      <c r="N2066" s="55">
        <f>IFERROR(Tabla3[[#This Row],[PRECIOS]]-Tabla3[[#This Row],[PRECIOS]]*Tabla3[[#This Row],[% PRODUCTO]]," ")</f>
        <v>10.27778</v>
      </c>
      <c r="O2066" s="61"/>
      <c r="P2066" s="55">
        <f>IFERROR(Tabla3[[#This Row],[OCULTAR2]]-Tabla3[[#This Row],[OCULTAR2]]*Tabla3[[#This Row],[% LÍNEA]]," ")</f>
        <v>10.27778</v>
      </c>
      <c r="Q2066" s="56">
        <f>IFERROR(Tabla3[[#This Row],[% PRODUCTO]]+Tabla3[[#This Row],[% LÍNEA]]," ")</f>
        <v>0</v>
      </c>
      <c r="R2066" s="60">
        <f>Tabla3[[#This Row],[OCULTAR3]]</f>
        <v>10.27778</v>
      </c>
      <c r="S2066" s="60">
        <f>Tabla3[[#This Row],[PRECIO SIN %]]-Tabla3[[#This Row],[PRECIO SIN %]]*10%</f>
        <v>9.2500020000000003</v>
      </c>
      <c r="T2066" s="80">
        <f>(Tabla3[[#This Row],[PRECIO CON DESCT.]]-(Tabla3[[#This Row],[PRECIO CON DESCT.]]*$T$6))</f>
        <v>5.82750126</v>
      </c>
      <c r="U2066" s="96"/>
      <c r="V2066" s="94">
        <f>Tabla3[[#This Row],[PRECIO %      en $]]*Tabla3[[#This Row],[PEDIDO ]]</f>
        <v>0</v>
      </c>
      <c r="W2066" s="57">
        <f>Tabla3[[#This Row],[PRECIO CON DESCT.]]*Tabla3[[#This Row],[PEDIDO ]]</f>
        <v>0</v>
      </c>
      <c r="X2066" s="58">
        <f>Tabla3[[#This Row],[PRECIO SIN %]]*Tabla3[[#This Row],[PEDIDO ]]</f>
        <v>0</v>
      </c>
    </row>
    <row r="2067" spans="1:24" ht="33" customHeight="1" x14ac:dyDescent="0.4">
      <c r="A2067" s="124">
        <v>7591196000583</v>
      </c>
      <c r="B2067" s="51" t="s">
        <v>225</v>
      </c>
      <c r="C2067" s="51" t="s">
        <v>200</v>
      </c>
      <c r="D20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67" s="118" t="s">
        <v>2557</v>
      </c>
      <c r="F2067" s="75" t="s">
        <v>537</v>
      </c>
      <c r="G20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67" s="77">
        <v>288</v>
      </c>
      <c r="J2067" s="52">
        <v>14.77778</v>
      </c>
      <c r="K2067" s="53">
        <f>Tabla3[[#This Row],[PRECIOS]]-Tabla3[[#This Row],[PRECIOS]]*10%</f>
        <v>13.300001999999999</v>
      </c>
      <c r="L2067" s="101"/>
      <c r="M2067" s="54"/>
      <c r="N2067" s="55">
        <f>IFERROR(Tabla3[[#This Row],[PRECIOS]]-Tabla3[[#This Row],[PRECIOS]]*Tabla3[[#This Row],[% PRODUCTO]]," ")</f>
        <v>14.77778</v>
      </c>
      <c r="O2067" s="54"/>
      <c r="P2067" s="55">
        <f>IFERROR(Tabla3[[#This Row],[OCULTAR2]]-Tabla3[[#This Row],[OCULTAR2]]*Tabla3[[#This Row],[% LÍNEA]]," ")</f>
        <v>14.77778</v>
      </c>
      <c r="Q2067" s="56">
        <f>IFERROR(Tabla3[[#This Row],[% PRODUCTO]]+Tabla3[[#This Row],[% LÍNEA]]," ")</f>
        <v>0</v>
      </c>
      <c r="R2067" s="53">
        <f>Tabla3[[#This Row],[OCULTAR3]]</f>
        <v>14.77778</v>
      </c>
      <c r="S2067" s="53">
        <f>Tabla3[[#This Row],[PRECIO SIN %]]-Tabla3[[#This Row],[PRECIO SIN %]]*10%</f>
        <v>13.300001999999999</v>
      </c>
      <c r="T2067" s="80">
        <f>(Tabla3[[#This Row],[PRECIO CON DESCT.]]-(Tabla3[[#This Row],[PRECIO CON DESCT.]]*$T$6))</f>
        <v>8.379001259999999</v>
      </c>
      <c r="U2067" s="96"/>
      <c r="V2067" s="94">
        <f>Tabla3[[#This Row],[PRECIO %      en $]]*Tabla3[[#This Row],[PEDIDO ]]</f>
        <v>0</v>
      </c>
      <c r="W2067" s="57">
        <f>Tabla3[[#This Row],[PRECIO CON DESCT.]]*Tabla3[[#This Row],[PEDIDO ]]</f>
        <v>0</v>
      </c>
      <c r="X2067" s="58">
        <f>Tabla3[[#This Row],[PRECIO SIN %]]*Tabla3[[#This Row],[PEDIDO ]]</f>
        <v>0</v>
      </c>
    </row>
    <row r="2068" spans="1:24" ht="33" customHeight="1" x14ac:dyDescent="0.4">
      <c r="A2068" s="125">
        <v>7795368001679</v>
      </c>
      <c r="B2068" s="59" t="s">
        <v>225</v>
      </c>
      <c r="C2068" s="59" t="s">
        <v>131</v>
      </c>
      <c r="D20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68" s="119" t="s">
        <v>2558</v>
      </c>
      <c r="F2068" s="76" t="s">
        <v>537</v>
      </c>
      <c r="G20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68" s="78">
        <v>12</v>
      </c>
      <c r="J2068" s="52">
        <v>12.22222</v>
      </c>
      <c r="K2068" s="60">
        <f>Tabla3[[#This Row],[PRECIOS]]-Tabla3[[#This Row],[PRECIOS]]*10%</f>
        <v>10.999998</v>
      </c>
      <c r="L2068" s="101"/>
      <c r="M2068" s="61"/>
      <c r="N2068" s="55">
        <f>IFERROR(Tabla3[[#This Row],[PRECIOS]]-Tabla3[[#This Row],[PRECIOS]]*Tabla3[[#This Row],[% PRODUCTO]]," ")</f>
        <v>12.22222</v>
      </c>
      <c r="O2068" s="61"/>
      <c r="P2068" s="55">
        <f>IFERROR(Tabla3[[#This Row],[OCULTAR2]]-Tabla3[[#This Row],[OCULTAR2]]*Tabla3[[#This Row],[% LÍNEA]]," ")</f>
        <v>12.22222</v>
      </c>
      <c r="Q2068" s="56">
        <f>IFERROR(Tabla3[[#This Row],[% PRODUCTO]]+Tabla3[[#This Row],[% LÍNEA]]," ")</f>
        <v>0</v>
      </c>
      <c r="R2068" s="60">
        <f>Tabla3[[#This Row],[OCULTAR3]]</f>
        <v>12.22222</v>
      </c>
      <c r="S2068" s="60">
        <f>Tabla3[[#This Row],[PRECIO SIN %]]-Tabla3[[#This Row],[PRECIO SIN %]]*10%</f>
        <v>10.999998</v>
      </c>
      <c r="T2068" s="80">
        <f>(Tabla3[[#This Row],[PRECIO CON DESCT.]]-(Tabla3[[#This Row],[PRECIO CON DESCT.]]*$T$6))</f>
        <v>6.9299987400000003</v>
      </c>
      <c r="U2068" s="96"/>
      <c r="V2068" s="94">
        <f>Tabla3[[#This Row],[PRECIO %      en $]]*Tabla3[[#This Row],[PEDIDO ]]</f>
        <v>0</v>
      </c>
      <c r="W2068" s="57">
        <f>Tabla3[[#This Row],[PRECIO CON DESCT.]]*Tabla3[[#This Row],[PEDIDO ]]</f>
        <v>0</v>
      </c>
      <c r="X2068" s="58">
        <f>Tabla3[[#This Row],[PRECIO SIN %]]*Tabla3[[#This Row],[PEDIDO ]]</f>
        <v>0</v>
      </c>
    </row>
    <row r="2069" spans="1:24" ht="33" customHeight="1" x14ac:dyDescent="0.4">
      <c r="A2069" s="124">
        <v>7598008000861</v>
      </c>
      <c r="B2069" s="51" t="s">
        <v>225</v>
      </c>
      <c r="C2069" s="51" t="s">
        <v>134</v>
      </c>
      <c r="D20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69" s="118" t="s">
        <v>2559</v>
      </c>
      <c r="F2069" s="75" t="s">
        <v>537</v>
      </c>
      <c r="G20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69" s="77">
        <v>33</v>
      </c>
      <c r="J2069" s="52">
        <v>3.98889</v>
      </c>
      <c r="K2069" s="53">
        <f>Tabla3[[#This Row],[PRECIOS]]-Tabla3[[#This Row],[PRECIOS]]*10%</f>
        <v>3.590001</v>
      </c>
      <c r="L2069" s="101"/>
      <c r="M2069" s="54"/>
      <c r="N2069" s="55">
        <f>IFERROR(Tabla3[[#This Row],[PRECIOS]]-Tabla3[[#This Row],[PRECIOS]]*Tabla3[[#This Row],[% PRODUCTO]]," ")</f>
        <v>3.98889</v>
      </c>
      <c r="O2069" s="54"/>
      <c r="P2069" s="55">
        <f>IFERROR(Tabla3[[#This Row],[OCULTAR2]]-Tabla3[[#This Row],[OCULTAR2]]*Tabla3[[#This Row],[% LÍNEA]]," ")</f>
        <v>3.98889</v>
      </c>
      <c r="Q2069" s="56">
        <f>IFERROR(Tabla3[[#This Row],[% PRODUCTO]]+Tabla3[[#This Row],[% LÍNEA]]," ")</f>
        <v>0</v>
      </c>
      <c r="R2069" s="53">
        <f>Tabla3[[#This Row],[OCULTAR3]]</f>
        <v>3.98889</v>
      </c>
      <c r="S2069" s="53">
        <f>Tabla3[[#This Row],[PRECIO SIN %]]-Tabla3[[#This Row],[PRECIO SIN %]]*10%</f>
        <v>3.590001</v>
      </c>
      <c r="T2069" s="80">
        <f>(Tabla3[[#This Row],[PRECIO CON DESCT.]]-(Tabla3[[#This Row],[PRECIO CON DESCT.]]*$T$6))</f>
        <v>2.26170063</v>
      </c>
      <c r="U2069" s="96"/>
      <c r="V2069" s="94">
        <f>Tabla3[[#This Row],[PRECIO %      en $]]*Tabla3[[#This Row],[PEDIDO ]]</f>
        <v>0</v>
      </c>
      <c r="W2069" s="57">
        <f>Tabla3[[#This Row],[PRECIO CON DESCT.]]*Tabla3[[#This Row],[PEDIDO ]]</f>
        <v>0</v>
      </c>
      <c r="X2069" s="58">
        <f>Tabla3[[#This Row],[PRECIO SIN %]]*Tabla3[[#This Row],[PEDIDO ]]</f>
        <v>0</v>
      </c>
    </row>
    <row r="2070" spans="1:24" ht="33" customHeight="1" x14ac:dyDescent="0.4">
      <c r="A2070" s="125">
        <v>7598455000698</v>
      </c>
      <c r="B2070" s="59" t="s">
        <v>225</v>
      </c>
      <c r="C2070" s="59" t="s">
        <v>58</v>
      </c>
      <c r="D20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070" s="119" t="s">
        <v>2560</v>
      </c>
      <c r="F2070" s="76" t="s">
        <v>537</v>
      </c>
      <c r="G20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70" s="78">
        <v>38</v>
      </c>
      <c r="J2070" s="52">
        <v>7.5666700000000002</v>
      </c>
      <c r="K2070" s="60">
        <f>Tabla3[[#This Row],[PRECIOS]]-Tabla3[[#This Row],[PRECIOS]]*10%</f>
        <v>6.810003</v>
      </c>
      <c r="L2070" s="101"/>
      <c r="M2070" s="61"/>
      <c r="N2070" s="55">
        <f>IFERROR(Tabla3[[#This Row],[PRECIOS]]-Tabla3[[#This Row],[PRECIOS]]*Tabla3[[#This Row],[% PRODUCTO]]," ")</f>
        <v>7.5666700000000002</v>
      </c>
      <c r="O2070" s="61"/>
      <c r="P2070" s="55">
        <f>IFERROR(Tabla3[[#This Row],[OCULTAR2]]-Tabla3[[#This Row],[OCULTAR2]]*Tabla3[[#This Row],[% LÍNEA]]," ")</f>
        <v>7.5666700000000002</v>
      </c>
      <c r="Q2070" s="56">
        <f>IFERROR(Tabla3[[#This Row],[% PRODUCTO]]+Tabla3[[#This Row],[% LÍNEA]]," ")</f>
        <v>0</v>
      </c>
      <c r="R2070" s="60">
        <f>Tabla3[[#This Row],[OCULTAR3]]</f>
        <v>7.5666700000000002</v>
      </c>
      <c r="S2070" s="60">
        <f>Tabla3[[#This Row],[PRECIO SIN %]]-Tabla3[[#This Row],[PRECIO SIN %]]*10%</f>
        <v>6.810003</v>
      </c>
      <c r="T2070" s="80">
        <f>(Tabla3[[#This Row],[PRECIO CON DESCT.]]-(Tabla3[[#This Row],[PRECIO CON DESCT.]]*$T$6))</f>
        <v>4.2903018900000003</v>
      </c>
      <c r="U2070" s="96"/>
      <c r="V2070" s="94">
        <f>Tabla3[[#This Row],[PRECIO %      en $]]*Tabla3[[#This Row],[PEDIDO ]]</f>
        <v>0</v>
      </c>
      <c r="W2070" s="57">
        <f>Tabla3[[#This Row],[PRECIO CON DESCT.]]*Tabla3[[#This Row],[PEDIDO ]]</f>
        <v>0</v>
      </c>
      <c r="X2070" s="58">
        <f>Tabla3[[#This Row],[PRECIO SIN %]]*Tabla3[[#This Row],[PEDIDO ]]</f>
        <v>0</v>
      </c>
    </row>
    <row r="2071" spans="1:24" ht="33" customHeight="1" x14ac:dyDescent="0.4">
      <c r="A2071" s="124">
        <v>7703712132559</v>
      </c>
      <c r="B2071" s="51" t="s">
        <v>225</v>
      </c>
      <c r="C2071" s="51" t="s">
        <v>152</v>
      </c>
      <c r="D20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71" s="118" t="s">
        <v>2561</v>
      </c>
      <c r="F2071" s="75" t="s">
        <v>537</v>
      </c>
      <c r="G20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71" s="77">
        <v>577</v>
      </c>
      <c r="J2071" s="52">
        <v>4.2888900000000003</v>
      </c>
      <c r="K2071" s="53">
        <f>Tabla3[[#This Row],[PRECIOS]]-Tabla3[[#This Row],[PRECIOS]]*10%</f>
        <v>3.8600010000000005</v>
      </c>
      <c r="L2071" s="101"/>
      <c r="M2071" s="54"/>
      <c r="N2071" s="55">
        <f>IFERROR(Tabla3[[#This Row],[PRECIOS]]-Tabla3[[#This Row],[PRECIOS]]*Tabla3[[#This Row],[% PRODUCTO]]," ")</f>
        <v>4.2888900000000003</v>
      </c>
      <c r="O2071" s="54"/>
      <c r="P2071" s="55">
        <f>IFERROR(Tabla3[[#This Row],[OCULTAR2]]-Tabla3[[#This Row],[OCULTAR2]]*Tabla3[[#This Row],[% LÍNEA]]," ")</f>
        <v>4.2888900000000003</v>
      </c>
      <c r="Q2071" s="56">
        <f>IFERROR(Tabla3[[#This Row],[% PRODUCTO]]+Tabla3[[#This Row],[% LÍNEA]]," ")</f>
        <v>0</v>
      </c>
      <c r="R2071" s="53">
        <f>Tabla3[[#This Row],[OCULTAR3]]</f>
        <v>4.2888900000000003</v>
      </c>
      <c r="S2071" s="53">
        <f>Tabla3[[#This Row],[PRECIO SIN %]]-Tabla3[[#This Row],[PRECIO SIN %]]*10%</f>
        <v>3.8600010000000005</v>
      </c>
      <c r="T2071" s="80">
        <f>(Tabla3[[#This Row],[PRECIO CON DESCT.]]-(Tabla3[[#This Row],[PRECIO CON DESCT.]]*$T$6))</f>
        <v>2.4318006300000006</v>
      </c>
      <c r="U2071" s="96"/>
      <c r="V2071" s="94">
        <f>Tabla3[[#This Row],[PRECIO %      en $]]*Tabla3[[#This Row],[PEDIDO ]]</f>
        <v>0</v>
      </c>
      <c r="W2071" s="57">
        <f>Tabla3[[#This Row],[PRECIO CON DESCT.]]*Tabla3[[#This Row],[PEDIDO ]]</f>
        <v>0</v>
      </c>
      <c r="X2071" s="58">
        <f>Tabla3[[#This Row],[PRECIO SIN %]]*Tabla3[[#This Row],[PEDIDO ]]</f>
        <v>0</v>
      </c>
    </row>
    <row r="2072" spans="1:24" ht="33" customHeight="1" x14ac:dyDescent="0.4">
      <c r="A2072" s="125">
        <v>7598677000032</v>
      </c>
      <c r="B2072" s="59" t="s">
        <v>225</v>
      </c>
      <c r="C2072" s="59" t="s">
        <v>125</v>
      </c>
      <c r="D20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72" s="119" t="s">
        <v>2562</v>
      </c>
      <c r="F2072" s="76" t="s">
        <v>537</v>
      </c>
      <c r="G20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72" s="78">
        <v>222</v>
      </c>
      <c r="J2072" s="52">
        <v>6.5555599999999998</v>
      </c>
      <c r="K2072" s="60">
        <f>Tabla3[[#This Row],[PRECIOS]]-Tabla3[[#This Row],[PRECIOS]]*10%</f>
        <v>5.900004</v>
      </c>
      <c r="L2072" s="101"/>
      <c r="M2072" s="61"/>
      <c r="N2072" s="55">
        <f>IFERROR(Tabla3[[#This Row],[PRECIOS]]-Tabla3[[#This Row],[PRECIOS]]*Tabla3[[#This Row],[% PRODUCTO]]," ")</f>
        <v>6.5555599999999998</v>
      </c>
      <c r="O2072" s="61"/>
      <c r="P2072" s="55">
        <f>IFERROR(Tabla3[[#This Row],[OCULTAR2]]-Tabla3[[#This Row],[OCULTAR2]]*Tabla3[[#This Row],[% LÍNEA]]," ")</f>
        <v>6.5555599999999998</v>
      </c>
      <c r="Q2072" s="56">
        <f>IFERROR(Tabla3[[#This Row],[% PRODUCTO]]+Tabla3[[#This Row],[% LÍNEA]]," ")</f>
        <v>0</v>
      </c>
      <c r="R2072" s="60">
        <f>Tabla3[[#This Row],[OCULTAR3]]</f>
        <v>6.5555599999999998</v>
      </c>
      <c r="S2072" s="60">
        <f>Tabla3[[#This Row],[PRECIO SIN %]]-Tabla3[[#This Row],[PRECIO SIN %]]*10%</f>
        <v>5.900004</v>
      </c>
      <c r="T2072" s="80">
        <f>(Tabla3[[#This Row],[PRECIO CON DESCT.]]-(Tabla3[[#This Row],[PRECIO CON DESCT.]]*$T$6))</f>
        <v>3.7170025199999999</v>
      </c>
      <c r="U2072" s="96"/>
      <c r="V2072" s="94">
        <f>Tabla3[[#This Row],[PRECIO %      en $]]*Tabla3[[#This Row],[PEDIDO ]]</f>
        <v>0</v>
      </c>
      <c r="W2072" s="57">
        <f>Tabla3[[#This Row],[PRECIO CON DESCT.]]*Tabla3[[#This Row],[PEDIDO ]]</f>
        <v>0</v>
      </c>
      <c r="X2072" s="58">
        <f>Tabla3[[#This Row],[PRECIO SIN %]]*Tabla3[[#This Row],[PEDIDO ]]</f>
        <v>0</v>
      </c>
    </row>
    <row r="2073" spans="1:24" ht="33" customHeight="1" x14ac:dyDescent="0.4">
      <c r="A2073" s="124">
        <v>7703712032552</v>
      </c>
      <c r="B2073" s="51" t="s">
        <v>225</v>
      </c>
      <c r="C2073" s="51" t="s">
        <v>152</v>
      </c>
      <c r="D20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73" s="118" t="s">
        <v>2563</v>
      </c>
      <c r="F2073" s="75" t="s">
        <v>537</v>
      </c>
      <c r="G20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73" s="77">
        <v>278</v>
      </c>
      <c r="J2073" s="52">
        <v>6.9111099999999999</v>
      </c>
      <c r="K2073" s="53">
        <f>Tabla3[[#This Row],[PRECIOS]]-Tabla3[[#This Row],[PRECIOS]]*10%</f>
        <v>6.2199989999999996</v>
      </c>
      <c r="L2073" s="101"/>
      <c r="M2073" s="54"/>
      <c r="N2073" s="55">
        <f>IFERROR(Tabla3[[#This Row],[PRECIOS]]-Tabla3[[#This Row],[PRECIOS]]*Tabla3[[#This Row],[% PRODUCTO]]," ")</f>
        <v>6.9111099999999999</v>
      </c>
      <c r="O2073" s="54"/>
      <c r="P2073" s="55">
        <f>IFERROR(Tabla3[[#This Row],[OCULTAR2]]-Tabla3[[#This Row],[OCULTAR2]]*Tabla3[[#This Row],[% LÍNEA]]," ")</f>
        <v>6.9111099999999999</v>
      </c>
      <c r="Q2073" s="56">
        <f>IFERROR(Tabla3[[#This Row],[% PRODUCTO]]+Tabla3[[#This Row],[% LÍNEA]]," ")</f>
        <v>0</v>
      </c>
      <c r="R2073" s="53">
        <f>Tabla3[[#This Row],[OCULTAR3]]</f>
        <v>6.9111099999999999</v>
      </c>
      <c r="S2073" s="53">
        <f>Tabla3[[#This Row],[PRECIO SIN %]]-Tabla3[[#This Row],[PRECIO SIN %]]*10%</f>
        <v>6.2199989999999996</v>
      </c>
      <c r="T2073" s="80">
        <f>(Tabla3[[#This Row],[PRECIO CON DESCT.]]-(Tabla3[[#This Row],[PRECIO CON DESCT.]]*$T$6))</f>
        <v>3.9185993699999999</v>
      </c>
      <c r="U2073" s="96"/>
      <c r="V2073" s="94">
        <f>Tabla3[[#This Row],[PRECIO %      en $]]*Tabla3[[#This Row],[PEDIDO ]]</f>
        <v>0</v>
      </c>
      <c r="W2073" s="57">
        <f>Tabla3[[#This Row],[PRECIO CON DESCT.]]*Tabla3[[#This Row],[PEDIDO ]]</f>
        <v>0</v>
      </c>
      <c r="X2073" s="58">
        <f>Tabla3[[#This Row],[PRECIO SIN %]]*Tabla3[[#This Row],[PEDIDO ]]</f>
        <v>0</v>
      </c>
    </row>
    <row r="2074" spans="1:24" ht="33" customHeight="1" x14ac:dyDescent="0.4">
      <c r="A2074" s="125">
        <v>6942189304163</v>
      </c>
      <c r="B2074" s="59" t="s">
        <v>225</v>
      </c>
      <c r="C2074" s="59" t="s">
        <v>72</v>
      </c>
      <c r="D20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74" s="119" t="s">
        <v>2564</v>
      </c>
      <c r="F2074" s="76" t="s">
        <v>537</v>
      </c>
      <c r="G20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74" s="78">
        <v>96</v>
      </c>
      <c r="J2074" s="52">
        <v>6.1555600000000004</v>
      </c>
      <c r="K2074" s="60">
        <f>Tabla3[[#This Row],[PRECIOS]]-Tabla3[[#This Row],[PRECIOS]]*10%</f>
        <v>5.5400040000000006</v>
      </c>
      <c r="L2074" s="101"/>
      <c r="M2074" s="61"/>
      <c r="N2074" s="55">
        <f>IFERROR(Tabla3[[#This Row],[PRECIOS]]-Tabla3[[#This Row],[PRECIOS]]*Tabla3[[#This Row],[% PRODUCTO]]," ")</f>
        <v>6.1555600000000004</v>
      </c>
      <c r="O2074" s="61"/>
      <c r="P2074" s="55">
        <f>IFERROR(Tabla3[[#This Row],[OCULTAR2]]-Tabla3[[#This Row],[OCULTAR2]]*Tabla3[[#This Row],[% LÍNEA]]," ")</f>
        <v>6.1555600000000004</v>
      </c>
      <c r="Q2074" s="56">
        <f>IFERROR(Tabla3[[#This Row],[% PRODUCTO]]+Tabla3[[#This Row],[% LÍNEA]]," ")</f>
        <v>0</v>
      </c>
      <c r="R2074" s="60">
        <f>Tabla3[[#This Row],[OCULTAR3]]</f>
        <v>6.1555600000000004</v>
      </c>
      <c r="S2074" s="60">
        <f>Tabla3[[#This Row],[PRECIO SIN %]]-Tabla3[[#This Row],[PRECIO SIN %]]*10%</f>
        <v>5.5400040000000006</v>
      </c>
      <c r="T2074" s="80">
        <f>(Tabla3[[#This Row],[PRECIO CON DESCT.]]-(Tabla3[[#This Row],[PRECIO CON DESCT.]]*$T$6))</f>
        <v>3.4902025200000004</v>
      </c>
      <c r="U2074" s="96"/>
      <c r="V2074" s="94">
        <f>Tabla3[[#This Row],[PRECIO %      en $]]*Tabla3[[#This Row],[PEDIDO ]]</f>
        <v>0</v>
      </c>
      <c r="W2074" s="57">
        <f>Tabla3[[#This Row],[PRECIO CON DESCT.]]*Tabla3[[#This Row],[PEDIDO ]]</f>
        <v>0</v>
      </c>
      <c r="X2074" s="58">
        <f>Tabla3[[#This Row],[PRECIO SIN %]]*Tabla3[[#This Row],[PEDIDO ]]</f>
        <v>0</v>
      </c>
    </row>
    <row r="2075" spans="1:24" ht="33" customHeight="1" x14ac:dyDescent="0.4">
      <c r="A2075" s="124">
        <v>7861073901761</v>
      </c>
      <c r="B2075" s="51" t="s">
        <v>225</v>
      </c>
      <c r="C2075" s="51" t="s">
        <v>113</v>
      </c>
      <c r="D20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75" s="118" t="s">
        <v>2565</v>
      </c>
      <c r="F2075" s="75" t="s">
        <v>537</v>
      </c>
      <c r="G20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75" s="77">
        <v>3</v>
      </c>
      <c r="J2075" s="52">
        <v>32.200000000000003</v>
      </c>
      <c r="K2075" s="53">
        <f>Tabla3[[#This Row],[PRECIOS]]-Tabla3[[#This Row],[PRECIOS]]*10%</f>
        <v>28.980000000000004</v>
      </c>
      <c r="L2075" s="101"/>
      <c r="M2075" s="54"/>
      <c r="N2075" s="55">
        <f>IFERROR(Tabla3[[#This Row],[PRECIOS]]-Tabla3[[#This Row],[PRECIOS]]*Tabla3[[#This Row],[% PRODUCTO]]," ")</f>
        <v>32.200000000000003</v>
      </c>
      <c r="O2075" s="54"/>
      <c r="P2075" s="55">
        <f>IFERROR(Tabla3[[#This Row],[OCULTAR2]]-Tabla3[[#This Row],[OCULTAR2]]*Tabla3[[#This Row],[% LÍNEA]]," ")</f>
        <v>32.200000000000003</v>
      </c>
      <c r="Q2075" s="56">
        <f>IFERROR(Tabla3[[#This Row],[% PRODUCTO]]+Tabla3[[#This Row],[% LÍNEA]]," ")</f>
        <v>0</v>
      </c>
      <c r="R2075" s="53">
        <f>Tabla3[[#This Row],[OCULTAR3]]</f>
        <v>32.200000000000003</v>
      </c>
      <c r="S2075" s="53">
        <f>Tabla3[[#This Row],[PRECIO SIN %]]-Tabla3[[#This Row],[PRECIO SIN %]]*10%</f>
        <v>28.980000000000004</v>
      </c>
      <c r="T2075" s="80">
        <f>(Tabla3[[#This Row],[PRECIO CON DESCT.]]-(Tabla3[[#This Row],[PRECIO CON DESCT.]]*$T$6))</f>
        <v>18.257400000000004</v>
      </c>
      <c r="U2075" s="96"/>
      <c r="V2075" s="94">
        <f>Tabla3[[#This Row],[PRECIO %      en $]]*Tabla3[[#This Row],[PEDIDO ]]</f>
        <v>0</v>
      </c>
      <c r="W2075" s="57">
        <f>Tabla3[[#This Row],[PRECIO CON DESCT.]]*Tabla3[[#This Row],[PEDIDO ]]</f>
        <v>0</v>
      </c>
      <c r="X2075" s="58">
        <f>Tabla3[[#This Row],[PRECIO SIN %]]*Tabla3[[#This Row],[PEDIDO ]]</f>
        <v>0</v>
      </c>
    </row>
    <row r="2076" spans="1:24" ht="33" customHeight="1" x14ac:dyDescent="0.4">
      <c r="A2076" s="125">
        <v>7800063312552</v>
      </c>
      <c r="B2076" s="59" t="s">
        <v>225</v>
      </c>
      <c r="C2076" s="59" t="s">
        <v>113</v>
      </c>
      <c r="D20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076" s="119" t="s">
        <v>2566</v>
      </c>
      <c r="F2076" s="76" t="s">
        <v>537</v>
      </c>
      <c r="G20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076" s="78">
        <v>19</v>
      </c>
      <c r="J2076" s="52">
        <v>9.8111099999999993</v>
      </c>
      <c r="K2076" s="60">
        <f>Tabla3[[#This Row],[PRECIOS]]-Tabla3[[#This Row],[PRECIOS]]*10%</f>
        <v>8.829998999999999</v>
      </c>
      <c r="L2076" s="101" t="s">
        <v>5327</v>
      </c>
      <c r="M2076" s="61"/>
      <c r="N2076" s="55">
        <f>IFERROR(Tabla3[[#This Row],[PRECIOS]]-Tabla3[[#This Row],[PRECIOS]]*Tabla3[[#This Row],[% PRODUCTO]]," ")</f>
        <v>9.8111099999999993</v>
      </c>
      <c r="O2076" s="61"/>
      <c r="P2076" s="55">
        <f>IFERROR(Tabla3[[#This Row],[OCULTAR2]]-Tabla3[[#This Row],[OCULTAR2]]*Tabla3[[#This Row],[% LÍNEA]]," ")</f>
        <v>9.8111099999999993</v>
      </c>
      <c r="Q2076" s="56">
        <f>IFERROR(Tabla3[[#This Row],[% PRODUCTO]]+Tabla3[[#This Row],[% LÍNEA]]," ")</f>
        <v>0</v>
      </c>
      <c r="R2076" s="60">
        <f>Tabla3[[#This Row],[OCULTAR3]]</f>
        <v>9.8111099999999993</v>
      </c>
      <c r="S2076" s="60">
        <f>Tabla3[[#This Row],[PRECIO SIN %]]-Tabla3[[#This Row],[PRECIO SIN %]]*10%</f>
        <v>8.829998999999999</v>
      </c>
      <c r="T2076" s="80">
        <f>(Tabla3[[#This Row],[PRECIO CON DESCT.]]-(Tabla3[[#This Row],[PRECIO CON DESCT.]]*$T$6))</f>
        <v>5.5628993699999993</v>
      </c>
      <c r="U2076" s="96"/>
      <c r="V2076" s="94">
        <f>Tabla3[[#This Row],[PRECIO %      en $]]*Tabla3[[#This Row],[PEDIDO ]]</f>
        <v>0</v>
      </c>
      <c r="W2076" s="57">
        <f>Tabla3[[#This Row],[PRECIO CON DESCT.]]*Tabla3[[#This Row],[PEDIDO ]]</f>
        <v>0</v>
      </c>
      <c r="X2076" s="58">
        <f>Tabla3[[#This Row],[PRECIO SIN %]]*Tabla3[[#This Row],[PEDIDO ]]</f>
        <v>0</v>
      </c>
    </row>
    <row r="2077" spans="1:24" ht="33" customHeight="1" x14ac:dyDescent="0.4">
      <c r="A2077" s="124">
        <v>7591585111722</v>
      </c>
      <c r="B2077" s="51" t="s">
        <v>225</v>
      </c>
      <c r="C2077" s="51" t="s">
        <v>104</v>
      </c>
      <c r="D20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77" s="118" t="s">
        <v>2567</v>
      </c>
      <c r="F2077" s="75" t="s">
        <v>537</v>
      </c>
      <c r="G20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77" s="77">
        <v>111</v>
      </c>
      <c r="J2077" s="52">
        <v>15.66667</v>
      </c>
      <c r="K2077" s="53">
        <f>Tabla3[[#This Row],[PRECIOS]]-Tabla3[[#This Row],[PRECIOS]]*10%</f>
        <v>14.100002999999999</v>
      </c>
      <c r="L2077" s="101"/>
      <c r="M2077" s="54"/>
      <c r="N2077" s="55">
        <f>IFERROR(Tabla3[[#This Row],[PRECIOS]]-Tabla3[[#This Row],[PRECIOS]]*Tabla3[[#This Row],[% PRODUCTO]]," ")</f>
        <v>15.66667</v>
      </c>
      <c r="O2077" s="54"/>
      <c r="P2077" s="55">
        <f>IFERROR(Tabla3[[#This Row],[OCULTAR2]]-Tabla3[[#This Row],[OCULTAR2]]*Tabla3[[#This Row],[% LÍNEA]]," ")</f>
        <v>15.66667</v>
      </c>
      <c r="Q2077" s="56">
        <f>IFERROR(Tabla3[[#This Row],[% PRODUCTO]]+Tabla3[[#This Row],[% LÍNEA]]," ")</f>
        <v>0</v>
      </c>
      <c r="R2077" s="53">
        <f>Tabla3[[#This Row],[OCULTAR3]]</f>
        <v>15.66667</v>
      </c>
      <c r="S2077" s="53">
        <f>Tabla3[[#This Row],[PRECIO SIN %]]-Tabla3[[#This Row],[PRECIO SIN %]]*10%</f>
        <v>14.100002999999999</v>
      </c>
      <c r="T2077" s="80">
        <f>(Tabla3[[#This Row],[PRECIO CON DESCT.]]-(Tabla3[[#This Row],[PRECIO CON DESCT.]]*$T$6))</f>
        <v>8.8830018899999992</v>
      </c>
      <c r="U2077" s="96"/>
      <c r="V2077" s="94">
        <f>Tabla3[[#This Row],[PRECIO %      en $]]*Tabla3[[#This Row],[PEDIDO ]]</f>
        <v>0</v>
      </c>
      <c r="W2077" s="57">
        <f>Tabla3[[#This Row],[PRECIO CON DESCT.]]*Tabla3[[#This Row],[PEDIDO ]]</f>
        <v>0</v>
      </c>
      <c r="X2077" s="58">
        <f>Tabla3[[#This Row],[PRECIO SIN %]]*Tabla3[[#This Row],[PEDIDO ]]</f>
        <v>0</v>
      </c>
    </row>
    <row r="2078" spans="1:24" ht="33" customHeight="1" x14ac:dyDescent="0.4">
      <c r="A2078" s="125">
        <v>7592601303893</v>
      </c>
      <c r="B2078" s="59" t="s">
        <v>225</v>
      </c>
      <c r="C2078" s="59" t="s">
        <v>98</v>
      </c>
      <c r="D20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78" s="119" t="s">
        <v>2568</v>
      </c>
      <c r="F2078" s="76" t="s">
        <v>537</v>
      </c>
      <c r="G20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78" s="78">
        <v>13</v>
      </c>
      <c r="J2078" s="52">
        <v>12.744440000000001</v>
      </c>
      <c r="K2078" s="60">
        <f>Tabla3[[#This Row],[PRECIOS]]-Tabla3[[#This Row],[PRECIOS]]*10%</f>
        <v>11.469996</v>
      </c>
      <c r="L2078" s="101"/>
      <c r="M2078" s="61"/>
      <c r="N2078" s="55">
        <f>IFERROR(Tabla3[[#This Row],[PRECIOS]]-Tabla3[[#This Row],[PRECIOS]]*Tabla3[[#This Row],[% PRODUCTO]]," ")</f>
        <v>12.744440000000001</v>
      </c>
      <c r="O2078" s="61"/>
      <c r="P2078" s="55">
        <f>IFERROR(Tabla3[[#This Row],[OCULTAR2]]-Tabla3[[#This Row],[OCULTAR2]]*Tabla3[[#This Row],[% LÍNEA]]," ")</f>
        <v>12.744440000000001</v>
      </c>
      <c r="Q2078" s="56">
        <f>IFERROR(Tabla3[[#This Row],[% PRODUCTO]]+Tabla3[[#This Row],[% LÍNEA]]," ")</f>
        <v>0</v>
      </c>
      <c r="R2078" s="60">
        <f>Tabla3[[#This Row],[OCULTAR3]]</f>
        <v>12.744440000000001</v>
      </c>
      <c r="S2078" s="60">
        <f>Tabla3[[#This Row],[PRECIO SIN %]]-Tabla3[[#This Row],[PRECIO SIN %]]*10%</f>
        <v>11.469996</v>
      </c>
      <c r="T2078" s="80">
        <f>(Tabla3[[#This Row],[PRECIO CON DESCT.]]-(Tabla3[[#This Row],[PRECIO CON DESCT.]]*$T$6))</f>
        <v>7.22609748</v>
      </c>
      <c r="U2078" s="96"/>
      <c r="V2078" s="94">
        <f>Tabla3[[#This Row],[PRECIO %      en $]]*Tabla3[[#This Row],[PEDIDO ]]</f>
        <v>0</v>
      </c>
      <c r="W2078" s="57">
        <f>Tabla3[[#This Row],[PRECIO CON DESCT.]]*Tabla3[[#This Row],[PEDIDO ]]</f>
        <v>0</v>
      </c>
      <c r="X2078" s="58">
        <f>Tabla3[[#This Row],[PRECIO SIN %]]*Tabla3[[#This Row],[PEDIDO ]]</f>
        <v>0</v>
      </c>
    </row>
    <row r="2079" spans="1:24" ht="33" customHeight="1" x14ac:dyDescent="0.4">
      <c r="A2079" s="124">
        <v>7592601303886</v>
      </c>
      <c r="B2079" s="51" t="s">
        <v>225</v>
      </c>
      <c r="C2079" s="51" t="s">
        <v>98</v>
      </c>
      <c r="D20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79" s="118" t="s">
        <v>2569</v>
      </c>
      <c r="F2079" s="75" t="s">
        <v>537</v>
      </c>
      <c r="G20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79" s="77">
        <v>12</v>
      </c>
      <c r="J2079" s="52">
        <v>10.88889</v>
      </c>
      <c r="K2079" s="53">
        <f>Tabla3[[#This Row],[PRECIOS]]-Tabla3[[#This Row],[PRECIOS]]*10%</f>
        <v>9.800001</v>
      </c>
      <c r="L2079" s="101"/>
      <c r="M2079" s="54"/>
      <c r="N2079" s="55">
        <f>IFERROR(Tabla3[[#This Row],[PRECIOS]]-Tabla3[[#This Row],[PRECIOS]]*Tabla3[[#This Row],[% PRODUCTO]]," ")</f>
        <v>10.88889</v>
      </c>
      <c r="O2079" s="54"/>
      <c r="P2079" s="55">
        <f>IFERROR(Tabla3[[#This Row],[OCULTAR2]]-Tabla3[[#This Row],[OCULTAR2]]*Tabla3[[#This Row],[% LÍNEA]]," ")</f>
        <v>10.88889</v>
      </c>
      <c r="Q2079" s="56">
        <f>IFERROR(Tabla3[[#This Row],[% PRODUCTO]]+Tabla3[[#This Row],[% LÍNEA]]," ")</f>
        <v>0</v>
      </c>
      <c r="R2079" s="53">
        <f>Tabla3[[#This Row],[OCULTAR3]]</f>
        <v>10.88889</v>
      </c>
      <c r="S2079" s="53">
        <f>Tabla3[[#This Row],[PRECIO SIN %]]-Tabla3[[#This Row],[PRECIO SIN %]]*10%</f>
        <v>9.800001</v>
      </c>
      <c r="T2079" s="80">
        <f>(Tabla3[[#This Row],[PRECIO CON DESCT.]]-(Tabla3[[#This Row],[PRECIO CON DESCT.]]*$T$6))</f>
        <v>6.1740006300000001</v>
      </c>
      <c r="U2079" s="96"/>
      <c r="V2079" s="94">
        <f>Tabla3[[#This Row],[PRECIO %      en $]]*Tabla3[[#This Row],[PEDIDO ]]</f>
        <v>0</v>
      </c>
      <c r="W2079" s="57">
        <f>Tabla3[[#This Row],[PRECIO CON DESCT.]]*Tabla3[[#This Row],[PEDIDO ]]</f>
        <v>0</v>
      </c>
      <c r="X2079" s="58">
        <f>Tabla3[[#This Row],[PRECIO SIN %]]*Tabla3[[#This Row],[PEDIDO ]]</f>
        <v>0</v>
      </c>
    </row>
    <row r="2080" spans="1:24" ht="33" customHeight="1" x14ac:dyDescent="0.4">
      <c r="A2080" s="125">
        <v>7591243817607</v>
      </c>
      <c r="B2080" s="59" t="s">
        <v>225</v>
      </c>
      <c r="C2080" s="59" t="s">
        <v>108</v>
      </c>
      <c r="D20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080" s="119" t="s">
        <v>2570</v>
      </c>
      <c r="F2080" s="76" t="s">
        <v>537</v>
      </c>
      <c r="G20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80" s="78">
        <v>68</v>
      </c>
      <c r="J2080" s="52">
        <v>3.5222199999999999</v>
      </c>
      <c r="K2080" s="60">
        <f>Tabla3[[#This Row],[PRECIOS]]-Tabla3[[#This Row],[PRECIOS]]*10%</f>
        <v>3.1699979999999996</v>
      </c>
      <c r="L2080" s="101"/>
      <c r="M2080" s="61"/>
      <c r="N2080" s="55">
        <f>IFERROR(Tabla3[[#This Row],[PRECIOS]]-Tabla3[[#This Row],[PRECIOS]]*Tabla3[[#This Row],[% PRODUCTO]]," ")</f>
        <v>3.5222199999999999</v>
      </c>
      <c r="O2080" s="61"/>
      <c r="P2080" s="55">
        <f>IFERROR(Tabla3[[#This Row],[OCULTAR2]]-Tabla3[[#This Row],[OCULTAR2]]*Tabla3[[#This Row],[% LÍNEA]]," ")</f>
        <v>3.5222199999999999</v>
      </c>
      <c r="Q2080" s="56">
        <f>IFERROR(Tabla3[[#This Row],[% PRODUCTO]]+Tabla3[[#This Row],[% LÍNEA]]," ")</f>
        <v>0</v>
      </c>
      <c r="R2080" s="60">
        <f>Tabla3[[#This Row],[OCULTAR3]]</f>
        <v>3.5222199999999999</v>
      </c>
      <c r="S2080" s="60">
        <f>Tabla3[[#This Row],[PRECIO SIN %]]-Tabla3[[#This Row],[PRECIO SIN %]]*10%</f>
        <v>3.1699979999999996</v>
      </c>
      <c r="T2080" s="80">
        <f>(Tabla3[[#This Row],[PRECIO CON DESCT.]]-(Tabla3[[#This Row],[PRECIO CON DESCT.]]*$T$6))</f>
        <v>1.9970987399999998</v>
      </c>
      <c r="U2080" s="96"/>
      <c r="V2080" s="94">
        <f>Tabla3[[#This Row],[PRECIO %      en $]]*Tabla3[[#This Row],[PEDIDO ]]</f>
        <v>0</v>
      </c>
      <c r="W2080" s="57">
        <f>Tabla3[[#This Row],[PRECIO CON DESCT.]]*Tabla3[[#This Row],[PEDIDO ]]</f>
        <v>0</v>
      </c>
      <c r="X2080" s="58">
        <f>Tabla3[[#This Row],[PRECIO SIN %]]*Tabla3[[#This Row],[PEDIDO ]]</f>
        <v>0</v>
      </c>
    </row>
    <row r="2081" spans="1:24" ht="33" customHeight="1" x14ac:dyDescent="0.4">
      <c r="A2081" s="124">
        <v>7592349844757</v>
      </c>
      <c r="B2081" s="51" t="s">
        <v>225</v>
      </c>
      <c r="C2081" s="51" t="s">
        <v>155</v>
      </c>
      <c r="D20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081" s="118" t="s">
        <v>2571</v>
      </c>
      <c r="F2081" s="75" t="s">
        <v>537</v>
      </c>
      <c r="G20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81" s="77">
        <v>68</v>
      </c>
      <c r="J2081" s="52">
        <v>4.6666699999999999</v>
      </c>
      <c r="K2081" s="53">
        <f>Tabla3[[#This Row],[PRECIOS]]-Tabla3[[#This Row],[PRECIOS]]*10%</f>
        <v>4.2000029999999997</v>
      </c>
      <c r="L2081" s="101"/>
      <c r="M2081" s="54"/>
      <c r="N2081" s="55">
        <f>IFERROR(Tabla3[[#This Row],[PRECIOS]]-Tabla3[[#This Row],[PRECIOS]]*Tabla3[[#This Row],[% PRODUCTO]]," ")</f>
        <v>4.6666699999999999</v>
      </c>
      <c r="O2081" s="54"/>
      <c r="P2081" s="55">
        <f>IFERROR(Tabla3[[#This Row],[OCULTAR2]]-Tabla3[[#This Row],[OCULTAR2]]*Tabla3[[#This Row],[% LÍNEA]]," ")</f>
        <v>4.6666699999999999</v>
      </c>
      <c r="Q2081" s="56">
        <f>IFERROR(Tabla3[[#This Row],[% PRODUCTO]]+Tabla3[[#This Row],[% LÍNEA]]," ")</f>
        <v>0</v>
      </c>
      <c r="R2081" s="53">
        <f>Tabla3[[#This Row],[OCULTAR3]]</f>
        <v>4.6666699999999999</v>
      </c>
      <c r="S2081" s="53">
        <f>Tabla3[[#This Row],[PRECIO SIN %]]-Tabla3[[#This Row],[PRECIO SIN %]]*10%</f>
        <v>4.2000029999999997</v>
      </c>
      <c r="T2081" s="80">
        <f>(Tabla3[[#This Row],[PRECIO CON DESCT.]]-(Tabla3[[#This Row],[PRECIO CON DESCT.]]*$T$6))</f>
        <v>2.64600189</v>
      </c>
      <c r="U2081" s="96"/>
      <c r="V2081" s="94">
        <f>Tabla3[[#This Row],[PRECIO %      en $]]*Tabla3[[#This Row],[PEDIDO ]]</f>
        <v>0</v>
      </c>
      <c r="W2081" s="57">
        <f>Tabla3[[#This Row],[PRECIO CON DESCT.]]*Tabla3[[#This Row],[PEDIDO ]]</f>
        <v>0</v>
      </c>
      <c r="X2081" s="58">
        <f>Tabla3[[#This Row],[PRECIO SIN %]]*Tabla3[[#This Row],[PEDIDO ]]</f>
        <v>0</v>
      </c>
    </row>
    <row r="2082" spans="1:24" ht="33" customHeight="1" x14ac:dyDescent="0.4">
      <c r="A2082" s="125">
        <v>7598677000278</v>
      </c>
      <c r="B2082" s="59" t="s">
        <v>225</v>
      </c>
      <c r="C2082" s="59" t="s">
        <v>125</v>
      </c>
      <c r="D20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82" s="119" t="s">
        <v>2572</v>
      </c>
      <c r="F2082" s="76" t="s">
        <v>537</v>
      </c>
      <c r="G20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82" s="78">
        <v>61</v>
      </c>
      <c r="J2082" s="52">
        <v>16.72222</v>
      </c>
      <c r="K2082" s="60">
        <f>Tabla3[[#This Row],[PRECIOS]]-Tabla3[[#This Row],[PRECIOS]]*10%</f>
        <v>15.049998</v>
      </c>
      <c r="L2082" s="101"/>
      <c r="M2082" s="61"/>
      <c r="N2082" s="55">
        <f>IFERROR(Tabla3[[#This Row],[PRECIOS]]-Tabla3[[#This Row],[PRECIOS]]*Tabla3[[#This Row],[% PRODUCTO]]," ")</f>
        <v>16.72222</v>
      </c>
      <c r="O2082" s="61"/>
      <c r="P2082" s="55">
        <f>IFERROR(Tabla3[[#This Row],[OCULTAR2]]-Tabla3[[#This Row],[OCULTAR2]]*Tabla3[[#This Row],[% LÍNEA]]," ")</f>
        <v>16.72222</v>
      </c>
      <c r="Q2082" s="56">
        <f>IFERROR(Tabla3[[#This Row],[% PRODUCTO]]+Tabla3[[#This Row],[% LÍNEA]]," ")</f>
        <v>0</v>
      </c>
      <c r="R2082" s="60">
        <f>Tabla3[[#This Row],[OCULTAR3]]</f>
        <v>16.72222</v>
      </c>
      <c r="S2082" s="60">
        <f>Tabla3[[#This Row],[PRECIO SIN %]]-Tabla3[[#This Row],[PRECIO SIN %]]*10%</f>
        <v>15.049998</v>
      </c>
      <c r="T2082" s="80">
        <f>(Tabla3[[#This Row],[PRECIO CON DESCT.]]-(Tabla3[[#This Row],[PRECIO CON DESCT.]]*$T$6))</f>
        <v>9.4814987399999993</v>
      </c>
      <c r="U2082" s="96"/>
      <c r="V2082" s="94">
        <f>Tabla3[[#This Row],[PRECIO %      en $]]*Tabla3[[#This Row],[PEDIDO ]]</f>
        <v>0</v>
      </c>
      <c r="W2082" s="57">
        <f>Tabla3[[#This Row],[PRECIO CON DESCT.]]*Tabla3[[#This Row],[PEDIDO ]]</f>
        <v>0</v>
      </c>
      <c r="X2082" s="58">
        <f>Tabla3[[#This Row],[PRECIO SIN %]]*Tabla3[[#This Row],[PEDIDO ]]</f>
        <v>0</v>
      </c>
    </row>
    <row r="2083" spans="1:24" ht="33" customHeight="1" x14ac:dyDescent="0.4">
      <c r="A2083" s="124">
        <v>7598852001052</v>
      </c>
      <c r="B2083" s="51" t="s">
        <v>225</v>
      </c>
      <c r="C2083" s="51" t="s">
        <v>66</v>
      </c>
      <c r="D20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83" s="118" t="s">
        <v>2573</v>
      </c>
      <c r="F2083" s="75" t="s">
        <v>537</v>
      </c>
      <c r="G20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83" s="77">
        <v>12</v>
      </c>
      <c r="J2083" s="52">
        <v>14.422219999999999</v>
      </c>
      <c r="K2083" s="53">
        <f>Tabla3[[#This Row],[PRECIOS]]-Tabla3[[#This Row],[PRECIOS]]*10%</f>
        <v>12.979997999999998</v>
      </c>
      <c r="L2083" s="101"/>
      <c r="M2083" s="54"/>
      <c r="N2083" s="55">
        <f>IFERROR(Tabla3[[#This Row],[PRECIOS]]-Tabla3[[#This Row],[PRECIOS]]*Tabla3[[#This Row],[% PRODUCTO]]," ")</f>
        <v>14.422219999999999</v>
      </c>
      <c r="O2083" s="54"/>
      <c r="P2083" s="55">
        <f>IFERROR(Tabla3[[#This Row],[OCULTAR2]]-Tabla3[[#This Row],[OCULTAR2]]*Tabla3[[#This Row],[% LÍNEA]]," ")</f>
        <v>14.422219999999999</v>
      </c>
      <c r="Q2083" s="56">
        <f>IFERROR(Tabla3[[#This Row],[% PRODUCTO]]+Tabla3[[#This Row],[% LÍNEA]]," ")</f>
        <v>0</v>
      </c>
      <c r="R2083" s="53">
        <f>Tabla3[[#This Row],[OCULTAR3]]</f>
        <v>14.422219999999999</v>
      </c>
      <c r="S2083" s="53">
        <f>Tabla3[[#This Row],[PRECIO SIN %]]-Tabla3[[#This Row],[PRECIO SIN %]]*10%</f>
        <v>12.979997999999998</v>
      </c>
      <c r="T2083" s="80">
        <f>(Tabla3[[#This Row],[PRECIO CON DESCT.]]-(Tabla3[[#This Row],[PRECIO CON DESCT.]]*$T$6))</f>
        <v>8.1773987399999992</v>
      </c>
      <c r="U2083" s="96"/>
      <c r="V2083" s="94">
        <f>Tabla3[[#This Row],[PRECIO %      en $]]*Tabla3[[#This Row],[PEDIDO ]]</f>
        <v>0</v>
      </c>
      <c r="W2083" s="57">
        <f>Tabla3[[#This Row],[PRECIO CON DESCT.]]*Tabla3[[#This Row],[PEDIDO ]]</f>
        <v>0</v>
      </c>
      <c r="X2083" s="58">
        <f>Tabla3[[#This Row],[PRECIO SIN %]]*Tabla3[[#This Row],[PEDIDO ]]</f>
        <v>0</v>
      </c>
    </row>
    <row r="2084" spans="1:24" ht="33" customHeight="1" x14ac:dyDescent="0.4">
      <c r="A2084" s="125">
        <v>7594001102366</v>
      </c>
      <c r="B2084" s="59" t="s">
        <v>225</v>
      </c>
      <c r="C2084" s="59" t="s">
        <v>203</v>
      </c>
      <c r="D20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084" s="119" t="s">
        <v>2574</v>
      </c>
      <c r="F2084" s="76" t="s">
        <v>537</v>
      </c>
      <c r="G20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084" s="78">
        <v>114</v>
      </c>
      <c r="J2084" s="52">
        <v>17.22222</v>
      </c>
      <c r="K2084" s="60">
        <f>Tabla3[[#This Row],[PRECIOS]]-Tabla3[[#This Row],[PRECIOS]]*10%</f>
        <v>15.499998</v>
      </c>
      <c r="L2084" s="101" t="s">
        <v>5327</v>
      </c>
      <c r="M2084" s="61"/>
      <c r="N2084" s="55">
        <f>IFERROR(Tabla3[[#This Row],[PRECIOS]]-Tabla3[[#This Row],[PRECIOS]]*Tabla3[[#This Row],[% PRODUCTO]]," ")</f>
        <v>17.22222</v>
      </c>
      <c r="O2084" s="61"/>
      <c r="P2084" s="55">
        <f>IFERROR(Tabla3[[#This Row],[OCULTAR2]]-Tabla3[[#This Row],[OCULTAR2]]*Tabla3[[#This Row],[% LÍNEA]]," ")</f>
        <v>17.22222</v>
      </c>
      <c r="Q2084" s="56">
        <f>IFERROR(Tabla3[[#This Row],[% PRODUCTO]]+Tabla3[[#This Row],[% LÍNEA]]," ")</f>
        <v>0</v>
      </c>
      <c r="R2084" s="60">
        <f>Tabla3[[#This Row],[OCULTAR3]]</f>
        <v>17.22222</v>
      </c>
      <c r="S2084" s="60">
        <f>Tabla3[[#This Row],[PRECIO SIN %]]-Tabla3[[#This Row],[PRECIO SIN %]]*10%</f>
        <v>15.499998</v>
      </c>
      <c r="T2084" s="80">
        <f>(Tabla3[[#This Row],[PRECIO CON DESCT.]]-(Tabla3[[#This Row],[PRECIO CON DESCT.]]*$T$6))</f>
        <v>9.7649987399999993</v>
      </c>
      <c r="U2084" s="96"/>
      <c r="V2084" s="94">
        <f>Tabla3[[#This Row],[PRECIO %      en $]]*Tabla3[[#This Row],[PEDIDO ]]</f>
        <v>0</v>
      </c>
      <c r="W2084" s="57">
        <f>Tabla3[[#This Row],[PRECIO CON DESCT.]]*Tabla3[[#This Row],[PEDIDO ]]</f>
        <v>0</v>
      </c>
      <c r="X2084" s="58">
        <f>Tabla3[[#This Row],[PRECIO SIN %]]*Tabla3[[#This Row],[PEDIDO ]]</f>
        <v>0</v>
      </c>
    </row>
    <row r="2085" spans="1:24" ht="33" customHeight="1" x14ac:dyDescent="0.4">
      <c r="A2085" s="124">
        <v>7591519000641</v>
      </c>
      <c r="B2085" s="51" t="s">
        <v>225</v>
      </c>
      <c r="C2085" s="51" t="s">
        <v>249</v>
      </c>
      <c r="D20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085" s="118" t="s">
        <v>2575</v>
      </c>
      <c r="F2085" s="75" t="s">
        <v>537</v>
      </c>
      <c r="G20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085" s="77">
        <v>41</v>
      </c>
      <c r="J2085" s="52">
        <v>31.55556</v>
      </c>
      <c r="K2085" s="53">
        <f>Tabla3[[#This Row],[PRECIOS]]-Tabla3[[#This Row],[PRECIOS]]*10%</f>
        <v>28.400003999999999</v>
      </c>
      <c r="L2085" s="101" t="s">
        <v>5327</v>
      </c>
      <c r="M2085" s="54"/>
      <c r="N2085" s="55">
        <f>IFERROR(Tabla3[[#This Row],[PRECIOS]]-Tabla3[[#This Row],[PRECIOS]]*Tabla3[[#This Row],[% PRODUCTO]]," ")</f>
        <v>31.55556</v>
      </c>
      <c r="O2085" s="54"/>
      <c r="P2085" s="55">
        <f>IFERROR(Tabla3[[#This Row],[OCULTAR2]]-Tabla3[[#This Row],[OCULTAR2]]*Tabla3[[#This Row],[% LÍNEA]]," ")</f>
        <v>31.55556</v>
      </c>
      <c r="Q2085" s="56">
        <f>IFERROR(Tabla3[[#This Row],[% PRODUCTO]]+Tabla3[[#This Row],[% LÍNEA]]," ")</f>
        <v>0</v>
      </c>
      <c r="R2085" s="53">
        <f>Tabla3[[#This Row],[OCULTAR3]]</f>
        <v>31.55556</v>
      </c>
      <c r="S2085" s="53">
        <f>Tabla3[[#This Row],[PRECIO SIN %]]-Tabla3[[#This Row],[PRECIO SIN %]]*10%</f>
        <v>28.400003999999999</v>
      </c>
      <c r="T2085" s="80">
        <f>(Tabla3[[#This Row],[PRECIO CON DESCT.]]-(Tabla3[[#This Row],[PRECIO CON DESCT.]]*$T$6))</f>
        <v>17.892002519999998</v>
      </c>
      <c r="U2085" s="96"/>
      <c r="V2085" s="94">
        <f>Tabla3[[#This Row],[PRECIO %      en $]]*Tabla3[[#This Row],[PEDIDO ]]</f>
        <v>0</v>
      </c>
      <c r="W2085" s="57">
        <f>Tabla3[[#This Row],[PRECIO CON DESCT.]]*Tabla3[[#This Row],[PEDIDO ]]</f>
        <v>0</v>
      </c>
      <c r="X2085" s="58">
        <f>Tabla3[[#This Row],[PRECIO SIN %]]*Tabla3[[#This Row],[PEDIDO ]]</f>
        <v>0</v>
      </c>
    </row>
    <row r="2086" spans="1:24" ht="33" customHeight="1" x14ac:dyDescent="0.4">
      <c r="A2086" s="125">
        <v>7599112000181</v>
      </c>
      <c r="B2086" s="59" t="s">
        <v>225</v>
      </c>
      <c r="C2086" s="59" t="s">
        <v>208</v>
      </c>
      <c r="D20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86" s="119" t="s">
        <v>2576</v>
      </c>
      <c r="F2086" s="76" t="s">
        <v>537</v>
      </c>
      <c r="G20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86" s="78">
        <v>17</v>
      </c>
      <c r="J2086" s="52">
        <v>18.33333</v>
      </c>
      <c r="K2086" s="60">
        <f>Tabla3[[#This Row],[PRECIOS]]-Tabla3[[#This Row],[PRECIOS]]*10%</f>
        <v>16.499997</v>
      </c>
      <c r="L2086" s="101"/>
      <c r="M2086" s="61"/>
      <c r="N2086" s="55">
        <f>IFERROR(Tabla3[[#This Row],[PRECIOS]]-Tabla3[[#This Row],[PRECIOS]]*Tabla3[[#This Row],[% PRODUCTO]]," ")</f>
        <v>18.33333</v>
      </c>
      <c r="O2086" s="61"/>
      <c r="P2086" s="55">
        <f>IFERROR(Tabla3[[#This Row],[OCULTAR2]]-Tabla3[[#This Row],[OCULTAR2]]*Tabla3[[#This Row],[% LÍNEA]]," ")</f>
        <v>18.33333</v>
      </c>
      <c r="Q2086" s="56">
        <f>IFERROR(Tabla3[[#This Row],[% PRODUCTO]]+Tabla3[[#This Row],[% LÍNEA]]," ")</f>
        <v>0</v>
      </c>
      <c r="R2086" s="60">
        <f>Tabla3[[#This Row],[OCULTAR3]]</f>
        <v>18.33333</v>
      </c>
      <c r="S2086" s="60">
        <f>Tabla3[[#This Row],[PRECIO SIN %]]-Tabla3[[#This Row],[PRECIO SIN %]]*10%</f>
        <v>16.499997</v>
      </c>
      <c r="T2086" s="80">
        <f>(Tabla3[[#This Row],[PRECIO CON DESCT.]]-(Tabla3[[#This Row],[PRECIO CON DESCT.]]*$T$6))</f>
        <v>10.39499811</v>
      </c>
      <c r="U2086" s="96"/>
      <c r="V2086" s="94">
        <f>Tabla3[[#This Row],[PRECIO %      en $]]*Tabla3[[#This Row],[PEDIDO ]]</f>
        <v>0</v>
      </c>
      <c r="W2086" s="57">
        <f>Tabla3[[#This Row],[PRECIO CON DESCT.]]*Tabla3[[#This Row],[PEDIDO ]]</f>
        <v>0</v>
      </c>
      <c r="X2086" s="58">
        <f>Tabla3[[#This Row],[PRECIO SIN %]]*Tabla3[[#This Row],[PEDIDO ]]</f>
        <v>0</v>
      </c>
    </row>
    <row r="2087" spans="1:24" ht="33" customHeight="1" x14ac:dyDescent="0.4">
      <c r="A2087" s="124">
        <v>7598176001745</v>
      </c>
      <c r="B2087" s="51" t="s">
        <v>225</v>
      </c>
      <c r="C2087" s="51" t="s">
        <v>168</v>
      </c>
      <c r="D20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87" s="118" t="s">
        <v>2577</v>
      </c>
      <c r="F2087" s="75" t="s">
        <v>537</v>
      </c>
      <c r="G20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87" s="77">
        <v>38</v>
      </c>
      <c r="J2087" s="52">
        <v>13.922219999999999</v>
      </c>
      <c r="K2087" s="53">
        <f>Tabla3[[#This Row],[PRECIOS]]-Tabla3[[#This Row],[PRECIOS]]*10%</f>
        <v>12.529997999999999</v>
      </c>
      <c r="L2087" s="101"/>
      <c r="M2087" s="54"/>
      <c r="N2087" s="55">
        <f>IFERROR(Tabla3[[#This Row],[PRECIOS]]-Tabla3[[#This Row],[PRECIOS]]*Tabla3[[#This Row],[% PRODUCTO]]," ")</f>
        <v>13.922219999999999</v>
      </c>
      <c r="O2087" s="54"/>
      <c r="P2087" s="55">
        <f>IFERROR(Tabla3[[#This Row],[OCULTAR2]]-Tabla3[[#This Row],[OCULTAR2]]*Tabla3[[#This Row],[% LÍNEA]]," ")</f>
        <v>13.922219999999999</v>
      </c>
      <c r="Q2087" s="56">
        <f>IFERROR(Tabla3[[#This Row],[% PRODUCTO]]+Tabla3[[#This Row],[% LÍNEA]]," ")</f>
        <v>0</v>
      </c>
      <c r="R2087" s="53">
        <f>Tabla3[[#This Row],[OCULTAR3]]</f>
        <v>13.922219999999999</v>
      </c>
      <c r="S2087" s="53">
        <f>Tabla3[[#This Row],[PRECIO SIN %]]-Tabla3[[#This Row],[PRECIO SIN %]]*10%</f>
        <v>12.529997999999999</v>
      </c>
      <c r="T2087" s="80">
        <f>(Tabla3[[#This Row],[PRECIO CON DESCT.]]-(Tabla3[[#This Row],[PRECIO CON DESCT.]]*$T$6))</f>
        <v>7.8938987399999991</v>
      </c>
      <c r="U2087" s="96"/>
      <c r="V2087" s="94">
        <f>Tabla3[[#This Row],[PRECIO %      en $]]*Tabla3[[#This Row],[PEDIDO ]]</f>
        <v>0</v>
      </c>
      <c r="W2087" s="57">
        <f>Tabla3[[#This Row],[PRECIO CON DESCT.]]*Tabla3[[#This Row],[PEDIDO ]]</f>
        <v>0</v>
      </c>
      <c r="X2087" s="58">
        <f>Tabla3[[#This Row],[PRECIO SIN %]]*Tabla3[[#This Row],[PEDIDO ]]</f>
        <v>0</v>
      </c>
    </row>
    <row r="2088" spans="1:24" ht="33" customHeight="1" x14ac:dyDescent="0.4">
      <c r="A2088" s="125">
        <v>7598176001745</v>
      </c>
      <c r="B2088" s="59" t="s">
        <v>225</v>
      </c>
      <c r="C2088" s="59" t="s">
        <v>168</v>
      </c>
      <c r="D20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88" s="119" t="s">
        <v>2577</v>
      </c>
      <c r="F2088" s="76" t="s">
        <v>537</v>
      </c>
      <c r="G20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88" s="78">
        <v>2</v>
      </c>
      <c r="J2088" s="52">
        <v>13.922219999999999</v>
      </c>
      <c r="K2088" s="60">
        <f>Tabla3[[#This Row],[PRECIOS]]-Tabla3[[#This Row],[PRECIOS]]*10%</f>
        <v>12.529997999999999</v>
      </c>
      <c r="L2088" s="101"/>
      <c r="M2088" s="61"/>
      <c r="N2088" s="55">
        <f>IFERROR(Tabla3[[#This Row],[PRECIOS]]-Tabla3[[#This Row],[PRECIOS]]*Tabla3[[#This Row],[% PRODUCTO]]," ")</f>
        <v>13.922219999999999</v>
      </c>
      <c r="O2088" s="61"/>
      <c r="P2088" s="55">
        <f>IFERROR(Tabla3[[#This Row],[OCULTAR2]]-Tabla3[[#This Row],[OCULTAR2]]*Tabla3[[#This Row],[% LÍNEA]]," ")</f>
        <v>13.922219999999999</v>
      </c>
      <c r="Q2088" s="56">
        <f>IFERROR(Tabla3[[#This Row],[% PRODUCTO]]+Tabla3[[#This Row],[% LÍNEA]]," ")</f>
        <v>0</v>
      </c>
      <c r="R2088" s="60">
        <f>Tabla3[[#This Row],[OCULTAR3]]</f>
        <v>13.922219999999999</v>
      </c>
      <c r="S2088" s="60">
        <f>Tabla3[[#This Row],[PRECIO SIN %]]-Tabla3[[#This Row],[PRECIO SIN %]]*10%</f>
        <v>12.529997999999999</v>
      </c>
      <c r="T2088" s="80">
        <f>(Tabla3[[#This Row],[PRECIO CON DESCT.]]-(Tabla3[[#This Row],[PRECIO CON DESCT.]]*$T$6))</f>
        <v>7.8938987399999991</v>
      </c>
      <c r="U2088" s="96"/>
      <c r="V2088" s="94">
        <f>Tabla3[[#This Row],[PRECIO %      en $]]*Tabla3[[#This Row],[PEDIDO ]]</f>
        <v>0</v>
      </c>
      <c r="W2088" s="57">
        <f>Tabla3[[#This Row],[PRECIO CON DESCT.]]*Tabla3[[#This Row],[PEDIDO ]]</f>
        <v>0</v>
      </c>
      <c r="X2088" s="58">
        <f>Tabla3[[#This Row],[PRECIO SIN %]]*Tabla3[[#This Row],[PEDIDO ]]</f>
        <v>0</v>
      </c>
    </row>
    <row r="2089" spans="1:24" ht="33" customHeight="1" x14ac:dyDescent="0.4">
      <c r="A2089" s="124">
        <v>632627843526</v>
      </c>
      <c r="B2089" s="51" t="s">
        <v>225</v>
      </c>
      <c r="C2089" s="51" t="s">
        <v>150</v>
      </c>
      <c r="D20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89" s="118" t="s">
        <v>2578</v>
      </c>
      <c r="F2089" s="75" t="s">
        <v>537</v>
      </c>
      <c r="G20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0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089" s="77">
        <v>495</v>
      </c>
      <c r="J2089" s="52">
        <v>2.2777799999999999</v>
      </c>
      <c r="K2089" s="53">
        <f>Tabla3[[#This Row],[PRECIOS]]-Tabla3[[#This Row],[PRECIOS]]*10%</f>
        <v>2.0500020000000001</v>
      </c>
      <c r="L2089" s="101"/>
      <c r="M2089" s="54"/>
      <c r="N2089" s="55">
        <f>IFERROR(Tabla3[[#This Row],[PRECIOS]]-Tabla3[[#This Row],[PRECIOS]]*Tabla3[[#This Row],[% PRODUCTO]]," ")</f>
        <v>2.2777799999999999</v>
      </c>
      <c r="O2089" s="54">
        <v>0.05</v>
      </c>
      <c r="P2089" s="55">
        <f>IFERROR(Tabla3[[#This Row],[OCULTAR2]]-Tabla3[[#This Row],[OCULTAR2]]*Tabla3[[#This Row],[% LÍNEA]]," ")</f>
        <v>2.163891</v>
      </c>
      <c r="Q2089" s="56">
        <f>IFERROR(Tabla3[[#This Row],[% PRODUCTO]]+Tabla3[[#This Row],[% LÍNEA]]," ")</f>
        <v>0.05</v>
      </c>
      <c r="R2089" s="53">
        <f>Tabla3[[#This Row],[OCULTAR3]]</f>
        <v>2.163891</v>
      </c>
      <c r="S2089" s="53">
        <f>Tabla3[[#This Row],[PRECIO SIN %]]-Tabla3[[#This Row],[PRECIO SIN %]]*10%</f>
        <v>1.9475019</v>
      </c>
      <c r="T2089" s="80">
        <f>(Tabla3[[#This Row],[PRECIO CON DESCT.]]-(Tabla3[[#This Row],[PRECIO CON DESCT.]]*$T$6))</f>
        <v>1.2269261970000001</v>
      </c>
      <c r="U2089" s="96"/>
      <c r="V2089" s="94">
        <f>Tabla3[[#This Row],[PRECIO %      en $]]*Tabla3[[#This Row],[PEDIDO ]]</f>
        <v>0</v>
      </c>
      <c r="W2089" s="57">
        <f>Tabla3[[#This Row],[PRECIO CON DESCT.]]*Tabla3[[#This Row],[PEDIDO ]]</f>
        <v>0</v>
      </c>
      <c r="X2089" s="58">
        <f>Tabla3[[#This Row],[PRECIO SIN %]]*Tabla3[[#This Row],[PEDIDO ]]</f>
        <v>0</v>
      </c>
    </row>
    <row r="2090" spans="1:24" ht="33" customHeight="1" x14ac:dyDescent="0.4">
      <c r="A2090" s="125">
        <v>730170649296</v>
      </c>
      <c r="B2090" s="59" t="s">
        <v>225</v>
      </c>
      <c r="C2090" s="59" t="s">
        <v>72</v>
      </c>
      <c r="D20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90" s="119" t="s">
        <v>2579</v>
      </c>
      <c r="F2090" s="76" t="s">
        <v>537</v>
      </c>
      <c r="G20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90" s="78">
        <v>20</v>
      </c>
      <c r="J2090" s="52">
        <v>5.38889</v>
      </c>
      <c r="K2090" s="60">
        <f>Tabla3[[#This Row],[PRECIOS]]-Tabla3[[#This Row],[PRECIOS]]*10%</f>
        <v>4.8500009999999998</v>
      </c>
      <c r="L2090" s="101"/>
      <c r="M2090" s="61"/>
      <c r="N2090" s="55">
        <f>IFERROR(Tabla3[[#This Row],[PRECIOS]]-Tabla3[[#This Row],[PRECIOS]]*Tabla3[[#This Row],[% PRODUCTO]]," ")</f>
        <v>5.38889</v>
      </c>
      <c r="O2090" s="61"/>
      <c r="P2090" s="55">
        <f>IFERROR(Tabla3[[#This Row],[OCULTAR2]]-Tabla3[[#This Row],[OCULTAR2]]*Tabla3[[#This Row],[% LÍNEA]]," ")</f>
        <v>5.38889</v>
      </c>
      <c r="Q2090" s="56">
        <f>IFERROR(Tabla3[[#This Row],[% PRODUCTO]]+Tabla3[[#This Row],[% LÍNEA]]," ")</f>
        <v>0</v>
      </c>
      <c r="R2090" s="60">
        <f>Tabla3[[#This Row],[OCULTAR3]]</f>
        <v>5.38889</v>
      </c>
      <c r="S2090" s="60">
        <f>Tabla3[[#This Row],[PRECIO SIN %]]-Tabla3[[#This Row],[PRECIO SIN %]]*10%</f>
        <v>4.8500009999999998</v>
      </c>
      <c r="T2090" s="80">
        <f>(Tabla3[[#This Row],[PRECIO CON DESCT.]]-(Tabla3[[#This Row],[PRECIO CON DESCT.]]*$T$6))</f>
        <v>3.0555006300000001</v>
      </c>
      <c r="U2090" s="96"/>
      <c r="V2090" s="94">
        <f>Tabla3[[#This Row],[PRECIO %      en $]]*Tabla3[[#This Row],[PEDIDO ]]</f>
        <v>0</v>
      </c>
      <c r="W2090" s="57">
        <f>Tabla3[[#This Row],[PRECIO CON DESCT.]]*Tabla3[[#This Row],[PEDIDO ]]</f>
        <v>0</v>
      </c>
      <c r="X2090" s="58">
        <f>Tabla3[[#This Row],[PRECIO SIN %]]*Tabla3[[#This Row],[PEDIDO ]]</f>
        <v>0</v>
      </c>
    </row>
    <row r="2091" spans="1:24" ht="33" customHeight="1" x14ac:dyDescent="0.4">
      <c r="A2091" s="124">
        <v>7598578000971</v>
      </c>
      <c r="B2091" s="51" t="s">
        <v>225</v>
      </c>
      <c r="C2091" s="51" t="s">
        <v>159</v>
      </c>
      <c r="D20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91" s="118" t="s">
        <v>2580</v>
      </c>
      <c r="F2091" s="75" t="s">
        <v>537</v>
      </c>
      <c r="G20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91" s="77">
        <v>129</v>
      </c>
      <c r="J2091" s="52">
        <v>18.577780000000001</v>
      </c>
      <c r="K2091" s="53">
        <f>Tabla3[[#This Row],[PRECIOS]]-Tabla3[[#This Row],[PRECIOS]]*10%</f>
        <v>16.720002000000001</v>
      </c>
      <c r="L2091" s="101"/>
      <c r="M2091" s="54"/>
      <c r="N2091" s="55">
        <f>IFERROR(Tabla3[[#This Row],[PRECIOS]]-Tabla3[[#This Row],[PRECIOS]]*Tabla3[[#This Row],[% PRODUCTO]]," ")</f>
        <v>18.577780000000001</v>
      </c>
      <c r="O2091" s="54"/>
      <c r="P2091" s="55">
        <f>IFERROR(Tabla3[[#This Row],[OCULTAR2]]-Tabla3[[#This Row],[OCULTAR2]]*Tabla3[[#This Row],[% LÍNEA]]," ")</f>
        <v>18.577780000000001</v>
      </c>
      <c r="Q2091" s="56">
        <f>IFERROR(Tabla3[[#This Row],[% PRODUCTO]]+Tabla3[[#This Row],[% LÍNEA]]," ")</f>
        <v>0</v>
      </c>
      <c r="R2091" s="53">
        <f>Tabla3[[#This Row],[OCULTAR3]]</f>
        <v>18.577780000000001</v>
      </c>
      <c r="S2091" s="53">
        <f>Tabla3[[#This Row],[PRECIO SIN %]]-Tabla3[[#This Row],[PRECIO SIN %]]*10%</f>
        <v>16.720002000000001</v>
      </c>
      <c r="T2091" s="80">
        <f>(Tabla3[[#This Row],[PRECIO CON DESCT.]]-(Tabla3[[#This Row],[PRECIO CON DESCT.]]*$T$6))</f>
        <v>10.533601260000001</v>
      </c>
      <c r="U2091" s="96"/>
      <c r="V2091" s="94">
        <f>Tabla3[[#This Row],[PRECIO %      en $]]*Tabla3[[#This Row],[PEDIDO ]]</f>
        <v>0</v>
      </c>
      <c r="W2091" s="57">
        <f>Tabla3[[#This Row],[PRECIO CON DESCT.]]*Tabla3[[#This Row],[PEDIDO ]]</f>
        <v>0</v>
      </c>
      <c r="X2091" s="58">
        <f>Tabla3[[#This Row],[PRECIO SIN %]]*Tabla3[[#This Row],[PEDIDO ]]</f>
        <v>0</v>
      </c>
    </row>
    <row r="2092" spans="1:24" ht="33" customHeight="1" x14ac:dyDescent="0.4">
      <c r="A2092" s="125">
        <v>7591585213549</v>
      </c>
      <c r="B2092" s="59" t="s">
        <v>225</v>
      </c>
      <c r="C2092" s="59" t="s">
        <v>104</v>
      </c>
      <c r="D20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92" s="119" t="s">
        <v>2581</v>
      </c>
      <c r="F2092" s="76" t="s">
        <v>537</v>
      </c>
      <c r="G20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92" s="78">
        <v>18</v>
      </c>
      <c r="J2092" s="52">
        <v>13.22222</v>
      </c>
      <c r="K2092" s="60">
        <f>Tabla3[[#This Row],[PRECIOS]]-Tabla3[[#This Row],[PRECIOS]]*10%</f>
        <v>11.899998</v>
      </c>
      <c r="L2092" s="101"/>
      <c r="M2092" s="61"/>
      <c r="N2092" s="55">
        <f>IFERROR(Tabla3[[#This Row],[PRECIOS]]-Tabla3[[#This Row],[PRECIOS]]*Tabla3[[#This Row],[% PRODUCTO]]," ")</f>
        <v>13.22222</v>
      </c>
      <c r="O2092" s="61"/>
      <c r="P2092" s="55">
        <f>IFERROR(Tabla3[[#This Row],[OCULTAR2]]-Tabla3[[#This Row],[OCULTAR2]]*Tabla3[[#This Row],[% LÍNEA]]," ")</f>
        <v>13.22222</v>
      </c>
      <c r="Q2092" s="56">
        <f>IFERROR(Tabla3[[#This Row],[% PRODUCTO]]+Tabla3[[#This Row],[% LÍNEA]]," ")</f>
        <v>0</v>
      </c>
      <c r="R2092" s="60">
        <f>Tabla3[[#This Row],[OCULTAR3]]</f>
        <v>13.22222</v>
      </c>
      <c r="S2092" s="60">
        <f>Tabla3[[#This Row],[PRECIO SIN %]]-Tabla3[[#This Row],[PRECIO SIN %]]*10%</f>
        <v>11.899998</v>
      </c>
      <c r="T2092" s="80">
        <f>(Tabla3[[#This Row],[PRECIO CON DESCT.]]-(Tabla3[[#This Row],[PRECIO CON DESCT.]]*$T$6))</f>
        <v>7.4969987400000004</v>
      </c>
      <c r="U2092" s="96"/>
      <c r="V2092" s="94">
        <f>Tabla3[[#This Row],[PRECIO %      en $]]*Tabla3[[#This Row],[PEDIDO ]]</f>
        <v>0</v>
      </c>
      <c r="W2092" s="57">
        <f>Tabla3[[#This Row],[PRECIO CON DESCT.]]*Tabla3[[#This Row],[PEDIDO ]]</f>
        <v>0</v>
      </c>
      <c r="X2092" s="58">
        <f>Tabla3[[#This Row],[PRECIO SIN %]]*Tabla3[[#This Row],[PEDIDO ]]</f>
        <v>0</v>
      </c>
    </row>
    <row r="2093" spans="1:24" ht="33" customHeight="1" x14ac:dyDescent="0.4">
      <c r="A2093" s="124">
        <v>7599112000389</v>
      </c>
      <c r="B2093" s="51" t="s">
        <v>225</v>
      </c>
      <c r="C2093" s="51" t="s">
        <v>208</v>
      </c>
      <c r="D20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93" s="118" t="s">
        <v>2582</v>
      </c>
      <c r="F2093" s="75" t="s">
        <v>537</v>
      </c>
      <c r="G20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93" s="77">
        <v>29</v>
      </c>
      <c r="J2093" s="52">
        <v>9.5777800000000006</v>
      </c>
      <c r="K2093" s="53">
        <f>Tabla3[[#This Row],[PRECIOS]]-Tabla3[[#This Row],[PRECIOS]]*10%</f>
        <v>8.6200020000000013</v>
      </c>
      <c r="L2093" s="101"/>
      <c r="M2093" s="54"/>
      <c r="N2093" s="55">
        <f>IFERROR(Tabla3[[#This Row],[PRECIOS]]-Tabla3[[#This Row],[PRECIOS]]*Tabla3[[#This Row],[% PRODUCTO]]," ")</f>
        <v>9.5777800000000006</v>
      </c>
      <c r="O2093" s="54"/>
      <c r="P2093" s="55">
        <f>IFERROR(Tabla3[[#This Row],[OCULTAR2]]-Tabla3[[#This Row],[OCULTAR2]]*Tabla3[[#This Row],[% LÍNEA]]," ")</f>
        <v>9.5777800000000006</v>
      </c>
      <c r="Q2093" s="56">
        <f>IFERROR(Tabla3[[#This Row],[% PRODUCTO]]+Tabla3[[#This Row],[% LÍNEA]]," ")</f>
        <v>0</v>
      </c>
      <c r="R2093" s="53">
        <f>Tabla3[[#This Row],[OCULTAR3]]</f>
        <v>9.5777800000000006</v>
      </c>
      <c r="S2093" s="53">
        <f>Tabla3[[#This Row],[PRECIO SIN %]]-Tabla3[[#This Row],[PRECIO SIN %]]*10%</f>
        <v>8.6200020000000013</v>
      </c>
      <c r="T2093" s="80">
        <f>(Tabla3[[#This Row],[PRECIO CON DESCT.]]-(Tabla3[[#This Row],[PRECIO CON DESCT.]]*$T$6))</f>
        <v>5.4306012600000013</v>
      </c>
      <c r="U2093" s="96"/>
      <c r="V2093" s="94">
        <f>Tabla3[[#This Row],[PRECIO %      en $]]*Tabla3[[#This Row],[PEDIDO ]]</f>
        <v>0</v>
      </c>
      <c r="W2093" s="57">
        <f>Tabla3[[#This Row],[PRECIO CON DESCT.]]*Tabla3[[#This Row],[PEDIDO ]]</f>
        <v>0</v>
      </c>
      <c r="X2093" s="58">
        <f>Tabla3[[#This Row],[PRECIO SIN %]]*Tabla3[[#This Row],[PEDIDO ]]</f>
        <v>0</v>
      </c>
    </row>
    <row r="2094" spans="1:24" ht="33" customHeight="1" x14ac:dyDescent="0.4">
      <c r="A2094" s="125">
        <v>7598176001455</v>
      </c>
      <c r="B2094" s="59" t="s">
        <v>225</v>
      </c>
      <c r="C2094" s="59" t="s">
        <v>168</v>
      </c>
      <c r="D20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94" s="119" t="s">
        <v>2583</v>
      </c>
      <c r="F2094" s="76" t="s">
        <v>537</v>
      </c>
      <c r="G20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94" s="78">
        <v>176</v>
      </c>
      <c r="J2094" s="52">
        <v>9.3333300000000001</v>
      </c>
      <c r="K2094" s="60">
        <f>Tabla3[[#This Row],[PRECIOS]]-Tabla3[[#This Row],[PRECIOS]]*10%</f>
        <v>8.3999970000000008</v>
      </c>
      <c r="L2094" s="101"/>
      <c r="M2094" s="61"/>
      <c r="N2094" s="55">
        <f>IFERROR(Tabla3[[#This Row],[PRECIOS]]-Tabla3[[#This Row],[PRECIOS]]*Tabla3[[#This Row],[% PRODUCTO]]," ")</f>
        <v>9.3333300000000001</v>
      </c>
      <c r="O2094" s="61"/>
      <c r="P2094" s="55">
        <f>IFERROR(Tabla3[[#This Row],[OCULTAR2]]-Tabla3[[#This Row],[OCULTAR2]]*Tabla3[[#This Row],[% LÍNEA]]," ")</f>
        <v>9.3333300000000001</v>
      </c>
      <c r="Q2094" s="56">
        <f>IFERROR(Tabla3[[#This Row],[% PRODUCTO]]+Tabla3[[#This Row],[% LÍNEA]]," ")</f>
        <v>0</v>
      </c>
      <c r="R2094" s="60">
        <f>Tabla3[[#This Row],[OCULTAR3]]</f>
        <v>9.3333300000000001</v>
      </c>
      <c r="S2094" s="60">
        <f>Tabla3[[#This Row],[PRECIO SIN %]]-Tabla3[[#This Row],[PRECIO SIN %]]*10%</f>
        <v>8.3999970000000008</v>
      </c>
      <c r="T2094" s="80">
        <f>(Tabla3[[#This Row],[PRECIO CON DESCT.]]-(Tabla3[[#This Row],[PRECIO CON DESCT.]]*$T$6))</f>
        <v>5.2919981100000006</v>
      </c>
      <c r="U2094" s="96"/>
      <c r="V2094" s="94">
        <f>Tabla3[[#This Row],[PRECIO %      en $]]*Tabla3[[#This Row],[PEDIDO ]]</f>
        <v>0</v>
      </c>
      <c r="W2094" s="57">
        <f>Tabla3[[#This Row],[PRECIO CON DESCT.]]*Tabla3[[#This Row],[PEDIDO ]]</f>
        <v>0</v>
      </c>
      <c r="X2094" s="58">
        <f>Tabla3[[#This Row],[PRECIO SIN %]]*Tabla3[[#This Row],[PEDIDO ]]</f>
        <v>0</v>
      </c>
    </row>
    <row r="2095" spans="1:24" ht="33" customHeight="1" x14ac:dyDescent="0.4">
      <c r="A2095" s="124">
        <v>7730979095310</v>
      </c>
      <c r="B2095" s="51" t="s">
        <v>225</v>
      </c>
      <c r="C2095" s="51" t="s">
        <v>243</v>
      </c>
      <c r="D20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095" s="118" t="s">
        <v>2584</v>
      </c>
      <c r="F2095" s="75" t="s">
        <v>537</v>
      </c>
      <c r="G20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095" s="77">
        <v>18</v>
      </c>
      <c r="J2095" s="52">
        <v>34.533329999999999</v>
      </c>
      <c r="K2095" s="53">
        <f>Tabla3[[#This Row],[PRECIOS]]-Tabla3[[#This Row],[PRECIOS]]*10%</f>
        <v>31.079996999999999</v>
      </c>
      <c r="L2095" s="101" t="s">
        <v>5327</v>
      </c>
      <c r="M2095" s="54"/>
      <c r="N2095" s="55">
        <f>IFERROR(Tabla3[[#This Row],[PRECIOS]]-Tabla3[[#This Row],[PRECIOS]]*Tabla3[[#This Row],[% PRODUCTO]]," ")</f>
        <v>34.533329999999999</v>
      </c>
      <c r="O2095" s="54"/>
      <c r="P2095" s="55">
        <f>IFERROR(Tabla3[[#This Row],[OCULTAR2]]-Tabla3[[#This Row],[OCULTAR2]]*Tabla3[[#This Row],[% LÍNEA]]," ")</f>
        <v>34.533329999999999</v>
      </c>
      <c r="Q2095" s="56">
        <f>IFERROR(Tabla3[[#This Row],[% PRODUCTO]]+Tabla3[[#This Row],[% LÍNEA]]," ")</f>
        <v>0</v>
      </c>
      <c r="R2095" s="53">
        <f>Tabla3[[#This Row],[OCULTAR3]]</f>
        <v>34.533329999999999</v>
      </c>
      <c r="S2095" s="53">
        <f>Tabla3[[#This Row],[PRECIO SIN %]]-Tabla3[[#This Row],[PRECIO SIN %]]*10%</f>
        <v>31.079996999999999</v>
      </c>
      <c r="T2095" s="80">
        <f>(Tabla3[[#This Row],[PRECIO CON DESCT.]]-(Tabla3[[#This Row],[PRECIO CON DESCT.]]*$T$6))</f>
        <v>19.580398109999997</v>
      </c>
      <c r="U2095" s="96"/>
      <c r="V2095" s="94">
        <f>Tabla3[[#This Row],[PRECIO %      en $]]*Tabla3[[#This Row],[PEDIDO ]]</f>
        <v>0</v>
      </c>
      <c r="W2095" s="57">
        <f>Tabla3[[#This Row],[PRECIO CON DESCT.]]*Tabla3[[#This Row],[PEDIDO ]]</f>
        <v>0</v>
      </c>
      <c r="X2095" s="58">
        <f>Tabla3[[#This Row],[PRECIO SIN %]]*Tabla3[[#This Row],[PEDIDO ]]</f>
        <v>0</v>
      </c>
    </row>
    <row r="2096" spans="1:24" ht="33" customHeight="1" x14ac:dyDescent="0.4">
      <c r="A2096" s="125">
        <v>7591651002015</v>
      </c>
      <c r="B2096" s="59" t="s">
        <v>225</v>
      </c>
      <c r="C2096" s="59" t="s">
        <v>129</v>
      </c>
      <c r="D20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96" s="119" t="s">
        <v>2585</v>
      </c>
      <c r="F2096" s="76" t="s">
        <v>537</v>
      </c>
      <c r="G20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96" s="78">
        <v>231</v>
      </c>
      <c r="J2096" s="52">
        <v>19</v>
      </c>
      <c r="K2096" s="60">
        <f>Tabla3[[#This Row],[PRECIOS]]-Tabla3[[#This Row],[PRECIOS]]*10%</f>
        <v>17.100000000000001</v>
      </c>
      <c r="L2096" s="101"/>
      <c r="M2096" s="61"/>
      <c r="N2096" s="55">
        <f>IFERROR(Tabla3[[#This Row],[PRECIOS]]-Tabla3[[#This Row],[PRECIOS]]*Tabla3[[#This Row],[% PRODUCTO]]," ")</f>
        <v>19</v>
      </c>
      <c r="O2096" s="61"/>
      <c r="P2096" s="55">
        <f>IFERROR(Tabla3[[#This Row],[OCULTAR2]]-Tabla3[[#This Row],[OCULTAR2]]*Tabla3[[#This Row],[% LÍNEA]]," ")</f>
        <v>19</v>
      </c>
      <c r="Q2096" s="56">
        <f>IFERROR(Tabla3[[#This Row],[% PRODUCTO]]+Tabla3[[#This Row],[% LÍNEA]]," ")</f>
        <v>0</v>
      </c>
      <c r="R2096" s="60">
        <f>Tabla3[[#This Row],[OCULTAR3]]</f>
        <v>19</v>
      </c>
      <c r="S2096" s="60">
        <f>Tabla3[[#This Row],[PRECIO SIN %]]-Tabla3[[#This Row],[PRECIO SIN %]]*10%</f>
        <v>17.100000000000001</v>
      </c>
      <c r="T2096" s="80">
        <f>(Tabla3[[#This Row],[PRECIO CON DESCT.]]-(Tabla3[[#This Row],[PRECIO CON DESCT.]]*$T$6))</f>
        <v>10.773</v>
      </c>
      <c r="U2096" s="96"/>
      <c r="V2096" s="94">
        <f>Tabla3[[#This Row],[PRECIO %      en $]]*Tabla3[[#This Row],[PEDIDO ]]</f>
        <v>0</v>
      </c>
      <c r="W2096" s="57">
        <f>Tabla3[[#This Row],[PRECIO CON DESCT.]]*Tabla3[[#This Row],[PEDIDO ]]</f>
        <v>0</v>
      </c>
      <c r="X2096" s="58">
        <f>Tabla3[[#This Row],[PRECIO SIN %]]*Tabla3[[#This Row],[PEDIDO ]]</f>
        <v>0</v>
      </c>
    </row>
    <row r="2097" spans="1:24" ht="33" customHeight="1" x14ac:dyDescent="0.4">
      <c r="A2097" s="124">
        <v>21281086200</v>
      </c>
      <c r="B2097" s="51" t="s">
        <v>225</v>
      </c>
      <c r="C2097" s="51" t="s">
        <v>109</v>
      </c>
      <c r="D20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97" s="118" t="s">
        <v>2586</v>
      </c>
      <c r="F2097" s="75" t="s">
        <v>537</v>
      </c>
      <c r="G20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97" s="77">
        <v>31</v>
      </c>
      <c r="J2097" s="52">
        <v>18.05556</v>
      </c>
      <c r="K2097" s="53">
        <f>Tabla3[[#This Row],[PRECIOS]]-Tabla3[[#This Row],[PRECIOS]]*10%</f>
        <v>16.250004000000001</v>
      </c>
      <c r="L2097" s="101"/>
      <c r="M2097" s="54"/>
      <c r="N2097" s="55">
        <f>IFERROR(Tabla3[[#This Row],[PRECIOS]]-Tabla3[[#This Row],[PRECIOS]]*Tabla3[[#This Row],[% PRODUCTO]]," ")</f>
        <v>18.05556</v>
      </c>
      <c r="O2097" s="54"/>
      <c r="P2097" s="55">
        <f>IFERROR(Tabla3[[#This Row],[OCULTAR2]]-Tabla3[[#This Row],[OCULTAR2]]*Tabla3[[#This Row],[% LÍNEA]]," ")</f>
        <v>18.05556</v>
      </c>
      <c r="Q2097" s="56">
        <f>IFERROR(Tabla3[[#This Row],[% PRODUCTO]]+Tabla3[[#This Row],[% LÍNEA]]," ")</f>
        <v>0</v>
      </c>
      <c r="R2097" s="53">
        <f>Tabla3[[#This Row],[OCULTAR3]]</f>
        <v>18.05556</v>
      </c>
      <c r="S2097" s="53">
        <f>Tabla3[[#This Row],[PRECIO SIN %]]-Tabla3[[#This Row],[PRECIO SIN %]]*10%</f>
        <v>16.250004000000001</v>
      </c>
      <c r="T2097" s="80">
        <f>(Tabla3[[#This Row],[PRECIO CON DESCT.]]-(Tabla3[[#This Row],[PRECIO CON DESCT.]]*$T$6))</f>
        <v>10.23750252</v>
      </c>
      <c r="U2097" s="96"/>
      <c r="V2097" s="94">
        <f>Tabla3[[#This Row],[PRECIO %      en $]]*Tabla3[[#This Row],[PEDIDO ]]</f>
        <v>0</v>
      </c>
      <c r="W2097" s="57">
        <f>Tabla3[[#This Row],[PRECIO CON DESCT.]]*Tabla3[[#This Row],[PEDIDO ]]</f>
        <v>0</v>
      </c>
      <c r="X2097" s="58">
        <f>Tabla3[[#This Row],[PRECIO SIN %]]*Tabla3[[#This Row],[PEDIDO ]]</f>
        <v>0</v>
      </c>
    </row>
    <row r="2098" spans="1:24" ht="33" customHeight="1" x14ac:dyDescent="0.4">
      <c r="A2098" s="125">
        <v>7591585112729</v>
      </c>
      <c r="B2098" s="59" t="s">
        <v>225</v>
      </c>
      <c r="C2098" s="59" t="s">
        <v>104</v>
      </c>
      <c r="D20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098" s="119" t="s">
        <v>2587</v>
      </c>
      <c r="F2098" s="76" t="s">
        <v>537</v>
      </c>
      <c r="G20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098" s="78">
        <v>1</v>
      </c>
      <c r="J2098" s="52">
        <v>37</v>
      </c>
      <c r="K2098" s="60">
        <f>Tabla3[[#This Row],[PRECIOS]]-Tabla3[[#This Row],[PRECIOS]]*10%</f>
        <v>33.299999999999997</v>
      </c>
      <c r="L2098" s="101" t="s">
        <v>5327</v>
      </c>
      <c r="M2098" s="61"/>
      <c r="N2098" s="55">
        <f>IFERROR(Tabla3[[#This Row],[PRECIOS]]-Tabla3[[#This Row],[PRECIOS]]*Tabla3[[#This Row],[% PRODUCTO]]," ")</f>
        <v>37</v>
      </c>
      <c r="O2098" s="61"/>
      <c r="P2098" s="55">
        <f>IFERROR(Tabla3[[#This Row],[OCULTAR2]]-Tabla3[[#This Row],[OCULTAR2]]*Tabla3[[#This Row],[% LÍNEA]]," ")</f>
        <v>37</v>
      </c>
      <c r="Q2098" s="56">
        <f>IFERROR(Tabla3[[#This Row],[% PRODUCTO]]+Tabla3[[#This Row],[% LÍNEA]]," ")</f>
        <v>0</v>
      </c>
      <c r="R2098" s="60">
        <f>Tabla3[[#This Row],[OCULTAR3]]</f>
        <v>37</v>
      </c>
      <c r="S2098" s="60">
        <f>Tabla3[[#This Row],[PRECIO SIN %]]-Tabla3[[#This Row],[PRECIO SIN %]]*10%</f>
        <v>33.299999999999997</v>
      </c>
      <c r="T2098" s="80">
        <f>(Tabla3[[#This Row],[PRECIO CON DESCT.]]-(Tabla3[[#This Row],[PRECIO CON DESCT.]]*$T$6))</f>
        <v>20.978999999999999</v>
      </c>
      <c r="U2098" s="96"/>
      <c r="V2098" s="94">
        <f>Tabla3[[#This Row],[PRECIO %      en $]]*Tabla3[[#This Row],[PEDIDO ]]</f>
        <v>0</v>
      </c>
      <c r="W2098" s="57">
        <f>Tabla3[[#This Row],[PRECIO CON DESCT.]]*Tabla3[[#This Row],[PEDIDO ]]</f>
        <v>0</v>
      </c>
      <c r="X2098" s="58">
        <f>Tabla3[[#This Row],[PRECIO SIN %]]*Tabla3[[#This Row],[PEDIDO ]]</f>
        <v>0</v>
      </c>
    </row>
    <row r="2099" spans="1:24" ht="33" customHeight="1" x14ac:dyDescent="0.4">
      <c r="A2099" s="124">
        <v>7598176000830</v>
      </c>
      <c r="B2099" s="51" t="s">
        <v>225</v>
      </c>
      <c r="C2099" s="51" t="s">
        <v>168</v>
      </c>
      <c r="D20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099" s="118" t="s">
        <v>2588</v>
      </c>
      <c r="F2099" s="75" t="s">
        <v>537</v>
      </c>
      <c r="G20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0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099" s="77">
        <v>25</v>
      </c>
      <c r="J2099" s="52">
        <v>15.54444</v>
      </c>
      <c r="K2099" s="53">
        <f>Tabla3[[#This Row],[PRECIOS]]-Tabla3[[#This Row],[PRECIOS]]*10%</f>
        <v>13.989996</v>
      </c>
      <c r="L2099" s="101"/>
      <c r="M2099" s="54"/>
      <c r="N2099" s="55">
        <f>IFERROR(Tabla3[[#This Row],[PRECIOS]]-Tabla3[[#This Row],[PRECIOS]]*Tabla3[[#This Row],[% PRODUCTO]]," ")</f>
        <v>15.54444</v>
      </c>
      <c r="O2099" s="54"/>
      <c r="P2099" s="55">
        <f>IFERROR(Tabla3[[#This Row],[OCULTAR2]]-Tabla3[[#This Row],[OCULTAR2]]*Tabla3[[#This Row],[% LÍNEA]]," ")</f>
        <v>15.54444</v>
      </c>
      <c r="Q2099" s="56">
        <f>IFERROR(Tabla3[[#This Row],[% PRODUCTO]]+Tabla3[[#This Row],[% LÍNEA]]," ")</f>
        <v>0</v>
      </c>
      <c r="R2099" s="53">
        <f>Tabla3[[#This Row],[OCULTAR3]]</f>
        <v>15.54444</v>
      </c>
      <c r="S2099" s="53">
        <f>Tabla3[[#This Row],[PRECIO SIN %]]-Tabla3[[#This Row],[PRECIO SIN %]]*10%</f>
        <v>13.989996</v>
      </c>
      <c r="T2099" s="80">
        <f>(Tabla3[[#This Row],[PRECIO CON DESCT.]]-(Tabla3[[#This Row],[PRECIO CON DESCT.]]*$T$6))</f>
        <v>8.8136974800000001</v>
      </c>
      <c r="U2099" s="96"/>
      <c r="V2099" s="94">
        <f>Tabla3[[#This Row],[PRECIO %      en $]]*Tabla3[[#This Row],[PEDIDO ]]</f>
        <v>0</v>
      </c>
      <c r="W2099" s="57">
        <f>Tabla3[[#This Row],[PRECIO CON DESCT.]]*Tabla3[[#This Row],[PEDIDO ]]</f>
        <v>0</v>
      </c>
      <c r="X2099" s="58">
        <f>Tabla3[[#This Row],[PRECIO SIN %]]*Tabla3[[#This Row],[PEDIDO ]]</f>
        <v>0</v>
      </c>
    </row>
    <row r="2100" spans="1:24" ht="33" customHeight="1" x14ac:dyDescent="0.4">
      <c r="A2100" s="125">
        <v>7598252000891</v>
      </c>
      <c r="B2100" s="59" t="s">
        <v>225</v>
      </c>
      <c r="C2100" s="59" t="s">
        <v>56</v>
      </c>
      <c r="D21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00" s="119" t="s">
        <v>2589</v>
      </c>
      <c r="F2100" s="76" t="s">
        <v>537</v>
      </c>
      <c r="G21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00" s="78">
        <v>59</v>
      </c>
      <c r="J2100" s="52">
        <v>16.66667</v>
      </c>
      <c r="K2100" s="60">
        <f>Tabla3[[#This Row],[PRECIOS]]-Tabla3[[#This Row],[PRECIOS]]*10%</f>
        <v>15.000003</v>
      </c>
      <c r="L2100" s="101"/>
      <c r="M2100" s="61"/>
      <c r="N2100" s="55">
        <f>IFERROR(Tabla3[[#This Row],[PRECIOS]]-Tabla3[[#This Row],[PRECIOS]]*Tabla3[[#This Row],[% PRODUCTO]]," ")</f>
        <v>16.66667</v>
      </c>
      <c r="O2100" s="61"/>
      <c r="P2100" s="55">
        <f>IFERROR(Tabla3[[#This Row],[OCULTAR2]]-Tabla3[[#This Row],[OCULTAR2]]*Tabla3[[#This Row],[% LÍNEA]]," ")</f>
        <v>16.66667</v>
      </c>
      <c r="Q2100" s="56">
        <f>IFERROR(Tabla3[[#This Row],[% PRODUCTO]]+Tabla3[[#This Row],[% LÍNEA]]," ")</f>
        <v>0</v>
      </c>
      <c r="R2100" s="60">
        <f>Tabla3[[#This Row],[OCULTAR3]]</f>
        <v>16.66667</v>
      </c>
      <c r="S2100" s="60">
        <f>Tabla3[[#This Row],[PRECIO SIN %]]-Tabla3[[#This Row],[PRECIO SIN %]]*10%</f>
        <v>15.000003</v>
      </c>
      <c r="T2100" s="80">
        <f>(Tabla3[[#This Row],[PRECIO CON DESCT.]]-(Tabla3[[#This Row],[PRECIO CON DESCT.]]*$T$6))</f>
        <v>9.4500018899999993</v>
      </c>
      <c r="U2100" s="96"/>
      <c r="V2100" s="94">
        <f>Tabla3[[#This Row],[PRECIO %      en $]]*Tabla3[[#This Row],[PEDIDO ]]</f>
        <v>0</v>
      </c>
      <c r="W2100" s="57">
        <f>Tabla3[[#This Row],[PRECIO CON DESCT.]]*Tabla3[[#This Row],[PEDIDO ]]</f>
        <v>0</v>
      </c>
      <c r="X2100" s="58">
        <f>Tabla3[[#This Row],[PRECIO SIN %]]*Tabla3[[#This Row],[PEDIDO ]]</f>
        <v>0</v>
      </c>
    </row>
    <row r="2101" spans="1:24" ht="33" customHeight="1" x14ac:dyDescent="0.4">
      <c r="A2101" s="124">
        <v>21281086217</v>
      </c>
      <c r="B2101" s="51" t="s">
        <v>225</v>
      </c>
      <c r="C2101" s="51" t="s">
        <v>109</v>
      </c>
      <c r="D21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01" s="118" t="s">
        <v>2590</v>
      </c>
      <c r="F2101" s="75" t="s">
        <v>537</v>
      </c>
      <c r="G21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01" s="77">
        <v>43</v>
      </c>
      <c r="J2101" s="52">
        <v>21.133330000000001</v>
      </c>
      <c r="K2101" s="53">
        <f>Tabla3[[#This Row],[PRECIOS]]-Tabla3[[#This Row],[PRECIOS]]*10%</f>
        <v>19.019997</v>
      </c>
      <c r="L2101" s="101"/>
      <c r="M2101" s="54"/>
      <c r="N2101" s="55">
        <f>IFERROR(Tabla3[[#This Row],[PRECIOS]]-Tabla3[[#This Row],[PRECIOS]]*Tabla3[[#This Row],[% PRODUCTO]]," ")</f>
        <v>21.133330000000001</v>
      </c>
      <c r="O2101" s="54"/>
      <c r="P2101" s="55">
        <f>IFERROR(Tabla3[[#This Row],[OCULTAR2]]-Tabla3[[#This Row],[OCULTAR2]]*Tabla3[[#This Row],[% LÍNEA]]," ")</f>
        <v>21.133330000000001</v>
      </c>
      <c r="Q2101" s="56">
        <f>IFERROR(Tabla3[[#This Row],[% PRODUCTO]]+Tabla3[[#This Row],[% LÍNEA]]," ")</f>
        <v>0</v>
      </c>
      <c r="R2101" s="53">
        <f>Tabla3[[#This Row],[OCULTAR3]]</f>
        <v>21.133330000000001</v>
      </c>
      <c r="S2101" s="53">
        <f>Tabla3[[#This Row],[PRECIO SIN %]]-Tabla3[[#This Row],[PRECIO SIN %]]*10%</f>
        <v>19.019997</v>
      </c>
      <c r="T2101" s="80">
        <f>(Tabla3[[#This Row],[PRECIO CON DESCT.]]-(Tabla3[[#This Row],[PRECIO CON DESCT.]]*$T$6))</f>
        <v>11.982598110000001</v>
      </c>
      <c r="U2101" s="96"/>
      <c r="V2101" s="94">
        <f>Tabla3[[#This Row],[PRECIO %      en $]]*Tabla3[[#This Row],[PEDIDO ]]</f>
        <v>0</v>
      </c>
      <c r="W2101" s="57">
        <f>Tabla3[[#This Row],[PRECIO CON DESCT.]]*Tabla3[[#This Row],[PEDIDO ]]</f>
        <v>0</v>
      </c>
      <c r="X2101" s="58">
        <f>Tabla3[[#This Row],[PRECIO SIN %]]*Tabla3[[#This Row],[PEDIDO ]]</f>
        <v>0</v>
      </c>
    </row>
    <row r="2102" spans="1:24" ht="33" customHeight="1" x14ac:dyDescent="0.4">
      <c r="A2102" s="125">
        <v>7591585112712</v>
      </c>
      <c r="B2102" s="59" t="s">
        <v>225</v>
      </c>
      <c r="C2102" s="59" t="s">
        <v>104</v>
      </c>
      <c r="D21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02" s="119" t="s">
        <v>2591</v>
      </c>
      <c r="F2102" s="76" t="s">
        <v>537</v>
      </c>
      <c r="G21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02" s="78">
        <v>8</v>
      </c>
      <c r="J2102" s="52">
        <v>38.77778</v>
      </c>
      <c r="K2102" s="60">
        <f>Tabla3[[#This Row],[PRECIOS]]-Tabla3[[#This Row],[PRECIOS]]*10%</f>
        <v>34.900002000000001</v>
      </c>
      <c r="L2102" s="101"/>
      <c r="M2102" s="61"/>
      <c r="N2102" s="55">
        <f>IFERROR(Tabla3[[#This Row],[PRECIOS]]-Tabla3[[#This Row],[PRECIOS]]*Tabla3[[#This Row],[% PRODUCTO]]," ")</f>
        <v>38.77778</v>
      </c>
      <c r="O2102" s="61"/>
      <c r="P2102" s="55">
        <f>IFERROR(Tabla3[[#This Row],[OCULTAR2]]-Tabla3[[#This Row],[OCULTAR2]]*Tabla3[[#This Row],[% LÍNEA]]," ")</f>
        <v>38.77778</v>
      </c>
      <c r="Q2102" s="56">
        <f>IFERROR(Tabla3[[#This Row],[% PRODUCTO]]+Tabla3[[#This Row],[% LÍNEA]]," ")</f>
        <v>0</v>
      </c>
      <c r="R2102" s="60">
        <f>Tabla3[[#This Row],[OCULTAR3]]</f>
        <v>38.77778</v>
      </c>
      <c r="S2102" s="60">
        <f>Tabla3[[#This Row],[PRECIO SIN %]]-Tabla3[[#This Row],[PRECIO SIN %]]*10%</f>
        <v>34.900002000000001</v>
      </c>
      <c r="T2102" s="80">
        <f>(Tabla3[[#This Row],[PRECIO CON DESCT.]]-(Tabla3[[#This Row],[PRECIO CON DESCT.]]*$T$6))</f>
        <v>21.98700126</v>
      </c>
      <c r="U2102" s="96"/>
      <c r="V2102" s="94">
        <f>Tabla3[[#This Row],[PRECIO %      en $]]*Tabla3[[#This Row],[PEDIDO ]]</f>
        <v>0</v>
      </c>
      <c r="W2102" s="57">
        <f>Tabla3[[#This Row],[PRECIO CON DESCT.]]*Tabla3[[#This Row],[PEDIDO ]]</f>
        <v>0</v>
      </c>
      <c r="X2102" s="58">
        <f>Tabla3[[#This Row],[PRECIO SIN %]]*Tabla3[[#This Row],[PEDIDO ]]</f>
        <v>0</v>
      </c>
    </row>
    <row r="2103" spans="1:24" ht="33" customHeight="1" x14ac:dyDescent="0.4">
      <c r="A2103" s="124">
        <v>7598176000847</v>
      </c>
      <c r="B2103" s="51" t="s">
        <v>225</v>
      </c>
      <c r="C2103" s="51" t="s">
        <v>168</v>
      </c>
      <c r="D21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03" s="118" t="s">
        <v>2592</v>
      </c>
      <c r="F2103" s="75" t="s">
        <v>537</v>
      </c>
      <c r="G21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03" s="77">
        <v>6</v>
      </c>
      <c r="J2103" s="52">
        <v>18.544440000000002</v>
      </c>
      <c r="K2103" s="53">
        <f>Tabla3[[#This Row],[PRECIOS]]-Tabla3[[#This Row],[PRECIOS]]*10%</f>
        <v>16.689996000000001</v>
      </c>
      <c r="L2103" s="101"/>
      <c r="M2103" s="54"/>
      <c r="N2103" s="55">
        <f>IFERROR(Tabla3[[#This Row],[PRECIOS]]-Tabla3[[#This Row],[PRECIOS]]*Tabla3[[#This Row],[% PRODUCTO]]," ")</f>
        <v>18.544440000000002</v>
      </c>
      <c r="O2103" s="54"/>
      <c r="P2103" s="55">
        <f>IFERROR(Tabla3[[#This Row],[OCULTAR2]]-Tabla3[[#This Row],[OCULTAR2]]*Tabla3[[#This Row],[% LÍNEA]]," ")</f>
        <v>18.544440000000002</v>
      </c>
      <c r="Q2103" s="56">
        <f>IFERROR(Tabla3[[#This Row],[% PRODUCTO]]+Tabla3[[#This Row],[% LÍNEA]]," ")</f>
        <v>0</v>
      </c>
      <c r="R2103" s="53">
        <f>Tabla3[[#This Row],[OCULTAR3]]</f>
        <v>18.544440000000002</v>
      </c>
      <c r="S2103" s="53">
        <f>Tabla3[[#This Row],[PRECIO SIN %]]-Tabla3[[#This Row],[PRECIO SIN %]]*10%</f>
        <v>16.689996000000001</v>
      </c>
      <c r="T2103" s="80">
        <f>(Tabla3[[#This Row],[PRECIO CON DESCT.]]-(Tabla3[[#This Row],[PRECIO CON DESCT.]]*$T$6))</f>
        <v>10.514697480000001</v>
      </c>
      <c r="U2103" s="96"/>
      <c r="V2103" s="94">
        <f>Tabla3[[#This Row],[PRECIO %      en $]]*Tabla3[[#This Row],[PEDIDO ]]</f>
        <v>0</v>
      </c>
      <c r="W2103" s="57">
        <f>Tabla3[[#This Row],[PRECIO CON DESCT.]]*Tabla3[[#This Row],[PEDIDO ]]</f>
        <v>0</v>
      </c>
      <c r="X2103" s="58">
        <f>Tabla3[[#This Row],[PRECIO SIN %]]*Tabla3[[#This Row],[PEDIDO ]]</f>
        <v>0</v>
      </c>
    </row>
    <row r="2104" spans="1:24" ht="33" customHeight="1" x14ac:dyDescent="0.4">
      <c r="A2104" s="125">
        <v>7598176000847</v>
      </c>
      <c r="B2104" s="59" t="s">
        <v>225</v>
      </c>
      <c r="C2104" s="59" t="s">
        <v>168</v>
      </c>
      <c r="D21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04" s="119" t="s">
        <v>2592</v>
      </c>
      <c r="F2104" s="76" t="s">
        <v>537</v>
      </c>
      <c r="G21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04" s="78">
        <v>13</v>
      </c>
      <c r="J2104" s="52">
        <v>20</v>
      </c>
      <c r="K2104" s="60">
        <f>Tabla3[[#This Row],[PRECIOS]]-Tabla3[[#This Row],[PRECIOS]]*10%</f>
        <v>18</v>
      </c>
      <c r="L2104" s="101"/>
      <c r="M2104" s="61"/>
      <c r="N2104" s="55">
        <f>IFERROR(Tabla3[[#This Row],[PRECIOS]]-Tabla3[[#This Row],[PRECIOS]]*Tabla3[[#This Row],[% PRODUCTO]]," ")</f>
        <v>20</v>
      </c>
      <c r="O2104" s="61"/>
      <c r="P2104" s="55">
        <f>IFERROR(Tabla3[[#This Row],[OCULTAR2]]-Tabla3[[#This Row],[OCULTAR2]]*Tabla3[[#This Row],[% LÍNEA]]," ")</f>
        <v>20</v>
      </c>
      <c r="Q2104" s="56">
        <f>IFERROR(Tabla3[[#This Row],[% PRODUCTO]]+Tabla3[[#This Row],[% LÍNEA]]," ")</f>
        <v>0</v>
      </c>
      <c r="R2104" s="60">
        <f>Tabla3[[#This Row],[OCULTAR3]]</f>
        <v>20</v>
      </c>
      <c r="S2104" s="60">
        <f>Tabla3[[#This Row],[PRECIO SIN %]]-Tabla3[[#This Row],[PRECIO SIN %]]*10%</f>
        <v>18</v>
      </c>
      <c r="T2104" s="80">
        <f>(Tabla3[[#This Row],[PRECIO CON DESCT.]]-(Tabla3[[#This Row],[PRECIO CON DESCT.]]*$T$6))</f>
        <v>11.34</v>
      </c>
      <c r="U2104" s="96"/>
      <c r="V2104" s="94">
        <f>Tabla3[[#This Row],[PRECIO %      en $]]*Tabla3[[#This Row],[PEDIDO ]]</f>
        <v>0</v>
      </c>
      <c r="W2104" s="57">
        <f>Tabla3[[#This Row],[PRECIO CON DESCT.]]*Tabla3[[#This Row],[PEDIDO ]]</f>
        <v>0</v>
      </c>
      <c r="X2104" s="58">
        <f>Tabla3[[#This Row],[PRECIO SIN %]]*Tabla3[[#This Row],[PEDIDO ]]</f>
        <v>0</v>
      </c>
    </row>
    <row r="2105" spans="1:24" ht="33" customHeight="1" x14ac:dyDescent="0.4">
      <c r="A2105" s="124">
        <v>7598252000907</v>
      </c>
      <c r="B2105" s="51" t="s">
        <v>225</v>
      </c>
      <c r="C2105" s="51" t="s">
        <v>56</v>
      </c>
      <c r="D21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05" s="118" t="s">
        <v>2593</v>
      </c>
      <c r="F2105" s="75" t="s">
        <v>537</v>
      </c>
      <c r="G21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05" s="77">
        <v>39</v>
      </c>
      <c r="J2105" s="52">
        <v>27.11111</v>
      </c>
      <c r="K2105" s="53">
        <f>Tabla3[[#This Row],[PRECIOS]]-Tabla3[[#This Row],[PRECIOS]]*10%</f>
        <v>24.399999000000001</v>
      </c>
      <c r="L2105" s="101"/>
      <c r="M2105" s="54"/>
      <c r="N2105" s="55">
        <f>IFERROR(Tabla3[[#This Row],[PRECIOS]]-Tabla3[[#This Row],[PRECIOS]]*Tabla3[[#This Row],[% PRODUCTO]]," ")</f>
        <v>27.11111</v>
      </c>
      <c r="O2105" s="54"/>
      <c r="P2105" s="55">
        <f>IFERROR(Tabla3[[#This Row],[OCULTAR2]]-Tabla3[[#This Row],[OCULTAR2]]*Tabla3[[#This Row],[% LÍNEA]]," ")</f>
        <v>27.11111</v>
      </c>
      <c r="Q2105" s="56">
        <f>IFERROR(Tabla3[[#This Row],[% PRODUCTO]]+Tabla3[[#This Row],[% LÍNEA]]," ")</f>
        <v>0</v>
      </c>
      <c r="R2105" s="53">
        <f>Tabla3[[#This Row],[OCULTAR3]]</f>
        <v>27.11111</v>
      </c>
      <c r="S2105" s="53">
        <f>Tabla3[[#This Row],[PRECIO SIN %]]-Tabla3[[#This Row],[PRECIO SIN %]]*10%</f>
        <v>24.399999000000001</v>
      </c>
      <c r="T2105" s="80">
        <f>(Tabla3[[#This Row],[PRECIO CON DESCT.]]-(Tabla3[[#This Row],[PRECIO CON DESCT.]]*$T$6))</f>
        <v>15.371999370000001</v>
      </c>
      <c r="U2105" s="96"/>
      <c r="V2105" s="94">
        <f>Tabla3[[#This Row],[PRECIO %      en $]]*Tabla3[[#This Row],[PEDIDO ]]</f>
        <v>0</v>
      </c>
      <c r="W2105" s="57">
        <f>Tabla3[[#This Row],[PRECIO CON DESCT.]]*Tabla3[[#This Row],[PEDIDO ]]</f>
        <v>0</v>
      </c>
      <c r="X2105" s="58">
        <f>Tabla3[[#This Row],[PRECIO SIN %]]*Tabla3[[#This Row],[PEDIDO ]]</f>
        <v>0</v>
      </c>
    </row>
    <row r="2106" spans="1:24" ht="33" customHeight="1" x14ac:dyDescent="0.4">
      <c r="A2106" s="125">
        <v>7591651002022</v>
      </c>
      <c r="B2106" s="59" t="s">
        <v>225</v>
      </c>
      <c r="C2106" s="59" t="s">
        <v>129</v>
      </c>
      <c r="D21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06" s="119" t="s">
        <v>2594</v>
      </c>
      <c r="F2106" s="76" t="s">
        <v>537</v>
      </c>
      <c r="G21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06" s="78">
        <v>86</v>
      </c>
      <c r="J2106" s="52">
        <v>28.16667</v>
      </c>
      <c r="K2106" s="60">
        <f>Tabla3[[#This Row],[PRECIOS]]-Tabla3[[#This Row],[PRECIOS]]*10%</f>
        <v>25.350003000000001</v>
      </c>
      <c r="L2106" s="101"/>
      <c r="M2106" s="61"/>
      <c r="N2106" s="55">
        <f>IFERROR(Tabla3[[#This Row],[PRECIOS]]-Tabla3[[#This Row],[PRECIOS]]*Tabla3[[#This Row],[% PRODUCTO]]," ")</f>
        <v>28.16667</v>
      </c>
      <c r="O2106" s="61"/>
      <c r="P2106" s="55">
        <f>IFERROR(Tabla3[[#This Row],[OCULTAR2]]-Tabla3[[#This Row],[OCULTAR2]]*Tabla3[[#This Row],[% LÍNEA]]," ")</f>
        <v>28.16667</v>
      </c>
      <c r="Q2106" s="56">
        <f>IFERROR(Tabla3[[#This Row],[% PRODUCTO]]+Tabla3[[#This Row],[% LÍNEA]]," ")</f>
        <v>0</v>
      </c>
      <c r="R2106" s="60">
        <f>Tabla3[[#This Row],[OCULTAR3]]</f>
        <v>28.16667</v>
      </c>
      <c r="S2106" s="60">
        <f>Tabla3[[#This Row],[PRECIO SIN %]]-Tabla3[[#This Row],[PRECIO SIN %]]*10%</f>
        <v>25.350003000000001</v>
      </c>
      <c r="T2106" s="80">
        <f>(Tabla3[[#This Row],[PRECIO CON DESCT.]]-(Tabla3[[#This Row],[PRECIO CON DESCT.]]*$T$6))</f>
        <v>15.970501890000001</v>
      </c>
      <c r="U2106" s="96"/>
      <c r="V2106" s="94">
        <f>Tabla3[[#This Row],[PRECIO %      en $]]*Tabla3[[#This Row],[PEDIDO ]]</f>
        <v>0</v>
      </c>
      <c r="W2106" s="57">
        <f>Tabla3[[#This Row],[PRECIO CON DESCT.]]*Tabla3[[#This Row],[PEDIDO ]]</f>
        <v>0</v>
      </c>
      <c r="X2106" s="58">
        <f>Tabla3[[#This Row],[PRECIO SIN %]]*Tabla3[[#This Row],[PEDIDO ]]</f>
        <v>0</v>
      </c>
    </row>
    <row r="2107" spans="1:24" ht="33" customHeight="1" x14ac:dyDescent="0.4">
      <c r="A2107" s="124">
        <v>8904210707051</v>
      </c>
      <c r="B2107" s="51" t="s">
        <v>225</v>
      </c>
      <c r="C2107" s="51" t="s">
        <v>209</v>
      </c>
      <c r="D21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07" s="118" t="s">
        <v>2595</v>
      </c>
      <c r="F2107" s="75" t="s">
        <v>537</v>
      </c>
      <c r="G21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07" s="77">
        <v>44</v>
      </c>
      <c r="J2107" s="52">
        <v>2.1777799999999998</v>
      </c>
      <c r="K2107" s="53">
        <f>Tabla3[[#This Row],[PRECIOS]]-Tabla3[[#This Row],[PRECIOS]]*10%</f>
        <v>1.9600019999999998</v>
      </c>
      <c r="L2107" s="101"/>
      <c r="M2107" s="54"/>
      <c r="N2107" s="55">
        <f>IFERROR(Tabla3[[#This Row],[PRECIOS]]-Tabla3[[#This Row],[PRECIOS]]*Tabla3[[#This Row],[% PRODUCTO]]," ")</f>
        <v>2.1777799999999998</v>
      </c>
      <c r="O2107" s="54"/>
      <c r="P2107" s="55">
        <f>IFERROR(Tabla3[[#This Row],[OCULTAR2]]-Tabla3[[#This Row],[OCULTAR2]]*Tabla3[[#This Row],[% LÍNEA]]," ")</f>
        <v>2.1777799999999998</v>
      </c>
      <c r="Q2107" s="56">
        <f>IFERROR(Tabla3[[#This Row],[% PRODUCTO]]+Tabla3[[#This Row],[% LÍNEA]]," ")</f>
        <v>0</v>
      </c>
      <c r="R2107" s="53">
        <f>Tabla3[[#This Row],[OCULTAR3]]</f>
        <v>2.1777799999999998</v>
      </c>
      <c r="S2107" s="53">
        <f>Tabla3[[#This Row],[PRECIO SIN %]]-Tabla3[[#This Row],[PRECIO SIN %]]*10%</f>
        <v>1.9600019999999998</v>
      </c>
      <c r="T2107" s="80">
        <f>(Tabla3[[#This Row],[PRECIO CON DESCT.]]-(Tabla3[[#This Row],[PRECIO CON DESCT.]]*$T$6))</f>
        <v>1.2348012599999998</v>
      </c>
      <c r="U2107" s="96"/>
      <c r="V2107" s="94">
        <f>Tabla3[[#This Row],[PRECIO %      en $]]*Tabla3[[#This Row],[PEDIDO ]]</f>
        <v>0</v>
      </c>
      <c r="W2107" s="57">
        <f>Tabla3[[#This Row],[PRECIO CON DESCT.]]*Tabla3[[#This Row],[PEDIDO ]]</f>
        <v>0</v>
      </c>
      <c r="X2107" s="58">
        <f>Tabla3[[#This Row],[PRECIO SIN %]]*Tabla3[[#This Row],[PEDIDO ]]</f>
        <v>0</v>
      </c>
    </row>
    <row r="2108" spans="1:24" ht="33" customHeight="1" x14ac:dyDescent="0.4">
      <c r="A2108" s="125">
        <v>7598008001486</v>
      </c>
      <c r="B2108" s="59" t="s">
        <v>225</v>
      </c>
      <c r="C2108" s="59" t="s">
        <v>134</v>
      </c>
      <c r="D21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08" s="119" t="s">
        <v>2596</v>
      </c>
      <c r="F2108" s="76" t="s">
        <v>537</v>
      </c>
      <c r="G21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08" s="78">
        <v>135</v>
      </c>
      <c r="J2108" s="52">
        <v>0.71111000000000002</v>
      </c>
      <c r="K2108" s="60">
        <f>Tabla3[[#This Row],[PRECIOS]]-Tabla3[[#This Row],[PRECIOS]]*10%</f>
        <v>0.63999899999999998</v>
      </c>
      <c r="L2108" s="101"/>
      <c r="M2108" s="61"/>
      <c r="N2108" s="55">
        <f>IFERROR(Tabla3[[#This Row],[PRECIOS]]-Tabla3[[#This Row],[PRECIOS]]*Tabla3[[#This Row],[% PRODUCTO]]," ")</f>
        <v>0.71111000000000002</v>
      </c>
      <c r="O2108" s="61"/>
      <c r="P2108" s="55">
        <f>IFERROR(Tabla3[[#This Row],[OCULTAR2]]-Tabla3[[#This Row],[OCULTAR2]]*Tabla3[[#This Row],[% LÍNEA]]," ")</f>
        <v>0.71111000000000002</v>
      </c>
      <c r="Q2108" s="56">
        <f>IFERROR(Tabla3[[#This Row],[% PRODUCTO]]+Tabla3[[#This Row],[% LÍNEA]]," ")</f>
        <v>0</v>
      </c>
      <c r="R2108" s="60">
        <f>Tabla3[[#This Row],[OCULTAR3]]</f>
        <v>0.71111000000000002</v>
      </c>
      <c r="S2108" s="60">
        <f>Tabla3[[#This Row],[PRECIO SIN %]]-Tabla3[[#This Row],[PRECIO SIN %]]*10%</f>
        <v>0.63999899999999998</v>
      </c>
      <c r="T2108" s="80">
        <f>(Tabla3[[#This Row],[PRECIO CON DESCT.]]-(Tabla3[[#This Row],[PRECIO CON DESCT.]]*$T$6))</f>
        <v>0.40319937</v>
      </c>
      <c r="U2108" s="96"/>
      <c r="V2108" s="94">
        <f>Tabla3[[#This Row],[PRECIO %      en $]]*Tabla3[[#This Row],[PEDIDO ]]</f>
        <v>0</v>
      </c>
      <c r="W2108" s="57">
        <f>Tabla3[[#This Row],[PRECIO CON DESCT.]]*Tabla3[[#This Row],[PEDIDO ]]</f>
        <v>0</v>
      </c>
      <c r="X2108" s="58">
        <f>Tabla3[[#This Row],[PRECIO SIN %]]*Tabla3[[#This Row],[PEDIDO ]]</f>
        <v>0</v>
      </c>
    </row>
    <row r="2109" spans="1:24" ht="33" customHeight="1" x14ac:dyDescent="0.4">
      <c r="A2109" s="124">
        <v>7591585378514</v>
      </c>
      <c r="B2109" s="51" t="s">
        <v>225</v>
      </c>
      <c r="C2109" s="51" t="s">
        <v>75</v>
      </c>
      <c r="D21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09" s="118" t="s">
        <v>2597</v>
      </c>
      <c r="F2109" s="75" t="s">
        <v>537</v>
      </c>
      <c r="G21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09" s="77">
        <v>6</v>
      </c>
      <c r="J2109" s="52">
        <v>2.24444</v>
      </c>
      <c r="K2109" s="53">
        <f>Tabla3[[#This Row],[PRECIOS]]-Tabla3[[#This Row],[PRECIOS]]*10%</f>
        <v>2.0199959999999999</v>
      </c>
      <c r="L2109" s="101"/>
      <c r="M2109" s="54"/>
      <c r="N2109" s="55">
        <f>IFERROR(Tabla3[[#This Row],[PRECIOS]]-Tabla3[[#This Row],[PRECIOS]]*Tabla3[[#This Row],[% PRODUCTO]]," ")</f>
        <v>2.24444</v>
      </c>
      <c r="O2109" s="54"/>
      <c r="P2109" s="55">
        <f>IFERROR(Tabla3[[#This Row],[OCULTAR2]]-Tabla3[[#This Row],[OCULTAR2]]*Tabla3[[#This Row],[% LÍNEA]]," ")</f>
        <v>2.24444</v>
      </c>
      <c r="Q2109" s="56">
        <f>IFERROR(Tabla3[[#This Row],[% PRODUCTO]]+Tabla3[[#This Row],[% LÍNEA]]," ")</f>
        <v>0</v>
      </c>
      <c r="R2109" s="53">
        <f>Tabla3[[#This Row],[OCULTAR3]]</f>
        <v>2.24444</v>
      </c>
      <c r="S2109" s="53">
        <f>Tabla3[[#This Row],[PRECIO SIN %]]-Tabla3[[#This Row],[PRECIO SIN %]]*10%</f>
        <v>2.0199959999999999</v>
      </c>
      <c r="T2109" s="80">
        <f>(Tabla3[[#This Row],[PRECIO CON DESCT.]]-(Tabla3[[#This Row],[PRECIO CON DESCT.]]*$T$6))</f>
        <v>1.2725974799999999</v>
      </c>
      <c r="U2109" s="96"/>
      <c r="V2109" s="94">
        <f>Tabla3[[#This Row],[PRECIO %      en $]]*Tabla3[[#This Row],[PEDIDO ]]</f>
        <v>0</v>
      </c>
      <c r="W2109" s="57">
        <f>Tabla3[[#This Row],[PRECIO CON DESCT.]]*Tabla3[[#This Row],[PEDIDO ]]</f>
        <v>0</v>
      </c>
      <c r="X2109" s="58">
        <f>Tabla3[[#This Row],[PRECIO SIN %]]*Tabla3[[#This Row],[PEDIDO ]]</f>
        <v>0</v>
      </c>
    </row>
    <row r="2110" spans="1:24" ht="33" customHeight="1" x14ac:dyDescent="0.4">
      <c r="A2110" s="125">
        <v>7594001101208</v>
      </c>
      <c r="B2110" s="59" t="s">
        <v>225</v>
      </c>
      <c r="C2110" s="59" t="s">
        <v>203</v>
      </c>
      <c r="D21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10" s="119" t="s">
        <v>2598</v>
      </c>
      <c r="F2110" s="76" t="s">
        <v>537</v>
      </c>
      <c r="G21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10" s="78">
        <v>1057</v>
      </c>
      <c r="J2110" s="52">
        <v>1.88889</v>
      </c>
      <c r="K2110" s="60">
        <f>Tabla3[[#This Row],[PRECIOS]]-Tabla3[[#This Row],[PRECIOS]]*10%</f>
        <v>1.7000009999999999</v>
      </c>
      <c r="L2110" s="101"/>
      <c r="M2110" s="61"/>
      <c r="N2110" s="55">
        <f>IFERROR(Tabla3[[#This Row],[PRECIOS]]-Tabla3[[#This Row],[PRECIOS]]*Tabla3[[#This Row],[% PRODUCTO]]," ")</f>
        <v>1.88889</v>
      </c>
      <c r="O2110" s="61"/>
      <c r="P2110" s="55">
        <f>IFERROR(Tabla3[[#This Row],[OCULTAR2]]-Tabla3[[#This Row],[OCULTAR2]]*Tabla3[[#This Row],[% LÍNEA]]," ")</f>
        <v>1.88889</v>
      </c>
      <c r="Q2110" s="56">
        <f>IFERROR(Tabla3[[#This Row],[% PRODUCTO]]+Tabla3[[#This Row],[% LÍNEA]]," ")</f>
        <v>0</v>
      </c>
      <c r="R2110" s="60">
        <f>Tabla3[[#This Row],[OCULTAR3]]</f>
        <v>1.88889</v>
      </c>
      <c r="S2110" s="60">
        <f>Tabla3[[#This Row],[PRECIO SIN %]]-Tabla3[[#This Row],[PRECIO SIN %]]*10%</f>
        <v>1.7000009999999999</v>
      </c>
      <c r="T2110" s="80">
        <f>(Tabla3[[#This Row],[PRECIO CON DESCT.]]-(Tabla3[[#This Row],[PRECIO CON DESCT.]]*$T$6))</f>
        <v>1.0710006299999999</v>
      </c>
      <c r="U2110" s="96"/>
      <c r="V2110" s="94">
        <f>Tabla3[[#This Row],[PRECIO %      en $]]*Tabla3[[#This Row],[PEDIDO ]]</f>
        <v>0</v>
      </c>
      <c r="W2110" s="57">
        <f>Tabla3[[#This Row],[PRECIO CON DESCT.]]*Tabla3[[#This Row],[PEDIDO ]]</f>
        <v>0</v>
      </c>
      <c r="X2110" s="58">
        <f>Tabla3[[#This Row],[PRECIO SIN %]]*Tabla3[[#This Row],[PEDIDO ]]</f>
        <v>0</v>
      </c>
    </row>
    <row r="2111" spans="1:24" ht="33" customHeight="1" x14ac:dyDescent="0.4">
      <c r="A2111" s="124">
        <v>7703712035980</v>
      </c>
      <c r="B2111" s="51" t="s">
        <v>225</v>
      </c>
      <c r="C2111" s="51" t="s">
        <v>169</v>
      </c>
      <c r="D21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11" s="118" t="s">
        <v>2599</v>
      </c>
      <c r="F2111" s="75" t="s">
        <v>537</v>
      </c>
      <c r="G21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11" s="77">
        <v>28</v>
      </c>
      <c r="J2111" s="52">
        <v>0.72221999999999997</v>
      </c>
      <c r="K2111" s="53">
        <f>Tabla3[[#This Row],[PRECIOS]]-Tabla3[[#This Row],[PRECIOS]]*10%</f>
        <v>0.64999799999999996</v>
      </c>
      <c r="L2111" s="101"/>
      <c r="M2111" s="54"/>
      <c r="N2111" s="55">
        <f>IFERROR(Tabla3[[#This Row],[PRECIOS]]-Tabla3[[#This Row],[PRECIOS]]*Tabla3[[#This Row],[% PRODUCTO]]," ")</f>
        <v>0.72221999999999997</v>
      </c>
      <c r="O2111" s="54"/>
      <c r="P2111" s="55">
        <f>IFERROR(Tabla3[[#This Row],[OCULTAR2]]-Tabla3[[#This Row],[OCULTAR2]]*Tabla3[[#This Row],[% LÍNEA]]," ")</f>
        <v>0.72221999999999997</v>
      </c>
      <c r="Q2111" s="56">
        <f>IFERROR(Tabla3[[#This Row],[% PRODUCTO]]+Tabla3[[#This Row],[% LÍNEA]]," ")</f>
        <v>0</v>
      </c>
      <c r="R2111" s="53">
        <f>Tabla3[[#This Row],[OCULTAR3]]</f>
        <v>0.72221999999999997</v>
      </c>
      <c r="S2111" s="53">
        <f>Tabla3[[#This Row],[PRECIO SIN %]]-Tabla3[[#This Row],[PRECIO SIN %]]*10%</f>
        <v>0.64999799999999996</v>
      </c>
      <c r="T2111" s="80">
        <f>(Tabla3[[#This Row],[PRECIO CON DESCT.]]-(Tabla3[[#This Row],[PRECIO CON DESCT.]]*$T$6))</f>
        <v>0.40949873999999997</v>
      </c>
      <c r="U2111" s="96"/>
      <c r="V2111" s="94">
        <f>Tabla3[[#This Row],[PRECIO %      en $]]*Tabla3[[#This Row],[PEDIDO ]]</f>
        <v>0</v>
      </c>
      <c r="W2111" s="57">
        <f>Tabla3[[#This Row],[PRECIO CON DESCT.]]*Tabla3[[#This Row],[PEDIDO ]]</f>
        <v>0</v>
      </c>
      <c r="X2111" s="58">
        <f>Tabla3[[#This Row],[PRECIO SIN %]]*Tabla3[[#This Row],[PEDIDO ]]</f>
        <v>0</v>
      </c>
    </row>
    <row r="2112" spans="1:24" ht="33" customHeight="1" x14ac:dyDescent="0.4">
      <c r="A2112" s="125">
        <v>7703712035997</v>
      </c>
      <c r="B2112" s="59" t="s">
        <v>225</v>
      </c>
      <c r="C2112" s="59" t="s">
        <v>169</v>
      </c>
      <c r="D21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12" s="119" t="s">
        <v>2600</v>
      </c>
      <c r="F2112" s="76" t="s">
        <v>537</v>
      </c>
      <c r="G21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12" s="78">
        <v>56</v>
      </c>
      <c r="J2112" s="52">
        <v>1.48889</v>
      </c>
      <c r="K2112" s="60">
        <f>Tabla3[[#This Row],[PRECIOS]]-Tabla3[[#This Row],[PRECIOS]]*10%</f>
        <v>1.340001</v>
      </c>
      <c r="L2112" s="101"/>
      <c r="M2112" s="61"/>
      <c r="N2112" s="55">
        <f>IFERROR(Tabla3[[#This Row],[PRECIOS]]-Tabla3[[#This Row],[PRECIOS]]*Tabla3[[#This Row],[% PRODUCTO]]," ")</f>
        <v>1.48889</v>
      </c>
      <c r="O2112" s="61"/>
      <c r="P2112" s="55">
        <f>IFERROR(Tabla3[[#This Row],[OCULTAR2]]-Tabla3[[#This Row],[OCULTAR2]]*Tabla3[[#This Row],[% LÍNEA]]," ")</f>
        <v>1.48889</v>
      </c>
      <c r="Q2112" s="56">
        <f>IFERROR(Tabla3[[#This Row],[% PRODUCTO]]+Tabla3[[#This Row],[% LÍNEA]]," ")</f>
        <v>0</v>
      </c>
      <c r="R2112" s="60">
        <f>Tabla3[[#This Row],[OCULTAR3]]</f>
        <v>1.48889</v>
      </c>
      <c r="S2112" s="60">
        <f>Tabla3[[#This Row],[PRECIO SIN %]]-Tabla3[[#This Row],[PRECIO SIN %]]*10%</f>
        <v>1.340001</v>
      </c>
      <c r="T2112" s="80">
        <f>(Tabla3[[#This Row],[PRECIO CON DESCT.]]-(Tabla3[[#This Row],[PRECIO CON DESCT.]]*$T$6))</f>
        <v>0.84420063000000001</v>
      </c>
      <c r="U2112" s="96"/>
      <c r="V2112" s="94">
        <f>Tabla3[[#This Row],[PRECIO %      en $]]*Tabla3[[#This Row],[PEDIDO ]]</f>
        <v>0</v>
      </c>
      <c r="W2112" s="57">
        <f>Tabla3[[#This Row],[PRECIO CON DESCT.]]*Tabla3[[#This Row],[PEDIDO ]]</f>
        <v>0</v>
      </c>
      <c r="X2112" s="58">
        <f>Tabla3[[#This Row],[PRECIO SIN %]]*Tabla3[[#This Row],[PEDIDO ]]</f>
        <v>0</v>
      </c>
    </row>
    <row r="2113" spans="1:24" ht="33" customHeight="1" x14ac:dyDescent="0.4">
      <c r="A2113" s="124">
        <v>7592616192024</v>
      </c>
      <c r="B2113" s="51" t="s">
        <v>225</v>
      </c>
      <c r="C2113" s="51" t="s">
        <v>161</v>
      </c>
      <c r="D21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13" s="118" t="s">
        <v>2601</v>
      </c>
      <c r="F2113" s="75" t="s">
        <v>537</v>
      </c>
      <c r="G21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13" s="77">
        <v>72</v>
      </c>
      <c r="J2113" s="52">
        <v>2.88889</v>
      </c>
      <c r="K2113" s="53">
        <f>Tabla3[[#This Row],[PRECIOS]]-Tabla3[[#This Row],[PRECIOS]]*10%</f>
        <v>2.6000009999999998</v>
      </c>
      <c r="L2113" s="101"/>
      <c r="M2113" s="54"/>
      <c r="N2113" s="55">
        <f>IFERROR(Tabla3[[#This Row],[PRECIOS]]-Tabla3[[#This Row],[PRECIOS]]*Tabla3[[#This Row],[% PRODUCTO]]," ")</f>
        <v>2.88889</v>
      </c>
      <c r="O2113" s="54"/>
      <c r="P2113" s="55">
        <f>IFERROR(Tabla3[[#This Row],[OCULTAR2]]-Tabla3[[#This Row],[OCULTAR2]]*Tabla3[[#This Row],[% LÍNEA]]," ")</f>
        <v>2.88889</v>
      </c>
      <c r="Q2113" s="56">
        <f>IFERROR(Tabla3[[#This Row],[% PRODUCTO]]+Tabla3[[#This Row],[% LÍNEA]]," ")</f>
        <v>0</v>
      </c>
      <c r="R2113" s="53">
        <f>Tabla3[[#This Row],[OCULTAR3]]</f>
        <v>2.88889</v>
      </c>
      <c r="S2113" s="53">
        <f>Tabla3[[#This Row],[PRECIO SIN %]]-Tabla3[[#This Row],[PRECIO SIN %]]*10%</f>
        <v>2.6000009999999998</v>
      </c>
      <c r="T2113" s="80">
        <f>(Tabla3[[#This Row],[PRECIO CON DESCT.]]-(Tabla3[[#This Row],[PRECIO CON DESCT.]]*$T$6))</f>
        <v>1.6380006299999998</v>
      </c>
      <c r="U2113" s="96"/>
      <c r="V2113" s="94">
        <f>Tabla3[[#This Row],[PRECIO %      en $]]*Tabla3[[#This Row],[PEDIDO ]]</f>
        <v>0</v>
      </c>
      <c r="W2113" s="57">
        <f>Tabla3[[#This Row],[PRECIO CON DESCT.]]*Tabla3[[#This Row],[PEDIDO ]]</f>
        <v>0</v>
      </c>
      <c r="X2113" s="58">
        <f>Tabla3[[#This Row],[PRECIO SIN %]]*Tabla3[[#This Row],[PEDIDO ]]</f>
        <v>0</v>
      </c>
    </row>
    <row r="2114" spans="1:24" ht="33" customHeight="1" x14ac:dyDescent="0.4">
      <c r="A2114" s="125">
        <v>7594001101222</v>
      </c>
      <c r="B2114" s="59" t="s">
        <v>225</v>
      </c>
      <c r="C2114" s="59" t="s">
        <v>203</v>
      </c>
      <c r="D21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14" s="119" t="s">
        <v>2602</v>
      </c>
      <c r="F2114" s="76" t="s">
        <v>537</v>
      </c>
      <c r="G21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14" s="78">
        <v>1225</v>
      </c>
      <c r="J2114" s="52">
        <v>2.5555599999999998</v>
      </c>
      <c r="K2114" s="60">
        <f>Tabla3[[#This Row],[PRECIOS]]-Tabla3[[#This Row],[PRECIOS]]*10%</f>
        <v>2.3000039999999999</v>
      </c>
      <c r="L2114" s="101"/>
      <c r="M2114" s="61"/>
      <c r="N2114" s="55">
        <f>IFERROR(Tabla3[[#This Row],[PRECIOS]]-Tabla3[[#This Row],[PRECIOS]]*Tabla3[[#This Row],[% PRODUCTO]]," ")</f>
        <v>2.5555599999999998</v>
      </c>
      <c r="O2114" s="61"/>
      <c r="P2114" s="55">
        <f>IFERROR(Tabla3[[#This Row],[OCULTAR2]]-Tabla3[[#This Row],[OCULTAR2]]*Tabla3[[#This Row],[% LÍNEA]]," ")</f>
        <v>2.5555599999999998</v>
      </c>
      <c r="Q2114" s="56">
        <f>IFERROR(Tabla3[[#This Row],[% PRODUCTO]]+Tabla3[[#This Row],[% LÍNEA]]," ")</f>
        <v>0</v>
      </c>
      <c r="R2114" s="60">
        <f>Tabla3[[#This Row],[OCULTAR3]]</f>
        <v>2.5555599999999998</v>
      </c>
      <c r="S2114" s="60">
        <f>Tabla3[[#This Row],[PRECIO SIN %]]-Tabla3[[#This Row],[PRECIO SIN %]]*10%</f>
        <v>2.3000039999999999</v>
      </c>
      <c r="T2114" s="80">
        <f>(Tabla3[[#This Row],[PRECIO CON DESCT.]]-(Tabla3[[#This Row],[PRECIO CON DESCT.]]*$T$6))</f>
        <v>1.4490025200000001</v>
      </c>
      <c r="U2114" s="96"/>
      <c r="V2114" s="94">
        <f>Tabla3[[#This Row],[PRECIO %      en $]]*Tabla3[[#This Row],[PEDIDO ]]</f>
        <v>0</v>
      </c>
      <c r="W2114" s="57">
        <f>Tabla3[[#This Row],[PRECIO CON DESCT.]]*Tabla3[[#This Row],[PEDIDO ]]</f>
        <v>0</v>
      </c>
      <c r="X2114" s="58">
        <f>Tabla3[[#This Row],[PRECIO SIN %]]*Tabla3[[#This Row],[PEDIDO ]]</f>
        <v>0</v>
      </c>
    </row>
    <row r="2115" spans="1:24" ht="33" customHeight="1" x14ac:dyDescent="0.4">
      <c r="A2115" s="124">
        <v>7591519051643</v>
      </c>
      <c r="B2115" s="51" t="s">
        <v>225</v>
      </c>
      <c r="C2115" s="51" t="s">
        <v>149</v>
      </c>
      <c r="D21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15" s="118" t="s">
        <v>2603</v>
      </c>
      <c r="F2115" s="75" t="s">
        <v>537</v>
      </c>
      <c r="G21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15" s="77">
        <v>73</v>
      </c>
      <c r="J2115" s="52">
        <v>3.1555599999999999</v>
      </c>
      <c r="K2115" s="53">
        <f>Tabla3[[#This Row],[PRECIOS]]-Tabla3[[#This Row],[PRECIOS]]*10%</f>
        <v>2.840004</v>
      </c>
      <c r="L2115" s="101"/>
      <c r="M2115" s="54"/>
      <c r="N2115" s="55">
        <f>IFERROR(Tabla3[[#This Row],[PRECIOS]]-Tabla3[[#This Row],[PRECIOS]]*Tabla3[[#This Row],[% PRODUCTO]]," ")</f>
        <v>3.1555599999999999</v>
      </c>
      <c r="O2115" s="54"/>
      <c r="P2115" s="55">
        <f>IFERROR(Tabla3[[#This Row],[OCULTAR2]]-Tabla3[[#This Row],[OCULTAR2]]*Tabla3[[#This Row],[% LÍNEA]]," ")</f>
        <v>3.1555599999999999</v>
      </c>
      <c r="Q2115" s="56">
        <f>IFERROR(Tabla3[[#This Row],[% PRODUCTO]]+Tabla3[[#This Row],[% LÍNEA]]," ")</f>
        <v>0</v>
      </c>
      <c r="R2115" s="53">
        <f>Tabla3[[#This Row],[OCULTAR3]]</f>
        <v>3.1555599999999999</v>
      </c>
      <c r="S2115" s="53">
        <f>Tabla3[[#This Row],[PRECIO SIN %]]-Tabla3[[#This Row],[PRECIO SIN %]]*10%</f>
        <v>2.840004</v>
      </c>
      <c r="T2115" s="80">
        <f>(Tabla3[[#This Row],[PRECIO CON DESCT.]]-(Tabla3[[#This Row],[PRECIO CON DESCT.]]*$T$6))</f>
        <v>1.7892025199999999</v>
      </c>
      <c r="U2115" s="96"/>
      <c r="V2115" s="94">
        <f>Tabla3[[#This Row],[PRECIO %      en $]]*Tabla3[[#This Row],[PEDIDO ]]</f>
        <v>0</v>
      </c>
      <c r="W2115" s="57">
        <f>Tabla3[[#This Row],[PRECIO CON DESCT.]]*Tabla3[[#This Row],[PEDIDO ]]</f>
        <v>0</v>
      </c>
      <c r="X2115" s="58">
        <f>Tabla3[[#This Row],[PRECIO SIN %]]*Tabla3[[#This Row],[PEDIDO ]]</f>
        <v>0</v>
      </c>
    </row>
    <row r="2116" spans="1:24" ht="33" customHeight="1" x14ac:dyDescent="0.4">
      <c r="A2116" s="125">
        <v>7591585378538</v>
      </c>
      <c r="B2116" s="59" t="s">
        <v>225</v>
      </c>
      <c r="C2116" s="59" t="s">
        <v>75</v>
      </c>
      <c r="D21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16" s="119" t="s">
        <v>2604</v>
      </c>
      <c r="F2116" s="76" t="s">
        <v>537</v>
      </c>
      <c r="G21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16" s="78">
        <v>167</v>
      </c>
      <c r="J2116" s="52">
        <v>3.4666700000000001</v>
      </c>
      <c r="K2116" s="60">
        <f>Tabla3[[#This Row],[PRECIOS]]-Tabla3[[#This Row],[PRECIOS]]*10%</f>
        <v>3.1200030000000001</v>
      </c>
      <c r="L2116" s="101"/>
      <c r="M2116" s="61"/>
      <c r="N2116" s="55">
        <f>IFERROR(Tabla3[[#This Row],[PRECIOS]]-Tabla3[[#This Row],[PRECIOS]]*Tabla3[[#This Row],[% PRODUCTO]]," ")</f>
        <v>3.4666700000000001</v>
      </c>
      <c r="O2116" s="61"/>
      <c r="P2116" s="55">
        <f>IFERROR(Tabla3[[#This Row],[OCULTAR2]]-Tabla3[[#This Row],[OCULTAR2]]*Tabla3[[#This Row],[% LÍNEA]]," ")</f>
        <v>3.4666700000000001</v>
      </c>
      <c r="Q2116" s="56">
        <f>IFERROR(Tabla3[[#This Row],[% PRODUCTO]]+Tabla3[[#This Row],[% LÍNEA]]," ")</f>
        <v>0</v>
      </c>
      <c r="R2116" s="60">
        <f>Tabla3[[#This Row],[OCULTAR3]]</f>
        <v>3.4666700000000001</v>
      </c>
      <c r="S2116" s="60">
        <f>Tabla3[[#This Row],[PRECIO SIN %]]-Tabla3[[#This Row],[PRECIO SIN %]]*10%</f>
        <v>3.1200030000000001</v>
      </c>
      <c r="T2116" s="80">
        <f>(Tabla3[[#This Row],[PRECIO CON DESCT.]]-(Tabla3[[#This Row],[PRECIO CON DESCT.]]*$T$6))</f>
        <v>1.9656018900000001</v>
      </c>
      <c r="U2116" s="96"/>
      <c r="V2116" s="94">
        <f>Tabla3[[#This Row],[PRECIO %      en $]]*Tabla3[[#This Row],[PEDIDO ]]</f>
        <v>0</v>
      </c>
      <c r="W2116" s="57">
        <f>Tabla3[[#This Row],[PRECIO CON DESCT.]]*Tabla3[[#This Row],[PEDIDO ]]</f>
        <v>0</v>
      </c>
      <c r="X2116" s="58">
        <f>Tabla3[[#This Row],[PRECIO SIN %]]*Tabla3[[#This Row],[PEDIDO ]]</f>
        <v>0</v>
      </c>
    </row>
    <row r="2117" spans="1:24" ht="33" customHeight="1" x14ac:dyDescent="0.4">
      <c r="A2117" s="124">
        <v>8904210707068</v>
      </c>
      <c r="B2117" s="51" t="s">
        <v>225</v>
      </c>
      <c r="C2117" s="51" t="s">
        <v>209</v>
      </c>
      <c r="D21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17" s="118" t="s">
        <v>2605</v>
      </c>
      <c r="F2117" s="75" t="s">
        <v>537</v>
      </c>
      <c r="G21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17" s="77">
        <v>329</v>
      </c>
      <c r="J2117" s="52">
        <v>3.9444400000000002</v>
      </c>
      <c r="K2117" s="53">
        <f>Tabla3[[#This Row],[PRECIOS]]-Tabla3[[#This Row],[PRECIOS]]*10%</f>
        <v>3.5499960000000002</v>
      </c>
      <c r="L2117" s="101"/>
      <c r="M2117" s="54"/>
      <c r="N2117" s="55">
        <f>IFERROR(Tabla3[[#This Row],[PRECIOS]]-Tabla3[[#This Row],[PRECIOS]]*Tabla3[[#This Row],[% PRODUCTO]]," ")</f>
        <v>3.9444400000000002</v>
      </c>
      <c r="O2117" s="54"/>
      <c r="P2117" s="55">
        <f>IFERROR(Tabla3[[#This Row],[OCULTAR2]]-Tabla3[[#This Row],[OCULTAR2]]*Tabla3[[#This Row],[% LÍNEA]]," ")</f>
        <v>3.9444400000000002</v>
      </c>
      <c r="Q2117" s="56">
        <f>IFERROR(Tabla3[[#This Row],[% PRODUCTO]]+Tabla3[[#This Row],[% LÍNEA]]," ")</f>
        <v>0</v>
      </c>
      <c r="R2117" s="53">
        <f>Tabla3[[#This Row],[OCULTAR3]]</f>
        <v>3.9444400000000002</v>
      </c>
      <c r="S2117" s="53">
        <f>Tabla3[[#This Row],[PRECIO SIN %]]-Tabla3[[#This Row],[PRECIO SIN %]]*10%</f>
        <v>3.5499960000000002</v>
      </c>
      <c r="T2117" s="80">
        <f>(Tabla3[[#This Row],[PRECIO CON DESCT.]]-(Tabla3[[#This Row],[PRECIO CON DESCT.]]*$T$6))</f>
        <v>2.2364974800000001</v>
      </c>
      <c r="U2117" s="96"/>
      <c r="V2117" s="94">
        <f>Tabla3[[#This Row],[PRECIO %      en $]]*Tabla3[[#This Row],[PEDIDO ]]</f>
        <v>0</v>
      </c>
      <c r="W2117" s="57">
        <f>Tabla3[[#This Row],[PRECIO CON DESCT.]]*Tabla3[[#This Row],[PEDIDO ]]</f>
        <v>0</v>
      </c>
      <c r="X2117" s="58">
        <f>Tabla3[[#This Row],[PRECIO SIN %]]*Tabla3[[#This Row],[PEDIDO ]]</f>
        <v>0</v>
      </c>
    </row>
    <row r="2118" spans="1:24" ht="33" customHeight="1" x14ac:dyDescent="0.4">
      <c r="A2118" s="125">
        <v>7595152002581</v>
      </c>
      <c r="B2118" s="59" t="s">
        <v>225</v>
      </c>
      <c r="C2118" s="59" t="s">
        <v>233</v>
      </c>
      <c r="D21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18" s="119" t="s">
        <v>2606</v>
      </c>
      <c r="F2118" s="76" t="s">
        <v>537</v>
      </c>
      <c r="G21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18" s="78">
        <v>297</v>
      </c>
      <c r="J2118" s="52">
        <v>1.43333</v>
      </c>
      <c r="K2118" s="60">
        <f>Tabla3[[#This Row],[PRECIOS]]-Tabla3[[#This Row],[PRECIOS]]*10%</f>
        <v>1.2899970000000001</v>
      </c>
      <c r="L2118" s="101"/>
      <c r="M2118" s="61"/>
      <c r="N2118" s="55">
        <f>IFERROR(Tabla3[[#This Row],[PRECIOS]]-Tabla3[[#This Row],[PRECIOS]]*Tabla3[[#This Row],[% PRODUCTO]]," ")</f>
        <v>1.43333</v>
      </c>
      <c r="O2118" s="61"/>
      <c r="P2118" s="55">
        <f>IFERROR(Tabla3[[#This Row],[OCULTAR2]]-Tabla3[[#This Row],[OCULTAR2]]*Tabla3[[#This Row],[% LÍNEA]]," ")</f>
        <v>1.43333</v>
      </c>
      <c r="Q2118" s="56">
        <f>IFERROR(Tabla3[[#This Row],[% PRODUCTO]]+Tabla3[[#This Row],[% LÍNEA]]," ")</f>
        <v>0</v>
      </c>
      <c r="R2118" s="60">
        <f>Tabla3[[#This Row],[OCULTAR3]]</f>
        <v>1.43333</v>
      </c>
      <c r="S2118" s="60">
        <f>Tabla3[[#This Row],[PRECIO SIN %]]-Tabla3[[#This Row],[PRECIO SIN %]]*10%</f>
        <v>1.2899970000000001</v>
      </c>
      <c r="T2118" s="80">
        <f>(Tabla3[[#This Row],[PRECIO CON DESCT.]]-(Tabla3[[#This Row],[PRECIO CON DESCT.]]*$T$6))</f>
        <v>0.81269811000000003</v>
      </c>
      <c r="U2118" s="96"/>
      <c r="V2118" s="94">
        <f>Tabla3[[#This Row],[PRECIO %      en $]]*Tabla3[[#This Row],[PEDIDO ]]</f>
        <v>0</v>
      </c>
      <c r="W2118" s="57">
        <f>Tabla3[[#This Row],[PRECIO CON DESCT.]]*Tabla3[[#This Row],[PEDIDO ]]</f>
        <v>0</v>
      </c>
      <c r="X2118" s="58">
        <f>Tabla3[[#This Row],[PRECIO SIN %]]*Tabla3[[#This Row],[PEDIDO ]]</f>
        <v>0</v>
      </c>
    </row>
    <row r="2119" spans="1:24" ht="33" customHeight="1" x14ac:dyDescent="0.4">
      <c r="A2119" s="124">
        <v>8906143191822</v>
      </c>
      <c r="B2119" s="51" t="s">
        <v>225</v>
      </c>
      <c r="C2119" s="51" t="s">
        <v>267</v>
      </c>
      <c r="D21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119" s="118" t="s">
        <v>2607</v>
      </c>
      <c r="F2119" s="75" t="s">
        <v>537</v>
      </c>
      <c r="G21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119" s="77">
        <v>547</v>
      </c>
      <c r="J2119" s="52">
        <v>2.8</v>
      </c>
      <c r="K2119" s="53">
        <f>Tabla3[[#This Row],[PRECIOS]]-Tabla3[[#This Row],[PRECIOS]]*10%</f>
        <v>2.52</v>
      </c>
      <c r="L2119" s="101" t="s">
        <v>5327</v>
      </c>
      <c r="M2119" s="54"/>
      <c r="N2119" s="55">
        <f>IFERROR(Tabla3[[#This Row],[PRECIOS]]-Tabla3[[#This Row],[PRECIOS]]*Tabla3[[#This Row],[% PRODUCTO]]," ")</f>
        <v>2.8</v>
      </c>
      <c r="O2119" s="54"/>
      <c r="P2119" s="55">
        <f>IFERROR(Tabla3[[#This Row],[OCULTAR2]]-Tabla3[[#This Row],[OCULTAR2]]*Tabla3[[#This Row],[% LÍNEA]]," ")</f>
        <v>2.8</v>
      </c>
      <c r="Q2119" s="56">
        <f>IFERROR(Tabla3[[#This Row],[% PRODUCTO]]+Tabla3[[#This Row],[% LÍNEA]]," ")</f>
        <v>0</v>
      </c>
      <c r="R2119" s="53">
        <f>Tabla3[[#This Row],[OCULTAR3]]</f>
        <v>2.8</v>
      </c>
      <c r="S2119" s="53">
        <f>Tabla3[[#This Row],[PRECIO SIN %]]-Tabla3[[#This Row],[PRECIO SIN %]]*10%</f>
        <v>2.52</v>
      </c>
      <c r="T2119" s="80">
        <f>(Tabla3[[#This Row],[PRECIO CON DESCT.]]-(Tabla3[[#This Row],[PRECIO CON DESCT.]]*$T$6))</f>
        <v>1.5876000000000001</v>
      </c>
      <c r="U2119" s="96"/>
      <c r="V2119" s="94">
        <f>Tabla3[[#This Row],[PRECIO %      en $]]*Tabla3[[#This Row],[PEDIDO ]]</f>
        <v>0</v>
      </c>
      <c r="W2119" s="57">
        <f>Tabla3[[#This Row],[PRECIO CON DESCT.]]*Tabla3[[#This Row],[PEDIDO ]]</f>
        <v>0</v>
      </c>
      <c r="X2119" s="58">
        <f>Tabla3[[#This Row],[PRECIO SIN %]]*Tabla3[[#This Row],[PEDIDO ]]</f>
        <v>0</v>
      </c>
    </row>
    <row r="2120" spans="1:24" ht="33" customHeight="1" x14ac:dyDescent="0.4">
      <c r="A2120" s="125">
        <v>7598852001113</v>
      </c>
      <c r="B2120" s="59" t="s">
        <v>225</v>
      </c>
      <c r="C2120" s="59" t="s">
        <v>66</v>
      </c>
      <c r="D21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20" s="119" t="s">
        <v>2608</v>
      </c>
      <c r="F2120" s="76" t="s">
        <v>537</v>
      </c>
      <c r="G21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20" s="78">
        <v>2</v>
      </c>
      <c r="J2120" s="52">
        <v>9.6</v>
      </c>
      <c r="K2120" s="60">
        <f>Tabla3[[#This Row],[PRECIOS]]-Tabla3[[#This Row],[PRECIOS]]*10%</f>
        <v>8.64</v>
      </c>
      <c r="L2120" s="101"/>
      <c r="M2120" s="61"/>
      <c r="N2120" s="55">
        <f>IFERROR(Tabla3[[#This Row],[PRECIOS]]-Tabla3[[#This Row],[PRECIOS]]*Tabla3[[#This Row],[% PRODUCTO]]," ")</f>
        <v>9.6</v>
      </c>
      <c r="O2120" s="61"/>
      <c r="P2120" s="55">
        <f>IFERROR(Tabla3[[#This Row],[OCULTAR2]]-Tabla3[[#This Row],[OCULTAR2]]*Tabla3[[#This Row],[% LÍNEA]]," ")</f>
        <v>9.6</v>
      </c>
      <c r="Q2120" s="56">
        <f>IFERROR(Tabla3[[#This Row],[% PRODUCTO]]+Tabla3[[#This Row],[% LÍNEA]]," ")</f>
        <v>0</v>
      </c>
      <c r="R2120" s="60">
        <f>Tabla3[[#This Row],[OCULTAR3]]</f>
        <v>9.6</v>
      </c>
      <c r="S2120" s="60">
        <f>Tabla3[[#This Row],[PRECIO SIN %]]-Tabla3[[#This Row],[PRECIO SIN %]]*10%</f>
        <v>8.64</v>
      </c>
      <c r="T2120" s="80">
        <f>(Tabla3[[#This Row],[PRECIO CON DESCT.]]-(Tabla3[[#This Row],[PRECIO CON DESCT.]]*$T$6))</f>
        <v>5.4432000000000009</v>
      </c>
      <c r="U2120" s="96"/>
      <c r="V2120" s="94">
        <f>Tabla3[[#This Row],[PRECIO %      en $]]*Tabla3[[#This Row],[PEDIDO ]]</f>
        <v>0</v>
      </c>
      <c r="W2120" s="57">
        <f>Tabla3[[#This Row],[PRECIO CON DESCT.]]*Tabla3[[#This Row],[PEDIDO ]]</f>
        <v>0</v>
      </c>
      <c r="X2120" s="58">
        <f>Tabla3[[#This Row],[PRECIO SIN %]]*Tabla3[[#This Row],[PEDIDO ]]</f>
        <v>0</v>
      </c>
    </row>
    <row r="2121" spans="1:24" ht="33" customHeight="1" x14ac:dyDescent="0.4">
      <c r="A2121" s="124">
        <v>7599608003443</v>
      </c>
      <c r="B2121" s="51" t="s">
        <v>225</v>
      </c>
      <c r="C2121" s="51" t="s">
        <v>86</v>
      </c>
      <c r="D21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121" s="118" t="s">
        <v>2609</v>
      </c>
      <c r="F2121" s="75" t="s">
        <v>537</v>
      </c>
      <c r="G21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121" s="77">
        <v>4</v>
      </c>
      <c r="J2121" s="52">
        <v>17.566669999999998</v>
      </c>
      <c r="K2121" s="53">
        <f>Tabla3[[#This Row],[PRECIOS]]-Tabla3[[#This Row],[PRECIOS]]*10%</f>
        <v>15.810002999999998</v>
      </c>
      <c r="L2121" s="101" t="s">
        <v>5327</v>
      </c>
      <c r="M2121" s="54"/>
      <c r="N2121" s="55">
        <f>IFERROR(Tabla3[[#This Row],[PRECIOS]]-Tabla3[[#This Row],[PRECIOS]]*Tabla3[[#This Row],[% PRODUCTO]]," ")</f>
        <v>17.566669999999998</v>
      </c>
      <c r="O2121" s="54"/>
      <c r="P2121" s="55">
        <f>IFERROR(Tabla3[[#This Row],[OCULTAR2]]-Tabla3[[#This Row],[OCULTAR2]]*Tabla3[[#This Row],[% LÍNEA]]," ")</f>
        <v>17.566669999999998</v>
      </c>
      <c r="Q2121" s="56">
        <f>IFERROR(Tabla3[[#This Row],[% PRODUCTO]]+Tabla3[[#This Row],[% LÍNEA]]," ")</f>
        <v>0</v>
      </c>
      <c r="R2121" s="53">
        <f>Tabla3[[#This Row],[OCULTAR3]]</f>
        <v>17.566669999999998</v>
      </c>
      <c r="S2121" s="53">
        <f>Tabla3[[#This Row],[PRECIO SIN %]]-Tabla3[[#This Row],[PRECIO SIN %]]*10%</f>
        <v>15.810002999999998</v>
      </c>
      <c r="T2121" s="80">
        <f>(Tabla3[[#This Row],[PRECIO CON DESCT.]]-(Tabla3[[#This Row],[PRECIO CON DESCT.]]*$T$6))</f>
        <v>9.9603018900000002</v>
      </c>
      <c r="U2121" s="96"/>
      <c r="V2121" s="94">
        <f>Tabla3[[#This Row],[PRECIO %      en $]]*Tabla3[[#This Row],[PEDIDO ]]</f>
        <v>0</v>
      </c>
      <c r="W2121" s="57">
        <f>Tabla3[[#This Row],[PRECIO CON DESCT.]]*Tabla3[[#This Row],[PEDIDO ]]</f>
        <v>0</v>
      </c>
      <c r="X2121" s="58">
        <f>Tabla3[[#This Row],[PRECIO SIN %]]*Tabla3[[#This Row],[PEDIDO ]]</f>
        <v>0</v>
      </c>
    </row>
    <row r="2122" spans="1:24" ht="33" customHeight="1" x14ac:dyDescent="0.4">
      <c r="A2122" s="125">
        <v>8906112610415</v>
      </c>
      <c r="B2122" s="59" t="s">
        <v>225</v>
      </c>
      <c r="C2122" s="59" t="s">
        <v>57</v>
      </c>
      <c r="D21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22" s="119" t="s">
        <v>2610</v>
      </c>
      <c r="F2122" s="76" t="s">
        <v>537</v>
      </c>
      <c r="G21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22" s="78">
        <v>1295</v>
      </c>
      <c r="J2122" s="52">
        <v>7.4222200000000003</v>
      </c>
      <c r="K2122" s="60">
        <f>Tabla3[[#This Row],[PRECIOS]]-Tabla3[[#This Row],[PRECIOS]]*10%</f>
        <v>6.6799980000000003</v>
      </c>
      <c r="L2122" s="101"/>
      <c r="M2122" s="61"/>
      <c r="N2122" s="55">
        <f>IFERROR(Tabla3[[#This Row],[PRECIOS]]-Tabla3[[#This Row],[PRECIOS]]*Tabla3[[#This Row],[% PRODUCTO]]," ")</f>
        <v>7.4222200000000003</v>
      </c>
      <c r="O2122" s="61"/>
      <c r="P2122" s="55">
        <f>IFERROR(Tabla3[[#This Row],[OCULTAR2]]-Tabla3[[#This Row],[OCULTAR2]]*Tabla3[[#This Row],[% LÍNEA]]," ")</f>
        <v>7.4222200000000003</v>
      </c>
      <c r="Q2122" s="56">
        <f>IFERROR(Tabla3[[#This Row],[% PRODUCTO]]+Tabla3[[#This Row],[% LÍNEA]]," ")</f>
        <v>0</v>
      </c>
      <c r="R2122" s="60">
        <f>Tabla3[[#This Row],[OCULTAR3]]</f>
        <v>7.4222200000000003</v>
      </c>
      <c r="S2122" s="60">
        <f>Tabla3[[#This Row],[PRECIO SIN %]]-Tabla3[[#This Row],[PRECIO SIN %]]*10%</f>
        <v>6.6799980000000003</v>
      </c>
      <c r="T2122" s="80">
        <f>(Tabla3[[#This Row],[PRECIO CON DESCT.]]-(Tabla3[[#This Row],[PRECIO CON DESCT.]]*$T$6))</f>
        <v>4.2083987399999998</v>
      </c>
      <c r="U2122" s="96"/>
      <c r="V2122" s="94">
        <f>Tabla3[[#This Row],[PRECIO %      en $]]*Tabla3[[#This Row],[PEDIDO ]]</f>
        <v>0</v>
      </c>
      <c r="W2122" s="57">
        <f>Tabla3[[#This Row],[PRECIO CON DESCT.]]*Tabla3[[#This Row],[PEDIDO ]]</f>
        <v>0</v>
      </c>
      <c r="X2122" s="58">
        <f>Tabla3[[#This Row],[PRECIO SIN %]]*Tabla3[[#This Row],[PEDIDO ]]</f>
        <v>0</v>
      </c>
    </row>
    <row r="2123" spans="1:24" ht="33" customHeight="1" x14ac:dyDescent="0.4">
      <c r="A2123" s="124">
        <v>7599112000396</v>
      </c>
      <c r="B2123" s="51" t="s">
        <v>225</v>
      </c>
      <c r="C2123" s="51" t="s">
        <v>208</v>
      </c>
      <c r="D21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23" s="118" t="s">
        <v>2611</v>
      </c>
      <c r="F2123" s="75" t="s">
        <v>537</v>
      </c>
      <c r="G21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23" s="77">
        <v>3</v>
      </c>
      <c r="J2123" s="52">
        <v>24.27778</v>
      </c>
      <c r="K2123" s="53">
        <f>Tabla3[[#This Row],[PRECIOS]]-Tabla3[[#This Row],[PRECIOS]]*10%</f>
        <v>21.850002</v>
      </c>
      <c r="L2123" s="101"/>
      <c r="M2123" s="54"/>
      <c r="N2123" s="55">
        <f>IFERROR(Tabla3[[#This Row],[PRECIOS]]-Tabla3[[#This Row],[PRECIOS]]*Tabla3[[#This Row],[% PRODUCTO]]," ")</f>
        <v>24.27778</v>
      </c>
      <c r="O2123" s="54"/>
      <c r="P2123" s="55">
        <f>IFERROR(Tabla3[[#This Row],[OCULTAR2]]-Tabla3[[#This Row],[OCULTAR2]]*Tabla3[[#This Row],[% LÍNEA]]," ")</f>
        <v>24.27778</v>
      </c>
      <c r="Q2123" s="56">
        <f>IFERROR(Tabla3[[#This Row],[% PRODUCTO]]+Tabla3[[#This Row],[% LÍNEA]]," ")</f>
        <v>0</v>
      </c>
      <c r="R2123" s="53">
        <f>Tabla3[[#This Row],[OCULTAR3]]</f>
        <v>24.27778</v>
      </c>
      <c r="S2123" s="53">
        <f>Tabla3[[#This Row],[PRECIO SIN %]]-Tabla3[[#This Row],[PRECIO SIN %]]*10%</f>
        <v>21.850002</v>
      </c>
      <c r="T2123" s="80">
        <f>(Tabla3[[#This Row],[PRECIO CON DESCT.]]-(Tabla3[[#This Row],[PRECIO CON DESCT.]]*$T$6))</f>
        <v>13.765501260000001</v>
      </c>
      <c r="U2123" s="96"/>
      <c r="V2123" s="94">
        <f>Tabla3[[#This Row],[PRECIO %      en $]]*Tabla3[[#This Row],[PEDIDO ]]</f>
        <v>0</v>
      </c>
      <c r="W2123" s="57">
        <f>Tabla3[[#This Row],[PRECIO CON DESCT.]]*Tabla3[[#This Row],[PEDIDO ]]</f>
        <v>0</v>
      </c>
      <c r="X2123" s="58">
        <f>Tabla3[[#This Row],[PRECIO SIN %]]*Tabla3[[#This Row],[PEDIDO ]]</f>
        <v>0</v>
      </c>
    </row>
    <row r="2124" spans="1:24" ht="33" customHeight="1" x14ac:dyDescent="0.4">
      <c r="A2124" s="125">
        <v>7591585213051</v>
      </c>
      <c r="B2124" s="59" t="s">
        <v>225</v>
      </c>
      <c r="C2124" s="59" t="s">
        <v>104</v>
      </c>
      <c r="D21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24" s="119" t="s">
        <v>2612</v>
      </c>
      <c r="F2124" s="76" t="s">
        <v>537</v>
      </c>
      <c r="G21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24" s="78">
        <v>24</v>
      </c>
      <c r="J2124" s="52">
        <v>44.711109999999998</v>
      </c>
      <c r="K2124" s="60">
        <f>Tabla3[[#This Row],[PRECIOS]]-Tabla3[[#This Row],[PRECIOS]]*10%</f>
        <v>40.239998999999997</v>
      </c>
      <c r="L2124" s="101"/>
      <c r="M2124" s="61"/>
      <c r="N2124" s="55">
        <f>IFERROR(Tabla3[[#This Row],[PRECIOS]]-Tabla3[[#This Row],[PRECIOS]]*Tabla3[[#This Row],[% PRODUCTO]]," ")</f>
        <v>44.711109999999998</v>
      </c>
      <c r="O2124" s="61"/>
      <c r="P2124" s="55">
        <f>IFERROR(Tabla3[[#This Row],[OCULTAR2]]-Tabla3[[#This Row],[OCULTAR2]]*Tabla3[[#This Row],[% LÍNEA]]," ")</f>
        <v>44.711109999999998</v>
      </c>
      <c r="Q2124" s="56">
        <f>IFERROR(Tabla3[[#This Row],[% PRODUCTO]]+Tabla3[[#This Row],[% LÍNEA]]," ")</f>
        <v>0</v>
      </c>
      <c r="R2124" s="60">
        <f>Tabla3[[#This Row],[OCULTAR3]]</f>
        <v>44.711109999999998</v>
      </c>
      <c r="S2124" s="60">
        <f>Tabla3[[#This Row],[PRECIO SIN %]]-Tabla3[[#This Row],[PRECIO SIN %]]*10%</f>
        <v>40.239998999999997</v>
      </c>
      <c r="T2124" s="80">
        <f>(Tabla3[[#This Row],[PRECIO CON DESCT.]]-(Tabla3[[#This Row],[PRECIO CON DESCT.]]*$T$6))</f>
        <v>25.351199369999996</v>
      </c>
      <c r="U2124" s="96"/>
      <c r="V2124" s="94">
        <f>Tabla3[[#This Row],[PRECIO %      en $]]*Tabla3[[#This Row],[PEDIDO ]]</f>
        <v>0</v>
      </c>
      <c r="W2124" s="57">
        <f>Tabla3[[#This Row],[PRECIO CON DESCT.]]*Tabla3[[#This Row],[PEDIDO ]]</f>
        <v>0</v>
      </c>
      <c r="X2124" s="58">
        <f>Tabla3[[#This Row],[PRECIO SIN %]]*Tabla3[[#This Row],[PEDIDO ]]</f>
        <v>0</v>
      </c>
    </row>
    <row r="2125" spans="1:24" ht="33" customHeight="1" x14ac:dyDescent="0.4">
      <c r="A2125" s="124">
        <v>7599608003559</v>
      </c>
      <c r="B2125" s="51" t="s">
        <v>225</v>
      </c>
      <c r="C2125" s="51" t="s">
        <v>86</v>
      </c>
      <c r="D21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25" s="118" t="s">
        <v>2613</v>
      </c>
      <c r="F2125" s="75" t="s">
        <v>537</v>
      </c>
      <c r="G21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25" s="77">
        <v>1</v>
      </c>
      <c r="J2125" s="52">
        <v>3.9111099999999999</v>
      </c>
      <c r="K2125" s="53">
        <f>Tabla3[[#This Row],[PRECIOS]]-Tabla3[[#This Row],[PRECIOS]]*10%</f>
        <v>3.5199989999999999</v>
      </c>
      <c r="L2125" s="101"/>
      <c r="M2125" s="54"/>
      <c r="N2125" s="55">
        <f>IFERROR(Tabla3[[#This Row],[PRECIOS]]-Tabla3[[#This Row],[PRECIOS]]*Tabla3[[#This Row],[% PRODUCTO]]," ")</f>
        <v>3.9111099999999999</v>
      </c>
      <c r="O2125" s="54"/>
      <c r="P2125" s="55">
        <f>IFERROR(Tabla3[[#This Row],[OCULTAR2]]-Tabla3[[#This Row],[OCULTAR2]]*Tabla3[[#This Row],[% LÍNEA]]," ")</f>
        <v>3.9111099999999999</v>
      </c>
      <c r="Q2125" s="56">
        <f>IFERROR(Tabla3[[#This Row],[% PRODUCTO]]+Tabla3[[#This Row],[% LÍNEA]]," ")</f>
        <v>0</v>
      </c>
      <c r="R2125" s="53">
        <f>Tabla3[[#This Row],[OCULTAR3]]</f>
        <v>3.9111099999999999</v>
      </c>
      <c r="S2125" s="53">
        <f>Tabla3[[#This Row],[PRECIO SIN %]]-Tabla3[[#This Row],[PRECIO SIN %]]*10%</f>
        <v>3.5199989999999999</v>
      </c>
      <c r="T2125" s="80">
        <f>(Tabla3[[#This Row],[PRECIO CON DESCT.]]-(Tabla3[[#This Row],[PRECIO CON DESCT.]]*$T$6))</f>
        <v>2.2175993699999998</v>
      </c>
      <c r="U2125" s="96"/>
      <c r="V2125" s="94">
        <f>Tabla3[[#This Row],[PRECIO %      en $]]*Tabla3[[#This Row],[PEDIDO ]]</f>
        <v>0</v>
      </c>
      <c r="W2125" s="57">
        <f>Tabla3[[#This Row],[PRECIO CON DESCT.]]*Tabla3[[#This Row],[PEDIDO ]]</f>
        <v>0</v>
      </c>
      <c r="X2125" s="58">
        <f>Tabla3[[#This Row],[PRECIO SIN %]]*Tabla3[[#This Row],[PEDIDO ]]</f>
        <v>0</v>
      </c>
    </row>
    <row r="2126" spans="1:24" ht="33" customHeight="1" x14ac:dyDescent="0.4">
      <c r="A2126" s="125">
        <v>8904180217819</v>
      </c>
      <c r="B2126" s="59" t="s">
        <v>225</v>
      </c>
      <c r="C2126" s="59" t="s">
        <v>133</v>
      </c>
      <c r="D21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26" s="119" t="s">
        <v>2614</v>
      </c>
      <c r="F2126" s="76" t="s">
        <v>537</v>
      </c>
      <c r="G21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26" s="78">
        <v>284</v>
      </c>
      <c r="J2126" s="52">
        <v>2.88889</v>
      </c>
      <c r="K2126" s="60">
        <f>Tabla3[[#This Row],[PRECIOS]]-Tabla3[[#This Row],[PRECIOS]]*10%</f>
        <v>2.6000009999999998</v>
      </c>
      <c r="L2126" s="101"/>
      <c r="M2126" s="61"/>
      <c r="N2126" s="55">
        <f>IFERROR(Tabla3[[#This Row],[PRECIOS]]-Tabla3[[#This Row],[PRECIOS]]*Tabla3[[#This Row],[% PRODUCTO]]," ")</f>
        <v>2.88889</v>
      </c>
      <c r="O2126" s="61"/>
      <c r="P2126" s="55">
        <f>IFERROR(Tabla3[[#This Row],[OCULTAR2]]-Tabla3[[#This Row],[OCULTAR2]]*Tabla3[[#This Row],[% LÍNEA]]," ")</f>
        <v>2.88889</v>
      </c>
      <c r="Q2126" s="56">
        <f>IFERROR(Tabla3[[#This Row],[% PRODUCTO]]+Tabla3[[#This Row],[% LÍNEA]]," ")</f>
        <v>0</v>
      </c>
      <c r="R2126" s="60">
        <f>Tabla3[[#This Row],[OCULTAR3]]</f>
        <v>2.88889</v>
      </c>
      <c r="S2126" s="60">
        <f>Tabla3[[#This Row],[PRECIO SIN %]]-Tabla3[[#This Row],[PRECIO SIN %]]*10%</f>
        <v>2.6000009999999998</v>
      </c>
      <c r="T2126" s="80">
        <f>(Tabla3[[#This Row],[PRECIO CON DESCT.]]-(Tabla3[[#This Row],[PRECIO CON DESCT.]]*$T$6))</f>
        <v>1.6380006299999998</v>
      </c>
      <c r="U2126" s="96"/>
      <c r="V2126" s="94">
        <f>Tabla3[[#This Row],[PRECIO %      en $]]*Tabla3[[#This Row],[PEDIDO ]]</f>
        <v>0</v>
      </c>
      <c r="W2126" s="57">
        <f>Tabla3[[#This Row],[PRECIO CON DESCT.]]*Tabla3[[#This Row],[PEDIDO ]]</f>
        <v>0</v>
      </c>
      <c r="X2126" s="58">
        <f>Tabla3[[#This Row],[PRECIO SIN %]]*Tabla3[[#This Row],[PEDIDO ]]</f>
        <v>0</v>
      </c>
    </row>
    <row r="2127" spans="1:24" ht="33" customHeight="1" x14ac:dyDescent="0.4">
      <c r="A2127" s="124">
        <v>7591519317534</v>
      </c>
      <c r="B2127" s="51" t="s">
        <v>225</v>
      </c>
      <c r="C2127" s="51" t="s">
        <v>149</v>
      </c>
      <c r="D21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27" s="118" t="s">
        <v>2615</v>
      </c>
      <c r="F2127" s="75" t="s">
        <v>537</v>
      </c>
      <c r="G21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27" s="77">
        <v>272</v>
      </c>
      <c r="J2127" s="52">
        <v>8</v>
      </c>
      <c r="K2127" s="53">
        <f>Tabla3[[#This Row],[PRECIOS]]-Tabla3[[#This Row],[PRECIOS]]*10%</f>
        <v>7.2</v>
      </c>
      <c r="L2127" s="101"/>
      <c r="M2127" s="54"/>
      <c r="N2127" s="55">
        <f>IFERROR(Tabla3[[#This Row],[PRECIOS]]-Tabla3[[#This Row],[PRECIOS]]*Tabla3[[#This Row],[% PRODUCTO]]," ")</f>
        <v>8</v>
      </c>
      <c r="O2127" s="54"/>
      <c r="P2127" s="55">
        <f>IFERROR(Tabla3[[#This Row],[OCULTAR2]]-Tabla3[[#This Row],[OCULTAR2]]*Tabla3[[#This Row],[% LÍNEA]]," ")</f>
        <v>8</v>
      </c>
      <c r="Q2127" s="56">
        <f>IFERROR(Tabla3[[#This Row],[% PRODUCTO]]+Tabla3[[#This Row],[% LÍNEA]]," ")</f>
        <v>0</v>
      </c>
      <c r="R2127" s="53">
        <f>Tabla3[[#This Row],[OCULTAR3]]</f>
        <v>8</v>
      </c>
      <c r="S2127" s="53">
        <f>Tabla3[[#This Row],[PRECIO SIN %]]-Tabla3[[#This Row],[PRECIO SIN %]]*10%</f>
        <v>7.2</v>
      </c>
      <c r="T2127" s="80">
        <f>(Tabla3[[#This Row],[PRECIO CON DESCT.]]-(Tabla3[[#This Row],[PRECIO CON DESCT.]]*$T$6))</f>
        <v>4.5359999999999996</v>
      </c>
      <c r="U2127" s="96"/>
      <c r="V2127" s="94">
        <f>Tabla3[[#This Row],[PRECIO %      en $]]*Tabla3[[#This Row],[PEDIDO ]]</f>
        <v>0</v>
      </c>
      <c r="W2127" s="57">
        <f>Tabla3[[#This Row],[PRECIO CON DESCT.]]*Tabla3[[#This Row],[PEDIDO ]]</f>
        <v>0</v>
      </c>
      <c r="X2127" s="58">
        <f>Tabla3[[#This Row],[PRECIO SIN %]]*Tabla3[[#This Row],[PEDIDO ]]</f>
        <v>0</v>
      </c>
    </row>
    <row r="2128" spans="1:24" ht="33" customHeight="1" x14ac:dyDescent="0.4">
      <c r="A2128" s="125">
        <v>7703763521623</v>
      </c>
      <c r="B2128" s="59" t="s">
        <v>225</v>
      </c>
      <c r="C2128" s="59" t="s">
        <v>171</v>
      </c>
      <c r="D21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128" s="119" t="s">
        <v>2616</v>
      </c>
      <c r="F2128" s="76" t="s">
        <v>537</v>
      </c>
      <c r="G21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128" s="78">
        <v>61</v>
      </c>
      <c r="J2128" s="52">
        <v>7.5</v>
      </c>
      <c r="K2128" s="60">
        <f>Tabla3[[#This Row],[PRECIOS]]-Tabla3[[#This Row],[PRECIOS]]*10%</f>
        <v>6.75</v>
      </c>
      <c r="L2128" s="101" t="s">
        <v>5327</v>
      </c>
      <c r="M2128" s="61"/>
      <c r="N2128" s="55">
        <f>IFERROR(Tabla3[[#This Row],[PRECIOS]]-Tabla3[[#This Row],[PRECIOS]]*Tabla3[[#This Row],[% PRODUCTO]]," ")</f>
        <v>7.5</v>
      </c>
      <c r="O2128" s="61"/>
      <c r="P2128" s="55">
        <f>IFERROR(Tabla3[[#This Row],[OCULTAR2]]-Tabla3[[#This Row],[OCULTAR2]]*Tabla3[[#This Row],[% LÍNEA]]," ")</f>
        <v>7.5</v>
      </c>
      <c r="Q2128" s="56">
        <f>IFERROR(Tabla3[[#This Row],[% PRODUCTO]]+Tabla3[[#This Row],[% LÍNEA]]," ")</f>
        <v>0</v>
      </c>
      <c r="R2128" s="60">
        <f>Tabla3[[#This Row],[OCULTAR3]]</f>
        <v>7.5</v>
      </c>
      <c r="S2128" s="60">
        <f>Tabla3[[#This Row],[PRECIO SIN %]]-Tabla3[[#This Row],[PRECIO SIN %]]*10%</f>
        <v>6.75</v>
      </c>
      <c r="T2128" s="80">
        <f>(Tabla3[[#This Row],[PRECIO CON DESCT.]]-(Tabla3[[#This Row],[PRECIO CON DESCT.]]*$T$6))</f>
        <v>4.2524999999999995</v>
      </c>
      <c r="U2128" s="96"/>
      <c r="V2128" s="94">
        <f>Tabla3[[#This Row],[PRECIO %      en $]]*Tabla3[[#This Row],[PEDIDO ]]</f>
        <v>0</v>
      </c>
      <c r="W2128" s="57">
        <f>Tabla3[[#This Row],[PRECIO CON DESCT.]]*Tabla3[[#This Row],[PEDIDO ]]</f>
        <v>0</v>
      </c>
      <c r="X2128" s="58">
        <f>Tabla3[[#This Row],[PRECIO SIN %]]*Tabla3[[#This Row],[PEDIDO ]]</f>
        <v>0</v>
      </c>
    </row>
    <row r="2129" spans="1:24" ht="33" customHeight="1" x14ac:dyDescent="0.4">
      <c r="A2129" s="124">
        <v>7598677000315</v>
      </c>
      <c r="B2129" s="51" t="s">
        <v>225</v>
      </c>
      <c r="C2129" s="51" t="s">
        <v>125</v>
      </c>
      <c r="D21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29" s="118" t="s">
        <v>2617</v>
      </c>
      <c r="F2129" s="75" t="s">
        <v>537</v>
      </c>
      <c r="G21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29" s="77">
        <v>323</v>
      </c>
      <c r="J2129" s="52">
        <v>6.6666699999999999</v>
      </c>
      <c r="K2129" s="53">
        <f>Tabla3[[#This Row],[PRECIOS]]-Tabla3[[#This Row],[PRECIOS]]*10%</f>
        <v>6.0000029999999995</v>
      </c>
      <c r="L2129" s="101"/>
      <c r="M2129" s="54"/>
      <c r="N2129" s="55">
        <f>IFERROR(Tabla3[[#This Row],[PRECIOS]]-Tabla3[[#This Row],[PRECIOS]]*Tabla3[[#This Row],[% PRODUCTO]]," ")</f>
        <v>6.6666699999999999</v>
      </c>
      <c r="O2129" s="54"/>
      <c r="P2129" s="55">
        <f>IFERROR(Tabla3[[#This Row],[OCULTAR2]]-Tabla3[[#This Row],[OCULTAR2]]*Tabla3[[#This Row],[% LÍNEA]]," ")</f>
        <v>6.6666699999999999</v>
      </c>
      <c r="Q2129" s="56">
        <f>IFERROR(Tabla3[[#This Row],[% PRODUCTO]]+Tabla3[[#This Row],[% LÍNEA]]," ")</f>
        <v>0</v>
      </c>
      <c r="R2129" s="53">
        <f>Tabla3[[#This Row],[OCULTAR3]]</f>
        <v>6.6666699999999999</v>
      </c>
      <c r="S2129" s="53">
        <f>Tabla3[[#This Row],[PRECIO SIN %]]-Tabla3[[#This Row],[PRECIO SIN %]]*10%</f>
        <v>6.0000029999999995</v>
      </c>
      <c r="T2129" s="80">
        <f>(Tabla3[[#This Row],[PRECIO CON DESCT.]]-(Tabla3[[#This Row],[PRECIO CON DESCT.]]*$T$6))</f>
        <v>3.7800018899999999</v>
      </c>
      <c r="U2129" s="96"/>
      <c r="V2129" s="94">
        <f>Tabla3[[#This Row],[PRECIO %      en $]]*Tabla3[[#This Row],[PEDIDO ]]</f>
        <v>0</v>
      </c>
      <c r="W2129" s="57">
        <f>Tabla3[[#This Row],[PRECIO CON DESCT.]]*Tabla3[[#This Row],[PEDIDO ]]</f>
        <v>0</v>
      </c>
      <c r="X2129" s="58">
        <f>Tabla3[[#This Row],[PRECIO SIN %]]*Tabla3[[#This Row],[PEDIDO ]]</f>
        <v>0</v>
      </c>
    </row>
    <row r="2130" spans="1:24" ht="33" customHeight="1" x14ac:dyDescent="0.4">
      <c r="A2130" s="125">
        <v>8904180217826</v>
      </c>
      <c r="B2130" s="59" t="s">
        <v>225</v>
      </c>
      <c r="C2130" s="59" t="s">
        <v>133</v>
      </c>
      <c r="D21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30" s="119" t="s">
        <v>2618</v>
      </c>
      <c r="F2130" s="76" t="s">
        <v>537</v>
      </c>
      <c r="G21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30" s="78">
        <v>5</v>
      </c>
      <c r="J2130" s="52">
        <v>4.5555599999999998</v>
      </c>
      <c r="K2130" s="60">
        <f>Tabla3[[#This Row],[PRECIOS]]-Tabla3[[#This Row],[PRECIOS]]*10%</f>
        <v>4.1000040000000002</v>
      </c>
      <c r="L2130" s="101"/>
      <c r="M2130" s="61"/>
      <c r="N2130" s="55">
        <f>IFERROR(Tabla3[[#This Row],[PRECIOS]]-Tabla3[[#This Row],[PRECIOS]]*Tabla3[[#This Row],[% PRODUCTO]]," ")</f>
        <v>4.5555599999999998</v>
      </c>
      <c r="O2130" s="61"/>
      <c r="P2130" s="55">
        <f>IFERROR(Tabla3[[#This Row],[OCULTAR2]]-Tabla3[[#This Row],[OCULTAR2]]*Tabla3[[#This Row],[% LÍNEA]]," ")</f>
        <v>4.5555599999999998</v>
      </c>
      <c r="Q2130" s="56">
        <f>IFERROR(Tabla3[[#This Row],[% PRODUCTO]]+Tabla3[[#This Row],[% LÍNEA]]," ")</f>
        <v>0</v>
      </c>
      <c r="R2130" s="60">
        <f>Tabla3[[#This Row],[OCULTAR3]]</f>
        <v>4.5555599999999998</v>
      </c>
      <c r="S2130" s="60">
        <f>Tabla3[[#This Row],[PRECIO SIN %]]-Tabla3[[#This Row],[PRECIO SIN %]]*10%</f>
        <v>4.1000040000000002</v>
      </c>
      <c r="T2130" s="80">
        <f>(Tabla3[[#This Row],[PRECIO CON DESCT.]]-(Tabla3[[#This Row],[PRECIO CON DESCT.]]*$T$6))</f>
        <v>2.58300252</v>
      </c>
      <c r="U2130" s="96"/>
      <c r="V2130" s="94">
        <f>Tabla3[[#This Row],[PRECIO %      en $]]*Tabla3[[#This Row],[PEDIDO ]]</f>
        <v>0</v>
      </c>
      <c r="W2130" s="57">
        <f>Tabla3[[#This Row],[PRECIO CON DESCT.]]*Tabla3[[#This Row],[PEDIDO ]]</f>
        <v>0</v>
      </c>
      <c r="X2130" s="58">
        <f>Tabla3[[#This Row],[PRECIO SIN %]]*Tabla3[[#This Row],[PEDIDO ]]</f>
        <v>0</v>
      </c>
    </row>
    <row r="2131" spans="1:24" ht="33" customHeight="1" x14ac:dyDescent="0.4">
      <c r="A2131" s="124">
        <v>7591519317541</v>
      </c>
      <c r="B2131" s="51" t="s">
        <v>225</v>
      </c>
      <c r="C2131" s="51" t="s">
        <v>149</v>
      </c>
      <c r="D21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31" s="118" t="s">
        <v>2619</v>
      </c>
      <c r="F2131" s="75" t="s">
        <v>537</v>
      </c>
      <c r="G21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31" s="77">
        <v>46</v>
      </c>
      <c r="J2131" s="52">
        <v>6.2777799999999999</v>
      </c>
      <c r="K2131" s="53">
        <f>Tabla3[[#This Row],[PRECIOS]]-Tabla3[[#This Row],[PRECIOS]]*10%</f>
        <v>5.6500019999999997</v>
      </c>
      <c r="L2131" s="101"/>
      <c r="M2131" s="54"/>
      <c r="N2131" s="55">
        <f>IFERROR(Tabla3[[#This Row],[PRECIOS]]-Tabla3[[#This Row],[PRECIOS]]*Tabla3[[#This Row],[% PRODUCTO]]," ")</f>
        <v>6.2777799999999999</v>
      </c>
      <c r="O2131" s="54"/>
      <c r="P2131" s="55">
        <f>IFERROR(Tabla3[[#This Row],[OCULTAR2]]-Tabla3[[#This Row],[OCULTAR2]]*Tabla3[[#This Row],[% LÍNEA]]," ")</f>
        <v>6.2777799999999999</v>
      </c>
      <c r="Q2131" s="56">
        <f>IFERROR(Tabla3[[#This Row],[% PRODUCTO]]+Tabla3[[#This Row],[% LÍNEA]]," ")</f>
        <v>0</v>
      </c>
      <c r="R2131" s="53">
        <f>Tabla3[[#This Row],[OCULTAR3]]</f>
        <v>6.2777799999999999</v>
      </c>
      <c r="S2131" s="53">
        <f>Tabla3[[#This Row],[PRECIO SIN %]]-Tabla3[[#This Row],[PRECIO SIN %]]*10%</f>
        <v>5.6500019999999997</v>
      </c>
      <c r="T2131" s="80">
        <f>(Tabla3[[#This Row],[PRECIO CON DESCT.]]-(Tabla3[[#This Row],[PRECIO CON DESCT.]]*$T$6))</f>
        <v>3.5595012599999998</v>
      </c>
      <c r="U2131" s="96"/>
      <c r="V2131" s="94">
        <f>Tabla3[[#This Row],[PRECIO %      en $]]*Tabla3[[#This Row],[PEDIDO ]]</f>
        <v>0</v>
      </c>
      <c r="W2131" s="57">
        <f>Tabla3[[#This Row],[PRECIO CON DESCT.]]*Tabla3[[#This Row],[PEDIDO ]]</f>
        <v>0</v>
      </c>
      <c r="X2131" s="58">
        <f>Tabla3[[#This Row],[PRECIO SIN %]]*Tabla3[[#This Row],[PEDIDO ]]</f>
        <v>0</v>
      </c>
    </row>
    <row r="2132" spans="1:24" ht="33" customHeight="1" x14ac:dyDescent="0.4">
      <c r="A2132" s="125">
        <v>7598677000414</v>
      </c>
      <c r="B2132" s="59" t="s">
        <v>225</v>
      </c>
      <c r="C2132" s="59" t="s">
        <v>125</v>
      </c>
      <c r="D21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32" s="119" t="s">
        <v>2620</v>
      </c>
      <c r="F2132" s="76" t="s">
        <v>537</v>
      </c>
      <c r="G21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32" s="78">
        <v>47</v>
      </c>
      <c r="J2132" s="52">
        <v>6.2222200000000001</v>
      </c>
      <c r="K2132" s="60">
        <f>Tabla3[[#This Row],[PRECIOS]]-Tabla3[[#This Row],[PRECIOS]]*10%</f>
        <v>5.5999980000000003</v>
      </c>
      <c r="L2132" s="101"/>
      <c r="M2132" s="61"/>
      <c r="N2132" s="55">
        <f>IFERROR(Tabla3[[#This Row],[PRECIOS]]-Tabla3[[#This Row],[PRECIOS]]*Tabla3[[#This Row],[% PRODUCTO]]," ")</f>
        <v>6.2222200000000001</v>
      </c>
      <c r="O2132" s="61"/>
      <c r="P2132" s="55">
        <f>IFERROR(Tabla3[[#This Row],[OCULTAR2]]-Tabla3[[#This Row],[OCULTAR2]]*Tabla3[[#This Row],[% LÍNEA]]," ")</f>
        <v>6.2222200000000001</v>
      </c>
      <c r="Q2132" s="56">
        <f>IFERROR(Tabla3[[#This Row],[% PRODUCTO]]+Tabla3[[#This Row],[% LÍNEA]]," ")</f>
        <v>0</v>
      </c>
      <c r="R2132" s="60">
        <f>Tabla3[[#This Row],[OCULTAR3]]</f>
        <v>6.2222200000000001</v>
      </c>
      <c r="S2132" s="60">
        <f>Tabla3[[#This Row],[PRECIO SIN %]]-Tabla3[[#This Row],[PRECIO SIN %]]*10%</f>
        <v>5.5999980000000003</v>
      </c>
      <c r="T2132" s="80">
        <f>(Tabla3[[#This Row],[PRECIO CON DESCT.]]-(Tabla3[[#This Row],[PRECIO CON DESCT.]]*$T$6))</f>
        <v>3.5279987400000001</v>
      </c>
      <c r="U2132" s="96"/>
      <c r="V2132" s="94">
        <f>Tabla3[[#This Row],[PRECIO %      en $]]*Tabla3[[#This Row],[PEDIDO ]]</f>
        <v>0</v>
      </c>
      <c r="W2132" s="57">
        <f>Tabla3[[#This Row],[PRECIO CON DESCT.]]*Tabla3[[#This Row],[PEDIDO ]]</f>
        <v>0</v>
      </c>
      <c r="X2132" s="58">
        <f>Tabla3[[#This Row],[PRECIO SIN %]]*Tabla3[[#This Row],[PEDIDO ]]</f>
        <v>0</v>
      </c>
    </row>
    <row r="2133" spans="1:24" ht="33" customHeight="1" x14ac:dyDescent="0.4">
      <c r="A2133" s="124">
        <v>7598252000600</v>
      </c>
      <c r="B2133" s="51" t="s">
        <v>225</v>
      </c>
      <c r="C2133" s="51" t="s">
        <v>56</v>
      </c>
      <c r="D21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33" s="118" t="s">
        <v>2621</v>
      </c>
      <c r="F2133" s="75" t="s">
        <v>537</v>
      </c>
      <c r="G21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33" s="77">
        <v>1565</v>
      </c>
      <c r="J2133" s="52">
        <v>0.92222000000000004</v>
      </c>
      <c r="K2133" s="53">
        <f>Tabla3[[#This Row],[PRECIOS]]-Tabla3[[#This Row],[PRECIOS]]*10%</f>
        <v>0.82999800000000001</v>
      </c>
      <c r="L2133" s="101"/>
      <c r="M2133" s="54"/>
      <c r="N2133" s="55">
        <f>IFERROR(Tabla3[[#This Row],[PRECIOS]]-Tabla3[[#This Row],[PRECIOS]]*Tabla3[[#This Row],[% PRODUCTO]]," ")</f>
        <v>0.92222000000000004</v>
      </c>
      <c r="O2133" s="54"/>
      <c r="P2133" s="55">
        <f>IFERROR(Tabla3[[#This Row],[OCULTAR2]]-Tabla3[[#This Row],[OCULTAR2]]*Tabla3[[#This Row],[% LÍNEA]]," ")</f>
        <v>0.92222000000000004</v>
      </c>
      <c r="Q2133" s="56">
        <f>IFERROR(Tabla3[[#This Row],[% PRODUCTO]]+Tabla3[[#This Row],[% LÍNEA]]," ")</f>
        <v>0</v>
      </c>
      <c r="R2133" s="53">
        <f>Tabla3[[#This Row],[OCULTAR3]]</f>
        <v>0.92222000000000004</v>
      </c>
      <c r="S2133" s="53">
        <f>Tabla3[[#This Row],[PRECIO SIN %]]-Tabla3[[#This Row],[PRECIO SIN %]]*10%</f>
        <v>0.82999800000000001</v>
      </c>
      <c r="T2133" s="80">
        <f>(Tabla3[[#This Row],[PRECIO CON DESCT.]]-(Tabla3[[#This Row],[PRECIO CON DESCT.]]*$T$6))</f>
        <v>0.52289874000000003</v>
      </c>
      <c r="U2133" s="96"/>
      <c r="V2133" s="94">
        <f>Tabla3[[#This Row],[PRECIO %      en $]]*Tabla3[[#This Row],[PEDIDO ]]</f>
        <v>0</v>
      </c>
      <c r="W2133" s="57">
        <f>Tabla3[[#This Row],[PRECIO CON DESCT.]]*Tabla3[[#This Row],[PEDIDO ]]</f>
        <v>0</v>
      </c>
      <c r="X2133" s="58">
        <f>Tabla3[[#This Row],[PRECIO SIN %]]*Tabla3[[#This Row],[PEDIDO ]]</f>
        <v>0</v>
      </c>
    </row>
    <row r="2134" spans="1:24" ht="33" customHeight="1" x14ac:dyDescent="0.4">
      <c r="A2134" s="125">
        <v>7592806132113</v>
      </c>
      <c r="B2134" s="59" t="s">
        <v>225</v>
      </c>
      <c r="C2134" s="59" t="s">
        <v>74</v>
      </c>
      <c r="D21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34" s="119" t="s">
        <v>2622</v>
      </c>
      <c r="F2134" s="76" t="s">
        <v>537</v>
      </c>
      <c r="G21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34" s="78">
        <v>23</v>
      </c>
      <c r="J2134" s="52">
        <v>1.5222199999999999</v>
      </c>
      <c r="K2134" s="60">
        <f>Tabla3[[#This Row],[PRECIOS]]-Tabla3[[#This Row],[PRECIOS]]*10%</f>
        <v>1.3699979999999998</v>
      </c>
      <c r="L2134" s="101"/>
      <c r="M2134" s="61"/>
      <c r="N2134" s="55">
        <f>IFERROR(Tabla3[[#This Row],[PRECIOS]]-Tabla3[[#This Row],[PRECIOS]]*Tabla3[[#This Row],[% PRODUCTO]]," ")</f>
        <v>1.5222199999999999</v>
      </c>
      <c r="O2134" s="61"/>
      <c r="P2134" s="55">
        <f>IFERROR(Tabla3[[#This Row],[OCULTAR2]]-Tabla3[[#This Row],[OCULTAR2]]*Tabla3[[#This Row],[% LÍNEA]]," ")</f>
        <v>1.5222199999999999</v>
      </c>
      <c r="Q2134" s="56">
        <f>IFERROR(Tabla3[[#This Row],[% PRODUCTO]]+Tabla3[[#This Row],[% LÍNEA]]," ")</f>
        <v>0</v>
      </c>
      <c r="R2134" s="60">
        <f>Tabla3[[#This Row],[OCULTAR3]]</f>
        <v>1.5222199999999999</v>
      </c>
      <c r="S2134" s="60">
        <f>Tabla3[[#This Row],[PRECIO SIN %]]-Tabla3[[#This Row],[PRECIO SIN %]]*10%</f>
        <v>1.3699979999999998</v>
      </c>
      <c r="T2134" s="80">
        <f>(Tabla3[[#This Row],[PRECIO CON DESCT.]]-(Tabla3[[#This Row],[PRECIO CON DESCT.]]*$T$6))</f>
        <v>0.86309873999999986</v>
      </c>
      <c r="U2134" s="96"/>
      <c r="V2134" s="94">
        <f>Tabla3[[#This Row],[PRECIO %      en $]]*Tabla3[[#This Row],[PEDIDO ]]</f>
        <v>0</v>
      </c>
      <c r="W2134" s="57">
        <f>Tabla3[[#This Row],[PRECIO CON DESCT.]]*Tabla3[[#This Row],[PEDIDO ]]</f>
        <v>0</v>
      </c>
      <c r="X2134" s="58">
        <f>Tabla3[[#This Row],[PRECIO SIN %]]*Tabla3[[#This Row],[PEDIDO ]]</f>
        <v>0</v>
      </c>
    </row>
    <row r="2135" spans="1:24" ht="33" customHeight="1" x14ac:dyDescent="0.4">
      <c r="A2135" s="124">
        <v>8904210707112</v>
      </c>
      <c r="B2135" s="51" t="s">
        <v>225</v>
      </c>
      <c r="C2135" s="51" t="s">
        <v>209</v>
      </c>
      <c r="D21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35" s="118" t="s">
        <v>2623</v>
      </c>
      <c r="F2135" s="75" t="s">
        <v>537</v>
      </c>
      <c r="G21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35" s="77">
        <v>95</v>
      </c>
      <c r="J2135" s="52">
        <v>3.9333300000000002</v>
      </c>
      <c r="K2135" s="53">
        <f>Tabla3[[#This Row],[PRECIOS]]-Tabla3[[#This Row],[PRECIOS]]*10%</f>
        <v>3.5399970000000001</v>
      </c>
      <c r="L2135" s="101"/>
      <c r="M2135" s="54"/>
      <c r="N2135" s="55">
        <f>IFERROR(Tabla3[[#This Row],[PRECIOS]]-Tabla3[[#This Row],[PRECIOS]]*Tabla3[[#This Row],[% PRODUCTO]]," ")</f>
        <v>3.9333300000000002</v>
      </c>
      <c r="O2135" s="54"/>
      <c r="P2135" s="55">
        <f>IFERROR(Tabla3[[#This Row],[OCULTAR2]]-Tabla3[[#This Row],[OCULTAR2]]*Tabla3[[#This Row],[% LÍNEA]]," ")</f>
        <v>3.9333300000000002</v>
      </c>
      <c r="Q2135" s="56">
        <f>IFERROR(Tabla3[[#This Row],[% PRODUCTO]]+Tabla3[[#This Row],[% LÍNEA]]," ")</f>
        <v>0</v>
      </c>
      <c r="R2135" s="53">
        <f>Tabla3[[#This Row],[OCULTAR3]]</f>
        <v>3.9333300000000002</v>
      </c>
      <c r="S2135" s="53">
        <f>Tabla3[[#This Row],[PRECIO SIN %]]-Tabla3[[#This Row],[PRECIO SIN %]]*10%</f>
        <v>3.5399970000000001</v>
      </c>
      <c r="T2135" s="80">
        <f>(Tabla3[[#This Row],[PRECIO CON DESCT.]]-(Tabla3[[#This Row],[PRECIO CON DESCT.]]*$T$6))</f>
        <v>2.2301981099999999</v>
      </c>
      <c r="U2135" s="96"/>
      <c r="V2135" s="94">
        <f>Tabla3[[#This Row],[PRECIO %      en $]]*Tabla3[[#This Row],[PEDIDO ]]</f>
        <v>0</v>
      </c>
      <c r="W2135" s="57">
        <f>Tabla3[[#This Row],[PRECIO CON DESCT.]]*Tabla3[[#This Row],[PEDIDO ]]</f>
        <v>0</v>
      </c>
      <c r="X2135" s="58">
        <f>Tabla3[[#This Row],[PRECIO SIN %]]*Tabla3[[#This Row],[PEDIDO ]]</f>
        <v>0</v>
      </c>
    </row>
    <row r="2136" spans="1:24" ht="33" customHeight="1" x14ac:dyDescent="0.4">
      <c r="A2136" s="125">
        <v>7592454889308</v>
      </c>
      <c r="B2136" s="59" t="s">
        <v>225</v>
      </c>
      <c r="C2136" s="59" t="s">
        <v>188</v>
      </c>
      <c r="D21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36" s="119" t="s">
        <v>2624</v>
      </c>
      <c r="F2136" s="76" t="s">
        <v>537</v>
      </c>
      <c r="G21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36" s="78">
        <v>12</v>
      </c>
      <c r="J2136" s="52">
        <v>12.977779999999999</v>
      </c>
      <c r="K2136" s="60">
        <f>Tabla3[[#This Row],[PRECIOS]]-Tabla3[[#This Row],[PRECIOS]]*10%</f>
        <v>11.680001999999998</v>
      </c>
      <c r="L2136" s="101"/>
      <c r="M2136" s="61"/>
      <c r="N2136" s="55">
        <f>IFERROR(Tabla3[[#This Row],[PRECIOS]]-Tabla3[[#This Row],[PRECIOS]]*Tabla3[[#This Row],[% PRODUCTO]]," ")</f>
        <v>12.977779999999999</v>
      </c>
      <c r="O2136" s="61"/>
      <c r="P2136" s="55">
        <f>IFERROR(Tabla3[[#This Row],[OCULTAR2]]-Tabla3[[#This Row],[OCULTAR2]]*Tabla3[[#This Row],[% LÍNEA]]," ")</f>
        <v>12.977779999999999</v>
      </c>
      <c r="Q2136" s="56">
        <f>IFERROR(Tabla3[[#This Row],[% PRODUCTO]]+Tabla3[[#This Row],[% LÍNEA]]," ")</f>
        <v>0</v>
      </c>
      <c r="R2136" s="60">
        <f>Tabla3[[#This Row],[OCULTAR3]]</f>
        <v>12.977779999999999</v>
      </c>
      <c r="S2136" s="60">
        <f>Tabla3[[#This Row],[PRECIO SIN %]]-Tabla3[[#This Row],[PRECIO SIN %]]*10%</f>
        <v>11.680001999999998</v>
      </c>
      <c r="T2136" s="80">
        <f>(Tabla3[[#This Row],[PRECIO CON DESCT.]]-(Tabla3[[#This Row],[PRECIO CON DESCT.]]*$T$6))</f>
        <v>7.3584012599999991</v>
      </c>
      <c r="U2136" s="96"/>
      <c r="V2136" s="94">
        <f>Tabla3[[#This Row],[PRECIO %      en $]]*Tabla3[[#This Row],[PEDIDO ]]</f>
        <v>0</v>
      </c>
      <c r="W2136" s="57">
        <f>Tabla3[[#This Row],[PRECIO CON DESCT.]]*Tabla3[[#This Row],[PEDIDO ]]</f>
        <v>0</v>
      </c>
      <c r="X2136" s="58">
        <f>Tabla3[[#This Row],[PRECIO SIN %]]*Tabla3[[#This Row],[PEDIDO ]]</f>
        <v>0</v>
      </c>
    </row>
    <row r="2137" spans="1:24" ht="33" customHeight="1" x14ac:dyDescent="0.4">
      <c r="A2137" s="124">
        <v>793869810377</v>
      </c>
      <c r="B2137" s="51" t="s">
        <v>225</v>
      </c>
      <c r="C2137" s="51" t="s">
        <v>254</v>
      </c>
      <c r="D21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37" s="118" t="s">
        <v>2625</v>
      </c>
      <c r="F2137" s="75" t="s">
        <v>537</v>
      </c>
      <c r="G21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37" s="77">
        <v>7</v>
      </c>
      <c r="J2137" s="52">
        <v>6.7777799999999999</v>
      </c>
      <c r="K2137" s="53">
        <f>Tabla3[[#This Row],[PRECIOS]]-Tabla3[[#This Row],[PRECIOS]]*10%</f>
        <v>6.1000019999999999</v>
      </c>
      <c r="L2137" s="101"/>
      <c r="M2137" s="54"/>
      <c r="N2137" s="55">
        <f>IFERROR(Tabla3[[#This Row],[PRECIOS]]-Tabla3[[#This Row],[PRECIOS]]*Tabla3[[#This Row],[% PRODUCTO]]," ")</f>
        <v>6.7777799999999999</v>
      </c>
      <c r="O2137" s="54"/>
      <c r="P2137" s="55">
        <f>IFERROR(Tabla3[[#This Row],[OCULTAR2]]-Tabla3[[#This Row],[OCULTAR2]]*Tabla3[[#This Row],[% LÍNEA]]," ")</f>
        <v>6.7777799999999999</v>
      </c>
      <c r="Q2137" s="56">
        <f>IFERROR(Tabla3[[#This Row],[% PRODUCTO]]+Tabla3[[#This Row],[% LÍNEA]]," ")</f>
        <v>0</v>
      </c>
      <c r="R2137" s="53">
        <f>Tabla3[[#This Row],[OCULTAR3]]</f>
        <v>6.7777799999999999</v>
      </c>
      <c r="S2137" s="53">
        <f>Tabla3[[#This Row],[PRECIO SIN %]]-Tabla3[[#This Row],[PRECIO SIN %]]*10%</f>
        <v>6.1000019999999999</v>
      </c>
      <c r="T2137" s="80">
        <f>(Tabla3[[#This Row],[PRECIO CON DESCT.]]-(Tabla3[[#This Row],[PRECIO CON DESCT.]]*$T$6))</f>
        <v>3.8430012599999999</v>
      </c>
      <c r="U2137" s="96"/>
      <c r="V2137" s="94">
        <f>Tabla3[[#This Row],[PRECIO %      en $]]*Tabla3[[#This Row],[PEDIDO ]]</f>
        <v>0</v>
      </c>
      <c r="W2137" s="57">
        <f>Tabla3[[#This Row],[PRECIO CON DESCT.]]*Tabla3[[#This Row],[PEDIDO ]]</f>
        <v>0</v>
      </c>
      <c r="X2137" s="58">
        <f>Tabla3[[#This Row],[PRECIO SIN %]]*Tabla3[[#This Row],[PEDIDO ]]</f>
        <v>0</v>
      </c>
    </row>
    <row r="2138" spans="1:24" ht="33" customHeight="1" x14ac:dyDescent="0.4">
      <c r="A2138" s="125">
        <v>7703153045357</v>
      </c>
      <c r="B2138" s="59" t="s">
        <v>225</v>
      </c>
      <c r="C2138" s="59" t="s">
        <v>272</v>
      </c>
      <c r="D21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38" s="119" t="s">
        <v>2626</v>
      </c>
      <c r="F2138" s="76" t="s">
        <v>537</v>
      </c>
      <c r="G21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38" s="78">
        <v>34</v>
      </c>
      <c r="J2138" s="52">
        <v>12.522220000000001</v>
      </c>
      <c r="K2138" s="60">
        <f>Tabla3[[#This Row],[PRECIOS]]-Tabla3[[#This Row],[PRECIOS]]*10%</f>
        <v>11.269998000000001</v>
      </c>
      <c r="L2138" s="101"/>
      <c r="M2138" s="61"/>
      <c r="N2138" s="55">
        <f>IFERROR(Tabla3[[#This Row],[PRECIOS]]-Tabla3[[#This Row],[PRECIOS]]*Tabla3[[#This Row],[% PRODUCTO]]," ")</f>
        <v>12.522220000000001</v>
      </c>
      <c r="O2138" s="61"/>
      <c r="P2138" s="55">
        <f>IFERROR(Tabla3[[#This Row],[OCULTAR2]]-Tabla3[[#This Row],[OCULTAR2]]*Tabla3[[#This Row],[% LÍNEA]]," ")</f>
        <v>12.522220000000001</v>
      </c>
      <c r="Q2138" s="56">
        <f>IFERROR(Tabla3[[#This Row],[% PRODUCTO]]+Tabla3[[#This Row],[% LÍNEA]]," ")</f>
        <v>0</v>
      </c>
      <c r="R2138" s="60">
        <f>Tabla3[[#This Row],[OCULTAR3]]</f>
        <v>12.522220000000001</v>
      </c>
      <c r="S2138" s="60">
        <f>Tabla3[[#This Row],[PRECIO SIN %]]-Tabla3[[#This Row],[PRECIO SIN %]]*10%</f>
        <v>11.269998000000001</v>
      </c>
      <c r="T2138" s="80">
        <f>(Tabla3[[#This Row],[PRECIO CON DESCT.]]-(Tabla3[[#This Row],[PRECIO CON DESCT.]]*$T$6))</f>
        <v>7.1000987400000009</v>
      </c>
      <c r="U2138" s="96"/>
      <c r="V2138" s="94">
        <f>Tabla3[[#This Row],[PRECIO %      en $]]*Tabla3[[#This Row],[PEDIDO ]]</f>
        <v>0</v>
      </c>
      <c r="W2138" s="57">
        <f>Tabla3[[#This Row],[PRECIO CON DESCT.]]*Tabla3[[#This Row],[PEDIDO ]]</f>
        <v>0</v>
      </c>
      <c r="X2138" s="58">
        <f>Tabla3[[#This Row],[PRECIO SIN %]]*Tabla3[[#This Row],[PEDIDO ]]</f>
        <v>0</v>
      </c>
    </row>
    <row r="2139" spans="1:24" ht="33" customHeight="1" x14ac:dyDescent="0.4">
      <c r="A2139" s="124">
        <v>7598852001496</v>
      </c>
      <c r="B2139" s="51" t="s">
        <v>225</v>
      </c>
      <c r="C2139" s="51" t="s">
        <v>66</v>
      </c>
      <c r="D21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39" s="118" t="s">
        <v>2627</v>
      </c>
      <c r="F2139" s="75" t="s">
        <v>537</v>
      </c>
      <c r="G21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39" s="77">
        <v>30</v>
      </c>
      <c r="J2139" s="52">
        <v>2.5888900000000001</v>
      </c>
      <c r="K2139" s="53">
        <f>Tabla3[[#This Row],[PRECIOS]]-Tabla3[[#This Row],[PRECIOS]]*10%</f>
        <v>2.3300010000000002</v>
      </c>
      <c r="L2139" s="101"/>
      <c r="M2139" s="54"/>
      <c r="N2139" s="55">
        <f>IFERROR(Tabla3[[#This Row],[PRECIOS]]-Tabla3[[#This Row],[PRECIOS]]*Tabla3[[#This Row],[% PRODUCTO]]," ")</f>
        <v>2.5888900000000001</v>
      </c>
      <c r="O2139" s="54"/>
      <c r="P2139" s="55">
        <f>IFERROR(Tabla3[[#This Row],[OCULTAR2]]-Tabla3[[#This Row],[OCULTAR2]]*Tabla3[[#This Row],[% LÍNEA]]," ")</f>
        <v>2.5888900000000001</v>
      </c>
      <c r="Q2139" s="56">
        <f>IFERROR(Tabla3[[#This Row],[% PRODUCTO]]+Tabla3[[#This Row],[% LÍNEA]]," ")</f>
        <v>0</v>
      </c>
      <c r="R2139" s="53">
        <f>Tabla3[[#This Row],[OCULTAR3]]</f>
        <v>2.5888900000000001</v>
      </c>
      <c r="S2139" s="53">
        <f>Tabla3[[#This Row],[PRECIO SIN %]]-Tabla3[[#This Row],[PRECIO SIN %]]*10%</f>
        <v>2.3300010000000002</v>
      </c>
      <c r="T2139" s="80">
        <f>(Tabla3[[#This Row],[PRECIO CON DESCT.]]-(Tabla3[[#This Row],[PRECIO CON DESCT.]]*$T$6))</f>
        <v>1.4679006300000002</v>
      </c>
      <c r="U2139" s="96"/>
      <c r="V2139" s="94">
        <f>Tabla3[[#This Row],[PRECIO %      en $]]*Tabla3[[#This Row],[PEDIDO ]]</f>
        <v>0</v>
      </c>
      <c r="W2139" s="57">
        <f>Tabla3[[#This Row],[PRECIO CON DESCT.]]*Tabla3[[#This Row],[PEDIDO ]]</f>
        <v>0</v>
      </c>
      <c r="X2139" s="58">
        <f>Tabla3[[#This Row],[PRECIO SIN %]]*Tabla3[[#This Row],[PEDIDO ]]</f>
        <v>0</v>
      </c>
    </row>
    <row r="2140" spans="1:24" ht="33" customHeight="1" x14ac:dyDescent="0.4">
      <c r="A2140" s="125">
        <v>7591585419606</v>
      </c>
      <c r="B2140" s="59" t="s">
        <v>225</v>
      </c>
      <c r="C2140" s="59" t="s">
        <v>104</v>
      </c>
      <c r="D21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40" s="119" t="s">
        <v>2628</v>
      </c>
      <c r="F2140" s="76" t="s">
        <v>537</v>
      </c>
      <c r="G21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40" s="78">
        <v>44</v>
      </c>
      <c r="J2140" s="52">
        <v>7.7333299999999996</v>
      </c>
      <c r="K2140" s="60">
        <f>Tabla3[[#This Row],[PRECIOS]]-Tabla3[[#This Row],[PRECIOS]]*10%</f>
        <v>6.9599969999999995</v>
      </c>
      <c r="L2140" s="101"/>
      <c r="M2140" s="61"/>
      <c r="N2140" s="55">
        <f>IFERROR(Tabla3[[#This Row],[PRECIOS]]-Tabla3[[#This Row],[PRECIOS]]*Tabla3[[#This Row],[% PRODUCTO]]," ")</f>
        <v>7.7333299999999996</v>
      </c>
      <c r="O2140" s="61"/>
      <c r="P2140" s="55">
        <f>IFERROR(Tabla3[[#This Row],[OCULTAR2]]-Tabla3[[#This Row],[OCULTAR2]]*Tabla3[[#This Row],[% LÍNEA]]," ")</f>
        <v>7.7333299999999996</v>
      </c>
      <c r="Q2140" s="56">
        <f>IFERROR(Tabla3[[#This Row],[% PRODUCTO]]+Tabla3[[#This Row],[% LÍNEA]]," ")</f>
        <v>0</v>
      </c>
      <c r="R2140" s="60">
        <f>Tabla3[[#This Row],[OCULTAR3]]</f>
        <v>7.7333299999999996</v>
      </c>
      <c r="S2140" s="60">
        <f>Tabla3[[#This Row],[PRECIO SIN %]]-Tabla3[[#This Row],[PRECIO SIN %]]*10%</f>
        <v>6.9599969999999995</v>
      </c>
      <c r="T2140" s="80">
        <f>(Tabla3[[#This Row],[PRECIO CON DESCT.]]-(Tabla3[[#This Row],[PRECIO CON DESCT.]]*$T$6))</f>
        <v>4.3847981100000002</v>
      </c>
      <c r="U2140" s="96"/>
      <c r="V2140" s="94">
        <f>Tabla3[[#This Row],[PRECIO %      en $]]*Tabla3[[#This Row],[PEDIDO ]]</f>
        <v>0</v>
      </c>
      <c r="W2140" s="57">
        <f>Tabla3[[#This Row],[PRECIO CON DESCT.]]*Tabla3[[#This Row],[PEDIDO ]]</f>
        <v>0</v>
      </c>
      <c r="X2140" s="58">
        <f>Tabla3[[#This Row],[PRECIO SIN %]]*Tabla3[[#This Row],[PEDIDO ]]</f>
        <v>0</v>
      </c>
    </row>
    <row r="2141" spans="1:24" ht="33" customHeight="1" x14ac:dyDescent="0.4">
      <c r="A2141" s="124">
        <v>7591585319609</v>
      </c>
      <c r="B2141" s="51" t="s">
        <v>225</v>
      </c>
      <c r="C2141" s="51" t="s">
        <v>104</v>
      </c>
      <c r="D21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41" s="118" t="s">
        <v>2629</v>
      </c>
      <c r="F2141" s="75" t="s">
        <v>537</v>
      </c>
      <c r="G21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41" s="77">
        <v>5</v>
      </c>
      <c r="J2141" s="52">
        <v>12.688890000000001</v>
      </c>
      <c r="K2141" s="53">
        <f>Tabla3[[#This Row],[PRECIOS]]-Tabla3[[#This Row],[PRECIOS]]*10%</f>
        <v>11.420001000000001</v>
      </c>
      <c r="L2141" s="101"/>
      <c r="M2141" s="54"/>
      <c r="N2141" s="55">
        <f>IFERROR(Tabla3[[#This Row],[PRECIOS]]-Tabla3[[#This Row],[PRECIOS]]*Tabla3[[#This Row],[% PRODUCTO]]," ")</f>
        <v>12.688890000000001</v>
      </c>
      <c r="O2141" s="54"/>
      <c r="P2141" s="55">
        <f>IFERROR(Tabla3[[#This Row],[OCULTAR2]]-Tabla3[[#This Row],[OCULTAR2]]*Tabla3[[#This Row],[% LÍNEA]]," ")</f>
        <v>12.688890000000001</v>
      </c>
      <c r="Q2141" s="56">
        <f>IFERROR(Tabla3[[#This Row],[% PRODUCTO]]+Tabla3[[#This Row],[% LÍNEA]]," ")</f>
        <v>0</v>
      </c>
      <c r="R2141" s="53">
        <f>Tabla3[[#This Row],[OCULTAR3]]</f>
        <v>12.688890000000001</v>
      </c>
      <c r="S2141" s="53">
        <f>Tabla3[[#This Row],[PRECIO SIN %]]-Tabla3[[#This Row],[PRECIO SIN %]]*10%</f>
        <v>11.420001000000001</v>
      </c>
      <c r="T2141" s="80">
        <f>(Tabla3[[#This Row],[PRECIO CON DESCT.]]-(Tabla3[[#This Row],[PRECIO CON DESCT.]]*$T$6))</f>
        <v>7.1946006300000009</v>
      </c>
      <c r="U2141" s="96"/>
      <c r="V2141" s="94">
        <f>Tabla3[[#This Row],[PRECIO %      en $]]*Tabla3[[#This Row],[PEDIDO ]]</f>
        <v>0</v>
      </c>
      <c r="W2141" s="57">
        <f>Tabla3[[#This Row],[PRECIO CON DESCT.]]*Tabla3[[#This Row],[PEDIDO ]]</f>
        <v>0</v>
      </c>
      <c r="X2141" s="58">
        <f>Tabla3[[#This Row],[PRECIO SIN %]]*Tabla3[[#This Row],[PEDIDO ]]</f>
        <v>0</v>
      </c>
    </row>
    <row r="2142" spans="1:24" ht="33" customHeight="1" x14ac:dyDescent="0.4">
      <c r="A2142" s="125">
        <v>7591585379603</v>
      </c>
      <c r="B2142" s="59" t="s">
        <v>225</v>
      </c>
      <c r="C2142" s="59" t="s">
        <v>75</v>
      </c>
      <c r="D21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42" s="119" t="s">
        <v>2630</v>
      </c>
      <c r="F2142" s="76" t="s">
        <v>537</v>
      </c>
      <c r="G21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42" s="78">
        <v>1</v>
      </c>
      <c r="J2142" s="52">
        <v>5.6666699999999999</v>
      </c>
      <c r="K2142" s="60">
        <f>Tabla3[[#This Row],[PRECIOS]]-Tabla3[[#This Row],[PRECIOS]]*10%</f>
        <v>5.1000030000000001</v>
      </c>
      <c r="L2142" s="101"/>
      <c r="M2142" s="61"/>
      <c r="N2142" s="55">
        <f>IFERROR(Tabla3[[#This Row],[PRECIOS]]-Tabla3[[#This Row],[PRECIOS]]*Tabla3[[#This Row],[% PRODUCTO]]," ")</f>
        <v>5.6666699999999999</v>
      </c>
      <c r="O2142" s="61"/>
      <c r="P2142" s="55">
        <f>IFERROR(Tabla3[[#This Row],[OCULTAR2]]-Tabla3[[#This Row],[OCULTAR2]]*Tabla3[[#This Row],[% LÍNEA]]," ")</f>
        <v>5.6666699999999999</v>
      </c>
      <c r="Q2142" s="56">
        <f>IFERROR(Tabla3[[#This Row],[% PRODUCTO]]+Tabla3[[#This Row],[% LÍNEA]]," ")</f>
        <v>0</v>
      </c>
      <c r="R2142" s="60">
        <f>Tabla3[[#This Row],[OCULTAR3]]</f>
        <v>5.6666699999999999</v>
      </c>
      <c r="S2142" s="60">
        <f>Tabla3[[#This Row],[PRECIO SIN %]]-Tabla3[[#This Row],[PRECIO SIN %]]*10%</f>
        <v>5.1000030000000001</v>
      </c>
      <c r="T2142" s="80">
        <f>(Tabla3[[#This Row],[PRECIO CON DESCT.]]-(Tabla3[[#This Row],[PRECIO CON DESCT.]]*$T$6))</f>
        <v>3.2130018900000001</v>
      </c>
      <c r="U2142" s="96"/>
      <c r="V2142" s="94">
        <f>Tabla3[[#This Row],[PRECIO %      en $]]*Tabla3[[#This Row],[PEDIDO ]]</f>
        <v>0</v>
      </c>
      <c r="W2142" s="57">
        <f>Tabla3[[#This Row],[PRECIO CON DESCT.]]*Tabla3[[#This Row],[PEDIDO ]]</f>
        <v>0</v>
      </c>
      <c r="X2142" s="58">
        <f>Tabla3[[#This Row],[PRECIO SIN %]]*Tabla3[[#This Row],[PEDIDO ]]</f>
        <v>0</v>
      </c>
    </row>
    <row r="2143" spans="1:24" ht="33" customHeight="1" x14ac:dyDescent="0.4">
      <c r="A2143" s="124">
        <v>7591585279606</v>
      </c>
      <c r="B2143" s="51" t="s">
        <v>225</v>
      </c>
      <c r="C2143" s="51" t="s">
        <v>75</v>
      </c>
      <c r="D21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43" s="118" t="s">
        <v>2631</v>
      </c>
      <c r="F2143" s="75" t="s">
        <v>537</v>
      </c>
      <c r="G21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43" s="77">
        <v>12</v>
      </c>
      <c r="J2143" s="52">
        <v>9.3333300000000001</v>
      </c>
      <c r="K2143" s="53">
        <f>Tabla3[[#This Row],[PRECIOS]]-Tabla3[[#This Row],[PRECIOS]]*10%</f>
        <v>8.3999970000000008</v>
      </c>
      <c r="L2143" s="101"/>
      <c r="M2143" s="54"/>
      <c r="N2143" s="55">
        <f>IFERROR(Tabla3[[#This Row],[PRECIOS]]-Tabla3[[#This Row],[PRECIOS]]*Tabla3[[#This Row],[% PRODUCTO]]," ")</f>
        <v>9.3333300000000001</v>
      </c>
      <c r="O2143" s="54"/>
      <c r="P2143" s="55">
        <f>IFERROR(Tabla3[[#This Row],[OCULTAR2]]-Tabla3[[#This Row],[OCULTAR2]]*Tabla3[[#This Row],[% LÍNEA]]," ")</f>
        <v>9.3333300000000001</v>
      </c>
      <c r="Q2143" s="56">
        <f>IFERROR(Tabla3[[#This Row],[% PRODUCTO]]+Tabla3[[#This Row],[% LÍNEA]]," ")</f>
        <v>0</v>
      </c>
      <c r="R2143" s="53">
        <f>Tabla3[[#This Row],[OCULTAR3]]</f>
        <v>9.3333300000000001</v>
      </c>
      <c r="S2143" s="53">
        <f>Tabla3[[#This Row],[PRECIO SIN %]]-Tabla3[[#This Row],[PRECIO SIN %]]*10%</f>
        <v>8.3999970000000008</v>
      </c>
      <c r="T2143" s="80">
        <f>(Tabla3[[#This Row],[PRECIO CON DESCT.]]-(Tabla3[[#This Row],[PRECIO CON DESCT.]]*$T$6))</f>
        <v>5.2919981100000006</v>
      </c>
      <c r="U2143" s="96"/>
      <c r="V2143" s="94">
        <f>Tabla3[[#This Row],[PRECIO %      en $]]*Tabla3[[#This Row],[PEDIDO ]]</f>
        <v>0</v>
      </c>
      <c r="W2143" s="57">
        <f>Tabla3[[#This Row],[PRECIO CON DESCT.]]*Tabla3[[#This Row],[PEDIDO ]]</f>
        <v>0</v>
      </c>
      <c r="X2143" s="58">
        <f>Tabla3[[#This Row],[PRECIO SIN %]]*Tabla3[[#This Row],[PEDIDO ]]</f>
        <v>0</v>
      </c>
    </row>
    <row r="2144" spans="1:24" ht="33" customHeight="1" x14ac:dyDescent="0.4">
      <c r="A2144" s="125">
        <v>7594001102038</v>
      </c>
      <c r="B2144" s="59" t="s">
        <v>225</v>
      </c>
      <c r="C2144" s="59" t="s">
        <v>203</v>
      </c>
      <c r="D21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144" s="119" t="s">
        <v>2632</v>
      </c>
      <c r="F2144" s="76" t="s">
        <v>537</v>
      </c>
      <c r="G21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144" s="78">
        <v>379</v>
      </c>
      <c r="J2144" s="52">
        <v>8.2777799999999999</v>
      </c>
      <c r="K2144" s="60">
        <f>Tabla3[[#This Row],[PRECIOS]]-Tabla3[[#This Row],[PRECIOS]]*10%</f>
        <v>7.4500019999999996</v>
      </c>
      <c r="L2144" s="101" t="s">
        <v>5327</v>
      </c>
      <c r="M2144" s="61"/>
      <c r="N2144" s="55">
        <f>IFERROR(Tabla3[[#This Row],[PRECIOS]]-Tabla3[[#This Row],[PRECIOS]]*Tabla3[[#This Row],[% PRODUCTO]]," ")</f>
        <v>8.2777799999999999</v>
      </c>
      <c r="O2144" s="61"/>
      <c r="P2144" s="55">
        <f>IFERROR(Tabla3[[#This Row],[OCULTAR2]]-Tabla3[[#This Row],[OCULTAR2]]*Tabla3[[#This Row],[% LÍNEA]]," ")</f>
        <v>8.2777799999999999</v>
      </c>
      <c r="Q2144" s="56">
        <f>IFERROR(Tabla3[[#This Row],[% PRODUCTO]]+Tabla3[[#This Row],[% LÍNEA]]," ")</f>
        <v>0</v>
      </c>
      <c r="R2144" s="60">
        <f>Tabla3[[#This Row],[OCULTAR3]]</f>
        <v>8.2777799999999999</v>
      </c>
      <c r="S2144" s="60">
        <f>Tabla3[[#This Row],[PRECIO SIN %]]-Tabla3[[#This Row],[PRECIO SIN %]]*10%</f>
        <v>7.4500019999999996</v>
      </c>
      <c r="T2144" s="80">
        <f>(Tabla3[[#This Row],[PRECIO CON DESCT.]]-(Tabla3[[#This Row],[PRECIO CON DESCT.]]*$T$6))</f>
        <v>4.6935012599999997</v>
      </c>
      <c r="U2144" s="96"/>
      <c r="V2144" s="94">
        <f>Tabla3[[#This Row],[PRECIO %      en $]]*Tabla3[[#This Row],[PEDIDO ]]</f>
        <v>0</v>
      </c>
      <c r="W2144" s="57">
        <f>Tabla3[[#This Row],[PRECIO CON DESCT.]]*Tabla3[[#This Row],[PEDIDO ]]</f>
        <v>0</v>
      </c>
      <c r="X2144" s="58">
        <f>Tabla3[[#This Row],[PRECIO SIN %]]*Tabla3[[#This Row],[PEDIDO ]]</f>
        <v>0</v>
      </c>
    </row>
    <row r="2145" spans="1:24" ht="33" customHeight="1" x14ac:dyDescent="0.4">
      <c r="A2145" s="124">
        <v>7598252000259</v>
      </c>
      <c r="B2145" s="51" t="s">
        <v>225</v>
      </c>
      <c r="C2145" s="51" t="s">
        <v>56</v>
      </c>
      <c r="D21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45" s="118" t="s">
        <v>2633</v>
      </c>
      <c r="F2145" s="75" t="s">
        <v>537</v>
      </c>
      <c r="G21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45" s="77">
        <v>37</v>
      </c>
      <c r="J2145" s="52">
        <v>4.6666699999999999</v>
      </c>
      <c r="K2145" s="53">
        <f>Tabla3[[#This Row],[PRECIOS]]-Tabla3[[#This Row],[PRECIOS]]*10%</f>
        <v>4.2000029999999997</v>
      </c>
      <c r="L2145" s="101"/>
      <c r="M2145" s="54"/>
      <c r="N2145" s="55">
        <f>IFERROR(Tabla3[[#This Row],[PRECIOS]]-Tabla3[[#This Row],[PRECIOS]]*Tabla3[[#This Row],[% PRODUCTO]]," ")</f>
        <v>4.6666699999999999</v>
      </c>
      <c r="O2145" s="54"/>
      <c r="P2145" s="55">
        <f>IFERROR(Tabla3[[#This Row],[OCULTAR2]]-Tabla3[[#This Row],[OCULTAR2]]*Tabla3[[#This Row],[% LÍNEA]]," ")</f>
        <v>4.6666699999999999</v>
      </c>
      <c r="Q2145" s="56">
        <f>IFERROR(Tabla3[[#This Row],[% PRODUCTO]]+Tabla3[[#This Row],[% LÍNEA]]," ")</f>
        <v>0</v>
      </c>
      <c r="R2145" s="53">
        <f>Tabla3[[#This Row],[OCULTAR3]]</f>
        <v>4.6666699999999999</v>
      </c>
      <c r="S2145" s="53">
        <f>Tabla3[[#This Row],[PRECIO SIN %]]-Tabla3[[#This Row],[PRECIO SIN %]]*10%</f>
        <v>4.2000029999999997</v>
      </c>
      <c r="T2145" s="80">
        <f>(Tabla3[[#This Row],[PRECIO CON DESCT.]]-(Tabla3[[#This Row],[PRECIO CON DESCT.]]*$T$6))</f>
        <v>2.64600189</v>
      </c>
      <c r="U2145" s="96"/>
      <c r="V2145" s="94">
        <f>Tabla3[[#This Row],[PRECIO %      en $]]*Tabla3[[#This Row],[PEDIDO ]]</f>
        <v>0</v>
      </c>
      <c r="W2145" s="57">
        <f>Tabla3[[#This Row],[PRECIO CON DESCT.]]*Tabla3[[#This Row],[PEDIDO ]]</f>
        <v>0</v>
      </c>
      <c r="X2145" s="58">
        <f>Tabla3[[#This Row],[PRECIO SIN %]]*Tabla3[[#This Row],[PEDIDO ]]</f>
        <v>0</v>
      </c>
    </row>
    <row r="2146" spans="1:24" ht="33" customHeight="1" x14ac:dyDescent="0.4">
      <c r="A2146" s="125">
        <v>8906104081056</v>
      </c>
      <c r="B2146" s="59" t="s">
        <v>225</v>
      </c>
      <c r="C2146" s="59" t="s">
        <v>208</v>
      </c>
      <c r="D21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46" s="119" t="s">
        <v>2634</v>
      </c>
      <c r="F2146" s="76" t="s">
        <v>537</v>
      </c>
      <c r="G21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46" s="78">
        <v>17</v>
      </c>
      <c r="J2146" s="52">
        <v>10.01111</v>
      </c>
      <c r="K2146" s="60">
        <f>Tabla3[[#This Row],[PRECIOS]]-Tabla3[[#This Row],[PRECIOS]]*10%</f>
        <v>9.0099990000000005</v>
      </c>
      <c r="L2146" s="101"/>
      <c r="M2146" s="61"/>
      <c r="N2146" s="55">
        <f>IFERROR(Tabla3[[#This Row],[PRECIOS]]-Tabla3[[#This Row],[PRECIOS]]*Tabla3[[#This Row],[% PRODUCTO]]," ")</f>
        <v>10.01111</v>
      </c>
      <c r="O2146" s="61"/>
      <c r="P2146" s="55">
        <f>IFERROR(Tabla3[[#This Row],[OCULTAR2]]-Tabla3[[#This Row],[OCULTAR2]]*Tabla3[[#This Row],[% LÍNEA]]," ")</f>
        <v>10.01111</v>
      </c>
      <c r="Q2146" s="56">
        <f>IFERROR(Tabla3[[#This Row],[% PRODUCTO]]+Tabla3[[#This Row],[% LÍNEA]]," ")</f>
        <v>0</v>
      </c>
      <c r="R2146" s="60">
        <f>Tabla3[[#This Row],[OCULTAR3]]</f>
        <v>10.01111</v>
      </c>
      <c r="S2146" s="60">
        <f>Tabla3[[#This Row],[PRECIO SIN %]]-Tabla3[[#This Row],[PRECIO SIN %]]*10%</f>
        <v>9.0099990000000005</v>
      </c>
      <c r="T2146" s="80">
        <f>(Tabla3[[#This Row],[PRECIO CON DESCT.]]-(Tabla3[[#This Row],[PRECIO CON DESCT.]]*$T$6))</f>
        <v>5.6762993700000006</v>
      </c>
      <c r="U2146" s="96"/>
      <c r="V2146" s="94">
        <f>Tabla3[[#This Row],[PRECIO %      en $]]*Tabla3[[#This Row],[PEDIDO ]]</f>
        <v>0</v>
      </c>
      <c r="W2146" s="57">
        <f>Tabla3[[#This Row],[PRECIO CON DESCT.]]*Tabla3[[#This Row],[PEDIDO ]]</f>
        <v>0</v>
      </c>
      <c r="X2146" s="58">
        <f>Tabla3[[#This Row],[PRECIO SIN %]]*Tabla3[[#This Row],[PEDIDO ]]</f>
        <v>0</v>
      </c>
    </row>
    <row r="2147" spans="1:24" ht="33" customHeight="1" x14ac:dyDescent="0.4">
      <c r="A2147" s="124">
        <v>7592454889292</v>
      </c>
      <c r="B2147" s="51" t="s">
        <v>225</v>
      </c>
      <c r="C2147" s="51" t="s">
        <v>188</v>
      </c>
      <c r="D21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47" s="118" t="s">
        <v>2635</v>
      </c>
      <c r="F2147" s="75" t="s">
        <v>537</v>
      </c>
      <c r="G21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47" s="77">
        <v>43</v>
      </c>
      <c r="J2147" s="52">
        <v>7.88889</v>
      </c>
      <c r="K2147" s="53">
        <f>Tabla3[[#This Row],[PRECIOS]]-Tabla3[[#This Row],[PRECIOS]]*10%</f>
        <v>7.1000009999999998</v>
      </c>
      <c r="L2147" s="101"/>
      <c r="M2147" s="54"/>
      <c r="N2147" s="55">
        <f>IFERROR(Tabla3[[#This Row],[PRECIOS]]-Tabla3[[#This Row],[PRECIOS]]*Tabla3[[#This Row],[% PRODUCTO]]," ")</f>
        <v>7.88889</v>
      </c>
      <c r="O2147" s="54"/>
      <c r="P2147" s="55">
        <f>IFERROR(Tabla3[[#This Row],[OCULTAR2]]-Tabla3[[#This Row],[OCULTAR2]]*Tabla3[[#This Row],[% LÍNEA]]," ")</f>
        <v>7.88889</v>
      </c>
      <c r="Q2147" s="56">
        <f>IFERROR(Tabla3[[#This Row],[% PRODUCTO]]+Tabla3[[#This Row],[% LÍNEA]]," ")</f>
        <v>0</v>
      </c>
      <c r="R2147" s="53">
        <f>Tabla3[[#This Row],[OCULTAR3]]</f>
        <v>7.88889</v>
      </c>
      <c r="S2147" s="53">
        <f>Tabla3[[#This Row],[PRECIO SIN %]]-Tabla3[[#This Row],[PRECIO SIN %]]*10%</f>
        <v>7.1000009999999998</v>
      </c>
      <c r="T2147" s="80">
        <f>(Tabla3[[#This Row],[PRECIO CON DESCT.]]-(Tabla3[[#This Row],[PRECIO CON DESCT.]]*$T$6))</f>
        <v>4.4730006299999996</v>
      </c>
      <c r="U2147" s="96"/>
      <c r="V2147" s="94">
        <f>Tabla3[[#This Row],[PRECIO %      en $]]*Tabla3[[#This Row],[PEDIDO ]]</f>
        <v>0</v>
      </c>
      <c r="W2147" s="57">
        <f>Tabla3[[#This Row],[PRECIO CON DESCT.]]*Tabla3[[#This Row],[PEDIDO ]]</f>
        <v>0</v>
      </c>
      <c r="X2147" s="58">
        <f>Tabla3[[#This Row],[PRECIO SIN %]]*Tabla3[[#This Row],[PEDIDO ]]</f>
        <v>0</v>
      </c>
    </row>
    <row r="2148" spans="1:24" ht="33" customHeight="1" x14ac:dyDescent="0.4">
      <c r="A2148" s="125">
        <v>7592454889315</v>
      </c>
      <c r="B2148" s="59" t="s">
        <v>225</v>
      </c>
      <c r="C2148" s="59" t="s">
        <v>188</v>
      </c>
      <c r="D21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48" s="119" t="s">
        <v>2636</v>
      </c>
      <c r="F2148" s="76" t="s">
        <v>537</v>
      </c>
      <c r="G21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48" s="78">
        <v>42</v>
      </c>
      <c r="J2148" s="52">
        <v>15.55556</v>
      </c>
      <c r="K2148" s="60">
        <f>Tabla3[[#This Row],[PRECIOS]]-Tabla3[[#This Row],[PRECIOS]]*10%</f>
        <v>14.000004000000001</v>
      </c>
      <c r="L2148" s="101"/>
      <c r="M2148" s="61"/>
      <c r="N2148" s="55">
        <f>IFERROR(Tabla3[[#This Row],[PRECIOS]]-Tabla3[[#This Row],[PRECIOS]]*Tabla3[[#This Row],[% PRODUCTO]]," ")</f>
        <v>15.55556</v>
      </c>
      <c r="O2148" s="61"/>
      <c r="P2148" s="55">
        <f>IFERROR(Tabla3[[#This Row],[OCULTAR2]]-Tabla3[[#This Row],[OCULTAR2]]*Tabla3[[#This Row],[% LÍNEA]]," ")</f>
        <v>15.55556</v>
      </c>
      <c r="Q2148" s="56">
        <f>IFERROR(Tabla3[[#This Row],[% PRODUCTO]]+Tabla3[[#This Row],[% LÍNEA]]," ")</f>
        <v>0</v>
      </c>
      <c r="R2148" s="60">
        <f>Tabla3[[#This Row],[OCULTAR3]]</f>
        <v>15.55556</v>
      </c>
      <c r="S2148" s="60">
        <f>Tabla3[[#This Row],[PRECIO SIN %]]-Tabla3[[#This Row],[PRECIO SIN %]]*10%</f>
        <v>14.000004000000001</v>
      </c>
      <c r="T2148" s="80">
        <f>(Tabla3[[#This Row],[PRECIO CON DESCT.]]-(Tabla3[[#This Row],[PRECIO CON DESCT.]]*$T$6))</f>
        <v>8.8200025199999992</v>
      </c>
      <c r="U2148" s="96"/>
      <c r="V2148" s="94">
        <f>Tabla3[[#This Row],[PRECIO %      en $]]*Tabla3[[#This Row],[PEDIDO ]]</f>
        <v>0</v>
      </c>
      <c r="W2148" s="57">
        <f>Tabla3[[#This Row],[PRECIO CON DESCT.]]*Tabla3[[#This Row],[PEDIDO ]]</f>
        <v>0</v>
      </c>
      <c r="X2148" s="58">
        <f>Tabla3[[#This Row],[PRECIO SIN %]]*Tabla3[[#This Row],[PEDIDO ]]</f>
        <v>0</v>
      </c>
    </row>
    <row r="2149" spans="1:24" ht="33" customHeight="1" x14ac:dyDescent="0.4">
      <c r="A2149" s="124">
        <v>793869810360</v>
      </c>
      <c r="B2149" s="51" t="s">
        <v>225</v>
      </c>
      <c r="C2149" s="51" t="s">
        <v>254</v>
      </c>
      <c r="D21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49" s="118" t="s">
        <v>2637</v>
      </c>
      <c r="F2149" s="75" t="s">
        <v>537</v>
      </c>
      <c r="G21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49" s="77">
        <v>12</v>
      </c>
      <c r="J2149" s="52">
        <v>7.78</v>
      </c>
      <c r="K2149" s="53">
        <f>Tabla3[[#This Row],[PRECIOS]]-Tabla3[[#This Row],[PRECIOS]]*10%</f>
        <v>7.0020000000000007</v>
      </c>
      <c r="L2149" s="101"/>
      <c r="M2149" s="54"/>
      <c r="N2149" s="55">
        <f>IFERROR(Tabla3[[#This Row],[PRECIOS]]-Tabla3[[#This Row],[PRECIOS]]*Tabla3[[#This Row],[% PRODUCTO]]," ")</f>
        <v>7.78</v>
      </c>
      <c r="O2149" s="54"/>
      <c r="P2149" s="55">
        <f>IFERROR(Tabla3[[#This Row],[OCULTAR2]]-Tabla3[[#This Row],[OCULTAR2]]*Tabla3[[#This Row],[% LÍNEA]]," ")</f>
        <v>7.78</v>
      </c>
      <c r="Q2149" s="56">
        <f>IFERROR(Tabla3[[#This Row],[% PRODUCTO]]+Tabla3[[#This Row],[% LÍNEA]]," ")</f>
        <v>0</v>
      </c>
      <c r="R2149" s="53">
        <f>Tabla3[[#This Row],[OCULTAR3]]</f>
        <v>7.78</v>
      </c>
      <c r="S2149" s="53">
        <f>Tabla3[[#This Row],[PRECIO SIN %]]-Tabla3[[#This Row],[PRECIO SIN %]]*10%</f>
        <v>7.0020000000000007</v>
      </c>
      <c r="T2149" s="80">
        <f>(Tabla3[[#This Row],[PRECIO CON DESCT.]]-(Tabla3[[#This Row],[PRECIO CON DESCT.]]*$T$6))</f>
        <v>4.4112600000000004</v>
      </c>
      <c r="U2149" s="96"/>
      <c r="V2149" s="94">
        <f>Tabla3[[#This Row],[PRECIO %      en $]]*Tabla3[[#This Row],[PEDIDO ]]</f>
        <v>0</v>
      </c>
      <c r="W2149" s="57">
        <f>Tabla3[[#This Row],[PRECIO CON DESCT.]]*Tabla3[[#This Row],[PEDIDO ]]</f>
        <v>0</v>
      </c>
      <c r="X2149" s="58">
        <f>Tabla3[[#This Row],[PRECIO SIN %]]*Tabla3[[#This Row],[PEDIDO ]]</f>
        <v>0</v>
      </c>
    </row>
    <row r="2150" spans="1:24" ht="33" customHeight="1" x14ac:dyDescent="0.4">
      <c r="A2150" s="125">
        <v>7598852001502</v>
      </c>
      <c r="B2150" s="59" t="s">
        <v>225</v>
      </c>
      <c r="C2150" s="59" t="s">
        <v>66</v>
      </c>
      <c r="D21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50" s="119" t="s">
        <v>2638</v>
      </c>
      <c r="F2150" s="76" t="s">
        <v>537</v>
      </c>
      <c r="G21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50" s="78">
        <v>48</v>
      </c>
      <c r="J2150" s="52">
        <v>3.9444400000000002</v>
      </c>
      <c r="K2150" s="60">
        <f>Tabla3[[#This Row],[PRECIOS]]-Tabla3[[#This Row],[PRECIOS]]*10%</f>
        <v>3.5499960000000002</v>
      </c>
      <c r="L2150" s="101"/>
      <c r="M2150" s="61"/>
      <c r="N2150" s="55">
        <f>IFERROR(Tabla3[[#This Row],[PRECIOS]]-Tabla3[[#This Row],[PRECIOS]]*Tabla3[[#This Row],[% PRODUCTO]]," ")</f>
        <v>3.9444400000000002</v>
      </c>
      <c r="O2150" s="61"/>
      <c r="P2150" s="55">
        <f>IFERROR(Tabla3[[#This Row],[OCULTAR2]]-Tabla3[[#This Row],[OCULTAR2]]*Tabla3[[#This Row],[% LÍNEA]]," ")</f>
        <v>3.9444400000000002</v>
      </c>
      <c r="Q2150" s="56">
        <f>IFERROR(Tabla3[[#This Row],[% PRODUCTO]]+Tabla3[[#This Row],[% LÍNEA]]," ")</f>
        <v>0</v>
      </c>
      <c r="R2150" s="60">
        <f>Tabla3[[#This Row],[OCULTAR3]]</f>
        <v>3.9444400000000002</v>
      </c>
      <c r="S2150" s="60">
        <f>Tabla3[[#This Row],[PRECIO SIN %]]-Tabla3[[#This Row],[PRECIO SIN %]]*10%</f>
        <v>3.5499960000000002</v>
      </c>
      <c r="T2150" s="80">
        <f>(Tabla3[[#This Row],[PRECIO CON DESCT.]]-(Tabla3[[#This Row],[PRECIO CON DESCT.]]*$T$6))</f>
        <v>2.2364974800000001</v>
      </c>
      <c r="U2150" s="96"/>
      <c r="V2150" s="94">
        <f>Tabla3[[#This Row],[PRECIO %      en $]]*Tabla3[[#This Row],[PEDIDO ]]</f>
        <v>0</v>
      </c>
      <c r="W2150" s="57">
        <f>Tabla3[[#This Row],[PRECIO CON DESCT.]]*Tabla3[[#This Row],[PEDIDO ]]</f>
        <v>0</v>
      </c>
      <c r="X2150" s="58">
        <f>Tabla3[[#This Row],[PRECIO SIN %]]*Tabla3[[#This Row],[PEDIDO ]]</f>
        <v>0</v>
      </c>
    </row>
    <row r="2151" spans="1:24" ht="33" customHeight="1" x14ac:dyDescent="0.4">
      <c r="A2151" s="124">
        <v>7591585419613</v>
      </c>
      <c r="B2151" s="51" t="s">
        <v>225</v>
      </c>
      <c r="C2151" s="51" t="s">
        <v>104</v>
      </c>
      <c r="D21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51" s="118" t="s">
        <v>2639</v>
      </c>
      <c r="F2151" s="75" t="s">
        <v>537</v>
      </c>
      <c r="G21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51" s="77">
        <v>1</v>
      </c>
      <c r="J2151" s="52">
        <v>10.755559999999999</v>
      </c>
      <c r="K2151" s="53">
        <f>Tabla3[[#This Row],[PRECIOS]]-Tabla3[[#This Row],[PRECIOS]]*10%</f>
        <v>9.6800039999999985</v>
      </c>
      <c r="L2151" s="101"/>
      <c r="M2151" s="54"/>
      <c r="N2151" s="55">
        <f>IFERROR(Tabla3[[#This Row],[PRECIOS]]-Tabla3[[#This Row],[PRECIOS]]*Tabla3[[#This Row],[% PRODUCTO]]," ")</f>
        <v>10.755559999999999</v>
      </c>
      <c r="O2151" s="54"/>
      <c r="P2151" s="55">
        <f>IFERROR(Tabla3[[#This Row],[OCULTAR2]]-Tabla3[[#This Row],[OCULTAR2]]*Tabla3[[#This Row],[% LÍNEA]]," ")</f>
        <v>10.755559999999999</v>
      </c>
      <c r="Q2151" s="56">
        <f>IFERROR(Tabla3[[#This Row],[% PRODUCTO]]+Tabla3[[#This Row],[% LÍNEA]]," ")</f>
        <v>0</v>
      </c>
      <c r="R2151" s="53">
        <f>Tabla3[[#This Row],[OCULTAR3]]</f>
        <v>10.755559999999999</v>
      </c>
      <c r="S2151" s="53">
        <f>Tabla3[[#This Row],[PRECIO SIN %]]-Tabla3[[#This Row],[PRECIO SIN %]]*10%</f>
        <v>9.6800039999999985</v>
      </c>
      <c r="T2151" s="80">
        <f>(Tabla3[[#This Row],[PRECIO CON DESCT.]]-(Tabla3[[#This Row],[PRECIO CON DESCT.]]*$T$6))</f>
        <v>6.0984025199999987</v>
      </c>
      <c r="U2151" s="96"/>
      <c r="V2151" s="94">
        <f>Tabla3[[#This Row],[PRECIO %      en $]]*Tabla3[[#This Row],[PEDIDO ]]</f>
        <v>0</v>
      </c>
      <c r="W2151" s="57">
        <f>Tabla3[[#This Row],[PRECIO CON DESCT.]]*Tabla3[[#This Row],[PEDIDO ]]</f>
        <v>0</v>
      </c>
      <c r="X2151" s="58">
        <f>Tabla3[[#This Row],[PRECIO SIN %]]*Tabla3[[#This Row],[PEDIDO ]]</f>
        <v>0</v>
      </c>
    </row>
    <row r="2152" spans="1:24" ht="33" customHeight="1" x14ac:dyDescent="0.4">
      <c r="A2152" s="125">
        <v>8904179732859</v>
      </c>
      <c r="B2152" s="59" t="s">
        <v>225</v>
      </c>
      <c r="C2152" s="59" t="s">
        <v>128</v>
      </c>
      <c r="D21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52" s="119" t="s">
        <v>2640</v>
      </c>
      <c r="F2152" s="76" t="s">
        <v>537</v>
      </c>
      <c r="G21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52" s="78">
        <v>199</v>
      </c>
      <c r="J2152" s="52">
        <v>2.5666699999999998</v>
      </c>
      <c r="K2152" s="60">
        <f>Tabla3[[#This Row],[PRECIOS]]-Tabla3[[#This Row],[PRECIOS]]*10%</f>
        <v>2.310003</v>
      </c>
      <c r="L2152" s="101"/>
      <c r="M2152" s="61"/>
      <c r="N2152" s="55">
        <f>IFERROR(Tabla3[[#This Row],[PRECIOS]]-Tabla3[[#This Row],[PRECIOS]]*Tabla3[[#This Row],[% PRODUCTO]]," ")</f>
        <v>2.5666699999999998</v>
      </c>
      <c r="O2152" s="61"/>
      <c r="P2152" s="55">
        <f>IFERROR(Tabla3[[#This Row],[OCULTAR2]]-Tabla3[[#This Row],[OCULTAR2]]*Tabla3[[#This Row],[% LÍNEA]]," ")</f>
        <v>2.5666699999999998</v>
      </c>
      <c r="Q2152" s="56">
        <f>IFERROR(Tabla3[[#This Row],[% PRODUCTO]]+Tabla3[[#This Row],[% LÍNEA]]," ")</f>
        <v>0</v>
      </c>
      <c r="R2152" s="60">
        <f>Tabla3[[#This Row],[OCULTAR3]]</f>
        <v>2.5666699999999998</v>
      </c>
      <c r="S2152" s="60">
        <f>Tabla3[[#This Row],[PRECIO SIN %]]-Tabla3[[#This Row],[PRECIO SIN %]]*10%</f>
        <v>2.310003</v>
      </c>
      <c r="T2152" s="80">
        <f>(Tabla3[[#This Row],[PRECIO CON DESCT.]]-(Tabla3[[#This Row],[PRECIO CON DESCT.]]*$T$6))</f>
        <v>1.4553018899999999</v>
      </c>
      <c r="U2152" s="96"/>
      <c r="V2152" s="94">
        <f>Tabla3[[#This Row],[PRECIO %      en $]]*Tabla3[[#This Row],[PEDIDO ]]</f>
        <v>0</v>
      </c>
      <c r="W2152" s="57">
        <f>Tabla3[[#This Row],[PRECIO CON DESCT.]]*Tabla3[[#This Row],[PEDIDO ]]</f>
        <v>0</v>
      </c>
      <c r="X2152" s="58">
        <f>Tabla3[[#This Row],[PRECIO SIN %]]*Tabla3[[#This Row],[PEDIDO ]]</f>
        <v>0</v>
      </c>
    </row>
    <row r="2153" spans="1:24" ht="33" customHeight="1" x14ac:dyDescent="0.4">
      <c r="A2153" s="124">
        <v>720524031075</v>
      </c>
      <c r="B2153" s="51" t="s">
        <v>225</v>
      </c>
      <c r="C2153" s="51" t="s">
        <v>229</v>
      </c>
      <c r="D21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53" s="118" t="s">
        <v>2641</v>
      </c>
      <c r="F2153" s="75" t="s">
        <v>537</v>
      </c>
      <c r="G21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53" s="77">
        <v>14</v>
      </c>
      <c r="J2153" s="52">
        <v>3.5555599999999998</v>
      </c>
      <c r="K2153" s="53">
        <f>Tabla3[[#This Row],[PRECIOS]]-Tabla3[[#This Row],[PRECIOS]]*10%</f>
        <v>3.2000039999999998</v>
      </c>
      <c r="L2153" s="101"/>
      <c r="M2153" s="54"/>
      <c r="N2153" s="55">
        <f>IFERROR(Tabla3[[#This Row],[PRECIOS]]-Tabla3[[#This Row],[PRECIOS]]*Tabla3[[#This Row],[% PRODUCTO]]," ")</f>
        <v>3.5555599999999998</v>
      </c>
      <c r="O2153" s="54"/>
      <c r="P2153" s="55">
        <f>IFERROR(Tabla3[[#This Row],[OCULTAR2]]-Tabla3[[#This Row],[OCULTAR2]]*Tabla3[[#This Row],[% LÍNEA]]," ")</f>
        <v>3.5555599999999998</v>
      </c>
      <c r="Q2153" s="56">
        <f>IFERROR(Tabla3[[#This Row],[% PRODUCTO]]+Tabla3[[#This Row],[% LÍNEA]]," ")</f>
        <v>0</v>
      </c>
      <c r="R2153" s="53">
        <f>Tabla3[[#This Row],[OCULTAR3]]</f>
        <v>3.5555599999999998</v>
      </c>
      <c r="S2153" s="53">
        <f>Tabla3[[#This Row],[PRECIO SIN %]]-Tabla3[[#This Row],[PRECIO SIN %]]*10%</f>
        <v>3.2000039999999998</v>
      </c>
      <c r="T2153" s="80">
        <f>(Tabla3[[#This Row],[PRECIO CON DESCT.]]-(Tabla3[[#This Row],[PRECIO CON DESCT.]]*$T$6))</f>
        <v>2.0160025199999998</v>
      </c>
      <c r="U2153" s="96"/>
      <c r="V2153" s="94">
        <f>Tabla3[[#This Row],[PRECIO %      en $]]*Tabla3[[#This Row],[PEDIDO ]]</f>
        <v>0</v>
      </c>
      <c r="W2153" s="57">
        <f>Tabla3[[#This Row],[PRECIO CON DESCT.]]*Tabla3[[#This Row],[PEDIDO ]]</f>
        <v>0</v>
      </c>
      <c r="X2153" s="58">
        <f>Tabla3[[#This Row],[PRECIO SIN %]]*Tabla3[[#This Row],[PEDIDO ]]</f>
        <v>0</v>
      </c>
    </row>
    <row r="2154" spans="1:24" ht="33" customHeight="1" x14ac:dyDescent="0.4">
      <c r="A2154" s="125">
        <v>7598578000636</v>
      </c>
      <c r="B2154" s="59" t="s">
        <v>225</v>
      </c>
      <c r="C2154" s="59" t="s">
        <v>159</v>
      </c>
      <c r="D21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154" s="119" t="s">
        <v>2642</v>
      </c>
      <c r="F2154" s="76" t="s">
        <v>537</v>
      </c>
      <c r="G21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154" s="78">
        <v>216</v>
      </c>
      <c r="J2154" s="52">
        <v>6.11111</v>
      </c>
      <c r="K2154" s="60">
        <f>Tabla3[[#This Row],[PRECIOS]]-Tabla3[[#This Row],[PRECIOS]]*10%</f>
        <v>5.4999989999999999</v>
      </c>
      <c r="L2154" s="101" t="s">
        <v>5327</v>
      </c>
      <c r="M2154" s="61"/>
      <c r="N2154" s="55">
        <f>IFERROR(Tabla3[[#This Row],[PRECIOS]]-Tabla3[[#This Row],[PRECIOS]]*Tabla3[[#This Row],[% PRODUCTO]]," ")</f>
        <v>6.11111</v>
      </c>
      <c r="O2154" s="61"/>
      <c r="P2154" s="55">
        <f>IFERROR(Tabla3[[#This Row],[OCULTAR2]]-Tabla3[[#This Row],[OCULTAR2]]*Tabla3[[#This Row],[% LÍNEA]]," ")</f>
        <v>6.11111</v>
      </c>
      <c r="Q2154" s="56">
        <f>IFERROR(Tabla3[[#This Row],[% PRODUCTO]]+Tabla3[[#This Row],[% LÍNEA]]," ")</f>
        <v>0</v>
      </c>
      <c r="R2154" s="60">
        <f>Tabla3[[#This Row],[OCULTAR3]]</f>
        <v>6.11111</v>
      </c>
      <c r="S2154" s="60">
        <f>Tabla3[[#This Row],[PRECIO SIN %]]-Tabla3[[#This Row],[PRECIO SIN %]]*10%</f>
        <v>5.4999989999999999</v>
      </c>
      <c r="T2154" s="80">
        <f>(Tabla3[[#This Row],[PRECIO CON DESCT.]]-(Tabla3[[#This Row],[PRECIO CON DESCT.]]*$T$6))</f>
        <v>3.4649993700000001</v>
      </c>
      <c r="U2154" s="96"/>
      <c r="V2154" s="94">
        <f>Tabla3[[#This Row],[PRECIO %      en $]]*Tabla3[[#This Row],[PEDIDO ]]</f>
        <v>0</v>
      </c>
      <c r="W2154" s="57">
        <f>Tabla3[[#This Row],[PRECIO CON DESCT.]]*Tabla3[[#This Row],[PEDIDO ]]</f>
        <v>0</v>
      </c>
      <c r="X2154" s="58">
        <f>Tabla3[[#This Row],[PRECIO SIN %]]*Tabla3[[#This Row],[PEDIDO ]]</f>
        <v>0</v>
      </c>
    </row>
    <row r="2155" spans="1:24" ht="33" customHeight="1" x14ac:dyDescent="0.4">
      <c r="A2155" s="124">
        <v>8906130230480</v>
      </c>
      <c r="B2155" s="51" t="s">
        <v>225</v>
      </c>
      <c r="C2155" s="51" t="s">
        <v>106</v>
      </c>
      <c r="D21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55" s="118" t="s">
        <v>2643</v>
      </c>
      <c r="F2155" s="75" t="s">
        <v>537</v>
      </c>
      <c r="G21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55" s="77">
        <v>8</v>
      </c>
      <c r="J2155" s="52">
        <v>5.2666700000000004</v>
      </c>
      <c r="K2155" s="53">
        <f>Tabla3[[#This Row],[PRECIOS]]-Tabla3[[#This Row],[PRECIOS]]*10%</f>
        <v>4.7400030000000006</v>
      </c>
      <c r="L2155" s="101"/>
      <c r="M2155" s="54"/>
      <c r="N2155" s="55">
        <f>IFERROR(Tabla3[[#This Row],[PRECIOS]]-Tabla3[[#This Row],[PRECIOS]]*Tabla3[[#This Row],[% PRODUCTO]]," ")</f>
        <v>5.2666700000000004</v>
      </c>
      <c r="O2155" s="54"/>
      <c r="P2155" s="55">
        <f>IFERROR(Tabla3[[#This Row],[OCULTAR2]]-Tabla3[[#This Row],[OCULTAR2]]*Tabla3[[#This Row],[% LÍNEA]]," ")</f>
        <v>5.2666700000000004</v>
      </c>
      <c r="Q2155" s="56">
        <f>IFERROR(Tabla3[[#This Row],[% PRODUCTO]]+Tabla3[[#This Row],[% LÍNEA]]," ")</f>
        <v>0</v>
      </c>
      <c r="R2155" s="53">
        <f>Tabla3[[#This Row],[OCULTAR3]]</f>
        <v>5.2666700000000004</v>
      </c>
      <c r="S2155" s="53">
        <f>Tabla3[[#This Row],[PRECIO SIN %]]-Tabla3[[#This Row],[PRECIO SIN %]]*10%</f>
        <v>4.7400030000000006</v>
      </c>
      <c r="T2155" s="80">
        <f>(Tabla3[[#This Row],[PRECIO CON DESCT.]]-(Tabla3[[#This Row],[PRECIO CON DESCT.]]*$T$6))</f>
        <v>2.9862018900000002</v>
      </c>
      <c r="U2155" s="96"/>
      <c r="V2155" s="94">
        <f>Tabla3[[#This Row],[PRECIO %      en $]]*Tabla3[[#This Row],[PEDIDO ]]</f>
        <v>0</v>
      </c>
      <c r="W2155" s="57">
        <f>Tabla3[[#This Row],[PRECIO CON DESCT.]]*Tabla3[[#This Row],[PEDIDO ]]</f>
        <v>0</v>
      </c>
      <c r="X2155" s="58">
        <f>Tabla3[[#This Row],[PRECIO SIN %]]*Tabla3[[#This Row],[PEDIDO ]]</f>
        <v>0</v>
      </c>
    </row>
    <row r="2156" spans="1:24" ht="33" customHeight="1" x14ac:dyDescent="0.4">
      <c r="A2156" s="125">
        <v>8904151818502</v>
      </c>
      <c r="B2156" s="59" t="s">
        <v>225</v>
      </c>
      <c r="C2156" s="59" t="s">
        <v>163</v>
      </c>
      <c r="D21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56" s="119" t="s">
        <v>2644</v>
      </c>
      <c r="F2156" s="76" t="s">
        <v>537</v>
      </c>
      <c r="G21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56" s="78">
        <v>51</v>
      </c>
      <c r="J2156" s="52">
        <v>4.2777799999999999</v>
      </c>
      <c r="K2156" s="60">
        <f>Tabla3[[#This Row],[PRECIOS]]-Tabla3[[#This Row],[PRECIOS]]*10%</f>
        <v>3.8500019999999999</v>
      </c>
      <c r="L2156" s="101"/>
      <c r="M2156" s="61"/>
      <c r="N2156" s="55">
        <f>IFERROR(Tabla3[[#This Row],[PRECIOS]]-Tabla3[[#This Row],[PRECIOS]]*Tabla3[[#This Row],[% PRODUCTO]]," ")</f>
        <v>4.2777799999999999</v>
      </c>
      <c r="O2156" s="61"/>
      <c r="P2156" s="55">
        <f>IFERROR(Tabla3[[#This Row],[OCULTAR2]]-Tabla3[[#This Row],[OCULTAR2]]*Tabla3[[#This Row],[% LÍNEA]]," ")</f>
        <v>4.2777799999999999</v>
      </c>
      <c r="Q2156" s="56">
        <f>IFERROR(Tabla3[[#This Row],[% PRODUCTO]]+Tabla3[[#This Row],[% LÍNEA]]," ")</f>
        <v>0</v>
      </c>
      <c r="R2156" s="60">
        <f>Tabla3[[#This Row],[OCULTAR3]]</f>
        <v>4.2777799999999999</v>
      </c>
      <c r="S2156" s="60">
        <f>Tabla3[[#This Row],[PRECIO SIN %]]-Tabla3[[#This Row],[PRECIO SIN %]]*10%</f>
        <v>3.8500019999999999</v>
      </c>
      <c r="T2156" s="80">
        <f>(Tabla3[[#This Row],[PRECIO CON DESCT.]]-(Tabla3[[#This Row],[PRECIO CON DESCT.]]*$T$6))</f>
        <v>2.4255012599999999</v>
      </c>
      <c r="U2156" s="96"/>
      <c r="V2156" s="94">
        <f>Tabla3[[#This Row],[PRECIO %      en $]]*Tabla3[[#This Row],[PEDIDO ]]</f>
        <v>0</v>
      </c>
      <c r="W2156" s="57">
        <f>Tabla3[[#This Row],[PRECIO CON DESCT.]]*Tabla3[[#This Row],[PEDIDO ]]</f>
        <v>0</v>
      </c>
      <c r="X2156" s="58">
        <f>Tabla3[[#This Row],[PRECIO SIN %]]*Tabla3[[#This Row],[PEDIDO ]]</f>
        <v>0</v>
      </c>
    </row>
    <row r="2157" spans="1:24" ht="33" customHeight="1" x14ac:dyDescent="0.4">
      <c r="A2157" s="124">
        <v>736372722317</v>
      </c>
      <c r="B2157" s="51" t="s">
        <v>225</v>
      </c>
      <c r="C2157" s="51" t="s">
        <v>150</v>
      </c>
      <c r="D21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57" s="118" t="s">
        <v>2645</v>
      </c>
      <c r="F2157" s="75" t="s">
        <v>537</v>
      </c>
      <c r="G21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1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157" s="77">
        <v>246</v>
      </c>
      <c r="J2157" s="52">
        <v>5.3555599999999997</v>
      </c>
      <c r="K2157" s="53">
        <f>Tabla3[[#This Row],[PRECIOS]]-Tabla3[[#This Row],[PRECIOS]]*10%</f>
        <v>4.820004</v>
      </c>
      <c r="L2157" s="101"/>
      <c r="M2157" s="54"/>
      <c r="N2157" s="55">
        <f>IFERROR(Tabla3[[#This Row],[PRECIOS]]-Tabla3[[#This Row],[PRECIOS]]*Tabla3[[#This Row],[% PRODUCTO]]," ")</f>
        <v>5.3555599999999997</v>
      </c>
      <c r="O2157" s="54">
        <v>0.05</v>
      </c>
      <c r="P2157" s="55">
        <f>IFERROR(Tabla3[[#This Row],[OCULTAR2]]-Tabla3[[#This Row],[OCULTAR2]]*Tabla3[[#This Row],[% LÍNEA]]," ")</f>
        <v>5.0877819999999998</v>
      </c>
      <c r="Q2157" s="56">
        <f>IFERROR(Tabla3[[#This Row],[% PRODUCTO]]+Tabla3[[#This Row],[% LÍNEA]]," ")</f>
        <v>0.05</v>
      </c>
      <c r="R2157" s="53">
        <f>Tabla3[[#This Row],[OCULTAR3]]</f>
        <v>5.0877819999999998</v>
      </c>
      <c r="S2157" s="53">
        <f>Tabla3[[#This Row],[PRECIO SIN %]]-Tabla3[[#This Row],[PRECIO SIN %]]*10%</f>
        <v>4.5790037999999997</v>
      </c>
      <c r="T2157" s="80">
        <f>(Tabla3[[#This Row],[PRECIO CON DESCT.]]-(Tabla3[[#This Row],[PRECIO CON DESCT.]]*$T$6))</f>
        <v>2.8847723939999996</v>
      </c>
      <c r="U2157" s="96"/>
      <c r="V2157" s="94">
        <f>Tabla3[[#This Row],[PRECIO %      en $]]*Tabla3[[#This Row],[PEDIDO ]]</f>
        <v>0</v>
      </c>
      <c r="W2157" s="57">
        <f>Tabla3[[#This Row],[PRECIO CON DESCT.]]*Tabla3[[#This Row],[PEDIDO ]]</f>
        <v>0</v>
      </c>
      <c r="X2157" s="58">
        <f>Tabla3[[#This Row],[PRECIO SIN %]]*Tabla3[[#This Row],[PEDIDO ]]</f>
        <v>0</v>
      </c>
    </row>
    <row r="2158" spans="1:24" ht="33" customHeight="1" x14ac:dyDescent="0.4">
      <c r="A2158" s="125">
        <v>7592601301127</v>
      </c>
      <c r="B2158" s="59" t="s">
        <v>225</v>
      </c>
      <c r="C2158" s="59" t="s">
        <v>98</v>
      </c>
      <c r="D21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58" s="119" t="s">
        <v>2646</v>
      </c>
      <c r="F2158" s="76" t="s">
        <v>537</v>
      </c>
      <c r="G21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58" s="78">
        <v>30</v>
      </c>
      <c r="J2158" s="52">
        <v>12.22222</v>
      </c>
      <c r="K2158" s="60">
        <f>Tabla3[[#This Row],[PRECIOS]]-Tabla3[[#This Row],[PRECIOS]]*10%</f>
        <v>10.999998</v>
      </c>
      <c r="L2158" s="101"/>
      <c r="M2158" s="61"/>
      <c r="N2158" s="55">
        <f>IFERROR(Tabla3[[#This Row],[PRECIOS]]-Tabla3[[#This Row],[PRECIOS]]*Tabla3[[#This Row],[% PRODUCTO]]," ")</f>
        <v>12.22222</v>
      </c>
      <c r="O2158" s="61"/>
      <c r="P2158" s="55">
        <f>IFERROR(Tabla3[[#This Row],[OCULTAR2]]-Tabla3[[#This Row],[OCULTAR2]]*Tabla3[[#This Row],[% LÍNEA]]," ")</f>
        <v>12.22222</v>
      </c>
      <c r="Q2158" s="56">
        <f>IFERROR(Tabla3[[#This Row],[% PRODUCTO]]+Tabla3[[#This Row],[% LÍNEA]]," ")</f>
        <v>0</v>
      </c>
      <c r="R2158" s="60">
        <f>Tabla3[[#This Row],[OCULTAR3]]</f>
        <v>12.22222</v>
      </c>
      <c r="S2158" s="60">
        <f>Tabla3[[#This Row],[PRECIO SIN %]]-Tabla3[[#This Row],[PRECIO SIN %]]*10%</f>
        <v>10.999998</v>
      </c>
      <c r="T2158" s="80">
        <f>(Tabla3[[#This Row],[PRECIO CON DESCT.]]-(Tabla3[[#This Row],[PRECIO CON DESCT.]]*$T$6))</f>
        <v>6.9299987400000003</v>
      </c>
      <c r="U2158" s="96"/>
      <c r="V2158" s="94">
        <f>Tabla3[[#This Row],[PRECIO %      en $]]*Tabla3[[#This Row],[PEDIDO ]]</f>
        <v>0</v>
      </c>
      <c r="W2158" s="57">
        <f>Tabla3[[#This Row],[PRECIO CON DESCT.]]*Tabla3[[#This Row],[PEDIDO ]]</f>
        <v>0</v>
      </c>
      <c r="X2158" s="58">
        <f>Tabla3[[#This Row],[PRECIO SIN %]]*Tabla3[[#This Row],[PEDIDO ]]</f>
        <v>0</v>
      </c>
    </row>
    <row r="2159" spans="1:24" ht="33" customHeight="1" x14ac:dyDescent="0.4">
      <c r="A2159" s="124">
        <v>632627843533</v>
      </c>
      <c r="B2159" s="51" t="s">
        <v>225</v>
      </c>
      <c r="C2159" s="51" t="s">
        <v>150</v>
      </c>
      <c r="D21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59" s="118" t="s">
        <v>2647</v>
      </c>
      <c r="F2159" s="75" t="s">
        <v>537</v>
      </c>
      <c r="G21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1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159" s="77">
        <v>149</v>
      </c>
      <c r="J2159" s="52">
        <v>5.9444400000000002</v>
      </c>
      <c r="K2159" s="53">
        <f>Tabla3[[#This Row],[PRECIOS]]-Tabla3[[#This Row],[PRECIOS]]*10%</f>
        <v>5.349996</v>
      </c>
      <c r="L2159" s="101"/>
      <c r="M2159" s="54"/>
      <c r="N2159" s="55">
        <f>IFERROR(Tabla3[[#This Row],[PRECIOS]]-Tabla3[[#This Row],[PRECIOS]]*Tabla3[[#This Row],[% PRODUCTO]]," ")</f>
        <v>5.9444400000000002</v>
      </c>
      <c r="O2159" s="54">
        <v>0.05</v>
      </c>
      <c r="P2159" s="55">
        <f>IFERROR(Tabla3[[#This Row],[OCULTAR2]]-Tabla3[[#This Row],[OCULTAR2]]*Tabla3[[#This Row],[% LÍNEA]]," ")</f>
        <v>5.6472180000000005</v>
      </c>
      <c r="Q2159" s="56">
        <f>IFERROR(Tabla3[[#This Row],[% PRODUCTO]]+Tabla3[[#This Row],[% LÍNEA]]," ")</f>
        <v>0.05</v>
      </c>
      <c r="R2159" s="53">
        <f>Tabla3[[#This Row],[OCULTAR3]]</f>
        <v>5.6472180000000005</v>
      </c>
      <c r="S2159" s="53">
        <f>Tabla3[[#This Row],[PRECIO SIN %]]-Tabla3[[#This Row],[PRECIO SIN %]]*10%</f>
        <v>5.0824962000000005</v>
      </c>
      <c r="T2159" s="80">
        <f>(Tabla3[[#This Row],[PRECIO CON DESCT.]]-(Tabla3[[#This Row],[PRECIO CON DESCT.]]*$T$6))</f>
        <v>3.201972606</v>
      </c>
      <c r="U2159" s="96"/>
      <c r="V2159" s="94">
        <f>Tabla3[[#This Row],[PRECIO %      en $]]*Tabla3[[#This Row],[PEDIDO ]]</f>
        <v>0</v>
      </c>
      <c r="W2159" s="57">
        <f>Tabla3[[#This Row],[PRECIO CON DESCT.]]*Tabla3[[#This Row],[PEDIDO ]]</f>
        <v>0</v>
      </c>
      <c r="X2159" s="58">
        <f>Tabla3[[#This Row],[PRECIO SIN %]]*Tabla3[[#This Row],[PEDIDO ]]</f>
        <v>0</v>
      </c>
    </row>
    <row r="2160" spans="1:24" ht="33" customHeight="1" x14ac:dyDescent="0.4">
      <c r="A2160" s="125">
        <v>7598252002000</v>
      </c>
      <c r="B2160" s="59" t="s">
        <v>225</v>
      </c>
      <c r="C2160" s="59" t="s">
        <v>56</v>
      </c>
      <c r="D21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60" s="119" t="s">
        <v>2648</v>
      </c>
      <c r="F2160" s="76" t="s">
        <v>537</v>
      </c>
      <c r="G21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60" s="78">
        <v>102</v>
      </c>
      <c r="J2160" s="52">
        <v>8.3333300000000001</v>
      </c>
      <c r="K2160" s="60">
        <f>Tabla3[[#This Row],[PRECIOS]]-Tabla3[[#This Row],[PRECIOS]]*10%</f>
        <v>7.4999970000000005</v>
      </c>
      <c r="L2160" s="101"/>
      <c r="M2160" s="61"/>
      <c r="N2160" s="55">
        <f>IFERROR(Tabla3[[#This Row],[PRECIOS]]-Tabla3[[#This Row],[PRECIOS]]*Tabla3[[#This Row],[% PRODUCTO]]," ")</f>
        <v>8.3333300000000001</v>
      </c>
      <c r="O2160" s="61"/>
      <c r="P2160" s="55">
        <f>IFERROR(Tabla3[[#This Row],[OCULTAR2]]-Tabla3[[#This Row],[OCULTAR2]]*Tabla3[[#This Row],[% LÍNEA]]," ")</f>
        <v>8.3333300000000001</v>
      </c>
      <c r="Q2160" s="56">
        <f>IFERROR(Tabla3[[#This Row],[% PRODUCTO]]+Tabla3[[#This Row],[% LÍNEA]]," ")</f>
        <v>0</v>
      </c>
      <c r="R2160" s="60">
        <f>Tabla3[[#This Row],[OCULTAR3]]</f>
        <v>8.3333300000000001</v>
      </c>
      <c r="S2160" s="60">
        <f>Tabla3[[#This Row],[PRECIO SIN %]]-Tabla3[[#This Row],[PRECIO SIN %]]*10%</f>
        <v>7.4999970000000005</v>
      </c>
      <c r="T2160" s="80">
        <f>(Tabla3[[#This Row],[PRECIO CON DESCT.]]-(Tabla3[[#This Row],[PRECIO CON DESCT.]]*$T$6))</f>
        <v>4.7249981100000005</v>
      </c>
      <c r="U2160" s="96"/>
      <c r="V2160" s="94">
        <f>Tabla3[[#This Row],[PRECIO %      en $]]*Tabla3[[#This Row],[PEDIDO ]]</f>
        <v>0</v>
      </c>
      <c r="W2160" s="57">
        <f>Tabla3[[#This Row],[PRECIO CON DESCT.]]*Tabla3[[#This Row],[PEDIDO ]]</f>
        <v>0</v>
      </c>
      <c r="X2160" s="58">
        <f>Tabla3[[#This Row],[PRECIO SIN %]]*Tabla3[[#This Row],[PEDIDO ]]</f>
        <v>0</v>
      </c>
    </row>
    <row r="2161" spans="1:24" ht="33" customHeight="1" x14ac:dyDescent="0.4">
      <c r="A2161" s="124">
        <v>632627843410</v>
      </c>
      <c r="B2161" s="51" t="s">
        <v>225</v>
      </c>
      <c r="C2161" s="51" t="s">
        <v>150</v>
      </c>
      <c r="D21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61" s="118" t="s">
        <v>2649</v>
      </c>
      <c r="F2161" s="75" t="s">
        <v>537</v>
      </c>
      <c r="G21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1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161" s="77">
        <v>263</v>
      </c>
      <c r="J2161" s="52">
        <v>2.6666699999999999</v>
      </c>
      <c r="K2161" s="53">
        <f>Tabla3[[#This Row],[PRECIOS]]-Tabla3[[#This Row],[PRECIOS]]*10%</f>
        <v>2.4000029999999999</v>
      </c>
      <c r="L2161" s="101"/>
      <c r="M2161" s="54"/>
      <c r="N2161" s="55">
        <f>IFERROR(Tabla3[[#This Row],[PRECIOS]]-Tabla3[[#This Row],[PRECIOS]]*Tabla3[[#This Row],[% PRODUCTO]]," ")</f>
        <v>2.6666699999999999</v>
      </c>
      <c r="O2161" s="54">
        <v>0.05</v>
      </c>
      <c r="P2161" s="55">
        <f>IFERROR(Tabla3[[#This Row],[OCULTAR2]]-Tabla3[[#This Row],[OCULTAR2]]*Tabla3[[#This Row],[% LÍNEA]]," ")</f>
        <v>2.5333364999999999</v>
      </c>
      <c r="Q2161" s="56">
        <f>IFERROR(Tabla3[[#This Row],[% PRODUCTO]]+Tabla3[[#This Row],[% LÍNEA]]," ")</f>
        <v>0.05</v>
      </c>
      <c r="R2161" s="53">
        <f>Tabla3[[#This Row],[OCULTAR3]]</f>
        <v>2.5333364999999999</v>
      </c>
      <c r="S2161" s="53">
        <f>Tabla3[[#This Row],[PRECIO SIN %]]-Tabla3[[#This Row],[PRECIO SIN %]]*10%</f>
        <v>2.2800028499999998</v>
      </c>
      <c r="T2161" s="80">
        <f>(Tabla3[[#This Row],[PRECIO CON DESCT.]]-(Tabla3[[#This Row],[PRECIO CON DESCT.]]*$T$6))</f>
        <v>1.4364017954999999</v>
      </c>
      <c r="U2161" s="96"/>
      <c r="V2161" s="94">
        <f>Tabla3[[#This Row],[PRECIO %      en $]]*Tabla3[[#This Row],[PEDIDO ]]</f>
        <v>0</v>
      </c>
      <c r="W2161" s="57">
        <f>Tabla3[[#This Row],[PRECIO CON DESCT.]]*Tabla3[[#This Row],[PEDIDO ]]</f>
        <v>0</v>
      </c>
      <c r="X2161" s="58">
        <f>Tabla3[[#This Row],[PRECIO SIN %]]*Tabla3[[#This Row],[PEDIDO ]]</f>
        <v>0</v>
      </c>
    </row>
    <row r="2162" spans="1:24" ht="33" customHeight="1" x14ac:dyDescent="0.4">
      <c r="A2162" s="125">
        <v>6921875011929</v>
      </c>
      <c r="B2162" s="59" t="s">
        <v>225</v>
      </c>
      <c r="C2162" s="59" t="s">
        <v>72</v>
      </c>
      <c r="D21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62" s="119" t="s">
        <v>2650</v>
      </c>
      <c r="F2162" s="76" t="s">
        <v>537</v>
      </c>
      <c r="G21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62" s="78">
        <v>299</v>
      </c>
      <c r="J2162" s="52">
        <v>1.6666700000000001</v>
      </c>
      <c r="K2162" s="60">
        <f>Tabla3[[#This Row],[PRECIOS]]-Tabla3[[#This Row],[PRECIOS]]*10%</f>
        <v>1.500003</v>
      </c>
      <c r="L2162" s="101"/>
      <c r="M2162" s="61"/>
      <c r="N2162" s="55">
        <f>IFERROR(Tabla3[[#This Row],[PRECIOS]]-Tabla3[[#This Row],[PRECIOS]]*Tabla3[[#This Row],[% PRODUCTO]]," ")</f>
        <v>1.6666700000000001</v>
      </c>
      <c r="O2162" s="61"/>
      <c r="P2162" s="55">
        <f>IFERROR(Tabla3[[#This Row],[OCULTAR2]]-Tabla3[[#This Row],[OCULTAR2]]*Tabla3[[#This Row],[% LÍNEA]]," ")</f>
        <v>1.6666700000000001</v>
      </c>
      <c r="Q2162" s="56">
        <f>IFERROR(Tabla3[[#This Row],[% PRODUCTO]]+Tabla3[[#This Row],[% LÍNEA]]," ")</f>
        <v>0</v>
      </c>
      <c r="R2162" s="60">
        <f>Tabla3[[#This Row],[OCULTAR3]]</f>
        <v>1.6666700000000001</v>
      </c>
      <c r="S2162" s="60">
        <f>Tabla3[[#This Row],[PRECIO SIN %]]-Tabla3[[#This Row],[PRECIO SIN %]]*10%</f>
        <v>1.500003</v>
      </c>
      <c r="T2162" s="80">
        <f>(Tabla3[[#This Row],[PRECIO CON DESCT.]]-(Tabla3[[#This Row],[PRECIO CON DESCT.]]*$T$6))</f>
        <v>0.94500189000000001</v>
      </c>
      <c r="U2162" s="96"/>
      <c r="V2162" s="94">
        <f>Tabla3[[#This Row],[PRECIO %      en $]]*Tabla3[[#This Row],[PEDIDO ]]</f>
        <v>0</v>
      </c>
      <c r="W2162" s="57">
        <f>Tabla3[[#This Row],[PRECIO CON DESCT.]]*Tabla3[[#This Row],[PEDIDO ]]</f>
        <v>0</v>
      </c>
      <c r="X2162" s="58">
        <f>Tabla3[[#This Row],[PRECIO SIN %]]*Tabla3[[#This Row],[PEDIDO ]]</f>
        <v>0</v>
      </c>
    </row>
    <row r="2163" spans="1:24" ht="33" customHeight="1" x14ac:dyDescent="0.4">
      <c r="A2163" s="124">
        <v>7705959030292</v>
      </c>
      <c r="B2163" s="51" t="s">
        <v>225</v>
      </c>
      <c r="C2163" s="51" t="s">
        <v>113</v>
      </c>
      <c r="D21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63" s="118" t="s">
        <v>2651</v>
      </c>
      <c r="F2163" s="75" t="s">
        <v>537</v>
      </c>
      <c r="G21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63" s="77">
        <v>10</v>
      </c>
      <c r="J2163" s="52">
        <v>9.2444400000000009</v>
      </c>
      <c r="K2163" s="53">
        <f>Tabla3[[#This Row],[PRECIOS]]-Tabla3[[#This Row],[PRECIOS]]*10%</f>
        <v>8.3199960000000015</v>
      </c>
      <c r="L2163" s="101"/>
      <c r="M2163" s="54"/>
      <c r="N2163" s="55">
        <f>IFERROR(Tabla3[[#This Row],[PRECIOS]]-Tabla3[[#This Row],[PRECIOS]]*Tabla3[[#This Row],[% PRODUCTO]]," ")</f>
        <v>9.2444400000000009</v>
      </c>
      <c r="O2163" s="54"/>
      <c r="P2163" s="55">
        <f>IFERROR(Tabla3[[#This Row],[OCULTAR2]]-Tabla3[[#This Row],[OCULTAR2]]*Tabla3[[#This Row],[% LÍNEA]]," ")</f>
        <v>9.2444400000000009</v>
      </c>
      <c r="Q2163" s="56">
        <f>IFERROR(Tabla3[[#This Row],[% PRODUCTO]]+Tabla3[[#This Row],[% LÍNEA]]," ")</f>
        <v>0</v>
      </c>
      <c r="R2163" s="53">
        <f>Tabla3[[#This Row],[OCULTAR3]]</f>
        <v>9.2444400000000009</v>
      </c>
      <c r="S2163" s="53">
        <f>Tabla3[[#This Row],[PRECIO SIN %]]-Tabla3[[#This Row],[PRECIO SIN %]]*10%</f>
        <v>8.3199960000000015</v>
      </c>
      <c r="T2163" s="80">
        <f>(Tabla3[[#This Row],[PRECIO CON DESCT.]]-(Tabla3[[#This Row],[PRECIO CON DESCT.]]*$T$6))</f>
        <v>5.2415974800000011</v>
      </c>
      <c r="U2163" s="96"/>
      <c r="V2163" s="94">
        <f>Tabla3[[#This Row],[PRECIO %      en $]]*Tabla3[[#This Row],[PEDIDO ]]</f>
        <v>0</v>
      </c>
      <c r="W2163" s="57">
        <f>Tabla3[[#This Row],[PRECIO CON DESCT.]]*Tabla3[[#This Row],[PEDIDO ]]</f>
        <v>0</v>
      </c>
      <c r="X2163" s="58">
        <f>Tabla3[[#This Row],[PRECIO SIN %]]*Tabla3[[#This Row],[PEDIDO ]]</f>
        <v>0</v>
      </c>
    </row>
    <row r="2164" spans="1:24" ht="33" customHeight="1" x14ac:dyDescent="0.4">
      <c r="A2164" s="125">
        <v>7703038065920</v>
      </c>
      <c r="B2164" s="59" t="s">
        <v>225</v>
      </c>
      <c r="C2164" s="59" t="s">
        <v>215</v>
      </c>
      <c r="D21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64" s="119" t="s">
        <v>2652</v>
      </c>
      <c r="F2164" s="76" t="s">
        <v>537</v>
      </c>
      <c r="G21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64" s="78">
        <v>6</v>
      </c>
      <c r="J2164" s="52">
        <v>4.6444400000000003</v>
      </c>
      <c r="K2164" s="60">
        <f>Tabla3[[#This Row],[PRECIOS]]-Tabla3[[#This Row],[PRECIOS]]*10%</f>
        <v>4.179996</v>
      </c>
      <c r="L2164" s="101"/>
      <c r="M2164" s="61"/>
      <c r="N2164" s="55">
        <f>IFERROR(Tabla3[[#This Row],[PRECIOS]]-Tabla3[[#This Row],[PRECIOS]]*Tabla3[[#This Row],[% PRODUCTO]]," ")</f>
        <v>4.6444400000000003</v>
      </c>
      <c r="O2164" s="61"/>
      <c r="P2164" s="55">
        <f>IFERROR(Tabla3[[#This Row],[OCULTAR2]]-Tabla3[[#This Row],[OCULTAR2]]*Tabla3[[#This Row],[% LÍNEA]]," ")</f>
        <v>4.6444400000000003</v>
      </c>
      <c r="Q2164" s="56">
        <f>IFERROR(Tabla3[[#This Row],[% PRODUCTO]]+Tabla3[[#This Row],[% LÍNEA]]," ")</f>
        <v>0</v>
      </c>
      <c r="R2164" s="60">
        <f>Tabla3[[#This Row],[OCULTAR3]]</f>
        <v>4.6444400000000003</v>
      </c>
      <c r="S2164" s="60">
        <f>Tabla3[[#This Row],[PRECIO SIN %]]-Tabla3[[#This Row],[PRECIO SIN %]]*10%</f>
        <v>4.179996</v>
      </c>
      <c r="T2164" s="80">
        <f>(Tabla3[[#This Row],[PRECIO CON DESCT.]]-(Tabla3[[#This Row],[PRECIO CON DESCT.]]*$T$6))</f>
        <v>2.6333974800000002</v>
      </c>
      <c r="U2164" s="96"/>
      <c r="V2164" s="94">
        <f>Tabla3[[#This Row],[PRECIO %      en $]]*Tabla3[[#This Row],[PEDIDO ]]</f>
        <v>0</v>
      </c>
      <c r="W2164" s="57">
        <f>Tabla3[[#This Row],[PRECIO CON DESCT.]]*Tabla3[[#This Row],[PEDIDO ]]</f>
        <v>0</v>
      </c>
      <c r="X2164" s="58">
        <f>Tabla3[[#This Row],[PRECIO SIN %]]*Tabla3[[#This Row],[PEDIDO ]]</f>
        <v>0</v>
      </c>
    </row>
    <row r="2165" spans="1:24" ht="33" customHeight="1" x14ac:dyDescent="0.4">
      <c r="A2165" s="124">
        <v>7592601300984</v>
      </c>
      <c r="B2165" s="51" t="s">
        <v>225</v>
      </c>
      <c r="C2165" s="51" t="s">
        <v>98</v>
      </c>
      <c r="D21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65" s="118" t="s">
        <v>2653</v>
      </c>
      <c r="F2165" s="75" t="s">
        <v>537</v>
      </c>
      <c r="G21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65" s="77">
        <v>26</v>
      </c>
      <c r="J2165" s="52">
        <v>7.7333299999999996</v>
      </c>
      <c r="K2165" s="53">
        <f>Tabla3[[#This Row],[PRECIOS]]-Tabla3[[#This Row],[PRECIOS]]*10%</f>
        <v>6.9599969999999995</v>
      </c>
      <c r="L2165" s="101"/>
      <c r="M2165" s="54"/>
      <c r="N2165" s="55">
        <f>IFERROR(Tabla3[[#This Row],[PRECIOS]]-Tabla3[[#This Row],[PRECIOS]]*Tabla3[[#This Row],[% PRODUCTO]]," ")</f>
        <v>7.7333299999999996</v>
      </c>
      <c r="O2165" s="54"/>
      <c r="P2165" s="55">
        <f>IFERROR(Tabla3[[#This Row],[OCULTAR2]]-Tabla3[[#This Row],[OCULTAR2]]*Tabla3[[#This Row],[% LÍNEA]]," ")</f>
        <v>7.7333299999999996</v>
      </c>
      <c r="Q2165" s="56">
        <f>IFERROR(Tabla3[[#This Row],[% PRODUCTO]]+Tabla3[[#This Row],[% LÍNEA]]," ")</f>
        <v>0</v>
      </c>
      <c r="R2165" s="53">
        <f>Tabla3[[#This Row],[OCULTAR3]]</f>
        <v>7.7333299999999996</v>
      </c>
      <c r="S2165" s="53">
        <f>Tabla3[[#This Row],[PRECIO SIN %]]-Tabla3[[#This Row],[PRECIO SIN %]]*10%</f>
        <v>6.9599969999999995</v>
      </c>
      <c r="T2165" s="80">
        <f>(Tabla3[[#This Row],[PRECIO CON DESCT.]]-(Tabla3[[#This Row],[PRECIO CON DESCT.]]*$T$6))</f>
        <v>4.3847981100000002</v>
      </c>
      <c r="U2165" s="96"/>
      <c r="V2165" s="94">
        <f>Tabla3[[#This Row],[PRECIO %      en $]]*Tabla3[[#This Row],[PEDIDO ]]</f>
        <v>0</v>
      </c>
      <c r="W2165" s="57">
        <f>Tabla3[[#This Row],[PRECIO CON DESCT.]]*Tabla3[[#This Row],[PEDIDO ]]</f>
        <v>0</v>
      </c>
      <c r="X2165" s="58">
        <f>Tabla3[[#This Row],[PRECIO SIN %]]*Tabla3[[#This Row],[PEDIDO ]]</f>
        <v>0</v>
      </c>
    </row>
    <row r="2166" spans="1:24" ht="33" customHeight="1" x14ac:dyDescent="0.4">
      <c r="A2166" s="125">
        <v>8904278689726</v>
      </c>
      <c r="B2166" s="59" t="s">
        <v>225</v>
      </c>
      <c r="C2166" s="59" t="s">
        <v>87</v>
      </c>
      <c r="D21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66" s="119" t="s">
        <v>2654</v>
      </c>
      <c r="F2166" s="76" t="s">
        <v>537</v>
      </c>
      <c r="G21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66" s="78">
        <v>128</v>
      </c>
      <c r="J2166" s="52">
        <v>4.2666700000000004</v>
      </c>
      <c r="K2166" s="60">
        <f>Tabla3[[#This Row],[PRECIOS]]-Tabla3[[#This Row],[PRECIOS]]*10%</f>
        <v>3.8400030000000003</v>
      </c>
      <c r="L2166" s="101"/>
      <c r="M2166" s="61"/>
      <c r="N2166" s="55">
        <f>IFERROR(Tabla3[[#This Row],[PRECIOS]]-Tabla3[[#This Row],[PRECIOS]]*Tabla3[[#This Row],[% PRODUCTO]]," ")</f>
        <v>4.2666700000000004</v>
      </c>
      <c r="O2166" s="61"/>
      <c r="P2166" s="55">
        <f>IFERROR(Tabla3[[#This Row],[OCULTAR2]]-Tabla3[[#This Row],[OCULTAR2]]*Tabla3[[#This Row],[% LÍNEA]]," ")</f>
        <v>4.2666700000000004</v>
      </c>
      <c r="Q2166" s="56">
        <f>IFERROR(Tabla3[[#This Row],[% PRODUCTO]]+Tabla3[[#This Row],[% LÍNEA]]," ")</f>
        <v>0</v>
      </c>
      <c r="R2166" s="60">
        <f>Tabla3[[#This Row],[OCULTAR3]]</f>
        <v>4.2666700000000004</v>
      </c>
      <c r="S2166" s="60">
        <f>Tabla3[[#This Row],[PRECIO SIN %]]-Tabla3[[#This Row],[PRECIO SIN %]]*10%</f>
        <v>3.8400030000000003</v>
      </c>
      <c r="T2166" s="80">
        <f>(Tabla3[[#This Row],[PRECIO CON DESCT.]]-(Tabla3[[#This Row],[PRECIO CON DESCT.]]*$T$6))</f>
        <v>2.4192018900000001</v>
      </c>
      <c r="U2166" s="96"/>
      <c r="V2166" s="94">
        <f>Tabla3[[#This Row],[PRECIO %      en $]]*Tabla3[[#This Row],[PEDIDO ]]</f>
        <v>0</v>
      </c>
      <c r="W2166" s="57">
        <f>Tabla3[[#This Row],[PRECIO CON DESCT.]]*Tabla3[[#This Row],[PEDIDO ]]</f>
        <v>0</v>
      </c>
      <c r="X2166" s="58">
        <f>Tabla3[[#This Row],[PRECIO SIN %]]*Tabla3[[#This Row],[PEDIDO ]]</f>
        <v>0</v>
      </c>
    </row>
    <row r="2167" spans="1:24" ht="33" customHeight="1" x14ac:dyDescent="0.4">
      <c r="A2167" s="124">
        <v>9604056831482</v>
      </c>
      <c r="B2167" s="51" t="s">
        <v>225</v>
      </c>
      <c r="C2167" s="51" t="s">
        <v>123</v>
      </c>
      <c r="D21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67" s="118" t="s">
        <v>2655</v>
      </c>
      <c r="F2167" s="75" t="s">
        <v>537</v>
      </c>
      <c r="G21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67" s="77">
        <v>116</v>
      </c>
      <c r="J2167" s="52">
        <v>4.0999999999999996</v>
      </c>
      <c r="K2167" s="53">
        <f>Tabla3[[#This Row],[PRECIOS]]-Tabla3[[#This Row],[PRECIOS]]*10%</f>
        <v>3.6899999999999995</v>
      </c>
      <c r="L2167" s="101"/>
      <c r="M2167" s="54"/>
      <c r="N2167" s="55">
        <f>IFERROR(Tabla3[[#This Row],[PRECIOS]]-Tabla3[[#This Row],[PRECIOS]]*Tabla3[[#This Row],[% PRODUCTO]]," ")</f>
        <v>4.0999999999999996</v>
      </c>
      <c r="O2167" s="54"/>
      <c r="P2167" s="55">
        <f>IFERROR(Tabla3[[#This Row],[OCULTAR2]]-Tabla3[[#This Row],[OCULTAR2]]*Tabla3[[#This Row],[% LÍNEA]]," ")</f>
        <v>4.0999999999999996</v>
      </c>
      <c r="Q2167" s="56">
        <f>IFERROR(Tabla3[[#This Row],[% PRODUCTO]]+Tabla3[[#This Row],[% LÍNEA]]," ")</f>
        <v>0</v>
      </c>
      <c r="R2167" s="53">
        <f>Tabla3[[#This Row],[OCULTAR3]]</f>
        <v>4.0999999999999996</v>
      </c>
      <c r="S2167" s="53">
        <f>Tabla3[[#This Row],[PRECIO SIN %]]-Tabla3[[#This Row],[PRECIO SIN %]]*10%</f>
        <v>3.6899999999999995</v>
      </c>
      <c r="T2167" s="80">
        <f>(Tabla3[[#This Row],[PRECIO CON DESCT.]]-(Tabla3[[#This Row],[PRECIO CON DESCT.]]*$T$6))</f>
        <v>2.3247</v>
      </c>
      <c r="U2167" s="96"/>
      <c r="V2167" s="94">
        <f>Tabla3[[#This Row],[PRECIO %      en $]]*Tabla3[[#This Row],[PEDIDO ]]</f>
        <v>0</v>
      </c>
      <c r="W2167" s="57">
        <f>Tabla3[[#This Row],[PRECIO CON DESCT.]]*Tabla3[[#This Row],[PEDIDO ]]</f>
        <v>0</v>
      </c>
      <c r="X2167" s="58">
        <f>Tabla3[[#This Row],[PRECIO SIN %]]*Tabla3[[#This Row],[PEDIDO ]]</f>
        <v>0</v>
      </c>
    </row>
    <row r="2168" spans="1:24" ht="33" customHeight="1" x14ac:dyDescent="0.4">
      <c r="A2168" s="125">
        <v>7592601000617</v>
      </c>
      <c r="B2168" s="59" t="s">
        <v>225</v>
      </c>
      <c r="C2168" s="59" t="s">
        <v>98</v>
      </c>
      <c r="D21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68" s="119" t="s">
        <v>2656</v>
      </c>
      <c r="F2168" s="76" t="s">
        <v>537</v>
      </c>
      <c r="G21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68" s="78">
        <v>84</v>
      </c>
      <c r="J2168" s="52">
        <v>9.9888899999999996</v>
      </c>
      <c r="K2168" s="60">
        <f>Tabla3[[#This Row],[PRECIOS]]-Tabla3[[#This Row],[PRECIOS]]*10%</f>
        <v>8.9900009999999995</v>
      </c>
      <c r="L2168" s="101"/>
      <c r="M2168" s="61"/>
      <c r="N2168" s="55">
        <f>IFERROR(Tabla3[[#This Row],[PRECIOS]]-Tabla3[[#This Row],[PRECIOS]]*Tabla3[[#This Row],[% PRODUCTO]]," ")</f>
        <v>9.9888899999999996</v>
      </c>
      <c r="O2168" s="61"/>
      <c r="P2168" s="55">
        <f>IFERROR(Tabla3[[#This Row],[OCULTAR2]]-Tabla3[[#This Row],[OCULTAR2]]*Tabla3[[#This Row],[% LÍNEA]]," ")</f>
        <v>9.9888899999999996</v>
      </c>
      <c r="Q2168" s="56">
        <f>IFERROR(Tabla3[[#This Row],[% PRODUCTO]]+Tabla3[[#This Row],[% LÍNEA]]," ")</f>
        <v>0</v>
      </c>
      <c r="R2168" s="60">
        <f>Tabla3[[#This Row],[OCULTAR3]]</f>
        <v>9.9888899999999996</v>
      </c>
      <c r="S2168" s="60">
        <f>Tabla3[[#This Row],[PRECIO SIN %]]-Tabla3[[#This Row],[PRECIO SIN %]]*10%</f>
        <v>8.9900009999999995</v>
      </c>
      <c r="T2168" s="80">
        <f>(Tabla3[[#This Row],[PRECIO CON DESCT.]]-(Tabla3[[#This Row],[PRECIO CON DESCT.]]*$T$6))</f>
        <v>5.6637006299999992</v>
      </c>
      <c r="U2168" s="96"/>
      <c r="V2168" s="94">
        <f>Tabla3[[#This Row],[PRECIO %      en $]]*Tabla3[[#This Row],[PEDIDO ]]</f>
        <v>0</v>
      </c>
      <c r="W2168" s="57">
        <f>Tabla3[[#This Row],[PRECIO CON DESCT.]]*Tabla3[[#This Row],[PEDIDO ]]</f>
        <v>0</v>
      </c>
      <c r="X2168" s="58">
        <f>Tabla3[[#This Row],[PRECIO SIN %]]*Tabla3[[#This Row],[PEDIDO ]]</f>
        <v>0</v>
      </c>
    </row>
    <row r="2169" spans="1:24" ht="33" customHeight="1" x14ac:dyDescent="0.4">
      <c r="A2169" s="124">
        <v>7599112000372</v>
      </c>
      <c r="B2169" s="51" t="s">
        <v>225</v>
      </c>
      <c r="C2169" s="51" t="s">
        <v>208</v>
      </c>
      <c r="D21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69" s="118" t="s">
        <v>2657</v>
      </c>
      <c r="F2169" s="75" t="s">
        <v>537</v>
      </c>
      <c r="G21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69" s="77">
        <v>15</v>
      </c>
      <c r="J2169" s="52">
        <v>16.44444</v>
      </c>
      <c r="K2169" s="53">
        <f>Tabla3[[#This Row],[PRECIOS]]-Tabla3[[#This Row],[PRECIOS]]*10%</f>
        <v>14.799996</v>
      </c>
      <c r="L2169" s="101"/>
      <c r="M2169" s="54"/>
      <c r="N2169" s="55">
        <f>IFERROR(Tabla3[[#This Row],[PRECIOS]]-Tabla3[[#This Row],[PRECIOS]]*Tabla3[[#This Row],[% PRODUCTO]]," ")</f>
        <v>16.44444</v>
      </c>
      <c r="O2169" s="54"/>
      <c r="P2169" s="55">
        <f>IFERROR(Tabla3[[#This Row],[OCULTAR2]]-Tabla3[[#This Row],[OCULTAR2]]*Tabla3[[#This Row],[% LÍNEA]]," ")</f>
        <v>16.44444</v>
      </c>
      <c r="Q2169" s="56">
        <f>IFERROR(Tabla3[[#This Row],[% PRODUCTO]]+Tabla3[[#This Row],[% LÍNEA]]," ")</f>
        <v>0</v>
      </c>
      <c r="R2169" s="53">
        <f>Tabla3[[#This Row],[OCULTAR3]]</f>
        <v>16.44444</v>
      </c>
      <c r="S2169" s="53">
        <f>Tabla3[[#This Row],[PRECIO SIN %]]-Tabla3[[#This Row],[PRECIO SIN %]]*10%</f>
        <v>14.799996</v>
      </c>
      <c r="T2169" s="80">
        <f>(Tabla3[[#This Row],[PRECIO CON DESCT.]]-(Tabla3[[#This Row],[PRECIO CON DESCT.]]*$T$6))</f>
        <v>9.3239974799999992</v>
      </c>
      <c r="U2169" s="96"/>
      <c r="V2169" s="94">
        <f>Tabla3[[#This Row],[PRECIO %      en $]]*Tabla3[[#This Row],[PEDIDO ]]</f>
        <v>0</v>
      </c>
      <c r="W2169" s="57">
        <f>Tabla3[[#This Row],[PRECIO CON DESCT.]]*Tabla3[[#This Row],[PEDIDO ]]</f>
        <v>0</v>
      </c>
      <c r="X2169" s="58">
        <f>Tabla3[[#This Row],[PRECIO SIN %]]*Tabla3[[#This Row],[PEDIDO ]]</f>
        <v>0</v>
      </c>
    </row>
    <row r="2170" spans="1:24" ht="33" customHeight="1" x14ac:dyDescent="0.4">
      <c r="A2170" s="125">
        <v>736372795755</v>
      </c>
      <c r="B2170" s="59" t="s">
        <v>225</v>
      </c>
      <c r="C2170" s="59" t="s">
        <v>163</v>
      </c>
      <c r="D21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70" s="119" t="s">
        <v>2658</v>
      </c>
      <c r="F2170" s="76" t="s">
        <v>537</v>
      </c>
      <c r="G21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70" s="78">
        <v>8</v>
      </c>
      <c r="J2170" s="52">
        <v>6.38889</v>
      </c>
      <c r="K2170" s="60">
        <f>Tabla3[[#This Row],[PRECIOS]]-Tabla3[[#This Row],[PRECIOS]]*10%</f>
        <v>5.7500010000000001</v>
      </c>
      <c r="L2170" s="101"/>
      <c r="M2170" s="61"/>
      <c r="N2170" s="55">
        <f>IFERROR(Tabla3[[#This Row],[PRECIOS]]-Tabla3[[#This Row],[PRECIOS]]*Tabla3[[#This Row],[% PRODUCTO]]," ")</f>
        <v>6.38889</v>
      </c>
      <c r="O2170" s="61"/>
      <c r="P2170" s="55">
        <f>IFERROR(Tabla3[[#This Row],[OCULTAR2]]-Tabla3[[#This Row],[OCULTAR2]]*Tabla3[[#This Row],[% LÍNEA]]," ")</f>
        <v>6.38889</v>
      </c>
      <c r="Q2170" s="56">
        <f>IFERROR(Tabla3[[#This Row],[% PRODUCTO]]+Tabla3[[#This Row],[% LÍNEA]]," ")</f>
        <v>0</v>
      </c>
      <c r="R2170" s="60">
        <f>Tabla3[[#This Row],[OCULTAR3]]</f>
        <v>6.38889</v>
      </c>
      <c r="S2170" s="60">
        <f>Tabla3[[#This Row],[PRECIO SIN %]]-Tabla3[[#This Row],[PRECIO SIN %]]*10%</f>
        <v>5.7500010000000001</v>
      </c>
      <c r="T2170" s="80">
        <f>(Tabla3[[#This Row],[PRECIO CON DESCT.]]-(Tabla3[[#This Row],[PRECIO CON DESCT.]]*$T$6))</f>
        <v>3.6225006300000002</v>
      </c>
      <c r="U2170" s="96"/>
      <c r="V2170" s="94">
        <f>Tabla3[[#This Row],[PRECIO %      en $]]*Tabla3[[#This Row],[PEDIDO ]]</f>
        <v>0</v>
      </c>
      <c r="W2170" s="57">
        <f>Tabla3[[#This Row],[PRECIO CON DESCT.]]*Tabla3[[#This Row],[PEDIDO ]]</f>
        <v>0</v>
      </c>
      <c r="X2170" s="58">
        <f>Tabla3[[#This Row],[PRECIO SIN %]]*Tabla3[[#This Row],[PEDIDO ]]</f>
        <v>0</v>
      </c>
    </row>
    <row r="2171" spans="1:24" ht="33" customHeight="1" x14ac:dyDescent="0.4">
      <c r="A2171" s="124">
        <v>7804656600316</v>
      </c>
      <c r="B2171" s="51" t="s">
        <v>225</v>
      </c>
      <c r="C2171" s="51" t="s">
        <v>113</v>
      </c>
      <c r="D21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71" s="118" t="s">
        <v>2659</v>
      </c>
      <c r="F2171" s="75" t="s">
        <v>537</v>
      </c>
      <c r="G21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71" s="77">
        <v>1</v>
      </c>
      <c r="J2171" s="52">
        <v>25.033329999999999</v>
      </c>
      <c r="K2171" s="53">
        <f>Tabla3[[#This Row],[PRECIOS]]-Tabla3[[#This Row],[PRECIOS]]*10%</f>
        <v>22.529996999999998</v>
      </c>
      <c r="L2171" s="101"/>
      <c r="M2171" s="54"/>
      <c r="N2171" s="55">
        <f>IFERROR(Tabla3[[#This Row],[PRECIOS]]-Tabla3[[#This Row],[PRECIOS]]*Tabla3[[#This Row],[% PRODUCTO]]," ")</f>
        <v>25.033329999999999</v>
      </c>
      <c r="O2171" s="54"/>
      <c r="P2171" s="55">
        <f>IFERROR(Tabla3[[#This Row],[OCULTAR2]]-Tabla3[[#This Row],[OCULTAR2]]*Tabla3[[#This Row],[% LÍNEA]]," ")</f>
        <v>25.033329999999999</v>
      </c>
      <c r="Q2171" s="56">
        <f>IFERROR(Tabla3[[#This Row],[% PRODUCTO]]+Tabla3[[#This Row],[% LÍNEA]]," ")</f>
        <v>0</v>
      </c>
      <c r="R2171" s="53">
        <f>Tabla3[[#This Row],[OCULTAR3]]</f>
        <v>25.033329999999999</v>
      </c>
      <c r="S2171" s="53">
        <f>Tabla3[[#This Row],[PRECIO SIN %]]-Tabla3[[#This Row],[PRECIO SIN %]]*10%</f>
        <v>22.529996999999998</v>
      </c>
      <c r="T2171" s="80">
        <f>(Tabla3[[#This Row],[PRECIO CON DESCT.]]-(Tabla3[[#This Row],[PRECIO CON DESCT.]]*$T$6))</f>
        <v>14.193898109999999</v>
      </c>
      <c r="U2171" s="96"/>
      <c r="V2171" s="94">
        <f>Tabla3[[#This Row],[PRECIO %      en $]]*Tabla3[[#This Row],[PEDIDO ]]</f>
        <v>0</v>
      </c>
      <c r="W2171" s="57">
        <f>Tabla3[[#This Row],[PRECIO CON DESCT.]]*Tabla3[[#This Row],[PEDIDO ]]</f>
        <v>0</v>
      </c>
      <c r="X2171" s="58">
        <f>Tabla3[[#This Row],[PRECIO SIN %]]*Tabla3[[#This Row],[PEDIDO ]]</f>
        <v>0</v>
      </c>
    </row>
    <row r="2172" spans="1:24" ht="33" customHeight="1" x14ac:dyDescent="0.4">
      <c r="A2172" s="125">
        <v>8436531249991</v>
      </c>
      <c r="B2172" s="59" t="s">
        <v>225</v>
      </c>
      <c r="C2172" s="59" t="s">
        <v>119</v>
      </c>
      <c r="D21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72" s="119" t="s">
        <v>2660</v>
      </c>
      <c r="F2172" s="76" t="s">
        <v>537</v>
      </c>
      <c r="G21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72" s="78">
        <v>10</v>
      </c>
      <c r="J2172" s="52">
        <v>18.033329999999999</v>
      </c>
      <c r="K2172" s="60">
        <f>Tabla3[[#This Row],[PRECIOS]]-Tabla3[[#This Row],[PRECIOS]]*10%</f>
        <v>16.229997000000001</v>
      </c>
      <c r="L2172" s="101"/>
      <c r="M2172" s="61"/>
      <c r="N2172" s="55">
        <f>IFERROR(Tabla3[[#This Row],[PRECIOS]]-Tabla3[[#This Row],[PRECIOS]]*Tabla3[[#This Row],[% PRODUCTO]]," ")</f>
        <v>18.033329999999999</v>
      </c>
      <c r="O2172" s="61"/>
      <c r="P2172" s="55">
        <f>IFERROR(Tabla3[[#This Row],[OCULTAR2]]-Tabla3[[#This Row],[OCULTAR2]]*Tabla3[[#This Row],[% LÍNEA]]," ")</f>
        <v>18.033329999999999</v>
      </c>
      <c r="Q2172" s="56">
        <f>IFERROR(Tabla3[[#This Row],[% PRODUCTO]]+Tabla3[[#This Row],[% LÍNEA]]," ")</f>
        <v>0</v>
      </c>
      <c r="R2172" s="60">
        <f>Tabla3[[#This Row],[OCULTAR3]]</f>
        <v>18.033329999999999</v>
      </c>
      <c r="S2172" s="60">
        <f>Tabla3[[#This Row],[PRECIO SIN %]]-Tabla3[[#This Row],[PRECIO SIN %]]*10%</f>
        <v>16.229997000000001</v>
      </c>
      <c r="T2172" s="80">
        <f>(Tabla3[[#This Row],[PRECIO CON DESCT.]]-(Tabla3[[#This Row],[PRECIO CON DESCT.]]*$T$6))</f>
        <v>10.224898110000002</v>
      </c>
      <c r="U2172" s="96"/>
      <c r="V2172" s="94">
        <f>Tabla3[[#This Row],[PRECIO %      en $]]*Tabla3[[#This Row],[PEDIDO ]]</f>
        <v>0</v>
      </c>
      <c r="W2172" s="57">
        <f>Tabla3[[#This Row],[PRECIO CON DESCT.]]*Tabla3[[#This Row],[PEDIDO ]]</f>
        <v>0</v>
      </c>
      <c r="X2172" s="58">
        <f>Tabla3[[#This Row],[PRECIO SIN %]]*Tabla3[[#This Row],[PEDIDO ]]</f>
        <v>0</v>
      </c>
    </row>
    <row r="2173" spans="1:24" ht="33" customHeight="1" x14ac:dyDescent="0.4">
      <c r="A2173" s="124">
        <v>7591585116994</v>
      </c>
      <c r="B2173" s="51" t="s">
        <v>225</v>
      </c>
      <c r="C2173" s="51" t="s">
        <v>104</v>
      </c>
      <c r="D21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73" s="118" t="s">
        <v>2661</v>
      </c>
      <c r="F2173" s="75" t="s">
        <v>537</v>
      </c>
      <c r="G21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73" s="77">
        <v>2</v>
      </c>
      <c r="J2173" s="52">
        <v>23.05556</v>
      </c>
      <c r="K2173" s="53">
        <f>Tabla3[[#This Row],[PRECIOS]]-Tabla3[[#This Row],[PRECIOS]]*10%</f>
        <v>20.750004000000001</v>
      </c>
      <c r="L2173" s="101"/>
      <c r="M2173" s="54"/>
      <c r="N2173" s="55">
        <f>IFERROR(Tabla3[[#This Row],[PRECIOS]]-Tabla3[[#This Row],[PRECIOS]]*Tabla3[[#This Row],[% PRODUCTO]]," ")</f>
        <v>23.05556</v>
      </c>
      <c r="O2173" s="54"/>
      <c r="P2173" s="55">
        <f>IFERROR(Tabla3[[#This Row],[OCULTAR2]]-Tabla3[[#This Row],[OCULTAR2]]*Tabla3[[#This Row],[% LÍNEA]]," ")</f>
        <v>23.05556</v>
      </c>
      <c r="Q2173" s="56">
        <f>IFERROR(Tabla3[[#This Row],[% PRODUCTO]]+Tabla3[[#This Row],[% LÍNEA]]," ")</f>
        <v>0</v>
      </c>
      <c r="R2173" s="53">
        <f>Tabla3[[#This Row],[OCULTAR3]]</f>
        <v>23.05556</v>
      </c>
      <c r="S2173" s="53">
        <f>Tabla3[[#This Row],[PRECIO SIN %]]-Tabla3[[#This Row],[PRECIO SIN %]]*10%</f>
        <v>20.750004000000001</v>
      </c>
      <c r="T2173" s="80">
        <f>(Tabla3[[#This Row],[PRECIO CON DESCT.]]-(Tabla3[[#This Row],[PRECIO CON DESCT.]]*$T$6))</f>
        <v>13.07250252</v>
      </c>
      <c r="U2173" s="96"/>
      <c r="V2173" s="94">
        <f>Tabla3[[#This Row],[PRECIO %      en $]]*Tabla3[[#This Row],[PEDIDO ]]</f>
        <v>0</v>
      </c>
      <c r="W2173" s="57">
        <f>Tabla3[[#This Row],[PRECIO CON DESCT.]]*Tabla3[[#This Row],[PEDIDO ]]</f>
        <v>0</v>
      </c>
      <c r="X2173" s="58">
        <f>Tabla3[[#This Row],[PRECIO SIN %]]*Tabla3[[#This Row],[PEDIDO ]]</f>
        <v>0</v>
      </c>
    </row>
    <row r="2174" spans="1:24" ht="33" customHeight="1" x14ac:dyDescent="0.4">
      <c r="A2174" s="125">
        <v>7598176001172</v>
      </c>
      <c r="B2174" s="59" t="s">
        <v>225</v>
      </c>
      <c r="C2174" s="59" t="s">
        <v>168</v>
      </c>
      <c r="D21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74" s="119" t="s">
        <v>2662</v>
      </c>
      <c r="F2174" s="76" t="s">
        <v>537</v>
      </c>
      <c r="G21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74" s="78">
        <v>83</v>
      </c>
      <c r="J2174" s="52">
        <v>6.3333300000000001</v>
      </c>
      <c r="K2174" s="60">
        <f>Tabla3[[#This Row],[PRECIOS]]-Tabla3[[#This Row],[PRECIOS]]*10%</f>
        <v>5.6999969999999998</v>
      </c>
      <c r="L2174" s="101"/>
      <c r="M2174" s="61"/>
      <c r="N2174" s="55">
        <f>IFERROR(Tabla3[[#This Row],[PRECIOS]]-Tabla3[[#This Row],[PRECIOS]]*Tabla3[[#This Row],[% PRODUCTO]]," ")</f>
        <v>6.3333300000000001</v>
      </c>
      <c r="O2174" s="61"/>
      <c r="P2174" s="55">
        <f>IFERROR(Tabla3[[#This Row],[OCULTAR2]]-Tabla3[[#This Row],[OCULTAR2]]*Tabla3[[#This Row],[% LÍNEA]]," ")</f>
        <v>6.3333300000000001</v>
      </c>
      <c r="Q2174" s="56">
        <f>IFERROR(Tabla3[[#This Row],[% PRODUCTO]]+Tabla3[[#This Row],[% LÍNEA]]," ")</f>
        <v>0</v>
      </c>
      <c r="R2174" s="60">
        <f>Tabla3[[#This Row],[OCULTAR3]]</f>
        <v>6.3333300000000001</v>
      </c>
      <c r="S2174" s="60">
        <f>Tabla3[[#This Row],[PRECIO SIN %]]-Tabla3[[#This Row],[PRECIO SIN %]]*10%</f>
        <v>5.6999969999999998</v>
      </c>
      <c r="T2174" s="80">
        <f>(Tabla3[[#This Row],[PRECIO CON DESCT.]]-(Tabla3[[#This Row],[PRECIO CON DESCT.]]*$T$6))</f>
        <v>3.5909981099999997</v>
      </c>
      <c r="U2174" s="96"/>
      <c r="V2174" s="94">
        <f>Tabla3[[#This Row],[PRECIO %      en $]]*Tabla3[[#This Row],[PEDIDO ]]</f>
        <v>0</v>
      </c>
      <c r="W2174" s="57">
        <f>Tabla3[[#This Row],[PRECIO CON DESCT.]]*Tabla3[[#This Row],[PEDIDO ]]</f>
        <v>0</v>
      </c>
      <c r="X2174" s="58">
        <f>Tabla3[[#This Row],[PRECIO SIN %]]*Tabla3[[#This Row],[PEDIDO ]]</f>
        <v>0</v>
      </c>
    </row>
    <row r="2175" spans="1:24" ht="33" customHeight="1" x14ac:dyDescent="0.4">
      <c r="A2175" s="124">
        <v>7591020009690</v>
      </c>
      <c r="B2175" s="51" t="s">
        <v>225</v>
      </c>
      <c r="C2175" s="51" t="s">
        <v>196</v>
      </c>
      <c r="D21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75" s="118" t="s">
        <v>2663</v>
      </c>
      <c r="F2175" s="75" t="s">
        <v>537</v>
      </c>
      <c r="G21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75" s="77">
        <v>136</v>
      </c>
      <c r="J2175" s="52">
        <v>5.5555599999999998</v>
      </c>
      <c r="K2175" s="53">
        <f>Tabla3[[#This Row],[PRECIOS]]-Tabla3[[#This Row],[PRECIOS]]*10%</f>
        <v>5.0000039999999997</v>
      </c>
      <c r="L2175" s="101"/>
      <c r="M2175" s="54"/>
      <c r="N2175" s="55">
        <f>IFERROR(Tabla3[[#This Row],[PRECIOS]]-Tabla3[[#This Row],[PRECIOS]]*Tabla3[[#This Row],[% PRODUCTO]]," ")</f>
        <v>5.5555599999999998</v>
      </c>
      <c r="O2175" s="54"/>
      <c r="P2175" s="55">
        <f>IFERROR(Tabla3[[#This Row],[OCULTAR2]]-Tabla3[[#This Row],[OCULTAR2]]*Tabla3[[#This Row],[% LÍNEA]]," ")</f>
        <v>5.5555599999999998</v>
      </c>
      <c r="Q2175" s="56">
        <f>IFERROR(Tabla3[[#This Row],[% PRODUCTO]]+Tabla3[[#This Row],[% LÍNEA]]," ")</f>
        <v>0</v>
      </c>
      <c r="R2175" s="53">
        <f>Tabla3[[#This Row],[OCULTAR3]]</f>
        <v>5.5555599999999998</v>
      </c>
      <c r="S2175" s="53">
        <f>Tabla3[[#This Row],[PRECIO SIN %]]-Tabla3[[#This Row],[PRECIO SIN %]]*10%</f>
        <v>5.0000039999999997</v>
      </c>
      <c r="T2175" s="80">
        <f>(Tabla3[[#This Row],[PRECIO CON DESCT.]]-(Tabla3[[#This Row],[PRECIO CON DESCT.]]*$T$6))</f>
        <v>3.1500025200000001</v>
      </c>
      <c r="U2175" s="96"/>
      <c r="V2175" s="94">
        <f>Tabla3[[#This Row],[PRECIO %      en $]]*Tabla3[[#This Row],[PEDIDO ]]</f>
        <v>0</v>
      </c>
      <c r="W2175" s="57">
        <f>Tabla3[[#This Row],[PRECIO CON DESCT.]]*Tabla3[[#This Row],[PEDIDO ]]</f>
        <v>0</v>
      </c>
      <c r="X2175" s="58">
        <f>Tabla3[[#This Row],[PRECIO SIN %]]*Tabla3[[#This Row],[PEDIDO ]]</f>
        <v>0</v>
      </c>
    </row>
    <row r="2176" spans="1:24" ht="33" customHeight="1" x14ac:dyDescent="0.4">
      <c r="A2176" s="125">
        <v>7591519317275</v>
      </c>
      <c r="B2176" s="59" t="s">
        <v>225</v>
      </c>
      <c r="C2176" s="59" t="s">
        <v>149</v>
      </c>
      <c r="D21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76" s="119" t="s">
        <v>2664</v>
      </c>
      <c r="F2176" s="76" t="s">
        <v>537</v>
      </c>
      <c r="G21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76" s="78">
        <v>119</v>
      </c>
      <c r="J2176" s="52">
        <v>5.6222200000000004</v>
      </c>
      <c r="K2176" s="60">
        <f>Tabla3[[#This Row],[PRECIOS]]-Tabla3[[#This Row],[PRECIOS]]*10%</f>
        <v>5.0599980000000002</v>
      </c>
      <c r="L2176" s="101"/>
      <c r="M2176" s="61"/>
      <c r="N2176" s="55">
        <f>IFERROR(Tabla3[[#This Row],[PRECIOS]]-Tabla3[[#This Row],[PRECIOS]]*Tabla3[[#This Row],[% PRODUCTO]]," ")</f>
        <v>5.6222200000000004</v>
      </c>
      <c r="O2176" s="61"/>
      <c r="P2176" s="55">
        <f>IFERROR(Tabla3[[#This Row],[OCULTAR2]]-Tabla3[[#This Row],[OCULTAR2]]*Tabla3[[#This Row],[% LÍNEA]]," ")</f>
        <v>5.6222200000000004</v>
      </c>
      <c r="Q2176" s="56">
        <f>IFERROR(Tabla3[[#This Row],[% PRODUCTO]]+Tabla3[[#This Row],[% LÍNEA]]," ")</f>
        <v>0</v>
      </c>
      <c r="R2176" s="60">
        <f>Tabla3[[#This Row],[OCULTAR3]]</f>
        <v>5.6222200000000004</v>
      </c>
      <c r="S2176" s="60">
        <f>Tabla3[[#This Row],[PRECIO SIN %]]-Tabla3[[#This Row],[PRECIO SIN %]]*10%</f>
        <v>5.0599980000000002</v>
      </c>
      <c r="T2176" s="80">
        <f>(Tabla3[[#This Row],[PRECIO CON DESCT.]]-(Tabla3[[#This Row],[PRECIO CON DESCT.]]*$T$6))</f>
        <v>3.1877987399999999</v>
      </c>
      <c r="U2176" s="96"/>
      <c r="V2176" s="94">
        <f>Tabla3[[#This Row],[PRECIO %      en $]]*Tabla3[[#This Row],[PEDIDO ]]</f>
        <v>0</v>
      </c>
      <c r="W2176" s="57">
        <f>Tabla3[[#This Row],[PRECIO CON DESCT.]]*Tabla3[[#This Row],[PEDIDO ]]</f>
        <v>0</v>
      </c>
      <c r="X2176" s="58">
        <f>Tabla3[[#This Row],[PRECIO SIN %]]*Tabla3[[#This Row],[PEDIDO ]]</f>
        <v>0</v>
      </c>
    </row>
    <row r="2177" spans="1:24" ht="33" customHeight="1" x14ac:dyDescent="0.4">
      <c r="A2177" s="124">
        <v>7598176000458</v>
      </c>
      <c r="B2177" s="51" t="s">
        <v>225</v>
      </c>
      <c r="C2177" s="51" t="s">
        <v>168</v>
      </c>
      <c r="D21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77" s="118" t="s">
        <v>2665</v>
      </c>
      <c r="F2177" s="75" t="s">
        <v>537</v>
      </c>
      <c r="G21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77" s="77">
        <v>173</v>
      </c>
      <c r="J2177" s="52">
        <v>3.8555600000000001</v>
      </c>
      <c r="K2177" s="53">
        <f>Tabla3[[#This Row],[PRECIOS]]-Tabla3[[#This Row],[PRECIOS]]*10%</f>
        <v>3.4700040000000003</v>
      </c>
      <c r="L2177" s="101"/>
      <c r="M2177" s="54"/>
      <c r="N2177" s="55">
        <f>IFERROR(Tabla3[[#This Row],[PRECIOS]]-Tabla3[[#This Row],[PRECIOS]]*Tabla3[[#This Row],[% PRODUCTO]]," ")</f>
        <v>3.8555600000000001</v>
      </c>
      <c r="O2177" s="54"/>
      <c r="P2177" s="55">
        <f>IFERROR(Tabla3[[#This Row],[OCULTAR2]]-Tabla3[[#This Row],[OCULTAR2]]*Tabla3[[#This Row],[% LÍNEA]]," ")</f>
        <v>3.8555600000000001</v>
      </c>
      <c r="Q2177" s="56">
        <f>IFERROR(Tabla3[[#This Row],[% PRODUCTO]]+Tabla3[[#This Row],[% LÍNEA]]," ")</f>
        <v>0</v>
      </c>
      <c r="R2177" s="53">
        <f>Tabla3[[#This Row],[OCULTAR3]]</f>
        <v>3.8555600000000001</v>
      </c>
      <c r="S2177" s="53">
        <f>Tabla3[[#This Row],[PRECIO SIN %]]-Tabla3[[#This Row],[PRECIO SIN %]]*10%</f>
        <v>3.4700040000000003</v>
      </c>
      <c r="T2177" s="80">
        <f>(Tabla3[[#This Row],[PRECIO CON DESCT.]]-(Tabla3[[#This Row],[PRECIO CON DESCT.]]*$T$6))</f>
        <v>2.1861025200000004</v>
      </c>
      <c r="U2177" s="96"/>
      <c r="V2177" s="94">
        <f>Tabla3[[#This Row],[PRECIO %      en $]]*Tabla3[[#This Row],[PEDIDO ]]</f>
        <v>0</v>
      </c>
      <c r="W2177" s="57">
        <f>Tabla3[[#This Row],[PRECIO CON DESCT.]]*Tabla3[[#This Row],[PEDIDO ]]</f>
        <v>0</v>
      </c>
      <c r="X2177" s="58">
        <f>Tabla3[[#This Row],[PRECIO SIN %]]*Tabla3[[#This Row],[PEDIDO ]]</f>
        <v>0</v>
      </c>
    </row>
    <row r="2178" spans="1:24" ht="33" customHeight="1" x14ac:dyDescent="0.4">
      <c r="A2178" s="125">
        <v>7591020009706</v>
      </c>
      <c r="B2178" s="59" t="s">
        <v>225</v>
      </c>
      <c r="C2178" s="59" t="s">
        <v>196</v>
      </c>
      <c r="D21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78" s="119" t="s">
        <v>2666</v>
      </c>
      <c r="F2178" s="76" t="s">
        <v>537</v>
      </c>
      <c r="G21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78" s="78">
        <v>98</v>
      </c>
      <c r="J2178" s="52">
        <v>8.4444400000000002</v>
      </c>
      <c r="K2178" s="60">
        <f>Tabla3[[#This Row],[PRECIOS]]-Tabla3[[#This Row],[PRECIOS]]*10%</f>
        <v>7.599996</v>
      </c>
      <c r="L2178" s="101"/>
      <c r="M2178" s="61"/>
      <c r="N2178" s="55">
        <f>IFERROR(Tabla3[[#This Row],[PRECIOS]]-Tabla3[[#This Row],[PRECIOS]]*Tabla3[[#This Row],[% PRODUCTO]]," ")</f>
        <v>8.4444400000000002</v>
      </c>
      <c r="O2178" s="61"/>
      <c r="P2178" s="55">
        <f>IFERROR(Tabla3[[#This Row],[OCULTAR2]]-Tabla3[[#This Row],[OCULTAR2]]*Tabla3[[#This Row],[% LÍNEA]]," ")</f>
        <v>8.4444400000000002</v>
      </c>
      <c r="Q2178" s="56">
        <f>IFERROR(Tabla3[[#This Row],[% PRODUCTO]]+Tabla3[[#This Row],[% LÍNEA]]," ")</f>
        <v>0</v>
      </c>
      <c r="R2178" s="60">
        <f>Tabla3[[#This Row],[OCULTAR3]]</f>
        <v>8.4444400000000002</v>
      </c>
      <c r="S2178" s="60">
        <f>Tabla3[[#This Row],[PRECIO SIN %]]-Tabla3[[#This Row],[PRECIO SIN %]]*10%</f>
        <v>7.599996</v>
      </c>
      <c r="T2178" s="80">
        <f>(Tabla3[[#This Row],[PRECIO CON DESCT.]]-(Tabla3[[#This Row],[PRECIO CON DESCT.]]*$T$6))</f>
        <v>4.7879974799999996</v>
      </c>
      <c r="U2178" s="96"/>
      <c r="V2178" s="94">
        <f>Tabla3[[#This Row],[PRECIO %      en $]]*Tabla3[[#This Row],[PEDIDO ]]</f>
        <v>0</v>
      </c>
      <c r="W2178" s="57">
        <f>Tabla3[[#This Row],[PRECIO CON DESCT.]]*Tabla3[[#This Row],[PEDIDO ]]</f>
        <v>0</v>
      </c>
      <c r="X2178" s="58">
        <f>Tabla3[[#This Row],[PRECIO SIN %]]*Tabla3[[#This Row],[PEDIDO ]]</f>
        <v>0</v>
      </c>
    </row>
    <row r="2179" spans="1:24" ht="33" customHeight="1" x14ac:dyDescent="0.4">
      <c r="A2179" s="124">
        <v>7591519317268</v>
      </c>
      <c r="B2179" s="51" t="s">
        <v>225</v>
      </c>
      <c r="C2179" s="51" t="s">
        <v>149</v>
      </c>
      <c r="D21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79" s="118" t="s">
        <v>2667</v>
      </c>
      <c r="F2179" s="75" t="s">
        <v>537</v>
      </c>
      <c r="G21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79" s="77">
        <v>216</v>
      </c>
      <c r="J2179" s="52">
        <v>9.11111</v>
      </c>
      <c r="K2179" s="53">
        <f>Tabla3[[#This Row],[PRECIOS]]-Tabla3[[#This Row],[PRECIOS]]*10%</f>
        <v>8.199999</v>
      </c>
      <c r="L2179" s="101"/>
      <c r="M2179" s="54"/>
      <c r="N2179" s="55">
        <f>IFERROR(Tabla3[[#This Row],[PRECIOS]]-Tabla3[[#This Row],[PRECIOS]]*Tabla3[[#This Row],[% PRODUCTO]]," ")</f>
        <v>9.11111</v>
      </c>
      <c r="O2179" s="54"/>
      <c r="P2179" s="55">
        <f>IFERROR(Tabla3[[#This Row],[OCULTAR2]]-Tabla3[[#This Row],[OCULTAR2]]*Tabla3[[#This Row],[% LÍNEA]]," ")</f>
        <v>9.11111</v>
      </c>
      <c r="Q2179" s="56">
        <f>IFERROR(Tabla3[[#This Row],[% PRODUCTO]]+Tabla3[[#This Row],[% LÍNEA]]," ")</f>
        <v>0</v>
      </c>
      <c r="R2179" s="53">
        <f>Tabla3[[#This Row],[OCULTAR3]]</f>
        <v>9.11111</v>
      </c>
      <c r="S2179" s="53">
        <f>Tabla3[[#This Row],[PRECIO SIN %]]-Tabla3[[#This Row],[PRECIO SIN %]]*10%</f>
        <v>8.199999</v>
      </c>
      <c r="T2179" s="80">
        <f>(Tabla3[[#This Row],[PRECIO CON DESCT.]]-(Tabla3[[#This Row],[PRECIO CON DESCT.]]*$T$6))</f>
        <v>5.1659993699999998</v>
      </c>
      <c r="U2179" s="96"/>
      <c r="V2179" s="94">
        <f>Tabla3[[#This Row],[PRECIO %      en $]]*Tabla3[[#This Row],[PEDIDO ]]</f>
        <v>0</v>
      </c>
      <c r="W2179" s="57">
        <f>Tabla3[[#This Row],[PRECIO CON DESCT.]]*Tabla3[[#This Row],[PEDIDO ]]</f>
        <v>0</v>
      </c>
      <c r="X2179" s="58">
        <f>Tabla3[[#This Row],[PRECIO SIN %]]*Tabla3[[#This Row],[PEDIDO ]]</f>
        <v>0</v>
      </c>
    </row>
    <row r="2180" spans="1:24" ht="33" customHeight="1" x14ac:dyDescent="0.4">
      <c r="A2180" s="125">
        <v>7598176000465</v>
      </c>
      <c r="B2180" s="59" t="s">
        <v>225</v>
      </c>
      <c r="C2180" s="59" t="s">
        <v>168</v>
      </c>
      <c r="D21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80" s="119" t="s">
        <v>2668</v>
      </c>
      <c r="F2180" s="76" t="s">
        <v>537</v>
      </c>
      <c r="G21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80" s="78">
        <v>102</v>
      </c>
      <c r="J2180" s="52">
        <v>4.0222199999999999</v>
      </c>
      <c r="K2180" s="60">
        <f>Tabla3[[#This Row],[PRECIOS]]-Tabla3[[#This Row],[PRECIOS]]*10%</f>
        <v>3.6199979999999998</v>
      </c>
      <c r="L2180" s="101"/>
      <c r="M2180" s="61"/>
      <c r="N2180" s="55">
        <f>IFERROR(Tabla3[[#This Row],[PRECIOS]]-Tabla3[[#This Row],[PRECIOS]]*Tabla3[[#This Row],[% PRODUCTO]]," ")</f>
        <v>4.0222199999999999</v>
      </c>
      <c r="O2180" s="61"/>
      <c r="P2180" s="55">
        <f>IFERROR(Tabla3[[#This Row],[OCULTAR2]]-Tabla3[[#This Row],[OCULTAR2]]*Tabla3[[#This Row],[% LÍNEA]]," ")</f>
        <v>4.0222199999999999</v>
      </c>
      <c r="Q2180" s="56">
        <f>IFERROR(Tabla3[[#This Row],[% PRODUCTO]]+Tabla3[[#This Row],[% LÍNEA]]," ")</f>
        <v>0</v>
      </c>
      <c r="R2180" s="60">
        <f>Tabla3[[#This Row],[OCULTAR3]]</f>
        <v>4.0222199999999999</v>
      </c>
      <c r="S2180" s="60">
        <f>Tabla3[[#This Row],[PRECIO SIN %]]-Tabla3[[#This Row],[PRECIO SIN %]]*10%</f>
        <v>3.6199979999999998</v>
      </c>
      <c r="T2180" s="80">
        <f>(Tabla3[[#This Row],[PRECIO CON DESCT.]]-(Tabla3[[#This Row],[PRECIO CON DESCT.]]*$T$6))</f>
        <v>2.2805987399999998</v>
      </c>
      <c r="U2180" s="96"/>
      <c r="V2180" s="94">
        <f>Tabla3[[#This Row],[PRECIO %      en $]]*Tabla3[[#This Row],[PEDIDO ]]</f>
        <v>0</v>
      </c>
      <c r="W2180" s="57">
        <f>Tabla3[[#This Row],[PRECIO CON DESCT.]]*Tabla3[[#This Row],[PEDIDO ]]</f>
        <v>0</v>
      </c>
      <c r="X2180" s="58">
        <f>Tabla3[[#This Row],[PRECIO SIN %]]*Tabla3[[#This Row],[PEDIDO ]]</f>
        <v>0</v>
      </c>
    </row>
    <row r="2181" spans="1:24" ht="33" customHeight="1" x14ac:dyDescent="0.4">
      <c r="A2181" s="124">
        <v>7598176000465</v>
      </c>
      <c r="B2181" s="51" t="s">
        <v>225</v>
      </c>
      <c r="C2181" s="51" t="s">
        <v>168</v>
      </c>
      <c r="D21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81" s="118" t="s">
        <v>2668</v>
      </c>
      <c r="F2181" s="75" t="s">
        <v>537</v>
      </c>
      <c r="G21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81" s="77">
        <v>8</v>
      </c>
      <c r="J2181" s="52">
        <v>3.9222199999999998</v>
      </c>
      <c r="K2181" s="53">
        <f>Tabla3[[#This Row],[PRECIOS]]-Tabla3[[#This Row],[PRECIOS]]*10%</f>
        <v>3.529998</v>
      </c>
      <c r="L2181" s="101"/>
      <c r="M2181" s="54"/>
      <c r="N2181" s="55">
        <f>IFERROR(Tabla3[[#This Row],[PRECIOS]]-Tabla3[[#This Row],[PRECIOS]]*Tabla3[[#This Row],[% PRODUCTO]]," ")</f>
        <v>3.9222199999999998</v>
      </c>
      <c r="O2181" s="54"/>
      <c r="P2181" s="55">
        <f>IFERROR(Tabla3[[#This Row],[OCULTAR2]]-Tabla3[[#This Row],[OCULTAR2]]*Tabla3[[#This Row],[% LÍNEA]]," ")</f>
        <v>3.9222199999999998</v>
      </c>
      <c r="Q2181" s="56">
        <f>IFERROR(Tabla3[[#This Row],[% PRODUCTO]]+Tabla3[[#This Row],[% LÍNEA]]," ")</f>
        <v>0</v>
      </c>
      <c r="R2181" s="53">
        <f>Tabla3[[#This Row],[OCULTAR3]]</f>
        <v>3.9222199999999998</v>
      </c>
      <c r="S2181" s="53">
        <f>Tabla3[[#This Row],[PRECIO SIN %]]-Tabla3[[#This Row],[PRECIO SIN %]]*10%</f>
        <v>3.529998</v>
      </c>
      <c r="T2181" s="80">
        <f>(Tabla3[[#This Row],[PRECIO CON DESCT.]]-(Tabla3[[#This Row],[PRECIO CON DESCT.]]*$T$6))</f>
        <v>2.2238987400000001</v>
      </c>
      <c r="U2181" s="96"/>
      <c r="V2181" s="94">
        <f>Tabla3[[#This Row],[PRECIO %      en $]]*Tabla3[[#This Row],[PEDIDO ]]</f>
        <v>0</v>
      </c>
      <c r="W2181" s="57">
        <f>Tabla3[[#This Row],[PRECIO CON DESCT.]]*Tabla3[[#This Row],[PEDIDO ]]</f>
        <v>0</v>
      </c>
      <c r="X2181" s="58">
        <f>Tabla3[[#This Row],[PRECIO SIN %]]*Tabla3[[#This Row],[PEDIDO ]]</f>
        <v>0</v>
      </c>
    </row>
    <row r="2182" spans="1:24" ht="33" customHeight="1" x14ac:dyDescent="0.4">
      <c r="A2182" s="125">
        <v>632627843366</v>
      </c>
      <c r="B2182" s="59" t="s">
        <v>225</v>
      </c>
      <c r="C2182" s="59" t="s">
        <v>150</v>
      </c>
      <c r="D21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82" s="119" t="s">
        <v>2669</v>
      </c>
      <c r="F2182" s="76" t="s">
        <v>537</v>
      </c>
      <c r="G21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1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182" s="78">
        <v>279</v>
      </c>
      <c r="J2182" s="52">
        <v>2.7777799999999999</v>
      </c>
      <c r="K2182" s="60">
        <f>Tabla3[[#This Row],[PRECIOS]]-Tabla3[[#This Row],[PRECIOS]]*10%</f>
        <v>2.5000019999999998</v>
      </c>
      <c r="L2182" s="101"/>
      <c r="M2182" s="61"/>
      <c r="N2182" s="55">
        <f>IFERROR(Tabla3[[#This Row],[PRECIOS]]-Tabla3[[#This Row],[PRECIOS]]*Tabla3[[#This Row],[% PRODUCTO]]," ")</f>
        <v>2.7777799999999999</v>
      </c>
      <c r="O2182" s="61">
        <v>0.05</v>
      </c>
      <c r="P2182" s="55">
        <f>IFERROR(Tabla3[[#This Row],[OCULTAR2]]-Tabla3[[#This Row],[OCULTAR2]]*Tabla3[[#This Row],[% LÍNEA]]," ")</f>
        <v>2.6388910000000001</v>
      </c>
      <c r="Q2182" s="56">
        <f>IFERROR(Tabla3[[#This Row],[% PRODUCTO]]+Tabla3[[#This Row],[% LÍNEA]]," ")</f>
        <v>0.05</v>
      </c>
      <c r="R2182" s="60">
        <f>Tabla3[[#This Row],[OCULTAR3]]</f>
        <v>2.6388910000000001</v>
      </c>
      <c r="S2182" s="60">
        <f>Tabla3[[#This Row],[PRECIO SIN %]]-Tabla3[[#This Row],[PRECIO SIN %]]*10%</f>
        <v>2.3750019</v>
      </c>
      <c r="T2182" s="80">
        <f>(Tabla3[[#This Row],[PRECIO CON DESCT.]]-(Tabla3[[#This Row],[PRECIO CON DESCT.]]*$T$6))</f>
        <v>1.4962511969999999</v>
      </c>
      <c r="U2182" s="96"/>
      <c r="V2182" s="94">
        <f>Tabla3[[#This Row],[PRECIO %      en $]]*Tabla3[[#This Row],[PEDIDO ]]</f>
        <v>0</v>
      </c>
      <c r="W2182" s="57">
        <f>Tabla3[[#This Row],[PRECIO CON DESCT.]]*Tabla3[[#This Row],[PEDIDO ]]</f>
        <v>0</v>
      </c>
      <c r="X2182" s="58">
        <f>Tabla3[[#This Row],[PRECIO SIN %]]*Tabla3[[#This Row],[PEDIDO ]]</f>
        <v>0</v>
      </c>
    </row>
    <row r="2183" spans="1:24" ht="33" customHeight="1" x14ac:dyDescent="0.4">
      <c r="A2183" s="124">
        <v>720524031020</v>
      </c>
      <c r="B2183" s="51" t="s">
        <v>225</v>
      </c>
      <c r="C2183" s="51" t="s">
        <v>229</v>
      </c>
      <c r="D21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83" s="118" t="s">
        <v>2670</v>
      </c>
      <c r="F2183" s="75" t="s">
        <v>537</v>
      </c>
      <c r="G21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83" s="77">
        <v>193</v>
      </c>
      <c r="J2183" s="52">
        <v>2.7111100000000001</v>
      </c>
      <c r="K2183" s="53">
        <f>Tabla3[[#This Row],[PRECIOS]]-Tabla3[[#This Row],[PRECIOS]]*10%</f>
        <v>2.4399990000000003</v>
      </c>
      <c r="L2183" s="101"/>
      <c r="M2183" s="54"/>
      <c r="N2183" s="55">
        <f>IFERROR(Tabla3[[#This Row],[PRECIOS]]-Tabla3[[#This Row],[PRECIOS]]*Tabla3[[#This Row],[% PRODUCTO]]," ")</f>
        <v>2.7111100000000001</v>
      </c>
      <c r="O2183" s="54"/>
      <c r="P2183" s="55">
        <f>IFERROR(Tabla3[[#This Row],[OCULTAR2]]-Tabla3[[#This Row],[OCULTAR2]]*Tabla3[[#This Row],[% LÍNEA]]," ")</f>
        <v>2.7111100000000001</v>
      </c>
      <c r="Q2183" s="56">
        <f>IFERROR(Tabla3[[#This Row],[% PRODUCTO]]+Tabla3[[#This Row],[% LÍNEA]]," ")</f>
        <v>0</v>
      </c>
      <c r="R2183" s="53">
        <f>Tabla3[[#This Row],[OCULTAR3]]</f>
        <v>2.7111100000000001</v>
      </c>
      <c r="S2183" s="53">
        <f>Tabla3[[#This Row],[PRECIO SIN %]]-Tabla3[[#This Row],[PRECIO SIN %]]*10%</f>
        <v>2.4399990000000003</v>
      </c>
      <c r="T2183" s="80">
        <f>(Tabla3[[#This Row],[PRECIO CON DESCT.]]-(Tabla3[[#This Row],[PRECIO CON DESCT.]]*$T$6))</f>
        <v>1.5371993700000002</v>
      </c>
      <c r="U2183" s="96"/>
      <c r="V2183" s="94">
        <f>Tabla3[[#This Row],[PRECIO %      en $]]*Tabla3[[#This Row],[PEDIDO ]]</f>
        <v>0</v>
      </c>
      <c r="W2183" s="57">
        <f>Tabla3[[#This Row],[PRECIO CON DESCT.]]*Tabla3[[#This Row],[PEDIDO ]]</f>
        <v>0</v>
      </c>
      <c r="X2183" s="58">
        <f>Tabla3[[#This Row],[PRECIO SIN %]]*Tabla3[[#This Row],[PEDIDO ]]</f>
        <v>0</v>
      </c>
    </row>
    <row r="2184" spans="1:24" ht="33" customHeight="1" x14ac:dyDescent="0.4">
      <c r="A2184" s="125">
        <v>7598252002055</v>
      </c>
      <c r="B2184" s="59" t="s">
        <v>225</v>
      </c>
      <c r="C2184" s="59" t="s">
        <v>56</v>
      </c>
      <c r="D21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84" s="119" t="s">
        <v>2671</v>
      </c>
      <c r="F2184" s="76" t="s">
        <v>537</v>
      </c>
      <c r="G21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84" s="78">
        <v>51</v>
      </c>
      <c r="J2184" s="52">
        <v>20.22222</v>
      </c>
      <c r="K2184" s="60">
        <f>Tabla3[[#This Row],[PRECIOS]]-Tabla3[[#This Row],[PRECIOS]]*10%</f>
        <v>18.199998000000001</v>
      </c>
      <c r="L2184" s="101"/>
      <c r="M2184" s="61"/>
      <c r="N2184" s="55">
        <f>IFERROR(Tabla3[[#This Row],[PRECIOS]]-Tabla3[[#This Row],[PRECIOS]]*Tabla3[[#This Row],[% PRODUCTO]]," ")</f>
        <v>20.22222</v>
      </c>
      <c r="O2184" s="61"/>
      <c r="P2184" s="55">
        <f>IFERROR(Tabla3[[#This Row],[OCULTAR2]]-Tabla3[[#This Row],[OCULTAR2]]*Tabla3[[#This Row],[% LÍNEA]]," ")</f>
        <v>20.22222</v>
      </c>
      <c r="Q2184" s="56">
        <f>IFERROR(Tabla3[[#This Row],[% PRODUCTO]]+Tabla3[[#This Row],[% LÍNEA]]," ")</f>
        <v>0</v>
      </c>
      <c r="R2184" s="60">
        <f>Tabla3[[#This Row],[OCULTAR3]]</f>
        <v>20.22222</v>
      </c>
      <c r="S2184" s="60">
        <f>Tabla3[[#This Row],[PRECIO SIN %]]-Tabla3[[#This Row],[PRECIO SIN %]]*10%</f>
        <v>18.199998000000001</v>
      </c>
      <c r="T2184" s="80">
        <f>(Tabla3[[#This Row],[PRECIO CON DESCT.]]-(Tabla3[[#This Row],[PRECIO CON DESCT.]]*$T$6))</f>
        <v>11.46599874</v>
      </c>
      <c r="U2184" s="96"/>
      <c r="V2184" s="94">
        <f>Tabla3[[#This Row],[PRECIO %      en $]]*Tabla3[[#This Row],[PEDIDO ]]</f>
        <v>0</v>
      </c>
      <c r="W2184" s="57">
        <f>Tabla3[[#This Row],[PRECIO CON DESCT.]]*Tabla3[[#This Row],[PEDIDO ]]</f>
        <v>0</v>
      </c>
      <c r="X2184" s="58">
        <f>Tabla3[[#This Row],[PRECIO SIN %]]*Tabla3[[#This Row],[PEDIDO ]]</f>
        <v>0</v>
      </c>
    </row>
    <row r="2185" spans="1:24" ht="33" customHeight="1" x14ac:dyDescent="0.4">
      <c r="A2185" s="124">
        <v>7591585115942</v>
      </c>
      <c r="B2185" s="51" t="s">
        <v>225</v>
      </c>
      <c r="C2185" s="51" t="s">
        <v>104</v>
      </c>
      <c r="D21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85" s="118" t="s">
        <v>2672</v>
      </c>
      <c r="F2185" s="75" t="s">
        <v>537</v>
      </c>
      <c r="G21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85" s="77">
        <v>6</v>
      </c>
      <c r="J2185" s="52">
        <v>21.11111</v>
      </c>
      <c r="K2185" s="53">
        <f>Tabla3[[#This Row],[PRECIOS]]-Tabla3[[#This Row],[PRECIOS]]*10%</f>
        <v>18.999998999999999</v>
      </c>
      <c r="L2185" s="101"/>
      <c r="M2185" s="54"/>
      <c r="N2185" s="55">
        <f>IFERROR(Tabla3[[#This Row],[PRECIOS]]-Tabla3[[#This Row],[PRECIOS]]*Tabla3[[#This Row],[% PRODUCTO]]," ")</f>
        <v>21.11111</v>
      </c>
      <c r="O2185" s="54"/>
      <c r="P2185" s="55">
        <f>IFERROR(Tabla3[[#This Row],[OCULTAR2]]-Tabla3[[#This Row],[OCULTAR2]]*Tabla3[[#This Row],[% LÍNEA]]," ")</f>
        <v>21.11111</v>
      </c>
      <c r="Q2185" s="56">
        <f>IFERROR(Tabla3[[#This Row],[% PRODUCTO]]+Tabla3[[#This Row],[% LÍNEA]]," ")</f>
        <v>0</v>
      </c>
      <c r="R2185" s="53">
        <f>Tabla3[[#This Row],[OCULTAR3]]</f>
        <v>21.11111</v>
      </c>
      <c r="S2185" s="53">
        <f>Tabla3[[#This Row],[PRECIO SIN %]]-Tabla3[[#This Row],[PRECIO SIN %]]*10%</f>
        <v>18.999998999999999</v>
      </c>
      <c r="T2185" s="80">
        <f>(Tabla3[[#This Row],[PRECIO CON DESCT.]]-(Tabla3[[#This Row],[PRECIO CON DESCT.]]*$T$6))</f>
        <v>11.96999937</v>
      </c>
      <c r="U2185" s="96"/>
      <c r="V2185" s="94">
        <f>Tabla3[[#This Row],[PRECIO %      en $]]*Tabla3[[#This Row],[PEDIDO ]]</f>
        <v>0</v>
      </c>
      <c r="W2185" s="57">
        <f>Tabla3[[#This Row],[PRECIO CON DESCT.]]*Tabla3[[#This Row],[PEDIDO ]]</f>
        <v>0</v>
      </c>
      <c r="X2185" s="58">
        <f>Tabla3[[#This Row],[PRECIO SIN %]]*Tabla3[[#This Row],[PEDIDO ]]</f>
        <v>0</v>
      </c>
    </row>
    <row r="2186" spans="1:24" ht="33" customHeight="1" x14ac:dyDescent="0.4">
      <c r="A2186" s="125">
        <v>7591585114778</v>
      </c>
      <c r="B2186" s="59" t="s">
        <v>225</v>
      </c>
      <c r="C2186" s="59" t="s">
        <v>104</v>
      </c>
      <c r="D21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86" s="119" t="s">
        <v>2673</v>
      </c>
      <c r="F2186" s="76" t="s">
        <v>537</v>
      </c>
      <c r="G21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86" s="78">
        <v>26</v>
      </c>
      <c r="J2186" s="52">
        <v>13.188890000000001</v>
      </c>
      <c r="K2186" s="60">
        <f>Tabla3[[#This Row],[PRECIOS]]-Tabla3[[#This Row],[PRECIOS]]*10%</f>
        <v>11.870001</v>
      </c>
      <c r="L2186" s="101"/>
      <c r="M2186" s="61"/>
      <c r="N2186" s="55">
        <f>IFERROR(Tabla3[[#This Row],[PRECIOS]]-Tabla3[[#This Row],[PRECIOS]]*Tabla3[[#This Row],[% PRODUCTO]]," ")</f>
        <v>13.188890000000001</v>
      </c>
      <c r="O2186" s="61"/>
      <c r="P2186" s="55">
        <f>IFERROR(Tabla3[[#This Row],[OCULTAR2]]-Tabla3[[#This Row],[OCULTAR2]]*Tabla3[[#This Row],[% LÍNEA]]," ")</f>
        <v>13.188890000000001</v>
      </c>
      <c r="Q2186" s="56">
        <f>IFERROR(Tabla3[[#This Row],[% PRODUCTO]]+Tabla3[[#This Row],[% LÍNEA]]," ")</f>
        <v>0</v>
      </c>
      <c r="R2186" s="60">
        <f>Tabla3[[#This Row],[OCULTAR3]]</f>
        <v>13.188890000000001</v>
      </c>
      <c r="S2186" s="60">
        <f>Tabla3[[#This Row],[PRECIO SIN %]]-Tabla3[[#This Row],[PRECIO SIN %]]*10%</f>
        <v>11.870001</v>
      </c>
      <c r="T2186" s="80">
        <f>(Tabla3[[#This Row],[PRECIO CON DESCT.]]-(Tabla3[[#This Row],[PRECIO CON DESCT.]]*$T$6))</f>
        <v>7.4781006300000001</v>
      </c>
      <c r="U2186" s="96"/>
      <c r="V2186" s="94">
        <f>Tabla3[[#This Row],[PRECIO %      en $]]*Tabla3[[#This Row],[PEDIDO ]]</f>
        <v>0</v>
      </c>
      <c r="W2186" s="57">
        <f>Tabla3[[#This Row],[PRECIO CON DESCT.]]*Tabla3[[#This Row],[PEDIDO ]]</f>
        <v>0</v>
      </c>
      <c r="X2186" s="58">
        <f>Tabla3[[#This Row],[PRECIO SIN %]]*Tabla3[[#This Row],[PEDIDO ]]</f>
        <v>0</v>
      </c>
    </row>
    <row r="2187" spans="1:24" ht="33" customHeight="1" x14ac:dyDescent="0.4">
      <c r="A2187" s="124">
        <v>7591585212214</v>
      </c>
      <c r="B2187" s="51" t="s">
        <v>225</v>
      </c>
      <c r="C2187" s="51" t="s">
        <v>104</v>
      </c>
      <c r="D21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87" s="118" t="s">
        <v>2674</v>
      </c>
      <c r="F2187" s="75" t="s">
        <v>537</v>
      </c>
      <c r="G21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87" s="77">
        <v>72</v>
      </c>
      <c r="J2187" s="52">
        <v>11.477779999999999</v>
      </c>
      <c r="K2187" s="53">
        <f>Tabla3[[#This Row],[PRECIOS]]-Tabla3[[#This Row],[PRECIOS]]*10%</f>
        <v>10.330001999999999</v>
      </c>
      <c r="L2187" s="101"/>
      <c r="M2187" s="54"/>
      <c r="N2187" s="55">
        <f>IFERROR(Tabla3[[#This Row],[PRECIOS]]-Tabla3[[#This Row],[PRECIOS]]*Tabla3[[#This Row],[% PRODUCTO]]," ")</f>
        <v>11.477779999999999</v>
      </c>
      <c r="O2187" s="54"/>
      <c r="P2187" s="55">
        <f>IFERROR(Tabla3[[#This Row],[OCULTAR2]]-Tabla3[[#This Row],[OCULTAR2]]*Tabla3[[#This Row],[% LÍNEA]]," ")</f>
        <v>11.477779999999999</v>
      </c>
      <c r="Q2187" s="56">
        <f>IFERROR(Tabla3[[#This Row],[% PRODUCTO]]+Tabla3[[#This Row],[% LÍNEA]]," ")</f>
        <v>0</v>
      </c>
      <c r="R2187" s="53">
        <f>Tabla3[[#This Row],[OCULTAR3]]</f>
        <v>11.477779999999999</v>
      </c>
      <c r="S2187" s="53">
        <f>Tabla3[[#This Row],[PRECIO SIN %]]-Tabla3[[#This Row],[PRECIO SIN %]]*10%</f>
        <v>10.330001999999999</v>
      </c>
      <c r="T2187" s="80">
        <f>(Tabla3[[#This Row],[PRECIO CON DESCT.]]-(Tabla3[[#This Row],[PRECIO CON DESCT.]]*$T$6))</f>
        <v>6.5079012599999988</v>
      </c>
      <c r="U2187" s="96"/>
      <c r="V2187" s="94">
        <f>Tabla3[[#This Row],[PRECIO %      en $]]*Tabla3[[#This Row],[PEDIDO ]]</f>
        <v>0</v>
      </c>
      <c r="W2187" s="57">
        <f>Tabla3[[#This Row],[PRECIO CON DESCT.]]*Tabla3[[#This Row],[PEDIDO ]]</f>
        <v>0</v>
      </c>
      <c r="X2187" s="58">
        <f>Tabla3[[#This Row],[PRECIO SIN %]]*Tabla3[[#This Row],[PEDIDO ]]</f>
        <v>0</v>
      </c>
    </row>
    <row r="2188" spans="1:24" ht="33" customHeight="1" x14ac:dyDescent="0.4">
      <c r="A2188" s="125">
        <v>7592454003544</v>
      </c>
      <c r="B2188" s="59" t="s">
        <v>225</v>
      </c>
      <c r="C2188" s="59" t="s">
        <v>171</v>
      </c>
      <c r="D21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88" s="119" t="s">
        <v>2675</v>
      </c>
      <c r="F2188" s="76" t="s">
        <v>537</v>
      </c>
      <c r="G21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88" s="78">
        <v>7</v>
      </c>
      <c r="J2188" s="52">
        <v>10.45556</v>
      </c>
      <c r="K2188" s="60">
        <f>Tabla3[[#This Row],[PRECIOS]]-Tabla3[[#This Row],[PRECIOS]]*10%</f>
        <v>9.4100040000000007</v>
      </c>
      <c r="L2188" s="101"/>
      <c r="M2188" s="61"/>
      <c r="N2188" s="55">
        <f>IFERROR(Tabla3[[#This Row],[PRECIOS]]-Tabla3[[#This Row],[PRECIOS]]*Tabla3[[#This Row],[% PRODUCTO]]," ")</f>
        <v>10.45556</v>
      </c>
      <c r="O2188" s="61"/>
      <c r="P2188" s="55">
        <f>IFERROR(Tabla3[[#This Row],[OCULTAR2]]-Tabla3[[#This Row],[OCULTAR2]]*Tabla3[[#This Row],[% LÍNEA]]," ")</f>
        <v>10.45556</v>
      </c>
      <c r="Q2188" s="56">
        <f>IFERROR(Tabla3[[#This Row],[% PRODUCTO]]+Tabla3[[#This Row],[% LÍNEA]]," ")</f>
        <v>0</v>
      </c>
      <c r="R2188" s="60">
        <f>Tabla3[[#This Row],[OCULTAR3]]</f>
        <v>10.45556</v>
      </c>
      <c r="S2188" s="60">
        <f>Tabla3[[#This Row],[PRECIO SIN %]]-Tabla3[[#This Row],[PRECIO SIN %]]*10%</f>
        <v>9.4100040000000007</v>
      </c>
      <c r="T2188" s="80">
        <f>(Tabla3[[#This Row],[PRECIO CON DESCT.]]-(Tabla3[[#This Row],[PRECIO CON DESCT.]]*$T$6))</f>
        <v>5.9283025200000008</v>
      </c>
      <c r="U2188" s="96"/>
      <c r="V2188" s="94">
        <f>Tabla3[[#This Row],[PRECIO %      en $]]*Tabla3[[#This Row],[PEDIDO ]]</f>
        <v>0</v>
      </c>
      <c r="W2188" s="57">
        <f>Tabla3[[#This Row],[PRECIO CON DESCT.]]*Tabla3[[#This Row],[PEDIDO ]]</f>
        <v>0</v>
      </c>
      <c r="X2188" s="58">
        <f>Tabla3[[#This Row],[PRECIO SIN %]]*Tabla3[[#This Row],[PEDIDO ]]</f>
        <v>0</v>
      </c>
    </row>
    <row r="2189" spans="1:24" ht="33" customHeight="1" x14ac:dyDescent="0.4">
      <c r="A2189" s="124">
        <v>7592806133639</v>
      </c>
      <c r="B2189" s="51" t="s">
        <v>225</v>
      </c>
      <c r="C2189" s="51" t="s">
        <v>74</v>
      </c>
      <c r="D21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89" s="118" t="s">
        <v>2676</v>
      </c>
      <c r="F2189" s="75" t="s">
        <v>537</v>
      </c>
      <c r="G21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89" s="77">
        <v>101</v>
      </c>
      <c r="J2189" s="52">
        <v>8.88889</v>
      </c>
      <c r="K2189" s="53">
        <f>Tabla3[[#This Row],[PRECIOS]]-Tabla3[[#This Row],[PRECIOS]]*10%</f>
        <v>8.0000009999999993</v>
      </c>
      <c r="L2189" s="101"/>
      <c r="M2189" s="54"/>
      <c r="N2189" s="55">
        <f>IFERROR(Tabla3[[#This Row],[PRECIOS]]-Tabla3[[#This Row],[PRECIOS]]*Tabla3[[#This Row],[% PRODUCTO]]," ")</f>
        <v>8.88889</v>
      </c>
      <c r="O2189" s="54"/>
      <c r="P2189" s="55">
        <f>IFERROR(Tabla3[[#This Row],[OCULTAR2]]-Tabla3[[#This Row],[OCULTAR2]]*Tabla3[[#This Row],[% LÍNEA]]," ")</f>
        <v>8.88889</v>
      </c>
      <c r="Q2189" s="56">
        <f>IFERROR(Tabla3[[#This Row],[% PRODUCTO]]+Tabla3[[#This Row],[% LÍNEA]]," ")</f>
        <v>0</v>
      </c>
      <c r="R2189" s="53">
        <f>Tabla3[[#This Row],[OCULTAR3]]</f>
        <v>8.88889</v>
      </c>
      <c r="S2189" s="53">
        <f>Tabla3[[#This Row],[PRECIO SIN %]]-Tabla3[[#This Row],[PRECIO SIN %]]*10%</f>
        <v>8.0000009999999993</v>
      </c>
      <c r="T2189" s="80">
        <f>(Tabla3[[#This Row],[PRECIO CON DESCT.]]-(Tabla3[[#This Row],[PRECIO CON DESCT.]]*$T$6))</f>
        <v>5.0400006299999998</v>
      </c>
      <c r="U2189" s="96"/>
      <c r="V2189" s="94">
        <f>Tabla3[[#This Row],[PRECIO %      en $]]*Tabla3[[#This Row],[PEDIDO ]]</f>
        <v>0</v>
      </c>
      <c r="W2189" s="57">
        <f>Tabla3[[#This Row],[PRECIO CON DESCT.]]*Tabla3[[#This Row],[PEDIDO ]]</f>
        <v>0</v>
      </c>
      <c r="X2189" s="58">
        <f>Tabla3[[#This Row],[PRECIO SIN %]]*Tabla3[[#This Row],[PEDIDO ]]</f>
        <v>0</v>
      </c>
    </row>
    <row r="2190" spans="1:24" ht="33" customHeight="1" x14ac:dyDescent="0.4">
      <c r="A2190" s="125">
        <v>7591062011965</v>
      </c>
      <c r="B2190" s="59" t="s">
        <v>225</v>
      </c>
      <c r="C2190" s="59" t="s">
        <v>189</v>
      </c>
      <c r="D21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90" s="119" t="s">
        <v>2677</v>
      </c>
      <c r="F2190" s="76" t="s">
        <v>537</v>
      </c>
      <c r="G21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90" s="78">
        <v>105</v>
      </c>
      <c r="J2190" s="52">
        <v>2.1666699999999999</v>
      </c>
      <c r="K2190" s="60">
        <f>Tabla3[[#This Row],[PRECIOS]]-Tabla3[[#This Row],[PRECIOS]]*10%</f>
        <v>1.9500029999999999</v>
      </c>
      <c r="L2190" s="101"/>
      <c r="M2190" s="61"/>
      <c r="N2190" s="55">
        <f>IFERROR(Tabla3[[#This Row],[PRECIOS]]-Tabla3[[#This Row],[PRECIOS]]*Tabla3[[#This Row],[% PRODUCTO]]," ")</f>
        <v>2.1666699999999999</v>
      </c>
      <c r="O2190" s="61"/>
      <c r="P2190" s="55">
        <f>IFERROR(Tabla3[[#This Row],[OCULTAR2]]-Tabla3[[#This Row],[OCULTAR2]]*Tabla3[[#This Row],[% LÍNEA]]," ")</f>
        <v>2.1666699999999999</v>
      </c>
      <c r="Q2190" s="56">
        <f>IFERROR(Tabla3[[#This Row],[% PRODUCTO]]+Tabla3[[#This Row],[% LÍNEA]]," ")</f>
        <v>0</v>
      </c>
      <c r="R2190" s="60">
        <f>Tabla3[[#This Row],[OCULTAR3]]</f>
        <v>2.1666699999999999</v>
      </c>
      <c r="S2190" s="60">
        <f>Tabla3[[#This Row],[PRECIO SIN %]]-Tabla3[[#This Row],[PRECIO SIN %]]*10%</f>
        <v>1.9500029999999999</v>
      </c>
      <c r="T2190" s="80">
        <f>(Tabla3[[#This Row],[PRECIO CON DESCT.]]-(Tabla3[[#This Row],[PRECIO CON DESCT.]]*$T$6))</f>
        <v>1.22850189</v>
      </c>
      <c r="U2190" s="96"/>
      <c r="V2190" s="94">
        <f>Tabla3[[#This Row],[PRECIO %      en $]]*Tabla3[[#This Row],[PEDIDO ]]</f>
        <v>0</v>
      </c>
      <c r="W2190" s="57">
        <f>Tabla3[[#This Row],[PRECIO CON DESCT.]]*Tabla3[[#This Row],[PEDIDO ]]</f>
        <v>0</v>
      </c>
      <c r="X2190" s="58">
        <f>Tabla3[[#This Row],[PRECIO SIN %]]*Tabla3[[#This Row],[PEDIDO ]]</f>
        <v>0</v>
      </c>
    </row>
    <row r="2191" spans="1:24" ht="33" customHeight="1" x14ac:dyDescent="0.4">
      <c r="A2191" s="124">
        <v>7594001100492</v>
      </c>
      <c r="B2191" s="51" t="s">
        <v>225</v>
      </c>
      <c r="C2191" s="51" t="s">
        <v>203</v>
      </c>
      <c r="D21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91" s="118" t="s">
        <v>2678</v>
      </c>
      <c r="F2191" s="75" t="s">
        <v>537</v>
      </c>
      <c r="G21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91" s="77">
        <v>231</v>
      </c>
      <c r="J2191" s="52">
        <v>1.88889</v>
      </c>
      <c r="K2191" s="53">
        <f>Tabla3[[#This Row],[PRECIOS]]-Tabla3[[#This Row],[PRECIOS]]*10%</f>
        <v>1.7000009999999999</v>
      </c>
      <c r="L2191" s="101"/>
      <c r="M2191" s="54"/>
      <c r="N2191" s="55">
        <f>IFERROR(Tabla3[[#This Row],[PRECIOS]]-Tabla3[[#This Row],[PRECIOS]]*Tabla3[[#This Row],[% PRODUCTO]]," ")</f>
        <v>1.88889</v>
      </c>
      <c r="O2191" s="54"/>
      <c r="P2191" s="55">
        <f>IFERROR(Tabla3[[#This Row],[OCULTAR2]]-Tabla3[[#This Row],[OCULTAR2]]*Tabla3[[#This Row],[% LÍNEA]]," ")</f>
        <v>1.88889</v>
      </c>
      <c r="Q2191" s="56">
        <f>IFERROR(Tabla3[[#This Row],[% PRODUCTO]]+Tabla3[[#This Row],[% LÍNEA]]," ")</f>
        <v>0</v>
      </c>
      <c r="R2191" s="53">
        <f>Tabla3[[#This Row],[OCULTAR3]]</f>
        <v>1.88889</v>
      </c>
      <c r="S2191" s="53">
        <f>Tabla3[[#This Row],[PRECIO SIN %]]-Tabla3[[#This Row],[PRECIO SIN %]]*10%</f>
        <v>1.7000009999999999</v>
      </c>
      <c r="T2191" s="80">
        <f>(Tabla3[[#This Row],[PRECIO CON DESCT.]]-(Tabla3[[#This Row],[PRECIO CON DESCT.]]*$T$6))</f>
        <v>1.0710006299999999</v>
      </c>
      <c r="U2191" s="96"/>
      <c r="V2191" s="94">
        <f>Tabla3[[#This Row],[PRECIO %      en $]]*Tabla3[[#This Row],[PEDIDO ]]</f>
        <v>0</v>
      </c>
      <c r="W2191" s="57">
        <f>Tabla3[[#This Row],[PRECIO CON DESCT.]]*Tabla3[[#This Row],[PEDIDO ]]</f>
        <v>0</v>
      </c>
      <c r="X2191" s="58">
        <f>Tabla3[[#This Row],[PRECIO SIN %]]*Tabla3[[#This Row],[PEDIDO ]]</f>
        <v>0</v>
      </c>
    </row>
    <row r="2192" spans="1:24" ht="33" customHeight="1" x14ac:dyDescent="0.4">
      <c r="A2192" s="125">
        <v>7594001100492</v>
      </c>
      <c r="B2192" s="59" t="s">
        <v>225</v>
      </c>
      <c r="C2192" s="59" t="s">
        <v>203</v>
      </c>
      <c r="D21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92" s="119" t="s">
        <v>2678</v>
      </c>
      <c r="F2192" s="76" t="s">
        <v>537</v>
      </c>
      <c r="G21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92" s="78">
        <v>6</v>
      </c>
      <c r="J2192" s="52">
        <v>1.02</v>
      </c>
      <c r="K2192" s="60">
        <f>Tabla3[[#This Row],[PRECIOS]]-Tabla3[[#This Row],[PRECIOS]]*10%</f>
        <v>0.91800000000000004</v>
      </c>
      <c r="L2192" s="101"/>
      <c r="M2192" s="61"/>
      <c r="N2192" s="55">
        <f>IFERROR(Tabla3[[#This Row],[PRECIOS]]-Tabla3[[#This Row],[PRECIOS]]*Tabla3[[#This Row],[% PRODUCTO]]," ")</f>
        <v>1.02</v>
      </c>
      <c r="O2192" s="61"/>
      <c r="P2192" s="55">
        <f>IFERROR(Tabla3[[#This Row],[OCULTAR2]]-Tabla3[[#This Row],[OCULTAR2]]*Tabla3[[#This Row],[% LÍNEA]]," ")</f>
        <v>1.02</v>
      </c>
      <c r="Q2192" s="56">
        <f>IFERROR(Tabla3[[#This Row],[% PRODUCTO]]+Tabla3[[#This Row],[% LÍNEA]]," ")</f>
        <v>0</v>
      </c>
      <c r="R2192" s="60">
        <f>Tabla3[[#This Row],[OCULTAR3]]</f>
        <v>1.02</v>
      </c>
      <c r="S2192" s="60">
        <f>Tabla3[[#This Row],[PRECIO SIN %]]-Tabla3[[#This Row],[PRECIO SIN %]]*10%</f>
        <v>0.91800000000000004</v>
      </c>
      <c r="T2192" s="80">
        <f>(Tabla3[[#This Row],[PRECIO CON DESCT.]]-(Tabla3[[#This Row],[PRECIO CON DESCT.]]*$T$6))</f>
        <v>0.57834000000000008</v>
      </c>
      <c r="U2192" s="96"/>
      <c r="V2192" s="94">
        <f>Tabla3[[#This Row],[PRECIO %      en $]]*Tabla3[[#This Row],[PEDIDO ]]</f>
        <v>0</v>
      </c>
      <c r="W2192" s="57">
        <f>Tabla3[[#This Row],[PRECIO CON DESCT.]]*Tabla3[[#This Row],[PEDIDO ]]</f>
        <v>0</v>
      </c>
      <c r="X2192" s="58">
        <f>Tabla3[[#This Row],[PRECIO SIN %]]*Tabla3[[#This Row],[PEDIDO ]]</f>
        <v>0</v>
      </c>
    </row>
    <row r="2193" spans="1:24" ht="33" customHeight="1" x14ac:dyDescent="0.4">
      <c r="A2193" s="124">
        <v>7591062018650</v>
      </c>
      <c r="B2193" s="51" t="s">
        <v>225</v>
      </c>
      <c r="C2193" s="51" t="s">
        <v>189</v>
      </c>
      <c r="D21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93" s="118" t="s">
        <v>2679</v>
      </c>
      <c r="F2193" s="75" t="s">
        <v>537</v>
      </c>
      <c r="G21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93" s="77">
        <v>160</v>
      </c>
      <c r="J2193" s="52">
        <v>3.3333300000000001</v>
      </c>
      <c r="K2193" s="53">
        <f>Tabla3[[#This Row],[PRECIOS]]-Tabla3[[#This Row],[PRECIOS]]*10%</f>
        <v>2.999997</v>
      </c>
      <c r="L2193" s="101"/>
      <c r="M2193" s="54"/>
      <c r="N2193" s="55">
        <f>IFERROR(Tabla3[[#This Row],[PRECIOS]]-Tabla3[[#This Row],[PRECIOS]]*Tabla3[[#This Row],[% PRODUCTO]]," ")</f>
        <v>3.3333300000000001</v>
      </c>
      <c r="O2193" s="54"/>
      <c r="P2193" s="55">
        <f>IFERROR(Tabla3[[#This Row],[OCULTAR2]]-Tabla3[[#This Row],[OCULTAR2]]*Tabla3[[#This Row],[% LÍNEA]]," ")</f>
        <v>3.3333300000000001</v>
      </c>
      <c r="Q2193" s="56">
        <f>IFERROR(Tabla3[[#This Row],[% PRODUCTO]]+Tabla3[[#This Row],[% LÍNEA]]," ")</f>
        <v>0</v>
      </c>
      <c r="R2193" s="53">
        <f>Tabla3[[#This Row],[OCULTAR3]]</f>
        <v>3.3333300000000001</v>
      </c>
      <c r="S2193" s="53">
        <f>Tabla3[[#This Row],[PRECIO SIN %]]-Tabla3[[#This Row],[PRECIO SIN %]]*10%</f>
        <v>2.999997</v>
      </c>
      <c r="T2193" s="80">
        <f>(Tabla3[[#This Row],[PRECIO CON DESCT.]]-(Tabla3[[#This Row],[PRECIO CON DESCT.]]*$T$6))</f>
        <v>1.8899981100000001</v>
      </c>
      <c r="U2193" s="96"/>
      <c r="V2193" s="94">
        <f>Tabla3[[#This Row],[PRECIO %      en $]]*Tabla3[[#This Row],[PEDIDO ]]</f>
        <v>0</v>
      </c>
      <c r="W2193" s="57">
        <f>Tabla3[[#This Row],[PRECIO CON DESCT.]]*Tabla3[[#This Row],[PEDIDO ]]</f>
        <v>0</v>
      </c>
      <c r="X2193" s="58">
        <f>Tabla3[[#This Row],[PRECIO SIN %]]*Tabla3[[#This Row],[PEDIDO ]]</f>
        <v>0</v>
      </c>
    </row>
    <row r="2194" spans="1:24" ht="33" customHeight="1" x14ac:dyDescent="0.4">
      <c r="A2194" s="125">
        <v>7598252000365</v>
      </c>
      <c r="B2194" s="59" t="s">
        <v>225</v>
      </c>
      <c r="C2194" s="59" t="s">
        <v>56</v>
      </c>
      <c r="D21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94" s="119" t="s">
        <v>2680</v>
      </c>
      <c r="F2194" s="76" t="s">
        <v>537</v>
      </c>
      <c r="G21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94" s="78">
        <v>81</v>
      </c>
      <c r="J2194" s="52">
        <v>9.5555599999999998</v>
      </c>
      <c r="K2194" s="60">
        <f>Tabla3[[#This Row],[PRECIOS]]-Tabla3[[#This Row],[PRECIOS]]*10%</f>
        <v>8.6000040000000002</v>
      </c>
      <c r="L2194" s="101"/>
      <c r="M2194" s="61"/>
      <c r="N2194" s="55">
        <f>IFERROR(Tabla3[[#This Row],[PRECIOS]]-Tabla3[[#This Row],[PRECIOS]]*Tabla3[[#This Row],[% PRODUCTO]]," ")</f>
        <v>9.5555599999999998</v>
      </c>
      <c r="O2194" s="61"/>
      <c r="P2194" s="55">
        <f>IFERROR(Tabla3[[#This Row],[OCULTAR2]]-Tabla3[[#This Row],[OCULTAR2]]*Tabla3[[#This Row],[% LÍNEA]]," ")</f>
        <v>9.5555599999999998</v>
      </c>
      <c r="Q2194" s="56">
        <f>IFERROR(Tabla3[[#This Row],[% PRODUCTO]]+Tabla3[[#This Row],[% LÍNEA]]," ")</f>
        <v>0</v>
      </c>
      <c r="R2194" s="60">
        <f>Tabla3[[#This Row],[OCULTAR3]]</f>
        <v>9.5555599999999998</v>
      </c>
      <c r="S2194" s="60">
        <f>Tabla3[[#This Row],[PRECIO SIN %]]-Tabla3[[#This Row],[PRECIO SIN %]]*10%</f>
        <v>8.6000040000000002</v>
      </c>
      <c r="T2194" s="80">
        <f>(Tabla3[[#This Row],[PRECIO CON DESCT.]]-(Tabla3[[#This Row],[PRECIO CON DESCT.]]*$T$6))</f>
        <v>5.4180025199999999</v>
      </c>
      <c r="U2194" s="96"/>
      <c r="V2194" s="94">
        <f>Tabla3[[#This Row],[PRECIO %      en $]]*Tabla3[[#This Row],[PEDIDO ]]</f>
        <v>0</v>
      </c>
      <c r="W2194" s="57">
        <f>Tabla3[[#This Row],[PRECIO CON DESCT.]]*Tabla3[[#This Row],[PEDIDO ]]</f>
        <v>0</v>
      </c>
      <c r="X2194" s="58">
        <f>Tabla3[[#This Row],[PRECIO SIN %]]*Tabla3[[#This Row],[PEDIDO ]]</f>
        <v>0</v>
      </c>
    </row>
    <row r="2195" spans="1:24" ht="33" customHeight="1" x14ac:dyDescent="0.4">
      <c r="A2195" s="124">
        <v>7598176000557</v>
      </c>
      <c r="B2195" s="51" t="s">
        <v>225</v>
      </c>
      <c r="C2195" s="51" t="s">
        <v>168</v>
      </c>
      <c r="D21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95" s="118" t="s">
        <v>2681</v>
      </c>
      <c r="F2195" s="75" t="s">
        <v>537</v>
      </c>
      <c r="G21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95" s="77">
        <v>126</v>
      </c>
      <c r="J2195" s="52">
        <v>6.6666699999999999</v>
      </c>
      <c r="K2195" s="53">
        <f>Tabla3[[#This Row],[PRECIOS]]-Tabla3[[#This Row],[PRECIOS]]*10%</f>
        <v>6.0000029999999995</v>
      </c>
      <c r="L2195" s="101"/>
      <c r="M2195" s="54"/>
      <c r="N2195" s="55">
        <f>IFERROR(Tabla3[[#This Row],[PRECIOS]]-Tabla3[[#This Row],[PRECIOS]]*Tabla3[[#This Row],[% PRODUCTO]]," ")</f>
        <v>6.6666699999999999</v>
      </c>
      <c r="O2195" s="54"/>
      <c r="P2195" s="55">
        <f>IFERROR(Tabla3[[#This Row],[OCULTAR2]]-Tabla3[[#This Row],[OCULTAR2]]*Tabla3[[#This Row],[% LÍNEA]]," ")</f>
        <v>6.6666699999999999</v>
      </c>
      <c r="Q2195" s="56">
        <f>IFERROR(Tabla3[[#This Row],[% PRODUCTO]]+Tabla3[[#This Row],[% LÍNEA]]," ")</f>
        <v>0</v>
      </c>
      <c r="R2195" s="53">
        <f>Tabla3[[#This Row],[OCULTAR3]]</f>
        <v>6.6666699999999999</v>
      </c>
      <c r="S2195" s="53">
        <f>Tabla3[[#This Row],[PRECIO SIN %]]-Tabla3[[#This Row],[PRECIO SIN %]]*10%</f>
        <v>6.0000029999999995</v>
      </c>
      <c r="T2195" s="80">
        <f>(Tabla3[[#This Row],[PRECIO CON DESCT.]]-(Tabla3[[#This Row],[PRECIO CON DESCT.]]*$T$6))</f>
        <v>3.7800018899999999</v>
      </c>
      <c r="U2195" s="96"/>
      <c r="V2195" s="94">
        <f>Tabla3[[#This Row],[PRECIO %      en $]]*Tabla3[[#This Row],[PEDIDO ]]</f>
        <v>0</v>
      </c>
      <c r="W2195" s="57">
        <f>Tabla3[[#This Row],[PRECIO CON DESCT.]]*Tabla3[[#This Row],[PEDIDO ]]</f>
        <v>0</v>
      </c>
      <c r="X2195" s="58">
        <f>Tabla3[[#This Row],[PRECIO SIN %]]*Tabla3[[#This Row],[PEDIDO ]]</f>
        <v>0</v>
      </c>
    </row>
    <row r="2196" spans="1:24" ht="33" customHeight="1" x14ac:dyDescent="0.4">
      <c r="A2196" s="125">
        <v>212810862550</v>
      </c>
      <c r="B2196" s="59" t="s">
        <v>225</v>
      </c>
      <c r="C2196" s="59" t="s">
        <v>109</v>
      </c>
      <c r="D21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96" s="119" t="s">
        <v>2682</v>
      </c>
      <c r="F2196" s="76" t="s">
        <v>537</v>
      </c>
      <c r="G21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96" s="78">
        <v>30</v>
      </c>
      <c r="J2196" s="52">
        <v>6.2222200000000001</v>
      </c>
      <c r="K2196" s="60">
        <f>Tabla3[[#This Row],[PRECIOS]]-Tabla3[[#This Row],[PRECIOS]]*10%</f>
        <v>5.5999980000000003</v>
      </c>
      <c r="L2196" s="101"/>
      <c r="M2196" s="61"/>
      <c r="N2196" s="55">
        <f>IFERROR(Tabla3[[#This Row],[PRECIOS]]-Tabla3[[#This Row],[PRECIOS]]*Tabla3[[#This Row],[% PRODUCTO]]," ")</f>
        <v>6.2222200000000001</v>
      </c>
      <c r="O2196" s="61"/>
      <c r="P2196" s="55">
        <f>IFERROR(Tabla3[[#This Row],[OCULTAR2]]-Tabla3[[#This Row],[OCULTAR2]]*Tabla3[[#This Row],[% LÍNEA]]," ")</f>
        <v>6.2222200000000001</v>
      </c>
      <c r="Q2196" s="56">
        <f>IFERROR(Tabla3[[#This Row],[% PRODUCTO]]+Tabla3[[#This Row],[% LÍNEA]]," ")</f>
        <v>0</v>
      </c>
      <c r="R2196" s="60">
        <f>Tabla3[[#This Row],[OCULTAR3]]</f>
        <v>6.2222200000000001</v>
      </c>
      <c r="S2196" s="60">
        <f>Tabla3[[#This Row],[PRECIO SIN %]]-Tabla3[[#This Row],[PRECIO SIN %]]*10%</f>
        <v>5.5999980000000003</v>
      </c>
      <c r="T2196" s="80">
        <f>(Tabla3[[#This Row],[PRECIO CON DESCT.]]-(Tabla3[[#This Row],[PRECIO CON DESCT.]]*$T$6))</f>
        <v>3.5279987400000001</v>
      </c>
      <c r="U2196" s="96"/>
      <c r="V2196" s="94">
        <f>Tabla3[[#This Row],[PRECIO %      en $]]*Tabla3[[#This Row],[PEDIDO ]]</f>
        <v>0</v>
      </c>
      <c r="W2196" s="57">
        <f>Tabla3[[#This Row],[PRECIO CON DESCT.]]*Tabla3[[#This Row],[PEDIDO ]]</f>
        <v>0</v>
      </c>
      <c r="X2196" s="58">
        <f>Tabla3[[#This Row],[PRECIO SIN %]]*Tabla3[[#This Row],[PEDIDO ]]</f>
        <v>0</v>
      </c>
    </row>
    <row r="2197" spans="1:24" ht="33" customHeight="1" x14ac:dyDescent="0.4">
      <c r="A2197" s="124">
        <v>7501384544225</v>
      </c>
      <c r="B2197" s="51" t="s">
        <v>225</v>
      </c>
      <c r="C2197" s="51" t="s">
        <v>113</v>
      </c>
      <c r="D21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197" s="118" t="s">
        <v>2683</v>
      </c>
      <c r="F2197" s="75" t="s">
        <v>537</v>
      </c>
      <c r="G21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197" s="77">
        <v>21</v>
      </c>
      <c r="J2197" s="52">
        <v>15.62222</v>
      </c>
      <c r="K2197" s="53">
        <f>Tabla3[[#This Row],[PRECIOS]]-Tabla3[[#This Row],[PRECIOS]]*10%</f>
        <v>14.059998</v>
      </c>
      <c r="L2197" s="101"/>
      <c r="M2197" s="54"/>
      <c r="N2197" s="55">
        <f>IFERROR(Tabla3[[#This Row],[PRECIOS]]-Tabla3[[#This Row],[PRECIOS]]*Tabla3[[#This Row],[% PRODUCTO]]," ")</f>
        <v>15.62222</v>
      </c>
      <c r="O2197" s="54"/>
      <c r="P2197" s="55">
        <f>IFERROR(Tabla3[[#This Row],[OCULTAR2]]-Tabla3[[#This Row],[OCULTAR2]]*Tabla3[[#This Row],[% LÍNEA]]," ")</f>
        <v>15.62222</v>
      </c>
      <c r="Q2197" s="56">
        <f>IFERROR(Tabla3[[#This Row],[% PRODUCTO]]+Tabla3[[#This Row],[% LÍNEA]]," ")</f>
        <v>0</v>
      </c>
      <c r="R2197" s="53">
        <f>Tabla3[[#This Row],[OCULTAR3]]</f>
        <v>15.62222</v>
      </c>
      <c r="S2197" s="53">
        <f>Tabla3[[#This Row],[PRECIO SIN %]]-Tabla3[[#This Row],[PRECIO SIN %]]*10%</f>
        <v>14.059998</v>
      </c>
      <c r="T2197" s="80">
        <f>(Tabla3[[#This Row],[PRECIO CON DESCT.]]-(Tabla3[[#This Row],[PRECIO CON DESCT.]]*$T$6))</f>
        <v>8.8577987399999998</v>
      </c>
      <c r="U2197" s="96"/>
      <c r="V2197" s="94">
        <f>Tabla3[[#This Row],[PRECIO %      en $]]*Tabla3[[#This Row],[PEDIDO ]]</f>
        <v>0</v>
      </c>
      <c r="W2197" s="57">
        <f>Tabla3[[#This Row],[PRECIO CON DESCT.]]*Tabla3[[#This Row],[PEDIDO ]]</f>
        <v>0</v>
      </c>
      <c r="X2197" s="58">
        <f>Tabla3[[#This Row],[PRECIO SIN %]]*Tabla3[[#This Row],[PEDIDO ]]</f>
        <v>0</v>
      </c>
    </row>
    <row r="2198" spans="1:24" ht="33" customHeight="1" x14ac:dyDescent="0.4">
      <c r="A2198" s="125">
        <v>7591616002388</v>
      </c>
      <c r="B2198" s="59" t="s">
        <v>225</v>
      </c>
      <c r="C2198" s="59" t="s">
        <v>198</v>
      </c>
      <c r="D21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198" s="119" t="s">
        <v>2684</v>
      </c>
      <c r="F2198" s="76" t="s">
        <v>537</v>
      </c>
      <c r="G21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198" s="78">
        <v>24</v>
      </c>
      <c r="J2198" s="52">
        <v>6.3666700000000001</v>
      </c>
      <c r="K2198" s="60">
        <f>Tabla3[[#This Row],[PRECIOS]]-Tabla3[[#This Row],[PRECIOS]]*10%</f>
        <v>5.730003</v>
      </c>
      <c r="L2198" s="101" t="s">
        <v>5327</v>
      </c>
      <c r="M2198" s="61"/>
      <c r="N2198" s="55">
        <f>IFERROR(Tabla3[[#This Row],[PRECIOS]]-Tabla3[[#This Row],[PRECIOS]]*Tabla3[[#This Row],[% PRODUCTO]]," ")</f>
        <v>6.3666700000000001</v>
      </c>
      <c r="O2198" s="61"/>
      <c r="P2198" s="55">
        <f>IFERROR(Tabla3[[#This Row],[OCULTAR2]]-Tabla3[[#This Row],[OCULTAR2]]*Tabla3[[#This Row],[% LÍNEA]]," ")</f>
        <v>6.3666700000000001</v>
      </c>
      <c r="Q2198" s="56">
        <f>IFERROR(Tabla3[[#This Row],[% PRODUCTO]]+Tabla3[[#This Row],[% LÍNEA]]," ")</f>
        <v>0</v>
      </c>
      <c r="R2198" s="60">
        <f>Tabla3[[#This Row],[OCULTAR3]]</f>
        <v>6.3666700000000001</v>
      </c>
      <c r="S2198" s="60">
        <f>Tabla3[[#This Row],[PRECIO SIN %]]-Tabla3[[#This Row],[PRECIO SIN %]]*10%</f>
        <v>5.730003</v>
      </c>
      <c r="T2198" s="80">
        <f>(Tabla3[[#This Row],[PRECIO CON DESCT.]]-(Tabla3[[#This Row],[PRECIO CON DESCT.]]*$T$6))</f>
        <v>3.6099018900000002</v>
      </c>
      <c r="U2198" s="96"/>
      <c r="V2198" s="94">
        <f>Tabla3[[#This Row],[PRECIO %      en $]]*Tabla3[[#This Row],[PEDIDO ]]</f>
        <v>0</v>
      </c>
      <c r="W2198" s="57">
        <f>Tabla3[[#This Row],[PRECIO CON DESCT.]]*Tabla3[[#This Row],[PEDIDO ]]</f>
        <v>0</v>
      </c>
      <c r="X2198" s="58">
        <f>Tabla3[[#This Row],[PRECIO SIN %]]*Tabla3[[#This Row],[PEDIDO ]]</f>
        <v>0</v>
      </c>
    </row>
    <row r="2199" spans="1:24" ht="33" customHeight="1" x14ac:dyDescent="0.4">
      <c r="A2199" s="124">
        <v>7591519007688</v>
      </c>
      <c r="B2199" s="51" t="s">
        <v>225</v>
      </c>
      <c r="C2199" s="51" t="s">
        <v>149</v>
      </c>
      <c r="D21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199" s="118" t="s">
        <v>2685</v>
      </c>
      <c r="F2199" s="75" t="s">
        <v>537</v>
      </c>
      <c r="G21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1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199" s="77">
        <v>68</v>
      </c>
      <c r="J2199" s="52">
        <v>5.5</v>
      </c>
      <c r="K2199" s="53">
        <f>Tabla3[[#This Row],[PRECIOS]]-Tabla3[[#This Row],[PRECIOS]]*10%</f>
        <v>4.95</v>
      </c>
      <c r="L2199" s="101" t="s">
        <v>5327</v>
      </c>
      <c r="M2199" s="54"/>
      <c r="N2199" s="55">
        <f>IFERROR(Tabla3[[#This Row],[PRECIOS]]-Tabla3[[#This Row],[PRECIOS]]*Tabla3[[#This Row],[% PRODUCTO]]," ")</f>
        <v>5.5</v>
      </c>
      <c r="O2199" s="54"/>
      <c r="P2199" s="55">
        <f>IFERROR(Tabla3[[#This Row],[OCULTAR2]]-Tabla3[[#This Row],[OCULTAR2]]*Tabla3[[#This Row],[% LÍNEA]]," ")</f>
        <v>5.5</v>
      </c>
      <c r="Q2199" s="56">
        <f>IFERROR(Tabla3[[#This Row],[% PRODUCTO]]+Tabla3[[#This Row],[% LÍNEA]]," ")</f>
        <v>0</v>
      </c>
      <c r="R2199" s="53">
        <f>Tabla3[[#This Row],[OCULTAR3]]</f>
        <v>5.5</v>
      </c>
      <c r="S2199" s="53">
        <f>Tabla3[[#This Row],[PRECIO SIN %]]-Tabla3[[#This Row],[PRECIO SIN %]]*10%</f>
        <v>4.95</v>
      </c>
      <c r="T2199" s="80">
        <f>(Tabla3[[#This Row],[PRECIO CON DESCT.]]-(Tabla3[[#This Row],[PRECIO CON DESCT.]]*$T$6))</f>
        <v>3.1185</v>
      </c>
      <c r="U2199" s="96"/>
      <c r="V2199" s="94">
        <f>Tabla3[[#This Row],[PRECIO %      en $]]*Tabla3[[#This Row],[PEDIDO ]]</f>
        <v>0</v>
      </c>
      <c r="W2199" s="57">
        <f>Tabla3[[#This Row],[PRECIO CON DESCT.]]*Tabla3[[#This Row],[PEDIDO ]]</f>
        <v>0</v>
      </c>
      <c r="X2199" s="58">
        <f>Tabla3[[#This Row],[PRECIO SIN %]]*Tabla3[[#This Row],[PEDIDO ]]</f>
        <v>0</v>
      </c>
    </row>
    <row r="2200" spans="1:24" ht="33" customHeight="1" x14ac:dyDescent="0.4">
      <c r="A2200" s="125">
        <v>8904187831971</v>
      </c>
      <c r="B2200" s="59" t="s">
        <v>225</v>
      </c>
      <c r="C2200" s="59" t="s">
        <v>91</v>
      </c>
      <c r="D22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00" s="119" t="s">
        <v>2686</v>
      </c>
      <c r="F2200" s="76" t="s">
        <v>537</v>
      </c>
      <c r="G22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00" s="78">
        <v>40</v>
      </c>
      <c r="J2200" s="52">
        <v>4.3333300000000001</v>
      </c>
      <c r="K2200" s="60">
        <f>Tabla3[[#This Row],[PRECIOS]]-Tabla3[[#This Row],[PRECIOS]]*10%</f>
        <v>3.8999969999999999</v>
      </c>
      <c r="L2200" s="101"/>
      <c r="M2200" s="61"/>
      <c r="N2200" s="55">
        <f>IFERROR(Tabla3[[#This Row],[PRECIOS]]-Tabla3[[#This Row],[PRECIOS]]*Tabla3[[#This Row],[% PRODUCTO]]," ")</f>
        <v>4.3333300000000001</v>
      </c>
      <c r="O2200" s="61"/>
      <c r="P2200" s="55">
        <f>IFERROR(Tabla3[[#This Row],[OCULTAR2]]-Tabla3[[#This Row],[OCULTAR2]]*Tabla3[[#This Row],[% LÍNEA]]," ")</f>
        <v>4.3333300000000001</v>
      </c>
      <c r="Q2200" s="56">
        <f>IFERROR(Tabla3[[#This Row],[% PRODUCTO]]+Tabla3[[#This Row],[% LÍNEA]]," ")</f>
        <v>0</v>
      </c>
      <c r="R2200" s="60">
        <f>Tabla3[[#This Row],[OCULTAR3]]</f>
        <v>4.3333300000000001</v>
      </c>
      <c r="S2200" s="60">
        <f>Tabla3[[#This Row],[PRECIO SIN %]]-Tabla3[[#This Row],[PRECIO SIN %]]*10%</f>
        <v>3.8999969999999999</v>
      </c>
      <c r="T2200" s="80">
        <f>(Tabla3[[#This Row],[PRECIO CON DESCT.]]-(Tabla3[[#This Row],[PRECIO CON DESCT.]]*$T$6))</f>
        <v>2.4569981099999998</v>
      </c>
      <c r="U2200" s="96"/>
      <c r="V2200" s="94">
        <f>Tabla3[[#This Row],[PRECIO %      en $]]*Tabla3[[#This Row],[PEDIDO ]]</f>
        <v>0</v>
      </c>
      <c r="W2200" s="57">
        <f>Tabla3[[#This Row],[PRECIO CON DESCT.]]*Tabla3[[#This Row],[PEDIDO ]]</f>
        <v>0</v>
      </c>
      <c r="X2200" s="58">
        <f>Tabla3[[#This Row],[PRECIO SIN %]]*Tabla3[[#This Row],[PEDIDO ]]</f>
        <v>0</v>
      </c>
    </row>
    <row r="2201" spans="1:24" ht="33" customHeight="1" x14ac:dyDescent="0.4">
      <c r="A2201" s="124">
        <v>8906188190002</v>
      </c>
      <c r="B2201" s="51" t="s">
        <v>225</v>
      </c>
      <c r="C2201" s="51" t="s">
        <v>206</v>
      </c>
      <c r="D22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01" s="118" t="s">
        <v>2687</v>
      </c>
      <c r="F2201" s="75" t="s">
        <v>537</v>
      </c>
      <c r="G22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01" s="77">
        <v>445</v>
      </c>
      <c r="J2201" s="52">
        <v>2.1444399999999999</v>
      </c>
      <c r="K2201" s="53">
        <f>Tabla3[[#This Row],[PRECIOS]]-Tabla3[[#This Row],[PRECIOS]]*10%</f>
        <v>1.9299959999999998</v>
      </c>
      <c r="L2201" s="101"/>
      <c r="M2201" s="54"/>
      <c r="N2201" s="55">
        <f>IFERROR(Tabla3[[#This Row],[PRECIOS]]-Tabla3[[#This Row],[PRECIOS]]*Tabla3[[#This Row],[% PRODUCTO]]," ")</f>
        <v>2.1444399999999999</v>
      </c>
      <c r="O2201" s="54"/>
      <c r="P2201" s="55">
        <f>IFERROR(Tabla3[[#This Row],[OCULTAR2]]-Tabla3[[#This Row],[OCULTAR2]]*Tabla3[[#This Row],[% LÍNEA]]," ")</f>
        <v>2.1444399999999999</v>
      </c>
      <c r="Q2201" s="56">
        <f>IFERROR(Tabla3[[#This Row],[% PRODUCTO]]+Tabla3[[#This Row],[% LÍNEA]]," ")</f>
        <v>0</v>
      </c>
      <c r="R2201" s="53">
        <f>Tabla3[[#This Row],[OCULTAR3]]</f>
        <v>2.1444399999999999</v>
      </c>
      <c r="S2201" s="53">
        <f>Tabla3[[#This Row],[PRECIO SIN %]]-Tabla3[[#This Row],[PRECIO SIN %]]*10%</f>
        <v>1.9299959999999998</v>
      </c>
      <c r="T2201" s="80">
        <f>(Tabla3[[#This Row],[PRECIO CON DESCT.]]-(Tabla3[[#This Row],[PRECIO CON DESCT.]]*$T$6))</f>
        <v>1.2158974799999998</v>
      </c>
      <c r="U2201" s="96"/>
      <c r="V2201" s="94">
        <f>Tabla3[[#This Row],[PRECIO %      en $]]*Tabla3[[#This Row],[PEDIDO ]]</f>
        <v>0</v>
      </c>
      <c r="W2201" s="57">
        <f>Tabla3[[#This Row],[PRECIO CON DESCT.]]*Tabla3[[#This Row],[PEDIDO ]]</f>
        <v>0</v>
      </c>
      <c r="X2201" s="58">
        <f>Tabla3[[#This Row],[PRECIO SIN %]]*Tabla3[[#This Row],[PEDIDO ]]</f>
        <v>0</v>
      </c>
    </row>
    <row r="2202" spans="1:24" ht="33" customHeight="1" x14ac:dyDescent="0.4">
      <c r="A2202" s="125">
        <v>7595414000973</v>
      </c>
      <c r="B2202" s="59" t="s">
        <v>225</v>
      </c>
      <c r="C2202" s="59" t="s">
        <v>50</v>
      </c>
      <c r="D22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02" s="119" t="s">
        <v>2688</v>
      </c>
      <c r="F2202" s="76" t="s">
        <v>537</v>
      </c>
      <c r="G22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02" s="78">
        <v>36</v>
      </c>
      <c r="J2202" s="52">
        <v>13.33333</v>
      </c>
      <c r="K2202" s="60">
        <f>Tabla3[[#This Row],[PRECIOS]]-Tabla3[[#This Row],[PRECIOS]]*10%</f>
        <v>11.999997</v>
      </c>
      <c r="L2202" s="101"/>
      <c r="M2202" s="61"/>
      <c r="N2202" s="55">
        <f>IFERROR(Tabla3[[#This Row],[PRECIOS]]-Tabla3[[#This Row],[PRECIOS]]*Tabla3[[#This Row],[% PRODUCTO]]," ")</f>
        <v>13.33333</v>
      </c>
      <c r="O2202" s="61"/>
      <c r="P2202" s="55">
        <f>IFERROR(Tabla3[[#This Row],[OCULTAR2]]-Tabla3[[#This Row],[OCULTAR2]]*Tabla3[[#This Row],[% LÍNEA]]," ")</f>
        <v>13.33333</v>
      </c>
      <c r="Q2202" s="56">
        <f>IFERROR(Tabla3[[#This Row],[% PRODUCTO]]+Tabla3[[#This Row],[% LÍNEA]]," ")</f>
        <v>0</v>
      </c>
      <c r="R2202" s="60">
        <f>Tabla3[[#This Row],[OCULTAR3]]</f>
        <v>13.33333</v>
      </c>
      <c r="S2202" s="60">
        <f>Tabla3[[#This Row],[PRECIO SIN %]]-Tabla3[[#This Row],[PRECIO SIN %]]*10%</f>
        <v>11.999997</v>
      </c>
      <c r="T2202" s="80">
        <f>(Tabla3[[#This Row],[PRECIO CON DESCT.]]-(Tabla3[[#This Row],[PRECIO CON DESCT.]]*$T$6))</f>
        <v>7.5599981100000004</v>
      </c>
      <c r="U2202" s="96"/>
      <c r="V2202" s="94">
        <f>Tabla3[[#This Row],[PRECIO %      en $]]*Tabla3[[#This Row],[PEDIDO ]]</f>
        <v>0</v>
      </c>
      <c r="W2202" s="57">
        <f>Tabla3[[#This Row],[PRECIO CON DESCT.]]*Tabla3[[#This Row],[PEDIDO ]]</f>
        <v>0</v>
      </c>
      <c r="X2202" s="58">
        <f>Tabla3[[#This Row],[PRECIO SIN %]]*Tabla3[[#This Row],[PEDIDO ]]</f>
        <v>0</v>
      </c>
    </row>
    <row r="2203" spans="1:24" ht="33" customHeight="1" x14ac:dyDescent="0.4">
      <c r="A2203" s="124">
        <v>7591020009614</v>
      </c>
      <c r="B2203" s="51" t="s">
        <v>225</v>
      </c>
      <c r="C2203" s="51" t="s">
        <v>196</v>
      </c>
      <c r="D22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03" s="118" t="s">
        <v>2689</v>
      </c>
      <c r="F2203" s="75" t="s">
        <v>537</v>
      </c>
      <c r="G22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03" s="77">
        <v>39</v>
      </c>
      <c r="J2203" s="52">
        <v>5.8555599999999997</v>
      </c>
      <c r="K2203" s="53">
        <f>Tabla3[[#This Row],[PRECIOS]]-Tabla3[[#This Row],[PRECIOS]]*10%</f>
        <v>5.2700040000000001</v>
      </c>
      <c r="L2203" s="101"/>
      <c r="M2203" s="54"/>
      <c r="N2203" s="55">
        <f>IFERROR(Tabla3[[#This Row],[PRECIOS]]-Tabla3[[#This Row],[PRECIOS]]*Tabla3[[#This Row],[% PRODUCTO]]," ")</f>
        <v>5.8555599999999997</v>
      </c>
      <c r="O2203" s="54"/>
      <c r="P2203" s="55">
        <f>IFERROR(Tabla3[[#This Row],[OCULTAR2]]-Tabla3[[#This Row],[OCULTAR2]]*Tabla3[[#This Row],[% LÍNEA]]," ")</f>
        <v>5.8555599999999997</v>
      </c>
      <c r="Q2203" s="56">
        <f>IFERROR(Tabla3[[#This Row],[% PRODUCTO]]+Tabla3[[#This Row],[% LÍNEA]]," ")</f>
        <v>0</v>
      </c>
      <c r="R2203" s="53">
        <f>Tabla3[[#This Row],[OCULTAR3]]</f>
        <v>5.8555599999999997</v>
      </c>
      <c r="S2203" s="53">
        <f>Tabla3[[#This Row],[PRECIO SIN %]]-Tabla3[[#This Row],[PRECIO SIN %]]*10%</f>
        <v>5.2700040000000001</v>
      </c>
      <c r="T2203" s="80">
        <f>(Tabla3[[#This Row],[PRECIO CON DESCT.]]-(Tabla3[[#This Row],[PRECIO CON DESCT.]]*$T$6))</f>
        <v>3.3201025199999998</v>
      </c>
      <c r="U2203" s="96"/>
      <c r="V2203" s="94">
        <f>Tabla3[[#This Row],[PRECIO %      en $]]*Tabla3[[#This Row],[PEDIDO ]]</f>
        <v>0</v>
      </c>
      <c r="W2203" s="57">
        <f>Tabla3[[#This Row],[PRECIO CON DESCT.]]*Tabla3[[#This Row],[PEDIDO ]]</f>
        <v>0</v>
      </c>
      <c r="X2203" s="58">
        <f>Tabla3[[#This Row],[PRECIO SIN %]]*Tabla3[[#This Row],[PEDIDO ]]</f>
        <v>0</v>
      </c>
    </row>
    <row r="2204" spans="1:24" ht="33" customHeight="1" x14ac:dyDescent="0.4">
      <c r="A2204" s="125">
        <v>7591519317794</v>
      </c>
      <c r="B2204" s="59" t="s">
        <v>225</v>
      </c>
      <c r="C2204" s="59" t="s">
        <v>149</v>
      </c>
      <c r="D22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04" s="119" t="s">
        <v>2690</v>
      </c>
      <c r="F2204" s="76" t="s">
        <v>537</v>
      </c>
      <c r="G22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04" s="78">
        <v>30</v>
      </c>
      <c r="J2204" s="52">
        <v>2.87778</v>
      </c>
      <c r="K2204" s="60">
        <f>Tabla3[[#This Row],[PRECIOS]]-Tabla3[[#This Row],[PRECIOS]]*10%</f>
        <v>2.5900020000000001</v>
      </c>
      <c r="L2204" s="101"/>
      <c r="M2204" s="61"/>
      <c r="N2204" s="55">
        <f>IFERROR(Tabla3[[#This Row],[PRECIOS]]-Tabla3[[#This Row],[PRECIOS]]*Tabla3[[#This Row],[% PRODUCTO]]," ")</f>
        <v>2.87778</v>
      </c>
      <c r="O2204" s="61"/>
      <c r="P2204" s="55">
        <f>IFERROR(Tabla3[[#This Row],[OCULTAR2]]-Tabla3[[#This Row],[OCULTAR2]]*Tabla3[[#This Row],[% LÍNEA]]," ")</f>
        <v>2.87778</v>
      </c>
      <c r="Q2204" s="56">
        <f>IFERROR(Tabla3[[#This Row],[% PRODUCTO]]+Tabla3[[#This Row],[% LÍNEA]]," ")</f>
        <v>0</v>
      </c>
      <c r="R2204" s="60">
        <f>Tabla3[[#This Row],[OCULTAR3]]</f>
        <v>2.87778</v>
      </c>
      <c r="S2204" s="60">
        <f>Tabla3[[#This Row],[PRECIO SIN %]]-Tabla3[[#This Row],[PRECIO SIN %]]*10%</f>
        <v>2.5900020000000001</v>
      </c>
      <c r="T2204" s="80">
        <f>(Tabla3[[#This Row],[PRECIO CON DESCT.]]-(Tabla3[[#This Row],[PRECIO CON DESCT.]]*$T$6))</f>
        <v>1.6317012600000003</v>
      </c>
      <c r="U2204" s="96"/>
      <c r="V2204" s="94">
        <f>Tabla3[[#This Row],[PRECIO %      en $]]*Tabla3[[#This Row],[PEDIDO ]]</f>
        <v>0</v>
      </c>
      <c r="W2204" s="57">
        <f>Tabla3[[#This Row],[PRECIO CON DESCT.]]*Tabla3[[#This Row],[PEDIDO ]]</f>
        <v>0</v>
      </c>
      <c r="X2204" s="58">
        <f>Tabla3[[#This Row],[PRECIO SIN %]]*Tabla3[[#This Row],[PEDIDO ]]</f>
        <v>0</v>
      </c>
    </row>
    <row r="2205" spans="1:24" ht="33" customHeight="1" x14ac:dyDescent="0.4">
      <c r="A2205" s="124">
        <v>7591519050820</v>
      </c>
      <c r="B2205" s="51" t="s">
        <v>225</v>
      </c>
      <c r="C2205" s="51" t="s">
        <v>149</v>
      </c>
      <c r="D22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05" s="118" t="s">
        <v>2691</v>
      </c>
      <c r="F2205" s="75" t="s">
        <v>537</v>
      </c>
      <c r="G22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05" s="77">
        <v>49</v>
      </c>
      <c r="J2205" s="52">
        <v>7.4444400000000002</v>
      </c>
      <c r="K2205" s="53">
        <f>Tabla3[[#This Row],[PRECIOS]]-Tabla3[[#This Row],[PRECIOS]]*10%</f>
        <v>6.6999960000000005</v>
      </c>
      <c r="L2205" s="101"/>
      <c r="M2205" s="54"/>
      <c r="N2205" s="55">
        <f>IFERROR(Tabla3[[#This Row],[PRECIOS]]-Tabla3[[#This Row],[PRECIOS]]*Tabla3[[#This Row],[% PRODUCTO]]," ")</f>
        <v>7.4444400000000002</v>
      </c>
      <c r="O2205" s="54"/>
      <c r="P2205" s="55">
        <f>IFERROR(Tabla3[[#This Row],[OCULTAR2]]-Tabla3[[#This Row],[OCULTAR2]]*Tabla3[[#This Row],[% LÍNEA]]," ")</f>
        <v>7.4444400000000002</v>
      </c>
      <c r="Q2205" s="56">
        <f>IFERROR(Tabla3[[#This Row],[% PRODUCTO]]+Tabla3[[#This Row],[% LÍNEA]]," ")</f>
        <v>0</v>
      </c>
      <c r="R2205" s="53">
        <f>Tabla3[[#This Row],[OCULTAR3]]</f>
        <v>7.4444400000000002</v>
      </c>
      <c r="S2205" s="53">
        <f>Tabla3[[#This Row],[PRECIO SIN %]]-Tabla3[[#This Row],[PRECIO SIN %]]*10%</f>
        <v>6.6999960000000005</v>
      </c>
      <c r="T2205" s="80">
        <f>(Tabla3[[#This Row],[PRECIO CON DESCT.]]-(Tabla3[[#This Row],[PRECIO CON DESCT.]]*$T$6))</f>
        <v>4.2209974800000003</v>
      </c>
      <c r="U2205" s="96"/>
      <c r="V2205" s="94">
        <f>Tabla3[[#This Row],[PRECIO %      en $]]*Tabla3[[#This Row],[PEDIDO ]]</f>
        <v>0</v>
      </c>
      <c r="W2205" s="57">
        <f>Tabla3[[#This Row],[PRECIO CON DESCT.]]*Tabla3[[#This Row],[PEDIDO ]]</f>
        <v>0</v>
      </c>
      <c r="X2205" s="58">
        <f>Tabla3[[#This Row],[PRECIO SIN %]]*Tabla3[[#This Row],[PEDIDO ]]</f>
        <v>0</v>
      </c>
    </row>
    <row r="2206" spans="1:24" ht="33" customHeight="1" x14ac:dyDescent="0.4">
      <c r="A2206" s="125">
        <v>7598176000274</v>
      </c>
      <c r="B2206" s="59" t="s">
        <v>225</v>
      </c>
      <c r="C2206" s="59" t="s">
        <v>168</v>
      </c>
      <c r="D22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06" s="119" t="s">
        <v>2692</v>
      </c>
      <c r="F2206" s="76" t="s">
        <v>537</v>
      </c>
      <c r="G22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06" s="78">
        <v>65</v>
      </c>
      <c r="J2206" s="52">
        <v>5.5555599999999998</v>
      </c>
      <c r="K2206" s="60">
        <f>Tabla3[[#This Row],[PRECIOS]]-Tabla3[[#This Row],[PRECIOS]]*10%</f>
        <v>5.0000039999999997</v>
      </c>
      <c r="L2206" s="101"/>
      <c r="M2206" s="61"/>
      <c r="N2206" s="55">
        <f>IFERROR(Tabla3[[#This Row],[PRECIOS]]-Tabla3[[#This Row],[PRECIOS]]*Tabla3[[#This Row],[% PRODUCTO]]," ")</f>
        <v>5.5555599999999998</v>
      </c>
      <c r="O2206" s="61"/>
      <c r="P2206" s="55">
        <f>IFERROR(Tabla3[[#This Row],[OCULTAR2]]-Tabla3[[#This Row],[OCULTAR2]]*Tabla3[[#This Row],[% LÍNEA]]," ")</f>
        <v>5.5555599999999998</v>
      </c>
      <c r="Q2206" s="56">
        <f>IFERROR(Tabla3[[#This Row],[% PRODUCTO]]+Tabla3[[#This Row],[% LÍNEA]]," ")</f>
        <v>0</v>
      </c>
      <c r="R2206" s="60">
        <f>Tabla3[[#This Row],[OCULTAR3]]</f>
        <v>5.5555599999999998</v>
      </c>
      <c r="S2206" s="60">
        <f>Tabla3[[#This Row],[PRECIO SIN %]]-Tabla3[[#This Row],[PRECIO SIN %]]*10%</f>
        <v>5.0000039999999997</v>
      </c>
      <c r="T2206" s="80">
        <f>(Tabla3[[#This Row],[PRECIO CON DESCT.]]-(Tabla3[[#This Row],[PRECIO CON DESCT.]]*$T$6))</f>
        <v>3.1500025200000001</v>
      </c>
      <c r="U2206" s="96"/>
      <c r="V2206" s="94">
        <f>Tabla3[[#This Row],[PRECIO %      en $]]*Tabla3[[#This Row],[PEDIDO ]]</f>
        <v>0</v>
      </c>
      <c r="W2206" s="57">
        <f>Tabla3[[#This Row],[PRECIO CON DESCT.]]*Tabla3[[#This Row],[PEDIDO ]]</f>
        <v>0</v>
      </c>
      <c r="X2206" s="58">
        <f>Tabla3[[#This Row],[PRECIO SIN %]]*Tabla3[[#This Row],[PEDIDO ]]</f>
        <v>0</v>
      </c>
    </row>
    <row r="2207" spans="1:24" ht="33" customHeight="1" x14ac:dyDescent="0.4">
      <c r="A2207" s="124">
        <v>7597758001395</v>
      </c>
      <c r="B2207" s="51" t="s">
        <v>225</v>
      </c>
      <c r="C2207" s="51" t="s">
        <v>67</v>
      </c>
      <c r="D22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207" s="118" t="s">
        <v>2693</v>
      </c>
      <c r="F2207" s="75" t="s">
        <v>537</v>
      </c>
      <c r="G22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207" s="77">
        <v>125</v>
      </c>
      <c r="J2207" s="52">
        <v>3.5444399999999998</v>
      </c>
      <c r="K2207" s="53">
        <f>Tabla3[[#This Row],[PRECIOS]]-Tabla3[[#This Row],[PRECIOS]]*10%</f>
        <v>3.1899959999999998</v>
      </c>
      <c r="L2207" s="101" t="s">
        <v>5327</v>
      </c>
      <c r="M2207" s="54"/>
      <c r="N2207" s="55">
        <f>IFERROR(Tabla3[[#This Row],[PRECIOS]]-Tabla3[[#This Row],[PRECIOS]]*Tabla3[[#This Row],[% PRODUCTO]]," ")</f>
        <v>3.5444399999999998</v>
      </c>
      <c r="O2207" s="54"/>
      <c r="P2207" s="55">
        <f>IFERROR(Tabla3[[#This Row],[OCULTAR2]]-Tabla3[[#This Row],[OCULTAR2]]*Tabla3[[#This Row],[% LÍNEA]]," ")</f>
        <v>3.5444399999999998</v>
      </c>
      <c r="Q2207" s="56">
        <f>IFERROR(Tabla3[[#This Row],[% PRODUCTO]]+Tabla3[[#This Row],[% LÍNEA]]," ")</f>
        <v>0</v>
      </c>
      <c r="R2207" s="53">
        <f>Tabla3[[#This Row],[OCULTAR3]]</f>
        <v>3.5444399999999998</v>
      </c>
      <c r="S2207" s="53">
        <f>Tabla3[[#This Row],[PRECIO SIN %]]-Tabla3[[#This Row],[PRECIO SIN %]]*10%</f>
        <v>3.1899959999999998</v>
      </c>
      <c r="T2207" s="80">
        <f>(Tabla3[[#This Row],[PRECIO CON DESCT.]]-(Tabla3[[#This Row],[PRECIO CON DESCT.]]*$T$6))</f>
        <v>2.0096974799999998</v>
      </c>
      <c r="U2207" s="96"/>
      <c r="V2207" s="94">
        <f>Tabla3[[#This Row],[PRECIO %      en $]]*Tabla3[[#This Row],[PEDIDO ]]</f>
        <v>0</v>
      </c>
      <c r="W2207" s="57">
        <f>Tabla3[[#This Row],[PRECIO CON DESCT.]]*Tabla3[[#This Row],[PEDIDO ]]</f>
        <v>0</v>
      </c>
      <c r="X2207" s="58">
        <f>Tabla3[[#This Row],[PRECIO SIN %]]*Tabla3[[#This Row],[PEDIDO ]]</f>
        <v>0</v>
      </c>
    </row>
    <row r="2208" spans="1:24" ht="33" customHeight="1" x14ac:dyDescent="0.4">
      <c r="A2208" s="125"/>
      <c r="B2208" s="59" t="s">
        <v>225</v>
      </c>
      <c r="C2208" s="59" t="s">
        <v>66</v>
      </c>
      <c r="D22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208" s="119" t="s">
        <v>2694</v>
      </c>
      <c r="F2208" s="76" t="s">
        <v>537</v>
      </c>
      <c r="G22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208" s="78">
        <v>6</v>
      </c>
      <c r="J2208" s="52">
        <v>4.6555600000000004</v>
      </c>
      <c r="K2208" s="60">
        <f>Tabla3[[#This Row],[PRECIOS]]-Tabla3[[#This Row],[PRECIOS]]*10%</f>
        <v>4.1900040000000001</v>
      </c>
      <c r="L2208" s="101" t="s">
        <v>5327</v>
      </c>
      <c r="M2208" s="61"/>
      <c r="N2208" s="55">
        <f>IFERROR(Tabla3[[#This Row],[PRECIOS]]-Tabla3[[#This Row],[PRECIOS]]*Tabla3[[#This Row],[% PRODUCTO]]," ")</f>
        <v>4.6555600000000004</v>
      </c>
      <c r="O2208" s="61"/>
      <c r="P2208" s="55">
        <f>IFERROR(Tabla3[[#This Row],[OCULTAR2]]-Tabla3[[#This Row],[OCULTAR2]]*Tabla3[[#This Row],[% LÍNEA]]," ")</f>
        <v>4.6555600000000004</v>
      </c>
      <c r="Q2208" s="56">
        <f>IFERROR(Tabla3[[#This Row],[% PRODUCTO]]+Tabla3[[#This Row],[% LÍNEA]]," ")</f>
        <v>0</v>
      </c>
      <c r="R2208" s="60">
        <f>Tabla3[[#This Row],[OCULTAR3]]</f>
        <v>4.6555600000000004</v>
      </c>
      <c r="S2208" s="60">
        <f>Tabla3[[#This Row],[PRECIO SIN %]]-Tabla3[[#This Row],[PRECIO SIN %]]*10%</f>
        <v>4.1900040000000001</v>
      </c>
      <c r="T2208" s="80">
        <f>(Tabla3[[#This Row],[PRECIO CON DESCT.]]-(Tabla3[[#This Row],[PRECIO CON DESCT.]]*$T$6))</f>
        <v>2.6397025200000002</v>
      </c>
      <c r="U2208" s="96"/>
      <c r="V2208" s="94">
        <f>Tabla3[[#This Row],[PRECIO %      en $]]*Tabla3[[#This Row],[PEDIDO ]]</f>
        <v>0</v>
      </c>
      <c r="W2208" s="57">
        <f>Tabla3[[#This Row],[PRECIO CON DESCT.]]*Tabla3[[#This Row],[PEDIDO ]]</f>
        <v>0</v>
      </c>
      <c r="X2208" s="58">
        <f>Tabla3[[#This Row],[PRECIO SIN %]]*Tabla3[[#This Row],[PEDIDO ]]</f>
        <v>0</v>
      </c>
    </row>
    <row r="2209" spans="1:24" ht="33" customHeight="1" x14ac:dyDescent="0.4">
      <c r="A2209" s="124">
        <v>7591585210180</v>
      </c>
      <c r="B2209" s="51" t="s">
        <v>225</v>
      </c>
      <c r="C2209" s="51" t="s">
        <v>104</v>
      </c>
      <c r="D22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09" s="118" t="s">
        <v>2695</v>
      </c>
      <c r="F2209" s="75" t="s">
        <v>537</v>
      </c>
      <c r="G22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09" s="77">
        <v>168</v>
      </c>
      <c r="J2209" s="52">
        <v>6.74444</v>
      </c>
      <c r="K2209" s="53">
        <f>Tabla3[[#This Row],[PRECIOS]]-Tabla3[[#This Row],[PRECIOS]]*10%</f>
        <v>6.0699959999999997</v>
      </c>
      <c r="L2209" s="101"/>
      <c r="M2209" s="54"/>
      <c r="N2209" s="55">
        <f>IFERROR(Tabla3[[#This Row],[PRECIOS]]-Tabla3[[#This Row],[PRECIOS]]*Tabla3[[#This Row],[% PRODUCTO]]," ")</f>
        <v>6.74444</v>
      </c>
      <c r="O2209" s="54"/>
      <c r="P2209" s="55">
        <f>IFERROR(Tabla3[[#This Row],[OCULTAR2]]-Tabla3[[#This Row],[OCULTAR2]]*Tabla3[[#This Row],[% LÍNEA]]," ")</f>
        <v>6.74444</v>
      </c>
      <c r="Q2209" s="56">
        <f>IFERROR(Tabla3[[#This Row],[% PRODUCTO]]+Tabla3[[#This Row],[% LÍNEA]]," ")</f>
        <v>0</v>
      </c>
      <c r="R2209" s="53">
        <f>Tabla3[[#This Row],[OCULTAR3]]</f>
        <v>6.74444</v>
      </c>
      <c r="S2209" s="53">
        <f>Tabla3[[#This Row],[PRECIO SIN %]]-Tabla3[[#This Row],[PRECIO SIN %]]*10%</f>
        <v>6.0699959999999997</v>
      </c>
      <c r="T2209" s="80">
        <f>(Tabla3[[#This Row],[PRECIO CON DESCT.]]-(Tabla3[[#This Row],[PRECIO CON DESCT.]]*$T$6))</f>
        <v>3.8240974799999998</v>
      </c>
      <c r="U2209" s="96"/>
      <c r="V2209" s="94">
        <f>Tabla3[[#This Row],[PRECIO %      en $]]*Tabla3[[#This Row],[PEDIDO ]]</f>
        <v>0</v>
      </c>
      <c r="W2209" s="57">
        <f>Tabla3[[#This Row],[PRECIO CON DESCT.]]*Tabla3[[#This Row],[PEDIDO ]]</f>
        <v>0</v>
      </c>
      <c r="X2209" s="58">
        <f>Tabla3[[#This Row],[PRECIO SIN %]]*Tabla3[[#This Row],[PEDIDO ]]</f>
        <v>0</v>
      </c>
    </row>
    <row r="2210" spans="1:24" ht="33" customHeight="1" x14ac:dyDescent="0.4">
      <c r="A2210" s="125">
        <v>7591062901198</v>
      </c>
      <c r="B2210" s="59" t="s">
        <v>225</v>
      </c>
      <c r="C2210" s="59" t="s">
        <v>189</v>
      </c>
      <c r="D22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10" s="119" t="s">
        <v>2696</v>
      </c>
      <c r="F2210" s="76" t="s">
        <v>537</v>
      </c>
      <c r="G22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10" s="78">
        <v>315</v>
      </c>
      <c r="J2210" s="52">
        <v>7.0111100000000004</v>
      </c>
      <c r="K2210" s="60">
        <f>Tabla3[[#This Row],[PRECIOS]]-Tabla3[[#This Row],[PRECIOS]]*10%</f>
        <v>6.3099990000000004</v>
      </c>
      <c r="L2210" s="101"/>
      <c r="M2210" s="61"/>
      <c r="N2210" s="55">
        <f>IFERROR(Tabla3[[#This Row],[PRECIOS]]-Tabla3[[#This Row],[PRECIOS]]*Tabla3[[#This Row],[% PRODUCTO]]," ")</f>
        <v>7.0111100000000004</v>
      </c>
      <c r="O2210" s="61"/>
      <c r="P2210" s="55">
        <f>IFERROR(Tabla3[[#This Row],[OCULTAR2]]-Tabla3[[#This Row],[OCULTAR2]]*Tabla3[[#This Row],[% LÍNEA]]," ")</f>
        <v>7.0111100000000004</v>
      </c>
      <c r="Q2210" s="56">
        <f>IFERROR(Tabla3[[#This Row],[% PRODUCTO]]+Tabla3[[#This Row],[% LÍNEA]]," ")</f>
        <v>0</v>
      </c>
      <c r="R2210" s="60">
        <f>Tabla3[[#This Row],[OCULTAR3]]</f>
        <v>7.0111100000000004</v>
      </c>
      <c r="S2210" s="60">
        <f>Tabla3[[#This Row],[PRECIO SIN %]]-Tabla3[[#This Row],[PRECIO SIN %]]*10%</f>
        <v>6.3099990000000004</v>
      </c>
      <c r="T2210" s="80">
        <f>(Tabla3[[#This Row],[PRECIO CON DESCT.]]-(Tabla3[[#This Row],[PRECIO CON DESCT.]]*$T$6))</f>
        <v>3.9752993700000001</v>
      </c>
      <c r="U2210" s="96"/>
      <c r="V2210" s="94">
        <f>Tabla3[[#This Row],[PRECIO %      en $]]*Tabla3[[#This Row],[PEDIDO ]]</f>
        <v>0</v>
      </c>
      <c r="W2210" s="57">
        <f>Tabla3[[#This Row],[PRECIO CON DESCT.]]*Tabla3[[#This Row],[PEDIDO ]]</f>
        <v>0</v>
      </c>
      <c r="X2210" s="58">
        <f>Tabla3[[#This Row],[PRECIO SIN %]]*Tabla3[[#This Row],[PEDIDO ]]</f>
        <v>0</v>
      </c>
    </row>
    <row r="2211" spans="1:24" ht="33" customHeight="1" x14ac:dyDescent="0.4">
      <c r="A2211" s="124">
        <v>7591519009330</v>
      </c>
      <c r="B2211" s="51" t="s">
        <v>225</v>
      </c>
      <c r="C2211" s="51" t="s">
        <v>149</v>
      </c>
      <c r="D22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11" s="118" t="s">
        <v>2697</v>
      </c>
      <c r="F2211" s="75" t="s">
        <v>537</v>
      </c>
      <c r="G22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11" s="77">
        <v>10</v>
      </c>
      <c r="J2211" s="52">
        <v>5.11111</v>
      </c>
      <c r="K2211" s="53">
        <f>Tabla3[[#This Row],[PRECIOS]]-Tabla3[[#This Row],[PRECIOS]]*10%</f>
        <v>4.5999990000000004</v>
      </c>
      <c r="L2211" s="101"/>
      <c r="M2211" s="54"/>
      <c r="N2211" s="55">
        <f>IFERROR(Tabla3[[#This Row],[PRECIOS]]-Tabla3[[#This Row],[PRECIOS]]*Tabla3[[#This Row],[% PRODUCTO]]," ")</f>
        <v>5.11111</v>
      </c>
      <c r="O2211" s="54"/>
      <c r="P2211" s="55">
        <f>IFERROR(Tabla3[[#This Row],[OCULTAR2]]-Tabla3[[#This Row],[OCULTAR2]]*Tabla3[[#This Row],[% LÍNEA]]," ")</f>
        <v>5.11111</v>
      </c>
      <c r="Q2211" s="56">
        <f>IFERROR(Tabla3[[#This Row],[% PRODUCTO]]+Tabla3[[#This Row],[% LÍNEA]]," ")</f>
        <v>0</v>
      </c>
      <c r="R2211" s="53">
        <f>Tabla3[[#This Row],[OCULTAR3]]</f>
        <v>5.11111</v>
      </c>
      <c r="S2211" s="53">
        <f>Tabla3[[#This Row],[PRECIO SIN %]]-Tabla3[[#This Row],[PRECIO SIN %]]*10%</f>
        <v>4.5999990000000004</v>
      </c>
      <c r="T2211" s="80">
        <f>(Tabla3[[#This Row],[PRECIO CON DESCT.]]-(Tabla3[[#This Row],[PRECIO CON DESCT.]]*$T$6))</f>
        <v>2.89799937</v>
      </c>
      <c r="U2211" s="96"/>
      <c r="V2211" s="94">
        <f>Tabla3[[#This Row],[PRECIO %      en $]]*Tabla3[[#This Row],[PEDIDO ]]</f>
        <v>0</v>
      </c>
      <c r="W2211" s="57">
        <f>Tabla3[[#This Row],[PRECIO CON DESCT.]]*Tabla3[[#This Row],[PEDIDO ]]</f>
        <v>0</v>
      </c>
      <c r="X2211" s="58">
        <f>Tabla3[[#This Row],[PRECIO SIN %]]*Tabla3[[#This Row],[PEDIDO ]]</f>
        <v>0</v>
      </c>
    </row>
    <row r="2212" spans="1:24" ht="33" customHeight="1" x14ac:dyDescent="0.4">
      <c r="A2212" s="125">
        <v>7598578000421</v>
      </c>
      <c r="B2212" s="59" t="s">
        <v>225</v>
      </c>
      <c r="C2212" s="59" t="s">
        <v>159</v>
      </c>
      <c r="D22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12" s="119" t="s">
        <v>2698</v>
      </c>
      <c r="F2212" s="76" t="s">
        <v>537</v>
      </c>
      <c r="G22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12" s="78">
        <v>70</v>
      </c>
      <c r="J2212" s="52">
        <v>8.2222200000000001</v>
      </c>
      <c r="K2212" s="60">
        <f>Tabla3[[#This Row],[PRECIOS]]-Tabla3[[#This Row],[PRECIOS]]*10%</f>
        <v>7.3999980000000001</v>
      </c>
      <c r="L2212" s="101"/>
      <c r="M2212" s="61"/>
      <c r="N2212" s="55">
        <f>IFERROR(Tabla3[[#This Row],[PRECIOS]]-Tabla3[[#This Row],[PRECIOS]]*Tabla3[[#This Row],[% PRODUCTO]]," ")</f>
        <v>8.2222200000000001</v>
      </c>
      <c r="O2212" s="61"/>
      <c r="P2212" s="55">
        <f>IFERROR(Tabla3[[#This Row],[OCULTAR2]]-Tabla3[[#This Row],[OCULTAR2]]*Tabla3[[#This Row],[% LÍNEA]]," ")</f>
        <v>8.2222200000000001</v>
      </c>
      <c r="Q2212" s="56">
        <f>IFERROR(Tabla3[[#This Row],[% PRODUCTO]]+Tabla3[[#This Row],[% LÍNEA]]," ")</f>
        <v>0</v>
      </c>
      <c r="R2212" s="60">
        <f>Tabla3[[#This Row],[OCULTAR3]]</f>
        <v>8.2222200000000001</v>
      </c>
      <c r="S2212" s="60">
        <f>Tabla3[[#This Row],[PRECIO SIN %]]-Tabla3[[#This Row],[PRECIO SIN %]]*10%</f>
        <v>7.3999980000000001</v>
      </c>
      <c r="T2212" s="80">
        <f>(Tabla3[[#This Row],[PRECIO CON DESCT.]]-(Tabla3[[#This Row],[PRECIO CON DESCT.]]*$T$6))</f>
        <v>4.6619987399999996</v>
      </c>
      <c r="U2212" s="96"/>
      <c r="V2212" s="94">
        <f>Tabla3[[#This Row],[PRECIO %      en $]]*Tabla3[[#This Row],[PEDIDO ]]</f>
        <v>0</v>
      </c>
      <c r="W2212" s="57">
        <f>Tabla3[[#This Row],[PRECIO CON DESCT.]]*Tabla3[[#This Row],[PEDIDO ]]</f>
        <v>0</v>
      </c>
      <c r="X2212" s="58">
        <f>Tabla3[[#This Row],[PRECIO SIN %]]*Tabla3[[#This Row],[PEDIDO ]]</f>
        <v>0</v>
      </c>
    </row>
    <row r="2213" spans="1:24" ht="33" customHeight="1" x14ac:dyDescent="0.4">
      <c r="A2213" s="124">
        <v>7598176000281</v>
      </c>
      <c r="B2213" s="51" t="s">
        <v>225</v>
      </c>
      <c r="C2213" s="51" t="s">
        <v>168</v>
      </c>
      <c r="D22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13" s="118" t="s">
        <v>2699</v>
      </c>
      <c r="F2213" s="75" t="s">
        <v>537</v>
      </c>
      <c r="G22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13" s="77">
        <v>282</v>
      </c>
      <c r="J2213" s="52">
        <v>9.7777799999999999</v>
      </c>
      <c r="K2213" s="53">
        <f>Tabla3[[#This Row],[PRECIOS]]-Tabla3[[#This Row],[PRECIOS]]*10%</f>
        <v>8.8000019999999992</v>
      </c>
      <c r="L2213" s="101"/>
      <c r="M2213" s="54"/>
      <c r="N2213" s="55">
        <f>IFERROR(Tabla3[[#This Row],[PRECIOS]]-Tabla3[[#This Row],[PRECIOS]]*Tabla3[[#This Row],[% PRODUCTO]]," ")</f>
        <v>9.7777799999999999</v>
      </c>
      <c r="O2213" s="54"/>
      <c r="P2213" s="55">
        <f>IFERROR(Tabla3[[#This Row],[OCULTAR2]]-Tabla3[[#This Row],[OCULTAR2]]*Tabla3[[#This Row],[% LÍNEA]]," ")</f>
        <v>9.7777799999999999</v>
      </c>
      <c r="Q2213" s="56">
        <f>IFERROR(Tabla3[[#This Row],[% PRODUCTO]]+Tabla3[[#This Row],[% LÍNEA]]," ")</f>
        <v>0</v>
      </c>
      <c r="R2213" s="53">
        <f>Tabla3[[#This Row],[OCULTAR3]]</f>
        <v>9.7777799999999999</v>
      </c>
      <c r="S2213" s="53">
        <f>Tabla3[[#This Row],[PRECIO SIN %]]-Tabla3[[#This Row],[PRECIO SIN %]]*10%</f>
        <v>8.8000019999999992</v>
      </c>
      <c r="T2213" s="80">
        <f>(Tabla3[[#This Row],[PRECIO CON DESCT.]]-(Tabla3[[#This Row],[PRECIO CON DESCT.]]*$T$6))</f>
        <v>5.5440012599999999</v>
      </c>
      <c r="U2213" s="96"/>
      <c r="V2213" s="94">
        <f>Tabla3[[#This Row],[PRECIO %      en $]]*Tabla3[[#This Row],[PEDIDO ]]</f>
        <v>0</v>
      </c>
      <c r="W2213" s="57">
        <f>Tabla3[[#This Row],[PRECIO CON DESCT.]]*Tabla3[[#This Row],[PEDIDO ]]</f>
        <v>0</v>
      </c>
      <c r="X2213" s="58">
        <f>Tabla3[[#This Row],[PRECIO SIN %]]*Tabla3[[#This Row],[PEDIDO ]]</f>
        <v>0</v>
      </c>
    </row>
    <row r="2214" spans="1:24" ht="33" customHeight="1" x14ac:dyDescent="0.4">
      <c r="A2214" s="125">
        <v>6977234270629</v>
      </c>
      <c r="B2214" s="59" t="s">
        <v>225</v>
      </c>
      <c r="C2214" s="59" t="s">
        <v>120</v>
      </c>
      <c r="D22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14" s="119" t="s">
        <v>2700</v>
      </c>
      <c r="F2214" s="76" t="s">
        <v>537</v>
      </c>
      <c r="G22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14" s="78">
        <v>478</v>
      </c>
      <c r="J2214" s="52">
        <v>0.66666999999999998</v>
      </c>
      <c r="K2214" s="60">
        <f>Tabla3[[#This Row],[PRECIOS]]-Tabla3[[#This Row],[PRECIOS]]*10%</f>
        <v>0.60000299999999995</v>
      </c>
      <c r="L2214" s="101"/>
      <c r="M2214" s="61"/>
      <c r="N2214" s="55">
        <f>IFERROR(Tabla3[[#This Row],[PRECIOS]]-Tabla3[[#This Row],[PRECIOS]]*Tabla3[[#This Row],[% PRODUCTO]]," ")</f>
        <v>0.66666999999999998</v>
      </c>
      <c r="O2214" s="61"/>
      <c r="P2214" s="55">
        <f>IFERROR(Tabla3[[#This Row],[OCULTAR2]]-Tabla3[[#This Row],[OCULTAR2]]*Tabla3[[#This Row],[% LÍNEA]]," ")</f>
        <v>0.66666999999999998</v>
      </c>
      <c r="Q2214" s="56">
        <f>IFERROR(Tabla3[[#This Row],[% PRODUCTO]]+Tabla3[[#This Row],[% LÍNEA]]," ")</f>
        <v>0</v>
      </c>
      <c r="R2214" s="60">
        <f>Tabla3[[#This Row],[OCULTAR3]]</f>
        <v>0.66666999999999998</v>
      </c>
      <c r="S2214" s="60">
        <f>Tabla3[[#This Row],[PRECIO SIN %]]-Tabla3[[#This Row],[PRECIO SIN %]]*10%</f>
        <v>0.60000299999999995</v>
      </c>
      <c r="T2214" s="80">
        <f>(Tabla3[[#This Row],[PRECIO CON DESCT.]]-(Tabla3[[#This Row],[PRECIO CON DESCT.]]*$T$6))</f>
        <v>0.37800188999999995</v>
      </c>
      <c r="U2214" s="96"/>
      <c r="V2214" s="94">
        <f>Tabla3[[#This Row],[PRECIO %      en $]]*Tabla3[[#This Row],[PEDIDO ]]</f>
        <v>0</v>
      </c>
      <c r="W2214" s="57">
        <f>Tabla3[[#This Row],[PRECIO CON DESCT.]]*Tabla3[[#This Row],[PEDIDO ]]</f>
        <v>0</v>
      </c>
      <c r="X2214" s="58">
        <f>Tabla3[[#This Row],[PRECIO SIN %]]*Tabla3[[#This Row],[PEDIDO ]]</f>
        <v>0</v>
      </c>
    </row>
    <row r="2215" spans="1:24" ht="33" customHeight="1" x14ac:dyDescent="0.4">
      <c r="A2215" s="124">
        <v>8904210707204</v>
      </c>
      <c r="B2215" s="51" t="s">
        <v>225</v>
      </c>
      <c r="C2215" s="51" t="s">
        <v>209</v>
      </c>
      <c r="D22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15" s="118" t="s">
        <v>2701</v>
      </c>
      <c r="F2215" s="75" t="s">
        <v>537</v>
      </c>
      <c r="G22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15" s="77">
        <v>734</v>
      </c>
      <c r="J2215" s="52">
        <v>1.11111</v>
      </c>
      <c r="K2215" s="53">
        <f>Tabla3[[#This Row],[PRECIOS]]-Tabla3[[#This Row],[PRECIOS]]*10%</f>
        <v>0.99999900000000008</v>
      </c>
      <c r="L2215" s="101"/>
      <c r="M2215" s="54"/>
      <c r="N2215" s="55">
        <f>IFERROR(Tabla3[[#This Row],[PRECIOS]]-Tabla3[[#This Row],[PRECIOS]]*Tabla3[[#This Row],[% PRODUCTO]]," ")</f>
        <v>1.11111</v>
      </c>
      <c r="O2215" s="54"/>
      <c r="P2215" s="55">
        <f>IFERROR(Tabla3[[#This Row],[OCULTAR2]]-Tabla3[[#This Row],[OCULTAR2]]*Tabla3[[#This Row],[% LÍNEA]]," ")</f>
        <v>1.11111</v>
      </c>
      <c r="Q2215" s="56">
        <f>IFERROR(Tabla3[[#This Row],[% PRODUCTO]]+Tabla3[[#This Row],[% LÍNEA]]," ")</f>
        <v>0</v>
      </c>
      <c r="R2215" s="53">
        <f>Tabla3[[#This Row],[OCULTAR3]]</f>
        <v>1.11111</v>
      </c>
      <c r="S2215" s="53">
        <f>Tabla3[[#This Row],[PRECIO SIN %]]-Tabla3[[#This Row],[PRECIO SIN %]]*10%</f>
        <v>0.99999900000000008</v>
      </c>
      <c r="T2215" s="80">
        <f>(Tabla3[[#This Row],[PRECIO CON DESCT.]]-(Tabla3[[#This Row],[PRECIO CON DESCT.]]*$T$6))</f>
        <v>0.62999937000000006</v>
      </c>
      <c r="U2215" s="96"/>
      <c r="V2215" s="94">
        <f>Tabla3[[#This Row],[PRECIO %      en $]]*Tabla3[[#This Row],[PEDIDO ]]</f>
        <v>0</v>
      </c>
      <c r="W2215" s="57">
        <f>Tabla3[[#This Row],[PRECIO CON DESCT.]]*Tabla3[[#This Row],[PEDIDO ]]</f>
        <v>0</v>
      </c>
      <c r="X2215" s="58">
        <f>Tabla3[[#This Row],[PRECIO SIN %]]*Tabla3[[#This Row],[PEDIDO ]]</f>
        <v>0</v>
      </c>
    </row>
    <row r="2216" spans="1:24" ht="33" customHeight="1" x14ac:dyDescent="0.4">
      <c r="A2216" s="125">
        <v>7591955002162</v>
      </c>
      <c r="B2216" s="59" t="s">
        <v>225</v>
      </c>
      <c r="C2216" s="59" t="s">
        <v>83</v>
      </c>
      <c r="D22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16" s="119" t="s">
        <v>2702</v>
      </c>
      <c r="F2216" s="76" t="s">
        <v>537</v>
      </c>
      <c r="G22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16" s="78">
        <v>125</v>
      </c>
      <c r="J2216" s="52">
        <v>2.6666699999999999</v>
      </c>
      <c r="K2216" s="60">
        <f>Tabla3[[#This Row],[PRECIOS]]-Tabla3[[#This Row],[PRECIOS]]*10%</f>
        <v>2.4000029999999999</v>
      </c>
      <c r="L2216" s="101"/>
      <c r="M2216" s="61"/>
      <c r="N2216" s="55">
        <f>IFERROR(Tabla3[[#This Row],[PRECIOS]]-Tabla3[[#This Row],[PRECIOS]]*Tabla3[[#This Row],[% PRODUCTO]]," ")</f>
        <v>2.6666699999999999</v>
      </c>
      <c r="O2216" s="61"/>
      <c r="P2216" s="55">
        <f>IFERROR(Tabla3[[#This Row],[OCULTAR2]]-Tabla3[[#This Row],[OCULTAR2]]*Tabla3[[#This Row],[% LÍNEA]]," ")</f>
        <v>2.6666699999999999</v>
      </c>
      <c r="Q2216" s="56">
        <f>IFERROR(Tabla3[[#This Row],[% PRODUCTO]]+Tabla3[[#This Row],[% LÍNEA]]," ")</f>
        <v>0</v>
      </c>
      <c r="R2216" s="60">
        <f>Tabla3[[#This Row],[OCULTAR3]]</f>
        <v>2.6666699999999999</v>
      </c>
      <c r="S2216" s="60">
        <f>Tabla3[[#This Row],[PRECIO SIN %]]-Tabla3[[#This Row],[PRECIO SIN %]]*10%</f>
        <v>2.4000029999999999</v>
      </c>
      <c r="T2216" s="80">
        <f>(Tabla3[[#This Row],[PRECIO CON DESCT.]]-(Tabla3[[#This Row],[PRECIO CON DESCT.]]*$T$6))</f>
        <v>1.5120018900000001</v>
      </c>
      <c r="U2216" s="96"/>
      <c r="V2216" s="94">
        <f>Tabla3[[#This Row],[PRECIO %      en $]]*Tabla3[[#This Row],[PEDIDO ]]</f>
        <v>0</v>
      </c>
      <c r="W2216" s="57">
        <f>Tabla3[[#This Row],[PRECIO CON DESCT.]]*Tabla3[[#This Row],[PEDIDO ]]</f>
        <v>0</v>
      </c>
      <c r="X2216" s="58">
        <f>Tabla3[[#This Row],[PRECIO SIN %]]*Tabla3[[#This Row],[PEDIDO ]]</f>
        <v>0</v>
      </c>
    </row>
    <row r="2217" spans="1:24" ht="33" customHeight="1" x14ac:dyDescent="0.4">
      <c r="A2217" s="124">
        <v>7591519001594</v>
      </c>
      <c r="B2217" s="51" t="s">
        <v>225</v>
      </c>
      <c r="C2217" s="51" t="s">
        <v>149</v>
      </c>
      <c r="D22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17" s="118" t="s">
        <v>2703</v>
      </c>
      <c r="F2217" s="75" t="s">
        <v>537</v>
      </c>
      <c r="G22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17" s="77">
        <v>274</v>
      </c>
      <c r="J2217" s="52">
        <v>2.6444399999999999</v>
      </c>
      <c r="K2217" s="53">
        <f>Tabla3[[#This Row],[PRECIOS]]-Tabla3[[#This Row],[PRECIOS]]*10%</f>
        <v>2.3799959999999998</v>
      </c>
      <c r="L2217" s="101"/>
      <c r="M2217" s="54"/>
      <c r="N2217" s="55">
        <f>IFERROR(Tabla3[[#This Row],[PRECIOS]]-Tabla3[[#This Row],[PRECIOS]]*Tabla3[[#This Row],[% PRODUCTO]]," ")</f>
        <v>2.6444399999999999</v>
      </c>
      <c r="O2217" s="54"/>
      <c r="P2217" s="55">
        <f>IFERROR(Tabla3[[#This Row],[OCULTAR2]]-Tabla3[[#This Row],[OCULTAR2]]*Tabla3[[#This Row],[% LÍNEA]]," ")</f>
        <v>2.6444399999999999</v>
      </c>
      <c r="Q2217" s="56">
        <f>IFERROR(Tabla3[[#This Row],[% PRODUCTO]]+Tabla3[[#This Row],[% LÍNEA]]," ")</f>
        <v>0</v>
      </c>
      <c r="R2217" s="53">
        <f>Tabla3[[#This Row],[OCULTAR3]]</f>
        <v>2.6444399999999999</v>
      </c>
      <c r="S2217" s="53">
        <f>Tabla3[[#This Row],[PRECIO SIN %]]-Tabla3[[#This Row],[PRECIO SIN %]]*10%</f>
        <v>2.3799959999999998</v>
      </c>
      <c r="T2217" s="80">
        <f>(Tabla3[[#This Row],[PRECIO CON DESCT.]]-(Tabla3[[#This Row],[PRECIO CON DESCT.]]*$T$6))</f>
        <v>1.4993974799999998</v>
      </c>
      <c r="U2217" s="96"/>
      <c r="V2217" s="94">
        <f>Tabla3[[#This Row],[PRECIO %      en $]]*Tabla3[[#This Row],[PEDIDO ]]</f>
        <v>0</v>
      </c>
      <c r="W2217" s="57">
        <f>Tabla3[[#This Row],[PRECIO CON DESCT.]]*Tabla3[[#This Row],[PEDIDO ]]</f>
        <v>0</v>
      </c>
      <c r="X2217" s="58">
        <f>Tabla3[[#This Row],[PRECIO SIN %]]*Tabla3[[#This Row],[PEDIDO ]]</f>
        <v>0</v>
      </c>
    </row>
    <row r="2218" spans="1:24" ht="33" customHeight="1" x14ac:dyDescent="0.4">
      <c r="A2218" s="125">
        <v>7770108671053</v>
      </c>
      <c r="B2218" s="59" t="s">
        <v>225</v>
      </c>
      <c r="C2218" s="59" t="s">
        <v>128</v>
      </c>
      <c r="D22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18" s="119" t="s">
        <v>2704</v>
      </c>
      <c r="F2218" s="76" t="s">
        <v>537</v>
      </c>
      <c r="G22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18" s="78">
        <v>440</v>
      </c>
      <c r="J2218" s="52">
        <v>1.98889</v>
      </c>
      <c r="K2218" s="60">
        <f>Tabla3[[#This Row],[PRECIOS]]-Tabla3[[#This Row],[PRECIOS]]*10%</f>
        <v>1.790001</v>
      </c>
      <c r="L2218" s="101"/>
      <c r="M2218" s="61"/>
      <c r="N2218" s="55">
        <f>IFERROR(Tabla3[[#This Row],[PRECIOS]]-Tabla3[[#This Row],[PRECIOS]]*Tabla3[[#This Row],[% PRODUCTO]]," ")</f>
        <v>1.98889</v>
      </c>
      <c r="O2218" s="61"/>
      <c r="P2218" s="55">
        <f>IFERROR(Tabla3[[#This Row],[OCULTAR2]]-Tabla3[[#This Row],[OCULTAR2]]*Tabla3[[#This Row],[% LÍNEA]]," ")</f>
        <v>1.98889</v>
      </c>
      <c r="Q2218" s="56">
        <f>IFERROR(Tabla3[[#This Row],[% PRODUCTO]]+Tabla3[[#This Row],[% LÍNEA]]," ")</f>
        <v>0</v>
      </c>
      <c r="R2218" s="60">
        <f>Tabla3[[#This Row],[OCULTAR3]]</f>
        <v>1.98889</v>
      </c>
      <c r="S2218" s="60">
        <f>Tabla3[[#This Row],[PRECIO SIN %]]-Tabla3[[#This Row],[PRECIO SIN %]]*10%</f>
        <v>1.790001</v>
      </c>
      <c r="T2218" s="80">
        <f>(Tabla3[[#This Row],[PRECIO CON DESCT.]]-(Tabla3[[#This Row],[PRECIO CON DESCT.]]*$T$6))</f>
        <v>1.1277006300000001</v>
      </c>
      <c r="U2218" s="96"/>
      <c r="V2218" s="94">
        <f>Tabla3[[#This Row],[PRECIO %      en $]]*Tabla3[[#This Row],[PEDIDO ]]</f>
        <v>0</v>
      </c>
      <c r="W2218" s="57">
        <f>Tabla3[[#This Row],[PRECIO CON DESCT.]]*Tabla3[[#This Row],[PEDIDO ]]</f>
        <v>0</v>
      </c>
      <c r="X2218" s="58">
        <f>Tabla3[[#This Row],[PRECIO SIN %]]*Tabla3[[#This Row],[PEDIDO ]]</f>
        <v>0</v>
      </c>
    </row>
    <row r="2219" spans="1:24" ht="33" customHeight="1" x14ac:dyDescent="0.4">
      <c r="A2219" s="124">
        <v>7591020007214</v>
      </c>
      <c r="B2219" s="51" t="s">
        <v>225</v>
      </c>
      <c r="C2219" s="51" t="s">
        <v>101</v>
      </c>
      <c r="D22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19" s="118" t="s">
        <v>2705</v>
      </c>
      <c r="F2219" s="75" t="s">
        <v>537</v>
      </c>
      <c r="G22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19" s="77">
        <v>17</v>
      </c>
      <c r="J2219" s="52">
        <v>2.4</v>
      </c>
      <c r="K2219" s="53">
        <f>Tabla3[[#This Row],[PRECIOS]]-Tabla3[[#This Row],[PRECIOS]]*10%</f>
        <v>2.16</v>
      </c>
      <c r="L2219" s="101"/>
      <c r="M2219" s="54"/>
      <c r="N2219" s="55">
        <f>IFERROR(Tabla3[[#This Row],[PRECIOS]]-Tabla3[[#This Row],[PRECIOS]]*Tabla3[[#This Row],[% PRODUCTO]]," ")</f>
        <v>2.4</v>
      </c>
      <c r="O2219" s="54"/>
      <c r="P2219" s="55">
        <f>IFERROR(Tabla3[[#This Row],[OCULTAR2]]-Tabla3[[#This Row],[OCULTAR2]]*Tabla3[[#This Row],[% LÍNEA]]," ")</f>
        <v>2.4</v>
      </c>
      <c r="Q2219" s="56">
        <f>IFERROR(Tabla3[[#This Row],[% PRODUCTO]]+Tabla3[[#This Row],[% LÍNEA]]," ")</f>
        <v>0</v>
      </c>
      <c r="R2219" s="53">
        <f>Tabla3[[#This Row],[OCULTAR3]]</f>
        <v>2.4</v>
      </c>
      <c r="S2219" s="53">
        <f>Tabla3[[#This Row],[PRECIO SIN %]]-Tabla3[[#This Row],[PRECIO SIN %]]*10%</f>
        <v>2.16</v>
      </c>
      <c r="T2219" s="80">
        <f>(Tabla3[[#This Row],[PRECIO CON DESCT.]]-(Tabla3[[#This Row],[PRECIO CON DESCT.]]*$T$6))</f>
        <v>1.3608000000000002</v>
      </c>
      <c r="U2219" s="96"/>
      <c r="V2219" s="94">
        <f>Tabla3[[#This Row],[PRECIO %      en $]]*Tabla3[[#This Row],[PEDIDO ]]</f>
        <v>0</v>
      </c>
      <c r="W2219" s="57">
        <f>Tabla3[[#This Row],[PRECIO CON DESCT.]]*Tabla3[[#This Row],[PEDIDO ]]</f>
        <v>0</v>
      </c>
      <c r="X2219" s="58">
        <f>Tabla3[[#This Row],[PRECIO SIN %]]*Tabla3[[#This Row],[PEDIDO ]]</f>
        <v>0</v>
      </c>
    </row>
    <row r="2220" spans="1:24" ht="33" customHeight="1" x14ac:dyDescent="0.4">
      <c r="A2220" s="125">
        <v>7591585274106</v>
      </c>
      <c r="B2220" s="59" t="s">
        <v>225</v>
      </c>
      <c r="C2220" s="59" t="s">
        <v>75</v>
      </c>
      <c r="D22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20" s="119" t="s">
        <v>2706</v>
      </c>
      <c r="F2220" s="76" t="s">
        <v>537</v>
      </c>
      <c r="G22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20" s="78">
        <v>196</v>
      </c>
      <c r="J2220" s="52">
        <v>2.5333299999999999</v>
      </c>
      <c r="K2220" s="60">
        <f>Tabla3[[#This Row],[PRECIOS]]-Tabla3[[#This Row],[PRECIOS]]*10%</f>
        <v>2.2799969999999998</v>
      </c>
      <c r="L2220" s="101"/>
      <c r="M2220" s="61"/>
      <c r="N2220" s="55">
        <f>IFERROR(Tabla3[[#This Row],[PRECIOS]]-Tabla3[[#This Row],[PRECIOS]]*Tabla3[[#This Row],[% PRODUCTO]]," ")</f>
        <v>2.5333299999999999</v>
      </c>
      <c r="O2220" s="61"/>
      <c r="P2220" s="55">
        <f>IFERROR(Tabla3[[#This Row],[OCULTAR2]]-Tabla3[[#This Row],[OCULTAR2]]*Tabla3[[#This Row],[% LÍNEA]]," ")</f>
        <v>2.5333299999999999</v>
      </c>
      <c r="Q2220" s="56">
        <f>IFERROR(Tabla3[[#This Row],[% PRODUCTO]]+Tabla3[[#This Row],[% LÍNEA]]," ")</f>
        <v>0</v>
      </c>
      <c r="R2220" s="60">
        <f>Tabla3[[#This Row],[OCULTAR3]]</f>
        <v>2.5333299999999999</v>
      </c>
      <c r="S2220" s="60">
        <f>Tabla3[[#This Row],[PRECIO SIN %]]-Tabla3[[#This Row],[PRECIO SIN %]]*10%</f>
        <v>2.2799969999999998</v>
      </c>
      <c r="T2220" s="80">
        <f>(Tabla3[[#This Row],[PRECIO CON DESCT.]]-(Tabla3[[#This Row],[PRECIO CON DESCT.]]*$T$6))</f>
        <v>1.4363981099999998</v>
      </c>
      <c r="U2220" s="96"/>
      <c r="V2220" s="94">
        <f>Tabla3[[#This Row],[PRECIO %      en $]]*Tabla3[[#This Row],[PEDIDO ]]</f>
        <v>0</v>
      </c>
      <c r="W2220" s="57">
        <f>Tabla3[[#This Row],[PRECIO CON DESCT.]]*Tabla3[[#This Row],[PEDIDO ]]</f>
        <v>0</v>
      </c>
      <c r="X2220" s="58">
        <f>Tabla3[[#This Row],[PRECIO SIN %]]*Tabla3[[#This Row],[PEDIDO ]]</f>
        <v>0</v>
      </c>
    </row>
    <row r="2221" spans="1:24" ht="33" customHeight="1" x14ac:dyDescent="0.4">
      <c r="A2221" s="124">
        <v>6942189211294</v>
      </c>
      <c r="B2221" s="51" t="s">
        <v>225</v>
      </c>
      <c r="C2221" s="51" t="s">
        <v>72</v>
      </c>
      <c r="D22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21" s="118" t="s">
        <v>2707</v>
      </c>
      <c r="F2221" s="75" t="s">
        <v>537</v>
      </c>
      <c r="G22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21" s="77">
        <v>248</v>
      </c>
      <c r="J2221" s="52">
        <v>1.48889</v>
      </c>
      <c r="K2221" s="53">
        <f>Tabla3[[#This Row],[PRECIOS]]-Tabla3[[#This Row],[PRECIOS]]*10%</f>
        <v>1.340001</v>
      </c>
      <c r="L2221" s="101"/>
      <c r="M2221" s="54"/>
      <c r="N2221" s="55">
        <f>IFERROR(Tabla3[[#This Row],[PRECIOS]]-Tabla3[[#This Row],[PRECIOS]]*Tabla3[[#This Row],[% PRODUCTO]]," ")</f>
        <v>1.48889</v>
      </c>
      <c r="O2221" s="54"/>
      <c r="P2221" s="55">
        <f>IFERROR(Tabla3[[#This Row],[OCULTAR2]]-Tabla3[[#This Row],[OCULTAR2]]*Tabla3[[#This Row],[% LÍNEA]]," ")</f>
        <v>1.48889</v>
      </c>
      <c r="Q2221" s="56">
        <f>IFERROR(Tabla3[[#This Row],[% PRODUCTO]]+Tabla3[[#This Row],[% LÍNEA]]," ")</f>
        <v>0</v>
      </c>
      <c r="R2221" s="53">
        <f>Tabla3[[#This Row],[OCULTAR3]]</f>
        <v>1.48889</v>
      </c>
      <c r="S2221" s="53">
        <f>Tabla3[[#This Row],[PRECIO SIN %]]-Tabla3[[#This Row],[PRECIO SIN %]]*10%</f>
        <v>1.340001</v>
      </c>
      <c r="T2221" s="80">
        <f>(Tabla3[[#This Row],[PRECIO CON DESCT.]]-(Tabla3[[#This Row],[PRECIO CON DESCT.]]*$T$6))</f>
        <v>0.84420063000000001</v>
      </c>
      <c r="U2221" s="96"/>
      <c r="V2221" s="94">
        <f>Tabla3[[#This Row],[PRECIO %      en $]]*Tabla3[[#This Row],[PEDIDO ]]</f>
        <v>0</v>
      </c>
      <c r="W2221" s="57">
        <f>Tabla3[[#This Row],[PRECIO CON DESCT.]]*Tabla3[[#This Row],[PEDIDO ]]</f>
        <v>0</v>
      </c>
      <c r="X2221" s="58">
        <f>Tabla3[[#This Row],[PRECIO SIN %]]*Tabla3[[#This Row],[PEDIDO ]]</f>
        <v>0</v>
      </c>
    </row>
    <row r="2222" spans="1:24" ht="33" customHeight="1" x14ac:dyDescent="0.4">
      <c r="A2222" s="125">
        <v>7595152002628</v>
      </c>
      <c r="B2222" s="59" t="s">
        <v>225</v>
      </c>
      <c r="C2222" s="59" t="s">
        <v>233</v>
      </c>
      <c r="D22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22" s="119" t="s">
        <v>2708</v>
      </c>
      <c r="F2222" s="76" t="s">
        <v>537</v>
      </c>
      <c r="G22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22" s="78">
        <v>41</v>
      </c>
      <c r="J2222" s="52">
        <v>1.4111100000000001</v>
      </c>
      <c r="K2222" s="60">
        <f>Tabla3[[#This Row],[PRECIOS]]-Tabla3[[#This Row],[PRECIOS]]*10%</f>
        <v>1.2699990000000001</v>
      </c>
      <c r="L2222" s="101"/>
      <c r="M2222" s="61"/>
      <c r="N2222" s="55">
        <f>IFERROR(Tabla3[[#This Row],[PRECIOS]]-Tabla3[[#This Row],[PRECIOS]]*Tabla3[[#This Row],[% PRODUCTO]]," ")</f>
        <v>1.4111100000000001</v>
      </c>
      <c r="O2222" s="61"/>
      <c r="P2222" s="55">
        <f>IFERROR(Tabla3[[#This Row],[OCULTAR2]]-Tabla3[[#This Row],[OCULTAR2]]*Tabla3[[#This Row],[% LÍNEA]]," ")</f>
        <v>1.4111100000000001</v>
      </c>
      <c r="Q2222" s="56">
        <f>IFERROR(Tabla3[[#This Row],[% PRODUCTO]]+Tabla3[[#This Row],[% LÍNEA]]," ")</f>
        <v>0</v>
      </c>
      <c r="R2222" s="60">
        <f>Tabla3[[#This Row],[OCULTAR3]]</f>
        <v>1.4111100000000001</v>
      </c>
      <c r="S2222" s="60">
        <f>Tabla3[[#This Row],[PRECIO SIN %]]-Tabla3[[#This Row],[PRECIO SIN %]]*10%</f>
        <v>1.2699990000000001</v>
      </c>
      <c r="T2222" s="80">
        <f>(Tabla3[[#This Row],[PRECIO CON DESCT.]]-(Tabla3[[#This Row],[PRECIO CON DESCT.]]*$T$6))</f>
        <v>0.80009937000000009</v>
      </c>
      <c r="U2222" s="96"/>
      <c r="V2222" s="94">
        <f>Tabla3[[#This Row],[PRECIO %      en $]]*Tabla3[[#This Row],[PEDIDO ]]</f>
        <v>0</v>
      </c>
      <c r="W2222" s="57">
        <f>Tabla3[[#This Row],[PRECIO CON DESCT.]]*Tabla3[[#This Row],[PEDIDO ]]</f>
        <v>0</v>
      </c>
      <c r="X2222" s="58">
        <f>Tabla3[[#This Row],[PRECIO SIN %]]*Tabla3[[#This Row],[PEDIDO ]]</f>
        <v>0</v>
      </c>
    </row>
    <row r="2223" spans="1:24" ht="33" customHeight="1" x14ac:dyDescent="0.4">
      <c r="A2223" s="124">
        <v>7703153020354</v>
      </c>
      <c r="B2223" s="51" t="s">
        <v>225</v>
      </c>
      <c r="C2223" s="51" t="s">
        <v>263</v>
      </c>
      <c r="D22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223" s="118" t="s">
        <v>2709</v>
      </c>
      <c r="F2223" s="75" t="s">
        <v>537</v>
      </c>
      <c r="G22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223" s="77">
        <v>28</v>
      </c>
      <c r="J2223" s="52">
        <v>2.3111100000000002</v>
      </c>
      <c r="K2223" s="53">
        <f>Tabla3[[#This Row],[PRECIOS]]-Tabla3[[#This Row],[PRECIOS]]*10%</f>
        <v>2.0799990000000004</v>
      </c>
      <c r="L2223" s="101" t="s">
        <v>5327</v>
      </c>
      <c r="M2223" s="54"/>
      <c r="N2223" s="55">
        <f>IFERROR(Tabla3[[#This Row],[PRECIOS]]-Tabla3[[#This Row],[PRECIOS]]*Tabla3[[#This Row],[% PRODUCTO]]," ")</f>
        <v>2.3111100000000002</v>
      </c>
      <c r="O2223" s="54"/>
      <c r="P2223" s="55">
        <f>IFERROR(Tabla3[[#This Row],[OCULTAR2]]-Tabla3[[#This Row],[OCULTAR2]]*Tabla3[[#This Row],[% LÍNEA]]," ")</f>
        <v>2.3111100000000002</v>
      </c>
      <c r="Q2223" s="56">
        <f>IFERROR(Tabla3[[#This Row],[% PRODUCTO]]+Tabla3[[#This Row],[% LÍNEA]]," ")</f>
        <v>0</v>
      </c>
      <c r="R2223" s="53">
        <f>Tabla3[[#This Row],[OCULTAR3]]</f>
        <v>2.3111100000000002</v>
      </c>
      <c r="S2223" s="53">
        <f>Tabla3[[#This Row],[PRECIO SIN %]]-Tabla3[[#This Row],[PRECIO SIN %]]*10%</f>
        <v>2.0799990000000004</v>
      </c>
      <c r="T2223" s="80">
        <f>(Tabla3[[#This Row],[PRECIO CON DESCT.]]-(Tabla3[[#This Row],[PRECIO CON DESCT.]]*$T$6))</f>
        <v>1.3103993700000003</v>
      </c>
      <c r="U2223" s="96"/>
      <c r="V2223" s="94">
        <f>Tabla3[[#This Row],[PRECIO %      en $]]*Tabla3[[#This Row],[PEDIDO ]]</f>
        <v>0</v>
      </c>
      <c r="W2223" s="57">
        <f>Tabla3[[#This Row],[PRECIO CON DESCT.]]*Tabla3[[#This Row],[PEDIDO ]]</f>
        <v>0</v>
      </c>
      <c r="X2223" s="58">
        <f>Tabla3[[#This Row],[PRECIO SIN %]]*Tabla3[[#This Row],[PEDIDO ]]</f>
        <v>0</v>
      </c>
    </row>
    <row r="2224" spans="1:24" ht="33" customHeight="1" x14ac:dyDescent="0.4">
      <c r="A2224" s="125">
        <v>7592616200026</v>
      </c>
      <c r="B2224" s="59" t="s">
        <v>225</v>
      </c>
      <c r="C2224" s="59" t="s">
        <v>161</v>
      </c>
      <c r="D22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24" s="119" t="s">
        <v>2710</v>
      </c>
      <c r="F2224" s="76" t="s">
        <v>537</v>
      </c>
      <c r="G22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24" s="78">
        <v>99</v>
      </c>
      <c r="J2224" s="52">
        <v>1.98889</v>
      </c>
      <c r="K2224" s="60">
        <f>Tabla3[[#This Row],[PRECIOS]]-Tabla3[[#This Row],[PRECIOS]]*10%</f>
        <v>1.790001</v>
      </c>
      <c r="L2224" s="101"/>
      <c r="M2224" s="61"/>
      <c r="N2224" s="55">
        <f>IFERROR(Tabla3[[#This Row],[PRECIOS]]-Tabla3[[#This Row],[PRECIOS]]*Tabla3[[#This Row],[% PRODUCTO]]," ")</f>
        <v>1.98889</v>
      </c>
      <c r="O2224" s="61"/>
      <c r="P2224" s="55">
        <f>IFERROR(Tabla3[[#This Row],[OCULTAR2]]-Tabla3[[#This Row],[OCULTAR2]]*Tabla3[[#This Row],[% LÍNEA]]," ")</f>
        <v>1.98889</v>
      </c>
      <c r="Q2224" s="56">
        <f>IFERROR(Tabla3[[#This Row],[% PRODUCTO]]+Tabla3[[#This Row],[% LÍNEA]]," ")</f>
        <v>0</v>
      </c>
      <c r="R2224" s="60">
        <f>Tabla3[[#This Row],[OCULTAR3]]</f>
        <v>1.98889</v>
      </c>
      <c r="S2224" s="60">
        <f>Tabla3[[#This Row],[PRECIO SIN %]]-Tabla3[[#This Row],[PRECIO SIN %]]*10%</f>
        <v>1.790001</v>
      </c>
      <c r="T2224" s="80">
        <f>(Tabla3[[#This Row],[PRECIO CON DESCT.]]-(Tabla3[[#This Row],[PRECIO CON DESCT.]]*$T$6))</f>
        <v>1.1277006300000001</v>
      </c>
      <c r="U2224" s="96"/>
      <c r="V2224" s="94">
        <f>Tabla3[[#This Row],[PRECIO %      en $]]*Tabla3[[#This Row],[PEDIDO ]]</f>
        <v>0</v>
      </c>
      <c r="W2224" s="57">
        <f>Tabla3[[#This Row],[PRECIO CON DESCT.]]*Tabla3[[#This Row],[PEDIDO ]]</f>
        <v>0</v>
      </c>
      <c r="X2224" s="58">
        <f>Tabla3[[#This Row],[PRECIO SIN %]]*Tabla3[[#This Row],[PEDIDO ]]</f>
        <v>0</v>
      </c>
    </row>
    <row r="2225" spans="1:24" ht="33" customHeight="1" x14ac:dyDescent="0.4">
      <c r="A2225" s="124">
        <v>7598008002612</v>
      </c>
      <c r="B2225" s="51" t="s">
        <v>225</v>
      </c>
      <c r="C2225" s="51" t="s">
        <v>134</v>
      </c>
      <c r="D22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25" s="118" t="s">
        <v>2711</v>
      </c>
      <c r="F2225" s="75" t="s">
        <v>537</v>
      </c>
      <c r="G22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25" s="77">
        <v>1091</v>
      </c>
      <c r="J2225" s="52">
        <v>0.8</v>
      </c>
      <c r="K2225" s="53">
        <f>Tabla3[[#This Row],[PRECIOS]]-Tabla3[[#This Row],[PRECIOS]]*10%</f>
        <v>0.72</v>
      </c>
      <c r="L2225" s="101"/>
      <c r="M2225" s="54"/>
      <c r="N2225" s="55">
        <f>IFERROR(Tabla3[[#This Row],[PRECIOS]]-Tabla3[[#This Row],[PRECIOS]]*Tabla3[[#This Row],[% PRODUCTO]]," ")</f>
        <v>0.8</v>
      </c>
      <c r="O2225" s="54"/>
      <c r="P2225" s="55">
        <f>IFERROR(Tabla3[[#This Row],[OCULTAR2]]-Tabla3[[#This Row],[OCULTAR2]]*Tabla3[[#This Row],[% LÍNEA]]," ")</f>
        <v>0.8</v>
      </c>
      <c r="Q2225" s="56">
        <f>IFERROR(Tabla3[[#This Row],[% PRODUCTO]]+Tabla3[[#This Row],[% LÍNEA]]," ")</f>
        <v>0</v>
      </c>
      <c r="R2225" s="53">
        <f>Tabla3[[#This Row],[OCULTAR3]]</f>
        <v>0.8</v>
      </c>
      <c r="S2225" s="53">
        <f>Tabla3[[#This Row],[PRECIO SIN %]]-Tabla3[[#This Row],[PRECIO SIN %]]*10%</f>
        <v>0.72</v>
      </c>
      <c r="T2225" s="80">
        <f>(Tabla3[[#This Row],[PRECIO CON DESCT.]]-(Tabla3[[#This Row],[PRECIO CON DESCT.]]*$T$6))</f>
        <v>0.4536</v>
      </c>
      <c r="U2225" s="96"/>
      <c r="V2225" s="94">
        <f>Tabla3[[#This Row],[PRECIO %      en $]]*Tabla3[[#This Row],[PEDIDO ]]</f>
        <v>0</v>
      </c>
      <c r="W2225" s="57">
        <f>Tabla3[[#This Row],[PRECIO CON DESCT.]]*Tabla3[[#This Row],[PEDIDO ]]</f>
        <v>0</v>
      </c>
      <c r="X2225" s="58">
        <f>Tabla3[[#This Row],[PRECIO SIN %]]*Tabla3[[#This Row],[PEDIDO ]]</f>
        <v>0</v>
      </c>
    </row>
    <row r="2226" spans="1:24" ht="33" customHeight="1" x14ac:dyDescent="0.4">
      <c r="A2226" s="125">
        <v>7591955558331</v>
      </c>
      <c r="B2226" s="59" t="s">
        <v>225</v>
      </c>
      <c r="C2226" s="59" t="s">
        <v>131</v>
      </c>
      <c r="D22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26" s="119" t="s">
        <v>2712</v>
      </c>
      <c r="F2226" s="76" t="s">
        <v>537</v>
      </c>
      <c r="G22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26" s="78">
        <v>160</v>
      </c>
      <c r="J2226" s="52">
        <v>3.9777800000000001</v>
      </c>
      <c r="K2226" s="60">
        <f>Tabla3[[#This Row],[PRECIOS]]-Tabla3[[#This Row],[PRECIOS]]*10%</f>
        <v>3.5800019999999999</v>
      </c>
      <c r="L2226" s="101"/>
      <c r="M2226" s="61"/>
      <c r="N2226" s="55">
        <f>IFERROR(Tabla3[[#This Row],[PRECIOS]]-Tabla3[[#This Row],[PRECIOS]]*Tabla3[[#This Row],[% PRODUCTO]]," ")</f>
        <v>3.9777800000000001</v>
      </c>
      <c r="O2226" s="61"/>
      <c r="P2226" s="55">
        <f>IFERROR(Tabla3[[#This Row],[OCULTAR2]]-Tabla3[[#This Row],[OCULTAR2]]*Tabla3[[#This Row],[% LÍNEA]]," ")</f>
        <v>3.9777800000000001</v>
      </c>
      <c r="Q2226" s="56">
        <f>IFERROR(Tabla3[[#This Row],[% PRODUCTO]]+Tabla3[[#This Row],[% LÍNEA]]," ")</f>
        <v>0</v>
      </c>
      <c r="R2226" s="60">
        <f>Tabla3[[#This Row],[OCULTAR3]]</f>
        <v>3.9777800000000001</v>
      </c>
      <c r="S2226" s="60">
        <f>Tabla3[[#This Row],[PRECIO SIN %]]-Tabla3[[#This Row],[PRECIO SIN %]]*10%</f>
        <v>3.5800019999999999</v>
      </c>
      <c r="T2226" s="80">
        <f>(Tabla3[[#This Row],[PRECIO CON DESCT.]]-(Tabla3[[#This Row],[PRECIO CON DESCT.]]*$T$6))</f>
        <v>2.2554012600000002</v>
      </c>
      <c r="U2226" s="96"/>
      <c r="V2226" s="94">
        <f>Tabla3[[#This Row],[PRECIO %      en $]]*Tabla3[[#This Row],[PEDIDO ]]</f>
        <v>0</v>
      </c>
      <c r="W2226" s="57">
        <f>Tabla3[[#This Row],[PRECIO CON DESCT.]]*Tabla3[[#This Row],[PEDIDO ]]</f>
        <v>0</v>
      </c>
      <c r="X2226" s="58">
        <f>Tabla3[[#This Row],[PRECIO SIN %]]*Tabla3[[#This Row],[PEDIDO ]]</f>
        <v>0</v>
      </c>
    </row>
    <row r="2227" spans="1:24" ht="33" customHeight="1" x14ac:dyDescent="0.4">
      <c r="A2227" s="124">
        <v>7703038066996</v>
      </c>
      <c r="B2227" s="51" t="s">
        <v>225</v>
      </c>
      <c r="C2227" s="51" t="s">
        <v>215</v>
      </c>
      <c r="D22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27" s="118" t="s">
        <v>2713</v>
      </c>
      <c r="F2227" s="75" t="s">
        <v>537</v>
      </c>
      <c r="G22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27" s="77">
        <v>298</v>
      </c>
      <c r="J2227" s="52">
        <v>1.9666699999999999</v>
      </c>
      <c r="K2227" s="53">
        <f>Tabla3[[#This Row],[PRECIOS]]-Tabla3[[#This Row],[PRECIOS]]*10%</f>
        <v>1.770003</v>
      </c>
      <c r="L2227" s="101"/>
      <c r="M2227" s="54"/>
      <c r="N2227" s="55">
        <f>IFERROR(Tabla3[[#This Row],[PRECIOS]]-Tabla3[[#This Row],[PRECIOS]]*Tabla3[[#This Row],[% PRODUCTO]]," ")</f>
        <v>1.9666699999999999</v>
      </c>
      <c r="O2227" s="54"/>
      <c r="P2227" s="55">
        <f>IFERROR(Tabla3[[#This Row],[OCULTAR2]]-Tabla3[[#This Row],[OCULTAR2]]*Tabla3[[#This Row],[% LÍNEA]]," ")</f>
        <v>1.9666699999999999</v>
      </c>
      <c r="Q2227" s="56">
        <f>IFERROR(Tabla3[[#This Row],[% PRODUCTO]]+Tabla3[[#This Row],[% LÍNEA]]," ")</f>
        <v>0</v>
      </c>
      <c r="R2227" s="53">
        <f>Tabla3[[#This Row],[OCULTAR3]]</f>
        <v>1.9666699999999999</v>
      </c>
      <c r="S2227" s="53">
        <f>Tabla3[[#This Row],[PRECIO SIN %]]-Tabla3[[#This Row],[PRECIO SIN %]]*10%</f>
        <v>1.770003</v>
      </c>
      <c r="T2227" s="80">
        <f>(Tabla3[[#This Row],[PRECIO CON DESCT.]]-(Tabla3[[#This Row],[PRECIO CON DESCT.]]*$T$6))</f>
        <v>1.11510189</v>
      </c>
      <c r="U2227" s="96"/>
      <c r="V2227" s="94">
        <f>Tabla3[[#This Row],[PRECIO %      en $]]*Tabla3[[#This Row],[PEDIDO ]]</f>
        <v>0</v>
      </c>
      <c r="W2227" s="57">
        <f>Tabla3[[#This Row],[PRECIO CON DESCT.]]*Tabla3[[#This Row],[PEDIDO ]]</f>
        <v>0</v>
      </c>
      <c r="X2227" s="58">
        <f>Tabla3[[#This Row],[PRECIO SIN %]]*Tabla3[[#This Row],[PEDIDO ]]</f>
        <v>0</v>
      </c>
    </row>
    <row r="2228" spans="1:24" ht="33" customHeight="1" x14ac:dyDescent="0.4">
      <c r="A2228" s="125">
        <v>7702605102174</v>
      </c>
      <c r="B2228" s="59" t="s">
        <v>225</v>
      </c>
      <c r="C2228" s="59" t="s">
        <v>113</v>
      </c>
      <c r="D22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28" s="119" t="s">
        <v>2714</v>
      </c>
      <c r="F2228" s="76" t="s">
        <v>537</v>
      </c>
      <c r="G22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28" s="78">
        <v>18</v>
      </c>
      <c r="J2228" s="52">
        <v>3.7777799999999999</v>
      </c>
      <c r="K2228" s="60">
        <f>Tabla3[[#This Row],[PRECIOS]]-Tabla3[[#This Row],[PRECIOS]]*10%</f>
        <v>3.4000019999999997</v>
      </c>
      <c r="L2228" s="101"/>
      <c r="M2228" s="61"/>
      <c r="N2228" s="55">
        <f>IFERROR(Tabla3[[#This Row],[PRECIOS]]-Tabla3[[#This Row],[PRECIOS]]*Tabla3[[#This Row],[% PRODUCTO]]," ")</f>
        <v>3.7777799999999999</v>
      </c>
      <c r="O2228" s="61"/>
      <c r="P2228" s="55">
        <f>IFERROR(Tabla3[[#This Row],[OCULTAR2]]-Tabla3[[#This Row],[OCULTAR2]]*Tabla3[[#This Row],[% LÍNEA]]," ")</f>
        <v>3.7777799999999999</v>
      </c>
      <c r="Q2228" s="56">
        <f>IFERROR(Tabla3[[#This Row],[% PRODUCTO]]+Tabla3[[#This Row],[% LÍNEA]]," ")</f>
        <v>0</v>
      </c>
      <c r="R2228" s="60">
        <f>Tabla3[[#This Row],[OCULTAR3]]</f>
        <v>3.7777799999999999</v>
      </c>
      <c r="S2228" s="60">
        <f>Tabla3[[#This Row],[PRECIO SIN %]]-Tabla3[[#This Row],[PRECIO SIN %]]*10%</f>
        <v>3.4000019999999997</v>
      </c>
      <c r="T2228" s="80">
        <f>(Tabla3[[#This Row],[PRECIO CON DESCT.]]-(Tabla3[[#This Row],[PRECIO CON DESCT.]]*$T$6))</f>
        <v>2.1420012599999998</v>
      </c>
      <c r="U2228" s="96"/>
      <c r="V2228" s="94">
        <f>Tabla3[[#This Row],[PRECIO %      en $]]*Tabla3[[#This Row],[PEDIDO ]]</f>
        <v>0</v>
      </c>
      <c r="W2228" s="57">
        <f>Tabla3[[#This Row],[PRECIO CON DESCT.]]*Tabla3[[#This Row],[PEDIDO ]]</f>
        <v>0</v>
      </c>
      <c r="X2228" s="58">
        <f>Tabla3[[#This Row],[PRECIO SIN %]]*Tabla3[[#This Row],[PEDIDO ]]</f>
        <v>0</v>
      </c>
    </row>
    <row r="2229" spans="1:24" ht="33" customHeight="1" x14ac:dyDescent="0.4">
      <c r="A2229" s="124">
        <v>7703712032620</v>
      </c>
      <c r="B2229" s="51" t="s">
        <v>225</v>
      </c>
      <c r="C2229" s="51" t="s">
        <v>152</v>
      </c>
      <c r="D22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29" s="118" t="s">
        <v>2715</v>
      </c>
      <c r="F2229" s="75" t="s">
        <v>537</v>
      </c>
      <c r="G22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29" s="77">
        <v>490</v>
      </c>
      <c r="J2229" s="52">
        <v>5.2777799999999999</v>
      </c>
      <c r="K2229" s="53">
        <f>Tabla3[[#This Row],[PRECIOS]]-Tabla3[[#This Row],[PRECIOS]]*10%</f>
        <v>4.7500020000000003</v>
      </c>
      <c r="L2229" s="101"/>
      <c r="M2229" s="54"/>
      <c r="N2229" s="55">
        <f>IFERROR(Tabla3[[#This Row],[PRECIOS]]-Tabla3[[#This Row],[PRECIOS]]*Tabla3[[#This Row],[% PRODUCTO]]," ")</f>
        <v>5.2777799999999999</v>
      </c>
      <c r="O2229" s="54"/>
      <c r="P2229" s="55">
        <f>IFERROR(Tabla3[[#This Row],[OCULTAR2]]-Tabla3[[#This Row],[OCULTAR2]]*Tabla3[[#This Row],[% LÍNEA]]," ")</f>
        <v>5.2777799999999999</v>
      </c>
      <c r="Q2229" s="56">
        <f>IFERROR(Tabla3[[#This Row],[% PRODUCTO]]+Tabla3[[#This Row],[% LÍNEA]]," ")</f>
        <v>0</v>
      </c>
      <c r="R2229" s="53">
        <f>Tabla3[[#This Row],[OCULTAR3]]</f>
        <v>5.2777799999999999</v>
      </c>
      <c r="S2229" s="53">
        <f>Tabla3[[#This Row],[PRECIO SIN %]]-Tabla3[[#This Row],[PRECIO SIN %]]*10%</f>
        <v>4.7500020000000003</v>
      </c>
      <c r="T2229" s="80">
        <f>(Tabla3[[#This Row],[PRECIO CON DESCT.]]-(Tabla3[[#This Row],[PRECIO CON DESCT.]]*$T$6))</f>
        <v>2.9925012600000001</v>
      </c>
      <c r="U2229" s="96"/>
      <c r="V2229" s="94">
        <f>Tabla3[[#This Row],[PRECIO %      en $]]*Tabla3[[#This Row],[PEDIDO ]]</f>
        <v>0</v>
      </c>
      <c r="W2229" s="57">
        <f>Tabla3[[#This Row],[PRECIO CON DESCT.]]*Tabla3[[#This Row],[PEDIDO ]]</f>
        <v>0</v>
      </c>
      <c r="X2229" s="58">
        <f>Tabla3[[#This Row],[PRECIO SIN %]]*Tabla3[[#This Row],[PEDIDO ]]</f>
        <v>0</v>
      </c>
    </row>
    <row r="2230" spans="1:24" ht="33" customHeight="1" x14ac:dyDescent="0.4">
      <c r="A2230" s="125">
        <v>7592454002929</v>
      </c>
      <c r="B2230" s="59" t="s">
        <v>225</v>
      </c>
      <c r="C2230" s="59" t="s">
        <v>188</v>
      </c>
      <c r="D22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30" s="119" t="s">
        <v>2716</v>
      </c>
      <c r="F2230" s="76" t="s">
        <v>537</v>
      </c>
      <c r="G22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30" s="78">
        <v>166</v>
      </c>
      <c r="J2230" s="52">
        <v>14.88889</v>
      </c>
      <c r="K2230" s="60">
        <f>Tabla3[[#This Row],[PRECIOS]]-Tabla3[[#This Row],[PRECIOS]]*10%</f>
        <v>13.400001</v>
      </c>
      <c r="L2230" s="101"/>
      <c r="M2230" s="61"/>
      <c r="N2230" s="55">
        <f>IFERROR(Tabla3[[#This Row],[PRECIOS]]-Tabla3[[#This Row],[PRECIOS]]*Tabla3[[#This Row],[% PRODUCTO]]," ")</f>
        <v>14.88889</v>
      </c>
      <c r="O2230" s="61"/>
      <c r="P2230" s="55">
        <f>IFERROR(Tabla3[[#This Row],[OCULTAR2]]-Tabla3[[#This Row],[OCULTAR2]]*Tabla3[[#This Row],[% LÍNEA]]," ")</f>
        <v>14.88889</v>
      </c>
      <c r="Q2230" s="56">
        <f>IFERROR(Tabla3[[#This Row],[% PRODUCTO]]+Tabla3[[#This Row],[% LÍNEA]]," ")</f>
        <v>0</v>
      </c>
      <c r="R2230" s="60">
        <f>Tabla3[[#This Row],[OCULTAR3]]</f>
        <v>14.88889</v>
      </c>
      <c r="S2230" s="60">
        <f>Tabla3[[#This Row],[PRECIO SIN %]]-Tabla3[[#This Row],[PRECIO SIN %]]*10%</f>
        <v>13.400001</v>
      </c>
      <c r="T2230" s="80">
        <f>(Tabla3[[#This Row],[PRECIO CON DESCT.]]-(Tabla3[[#This Row],[PRECIO CON DESCT.]]*$T$6))</f>
        <v>8.442000629999999</v>
      </c>
      <c r="U2230" s="96"/>
      <c r="V2230" s="94">
        <f>Tabla3[[#This Row],[PRECIO %      en $]]*Tabla3[[#This Row],[PEDIDO ]]</f>
        <v>0</v>
      </c>
      <c r="W2230" s="57">
        <f>Tabla3[[#This Row],[PRECIO CON DESCT.]]*Tabla3[[#This Row],[PEDIDO ]]</f>
        <v>0</v>
      </c>
      <c r="X2230" s="58">
        <f>Tabla3[[#This Row],[PRECIO SIN %]]*Tabla3[[#This Row],[PEDIDO ]]</f>
        <v>0</v>
      </c>
    </row>
    <row r="2231" spans="1:24" ht="33" customHeight="1" x14ac:dyDescent="0.4">
      <c r="A2231" s="124">
        <v>8904210808079</v>
      </c>
      <c r="B2231" s="51" t="s">
        <v>225</v>
      </c>
      <c r="C2231" s="51" t="s">
        <v>209</v>
      </c>
      <c r="D22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31" s="118" t="s">
        <v>2717</v>
      </c>
      <c r="F2231" s="75" t="s">
        <v>537</v>
      </c>
      <c r="G22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31" s="77">
        <v>189</v>
      </c>
      <c r="J2231" s="52">
        <v>5.8666700000000001</v>
      </c>
      <c r="K2231" s="53">
        <f>Tabla3[[#This Row],[PRECIOS]]-Tabla3[[#This Row],[PRECIOS]]*10%</f>
        <v>5.2800029999999998</v>
      </c>
      <c r="L2231" s="101"/>
      <c r="M2231" s="54"/>
      <c r="N2231" s="55">
        <f>IFERROR(Tabla3[[#This Row],[PRECIOS]]-Tabla3[[#This Row],[PRECIOS]]*Tabla3[[#This Row],[% PRODUCTO]]," ")</f>
        <v>5.8666700000000001</v>
      </c>
      <c r="O2231" s="54"/>
      <c r="P2231" s="55">
        <f>IFERROR(Tabla3[[#This Row],[OCULTAR2]]-Tabla3[[#This Row],[OCULTAR2]]*Tabla3[[#This Row],[% LÍNEA]]," ")</f>
        <v>5.8666700000000001</v>
      </c>
      <c r="Q2231" s="56">
        <f>IFERROR(Tabla3[[#This Row],[% PRODUCTO]]+Tabla3[[#This Row],[% LÍNEA]]," ")</f>
        <v>0</v>
      </c>
      <c r="R2231" s="53">
        <f>Tabla3[[#This Row],[OCULTAR3]]</f>
        <v>5.8666700000000001</v>
      </c>
      <c r="S2231" s="53">
        <f>Tabla3[[#This Row],[PRECIO SIN %]]-Tabla3[[#This Row],[PRECIO SIN %]]*10%</f>
        <v>5.2800029999999998</v>
      </c>
      <c r="T2231" s="80">
        <f>(Tabla3[[#This Row],[PRECIO CON DESCT.]]-(Tabla3[[#This Row],[PRECIO CON DESCT.]]*$T$6))</f>
        <v>3.3264018899999996</v>
      </c>
      <c r="U2231" s="96"/>
      <c r="V2231" s="94">
        <f>Tabla3[[#This Row],[PRECIO %      en $]]*Tabla3[[#This Row],[PEDIDO ]]</f>
        <v>0</v>
      </c>
      <c r="W2231" s="57">
        <f>Tabla3[[#This Row],[PRECIO CON DESCT.]]*Tabla3[[#This Row],[PEDIDO ]]</f>
        <v>0</v>
      </c>
      <c r="X2231" s="58">
        <f>Tabla3[[#This Row],[PRECIO SIN %]]*Tabla3[[#This Row],[PEDIDO ]]</f>
        <v>0</v>
      </c>
    </row>
    <row r="2232" spans="1:24" ht="33" customHeight="1" x14ac:dyDescent="0.4">
      <c r="A2232" s="125">
        <v>7501384504892</v>
      </c>
      <c r="B2232" s="59" t="s">
        <v>225</v>
      </c>
      <c r="C2232" s="59" t="s">
        <v>273</v>
      </c>
      <c r="D22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32" s="119" t="s">
        <v>2718</v>
      </c>
      <c r="F2232" s="76" t="s">
        <v>537</v>
      </c>
      <c r="G22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32" s="78">
        <v>32</v>
      </c>
      <c r="J2232" s="52">
        <v>2.5555599999999998</v>
      </c>
      <c r="K2232" s="60">
        <f>Tabla3[[#This Row],[PRECIOS]]-Tabla3[[#This Row],[PRECIOS]]*10%</f>
        <v>2.3000039999999999</v>
      </c>
      <c r="L2232" s="101"/>
      <c r="M2232" s="61"/>
      <c r="N2232" s="55">
        <f>IFERROR(Tabla3[[#This Row],[PRECIOS]]-Tabla3[[#This Row],[PRECIOS]]*Tabla3[[#This Row],[% PRODUCTO]]," ")</f>
        <v>2.5555599999999998</v>
      </c>
      <c r="O2232" s="61"/>
      <c r="P2232" s="55">
        <f>IFERROR(Tabla3[[#This Row],[OCULTAR2]]-Tabla3[[#This Row],[OCULTAR2]]*Tabla3[[#This Row],[% LÍNEA]]," ")</f>
        <v>2.5555599999999998</v>
      </c>
      <c r="Q2232" s="56">
        <f>IFERROR(Tabla3[[#This Row],[% PRODUCTO]]+Tabla3[[#This Row],[% LÍNEA]]," ")</f>
        <v>0</v>
      </c>
      <c r="R2232" s="60">
        <f>Tabla3[[#This Row],[OCULTAR3]]</f>
        <v>2.5555599999999998</v>
      </c>
      <c r="S2232" s="60">
        <f>Tabla3[[#This Row],[PRECIO SIN %]]-Tabla3[[#This Row],[PRECIO SIN %]]*10%</f>
        <v>2.3000039999999999</v>
      </c>
      <c r="T2232" s="80">
        <f>(Tabla3[[#This Row],[PRECIO CON DESCT.]]-(Tabla3[[#This Row],[PRECIO CON DESCT.]]*$T$6))</f>
        <v>1.4490025200000001</v>
      </c>
      <c r="U2232" s="96"/>
      <c r="V2232" s="94">
        <f>Tabla3[[#This Row],[PRECIO %      en $]]*Tabla3[[#This Row],[PEDIDO ]]</f>
        <v>0</v>
      </c>
      <c r="W2232" s="57">
        <f>Tabla3[[#This Row],[PRECIO CON DESCT.]]*Tabla3[[#This Row],[PEDIDO ]]</f>
        <v>0</v>
      </c>
      <c r="X2232" s="58">
        <f>Tabla3[[#This Row],[PRECIO SIN %]]*Tabla3[[#This Row],[PEDIDO ]]</f>
        <v>0</v>
      </c>
    </row>
    <row r="2233" spans="1:24" ht="33" customHeight="1" x14ac:dyDescent="0.4">
      <c r="A2233" s="124">
        <v>7598176000151</v>
      </c>
      <c r="B2233" s="51" t="s">
        <v>225</v>
      </c>
      <c r="C2233" s="51" t="s">
        <v>168</v>
      </c>
      <c r="D22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33" s="118" t="s">
        <v>2719</v>
      </c>
      <c r="F2233" s="75" t="s">
        <v>537</v>
      </c>
      <c r="G22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33" s="77">
        <v>173</v>
      </c>
      <c r="J2233" s="52">
        <v>3.3333300000000001</v>
      </c>
      <c r="K2233" s="53">
        <f>Tabla3[[#This Row],[PRECIOS]]-Tabla3[[#This Row],[PRECIOS]]*10%</f>
        <v>2.999997</v>
      </c>
      <c r="L2233" s="101"/>
      <c r="M2233" s="54"/>
      <c r="N2233" s="55">
        <f>IFERROR(Tabla3[[#This Row],[PRECIOS]]-Tabla3[[#This Row],[PRECIOS]]*Tabla3[[#This Row],[% PRODUCTO]]," ")</f>
        <v>3.3333300000000001</v>
      </c>
      <c r="O2233" s="54"/>
      <c r="P2233" s="55">
        <f>IFERROR(Tabla3[[#This Row],[OCULTAR2]]-Tabla3[[#This Row],[OCULTAR2]]*Tabla3[[#This Row],[% LÍNEA]]," ")</f>
        <v>3.3333300000000001</v>
      </c>
      <c r="Q2233" s="56">
        <f>IFERROR(Tabla3[[#This Row],[% PRODUCTO]]+Tabla3[[#This Row],[% LÍNEA]]," ")</f>
        <v>0</v>
      </c>
      <c r="R2233" s="53">
        <f>Tabla3[[#This Row],[OCULTAR3]]</f>
        <v>3.3333300000000001</v>
      </c>
      <c r="S2233" s="53">
        <f>Tabla3[[#This Row],[PRECIO SIN %]]-Tabla3[[#This Row],[PRECIO SIN %]]*10%</f>
        <v>2.999997</v>
      </c>
      <c r="T2233" s="80">
        <f>(Tabla3[[#This Row],[PRECIO CON DESCT.]]-(Tabla3[[#This Row],[PRECIO CON DESCT.]]*$T$6))</f>
        <v>1.8899981100000001</v>
      </c>
      <c r="U2233" s="96"/>
      <c r="V2233" s="94">
        <f>Tabla3[[#This Row],[PRECIO %      en $]]*Tabla3[[#This Row],[PEDIDO ]]</f>
        <v>0</v>
      </c>
      <c r="W2233" s="57">
        <f>Tabla3[[#This Row],[PRECIO CON DESCT.]]*Tabla3[[#This Row],[PEDIDO ]]</f>
        <v>0</v>
      </c>
      <c r="X2233" s="58">
        <f>Tabla3[[#This Row],[PRECIO SIN %]]*Tabla3[[#This Row],[PEDIDO ]]</f>
        <v>0</v>
      </c>
    </row>
    <row r="2234" spans="1:24" ht="33" customHeight="1" x14ac:dyDescent="0.4">
      <c r="A2234" s="125">
        <v>7502213042882</v>
      </c>
      <c r="B2234" s="59" t="s">
        <v>225</v>
      </c>
      <c r="C2234" s="59" t="s">
        <v>253</v>
      </c>
      <c r="D22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34" s="119" t="s">
        <v>2720</v>
      </c>
      <c r="F2234" s="76" t="s">
        <v>537</v>
      </c>
      <c r="G22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34" s="78">
        <v>1</v>
      </c>
      <c r="J2234" s="52">
        <v>13.83333</v>
      </c>
      <c r="K2234" s="60">
        <f>Tabla3[[#This Row],[PRECIOS]]-Tabla3[[#This Row],[PRECIOS]]*10%</f>
        <v>12.449997</v>
      </c>
      <c r="L2234" s="101"/>
      <c r="M2234" s="61"/>
      <c r="N2234" s="55">
        <f>IFERROR(Tabla3[[#This Row],[PRECIOS]]-Tabla3[[#This Row],[PRECIOS]]*Tabla3[[#This Row],[% PRODUCTO]]," ")</f>
        <v>13.83333</v>
      </c>
      <c r="O2234" s="61"/>
      <c r="P2234" s="55">
        <f>IFERROR(Tabla3[[#This Row],[OCULTAR2]]-Tabla3[[#This Row],[OCULTAR2]]*Tabla3[[#This Row],[% LÍNEA]]," ")</f>
        <v>13.83333</v>
      </c>
      <c r="Q2234" s="56">
        <f>IFERROR(Tabla3[[#This Row],[% PRODUCTO]]+Tabla3[[#This Row],[% LÍNEA]]," ")</f>
        <v>0</v>
      </c>
      <c r="R2234" s="60">
        <f>Tabla3[[#This Row],[OCULTAR3]]</f>
        <v>13.83333</v>
      </c>
      <c r="S2234" s="60">
        <f>Tabla3[[#This Row],[PRECIO SIN %]]-Tabla3[[#This Row],[PRECIO SIN %]]*10%</f>
        <v>12.449997</v>
      </c>
      <c r="T2234" s="80">
        <f>(Tabla3[[#This Row],[PRECIO CON DESCT.]]-(Tabla3[[#This Row],[PRECIO CON DESCT.]]*$T$6))</f>
        <v>7.8434981099999996</v>
      </c>
      <c r="U2234" s="96"/>
      <c r="V2234" s="94">
        <f>Tabla3[[#This Row],[PRECIO %      en $]]*Tabla3[[#This Row],[PEDIDO ]]</f>
        <v>0</v>
      </c>
      <c r="W2234" s="57">
        <f>Tabla3[[#This Row],[PRECIO CON DESCT.]]*Tabla3[[#This Row],[PEDIDO ]]</f>
        <v>0</v>
      </c>
      <c r="X2234" s="58">
        <f>Tabla3[[#This Row],[PRECIO SIN %]]*Tabla3[[#This Row],[PEDIDO ]]</f>
        <v>0</v>
      </c>
    </row>
    <row r="2235" spans="1:24" ht="33" customHeight="1" x14ac:dyDescent="0.4">
      <c r="A2235" s="124">
        <v>8906130233658</v>
      </c>
      <c r="B2235" s="51" t="s">
        <v>225</v>
      </c>
      <c r="C2235" s="51" t="s">
        <v>106</v>
      </c>
      <c r="D22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35" s="118" t="s">
        <v>2721</v>
      </c>
      <c r="F2235" s="75" t="s">
        <v>537</v>
      </c>
      <c r="G22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35" s="77">
        <v>1218</v>
      </c>
      <c r="J2235" s="52">
        <v>0.27778000000000003</v>
      </c>
      <c r="K2235" s="53">
        <f>Tabla3[[#This Row],[PRECIOS]]-Tabla3[[#This Row],[PRECIOS]]*10%</f>
        <v>0.250002</v>
      </c>
      <c r="L2235" s="101"/>
      <c r="M2235" s="54"/>
      <c r="N2235" s="55">
        <f>IFERROR(Tabla3[[#This Row],[PRECIOS]]-Tabla3[[#This Row],[PRECIOS]]*Tabla3[[#This Row],[% PRODUCTO]]," ")</f>
        <v>0.27778000000000003</v>
      </c>
      <c r="O2235" s="54"/>
      <c r="P2235" s="55">
        <f>IFERROR(Tabla3[[#This Row],[OCULTAR2]]-Tabla3[[#This Row],[OCULTAR2]]*Tabla3[[#This Row],[% LÍNEA]]," ")</f>
        <v>0.27778000000000003</v>
      </c>
      <c r="Q2235" s="56">
        <f>IFERROR(Tabla3[[#This Row],[% PRODUCTO]]+Tabla3[[#This Row],[% LÍNEA]]," ")</f>
        <v>0</v>
      </c>
      <c r="R2235" s="53">
        <f>Tabla3[[#This Row],[OCULTAR3]]</f>
        <v>0.27778000000000003</v>
      </c>
      <c r="S2235" s="53">
        <f>Tabla3[[#This Row],[PRECIO SIN %]]-Tabla3[[#This Row],[PRECIO SIN %]]*10%</f>
        <v>0.250002</v>
      </c>
      <c r="T2235" s="80">
        <f>(Tabla3[[#This Row],[PRECIO CON DESCT.]]-(Tabla3[[#This Row],[PRECIO CON DESCT.]]*$T$6))</f>
        <v>0.15750126</v>
      </c>
      <c r="U2235" s="96"/>
      <c r="V2235" s="94">
        <f>Tabla3[[#This Row],[PRECIO %      en $]]*Tabla3[[#This Row],[PEDIDO ]]</f>
        <v>0</v>
      </c>
      <c r="W2235" s="57">
        <f>Tabla3[[#This Row],[PRECIO CON DESCT.]]*Tabla3[[#This Row],[PEDIDO ]]</f>
        <v>0</v>
      </c>
      <c r="X2235" s="58">
        <f>Tabla3[[#This Row],[PRECIO SIN %]]*Tabla3[[#This Row],[PEDIDO ]]</f>
        <v>0</v>
      </c>
    </row>
    <row r="2236" spans="1:24" ht="33" customHeight="1" x14ac:dyDescent="0.4">
      <c r="A2236" s="125">
        <v>7594000850206</v>
      </c>
      <c r="B2236" s="59" t="s">
        <v>225</v>
      </c>
      <c r="C2236" s="59" t="s">
        <v>205</v>
      </c>
      <c r="D22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36" s="119" t="s">
        <v>2722</v>
      </c>
      <c r="F2236" s="76" t="s">
        <v>537</v>
      </c>
      <c r="G22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36" s="78">
        <v>41</v>
      </c>
      <c r="J2236" s="52">
        <v>5.3333300000000001</v>
      </c>
      <c r="K2236" s="60">
        <f>Tabla3[[#This Row],[PRECIOS]]-Tabla3[[#This Row],[PRECIOS]]*10%</f>
        <v>4.7999970000000003</v>
      </c>
      <c r="L2236" s="101"/>
      <c r="M2236" s="61"/>
      <c r="N2236" s="55">
        <f>IFERROR(Tabla3[[#This Row],[PRECIOS]]-Tabla3[[#This Row],[PRECIOS]]*Tabla3[[#This Row],[% PRODUCTO]]," ")</f>
        <v>5.3333300000000001</v>
      </c>
      <c r="O2236" s="61"/>
      <c r="P2236" s="55">
        <f>IFERROR(Tabla3[[#This Row],[OCULTAR2]]-Tabla3[[#This Row],[OCULTAR2]]*Tabla3[[#This Row],[% LÍNEA]]," ")</f>
        <v>5.3333300000000001</v>
      </c>
      <c r="Q2236" s="56">
        <f>IFERROR(Tabla3[[#This Row],[% PRODUCTO]]+Tabla3[[#This Row],[% LÍNEA]]," ")</f>
        <v>0</v>
      </c>
      <c r="R2236" s="60">
        <f>Tabla3[[#This Row],[OCULTAR3]]</f>
        <v>5.3333300000000001</v>
      </c>
      <c r="S2236" s="60">
        <f>Tabla3[[#This Row],[PRECIO SIN %]]-Tabla3[[#This Row],[PRECIO SIN %]]*10%</f>
        <v>4.7999970000000003</v>
      </c>
      <c r="T2236" s="80">
        <f>(Tabla3[[#This Row],[PRECIO CON DESCT.]]-(Tabla3[[#This Row],[PRECIO CON DESCT.]]*$T$6))</f>
        <v>3.02399811</v>
      </c>
      <c r="U2236" s="96"/>
      <c r="V2236" s="94">
        <f>Tabla3[[#This Row],[PRECIO %      en $]]*Tabla3[[#This Row],[PEDIDO ]]</f>
        <v>0</v>
      </c>
      <c r="W2236" s="57">
        <f>Tabla3[[#This Row],[PRECIO CON DESCT.]]*Tabla3[[#This Row],[PEDIDO ]]</f>
        <v>0</v>
      </c>
      <c r="X2236" s="58">
        <f>Tabla3[[#This Row],[PRECIO SIN %]]*Tabla3[[#This Row],[PEDIDO ]]</f>
        <v>0</v>
      </c>
    </row>
    <row r="2237" spans="1:24" ht="33" customHeight="1" x14ac:dyDescent="0.4">
      <c r="A2237" s="124">
        <v>7591519317411</v>
      </c>
      <c r="B2237" s="51" t="s">
        <v>225</v>
      </c>
      <c r="C2237" s="51" t="s">
        <v>249</v>
      </c>
      <c r="D22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37" s="118" t="s">
        <v>2723</v>
      </c>
      <c r="F2237" s="75" t="s">
        <v>537</v>
      </c>
      <c r="G22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37" s="77">
        <v>188</v>
      </c>
      <c r="J2237" s="52">
        <v>7.6666699999999999</v>
      </c>
      <c r="K2237" s="53">
        <f>Tabla3[[#This Row],[PRECIOS]]-Tabla3[[#This Row],[PRECIOS]]*10%</f>
        <v>6.9000029999999999</v>
      </c>
      <c r="L2237" s="101"/>
      <c r="M2237" s="54"/>
      <c r="N2237" s="55">
        <f>IFERROR(Tabla3[[#This Row],[PRECIOS]]-Tabla3[[#This Row],[PRECIOS]]*Tabla3[[#This Row],[% PRODUCTO]]," ")</f>
        <v>7.6666699999999999</v>
      </c>
      <c r="O2237" s="54"/>
      <c r="P2237" s="55">
        <f>IFERROR(Tabla3[[#This Row],[OCULTAR2]]-Tabla3[[#This Row],[OCULTAR2]]*Tabla3[[#This Row],[% LÍNEA]]," ")</f>
        <v>7.6666699999999999</v>
      </c>
      <c r="Q2237" s="56">
        <f>IFERROR(Tabla3[[#This Row],[% PRODUCTO]]+Tabla3[[#This Row],[% LÍNEA]]," ")</f>
        <v>0</v>
      </c>
      <c r="R2237" s="53">
        <f>Tabla3[[#This Row],[OCULTAR3]]</f>
        <v>7.6666699999999999</v>
      </c>
      <c r="S2237" s="53">
        <f>Tabla3[[#This Row],[PRECIO SIN %]]-Tabla3[[#This Row],[PRECIO SIN %]]*10%</f>
        <v>6.9000029999999999</v>
      </c>
      <c r="T2237" s="80">
        <f>(Tabla3[[#This Row],[PRECIO CON DESCT.]]-(Tabla3[[#This Row],[PRECIO CON DESCT.]]*$T$6))</f>
        <v>4.3470018899999996</v>
      </c>
      <c r="U2237" s="96"/>
      <c r="V2237" s="94">
        <f>Tabla3[[#This Row],[PRECIO %      en $]]*Tabla3[[#This Row],[PEDIDO ]]</f>
        <v>0</v>
      </c>
      <c r="W2237" s="57">
        <f>Tabla3[[#This Row],[PRECIO CON DESCT.]]*Tabla3[[#This Row],[PEDIDO ]]</f>
        <v>0</v>
      </c>
      <c r="X2237" s="58">
        <f>Tabla3[[#This Row],[PRECIO SIN %]]*Tabla3[[#This Row],[PEDIDO ]]</f>
        <v>0</v>
      </c>
    </row>
    <row r="2238" spans="1:24" ht="33" customHeight="1" x14ac:dyDescent="0.4">
      <c r="A2238" s="125">
        <v>7592601300953</v>
      </c>
      <c r="B2238" s="59" t="s">
        <v>225</v>
      </c>
      <c r="C2238" s="59" t="s">
        <v>98</v>
      </c>
      <c r="D22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38" s="119" t="s">
        <v>2724</v>
      </c>
      <c r="F2238" s="76" t="s">
        <v>537</v>
      </c>
      <c r="G22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38" s="78">
        <v>36</v>
      </c>
      <c r="J2238" s="52">
        <v>6.3222199999999997</v>
      </c>
      <c r="K2238" s="60">
        <f>Tabla3[[#This Row],[PRECIOS]]-Tabla3[[#This Row],[PRECIOS]]*10%</f>
        <v>5.6899979999999992</v>
      </c>
      <c r="L2238" s="101"/>
      <c r="M2238" s="61"/>
      <c r="N2238" s="55">
        <f>IFERROR(Tabla3[[#This Row],[PRECIOS]]-Tabla3[[#This Row],[PRECIOS]]*Tabla3[[#This Row],[% PRODUCTO]]," ")</f>
        <v>6.3222199999999997</v>
      </c>
      <c r="O2238" s="61"/>
      <c r="P2238" s="55">
        <f>IFERROR(Tabla3[[#This Row],[OCULTAR2]]-Tabla3[[#This Row],[OCULTAR2]]*Tabla3[[#This Row],[% LÍNEA]]," ")</f>
        <v>6.3222199999999997</v>
      </c>
      <c r="Q2238" s="56">
        <f>IFERROR(Tabla3[[#This Row],[% PRODUCTO]]+Tabla3[[#This Row],[% LÍNEA]]," ")</f>
        <v>0</v>
      </c>
      <c r="R2238" s="60">
        <f>Tabla3[[#This Row],[OCULTAR3]]</f>
        <v>6.3222199999999997</v>
      </c>
      <c r="S2238" s="60">
        <f>Tabla3[[#This Row],[PRECIO SIN %]]-Tabla3[[#This Row],[PRECIO SIN %]]*10%</f>
        <v>5.6899979999999992</v>
      </c>
      <c r="T2238" s="80">
        <f>(Tabla3[[#This Row],[PRECIO CON DESCT.]]-(Tabla3[[#This Row],[PRECIO CON DESCT.]]*$T$6))</f>
        <v>3.5846987399999994</v>
      </c>
      <c r="U2238" s="96"/>
      <c r="V2238" s="94">
        <f>Tabla3[[#This Row],[PRECIO %      en $]]*Tabla3[[#This Row],[PEDIDO ]]</f>
        <v>0</v>
      </c>
      <c r="W2238" s="57">
        <f>Tabla3[[#This Row],[PRECIO CON DESCT.]]*Tabla3[[#This Row],[PEDIDO ]]</f>
        <v>0</v>
      </c>
      <c r="X2238" s="58">
        <f>Tabla3[[#This Row],[PRECIO SIN %]]*Tabla3[[#This Row],[PEDIDO ]]</f>
        <v>0</v>
      </c>
    </row>
    <row r="2239" spans="1:24" ht="33" customHeight="1" x14ac:dyDescent="0.4">
      <c r="A2239" s="124">
        <v>7592601303565</v>
      </c>
      <c r="B2239" s="51" t="s">
        <v>225</v>
      </c>
      <c r="C2239" s="51" t="s">
        <v>98</v>
      </c>
      <c r="D22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39" s="118" t="s">
        <v>2725</v>
      </c>
      <c r="F2239" s="75" t="s">
        <v>537</v>
      </c>
      <c r="G22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39" s="77">
        <v>24</v>
      </c>
      <c r="J2239" s="52">
        <v>11.55556</v>
      </c>
      <c r="K2239" s="53">
        <f>Tabla3[[#This Row],[PRECIOS]]-Tabla3[[#This Row],[PRECIOS]]*10%</f>
        <v>10.400003999999999</v>
      </c>
      <c r="L2239" s="101"/>
      <c r="M2239" s="54"/>
      <c r="N2239" s="55">
        <f>IFERROR(Tabla3[[#This Row],[PRECIOS]]-Tabla3[[#This Row],[PRECIOS]]*Tabla3[[#This Row],[% PRODUCTO]]," ")</f>
        <v>11.55556</v>
      </c>
      <c r="O2239" s="54"/>
      <c r="P2239" s="55">
        <f>IFERROR(Tabla3[[#This Row],[OCULTAR2]]-Tabla3[[#This Row],[OCULTAR2]]*Tabla3[[#This Row],[% LÍNEA]]," ")</f>
        <v>11.55556</v>
      </c>
      <c r="Q2239" s="56">
        <f>IFERROR(Tabla3[[#This Row],[% PRODUCTO]]+Tabla3[[#This Row],[% LÍNEA]]," ")</f>
        <v>0</v>
      </c>
      <c r="R2239" s="53">
        <f>Tabla3[[#This Row],[OCULTAR3]]</f>
        <v>11.55556</v>
      </c>
      <c r="S2239" s="53">
        <f>Tabla3[[#This Row],[PRECIO SIN %]]-Tabla3[[#This Row],[PRECIO SIN %]]*10%</f>
        <v>10.400003999999999</v>
      </c>
      <c r="T2239" s="80">
        <f>(Tabla3[[#This Row],[PRECIO CON DESCT.]]-(Tabla3[[#This Row],[PRECIO CON DESCT.]]*$T$6))</f>
        <v>6.5520025199999994</v>
      </c>
      <c r="U2239" s="96"/>
      <c r="V2239" s="94">
        <f>Tabla3[[#This Row],[PRECIO %      en $]]*Tabla3[[#This Row],[PEDIDO ]]</f>
        <v>0</v>
      </c>
      <c r="W2239" s="57">
        <f>Tabla3[[#This Row],[PRECIO CON DESCT.]]*Tabla3[[#This Row],[PEDIDO ]]</f>
        <v>0</v>
      </c>
      <c r="X2239" s="58">
        <f>Tabla3[[#This Row],[PRECIO SIN %]]*Tabla3[[#This Row],[PEDIDO ]]</f>
        <v>0</v>
      </c>
    </row>
    <row r="2240" spans="1:24" ht="33" customHeight="1" x14ac:dyDescent="0.4">
      <c r="A2240" s="125">
        <v>736372722324</v>
      </c>
      <c r="B2240" s="59" t="s">
        <v>225</v>
      </c>
      <c r="C2240" s="59" t="s">
        <v>150</v>
      </c>
      <c r="D22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40" s="119" t="s">
        <v>2726</v>
      </c>
      <c r="F2240" s="76" t="s">
        <v>537</v>
      </c>
      <c r="G22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2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240" s="78">
        <v>242</v>
      </c>
      <c r="J2240" s="52">
        <v>3.88889</v>
      </c>
      <c r="K2240" s="60">
        <f>Tabla3[[#This Row],[PRECIOS]]-Tabla3[[#This Row],[PRECIOS]]*10%</f>
        <v>3.5000010000000001</v>
      </c>
      <c r="L2240" s="101"/>
      <c r="M2240" s="61"/>
      <c r="N2240" s="55">
        <f>IFERROR(Tabla3[[#This Row],[PRECIOS]]-Tabla3[[#This Row],[PRECIOS]]*Tabla3[[#This Row],[% PRODUCTO]]," ")</f>
        <v>3.88889</v>
      </c>
      <c r="O2240" s="61">
        <v>0.05</v>
      </c>
      <c r="P2240" s="55">
        <f>IFERROR(Tabla3[[#This Row],[OCULTAR2]]-Tabla3[[#This Row],[OCULTAR2]]*Tabla3[[#This Row],[% LÍNEA]]," ")</f>
        <v>3.6944455</v>
      </c>
      <c r="Q2240" s="56">
        <f>IFERROR(Tabla3[[#This Row],[% PRODUCTO]]+Tabla3[[#This Row],[% LÍNEA]]," ")</f>
        <v>0.05</v>
      </c>
      <c r="R2240" s="60">
        <f>Tabla3[[#This Row],[OCULTAR3]]</f>
        <v>3.6944455</v>
      </c>
      <c r="S2240" s="60">
        <f>Tabla3[[#This Row],[PRECIO SIN %]]-Tabla3[[#This Row],[PRECIO SIN %]]*10%</f>
        <v>3.3250009500000002</v>
      </c>
      <c r="T2240" s="80">
        <f>(Tabla3[[#This Row],[PRECIO CON DESCT.]]-(Tabla3[[#This Row],[PRECIO CON DESCT.]]*$T$6))</f>
        <v>2.0947505985000001</v>
      </c>
      <c r="U2240" s="96"/>
      <c r="V2240" s="94">
        <f>Tabla3[[#This Row],[PRECIO %      en $]]*Tabla3[[#This Row],[PEDIDO ]]</f>
        <v>0</v>
      </c>
      <c r="W2240" s="57">
        <f>Tabla3[[#This Row],[PRECIO CON DESCT.]]*Tabla3[[#This Row],[PEDIDO ]]</f>
        <v>0</v>
      </c>
      <c r="X2240" s="58">
        <f>Tabla3[[#This Row],[PRECIO SIN %]]*Tabla3[[#This Row],[PEDIDO ]]</f>
        <v>0</v>
      </c>
    </row>
    <row r="2241" spans="1:24" ht="33" customHeight="1" x14ac:dyDescent="0.4">
      <c r="A2241" s="124">
        <v>7591519317619</v>
      </c>
      <c r="B2241" s="51" t="s">
        <v>225</v>
      </c>
      <c r="C2241" s="51" t="s">
        <v>249</v>
      </c>
      <c r="D22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41" s="118" t="s">
        <v>2727</v>
      </c>
      <c r="F2241" s="75" t="s">
        <v>537</v>
      </c>
      <c r="G22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41" s="77">
        <v>115</v>
      </c>
      <c r="J2241" s="52">
        <v>4.8333300000000001</v>
      </c>
      <c r="K2241" s="53">
        <f>Tabla3[[#This Row],[PRECIOS]]-Tabla3[[#This Row],[PRECIOS]]*10%</f>
        <v>4.3499970000000001</v>
      </c>
      <c r="L2241" s="101"/>
      <c r="M2241" s="54"/>
      <c r="N2241" s="55">
        <f>IFERROR(Tabla3[[#This Row],[PRECIOS]]-Tabla3[[#This Row],[PRECIOS]]*Tabla3[[#This Row],[% PRODUCTO]]," ")</f>
        <v>4.8333300000000001</v>
      </c>
      <c r="O2241" s="54"/>
      <c r="P2241" s="55">
        <f>IFERROR(Tabla3[[#This Row],[OCULTAR2]]-Tabla3[[#This Row],[OCULTAR2]]*Tabla3[[#This Row],[% LÍNEA]]," ")</f>
        <v>4.8333300000000001</v>
      </c>
      <c r="Q2241" s="56">
        <f>IFERROR(Tabla3[[#This Row],[% PRODUCTO]]+Tabla3[[#This Row],[% LÍNEA]]," ")</f>
        <v>0</v>
      </c>
      <c r="R2241" s="53">
        <f>Tabla3[[#This Row],[OCULTAR3]]</f>
        <v>4.8333300000000001</v>
      </c>
      <c r="S2241" s="53">
        <f>Tabla3[[#This Row],[PRECIO SIN %]]-Tabla3[[#This Row],[PRECIO SIN %]]*10%</f>
        <v>4.3499970000000001</v>
      </c>
      <c r="T2241" s="80">
        <f>(Tabla3[[#This Row],[PRECIO CON DESCT.]]-(Tabla3[[#This Row],[PRECIO CON DESCT.]]*$T$6))</f>
        <v>2.7404981099999999</v>
      </c>
      <c r="U2241" s="96"/>
      <c r="V2241" s="94">
        <f>Tabla3[[#This Row],[PRECIO %      en $]]*Tabla3[[#This Row],[PEDIDO ]]</f>
        <v>0</v>
      </c>
      <c r="W2241" s="57">
        <f>Tabla3[[#This Row],[PRECIO CON DESCT.]]*Tabla3[[#This Row],[PEDIDO ]]</f>
        <v>0</v>
      </c>
      <c r="X2241" s="58">
        <f>Tabla3[[#This Row],[PRECIO SIN %]]*Tabla3[[#This Row],[PEDIDO ]]</f>
        <v>0</v>
      </c>
    </row>
    <row r="2242" spans="1:24" ht="33" customHeight="1" x14ac:dyDescent="0.4">
      <c r="A2242" s="125">
        <v>7598008000403</v>
      </c>
      <c r="B2242" s="59" t="s">
        <v>225</v>
      </c>
      <c r="C2242" s="59" t="s">
        <v>134</v>
      </c>
      <c r="D22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42" s="119" t="s">
        <v>2728</v>
      </c>
      <c r="F2242" s="76" t="s">
        <v>537</v>
      </c>
      <c r="G22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42" s="78">
        <v>106</v>
      </c>
      <c r="J2242" s="52">
        <v>0.66666999999999998</v>
      </c>
      <c r="K2242" s="60">
        <f>Tabla3[[#This Row],[PRECIOS]]-Tabla3[[#This Row],[PRECIOS]]*10%</f>
        <v>0.60000299999999995</v>
      </c>
      <c r="L2242" s="101"/>
      <c r="M2242" s="61"/>
      <c r="N2242" s="55">
        <f>IFERROR(Tabla3[[#This Row],[PRECIOS]]-Tabla3[[#This Row],[PRECIOS]]*Tabla3[[#This Row],[% PRODUCTO]]," ")</f>
        <v>0.66666999999999998</v>
      </c>
      <c r="O2242" s="61"/>
      <c r="P2242" s="55">
        <f>IFERROR(Tabla3[[#This Row],[OCULTAR2]]-Tabla3[[#This Row],[OCULTAR2]]*Tabla3[[#This Row],[% LÍNEA]]," ")</f>
        <v>0.66666999999999998</v>
      </c>
      <c r="Q2242" s="56">
        <f>IFERROR(Tabla3[[#This Row],[% PRODUCTO]]+Tabla3[[#This Row],[% LÍNEA]]," ")</f>
        <v>0</v>
      </c>
      <c r="R2242" s="60">
        <f>Tabla3[[#This Row],[OCULTAR3]]</f>
        <v>0.66666999999999998</v>
      </c>
      <c r="S2242" s="60">
        <f>Tabla3[[#This Row],[PRECIO SIN %]]-Tabla3[[#This Row],[PRECIO SIN %]]*10%</f>
        <v>0.60000299999999995</v>
      </c>
      <c r="T2242" s="80">
        <f>(Tabla3[[#This Row],[PRECIO CON DESCT.]]-(Tabla3[[#This Row],[PRECIO CON DESCT.]]*$T$6))</f>
        <v>0.37800188999999995</v>
      </c>
      <c r="U2242" s="96"/>
      <c r="V2242" s="94">
        <f>Tabla3[[#This Row],[PRECIO %      en $]]*Tabla3[[#This Row],[PEDIDO ]]</f>
        <v>0</v>
      </c>
      <c r="W2242" s="57">
        <f>Tabla3[[#This Row],[PRECIO CON DESCT.]]*Tabla3[[#This Row],[PEDIDO ]]</f>
        <v>0</v>
      </c>
      <c r="X2242" s="58">
        <f>Tabla3[[#This Row],[PRECIO SIN %]]*Tabla3[[#This Row],[PEDIDO ]]</f>
        <v>0</v>
      </c>
    </row>
    <row r="2243" spans="1:24" ht="33" customHeight="1" x14ac:dyDescent="0.4">
      <c r="A2243" s="124">
        <v>7592601303572</v>
      </c>
      <c r="B2243" s="51" t="s">
        <v>225</v>
      </c>
      <c r="C2243" s="51" t="s">
        <v>98</v>
      </c>
      <c r="D22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43" s="118" t="s">
        <v>2729</v>
      </c>
      <c r="F2243" s="75" t="s">
        <v>537</v>
      </c>
      <c r="G22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43" s="77">
        <v>14</v>
      </c>
      <c r="J2243" s="52">
        <v>4.3666700000000001</v>
      </c>
      <c r="K2243" s="53">
        <f>Tabla3[[#This Row],[PRECIOS]]-Tabla3[[#This Row],[PRECIOS]]*10%</f>
        <v>3.9300030000000001</v>
      </c>
      <c r="L2243" s="101"/>
      <c r="M2243" s="54"/>
      <c r="N2243" s="55">
        <f>IFERROR(Tabla3[[#This Row],[PRECIOS]]-Tabla3[[#This Row],[PRECIOS]]*Tabla3[[#This Row],[% PRODUCTO]]," ")</f>
        <v>4.3666700000000001</v>
      </c>
      <c r="O2243" s="54"/>
      <c r="P2243" s="55">
        <f>IFERROR(Tabla3[[#This Row],[OCULTAR2]]-Tabla3[[#This Row],[OCULTAR2]]*Tabla3[[#This Row],[% LÍNEA]]," ")</f>
        <v>4.3666700000000001</v>
      </c>
      <c r="Q2243" s="56">
        <f>IFERROR(Tabla3[[#This Row],[% PRODUCTO]]+Tabla3[[#This Row],[% LÍNEA]]," ")</f>
        <v>0</v>
      </c>
      <c r="R2243" s="53">
        <f>Tabla3[[#This Row],[OCULTAR3]]</f>
        <v>4.3666700000000001</v>
      </c>
      <c r="S2243" s="53">
        <f>Tabla3[[#This Row],[PRECIO SIN %]]-Tabla3[[#This Row],[PRECIO SIN %]]*10%</f>
        <v>3.9300030000000001</v>
      </c>
      <c r="T2243" s="80">
        <f>(Tabla3[[#This Row],[PRECIO CON DESCT.]]-(Tabla3[[#This Row],[PRECIO CON DESCT.]]*$T$6))</f>
        <v>2.4759018900000003</v>
      </c>
      <c r="U2243" s="96"/>
      <c r="V2243" s="94">
        <f>Tabla3[[#This Row],[PRECIO %      en $]]*Tabla3[[#This Row],[PEDIDO ]]</f>
        <v>0</v>
      </c>
      <c r="W2243" s="57">
        <f>Tabla3[[#This Row],[PRECIO CON DESCT.]]*Tabla3[[#This Row],[PEDIDO ]]</f>
        <v>0</v>
      </c>
      <c r="X2243" s="58">
        <f>Tabla3[[#This Row],[PRECIO SIN %]]*Tabla3[[#This Row],[PEDIDO ]]</f>
        <v>0</v>
      </c>
    </row>
    <row r="2244" spans="1:24" ht="33" customHeight="1" x14ac:dyDescent="0.4">
      <c r="A2244" s="125">
        <v>7594001100126</v>
      </c>
      <c r="B2244" s="59" t="s">
        <v>225</v>
      </c>
      <c r="C2244" s="59" t="s">
        <v>203</v>
      </c>
      <c r="D22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44" s="119" t="s">
        <v>2730</v>
      </c>
      <c r="F2244" s="76" t="s">
        <v>537</v>
      </c>
      <c r="G22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44" s="78">
        <v>810</v>
      </c>
      <c r="J2244" s="52">
        <v>2.88889</v>
      </c>
      <c r="K2244" s="60">
        <f>Tabla3[[#This Row],[PRECIOS]]-Tabla3[[#This Row],[PRECIOS]]*10%</f>
        <v>2.6000009999999998</v>
      </c>
      <c r="L2244" s="101"/>
      <c r="M2244" s="61"/>
      <c r="N2244" s="55">
        <f>IFERROR(Tabla3[[#This Row],[PRECIOS]]-Tabla3[[#This Row],[PRECIOS]]*Tabla3[[#This Row],[% PRODUCTO]]," ")</f>
        <v>2.88889</v>
      </c>
      <c r="O2244" s="61"/>
      <c r="P2244" s="55">
        <f>IFERROR(Tabla3[[#This Row],[OCULTAR2]]-Tabla3[[#This Row],[OCULTAR2]]*Tabla3[[#This Row],[% LÍNEA]]," ")</f>
        <v>2.88889</v>
      </c>
      <c r="Q2244" s="56">
        <f>IFERROR(Tabla3[[#This Row],[% PRODUCTO]]+Tabla3[[#This Row],[% LÍNEA]]," ")</f>
        <v>0</v>
      </c>
      <c r="R2244" s="60">
        <f>Tabla3[[#This Row],[OCULTAR3]]</f>
        <v>2.88889</v>
      </c>
      <c r="S2244" s="60">
        <f>Tabla3[[#This Row],[PRECIO SIN %]]-Tabla3[[#This Row],[PRECIO SIN %]]*10%</f>
        <v>2.6000009999999998</v>
      </c>
      <c r="T2244" s="80">
        <f>(Tabla3[[#This Row],[PRECIO CON DESCT.]]-(Tabla3[[#This Row],[PRECIO CON DESCT.]]*$T$6))</f>
        <v>1.6380006299999998</v>
      </c>
      <c r="U2244" s="96"/>
      <c r="V2244" s="94">
        <f>Tabla3[[#This Row],[PRECIO %      en $]]*Tabla3[[#This Row],[PEDIDO ]]</f>
        <v>0</v>
      </c>
      <c r="W2244" s="57">
        <f>Tabla3[[#This Row],[PRECIO CON DESCT.]]*Tabla3[[#This Row],[PEDIDO ]]</f>
        <v>0</v>
      </c>
      <c r="X2244" s="58">
        <f>Tabla3[[#This Row],[PRECIO SIN %]]*Tabla3[[#This Row],[PEDIDO ]]</f>
        <v>0</v>
      </c>
    </row>
    <row r="2245" spans="1:24" ht="33" customHeight="1" x14ac:dyDescent="0.4">
      <c r="A2245" s="124"/>
      <c r="B2245" s="51" t="s">
        <v>225</v>
      </c>
      <c r="C2245" s="51" t="s">
        <v>260</v>
      </c>
      <c r="D22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45" s="118" t="s">
        <v>2731</v>
      </c>
      <c r="F2245" s="75" t="s">
        <v>537</v>
      </c>
      <c r="G22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45" s="77">
        <v>65</v>
      </c>
      <c r="J2245" s="52">
        <v>2.11111</v>
      </c>
      <c r="K2245" s="53">
        <f>Tabla3[[#This Row],[PRECIOS]]-Tabla3[[#This Row],[PRECIOS]]*10%</f>
        <v>1.899999</v>
      </c>
      <c r="L2245" s="101"/>
      <c r="M2245" s="54"/>
      <c r="N2245" s="55">
        <f>IFERROR(Tabla3[[#This Row],[PRECIOS]]-Tabla3[[#This Row],[PRECIOS]]*Tabla3[[#This Row],[% PRODUCTO]]," ")</f>
        <v>2.11111</v>
      </c>
      <c r="O2245" s="54"/>
      <c r="P2245" s="55">
        <f>IFERROR(Tabla3[[#This Row],[OCULTAR2]]-Tabla3[[#This Row],[OCULTAR2]]*Tabla3[[#This Row],[% LÍNEA]]," ")</f>
        <v>2.11111</v>
      </c>
      <c r="Q2245" s="56">
        <f>IFERROR(Tabla3[[#This Row],[% PRODUCTO]]+Tabla3[[#This Row],[% LÍNEA]]," ")</f>
        <v>0</v>
      </c>
      <c r="R2245" s="53">
        <f>Tabla3[[#This Row],[OCULTAR3]]</f>
        <v>2.11111</v>
      </c>
      <c r="S2245" s="53">
        <f>Tabla3[[#This Row],[PRECIO SIN %]]-Tabla3[[#This Row],[PRECIO SIN %]]*10%</f>
        <v>1.899999</v>
      </c>
      <c r="T2245" s="80">
        <f>(Tabla3[[#This Row],[PRECIO CON DESCT.]]-(Tabla3[[#This Row],[PRECIO CON DESCT.]]*$T$6))</f>
        <v>1.1969993699999999</v>
      </c>
      <c r="U2245" s="96"/>
      <c r="V2245" s="94">
        <f>Tabla3[[#This Row],[PRECIO %      en $]]*Tabla3[[#This Row],[PEDIDO ]]</f>
        <v>0</v>
      </c>
      <c r="W2245" s="57">
        <f>Tabla3[[#This Row],[PRECIO CON DESCT.]]*Tabla3[[#This Row],[PEDIDO ]]</f>
        <v>0</v>
      </c>
      <c r="X2245" s="58">
        <f>Tabla3[[#This Row],[PRECIO SIN %]]*Tabla3[[#This Row],[PEDIDO ]]</f>
        <v>0</v>
      </c>
    </row>
    <row r="2246" spans="1:24" ht="33" customHeight="1" x14ac:dyDescent="0.4">
      <c r="A2246" s="125">
        <v>7592601301059</v>
      </c>
      <c r="B2246" s="59" t="s">
        <v>225</v>
      </c>
      <c r="C2246" s="59" t="s">
        <v>98</v>
      </c>
      <c r="D22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46" s="119" t="s">
        <v>2732</v>
      </c>
      <c r="F2246" s="76" t="s">
        <v>537</v>
      </c>
      <c r="G22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46" s="78">
        <v>26</v>
      </c>
      <c r="J2246" s="52">
        <v>10.16667</v>
      </c>
      <c r="K2246" s="60">
        <f>Tabla3[[#This Row],[PRECIOS]]-Tabla3[[#This Row],[PRECIOS]]*10%</f>
        <v>9.1500029999999999</v>
      </c>
      <c r="L2246" s="101"/>
      <c r="M2246" s="61"/>
      <c r="N2246" s="55">
        <f>IFERROR(Tabla3[[#This Row],[PRECIOS]]-Tabla3[[#This Row],[PRECIOS]]*Tabla3[[#This Row],[% PRODUCTO]]," ")</f>
        <v>10.16667</v>
      </c>
      <c r="O2246" s="61"/>
      <c r="P2246" s="55">
        <f>IFERROR(Tabla3[[#This Row],[OCULTAR2]]-Tabla3[[#This Row],[OCULTAR2]]*Tabla3[[#This Row],[% LÍNEA]]," ")</f>
        <v>10.16667</v>
      </c>
      <c r="Q2246" s="56">
        <f>IFERROR(Tabla3[[#This Row],[% PRODUCTO]]+Tabla3[[#This Row],[% LÍNEA]]," ")</f>
        <v>0</v>
      </c>
      <c r="R2246" s="60">
        <f>Tabla3[[#This Row],[OCULTAR3]]</f>
        <v>10.16667</v>
      </c>
      <c r="S2246" s="60">
        <f>Tabla3[[#This Row],[PRECIO SIN %]]-Tabla3[[#This Row],[PRECIO SIN %]]*10%</f>
        <v>9.1500029999999999</v>
      </c>
      <c r="T2246" s="80">
        <f>(Tabla3[[#This Row],[PRECIO CON DESCT.]]-(Tabla3[[#This Row],[PRECIO CON DESCT.]]*$T$6))</f>
        <v>5.76450189</v>
      </c>
      <c r="U2246" s="96"/>
      <c r="V2246" s="94">
        <f>Tabla3[[#This Row],[PRECIO %      en $]]*Tabla3[[#This Row],[PEDIDO ]]</f>
        <v>0</v>
      </c>
      <c r="W2246" s="57">
        <f>Tabla3[[#This Row],[PRECIO CON DESCT.]]*Tabla3[[#This Row],[PEDIDO ]]</f>
        <v>0</v>
      </c>
      <c r="X2246" s="58">
        <f>Tabla3[[#This Row],[PRECIO SIN %]]*Tabla3[[#This Row],[PEDIDO ]]</f>
        <v>0</v>
      </c>
    </row>
    <row r="2247" spans="1:24" ht="33" customHeight="1" x14ac:dyDescent="0.4">
      <c r="A2247" s="124">
        <v>736372722331</v>
      </c>
      <c r="B2247" s="51" t="s">
        <v>225</v>
      </c>
      <c r="C2247" s="51" t="s">
        <v>150</v>
      </c>
      <c r="D22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47" s="118" t="s">
        <v>2733</v>
      </c>
      <c r="F2247" s="75" t="s">
        <v>537</v>
      </c>
      <c r="G22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2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247" s="77">
        <v>205</v>
      </c>
      <c r="J2247" s="52">
        <v>4.2222200000000001</v>
      </c>
      <c r="K2247" s="53">
        <f>Tabla3[[#This Row],[PRECIOS]]-Tabla3[[#This Row],[PRECIOS]]*10%</f>
        <v>3.799998</v>
      </c>
      <c r="L2247" s="101"/>
      <c r="M2247" s="54"/>
      <c r="N2247" s="55">
        <f>IFERROR(Tabla3[[#This Row],[PRECIOS]]-Tabla3[[#This Row],[PRECIOS]]*Tabla3[[#This Row],[% PRODUCTO]]," ")</f>
        <v>4.2222200000000001</v>
      </c>
      <c r="O2247" s="54">
        <v>0.05</v>
      </c>
      <c r="P2247" s="55">
        <f>IFERROR(Tabla3[[#This Row],[OCULTAR2]]-Tabla3[[#This Row],[OCULTAR2]]*Tabla3[[#This Row],[% LÍNEA]]," ")</f>
        <v>4.0111090000000003</v>
      </c>
      <c r="Q2247" s="56">
        <f>IFERROR(Tabla3[[#This Row],[% PRODUCTO]]+Tabla3[[#This Row],[% LÍNEA]]," ")</f>
        <v>0.05</v>
      </c>
      <c r="R2247" s="53">
        <f>Tabla3[[#This Row],[OCULTAR3]]</f>
        <v>4.0111090000000003</v>
      </c>
      <c r="S2247" s="53">
        <f>Tabla3[[#This Row],[PRECIO SIN %]]-Tabla3[[#This Row],[PRECIO SIN %]]*10%</f>
        <v>3.6099981000000003</v>
      </c>
      <c r="T2247" s="80">
        <f>(Tabla3[[#This Row],[PRECIO CON DESCT.]]-(Tabla3[[#This Row],[PRECIO CON DESCT.]]*$T$6))</f>
        <v>2.2742988030000002</v>
      </c>
      <c r="U2247" s="96"/>
      <c r="V2247" s="94">
        <f>Tabla3[[#This Row],[PRECIO %      en $]]*Tabla3[[#This Row],[PEDIDO ]]</f>
        <v>0</v>
      </c>
      <c r="W2247" s="57">
        <f>Tabla3[[#This Row],[PRECIO CON DESCT.]]*Tabla3[[#This Row],[PEDIDO ]]</f>
        <v>0</v>
      </c>
      <c r="X2247" s="58">
        <f>Tabla3[[#This Row],[PRECIO SIN %]]*Tabla3[[#This Row],[PEDIDO ]]</f>
        <v>0</v>
      </c>
    </row>
    <row r="2248" spans="1:24" ht="33" customHeight="1" x14ac:dyDescent="0.4">
      <c r="A2248" s="125">
        <v>8906104081384</v>
      </c>
      <c r="B2248" s="59" t="s">
        <v>225</v>
      </c>
      <c r="C2248" s="59" t="s">
        <v>208</v>
      </c>
      <c r="D22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48" s="119" t="s">
        <v>2734</v>
      </c>
      <c r="F2248" s="76" t="s">
        <v>537</v>
      </c>
      <c r="G22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48" s="78">
        <v>16</v>
      </c>
      <c r="J2248" s="52">
        <v>12.88889</v>
      </c>
      <c r="K2248" s="60">
        <f>Tabla3[[#This Row],[PRECIOS]]-Tabla3[[#This Row],[PRECIOS]]*10%</f>
        <v>11.600000999999999</v>
      </c>
      <c r="L2248" s="101"/>
      <c r="M2248" s="61"/>
      <c r="N2248" s="55">
        <f>IFERROR(Tabla3[[#This Row],[PRECIOS]]-Tabla3[[#This Row],[PRECIOS]]*Tabla3[[#This Row],[% PRODUCTO]]," ")</f>
        <v>12.88889</v>
      </c>
      <c r="O2248" s="61"/>
      <c r="P2248" s="55">
        <f>IFERROR(Tabla3[[#This Row],[OCULTAR2]]-Tabla3[[#This Row],[OCULTAR2]]*Tabla3[[#This Row],[% LÍNEA]]," ")</f>
        <v>12.88889</v>
      </c>
      <c r="Q2248" s="56">
        <f>IFERROR(Tabla3[[#This Row],[% PRODUCTO]]+Tabla3[[#This Row],[% LÍNEA]]," ")</f>
        <v>0</v>
      </c>
      <c r="R2248" s="60">
        <f>Tabla3[[#This Row],[OCULTAR3]]</f>
        <v>12.88889</v>
      </c>
      <c r="S2248" s="60">
        <f>Tabla3[[#This Row],[PRECIO SIN %]]-Tabla3[[#This Row],[PRECIO SIN %]]*10%</f>
        <v>11.600000999999999</v>
      </c>
      <c r="T2248" s="80">
        <f>(Tabla3[[#This Row],[PRECIO CON DESCT.]]-(Tabla3[[#This Row],[PRECIO CON DESCT.]]*$T$6))</f>
        <v>7.3080006299999996</v>
      </c>
      <c r="U2248" s="96"/>
      <c r="V2248" s="94">
        <f>Tabla3[[#This Row],[PRECIO %      en $]]*Tabla3[[#This Row],[PEDIDO ]]</f>
        <v>0</v>
      </c>
      <c r="W2248" s="57">
        <f>Tabla3[[#This Row],[PRECIO CON DESCT.]]*Tabla3[[#This Row],[PEDIDO ]]</f>
        <v>0</v>
      </c>
      <c r="X2248" s="58">
        <f>Tabla3[[#This Row],[PRECIO SIN %]]*Tabla3[[#This Row],[PEDIDO ]]</f>
        <v>0</v>
      </c>
    </row>
    <row r="2249" spans="1:24" ht="33" customHeight="1" x14ac:dyDescent="0.4">
      <c r="A2249" s="124">
        <v>756029628243</v>
      </c>
      <c r="B2249" s="51" t="s">
        <v>225</v>
      </c>
      <c r="C2249" s="51" t="s">
        <v>229</v>
      </c>
      <c r="D22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49" s="118" t="s">
        <v>2735</v>
      </c>
      <c r="F2249" s="75" t="s">
        <v>537</v>
      </c>
      <c r="G22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49" s="77">
        <v>18</v>
      </c>
      <c r="J2249" s="52">
        <v>4.0555599999999998</v>
      </c>
      <c r="K2249" s="53">
        <f>Tabla3[[#This Row],[PRECIOS]]-Tabla3[[#This Row],[PRECIOS]]*10%</f>
        <v>3.650004</v>
      </c>
      <c r="L2249" s="101"/>
      <c r="M2249" s="54"/>
      <c r="N2249" s="55">
        <f>IFERROR(Tabla3[[#This Row],[PRECIOS]]-Tabla3[[#This Row],[PRECIOS]]*Tabla3[[#This Row],[% PRODUCTO]]," ")</f>
        <v>4.0555599999999998</v>
      </c>
      <c r="O2249" s="54"/>
      <c r="P2249" s="55">
        <f>IFERROR(Tabla3[[#This Row],[OCULTAR2]]-Tabla3[[#This Row],[OCULTAR2]]*Tabla3[[#This Row],[% LÍNEA]]," ")</f>
        <v>4.0555599999999998</v>
      </c>
      <c r="Q2249" s="56">
        <f>IFERROR(Tabla3[[#This Row],[% PRODUCTO]]+Tabla3[[#This Row],[% LÍNEA]]," ")</f>
        <v>0</v>
      </c>
      <c r="R2249" s="53">
        <f>Tabla3[[#This Row],[OCULTAR3]]</f>
        <v>4.0555599999999998</v>
      </c>
      <c r="S2249" s="53">
        <f>Tabla3[[#This Row],[PRECIO SIN %]]-Tabla3[[#This Row],[PRECIO SIN %]]*10%</f>
        <v>3.650004</v>
      </c>
      <c r="T2249" s="80">
        <f>(Tabla3[[#This Row],[PRECIO CON DESCT.]]-(Tabla3[[#This Row],[PRECIO CON DESCT.]]*$T$6))</f>
        <v>2.2995025199999999</v>
      </c>
      <c r="U2249" s="96"/>
      <c r="V2249" s="94">
        <f>Tabla3[[#This Row],[PRECIO %      en $]]*Tabla3[[#This Row],[PEDIDO ]]</f>
        <v>0</v>
      </c>
      <c r="W2249" s="57">
        <f>Tabla3[[#This Row],[PRECIO CON DESCT.]]*Tabla3[[#This Row],[PEDIDO ]]</f>
        <v>0</v>
      </c>
      <c r="X2249" s="58">
        <f>Tabla3[[#This Row],[PRECIO SIN %]]*Tabla3[[#This Row],[PEDIDO ]]</f>
        <v>0</v>
      </c>
    </row>
    <row r="2250" spans="1:24" ht="33" customHeight="1" x14ac:dyDescent="0.4">
      <c r="A2250" s="125">
        <v>7597758001470</v>
      </c>
      <c r="B2250" s="59" t="s">
        <v>225</v>
      </c>
      <c r="C2250" s="59" t="s">
        <v>67</v>
      </c>
      <c r="D22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50" s="119" t="s">
        <v>2736</v>
      </c>
      <c r="F2250" s="76" t="s">
        <v>537</v>
      </c>
      <c r="G22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50" s="78">
        <v>4</v>
      </c>
      <c r="J2250" s="52">
        <v>6.6666699999999999</v>
      </c>
      <c r="K2250" s="60">
        <f>Tabla3[[#This Row],[PRECIOS]]-Tabla3[[#This Row],[PRECIOS]]*10%</f>
        <v>6.0000029999999995</v>
      </c>
      <c r="L2250" s="101"/>
      <c r="M2250" s="61"/>
      <c r="N2250" s="55">
        <f>IFERROR(Tabla3[[#This Row],[PRECIOS]]-Tabla3[[#This Row],[PRECIOS]]*Tabla3[[#This Row],[% PRODUCTO]]," ")</f>
        <v>6.6666699999999999</v>
      </c>
      <c r="O2250" s="61"/>
      <c r="P2250" s="55">
        <f>IFERROR(Tabla3[[#This Row],[OCULTAR2]]-Tabla3[[#This Row],[OCULTAR2]]*Tabla3[[#This Row],[% LÍNEA]]," ")</f>
        <v>6.6666699999999999</v>
      </c>
      <c r="Q2250" s="56">
        <f>IFERROR(Tabla3[[#This Row],[% PRODUCTO]]+Tabla3[[#This Row],[% LÍNEA]]," ")</f>
        <v>0</v>
      </c>
      <c r="R2250" s="60">
        <f>Tabla3[[#This Row],[OCULTAR3]]</f>
        <v>6.6666699999999999</v>
      </c>
      <c r="S2250" s="60">
        <f>Tabla3[[#This Row],[PRECIO SIN %]]-Tabla3[[#This Row],[PRECIO SIN %]]*10%</f>
        <v>6.0000029999999995</v>
      </c>
      <c r="T2250" s="80">
        <f>(Tabla3[[#This Row],[PRECIO CON DESCT.]]-(Tabla3[[#This Row],[PRECIO CON DESCT.]]*$T$6))</f>
        <v>3.7800018899999999</v>
      </c>
      <c r="U2250" s="96"/>
      <c r="V2250" s="94">
        <f>Tabla3[[#This Row],[PRECIO %      en $]]*Tabla3[[#This Row],[PEDIDO ]]</f>
        <v>0</v>
      </c>
      <c r="W2250" s="57">
        <f>Tabla3[[#This Row],[PRECIO CON DESCT.]]*Tabla3[[#This Row],[PEDIDO ]]</f>
        <v>0</v>
      </c>
      <c r="X2250" s="58">
        <f>Tabla3[[#This Row],[PRECIO SIN %]]*Tabla3[[#This Row],[PEDIDO ]]</f>
        <v>0</v>
      </c>
    </row>
    <row r="2251" spans="1:24" ht="33" customHeight="1" x14ac:dyDescent="0.4">
      <c r="A2251" s="124">
        <v>7598176001424</v>
      </c>
      <c r="B2251" s="51" t="s">
        <v>225</v>
      </c>
      <c r="C2251" s="51" t="s">
        <v>168</v>
      </c>
      <c r="D22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51" s="118" t="s">
        <v>2737</v>
      </c>
      <c r="F2251" s="75" t="s">
        <v>537</v>
      </c>
      <c r="G22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51" s="77">
        <v>69</v>
      </c>
      <c r="J2251" s="52">
        <v>6.88889</v>
      </c>
      <c r="K2251" s="53">
        <f>Tabla3[[#This Row],[PRECIOS]]-Tabla3[[#This Row],[PRECIOS]]*10%</f>
        <v>6.2000010000000003</v>
      </c>
      <c r="L2251" s="101"/>
      <c r="M2251" s="54"/>
      <c r="N2251" s="55">
        <f>IFERROR(Tabla3[[#This Row],[PRECIOS]]-Tabla3[[#This Row],[PRECIOS]]*Tabla3[[#This Row],[% PRODUCTO]]," ")</f>
        <v>6.88889</v>
      </c>
      <c r="O2251" s="54"/>
      <c r="P2251" s="55">
        <f>IFERROR(Tabla3[[#This Row],[OCULTAR2]]-Tabla3[[#This Row],[OCULTAR2]]*Tabla3[[#This Row],[% LÍNEA]]," ")</f>
        <v>6.88889</v>
      </c>
      <c r="Q2251" s="56">
        <f>IFERROR(Tabla3[[#This Row],[% PRODUCTO]]+Tabla3[[#This Row],[% LÍNEA]]," ")</f>
        <v>0</v>
      </c>
      <c r="R2251" s="53">
        <f>Tabla3[[#This Row],[OCULTAR3]]</f>
        <v>6.88889</v>
      </c>
      <c r="S2251" s="53">
        <f>Tabla3[[#This Row],[PRECIO SIN %]]-Tabla3[[#This Row],[PRECIO SIN %]]*10%</f>
        <v>6.2000010000000003</v>
      </c>
      <c r="T2251" s="80">
        <f>(Tabla3[[#This Row],[PRECIO CON DESCT.]]-(Tabla3[[#This Row],[PRECIO CON DESCT.]]*$T$6))</f>
        <v>3.9060006300000003</v>
      </c>
      <c r="U2251" s="96"/>
      <c r="V2251" s="94">
        <f>Tabla3[[#This Row],[PRECIO %      en $]]*Tabla3[[#This Row],[PEDIDO ]]</f>
        <v>0</v>
      </c>
      <c r="W2251" s="57">
        <f>Tabla3[[#This Row],[PRECIO CON DESCT.]]*Tabla3[[#This Row],[PEDIDO ]]</f>
        <v>0</v>
      </c>
      <c r="X2251" s="58">
        <f>Tabla3[[#This Row],[PRECIO SIN %]]*Tabla3[[#This Row],[PEDIDO ]]</f>
        <v>0</v>
      </c>
    </row>
    <row r="2252" spans="1:24" ht="33" customHeight="1" x14ac:dyDescent="0.4">
      <c r="A2252" s="125">
        <v>7703038040378</v>
      </c>
      <c r="B2252" s="59" t="s">
        <v>225</v>
      </c>
      <c r="C2252" s="59" t="s">
        <v>215</v>
      </c>
      <c r="D22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52" s="119" t="s">
        <v>2738</v>
      </c>
      <c r="F2252" s="76" t="s">
        <v>537</v>
      </c>
      <c r="G22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52" s="78">
        <v>249</v>
      </c>
      <c r="J2252" s="52">
        <v>2.9444400000000002</v>
      </c>
      <c r="K2252" s="60">
        <f>Tabla3[[#This Row],[PRECIOS]]-Tabla3[[#This Row],[PRECIOS]]*10%</f>
        <v>2.6499960000000002</v>
      </c>
      <c r="L2252" s="101"/>
      <c r="M2252" s="61"/>
      <c r="N2252" s="55">
        <f>IFERROR(Tabla3[[#This Row],[PRECIOS]]-Tabla3[[#This Row],[PRECIOS]]*Tabla3[[#This Row],[% PRODUCTO]]," ")</f>
        <v>2.9444400000000002</v>
      </c>
      <c r="O2252" s="61"/>
      <c r="P2252" s="55">
        <f>IFERROR(Tabla3[[#This Row],[OCULTAR2]]-Tabla3[[#This Row],[OCULTAR2]]*Tabla3[[#This Row],[% LÍNEA]]," ")</f>
        <v>2.9444400000000002</v>
      </c>
      <c r="Q2252" s="56">
        <f>IFERROR(Tabla3[[#This Row],[% PRODUCTO]]+Tabla3[[#This Row],[% LÍNEA]]," ")</f>
        <v>0</v>
      </c>
      <c r="R2252" s="60">
        <f>Tabla3[[#This Row],[OCULTAR3]]</f>
        <v>2.9444400000000002</v>
      </c>
      <c r="S2252" s="60">
        <f>Tabla3[[#This Row],[PRECIO SIN %]]-Tabla3[[#This Row],[PRECIO SIN %]]*10%</f>
        <v>2.6499960000000002</v>
      </c>
      <c r="T2252" s="80">
        <f>(Tabla3[[#This Row],[PRECIO CON DESCT.]]-(Tabla3[[#This Row],[PRECIO CON DESCT.]]*$T$6))</f>
        <v>1.6694974800000002</v>
      </c>
      <c r="U2252" s="96"/>
      <c r="V2252" s="94">
        <f>Tabla3[[#This Row],[PRECIO %      en $]]*Tabla3[[#This Row],[PEDIDO ]]</f>
        <v>0</v>
      </c>
      <c r="W2252" s="57">
        <f>Tabla3[[#This Row],[PRECIO CON DESCT.]]*Tabla3[[#This Row],[PEDIDO ]]</f>
        <v>0</v>
      </c>
      <c r="X2252" s="58">
        <f>Tabla3[[#This Row],[PRECIO SIN %]]*Tabla3[[#This Row],[PEDIDO ]]</f>
        <v>0</v>
      </c>
    </row>
    <row r="2253" spans="1:24" ht="33" customHeight="1" x14ac:dyDescent="0.4">
      <c r="A2253" s="124">
        <v>7703712132672</v>
      </c>
      <c r="B2253" s="51" t="s">
        <v>225</v>
      </c>
      <c r="C2253" s="51" t="s">
        <v>152</v>
      </c>
      <c r="D22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53" s="118" t="s">
        <v>2739</v>
      </c>
      <c r="F2253" s="75" t="s">
        <v>537</v>
      </c>
      <c r="G22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53" s="77">
        <v>507</v>
      </c>
      <c r="J2253" s="52">
        <v>4.7777799999999999</v>
      </c>
      <c r="K2253" s="53">
        <f>Tabla3[[#This Row],[PRECIOS]]-Tabla3[[#This Row],[PRECIOS]]*10%</f>
        <v>4.3000020000000001</v>
      </c>
      <c r="L2253" s="101"/>
      <c r="M2253" s="54"/>
      <c r="N2253" s="55">
        <f>IFERROR(Tabla3[[#This Row],[PRECIOS]]-Tabla3[[#This Row],[PRECIOS]]*Tabla3[[#This Row],[% PRODUCTO]]," ")</f>
        <v>4.7777799999999999</v>
      </c>
      <c r="O2253" s="54"/>
      <c r="P2253" s="55">
        <f>IFERROR(Tabla3[[#This Row],[OCULTAR2]]-Tabla3[[#This Row],[OCULTAR2]]*Tabla3[[#This Row],[% LÍNEA]]," ")</f>
        <v>4.7777799999999999</v>
      </c>
      <c r="Q2253" s="56">
        <f>IFERROR(Tabla3[[#This Row],[% PRODUCTO]]+Tabla3[[#This Row],[% LÍNEA]]," ")</f>
        <v>0</v>
      </c>
      <c r="R2253" s="53">
        <f>Tabla3[[#This Row],[OCULTAR3]]</f>
        <v>4.7777799999999999</v>
      </c>
      <c r="S2253" s="53">
        <f>Tabla3[[#This Row],[PRECIO SIN %]]-Tabla3[[#This Row],[PRECIO SIN %]]*10%</f>
        <v>4.3000020000000001</v>
      </c>
      <c r="T2253" s="80">
        <f>(Tabla3[[#This Row],[PRECIO CON DESCT.]]-(Tabla3[[#This Row],[PRECIO CON DESCT.]]*$T$6))</f>
        <v>2.70900126</v>
      </c>
      <c r="U2253" s="96"/>
      <c r="V2253" s="94">
        <f>Tabla3[[#This Row],[PRECIO %      en $]]*Tabla3[[#This Row],[PEDIDO ]]</f>
        <v>0</v>
      </c>
      <c r="W2253" s="57">
        <f>Tabla3[[#This Row],[PRECIO CON DESCT.]]*Tabla3[[#This Row],[PEDIDO ]]</f>
        <v>0</v>
      </c>
      <c r="X2253" s="58">
        <f>Tabla3[[#This Row],[PRECIO SIN %]]*Tabla3[[#This Row],[PEDIDO ]]</f>
        <v>0</v>
      </c>
    </row>
    <row r="2254" spans="1:24" ht="33" customHeight="1" x14ac:dyDescent="0.4">
      <c r="A2254" s="125">
        <v>7703712032675</v>
      </c>
      <c r="B2254" s="59" t="s">
        <v>225</v>
      </c>
      <c r="C2254" s="59" t="s">
        <v>152</v>
      </c>
      <c r="D22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54" s="119" t="s">
        <v>2740</v>
      </c>
      <c r="F2254" s="76" t="s">
        <v>537</v>
      </c>
      <c r="G22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54" s="78">
        <v>129</v>
      </c>
      <c r="J2254" s="52">
        <v>11.88889</v>
      </c>
      <c r="K2254" s="60">
        <f>Tabla3[[#This Row],[PRECIOS]]-Tabla3[[#This Row],[PRECIOS]]*10%</f>
        <v>10.700001</v>
      </c>
      <c r="L2254" s="101"/>
      <c r="M2254" s="61"/>
      <c r="N2254" s="55">
        <f>IFERROR(Tabla3[[#This Row],[PRECIOS]]-Tabla3[[#This Row],[PRECIOS]]*Tabla3[[#This Row],[% PRODUCTO]]," ")</f>
        <v>11.88889</v>
      </c>
      <c r="O2254" s="61"/>
      <c r="P2254" s="55">
        <f>IFERROR(Tabla3[[#This Row],[OCULTAR2]]-Tabla3[[#This Row],[OCULTAR2]]*Tabla3[[#This Row],[% LÍNEA]]," ")</f>
        <v>11.88889</v>
      </c>
      <c r="Q2254" s="56">
        <f>IFERROR(Tabla3[[#This Row],[% PRODUCTO]]+Tabla3[[#This Row],[% LÍNEA]]," ")</f>
        <v>0</v>
      </c>
      <c r="R2254" s="60">
        <f>Tabla3[[#This Row],[OCULTAR3]]</f>
        <v>11.88889</v>
      </c>
      <c r="S2254" s="60">
        <f>Tabla3[[#This Row],[PRECIO SIN %]]-Tabla3[[#This Row],[PRECIO SIN %]]*10%</f>
        <v>10.700001</v>
      </c>
      <c r="T2254" s="80">
        <f>(Tabla3[[#This Row],[PRECIO CON DESCT.]]-(Tabla3[[#This Row],[PRECIO CON DESCT.]]*$T$6))</f>
        <v>6.7410006300000003</v>
      </c>
      <c r="U2254" s="96"/>
      <c r="V2254" s="94">
        <f>Tabla3[[#This Row],[PRECIO %      en $]]*Tabla3[[#This Row],[PEDIDO ]]</f>
        <v>0</v>
      </c>
      <c r="W2254" s="57">
        <f>Tabla3[[#This Row],[PRECIO CON DESCT.]]*Tabla3[[#This Row],[PEDIDO ]]</f>
        <v>0</v>
      </c>
      <c r="X2254" s="58">
        <f>Tabla3[[#This Row],[PRECIO SIN %]]*Tabla3[[#This Row],[PEDIDO ]]</f>
        <v>0</v>
      </c>
    </row>
    <row r="2255" spans="1:24" ht="33" customHeight="1" x14ac:dyDescent="0.4">
      <c r="A2255" s="124">
        <v>7592601200239</v>
      </c>
      <c r="B2255" s="51" t="s">
        <v>225</v>
      </c>
      <c r="C2255" s="51" t="s">
        <v>98</v>
      </c>
      <c r="D22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55" s="118" t="s">
        <v>2741</v>
      </c>
      <c r="F2255" s="75" t="s">
        <v>537</v>
      </c>
      <c r="G22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55" s="77">
        <v>7</v>
      </c>
      <c r="J2255" s="52">
        <v>10.88889</v>
      </c>
      <c r="K2255" s="53">
        <f>Tabla3[[#This Row],[PRECIOS]]-Tabla3[[#This Row],[PRECIOS]]*10%</f>
        <v>9.800001</v>
      </c>
      <c r="L2255" s="101"/>
      <c r="M2255" s="54"/>
      <c r="N2255" s="55">
        <f>IFERROR(Tabla3[[#This Row],[PRECIOS]]-Tabla3[[#This Row],[PRECIOS]]*Tabla3[[#This Row],[% PRODUCTO]]," ")</f>
        <v>10.88889</v>
      </c>
      <c r="O2255" s="54"/>
      <c r="P2255" s="55">
        <f>IFERROR(Tabla3[[#This Row],[OCULTAR2]]-Tabla3[[#This Row],[OCULTAR2]]*Tabla3[[#This Row],[% LÍNEA]]," ")</f>
        <v>10.88889</v>
      </c>
      <c r="Q2255" s="56">
        <f>IFERROR(Tabla3[[#This Row],[% PRODUCTO]]+Tabla3[[#This Row],[% LÍNEA]]," ")</f>
        <v>0</v>
      </c>
      <c r="R2255" s="53">
        <f>Tabla3[[#This Row],[OCULTAR3]]</f>
        <v>10.88889</v>
      </c>
      <c r="S2255" s="53">
        <f>Tabla3[[#This Row],[PRECIO SIN %]]-Tabla3[[#This Row],[PRECIO SIN %]]*10%</f>
        <v>9.800001</v>
      </c>
      <c r="T2255" s="80">
        <f>(Tabla3[[#This Row],[PRECIO CON DESCT.]]-(Tabla3[[#This Row],[PRECIO CON DESCT.]]*$T$6))</f>
        <v>6.1740006300000001</v>
      </c>
      <c r="U2255" s="96"/>
      <c r="V2255" s="94">
        <f>Tabla3[[#This Row],[PRECIO %      en $]]*Tabla3[[#This Row],[PEDIDO ]]</f>
        <v>0</v>
      </c>
      <c r="W2255" s="57">
        <f>Tabla3[[#This Row],[PRECIO CON DESCT.]]*Tabla3[[#This Row],[PEDIDO ]]</f>
        <v>0</v>
      </c>
      <c r="X2255" s="58">
        <f>Tabla3[[#This Row],[PRECIO SIN %]]*Tabla3[[#This Row],[PEDIDO ]]</f>
        <v>0</v>
      </c>
    </row>
    <row r="2256" spans="1:24" ht="33" customHeight="1" x14ac:dyDescent="0.4">
      <c r="A2256" s="125">
        <v>8904030802042</v>
      </c>
      <c r="B2256" s="59" t="s">
        <v>225</v>
      </c>
      <c r="C2256" s="59" t="s">
        <v>72</v>
      </c>
      <c r="D22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56" s="119" t="s">
        <v>2742</v>
      </c>
      <c r="F2256" s="76" t="s">
        <v>537</v>
      </c>
      <c r="G22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56" s="78">
        <v>425</v>
      </c>
      <c r="J2256" s="52">
        <v>4.3333300000000001</v>
      </c>
      <c r="K2256" s="60">
        <f>Tabla3[[#This Row],[PRECIOS]]-Tabla3[[#This Row],[PRECIOS]]*10%</f>
        <v>3.8999969999999999</v>
      </c>
      <c r="L2256" s="101"/>
      <c r="M2256" s="61"/>
      <c r="N2256" s="55">
        <f>IFERROR(Tabla3[[#This Row],[PRECIOS]]-Tabla3[[#This Row],[PRECIOS]]*Tabla3[[#This Row],[% PRODUCTO]]," ")</f>
        <v>4.3333300000000001</v>
      </c>
      <c r="O2256" s="61"/>
      <c r="P2256" s="55">
        <f>IFERROR(Tabla3[[#This Row],[OCULTAR2]]-Tabla3[[#This Row],[OCULTAR2]]*Tabla3[[#This Row],[% LÍNEA]]," ")</f>
        <v>4.3333300000000001</v>
      </c>
      <c r="Q2256" s="56">
        <f>IFERROR(Tabla3[[#This Row],[% PRODUCTO]]+Tabla3[[#This Row],[% LÍNEA]]," ")</f>
        <v>0</v>
      </c>
      <c r="R2256" s="60">
        <f>Tabla3[[#This Row],[OCULTAR3]]</f>
        <v>4.3333300000000001</v>
      </c>
      <c r="S2256" s="60">
        <f>Tabla3[[#This Row],[PRECIO SIN %]]-Tabla3[[#This Row],[PRECIO SIN %]]*10%</f>
        <v>3.8999969999999999</v>
      </c>
      <c r="T2256" s="80">
        <f>(Tabla3[[#This Row],[PRECIO CON DESCT.]]-(Tabla3[[#This Row],[PRECIO CON DESCT.]]*$T$6))</f>
        <v>2.4569981099999998</v>
      </c>
      <c r="U2256" s="96"/>
      <c r="V2256" s="94">
        <f>Tabla3[[#This Row],[PRECIO %      en $]]*Tabla3[[#This Row],[PEDIDO ]]</f>
        <v>0</v>
      </c>
      <c r="W2256" s="57">
        <f>Tabla3[[#This Row],[PRECIO CON DESCT.]]*Tabla3[[#This Row],[PEDIDO ]]</f>
        <v>0</v>
      </c>
      <c r="X2256" s="58">
        <f>Tabla3[[#This Row],[PRECIO SIN %]]*Tabla3[[#This Row],[PEDIDO ]]</f>
        <v>0</v>
      </c>
    </row>
    <row r="2257" spans="1:24" ht="33" customHeight="1" x14ac:dyDescent="0.4">
      <c r="A2257" s="124">
        <v>7598252101390</v>
      </c>
      <c r="B2257" s="51" t="s">
        <v>225</v>
      </c>
      <c r="C2257" s="51" t="s">
        <v>56</v>
      </c>
      <c r="D22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57" s="118" t="s">
        <v>2743</v>
      </c>
      <c r="F2257" s="75" t="s">
        <v>537</v>
      </c>
      <c r="G22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57" s="77">
        <v>83</v>
      </c>
      <c r="J2257" s="52">
        <v>4.2777799999999999</v>
      </c>
      <c r="K2257" s="53">
        <f>Tabla3[[#This Row],[PRECIOS]]-Tabla3[[#This Row],[PRECIOS]]*10%</f>
        <v>3.8500019999999999</v>
      </c>
      <c r="L2257" s="101"/>
      <c r="M2257" s="54"/>
      <c r="N2257" s="55">
        <f>IFERROR(Tabla3[[#This Row],[PRECIOS]]-Tabla3[[#This Row],[PRECIOS]]*Tabla3[[#This Row],[% PRODUCTO]]," ")</f>
        <v>4.2777799999999999</v>
      </c>
      <c r="O2257" s="54"/>
      <c r="P2257" s="55">
        <f>IFERROR(Tabla3[[#This Row],[OCULTAR2]]-Tabla3[[#This Row],[OCULTAR2]]*Tabla3[[#This Row],[% LÍNEA]]," ")</f>
        <v>4.2777799999999999</v>
      </c>
      <c r="Q2257" s="56">
        <f>IFERROR(Tabla3[[#This Row],[% PRODUCTO]]+Tabla3[[#This Row],[% LÍNEA]]," ")</f>
        <v>0</v>
      </c>
      <c r="R2257" s="53">
        <f>Tabla3[[#This Row],[OCULTAR3]]</f>
        <v>4.2777799999999999</v>
      </c>
      <c r="S2257" s="53">
        <f>Tabla3[[#This Row],[PRECIO SIN %]]-Tabla3[[#This Row],[PRECIO SIN %]]*10%</f>
        <v>3.8500019999999999</v>
      </c>
      <c r="T2257" s="80">
        <f>(Tabla3[[#This Row],[PRECIO CON DESCT.]]-(Tabla3[[#This Row],[PRECIO CON DESCT.]]*$T$6))</f>
        <v>2.4255012599999999</v>
      </c>
      <c r="U2257" s="96"/>
      <c r="V2257" s="94">
        <f>Tabla3[[#This Row],[PRECIO %      en $]]*Tabla3[[#This Row],[PEDIDO ]]</f>
        <v>0</v>
      </c>
      <c r="W2257" s="57">
        <f>Tabla3[[#This Row],[PRECIO CON DESCT.]]*Tabla3[[#This Row],[PEDIDO ]]</f>
        <v>0</v>
      </c>
      <c r="X2257" s="58">
        <f>Tabla3[[#This Row],[PRECIO SIN %]]*Tabla3[[#This Row],[PEDIDO ]]</f>
        <v>0</v>
      </c>
    </row>
    <row r="2258" spans="1:24" ht="33" customHeight="1" x14ac:dyDescent="0.4">
      <c r="A2258" s="125">
        <v>5060560910602</v>
      </c>
      <c r="B2258" s="59" t="s">
        <v>225</v>
      </c>
      <c r="C2258" s="59" t="s">
        <v>66</v>
      </c>
      <c r="D22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58" s="119" t="s">
        <v>2744</v>
      </c>
      <c r="F2258" s="76" t="s">
        <v>537</v>
      </c>
      <c r="G22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58" s="78">
        <v>450</v>
      </c>
      <c r="J2258" s="52">
        <v>2.1555599999999999</v>
      </c>
      <c r="K2258" s="60">
        <f>Tabla3[[#This Row],[PRECIOS]]-Tabla3[[#This Row],[PRECIOS]]*10%</f>
        <v>1.9400039999999998</v>
      </c>
      <c r="L2258" s="101"/>
      <c r="M2258" s="61"/>
      <c r="N2258" s="55">
        <f>IFERROR(Tabla3[[#This Row],[PRECIOS]]-Tabla3[[#This Row],[PRECIOS]]*Tabla3[[#This Row],[% PRODUCTO]]," ")</f>
        <v>2.1555599999999999</v>
      </c>
      <c r="O2258" s="61"/>
      <c r="P2258" s="55">
        <f>IFERROR(Tabla3[[#This Row],[OCULTAR2]]-Tabla3[[#This Row],[OCULTAR2]]*Tabla3[[#This Row],[% LÍNEA]]," ")</f>
        <v>2.1555599999999999</v>
      </c>
      <c r="Q2258" s="56">
        <f>IFERROR(Tabla3[[#This Row],[% PRODUCTO]]+Tabla3[[#This Row],[% LÍNEA]]," ")</f>
        <v>0</v>
      </c>
      <c r="R2258" s="60">
        <f>Tabla3[[#This Row],[OCULTAR3]]</f>
        <v>2.1555599999999999</v>
      </c>
      <c r="S2258" s="60">
        <f>Tabla3[[#This Row],[PRECIO SIN %]]-Tabla3[[#This Row],[PRECIO SIN %]]*10%</f>
        <v>1.9400039999999998</v>
      </c>
      <c r="T2258" s="80">
        <f>(Tabla3[[#This Row],[PRECIO CON DESCT.]]-(Tabla3[[#This Row],[PRECIO CON DESCT.]]*$T$6))</f>
        <v>1.22220252</v>
      </c>
      <c r="U2258" s="96"/>
      <c r="V2258" s="94">
        <f>Tabla3[[#This Row],[PRECIO %      en $]]*Tabla3[[#This Row],[PEDIDO ]]</f>
        <v>0</v>
      </c>
      <c r="W2258" s="57">
        <f>Tabla3[[#This Row],[PRECIO CON DESCT.]]*Tabla3[[#This Row],[PEDIDO ]]</f>
        <v>0</v>
      </c>
      <c r="X2258" s="58">
        <f>Tabla3[[#This Row],[PRECIO SIN %]]*Tabla3[[#This Row],[PEDIDO ]]</f>
        <v>0</v>
      </c>
    </row>
    <row r="2259" spans="1:24" ht="33" customHeight="1" x14ac:dyDescent="0.4">
      <c r="A2259" s="124">
        <v>7591196002136</v>
      </c>
      <c r="B2259" s="51" t="s">
        <v>225</v>
      </c>
      <c r="C2259" s="51" t="s">
        <v>230</v>
      </c>
      <c r="D22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59" s="118" t="s">
        <v>2745</v>
      </c>
      <c r="F2259" s="75" t="s">
        <v>537</v>
      </c>
      <c r="G22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59" s="77">
        <v>47</v>
      </c>
      <c r="J2259" s="52">
        <v>5.9</v>
      </c>
      <c r="K2259" s="53">
        <f>Tabla3[[#This Row],[PRECIOS]]-Tabla3[[#This Row],[PRECIOS]]*10%</f>
        <v>5.3100000000000005</v>
      </c>
      <c r="L2259" s="101"/>
      <c r="M2259" s="54"/>
      <c r="N2259" s="55">
        <f>IFERROR(Tabla3[[#This Row],[PRECIOS]]-Tabla3[[#This Row],[PRECIOS]]*Tabla3[[#This Row],[% PRODUCTO]]," ")</f>
        <v>5.9</v>
      </c>
      <c r="O2259" s="54"/>
      <c r="P2259" s="55">
        <f>IFERROR(Tabla3[[#This Row],[OCULTAR2]]-Tabla3[[#This Row],[OCULTAR2]]*Tabla3[[#This Row],[% LÍNEA]]," ")</f>
        <v>5.9</v>
      </c>
      <c r="Q2259" s="56">
        <f>IFERROR(Tabla3[[#This Row],[% PRODUCTO]]+Tabla3[[#This Row],[% LÍNEA]]," ")</f>
        <v>0</v>
      </c>
      <c r="R2259" s="53">
        <f>Tabla3[[#This Row],[OCULTAR3]]</f>
        <v>5.9</v>
      </c>
      <c r="S2259" s="53">
        <f>Tabla3[[#This Row],[PRECIO SIN %]]-Tabla3[[#This Row],[PRECIO SIN %]]*10%</f>
        <v>5.3100000000000005</v>
      </c>
      <c r="T2259" s="80">
        <f>(Tabla3[[#This Row],[PRECIO CON DESCT.]]-(Tabla3[[#This Row],[PRECIO CON DESCT.]]*$T$6))</f>
        <v>3.3453000000000004</v>
      </c>
      <c r="U2259" s="96"/>
      <c r="V2259" s="94">
        <f>Tabla3[[#This Row],[PRECIO %      en $]]*Tabla3[[#This Row],[PEDIDO ]]</f>
        <v>0</v>
      </c>
      <c r="W2259" s="57">
        <f>Tabla3[[#This Row],[PRECIO CON DESCT.]]*Tabla3[[#This Row],[PEDIDO ]]</f>
        <v>0</v>
      </c>
      <c r="X2259" s="58">
        <f>Tabla3[[#This Row],[PRECIO SIN %]]*Tabla3[[#This Row],[PEDIDO ]]</f>
        <v>0</v>
      </c>
    </row>
    <row r="2260" spans="1:24" ht="33" customHeight="1" x14ac:dyDescent="0.4">
      <c r="A2260" s="125">
        <v>675696260207</v>
      </c>
      <c r="B2260" s="59" t="s">
        <v>225</v>
      </c>
      <c r="C2260" s="59" t="s">
        <v>109</v>
      </c>
      <c r="D22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60" s="119" t="s">
        <v>2746</v>
      </c>
      <c r="F2260" s="76" t="s">
        <v>537</v>
      </c>
      <c r="G22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60" s="78">
        <v>37</v>
      </c>
      <c r="J2260" s="52">
        <v>7.6444400000000003</v>
      </c>
      <c r="K2260" s="60">
        <f>Tabla3[[#This Row],[PRECIOS]]-Tabla3[[#This Row],[PRECIOS]]*10%</f>
        <v>6.8799960000000002</v>
      </c>
      <c r="L2260" s="101"/>
      <c r="M2260" s="61"/>
      <c r="N2260" s="55">
        <f>IFERROR(Tabla3[[#This Row],[PRECIOS]]-Tabla3[[#This Row],[PRECIOS]]*Tabla3[[#This Row],[% PRODUCTO]]," ")</f>
        <v>7.6444400000000003</v>
      </c>
      <c r="O2260" s="61"/>
      <c r="P2260" s="55">
        <f>IFERROR(Tabla3[[#This Row],[OCULTAR2]]-Tabla3[[#This Row],[OCULTAR2]]*Tabla3[[#This Row],[% LÍNEA]]," ")</f>
        <v>7.6444400000000003</v>
      </c>
      <c r="Q2260" s="56">
        <f>IFERROR(Tabla3[[#This Row],[% PRODUCTO]]+Tabla3[[#This Row],[% LÍNEA]]," ")</f>
        <v>0</v>
      </c>
      <c r="R2260" s="60">
        <f>Tabla3[[#This Row],[OCULTAR3]]</f>
        <v>7.6444400000000003</v>
      </c>
      <c r="S2260" s="60">
        <f>Tabla3[[#This Row],[PRECIO SIN %]]-Tabla3[[#This Row],[PRECIO SIN %]]*10%</f>
        <v>6.8799960000000002</v>
      </c>
      <c r="T2260" s="80">
        <f>(Tabla3[[#This Row],[PRECIO CON DESCT.]]-(Tabla3[[#This Row],[PRECIO CON DESCT.]]*$T$6))</f>
        <v>4.3343974799999998</v>
      </c>
      <c r="U2260" s="96"/>
      <c r="V2260" s="94">
        <f>Tabla3[[#This Row],[PRECIO %      en $]]*Tabla3[[#This Row],[PEDIDO ]]</f>
        <v>0</v>
      </c>
      <c r="W2260" s="57">
        <f>Tabla3[[#This Row],[PRECIO CON DESCT.]]*Tabla3[[#This Row],[PEDIDO ]]</f>
        <v>0</v>
      </c>
      <c r="X2260" s="58">
        <f>Tabla3[[#This Row],[PRECIO SIN %]]*Tabla3[[#This Row],[PEDIDO ]]</f>
        <v>0</v>
      </c>
    </row>
    <row r="2261" spans="1:24" ht="33" customHeight="1" x14ac:dyDescent="0.4">
      <c r="A2261" s="124">
        <v>7703038866114</v>
      </c>
      <c r="B2261" s="51" t="s">
        <v>225</v>
      </c>
      <c r="C2261" s="51" t="s">
        <v>215</v>
      </c>
      <c r="D22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61" s="118" t="s">
        <v>2747</v>
      </c>
      <c r="F2261" s="75" t="s">
        <v>537</v>
      </c>
      <c r="G22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61" s="77">
        <v>508</v>
      </c>
      <c r="J2261" s="52">
        <v>0.64444000000000001</v>
      </c>
      <c r="K2261" s="53">
        <f>Tabla3[[#This Row],[PRECIOS]]-Tabla3[[#This Row],[PRECIOS]]*10%</f>
        <v>0.57999599999999996</v>
      </c>
      <c r="L2261" s="101"/>
      <c r="M2261" s="54"/>
      <c r="N2261" s="55">
        <f>IFERROR(Tabla3[[#This Row],[PRECIOS]]-Tabla3[[#This Row],[PRECIOS]]*Tabla3[[#This Row],[% PRODUCTO]]," ")</f>
        <v>0.64444000000000001</v>
      </c>
      <c r="O2261" s="54"/>
      <c r="P2261" s="55">
        <f>IFERROR(Tabla3[[#This Row],[OCULTAR2]]-Tabla3[[#This Row],[OCULTAR2]]*Tabla3[[#This Row],[% LÍNEA]]," ")</f>
        <v>0.64444000000000001</v>
      </c>
      <c r="Q2261" s="56">
        <f>IFERROR(Tabla3[[#This Row],[% PRODUCTO]]+Tabla3[[#This Row],[% LÍNEA]]," ")</f>
        <v>0</v>
      </c>
      <c r="R2261" s="53">
        <f>Tabla3[[#This Row],[OCULTAR3]]</f>
        <v>0.64444000000000001</v>
      </c>
      <c r="S2261" s="53">
        <f>Tabla3[[#This Row],[PRECIO SIN %]]-Tabla3[[#This Row],[PRECIO SIN %]]*10%</f>
        <v>0.57999599999999996</v>
      </c>
      <c r="T2261" s="80">
        <f>(Tabla3[[#This Row],[PRECIO CON DESCT.]]-(Tabla3[[#This Row],[PRECIO CON DESCT.]]*$T$6))</f>
        <v>0.36539747999999994</v>
      </c>
      <c r="U2261" s="96"/>
      <c r="V2261" s="94">
        <f>Tabla3[[#This Row],[PRECIO %      en $]]*Tabla3[[#This Row],[PEDIDO ]]</f>
        <v>0</v>
      </c>
      <c r="W2261" s="57">
        <f>Tabla3[[#This Row],[PRECIO CON DESCT.]]*Tabla3[[#This Row],[PEDIDO ]]</f>
        <v>0</v>
      </c>
      <c r="X2261" s="58">
        <f>Tabla3[[#This Row],[PRECIO SIN %]]*Tabla3[[#This Row],[PEDIDO ]]</f>
        <v>0</v>
      </c>
    </row>
    <row r="2262" spans="1:24" ht="33" customHeight="1" x14ac:dyDescent="0.4">
      <c r="A2262" s="125">
        <v>7703712036185</v>
      </c>
      <c r="B2262" s="59" t="s">
        <v>225</v>
      </c>
      <c r="C2262" s="59" t="s">
        <v>152</v>
      </c>
      <c r="D22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62" s="119" t="s">
        <v>2748</v>
      </c>
      <c r="F2262" s="76" t="s">
        <v>537</v>
      </c>
      <c r="G22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62" s="78">
        <v>1409</v>
      </c>
      <c r="J2262" s="52">
        <v>1.12222</v>
      </c>
      <c r="K2262" s="60">
        <f>Tabla3[[#This Row],[PRECIOS]]-Tabla3[[#This Row],[PRECIOS]]*10%</f>
        <v>1.009998</v>
      </c>
      <c r="L2262" s="101"/>
      <c r="M2262" s="61"/>
      <c r="N2262" s="55">
        <f>IFERROR(Tabla3[[#This Row],[PRECIOS]]-Tabla3[[#This Row],[PRECIOS]]*Tabla3[[#This Row],[% PRODUCTO]]," ")</f>
        <v>1.12222</v>
      </c>
      <c r="O2262" s="61"/>
      <c r="P2262" s="55">
        <f>IFERROR(Tabla3[[#This Row],[OCULTAR2]]-Tabla3[[#This Row],[OCULTAR2]]*Tabla3[[#This Row],[% LÍNEA]]," ")</f>
        <v>1.12222</v>
      </c>
      <c r="Q2262" s="56">
        <f>IFERROR(Tabla3[[#This Row],[% PRODUCTO]]+Tabla3[[#This Row],[% LÍNEA]]," ")</f>
        <v>0</v>
      </c>
      <c r="R2262" s="60">
        <f>Tabla3[[#This Row],[OCULTAR3]]</f>
        <v>1.12222</v>
      </c>
      <c r="S2262" s="60">
        <f>Tabla3[[#This Row],[PRECIO SIN %]]-Tabla3[[#This Row],[PRECIO SIN %]]*10%</f>
        <v>1.009998</v>
      </c>
      <c r="T2262" s="80">
        <f>(Tabla3[[#This Row],[PRECIO CON DESCT.]]-(Tabla3[[#This Row],[PRECIO CON DESCT.]]*$T$6))</f>
        <v>0.63629873999999997</v>
      </c>
      <c r="U2262" s="96"/>
      <c r="V2262" s="94">
        <f>Tabla3[[#This Row],[PRECIO %      en $]]*Tabla3[[#This Row],[PEDIDO ]]</f>
        <v>0</v>
      </c>
      <c r="W2262" s="57">
        <f>Tabla3[[#This Row],[PRECIO CON DESCT.]]*Tabla3[[#This Row],[PEDIDO ]]</f>
        <v>0</v>
      </c>
      <c r="X2262" s="58">
        <f>Tabla3[[#This Row],[PRECIO SIN %]]*Tabla3[[#This Row],[PEDIDO ]]</f>
        <v>0</v>
      </c>
    </row>
    <row r="2263" spans="1:24" ht="33" customHeight="1" x14ac:dyDescent="0.4">
      <c r="A2263" s="124">
        <v>6921875011158</v>
      </c>
      <c r="B2263" s="51" t="s">
        <v>225</v>
      </c>
      <c r="C2263" s="51" t="s">
        <v>72</v>
      </c>
      <c r="D22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63" s="118" t="s">
        <v>2749</v>
      </c>
      <c r="F2263" s="75" t="s">
        <v>537</v>
      </c>
      <c r="G22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63" s="77">
        <v>34</v>
      </c>
      <c r="J2263" s="52">
        <v>0.65556000000000003</v>
      </c>
      <c r="K2263" s="53">
        <f>Tabla3[[#This Row],[PRECIOS]]-Tabla3[[#This Row],[PRECIOS]]*10%</f>
        <v>0.59000399999999997</v>
      </c>
      <c r="L2263" s="101"/>
      <c r="M2263" s="54"/>
      <c r="N2263" s="55">
        <f>IFERROR(Tabla3[[#This Row],[PRECIOS]]-Tabla3[[#This Row],[PRECIOS]]*Tabla3[[#This Row],[% PRODUCTO]]," ")</f>
        <v>0.65556000000000003</v>
      </c>
      <c r="O2263" s="54"/>
      <c r="P2263" s="55">
        <f>IFERROR(Tabla3[[#This Row],[OCULTAR2]]-Tabla3[[#This Row],[OCULTAR2]]*Tabla3[[#This Row],[% LÍNEA]]," ")</f>
        <v>0.65556000000000003</v>
      </c>
      <c r="Q2263" s="56">
        <f>IFERROR(Tabla3[[#This Row],[% PRODUCTO]]+Tabla3[[#This Row],[% LÍNEA]]," ")</f>
        <v>0</v>
      </c>
      <c r="R2263" s="53">
        <f>Tabla3[[#This Row],[OCULTAR3]]</f>
        <v>0.65556000000000003</v>
      </c>
      <c r="S2263" s="53">
        <f>Tabla3[[#This Row],[PRECIO SIN %]]-Tabla3[[#This Row],[PRECIO SIN %]]*10%</f>
        <v>0.59000399999999997</v>
      </c>
      <c r="T2263" s="80">
        <f>(Tabla3[[#This Row],[PRECIO CON DESCT.]]-(Tabla3[[#This Row],[PRECIO CON DESCT.]]*$T$6))</f>
        <v>0.37170251999999998</v>
      </c>
      <c r="U2263" s="96"/>
      <c r="V2263" s="94">
        <f>Tabla3[[#This Row],[PRECIO %      en $]]*Tabla3[[#This Row],[PEDIDO ]]</f>
        <v>0</v>
      </c>
      <c r="W2263" s="57">
        <f>Tabla3[[#This Row],[PRECIO CON DESCT.]]*Tabla3[[#This Row],[PEDIDO ]]</f>
        <v>0</v>
      </c>
      <c r="X2263" s="58">
        <f>Tabla3[[#This Row],[PRECIO SIN %]]*Tabla3[[#This Row],[PEDIDO ]]</f>
        <v>0</v>
      </c>
    </row>
    <row r="2264" spans="1:24" ht="33" customHeight="1" x14ac:dyDescent="0.4">
      <c r="A2264" s="125">
        <v>7598008000410</v>
      </c>
      <c r="B2264" s="59" t="s">
        <v>225</v>
      </c>
      <c r="C2264" s="59" t="s">
        <v>134</v>
      </c>
      <c r="D22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64" s="119" t="s">
        <v>2750</v>
      </c>
      <c r="F2264" s="76" t="s">
        <v>537</v>
      </c>
      <c r="G22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64" s="78">
        <v>112</v>
      </c>
      <c r="J2264" s="52">
        <v>0.48888999999999999</v>
      </c>
      <c r="K2264" s="60">
        <f>Tabla3[[#This Row],[PRECIOS]]-Tabla3[[#This Row],[PRECIOS]]*10%</f>
        <v>0.44000099999999998</v>
      </c>
      <c r="L2264" s="101"/>
      <c r="M2264" s="61"/>
      <c r="N2264" s="55">
        <f>IFERROR(Tabla3[[#This Row],[PRECIOS]]-Tabla3[[#This Row],[PRECIOS]]*Tabla3[[#This Row],[% PRODUCTO]]," ")</f>
        <v>0.48888999999999999</v>
      </c>
      <c r="O2264" s="61"/>
      <c r="P2264" s="55">
        <f>IFERROR(Tabla3[[#This Row],[OCULTAR2]]-Tabla3[[#This Row],[OCULTAR2]]*Tabla3[[#This Row],[% LÍNEA]]," ")</f>
        <v>0.48888999999999999</v>
      </c>
      <c r="Q2264" s="56">
        <f>IFERROR(Tabla3[[#This Row],[% PRODUCTO]]+Tabla3[[#This Row],[% LÍNEA]]," ")</f>
        <v>0</v>
      </c>
      <c r="R2264" s="60">
        <f>Tabla3[[#This Row],[OCULTAR3]]</f>
        <v>0.48888999999999999</v>
      </c>
      <c r="S2264" s="60">
        <f>Tabla3[[#This Row],[PRECIO SIN %]]-Tabla3[[#This Row],[PRECIO SIN %]]*10%</f>
        <v>0.44000099999999998</v>
      </c>
      <c r="T2264" s="80">
        <f>(Tabla3[[#This Row],[PRECIO CON DESCT.]]-(Tabla3[[#This Row],[PRECIO CON DESCT.]]*$T$6))</f>
        <v>0.27720062999999995</v>
      </c>
      <c r="U2264" s="96"/>
      <c r="V2264" s="94">
        <f>Tabla3[[#This Row],[PRECIO %      en $]]*Tabla3[[#This Row],[PEDIDO ]]</f>
        <v>0</v>
      </c>
      <c r="W2264" s="57">
        <f>Tabla3[[#This Row],[PRECIO CON DESCT.]]*Tabla3[[#This Row],[PEDIDO ]]</f>
        <v>0</v>
      </c>
      <c r="X2264" s="58">
        <f>Tabla3[[#This Row],[PRECIO SIN %]]*Tabla3[[#This Row],[PEDIDO ]]</f>
        <v>0</v>
      </c>
    </row>
    <row r="2265" spans="1:24" ht="33" customHeight="1" x14ac:dyDescent="0.4">
      <c r="A2265" s="124">
        <v>8904209411075</v>
      </c>
      <c r="B2265" s="51" t="s">
        <v>225</v>
      </c>
      <c r="C2265" s="51" t="s">
        <v>91</v>
      </c>
      <c r="D22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65" s="118" t="s">
        <v>2751</v>
      </c>
      <c r="F2265" s="75" t="s">
        <v>537</v>
      </c>
      <c r="G22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65" s="77">
        <v>20</v>
      </c>
      <c r="J2265" s="52">
        <v>2.6</v>
      </c>
      <c r="K2265" s="53">
        <f>Tabla3[[#This Row],[PRECIOS]]-Tabla3[[#This Row],[PRECIOS]]*10%</f>
        <v>2.34</v>
      </c>
      <c r="L2265" s="101"/>
      <c r="M2265" s="54"/>
      <c r="N2265" s="55">
        <f>IFERROR(Tabla3[[#This Row],[PRECIOS]]-Tabla3[[#This Row],[PRECIOS]]*Tabla3[[#This Row],[% PRODUCTO]]," ")</f>
        <v>2.6</v>
      </c>
      <c r="O2265" s="54"/>
      <c r="P2265" s="55">
        <f>IFERROR(Tabla3[[#This Row],[OCULTAR2]]-Tabla3[[#This Row],[OCULTAR2]]*Tabla3[[#This Row],[% LÍNEA]]," ")</f>
        <v>2.6</v>
      </c>
      <c r="Q2265" s="56">
        <f>IFERROR(Tabla3[[#This Row],[% PRODUCTO]]+Tabla3[[#This Row],[% LÍNEA]]," ")</f>
        <v>0</v>
      </c>
      <c r="R2265" s="53">
        <f>Tabla3[[#This Row],[OCULTAR3]]</f>
        <v>2.6</v>
      </c>
      <c r="S2265" s="53">
        <f>Tabla3[[#This Row],[PRECIO SIN %]]-Tabla3[[#This Row],[PRECIO SIN %]]*10%</f>
        <v>2.34</v>
      </c>
      <c r="T2265" s="80">
        <f>(Tabla3[[#This Row],[PRECIO CON DESCT.]]-(Tabla3[[#This Row],[PRECIO CON DESCT.]]*$T$6))</f>
        <v>1.4742</v>
      </c>
      <c r="U2265" s="96"/>
      <c r="V2265" s="94">
        <f>Tabla3[[#This Row],[PRECIO %      en $]]*Tabla3[[#This Row],[PEDIDO ]]</f>
        <v>0</v>
      </c>
      <c r="W2265" s="57">
        <f>Tabla3[[#This Row],[PRECIO CON DESCT.]]*Tabla3[[#This Row],[PEDIDO ]]</f>
        <v>0</v>
      </c>
      <c r="X2265" s="58">
        <f>Tabla3[[#This Row],[PRECIO SIN %]]*Tabla3[[#This Row],[PEDIDO ]]</f>
        <v>0</v>
      </c>
    </row>
    <row r="2266" spans="1:24" ht="33" customHeight="1" x14ac:dyDescent="0.4">
      <c r="A2266" s="125">
        <v>675696260153</v>
      </c>
      <c r="B2266" s="59" t="s">
        <v>225</v>
      </c>
      <c r="C2266" s="59" t="s">
        <v>109</v>
      </c>
      <c r="D22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66" s="119" t="s">
        <v>2752</v>
      </c>
      <c r="F2266" s="76" t="s">
        <v>537</v>
      </c>
      <c r="G22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66" s="78">
        <v>34</v>
      </c>
      <c r="J2266" s="52">
        <v>5.1777800000000003</v>
      </c>
      <c r="K2266" s="60">
        <f>Tabla3[[#This Row],[PRECIOS]]-Tabla3[[#This Row],[PRECIOS]]*10%</f>
        <v>4.6600020000000004</v>
      </c>
      <c r="L2266" s="101"/>
      <c r="M2266" s="61"/>
      <c r="N2266" s="55">
        <f>IFERROR(Tabla3[[#This Row],[PRECIOS]]-Tabla3[[#This Row],[PRECIOS]]*Tabla3[[#This Row],[% PRODUCTO]]," ")</f>
        <v>5.1777800000000003</v>
      </c>
      <c r="O2266" s="61"/>
      <c r="P2266" s="55">
        <f>IFERROR(Tabla3[[#This Row],[OCULTAR2]]-Tabla3[[#This Row],[OCULTAR2]]*Tabla3[[#This Row],[% LÍNEA]]," ")</f>
        <v>5.1777800000000003</v>
      </c>
      <c r="Q2266" s="56">
        <f>IFERROR(Tabla3[[#This Row],[% PRODUCTO]]+Tabla3[[#This Row],[% LÍNEA]]," ")</f>
        <v>0</v>
      </c>
      <c r="R2266" s="60">
        <f>Tabla3[[#This Row],[OCULTAR3]]</f>
        <v>5.1777800000000003</v>
      </c>
      <c r="S2266" s="60">
        <f>Tabla3[[#This Row],[PRECIO SIN %]]-Tabla3[[#This Row],[PRECIO SIN %]]*10%</f>
        <v>4.6600020000000004</v>
      </c>
      <c r="T2266" s="80">
        <f>(Tabla3[[#This Row],[PRECIO CON DESCT.]]-(Tabla3[[#This Row],[PRECIO CON DESCT.]]*$T$6))</f>
        <v>2.9358012600000003</v>
      </c>
      <c r="U2266" s="96"/>
      <c r="V2266" s="94">
        <f>Tabla3[[#This Row],[PRECIO %      en $]]*Tabla3[[#This Row],[PEDIDO ]]</f>
        <v>0</v>
      </c>
      <c r="W2266" s="57">
        <f>Tabla3[[#This Row],[PRECIO CON DESCT.]]*Tabla3[[#This Row],[PEDIDO ]]</f>
        <v>0</v>
      </c>
      <c r="X2266" s="58">
        <f>Tabla3[[#This Row],[PRECIO SIN %]]*Tabla3[[#This Row],[PEDIDO ]]</f>
        <v>0</v>
      </c>
    </row>
    <row r="2267" spans="1:24" ht="33" customHeight="1" x14ac:dyDescent="0.4">
      <c r="A2267" s="124">
        <v>7703712030855</v>
      </c>
      <c r="B2267" s="51" t="s">
        <v>225</v>
      </c>
      <c r="C2267" s="51" t="s">
        <v>152</v>
      </c>
      <c r="D22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67" s="118" t="s">
        <v>2753</v>
      </c>
      <c r="F2267" s="75" t="s">
        <v>537</v>
      </c>
      <c r="G22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67" s="77">
        <v>644</v>
      </c>
      <c r="J2267" s="52">
        <v>4.11111</v>
      </c>
      <c r="K2267" s="53">
        <f>Tabla3[[#This Row],[PRECIOS]]-Tabla3[[#This Row],[PRECIOS]]*10%</f>
        <v>3.699999</v>
      </c>
      <c r="L2267" s="101"/>
      <c r="M2267" s="54"/>
      <c r="N2267" s="55">
        <f>IFERROR(Tabla3[[#This Row],[PRECIOS]]-Tabla3[[#This Row],[PRECIOS]]*Tabla3[[#This Row],[% PRODUCTO]]," ")</f>
        <v>4.11111</v>
      </c>
      <c r="O2267" s="54"/>
      <c r="P2267" s="55">
        <f>IFERROR(Tabla3[[#This Row],[OCULTAR2]]-Tabla3[[#This Row],[OCULTAR2]]*Tabla3[[#This Row],[% LÍNEA]]," ")</f>
        <v>4.11111</v>
      </c>
      <c r="Q2267" s="56">
        <f>IFERROR(Tabla3[[#This Row],[% PRODUCTO]]+Tabla3[[#This Row],[% LÍNEA]]," ")</f>
        <v>0</v>
      </c>
      <c r="R2267" s="53">
        <f>Tabla3[[#This Row],[OCULTAR3]]</f>
        <v>4.11111</v>
      </c>
      <c r="S2267" s="53">
        <f>Tabla3[[#This Row],[PRECIO SIN %]]-Tabla3[[#This Row],[PRECIO SIN %]]*10%</f>
        <v>3.699999</v>
      </c>
      <c r="T2267" s="80">
        <f>(Tabla3[[#This Row],[PRECIO CON DESCT.]]-(Tabla3[[#This Row],[PRECIO CON DESCT.]]*$T$6))</f>
        <v>2.3309993699999998</v>
      </c>
      <c r="U2267" s="96"/>
      <c r="V2267" s="94">
        <f>Tabla3[[#This Row],[PRECIO %      en $]]*Tabla3[[#This Row],[PEDIDO ]]</f>
        <v>0</v>
      </c>
      <c r="W2267" s="57">
        <f>Tabla3[[#This Row],[PRECIO CON DESCT.]]*Tabla3[[#This Row],[PEDIDO ]]</f>
        <v>0</v>
      </c>
      <c r="X2267" s="58">
        <f>Tabla3[[#This Row],[PRECIO SIN %]]*Tabla3[[#This Row],[PEDIDO ]]</f>
        <v>0</v>
      </c>
    </row>
    <row r="2268" spans="1:24" ht="33" customHeight="1" x14ac:dyDescent="0.4">
      <c r="A2268" s="125">
        <v>8908020242511</v>
      </c>
      <c r="B2268" s="59" t="s">
        <v>225</v>
      </c>
      <c r="C2268" s="59" t="s">
        <v>206</v>
      </c>
      <c r="D22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68" s="119" t="s">
        <v>2754</v>
      </c>
      <c r="F2268" s="76" t="s">
        <v>537</v>
      </c>
      <c r="G22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68" s="78">
        <v>102</v>
      </c>
      <c r="J2268" s="52">
        <v>3.4666700000000001</v>
      </c>
      <c r="K2268" s="60">
        <f>Tabla3[[#This Row],[PRECIOS]]-Tabla3[[#This Row],[PRECIOS]]*10%</f>
        <v>3.1200030000000001</v>
      </c>
      <c r="L2268" s="101"/>
      <c r="M2268" s="61"/>
      <c r="N2268" s="55">
        <f>IFERROR(Tabla3[[#This Row],[PRECIOS]]-Tabla3[[#This Row],[PRECIOS]]*Tabla3[[#This Row],[% PRODUCTO]]," ")</f>
        <v>3.4666700000000001</v>
      </c>
      <c r="O2268" s="61"/>
      <c r="P2268" s="55">
        <f>IFERROR(Tabla3[[#This Row],[OCULTAR2]]-Tabla3[[#This Row],[OCULTAR2]]*Tabla3[[#This Row],[% LÍNEA]]," ")</f>
        <v>3.4666700000000001</v>
      </c>
      <c r="Q2268" s="56">
        <f>IFERROR(Tabla3[[#This Row],[% PRODUCTO]]+Tabla3[[#This Row],[% LÍNEA]]," ")</f>
        <v>0</v>
      </c>
      <c r="R2268" s="60">
        <f>Tabla3[[#This Row],[OCULTAR3]]</f>
        <v>3.4666700000000001</v>
      </c>
      <c r="S2268" s="60">
        <f>Tabla3[[#This Row],[PRECIO SIN %]]-Tabla3[[#This Row],[PRECIO SIN %]]*10%</f>
        <v>3.1200030000000001</v>
      </c>
      <c r="T2268" s="80">
        <f>(Tabla3[[#This Row],[PRECIO CON DESCT.]]-(Tabla3[[#This Row],[PRECIO CON DESCT.]]*$T$6))</f>
        <v>1.9656018900000001</v>
      </c>
      <c r="U2268" s="96"/>
      <c r="V2268" s="94">
        <f>Tabla3[[#This Row],[PRECIO %      en $]]*Tabla3[[#This Row],[PEDIDO ]]</f>
        <v>0</v>
      </c>
      <c r="W2268" s="57">
        <f>Tabla3[[#This Row],[PRECIO CON DESCT.]]*Tabla3[[#This Row],[PEDIDO ]]</f>
        <v>0</v>
      </c>
      <c r="X2268" s="58">
        <f>Tabla3[[#This Row],[PRECIO SIN %]]*Tabla3[[#This Row],[PEDIDO ]]</f>
        <v>0</v>
      </c>
    </row>
    <row r="2269" spans="1:24" ht="33" customHeight="1" x14ac:dyDescent="0.4">
      <c r="A2269" s="124">
        <v>7896714217093</v>
      </c>
      <c r="B2269" s="51" t="s">
        <v>225</v>
      </c>
      <c r="C2269" s="51" t="s">
        <v>257</v>
      </c>
      <c r="D22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69" s="118" t="s">
        <v>2755</v>
      </c>
      <c r="F2269" s="75" t="s">
        <v>537</v>
      </c>
      <c r="G22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69" s="77">
        <v>134</v>
      </c>
      <c r="J2269" s="52">
        <v>1.62222</v>
      </c>
      <c r="K2269" s="53">
        <f>Tabla3[[#This Row],[PRECIOS]]-Tabla3[[#This Row],[PRECIOS]]*10%</f>
        <v>1.4599979999999999</v>
      </c>
      <c r="L2269" s="101"/>
      <c r="M2269" s="54"/>
      <c r="N2269" s="55">
        <f>IFERROR(Tabla3[[#This Row],[PRECIOS]]-Tabla3[[#This Row],[PRECIOS]]*Tabla3[[#This Row],[% PRODUCTO]]," ")</f>
        <v>1.62222</v>
      </c>
      <c r="O2269" s="54"/>
      <c r="P2269" s="55">
        <f>IFERROR(Tabla3[[#This Row],[OCULTAR2]]-Tabla3[[#This Row],[OCULTAR2]]*Tabla3[[#This Row],[% LÍNEA]]," ")</f>
        <v>1.62222</v>
      </c>
      <c r="Q2269" s="56">
        <f>IFERROR(Tabla3[[#This Row],[% PRODUCTO]]+Tabla3[[#This Row],[% LÍNEA]]," ")</f>
        <v>0</v>
      </c>
      <c r="R2269" s="53">
        <f>Tabla3[[#This Row],[OCULTAR3]]</f>
        <v>1.62222</v>
      </c>
      <c r="S2269" s="53">
        <f>Tabla3[[#This Row],[PRECIO SIN %]]-Tabla3[[#This Row],[PRECIO SIN %]]*10%</f>
        <v>1.4599979999999999</v>
      </c>
      <c r="T2269" s="80">
        <f>(Tabla3[[#This Row],[PRECIO CON DESCT.]]-(Tabla3[[#This Row],[PRECIO CON DESCT.]]*$T$6))</f>
        <v>0.91979873999999995</v>
      </c>
      <c r="U2269" s="96"/>
      <c r="V2269" s="94">
        <f>Tabla3[[#This Row],[PRECIO %      en $]]*Tabla3[[#This Row],[PEDIDO ]]</f>
        <v>0</v>
      </c>
      <c r="W2269" s="57">
        <f>Tabla3[[#This Row],[PRECIO CON DESCT.]]*Tabla3[[#This Row],[PEDIDO ]]</f>
        <v>0</v>
      </c>
      <c r="X2269" s="58">
        <f>Tabla3[[#This Row],[PRECIO SIN %]]*Tabla3[[#This Row],[PEDIDO ]]</f>
        <v>0</v>
      </c>
    </row>
    <row r="2270" spans="1:24" ht="33" customHeight="1" x14ac:dyDescent="0.4">
      <c r="A2270" s="125">
        <v>7598176000335</v>
      </c>
      <c r="B2270" s="59" t="s">
        <v>225</v>
      </c>
      <c r="C2270" s="59" t="s">
        <v>168</v>
      </c>
      <c r="D22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70" s="119" t="s">
        <v>2756</v>
      </c>
      <c r="F2270" s="76" t="s">
        <v>537</v>
      </c>
      <c r="G22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70" s="78">
        <v>224</v>
      </c>
      <c r="J2270" s="52">
        <v>2.2000000000000002</v>
      </c>
      <c r="K2270" s="60">
        <f>Tabla3[[#This Row],[PRECIOS]]-Tabla3[[#This Row],[PRECIOS]]*10%</f>
        <v>1.9800000000000002</v>
      </c>
      <c r="L2270" s="101"/>
      <c r="M2270" s="61"/>
      <c r="N2270" s="55">
        <f>IFERROR(Tabla3[[#This Row],[PRECIOS]]-Tabla3[[#This Row],[PRECIOS]]*Tabla3[[#This Row],[% PRODUCTO]]," ")</f>
        <v>2.2000000000000002</v>
      </c>
      <c r="O2270" s="61"/>
      <c r="P2270" s="55">
        <f>IFERROR(Tabla3[[#This Row],[OCULTAR2]]-Tabla3[[#This Row],[OCULTAR2]]*Tabla3[[#This Row],[% LÍNEA]]," ")</f>
        <v>2.2000000000000002</v>
      </c>
      <c r="Q2270" s="56">
        <f>IFERROR(Tabla3[[#This Row],[% PRODUCTO]]+Tabla3[[#This Row],[% LÍNEA]]," ")</f>
        <v>0</v>
      </c>
      <c r="R2270" s="60">
        <f>Tabla3[[#This Row],[OCULTAR3]]</f>
        <v>2.2000000000000002</v>
      </c>
      <c r="S2270" s="60">
        <f>Tabla3[[#This Row],[PRECIO SIN %]]-Tabla3[[#This Row],[PRECIO SIN %]]*10%</f>
        <v>1.9800000000000002</v>
      </c>
      <c r="T2270" s="80">
        <f>(Tabla3[[#This Row],[PRECIO CON DESCT.]]-(Tabla3[[#This Row],[PRECIO CON DESCT.]]*$T$6))</f>
        <v>1.2474000000000003</v>
      </c>
      <c r="U2270" s="96"/>
      <c r="V2270" s="94">
        <f>Tabla3[[#This Row],[PRECIO %      en $]]*Tabla3[[#This Row],[PEDIDO ]]</f>
        <v>0</v>
      </c>
      <c r="W2270" s="57">
        <f>Tabla3[[#This Row],[PRECIO CON DESCT.]]*Tabla3[[#This Row],[PEDIDO ]]</f>
        <v>0</v>
      </c>
      <c r="X2270" s="58">
        <f>Tabla3[[#This Row],[PRECIO SIN %]]*Tabla3[[#This Row],[PEDIDO ]]</f>
        <v>0</v>
      </c>
    </row>
    <row r="2271" spans="1:24" ht="33" customHeight="1" x14ac:dyDescent="0.4">
      <c r="A2271" s="124">
        <v>198168325414</v>
      </c>
      <c r="B2271" s="51" t="s">
        <v>225</v>
      </c>
      <c r="C2271" s="51" t="s">
        <v>119</v>
      </c>
      <c r="D22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71" s="118" t="s">
        <v>2757</v>
      </c>
      <c r="F2271" s="75" t="s">
        <v>537</v>
      </c>
      <c r="G22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71" s="77">
        <v>155</v>
      </c>
      <c r="J2271" s="52">
        <v>4.3333300000000001</v>
      </c>
      <c r="K2271" s="53">
        <f>Tabla3[[#This Row],[PRECIOS]]-Tabla3[[#This Row],[PRECIOS]]*10%</f>
        <v>3.8999969999999999</v>
      </c>
      <c r="L2271" s="101"/>
      <c r="M2271" s="54"/>
      <c r="N2271" s="55">
        <f>IFERROR(Tabla3[[#This Row],[PRECIOS]]-Tabla3[[#This Row],[PRECIOS]]*Tabla3[[#This Row],[% PRODUCTO]]," ")</f>
        <v>4.3333300000000001</v>
      </c>
      <c r="O2271" s="54"/>
      <c r="P2271" s="55">
        <f>IFERROR(Tabla3[[#This Row],[OCULTAR2]]-Tabla3[[#This Row],[OCULTAR2]]*Tabla3[[#This Row],[% LÍNEA]]," ")</f>
        <v>4.3333300000000001</v>
      </c>
      <c r="Q2271" s="56">
        <f>IFERROR(Tabla3[[#This Row],[% PRODUCTO]]+Tabla3[[#This Row],[% LÍNEA]]," ")</f>
        <v>0</v>
      </c>
      <c r="R2271" s="53">
        <f>Tabla3[[#This Row],[OCULTAR3]]</f>
        <v>4.3333300000000001</v>
      </c>
      <c r="S2271" s="53">
        <f>Tabla3[[#This Row],[PRECIO SIN %]]-Tabla3[[#This Row],[PRECIO SIN %]]*10%</f>
        <v>3.8999969999999999</v>
      </c>
      <c r="T2271" s="80">
        <f>(Tabla3[[#This Row],[PRECIO CON DESCT.]]-(Tabla3[[#This Row],[PRECIO CON DESCT.]]*$T$6))</f>
        <v>2.4569981099999998</v>
      </c>
      <c r="U2271" s="96"/>
      <c r="V2271" s="94">
        <f>Tabla3[[#This Row],[PRECIO %      en $]]*Tabla3[[#This Row],[PEDIDO ]]</f>
        <v>0</v>
      </c>
      <c r="W2271" s="57">
        <f>Tabla3[[#This Row],[PRECIO CON DESCT.]]*Tabla3[[#This Row],[PEDIDO ]]</f>
        <v>0</v>
      </c>
      <c r="X2271" s="58">
        <f>Tabla3[[#This Row],[PRECIO SIN %]]*Tabla3[[#This Row],[PEDIDO ]]</f>
        <v>0</v>
      </c>
    </row>
    <row r="2272" spans="1:24" ht="33" customHeight="1" x14ac:dyDescent="0.4">
      <c r="A2272" s="125">
        <v>7592349923872</v>
      </c>
      <c r="B2272" s="59" t="s">
        <v>225</v>
      </c>
      <c r="C2272" s="59" t="s">
        <v>228</v>
      </c>
      <c r="D22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72" s="119" t="s">
        <v>2758</v>
      </c>
      <c r="F2272" s="76" t="s">
        <v>537</v>
      </c>
      <c r="G22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72" s="78">
        <v>365</v>
      </c>
      <c r="J2272" s="52">
        <v>5.6666699999999999</v>
      </c>
      <c r="K2272" s="60">
        <f>Tabla3[[#This Row],[PRECIOS]]-Tabla3[[#This Row],[PRECIOS]]*10%</f>
        <v>5.1000030000000001</v>
      </c>
      <c r="L2272" s="101"/>
      <c r="M2272" s="61"/>
      <c r="N2272" s="55">
        <f>IFERROR(Tabla3[[#This Row],[PRECIOS]]-Tabla3[[#This Row],[PRECIOS]]*Tabla3[[#This Row],[% PRODUCTO]]," ")</f>
        <v>5.6666699999999999</v>
      </c>
      <c r="O2272" s="61"/>
      <c r="P2272" s="55">
        <f>IFERROR(Tabla3[[#This Row],[OCULTAR2]]-Tabla3[[#This Row],[OCULTAR2]]*Tabla3[[#This Row],[% LÍNEA]]," ")</f>
        <v>5.6666699999999999</v>
      </c>
      <c r="Q2272" s="56">
        <f>IFERROR(Tabla3[[#This Row],[% PRODUCTO]]+Tabla3[[#This Row],[% LÍNEA]]," ")</f>
        <v>0</v>
      </c>
      <c r="R2272" s="60">
        <f>Tabla3[[#This Row],[OCULTAR3]]</f>
        <v>5.6666699999999999</v>
      </c>
      <c r="S2272" s="60">
        <f>Tabla3[[#This Row],[PRECIO SIN %]]-Tabla3[[#This Row],[PRECIO SIN %]]*10%</f>
        <v>5.1000030000000001</v>
      </c>
      <c r="T2272" s="80">
        <f>(Tabla3[[#This Row],[PRECIO CON DESCT.]]-(Tabla3[[#This Row],[PRECIO CON DESCT.]]*$T$6))</f>
        <v>3.2130018900000001</v>
      </c>
      <c r="U2272" s="96"/>
      <c r="V2272" s="94">
        <f>Tabla3[[#This Row],[PRECIO %      en $]]*Tabla3[[#This Row],[PEDIDO ]]</f>
        <v>0</v>
      </c>
      <c r="W2272" s="57">
        <f>Tabla3[[#This Row],[PRECIO CON DESCT.]]*Tabla3[[#This Row],[PEDIDO ]]</f>
        <v>0</v>
      </c>
      <c r="X2272" s="58">
        <f>Tabla3[[#This Row],[PRECIO SIN %]]*Tabla3[[#This Row],[PEDIDO ]]</f>
        <v>0</v>
      </c>
    </row>
    <row r="2273" spans="1:24" ht="33" customHeight="1" x14ac:dyDescent="0.4">
      <c r="A2273" s="124">
        <v>198168700730</v>
      </c>
      <c r="B2273" s="51" t="s">
        <v>225</v>
      </c>
      <c r="C2273" s="51" t="s">
        <v>119</v>
      </c>
      <c r="D22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73" s="118" t="s">
        <v>2759</v>
      </c>
      <c r="F2273" s="75" t="s">
        <v>537</v>
      </c>
      <c r="G22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73" s="77">
        <v>80</v>
      </c>
      <c r="J2273" s="52">
        <v>5.11111</v>
      </c>
      <c r="K2273" s="53">
        <f>Tabla3[[#This Row],[PRECIOS]]-Tabla3[[#This Row],[PRECIOS]]*10%</f>
        <v>4.5999990000000004</v>
      </c>
      <c r="L2273" s="101"/>
      <c r="M2273" s="54"/>
      <c r="N2273" s="55">
        <f>IFERROR(Tabla3[[#This Row],[PRECIOS]]-Tabla3[[#This Row],[PRECIOS]]*Tabla3[[#This Row],[% PRODUCTO]]," ")</f>
        <v>5.11111</v>
      </c>
      <c r="O2273" s="54"/>
      <c r="P2273" s="55">
        <f>IFERROR(Tabla3[[#This Row],[OCULTAR2]]-Tabla3[[#This Row],[OCULTAR2]]*Tabla3[[#This Row],[% LÍNEA]]," ")</f>
        <v>5.11111</v>
      </c>
      <c r="Q2273" s="56">
        <f>IFERROR(Tabla3[[#This Row],[% PRODUCTO]]+Tabla3[[#This Row],[% LÍNEA]]," ")</f>
        <v>0</v>
      </c>
      <c r="R2273" s="53">
        <f>Tabla3[[#This Row],[OCULTAR3]]</f>
        <v>5.11111</v>
      </c>
      <c r="S2273" s="53">
        <f>Tabla3[[#This Row],[PRECIO SIN %]]-Tabla3[[#This Row],[PRECIO SIN %]]*10%</f>
        <v>4.5999990000000004</v>
      </c>
      <c r="T2273" s="80">
        <f>(Tabla3[[#This Row],[PRECIO CON DESCT.]]-(Tabla3[[#This Row],[PRECIO CON DESCT.]]*$T$6))</f>
        <v>2.89799937</v>
      </c>
      <c r="U2273" s="96"/>
      <c r="V2273" s="94">
        <f>Tabla3[[#This Row],[PRECIO %      en $]]*Tabla3[[#This Row],[PEDIDO ]]</f>
        <v>0</v>
      </c>
      <c r="W2273" s="57">
        <f>Tabla3[[#This Row],[PRECIO CON DESCT.]]*Tabla3[[#This Row],[PEDIDO ]]</f>
        <v>0</v>
      </c>
      <c r="X2273" s="58">
        <f>Tabla3[[#This Row],[PRECIO SIN %]]*Tabla3[[#This Row],[PEDIDO ]]</f>
        <v>0</v>
      </c>
    </row>
    <row r="2274" spans="1:24" ht="33" customHeight="1" x14ac:dyDescent="0.4">
      <c r="A2274" s="125">
        <v>198168629901</v>
      </c>
      <c r="B2274" s="59" t="s">
        <v>225</v>
      </c>
      <c r="C2274" s="59" t="s">
        <v>119</v>
      </c>
      <c r="D22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74" s="119" t="s">
        <v>2760</v>
      </c>
      <c r="F2274" s="76" t="s">
        <v>537</v>
      </c>
      <c r="G22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74" s="78">
        <v>119</v>
      </c>
      <c r="J2274" s="52">
        <v>5.5555599999999998</v>
      </c>
      <c r="K2274" s="60">
        <f>Tabla3[[#This Row],[PRECIOS]]-Tabla3[[#This Row],[PRECIOS]]*10%</f>
        <v>5.0000039999999997</v>
      </c>
      <c r="L2274" s="101"/>
      <c r="M2274" s="61"/>
      <c r="N2274" s="55">
        <f>IFERROR(Tabla3[[#This Row],[PRECIOS]]-Tabla3[[#This Row],[PRECIOS]]*Tabla3[[#This Row],[% PRODUCTO]]," ")</f>
        <v>5.5555599999999998</v>
      </c>
      <c r="O2274" s="61"/>
      <c r="P2274" s="55">
        <f>IFERROR(Tabla3[[#This Row],[OCULTAR2]]-Tabla3[[#This Row],[OCULTAR2]]*Tabla3[[#This Row],[% LÍNEA]]," ")</f>
        <v>5.5555599999999998</v>
      </c>
      <c r="Q2274" s="56">
        <f>IFERROR(Tabla3[[#This Row],[% PRODUCTO]]+Tabla3[[#This Row],[% LÍNEA]]," ")</f>
        <v>0</v>
      </c>
      <c r="R2274" s="60">
        <f>Tabla3[[#This Row],[OCULTAR3]]</f>
        <v>5.5555599999999998</v>
      </c>
      <c r="S2274" s="60">
        <f>Tabla3[[#This Row],[PRECIO SIN %]]-Tabla3[[#This Row],[PRECIO SIN %]]*10%</f>
        <v>5.0000039999999997</v>
      </c>
      <c r="T2274" s="80">
        <f>(Tabla3[[#This Row],[PRECIO CON DESCT.]]-(Tabla3[[#This Row],[PRECIO CON DESCT.]]*$T$6))</f>
        <v>3.1500025200000001</v>
      </c>
      <c r="U2274" s="96"/>
      <c r="V2274" s="94">
        <f>Tabla3[[#This Row],[PRECIO %      en $]]*Tabla3[[#This Row],[PEDIDO ]]</f>
        <v>0</v>
      </c>
      <c r="W2274" s="57">
        <f>Tabla3[[#This Row],[PRECIO CON DESCT.]]*Tabla3[[#This Row],[PEDIDO ]]</f>
        <v>0</v>
      </c>
      <c r="X2274" s="58">
        <f>Tabla3[[#This Row],[PRECIO SIN %]]*Tabla3[[#This Row],[PEDIDO ]]</f>
        <v>0</v>
      </c>
    </row>
    <row r="2275" spans="1:24" ht="33" customHeight="1" x14ac:dyDescent="0.4">
      <c r="A2275" s="124">
        <v>7592349923957</v>
      </c>
      <c r="B2275" s="51" t="s">
        <v>225</v>
      </c>
      <c r="C2275" s="51" t="s">
        <v>228</v>
      </c>
      <c r="D22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75" s="118" t="s">
        <v>2761</v>
      </c>
      <c r="F2275" s="75" t="s">
        <v>537</v>
      </c>
      <c r="G22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75" s="77">
        <v>436</v>
      </c>
      <c r="J2275" s="52">
        <v>7.6666699999999999</v>
      </c>
      <c r="K2275" s="53">
        <f>Tabla3[[#This Row],[PRECIOS]]-Tabla3[[#This Row],[PRECIOS]]*10%</f>
        <v>6.9000029999999999</v>
      </c>
      <c r="L2275" s="101"/>
      <c r="M2275" s="54"/>
      <c r="N2275" s="55">
        <f>IFERROR(Tabla3[[#This Row],[PRECIOS]]-Tabla3[[#This Row],[PRECIOS]]*Tabla3[[#This Row],[% PRODUCTO]]," ")</f>
        <v>7.6666699999999999</v>
      </c>
      <c r="O2275" s="54"/>
      <c r="P2275" s="55">
        <f>IFERROR(Tabla3[[#This Row],[OCULTAR2]]-Tabla3[[#This Row],[OCULTAR2]]*Tabla3[[#This Row],[% LÍNEA]]," ")</f>
        <v>7.6666699999999999</v>
      </c>
      <c r="Q2275" s="56">
        <f>IFERROR(Tabla3[[#This Row],[% PRODUCTO]]+Tabla3[[#This Row],[% LÍNEA]]," ")</f>
        <v>0</v>
      </c>
      <c r="R2275" s="53">
        <f>Tabla3[[#This Row],[OCULTAR3]]</f>
        <v>7.6666699999999999</v>
      </c>
      <c r="S2275" s="53">
        <f>Tabla3[[#This Row],[PRECIO SIN %]]-Tabla3[[#This Row],[PRECIO SIN %]]*10%</f>
        <v>6.9000029999999999</v>
      </c>
      <c r="T2275" s="80">
        <f>(Tabla3[[#This Row],[PRECIO CON DESCT.]]-(Tabla3[[#This Row],[PRECIO CON DESCT.]]*$T$6))</f>
        <v>4.3470018899999996</v>
      </c>
      <c r="U2275" s="96"/>
      <c r="V2275" s="94">
        <f>Tabla3[[#This Row],[PRECIO %      en $]]*Tabla3[[#This Row],[PEDIDO ]]</f>
        <v>0</v>
      </c>
      <c r="W2275" s="57">
        <f>Tabla3[[#This Row],[PRECIO CON DESCT.]]*Tabla3[[#This Row],[PEDIDO ]]</f>
        <v>0</v>
      </c>
      <c r="X2275" s="58">
        <f>Tabla3[[#This Row],[PRECIO SIN %]]*Tabla3[[#This Row],[PEDIDO ]]</f>
        <v>0</v>
      </c>
    </row>
    <row r="2276" spans="1:24" ht="33" customHeight="1" x14ac:dyDescent="0.4">
      <c r="A2276" s="125">
        <v>7598252001676</v>
      </c>
      <c r="B2276" s="59" t="s">
        <v>225</v>
      </c>
      <c r="C2276" s="59" t="s">
        <v>56</v>
      </c>
      <c r="D22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76" s="119" t="s">
        <v>2762</v>
      </c>
      <c r="F2276" s="76" t="s">
        <v>537</v>
      </c>
      <c r="G22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76" s="78">
        <v>25</v>
      </c>
      <c r="J2276" s="52">
        <v>19.16667</v>
      </c>
      <c r="K2276" s="60">
        <f>Tabla3[[#This Row],[PRECIOS]]-Tabla3[[#This Row],[PRECIOS]]*10%</f>
        <v>17.250003</v>
      </c>
      <c r="L2276" s="101"/>
      <c r="M2276" s="61"/>
      <c r="N2276" s="55">
        <f>IFERROR(Tabla3[[#This Row],[PRECIOS]]-Tabla3[[#This Row],[PRECIOS]]*Tabla3[[#This Row],[% PRODUCTO]]," ")</f>
        <v>19.16667</v>
      </c>
      <c r="O2276" s="61"/>
      <c r="P2276" s="55">
        <f>IFERROR(Tabla3[[#This Row],[OCULTAR2]]-Tabla3[[#This Row],[OCULTAR2]]*Tabla3[[#This Row],[% LÍNEA]]," ")</f>
        <v>19.16667</v>
      </c>
      <c r="Q2276" s="56">
        <f>IFERROR(Tabla3[[#This Row],[% PRODUCTO]]+Tabla3[[#This Row],[% LÍNEA]]," ")</f>
        <v>0</v>
      </c>
      <c r="R2276" s="60">
        <f>Tabla3[[#This Row],[OCULTAR3]]</f>
        <v>19.16667</v>
      </c>
      <c r="S2276" s="60">
        <f>Tabla3[[#This Row],[PRECIO SIN %]]-Tabla3[[#This Row],[PRECIO SIN %]]*10%</f>
        <v>17.250003</v>
      </c>
      <c r="T2276" s="80">
        <f>(Tabla3[[#This Row],[PRECIO CON DESCT.]]-(Tabla3[[#This Row],[PRECIO CON DESCT.]]*$T$6))</f>
        <v>10.86750189</v>
      </c>
      <c r="U2276" s="96"/>
      <c r="V2276" s="94">
        <f>Tabla3[[#This Row],[PRECIO %      en $]]*Tabla3[[#This Row],[PEDIDO ]]</f>
        <v>0</v>
      </c>
      <c r="W2276" s="57">
        <f>Tabla3[[#This Row],[PRECIO CON DESCT.]]*Tabla3[[#This Row],[PEDIDO ]]</f>
        <v>0</v>
      </c>
      <c r="X2276" s="58">
        <f>Tabla3[[#This Row],[PRECIO SIN %]]*Tabla3[[#This Row],[PEDIDO ]]</f>
        <v>0</v>
      </c>
    </row>
    <row r="2277" spans="1:24" ht="33" customHeight="1" x14ac:dyDescent="0.4">
      <c r="A2277" s="124">
        <v>7592601101079</v>
      </c>
      <c r="B2277" s="51" t="s">
        <v>225</v>
      </c>
      <c r="C2277" s="51" t="s">
        <v>98</v>
      </c>
      <c r="D22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277" s="118" t="s">
        <v>2763</v>
      </c>
      <c r="F2277" s="75" t="s">
        <v>537</v>
      </c>
      <c r="G22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277" s="77">
        <v>20</v>
      </c>
      <c r="J2277" s="52">
        <v>7.5555599999999998</v>
      </c>
      <c r="K2277" s="53">
        <f>Tabla3[[#This Row],[PRECIOS]]-Tabla3[[#This Row],[PRECIOS]]*10%</f>
        <v>6.8000039999999995</v>
      </c>
      <c r="L2277" s="101" t="s">
        <v>5327</v>
      </c>
      <c r="M2277" s="54"/>
      <c r="N2277" s="55">
        <f>IFERROR(Tabla3[[#This Row],[PRECIOS]]-Tabla3[[#This Row],[PRECIOS]]*Tabla3[[#This Row],[% PRODUCTO]]," ")</f>
        <v>7.5555599999999998</v>
      </c>
      <c r="O2277" s="54"/>
      <c r="P2277" s="55">
        <f>IFERROR(Tabla3[[#This Row],[OCULTAR2]]-Tabla3[[#This Row],[OCULTAR2]]*Tabla3[[#This Row],[% LÍNEA]]," ")</f>
        <v>7.5555599999999998</v>
      </c>
      <c r="Q2277" s="56">
        <f>IFERROR(Tabla3[[#This Row],[% PRODUCTO]]+Tabla3[[#This Row],[% LÍNEA]]," ")</f>
        <v>0</v>
      </c>
      <c r="R2277" s="53">
        <f>Tabla3[[#This Row],[OCULTAR3]]</f>
        <v>7.5555599999999998</v>
      </c>
      <c r="S2277" s="53">
        <f>Tabla3[[#This Row],[PRECIO SIN %]]-Tabla3[[#This Row],[PRECIO SIN %]]*10%</f>
        <v>6.8000039999999995</v>
      </c>
      <c r="T2277" s="80">
        <f>(Tabla3[[#This Row],[PRECIO CON DESCT.]]-(Tabla3[[#This Row],[PRECIO CON DESCT.]]*$T$6))</f>
        <v>4.2840025199999996</v>
      </c>
      <c r="U2277" s="96"/>
      <c r="V2277" s="94">
        <f>Tabla3[[#This Row],[PRECIO %      en $]]*Tabla3[[#This Row],[PEDIDO ]]</f>
        <v>0</v>
      </c>
      <c r="W2277" s="57">
        <f>Tabla3[[#This Row],[PRECIO CON DESCT.]]*Tabla3[[#This Row],[PEDIDO ]]</f>
        <v>0</v>
      </c>
      <c r="X2277" s="58">
        <f>Tabla3[[#This Row],[PRECIO SIN %]]*Tabla3[[#This Row],[PEDIDO ]]</f>
        <v>0</v>
      </c>
    </row>
    <row r="2278" spans="1:24" ht="33" customHeight="1" x14ac:dyDescent="0.4">
      <c r="A2278" s="125">
        <v>7591585371539</v>
      </c>
      <c r="B2278" s="59" t="s">
        <v>225</v>
      </c>
      <c r="C2278" s="59" t="s">
        <v>75</v>
      </c>
      <c r="D22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78" s="119" t="s">
        <v>2764</v>
      </c>
      <c r="F2278" s="76" t="s">
        <v>537</v>
      </c>
      <c r="G22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78" s="78">
        <v>14</v>
      </c>
      <c r="J2278" s="52">
        <v>5.9333299999999998</v>
      </c>
      <c r="K2278" s="60">
        <f>Tabla3[[#This Row],[PRECIOS]]-Tabla3[[#This Row],[PRECIOS]]*10%</f>
        <v>5.3399969999999994</v>
      </c>
      <c r="L2278" s="101"/>
      <c r="M2278" s="61"/>
      <c r="N2278" s="55">
        <f>IFERROR(Tabla3[[#This Row],[PRECIOS]]-Tabla3[[#This Row],[PRECIOS]]*Tabla3[[#This Row],[% PRODUCTO]]," ")</f>
        <v>5.9333299999999998</v>
      </c>
      <c r="O2278" s="61"/>
      <c r="P2278" s="55">
        <f>IFERROR(Tabla3[[#This Row],[OCULTAR2]]-Tabla3[[#This Row],[OCULTAR2]]*Tabla3[[#This Row],[% LÍNEA]]," ")</f>
        <v>5.9333299999999998</v>
      </c>
      <c r="Q2278" s="56">
        <f>IFERROR(Tabla3[[#This Row],[% PRODUCTO]]+Tabla3[[#This Row],[% LÍNEA]]," ")</f>
        <v>0</v>
      </c>
      <c r="R2278" s="60">
        <f>Tabla3[[#This Row],[OCULTAR3]]</f>
        <v>5.9333299999999998</v>
      </c>
      <c r="S2278" s="60">
        <f>Tabla3[[#This Row],[PRECIO SIN %]]-Tabla3[[#This Row],[PRECIO SIN %]]*10%</f>
        <v>5.3399969999999994</v>
      </c>
      <c r="T2278" s="80">
        <f>(Tabla3[[#This Row],[PRECIO CON DESCT.]]-(Tabla3[[#This Row],[PRECIO CON DESCT.]]*$T$6))</f>
        <v>3.3641981099999994</v>
      </c>
      <c r="U2278" s="96"/>
      <c r="V2278" s="94">
        <f>Tabla3[[#This Row],[PRECIO %      en $]]*Tabla3[[#This Row],[PEDIDO ]]</f>
        <v>0</v>
      </c>
      <c r="W2278" s="57">
        <f>Tabla3[[#This Row],[PRECIO CON DESCT.]]*Tabla3[[#This Row],[PEDIDO ]]</f>
        <v>0</v>
      </c>
      <c r="X2278" s="58">
        <f>Tabla3[[#This Row],[PRECIO SIN %]]*Tabla3[[#This Row],[PEDIDO ]]</f>
        <v>0</v>
      </c>
    </row>
    <row r="2279" spans="1:24" ht="33" customHeight="1" x14ac:dyDescent="0.4">
      <c r="A2279" s="124">
        <v>7592601101086</v>
      </c>
      <c r="B2279" s="51" t="s">
        <v>225</v>
      </c>
      <c r="C2279" s="51" t="s">
        <v>98</v>
      </c>
      <c r="D22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79" s="118" t="s">
        <v>2765</v>
      </c>
      <c r="F2279" s="75" t="s">
        <v>537</v>
      </c>
      <c r="G22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79" s="77">
        <v>36</v>
      </c>
      <c r="J2279" s="52">
        <v>12.844440000000001</v>
      </c>
      <c r="K2279" s="53">
        <f>Tabla3[[#This Row],[PRECIOS]]-Tabla3[[#This Row],[PRECIOS]]*10%</f>
        <v>11.559996</v>
      </c>
      <c r="L2279" s="101"/>
      <c r="M2279" s="54"/>
      <c r="N2279" s="55">
        <f>IFERROR(Tabla3[[#This Row],[PRECIOS]]-Tabla3[[#This Row],[PRECIOS]]*Tabla3[[#This Row],[% PRODUCTO]]," ")</f>
        <v>12.844440000000001</v>
      </c>
      <c r="O2279" s="54"/>
      <c r="P2279" s="55">
        <f>IFERROR(Tabla3[[#This Row],[OCULTAR2]]-Tabla3[[#This Row],[OCULTAR2]]*Tabla3[[#This Row],[% LÍNEA]]," ")</f>
        <v>12.844440000000001</v>
      </c>
      <c r="Q2279" s="56">
        <f>IFERROR(Tabla3[[#This Row],[% PRODUCTO]]+Tabla3[[#This Row],[% LÍNEA]]," ")</f>
        <v>0</v>
      </c>
      <c r="R2279" s="53">
        <f>Tabla3[[#This Row],[OCULTAR3]]</f>
        <v>12.844440000000001</v>
      </c>
      <c r="S2279" s="53">
        <f>Tabla3[[#This Row],[PRECIO SIN %]]-Tabla3[[#This Row],[PRECIO SIN %]]*10%</f>
        <v>11.559996</v>
      </c>
      <c r="T2279" s="80">
        <f>(Tabla3[[#This Row],[PRECIO CON DESCT.]]-(Tabla3[[#This Row],[PRECIO CON DESCT.]]*$T$6))</f>
        <v>7.2827974800000002</v>
      </c>
      <c r="U2279" s="96"/>
      <c r="V2279" s="94">
        <f>Tabla3[[#This Row],[PRECIO %      en $]]*Tabla3[[#This Row],[PEDIDO ]]</f>
        <v>0</v>
      </c>
      <c r="W2279" s="57">
        <f>Tabla3[[#This Row],[PRECIO CON DESCT.]]*Tabla3[[#This Row],[PEDIDO ]]</f>
        <v>0</v>
      </c>
      <c r="X2279" s="58">
        <f>Tabla3[[#This Row],[PRECIO SIN %]]*Tabla3[[#This Row],[PEDIDO ]]</f>
        <v>0</v>
      </c>
    </row>
    <row r="2280" spans="1:24" ht="33" customHeight="1" x14ac:dyDescent="0.4">
      <c r="A2280" s="125">
        <v>7591585171528</v>
      </c>
      <c r="B2280" s="59" t="s">
        <v>225</v>
      </c>
      <c r="C2280" s="59" t="s">
        <v>75</v>
      </c>
      <c r="D22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80" s="119" t="s">
        <v>2766</v>
      </c>
      <c r="F2280" s="76" t="s">
        <v>537</v>
      </c>
      <c r="G22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80" s="78">
        <v>16</v>
      </c>
      <c r="J2280" s="52">
        <v>4.3333300000000001</v>
      </c>
      <c r="K2280" s="60">
        <f>Tabla3[[#This Row],[PRECIOS]]-Tabla3[[#This Row],[PRECIOS]]*10%</f>
        <v>3.8999969999999999</v>
      </c>
      <c r="L2280" s="101"/>
      <c r="M2280" s="61"/>
      <c r="N2280" s="55">
        <f>IFERROR(Tabla3[[#This Row],[PRECIOS]]-Tabla3[[#This Row],[PRECIOS]]*Tabla3[[#This Row],[% PRODUCTO]]," ")</f>
        <v>4.3333300000000001</v>
      </c>
      <c r="O2280" s="61"/>
      <c r="P2280" s="55">
        <f>IFERROR(Tabla3[[#This Row],[OCULTAR2]]-Tabla3[[#This Row],[OCULTAR2]]*Tabla3[[#This Row],[% LÍNEA]]," ")</f>
        <v>4.3333300000000001</v>
      </c>
      <c r="Q2280" s="56">
        <f>IFERROR(Tabla3[[#This Row],[% PRODUCTO]]+Tabla3[[#This Row],[% LÍNEA]]," ")</f>
        <v>0</v>
      </c>
      <c r="R2280" s="60">
        <f>Tabla3[[#This Row],[OCULTAR3]]</f>
        <v>4.3333300000000001</v>
      </c>
      <c r="S2280" s="60">
        <f>Tabla3[[#This Row],[PRECIO SIN %]]-Tabla3[[#This Row],[PRECIO SIN %]]*10%</f>
        <v>3.8999969999999999</v>
      </c>
      <c r="T2280" s="80">
        <f>(Tabla3[[#This Row],[PRECIO CON DESCT.]]-(Tabla3[[#This Row],[PRECIO CON DESCT.]]*$T$6))</f>
        <v>2.4569981099999998</v>
      </c>
      <c r="U2280" s="96"/>
      <c r="V2280" s="94">
        <f>Tabla3[[#This Row],[PRECIO %      en $]]*Tabla3[[#This Row],[PEDIDO ]]</f>
        <v>0</v>
      </c>
      <c r="W2280" s="57">
        <f>Tabla3[[#This Row],[PRECIO CON DESCT.]]*Tabla3[[#This Row],[PEDIDO ]]</f>
        <v>0</v>
      </c>
      <c r="X2280" s="58">
        <f>Tabla3[[#This Row],[PRECIO SIN %]]*Tabla3[[#This Row],[PEDIDO ]]</f>
        <v>0</v>
      </c>
    </row>
    <row r="2281" spans="1:24" ht="33" customHeight="1" x14ac:dyDescent="0.4">
      <c r="A2281" s="124">
        <v>7591585271525</v>
      </c>
      <c r="B2281" s="51" t="s">
        <v>225</v>
      </c>
      <c r="C2281" s="51" t="s">
        <v>75</v>
      </c>
      <c r="D22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81" s="118" t="s">
        <v>2767</v>
      </c>
      <c r="F2281" s="75" t="s">
        <v>537</v>
      </c>
      <c r="G22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81" s="77">
        <v>15</v>
      </c>
      <c r="J2281" s="52">
        <v>8.1333300000000008</v>
      </c>
      <c r="K2281" s="53">
        <f>Tabla3[[#This Row],[PRECIOS]]-Tabla3[[#This Row],[PRECIOS]]*10%</f>
        <v>7.3199970000000008</v>
      </c>
      <c r="L2281" s="101"/>
      <c r="M2281" s="54"/>
      <c r="N2281" s="55">
        <f>IFERROR(Tabla3[[#This Row],[PRECIOS]]-Tabla3[[#This Row],[PRECIOS]]*Tabla3[[#This Row],[% PRODUCTO]]," ")</f>
        <v>8.1333300000000008</v>
      </c>
      <c r="O2281" s="54"/>
      <c r="P2281" s="55">
        <f>IFERROR(Tabla3[[#This Row],[OCULTAR2]]-Tabla3[[#This Row],[OCULTAR2]]*Tabla3[[#This Row],[% LÍNEA]]," ")</f>
        <v>8.1333300000000008</v>
      </c>
      <c r="Q2281" s="56">
        <f>IFERROR(Tabla3[[#This Row],[% PRODUCTO]]+Tabla3[[#This Row],[% LÍNEA]]," ")</f>
        <v>0</v>
      </c>
      <c r="R2281" s="53">
        <f>Tabla3[[#This Row],[OCULTAR3]]</f>
        <v>8.1333300000000008</v>
      </c>
      <c r="S2281" s="53">
        <f>Tabla3[[#This Row],[PRECIO SIN %]]-Tabla3[[#This Row],[PRECIO SIN %]]*10%</f>
        <v>7.3199970000000008</v>
      </c>
      <c r="T2281" s="80">
        <f>(Tabla3[[#This Row],[PRECIO CON DESCT.]]-(Tabla3[[#This Row],[PRECIO CON DESCT.]]*$T$6))</f>
        <v>4.611598110000001</v>
      </c>
      <c r="U2281" s="96"/>
      <c r="V2281" s="94">
        <f>Tabla3[[#This Row],[PRECIO %      en $]]*Tabla3[[#This Row],[PEDIDO ]]</f>
        <v>0</v>
      </c>
      <c r="W2281" s="57">
        <f>Tabla3[[#This Row],[PRECIO CON DESCT.]]*Tabla3[[#This Row],[PEDIDO ]]</f>
        <v>0</v>
      </c>
      <c r="X2281" s="58">
        <f>Tabla3[[#This Row],[PRECIO SIN %]]*Tabla3[[#This Row],[PEDIDO ]]</f>
        <v>0</v>
      </c>
    </row>
    <row r="2282" spans="1:24" ht="33" customHeight="1" x14ac:dyDescent="0.4">
      <c r="A2282" s="125">
        <v>7599794000059</v>
      </c>
      <c r="B2282" s="59" t="s">
        <v>225</v>
      </c>
      <c r="C2282" s="59" t="s">
        <v>209</v>
      </c>
      <c r="D22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82" s="119" t="s">
        <v>2768</v>
      </c>
      <c r="F2282" s="76" t="s">
        <v>537</v>
      </c>
      <c r="G22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82" s="78">
        <v>224</v>
      </c>
      <c r="J2282" s="52">
        <v>3.6666699999999999</v>
      </c>
      <c r="K2282" s="60">
        <f>Tabla3[[#This Row],[PRECIOS]]-Tabla3[[#This Row],[PRECIOS]]*10%</f>
        <v>3.3000029999999998</v>
      </c>
      <c r="L2282" s="101"/>
      <c r="M2282" s="61"/>
      <c r="N2282" s="55">
        <f>IFERROR(Tabla3[[#This Row],[PRECIOS]]-Tabla3[[#This Row],[PRECIOS]]*Tabla3[[#This Row],[% PRODUCTO]]," ")</f>
        <v>3.6666699999999999</v>
      </c>
      <c r="O2282" s="61"/>
      <c r="P2282" s="55">
        <f>IFERROR(Tabla3[[#This Row],[OCULTAR2]]-Tabla3[[#This Row],[OCULTAR2]]*Tabla3[[#This Row],[% LÍNEA]]," ")</f>
        <v>3.6666699999999999</v>
      </c>
      <c r="Q2282" s="56">
        <f>IFERROR(Tabla3[[#This Row],[% PRODUCTO]]+Tabla3[[#This Row],[% LÍNEA]]," ")</f>
        <v>0</v>
      </c>
      <c r="R2282" s="60">
        <f>Tabla3[[#This Row],[OCULTAR3]]</f>
        <v>3.6666699999999999</v>
      </c>
      <c r="S2282" s="60">
        <f>Tabla3[[#This Row],[PRECIO SIN %]]-Tabla3[[#This Row],[PRECIO SIN %]]*10%</f>
        <v>3.3000029999999998</v>
      </c>
      <c r="T2282" s="80">
        <f>(Tabla3[[#This Row],[PRECIO CON DESCT.]]-(Tabla3[[#This Row],[PRECIO CON DESCT.]]*$T$6))</f>
        <v>2.0790018899999998</v>
      </c>
      <c r="U2282" s="96"/>
      <c r="V2282" s="94">
        <f>Tabla3[[#This Row],[PRECIO %      en $]]*Tabla3[[#This Row],[PEDIDO ]]</f>
        <v>0</v>
      </c>
      <c r="W2282" s="57">
        <f>Tabla3[[#This Row],[PRECIO CON DESCT.]]*Tabla3[[#This Row],[PEDIDO ]]</f>
        <v>0</v>
      </c>
      <c r="X2282" s="58">
        <f>Tabla3[[#This Row],[PRECIO SIN %]]*Tabla3[[#This Row],[PEDIDO ]]</f>
        <v>0</v>
      </c>
    </row>
    <row r="2283" spans="1:24" ht="33" customHeight="1" x14ac:dyDescent="0.4">
      <c r="A2283" s="124">
        <v>7591619520742</v>
      </c>
      <c r="B2283" s="51" t="s">
        <v>225</v>
      </c>
      <c r="C2283" s="51" t="s">
        <v>131</v>
      </c>
      <c r="D22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83" s="118" t="s">
        <v>2769</v>
      </c>
      <c r="F2283" s="75" t="s">
        <v>537</v>
      </c>
      <c r="G22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83" s="77">
        <v>17</v>
      </c>
      <c r="J2283" s="52">
        <v>10.43333</v>
      </c>
      <c r="K2283" s="53">
        <f>Tabla3[[#This Row],[PRECIOS]]-Tabla3[[#This Row],[PRECIOS]]*10%</f>
        <v>9.3899969999999993</v>
      </c>
      <c r="L2283" s="101"/>
      <c r="M2283" s="54"/>
      <c r="N2283" s="55">
        <f>IFERROR(Tabla3[[#This Row],[PRECIOS]]-Tabla3[[#This Row],[PRECIOS]]*Tabla3[[#This Row],[% PRODUCTO]]," ")</f>
        <v>10.43333</v>
      </c>
      <c r="O2283" s="54"/>
      <c r="P2283" s="55">
        <f>IFERROR(Tabla3[[#This Row],[OCULTAR2]]-Tabla3[[#This Row],[OCULTAR2]]*Tabla3[[#This Row],[% LÍNEA]]," ")</f>
        <v>10.43333</v>
      </c>
      <c r="Q2283" s="56">
        <f>IFERROR(Tabla3[[#This Row],[% PRODUCTO]]+Tabla3[[#This Row],[% LÍNEA]]," ")</f>
        <v>0</v>
      </c>
      <c r="R2283" s="53">
        <f>Tabla3[[#This Row],[OCULTAR3]]</f>
        <v>10.43333</v>
      </c>
      <c r="S2283" s="53">
        <f>Tabla3[[#This Row],[PRECIO SIN %]]-Tabla3[[#This Row],[PRECIO SIN %]]*10%</f>
        <v>9.3899969999999993</v>
      </c>
      <c r="T2283" s="80">
        <f>(Tabla3[[#This Row],[PRECIO CON DESCT.]]-(Tabla3[[#This Row],[PRECIO CON DESCT.]]*$T$6))</f>
        <v>5.9156981099999992</v>
      </c>
      <c r="U2283" s="96"/>
      <c r="V2283" s="94">
        <f>Tabla3[[#This Row],[PRECIO %      en $]]*Tabla3[[#This Row],[PEDIDO ]]</f>
        <v>0</v>
      </c>
      <c r="W2283" s="57">
        <f>Tabla3[[#This Row],[PRECIO CON DESCT.]]*Tabla3[[#This Row],[PEDIDO ]]</f>
        <v>0</v>
      </c>
      <c r="X2283" s="58">
        <f>Tabla3[[#This Row],[PRECIO SIN %]]*Tabla3[[#This Row],[PEDIDO ]]</f>
        <v>0</v>
      </c>
    </row>
    <row r="2284" spans="1:24" ht="33" customHeight="1" x14ac:dyDescent="0.4">
      <c r="A2284" s="125">
        <v>7703763165056</v>
      </c>
      <c r="B2284" s="59" t="s">
        <v>225</v>
      </c>
      <c r="C2284" s="59" t="s">
        <v>171</v>
      </c>
      <c r="D22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84" s="119" t="s">
        <v>2770</v>
      </c>
      <c r="F2284" s="76" t="s">
        <v>537</v>
      </c>
      <c r="G22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84" s="78">
        <v>45</v>
      </c>
      <c r="J2284" s="52">
        <v>4.1666699999999999</v>
      </c>
      <c r="K2284" s="60">
        <f>Tabla3[[#This Row],[PRECIOS]]-Tabla3[[#This Row],[PRECIOS]]*10%</f>
        <v>3.750003</v>
      </c>
      <c r="L2284" s="101"/>
      <c r="M2284" s="61"/>
      <c r="N2284" s="55">
        <f>IFERROR(Tabla3[[#This Row],[PRECIOS]]-Tabla3[[#This Row],[PRECIOS]]*Tabla3[[#This Row],[% PRODUCTO]]," ")</f>
        <v>4.1666699999999999</v>
      </c>
      <c r="O2284" s="61"/>
      <c r="P2284" s="55">
        <f>IFERROR(Tabla3[[#This Row],[OCULTAR2]]-Tabla3[[#This Row],[OCULTAR2]]*Tabla3[[#This Row],[% LÍNEA]]," ")</f>
        <v>4.1666699999999999</v>
      </c>
      <c r="Q2284" s="56">
        <f>IFERROR(Tabla3[[#This Row],[% PRODUCTO]]+Tabla3[[#This Row],[% LÍNEA]]," ")</f>
        <v>0</v>
      </c>
      <c r="R2284" s="60">
        <f>Tabla3[[#This Row],[OCULTAR3]]</f>
        <v>4.1666699999999999</v>
      </c>
      <c r="S2284" s="60">
        <f>Tabla3[[#This Row],[PRECIO SIN %]]-Tabla3[[#This Row],[PRECIO SIN %]]*10%</f>
        <v>3.750003</v>
      </c>
      <c r="T2284" s="80">
        <f>(Tabla3[[#This Row],[PRECIO CON DESCT.]]-(Tabla3[[#This Row],[PRECIO CON DESCT.]]*$T$6))</f>
        <v>2.3625018899999999</v>
      </c>
      <c r="U2284" s="96"/>
      <c r="V2284" s="94">
        <f>Tabla3[[#This Row],[PRECIO %      en $]]*Tabla3[[#This Row],[PEDIDO ]]</f>
        <v>0</v>
      </c>
      <c r="W2284" s="57">
        <f>Tabla3[[#This Row],[PRECIO CON DESCT.]]*Tabla3[[#This Row],[PEDIDO ]]</f>
        <v>0</v>
      </c>
      <c r="X2284" s="58">
        <f>Tabla3[[#This Row],[PRECIO SIN %]]*Tabla3[[#This Row],[PEDIDO ]]</f>
        <v>0</v>
      </c>
    </row>
    <row r="2285" spans="1:24" ht="33" customHeight="1" x14ac:dyDescent="0.4">
      <c r="A2285" s="124">
        <v>7599794000066</v>
      </c>
      <c r="B2285" s="51" t="s">
        <v>225</v>
      </c>
      <c r="C2285" s="51" t="s">
        <v>209</v>
      </c>
      <c r="D22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85" s="118" t="s">
        <v>2771</v>
      </c>
      <c r="F2285" s="75" t="s">
        <v>537</v>
      </c>
      <c r="G22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85" s="77">
        <v>416</v>
      </c>
      <c r="J2285" s="52">
        <v>5.9222200000000003</v>
      </c>
      <c r="K2285" s="53">
        <f>Tabla3[[#This Row],[PRECIOS]]-Tabla3[[#This Row],[PRECIOS]]*10%</f>
        <v>5.3299979999999998</v>
      </c>
      <c r="L2285" s="101"/>
      <c r="M2285" s="54"/>
      <c r="N2285" s="55">
        <f>IFERROR(Tabla3[[#This Row],[PRECIOS]]-Tabla3[[#This Row],[PRECIOS]]*Tabla3[[#This Row],[% PRODUCTO]]," ")</f>
        <v>5.9222200000000003</v>
      </c>
      <c r="O2285" s="54"/>
      <c r="P2285" s="55">
        <f>IFERROR(Tabla3[[#This Row],[OCULTAR2]]-Tabla3[[#This Row],[OCULTAR2]]*Tabla3[[#This Row],[% LÍNEA]]," ")</f>
        <v>5.9222200000000003</v>
      </c>
      <c r="Q2285" s="56">
        <f>IFERROR(Tabla3[[#This Row],[% PRODUCTO]]+Tabla3[[#This Row],[% LÍNEA]]," ")</f>
        <v>0</v>
      </c>
      <c r="R2285" s="53">
        <f>Tabla3[[#This Row],[OCULTAR3]]</f>
        <v>5.9222200000000003</v>
      </c>
      <c r="S2285" s="53">
        <f>Tabla3[[#This Row],[PRECIO SIN %]]-Tabla3[[#This Row],[PRECIO SIN %]]*10%</f>
        <v>5.3299979999999998</v>
      </c>
      <c r="T2285" s="80">
        <f>(Tabla3[[#This Row],[PRECIO CON DESCT.]]-(Tabla3[[#This Row],[PRECIO CON DESCT.]]*$T$6))</f>
        <v>3.35789874</v>
      </c>
      <c r="U2285" s="96"/>
      <c r="V2285" s="94">
        <f>Tabla3[[#This Row],[PRECIO %      en $]]*Tabla3[[#This Row],[PEDIDO ]]</f>
        <v>0</v>
      </c>
      <c r="W2285" s="57">
        <f>Tabla3[[#This Row],[PRECIO CON DESCT.]]*Tabla3[[#This Row],[PEDIDO ]]</f>
        <v>0</v>
      </c>
      <c r="X2285" s="58">
        <f>Tabla3[[#This Row],[PRECIO SIN %]]*Tabla3[[#This Row],[PEDIDO ]]</f>
        <v>0</v>
      </c>
    </row>
    <row r="2286" spans="1:24" ht="33" customHeight="1" x14ac:dyDescent="0.4">
      <c r="A2286" s="125">
        <v>7703763165025</v>
      </c>
      <c r="B2286" s="59" t="s">
        <v>225</v>
      </c>
      <c r="C2286" s="59" t="s">
        <v>188</v>
      </c>
      <c r="D22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86" s="119" t="s">
        <v>2772</v>
      </c>
      <c r="F2286" s="76" t="s">
        <v>537</v>
      </c>
      <c r="G22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86" s="78">
        <v>9</v>
      </c>
      <c r="J2286" s="52">
        <v>9.8000000000000007</v>
      </c>
      <c r="K2286" s="60">
        <f>Tabla3[[#This Row],[PRECIOS]]-Tabla3[[#This Row],[PRECIOS]]*10%</f>
        <v>8.82</v>
      </c>
      <c r="L2286" s="101"/>
      <c r="M2286" s="61"/>
      <c r="N2286" s="55">
        <f>IFERROR(Tabla3[[#This Row],[PRECIOS]]-Tabla3[[#This Row],[PRECIOS]]*Tabla3[[#This Row],[% PRODUCTO]]," ")</f>
        <v>9.8000000000000007</v>
      </c>
      <c r="O2286" s="61"/>
      <c r="P2286" s="55">
        <f>IFERROR(Tabla3[[#This Row],[OCULTAR2]]-Tabla3[[#This Row],[OCULTAR2]]*Tabla3[[#This Row],[% LÍNEA]]," ")</f>
        <v>9.8000000000000007</v>
      </c>
      <c r="Q2286" s="56">
        <f>IFERROR(Tabla3[[#This Row],[% PRODUCTO]]+Tabla3[[#This Row],[% LÍNEA]]," ")</f>
        <v>0</v>
      </c>
      <c r="R2286" s="60">
        <f>Tabla3[[#This Row],[OCULTAR3]]</f>
        <v>9.8000000000000007</v>
      </c>
      <c r="S2286" s="60">
        <f>Tabla3[[#This Row],[PRECIO SIN %]]-Tabla3[[#This Row],[PRECIO SIN %]]*10%</f>
        <v>8.82</v>
      </c>
      <c r="T2286" s="80">
        <f>(Tabla3[[#This Row],[PRECIO CON DESCT.]]-(Tabla3[[#This Row],[PRECIO CON DESCT.]]*$T$6))</f>
        <v>5.5566000000000004</v>
      </c>
      <c r="U2286" s="96"/>
      <c r="V2286" s="94">
        <f>Tabla3[[#This Row],[PRECIO %      en $]]*Tabla3[[#This Row],[PEDIDO ]]</f>
        <v>0</v>
      </c>
      <c r="W2286" s="57">
        <f>Tabla3[[#This Row],[PRECIO CON DESCT.]]*Tabla3[[#This Row],[PEDIDO ]]</f>
        <v>0</v>
      </c>
      <c r="X2286" s="58">
        <f>Tabla3[[#This Row],[PRECIO SIN %]]*Tabla3[[#This Row],[PEDIDO ]]</f>
        <v>0</v>
      </c>
    </row>
    <row r="2287" spans="1:24" ht="33" customHeight="1" x14ac:dyDescent="0.4">
      <c r="A2287" s="124">
        <v>7591619520759</v>
      </c>
      <c r="B2287" s="51" t="s">
        <v>225</v>
      </c>
      <c r="C2287" s="51" t="s">
        <v>131</v>
      </c>
      <c r="D22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87" s="118" t="s">
        <v>2773</v>
      </c>
      <c r="F2287" s="75" t="s">
        <v>537</v>
      </c>
      <c r="G22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87" s="77">
        <v>3</v>
      </c>
      <c r="J2287" s="52">
        <v>12.22222</v>
      </c>
      <c r="K2287" s="53">
        <f>Tabla3[[#This Row],[PRECIOS]]-Tabla3[[#This Row],[PRECIOS]]*10%</f>
        <v>10.999998</v>
      </c>
      <c r="L2287" s="101"/>
      <c r="M2287" s="54"/>
      <c r="N2287" s="55">
        <f>IFERROR(Tabla3[[#This Row],[PRECIOS]]-Tabla3[[#This Row],[PRECIOS]]*Tabla3[[#This Row],[% PRODUCTO]]," ")</f>
        <v>12.22222</v>
      </c>
      <c r="O2287" s="54"/>
      <c r="P2287" s="55">
        <f>IFERROR(Tabla3[[#This Row],[OCULTAR2]]-Tabla3[[#This Row],[OCULTAR2]]*Tabla3[[#This Row],[% LÍNEA]]," ")</f>
        <v>12.22222</v>
      </c>
      <c r="Q2287" s="56">
        <f>IFERROR(Tabla3[[#This Row],[% PRODUCTO]]+Tabla3[[#This Row],[% LÍNEA]]," ")</f>
        <v>0</v>
      </c>
      <c r="R2287" s="53">
        <f>Tabla3[[#This Row],[OCULTAR3]]</f>
        <v>12.22222</v>
      </c>
      <c r="S2287" s="53">
        <f>Tabla3[[#This Row],[PRECIO SIN %]]-Tabla3[[#This Row],[PRECIO SIN %]]*10%</f>
        <v>10.999998</v>
      </c>
      <c r="T2287" s="80">
        <f>(Tabla3[[#This Row],[PRECIO CON DESCT.]]-(Tabla3[[#This Row],[PRECIO CON DESCT.]]*$T$6))</f>
        <v>6.9299987400000003</v>
      </c>
      <c r="U2287" s="96"/>
      <c r="V2287" s="94">
        <f>Tabla3[[#This Row],[PRECIO %      en $]]*Tabla3[[#This Row],[PEDIDO ]]</f>
        <v>0</v>
      </c>
      <c r="W2287" s="57">
        <f>Tabla3[[#This Row],[PRECIO CON DESCT.]]*Tabla3[[#This Row],[PEDIDO ]]</f>
        <v>0</v>
      </c>
      <c r="X2287" s="58">
        <f>Tabla3[[#This Row],[PRECIO SIN %]]*Tabla3[[#This Row],[PEDIDO ]]</f>
        <v>0</v>
      </c>
    </row>
    <row r="2288" spans="1:24" ht="33" customHeight="1" x14ac:dyDescent="0.4">
      <c r="A2288" s="125">
        <v>7703763165063</v>
      </c>
      <c r="B2288" s="59" t="s">
        <v>225</v>
      </c>
      <c r="C2288" s="59" t="s">
        <v>171</v>
      </c>
      <c r="D22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288" s="119" t="s">
        <v>2774</v>
      </c>
      <c r="F2288" s="76" t="s">
        <v>537</v>
      </c>
      <c r="G22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288" s="78">
        <v>95</v>
      </c>
      <c r="J2288" s="52">
        <v>4.88889</v>
      </c>
      <c r="K2288" s="60">
        <f>Tabla3[[#This Row],[PRECIOS]]-Tabla3[[#This Row],[PRECIOS]]*10%</f>
        <v>4.4000009999999996</v>
      </c>
      <c r="L2288" s="101" t="s">
        <v>5327</v>
      </c>
      <c r="M2288" s="61"/>
      <c r="N2288" s="55">
        <f>IFERROR(Tabla3[[#This Row],[PRECIOS]]-Tabla3[[#This Row],[PRECIOS]]*Tabla3[[#This Row],[% PRODUCTO]]," ")</f>
        <v>4.88889</v>
      </c>
      <c r="O2288" s="61"/>
      <c r="P2288" s="55">
        <f>IFERROR(Tabla3[[#This Row],[OCULTAR2]]-Tabla3[[#This Row],[OCULTAR2]]*Tabla3[[#This Row],[% LÍNEA]]," ")</f>
        <v>4.88889</v>
      </c>
      <c r="Q2288" s="56">
        <f>IFERROR(Tabla3[[#This Row],[% PRODUCTO]]+Tabla3[[#This Row],[% LÍNEA]]," ")</f>
        <v>0</v>
      </c>
      <c r="R2288" s="60">
        <f>Tabla3[[#This Row],[OCULTAR3]]</f>
        <v>4.88889</v>
      </c>
      <c r="S2288" s="60">
        <f>Tabla3[[#This Row],[PRECIO SIN %]]-Tabla3[[#This Row],[PRECIO SIN %]]*10%</f>
        <v>4.4000009999999996</v>
      </c>
      <c r="T2288" s="80">
        <f>(Tabla3[[#This Row],[PRECIO CON DESCT.]]-(Tabla3[[#This Row],[PRECIO CON DESCT.]]*$T$6))</f>
        <v>2.77200063</v>
      </c>
      <c r="U2288" s="96"/>
      <c r="V2288" s="94">
        <f>Tabla3[[#This Row],[PRECIO %      en $]]*Tabla3[[#This Row],[PEDIDO ]]</f>
        <v>0</v>
      </c>
      <c r="W2288" s="57">
        <f>Tabla3[[#This Row],[PRECIO CON DESCT.]]*Tabla3[[#This Row],[PEDIDO ]]</f>
        <v>0</v>
      </c>
      <c r="X2288" s="58">
        <f>Tabla3[[#This Row],[PRECIO SIN %]]*Tabla3[[#This Row],[PEDIDO ]]</f>
        <v>0</v>
      </c>
    </row>
    <row r="2289" spans="1:24" ht="33" customHeight="1" x14ac:dyDescent="0.4">
      <c r="A2289" s="124">
        <v>7703763165124</v>
      </c>
      <c r="B2289" s="51" t="s">
        <v>225</v>
      </c>
      <c r="C2289" s="51" t="s">
        <v>171</v>
      </c>
      <c r="D22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89" s="118" t="s">
        <v>2775</v>
      </c>
      <c r="F2289" s="75" t="s">
        <v>537</v>
      </c>
      <c r="G22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89" s="77">
        <v>47</v>
      </c>
      <c r="J2289" s="52">
        <v>8.5555599999999998</v>
      </c>
      <c r="K2289" s="53">
        <f>Tabla3[[#This Row],[PRECIOS]]-Tabla3[[#This Row],[PRECIOS]]*10%</f>
        <v>7.7000039999999998</v>
      </c>
      <c r="L2289" s="101"/>
      <c r="M2289" s="54"/>
      <c r="N2289" s="55">
        <f>IFERROR(Tabla3[[#This Row],[PRECIOS]]-Tabla3[[#This Row],[PRECIOS]]*Tabla3[[#This Row],[% PRODUCTO]]," ")</f>
        <v>8.5555599999999998</v>
      </c>
      <c r="O2289" s="54"/>
      <c r="P2289" s="55">
        <f>IFERROR(Tabla3[[#This Row],[OCULTAR2]]-Tabla3[[#This Row],[OCULTAR2]]*Tabla3[[#This Row],[% LÍNEA]]," ")</f>
        <v>8.5555599999999998</v>
      </c>
      <c r="Q2289" s="56">
        <f>IFERROR(Tabla3[[#This Row],[% PRODUCTO]]+Tabla3[[#This Row],[% LÍNEA]]," ")</f>
        <v>0</v>
      </c>
      <c r="R2289" s="53">
        <f>Tabla3[[#This Row],[OCULTAR3]]</f>
        <v>8.5555599999999998</v>
      </c>
      <c r="S2289" s="53">
        <f>Tabla3[[#This Row],[PRECIO SIN %]]-Tabla3[[#This Row],[PRECIO SIN %]]*10%</f>
        <v>7.7000039999999998</v>
      </c>
      <c r="T2289" s="80">
        <f>(Tabla3[[#This Row],[PRECIO CON DESCT.]]-(Tabla3[[#This Row],[PRECIO CON DESCT.]]*$T$6))</f>
        <v>4.8510025199999998</v>
      </c>
      <c r="U2289" s="96"/>
      <c r="V2289" s="94">
        <f>Tabla3[[#This Row],[PRECIO %      en $]]*Tabla3[[#This Row],[PEDIDO ]]</f>
        <v>0</v>
      </c>
      <c r="W2289" s="57">
        <f>Tabla3[[#This Row],[PRECIO CON DESCT.]]*Tabla3[[#This Row],[PEDIDO ]]</f>
        <v>0</v>
      </c>
      <c r="X2289" s="58">
        <f>Tabla3[[#This Row],[PRECIO SIN %]]*Tabla3[[#This Row],[PEDIDO ]]</f>
        <v>0</v>
      </c>
    </row>
    <row r="2290" spans="1:24" ht="33" customHeight="1" x14ac:dyDescent="0.4">
      <c r="A2290" s="125">
        <v>7598252001331</v>
      </c>
      <c r="B2290" s="59" t="s">
        <v>225</v>
      </c>
      <c r="C2290" s="59" t="s">
        <v>56</v>
      </c>
      <c r="D22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90" s="119" t="s">
        <v>2776</v>
      </c>
      <c r="F2290" s="76" t="s">
        <v>537</v>
      </c>
      <c r="G22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90" s="78">
        <v>1379</v>
      </c>
      <c r="J2290" s="52">
        <v>8.38889</v>
      </c>
      <c r="K2290" s="60">
        <f>Tabla3[[#This Row],[PRECIOS]]-Tabla3[[#This Row],[PRECIOS]]*10%</f>
        <v>7.550001</v>
      </c>
      <c r="L2290" s="101"/>
      <c r="M2290" s="61"/>
      <c r="N2290" s="55">
        <f>IFERROR(Tabla3[[#This Row],[PRECIOS]]-Tabla3[[#This Row],[PRECIOS]]*Tabla3[[#This Row],[% PRODUCTO]]," ")</f>
        <v>8.38889</v>
      </c>
      <c r="O2290" s="61"/>
      <c r="P2290" s="55">
        <f>IFERROR(Tabla3[[#This Row],[OCULTAR2]]-Tabla3[[#This Row],[OCULTAR2]]*Tabla3[[#This Row],[% LÍNEA]]," ")</f>
        <v>8.38889</v>
      </c>
      <c r="Q2290" s="56">
        <f>IFERROR(Tabla3[[#This Row],[% PRODUCTO]]+Tabla3[[#This Row],[% LÍNEA]]," ")</f>
        <v>0</v>
      </c>
      <c r="R2290" s="60">
        <f>Tabla3[[#This Row],[OCULTAR3]]</f>
        <v>8.38889</v>
      </c>
      <c r="S2290" s="60">
        <f>Tabla3[[#This Row],[PRECIO SIN %]]-Tabla3[[#This Row],[PRECIO SIN %]]*10%</f>
        <v>7.550001</v>
      </c>
      <c r="T2290" s="80">
        <f>(Tabla3[[#This Row],[PRECIO CON DESCT.]]-(Tabla3[[#This Row],[PRECIO CON DESCT.]]*$T$6))</f>
        <v>4.7565006299999997</v>
      </c>
      <c r="U2290" s="96"/>
      <c r="V2290" s="94">
        <f>Tabla3[[#This Row],[PRECIO %      en $]]*Tabla3[[#This Row],[PEDIDO ]]</f>
        <v>0</v>
      </c>
      <c r="W2290" s="57">
        <f>Tabla3[[#This Row],[PRECIO CON DESCT.]]*Tabla3[[#This Row],[PEDIDO ]]</f>
        <v>0</v>
      </c>
      <c r="X2290" s="58">
        <f>Tabla3[[#This Row],[PRECIO SIN %]]*Tabla3[[#This Row],[PEDIDO ]]</f>
        <v>0</v>
      </c>
    </row>
    <row r="2291" spans="1:24" ht="33" customHeight="1" x14ac:dyDescent="0.4">
      <c r="A2291" s="124">
        <v>7591818111055</v>
      </c>
      <c r="B2291" s="51" t="s">
        <v>225</v>
      </c>
      <c r="C2291" s="51" t="s">
        <v>105</v>
      </c>
      <c r="D22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291" s="118" t="s">
        <v>2777</v>
      </c>
      <c r="F2291" s="75" t="s">
        <v>537</v>
      </c>
      <c r="G22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91" s="77">
        <v>97</v>
      </c>
      <c r="J2291" s="52">
        <v>6.9444400000000002</v>
      </c>
      <c r="K2291" s="53">
        <f>Tabla3[[#This Row],[PRECIOS]]-Tabla3[[#This Row],[PRECIOS]]*10%</f>
        <v>6.2499960000000003</v>
      </c>
      <c r="L2291" s="101"/>
      <c r="M2291" s="54"/>
      <c r="N2291" s="55">
        <f>IFERROR(Tabla3[[#This Row],[PRECIOS]]-Tabla3[[#This Row],[PRECIOS]]*Tabla3[[#This Row],[% PRODUCTO]]," ")</f>
        <v>6.9444400000000002</v>
      </c>
      <c r="O2291" s="54"/>
      <c r="P2291" s="55">
        <f>IFERROR(Tabla3[[#This Row],[OCULTAR2]]-Tabla3[[#This Row],[OCULTAR2]]*Tabla3[[#This Row],[% LÍNEA]]," ")</f>
        <v>6.9444400000000002</v>
      </c>
      <c r="Q2291" s="56">
        <f>IFERROR(Tabla3[[#This Row],[% PRODUCTO]]+Tabla3[[#This Row],[% LÍNEA]]," ")</f>
        <v>0</v>
      </c>
      <c r="R2291" s="53">
        <f>Tabla3[[#This Row],[OCULTAR3]]</f>
        <v>6.9444400000000002</v>
      </c>
      <c r="S2291" s="53">
        <f>Tabla3[[#This Row],[PRECIO SIN %]]-Tabla3[[#This Row],[PRECIO SIN %]]*10%</f>
        <v>6.2499960000000003</v>
      </c>
      <c r="T2291" s="80">
        <f>(Tabla3[[#This Row],[PRECIO CON DESCT.]]-(Tabla3[[#This Row],[PRECIO CON DESCT.]]*$T$6))</f>
        <v>3.9374974800000002</v>
      </c>
      <c r="U2291" s="96"/>
      <c r="V2291" s="94">
        <f>Tabla3[[#This Row],[PRECIO %      en $]]*Tabla3[[#This Row],[PEDIDO ]]</f>
        <v>0</v>
      </c>
      <c r="W2291" s="57">
        <f>Tabla3[[#This Row],[PRECIO CON DESCT.]]*Tabla3[[#This Row],[PEDIDO ]]</f>
        <v>0</v>
      </c>
      <c r="X2291" s="58">
        <f>Tabla3[[#This Row],[PRECIO SIN %]]*Tabla3[[#This Row],[PEDIDO ]]</f>
        <v>0</v>
      </c>
    </row>
    <row r="2292" spans="1:24" ht="33" customHeight="1" x14ac:dyDescent="0.4">
      <c r="A2292" s="125">
        <v>8908020242528</v>
      </c>
      <c r="B2292" s="59" t="s">
        <v>225</v>
      </c>
      <c r="C2292" s="59" t="s">
        <v>206</v>
      </c>
      <c r="D22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92" s="119" t="s">
        <v>2778</v>
      </c>
      <c r="F2292" s="76" t="s">
        <v>537</v>
      </c>
      <c r="G22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92" s="78">
        <v>3</v>
      </c>
      <c r="J2292" s="52">
        <v>2.5666699999999998</v>
      </c>
      <c r="K2292" s="60">
        <f>Tabla3[[#This Row],[PRECIOS]]-Tabla3[[#This Row],[PRECIOS]]*10%</f>
        <v>2.310003</v>
      </c>
      <c r="L2292" s="101"/>
      <c r="M2292" s="61"/>
      <c r="N2292" s="55">
        <f>IFERROR(Tabla3[[#This Row],[PRECIOS]]-Tabla3[[#This Row],[PRECIOS]]*Tabla3[[#This Row],[% PRODUCTO]]," ")</f>
        <v>2.5666699999999998</v>
      </c>
      <c r="O2292" s="61"/>
      <c r="P2292" s="55">
        <f>IFERROR(Tabla3[[#This Row],[OCULTAR2]]-Tabla3[[#This Row],[OCULTAR2]]*Tabla3[[#This Row],[% LÍNEA]]," ")</f>
        <v>2.5666699999999998</v>
      </c>
      <c r="Q2292" s="56">
        <f>IFERROR(Tabla3[[#This Row],[% PRODUCTO]]+Tabla3[[#This Row],[% LÍNEA]]," ")</f>
        <v>0</v>
      </c>
      <c r="R2292" s="60">
        <f>Tabla3[[#This Row],[OCULTAR3]]</f>
        <v>2.5666699999999998</v>
      </c>
      <c r="S2292" s="60">
        <f>Tabla3[[#This Row],[PRECIO SIN %]]-Tabla3[[#This Row],[PRECIO SIN %]]*10%</f>
        <v>2.310003</v>
      </c>
      <c r="T2292" s="80">
        <f>(Tabla3[[#This Row],[PRECIO CON DESCT.]]-(Tabla3[[#This Row],[PRECIO CON DESCT.]]*$T$6))</f>
        <v>1.4553018899999999</v>
      </c>
      <c r="U2292" s="96"/>
      <c r="V2292" s="94">
        <f>Tabla3[[#This Row],[PRECIO %      en $]]*Tabla3[[#This Row],[PEDIDO ]]</f>
        <v>0</v>
      </c>
      <c r="W2292" s="57">
        <f>Tabla3[[#This Row],[PRECIO CON DESCT.]]*Tabla3[[#This Row],[PEDIDO ]]</f>
        <v>0</v>
      </c>
      <c r="X2292" s="58">
        <f>Tabla3[[#This Row],[PRECIO SIN %]]*Tabla3[[#This Row],[PEDIDO ]]</f>
        <v>0</v>
      </c>
    </row>
    <row r="2293" spans="1:24" ht="33" customHeight="1" x14ac:dyDescent="0.4">
      <c r="A2293" s="124">
        <v>7598677000056</v>
      </c>
      <c r="B2293" s="51" t="s">
        <v>225</v>
      </c>
      <c r="C2293" s="51" t="s">
        <v>125</v>
      </c>
      <c r="D22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93" s="118" t="s">
        <v>2779</v>
      </c>
      <c r="F2293" s="75" t="s">
        <v>537</v>
      </c>
      <c r="G22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93" s="77">
        <v>60</v>
      </c>
      <c r="J2293" s="52">
        <v>16.44444</v>
      </c>
      <c r="K2293" s="53">
        <f>Tabla3[[#This Row],[PRECIOS]]-Tabla3[[#This Row],[PRECIOS]]*10%</f>
        <v>14.799996</v>
      </c>
      <c r="L2293" s="101"/>
      <c r="M2293" s="54"/>
      <c r="N2293" s="55">
        <f>IFERROR(Tabla3[[#This Row],[PRECIOS]]-Tabla3[[#This Row],[PRECIOS]]*Tabla3[[#This Row],[% PRODUCTO]]," ")</f>
        <v>16.44444</v>
      </c>
      <c r="O2293" s="54"/>
      <c r="P2293" s="55">
        <f>IFERROR(Tabla3[[#This Row],[OCULTAR2]]-Tabla3[[#This Row],[OCULTAR2]]*Tabla3[[#This Row],[% LÍNEA]]," ")</f>
        <v>16.44444</v>
      </c>
      <c r="Q2293" s="56">
        <f>IFERROR(Tabla3[[#This Row],[% PRODUCTO]]+Tabla3[[#This Row],[% LÍNEA]]," ")</f>
        <v>0</v>
      </c>
      <c r="R2293" s="53">
        <f>Tabla3[[#This Row],[OCULTAR3]]</f>
        <v>16.44444</v>
      </c>
      <c r="S2293" s="53">
        <f>Tabla3[[#This Row],[PRECIO SIN %]]-Tabla3[[#This Row],[PRECIO SIN %]]*10%</f>
        <v>14.799996</v>
      </c>
      <c r="T2293" s="80">
        <f>(Tabla3[[#This Row],[PRECIO CON DESCT.]]-(Tabla3[[#This Row],[PRECIO CON DESCT.]]*$T$6))</f>
        <v>9.3239974799999992</v>
      </c>
      <c r="U2293" s="96"/>
      <c r="V2293" s="94">
        <f>Tabla3[[#This Row],[PRECIO %      en $]]*Tabla3[[#This Row],[PEDIDO ]]</f>
        <v>0</v>
      </c>
      <c r="W2293" s="57">
        <f>Tabla3[[#This Row],[PRECIO CON DESCT.]]*Tabla3[[#This Row],[PEDIDO ]]</f>
        <v>0</v>
      </c>
      <c r="X2293" s="58">
        <f>Tabla3[[#This Row],[PRECIO SIN %]]*Tabla3[[#This Row],[PEDIDO ]]</f>
        <v>0</v>
      </c>
    </row>
    <row r="2294" spans="1:24" ht="33" customHeight="1" x14ac:dyDescent="0.4">
      <c r="A2294" s="125">
        <v>7591519317398</v>
      </c>
      <c r="B2294" s="59" t="s">
        <v>225</v>
      </c>
      <c r="C2294" s="59" t="s">
        <v>149</v>
      </c>
      <c r="D22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94" s="119" t="s">
        <v>2780</v>
      </c>
      <c r="F2294" s="76" t="s">
        <v>537</v>
      </c>
      <c r="G22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94" s="78">
        <v>321</v>
      </c>
      <c r="J2294" s="52">
        <v>7.6666699999999999</v>
      </c>
      <c r="K2294" s="60">
        <f>Tabla3[[#This Row],[PRECIOS]]-Tabla3[[#This Row],[PRECIOS]]*10%</f>
        <v>6.9000029999999999</v>
      </c>
      <c r="L2294" s="101"/>
      <c r="M2294" s="61"/>
      <c r="N2294" s="55">
        <f>IFERROR(Tabla3[[#This Row],[PRECIOS]]-Tabla3[[#This Row],[PRECIOS]]*Tabla3[[#This Row],[% PRODUCTO]]," ")</f>
        <v>7.6666699999999999</v>
      </c>
      <c r="O2294" s="61"/>
      <c r="P2294" s="55">
        <f>IFERROR(Tabla3[[#This Row],[OCULTAR2]]-Tabla3[[#This Row],[OCULTAR2]]*Tabla3[[#This Row],[% LÍNEA]]," ")</f>
        <v>7.6666699999999999</v>
      </c>
      <c r="Q2294" s="56">
        <f>IFERROR(Tabla3[[#This Row],[% PRODUCTO]]+Tabla3[[#This Row],[% LÍNEA]]," ")</f>
        <v>0</v>
      </c>
      <c r="R2294" s="60">
        <f>Tabla3[[#This Row],[OCULTAR3]]</f>
        <v>7.6666699999999999</v>
      </c>
      <c r="S2294" s="60">
        <f>Tabla3[[#This Row],[PRECIO SIN %]]-Tabla3[[#This Row],[PRECIO SIN %]]*10%</f>
        <v>6.9000029999999999</v>
      </c>
      <c r="T2294" s="80">
        <f>(Tabla3[[#This Row],[PRECIO CON DESCT.]]-(Tabla3[[#This Row],[PRECIO CON DESCT.]]*$T$6))</f>
        <v>4.3470018899999996</v>
      </c>
      <c r="U2294" s="96"/>
      <c r="V2294" s="94">
        <f>Tabla3[[#This Row],[PRECIO %      en $]]*Tabla3[[#This Row],[PEDIDO ]]</f>
        <v>0</v>
      </c>
      <c r="W2294" s="57">
        <f>Tabla3[[#This Row],[PRECIO CON DESCT.]]*Tabla3[[#This Row],[PEDIDO ]]</f>
        <v>0</v>
      </c>
      <c r="X2294" s="58">
        <f>Tabla3[[#This Row],[PRECIO SIN %]]*Tabla3[[#This Row],[PEDIDO ]]</f>
        <v>0</v>
      </c>
    </row>
    <row r="2295" spans="1:24" ht="33" customHeight="1" x14ac:dyDescent="0.4">
      <c r="A2295" s="124">
        <v>7795368054965</v>
      </c>
      <c r="B2295" s="51" t="s">
        <v>225</v>
      </c>
      <c r="C2295" s="51" t="s">
        <v>131</v>
      </c>
      <c r="D22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95" s="118" t="s">
        <v>2781</v>
      </c>
      <c r="F2295" s="75" t="s">
        <v>537</v>
      </c>
      <c r="G22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95" s="77">
        <v>115</v>
      </c>
      <c r="J2295" s="52">
        <v>8</v>
      </c>
      <c r="K2295" s="53">
        <f>Tabla3[[#This Row],[PRECIOS]]-Tabla3[[#This Row],[PRECIOS]]*10%</f>
        <v>7.2</v>
      </c>
      <c r="L2295" s="101"/>
      <c r="M2295" s="54"/>
      <c r="N2295" s="55">
        <f>IFERROR(Tabla3[[#This Row],[PRECIOS]]-Tabla3[[#This Row],[PRECIOS]]*Tabla3[[#This Row],[% PRODUCTO]]," ")</f>
        <v>8</v>
      </c>
      <c r="O2295" s="54"/>
      <c r="P2295" s="55">
        <f>IFERROR(Tabla3[[#This Row],[OCULTAR2]]-Tabla3[[#This Row],[OCULTAR2]]*Tabla3[[#This Row],[% LÍNEA]]," ")</f>
        <v>8</v>
      </c>
      <c r="Q2295" s="56">
        <f>IFERROR(Tabla3[[#This Row],[% PRODUCTO]]+Tabla3[[#This Row],[% LÍNEA]]," ")</f>
        <v>0</v>
      </c>
      <c r="R2295" s="53">
        <f>Tabla3[[#This Row],[OCULTAR3]]</f>
        <v>8</v>
      </c>
      <c r="S2295" s="53">
        <f>Tabla3[[#This Row],[PRECIO SIN %]]-Tabla3[[#This Row],[PRECIO SIN %]]*10%</f>
        <v>7.2</v>
      </c>
      <c r="T2295" s="80">
        <f>(Tabla3[[#This Row],[PRECIO CON DESCT.]]-(Tabla3[[#This Row],[PRECIO CON DESCT.]]*$T$6))</f>
        <v>4.5359999999999996</v>
      </c>
      <c r="U2295" s="96"/>
      <c r="V2295" s="94">
        <f>Tabla3[[#This Row],[PRECIO %      en $]]*Tabla3[[#This Row],[PEDIDO ]]</f>
        <v>0</v>
      </c>
      <c r="W2295" s="57">
        <f>Tabla3[[#This Row],[PRECIO CON DESCT.]]*Tabla3[[#This Row],[PEDIDO ]]</f>
        <v>0</v>
      </c>
      <c r="X2295" s="58">
        <f>Tabla3[[#This Row],[PRECIO SIN %]]*Tabla3[[#This Row],[PEDIDO ]]</f>
        <v>0</v>
      </c>
    </row>
    <row r="2296" spans="1:24" ht="33" customHeight="1" x14ac:dyDescent="0.4">
      <c r="A2296" s="125">
        <v>7591243812398</v>
      </c>
      <c r="B2296" s="59" t="s">
        <v>225</v>
      </c>
      <c r="C2296" s="59" t="s">
        <v>108</v>
      </c>
      <c r="D22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296" s="119" t="s">
        <v>2782</v>
      </c>
      <c r="F2296" s="76" t="s">
        <v>537</v>
      </c>
      <c r="G22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96" s="78">
        <v>466</v>
      </c>
      <c r="J2296" s="52">
        <v>4.8333300000000001</v>
      </c>
      <c r="K2296" s="60">
        <f>Tabla3[[#This Row],[PRECIOS]]-Tabla3[[#This Row],[PRECIOS]]*10%</f>
        <v>4.3499970000000001</v>
      </c>
      <c r="L2296" s="101"/>
      <c r="M2296" s="61"/>
      <c r="N2296" s="55">
        <f>IFERROR(Tabla3[[#This Row],[PRECIOS]]-Tabla3[[#This Row],[PRECIOS]]*Tabla3[[#This Row],[% PRODUCTO]]," ")</f>
        <v>4.8333300000000001</v>
      </c>
      <c r="O2296" s="61"/>
      <c r="P2296" s="55">
        <f>IFERROR(Tabla3[[#This Row],[OCULTAR2]]-Tabla3[[#This Row],[OCULTAR2]]*Tabla3[[#This Row],[% LÍNEA]]," ")</f>
        <v>4.8333300000000001</v>
      </c>
      <c r="Q2296" s="56">
        <f>IFERROR(Tabla3[[#This Row],[% PRODUCTO]]+Tabla3[[#This Row],[% LÍNEA]]," ")</f>
        <v>0</v>
      </c>
      <c r="R2296" s="60">
        <f>Tabla3[[#This Row],[OCULTAR3]]</f>
        <v>4.8333300000000001</v>
      </c>
      <c r="S2296" s="60">
        <f>Tabla3[[#This Row],[PRECIO SIN %]]-Tabla3[[#This Row],[PRECIO SIN %]]*10%</f>
        <v>4.3499970000000001</v>
      </c>
      <c r="T2296" s="80">
        <f>(Tabla3[[#This Row],[PRECIO CON DESCT.]]-(Tabla3[[#This Row],[PRECIO CON DESCT.]]*$T$6))</f>
        <v>2.7404981099999999</v>
      </c>
      <c r="U2296" s="96"/>
      <c r="V2296" s="94">
        <f>Tabla3[[#This Row],[PRECIO %      en $]]*Tabla3[[#This Row],[PEDIDO ]]</f>
        <v>0</v>
      </c>
      <c r="W2296" s="57">
        <f>Tabla3[[#This Row],[PRECIO CON DESCT.]]*Tabla3[[#This Row],[PEDIDO ]]</f>
        <v>0</v>
      </c>
      <c r="X2296" s="58">
        <f>Tabla3[[#This Row],[PRECIO SIN %]]*Tabla3[[#This Row],[PEDIDO ]]</f>
        <v>0</v>
      </c>
    </row>
    <row r="2297" spans="1:24" ht="33" customHeight="1" x14ac:dyDescent="0.4">
      <c r="A2297" s="124">
        <v>6977234270223</v>
      </c>
      <c r="B2297" s="51" t="s">
        <v>225</v>
      </c>
      <c r="C2297" s="51" t="s">
        <v>120</v>
      </c>
      <c r="D22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97" s="118" t="s">
        <v>2783</v>
      </c>
      <c r="F2297" s="75" t="s">
        <v>537</v>
      </c>
      <c r="G22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97" s="77">
        <v>3138</v>
      </c>
      <c r="J2297" s="52">
        <v>0.53332999999999997</v>
      </c>
      <c r="K2297" s="53">
        <f>Tabla3[[#This Row],[PRECIOS]]-Tabla3[[#This Row],[PRECIOS]]*10%</f>
        <v>0.47999699999999995</v>
      </c>
      <c r="L2297" s="101"/>
      <c r="M2297" s="54"/>
      <c r="N2297" s="55">
        <f>IFERROR(Tabla3[[#This Row],[PRECIOS]]-Tabla3[[#This Row],[PRECIOS]]*Tabla3[[#This Row],[% PRODUCTO]]," ")</f>
        <v>0.53332999999999997</v>
      </c>
      <c r="O2297" s="54"/>
      <c r="P2297" s="55">
        <f>IFERROR(Tabla3[[#This Row],[OCULTAR2]]-Tabla3[[#This Row],[OCULTAR2]]*Tabla3[[#This Row],[% LÍNEA]]," ")</f>
        <v>0.53332999999999997</v>
      </c>
      <c r="Q2297" s="56">
        <f>IFERROR(Tabla3[[#This Row],[% PRODUCTO]]+Tabla3[[#This Row],[% LÍNEA]]," ")</f>
        <v>0</v>
      </c>
      <c r="R2297" s="53">
        <f>Tabla3[[#This Row],[OCULTAR3]]</f>
        <v>0.53332999999999997</v>
      </c>
      <c r="S2297" s="53">
        <f>Tabla3[[#This Row],[PRECIO SIN %]]-Tabla3[[#This Row],[PRECIO SIN %]]*10%</f>
        <v>0.47999699999999995</v>
      </c>
      <c r="T2297" s="80">
        <f>(Tabla3[[#This Row],[PRECIO CON DESCT.]]-(Tabla3[[#This Row],[PRECIO CON DESCT.]]*$T$6))</f>
        <v>0.30239810999999994</v>
      </c>
      <c r="U2297" s="96"/>
      <c r="V2297" s="94">
        <f>Tabla3[[#This Row],[PRECIO %      en $]]*Tabla3[[#This Row],[PEDIDO ]]</f>
        <v>0</v>
      </c>
      <c r="W2297" s="57">
        <f>Tabla3[[#This Row],[PRECIO CON DESCT.]]*Tabla3[[#This Row],[PEDIDO ]]</f>
        <v>0</v>
      </c>
      <c r="X2297" s="58">
        <f>Tabla3[[#This Row],[PRECIO SIN %]]*Tabla3[[#This Row],[PEDIDO ]]</f>
        <v>0</v>
      </c>
    </row>
    <row r="2298" spans="1:24" ht="33" customHeight="1" x14ac:dyDescent="0.4">
      <c r="A2298" s="125">
        <v>8904210808123</v>
      </c>
      <c r="B2298" s="59" t="s">
        <v>225</v>
      </c>
      <c r="C2298" s="59" t="s">
        <v>209</v>
      </c>
      <c r="D22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98" s="119" t="s">
        <v>2784</v>
      </c>
      <c r="F2298" s="76" t="s">
        <v>537</v>
      </c>
      <c r="G22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98" s="78">
        <v>147</v>
      </c>
      <c r="J2298" s="52">
        <v>2.8444400000000001</v>
      </c>
      <c r="K2298" s="60">
        <f>Tabla3[[#This Row],[PRECIOS]]-Tabla3[[#This Row],[PRECIOS]]*10%</f>
        <v>2.5599959999999999</v>
      </c>
      <c r="L2298" s="101"/>
      <c r="M2298" s="61"/>
      <c r="N2298" s="55">
        <f>IFERROR(Tabla3[[#This Row],[PRECIOS]]-Tabla3[[#This Row],[PRECIOS]]*Tabla3[[#This Row],[% PRODUCTO]]," ")</f>
        <v>2.8444400000000001</v>
      </c>
      <c r="O2298" s="61"/>
      <c r="P2298" s="55">
        <f>IFERROR(Tabla3[[#This Row],[OCULTAR2]]-Tabla3[[#This Row],[OCULTAR2]]*Tabla3[[#This Row],[% LÍNEA]]," ")</f>
        <v>2.8444400000000001</v>
      </c>
      <c r="Q2298" s="56">
        <f>IFERROR(Tabla3[[#This Row],[% PRODUCTO]]+Tabla3[[#This Row],[% LÍNEA]]," ")</f>
        <v>0</v>
      </c>
      <c r="R2298" s="60">
        <f>Tabla3[[#This Row],[OCULTAR3]]</f>
        <v>2.8444400000000001</v>
      </c>
      <c r="S2298" s="60">
        <f>Tabla3[[#This Row],[PRECIO SIN %]]-Tabla3[[#This Row],[PRECIO SIN %]]*10%</f>
        <v>2.5599959999999999</v>
      </c>
      <c r="T2298" s="80">
        <f>(Tabla3[[#This Row],[PRECIO CON DESCT.]]-(Tabla3[[#This Row],[PRECIO CON DESCT.]]*$T$6))</f>
        <v>1.61279748</v>
      </c>
      <c r="U2298" s="96"/>
      <c r="V2298" s="94">
        <f>Tabla3[[#This Row],[PRECIO %      en $]]*Tabla3[[#This Row],[PEDIDO ]]</f>
        <v>0</v>
      </c>
      <c r="W2298" s="57">
        <f>Tabla3[[#This Row],[PRECIO CON DESCT.]]*Tabla3[[#This Row],[PEDIDO ]]</f>
        <v>0</v>
      </c>
      <c r="X2298" s="58">
        <f>Tabla3[[#This Row],[PRECIO SIN %]]*Tabla3[[#This Row],[PEDIDO ]]</f>
        <v>0</v>
      </c>
    </row>
    <row r="2299" spans="1:24" ht="33" customHeight="1" x14ac:dyDescent="0.4">
      <c r="A2299" s="124">
        <v>7598252101727</v>
      </c>
      <c r="B2299" s="51" t="s">
        <v>225</v>
      </c>
      <c r="C2299" s="51" t="s">
        <v>56</v>
      </c>
      <c r="D22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299" s="118" t="s">
        <v>2785</v>
      </c>
      <c r="F2299" s="75" t="s">
        <v>537</v>
      </c>
      <c r="G22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2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299" s="77">
        <v>259</v>
      </c>
      <c r="J2299" s="52">
        <v>4.6444400000000003</v>
      </c>
      <c r="K2299" s="53">
        <f>Tabla3[[#This Row],[PRECIOS]]-Tabla3[[#This Row],[PRECIOS]]*10%</f>
        <v>4.179996</v>
      </c>
      <c r="L2299" s="101"/>
      <c r="M2299" s="54"/>
      <c r="N2299" s="55">
        <f>IFERROR(Tabla3[[#This Row],[PRECIOS]]-Tabla3[[#This Row],[PRECIOS]]*Tabla3[[#This Row],[% PRODUCTO]]," ")</f>
        <v>4.6444400000000003</v>
      </c>
      <c r="O2299" s="54"/>
      <c r="P2299" s="55">
        <f>IFERROR(Tabla3[[#This Row],[OCULTAR2]]-Tabla3[[#This Row],[OCULTAR2]]*Tabla3[[#This Row],[% LÍNEA]]," ")</f>
        <v>4.6444400000000003</v>
      </c>
      <c r="Q2299" s="56">
        <f>IFERROR(Tabla3[[#This Row],[% PRODUCTO]]+Tabla3[[#This Row],[% LÍNEA]]," ")</f>
        <v>0</v>
      </c>
      <c r="R2299" s="53">
        <f>Tabla3[[#This Row],[OCULTAR3]]</f>
        <v>4.6444400000000003</v>
      </c>
      <c r="S2299" s="53">
        <f>Tabla3[[#This Row],[PRECIO SIN %]]-Tabla3[[#This Row],[PRECIO SIN %]]*10%</f>
        <v>4.179996</v>
      </c>
      <c r="T2299" s="80">
        <f>(Tabla3[[#This Row],[PRECIO CON DESCT.]]-(Tabla3[[#This Row],[PRECIO CON DESCT.]]*$T$6))</f>
        <v>2.6333974800000002</v>
      </c>
      <c r="U2299" s="96"/>
      <c r="V2299" s="94">
        <f>Tabla3[[#This Row],[PRECIO %      en $]]*Tabla3[[#This Row],[PEDIDO ]]</f>
        <v>0</v>
      </c>
      <c r="W2299" s="57">
        <f>Tabla3[[#This Row],[PRECIO CON DESCT.]]*Tabla3[[#This Row],[PEDIDO ]]</f>
        <v>0</v>
      </c>
      <c r="X2299" s="58">
        <f>Tabla3[[#This Row],[PRECIO SIN %]]*Tabla3[[#This Row],[PEDIDO ]]</f>
        <v>0</v>
      </c>
    </row>
    <row r="2300" spans="1:24" ht="33" customHeight="1" x14ac:dyDescent="0.4">
      <c r="A2300" s="125">
        <v>736372722348</v>
      </c>
      <c r="B2300" s="59" t="s">
        <v>225</v>
      </c>
      <c r="C2300" s="59" t="s">
        <v>150</v>
      </c>
      <c r="D23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00" s="119" t="s">
        <v>2786</v>
      </c>
      <c r="F2300" s="76" t="s">
        <v>537</v>
      </c>
      <c r="G23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3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300" s="78">
        <v>216</v>
      </c>
      <c r="J2300" s="52">
        <v>4</v>
      </c>
      <c r="K2300" s="60">
        <f>Tabla3[[#This Row],[PRECIOS]]-Tabla3[[#This Row],[PRECIOS]]*10%</f>
        <v>3.6</v>
      </c>
      <c r="L2300" s="101"/>
      <c r="M2300" s="61"/>
      <c r="N2300" s="55">
        <f>IFERROR(Tabla3[[#This Row],[PRECIOS]]-Tabla3[[#This Row],[PRECIOS]]*Tabla3[[#This Row],[% PRODUCTO]]," ")</f>
        <v>4</v>
      </c>
      <c r="O2300" s="61">
        <v>0.05</v>
      </c>
      <c r="P2300" s="55">
        <f>IFERROR(Tabla3[[#This Row],[OCULTAR2]]-Tabla3[[#This Row],[OCULTAR2]]*Tabla3[[#This Row],[% LÍNEA]]," ")</f>
        <v>3.8</v>
      </c>
      <c r="Q2300" s="56">
        <f>IFERROR(Tabla3[[#This Row],[% PRODUCTO]]+Tabla3[[#This Row],[% LÍNEA]]," ")</f>
        <v>0.05</v>
      </c>
      <c r="R2300" s="60">
        <f>Tabla3[[#This Row],[OCULTAR3]]</f>
        <v>3.8</v>
      </c>
      <c r="S2300" s="60">
        <f>Tabla3[[#This Row],[PRECIO SIN %]]-Tabla3[[#This Row],[PRECIO SIN %]]*10%</f>
        <v>3.42</v>
      </c>
      <c r="T2300" s="80">
        <f>(Tabla3[[#This Row],[PRECIO CON DESCT.]]-(Tabla3[[#This Row],[PRECIO CON DESCT.]]*$T$6))</f>
        <v>2.1546000000000003</v>
      </c>
      <c r="U2300" s="96"/>
      <c r="V2300" s="94">
        <f>Tabla3[[#This Row],[PRECIO %      en $]]*Tabla3[[#This Row],[PEDIDO ]]</f>
        <v>0</v>
      </c>
      <c r="W2300" s="57">
        <f>Tabla3[[#This Row],[PRECIO CON DESCT.]]*Tabla3[[#This Row],[PEDIDO ]]</f>
        <v>0</v>
      </c>
      <c r="X2300" s="58">
        <f>Tabla3[[#This Row],[PRECIO SIN %]]*Tabla3[[#This Row],[PEDIDO ]]</f>
        <v>0</v>
      </c>
    </row>
    <row r="2301" spans="1:24" ht="33" customHeight="1" x14ac:dyDescent="0.4">
      <c r="A2301" s="124">
        <v>8906130231067</v>
      </c>
      <c r="B2301" s="51" t="s">
        <v>225</v>
      </c>
      <c r="C2301" s="51" t="s">
        <v>106</v>
      </c>
      <c r="D23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01" s="118" t="s">
        <v>2787</v>
      </c>
      <c r="F2301" s="75" t="s">
        <v>537</v>
      </c>
      <c r="G23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01" s="77">
        <v>242</v>
      </c>
      <c r="J2301" s="52">
        <v>0.44444</v>
      </c>
      <c r="K2301" s="53">
        <f>Tabla3[[#This Row],[PRECIOS]]-Tabla3[[#This Row],[PRECIOS]]*10%</f>
        <v>0.39999600000000002</v>
      </c>
      <c r="L2301" s="101"/>
      <c r="M2301" s="54"/>
      <c r="N2301" s="55">
        <f>IFERROR(Tabla3[[#This Row],[PRECIOS]]-Tabla3[[#This Row],[PRECIOS]]*Tabla3[[#This Row],[% PRODUCTO]]," ")</f>
        <v>0.44444</v>
      </c>
      <c r="O2301" s="54"/>
      <c r="P2301" s="55">
        <f>IFERROR(Tabla3[[#This Row],[OCULTAR2]]-Tabla3[[#This Row],[OCULTAR2]]*Tabla3[[#This Row],[% LÍNEA]]," ")</f>
        <v>0.44444</v>
      </c>
      <c r="Q2301" s="56">
        <f>IFERROR(Tabla3[[#This Row],[% PRODUCTO]]+Tabla3[[#This Row],[% LÍNEA]]," ")</f>
        <v>0</v>
      </c>
      <c r="R2301" s="53">
        <f>Tabla3[[#This Row],[OCULTAR3]]</f>
        <v>0.44444</v>
      </c>
      <c r="S2301" s="53">
        <f>Tabla3[[#This Row],[PRECIO SIN %]]-Tabla3[[#This Row],[PRECIO SIN %]]*10%</f>
        <v>0.39999600000000002</v>
      </c>
      <c r="T2301" s="80">
        <f>(Tabla3[[#This Row],[PRECIO CON DESCT.]]-(Tabla3[[#This Row],[PRECIO CON DESCT.]]*$T$6))</f>
        <v>0.25199748</v>
      </c>
      <c r="U2301" s="96"/>
      <c r="V2301" s="94">
        <f>Tabla3[[#This Row],[PRECIO %      en $]]*Tabla3[[#This Row],[PEDIDO ]]</f>
        <v>0</v>
      </c>
      <c r="W2301" s="57">
        <f>Tabla3[[#This Row],[PRECIO CON DESCT.]]*Tabla3[[#This Row],[PEDIDO ]]</f>
        <v>0</v>
      </c>
      <c r="X2301" s="58">
        <f>Tabla3[[#This Row],[PRECIO SIN %]]*Tabla3[[#This Row],[PEDIDO ]]</f>
        <v>0</v>
      </c>
    </row>
    <row r="2302" spans="1:24" ht="33" customHeight="1" x14ac:dyDescent="0.4">
      <c r="A2302" s="125">
        <v>7703038050261</v>
      </c>
      <c r="B2302" s="59" t="s">
        <v>225</v>
      </c>
      <c r="C2302" s="59" t="s">
        <v>215</v>
      </c>
      <c r="D23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02" s="119" t="s">
        <v>2788</v>
      </c>
      <c r="F2302" s="76" t="s">
        <v>537</v>
      </c>
      <c r="G23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02" s="78">
        <v>579</v>
      </c>
      <c r="J2302" s="52">
        <v>0.51110999999999995</v>
      </c>
      <c r="K2302" s="60">
        <f>Tabla3[[#This Row],[PRECIOS]]-Tabla3[[#This Row],[PRECIOS]]*10%</f>
        <v>0.45999899999999994</v>
      </c>
      <c r="L2302" s="101"/>
      <c r="M2302" s="61"/>
      <c r="N2302" s="55">
        <f>IFERROR(Tabla3[[#This Row],[PRECIOS]]-Tabla3[[#This Row],[PRECIOS]]*Tabla3[[#This Row],[% PRODUCTO]]," ")</f>
        <v>0.51110999999999995</v>
      </c>
      <c r="O2302" s="61"/>
      <c r="P2302" s="55">
        <f>IFERROR(Tabla3[[#This Row],[OCULTAR2]]-Tabla3[[#This Row],[OCULTAR2]]*Tabla3[[#This Row],[% LÍNEA]]," ")</f>
        <v>0.51110999999999995</v>
      </c>
      <c r="Q2302" s="56">
        <f>IFERROR(Tabla3[[#This Row],[% PRODUCTO]]+Tabla3[[#This Row],[% LÍNEA]]," ")</f>
        <v>0</v>
      </c>
      <c r="R2302" s="60">
        <f>Tabla3[[#This Row],[OCULTAR3]]</f>
        <v>0.51110999999999995</v>
      </c>
      <c r="S2302" s="60">
        <f>Tabla3[[#This Row],[PRECIO SIN %]]-Tabla3[[#This Row],[PRECIO SIN %]]*10%</f>
        <v>0.45999899999999994</v>
      </c>
      <c r="T2302" s="80">
        <f>(Tabla3[[#This Row],[PRECIO CON DESCT.]]-(Tabla3[[#This Row],[PRECIO CON DESCT.]]*$T$6))</f>
        <v>0.28979937</v>
      </c>
      <c r="U2302" s="96"/>
      <c r="V2302" s="94">
        <f>Tabla3[[#This Row],[PRECIO %      en $]]*Tabla3[[#This Row],[PEDIDO ]]</f>
        <v>0</v>
      </c>
      <c r="W2302" s="57">
        <f>Tabla3[[#This Row],[PRECIO CON DESCT.]]*Tabla3[[#This Row],[PEDIDO ]]</f>
        <v>0</v>
      </c>
      <c r="X2302" s="58">
        <f>Tabla3[[#This Row],[PRECIO SIN %]]*Tabla3[[#This Row],[PEDIDO ]]</f>
        <v>0</v>
      </c>
    </row>
    <row r="2303" spans="1:24" ht="33" customHeight="1" x14ac:dyDescent="0.4">
      <c r="A2303" s="124">
        <v>6942189304170</v>
      </c>
      <c r="B2303" s="51" t="s">
        <v>225</v>
      </c>
      <c r="C2303" s="51" t="s">
        <v>72</v>
      </c>
      <c r="D23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03" s="118" t="s">
        <v>2789</v>
      </c>
      <c r="F2303" s="75" t="s">
        <v>537</v>
      </c>
      <c r="G23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03" s="77">
        <v>76</v>
      </c>
      <c r="J2303" s="52">
        <v>0.77778000000000003</v>
      </c>
      <c r="K2303" s="53">
        <f>Tabla3[[#This Row],[PRECIOS]]-Tabla3[[#This Row],[PRECIOS]]*10%</f>
        <v>0.70000200000000001</v>
      </c>
      <c r="L2303" s="101"/>
      <c r="M2303" s="54"/>
      <c r="N2303" s="55">
        <f>IFERROR(Tabla3[[#This Row],[PRECIOS]]-Tabla3[[#This Row],[PRECIOS]]*Tabla3[[#This Row],[% PRODUCTO]]," ")</f>
        <v>0.77778000000000003</v>
      </c>
      <c r="O2303" s="54"/>
      <c r="P2303" s="55">
        <f>IFERROR(Tabla3[[#This Row],[OCULTAR2]]-Tabla3[[#This Row],[OCULTAR2]]*Tabla3[[#This Row],[% LÍNEA]]," ")</f>
        <v>0.77778000000000003</v>
      </c>
      <c r="Q2303" s="56">
        <f>IFERROR(Tabla3[[#This Row],[% PRODUCTO]]+Tabla3[[#This Row],[% LÍNEA]]," ")</f>
        <v>0</v>
      </c>
      <c r="R2303" s="53">
        <f>Tabla3[[#This Row],[OCULTAR3]]</f>
        <v>0.77778000000000003</v>
      </c>
      <c r="S2303" s="53">
        <f>Tabla3[[#This Row],[PRECIO SIN %]]-Tabla3[[#This Row],[PRECIO SIN %]]*10%</f>
        <v>0.70000200000000001</v>
      </c>
      <c r="T2303" s="80">
        <f>(Tabla3[[#This Row],[PRECIO CON DESCT.]]-(Tabla3[[#This Row],[PRECIO CON DESCT.]]*$T$6))</f>
        <v>0.44100126000000001</v>
      </c>
      <c r="U2303" s="96"/>
      <c r="V2303" s="94">
        <f>Tabla3[[#This Row],[PRECIO %      en $]]*Tabla3[[#This Row],[PEDIDO ]]</f>
        <v>0</v>
      </c>
      <c r="W2303" s="57">
        <f>Tabla3[[#This Row],[PRECIO CON DESCT.]]*Tabla3[[#This Row],[PEDIDO ]]</f>
        <v>0</v>
      </c>
      <c r="X2303" s="58">
        <f>Tabla3[[#This Row],[PRECIO SIN %]]*Tabla3[[#This Row],[PEDIDO ]]</f>
        <v>0</v>
      </c>
    </row>
    <row r="2304" spans="1:24" ht="33" customHeight="1" x14ac:dyDescent="0.4">
      <c r="A2304" s="125">
        <v>7896714211978</v>
      </c>
      <c r="B2304" s="59" t="s">
        <v>225</v>
      </c>
      <c r="C2304" s="59" t="s">
        <v>257</v>
      </c>
      <c r="D23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04" s="119" t="s">
        <v>2790</v>
      </c>
      <c r="F2304" s="76" t="s">
        <v>537</v>
      </c>
      <c r="G23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04" s="78">
        <v>209</v>
      </c>
      <c r="J2304" s="52">
        <v>1.8333299999999999</v>
      </c>
      <c r="K2304" s="60">
        <f>Tabla3[[#This Row],[PRECIOS]]-Tabla3[[#This Row],[PRECIOS]]*10%</f>
        <v>1.6499969999999999</v>
      </c>
      <c r="L2304" s="101"/>
      <c r="M2304" s="61"/>
      <c r="N2304" s="55">
        <f>IFERROR(Tabla3[[#This Row],[PRECIOS]]-Tabla3[[#This Row],[PRECIOS]]*Tabla3[[#This Row],[% PRODUCTO]]," ")</f>
        <v>1.8333299999999999</v>
      </c>
      <c r="O2304" s="61"/>
      <c r="P2304" s="55">
        <f>IFERROR(Tabla3[[#This Row],[OCULTAR2]]-Tabla3[[#This Row],[OCULTAR2]]*Tabla3[[#This Row],[% LÍNEA]]," ")</f>
        <v>1.8333299999999999</v>
      </c>
      <c r="Q2304" s="56">
        <f>IFERROR(Tabla3[[#This Row],[% PRODUCTO]]+Tabla3[[#This Row],[% LÍNEA]]," ")</f>
        <v>0</v>
      </c>
      <c r="R2304" s="60">
        <f>Tabla3[[#This Row],[OCULTAR3]]</f>
        <v>1.8333299999999999</v>
      </c>
      <c r="S2304" s="60">
        <f>Tabla3[[#This Row],[PRECIO SIN %]]-Tabla3[[#This Row],[PRECIO SIN %]]*10%</f>
        <v>1.6499969999999999</v>
      </c>
      <c r="T2304" s="80">
        <f>(Tabla3[[#This Row],[PRECIO CON DESCT.]]-(Tabla3[[#This Row],[PRECIO CON DESCT.]]*$T$6))</f>
        <v>1.0394981099999998</v>
      </c>
      <c r="U2304" s="96"/>
      <c r="V2304" s="94">
        <f>Tabla3[[#This Row],[PRECIO %      en $]]*Tabla3[[#This Row],[PEDIDO ]]</f>
        <v>0</v>
      </c>
      <c r="W2304" s="57">
        <f>Tabla3[[#This Row],[PRECIO CON DESCT.]]*Tabla3[[#This Row],[PEDIDO ]]</f>
        <v>0</v>
      </c>
      <c r="X2304" s="58">
        <f>Tabla3[[#This Row],[PRECIO SIN %]]*Tabla3[[#This Row],[PEDIDO ]]</f>
        <v>0</v>
      </c>
    </row>
    <row r="2305" spans="1:24" ht="33" customHeight="1" x14ac:dyDescent="0.4">
      <c r="A2305" s="124">
        <v>8906009231020</v>
      </c>
      <c r="B2305" s="51" t="s">
        <v>225</v>
      </c>
      <c r="C2305" s="51" t="s">
        <v>119</v>
      </c>
      <c r="D23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05" s="118" t="s">
        <v>2791</v>
      </c>
      <c r="F2305" s="75" t="s">
        <v>537</v>
      </c>
      <c r="G23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05" s="77">
        <v>160</v>
      </c>
      <c r="J2305" s="52">
        <v>10.66667</v>
      </c>
      <c r="K2305" s="53">
        <f>Tabla3[[#This Row],[PRECIOS]]-Tabla3[[#This Row],[PRECIOS]]*10%</f>
        <v>9.6000029999999992</v>
      </c>
      <c r="L2305" s="101"/>
      <c r="M2305" s="54"/>
      <c r="N2305" s="55">
        <f>IFERROR(Tabla3[[#This Row],[PRECIOS]]-Tabla3[[#This Row],[PRECIOS]]*Tabla3[[#This Row],[% PRODUCTO]]," ")</f>
        <v>10.66667</v>
      </c>
      <c r="O2305" s="54"/>
      <c r="P2305" s="55">
        <f>IFERROR(Tabla3[[#This Row],[OCULTAR2]]-Tabla3[[#This Row],[OCULTAR2]]*Tabla3[[#This Row],[% LÍNEA]]," ")</f>
        <v>10.66667</v>
      </c>
      <c r="Q2305" s="56">
        <f>IFERROR(Tabla3[[#This Row],[% PRODUCTO]]+Tabla3[[#This Row],[% LÍNEA]]," ")</f>
        <v>0</v>
      </c>
      <c r="R2305" s="53">
        <f>Tabla3[[#This Row],[OCULTAR3]]</f>
        <v>10.66667</v>
      </c>
      <c r="S2305" s="53">
        <f>Tabla3[[#This Row],[PRECIO SIN %]]-Tabla3[[#This Row],[PRECIO SIN %]]*10%</f>
        <v>9.6000029999999992</v>
      </c>
      <c r="T2305" s="80">
        <f>(Tabla3[[#This Row],[PRECIO CON DESCT.]]-(Tabla3[[#This Row],[PRECIO CON DESCT.]]*$T$6))</f>
        <v>6.0480018900000001</v>
      </c>
      <c r="U2305" s="96"/>
      <c r="V2305" s="94">
        <f>Tabla3[[#This Row],[PRECIO %      en $]]*Tabla3[[#This Row],[PEDIDO ]]</f>
        <v>0</v>
      </c>
      <c r="W2305" s="57">
        <f>Tabla3[[#This Row],[PRECIO CON DESCT.]]*Tabla3[[#This Row],[PEDIDO ]]</f>
        <v>0</v>
      </c>
      <c r="X2305" s="58">
        <f>Tabla3[[#This Row],[PRECIO SIN %]]*Tabla3[[#This Row],[PEDIDO ]]</f>
        <v>0</v>
      </c>
    </row>
    <row r="2306" spans="1:24" ht="33" customHeight="1" x14ac:dyDescent="0.4">
      <c r="A2306" s="125">
        <v>7706263003835</v>
      </c>
      <c r="B2306" s="59" t="s">
        <v>225</v>
      </c>
      <c r="C2306" s="59" t="s">
        <v>121</v>
      </c>
      <c r="D23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06" s="119" t="s">
        <v>2792</v>
      </c>
      <c r="F2306" s="76" t="s">
        <v>537</v>
      </c>
      <c r="G23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06" s="78">
        <v>24</v>
      </c>
      <c r="J2306" s="52">
        <v>24.22222</v>
      </c>
      <c r="K2306" s="60">
        <f>Tabla3[[#This Row],[PRECIOS]]-Tabla3[[#This Row],[PRECIOS]]*10%</f>
        <v>21.799997999999999</v>
      </c>
      <c r="L2306" s="101"/>
      <c r="M2306" s="61"/>
      <c r="N2306" s="55">
        <f>IFERROR(Tabla3[[#This Row],[PRECIOS]]-Tabla3[[#This Row],[PRECIOS]]*Tabla3[[#This Row],[% PRODUCTO]]," ")</f>
        <v>24.22222</v>
      </c>
      <c r="O2306" s="61"/>
      <c r="P2306" s="55">
        <f>IFERROR(Tabla3[[#This Row],[OCULTAR2]]-Tabla3[[#This Row],[OCULTAR2]]*Tabla3[[#This Row],[% LÍNEA]]," ")</f>
        <v>24.22222</v>
      </c>
      <c r="Q2306" s="56">
        <f>IFERROR(Tabla3[[#This Row],[% PRODUCTO]]+Tabla3[[#This Row],[% LÍNEA]]," ")</f>
        <v>0</v>
      </c>
      <c r="R2306" s="60">
        <f>Tabla3[[#This Row],[OCULTAR3]]</f>
        <v>24.22222</v>
      </c>
      <c r="S2306" s="60">
        <f>Tabla3[[#This Row],[PRECIO SIN %]]-Tabla3[[#This Row],[PRECIO SIN %]]*10%</f>
        <v>21.799997999999999</v>
      </c>
      <c r="T2306" s="80">
        <f>(Tabla3[[#This Row],[PRECIO CON DESCT.]]-(Tabla3[[#This Row],[PRECIO CON DESCT.]]*$T$6))</f>
        <v>13.733998739999999</v>
      </c>
      <c r="U2306" s="96"/>
      <c r="V2306" s="94">
        <f>Tabla3[[#This Row],[PRECIO %      en $]]*Tabla3[[#This Row],[PEDIDO ]]</f>
        <v>0</v>
      </c>
      <c r="W2306" s="57">
        <f>Tabla3[[#This Row],[PRECIO CON DESCT.]]*Tabla3[[#This Row],[PEDIDO ]]</f>
        <v>0</v>
      </c>
      <c r="X2306" s="58">
        <f>Tabla3[[#This Row],[PRECIO SIN %]]*Tabla3[[#This Row],[PEDIDO ]]</f>
        <v>0</v>
      </c>
    </row>
    <row r="2307" spans="1:24" ht="33" customHeight="1" x14ac:dyDescent="0.4">
      <c r="A2307" s="124">
        <v>7598455000087</v>
      </c>
      <c r="B2307" s="51" t="s">
        <v>225</v>
      </c>
      <c r="C2307" s="51" t="s">
        <v>58</v>
      </c>
      <c r="D23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307" s="118" t="s">
        <v>2793</v>
      </c>
      <c r="F2307" s="75" t="s">
        <v>537</v>
      </c>
      <c r="G23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07" s="77">
        <v>200</v>
      </c>
      <c r="J2307" s="52">
        <v>3.9777800000000001</v>
      </c>
      <c r="K2307" s="53">
        <f>Tabla3[[#This Row],[PRECIOS]]-Tabla3[[#This Row],[PRECIOS]]*10%</f>
        <v>3.5800019999999999</v>
      </c>
      <c r="L2307" s="101"/>
      <c r="M2307" s="54"/>
      <c r="N2307" s="55">
        <f>IFERROR(Tabla3[[#This Row],[PRECIOS]]-Tabla3[[#This Row],[PRECIOS]]*Tabla3[[#This Row],[% PRODUCTO]]," ")</f>
        <v>3.9777800000000001</v>
      </c>
      <c r="O2307" s="54"/>
      <c r="P2307" s="55">
        <f>IFERROR(Tabla3[[#This Row],[OCULTAR2]]-Tabla3[[#This Row],[OCULTAR2]]*Tabla3[[#This Row],[% LÍNEA]]," ")</f>
        <v>3.9777800000000001</v>
      </c>
      <c r="Q2307" s="56">
        <f>IFERROR(Tabla3[[#This Row],[% PRODUCTO]]+Tabla3[[#This Row],[% LÍNEA]]," ")</f>
        <v>0</v>
      </c>
      <c r="R2307" s="53">
        <f>Tabla3[[#This Row],[OCULTAR3]]</f>
        <v>3.9777800000000001</v>
      </c>
      <c r="S2307" s="53">
        <f>Tabla3[[#This Row],[PRECIO SIN %]]-Tabla3[[#This Row],[PRECIO SIN %]]*10%</f>
        <v>3.5800019999999999</v>
      </c>
      <c r="T2307" s="80">
        <f>(Tabla3[[#This Row],[PRECIO CON DESCT.]]-(Tabla3[[#This Row],[PRECIO CON DESCT.]]*$T$6))</f>
        <v>2.2554012600000002</v>
      </c>
      <c r="U2307" s="96"/>
      <c r="V2307" s="94">
        <f>Tabla3[[#This Row],[PRECIO %      en $]]*Tabla3[[#This Row],[PEDIDO ]]</f>
        <v>0</v>
      </c>
      <c r="W2307" s="57">
        <f>Tabla3[[#This Row],[PRECIO CON DESCT.]]*Tabla3[[#This Row],[PEDIDO ]]</f>
        <v>0</v>
      </c>
      <c r="X2307" s="58">
        <f>Tabla3[[#This Row],[PRECIO SIN %]]*Tabla3[[#This Row],[PEDIDO ]]</f>
        <v>0</v>
      </c>
    </row>
    <row r="2308" spans="1:24" ht="33" customHeight="1" x14ac:dyDescent="0.4">
      <c r="A2308" s="125">
        <v>7703763081134</v>
      </c>
      <c r="B2308" s="59" t="s">
        <v>225</v>
      </c>
      <c r="C2308" s="59" t="s">
        <v>188</v>
      </c>
      <c r="D23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08" s="119" t="s">
        <v>2794</v>
      </c>
      <c r="F2308" s="76" t="s">
        <v>537</v>
      </c>
      <c r="G23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08" s="78">
        <v>3</v>
      </c>
      <c r="J2308" s="52">
        <v>7</v>
      </c>
      <c r="K2308" s="60">
        <f>Tabla3[[#This Row],[PRECIOS]]-Tabla3[[#This Row],[PRECIOS]]*10%</f>
        <v>6.3</v>
      </c>
      <c r="L2308" s="101"/>
      <c r="M2308" s="61"/>
      <c r="N2308" s="55">
        <f>IFERROR(Tabla3[[#This Row],[PRECIOS]]-Tabla3[[#This Row],[PRECIOS]]*Tabla3[[#This Row],[% PRODUCTO]]," ")</f>
        <v>7</v>
      </c>
      <c r="O2308" s="61"/>
      <c r="P2308" s="55">
        <f>IFERROR(Tabla3[[#This Row],[OCULTAR2]]-Tabla3[[#This Row],[OCULTAR2]]*Tabla3[[#This Row],[% LÍNEA]]," ")</f>
        <v>7</v>
      </c>
      <c r="Q2308" s="56">
        <f>IFERROR(Tabla3[[#This Row],[% PRODUCTO]]+Tabla3[[#This Row],[% LÍNEA]]," ")</f>
        <v>0</v>
      </c>
      <c r="R2308" s="60">
        <f>Tabla3[[#This Row],[OCULTAR3]]</f>
        <v>7</v>
      </c>
      <c r="S2308" s="60">
        <f>Tabla3[[#This Row],[PRECIO SIN %]]-Tabla3[[#This Row],[PRECIO SIN %]]*10%</f>
        <v>6.3</v>
      </c>
      <c r="T2308" s="80">
        <f>(Tabla3[[#This Row],[PRECIO CON DESCT.]]-(Tabla3[[#This Row],[PRECIO CON DESCT.]]*$T$6))</f>
        <v>3.9689999999999999</v>
      </c>
      <c r="U2308" s="96"/>
      <c r="V2308" s="94">
        <f>Tabla3[[#This Row],[PRECIO %      en $]]*Tabla3[[#This Row],[PEDIDO ]]</f>
        <v>0</v>
      </c>
      <c r="W2308" s="57">
        <f>Tabla3[[#This Row],[PRECIO CON DESCT.]]*Tabla3[[#This Row],[PEDIDO ]]</f>
        <v>0</v>
      </c>
      <c r="X2308" s="58">
        <f>Tabla3[[#This Row],[PRECIO SIN %]]*Tabla3[[#This Row],[PEDIDO ]]</f>
        <v>0</v>
      </c>
    </row>
    <row r="2309" spans="1:24" ht="33" customHeight="1" x14ac:dyDescent="0.4">
      <c r="A2309" s="124">
        <v>7591196004208</v>
      </c>
      <c r="B2309" s="51" t="s">
        <v>225</v>
      </c>
      <c r="C2309" s="51" t="s">
        <v>200</v>
      </c>
      <c r="D23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09" s="118" t="s">
        <v>2795</v>
      </c>
      <c r="F2309" s="75" t="s">
        <v>537</v>
      </c>
      <c r="G23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09" s="77">
        <v>260</v>
      </c>
      <c r="J2309" s="52">
        <v>10.66667</v>
      </c>
      <c r="K2309" s="53">
        <f>Tabla3[[#This Row],[PRECIOS]]-Tabla3[[#This Row],[PRECIOS]]*10%</f>
        <v>9.6000029999999992</v>
      </c>
      <c r="L2309" s="101"/>
      <c r="M2309" s="54"/>
      <c r="N2309" s="55">
        <f>IFERROR(Tabla3[[#This Row],[PRECIOS]]-Tabla3[[#This Row],[PRECIOS]]*Tabla3[[#This Row],[% PRODUCTO]]," ")</f>
        <v>10.66667</v>
      </c>
      <c r="O2309" s="54"/>
      <c r="P2309" s="55">
        <f>IFERROR(Tabla3[[#This Row],[OCULTAR2]]-Tabla3[[#This Row],[OCULTAR2]]*Tabla3[[#This Row],[% LÍNEA]]," ")</f>
        <v>10.66667</v>
      </c>
      <c r="Q2309" s="56">
        <f>IFERROR(Tabla3[[#This Row],[% PRODUCTO]]+Tabla3[[#This Row],[% LÍNEA]]," ")</f>
        <v>0</v>
      </c>
      <c r="R2309" s="53">
        <f>Tabla3[[#This Row],[OCULTAR3]]</f>
        <v>10.66667</v>
      </c>
      <c r="S2309" s="53">
        <f>Tabla3[[#This Row],[PRECIO SIN %]]-Tabla3[[#This Row],[PRECIO SIN %]]*10%</f>
        <v>9.6000029999999992</v>
      </c>
      <c r="T2309" s="80">
        <f>(Tabla3[[#This Row],[PRECIO CON DESCT.]]-(Tabla3[[#This Row],[PRECIO CON DESCT.]]*$T$6))</f>
        <v>6.0480018900000001</v>
      </c>
      <c r="U2309" s="96"/>
      <c r="V2309" s="94">
        <f>Tabla3[[#This Row],[PRECIO %      en $]]*Tabla3[[#This Row],[PEDIDO ]]</f>
        <v>0</v>
      </c>
      <c r="W2309" s="57">
        <f>Tabla3[[#This Row],[PRECIO CON DESCT.]]*Tabla3[[#This Row],[PEDIDO ]]</f>
        <v>0</v>
      </c>
      <c r="X2309" s="58">
        <f>Tabla3[[#This Row],[PRECIO SIN %]]*Tabla3[[#This Row],[PEDIDO ]]</f>
        <v>0</v>
      </c>
    </row>
    <row r="2310" spans="1:24" ht="33" customHeight="1" x14ac:dyDescent="0.4">
      <c r="A2310" s="125">
        <v>7591955003077</v>
      </c>
      <c r="B2310" s="59" t="s">
        <v>225</v>
      </c>
      <c r="C2310" s="59" t="s">
        <v>131</v>
      </c>
      <c r="D23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10" s="119" t="s">
        <v>2796</v>
      </c>
      <c r="F2310" s="76" t="s">
        <v>537</v>
      </c>
      <c r="G23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10" s="78">
        <v>85</v>
      </c>
      <c r="J2310" s="52">
        <v>10.66667</v>
      </c>
      <c r="K2310" s="60">
        <f>Tabla3[[#This Row],[PRECIOS]]-Tabla3[[#This Row],[PRECIOS]]*10%</f>
        <v>9.6000029999999992</v>
      </c>
      <c r="L2310" s="101"/>
      <c r="M2310" s="61"/>
      <c r="N2310" s="55">
        <f>IFERROR(Tabla3[[#This Row],[PRECIOS]]-Tabla3[[#This Row],[PRECIOS]]*Tabla3[[#This Row],[% PRODUCTO]]," ")</f>
        <v>10.66667</v>
      </c>
      <c r="O2310" s="61"/>
      <c r="P2310" s="55">
        <f>IFERROR(Tabla3[[#This Row],[OCULTAR2]]-Tabla3[[#This Row],[OCULTAR2]]*Tabla3[[#This Row],[% LÍNEA]]," ")</f>
        <v>10.66667</v>
      </c>
      <c r="Q2310" s="56">
        <f>IFERROR(Tabla3[[#This Row],[% PRODUCTO]]+Tabla3[[#This Row],[% LÍNEA]]," ")</f>
        <v>0</v>
      </c>
      <c r="R2310" s="60">
        <f>Tabla3[[#This Row],[OCULTAR3]]</f>
        <v>10.66667</v>
      </c>
      <c r="S2310" s="60">
        <f>Tabla3[[#This Row],[PRECIO SIN %]]-Tabla3[[#This Row],[PRECIO SIN %]]*10%</f>
        <v>9.6000029999999992</v>
      </c>
      <c r="T2310" s="80">
        <f>(Tabla3[[#This Row],[PRECIO CON DESCT.]]-(Tabla3[[#This Row],[PRECIO CON DESCT.]]*$T$6))</f>
        <v>6.0480018900000001</v>
      </c>
      <c r="U2310" s="96"/>
      <c r="V2310" s="94">
        <f>Tabla3[[#This Row],[PRECIO %      en $]]*Tabla3[[#This Row],[PEDIDO ]]</f>
        <v>0</v>
      </c>
      <c r="W2310" s="57">
        <f>Tabla3[[#This Row],[PRECIO CON DESCT.]]*Tabla3[[#This Row],[PEDIDO ]]</f>
        <v>0</v>
      </c>
      <c r="X2310" s="58">
        <f>Tabla3[[#This Row],[PRECIO SIN %]]*Tabla3[[#This Row],[PEDIDO ]]</f>
        <v>0</v>
      </c>
    </row>
    <row r="2311" spans="1:24" ht="33" customHeight="1" x14ac:dyDescent="0.4">
      <c r="A2311" s="124">
        <v>793969044399</v>
      </c>
      <c r="B2311" s="51" t="s">
        <v>225</v>
      </c>
      <c r="C2311" s="51" t="s">
        <v>150</v>
      </c>
      <c r="D23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11" s="118" t="s">
        <v>2797</v>
      </c>
      <c r="F2311" s="75" t="s">
        <v>537</v>
      </c>
      <c r="G23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3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311" s="77">
        <v>125</v>
      </c>
      <c r="J2311" s="52">
        <v>4.5555599999999998</v>
      </c>
      <c r="K2311" s="53">
        <f>Tabla3[[#This Row],[PRECIOS]]-Tabla3[[#This Row],[PRECIOS]]*10%</f>
        <v>4.1000040000000002</v>
      </c>
      <c r="L2311" s="101"/>
      <c r="M2311" s="54"/>
      <c r="N2311" s="55">
        <f>IFERROR(Tabla3[[#This Row],[PRECIOS]]-Tabla3[[#This Row],[PRECIOS]]*Tabla3[[#This Row],[% PRODUCTO]]," ")</f>
        <v>4.5555599999999998</v>
      </c>
      <c r="O2311" s="54">
        <v>0.05</v>
      </c>
      <c r="P2311" s="55">
        <f>IFERROR(Tabla3[[#This Row],[OCULTAR2]]-Tabla3[[#This Row],[OCULTAR2]]*Tabla3[[#This Row],[% LÍNEA]]," ")</f>
        <v>4.327782</v>
      </c>
      <c r="Q2311" s="56">
        <f>IFERROR(Tabla3[[#This Row],[% PRODUCTO]]+Tabla3[[#This Row],[% LÍNEA]]," ")</f>
        <v>0.05</v>
      </c>
      <c r="R2311" s="53">
        <f>Tabla3[[#This Row],[OCULTAR3]]</f>
        <v>4.327782</v>
      </c>
      <c r="S2311" s="53">
        <f>Tabla3[[#This Row],[PRECIO SIN %]]-Tabla3[[#This Row],[PRECIO SIN %]]*10%</f>
        <v>3.8950038</v>
      </c>
      <c r="T2311" s="80">
        <f>(Tabla3[[#This Row],[PRECIO CON DESCT.]]-(Tabla3[[#This Row],[PRECIO CON DESCT.]]*$T$6))</f>
        <v>2.4538523940000001</v>
      </c>
      <c r="U2311" s="96"/>
      <c r="V2311" s="94">
        <f>Tabla3[[#This Row],[PRECIO %      en $]]*Tabla3[[#This Row],[PEDIDO ]]</f>
        <v>0</v>
      </c>
      <c r="W2311" s="57">
        <f>Tabla3[[#This Row],[PRECIO CON DESCT.]]*Tabla3[[#This Row],[PEDIDO ]]</f>
        <v>0</v>
      </c>
      <c r="X2311" s="58">
        <f>Tabla3[[#This Row],[PRECIO SIN %]]*Tabla3[[#This Row],[PEDIDO ]]</f>
        <v>0</v>
      </c>
    </row>
    <row r="2312" spans="1:24" ht="33" customHeight="1" x14ac:dyDescent="0.4">
      <c r="A2312" s="125">
        <v>7599608003573</v>
      </c>
      <c r="B2312" s="59" t="s">
        <v>225</v>
      </c>
      <c r="C2312" s="59" t="s">
        <v>86</v>
      </c>
      <c r="D23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12" s="119" t="s">
        <v>2798</v>
      </c>
      <c r="F2312" s="76" t="s">
        <v>537</v>
      </c>
      <c r="G23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12" s="78">
        <v>10</v>
      </c>
      <c r="J2312" s="52">
        <v>4.8666700000000001</v>
      </c>
      <c r="K2312" s="60">
        <f>Tabla3[[#This Row],[PRECIOS]]-Tabla3[[#This Row],[PRECIOS]]*10%</f>
        <v>4.3800030000000003</v>
      </c>
      <c r="L2312" s="101"/>
      <c r="M2312" s="61"/>
      <c r="N2312" s="55">
        <f>IFERROR(Tabla3[[#This Row],[PRECIOS]]-Tabla3[[#This Row],[PRECIOS]]*Tabla3[[#This Row],[% PRODUCTO]]," ")</f>
        <v>4.8666700000000001</v>
      </c>
      <c r="O2312" s="61"/>
      <c r="P2312" s="55">
        <f>IFERROR(Tabla3[[#This Row],[OCULTAR2]]-Tabla3[[#This Row],[OCULTAR2]]*Tabla3[[#This Row],[% LÍNEA]]," ")</f>
        <v>4.8666700000000001</v>
      </c>
      <c r="Q2312" s="56">
        <f>IFERROR(Tabla3[[#This Row],[% PRODUCTO]]+Tabla3[[#This Row],[% LÍNEA]]," ")</f>
        <v>0</v>
      </c>
      <c r="R2312" s="60">
        <f>Tabla3[[#This Row],[OCULTAR3]]</f>
        <v>4.8666700000000001</v>
      </c>
      <c r="S2312" s="60">
        <f>Tabla3[[#This Row],[PRECIO SIN %]]-Tabla3[[#This Row],[PRECIO SIN %]]*10%</f>
        <v>4.3800030000000003</v>
      </c>
      <c r="T2312" s="80">
        <f>(Tabla3[[#This Row],[PRECIO CON DESCT.]]-(Tabla3[[#This Row],[PRECIO CON DESCT.]]*$T$6))</f>
        <v>2.7594018900000004</v>
      </c>
      <c r="U2312" s="96"/>
      <c r="V2312" s="94">
        <f>Tabla3[[#This Row],[PRECIO %      en $]]*Tabla3[[#This Row],[PEDIDO ]]</f>
        <v>0</v>
      </c>
      <c r="W2312" s="57">
        <f>Tabla3[[#This Row],[PRECIO CON DESCT.]]*Tabla3[[#This Row],[PEDIDO ]]</f>
        <v>0</v>
      </c>
      <c r="X2312" s="58">
        <f>Tabla3[[#This Row],[PRECIO SIN %]]*Tabla3[[#This Row],[PEDIDO ]]</f>
        <v>0</v>
      </c>
    </row>
    <row r="2313" spans="1:24" ht="33" customHeight="1" x14ac:dyDescent="0.4">
      <c r="A2313" s="124">
        <v>7591955001271</v>
      </c>
      <c r="B2313" s="51" t="s">
        <v>225</v>
      </c>
      <c r="C2313" s="51" t="s">
        <v>83</v>
      </c>
      <c r="D23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13" s="118" t="s">
        <v>2799</v>
      </c>
      <c r="F2313" s="75" t="s">
        <v>537</v>
      </c>
      <c r="G23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13" s="77">
        <v>30</v>
      </c>
      <c r="J2313" s="52">
        <v>8.7777799999999999</v>
      </c>
      <c r="K2313" s="53">
        <f>Tabla3[[#This Row],[PRECIOS]]-Tabla3[[#This Row],[PRECIOS]]*10%</f>
        <v>7.9000019999999997</v>
      </c>
      <c r="L2313" s="101"/>
      <c r="M2313" s="54"/>
      <c r="N2313" s="55">
        <f>IFERROR(Tabla3[[#This Row],[PRECIOS]]-Tabla3[[#This Row],[PRECIOS]]*Tabla3[[#This Row],[% PRODUCTO]]," ")</f>
        <v>8.7777799999999999</v>
      </c>
      <c r="O2313" s="54"/>
      <c r="P2313" s="55">
        <f>IFERROR(Tabla3[[#This Row],[OCULTAR2]]-Tabla3[[#This Row],[OCULTAR2]]*Tabla3[[#This Row],[% LÍNEA]]," ")</f>
        <v>8.7777799999999999</v>
      </c>
      <c r="Q2313" s="56">
        <f>IFERROR(Tabla3[[#This Row],[% PRODUCTO]]+Tabla3[[#This Row],[% LÍNEA]]," ")</f>
        <v>0</v>
      </c>
      <c r="R2313" s="53">
        <f>Tabla3[[#This Row],[OCULTAR3]]</f>
        <v>8.7777799999999999</v>
      </c>
      <c r="S2313" s="53">
        <f>Tabla3[[#This Row],[PRECIO SIN %]]-Tabla3[[#This Row],[PRECIO SIN %]]*10%</f>
        <v>7.9000019999999997</v>
      </c>
      <c r="T2313" s="80">
        <f>(Tabla3[[#This Row],[PRECIO CON DESCT.]]-(Tabla3[[#This Row],[PRECIO CON DESCT.]]*$T$6))</f>
        <v>4.9770012599999998</v>
      </c>
      <c r="U2313" s="96"/>
      <c r="V2313" s="94">
        <f>Tabla3[[#This Row],[PRECIO %      en $]]*Tabla3[[#This Row],[PEDIDO ]]</f>
        <v>0</v>
      </c>
      <c r="W2313" s="57">
        <f>Tabla3[[#This Row],[PRECIO CON DESCT.]]*Tabla3[[#This Row],[PEDIDO ]]</f>
        <v>0</v>
      </c>
      <c r="X2313" s="58">
        <f>Tabla3[[#This Row],[PRECIO SIN %]]*Tabla3[[#This Row],[PEDIDO ]]</f>
        <v>0</v>
      </c>
    </row>
    <row r="2314" spans="1:24" ht="33" customHeight="1" x14ac:dyDescent="0.4">
      <c r="A2314" s="125">
        <v>7591955002421</v>
      </c>
      <c r="B2314" s="59" t="s">
        <v>225</v>
      </c>
      <c r="C2314" s="59" t="s">
        <v>83</v>
      </c>
      <c r="D23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14" s="119" t="s">
        <v>2800</v>
      </c>
      <c r="F2314" s="76" t="s">
        <v>537</v>
      </c>
      <c r="G23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14" s="78">
        <v>58</v>
      </c>
      <c r="J2314" s="52">
        <v>8.9444400000000002</v>
      </c>
      <c r="K2314" s="60">
        <f>Tabla3[[#This Row],[PRECIOS]]-Tabla3[[#This Row],[PRECIOS]]*10%</f>
        <v>8.0499960000000002</v>
      </c>
      <c r="L2314" s="101"/>
      <c r="M2314" s="61"/>
      <c r="N2314" s="55">
        <f>IFERROR(Tabla3[[#This Row],[PRECIOS]]-Tabla3[[#This Row],[PRECIOS]]*Tabla3[[#This Row],[% PRODUCTO]]," ")</f>
        <v>8.9444400000000002</v>
      </c>
      <c r="O2314" s="61"/>
      <c r="P2314" s="55">
        <f>IFERROR(Tabla3[[#This Row],[OCULTAR2]]-Tabla3[[#This Row],[OCULTAR2]]*Tabla3[[#This Row],[% LÍNEA]]," ")</f>
        <v>8.9444400000000002</v>
      </c>
      <c r="Q2314" s="56">
        <f>IFERROR(Tabla3[[#This Row],[% PRODUCTO]]+Tabla3[[#This Row],[% LÍNEA]]," ")</f>
        <v>0</v>
      </c>
      <c r="R2314" s="60">
        <f>Tabla3[[#This Row],[OCULTAR3]]</f>
        <v>8.9444400000000002</v>
      </c>
      <c r="S2314" s="60">
        <f>Tabla3[[#This Row],[PRECIO SIN %]]-Tabla3[[#This Row],[PRECIO SIN %]]*10%</f>
        <v>8.0499960000000002</v>
      </c>
      <c r="T2314" s="80">
        <f>(Tabla3[[#This Row],[PRECIO CON DESCT.]]-(Tabla3[[#This Row],[PRECIO CON DESCT.]]*$T$6))</f>
        <v>5.0714974799999997</v>
      </c>
      <c r="U2314" s="96"/>
      <c r="V2314" s="94">
        <f>Tabla3[[#This Row],[PRECIO %      en $]]*Tabla3[[#This Row],[PEDIDO ]]</f>
        <v>0</v>
      </c>
      <c r="W2314" s="57">
        <f>Tabla3[[#This Row],[PRECIO CON DESCT.]]*Tabla3[[#This Row],[PEDIDO ]]</f>
        <v>0</v>
      </c>
      <c r="X2314" s="58">
        <f>Tabla3[[#This Row],[PRECIO SIN %]]*Tabla3[[#This Row],[PEDIDO ]]</f>
        <v>0</v>
      </c>
    </row>
    <row r="2315" spans="1:24" ht="33" customHeight="1" x14ac:dyDescent="0.4">
      <c r="A2315" s="124">
        <v>7591619001340</v>
      </c>
      <c r="B2315" s="51" t="s">
        <v>225</v>
      </c>
      <c r="C2315" s="51" t="s">
        <v>83</v>
      </c>
      <c r="D23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315" s="118" t="s">
        <v>2801</v>
      </c>
      <c r="F2315" s="75" t="s">
        <v>537</v>
      </c>
      <c r="G23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315" s="77">
        <v>60</v>
      </c>
      <c r="J2315" s="52">
        <v>16.755559999999999</v>
      </c>
      <c r="K2315" s="53">
        <f>Tabla3[[#This Row],[PRECIOS]]-Tabla3[[#This Row],[PRECIOS]]*10%</f>
        <v>15.080003999999999</v>
      </c>
      <c r="L2315" s="101" t="s">
        <v>5327</v>
      </c>
      <c r="M2315" s="54"/>
      <c r="N2315" s="55">
        <f>IFERROR(Tabla3[[#This Row],[PRECIOS]]-Tabla3[[#This Row],[PRECIOS]]*Tabla3[[#This Row],[% PRODUCTO]]," ")</f>
        <v>16.755559999999999</v>
      </c>
      <c r="O2315" s="54"/>
      <c r="P2315" s="55">
        <f>IFERROR(Tabla3[[#This Row],[OCULTAR2]]-Tabla3[[#This Row],[OCULTAR2]]*Tabla3[[#This Row],[% LÍNEA]]," ")</f>
        <v>16.755559999999999</v>
      </c>
      <c r="Q2315" s="56">
        <f>IFERROR(Tabla3[[#This Row],[% PRODUCTO]]+Tabla3[[#This Row],[% LÍNEA]]," ")</f>
        <v>0</v>
      </c>
      <c r="R2315" s="53">
        <f>Tabla3[[#This Row],[OCULTAR3]]</f>
        <v>16.755559999999999</v>
      </c>
      <c r="S2315" s="53">
        <f>Tabla3[[#This Row],[PRECIO SIN %]]-Tabla3[[#This Row],[PRECIO SIN %]]*10%</f>
        <v>15.080003999999999</v>
      </c>
      <c r="T2315" s="80">
        <f>(Tabla3[[#This Row],[PRECIO CON DESCT.]]-(Tabla3[[#This Row],[PRECIO CON DESCT.]]*$T$6))</f>
        <v>9.5004025199999997</v>
      </c>
      <c r="U2315" s="96"/>
      <c r="V2315" s="94">
        <f>Tabla3[[#This Row],[PRECIO %      en $]]*Tabla3[[#This Row],[PEDIDO ]]</f>
        <v>0</v>
      </c>
      <c r="W2315" s="57">
        <f>Tabla3[[#This Row],[PRECIO CON DESCT.]]*Tabla3[[#This Row],[PEDIDO ]]</f>
        <v>0</v>
      </c>
      <c r="X2315" s="58">
        <f>Tabla3[[#This Row],[PRECIO SIN %]]*Tabla3[[#This Row],[PEDIDO ]]</f>
        <v>0</v>
      </c>
    </row>
    <row r="2316" spans="1:24" ht="33" customHeight="1" x14ac:dyDescent="0.4">
      <c r="A2316" s="125">
        <v>7591955003053</v>
      </c>
      <c r="B2316" s="59" t="s">
        <v>225</v>
      </c>
      <c r="C2316" s="59" t="s">
        <v>83</v>
      </c>
      <c r="D23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16" s="119" t="s">
        <v>2802</v>
      </c>
      <c r="F2316" s="76" t="s">
        <v>537</v>
      </c>
      <c r="G23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16" s="78">
        <v>196</v>
      </c>
      <c r="J2316" s="52">
        <v>14.22222</v>
      </c>
      <c r="K2316" s="60">
        <f>Tabla3[[#This Row],[PRECIOS]]-Tabla3[[#This Row],[PRECIOS]]*10%</f>
        <v>12.799998</v>
      </c>
      <c r="L2316" s="101"/>
      <c r="M2316" s="61"/>
      <c r="N2316" s="55">
        <f>IFERROR(Tabla3[[#This Row],[PRECIOS]]-Tabla3[[#This Row],[PRECIOS]]*Tabla3[[#This Row],[% PRODUCTO]]," ")</f>
        <v>14.22222</v>
      </c>
      <c r="O2316" s="61"/>
      <c r="P2316" s="55">
        <f>IFERROR(Tabla3[[#This Row],[OCULTAR2]]-Tabla3[[#This Row],[OCULTAR2]]*Tabla3[[#This Row],[% LÍNEA]]," ")</f>
        <v>14.22222</v>
      </c>
      <c r="Q2316" s="56">
        <f>IFERROR(Tabla3[[#This Row],[% PRODUCTO]]+Tabla3[[#This Row],[% LÍNEA]]," ")</f>
        <v>0</v>
      </c>
      <c r="R2316" s="60">
        <f>Tabla3[[#This Row],[OCULTAR3]]</f>
        <v>14.22222</v>
      </c>
      <c r="S2316" s="60">
        <f>Tabla3[[#This Row],[PRECIO SIN %]]-Tabla3[[#This Row],[PRECIO SIN %]]*10%</f>
        <v>12.799998</v>
      </c>
      <c r="T2316" s="80">
        <f>(Tabla3[[#This Row],[PRECIO CON DESCT.]]-(Tabla3[[#This Row],[PRECIO CON DESCT.]]*$T$6))</f>
        <v>8.0639987400000006</v>
      </c>
      <c r="U2316" s="96"/>
      <c r="V2316" s="94">
        <f>Tabla3[[#This Row],[PRECIO %      en $]]*Tabla3[[#This Row],[PEDIDO ]]</f>
        <v>0</v>
      </c>
      <c r="W2316" s="57">
        <f>Tabla3[[#This Row],[PRECIO CON DESCT.]]*Tabla3[[#This Row],[PEDIDO ]]</f>
        <v>0</v>
      </c>
      <c r="X2316" s="58">
        <f>Tabla3[[#This Row],[PRECIO SIN %]]*Tabla3[[#This Row],[PEDIDO ]]</f>
        <v>0</v>
      </c>
    </row>
    <row r="2317" spans="1:24" ht="33" customHeight="1" x14ac:dyDescent="0.4">
      <c r="A2317" s="124">
        <v>7591818716861</v>
      </c>
      <c r="B2317" s="51" t="s">
        <v>225</v>
      </c>
      <c r="C2317" s="51" t="s">
        <v>105</v>
      </c>
      <c r="D23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317" s="118" t="s">
        <v>2803</v>
      </c>
      <c r="F2317" s="75" t="s">
        <v>537</v>
      </c>
      <c r="G23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17" s="77">
        <v>77</v>
      </c>
      <c r="J2317" s="52">
        <v>5</v>
      </c>
      <c r="K2317" s="53">
        <f>Tabla3[[#This Row],[PRECIOS]]-Tabla3[[#This Row],[PRECIOS]]*10%</f>
        <v>4.5</v>
      </c>
      <c r="L2317" s="101"/>
      <c r="M2317" s="54"/>
      <c r="N2317" s="55">
        <f>IFERROR(Tabla3[[#This Row],[PRECIOS]]-Tabla3[[#This Row],[PRECIOS]]*Tabla3[[#This Row],[% PRODUCTO]]," ")</f>
        <v>5</v>
      </c>
      <c r="O2317" s="54"/>
      <c r="P2317" s="55">
        <f>IFERROR(Tabla3[[#This Row],[OCULTAR2]]-Tabla3[[#This Row],[OCULTAR2]]*Tabla3[[#This Row],[% LÍNEA]]," ")</f>
        <v>5</v>
      </c>
      <c r="Q2317" s="56">
        <f>IFERROR(Tabla3[[#This Row],[% PRODUCTO]]+Tabla3[[#This Row],[% LÍNEA]]," ")</f>
        <v>0</v>
      </c>
      <c r="R2317" s="53">
        <f>Tabla3[[#This Row],[OCULTAR3]]</f>
        <v>5</v>
      </c>
      <c r="S2317" s="53">
        <f>Tabla3[[#This Row],[PRECIO SIN %]]-Tabla3[[#This Row],[PRECIO SIN %]]*10%</f>
        <v>4.5</v>
      </c>
      <c r="T2317" s="80">
        <f>(Tabla3[[#This Row],[PRECIO CON DESCT.]]-(Tabla3[[#This Row],[PRECIO CON DESCT.]]*$T$6))</f>
        <v>2.835</v>
      </c>
      <c r="U2317" s="96"/>
      <c r="V2317" s="94">
        <f>Tabla3[[#This Row],[PRECIO %      en $]]*Tabla3[[#This Row],[PEDIDO ]]</f>
        <v>0</v>
      </c>
      <c r="W2317" s="57">
        <f>Tabla3[[#This Row],[PRECIO CON DESCT.]]*Tabla3[[#This Row],[PEDIDO ]]</f>
        <v>0</v>
      </c>
      <c r="X2317" s="58">
        <f>Tabla3[[#This Row],[PRECIO SIN %]]*Tabla3[[#This Row],[PEDIDO ]]</f>
        <v>0</v>
      </c>
    </row>
    <row r="2318" spans="1:24" ht="33" customHeight="1" x14ac:dyDescent="0.4">
      <c r="A2318" s="125">
        <v>6977234271046</v>
      </c>
      <c r="B2318" s="59" t="s">
        <v>225</v>
      </c>
      <c r="C2318" s="59" t="s">
        <v>120</v>
      </c>
      <c r="D23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18" s="119" t="s">
        <v>2804</v>
      </c>
      <c r="F2318" s="76" t="s">
        <v>537</v>
      </c>
      <c r="G23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18" s="78">
        <v>463</v>
      </c>
      <c r="J2318" s="52">
        <v>2.9444400000000002</v>
      </c>
      <c r="K2318" s="60">
        <f>Tabla3[[#This Row],[PRECIOS]]-Tabla3[[#This Row],[PRECIOS]]*10%</f>
        <v>2.6499960000000002</v>
      </c>
      <c r="L2318" s="101"/>
      <c r="M2318" s="61"/>
      <c r="N2318" s="55">
        <f>IFERROR(Tabla3[[#This Row],[PRECIOS]]-Tabla3[[#This Row],[PRECIOS]]*Tabla3[[#This Row],[% PRODUCTO]]," ")</f>
        <v>2.9444400000000002</v>
      </c>
      <c r="O2318" s="61"/>
      <c r="P2318" s="55">
        <f>IFERROR(Tabla3[[#This Row],[OCULTAR2]]-Tabla3[[#This Row],[OCULTAR2]]*Tabla3[[#This Row],[% LÍNEA]]," ")</f>
        <v>2.9444400000000002</v>
      </c>
      <c r="Q2318" s="56">
        <f>IFERROR(Tabla3[[#This Row],[% PRODUCTO]]+Tabla3[[#This Row],[% LÍNEA]]," ")</f>
        <v>0</v>
      </c>
      <c r="R2318" s="60">
        <f>Tabla3[[#This Row],[OCULTAR3]]</f>
        <v>2.9444400000000002</v>
      </c>
      <c r="S2318" s="60">
        <f>Tabla3[[#This Row],[PRECIO SIN %]]-Tabla3[[#This Row],[PRECIO SIN %]]*10%</f>
        <v>2.6499960000000002</v>
      </c>
      <c r="T2318" s="80">
        <f>(Tabla3[[#This Row],[PRECIO CON DESCT.]]-(Tabla3[[#This Row],[PRECIO CON DESCT.]]*$T$6))</f>
        <v>1.6694974800000002</v>
      </c>
      <c r="U2318" s="96"/>
      <c r="V2318" s="94">
        <f>Tabla3[[#This Row],[PRECIO %      en $]]*Tabla3[[#This Row],[PEDIDO ]]</f>
        <v>0</v>
      </c>
      <c r="W2318" s="57">
        <f>Tabla3[[#This Row],[PRECIO CON DESCT.]]*Tabla3[[#This Row],[PEDIDO ]]</f>
        <v>0</v>
      </c>
      <c r="X2318" s="58">
        <f>Tabla3[[#This Row],[PRECIO SIN %]]*Tabla3[[#This Row],[PEDIDO ]]</f>
        <v>0</v>
      </c>
    </row>
    <row r="2319" spans="1:24" ht="33" customHeight="1" x14ac:dyDescent="0.4">
      <c r="A2319" s="124">
        <v>7591062902379</v>
      </c>
      <c r="B2319" s="51" t="s">
        <v>225</v>
      </c>
      <c r="C2319" s="51" t="s">
        <v>189</v>
      </c>
      <c r="D23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19" s="118" t="s">
        <v>2805</v>
      </c>
      <c r="F2319" s="75" t="s">
        <v>537</v>
      </c>
      <c r="G23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19" s="77">
        <v>93</v>
      </c>
      <c r="J2319" s="52">
        <v>1.8666700000000001</v>
      </c>
      <c r="K2319" s="53">
        <f>Tabla3[[#This Row],[PRECIOS]]-Tabla3[[#This Row],[PRECIOS]]*10%</f>
        <v>1.6800030000000001</v>
      </c>
      <c r="L2319" s="101"/>
      <c r="M2319" s="54"/>
      <c r="N2319" s="55">
        <f>IFERROR(Tabla3[[#This Row],[PRECIOS]]-Tabla3[[#This Row],[PRECIOS]]*Tabla3[[#This Row],[% PRODUCTO]]," ")</f>
        <v>1.8666700000000001</v>
      </c>
      <c r="O2319" s="54"/>
      <c r="P2319" s="55">
        <f>IFERROR(Tabla3[[#This Row],[OCULTAR2]]-Tabla3[[#This Row],[OCULTAR2]]*Tabla3[[#This Row],[% LÍNEA]]," ")</f>
        <v>1.8666700000000001</v>
      </c>
      <c r="Q2319" s="56">
        <f>IFERROR(Tabla3[[#This Row],[% PRODUCTO]]+Tabla3[[#This Row],[% LÍNEA]]," ")</f>
        <v>0</v>
      </c>
      <c r="R2319" s="53">
        <f>Tabla3[[#This Row],[OCULTAR3]]</f>
        <v>1.8666700000000001</v>
      </c>
      <c r="S2319" s="53">
        <f>Tabla3[[#This Row],[PRECIO SIN %]]-Tabla3[[#This Row],[PRECIO SIN %]]*10%</f>
        <v>1.6800030000000001</v>
      </c>
      <c r="T2319" s="80">
        <f>(Tabla3[[#This Row],[PRECIO CON DESCT.]]-(Tabla3[[#This Row],[PRECIO CON DESCT.]]*$T$6))</f>
        <v>1.0584018900000001</v>
      </c>
      <c r="U2319" s="96"/>
      <c r="V2319" s="94">
        <f>Tabla3[[#This Row],[PRECIO %      en $]]*Tabla3[[#This Row],[PEDIDO ]]</f>
        <v>0</v>
      </c>
      <c r="W2319" s="57">
        <f>Tabla3[[#This Row],[PRECIO CON DESCT.]]*Tabla3[[#This Row],[PEDIDO ]]</f>
        <v>0</v>
      </c>
      <c r="X2319" s="58">
        <f>Tabla3[[#This Row],[PRECIO SIN %]]*Tabla3[[#This Row],[PEDIDO ]]</f>
        <v>0</v>
      </c>
    </row>
    <row r="2320" spans="1:24" ht="33" customHeight="1" x14ac:dyDescent="0.4">
      <c r="A2320" s="125">
        <v>7592349001808</v>
      </c>
      <c r="B2320" s="59" t="s">
        <v>225</v>
      </c>
      <c r="C2320" s="59" t="s">
        <v>155</v>
      </c>
      <c r="D23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320" s="119" t="s">
        <v>2806</v>
      </c>
      <c r="F2320" s="76" t="s">
        <v>537</v>
      </c>
      <c r="G23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20" s="78">
        <v>199</v>
      </c>
      <c r="J2320" s="52">
        <v>2.2777799999999999</v>
      </c>
      <c r="K2320" s="60">
        <f>Tabla3[[#This Row],[PRECIOS]]-Tabla3[[#This Row],[PRECIOS]]*10%</f>
        <v>2.0500020000000001</v>
      </c>
      <c r="L2320" s="101"/>
      <c r="M2320" s="61"/>
      <c r="N2320" s="55">
        <f>IFERROR(Tabla3[[#This Row],[PRECIOS]]-Tabla3[[#This Row],[PRECIOS]]*Tabla3[[#This Row],[% PRODUCTO]]," ")</f>
        <v>2.2777799999999999</v>
      </c>
      <c r="O2320" s="61"/>
      <c r="P2320" s="55">
        <f>IFERROR(Tabla3[[#This Row],[OCULTAR2]]-Tabla3[[#This Row],[OCULTAR2]]*Tabla3[[#This Row],[% LÍNEA]]," ")</f>
        <v>2.2777799999999999</v>
      </c>
      <c r="Q2320" s="56">
        <f>IFERROR(Tabla3[[#This Row],[% PRODUCTO]]+Tabla3[[#This Row],[% LÍNEA]]," ")</f>
        <v>0</v>
      </c>
      <c r="R2320" s="60">
        <f>Tabla3[[#This Row],[OCULTAR3]]</f>
        <v>2.2777799999999999</v>
      </c>
      <c r="S2320" s="60">
        <f>Tabla3[[#This Row],[PRECIO SIN %]]-Tabla3[[#This Row],[PRECIO SIN %]]*10%</f>
        <v>2.0500020000000001</v>
      </c>
      <c r="T2320" s="80">
        <f>(Tabla3[[#This Row],[PRECIO CON DESCT.]]-(Tabla3[[#This Row],[PRECIO CON DESCT.]]*$T$6))</f>
        <v>1.29150126</v>
      </c>
      <c r="U2320" s="96"/>
      <c r="V2320" s="94">
        <f>Tabla3[[#This Row],[PRECIO %      en $]]*Tabla3[[#This Row],[PEDIDO ]]</f>
        <v>0</v>
      </c>
      <c r="W2320" s="57">
        <f>Tabla3[[#This Row],[PRECIO CON DESCT.]]*Tabla3[[#This Row],[PEDIDO ]]</f>
        <v>0</v>
      </c>
      <c r="X2320" s="58">
        <f>Tabla3[[#This Row],[PRECIO SIN %]]*Tabla3[[#This Row],[PEDIDO ]]</f>
        <v>0</v>
      </c>
    </row>
    <row r="2321" spans="1:24" ht="33" customHeight="1" x14ac:dyDescent="0.4">
      <c r="A2321" s="124">
        <v>756029628311</v>
      </c>
      <c r="B2321" s="51" t="s">
        <v>225</v>
      </c>
      <c r="C2321" s="51" t="s">
        <v>229</v>
      </c>
      <c r="D23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21" s="118" t="s">
        <v>2807</v>
      </c>
      <c r="F2321" s="75" t="s">
        <v>537</v>
      </c>
      <c r="G23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21" s="77">
        <v>50</v>
      </c>
      <c r="J2321" s="52">
        <v>4.5555599999999998</v>
      </c>
      <c r="K2321" s="53">
        <f>Tabla3[[#This Row],[PRECIOS]]-Tabla3[[#This Row],[PRECIOS]]*10%</f>
        <v>4.1000040000000002</v>
      </c>
      <c r="L2321" s="101"/>
      <c r="M2321" s="54"/>
      <c r="N2321" s="55">
        <f>IFERROR(Tabla3[[#This Row],[PRECIOS]]-Tabla3[[#This Row],[PRECIOS]]*Tabla3[[#This Row],[% PRODUCTO]]," ")</f>
        <v>4.5555599999999998</v>
      </c>
      <c r="O2321" s="54"/>
      <c r="P2321" s="55">
        <f>IFERROR(Tabla3[[#This Row],[OCULTAR2]]-Tabla3[[#This Row],[OCULTAR2]]*Tabla3[[#This Row],[% LÍNEA]]," ")</f>
        <v>4.5555599999999998</v>
      </c>
      <c r="Q2321" s="56">
        <f>IFERROR(Tabla3[[#This Row],[% PRODUCTO]]+Tabla3[[#This Row],[% LÍNEA]]," ")</f>
        <v>0</v>
      </c>
      <c r="R2321" s="53">
        <f>Tabla3[[#This Row],[OCULTAR3]]</f>
        <v>4.5555599999999998</v>
      </c>
      <c r="S2321" s="53">
        <f>Tabla3[[#This Row],[PRECIO SIN %]]-Tabla3[[#This Row],[PRECIO SIN %]]*10%</f>
        <v>4.1000040000000002</v>
      </c>
      <c r="T2321" s="80">
        <f>(Tabla3[[#This Row],[PRECIO CON DESCT.]]-(Tabla3[[#This Row],[PRECIO CON DESCT.]]*$T$6))</f>
        <v>2.58300252</v>
      </c>
      <c r="U2321" s="96"/>
      <c r="V2321" s="94">
        <f>Tabla3[[#This Row],[PRECIO %      en $]]*Tabla3[[#This Row],[PEDIDO ]]</f>
        <v>0</v>
      </c>
      <c r="W2321" s="57">
        <f>Tabla3[[#This Row],[PRECIO CON DESCT.]]*Tabla3[[#This Row],[PEDIDO ]]</f>
        <v>0</v>
      </c>
      <c r="X2321" s="58">
        <f>Tabla3[[#This Row],[PRECIO SIN %]]*Tabla3[[#This Row],[PEDIDO ]]</f>
        <v>0</v>
      </c>
    </row>
    <row r="2322" spans="1:24" ht="33" customHeight="1" x14ac:dyDescent="0.4">
      <c r="A2322" s="125">
        <v>7592432900322</v>
      </c>
      <c r="B2322" s="59" t="s">
        <v>225</v>
      </c>
      <c r="C2322" s="59" t="s">
        <v>118</v>
      </c>
      <c r="D23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22" s="119" t="s">
        <v>2808</v>
      </c>
      <c r="F2322" s="76" t="s">
        <v>537</v>
      </c>
      <c r="G23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22" s="78">
        <v>24</v>
      </c>
      <c r="J2322" s="52">
        <v>4</v>
      </c>
      <c r="K2322" s="60">
        <f>Tabla3[[#This Row],[PRECIOS]]-Tabla3[[#This Row],[PRECIOS]]*10%</f>
        <v>3.6</v>
      </c>
      <c r="L2322" s="101"/>
      <c r="M2322" s="61"/>
      <c r="N2322" s="55">
        <f>IFERROR(Tabla3[[#This Row],[PRECIOS]]-Tabla3[[#This Row],[PRECIOS]]*Tabla3[[#This Row],[% PRODUCTO]]," ")</f>
        <v>4</v>
      </c>
      <c r="O2322" s="61"/>
      <c r="P2322" s="55">
        <f>IFERROR(Tabla3[[#This Row],[OCULTAR2]]-Tabla3[[#This Row],[OCULTAR2]]*Tabla3[[#This Row],[% LÍNEA]]," ")</f>
        <v>4</v>
      </c>
      <c r="Q2322" s="56">
        <f>IFERROR(Tabla3[[#This Row],[% PRODUCTO]]+Tabla3[[#This Row],[% LÍNEA]]," ")</f>
        <v>0</v>
      </c>
      <c r="R2322" s="60">
        <f>Tabla3[[#This Row],[OCULTAR3]]</f>
        <v>4</v>
      </c>
      <c r="S2322" s="60">
        <f>Tabla3[[#This Row],[PRECIO SIN %]]-Tabla3[[#This Row],[PRECIO SIN %]]*10%</f>
        <v>3.6</v>
      </c>
      <c r="T2322" s="80">
        <f>(Tabla3[[#This Row],[PRECIO CON DESCT.]]-(Tabla3[[#This Row],[PRECIO CON DESCT.]]*$T$6))</f>
        <v>2.2679999999999998</v>
      </c>
      <c r="U2322" s="96"/>
      <c r="V2322" s="94">
        <f>Tabla3[[#This Row],[PRECIO %      en $]]*Tabla3[[#This Row],[PEDIDO ]]</f>
        <v>0</v>
      </c>
      <c r="W2322" s="57">
        <f>Tabla3[[#This Row],[PRECIO CON DESCT.]]*Tabla3[[#This Row],[PEDIDO ]]</f>
        <v>0</v>
      </c>
      <c r="X2322" s="58">
        <f>Tabla3[[#This Row],[PRECIO SIN %]]*Tabla3[[#This Row],[PEDIDO ]]</f>
        <v>0</v>
      </c>
    </row>
    <row r="2323" spans="1:24" ht="33" customHeight="1" x14ac:dyDescent="0.4">
      <c r="A2323" s="124">
        <v>7591062013082</v>
      </c>
      <c r="B2323" s="51" t="s">
        <v>225</v>
      </c>
      <c r="C2323" s="51" t="s">
        <v>189</v>
      </c>
      <c r="D23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23" s="118" t="s">
        <v>2809</v>
      </c>
      <c r="F2323" s="75" t="s">
        <v>537</v>
      </c>
      <c r="G23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23" s="77">
        <v>153</v>
      </c>
      <c r="J2323" s="52">
        <v>3.6555599999999999</v>
      </c>
      <c r="K2323" s="53">
        <f>Tabla3[[#This Row],[PRECIOS]]-Tabla3[[#This Row],[PRECIOS]]*10%</f>
        <v>3.2900039999999997</v>
      </c>
      <c r="L2323" s="101"/>
      <c r="M2323" s="54"/>
      <c r="N2323" s="55">
        <f>IFERROR(Tabla3[[#This Row],[PRECIOS]]-Tabla3[[#This Row],[PRECIOS]]*Tabla3[[#This Row],[% PRODUCTO]]," ")</f>
        <v>3.6555599999999999</v>
      </c>
      <c r="O2323" s="54"/>
      <c r="P2323" s="55">
        <f>IFERROR(Tabla3[[#This Row],[OCULTAR2]]-Tabla3[[#This Row],[OCULTAR2]]*Tabla3[[#This Row],[% LÍNEA]]," ")</f>
        <v>3.6555599999999999</v>
      </c>
      <c r="Q2323" s="56">
        <f>IFERROR(Tabla3[[#This Row],[% PRODUCTO]]+Tabla3[[#This Row],[% LÍNEA]]," ")</f>
        <v>0</v>
      </c>
      <c r="R2323" s="53">
        <f>Tabla3[[#This Row],[OCULTAR3]]</f>
        <v>3.6555599999999999</v>
      </c>
      <c r="S2323" s="53">
        <f>Tabla3[[#This Row],[PRECIO SIN %]]-Tabla3[[#This Row],[PRECIO SIN %]]*10%</f>
        <v>3.2900039999999997</v>
      </c>
      <c r="T2323" s="80">
        <f>(Tabla3[[#This Row],[PRECIO CON DESCT.]]-(Tabla3[[#This Row],[PRECIO CON DESCT.]]*$T$6))</f>
        <v>2.07270252</v>
      </c>
      <c r="U2323" s="96"/>
      <c r="V2323" s="94">
        <f>Tabla3[[#This Row],[PRECIO %      en $]]*Tabla3[[#This Row],[PEDIDO ]]</f>
        <v>0</v>
      </c>
      <c r="W2323" s="57">
        <f>Tabla3[[#This Row],[PRECIO CON DESCT.]]*Tabla3[[#This Row],[PEDIDO ]]</f>
        <v>0</v>
      </c>
      <c r="X2323" s="58">
        <f>Tabla3[[#This Row],[PRECIO SIN %]]*Tabla3[[#This Row],[PEDIDO ]]</f>
        <v>0</v>
      </c>
    </row>
    <row r="2324" spans="1:24" ht="33" customHeight="1" x14ac:dyDescent="0.4">
      <c r="A2324" s="125">
        <v>8906112617605</v>
      </c>
      <c r="B2324" s="59" t="s">
        <v>225</v>
      </c>
      <c r="C2324" s="59" t="s">
        <v>116</v>
      </c>
      <c r="D23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24" s="119" t="s">
        <v>2810</v>
      </c>
      <c r="F2324" s="76" t="s">
        <v>537</v>
      </c>
      <c r="G23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24" s="78">
        <v>63</v>
      </c>
      <c r="J2324" s="52">
        <v>1.87778</v>
      </c>
      <c r="K2324" s="60">
        <f>Tabla3[[#This Row],[PRECIOS]]-Tabla3[[#This Row],[PRECIOS]]*10%</f>
        <v>1.690002</v>
      </c>
      <c r="L2324" s="101"/>
      <c r="M2324" s="61"/>
      <c r="N2324" s="55">
        <f>IFERROR(Tabla3[[#This Row],[PRECIOS]]-Tabla3[[#This Row],[PRECIOS]]*Tabla3[[#This Row],[% PRODUCTO]]," ")</f>
        <v>1.87778</v>
      </c>
      <c r="O2324" s="61"/>
      <c r="P2324" s="55">
        <f>IFERROR(Tabla3[[#This Row],[OCULTAR2]]-Tabla3[[#This Row],[OCULTAR2]]*Tabla3[[#This Row],[% LÍNEA]]," ")</f>
        <v>1.87778</v>
      </c>
      <c r="Q2324" s="56">
        <f>IFERROR(Tabla3[[#This Row],[% PRODUCTO]]+Tabla3[[#This Row],[% LÍNEA]]," ")</f>
        <v>0</v>
      </c>
      <c r="R2324" s="60">
        <f>Tabla3[[#This Row],[OCULTAR3]]</f>
        <v>1.87778</v>
      </c>
      <c r="S2324" s="60">
        <f>Tabla3[[#This Row],[PRECIO SIN %]]-Tabla3[[#This Row],[PRECIO SIN %]]*10%</f>
        <v>1.690002</v>
      </c>
      <c r="T2324" s="80">
        <f>(Tabla3[[#This Row],[PRECIO CON DESCT.]]-(Tabla3[[#This Row],[PRECIO CON DESCT.]]*$T$6))</f>
        <v>1.0647012600000001</v>
      </c>
      <c r="U2324" s="96"/>
      <c r="V2324" s="94">
        <f>Tabla3[[#This Row],[PRECIO %      en $]]*Tabla3[[#This Row],[PEDIDO ]]</f>
        <v>0</v>
      </c>
      <c r="W2324" s="57">
        <f>Tabla3[[#This Row],[PRECIO CON DESCT.]]*Tabla3[[#This Row],[PEDIDO ]]</f>
        <v>0</v>
      </c>
      <c r="X2324" s="58">
        <f>Tabla3[[#This Row],[PRECIO SIN %]]*Tabla3[[#This Row],[PEDIDO ]]</f>
        <v>0</v>
      </c>
    </row>
    <row r="2325" spans="1:24" ht="33" customHeight="1" x14ac:dyDescent="0.4">
      <c r="A2325" s="124">
        <v>7591062902546</v>
      </c>
      <c r="B2325" s="51" t="s">
        <v>225</v>
      </c>
      <c r="C2325" s="51" t="s">
        <v>189</v>
      </c>
      <c r="D23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25" s="118" t="s">
        <v>2811</v>
      </c>
      <c r="F2325" s="75" t="s">
        <v>537</v>
      </c>
      <c r="G23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25" s="77">
        <v>116</v>
      </c>
      <c r="J2325" s="52">
        <v>2.0555599999999998</v>
      </c>
      <c r="K2325" s="53">
        <f>Tabla3[[#This Row],[PRECIOS]]-Tabla3[[#This Row],[PRECIOS]]*10%</f>
        <v>1.8500039999999998</v>
      </c>
      <c r="L2325" s="101"/>
      <c r="M2325" s="54"/>
      <c r="N2325" s="55">
        <f>IFERROR(Tabla3[[#This Row],[PRECIOS]]-Tabla3[[#This Row],[PRECIOS]]*Tabla3[[#This Row],[% PRODUCTO]]," ")</f>
        <v>2.0555599999999998</v>
      </c>
      <c r="O2325" s="54"/>
      <c r="P2325" s="55">
        <f>IFERROR(Tabla3[[#This Row],[OCULTAR2]]-Tabla3[[#This Row],[OCULTAR2]]*Tabla3[[#This Row],[% LÍNEA]]," ")</f>
        <v>2.0555599999999998</v>
      </c>
      <c r="Q2325" s="56">
        <f>IFERROR(Tabla3[[#This Row],[% PRODUCTO]]+Tabla3[[#This Row],[% LÍNEA]]," ")</f>
        <v>0</v>
      </c>
      <c r="R2325" s="53">
        <f>Tabla3[[#This Row],[OCULTAR3]]</f>
        <v>2.0555599999999998</v>
      </c>
      <c r="S2325" s="53">
        <f>Tabla3[[#This Row],[PRECIO SIN %]]-Tabla3[[#This Row],[PRECIO SIN %]]*10%</f>
        <v>1.8500039999999998</v>
      </c>
      <c r="T2325" s="80">
        <f>(Tabla3[[#This Row],[PRECIO CON DESCT.]]-(Tabla3[[#This Row],[PRECIO CON DESCT.]]*$T$6))</f>
        <v>1.16550252</v>
      </c>
      <c r="U2325" s="96"/>
      <c r="V2325" s="94">
        <f>Tabla3[[#This Row],[PRECIO %      en $]]*Tabla3[[#This Row],[PEDIDO ]]</f>
        <v>0</v>
      </c>
      <c r="W2325" s="57">
        <f>Tabla3[[#This Row],[PRECIO CON DESCT.]]*Tabla3[[#This Row],[PEDIDO ]]</f>
        <v>0</v>
      </c>
      <c r="X2325" s="58">
        <f>Tabla3[[#This Row],[PRECIO SIN %]]*Tabla3[[#This Row],[PEDIDO ]]</f>
        <v>0</v>
      </c>
    </row>
    <row r="2326" spans="1:24" ht="33" customHeight="1" x14ac:dyDescent="0.4">
      <c r="A2326" s="125">
        <v>7592601201182</v>
      </c>
      <c r="B2326" s="59" t="s">
        <v>225</v>
      </c>
      <c r="C2326" s="59" t="s">
        <v>98</v>
      </c>
      <c r="D23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26" s="119" t="s">
        <v>2812</v>
      </c>
      <c r="F2326" s="76" t="s">
        <v>537</v>
      </c>
      <c r="G23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26" s="78">
        <v>15</v>
      </c>
      <c r="J2326" s="52">
        <v>5.5555599999999998</v>
      </c>
      <c r="K2326" s="60">
        <f>Tabla3[[#This Row],[PRECIOS]]-Tabla3[[#This Row],[PRECIOS]]*10%</f>
        <v>5.0000039999999997</v>
      </c>
      <c r="L2326" s="101"/>
      <c r="M2326" s="61"/>
      <c r="N2326" s="55">
        <f>IFERROR(Tabla3[[#This Row],[PRECIOS]]-Tabla3[[#This Row],[PRECIOS]]*Tabla3[[#This Row],[% PRODUCTO]]," ")</f>
        <v>5.5555599999999998</v>
      </c>
      <c r="O2326" s="61"/>
      <c r="P2326" s="55">
        <f>IFERROR(Tabla3[[#This Row],[OCULTAR2]]-Tabla3[[#This Row],[OCULTAR2]]*Tabla3[[#This Row],[% LÍNEA]]," ")</f>
        <v>5.5555599999999998</v>
      </c>
      <c r="Q2326" s="56">
        <f>IFERROR(Tabla3[[#This Row],[% PRODUCTO]]+Tabla3[[#This Row],[% LÍNEA]]," ")</f>
        <v>0</v>
      </c>
      <c r="R2326" s="60">
        <f>Tabla3[[#This Row],[OCULTAR3]]</f>
        <v>5.5555599999999998</v>
      </c>
      <c r="S2326" s="60">
        <f>Tabla3[[#This Row],[PRECIO SIN %]]-Tabla3[[#This Row],[PRECIO SIN %]]*10%</f>
        <v>5.0000039999999997</v>
      </c>
      <c r="T2326" s="80">
        <f>(Tabla3[[#This Row],[PRECIO CON DESCT.]]-(Tabla3[[#This Row],[PRECIO CON DESCT.]]*$T$6))</f>
        <v>3.1500025200000001</v>
      </c>
      <c r="U2326" s="96"/>
      <c r="V2326" s="94">
        <f>Tabla3[[#This Row],[PRECIO %      en $]]*Tabla3[[#This Row],[PEDIDO ]]</f>
        <v>0</v>
      </c>
      <c r="W2326" s="57">
        <f>Tabla3[[#This Row],[PRECIO CON DESCT.]]*Tabla3[[#This Row],[PEDIDO ]]</f>
        <v>0</v>
      </c>
      <c r="X2326" s="58">
        <f>Tabla3[[#This Row],[PRECIO SIN %]]*Tabla3[[#This Row],[PEDIDO ]]</f>
        <v>0</v>
      </c>
    </row>
    <row r="2327" spans="1:24" ht="33" customHeight="1" x14ac:dyDescent="0.4">
      <c r="A2327" s="124">
        <v>7592349001044</v>
      </c>
      <c r="B2327" s="51" t="s">
        <v>225</v>
      </c>
      <c r="C2327" s="51" t="s">
        <v>155</v>
      </c>
      <c r="D23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327" s="118" t="s">
        <v>2813</v>
      </c>
      <c r="F2327" s="75" t="s">
        <v>537</v>
      </c>
      <c r="G23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27" s="77">
        <v>312</v>
      </c>
      <c r="J2327" s="52">
        <v>2.5555599999999998</v>
      </c>
      <c r="K2327" s="53">
        <f>Tabla3[[#This Row],[PRECIOS]]-Tabla3[[#This Row],[PRECIOS]]*10%</f>
        <v>2.3000039999999999</v>
      </c>
      <c r="L2327" s="101"/>
      <c r="M2327" s="54"/>
      <c r="N2327" s="55">
        <f>IFERROR(Tabla3[[#This Row],[PRECIOS]]-Tabla3[[#This Row],[PRECIOS]]*Tabla3[[#This Row],[% PRODUCTO]]," ")</f>
        <v>2.5555599999999998</v>
      </c>
      <c r="O2327" s="54"/>
      <c r="P2327" s="55">
        <f>IFERROR(Tabla3[[#This Row],[OCULTAR2]]-Tabla3[[#This Row],[OCULTAR2]]*Tabla3[[#This Row],[% LÍNEA]]," ")</f>
        <v>2.5555599999999998</v>
      </c>
      <c r="Q2327" s="56">
        <f>IFERROR(Tabla3[[#This Row],[% PRODUCTO]]+Tabla3[[#This Row],[% LÍNEA]]," ")</f>
        <v>0</v>
      </c>
      <c r="R2327" s="53">
        <f>Tabla3[[#This Row],[OCULTAR3]]</f>
        <v>2.5555599999999998</v>
      </c>
      <c r="S2327" s="53">
        <f>Tabla3[[#This Row],[PRECIO SIN %]]-Tabla3[[#This Row],[PRECIO SIN %]]*10%</f>
        <v>2.3000039999999999</v>
      </c>
      <c r="T2327" s="80">
        <f>(Tabla3[[#This Row],[PRECIO CON DESCT.]]-(Tabla3[[#This Row],[PRECIO CON DESCT.]]*$T$6))</f>
        <v>1.4490025200000001</v>
      </c>
      <c r="U2327" s="96"/>
      <c r="V2327" s="94">
        <f>Tabla3[[#This Row],[PRECIO %      en $]]*Tabla3[[#This Row],[PEDIDO ]]</f>
        <v>0</v>
      </c>
      <c r="W2327" s="57">
        <f>Tabla3[[#This Row],[PRECIO CON DESCT.]]*Tabla3[[#This Row],[PEDIDO ]]</f>
        <v>0</v>
      </c>
      <c r="X2327" s="58">
        <f>Tabla3[[#This Row],[PRECIO SIN %]]*Tabla3[[#This Row],[PEDIDO ]]</f>
        <v>0</v>
      </c>
    </row>
    <row r="2328" spans="1:24" ht="33" customHeight="1" x14ac:dyDescent="0.4">
      <c r="A2328" s="125">
        <v>7592601303121</v>
      </c>
      <c r="B2328" s="59" t="s">
        <v>225</v>
      </c>
      <c r="C2328" s="59" t="s">
        <v>98</v>
      </c>
      <c r="D23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28" s="119" t="s">
        <v>2814</v>
      </c>
      <c r="F2328" s="76" t="s">
        <v>537</v>
      </c>
      <c r="G23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28" s="78">
        <v>12</v>
      </c>
      <c r="J2328" s="52">
        <v>8.1</v>
      </c>
      <c r="K2328" s="60">
        <f>Tabla3[[#This Row],[PRECIOS]]-Tabla3[[#This Row],[PRECIOS]]*10%</f>
        <v>7.2899999999999991</v>
      </c>
      <c r="L2328" s="101"/>
      <c r="M2328" s="61"/>
      <c r="N2328" s="55">
        <f>IFERROR(Tabla3[[#This Row],[PRECIOS]]-Tabla3[[#This Row],[PRECIOS]]*Tabla3[[#This Row],[% PRODUCTO]]," ")</f>
        <v>8.1</v>
      </c>
      <c r="O2328" s="61"/>
      <c r="P2328" s="55">
        <f>IFERROR(Tabla3[[#This Row],[OCULTAR2]]-Tabla3[[#This Row],[OCULTAR2]]*Tabla3[[#This Row],[% LÍNEA]]," ")</f>
        <v>8.1</v>
      </c>
      <c r="Q2328" s="56">
        <f>IFERROR(Tabla3[[#This Row],[% PRODUCTO]]+Tabla3[[#This Row],[% LÍNEA]]," ")</f>
        <v>0</v>
      </c>
      <c r="R2328" s="60">
        <f>Tabla3[[#This Row],[OCULTAR3]]</f>
        <v>8.1</v>
      </c>
      <c r="S2328" s="60">
        <f>Tabla3[[#This Row],[PRECIO SIN %]]-Tabla3[[#This Row],[PRECIO SIN %]]*10%</f>
        <v>7.2899999999999991</v>
      </c>
      <c r="T2328" s="80">
        <f>(Tabla3[[#This Row],[PRECIO CON DESCT.]]-(Tabla3[[#This Row],[PRECIO CON DESCT.]]*$T$6))</f>
        <v>4.5926999999999989</v>
      </c>
      <c r="U2328" s="96"/>
      <c r="V2328" s="94">
        <f>Tabla3[[#This Row],[PRECIO %      en $]]*Tabla3[[#This Row],[PEDIDO ]]</f>
        <v>0</v>
      </c>
      <c r="W2328" s="57">
        <f>Tabla3[[#This Row],[PRECIO CON DESCT.]]*Tabla3[[#This Row],[PEDIDO ]]</f>
        <v>0</v>
      </c>
      <c r="X2328" s="58">
        <f>Tabla3[[#This Row],[PRECIO SIN %]]*Tabla3[[#This Row],[PEDIDO ]]</f>
        <v>0</v>
      </c>
    </row>
    <row r="2329" spans="1:24" ht="33" customHeight="1" x14ac:dyDescent="0.4">
      <c r="A2329" s="124">
        <v>7592601301622</v>
      </c>
      <c r="B2329" s="51" t="s">
        <v>225</v>
      </c>
      <c r="C2329" s="51" t="s">
        <v>98</v>
      </c>
      <c r="D23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29" s="118" t="s">
        <v>2815</v>
      </c>
      <c r="F2329" s="75" t="s">
        <v>537</v>
      </c>
      <c r="G23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29" s="77">
        <v>26</v>
      </c>
      <c r="J2329" s="52">
        <v>6.1555600000000004</v>
      </c>
      <c r="K2329" s="53">
        <f>Tabla3[[#This Row],[PRECIOS]]-Tabla3[[#This Row],[PRECIOS]]*10%</f>
        <v>5.5400040000000006</v>
      </c>
      <c r="L2329" s="101"/>
      <c r="M2329" s="54"/>
      <c r="N2329" s="55">
        <f>IFERROR(Tabla3[[#This Row],[PRECIOS]]-Tabla3[[#This Row],[PRECIOS]]*Tabla3[[#This Row],[% PRODUCTO]]," ")</f>
        <v>6.1555600000000004</v>
      </c>
      <c r="O2329" s="54"/>
      <c r="P2329" s="55">
        <f>IFERROR(Tabla3[[#This Row],[OCULTAR2]]-Tabla3[[#This Row],[OCULTAR2]]*Tabla3[[#This Row],[% LÍNEA]]," ")</f>
        <v>6.1555600000000004</v>
      </c>
      <c r="Q2329" s="56">
        <f>IFERROR(Tabla3[[#This Row],[% PRODUCTO]]+Tabla3[[#This Row],[% LÍNEA]]," ")</f>
        <v>0</v>
      </c>
      <c r="R2329" s="53">
        <f>Tabla3[[#This Row],[OCULTAR3]]</f>
        <v>6.1555600000000004</v>
      </c>
      <c r="S2329" s="53">
        <f>Tabla3[[#This Row],[PRECIO SIN %]]-Tabla3[[#This Row],[PRECIO SIN %]]*10%</f>
        <v>5.5400040000000006</v>
      </c>
      <c r="T2329" s="80">
        <f>(Tabla3[[#This Row],[PRECIO CON DESCT.]]-(Tabla3[[#This Row],[PRECIO CON DESCT.]]*$T$6))</f>
        <v>3.4902025200000004</v>
      </c>
      <c r="U2329" s="96"/>
      <c r="V2329" s="94">
        <f>Tabla3[[#This Row],[PRECIO %      en $]]*Tabla3[[#This Row],[PEDIDO ]]</f>
        <v>0</v>
      </c>
      <c r="W2329" s="57">
        <f>Tabla3[[#This Row],[PRECIO CON DESCT.]]*Tabla3[[#This Row],[PEDIDO ]]</f>
        <v>0</v>
      </c>
      <c r="X2329" s="58">
        <f>Tabla3[[#This Row],[PRECIO SIN %]]*Tabla3[[#This Row],[PEDIDO ]]</f>
        <v>0</v>
      </c>
    </row>
    <row r="2330" spans="1:24" ht="33" customHeight="1" x14ac:dyDescent="0.4">
      <c r="A2330" s="125">
        <v>7592348211604</v>
      </c>
      <c r="B2330" s="59" t="s">
        <v>225</v>
      </c>
      <c r="C2330" s="59" t="s">
        <v>127</v>
      </c>
      <c r="D23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330" s="119" t="s">
        <v>2816</v>
      </c>
      <c r="F2330" s="76" t="s">
        <v>537</v>
      </c>
      <c r="G23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330" s="78">
        <v>10</v>
      </c>
      <c r="J2330" s="52">
        <v>5.3777799999999996</v>
      </c>
      <c r="K2330" s="60">
        <f>Tabla3[[#This Row],[PRECIOS]]-Tabla3[[#This Row],[PRECIOS]]*10%</f>
        <v>4.8400019999999992</v>
      </c>
      <c r="L2330" s="101" t="s">
        <v>5327</v>
      </c>
      <c r="M2330" s="61"/>
      <c r="N2330" s="55">
        <f>IFERROR(Tabla3[[#This Row],[PRECIOS]]-Tabla3[[#This Row],[PRECIOS]]*Tabla3[[#This Row],[% PRODUCTO]]," ")</f>
        <v>5.3777799999999996</v>
      </c>
      <c r="O2330" s="61"/>
      <c r="P2330" s="55">
        <f>IFERROR(Tabla3[[#This Row],[OCULTAR2]]-Tabla3[[#This Row],[OCULTAR2]]*Tabla3[[#This Row],[% LÍNEA]]," ")</f>
        <v>5.3777799999999996</v>
      </c>
      <c r="Q2330" s="56">
        <f>IFERROR(Tabla3[[#This Row],[% PRODUCTO]]+Tabla3[[#This Row],[% LÍNEA]]," ")</f>
        <v>0</v>
      </c>
      <c r="R2330" s="60">
        <f>Tabla3[[#This Row],[OCULTAR3]]</f>
        <v>5.3777799999999996</v>
      </c>
      <c r="S2330" s="60">
        <f>Tabla3[[#This Row],[PRECIO SIN %]]-Tabla3[[#This Row],[PRECIO SIN %]]*10%</f>
        <v>4.8400019999999992</v>
      </c>
      <c r="T2330" s="80">
        <f>(Tabla3[[#This Row],[PRECIO CON DESCT.]]-(Tabla3[[#This Row],[PRECIO CON DESCT.]]*$T$6))</f>
        <v>3.0492012599999994</v>
      </c>
      <c r="U2330" s="96"/>
      <c r="V2330" s="94">
        <f>Tabla3[[#This Row],[PRECIO %      en $]]*Tabla3[[#This Row],[PEDIDO ]]</f>
        <v>0</v>
      </c>
      <c r="W2330" s="57">
        <f>Tabla3[[#This Row],[PRECIO CON DESCT.]]*Tabla3[[#This Row],[PEDIDO ]]</f>
        <v>0</v>
      </c>
      <c r="X2330" s="58">
        <f>Tabla3[[#This Row],[PRECIO SIN %]]*Tabla3[[#This Row],[PEDIDO ]]</f>
        <v>0</v>
      </c>
    </row>
    <row r="2331" spans="1:24" ht="33" customHeight="1" x14ac:dyDescent="0.4">
      <c r="A2331" s="124">
        <v>7591062010753</v>
      </c>
      <c r="B2331" s="51" t="s">
        <v>225</v>
      </c>
      <c r="C2331" s="51" t="s">
        <v>189</v>
      </c>
      <c r="D23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31" s="118" t="s">
        <v>2817</v>
      </c>
      <c r="F2331" s="75" t="s">
        <v>537</v>
      </c>
      <c r="G23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31" s="77">
        <v>258</v>
      </c>
      <c r="J2331" s="52">
        <v>4.7777799999999999</v>
      </c>
      <c r="K2331" s="53">
        <f>Tabla3[[#This Row],[PRECIOS]]-Tabla3[[#This Row],[PRECIOS]]*10%</f>
        <v>4.3000020000000001</v>
      </c>
      <c r="L2331" s="101"/>
      <c r="M2331" s="54"/>
      <c r="N2331" s="55">
        <f>IFERROR(Tabla3[[#This Row],[PRECIOS]]-Tabla3[[#This Row],[PRECIOS]]*Tabla3[[#This Row],[% PRODUCTO]]," ")</f>
        <v>4.7777799999999999</v>
      </c>
      <c r="O2331" s="54"/>
      <c r="P2331" s="55">
        <f>IFERROR(Tabla3[[#This Row],[OCULTAR2]]-Tabla3[[#This Row],[OCULTAR2]]*Tabla3[[#This Row],[% LÍNEA]]," ")</f>
        <v>4.7777799999999999</v>
      </c>
      <c r="Q2331" s="56">
        <f>IFERROR(Tabla3[[#This Row],[% PRODUCTO]]+Tabla3[[#This Row],[% LÍNEA]]," ")</f>
        <v>0</v>
      </c>
      <c r="R2331" s="53">
        <f>Tabla3[[#This Row],[OCULTAR3]]</f>
        <v>4.7777799999999999</v>
      </c>
      <c r="S2331" s="53">
        <f>Tabla3[[#This Row],[PRECIO SIN %]]-Tabla3[[#This Row],[PRECIO SIN %]]*10%</f>
        <v>4.3000020000000001</v>
      </c>
      <c r="T2331" s="80">
        <f>(Tabla3[[#This Row],[PRECIO CON DESCT.]]-(Tabla3[[#This Row],[PRECIO CON DESCT.]]*$T$6))</f>
        <v>2.70900126</v>
      </c>
      <c r="U2331" s="96"/>
      <c r="V2331" s="94">
        <f>Tabla3[[#This Row],[PRECIO %      en $]]*Tabla3[[#This Row],[PEDIDO ]]</f>
        <v>0</v>
      </c>
      <c r="W2331" s="57">
        <f>Tabla3[[#This Row],[PRECIO CON DESCT.]]*Tabla3[[#This Row],[PEDIDO ]]</f>
        <v>0</v>
      </c>
      <c r="X2331" s="58">
        <f>Tabla3[[#This Row],[PRECIO SIN %]]*Tabla3[[#This Row],[PEDIDO ]]</f>
        <v>0</v>
      </c>
    </row>
    <row r="2332" spans="1:24" ht="33" customHeight="1" x14ac:dyDescent="0.4">
      <c r="A2332" s="125">
        <v>7591020008044</v>
      </c>
      <c r="B2332" s="59" t="s">
        <v>225</v>
      </c>
      <c r="C2332" s="59" t="s">
        <v>196</v>
      </c>
      <c r="D23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32" s="119" t="s">
        <v>2818</v>
      </c>
      <c r="F2332" s="76" t="s">
        <v>537</v>
      </c>
      <c r="G23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32" s="78">
        <v>137</v>
      </c>
      <c r="J2332" s="52">
        <v>3.8111100000000002</v>
      </c>
      <c r="K2332" s="60">
        <f>Tabla3[[#This Row],[PRECIOS]]-Tabla3[[#This Row],[PRECIOS]]*10%</f>
        <v>3.429999</v>
      </c>
      <c r="L2332" s="101"/>
      <c r="M2332" s="61"/>
      <c r="N2332" s="55">
        <f>IFERROR(Tabla3[[#This Row],[PRECIOS]]-Tabla3[[#This Row],[PRECIOS]]*Tabla3[[#This Row],[% PRODUCTO]]," ")</f>
        <v>3.8111100000000002</v>
      </c>
      <c r="O2332" s="61"/>
      <c r="P2332" s="55">
        <f>IFERROR(Tabla3[[#This Row],[OCULTAR2]]-Tabla3[[#This Row],[OCULTAR2]]*Tabla3[[#This Row],[% LÍNEA]]," ")</f>
        <v>3.8111100000000002</v>
      </c>
      <c r="Q2332" s="56">
        <f>IFERROR(Tabla3[[#This Row],[% PRODUCTO]]+Tabla3[[#This Row],[% LÍNEA]]," ")</f>
        <v>0</v>
      </c>
      <c r="R2332" s="60">
        <f>Tabla3[[#This Row],[OCULTAR3]]</f>
        <v>3.8111100000000002</v>
      </c>
      <c r="S2332" s="60">
        <f>Tabla3[[#This Row],[PRECIO SIN %]]-Tabla3[[#This Row],[PRECIO SIN %]]*10%</f>
        <v>3.429999</v>
      </c>
      <c r="T2332" s="80">
        <f>(Tabla3[[#This Row],[PRECIO CON DESCT.]]-(Tabla3[[#This Row],[PRECIO CON DESCT.]]*$T$6))</f>
        <v>2.1608993700000001</v>
      </c>
      <c r="U2332" s="96"/>
      <c r="V2332" s="94">
        <f>Tabla3[[#This Row],[PRECIO %      en $]]*Tabla3[[#This Row],[PEDIDO ]]</f>
        <v>0</v>
      </c>
      <c r="W2332" s="57">
        <f>Tabla3[[#This Row],[PRECIO CON DESCT.]]*Tabla3[[#This Row],[PEDIDO ]]</f>
        <v>0</v>
      </c>
      <c r="X2332" s="58">
        <f>Tabla3[[#This Row],[PRECIO SIN %]]*Tabla3[[#This Row],[PEDIDO ]]</f>
        <v>0</v>
      </c>
    </row>
    <row r="2333" spans="1:24" ht="33" customHeight="1" x14ac:dyDescent="0.4">
      <c r="A2333" s="124">
        <v>7592601301783</v>
      </c>
      <c r="B2333" s="51" t="s">
        <v>225</v>
      </c>
      <c r="C2333" s="51" t="s">
        <v>98</v>
      </c>
      <c r="D23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33" s="118" t="s">
        <v>2819</v>
      </c>
      <c r="F2333" s="75" t="s">
        <v>537</v>
      </c>
      <c r="G23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33" s="77">
        <v>82</v>
      </c>
      <c r="J2333" s="52">
        <v>4.74444</v>
      </c>
      <c r="K2333" s="53">
        <f>Tabla3[[#This Row],[PRECIOS]]-Tabla3[[#This Row],[PRECIOS]]*10%</f>
        <v>4.2699959999999999</v>
      </c>
      <c r="L2333" s="101"/>
      <c r="M2333" s="54"/>
      <c r="N2333" s="55">
        <f>IFERROR(Tabla3[[#This Row],[PRECIOS]]-Tabla3[[#This Row],[PRECIOS]]*Tabla3[[#This Row],[% PRODUCTO]]," ")</f>
        <v>4.74444</v>
      </c>
      <c r="O2333" s="54"/>
      <c r="P2333" s="55">
        <f>IFERROR(Tabla3[[#This Row],[OCULTAR2]]-Tabla3[[#This Row],[OCULTAR2]]*Tabla3[[#This Row],[% LÍNEA]]," ")</f>
        <v>4.74444</v>
      </c>
      <c r="Q2333" s="56">
        <f>IFERROR(Tabla3[[#This Row],[% PRODUCTO]]+Tabla3[[#This Row],[% LÍNEA]]," ")</f>
        <v>0</v>
      </c>
      <c r="R2333" s="53">
        <f>Tabla3[[#This Row],[OCULTAR3]]</f>
        <v>4.74444</v>
      </c>
      <c r="S2333" s="53">
        <f>Tabla3[[#This Row],[PRECIO SIN %]]-Tabla3[[#This Row],[PRECIO SIN %]]*10%</f>
        <v>4.2699959999999999</v>
      </c>
      <c r="T2333" s="80">
        <f>(Tabla3[[#This Row],[PRECIO CON DESCT.]]-(Tabla3[[#This Row],[PRECIO CON DESCT.]]*$T$6))</f>
        <v>2.6900974799999999</v>
      </c>
      <c r="U2333" s="96"/>
      <c r="V2333" s="94">
        <f>Tabla3[[#This Row],[PRECIO %      en $]]*Tabla3[[#This Row],[PEDIDO ]]</f>
        <v>0</v>
      </c>
      <c r="W2333" s="57">
        <f>Tabla3[[#This Row],[PRECIO CON DESCT.]]*Tabla3[[#This Row],[PEDIDO ]]</f>
        <v>0</v>
      </c>
      <c r="X2333" s="58">
        <f>Tabla3[[#This Row],[PRECIO SIN %]]*Tabla3[[#This Row],[PEDIDO ]]</f>
        <v>0</v>
      </c>
    </row>
    <row r="2334" spans="1:24" ht="33" customHeight="1" x14ac:dyDescent="0.4">
      <c r="A2334" s="125">
        <v>7594001101734</v>
      </c>
      <c r="B2334" s="59" t="s">
        <v>225</v>
      </c>
      <c r="C2334" s="59" t="s">
        <v>203</v>
      </c>
      <c r="D23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34" s="119" t="s">
        <v>2820</v>
      </c>
      <c r="F2334" s="76" t="s">
        <v>537</v>
      </c>
      <c r="G23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34" s="78">
        <v>342</v>
      </c>
      <c r="J2334" s="52">
        <v>4.3555599999999997</v>
      </c>
      <c r="K2334" s="60">
        <f>Tabla3[[#This Row],[PRECIOS]]-Tabla3[[#This Row],[PRECIOS]]*10%</f>
        <v>3.9200039999999996</v>
      </c>
      <c r="L2334" s="101"/>
      <c r="M2334" s="61"/>
      <c r="N2334" s="55">
        <f>IFERROR(Tabla3[[#This Row],[PRECIOS]]-Tabla3[[#This Row],[PRECIOS]]*Tabla3[[#This Row],[% PRODUCTO]]," ")</f>
        <v>4.3555599999999997</v>
      </c>
      <c r="O2334" s="61"/>
      <c r="P2334" s="55">
        <f>IFERROR(Tabla3[[#This Row],[OCULTAR2]]-Tabla3[[#This Row],[OCULTAR2]]*Tabla3[[#This Row],[% LÍNEA]]," ")</f>
        <v>4.3555599999999997</v>
      </c>
      <c r="Q2334" s="56">
        <f>IFERROR(Tabla3[[#This Row],[% PRODUCTO]]+Tabla3[[#This Row],[% LÍNEA]]," ")</f>
        <v>0</v>
      </c>
      <c r="R2334" s="60">
        <f>Tabla3[[#This Row],[OCULTAR3]]</f>
        <v>4.3555599999999997</v>
      </c>
      <c r="S2334" s="60">
        <f>Tabla3[[#This Row],[PRECIO SIN %]]-Tabla3[[#This Row],[PRECIO SIN %]]*10%</f>
        <v>3.9200039999999996</v>
      </c>
      <c r="T2334" s="80">
        <f>(Tabla3[[#This Row],[PRECIO CON DESCT.]]-(Tabla3[[#This Row],[PRECIO CON DESCT.]]*$T$6))</f>
        <v>2.4696025199999996</v>
      </c>
      <c r="U2334" s="96"/>
      <c r="V2334" s="94">
        <f>Tabla3[[#This Row],[PRECIO %      en $]]*Tabla3[[#This Row],[PEDIDO ]]</f>
        <v>0</v>
      </c>
      <c r="W2334" s="57">
        <f>Tabla3[[#This Row],[PRECIO CON DESCT.]]*Tabla3[[#This Row],[PEDIDO ]]</f>
        <v>0</v>
      </c>
      <c r="X2334" s="58">
        <f>Tabla3[[#This Row],[PRECIO SIN %]]*Tabla3[[#This Row],[PEDIDO ]]</f>
        <v>0</v>
      </c>
    </row>
    <row r="2335" spans="1:24" ht="33" customHeight="1" x14ac:dyDescent="0.4">
      <c r="A2335" s="124">
        <v>731946648611</v>
      </c>
      <c r="B2335" s="51" t="s">
        <v>225</v>
      </c>
      <c r="C2335" s="51" t="s">
        <v>128</v>
      </c>
      <c r="D23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35" s="118" t="s">
        <v>2821</v>
      </c>
      <c r="F2335" s="75" t="s">
        <v>537</v>
      </c>
      <c r="G23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35" s="77">
        <v>274</v>
      </c>
      <c r="J2335" s="52">
        <v>3.4444400000000002</v>
      </c>
      <c r="K2335" s="53">
        <f>Tabla3[[#This Row],[PRECIOS]]-Tabla3[[#This Row],[PRECIOS]]*10%</f>
        <v>3.099996</v>
      </c>
      <c r="L2335" s="101"/>
      <c r="M2335" s="54"/>
      <c r="N2335" s="55">
        <f>IFERROR(Tabla3[[#This Row],[PRECIOS]]-Tabla3[[#This Row],[PRECIOS]]*Tabla3[[#This Row],[% PRODUCTO]]," ")</f>
        <v>3.4444400000000002</v>
      </c>
      <c r="O2335" s="54"/>
      <c r="P2335" s="55">
        <f>IFERROR(Tabla3[[#This Row],[OCULTAR2]]-Tabla3[[#This Row],[OCULTAR2]]*Tabla3[[#This Row],[% LÍNEA]]," ")</f>
        <v>3.4444400000000002</v>
      </c>
      <c r="Q2335" s="56">
        <f>IFERROR(Tabla3[[#This Row],[% PRODUCTO]]+Tabla3[[#This Row],[% LÍNEA]]," ")</f>
        <v>0</v>
      </c>
      <c r="R2335" s="53">
        <f>Tabla3[[#This Row],[OCULTAR3]]</f>
        <v>3.4444400000000002</v>
      </c>
      <c r="S2335" s="53">
        <f>Tabla3[[#This Row],[PRECIO SIN %]]-Tabla3[[#This Row],[PRECIO SIN %]]*10%</f>
        <v>3.099996</v>
      </c>
      <c r="T2335" s="80">
        <f>(Tabla3[[#This Row],[PRECIO CON DESCT.]]-(Tabla3[[#This Row],[PRECIO CON DESCT.]]*$T$6))</f>
        <v>1.9529974800000001</v>
      </c>
      <c r="U2335" s="96"/>
      <c r="V2335" s="94">
        <f>Tabla3[[#This Row],[PRECIO %      en $]]*Tabla3[[#This Row],[PEDIDO ]]</f>
        <v>0</v>
      </c>
      <c r="W2335" s="57">
        <f>Tabla3[[#This Row],[PRECIO CON DESCT.]]*Tabla3[[#This Row],[PEDIDO ]]</f>
        <v>0</v>
      </c>
      <c r="X2335" s="58">
        <f>Tabla3[[#This Row],[PRECIO SIN %]]*Tabla3[[#This Row],[PEDIDO ]]</f>
        <v>0</v>
      </c>
    </row>
    <row r="2336" spans="1:24" ht="33" customHeight="1" x14ac:dyDescent="0.4">
      <c r="A2336" s="125">
        <v>7591519008586</v>
      </c>
      <c r="B2336" s="59" t="s">
        <v>225</v>
      </c>
      <c r="C2336" s="59" t="s">
        <v>149</v>
      </c>
      <c r="D23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36" s="119" t="s">
        <v>2822</v>
      </c>
      <c r="F2336" s="76" t="s">
        <v>537</v>
      </c>
      <c r="G23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36" s="78">
        <v>69</v>
      </c>
      <c r="J2336" s="52">
        <v>5.6666699999999999</v>
      </c>
      <c r="K2336" s="60">
        <f>Tabla3[[#This Row],[PRECIOS]]-Tabla3[[#This Row],[PRECIOS]]*10%</f>
        <v>5.1000030000000001</v>
      </c>
      <c r="L2336" s="101"/>
      <c r="M2336" s="61"/>
      <c r="N2336" s="55">
        <f>IFERROR(Tabla3[[#This Row],[PRECIOS]]-Tabla3[[#This Row],[PRECIOS]]*Tabla3[[#This Row],[% PRODUCTO]]," ")</f>
        <v>5.6666699999999999</v>
      </c>
      <c r="O2336" s="61"/>
      <c r="P2336" s="55">
        <f>IFERROR(Tabla3[[#This Row],[OCULTAR2]]-Tabla3[[#This Row],[OCULTAR2]]*Tabla3[[#This Row],[% LÍNEA]]," ")</f>
        <v>5.6666699999999999</v>
      </c>
      <c r="Q2336" s="56">
        <f>IFERROR(Tabla3[[#This Row],[% PRODUCTO]]+Tabla3[[#This Row],[% LÍNEA]]," ")</f>
        <v>0</v>
      </c>
      <c r="R2336" s="60">
        <f>Tabla3[[#This Row],[OCULTAR3]]</f>
        <v>5.6666699999999999</v>
      </c>
      <c r="S2336" s="60">
        <f>Tabla3[[#This Row],[PRECIO SIN %]]-Tabla3[[#This Row],[PRECIO SIN %]]*10%</f>
        <v>5.1000030000000001</v>
      </c>
      <c r="T2336" s="80">
        <f>(Tabla3[[#This Row],[PRECIO CON DESCT.]]-(Tabla3[[#This Row],[PRECIO CON DESCT.]]*$T$6))</f>
        <v>3.2130018900000001</v>
      </c>
      <c r="U2336" s="96"/>
      <c r="V2336" s="94">
        <f>Tabla3[[#This Row],[PRECIO %      en $]]*Tabla3[[#This Row],[PEDIDO ]]</f>
        <v>0</v>
      </c>
      <c r="W2336" s="57">
        <f>Tabla3[[#This Row],[PRECIO CON DESCT.]]*Tabla3[[#This Row],[PEDIDO ]]</f>
        <v>0</v>
      </c>
      <c r="X2336" s="58">
        <f>Tabla3[[#This Row],[PRECIO SIN %]]*Tabla3[[#This Row],[PEDIDO ]]</f>
        <v>0</v>
      </c>
    </row>
    <row r="2337" spans="1:24" ht="33" customHeight="1" x14ac:dyDescent="0.4">
      <c r="A2337" s="124">
        <v>7598008001806</v>
      </c>
      <c r="B2337" s="51" t="s">
        <v>225</v>
      </c>
      <c r="C2337" s="51" t="s">
        <v>134</v>
      </c>
      <c r="D23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37" s="118" t="s">
        <v>2823</v>
      </c>
      <c r="F2337" s="75" t="s">
        <v>537</v>
      </c>
      <c r="G23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37" s="77">
        <v>375</v>
      </c>
      <c r="J2337" s="52">
        <v>2.3666700000000001</v>
      </c>
      <c r="K2337" s="53">
        <f>Tabla3[[#This Row],[PRECIOS]]-Tabla3[[#This Row],[PRECIOS]]*10%</f>
        <v>2.1300029999999999</v>
      </c>
      <c r="L2337" s="101"/>
      <c r="M2337" s="54"/>
      <c r="N2337" s="55">
        <f>IFERROR(Tabla3[[#This Row],[PRECIOS]]-Tabla3[[#This Row],[PRECIOS]]*Tabla3[[#This Row],[% PRODUCTO]]," ")</f>
        <v>2.3666700000000001</v>
      </c>
      <c r="O2337" s="54"/>
      <c r="P2337" s="55">
        <f>IFERROR(Tabla3[[#This Row],[OCULTAR2]]-Tabla3[[#This Row],[OCULTAR2]]*Tabla3[[#This Row],[% LÍNEA]]," ")</f>
        <v>2.3666700000000001</v>
      </c>
      <c r="Q2337" s="56">
        <f>IFERROR(Tabla3[[#This Row],[% PRODUCTO]]+Tabla3[[#This Row],[% LÍNEA]]," ")</f>
        <v>0</v>
      </c>
      <c r="R2337" s="53">
        <f>Tabla3[[#This Row],[OCULTAR3]]</f>
        <v>2.3666700000000001</v>
      </c>
      <c r="S2337" s="53">
        <f>Tabla3[[#This Row],[PRECIO SIN %]]-Tabla3[[#This Row],[PRECIO SIN %]]*10%</f>
        <v>2.1300029999999999</v>
      </c>
      <c r="T2337" s="80">
        <f>(Tabla3[[#This Row],[PRECIO CON DESCT.]]-(Tabla3[[#This Row],[PRECIO CON DESCT.]]*$T$6))</f>
        <v>1.3419018899999999</v>
      </c>
      <c r="U2337" s="96"/>
      <c r="V2337" s="94">
        <f>Tabla3[[#This Row],[PRECIO %      en $]]*Tabla3[[#This Row],[PEDIDO ]]</f>
        <v>0</v>
      </c>
      <c r="W2337" s="57">
        <f>Tabla3[[#This Row],[PRECIO CON DESCT.]]*Tabla3[[#This Row],[PEDIDO ]]</f>
        <v>0</v>
      </c>
      <c r="X2337" s="58">
        <f>Tabla3[[#This Row],[PRECIO SIN %]]*Tabla3[[#This Row],[PEDIDO ]]</f>
        <v>0</v>
      </c>
    </row>
    <row r="2338" spans="1:24" ht="33" customHeight="1" x14ac:dyDescent="0.4">
      <c r="A2338" s="125">
        <v>7590027002413</v>
      </c>
      <c r="B2338" s="59" t="s">
        <v>225</v>
      </c>
      <c r="C2338" s="59" t="s">
        <v>250</v>
      </c>
      <c r="D23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38" s="119" t="s">
        <v>2824</v>
      </c>
      <c r="F2338" s="76" t="s">
        <v>537</v>
      </c>
      <c r="G23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38" s="78">
        <v>48</v>
      </c>
      <c r="J2338" s="52">
        <v>4.9444400000000002</v>
      </c>
      <c r="K2338" s="60">
        <f>Tabla3[[#This Row],[PRECIOS]]-Tabla3[[#This Row],[PRECIOS]]*10%</f>
        <v>4.4499960000000005</v>
      </c>
      <c r="L2338" s="101"/>
      <c r="M2338" s="61"/>
      <c r="N2338" s="55">
        <f>IFERROR(Tabla3[[#This Row],[PRECIOS]]-Tabla3[[#This Row],[PRECIOS]]*Tabla3[[#This Row],[% PRODUCTO]]," ")</f>
        <v>4.9444400000000002</v>
      </c>
      <c r="O2338" s="61"/>
      <c r="P2338" s="55">
        <f>IFERROR(Tabla3[[#This Row],[OCULTAR2]]-Tabla3[[#This Row],[OCULTAR2]]*Tabla3[[#This Row],[% LÍNEA]]," ")</f>
        <v>4.9444400000000002</v>
      </c>
      <c r="Q2338" s="56">
        <f>IFERROR(Tabla3[[#This Row],[% PRODUCTO]]+Tabla3[[#This Row],[% LÍNEA]]," ")</f>
        <v>0</v>
      </c>
      <c r="R2338" s="60">
        <f>Tabla3[[#This Row],[OCULTAR3]]</f>
        <v>4.9444400000000002</v>
      </c>
      <c r="S2338" s="60">
        <f>Tabla3[[#This Row],[PRECIO SIN %]]-Tabla3[[#This Row],[PRECIO SIN %]]*10%</f>
        <v>4.4499960000000005</v>
      </c>
      <c r="T2338" s="80">
        <f>(Tabla3[[#This Row],[PRECIO CON DESCT.]]-(Tabla3[[#This Row],[PRECIO CON DESCT.]]*$T$6))</f>
        <v>2.8034974800000003</v>
      </c>
      <c r="U2338" s="96"/>
      <c r="V2338" s="94">
        <f>Tabla3[[#This Row],[PRECIO %      en $]]*Tabla3[[#This Row],[PEDIDO ]]</f>
        <v>0</v>
      </c>
      <c r="W2338" s="57">
        <f>Tabla3[[#This Row],[PRECIO CON DESCT.]]*Tabla3[[#This Row],[PEDIDO ]]</f>
        <v>0</v>
      </c>
      <c r="X2338" s="58">
        <f>Tabla3[[#This Row],[PRECIO SIN %]]*Tabla3[[#This Row],[PEDIDO ]]</f>
        <v>0</v>
      </c>
    </row>
    <row r="2339" spans="1:24" ht="33" customHeight="1" x14ac:dyDescent="0.4">
      <c r="A2339" s="124">
        <v>756029628281</v>
      </c>
      <c r="B2339" s="51" t="s">
        <v>225</v>
      </c>
      <c r="C2339" s="51" t="s">
        <v>229</v>
      </c>
      <c r="D23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39" s="118" t="s">
        <v>2825</v>
      </c>
      <c r="F2339" s="75" t="s">
        <v>537</v>
      </c>
      <c r="G23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39" s="77">
        <v>7</v>
      </c>
      <c r="J2339" s="52">
        <v>4.3555599999999997</v>
      </c>
      <c r="K2339" s="53">
        <f>Tabla3[[#This Row],[PRECIOS]]-Tabla3[[#This Row],[PRECIOS]]*10%</f>
        <v>3.9200039999999996</v>
      </c>
      <c r="L2339" s="101"/>
      <c r="M2339" s="54"/>
      <c r="N2339" s="55">
        <f>IFERROR(Tabla3[[#This Row],[PRECIOS]]-Tabla3[[#This Row],[PRECIOS]]*Tabla3[[#This Row],[% PRODUCTO]]," ")</f>
        <v>4.3555599999999997</v>
      </c>
      <c r="O2339" s="54"/>
      <c r="P2339" s="55">
        <f>IFERROR(Tabla3[[#This Row],[OCULTAR2]]-Tabla3[[#This Row],[OCULTAR2]]*Tabla3[[#This Row],[% LÍNEA]]," ")</f>
        <v>4.3555599999999997</v>
      </c>
      <c r="Q2339" s="56">
        <f>IFERROR(Tabla3[[#This Row],[% PRODUCTO]]+Tabla3[[#This Row],[% LÍNEA]]," ")</f>
        <v>0</v>
      </c>
      <c r="R2339" s="53">
        <f>Tabla3[[#This Row],[OCULTAR3]]</f>
        <v>4.3555599999999997</v>
      </c>
      <c r="S2339" s="53">
        <f>Tabla3[[#This Row],[PRECIO SIN %]]-Tabla3[[#This Row],[PRECIO SIN %]]*10%</f>
        <v>3.9200039999999996</v>
      </c>
      <c r="T2339" s="80">
        <f>(Tabla3[[#This Row],[PRECIO CON DESCT.]]-(Tabla3[[#This Row],[PRECIO CON DESCT.]]*$T$6))</f>
        <v>2.4696025199999996</v>
      </c>
      <c r="U2339" s="96"/>
      <c r="V2339" s="94">
        <f>Tabla3[[#This Row],[PRECIO %      en $]]*Tabla3[[#This Row],[PEDIDO ]]</f>
        <v>0</v>
      </c>
      <c r="W2339" s="57">
        <f>Tabla3[[#This Row],[PRECIO CON DESCT.]]*Tabla3[[#This Row],[PEDIDO ]]</f>
        <v>0</v>
      </c>
      <c r="X2339" s="58">
        <f>Tabla3[[#This Row],[PRECIO SIN %]]*Tabla3[[#This Row],[PEDIDO ]]</f>
        <v>0</v>
      </c>
    </row>
    <row r="2340" spans="1:24" ht="33" customHeight="1" x14ac:dyDescent="0.4">
      <c r="A2340" s="125">
        <v>7594001101123</v>
      </c>
      <c r="B2340" s="59" t="s">
        <v>225</v>
      </c>
      <c r="C2340" s="59" t="s">
        <v>203</v>
      </c>
      <c r="D23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40" s="119" t="s">
        <v>2826</v>
      </c>
      <c r="F2340" s="76" t="s">
        <v>537</v>
      </c>
      <c r="G23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40" s="78">
        <v>540</v>
      </c>
      <c r="J2340" s="52">
        <v>1.7777799999999999</v>
      </c>
      <c r="K2340" s="60">
        <f>Tabla3[[#This Row],[PRECIOS]]-Tabla3[[#This Row],[PRECIOS]]*10%</f>
        <v>1.6000019999999999</v>
      </c>
      <c r="L2340" s="101"/>
      <c r="M2340" s="61"/>
      <c r="N2340" s="55">
        <f>IFERROR(Tabla3[[#This Row],[PRECIOS]]-Tabla3[[#This Row],[PRECIOS]]*Tabla3[[#This Row],[% PRODUCTO]]," ")</f>
        <v>1.7777799999999999</v>
      </c>
      <c r="O2340" s="61"/>
      <c r="P2340" s="55">
        <f>IFERROR(Tabla3[[#This Row],[OCULTAR2]]-Tabla3[[#This Row],[OCULTAR2]]*Tabla3[[#This Row],[% LÍNEA]]," ")</f>
        <v>1.7777799999999999</v>
      </c>
      <c r="Q2340" s="56">
        <f>IFERROR(Tabla3[[#This Row],[% PRODUCTO]]+Tabla3[[#This Row],[% LÍNEA]]," ")</f>
        <v>0</v>
      </c>
      <c r="R2340" s="60">
        <f>Tabla3[[#This Row],[OCULTAR3]]</f>
        <v>1.7777799999999999</v>
      </c>
      <c r="S2340" s="60">
        <f>Tabla3[[#This Row],[PRECIO SIN %]]-Tabla3[[#This Row],[PRECIO SIN %]]*10%</f>
        <v>1.6000019999999999</v>
      </c>
      <c r="T2340" s="80">
        <f>(Tabla3[[#This Row],[PRECIO CON DESCT.]]-(Tabla3[[#This Row],[PRECIO CON DESCT.]]*$T$6))</f>
        <v>1.0080012599999999</v>
      </c>
      <c r="U2340" s="96"/>
      <c r="V2340" s="94">
        <f>Tabla3[[#This Row],[PRECIO %      en $]]*Tabla3[[#This Row],[PEDIDO ]]</f>
        <v>0</v>
      </c>
      <c r="W2340" s="57">
        <f>Tabla3[[#This Row],[PRECIO CON DESCT.]]*Tabla3[[#This Row],[PEDIDO ]]</f>
        <v>0</v>
      </c>
      <c r="X2340" s="58">
        <f>Tabla3[[#This Row],[PRECIO SIN %]]*Tabla3[[#This Row],[PEDIDO ]]</f>
        <v>0</v>
      </c>
    </row>
    <row r="2341" spans="1:24" ht="33" customHeight="1" x14ac:dyDescent="0.4">
      <c r="A2341" s="124">
        <v>7597758000176</v>
      </c>
      <c r="B2341" s="51" t="s">
        <v>225</v>
      </c>
      <c r="C2341" s="51" t="s">
        <v>67</v>
      </c>
      <c r="D23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341" s="118" t="s">
        <v>2827</v>
      </c>
      <c r="F2341" s="75" t="s">
        <v>537</v>
      </c>
      <c r="G23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341" s="77">
        <v>44</v>
      </c>
      <c r="J2341" s="52">
        <v>1.5555600000000001</v>
      </c>
      <c r="K2341" s="53">
        <f>Tabla3[[#This Row],[PRECIOS]]-Tabla3[[#This Row],[PRECIOS]]*10%</f>
        <v>1.400004</v>
      </c>
      <c r="L2341" s="101" t="s">
        <v>5327</v>
      </c>
      <c r="M2341" s="54"/>
      <c r="N2341" s="55">
        <f>IFERROR(Tabla3[[#This Row],[PRECIOS]]-Tabla3[[#This Row],[PRECIOS]]*Tabla3[[#This Row],[% PRODUCTO]]," ")</f>
        <v>1.5555600000000001</v>
      </c>
      <c r="O2341" s="54"/>
      <c r="P2341" s="55">
        <f>IFERROR(Tabla3[[#This Row],[OCULTAR2]]-Tabla3[[#This Row],[OCULTAR2]]*Tabla3[[#This Row],[% LÍNEA]]," ")</f>
        <v>1.5555600000000001</v>
      </c>
      <c r="Q2341" s="56">
        <f>IFERROR(Tabla3[[#This Row],[% PRODUCTO]]+Tabla3[[#This Row],[% LÍNEA]]," ")</f>
        <v>0</v>
      </c>
      <c r="R2341" s="53">
        <f>Tabla3[[#This Row],[OCULTAR3]]</f>
        <v>1.5555600000000001</v>
      </c>
      <c r="S2341" s="53">
        <f>Tabla3[[#This Row],[PRECIO SIN %]]-Tabla3[[#This Row],[PRECIO SIN %]]*10%</f>
        <v>1.400004</v>
      </c>
      <c r="T2341" s="80">
        <f>(Tabla3[[#This Row],[PRECIO CON DESCT.]]-(Tabla3[[#This Row],[PRECIO CON DESCT.]]*$T$6))</f>
        <v>0.88200252000000001</v>
      </c>
      <c r="U2341" s="96"/>
      <c r="V2341" s="94">
        <f>Tabla3[[#This Row],[PRECIO %      en $]]*Tabla3[[#This Row],[PEDIDO ]]</f>
        <v>0</v>
      </c>
      <c r="W2341" s="57">
        <f>Tabla3[[#This Row],[PRECIO CON DESCT.]]*Tabla3[[#This Row],[PEDIDO ]]</f>
        <v>0</v>
      </c>
      <c r="X2341" s="58">
        <f>Tabla3[[#This Row],[PRECIO SIN %]]*Tabla3[[#This Row],[PEDIDO ]]</f>
        <v>0</v>
      </c>
    </row>
    <row r="2342" spans="1:24" ht="33" customHeight="1" x14ac:dyDescent="0.4">
      <c r="A2342" s="125">
        <v>731946648475</v>
      </c>
      <c r="B2342" s="59" t="s">
        <v>225</v>
      </c>
      <c r="C2342" s="59" t="s">
        <v>128</v>
      </c>
      <c r="D23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42" s="119" t="s">
        <v>2828</v>
      </c>
      <c r="F2342" s="76" t="s">
        <v>537</v>
      </c>
      <c r="G23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42" s="78">
        <v>942</v>
      </c>
      <c r="J2342" s="52">
        <v>0.83333000000000002</v>
      </c>
      <c r="K2342" s="60">
        <f>Tabla3[[#This Row],[PRECIOS]]-Tabla3[[#This Row],[PRECIOS]]*10%</f>
        <v>0.74999700000000002</v>
      </c>
      <c r="L2342" s="101"/>
      <c r="M2342" s="61"/>
      <c r="N2342" s="55">
        <f>IFERROR(Tabla3[[#This Row],[PRECIOS]]-Tabla3[[#This Row],[PRECIOS]]*Tabla3[[#This Row],[% PRODUCTO]]," ")</f>
        <v>0.83333000000000002</v>
      </c>
      <c r="O2342" s="61"/>
      <c r="P2342" s="55">
        <f>IFERROR(Tabla3[[#This Row],[OCULTAR2]]-Tabla3[[#This Row],[OCULTAR2]]*Tabla3[[#This Row],[% LÍNEA]]," ")</f>
        <v>0.83333000000000002</v>
      </c>
      <c r="Q2342" s="56">
        <f>IFERROR(Tabla3[[#This Row],[% PRODUCTO]]+Tabla3[[#This Row],[% LÍNEA]]," ")</f>
        <v>0</v>
      </c>
      <c r="R2342" s="60">
        <f>Tabla3[[#This Row],[OCULTAR3]]</f>
        <v>0.83333000000000002</v>
      </c>
      <c r="S2342" s="60">
        <f>Tabla3[[#This Row],[PRECIO SIN %]]-Tabla3[[#This Row],[PRECIO SIN %]]*10%</f>
        <v>0.74999700000000002</v>
      </c>
      <c r="T2342" s="80">
        <f>(Tabla3[[#This Row],[PRECIO CON DESCT.]]-(Tabla3[[#This Row],[PRECIO CON DESCT.]]*$T$6))</f>
        <v>0.47249811000000003</v>
      </c>
      <c r="U2342" s="96"/>
      <c r="V2342" s="94">
        <f>Tabla3[[#This Row],[PRECIO %      en $]]*Tabla3[[#This Row],[PEDIDO ]]</f>
        <v>0</v>
      </c>
      <c r="W2342" s="57">
        <f>Tabla3[[#This Row],[PRECIO CON DESCT.]]*Tabla3[[#This Row],[PEDIDO ]]</f>
        <v>0</v>
      </c>
      <c r="X2342" s="58">
        <f>Tabla3[[#This Row],[PRECIO SIN %]]*Tabla3[[#This Row],[PEDIDO ]]</f>
        <v>0</v>
      </c>
    </row>
    <row r="2343" spans="1:24" ht="33" customHeight="1" x14ac:dyDescent="0.4">
      <c r="A2343" s="124">
        <v>6921875010830</v>
      </c>
      <c r="B2343" s="51" t="s">
        <v>225</v>
      </c>
      <c r="C2343" s="51" t="s">
        <v>72</v>
      </c>
      <c r="D23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43" s="118" t="s">
        <v>2829</v>
      </c>
      <c r="F2343" s="75" t="s">
        <v>537</v>
      </c>
      <c r="G23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43" s="77">
        <v>20</v>
      </c>
      <c r="J2343" s="52">
        <v>1.24444</v>
      </c>
      <c r="K2343" s="53">
        <f>Tabla3[[#This Row],[PRECIOS]]-Tabla3[[#This Row],[PRECIOS]]*10%</f>
        <v>1.119996</v>
      </c>
      <c r="L2343" s="101"/>
      <c r="M2343" s="54"/>
      <c r="N2343" s="55">
        <f>IFERROR(Tabla3[[#This Row],[PRECIOS]]-Tabla3[[#This Row],[PRECIOS]]*Tabla3[[#This Row],[% PRODUCTO]]," ")</f>
        <v>1.24444</v>
      </c>
      <c r="O2343" s="54"/>
      <c r="P2343" s="55">
        <f>IFERROR(Tabla3[[#This Row],[OCULTAR2]]-Tabla3[[#This Row],[OCULTAR2]]*Tabla3[[#This Row],[% LÍNEA]]," ")</f>
        <v>1.24444</v>
      </c>
      <c r="Q2343" s="56">
        <f>IFERROR(Tabla3[[#This Row],[% PRODUCTO]]+Tabla3[[#This Row],[% LÍNEA]]," ")</f>
        <v>0</v>
      </c>
      <c r="R2343" s="53">
        <f>Tabla3[[#This Row],[OCULTAR3]]</f>
        <v>1.24444</v>
      </c>
      <c r="S2343" s="53">
        <f>Tabla3[[#This Row],[PRECIO SIN %]]-Tabla3[[#This Row],[PRECIO SIN %]]*10%</f>
        <v>1.119996</v>
      </c>
      <c r="T2343" s="80">
        <f>(Tabla3[[#This Row],[PRECIO CON DESCT.]]-(Tabla3[[#This Row],[PRECIO CON DESCT.]]*$T$6))</f>
        <v>0.70559748</v>
      </c>
      <c r="U2343" s="96"/>
      <c r="V2343" s="94">
        <f>Tabla3[[#This Row],[PRECIO %      en $]]*Tabla3[[#This Row],[PEDIDO ]]</f>
        <v>0</v>
      </c>
      <c r="W2343" s="57">
        <f>Tabla3[[#This Row],[PRECIO CON DESCT.]]*Tabla3[[#This Row],[PEDIDO ]]</f>
        <v>0</v>
      </c>
      <c r="X2343" s="58">
        <f>Tabla3[[#This Row],[PRECIO SIN %]]*Tabla3[[#This Row],[PEDIDO ]]</f>
        <v>0</v>
      </c>
    </row>
    <row r="2344" spans="1:24" ht="33" customHeight="1" x14ac:dyDescent="0.4">
      <c r="A2344" s="125">
        <v>7598008002551</v>
      </c>
      <c r="B2344" s="59" t="s">
        <v>225</v>
      </c>
      <c r="C2344" s="59" t="s">
        <v>134</v>
      </c>
      <c r="D23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44" s="119" t="s">
        <v>2830</v>
      </c>
      <c r="F2344" s="76" t="s">
        <v>537</v>
      </c>
      <c r="G23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44" s="78">
        <v>53</v>
      </c>
      <c r="J2344" s="52">
        <v>0.66666999999999998</v>
      </c>
      <c r="K2344" s="60">
        <f>Tabla3[[#This Row],[PRECIOS]]-Tabla3[[#This Row],[PRECIOS]]*10%</f>
        <v>0.60000299999999995</v>
      </c>
      <c r="L2344" s="101"/>
      <c r="M2344" s="61"/>
      <c r="N2344" s="55">
        <f>IFERROR(Tabla3[[#This Row],[PRECIOS]]-Tabla3[[#This Row],[PRECIOS]]*Tabla3[[#This Row],[% PRODUCTO]]," ")</f>
        <v>0.66666999999999998</v>
      </c>
      <c r="O2344" s="61"/>
      <c r="P2344" s="55">
        <f>IFERROR(Tabla3[[#This Row],[OCULTAR2]]-Tabla3[[#This Row],[OCULTAR2]]*Tabla3[[#This Row],[% LÍNEA]]," ")</f>
        <v>0.66666999999999998</v>
      </c>
      <c r="Q2344" s="56">
        <f>IFERROR(Tabla3[[#This Row],[% PRODUCTO]]+Tabla3[[#This Row],[% LÍNEA]]," ")</f>
        <v>0</v>
      </c>
      <c r="R2344" s="60">
        <f>Tabla3[[#This Row],[OCULTAR3]]</f>
        <v>0.66666999999999998</v>
      </c>
      <c r="S2344" s="60">
        <f>Tabla3[[#This Row],[PRECIO SIN %]]-Tabla3[[#This Row],[PRECIO SIN %]]*10%</f>
        <v>0.60000299999999995</v>
      </c>
      <c r="T2344" s="80">
        <f>(Tabla3[[#This Row],[PRECIO CON DESCT.]]-(Tabla3[[#This Row],[PRECIO CON DESCT.]]*$T$6))</f>
        <v>0.37800188999999995</v>
      </c>
      <c r="U2344" s="96"/>
      <c r="V2344" s="94">
        <f>Tabla3[[#This Row],[PRECIO %      en $]]*Tabla3[[#This Row],[PEDIDO ]]</f>
        <v>0</v>
      </c>
      <c r="W2344" s="57">
        <f>Tabla3[[#This Row],[PRECIO CON DESCT.]]*Tabla3[[#This Row],[PEDIDO ]]</f>
        <v>0</v>
      </c>
      <c r="X2344" s="58">
        <f>Tabla3[[#This Row],[PRECIO SIN %]]*Tabla3[[#This Row],[PEDIDO ]]</f>
        <v>0</v>
      </c>
    </row>
    <row r="2345" spans="1:24" ht="33" customHeight="1" x14ac:dyDescent="0.4">
      <c r="A2345" s="124">
        <v>720524031204</v>
      </c>
      <c r="B2345" s="51" t="s">
        <v>225</v>
      </c>
      <c r="C2345" s="51" t="s">
        <v>229</v>
      </c>
      <c r="D23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45" s="118" t="s">
        <v>2831</v>
      </c>
      <c r="F2345" s="75" t="s">
        <v>537</v>
      </c>
      <c r="G23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45" s="77">
        <v>12</v>
      </c>
      <c r="J2345" s="52">
        <v>1.86</v>
      </c>
      <c r="K2345" s="53">
        <f>Tabla3[[#This Row],[PRECIOS]]-Tabla3[[#This Row],[PRECIOS]]*10%</f>
        <v>1.6740000000000002</v>
      </c>
      <c r="L2345" s="101"/>
      <c r="M2345" s="54"/>
      <c r="N2345" s="55">
        <f>IFERROR(Tabla3[[#This Row],[PRECIOS]]-Tabla3[[#This Row],[PRECIOS]]*Tabla3[[#This Row],[% PRODUCTO]]," ")</f>
        <v>1.86</v>
      </c>
      <c r="O2345" s="54"/>
      <c r="P2345" s="55">
        <f>IFERROR(Tabla3[[#This Row],[OCULTAR2]]-Tabla3[[#This Row],[OCULTAR2]]*Tabla3[[#This Row],[% LÍNEA]]," ")</f>
        <v>1.86</v>
      </c>
      <c r="Q2345" s="56">
        <f>IFERROR(Tabla3[[#This Row],[% PRODUCTO]]+Tabla3[[#This Row],[% LÍNEA]]," ")</f>
        <v>0</v>
      </c>
      <c r="R2345" s="53">
        <f>Tabla3[[#This Row],[OCULTAR3]]</f>
        <v>1.86</v>
      </c>
      <c r="S2345" s="53">
        <f>Tabla3[[#This Row],[PRECIO SIN %]]-Tabla3[[#This Row],[PRECIO SIN %]]*10%</f>
        <v>1.6740000000000002</v>
      </c>
      <c r="T2345" s="80">
        <f>(Tabla3[[#This Row],[PRECIO CON DESCT.]]-(Tabla3[[#This Row],[PRECIO CON DESCT.]]*$T$6))</f>
        <v>1.0546200000000001</v>
      </c>
      <c r="U2345" s="96"/>
      <c r="V2345" s="94">
        <f>Tabla3[[#This Row],[PRECIO %      en $]]*Tabla3[[#This Row],[PEDIDO ]]</f>
        <v>0</v>
      </c>
      <c r="W2345" s="57">
        <f>Tabla3[[#This Row],[PRECIO CON DESCT.]]*Tabla3[[#This Row],[PEDIDO ]]</f>
        <v>0</v>
      </c>
      <c r="X2345" s="58">
        <f>Tabla3[[#This Row],[PRECIO SIN %]]*Tabla3[[#This Row],[PEDIDO ]]</f>
        <v>0</v>
      </c>
    </row>
    <row r="2346" spans="1:24" ht="33" customHeight="1" x14ac:dyDescent="0.4">
      <c r="A2346" s="125">
        <v>8906045363419</v>
      </c>
      <c r="B2346" s="59" t="s">
        <v>225</v>
      </c>
      <c r="C2346" s="59" t="s">
        <v>128</v>
      </c>
      <c r="D23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46" s="119" t="s">
        <v>2832</v>
      </c>
      <c r="F2346" s="76" t="s">
        <v>537</v>
      </c>
      <c r="G23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46" s="78">
        <v>199</v>
      </c>
      <c r="J2346" s="52">
        <v>1.4444399999999999</v>
      </c>
      <c r="K2346" s="60">
        <f>Tabla3[[#This Row],[PRECIOS]]-Tabla3[[#This Row],[PRECIOS]]*10%</f>
        <v>1.2999959999999999</v>
      </c>
      <c r="L2346" s="101"/>
      <c r="M2346" s="61"/>
      <c r="N2346" s="55">
        <f>IFERROR(Tabla3[[#This Row],[PRECIOS]]-Tabla3[[#This Row],[PRECIOS]]*Tabla3[[#This Row],[% PRODUCTO]]," ")</f>
        <v>1.4444399999999999</v>
      </c>
      <c r="O2346" s="61"/>
      <c r="P2346" s="55">
        <f>IFERROR(Tabla3[[#This Row],[OCULTAR2]]-Tabla3[[#This Row],[OCULTAR2]]*Tabla3[[#This Row],[% LÍNEA]]," ")</f>
        <v>1.4444399999999999</v>
      </c>
      <c r="Q2346" s="56">
        <f>IFERROR(Tabla3[[#This Row],[% PRODUCTO]]+Tabla3[[#This Row],[% LÍNEA]]," ")</f>
        <v>0</v>
      </c>
      <c r="R2346" s="60">
        <f>Tabla3[[#This Row],[OCULTAR3]]</f>
        <v>1.4444399999999999</v>
      </c>
      <c r="S2346" s="60">
        <f>Tabla3[[#This Row],[PRECIO SIN %]]-Tabla3[[#This Row],[PRECIO SIN %]]*10%</f>
        <v>1.2999959999999999</v>
      </c>
      <c r="T2346" s="80">
        <f>(Tabla3[[#This Row],[PRECIO CON DESCT.]]-(Tabla3[[#This Row],[PRECIO CON DESCT.]]*$T$6))</f>
        <v>0.81899747999999994</v>
      </c>
      <c r="U2346" s="96"/>
      <c r="V2346" s="94">
        <f>Tabla3[[#This Row],[PRECIO %      en $]]*Tabla3[[#This Row],[PEDIDO ]]</f>
        <v>0</v>
      </c>
      <c r="W2346" s="57">
        <f>Tabla3[[#This Row],[PRECIO CON DESCT.]]*Tabla3[[#This Row],[PEDIDO ]]</f>
        <v>0</v>
      </c>
      <c r="X2346" s="58">
        <f>Tabla3[[#This Row],[PRECIO SIN %]]*Tabla3[[#This Row],[PEDIDO ]]</f>
        <v>0</v>
      </c>
    </row>
    <row r="2347" spans="1:24" ht="33" customHeight="1" x14ac:dyDescent="0.4">
      <c r="A2347" s="124">
        <v>8906112617612</v>
      </c>
      <c r="B2347" s="51" t="s">
        <v>225</v>
      </c>
      <c r="C2347" s="51" t="s">
        <v>116</v>
      </c>
      <c r="D23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47" s="118" t="s">
        <v>2833</v>
      </c>
      <c r="F2347" s="75" t="s">
        <v>537</v>
      </c>
      <c r="G23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47" s="77">
        <v>42</v>
      </c>
      <c r="J2347" s="52">
        <v>2.5222199999999999</v>
      </c>
      <c r="K2347" s="53">
        <f>Tabla3[[#This Row],[PRECIOS]]-Tabla3[[#This Row],[PRECIOS]]*10%</f>
        <v>2.2699979999999997</v>
      </c>
      <c r="L2347" s="101"/>
      <c r="M2347" s="54"/>
      <c r="N2347" s="55">
        <f>IFERROR(Tabla3[[#This Row],[PRECIOS]]-Tabla3[[#This Row],[PRECIOS]]*Tabla3[[#This Row],[% PRODUCTO]]," ")</f>
        <v>2.5222199999999999</v>
      </c>
      <c r="O2347" s="54"/>
      <c r="P2347" s="55">
        <f>IFERROR(Tabla3[[#This Row],[OCULTAR2]]-Tabla3[[#This Row],[OCULTAR2]]*Tabla3[[#This Row],[% LÍNEA]]," ")</f>
        <v>2.5222199999999999</v>
      </c>
      <c r="Q2347" s="56">
        <f>IFERROR(Tabla3[[#This Row],[% PRODUCTO]]+Tabla3[[#This Row],[% LÍNEA]]," ")</f>
        <v>0</v>
      </c>
      <c r="R2347" s="53">
        <f>Tabla3[[#This Row],[OCULTAR3]]</f>
        <v>2.5222199999999999</v>
      </c>
      <c r="S2347" s="53">
        <f>Tabla3[[#This Row],[PRECIO SIN %]]-Tabla3[[#This Row],[PRECIO SIN %]]*10%</f>
        <v>2.2699979999999997</v>
      </c>
      <c r="T2347" s="80">
        <f>(Tabla3[[#This Row],[PRECIO CON DESCT.]]-(Tabla3[[#This Row],[PRECIO CON DESCT.]]*$T$6))</f>
        <v>1.4300987399999998</v>
      </c>
      <c r="U2347" s="96"/>
      <c r="V2347" s="94">
        <f>Tabla3[[#This Row],[PRECIO %      en $]]*Tabla3[[#This Row],[PEDIDO ]]</f>
        <v>0</v>
      </c>
      <c r="W2347" s="57">
        <f>Tabla3[[#This Row],[PRECIO CON DESCT.]]*Tabla3[[#This Row],[PEDIDO ]]</f>
        <v>0</v>
      </c>
      <c r="X2347" s="58">
        <f>Tabla3[[#This Row],[PRECIO SIN %]]*Tabla3[[#This Row],[PEDIDO ]]</f>
        <v>0</v>
      </c>
    </row>
    <row r="2348" spans="1:24" ht="33" customHeight="1" x14ac:dyDescent="0.4">
      <c r="A2348" s="125">
        <v>7598252000693</v>
      </c>
      <c r="B2348" s="59" t="s">
        <v>225</v>
      </c>
      <c r="C2348" s="59" t="s">
        <v>56</v>
      </c>
      <c r="D23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48" s="119" t="s">
        <v>2834</v>
      </c>
      <c r="F2348" s="76" t="s">
        <v>537</v>
      </c>
      <c r="G23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48" s="78">
        <v>52</v>
      </c>
      <c r="J2348" s="52">
        <v>4.9555600000000002</v>
      </c>
      <c r="K2348" s="60">
        <f>Tabla3[[#This Row],[PRECIOS]]-Tabla3[[#This Row],[PRECIOS]]*10%</f>
        <v>4.4600040000000005</v>
      </c>
      <c r="L2348" s="101"/>
      <c r="M2348" s="61"/>
      <c r="N2348" s="55">
        <f>IFERROR(Tabla3[[#This Row],[PRECIOS]]-Tabla3[[#This Row],[PRECIOS]]*Tabla3[[#This Row],[% PRODUCTO]]," ")</f>
        <v>4.9555600000000002</v>
      </c>
      <c r="O2348" s="61"/>
      <c r="P2348" s="55">
        <f>IFERROR(Tabla3[[#This Row],[OCULTAR2]]-Tabla3[[#This Row],[OCULTAR2]]*Tabla3[[#This Row],[% LÍNEA]]," ")</f>
        <v>4.9555600000000002</v>
      </c>
      <c r="Q2348" s="56">
        <f>IFERROR(Tabla3[[#This Row],[% PRODUCTO]]+Tabla3[[#This Row],[% LÍNEA]]," ")</f>
        <v>0</v>
      </c>
      <c r="R2348" s="60">
        <f>Tabla3[[#This Row],[OCULTAR3]]</f>
        <v>4.9555600000000002</v>
      </c>
      <c r="S2348" s="60">
        <f>Tabla3[[#This Row],[PRECIO SIN %]]-Tabla3[[#This Row],[PRECIO SIN %]]*10%</f>
        <v>4.4600040000000005</v>
      </c>
      <c r="T2348" s="80">
        <f>(Tabla3[[#This Row],[PRECIO CON DESCT.]]-(Tabla3[[#This Row],[PRECIO CON DESCT.]]*$T$6))</f>
        <v>2.8098025200000003</v>
      </c>
      <c r="U2348" s="96"/>
      <c r="V2348" s="94">
        <f>Tabla3[[#This Row],[PRECIO %      en $]]*Tabla3[[#This Row],[PEDIDO ]]</f>
        <v>0</v>
      </c>
      <c r="W2348" s="57">
        <f>Tabla3[[#This Row],[PRECIO CON DESCT.]]*Tabla3[[#This Row],[PEDIDO ]]</f>
        <v>0</v>
      </c>
      <c r="X2348" s="58">
        <f>Tabla3[[#This Row],[PRECIO SIN %]]*Tabla3[[#This Row],[PEDIDO ]]</f>
        <v>0</v>
      </c>
    </row>
    <row r="2349" spans="1:24" ht="33" customHeight="1" x14ac:dyDescent="0.4">
      <c r="A2349" s="124">
        <v>8906112610446</v>
      </c>
      <c r="B2349" s="51" t="s">
        <v>225</v>
      </c>
      <c r="C2349" s="51" t="s">
        <v>57</v>
      </c>
      <c r="D23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49" s="118" t="s">
        <v>2835</v>
      </c>
      <c r="F2349" s="75" t="s">
        <v>537</v>
      </c>
      <c r="G23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49" s="77">
        <v>350</v>
      </c>
      <c r="J2349" s="52">
        <v>1.38889</v>
      </c>
      <c r="K2349" s="53">
        <f>Tabla3[[#This Row],[PRECIOS]]-Tabla3[[#This Row],[PRECIOS]]*10%</f>
        <v>1.2500009999999999</v>
      </c>
      <c r="L2349" s="101"/>
      <c r="M2349" s="54"/>
      <c r="N2349" s="55">
        <f>IFERROR(Tabla3[[#This Row],[PRECIOS]]-Tabla3[[#This Row],[PRECIOS]]*Tabla3[[#This Row],[% PRODUCTO]]," ")</f>
        <v>1.38889</v>
      </c>
      <c r="O2349" s="54"/>
      <c r="P2349" s="55">
        <f>IFERROR(Tabla3[[#This Row],[OCULTAR2]]-Tabla3[[#This Row],[OCULTAR2]]*Tabla3[[#This Row],[% LÍNEA]]," ")</f>
        <v>1.38889</v>
      </c>
      <c r="Q2349" s="56">
        <f>IFERROR(Tabla3[[#This Row],[% PRODUCTO]]+Tabla3[[#This Row],[% LÍNEA]]," ")</f>
        <v>0</v>
      </c>
      <c r="R2349" s="53">
        <f>Tabla3[[#This Row],[OCULTAR3]]</f>
        <v>1.38889</v>
      </c>
      <c r="S2349" s="53">
        <f>Tabla3[[#This Row],[PRECIO SIN %]]-Tabla3[[#This Row],[PRECIO SIN %]]*10%</f>
        <v>1.2500009999999999</v>
      </c>
      <c r="T2349" s="80">
        <f>(Tabla3[[#This Row],[PRECIO CON DESCT.]]-(Tabla3[[#This Row],[PRECIO CON DESCT.]]*$T$6))</f>
        <v>0.78750063000000003</v>
      </c>
      <c r="U2349" s="96"/>
      <c r="V2349" s="94">
        <f>Tabla3[[#This Row],[PRECIO %      en $]]*Tabla3[[#This Row],[PEDIDO ]]</f>
        <v>0</v>
      </c>
      <c r="W2349" s="57">
        <f>Tabla3[[#This Row],[PRECIO CON DESCT.]]*Tabla3[[#This Row],[PEDIDO ]]</f>
        <v>0</v>
      </c>
      <c r="X2349" s="58">
        <f>Tabla3[[#This Row],[PRECIO SIN %]]*Tabla3[[#This Row],[PEDIDO ]]</f>
        <v>0</v>
      </c>
    </row>
    <row r="2350" spans="1:24" ht="33" customHeight="1" x14ac:dyDescent="0.4">
      <c r="A2350" s="125">
        <v>7592349001051</v>
      </c>
      <c r="B2350" s="59" t="s">
        <v>225</v>
      </c>
      <c r="C2350" s="59" t="s">
        <v>155</v>
      </c>
      <c r="D23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350" s="119" t="s">
        <v>2836</v>
      </c>
      <c r="F2350" s="76" t="s">
        <v>537</v>
      </c>
      <c r="G23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50" s="78">
        <v>193</v>
      </c>
      <c r="J2350" s="52">
        <v>4.6666699999999999</v>
      </c>
      <c r="K2350" s="60">
        <f>Tabla3[[#This Row],[PRECIOS]]-Tabla3[[#This Row],[PRECIOS]]*10%</f>
        <v>4.2000029999999997</v>
      </c>
      <c r="L2350" s="101"/>
      <c r="M2350" s="61"/>
      <c r="N2350" s="55">
        <f>IFERROR(Tabla3[[#This Row],[PRECIOS]]-Tabla3[[#This Row],[PRECIOS]]*Tabla3[[#This Row],[% PRODUCTO]]," ")</f>
        <v>4.6666699999999999</v>
      </c>
      <c r="O2350" s="61"/>
      <c r="P2350" s="55">
        <f>IFERROR(Tabla3[[#This Row],[OCULTAR2]]-Tabla3[[#This Row],[OCULTAR2]]*Tabla3[[#This Row],[% LÍNEA]]," ")</f>
        <v>4.6666699999999999</v>
      </c>
      <c r="Q2350" s="56">
        <f>IFERROR(Tabla3[[#This Row],[% PRODUCTO]]+Tabla3[[#This Row],[% LÍNEA]]," ")</f>
        <v>0</v>
      </c>
      <c r="R2350" s="60">
        <f>Tabla3[[#This Row],[OCULTAR3]]</f>
        <v>4.6666699999999999</v>
      </c>
      <c r="S2350" s="60">
        <f>Tabla3[[#This Row],[PRECIO SIN %]]-Tabla3[[#This Row],[PRECIO SIN %]]*10%</f>
        <v>4.2000029999999997</v>
      </c>
      <c r="T2350" s="80">
        <f>(Tabla3[[#This Row],[PRECIO CON DESCT.]]-(Tabla3[[#This Row],[PRECIO CON DESCT.]]*$T$6))</f>
        <v>2.64600189</v>
      </c>
      <c r="U2350" s="96"/>
      <c r="V2350" s="94">
        <f>Tabla3[[#This Row],[PRECIO %      en $]]*Tabla3[[#This Row],[PEDIDO ]]</f>
        <v>0</v>
      </c>
      <c r="W2350" s="57">
        <f>Tabla3[[#This Row],[PRECIO CON DESCT.]]*Tabla3[[#This Row],[PEDIDO ]]</f>
        <v>0</v>
      </c>
      <c r="X2350" s="58">
        <f>Tabla3[[#This Row],[PRECIO SIN %]]*Tabla3[[#This Row],[PEDIDO ]]</f>
        <v>0</v>
      </c>
    </row>
    <row r="2351" spans="1:24" ht="33" customHeight="1" x14ac:dyDescent="0.4">
      <c r="A2351" s="124">
        <v>7591062900900</v>
      </c>
      <c r="B2351" s="51" t="s">
        <v>225</v>
      </c>
      <c r="C2351" s="51" t="s">
        <v>189</v>
      </c>
      <c r="D23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51" s="118" t="s">
        <v>2837</v>
      </c>
      <c r="F2351" s="75" t="s">
        <v>537</v>
      </c>
      <c r="G23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51" s="77">
        <v>478</v>
      </c>
      <c r="J2351" s="52">
        <v>8</v>
      </c>
      <c r="K2351" s="53">
        <f>Tabla3[[#This Row],[PRECIOS]]-Tabla3[[#This Row],[PRECIOS]]*10%</f>
        <v>7.2</v>
      </c>
      <c r="L2351" s="101"/>
      <c r="M2351" s="54"/>
      <c r="N2351" s="55">
        <f>IFERROR(Tabla3[[#This Row],[PRECIOS]]-Tabla3[[#This Row],[PRECIOS]]*Tabla3[[#This Row],[% PRODUCTO]]," ")</f>
        <v>8</v>
      </c>
      <c r="O2351" s="54"/>
      <c r="P2351" s="55">
        <f>IFERROR(Tabla3[[#This Row],[OCULTAR2]]-Tabla3[[#This Row],[OCULTAR2]]*Tabla3[[#This Row],[% LÍNEA]]," ")</f>
        <v>8</v>
      </c>
      <c r="Q2351" s="56">
        <f>IFERROR(Tabla3[[#This Row],[% PRODUCTO]]+Tabla3[[#This Row],[% LÍNEA]]," ")</f>
        <v>0</v>
      </c>
      <c r="R2351" s="53">
        <f>Tabla3[[#This Row],[OCULTAR3]]</f>
        <v>8</v>
      </c>
      <c r="S2351" s="53">
        <f>Tabla3[[#This Row],[PRECIO SIN %]]-Tabla3[[#This Row],[PRECIO SIN %]]*10%</f>
        <v>7.2</v>
      </c>
      <c r="T2351" s="80">
        <f>(Tabla3[[#This Row],[PRECIO CON DESCT.]]-(Tabla3[[#This Row],[PRECIO CON DESCT.]]*$T$6))</f>
        <v>4.5359999999999996</v>
      </c>
      <c r="U2351" s="96"/>
      <c r="V2351" s="94">
        <f>Tabla3[[#This Row],[PRECIO %      en $]]*Tabla3[[#This Row],[PEDIDO ]]</f>
        <v>0</v>
      </c>
      <c r="W2351" s="57">
        <f>Tabla3[[#This Row],[PRECIO CON DESCT.]]*Tabla3[[#This Row],[PEDIDO ]]</f>
        <v>0</v>
      </c>
      <c r="X2351" s="58">
        <f>Tabla3[[#This Row],[PRECIO SIN %]]*Tabla3[[#This Row],[PEDIDO ]]</f>
        <v>0</v>
      </c>
    </row>
    <row r="2352" spans="1:24" ht="33" customHeight="1" x14ac:dyDescent="0.4">
      <c r="A2352" s="125">
        <v>7591585217639</v>
      </c>
      <c r="B2352" s="59" t="s">
        <v>225</v>
      </c>
      <c r="C2352" s="59" t="s">
        <v>104</v>
      </c>
      <c r="D23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52" s="119" t="s">
        <v>2838</v>
      </c>
      <c r="F2352" s="76" t="s">
        <v>537</v>
      </c>
      <c r="G23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52" s="78">
        <v>79</v>
      </c>
      <c r="J2352" s="52">
        <v>6.4888899999999996</v>
      </c>
      <c r="K2352" s="60">
        <f>Tabla3[[#This Row],[PRECIOS]]-Tabla3[[#This Row],[PRECIOS]]*10%</f>
        <v>5.8400009999999991</v>
      </c>
      <c r="L2352" s="101"/>
      <c r="M2352" s="61"/>
      <c r="N2352" s="55">
        <f>IFERROR(Tabla3[[#This Row],[PRECIOS]]-Tabla3[[#This Row],[PRECIOS]]*Tabla3[[#This Row],[% PRODUCTO]]," ")</f>
        <v>6.4888899999999996</v>
      </c>
      <c r="O2352" s="61"/>
      <c r="P2352" s="55">
        <f>IFERROR(Tabla3[[#This Row],[OCULTAR2]]-Tabla3[[#This Row],[OCULTAR2]]*Tabla3[[#This Row],[% LÍNEA]]," ")</f>
        <v>6.4888899999999996</v>
      </c>
      <c r="Q2352" s="56">
        <f>IFERROR(Tabla3[[#This Row],[% PRODUCTO]]+Tabla3[[#This Row],[% LÍNEA]]," ")</f>
        <v>0</v>
      </c>
      <c r="R2352" s="60">
        <f>Tabla3[[#This Row],[OCULTAR3]]</f>
        <v>6.4888899999999996</v>
      </c>
      <c r="S2352" s="60">
        <f>Tabla3[[#This Row],[PRECIO SIN %]]-Tabla3[[#This Row],[PRECIO SIN %]]*10%</f>
        <v>5.8400009999999991</v>
      </c>
      <c r="T2352" s="80">
        <f>(Tabla3[[#This Row],[PRECIO CON DESCT.]]-(Tabla3[[#This Row],[PRECIO CON DESCT.]]*$T$6))</f>
        <v>3.6792006299999995</v>
      </c>
      <c r="U2352" s="96"/>
      <c r="V2352" s="94">
        <f>Tabla3[[#This Row],[PRECIO %      en $]]*Tabla3[[#This Row],[PEDIDO ]]</f>
        <v>0</v>
      </c>
      <c r="W2352" s="57">
        <f>Tabla3[[#This Row],[PRECIO CON DESCT.]]*Tabla3[[#This Row],[PEDIDO ]]</f>
        <v>0</v>
      </c>
      <c r="X2352" s="58">
        <f>Tabla3[[#This Row],[PRECIO SIN %]]*Tabla3[[#This Row],[PEDIDO ]]</f>
        <v>0</v>
      </c>
    </row>
    <row r="2353" spans="1:24" ht="33" customHeight="1" x14ac:dyDescent="0.4">
      <c r="A2353" s="124">
        <v>7591818000274</v>
      </c>
      <c r="B2353" s="51" t="s">
        <v>225</v>
      </c>
      <c r="C2353" s="51" t="s">
        <v>105</v>
      </c>
      <c r="D23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353" s="118" t="s">
        <v>2839</v>
      </c>
      <c r="F2353" s="75" t="s">
        <v>537</v>
      </c>
      <c r="G23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53" s="77">
        <v>116</v>
      </c>
      <c r="J2353" s="52">
        <v>4.4444400000000002</v>
      </c>
      <c r="K2353" s="53">
        <f>Tabla3[[#This Row],[PRECIOS]]-Tabla3[[#This Row],[PRECIOS]]*10%</f>
        <v>3.9999960000000003</v>
      </c>
      <c r="L2353" s="101"/>
      <c r="M2353" s="54"/>
      <c r="N2353" s="55">
        <f>IFERROR(Tabla3[[#This Row],[PRECIOS]]-Tabla3[[#This Row],[PRECIOS]]*Tabla3[[#This Row],[% PRODUCTO]]," ")</f>
        <v>4.4444400000000002</v>
      </c>
      <c r="O2353" s="54"/>
      <c r="P2353" s="55">
        <f>IFERROR(Tabla3[[#This Row],[OCULTAR2]]-Tabla3[[#This Row],[OCULTAR2]]*Tabla3[[#This Row],[% LÍNEA]]," ")</f>
        <v>4.4444400000000002</v>
      </c>
      <c r="Q2353" s="56">
        <f>IFERROR(Tabla3[[#This Row],[% PRODUCTO]]+Tabla3[[#This Row],[% LÍNEA]]," ")</f>
        <v>0</v>
      </c>
      <c r="R2353" s="53">
        <f>Tabla3[[#This Row],[OCULTAR3]]</f>
        <v>4.4444400000000002</v>
      </c>
      <c r="S2353" s="53">
        <f>Tabla3[[#This Row],[PRECIO SIN %]]-Tabla3[[#This Row],[PRECIO SIN %]]*10%</f>
        <v>3.9999960000000003</v>
      </c>
      <c r="T2353" s="80">
        <f>(Tabla3[[#This Row],[PRECIO CON DESCT.]]-(Tabla3[[#This Row],[PRECIO CON DESCT.]]*$T$6))</f>
        <v>2.5199974800000002</v>
      </c>
      <c r="U2353" s="96"/>
      <c r="V2353" s="94">
        <f>Tabla3[[#This Row],[PRECIO %      en $]]*Tabla3[[#This Row],[PEDIDO ]]</f>
        <v>0</v>
      </c>
      <c r="W2353" s="57">
        <f>Tabla3[[#This Row],[PRECIO CON DESCT.]]*Tabla3[[#This Row],[PEDIDO ]]</f>
        <v>0</v>
      </c>
      <c r="X2353" s="58">
        <f>Tabla3[[#This Row],[PRECIO SIN %]]*Tabla3[[#This Row],[PEDIDO ]]</f>
        <v>0</v>
      </c>
    </row>
    <row r="2354" spans="1:24" ht="33" customHeight="1" x14ac:dyDescent="0.4">
      <c r="A2354" s="125">
        <v>7591818000366</v>
      </c>
      <c r="B2354" s="59" t="s">
        <v>225</v>
      </c>
      <c r="C2354" s="59" t="s">
        <v>105</v>
      </c>
      <c r="D23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354" s="119" t="s">
        <v>2840</v>
      </c>
      <c r="F2354" s="76" t="s">
        <v>537</v>
      </c>
      <c r="G23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54" s="78">
        <v>6</v>
      </c>
      <c r="J2354" s="52">
        <v>6.2</v>
      </c>
      <c r="K2354" s="60">
        <f>Tabla3[[#This Row],[PRECIOS]]-Tabla3[[#This Row],[PRECIOS]]*10%</f>
        <v>5.58</v>
      </c>
      <c r="L2354" s="101"/>
      <c r="M2354" s="61"/>
      <c r="N2354" s="55">
        <f>IFERROR(Tabla3[[#This Row],[PRECIOS]]-Tabla3[[#This Row],[PRECIOS]]*Tabla3[[#This Row],[% PRODUCTO]]," ")</f>
        <v>6.2</v>
      </c>
      <c r="O2354" s="61"/>
      <c r="P2354" s="55">
        <f>IFERROR(Tabla3[[#This Row],[OCULTAR2]]-Tabla3[[#This Row],[OCULTAR2]]*Tabla3[[#This Row],[% LÍNEA]]," ")</f>
        <v>6.2</v>
      </c>
      <c r="Q2354" s="56">
        <f>IFERROR(Tabla3[[#This Row],[% PRODUCTO]]+Tabla3[[#This Row],[% LÍNEA]]," ")</f>
        <v>0</v>
      </c>
      <c r="R2354" s="60">
        <f>Tabla3[[#This Row],[OCULTAR3]]</f>
        <v>6.2</v>
      </c>
      <c r="S2354" s="60">
        <f>Tabla3[[#This Row],[PRECIO SIN %]]-Tabla3[[#This Row],[PRECIO SIN %]]*10%</f>
        <v>5.58</v>
      </c>
      <c r="T2354" s="80">
        <f>(Tabla3[[#This Row],[PRECIO CON DESCT.]]-(Tabla3[[#This Row],[PRECIO CON DESCT.]]*$T$6))</f>
        <v>3.5154000000000001</v>
      </c>
      <c r="U2354" s="96"/>
      <c r="V2354" s="94">
        <f>Tabla3[[#This Row],[PRECIO %      en $]]*Tabla3[[#This Row],[PEDIDO ]]</f>
        <v>0</v>
      </c>
      <c r="W2354" s="57">
        <f>Tabla3[[#This Row],[PRECIO CON DESCT.]]*Tabla3[[#This Row],[PEDIDO ]]</f>
        <v>0</v>
      </c>
      <c r="X2354" s="58">
        <f>Tabla3[[#This Row],[PRECIO SIN %]]*Tabla3[[#This Row],[PEDIDO ]]</f>
        <v>0</v>
      </c>
    </row>
    <row r="2355" spans="1:24" ht="33" customHeight="1" x14ac:dyDescent="0.4">
      <c r="A2355" s="124">
        <v>7598852000604</v>
      </c>
      <c r="B2355" s="51" t="s">
        <v>225</v>
      </c>
      <c r="C2355" s="51" t="s">
        <v>66</v>
      </c>
      <c r="D23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55" s="118" t="s">
        <v>2841</v>
      </c>
      <c r="F2355" s="75" t="s">
        <v>537</v>
      </c>
      <c r="G23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55" s="77">
        <v>35</v>
      </c>
      <c r="J2355" s="52">
        <v>4.3555599999999997</v>
      </c>
      <c r="K2355" s="53">
        <f>Tabla3[[#This Row],[PRECIOS]]-Tabla3[[#This Row],[PRECIOS]]*10%</f>
        <v>3.9200039999999996</v>
      </c>
      <c r="L2355" s="101"/>
      <c r="M2355" s="54"/>
      <c r="N2355" s="55">
        <f>IFERROR(Tabla3[[#This Row],[PRECIOS]]-Tabla3[[#This Row],[PRECIOS]]*Tabla3[[#This Row],[% PRODUCTO]]," ")</f>
        <v>4.3555599999999997</v>
      </c>
      <c r="O2355" s="54"/>
      <c r="P2355" s="55">
        <f>IFERROR(Tabla3[[#This Row],[OCULTAR2]]-Tabla3[[#This Row],[OCULTAR2]]*Tabla3[[#This Row],[% LÍNEA]]," ")</f>
        <v>4.3555599999999997</v>
      </c>
      <c r="Q2355" s="56">
        <f>IFERROR(Tabla3[[#This Row],[% PRODUCTO]]+Tabla3[[#This Row],[% LÍNEA]]," ")</f>
        <v>0</v>
      </c>
      <c r="R2355" s="53">
        <f>Tabla3[[#This Row],[OCULTAR3]]</f>
        <v>4.3555599999999997</v>
      </c>
      <c r="S2355" s="53">
        <f>Tabla3[[#This Row],[PRECIO SIN %]]-Tabla3[[#This Row],[PRECIO SIN %]]*10%</f>
        <v>3.9200039999999996</v>
      </c>
      <c r="T2355" s="80">
        <f>(Tabla3[[#This Row],[PRECIO CON DESCT.]]-(Tabla3[[#This Row],[PRECIO CON DESCT.]]*$T$6))</f>
        <v>2.4696025199999996</v>
      </c>
      <c r="U2355" s="96"/>
      <c r="V2355" s="94">
        <f>Tabla3[[#This Row],[PRECIO %      en $]]*Tabla3[[#This Row],[PEDIDO ]]</f>
        <v>0</v>
      </c>
      <c r="W2355" s="57">
        <f>Tabla3[[#This Row],[PRECIO CON DESCT.]]*Tabla3[[#This Row],[PEDIDO ]]</f>
        <v>0</v>
      </c>
      <c r="X2355" s="58">
        <f>Tabla3[[#This Row],[PRECIO SIN %]]*Tabla3[[#This Row],[PEDIDO ]]</f>
        <v>0</v>
      </c>
    </row>
    <row r="2356" spans="1:24" ht="33" customHeight="1" x14ac:dyDescent="0.4">
      <c r="A2356" s="125">
        <v>7591020080910</v>
      </c>
      <c r="B2356" s="59" t="s">
        <v>225</v>
      </c>
      <c r="C2356" s="59" t="s">
        <v>196</v>
      </c>
      <c r="D23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56" s="119" t="s">
        <v>2842</v>
      </c>
      <c r="F2356" s="76" t="s">
        <v>537</v>
      </c>
      <c r="G23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56" s="78">
        <v>278</v>
      </c>
      <c r="J2356" s="52">
        <v>5.5</v>
      </c>
      <c r="K2356" s="60">
        <f>Tabla3[[#This Row],[PRECIOS]]-Tabla3[[#This Row],[PRECIOS]]*10%</f>
        <v>4.95</v>
      </c>
      <c r="L2356" s="101"/>
      <c r="M2356" s="61"/>
      <c r="N2356" s="55">
        <f>IFERROR(Tabla3[[#This Row],[PRECIOS]]-Tabla3[[#This Row],[PRECIOS]]*Tabla3[[#This Row],[% PRODUCTO]]," ")</f>
        <v>5.5</v>
      </c>
      <c r="O2356" s="61"/>
      <c r="P2356" s="55">
        <f>IFERROR(Tabla3[[#This Row],[OCULTAR2]]-Tabla3[[#This Row],[OCULTAR2]]*Tabla3[[#This Row],[% LÍNEA]]," ")</f>
        <v>5.5</v>
      </c>
      <c r="Q2356" s="56">
        <f>IFERROR(Tabla3[[#This Row],[% PRODUCTO]]+Tabla3[[#This Row],[% LÍNEA]]," ")</f>
        <v>0</v>
      </c>
      <c r="R2356" s="60">
        <f>Tabla3[[#This Row],[OCULTAR3]]</f>
        <v>5.5</v>
      </c>
      <c r="S2356" s="60">
        <f>Tabla3[[#This Row],[PRECIO SIN %]]-Tabla3[[#This Row],[PRECIO SIN %]]*10%</f>
        <v>4.95</v>
      </c>
      <c r="T2356" s="80">
        <f>(Tabla3[[#This Row],[PRECIO CON DESCT.]]-(Tabla3[[#This Row],[PRECIO CON DESCT.]]*$T$6))</f>
        <v>3.1185</v>
      </c>
      <c r="U2356" s="96"/>
      <c r="V2356" s="94">
        <f>Tabla3[[#This Row],[PRECIO %      en $]]*Tabla3[[#This Row],[PEDIDO ]]</f>
        <v>0</v>
      </c>
      <c r="W2356" s="57">
        <f>Tabla3[[#This Row],[PRECIO CON DESCT.]]*Tabla3[[#This Row],[PEDIDO ]]</f>
        <v>0</v>
      </c>
      <c r="X2356" s="58">
        <f>Tabla3[[#This Row],[PRECIO SIN %]]*Tabla3[[#This Row],[PEDIDO ]]</f>
        <v>0</v>
      </c>
    </row>
    <row r="2357" spans="1:24" ht="33" customHeight="1" x14ac:dyDescent="0.4">
      <c r="A2357" s="124">
        <v>7592601001188</v>
      </c>
      <c r="B2357" s="51" t="s">
        <v>225</v>
      </c>
      <c r="C2357" s="51" t="s">
        <v>98</v>
      </c>
      <c r="D23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57" s="118" t="s">
        <v>2843</v>
      </c>
      <c r="F2357" s="75" t="s">
        <v>537</v>
      </c>
      <c r="G23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57" s="77">
        <v>80</v>
      </c>
      <c r="J2357" s="52">
        <v>7.0666700000000002</v>
      </c>
      <c r="K2357" s="53">
        <f>Tabla3[[#This Row],[PRECIOS]]-Tabla3[[#This Row],[PRECIOS]]*10%</f>
        <v>6.3600029999999999</v>
      </c>
      <c r="L2357" s="101"/>
      <c r="M2357" s="54"/>
      <c r="N2357" s="55">
        <f>IFERROR(Tabla3[[#This Row],[PRECIOS]]-Tabla3[[#This Row],[PRECIOS]]*Tabla3[[#This Row],[% PRODUCTO]]," ")</f>
        <v>7.0666700000000002</v>
      </c>
      <c r="O2357" s="54"/>
      <c r="P2357" s="55">
        <f>IFERROR(Tabla3[[#This Row],[OCULTAR2]]-Tabla3[[#This Row],[OCULTAR2]]*Tabla3[[#This Row],[% LÍNEA]]," ")</f>
        <v>7.0666700000000002</v>
      </c>
      <c r="Q2357" s="56">
        <f>IFERROR(Tabla3[[#This Row],[% PRODUCTO]]+Tabla3[[#This Row],[% LÍNEA]]," ")</f>
        <v>0</v>
      </c>
      <c r="R2357" s="53">
        <f>Tabla3[[#This Row],[OCULTAR3]]</f>
        <v>7.0666700000000002</v>
      </c>
      <c r="S2357" s="53">
        <f>Tabla3[[#This Row],[PRECIO SIN %]]-Tabla3[[#This Row],[PRECIO SIN %]]*10%</f>
        <v>6.3600029999999999</v>
      </c>
      <c r="T2357" s="80">
        <f>(Tabla3[[#This Row],[PRECIO CON DESCT.]]-(Tabla3[[#This Row],[PRECIO CON DESCT.]]*$T$6))</f>
        <v>4.0068018900000002</v>
      </c>
      <c r="U2357" s="96"/>
      <c r="V2357" s="94">
        <f>Tabla3[[#This Row],[PRECIO %      en $]]*Tabla3[[#This Row],[PEDIDO ]]</f>
        <v>0</v>
      </c>
      <c r="W2357" s="57">
        <f>Tabla3[[#This Row],[PRECIO CON DESCT.]]*Tabla3[[#This Row],[PEDIDO ]]</f>
        <v>0</v>
      </c>
      <c r="X2357" s="58">
        <f>Tabla3[[#This Row],[PRECIO SIN %]]*Tabla3[[#This Row],[PEDIDO ]]</f>
        <v>0</v>
      </c>
    </row>
    <row r="2358" spans="1:24" ht="33" customHeight="1" x14ac:dyDescent="0.4">
      <c r="A2358" s="125">
        <v>7592601001195</v>
      </c>
      <c r="B2358" s="59" t="s">
        <v>225</v>
      </c>
      <c r="C2358" s="59" t="s">
        <v>98</v>
      </c>
      <c r="D23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58" s="119" t="s">
        <v>2844</v>
      </c>
      <c r="F2358" s="76" t="s">
        <v>537</v>
      </c>
      <c r="G23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58" s="78">
        <v>10</v>
      </c>
      <c r="J2358" s="52">
        <v>14.45</v>
      </c>
      <c r="K2358" s="60">
        <f>Tabla3[[#This Row],[PRECIOS]]-Tabla3[[#This Row],[PRECIOS]]*10%</f>
        <v>13.004999999999999</v>
      </c>
      <c r="L2358" s="101"/>
      <c r="M2358" s="61"/>
      <c r="N2358" s="55">
        <f>IFERROR(Tabla3[[#This Row],[PRECIOS]]-Tabla3[[#This Row],[PRECIOS]]*Tabla3[[#This Row],[% PRODUCTO]]," ")</f>
        <v>14.45</v>
      </c>
      <c r="O2358" s="61"/>
      <c r="P2358" s="55">
        <f>IFERROR(Tabla3[[#This Row],[OCULTAR2]]-Tabla3[[#This Row],[OCULTAR2]]*Tabla3[[#This Row],[% LÍNEA]]," ")</f>
        <v>14.45</v>
      </c>
      <c r="Q2358" s="56">
        <f>IFERROR(Tabla3[[#This Row],[% PRODUCTO]]+Tabla3[[#This Row],[% LÍNEA]]," ")</f>
        <v>0</v>
      </c>
      <c r="R2358" s="60">
        <f>Tabla3[[#This Row],[OCULTAR3]]</f>
        <v>14.45</v>
      </c>
      <c r="S2358" s="60">
        <f>Tabla3[[#This Row],[PRECIO SIN %]]-Tabla3[[#This Row],[PRECIO SIN %]]*10%</f>
        <v>13.004999999999999</v>
      </c>
      <c r="T2358" s="80">
        <f>(Tabla3[[#This Row],[PRECIO CON DESCT.]]-(Tabla3[[#This Row],[PRECIO CON DESCT.]]*$T$6))</f>
        <v>8.1931499999999993</v>
      </c>
      <c r="U2358" s="96"/>
      <c r="V2358" s="94">
        <f>Tabla3[[#This Row],[PRECIO %      en $]]*Tabla3[[#This Row],[PEDIDO ]]</f>
        <v>0</v>
      </c>
      <c r="W2358" s="57">
        <f>Tabla3[[#This Row],[PRECIO CON DESCT.]]*Tabla3[[#This Row],[PEDIDO ]]</f>
        <v>0</v>
      </c>
      <c r="X2358" s="58">
        <f>Tabla3[[#This Row],[PRECIO SIN %]]*Tabla3[[#This Row],[PEDIDO ]]</f>
        <v>0</v>
      </c>
    </row>
    <row r="2359" spans="1:24" ht="33" customHeight="1" x14ac:dyDescent="0.4">
      <c r="A2359" s="124">
        <v>7598176001103</v>
      </c>
      <c r="B2359" s="51" t="s">
        <v>225</v>
      </c>
      <c r="C2359" s="51" t="s">
        <v>168</v>
      </c>
      <c r="D23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59" s="118" t="s">
        <v>2845</v>
      </c>
      <c r="F2359" s="75" t="s">
        <v>537</v>
      </c>
      <c r="G23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59" s="77">
        <v>143</v>
      </c>
      <c r="J2359" s="52">
        <v>4.4444400000000002</v>
      </c>
      <c r="K2359" s="53">
        <f>Tabla3[[#This Row],[PRECIOS]]-Tabla3[[#This Row],[PRECIOS]]*10%</f>
        <v>3.9999960000000003</v>
      </c>
      <c r="L2359" s="101"/>
      <c r="M2359" s="54"/>
      <c r="N2359" s="55">
        <f>IFERROR(Tabla3[[#This Row],[PRECIOS]]-Tabla3[[#This Row],[PRECIOS]]*Tabla3[[#This Row],[% PRODUCTO]]," ")</f>
        <v>4.4444400000000002</v>
      </c>
      <c r="O2359" s="54"/>
      <c r="P2359" s="55">
        <f>IFERROR(Tabla3[[#This Row],[OCULTAR2]]-Tabla3[[#This Row],[OCULTAR2]]*Tabla3[[#This Row],[% LÍNEA]]," ")</f>
        <v>4.4444400000000002</v>
      </c>
      <c r="Q2359" s="56">
        <f>IFERROR(Tabla3[[#This Row],[% PRODUCTO]]+Tabla3[[#This Row],[% LÍNEA]]," ")</f>
        <v>0</v>
      </c>
      <c r="R2359" s="53">
        <f>Tabla3[[#This Row],[OCULTAR3]]</f>
        <v>4.4444400000000002</v>
      </c>
      <c r="S2359" s="53">
        <f>Tabla3[[#This Row],[PRECIO SIN %]]-Tabla3[[#This Row],[PRECIO SIN %]]*10%</f>
        <v>3.9999960000000003</v>
      </c>
      <c r="T2359" s="80">
        <f>(Tabla3[[#This Row],[PRECIO CON DESCT.]]-(Tabla3[[#This Row],[PRECIO CON DESCT.]]*$T$6))</f>
        <v>2.5199974800000002</v>
      </c>
      <c r="U2359" s="96"/>
      <c r="V2359" s="94">
        <f>Tabla3[[#This Row],[PRECIO %      en $]]*Tabla3[[#This Row],[PEDIDO ]]</f>
        <v>0</v>
      </c>
      <c r="W2359" s="57">
        <f>Tabla3[[#This Row],[PRECIO CON DESCT.]]*Tabla3[[#This Row],[PEDIDO ]]</f>
        <v>0</v>
      </c>
      <c r="X2359" s="58">
        <f>Tabla3[[#This Row],[PRECIO SIN %]]*Tabla3[[#This Row],[PEDIDO ]]</f>
        <v>0</v>
      </c>
    </row>
    <row r="2360" spans="1:24" ht="33" customHeight="1" x14ac:dyDescent="0.4">
      <c r="A2360" s="125">
        <v>8904306503468</v>
      </c>
      <c r="B2360" s="59" t="s">
        <v>225</v>
      </c>
      <c r="C2360" s="59" t="s">
        <v>146</v>
      </c>
      <c r="D23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60" s="119" t="s">
        <v>2846</v>
      </c>
      <c r="F2360" s="76" t="s">
        <v>537</v>
      </c>
      <c r="G23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60" s="78">
        <v>36</v>
      </c>
      <c r="J2360" s="52">
        <v>4.4111099999999999</v>
      </c>
      <c r="K2360" s="60">
        <f>Tabla3[[#This Row],[PRECIOS]]-Tabla3[[#This Row],[PRECIOS]]*10%</f>
        <v>3.9699989999999996</v>
      </c>
      <c r="L2360" s="101"/>
      <c r="M2360" s="61"/>
      <c r="N2360" s="55">
        <f>IFERROR(Tabla3[[#This Row],[PRECIOS]]-Tabla3[[#This Row],[PRECIOS]]*Tabla3[[#This Row],[% PRODUCTO]]," ")</f>
        <v>4.4111099999999999</v>
      </c>
      <c r="O2360" s="61"/>
      <c r="P2360" s="55">
        <f>IFERROR(Tabla3[[#This Row],[OCULTAR2]]-Tabla3[[#This Row],[OCULTAR2]]*Tabla3[[#This Row],[% LÍNEA]]," ")</f>
        <v>4.4111099999999999</v>
      </c>
      <c r="Q2360" s="56">
        <f>IFERROR(Tabla3[[#This Row],[% PRODUCTO]]+Tabla3[[#This Row],[% LÍNEA]]," ")</f>
        <v>0</v>
      </c>
      <c r="R2360" s="60">
        <f>Tabla3[[#This Row],[OCULTAR3]]</f>
        <v>4.4111099999999999</v>
      </c>
      <c r="S2360" s="60">
        <f>Tabla3[[#This Row],[PRECIO SIN %]]-Tabla3[[#This Row],[PRECIO SIN %]]*10%</f>
        <v>3.9699989999999996</v>
      </c>
      <c r="T2360" s="80">
        <f>(Tabla3[[#This Row],[PRECIO CON DESCT.]]-(Tabla3[[#This Row],[PRECIO CON DESCT.]]*$T$6))</f>
        <v>2.5010993699999995</v>
      </c>
      <c r="U2360" s="96"/>
      <c r="V2360" s="94">
        <f>Tabla3[[#This Row],[PRECIO %      en $]]*Tabla3[[#This Row],[PEDIDO ]]</f>
        <v>0</v>
      </c>
      <c r="W2360" s="57">
        <f>Tabla3[[#This Row],[PRECIO CON DESCT.]]*Tabla3[[#This Row],[PEDIDO ]]</f>
        <v>0</v>
      </c>
      <c r="X2360" s="58">
        <f>Tabla3[[#This Row],[PRECIO SIN %]]*Tabla3[[#This Row],[PEDIDO ]]</f>
        <v>0</v>
      </c>
    </row>
    <row r="2361" spans="1:24" ht="33" customHeight="1" x14ac:dyDescent="0.4">
      <c r="A2361" s="124">
        <v>7592454891288</v>
      </c>
      <c r="B2361" s="51" t="s">
        <v>225</v>
      </c>
      <c r="C2361" s="51" t="s">
        <v>188</v>
      </c>
      <c r="D23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61" s="118" t="s">
        <v>2847</v>
      </c>
      <c r="F2361" s="75" t="s">
        <v>537</v>
      </c>
      <c r="G23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61" s="77">
        <v>150</v>
      </c>
      <c r="J2361" s="52">
        <v>6.6666699999999999</v>
      </c>
      <c r="K2361" s="53">
        <f>Tabla3[[#This Row],[PRECIOS]]-Tabla3[[#This Row],[PRECIOS]]*10%</f>
        <v>6.0000029999999995</v>
      </c>
      <c r="L2361" s="101"/>
      <c r="M2361" s="54"/>
      <c r="N2361" s="55">
        <f>IFERROR(Tabla3[[#This Row],[PRECIOS]]-Tabla3[[#This Row],[PRECIOS]]*Tabla3[[#This Row],[% PRODUCTO]]," ")</f>
        <v>6.6666699999999999</v>
      </c>
      <c r="O2361" s="54"/>
      <c r="P2361" s="55">
        <f>IFERROR(Tabla3[[#This Row],[OCULTAR2]]-Tabla3[[#This Row],[OCULTAR2]]*Tabla3[[#This Row],[% LÍNEA]]," ")</f>
        <v>6.6666699999999999</v>
      </c>
      <c r="Q2361" s="56">
        <f>IFERROR(Tabla3[[#This Row],[% PRODUCTO]]+Tabla3[[#This Row],[% LÍNEA]]," ")</f>
        <v>0</v>
      </c>
      <c r="R2361" s="53">
        <f>Tabla3[[#This Row],[OCULTAR3]]</f>
        <v>6.6666699999999999</v>
      </c>
      <c r="S2361" s="53">
        <f>Tabla3[[#This Row],[PRECIO SIN %]]-Tabla3[[#This Row],[PRECIO SIN %]]*10%</f>
        <v>6.0000029999999995</v>
      </c>
      <c r="T2361" s="80">
        <f>(Tabla3[[#This Row],[PRECIO CON DESCT.]]-(Tabla3[[#This Row],[PRECIO CON DESCT.]]*$T$6))</f>
        <v>3.7800018899999999</v>
      </c>
      <c r="U2361" s="96"/>
      <c r="V2361" s="94">
        <f>Tabla3[[#This Row],[PRECIO %      en $]]*Tabla3[[#This Row],[PEDIDO ]]</f>
        <v>0</v>
      </c>
      <c r="W2361" s="57">
        <f>Tabla3[[#This Row],[PRECIO CON DESCT.]]*Tabla3[[#This Row],[PEDIDO ]]</f>
        <v>0</v>
      </c>
      <c r="X2361" s="58">
        <f>Tabla3[[#This Row],[PRECIO SIN %]]*Tabla3[[#This Row],[PEDIDO ]]</f>
        <v>0</v>
      </c>
    </row>
    <row r="2362" spans="1:24" ht="33" customHeight="1" x14ac:dyDescent="0.4">
      <c r="A2362" s="125">
        <v>8906130231821</v>
      </c>
      <c r="B2362" s="59" t="s">
        <v>225</v>
      </c>
      <c r="C2362" s="59" t="s">
        <v>106</v>
      </c>
      <c r="D23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62" s="119" t="s">
        <v>2848</v>
      </c>
      <c r="F2362" s="76" t="s">
        <v>537</v>
      </c>
      <c r="G23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62" s="78">
        <v>26</v>
      </c>
      <c r="J2362" s="52">
        <v>4.12</v>
      </c>
      <c r="K2362" s="60">
        <f>Tabla3[[#This Row],[PRECIOS]]-Tabla3[[#This Row],[PRECIOS]]*10%</f>
        <v>3.7080000000000002</v>
      </c>
      <c r="L2362" s="101"/>
      <c r="M2362" s="61"/>
      <c r="N2362" s="55">
        <f>IFERROR(Tabla3[[#This Row],[PRECIOS]]-Tabla3[[#This Row],[PRECIOS]]*Tabla3[[#This Row],[% PRODUCTO]]," ")</f>
        <v>4.12</v>
      </c>
      <c r="O2362" s="61"/>
      <c r="P2362" s="55">
        <f>IFERROR(Tabla3[[#This Row],[OCULTAR2]]-Tabla3[[#This Row],[OCULTAR2]]*Tabla3[[#This Row],[% LÍNEA]]," ")</f>
        <v>4.12</v>
      </c>
      <c r="Q2362" s="56">
        <f>IFERROR(Tabla3[[#This Row],[% PRODUCTO]]+Tabla3[[#This Row],[% LÍNEA]]," ")</f>
        <v>0</v>
      </c>
      <c r="R2362" s="60">
        <f>Tabla3[[#This Row],[OCULTAR3]]</f>
        <v>4.12</v>
      </c>
      <c r="S2362" s="60">
        <f>Tabla3[[#This Row],[PRECIO SIN %]]-Tabla3[[#This Row],[PRECIO SIN %]]*10%</f>
        <v>3.7080000000000002</v>
      </c>
      <c r="T2362" s="80">
        <f>(Tabla3[[#This Row],[PRECIO CON DESCT.]]-(Tabla3[[#This Row],[PRECIO CON DESCT.]]*$T$6))</f>
        <v>2.3360400000000001</v>
      </c>
      <c r="U2362" s="96"/>
      <c r="V2362" s="94">
        <f>Tabla3[[#This Row],[PRECIO %      en $]]*Tabla3[[#This Row],[PEDIDO ]]</f>
        <v>0</v>
      </c>
      <c r="W2362" s="57">
        <f>Tabla3[[#This Row],[PRECIO CON DESCT.]]*Tabla3[[#This Row],[PEDIDO ]]</f>
        <v>0</v>
      </c>
      <c r="X2362" s="58">
        <f>Tabla3[[#This Row],[PRECIO SIN %]]*Tabla3[[#This Row],[PEDIDO ]]</f>
        <v>0</v>
      </c>
    </row>
    <row r="2363" spans="1:24" ht="33" customHeight="1" x14ac:dyDescent="0.4">
      <c r="A2363" s="124">
        <v>7598578000247</v>
      </c>
      <c r="B2363" s="51" t="s">
        <v>225</v>
      </c>
      <c r="C2363" s="51" t="s">
        <v>159</v>
      </c>
      <c r="D23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63" s="118" t="s">
        <v>2849</v>
      </c>
      <c r="F2363" s="75" t="s">
        <v>537</v>
      </c>
      <c r="G23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63" s="77">
        <v>90</v>
      </c>
      <c r="J2363" s="52">
        <v>5.2222200000000001</v>
      </c>
      <c r="K2363" s="53">
        <f>Tabla3[[#This Row],[PRECIOS]]-Tabla3[[#This Row],[PRECIOS]]*10%</f>
        <v>4.6999979999999999</v>
      </c>
      <c r="L2363" s="101"/>
      <c r="M2363" s="54"/>
      <c r="N2363" s="55">
        <f>IFERROR(Tabla3[[#This Row],[PRECIOS]]-Tabla3[[#This Row],[PRECIOS]]*Tabla3[[#This Row],[% PRODUCTO]]," ")</f>
        <v>5.2222200000000001</v>
      </c>
      <c r="O2363" s="54"/>
      <c r="P2363" s="55">
        <f>IFERROR(Tabla3[[#This Row],[OCULTAR2]]-Tabla3[[#This Row],[OCULTAR2]]*Tabla3[[#This Row],[% LÍNEA]]," ")</f>
        <v>5.2222200000000001</v>
      </c>
      <c r="Q2363" s="56">
        <f>IFERROR(Tabla3[[#This Row],[% PRODUCTO]]+Tabla3[[#This Row],[% LÍNEA]]," ")</f>
        <v>0</v>
      </c>
      <c r="R2363" s="53">
        <f>Tabla3[[#This Row],[OCULTAR3]]</f>
        <v>5.2222200000000001</v>
      </c>
      <c r="S2363" s="53">
        <f>Tabla3[[#This Row],[PRECIO SIN %]]-Tabla3[[#This Row],[PRECIO SIN %]]*10%</f>
        <v>4.6999979999999999</v>
      </c>
      <c r="T2363" s="80">
        <f>(Tabla3[[#This Row],[PRECIO CON DESCT.]]-(Tabla3[[#This Row],[PRECIO CON DESCT.]]*$T$6))</f>
        <v>2.96099874</v>
      </c>
      <c r="U2363" s="96"/>
      <c r="V2363" s="94">
        <f>Tabla3[[#This Row],[PRECIO %      en $]]*Tabla3[[#This Row],[PEDIDO ]]</f>
        <v>0</v>
      </c>
      <c r="W2363" s="57">
        <f>Tabla3[[#This Row],[PRECIO CON DESCT.]]*Tabla3[[#This Row],[PEDIDO ]]</f>
        <v>0</v>
      </c>
      <c r="X2363" s="58">
        <f>Tabla3[[#This Row],[PRECIO SIN %]]*Tabla3[[#This Row],[PEDIDO ]]</f>
        <v>0</v>
      </c>
    </row>
    <row r="2364" spans="1:24" ht="33" customHeight="1" x14ac:dyDescent="0.4">
      <c r="A2364" s="125">
        <v>8908020242856</v>
      </c>
      <c r="B2364" s="59" t="s">
        <v>225</v>
      </c>
      <c r="C2364" s="59" t="s">
        <v>206</v>
      </c>
      <c r="D23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64" s="119" t="s">
        <v>2850</v>
      </c>
      <c r="F2364" s="76" t="s">
        <v>537</v>
      </c>
      <c r="G23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64" s="78">
        <v>92</v>
      </c>
      <c r="J2364" s="52">
        <v>3.7777799999999999</v>
      </c>
      <c r="K2364" s="60">
        <f>Tabla3[[#This Row],[PRECIOS]]-Tabla3[[#This Row],[PRECIOS]]*10%</f>
        <v>3.4000019999999997</v>
      </c>
      <c r="L2364" s="101"/>
      <c r="M2364" s="61"/>
      <c r="N2364" s="55">
        <f>IFERROR(Tabla3[[#This Row],[PRECIOS]]-Tabla3[[#This Row],[PRECIOS]]*Tabla3[[#This Row],[% PRODUCTO]]," ")</f>
        <v>3.7777799999999999</v>
      </c>
      <c r="O2364" s="61"/>
      <c r="P2364" s="55">
        <f>IFERROR(Tabla3[[#This Row],[OCULTAR2]]-Tabla3[[#This Row],[OCULTAR2]]*Tabla3[[#This Row],[% LÍNEA]]," ")</f>
        <v>3.7777799999999999</v>
      </c>
      <c r="Q2364" s="56">
        <f>IFERROR(Tabla3[[#This Row],[% PRODUCTO]]+Tabla3[[#This Row],[% LÍNEA]]," ")</f>
        <v>0</v>
      </c>
      <c r="R2364" s="60">
        <f>Tabla3[[#This Row],[OCULTAR3]]</f>
        <v>3.7777799999999999</v>
      </c>
      <c r="S2364" s="60">
        <f>Tabla3[[#This Row],[PRECIO SIN %]]-Tabla3[[#This Row],[PRECIO SIN %]]*10%</f>
        <v>3.4000019999999997</v>
      </c>
      <c r="T2364" s="80">
        <f>(Tabla3[[#This Row],[PRECIO CON DESCT.]]-(Tabla3[[#This Row],[PRECIO CON DESCT.]]*$T$6))</f>
        <v>2.1420012599999998</v>
      </c>
      <c r="U2364" s="96"/>
      <c r="V2364" s="94">
        <f>Tabla3[[#This Row],[PRECIO %      en $]]*Tabla3[[#This Row],[PEDIDO ]]</f>
        <v>0</v>
      </c>
      <c r="W2364" s="57">
        <f>Tabla3[[#This Row],[PRECIO CON DESCT.]]*Tabla3[[#This Row],[PEDIDO ]]</f>
        <v>0</v>
      </c>
      <c r="X2364" s="58">
        <f>Tabla3[[#This Row],[PRECIO SIN %]]*Tabla3[[#This Row],[PEDIDO ]]</f>
        <v>0</v>
      </c>
    </row>
    <row r="2365" spans="1:24" ht="33" customHeight="1" x14ac:dyDescent="0.4">
      <c r="A2365" s="124">
        <v>7592349001921</v>
      </c>
      <c r="B2365" s="51" t="s">
        <v>225</v>
      </c>
      <c r="C2365" s="51" t="s">
        <v>228</v>
      </c>
      <c r="D23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65" s="118" t="s">
        <v>2851</v>
      </c>
      <c r="F2365" s="75" t="s">
        <v>537</v>
      </c>
      <c r="G23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65" s="77">
        <v>131</v>
      </c>
      <c r="J2365" s="52">
        <v>5.2222200000000001</v>
      </c>
      <c r="K2365" s="53">
        <f>Tabla3[[#This Row],[PRECIOS]]-Tabla3[[#This Row],[PRECIOS]]*10%</f>
        <v>4.6999979999999999</v>
      </c>
      <c r="L2365" s="101"/>
      <c r="M2365" s="54"/>
      <c r="N2365" s="55">
        <f>IFERROR(Tabla3[[#This Row],[PRECIOS]]-Tabla3[[#This Row],[PRECIOS]]*Tabla3[[#This Row],[% PRODUCTO]]," ")</f>
        <v>5.2222200000000001</v>
      </c>
      <c r="O2365" s="54"/>
      <c r="P2365" s="55">
        <f>IFERROR(Tabla3[[#This Row],[OCULTAR2]]-Tabla3[[#This Row],[OCULTAR2]]*Tabla3[[#This Row],[% LÍNEA]]," ")</f>
        <v>5.2222200000000001</v>
      </c>
      <c r="Q2365" s="56">
        <f>IFERROR(Tabla3[[#This Row],[% PRODUCTO]]+Tabla3[[#This Row],[% LÍNEA]]," ")</f>
        <v>0</v>
      </c>
      <c r="R2365" s="53">
        <f>Tabla3[[#This Row],[OCULTAR3]]</f>
        <v>5.2222200000000001</v>
      </c>
      <c r="S2365" s="53">
        <f>Tabla3[[#This Row],[PRECIO SIN %]]-Tabla3[[#This Row],[PRECIO SIN %]]*10%</f>
        <v>4.6999979999999999</v>
      </c>
      <c r="T2365" s="80">
        <f>(Tabla3[[#This Row],[PRECIO CON DESCT.]]-(Tabla3[[#This Row],[PRECIO CON DESCT.]]*$T$6))</f>
        <v>2.96099874</v>
      </c>
      <c r="U2365" s="96"/>
      <c r="V2365" s="94">
        <f>Tabla3[[#This Row],[PRECIO %      en $]]*Tabla3[[#This Row],[PEDIDO ]]</f>
        <v>0</v>
      </c>
      <c r="W2365" s="57">
        <f>Tabla3[[#This Row],[PRECIO CON DESCT.]]*Tabla3[[#This Row],[PEDIDO ]]</f>
        <v>0</v>
      </c>
      <c r="X2365" s="58">
        <f>Tabla3[[#This Row],[PRECIO SIN %]]*Tabla3[[#This Row],[PEDIDO ]]</f>
        <v>0</v>
      </c>
    </row>
    <row r="2366" spans="1:24" ht="33" customHeight="1" x14ac:dyDescent="0.4">
      <c r="A2366" s="125">
        <v>736372692177</v>
      </c>
      <c r="B2366" s="59" t="s">
        <v>225</v>
      </c>
      <c r="C2366" s="59" t="s">
        <v>150</v>
      </c>
      <c r="D23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66" s="119" t="s">
        <v>2852</v>
      </c>
      <c r="F2366" s="76" t="s">
        <v>537</v>
      </c>
      <c r="G23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3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366" s="78">
        <v>658</v>
      </c>
      <c r="J2366" s="52">
        <v>3.11111</v>
      </c>
      <c r="K2366" s="60">
        <f>Tabla3[[#This Row],[PRECIOS]]-Tabla3[[#This Row],[PRECIOS]]*10%</f>
        <v>2.7999990000000001</v>
      </c>
      <c r="L2366" s="101"/>
      <c r="M2366" s="61"/>
      <c r="N2366" s="55">
        <f>IFERROR(Tabla3[[#This Row],[PRECIOS]]-Tabla3[[#This Row],[PRECIOS]]*Tabla3[[#This Row],[% PRODUCTO]]," ")</f>
        <v>3.11111</v>
      </c>
      <c r="O2366" s="61">
        <v>0.05</v>
      </c>
      <c r="P2366" s="55">
        <f>IFERROR(Tabla3[[#This Row],[OCULTAR2]]-Tabla3[[#This Row],[OCULTAR2]]*Tabla3[[#This Row],[% LÍNEA]]," ")</f>
        <v>2.9555544999999999</v>
      </c>
      <c r="Q2366" s="56">
        <f>IFERROR(Tabla3[[#This Row],[% PRODUCTO]]+Tabla3[[#This Row],[% LÍNEA]]," ")</f>
        <v>0.05</v>
      </c>
      <c r="R2366" s="60">
        <f>Tabla3[[#This Row],[OCULTAR3]]</f>
        <v>2.9555544999999999</v>
      </c>
      <c r="S2366" s="60">
        <f>Tabla3[[#This Row],[PRECIO SIN %]]-Tabla3[[#This Row],[PRECIO SIN %]]*10%</f>
        <v>2.6599990499999997</v>
      </c>
      <c r="T2366" s="80">
        <f>(Tabla3[[#This Row],[PRECIO CON DESCT.]]-(Tabla3[[#This Row],[PRECIO CON DESCT.]]*$T$6))</f>
        <v>1.6757994015</v>
      </c>
      <c r="U2366" s="96"/>
      <c r="V2366" s="94">
        <f>Tabla3[[#This Row],[PRECIO %      en $]]*Tabla3[[#This Row],[PEDIDO ]]</f>
        <v>0</v>
      </c>
      <c r="W2366" s="57">
        <f>Tabla3[[#This Row],[PRECIO CON DESCT.]]*Tabla3[[#This Row],[PEDIDO ]]</f>
        <v>0</v>
      </c>
      <c r="X2366" s="58">
        <f>Tabla3[[#This Row],[PRECIO SIN %]]*Tabla3[[#This Row],[PEDIDO ]]</f>
        <v>0</v>
      </c>
    </row>
    <row r="2367" spans="1:24" ht="33" customHeight="1" x14ac:dyDescent="0.4">
      <c r="A2367" s="124">
        <v>7592806134018</v>
      </c>
      <c r="B2367" s="51" t="s">
        <v>225</v>
      </c>
      <c r="C2367" s="51" t="s">
        <v>74</v>
      </c>
      <c r="D23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67" s="118" t="s">
        <v>2853</v>
      </c>
      <c r="F2367" s="75" t="s">
        <v>537</v>
      </c>
      <c r="G23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67" s="77">
        <v>27</v>
      </c>
      <c r="J2367" s="52">
        <v>10</v>
      </c>
      <c r="K2367" s="53">
        <f>Tabla3[[#This Row],[PRECIOS]]-Tabla3[[#This Row],[PRECIOS]]*10%</f>
        <v>9</v>
      </c>
      <c r="L2367" s="101"/>
      <c r="M2367" s="54"/>
      <c r="N2367" s="55">
        <f>IFERROR(Tabla3[[#This Row],[PRECIOS]]-Tabla3[[#This Row],[PRECIOS]]*Tabla3[[#This Row],[% PRODUCTO]]," ")</f>
        <v>10</v>
      </c>
      <c r="O2367" s="54"/>
      <c r="P2367" s="55">
        <f>IFERROR(Tabla3[[#This Row],[OCULTAR2]]-Tabla3[[#This Row],[OCULTAR2]]*Tabla3[[#This Row],[% LÍNEA]]," ")</f>
        <v>10</v>
      </c>
      <c r="Q2367" s="56">
        <f>IFERROR(Tabla3[[#This Row],[% PRODUCTO]]+Tabla3[[#This Row],[% LÍNEA]]," ")</f>
        <v>0</v>
      </c>
      <c r="R2367" s="53">
        <f>Tabla3[[#This Row],[OCULTAR3]]</f>
        <v>10</v>
      </c>
      <c r="S2367" s="53">
        <f>Tabla3[[#This Row],[PRECIO SIN %]]-Tabla3[[#This Row],[PRECIO SIN %]]*10%</f>
        <v>9</v>
      </c>
      <c r="T2367" s="80">
        <f>(Tabla3[[#This Row],[PRECIO CON DESCT.]]-(Tabla3[[#This Row],[PRECIO CON DESCT.]]*$T$6))</f>
        <v>5.67</v>
      </c>
      <c r="U2367" s="96"/>
      <c r="V2367" s="94">
        <f>Tabla3[[#This Row],[PRECIO %      en $]]*Tabla3[[#This Row],[PEDIDO ]]</f>
        <v>0</v>
      </c>
      <c r="W2367" s="57">
        <f>Tabla3[[#This Row],[PRECIO CON DESCT.]]*Tabla3[[#This Row],[PEDIDO ]]</f>
        <v>0</v>
      </c>
      <c r="X2367" s="58">
        <f>Tabla3[[#This Row],[PRECIO SIN %]]*Tabla3[[#This Row],[PEDIDO ]]</f>
        <v>0</v>
      </c>
    </row>
    <row r="2368" spans="1:24" ht="33" customHeight="1" x14ac:dyDescent="0.4">
      <c r="A2368" s="125">
        <v>7591585177698</v>
      </c>
      <c r="B2368" s="59" t="s">
        <v>225</v>
      </c>
      <c r="C2368" s="59" t="s">
        <v>75</v>
      </c>
      <c r="D23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68" s="119" t="s">
        <v>2854</v>
      </c>
      <c r="F2368" s="76" t="s">
        <v>537</v>
      </c>
      <c r="G23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68" s="78">
        <v>63</v>
      </c>
      <c r="J2368" s="52">
        <v>4.9444400000000002</v>
      </c>
      <c r="K2368" s="60">
        <f>Tabla3[[#This Row],[PRECIOS]]-Tabla3[[#This Row],[PRECIOS]]*10%</f>
        <v>4.4499960000000005</v>
      </c>
      <c r="L2368" s="101"/>
      <c r="M2368" s="61"/>
      <c r="N2368" s="55">
        <f>IFERROR(Tabla3[[#This Row],[PRECIOS]]-Tabla3[[#This Row],[PRECIOS]]*Tabla3[[#This Row],[% PRODUCTO]]," ")</f>
        <v>4.9444400000000002</v>
      </c>
      <c r="O2368" s="61"/>
      <c r="P2368" s="55">
        <f>IFERROR(Tabla3[[#This Row],[OCULTAR2]]-Tabla3[[#This Row],[OCULTAR2]]*Tabla3[[#This Row],[% LÍNEA]]," ")</f>
        <v>4.9444400000000002</v>
      </c>
      <c r="Q2368" s="56">
        <f>IFERROR(Tabla3[[#This Row],[% PRODUCTO]]+Tabla3[[#This Row],[% LÍNEA]]," ")</f>
        <v>0</v>
      </c>
      <c r="R2368" s="60">
        <f>Tabla3[[#This Row],[OCULTAR3]]</f>
        <v>4.9444400000000002</v>
      </c>
      <c r="S2368" s="60">
        <f>Tabla3[[#This Row],[PRECIO SIN %]]-Tabla3[[#This Row],[PRECIO SIN %]]*10%</f>
        <v>4.4499960000000005</v>
      </c>
      <c r="T2368" s="80">
        <f>(Tabla3[[#This Row],[PRECIO CON DESCT.]]-(Tabla3[[#This Row],[PRECIO CON DESCT.]]*$T$6))</f>
        <v>2.8034974800000003</v>
      </c>
      <c r="U2368" s="96"/>
      <c r="V2368" s="94">
        <f>Tabla3[[#This Row],[PRECIO %      en $]]*Tabla3[[#This Row],[PEDIDO ]]</f>
        <v>0</v>
      </c>
      <c r="W2368" s="57">
        <f>Tabla3[[#This Row],[PRECIO CON DESCT.]]*Tabla3[[#This Row],[PEDIDO ]]</f>
        <v>0</v>
      </c>
      <c r="X2368" s="58">
        <f>Tabla3[[#This Row],[PRECIO SIN %]]*Tabla3[[#This Row],[PEDIDO ]]</f>
        <v>0</v>
      </c>
    </row>
    <row r="2369" spans="1:24" ht="33" customHeight="1" x14ac:dyDescent="0.4">
      <c r="A2369" s="124">
        <v>6942189304262</v>
      </c>
      <c r="B2369" s="51" t="s">
        <v>225</v>
      </c>
      <c r="C2369" s="51" t="s">
        <v>72</v>
      </c>
      <c r="D23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69" s="118" t="s">
        <v>2855</v>
      </c>
      <c r="F2369" s="75" t="s">
        <v>537</v>
      </c>
      <c r="G23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69" s="77">
        <v>2</v>
      </c>
      <c r="J2369" s="52">
        <v>1.57778</v>
      </c>
      <c r="K2369" s="53">
        <f>Tabla3[[#This Row],[PRECIOS]]-Tabla3[[#This Row],[PRECIOS]]*10%</f>
        <v>1.420002</v>
      </c>
      <c r="L2369" s="101"/>
      <c r="M2369" s="54"/>
      <c r="N2369" s="55">
        <f>IFERROR(Tabla3[[#This Row],[PRECIOS]]-Tabla3[[#This Row],[PRECIOS]]*Tabla3[[#This Row],[% PRODUCTO]]," ")</f>
        <v>1.57778</v>
      </c>
      <c r="O2369" s="54"/>
      <c r="P2369" s="55">
        <f>IFERROR(Tabla3[[#This Row],[OCULTAR2]]-Tabla3[[#This Row],[OCULTAR2]]*Tabla3[[#This Row],[% LÍNEA]]," ")</f>
        <v>1.57778</v>
      </c>
      <c r="Q2369" s="56">
        <f>IFERROR(Tabla3[[#This Row],[% PRODUCTO]]+Tabla3[[#This Row],[% LÍNEA]]," ")</f>
        <v>0</v>
      </c>
      <c r="R2369" s="53">
        <f>Tabla3[[#This Row],[OCULTAR3]]</f>
        <v>1.57778</v>
      </c>
      <c r="S2369" s="53">
        <f>Tabla3[[#This Row],[PRECIO SIN %]]-Tabla3[[#This Row],[PRECIO SIN %]]*10%</f>
        <v>1.420002</v>
      </c>
      <c r="T2369" s="80">
        <f>(Tabla3[[#This Row],[PRECIO CON DESCT.]]-(Tabla3[[#This Row],[PRECIO CON DESCT.]]*$T$6))</f>
        <v>0.89460125999999995</v>
      </c>
      <c r="U2369" s="96"/>
      <c r="V2369" s="94">
        <f>Tabla3[[#This Row],[PRECIO %      en $]]*Tabla3[[#This Row],[PEDIDO ]]</f>
        <v>0</v>
      </c>
      <c r="W2369" s="57">
        <f>Tabla3[[#This Row],[PRECIO CON DESCT.]]*Tabla3[[#This Row],[PEDIDO ]]</f>
        <v>0</v>
      </c>
      <c r="X2369" s="58">
        <f>Tabla3[[#This Row],[PRECIO SIN %]]*Tabla3[[#This Row],[PEDIDO ]]</f>
        <v>0</v>
      </c>
    </row>
    <row r="2370" spans="1:24" ht="33" customHeight="1" x14ac:dyDescent="0.4">
      <c r="A2370" s="125">
        <v>7591519007107</v>
      </c>
      <c r="B2370" s="59" t="s">
        <v>225</v>
      </c>
      <c r="C2370" s="59" t="s">
        <v>149</v>
      </c>
      <c r="D23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70" s="119" t="s">
        <v>2856</v>
      </c>
      <c r="F2370" s="76" t="s">
        <v>537</v>
      </c>
      <c r="G23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70" s="78">
        <v>10</v>
      </c>
      <c r="J2370" s="52">
        <v>4.4444400000000002</v>
      </c>
      <c r="K2370" s="60">
        <f>Tabla3[[#This Row],[PRECIOS]]-Tabla3[[#This Row],[PRECIOS]]*10%</f>
        <v>3.9999960000000003</v>
      </c>
      <c r="L2370" s="101"/>
      <c r="M2370" s="61"/>
      <c r="N2370" s="55">
        <f>IFERROR(Tabla3[[#This Row],[PRECIOS]]-Tabla3[[#This Row],[PRECIOS]]*Tabla3[[#This Row],[% PRODUCTO]]," ")</f>
        <v>4.4444400000000002</v>
      </c>
      <c r="O2370" s="61"/>
      <c r="P2370" s="55">
        <f>IFERROR(Tabla3[[#This Row],[OCULTAR2]]-Tabla3[[#This Row],[OCULTAR2]]*Tabla3[[#This Row],[% LÍNEA]]," ")</f>
        <v>4.4444400000000002</v>
      </c>
      <c r="Q2370" s="56">
        <f>IFERROR(Tabla3[[#This Row],[% PRODUCTO]]+Tabla3[[#This Row],[% LÍNEA]]," ")</f>
        <v>0</v>
      </c>
      <c r="R2370" s="60">
        <f>Tabla3[[#This Row],[OCULTAR3]]</f>
        <v>4.4444400000000002</v>
      </c>
      <c r="S2370" s="60">
        <f>Tabla3[[#This Row],[PRECIO SIN %]]-Tabla3[[#This Row],[PRECIO SIN %]]*10%</f>
        <v>3.9999960000000003</v>
      </c>
      <c r="T2370" s="80">
        <f>(Tabla3[[#This Row],[PRECIO CON DESCT.]]-(Tabla3[[#This Row],[PRECIO CON DESCT.]]*$T$6))</f>
        <v>2.5199974800000002</v>
      </c>
      <c r="U2370" s="96"/>
      <c r="V2370" s="94">
        <f>Tabla3[[#This Row],[PRECIO %      en $]]*Tabla3[[#This Row],[PEDIDO ]]</f>
        <v>0</v>
      </c>
      <c r="W2370" s="57">
        <f>Tabla3[[#This Row],[PRECIO CON DESCT.]]*Tabla3[[#This Row],[PEDIDO ]]</f>
        <v>0</v>
      </c>
      <c r="X2370" s="58">
        <f>Tabla3[[#This Row],[PRECIO SIN %]]*Tabla3[[#This Row],[PEDIDO ]]</f>
        <v>0</v>
      </c>
    </row>
    <row r="2371" spans="1:24" ht="33" customHeight="1" x14ac:dyDescent="0.4">
      <c r="A2371" s="124">
        <v>8908020242863</v>
      </c>
      <c r="B2371" s="51" t="s">
        <v>225</v>
      </c>
      <c r="C2371" s="51" t="s">
        <v>206</v>
      </c>
      <c r="D23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371" s="118" t="s">
        <v>2857</v>
      </c>
      <c r="F2371" s="75" t="s">
        <v>537</v>
      </c>
      <c r="G23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371" s="77">
        <v>67</v>
      </c>
      <c r="J2371" s="52">
        <v>1.37778</v>
      </c>
      <c r="K2371" s="53">
        <f>Tabla3[[#This Row],[PRECIOS]]-Tabla3[[#This Row],[PRECIOS]]*10%</f>
        <v>1.240002</v>
      </c>
      <c r="L2371" s="101" t="s">
        <v>5327</v>
      </c>
      <c r="M2371" s="54"/>
      <c r="N2371" s="55">
        <f>IFERROR(Tabla3[[#This Row],[PRECIOS]]-Tabla3[[#This Row],[PRECIOS]]*Tabla3[[#This Row],[% PRODUCTO]]," ")</f>
        <v>1.37778</v>
      </c>
      <c r="O2371" s="54"/>
      <c r="P2371" s="55">
        <f>IFERROR(Tabla3[[#This Row],[OCULTAR2]]-Tabla3[[#This Row],[OCULTAR2]]*Tabla3[[#This Row],[% LÍNEA]]," ")</f>
        <v>1.37778</v>
      </c>
      <c r="Q2371" s="56">
        <f>IFERROR(Tabla3[[#This Row],[% PRODUCTO]]+Tabla3[[#This Row],[% LÍNEA]]," ")</f>
        <v>0</v>
      </c>
      <c r="R2371" s="53">
        <f>Tabla3[[#This Row],[OCULTAR3]]</f>
        <v>1.37778</v>
      </c>
      <c r="S2371" s="53">
        <f>Tabla3[[#This Row],[PRECIO SIN %]]-Tabla3[[#This Row],[PRECIO SIN %]]*10%</f>
        <v>1.240002</v>
      </c>
      <c r="T2371" s="80">
        <f>(Tabla3[[#This Row],[PRECIO CON DESCT.]]-(Tabla3[[#This Row],[PRECIO CON DESCT.]]*$T$6))</f>
        <v>0.78120126000000001</v>
      </c>
      <c r="U2371" s="96"/>
      <c r="V2371" s="94">
        <f>Tabla3[[#This Row],[PRECIO %      en $]]*Tabla3[[#This Row],[PEDIDO ]]</f>
        <v>0</v>
      </c>
      <c r="W2371" s="57">
        <f>Tabla3[[#This Row],[PRECIO CON DESCT.]]*Tabla3[[#This Row],[PEDIDO ]]</f>
        <v>0</v>
      </c>
      <c r="X2371" s="58">
        <f>Tabla3[[#This Row],[PRECIO SIN %]]*Tabla3[[#This Row],[PEDIDO ]]</f>
        <v>0</v>
      </c>
    </row>
    <row r="2372" spans="1:24" ht="33" customHeight="1" x14ac:dyDescent="0.4">
      <c r="A2372" s="125">
        <v>736372722546</v>
      </c>
      <c r="B2372" s="59" t="s">
        <v>225</v>
      </c>
      <c r="C2372" s="59" t="s">
        <v>150</v>
      </c>
      <c r="D23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72" s="119" t="s">
        <v>2858</v>
      </c>
      <c r="F2372" s="76" t="s">
        <v>537</v>
      </c>
      <c r="G23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3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372" s="78">
        <v>282</v>
      </c>
      <c r="J2372" s="52">
        <v>2.11111</v>
      </c>
      <c r="K2372" s="60">
        <f>Tabla3[[#This Row],[PRECIOS]]-Tabla3[[#This Row],[PRECIOS]]*10%</f>
        <v>1.899999</v>
      </c>
      <c r="L2372" s="101"/>
      <c r="M2372" s="61"/>
      <c r="N2372" s="55">
        <f>IFERROR(Tabla3[[#This Row],[PRECIOS]]-Tabla3[[#This Row],[PRECIOS]]*Tabla3[[#This Row],[% PRODUCTO]]," ")</f>
        <v>2.11111</v>
      </c>
      <c r="O2372" s="61">
        <v>0.05</v>
      </c>
      <c r="P2372" s="55">
        <f>IFERROR(Tabla3[[#This Row],[OCULTAR2]]-Tabla3[[#This Row],[OCULTAR2]]*Tabla3[[#This Row],[% LÍNEA]]," ")</f>
        <v>2.0055545000000001</v>
      </c>
      <c r="Q2372" s="56">
        <f>IFERROR(Tabla3[[#This Row],[% PRODUCTO]]+Tabla3[[#This Row],[% LÍNEA]]," ")</f>
        <v>0.05</v>
      </c>
      <c r="R2372" s="60">
        <f>Tabla3[[#This Row],[OCULTAR3]]</f>
        <v>2.0055545000000001</v>
      </c>
      <c r="S2372" s="60">
        <f>Tabla3[[#This Row],[PRECIO SIN %]]-Tabla3[[#This Row],[PRECIO SIN %]]*10%</f>
        <v>1.8049990500000002</v>
      </c>
      <c r="T2372" s="80">
        <f>(Tabla3[[#This Row],[PRECIO CON DESCT.]]-(Tabla3[[#This Row],[PRECIO CON DESCT.]]*$T$6))</f>
        <v>1.1371494015000001</v>
      </c>
      <c r="U2372" s="96"/>
      <c r="V2372" s="94">
        <f>Tabla3[[#This Row],[PRECIO %      en $]]*Tabla3[[#This Row],[PEDIDO ]]</f>
        <v>0</v>
      </c>
      <c r="W2372" s="57">
        <f>Tabla3[[#This Row],[PRECIO CON DESCT.]]*Tabla3[[#This Row],[PEDIDO ]]</f>
        <v>0</v>
      </c>
      <c r="X2372" s="58">
        <f>Tabla3[[#This Row],[PRECIO SIN %]]*Tabla3[[#This Row],[PEDIDO ]]</f>
        <v>0</v>
      </c>
    </row>
    <row r="2373" spans="1:24" ht="33" customHeight="1" x14ac:dyDescent="0.4">
      <c r="A2373" s="124">
        <v>7591062000150</v>
      </c>
      <c r="B2373" s="51" t="s">
        <v>225</v>
      </c>
      <c r="C2373" s="51" t="s">
        <v>189</v>
      </c>
      <c r="D23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73" s="118" t="s">
        <v>2859</v>
      </c>
      <c r="F2373" s="75" t="s">
        <v>537</v>
      </c>
      <c r="G23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73" s="77">
        <v>15</v>
      </c>
      <c r="J2373" s="52">
        <v>6.8444399999999996</v>
      </c>
      <c r="K2373" s="53">
        <f>Tabla3[[#This Row],[PRECIOS]]-Tabla3[[#This Row],[PRECIOS]]*10%</f>
        <v>6.1599959999999996</v>
      </c>
      <c r="L2373" s="101"/>
      <c r="M2373" s="54"/>
      <c r="N2373" s="55">
        <f>IFERROR(Tabla3[[#This Row],[PRECIOS]]-Tabla3[[#This Row],[PRECIOS]]*Tabla3[[#This Row],[% PRODUCTO]]," ")</f>
        <v>6.8444399999999996</v>
      </c>
      <c r="O2373" s="54"/>
      <c r="P2373" s="55">
        <f>IFERROR(Tabla3[[#This Row],[OCULTAR2]]-Tabla3[[#This Row],[OCULTAR2]]*Tabla3[[#This Row],[% LÍNEA]]," ")</f>
        <v>6.8444399999999996</v>
      </c>
      <c r="Q2373" s="56">
        <f>IFERROR(Tabla3[[#This Row],[% PRODUCTO]]+Tabla3[[#This Row],[% LÍNEA]]," ")</f>
        <v>0</v>
      </c>
      <c r="R2373" s="53">
        <f>Tabla3[[#This Row],[OCULTAR3]]</f>
        <v>6.8444399999999996</v>
      </c>
      <c r="S2373" s="53">
        <f>Tabla3[[#This Row],[PRECIO SIN %]]-Tabla3[[#This Row],[PRECIO SIN %]]*10%</f>
        <v>6.1599959999999996</v>
      </c>
      <c r="T2373" s="80">
        <f>(Tabla3[[#This Row],[PRECIO CON DESCT.]]-(Tabla3[[#This Row],[PRECIO CON DESCT.]]*$T$6))</f>
        <v>3.8807974799999996</v>
      </c>
      <c r="U2373" s="96"/>
      <c r="V2373" s="94">
        <f>Tabla3[[#This Row],[PRECIO %      en $]]*Tabla3[[#This Row],[PEDIDO ]]</f>
        <v>0</v>
      </c>
      <c r="W2373" s="57">
        <f>Tabla3[[#This Row],[PRECIO CON DESCT.]]*Tabla3[[#This Row],[PEDIDO ]]</f>
        <v>0</v>
      </c>
      <c r="X2373" s="58">
        <f>Tabla3[[#This Row],[PRECIO SIN %]]*Tabla3[[#This Row],[PEDIDO ]]</f>
        <v>0</v>
      </c>
    </row>
    <row r="2374" spans="1:24" ht="33" customHeight="1" x14ac:dyDescent="0.4">
      <c r="A2374" s="125">
        <v>7591818000502</v>
      </c>
      <c r="B2374" s="59" t="s">
        <v>225</v>
      </c>
      <c r="C2374" s="59" t="s">
        <v>105</v>
      </c>
      <c r="D23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374" s="119" t="s">
        <v>2860</v>
      </c>
      <c r="F2374" s="76" t="s">
        <v>537</v>
      </c>
      <c r="G23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374" s="78">
        <v>36</v>
      </c>
      <c r="J2374" s="52">
        <v>4.9111099999999999</v>
      </c>
      <c r="K2374" s="60">
        <f>Tabla3[[#This Row],[PRECIOS]]-Tabla3[[#This Row],[PRECIOS]]*10%</f>
        <v>4.4199989999999998</v>
      </c>
      <c r="L2374" s="101" t="s">
        <v>5327</v>
      </c>
      <c r="M2374" s="61"/>
      <c r="N2374" s="55">
        <f>IFERROR(Tabla3[[#This Row],[PRECIOS]]-Tabla3[[#This Row],[PRECIOS]]*Tabla3[[#This Row],[% PRODUCTO]]," ")</f>
        <v>4.9111099999999999</v>
      </c>
      <c r="O2374" s="61"/>
      <c r="P2374" s="55">
        <f>IFERROR(Tabla3[[#This Row],[OCULTAR2]]-Tabla3[[#This Row],[OCULTAR2]]*Tabla3[[#This Row],[% LÍNEA]]," ")</f>
        <v>4.9111099999999999</v>
      </c>
      <c r="Q2374" s="56">
        <f>IFERROR(Tabla3[[#This Row],[% PRODUCTO]]+Tabla3[[#This Row],[% LÍNEA]]," ")</f>
        <v>0</v>
      </c>
      <c r="R2374" s="60">
        <f>Tabla3[[#This Row],[OCULTAR3]]</f>
        <v>4.9111099999999999</v>
      </c>
      <c r="S2374" s="60">
        <f>Tabla3[[#This Row],[PRECIO SIN %]]-Tabla3[[#This Row],[PRECIO SIN %]]*10%</f>
        <v>4.4199989999999998</v>
      </c>
      <c r="T2374" s="80">
        <f>(Tabla3[[#This Row],[PRECIO CON DESCT.]]-(Tabla3[[#This Row],[PRECIO CON DESCT.]]*$T$6))</f>
        <v>2.7845993699999996</v>
      </c>
      <c r="U2374" s="96"/>
      <c r="V2374" s="94">
        <f>Tabla3[[#This Row],[PRECIO %      en $]]*Tabla3[[#This Row],[PEDIDO ]]</f>
        <v>0</v>
      </c>
      <c r="W2374" s="57">
        <f>Tabla3[[#This Row],[PRECIO CON DESCT.]]*Tabla3[[#This Row],[PEDIDO ]]</f>
        <v>0</v>
      </c>
      <c r="X2374" s="58">
        <f>Tabla3[[#This Row],[PRECIO SIN %]]*Tabla3[[#This Row],[PEDIDO ]]</f>
        <v>0</v>
      </c>
    </row>
    <row r="2375" spans="1:24" ht="33" customHeight="1" x14ac:dyDescent="0.4">
      <c r="A2375" s="124">
        <v>8906112611856</v>
      </c>
      <c r="B2375" s="51" t="s">
        <v>225</v>
      </c>
      <c r="C2375" s="51" t="s">
        <v>57</v>
      </c>
      <c r="D23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75" s="118" t="s">
        <v>2861</v>
      </c>
      <c r="F2375" s="75" t="s">
        <v>537</v>
      </c>
      <c r="G23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75" s="77">
        <v>363</v>
      </c>
      <c r="J2375" s="52">
        <v>2.0888900000000001</v>
      </c>
      <c r="K2375" s="53">
        <f>Tabla3[[#This Row],[PRECIOS]]-Tabla3[[#This Row],[PRECIOS]]*10%</f>
        <v>1.880001</v>
      </c>
      <c r="L2375" s="101"/>
      <c r="M2375" s="54"/>
      <c r="N2375" s="55">
        <f>IFERROR(Tabla3[[#This Row],[PRECIOS]]-Tabla3[[#This Row],[PRECIOS]]*Tabla3[[#This Row],[% PRODUCTO]]," ")</f>
        <v>2.0888900000000001</v>
      </c>
      <c r="O2375" s="54"/>
      <c r="P2375" s="55">
        <f>IFERROR(Tabla3[[#This Row],[OCULTAR2]]-Tabla3[[#This Row],[OCULTAR2]]*Tabla3[[#This Row],[% LÍNEA]]," ")</f>
        <v>2.0888900000000001</v>
      </c>
      <c r="Q2375" s="56">
        <f>IFERROR(Tabla3[[#This Row],[% PRODUCTO]]+Tabla3[[#This Row],[% LÍNEA]]," ")</f>
        <v>0</v>
      </c>
      <c r="R2375" s="53">
        <f>Tabla3[[#This Row],[OCULTAR3]]</f>
        <v>2.0888900000000001</v>
      </c>
      <c r="S2375" s="53">
        <f>Tabla3[[#This Row],[PRECIO SIN %]]-Tabla3[[#This Row],[PRECIO SIN %]]*10%</f>
        <v>1.880001</v>
      </c>
      <c r="T2375" s="80">
        <f>(Tabla3[[#This Row],[PRECIO CON DESCT.]]-(Tabla3[[#This Row],[PRECIO CON DESCT.]]*$T$6))</f>
        <v>1.1844006300000001</v>
      </c>
      <c r="U2375" s="96"/>
      <c r="V2375" s="94">
        <f>Tabla3[[#This Row],[PRECIO %      en $]]*Tabla3[[#This Row],[PEDIDO ]]</f>
        <v>0</v>
      </c>
      <c r="W2375" s="57">
        <f>Tabla3[[#This Row],[PRECIO CON DESCT.]]*Tabla3[[#This Row],[PEDIDO ]]</f>
        <v>0</v>
      </c>
      <c r="X2375" s="58">
        <f>Tabla3[[#This Row],[PRECIO SIN %]]*Tabla3[[#This Row],[PEDIDO ]]</f>
        <v>0</v>
      </c>
    </row>
    <row r="2376" spans="1:24" ht="33" customHeight="1" x14ac:dyDescent="0.4">
      <c r="A2376" s="125">
        <v>7592349001075</v>
      </c>
      <c r="B2376" s="59" t="s">
        <v>225</v>
      </c>
      <c r="C2376" s="59" t="s">
        <v>155</v>
      </c>
      <c r="D23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376" s="119" t="s">
        <v>2862</v>
      </c>
      <c r="F2376" s="76" t="s">
        <v>537</v>
      </c>
      <c r="G23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76" s="78">
        <v>101</v>
      </c>
      <c r="J2376" s="52">
        <v>6.4888899999999996</v>
      </c>
      <c r="K2376" s="60">
        <f>Tabla3[[#This Row],[PRECIOS]]-Tabla3[[#This Row],[PRECIOS]]*10%</f>
        <v>5.8400009999999991</v>
      </c>
      <c r="L2376" s="101"/>
      <c r="M2376" s="61"/>
      <c r="N2376" s="55">
        <f>IFERROR(Tabla3[[#This Row],[PRECIOS]]-Tabla3[[#This Row],[PRECIOS]]*Tabla3[[#This Row],[% PRODUCTO]]," ")</f>
        <v>6.4888899999999996</v>
      </c>
      <c r="O2376" s="61"/>
      <c r="P2376" s="55">
        <f>IFERROR(Tabla3[[#This Row],[OCULTAR2]]-Tabla3[[#This Row],[OCULTAR2]]*Tabla3[[#This Row],[% LÍNEA]]," ")</f>
        <v>6.4888899999999996</v>
      </c>
      <c r="Q2376" s="56">
        <f>IFERROR(Tabla3[[#This Row],[% PRODUCTO]]+Tabla3[[#This Row],[% LÍNEA]]," ")</f>
        <v>0</v>
      </c>
      <c r="R2376" s="60">
        <f>Tabla3[[#This Row],[OCULTAR3]]</f>
        <v>6.4888899999999996</v>
      </c>
      <c r="S2376" s="60">
        <f>Tabla3[[#This Row],[PRECIO SIN %]]-Tabla3[[#This Row],[PRECIO SIN %]]*10%</f>
        <v>5.8400009999999991</v>
      </c>
      <c r="T2376" s="80">
        <f>(Tabla3[[#This Row],[PRECIO CON DESCT.]]-(Tabla3[[#This Row],[PRECIO CON DESCT.]]*$T$6))</f>
        <v>3.6792006299999995</v>
      </c>
      <c r="U2376" s="96"/>
      <c r="V2376" s="94">
        <f>Tabla3[[#This Row],[PRECIO %      en $]]*Tabla3[[#This Row],[PEDIDO ]]</f>
        <v>0</v>
      </c>
      <c r="W2376" s="57">
        <f>Tabla3[[#This Row],[PRECIO CON DESCT.]]*Tabla3[[#This Row],[PEDIDO ]]</f>
        <v>0</v>
      </c>
      <c r="X2376" s="58">
        <f>Tabla3[[#This Row],[PRECIO SIN %]]*Tabla3[[#This Row],[PEDIDO ]]</f>
        <v>0</v>
      </c>
    </row>
    <row r="2377" spans="1:24" ht="33" customHeight="1" x14ac:dyDescent="0.4">
      <c r="A2377" s="124">
        <v>8906188190613</v>
      </c>
      <c r="B2377" s="51" t="s">
        <v>225</v>
      </c>
      <c r="C2377" s="51" t="s">
        <v>248</v>
      </c>
      <c r="D23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377" s="118" t="s">
        <v>2863</v>
      </c>
      <c r="F2377" s="75" t="s">
        <v>537</v>
      </c>
      <c r="G23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377" s="77">
        <v>415</v>
      </c>
      <c r="J2377" s="52">
        <v>1.2222200000000001</v>
      </c>
      <c r="K2377" s="53">
        <f>Tabla3[[#This Row],[PRECIOS]]-Tabla3[[#This Row],[PRECIOS]]*10%</f>
        <v>1.099998</v>
      </c>
      <c r="L2377" s="101" t="s">
        <v>5327</v>
      </c>
      <c r="M2377" s="54"/>
      <c r="N2377" s="55">
        <f>IFERROR(Tabla3[[#This Row],[PRECIOS]]-Tabla3[[#This Row],[PRECIOS]]*Tabla3[[#This Row],[% PRODUCTO]]," ")</f>
        <v>1.2222200000000001</v>
      </c>
      <c r="O2377" s="54"/>
      <c r="P2377" s="55">
        <f>IFERROR(Tabla3[[#This Row],[OCULTAR2]]-Tabla3[[#This Row],[OCULTAR2]]*Tabla3[[#This Row],[% LÍNEA]]," ")</f>
        <v>1.2222200000000001</v>
      </c>
      <c r="Q2377" s="56">
        <f>IFERROR(Tabla3[[#This Row],[% PRODUCTO]]+Tabla3[[#This Row],[% LÍNEA]]," ")</f>
        <v>0</v>
      </c>
      <c r="R2377" s="53">
        <f>Tabla3[[#This Row],[OCULTAR3]]</f>
        <v>1.2222200000000001</v>
      </c>
      <c r="S2377" s="53">
        <f>Tabla3[[#This Row],[PRECIO SIN %]]-Tabla3[[#This Row],[PRECIO SIN %]]*10%</f>
        <v>1.099998</v>
      </c>
      <c r="T2377" s="80">
        <f>(Tabla3[[#This Row],[PRECIO CON DESCT.]]-(Tabla3[[#This Row],[PRECIO CON DESCT.]]*$T$6))</f>
        <v>0.69299873999999995</v>
      </c>
      <c r="U2377" s="96"/>
      <c r="V2377" s="94">
        <f>Tabla3[[#This Row],[PRECIO %      en $]]*Tabla3[[#This Row],[PEDIDO ]]</f>
        <v>0</v>
      </c>
      <c r="W2377" s="57">
        <f>Tabla3[[#This Row],[PRECIO CON DESCT.]]*Tabla3[[#This Row],[PEDIDO ]]</f>
        <v>0</v>
      </c>
      <c r="X2377" s="58">
        <f>Tabla3[[#This Row],[PRECIO SIN %]]*Tabla3[[#This Row],[PEDIDO ]]</f>
        <v>0</v>
      </c>
    </row>
    <row r="2378" spans="1:24" ht="33" customHeight="1" x14ac:dyDescent="0.4">
      <c r="A2378" s="125">
        <v>7703038066606</v>
      </c>
      <c r="B2378" s="59" t="s">
        <v>225</v>
      </c>
      <c r="C2378" s="59" t="s">
        <v>215</v>
      </c>
      <c r="D23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78" s="119" t="s">
        <v>2864</v>
      </c>
      <c r="F2378" s="76" t="s">
        <v>537</v>
      </c>
      <c r="G23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78" s="78">
        <v>210</v>
      </c>
      <c r="J2378" s="52">
        <v>1.4</v>
      </c>
      <c r="K2378" s="60">
        <f>Tabla3[[#This Row],[PRECIOS]]-Tabla3[[#This Row],[PRECIOS]]*10%</f>
        <v>1.26</v>
      </c>
      <c r="L2378" s="101"/>
      <c r="M2378" s="61"/>
      <c r="N2378" s="55">
        <f>IFERROR(Tabla3[[#This Row],[PRECIOS]]-Tabla3[[#This Row],[PRECIOS]]*Tabla3[[#This Row],[% PRODUCTO]]," ")</f>
        <v>1.4</v>
      </c>
      <c r="O2378" s="61"/>
      <c r="P2378" s="55">
        <f>IFERROR(Tabla3[[#This Row],[OCULTAR2]]-Tabla3[[#This Row],[OCULTAR2]]*Tabla3[[#This Row],[% LÍNEA]]," ")</f>
        <v>1.4</v>
      </c>
      <c r="Q2378" s="56">
        <f>IFERROR(Tabla3[[#This Row],[% PRODUCTO]]+Tabla3[[#This Row],[% LÍNEA]]," ")</f>
        <v>0</v>
      </c>
      <c r="R2378" s="60">
        <f>Tabla3[[#This Row],[OCULTAR3]]</f>
        <v>1.4</v>
      </c>
      <c r="S2378" s="60">
        <f>Tabla3[[#This Row],[PRECIO SIN %]]-Tabla3[[#This Row],[PRECIO SIN %]]*10%</f>
        <v>1.26</v>
      </c>
      <c r="T2378" s="80">
        <f>(Tabla3[[#This Row],[PRECIO CON DESCT.]]-(Tabla3[[#This Row],[PRECIO CON DESCT.]]*$T$6))</f>
        <v>0.79380000000000006</v>
      </c>
      <c r="U2378" s="96"/>
      <c r="V2378" s="94">
        <f>Tabla3[[#This Row],[PRECIO %      en $]]*Tabla3[[#This Row],[PEDIDO ]]</f>
        <v>0</v>
      </c>
      <c r="W2378" s="57">
        <f>Tabla3[[#This Row],[PRECIO CON DESCT.]]*Tabla3[[#This Row],[PEDIDO ]]</f>
        <v>0</v>
      </c>
      <c r="X2378" s="58">
        <f>Tabla3[[#This Row],[PRECIO SIN %]]*Tabla3[[#This Row],[PEDIDO ]]</f>
        <v>0</v>
      </c>
    </row>
    <row r="2379" spans="1:24" ht="33" customHeight="1" x14ac:dyDescent="0.4">
      <c r="A2379" s="124">
        <v>7703712030350</v>
      </c>
      <c r="B2379" s="51" t="s">
        <v>225</v>
      </c>
      <c r="C2379" s="51" t="s">
        <v>152</v>
      </c>
      <c r="D23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79" s="118" t="s">
        <v>2865</v>
      </c>
      <c r="F2379" s="75" t="s">
        <v>537</v>
      </c>
      <c r="G23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79" s="77">
        <v>5</v>
      </c>
      <c r="J2379" s="52">
        <v>1.3333299999999999</v>
      </c>
      <c r="K2379" s="53">
        <f>Tabla3[[#This Row],[PRECIOS]]-Tabla3[[#This Row],[PRECIOS]]*10%</f>
        <v>1.199997</v>
      </c>
      <c r="L2379" s="101"/>
      <c r="M2379" s="54"/>
      <c r="N2379" s="55">
        <f>IFERROR(Tabla3[[#This Row],[PRECIOS]]-Tabla3[[#This Row],[PRECIOS]]*Tabla3[[#This Row],[% PRODUCTO]]," ")</f>
        <v>1.3333299999999999</v>
      </c>
      <c r="O2379" s="54"/>
      <c r="P2379" s="55">
        <f>IFERROR(Tabla3[[#This Row],[OCULTAR2]]-Tabla3[[#This Row],[OCULTAR2]]*Tabla3[[#This Row],[% LÍNEA]]," ")</f>
        <v>1.3333299999999999</v>
      </c>
      <c r="Q2379" s="56">
        <f>IFERROR(Tabla3[[#This Row],[% PRODUCTO]]+Tabla3[[#This Row],[% LÍNEA]]," ")</f>
        <v>0</v>
      </c>
      <c r="R2379" s="53">
        <f>Tabla3[[#This Row],[OCULTAR3]]</f>
        <v>1.3333299999999999</v>
      </c>
      <c r="S2379" s="53">
        <f>Tabla3[[#This Row],[PRECIO SIN %]]-Tabla3[[#This Row],[PRECIO SIN %]]*10%</f>
        <v>1.199997</v>
      </c>
      <c r="T2379" s="80">
        <f>(Tabla3[[#This Row],[PRECIO CON DESCT.]]-(Tabla3[[#This Row],[PRECIO CON DESCT.]]*$T$6))</f>
        <v>0.75599810999999995</v>
      </c>
      <c r="U2379" s="96"/>
      <c r="V2379" s="94">
        <f>Tabla3[[#This Row],[PRECIO %      en $]]*Tabla3[[#This Row],[PEDIDO ]]</f>
        <v>0</v>
      </c>
      <c r="W2379" s="57">
        <f>Tabla3[[#This Row],[PRECIO CON DESCT.]]*Tabla3[[#This Row],[PEDIDO ]]</f>
        <v>0</v>
      </c>
      <c r="X2379" s="58">
        <f>Tabla3[[#This Row],[PRECIO SIN %]]*Tabla3[[#This Row],[PEDIDO ]]</f>
        <v>0</v>
      </c>
    </row>
    <row r="2380" spans="1:24" ht="33" customHeight="1" x14ac:dyDescent="0.4">
      <c r="A2380" s="125">
        <v>7703712030350</v>
      </c>
      <c r="B2380" s="59" t="s">
        <v>225</v>
      </c>
      <c r="C2380" s="59" t="s">
        <v>152</v>
      </c>
      <c r="D23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80" s="119" t="s">
        <v>2866</v>
      </c>
      <c r="F2380" s="76" t="s">
        <v>537</v>
      </c>
      <c r="G23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80" s="78">
        <v>6192</v>
      </c>
      <c r="J2380" s="52">
        <v>1.5555600000000001</v>
      </c>
      <c r="K2380" s="60">
        <f>Tabla3[[#This Row],[PRECIOS]]-Tabla3[[#This Row],[PRECIOS]]*10%</f>
        <v>1.400004</v>
      </c>
      <c r="L2380" s="101"/>
      <c r="M2380" s="61"/>
      <c r="N2380" s="55">
        <f>IFERROR(Tabla3[[#This Row],[PRECIOS]]-Tabla3[[#This Row],[PRECIOS]]*Tabla3[[#This Row],[% PRODUCTO]]," ")</f>
        <v>1.5555600000000001</v>
      </c>
      <c r="O2380" s="61"/>
      <c r="P2380" s="55">
        <f>IFERROR(Tabla3[[#This Row],[OCULTAR2]]-Tabla3[[#This Row],[OCULTAR2]]*Tabla3[[#This Row],[% LÍNEA]]," ")</f>
        <v>1.5555600000000001</v>
      </c>
      <c r="Q2380" s="56">
        <f>IFERROR(Tabla3[[#This Row],[% PRODUCTO]]+Tabla3[[#This Row],[% LÍNEA]]," ")</f>
        <v>0</v>
      </c>
      <c r="R2380" s="60">
        <f>Tabla3[[#This Row],[OCULTAR3]]</f>
        <v>1.5555600000000001</v>
      </c>
      <c r="S2380" s="60">
        <f>Tabla3[[#This Row],[PRECIO SIN %]]-Tabla3[[#This Row],[PRECIO SIN %]]*10%</f>
        <v>1.400004</v>
      </c>
      <c r="T2380" s="80">
        <f>(Tabla3[[#This Row],[PRECIO CON DESCT.]]-(Tabla3[[#This Row],[PRECIO CON DESCT.]]*$T$6))</f>
        <v>0.88200252000000001</v>
      </c>
      <c r="U2380" s="96"/>
      <c r="V2380" s="94">
        <f>Tabla3[[#This Row],[PRECIO %      en $]]*Tabla3[[#This Row],[PEDIDO ]]</f>
        <v>0</v>
      </c>
      <c r="W2380" s="57">
        <f>Tabla3[[#This Row],[PRECIO CON DESCT.]]*Tabla3[[#This Row],[PEDIDO ]]</f>
        <v>0</v>
      </c>
      <c r="X2380" s="58">
        <f>Tabla3[[#This Row],[PRECIO SIN %]]*Tabla3[[#This Row],[PEDIDO ]]</f>
        <v>0</v>
      </c>
    </row>
    <row r="2381" spans="1:24" ht="33" customHeight="1" x14ac:dyDescent="0.4">
      <c r="A2381" s="124">
        <v>7591585277688</v>
      </c>
      <c r="B2381" s="51" t="s">
        <v>225</v>
      </c>
      <c r="C2381" s="51" t="s">
        <v>75</v>
      </c>
      <c r="D23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81" s="118" t="s">
        <v>2867</v>
      </c>
      <c r="F2381" s="75" t="s">
        <v>537</v>
      </c>
      <c r="G23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81" s="77">
        <v>70</v>
      </c>
      <c r="J2381" s="52">
        <v>8.1777800000000003</v>
      </c>
      <c r="K2381" s="53">
        <f>Tabla3[[#This Row],[PRECIOS]]-Tabla3[[#This Row],[PRECIOS]]*10%</f>
        <v>7.3600019999999997</v>
      </c>
      <c r="L2381" s="101"/>
      <c r="M2381" s="54"/>
      <c r="N2381" s="55">
        <f>IFERROR(Tabla3[[#This Row],[PRECIOS]]-Tabla3[[#This Row],[PRECIOS]]*Tabla3[[#This Row],[% PRODUCTO]]," ")</f>
        <v>8.1777800000000003</v>
      </c>
      <c r="O2381" s="54"/>
      <c r="P2381" s="55">
        <f>IFERROR(Tabla3[[#This Row],[OCULTAR2]]-Tabla3[[#This Row],[OCULTAR2]]*Tabla3[[#This Row],[% LÍNEA]]," ")</f>
        <v>8.1777800000000003</v>
      </c>
      <c r="Q2381" s="56">
        <f>IFERROR(Tabla3[[#This Row],[% PRODUCTO]]+Tabla3[[#This Row],[% LÍNEA]]," ")</f>
        <v>0</v>
      </c>
      <c r="R2381" s="53">
        <f>Tabla3[[#This Row],[OCULTAR3]]</f>
        <v>8.1777800000000003</v>
      </c>
      <c r="S2381" s="53">
        <f>Tabla3[[#This Row],[PRECIO SIN %]]-Tabla3[[#This Row],[PRECIO SIN %]]*10%</f>
        <v>7.3600019999999997</v>
      </c>
      <c r="T2381" s="80">
        <f>(Tabla3[[#This Row],[PRECIO CON DESCT.]]-(Tabla3[[#This Row],[PRECIO CON DESCT.]]*$T$6))</f>
        <v>4.6368012600000004</v>
      </c>
      <c r="U2381" s="96"/>
      <c r="V2381" s="94">
        <f>Tabla3[[#This Row],[PRECIO %      en $]]*Tabla3[[#This Row],[PEDIDO ]]</f>
        <v>0</v>
      </c>
      <c r="W2381" s="57">
        <f>Tabla3[[#This Row],[PRECIO CON DESCT.]]*Tabla3[[#This Row],[PEDIDO ]]</f>
        <v>0</v>
      </c>
      <c r="X2381" s="58">
        <f>Tabla3[[#This Row],[PRECIO SIN %]]*Tabla3[[#This Row],[PEDIDO ]]</f>
        <v>0</v>
      </c>
    </row>
    <row r="2382" spans="1:24" ht="33" customHeight="1" x14ac:dyDescent="0.4">
      <c r="A2382" s="125">
        <v>7598008000458</v>
      </c>
      <c r="B2382" s="59" t="s">
        <v>225</v>
      </c>
      <c r="C2382" s="59" t="s">
        <v>134</v>
      </c>
      <c r="D23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82" s="119" t="s">
        <v>2868</v>
      </c>
      <c r="F2382" s="76" t="s">
        <v>537</v>
      </c>
      <c r="G23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82" s="78">
        <v>321</v>
      </c>
      <c r="J2382" s="52">
        <v>1.0222199999999999</v>
      </c>
      <c r="K2382" s="60">
        <f>Tabla3[[#This Row],[PRECIOS]]-Tabla3[[#This Row],[PRECIOS]]*10%</f>
        <v>0.91999799999999987</v>
      </c>
      <c r="L2382" s="101"/>
      <c r="M2382" s="61"/>
      <c r="N2382" s="55">
        <f>IFERROR(Tabla3[[#This Row],[PRECIOS]]-Tabla3[[#This Row],[PRECIOS]]*Tabla3[[#This Row],[% PRODUCTO]]," ")</f>
        <v>1.0222199999999999</v>
      </c>
      <c r="O2382" s="61"/>
      <c r="P2382" s="55">
        <f>IFERROR(Tabla3[[#This Row],[OCULTAR2]]-Tabla3[[#This Row],[OCULTAR2]]*Tabla3[[#This Row],[% LÍNEA]]," ")</f>
        <v>1.0222199999999999</v>
      </c>
      <c r="Q2382" s="56">
        <f>IFERROR(Tabla3[[#This Row],[% PRODUCTO]]+Tabla3[[#This Row],[% LÍNEA]]," ")</f>
        <v>0</v>
      </c>
      <c r="R2382" s="60">
        <f>Tabla3[[#This Row],[OCULTAR3]]</f>
        <v>1.0222199999999999</v>
      </c>
      <c r="S2382" s="60">
        <f>Tabla3[[#This Row],[PRECIO SIN %]]-Tabla3[[#This Row],[PRECIO SIN %]]*10%</f>
        <v>0.91999799999999987</v>
      </c>
      <c r="T2382" s="80">
        <f>(Tabla3[[#This Row],[PRECIO CON DESCT.]]-(Tabla3[[#This Row],[PRECIO CON DESCT.]]*$T$6))</f>
        <v>0.57959874</v>
      </c>
      <c r="U2382" s="96"/>
      <c r="V2382" s="94">
        <f>Tabla3[[#This Row],[PRECIO %      en $]]*Tabla3[[#This Row],[PEDIDO ]]</f>
        <v>0</v>
      </c>
      <c r="W2382" s="57">
        <f>Tabla3[[#This Row],[PRECIO CON DESCT.]]*Tabla3[[#This Row],[PEDIDO ]]</f>
        <v>0</v>
      </c>
      <c r="X2382" s="58">
        <f>Tabla3[[#This Row],[PRECIO SIN %]]*Tabla3[[#This Row],[PEDIDO ]]</f>
        <v>0</v>
      </c>
    </row>
    <row r="2383" spans="1:24" ht="33" customHeight="1" x14ac:dyDescent="0.4">
      <c r="A2383" s="124">
        <v>8908020242191</v>
      </c>
      <c r="B2383" s="51" t="s">
        <v>225</v>
      </c>
      <c r="C2383" s="51" t="s">
        <v>206</v>
      </c>
      <c r="D23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83" s="118" t="s">
        <v>2869</v>
      </c>
      <c r="F2383" s="75" t="s">
        <v>537</v>
      </c>
      <c r="G23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83" s="77">
        <v>82</v>
      </c>
      <c r="J2383" s="52">
        <v>1.6</v>
      </c>
      <c r="K2383" s="53">
        <f>Tabla3[[#This Row],[PRECIOS]]-Tabla3[[#This Row],[PRECIOS]]*10%</f>
        <v>1.44</v>
      </c>
      <c r="L2383" s="101"/>
      <c r="M2383" s="54"/>
      <c r="N2383" s="55">
        <f>IFERROR(Tabla3[[#This Row],[PRECIOS]]-Tabla3[[#This Row],[PRECIOS]]*Tabla3[[#This Row],[% PRODUCTO]]," ")</f>
        <v>1.6</v>
      </c>
      <c r="O2383" s="54"/>
      <c r="P2383" s="55">
        <f>IFERROR(Tabla3[[#This Row],[OCULTAR2]]-Tabla3[[#This Row],[OCULTAR2]]*Tabla3[[#This Row],[% LÍNEA]]," ")</f>
        <v>1.6</v>
      </c>
      <c r="Q2383" s="56">
        <f>IFERROR(Tabla3[[#This Row],[% PRODUCTO]]+Tabla3[[#This Row],[% LÍNEA]]," ")</f>
        <v>0</v>
      </c>
      <c r="R2383" s="53">
        <f>Tabla3[[#This Row],[OCULTAR3]]</f>
        <v>1.6</v>
      </c>
      <c r="S2383" s="53">
        <f>Tabla3[[#This Row],[PRECIO SIN %]]-Tabla3[[#This Row],[PRECIO SIN %]]*10%</f>
        <v>1.44</v>
      </c>
      <c r="T2383" s="80">
        <f>(Tabla3[[#This Row],[PRECIO CON DESCT.]]-(Tabla3[[#This Row],[PRECIO CON DESCT.]]*$T$6))</f>
        <v>0.90720000000000001</v>
      </c>
      <c r="U2383" s="96"/>
      <c r="V2383" s="94">
        <f>Tabla3[[#This Row],[PRECIO %      en $]]*Tabla3[[#This Row],[PEDIDO ]]</f>
        <v>0</v>
      </c>
      <c r="W2383" s="57">
        <f>Tabla3[[#This Row],[PRECIO CON DESCT.]]*Tabla3[[#This Row],[PEDIDO ]]</f>
        <v>0</v>
      </c>
      <c r="X2383" s="58">
        <f>Tabla3[[#This Row],[PRECIO SIN %]]*Tabla3[[#This Row],[PEDIDO ]]</f>
        <v>0</v>
      </c>
    </row>
    <row r="2384" spans="1:24" ht="33" customHeight="1" x14ac:dyDescent="0.4">
      <c r="A2384" s="125">
        <v>6942189304279</v>
      </c>
      <c r="B2384" s="59" t="s">
        <v>225</v>
      </c>
      <c r="C2384" s="59" t="s">
        <v>72</v>
      </c>
      <c r="D23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84" s="119" t="s">
        <v>2870</v>
      </c>
      <c r="F2384" s="76" t="s">
        <v>537</v>
      </c>
      <c r="G23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84" s="78">
        <v>26</v>
      </c>
      <c r="J2384" s="52">
        <v>1.9</v>
      </c>
      <c r="K2384" s="60">
        <f>Tabla3[[#This Row],[PRECIOS]]-Tabla3[[#This Row],[PRECIOS]]*10%</f>
        <v>1.71</v>
      </c>
      <c r="L2384" s="101"/>
      <c r="M2384" s="61"/>
      <c r="N2384" s="55">
        <f>IFERROR(Tabla3[[#This Row],[PRECIOS]]-Tabla3[[#This Row],[PRECIOS]]*Tabla3[[#This Row],[% PRODUCTO]]," ")</f>
        <v>1.9</v>
      </c>
      <c r="O2384" s="61"/>
      <c r="P2384" s="55">
        <f>IFERROR(Tabla3[[#This Row],[OCULTAR2]]-Tabla3[[#This Row],[OCULTAR2]]*Tabla3[[#This Row],[% LÍNEA]]," ")</f>
        <v>1.9</v>
      </c>
      <c r="Q2384" s="56">
        <f>IFERROR(Tabla3[[#This Row],[% PRODUCTO]]+Tabla3[[#This Row],[% LÍNEA]]," ")</f>
        <v>0</v>
      </c>
      <c r="R2384" s="60">
        <f>Tabla3[[#This Row],[OCULTAR3]]</f>
        <v>1.9</v>
      </c>
      <c r="S2384" s="60">
        <f>Tabla3[[#This Row],[PRECIO SIN %]]-Tabla3[[#This Row],[PRECIO SIN %]]*10%</f>
        <v>1.71</v>
      </c>
      <c r="T2384" s="80">
        <f>(Tabla3[[#This Row],[PRECIO CON DESCT.]]-(Tabla3[[#This Row],[PRECIO CON DESCT.]]*$T$6))</f>
        <v>1.0773000000000001</v>
      </c>
      <c r="U2384" s="96"/>
      <c r="V2384" s="94">
        <f>Tabla3[[#This Row],[PRECIO %      en $]]*Tabla3[[#This Row],[PEDIDO ]]</f>
        <v>0</v>
      </c>
      <c r="W2384" s="57">
        <f>Tabla3[[#This Row],[PRECIO CON DESCT.]]*Tabla3[[#This Row],[PEDIDO ]]</f>
        <v>0</v>
      </c>
      <c r="X2384" s="58">
        <f>Tabla3[[#This Row],[PRECIO SIN %]]*Tabla3[[#This Row],[PEDIDO ]]</f>
        <v>0</v>
      </c>
    </row>
    <row r="2385" spans="1:24" ht="33" customHeight="1" x14ac:dyDescent="0.4">
      <c r="A2385" s="124">
        <v>7598852001601</v>
      </c>
      <c r="B2385" s="51" t="s">
        <v>225</v>
      </c>
      <c r="C2385" s="51" t="s">
        <v>66</v>
      </c>
      <c r="D23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385" s="118" t="s">
        <v>2871</v>
      </c>
      <c r="F2385" s="75" t="s">
        <v>537</v>
      </c>
      <c r="G23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385" s="77">
        <v>57</v>
      </c>
      <c r="J2385" s="52">
        <v>1.6444399999999999</v>
      </c>
      <c r="K2385" s="53">
        <f>Tabla3[[#This Row],[PRECIOS]]-Tabla3[[#This Row],[PRECIOS]]*10%</f>
        <v>1.4799959999999999</v>
      </c>
      <c r="L2385" s="101" t="s">
        <v>5327</v>
      </c>
      <c r="M2385" s="54"/>
      <c r="N2385" s="55">
        <f>IFERROR(Tabla3[[#This Row],[PRECIOS]]-Tabla3[[#This Row],[PRECIOS]]*Tabla3[[#This Row],[% PRODUCTO]]," ")</f>
        <v>1.6444399999999999</v>
      </c>
      <c r="O2385" s="54"/>
      <c r="P2385" s="55">
        <f>IFERROR(Tabla3[[#This Row],[OCULTAR2]]-Tabla3[[#This Row],[OCULTAR2]]*Tabla3[[#This Row],[% LÍNEA]]," ")</f>
        <v>1.6444399999999999</v>
      </c>
      <c r="Q2385" s="56">
        <f>IFERROR(Tabla3[[#This Row],[% PRODUCTO]]+Tabla3[[#This Row],[% LÍNEA]]," ")</f>
        <v>0</v>
      </c>
      <c r="R2385" s="53">
        <f>Tabla3[[#This Row],[OCULTAR3]]</f>
        <v>1.6444399999999999</v>
      </c>
      <c r="S2385" s="53">
        <f>Tabla3[[#This Row],[PRECIO SIN %]]-Tabla3[[#This Row],[PRECIO SIN %]]*10%</f>
        <v>1.4799959999999999</v>
      </c>
      <c r="T2385" s="80">
        <f>(Tabla3[[#This Row],[PRECIO CON DESCT.]]-(Tabla3[[#This Row],[PRECIO CON DESCT.]]*$T$6))</f>
        <v>0.93239747999999989</v>
      </c>
      <c r="U2385" s="96"/>
      <c r="V2385" s="94">
        <f>Tabla3[[#This Row],[PRECIO %      en $]]*Tabla3[[#This Row],[PEDIDO ]]</f>
        <v>0</v>
      </c>
      <c r="W2385" s="57">
        <f>Tabla3[[#This Row],[PRECIO CON DESCT.]]*Tabla3[[#This Row],[PEDIDO ]]</f>
        <v>0</v>
      </c>
      <c r="X2385" s="58">
        <f>Tabla3[[#This Row],[PRECIO SIN %]]*Tabla3[[#This Row],[PEDIDO ]]</f>
        <v>0</v>
      </c>
    </row>
    <row r="2386" spans="1:24" ht="33" customHeight="1" x14ac:dyDescent="0.4">
      <c r="A2386" s="125">
        <v>736372722355</v>
      </c>
      <c r="B2386" s="59" t="s">
        <v>225</v>
      </c>
      <c r="C2386" s="59" t="s">
        <v>150</v>
      </c>
      <c r="D23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86" s="119" t="s">
        <v>2872</v>
      </c>
      <c r="F2386" s="76" t="s">
        <v>537</v>
      </c>
      <c r="G23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3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386" s="78">
        <v>1148</v>
      </c>
      <c r="J2386" s="52">
        <v>3.8111100000000002</v>
      </c>
      <c r="K2386" s="60">
        <f>Tabla3[[#This Row],[PRECIOS]]-Tabla3[[#This Row],[PRECIOS]]*10%</f>
        <v>3.429999</v>
      </c>
      <c r="L2386" s="101"/>
      <c r="M2386" s="61"/>
      <c r="N2386" s="55">
        <f>IFERROR(Tabla3[[#This Row],[PRECIOS]]-Tabla3[[#This Row],[PRECIOS]]*Tabla3[[#This Row],[% PRODUCTO]]," ")</f>
        <v>3.8111100000000002</v>
      </c>
      <c r="O2386" s="61">
        <v>0.05</v>
      </c>
      <c r="P2386" s="55">
        <f>IFERROR(Tabla3[[#This Row],[OCULTAR2]]-Tabla3[[#This Row],[OCULTAR2]]*Tabla3[[#This Row],[% LÍNEA]]," ")</f>
        <v>3.6205545000000003</v>
      </c>
      <c r="Q2386" s="56">
        <f>IFERROR(Tabla3[[#This Row],[% PRODUCTO]]+Tabla3[[#This Row],[% LÍNEA]]," ")</f>
        <v>0.05</v>
      </c>
      <c r="R2386" s="60">
        <f>Tabla3[[#This Row],[OCULTAR3]]</f>
        <v>3.6205545000000003</v>
      </c>
      <c r="S2386" s="60">
        <f>Tabla3[[#This Row],[PRECIO SIN %]]-Tabla3[[#This Row],[PRECIO SIN %]]*10%</f>
        <v>3.2584990500000002</v>
      </c>
      <c r="T2386" s="80">
        <f>(Tabla3[[#This Row],[PRECIO CON DESCT.]]-(Tabla3[[#This Row],[PRECIO CON DESCT.]]*$T$6))</f>
        <v>2.0528544015000003</v>
      </c>
      <c r="U2386" s="96"/>
      <c r="V2386" s="94">
        <f>Tabla3[[#This Row],[PRECIO %      en $]]*Tabla3[[#This Row],[PEDIDO ]]</f>
        <v>0</v>
      </c>
      <c r="W2386" s="57">
        <f>Tabla3[[#This Row],[PRECIO CON DESCT.]]*Tabla3[[#This Row],[PEDIDO ]]</f>
        <v>0</v>
      </c>
      <c r="X2386" s="58">
        <f>Tabla3[[#This Row],[PRECIO SIN %]]*Tabla3[[#This Row],[PEDIDO ]]</f>
        <v>0</v>
      </c>
    </row>
    <row r="2387" spans="1:24" ht="33" customHeight="1" x14ac:dyDescent="0.4">
      <c r="A2387" s="124">
        <v>736372722355</v>
      </c>
      <c r="B2387" s="51" t="s">
        <v>225</v>
      </c>
      <c r="C2387" s="51" t="s">
        <v>150</v>
      </c>
      <c r="D23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87" s="118" t="s">
        <v>2872</v>
      </c>
      <c r="F2387" s="75" t="s">
        <v>537</v>
      </c>
      <c r="G23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3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387" s="77">
        <v>1</v>
      </c>
      <c r="J2387" s="52">
        <v>2.6666699999999999</v>
      </c>
      <c r="K2387" s="53">
        <f>Tabla3[[#This Row],[PRECIOS]]-Tabla3[[#This Row],[PRECIOS]]*10%</f>
        <v>2.4000029999999999</v>
      </c>
      <c r="L2387" s="101"/>
      <c r="M2387" s="54"/>
      <c r="N2387" s="55">
        <f>IFERROR(Tabla3[[#This Row],[PRECIOS]]-Tabla3[[#This Row],[PRECIOS]]*Tabla3[[#This Row],[% PRODUCTO]]," ")</f>
        <v>2.6666699999999999</v>
      </c>
      <c r="O2387" s="54">
        <v>0.05</v>
      </c>
      <c r="P2387" s="55">
        <f>IFERROR(Tabla3[[#This Row],[OCULTAR2]]-Tabla3[[#This Row],[OCULTAR2]]*Tabla3[[#This Row],[% LÍNEA]]," ")</f>
        <v>2.5333364999999999</v>
      </c>
      <c r="Q2387" s="56">
        <f>IFERROR(Tabla3[[#This Row],[% PRODUCTO]]+Tabla3[[#This Row],[% LÍNEA]]," ")</f>
        <v>0.05</v>
      </c>
      <c r="R2387" s="53">
        <f>Tabla3[[#This Row],[OCULTAR3]]</f>
        <v>2.5333364999999999</v>
      </c>
      <c r="S2387" s="53">
        <f>Tabla3[[#This Row],[PRECIO SIN %]]-Tabla3[[#This Row],[PRECIO SIN %]]*10%</f>
        <v>2.2800028499999998</v>
      </c>
      <c r="T2387" s="80">
        <f>(Tabla3[[#This Row],[PRECIO CON DESCT.]]-(Tabla3[[#This Row],[PRECIO CON DESCT.]]*$T$6))</f>
        <v>1.4364017954999999</v>
      </c>
      <c r="U2387" s="96"/>
      <c r="V2387" s="94">
        <f>Tabla3[[#This Row],[PRECIO %      en $]]*Tabla3[[#This Row],[PEDIDO ]]</f>
        <v>0</v>
      </c>
      <c r="W2387" s="57">
        <f>Tabla3[[#This Row],[PRECIO CON DESCT.]]*Tabla3[[#This Row],[PEDIDO ]]</f>
        <v>0</v>
      </c>
      <c r="X2387" s="58">
        <f>Tabla3[[#This Row],[PRECIO SIN %]]*Tabla3[[#This Row],[PEDIDO ]]</f>
        <v>0</v>
      </c>
    </row>
    <row r="2388" spans="1:24" ht="33" customHeight="1" x14ac:dyDescent="0.4">
      <c r="A2388" s="125">
        <v>7598852001809</v>
      </c>
      <c r="B2388" s="59" t="s">
        <v>225</v>
      </c>
      <c r="C2388" s="59" t="s">
        <v>66</v>
      </c>
      <c r="D23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88" s="119" t="s">
        <v>2873</v>
      </c>
      <c r="F2388" s="76" t="s">
        <v>537</v>
      </c>
      <c r="G23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88" s="78">
        <v>21</v>
      </c>
      <c r="J2388" s="52">
        <v>3.6</v>
      </c>
      <c r="K2388" s="60">
        <f>Tabla3[[#This Row],[PRECIOS]]-Tabla3[[#This Row],[PRECIOS]]*10%</f>
        <v>3.24</v>
      </c>
      <c r="L2388" s="101"/>
      <c r="M2388" s="61"/>
      <c r="N2388" s="55">
        <f>IFERROR(Tabla3[[#This Row],[PRECIOS]]-Tabla3[[#This Row],[PRECIOS]]*Tabla3[[#This Row],[% PRODUCTO]]," ")</f>
        <v>3.6</v>
      </c>
      <c r="O2388" s="61"/>
      <c r="P2388" s="55">
        <f>IFERROR(Tabla3[[#This Row],[OCULTAR2]]-Tabla3[[#This Row],[OCULTAR2]]*Tabla3[[#This Row],[% LÍNEA]]," ")</f>
        <v>3.6</v>
      </c>
      <c r="Q2388" s="56">
        <f>IFERROR(Tabla3[[#This Row],[% PRODUCTO]]+Tabla3[[#This Row],[% LÍNEA]]," ")</f>
        <v>0</v>
      </c>
      <c r="R2388" s="60">
        <f>Tabla3[[#This Row],[OCULTAR3]]</f>
        <v>3.6</v>
      </c>
      <c r="S2388" s="60">
        <f>Tabla3[[#This Row],[PRECIO SIN %]]-Tabla3[[#This Row],[PRECIO SIN %]]*10%</f>
        <v>3.24</v>
      </c>
      <c r="T2388" s="80">
        <f>(Tabla3[[#This Row],[PRECIO CON DESCT.]]-(Tabla3[[#This Row],[PRECIO CON DESCT.]]*$T$6))</f>
        <v>2.0411999999999999</v>
      </c>
      <c r="U2388" s="96"/>
      <c r="V2388" s="94">
        <f>Tabla3[[#This Row],[PRECIO %      en $]]*Tabla3[[#This Row],[PEDIDO ]]</f>
        <v>0</v>
      </c>
      <c r="W2388" s="57">
        <f>Tabla3[[#This Row],[PRECIO CON DESCT.]]*Tabla3[[#This Row],[PEDIDO ]]</f>
        <v>0</v>
      </c>
      <c r="X2388" s="58">
        <f>Tabla3[[#This Row],[PRECIO SIN %]]*Tabla3[[#This Row],[PEDIDO ]]</f>
        <v>0</v>
      </c>
    </row>
    <row r="2389" spans="1:24" ht="33" customHeight="1" x14ac:dyDescent="0.4">
      <c r="A2389" s="124">
        <v>3582910027768</v>
      </c>
      <c r="B2389" s="51" t="s">
        <v>225</v>
      </c>
      <c r="C2389" s="51" t="s">
        <v>121</v>
      </c>
      <c r="D23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89" s="118" t="s">
        <v>2874</v>
      </c>
      <c r="F2389" s="75" t="s">
        <v>537</v>
      </c>
      <c r="G23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89" s="77">
        <v>6</v>
      </c>
      <c r="J2389" s="52">
        <v>17.11111</v>
      </c>
      <c r="K2389" s="53">
        <f>Tabla3[[#This Row],[PRECIOS]]-Tabla3[[#This Row],[PRECIOS]]*10%</f>
        <v>15.399998999999999</v>
      </c>
      <c r="L2389" s="101"/>
      <c r="M2389" s="54"/>
      <c r="N2389" s="55">
        <f>IFERROR(Tabla3[[#This Row],[PRECIOS]]-Tabla3[[#This Row],[PRECIOS]]*Tabla3[[#This Row],[% PRODUCTO]]," ")</f>
        <v>17.11111</v>
      </c>
      <c r="O2389" s="54"/>
      <c r="P2389" s="55">
        <f>IFERROR(Tabla3[[#This Row],[OCULTAR2]]-Tabla3[[#This Row],[OCULTAR2]]*Tabla3[[#This Row],[% LÍNEA]]," ")</f>
        <v>17.11111</v>
      </c>
      <c r="Q2389" s="56">
        <f>IFERROR(Tabla3[[#This Row],[% PRODUCTO]]+Tabla3[[#This Row],[% LÍNEA]]," ")</f>
        <v>0</v>
      </c>
      <c r="R2389" s="53">
        <f>Tabla3[[#This Row],[OCULTAR3]]</f>
        <v>17.11111</v>
      </c>
      <c r="S2389" s="53">
        <f>Tabla3[[#This Row],[PRECIO SIN %]]-Tabla3[[#This Row],[PRECIO SIN %]]*10%</f>
        <v>15.399998999999999</v>
      </c>
      <c r="T2389" s="80">
        <f>(Tabla3[[#This Row],[PRECIO CON DESCT.]]-(Tabla3[[#This Row],[PRECIO CON DESCT.]]*$T$6))</f>
        <v>9.7019993699999993</v>
      </c>
      <c r="U2389" s="96"/>
      <c r="V2389" s="94">
        <f>Tabla3[[#This Row],[PRECIO %      en $]]*Tabla3[[#This Row],[PEDIDO ]]</f>
        <v>0</v>
      </c>
      <c r="W2389" s="57">
        <f>Tabla3[[#This Row],[PRECIO CON DESCT.]]*Tabla3[[#This Row],[PEDIDO ]]</f>
        <v>0</v>
      </c>
      <c r="X2389" s="58">
        <f>Tabla3[[#This Row],[PRECIO SIN %]]*Tabla3[[#This Row],[PEDIDO ]]</f>
        <v>0</v>
      </c>
    </row>
    <row r="2390" spans="1:24" ht="33" customHeight="1" x14ac:dyDescent="0.4">
      <c r="A2390" s="125">
        <v>7591020009294</v>
      </c>
      <c r="B2390" s="59" t="s">
        <v>225</v>
      </c>
      <c r="C2390" s="59" t="s">
        <v>196</v>
      </c>
      <c r="D23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90" s="119" t="s">
        <v>2875</v>
      </c>
      <c r="F2390" s="76" t="s">
        <v>537</v>
      </c>
      <c r="G23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90" s="78">
        <v>50</v>
      </c>
      <c r="J2390" s="52">
        <v>14.11111</v>
      </c>
      <c r="K2390" s="60">
        <f>Tabla3[[#This Row],[PRECIOS]]-Tabla3[[#This Row],[PRECIOS]]*10%</f>
        <v>12.699999</v>
      </c>
      <c r="L2390" s="101"/>
      <c r="M2390" s="61"/>
      <c r="N2390" s="55">
        <f>IFERROR(Tabla3[[#This Row],[PRECIOS]]-Tabla3[[#This Row],[PRECIOS]]*Tabla3[[#This Row],[% PRODUCTO]]," ")</f>
        <v>14.11111</v>
      </c>
      <c r="O2390" s="61"/>
      <c r="P2390" s="55">
        <f>IFERROR(Tabla3[[#This Row],[OCULTAR2]]-Tabla3[[#This Row],[OCULTAR2]]*Tabla3[[#This Row],[% LÍNEA]]," ")</f>
        <v>14.11111</v>
      </c>
      <c r="Q2390" s="56">
        <f>IFERROR(Tabla3[[#This Row],[% PRODUCTO]]+Tabla3[[#This Row],[% LÍNEA]]," ")</f>
        <v>0</v>
      </c>
      <c r="R2390" s="60">
        <f>Tabla3[[#This Row],[OCULTAR3]]</f>
        <v>14.11111</v>
      </c>
      <c r="S2390" s="60">
        <f>Tabla3[[#This Row],[PRECIO SIN %]]-Tabla3[[#This Row],[PRECIO SIN %]]*10%</f>
        <v>12.699999</v>
      </c>
      <c r="T2390" s="80">
        <f>(Tabla3[[#This Row],[PRECIO CON DESCT.]]-(Tabla3[[#This Row],[PRECIO CON DESCT.]]*$T$6))</f>
        <v>8.0009993699999988</v>
      </c>
      <c r="U2390" s="96"/>
      <c r="V2390" s="94">
        <f>Tabla3[[#This Row],[PRECIO %      en $]]*Tabla3[[#This Row],[PEDIDO ]]</f>
        <v>0</v>
      </c>
      <c r="W2390" s="57">
        <f>Tabla3[[#This Row],[PRECIO CON DESCT.]]*Tabla3[[#This Row],[PEDIDO ]]</f>
        <v>0</v>
      </c>
      <c r="X2390" s="58">
        <f>Tabla3[[#This Row],[PRECIO SIN %]]*Tabla3[[#This Row],[PEDIDO ]]</f>
        <v>0</v>
      </c>
    </row>
    <row r="2391" spans="1:24" ht="33" customHeight="1" x14ac:dyDescent="0.4">
      <c r="A2391" s="124">
        <v>7707355053950</v>
      </c>
      <c r="B2391" s="51" t="s">
        <v>225</v>
      </c>
      <c r="C2391" s="51" t="s">
        <v>98</v>
      </c>
      <c r="D23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91" s="118" t="s">
        <v>2876</v>
      </c>
      <c r="F2391" s="75" t="s">
        <v>537</v>
      </c>
      <c r="G23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91" s="77">
        <v>11</v>
      </c>
      <c r="J2391" s="52">
        <v>18.188890000000001</v>
      </c>
      <c r="K2391" s="53">
        <f>Tabla3[[#This Row],[PRECIOS]]-Tabla3[[#This Row],[PRECIOS]]*10%</f>
        <v>16.370001000000002</v>
      </c>
      <c r="L2391" s="101"/>
      <c r="M2391" s="54"/>
      <c r="N2391" s="55">
        <f>IFERROR(Tabla3[[#This Row],[PRECIOS]]-Tabla3[[#This Row],[PRECIOS]]*Tabla3[[#This Row],[% PRODUCTO]]," ")</f>
        <v>18.188890000000001</v>
      </c>
      <c r="O2391" s="54"/>
      <c r="P2391" s="55">
        <f>IFERROR(Tabla3[[#This Row],[OCULTAR2]]-Tabla3[[#This Row],[OCULTAR2]]*Tabla3[[#This Row],[% LÍNEA]]," ")</f>
        <v>18.188890000000001</v>
      </c>
      <c r="Q2391" s="56">
        <f>IFERROR(Tabla3[[#This Row],[% PRODUCTO]]+Tabla3[[#This Row],[% LÍNEA]]," ")</f>
        <v>0</v>
      </c>
      <c r="R2391" s="53">
        <f>Tabla3[[#This Row],[OCULTAR3]]</f>
        <v>18.188890000000001</v>
      </c>
      <c r="S2391" s="53">
        <f>Tabla3[[#This Row],[PRECIO SIN %]]-Tabla3[[#This Row],[PRECIO SIN %]]*10%</f>
        <v>16.370001000000002</v>
      </c>
      <c r="T2391" s="80">
        <f>(Tabla3[[#This Row],[PRECIO CON DESCT.]]-(Tabla3[[#This Row],[PRECIO CON DESCT.]]*$T$6))</f>
        <v>10.313100630000001</v>
      </c>
      <c r="U2391" s="96"/>
      <c r="V2391" s="94">
        <f>Tabla3[[#This Row],[PRECIO %      en $]]*Tabla3[[#This Row],[PEDIDO ]]</f>
        <v>0</v>
      </c>
      <c r="W2391" s="57">
        <f>Tabla3[[#This Row],[PRECIO CON DESCT.]]*Tabla3[[#This Row],[PEDIDO ]]</f>
        <v>0</v>
      </c>
      <c r="X2391" s="58">
        <f>Tabla3[[#This Row],[PRECIO SIN %]]*Tabla3[[#This Row],[PEDIDO ]]</f>
        <v>0</v>
      </c>
    </row>
    <row r="2392" spans="1:24" ht="33" customHeight="1" x14ac:dyDescent="0.4">
      <c r="A2392" s="125">
        <v>3582910027775</v>
      </c>
      <c r="B2392" s="59" t="s">
        <v>225</v>
      </c>
      <c r="C2392" s="59" t="s">
        <v>121</v>
      </c>
      <c r="D23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92" s="119" t="s">
        <v>2877</v>
      </c>
      <c r="F2392" s="76" t="s">
        <v>537</v>
      </c>
      <c r="G23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92" s="78">
        <v>8</v>
      </c>
      <c r="J2392" s="52">
        <v>16.11111</v>
      </c>
      <c r="K2392" s="60">
        <f>Tabla3[[#This Row],[PRECIOS]]-Tabla3[[#This Row],[PRECIOS]]*10%</f>
        <v>14.499998999999999</v>
      </c>
      <c r="L2392" s="101"/>
      <c r="M2392" s="61"/>
      <c r="N2392" s="55">
        <f>IFERROR(Tabla3[[#This Row],[PRECIOS]]-Tabla3[[#This Row],[PRECIOS]]*Tabla3[[#This Row],[% PRODUCTO]]," ")</f>
        <v>16.11111</v>
      </c>
      <c r="O2392" s="61"/>
      <c r="P2392" s="55">
        <f>IFERROR(Tabla3[[#This Row],[OCULTAR2]]-Tabla3[[#This Row],[OCULTAR2]]*Tabla3[[#This Row],[% LÍNEA]]," ")</f>
        <v>16.11111</v>
      </c>
      <c r="Q2392" s="56">
        <f>IFERROR(Tabla3[[#This Row],[% PRODUCTO]]+Tabla3[[#This Row],[% LÍNEA]]," ")</f>
        <v>0</v>
      </c>
      <c r="R2392" s="60">
        <f>Tabla3[[#This Row],[OCULTAR3]]</f>
        <v>16.11111</v>
      </c>
      <c r="S2392" s="60">
        <f>Tabla3[[#This Row],[PRECIO SIN %]]-Tabla3[[#This Row],[PRECIO SIN %]]*10%</f>
        <v>14.499998999999999</v>
      </c>
      <c r="T2392" s="80">
        <f>(Tabla3[[#This Row],[PRECIO CON DESCT.]]-(Tabla3[[#This Row],[PRECIO CON DESCT.]]*$T$6))</f>
        <v>9.1349993699999992</v>
      </c>
      <c r="U2392" s="96"/>
      <c r="V2392" s="94">
        <f>Tabla3[[#This Row],[PRECIO %      en $]]*Tabla3[[#This Row],[PEDIDO ]]</f>
        <v>0</v>
      </c>
      <c r="W2392" s="57">
        <f>Tabla3[[#This Row],[PRECIO CON DESCT.]]*Tabla3[[#This Row],[PEDIDO ]]</f>
        <v>0</v>
      </c>
      <c r="X2392" s="58">
        <f>Tabla3[[#This Row],[PRECIO SIN %]]*Tabla3[[#This Row],[PEDIDO ]]</f>
        <v>0</v>
      </c>
    </row>
    <row r="2393" spans="1:24" ht="33" customHeight="1" x14ac:dyDescent="0.4">
      <c r="A2393" s="124">
        <v>8901463196663</v>
      </c>
      <c r="B2393" s="51" t="s">
        <v>225</v>
      </c>
      <c r="C2393" s="51" t="s">
        <v>116</v>
      </c>
      <c r="D23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93" s="118" t="s">
        <v>2878</v>
      </c>
      <c r="F2393" s="75" t="s">
        <v>537</v>
      </c>
      <c r="G23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93" s="77">
        <v>28</v>
      </c>
      <c r="J2393" s="52">
        <v>8.7222200000000001</v>
      </c>
      <c r="K2393" s="53">
        <f>Tabla3[[#This Row],[PRECIOS]]-Tabla3[[#This Row],[PRECIOS]]*10%</f>
        <v>7.8499980000000003</v>
      </c>
      <c r="L2393" s="101"/>
      <c r="M2393" s="54"/>
      <c r="N2393" s="55">
        <f>IFERROR(Tabla3[[#This Row],[PRECIOS]]-Tabla3[[#This Row],[PRECIOS]]*Tabla3[[#This Row],[% PRODUCTO]]," ")</f>
        <v>8.7222200000000001</v>
      </c>
      <c r="O2393" s="54"/>
      <c r="P2393" s="55">
        <f>IFERROR(Tabla3[[#This Row],[OCULTAR2]]-Tabla3[[#This Row],[OCULTAR2]]*Tabla3[[#This Row],[% LÍNEA]]," ")</f>
        <v>8.7222200000000001</v>
      </c>
      <c r="Q2393" s="56">
        <f>IFERROR(Tabla3[[#This Row],[% PRODUCTO]]+Tabla3[[#This Row],[% LÍNEA]]," ")</f>
        <v>0</v>
      </c>
      <c r="R2393" s="53">
        <f>Tabla3[[#This Row],[OCULTAR3]]</f>
        <v>8.7222200000000001</v>
      </c>
      <c r="S2393" s="53">
        <f>Tabla3[[#This Row],[PRECIO SIN %]]-Tabla3[[#This Row],[PRECIO SIN %]]*10%</f>
        <v>7.8499980000000003</v>
      </c>
      <c r="T2393" s="80">
        <f>(Tabla3[[#This Row],[PRECIO CON DESCT.]]-(Tabla3[[#This Row],[PRECIO CON DESCT.]]*$T$6))</f>
        <v>4.9454987399999997</v>
      </c>
      <c r="U2393" s="96"/>
      <c r="V2393" s="94">
        <f>Tabla3[[#This Row],[PRECIO %      en $]]*Tabla3[[#This Row],[PEDIDO ]]</f>
        <v>0</v>
      </c>
      <c r="W2393" s="57">
        <f>Tabla3[[#This Row],[PRECIO CON DESCT.]]*Tabla3[[#This Row],[PEDIDO ]]</f>
        <v>0</v>
      </c>
      <c r="X2393" s="58">
        <f>Tabla3[[#This Row],[PRECIO SIN %]]*Tabla3[[#This Row],[PEDIDO ]]</f>
        <v>0</v>
      </c>
    </row>
    <row r="2394" spans="1:24" ht="33" customHeight="1" x14ac:dyDescent="0.4">
      <c r="A2394" s="125">
        <v>793969044320</v>
      </c>
      <c r="B2394" s="59" t="s">
        <v>225</v>
      </c>
      <c r="C2394" s="59" t="s">
        <v>150</v>
      </c>
      <c r="D23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94" s="119" t="s">
        <v>2879</v>
      </c>
      <c r="F2394" s="76" t="s">
        <v>537</v>
      </c>
      <c r="G23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3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394" s="78">
        <v>219</v>
      </c>
      <c r="J2394" s="52">
        <v>3.62222</v>
      </c>
      <c r="K2394" s="60">
        <f>Tabla3[[#This Row],[PRECIOS]]-Tabla3[[#This Row],[PRECIOS]]*10%</f>
        <v>3.259998</v>
      </c>
      <c r="L2394" s="101"/>
      <c r="M2394" s="61"/>
      <c r="N2394" s="55">
        <f>IFERROR(Tabla3[[#This Row],[PRECIOS]]-Tabla3[[#This Row],[PRECIOS]]*Tabla3[[#This Row],[% PRODUCTO]]," ")</f>
        <v>3.62222</v>
      </c>
      <c r="O2394" s="61">
        <v>0.05</v>
      </c>
      <c r="P2394" s="55">
        <f>IFERROR(Tabla3[[#This Row],[OCULTAR2]]-Tabla3[[#This Row],[OCULTAR2]]*Tabla3[[#This Row],[% LÍNEA]]," ")</f>
        <v>3.441109</v>
      </c>
      <c r="Q2394" s="56">
        <f>IFERROR(Tabla3[[#This Row],[% PRODUCTO]]+Tabla3[[#This Row],[% LÍNEA]]," ")</f>
        <v>0.05</v>
      </c>
      <c r="R2394" s="60">
        <f>Tabla3[[#This Row],[OCULTAR3]]</f>
        <v>3.441109</v>
      </c>
      <c r="S2394" s="60">
        <f>Tabla3[[#This Row],[PRECIO SIN %]]-Tabla3[[#This Row],[PRECIO SIN %]]*10%</f>
        <v>3.0969981</v>
      </c>
      <c r="T2394" s="80">
        <f>(Tabla3[[#This Row],[PRECIO CON DESCT.]]-(Tabla3[[#This Row],[PRECIO CON DESCT.]]*$T$6))</f>
        <v>1.9511088029999999</v>
      </c>
      <c r="U2394" s="96"/>
      <c r="V2394" s="94">
        <f>Tabla3[[#This Row],[PRECIO %      en $]]*Tabla3[[#This Row],[PEDIDO ]]</f>
        <v>0</v>
      </c>
      <c r="W2394" s="57">
        <f>Tabla3[[#This Row],[PRECIO CON DESCT.]]*Tabla3[[#This Row],[PEDIDO ]]</f>
        <v>0</v>
      </c>
      <c r="X2394" s="58">
        <f>Tabla3[[#This Row],[PRECIO SIN %]]*Tabla3[[#This Row],[PEDIDO ]]</f>
        <v>0</v>
      </c>
    </row>
    <row r="2395" spans="1:24" ht="33" customHeight="1" x14ac:dyDescent="0.4">
      <c r="A2395" s="124">
        <v>7591020009317</v>
      </c>
      <c r="B2395" s="51" t="s">
        <v>225</v>
      </c>
      <c r="C2395" s="51" t="s">
        <v>196</v>
      </c>
      <c r="D23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95" s="118" t="s">
        <v>2880</v>
      </c>
      <c r="F2395" s="75" t="s">
        <v>537</v>
      </c>
      <c r="G23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95" s="77">
        <v>72</v>
      </c>
      <c r="J2395" s="52">
        <v>21.66667</v>
      </c>
      <c r="K2395" s="53">
        <f>Tabla3[[#This Row],[PRECIOS]]-Tabla3[[#This Row],[PRECIOS]]*10%</f>
        <v>19.500003</v>
      </c>
      <c r="L2395" s="101"/>
      <c r="M2395" s="54"/>
      <c r="N2395" s="55">
        <f>IFERROR(Tabla3[[#This Row],[PRECIOS]]-Tabla3[[#This Row],[PRECIOS]]*Tabla3[[#This Row],[% PRODUCTO]]," ")</f>
        <v>21.66667</v>
      </c>
      <c r="O2395" s="54"/>
      <c r="P2395" s="55">
        <f>IFERROR(Tabla3[[#This Row],[OCULTAR2]]-Tabla3[[#This Row],[OCULTAR2]]*Tabla3[[#This Row],[% LÍNEA]]," ")</f>
        <v>21.66667</v>
      </c>
      <c r="Q2395" s="56">
        <f>IFERROR(Tabla3[[#This Row],[% PRODUCTO]]+Tabla3[[#This Row],[% LÍNEA]]," ")</f>
        <v>0</v>
      </c>
      <c r="R2395" s="53">
        <f>Tabla3[[#This Row],[OCULTAR3]]</f>
        <v>21.66667</v>
      </c>
      <c r="S2395" s="53">
        <f>Tabla3[[#This Row],[PRECIO SIN %]]-Tabla3[[#This Row],[PRECIO SIN %]]*10%</f>
        <v>19.500003</v>
      </c>
      <c r="T2395" s="80">
        <f>(Tabla3[[#This Row],[PRECIO CON DESCT.]]-(Tabla3[[#This Row],[PRECIO CON DESCT.]]*$T$6))</f>
        <v>12.28500189</v>
      </c>
      <c r="U2395" s="96"/>
      <c r="V2395" s="94">
        <f>Tabla3[[#This Row],[PRECIO %      en $]]*Tabla3[[#This Row],[PEDIDO ]]</f>
        <v>0</v>
      </c>
      <c r="W2395" s="57">
        <f>Tabla3[[#This Row],[PRECIO CON DESCT.]]*Tabla3[[#This Row],[PEDIDO ]]</f>
        <v>0</v>
      </c>
      <c r="X2395" s="58">
        <f>Tabla3[[#This Row],[PRECIO SIN %]]*Tabla3[[#This Row],[PEDIDO ]]</f>
        <v>0</v>
      </c>
    </row>
    <row r="2396" spans="1:24" ht="33" customHeight="1" x14ac:dyDescent="0.4">
      <c r="A2396" s="125">
        <v>7598981001534</v>
      </c>
      <c r="B2396" s="59" t="s">
        <v>225</v>
      </c>
      <c r="C2396" s="59" t="s">
        <v>274</v>
      </c>
      <c r="D23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396" s="119" t="s">
        <v>2881</v>
      </c>
      <c r="F2396" s="76" t="s">
        <v>537</v>
      </c>
      <c r="G23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396" s="78">
        <v>20</v>
      </c>
      <c r="J2396" s="52">
        <v>5.3333300000000001</v>
      </c>
      <c r="K2396" s="60">
        <f>Tabla3[[#This Row],[PRECIOS]]-Tabla3[[#This Row],[PRECIOS]]*10%</f>
        <v>4.7999970000000003</v>
      </c>
      <c r="L2396" s="101" t="s">
        <v>5327</v>
      </c>
      <c r="M2396" s="61"/>
      <c r="N2396" s="55">
        <f>IFERROR(Tabla3[[#This Row],[PRECIOS]]-Tabla3[[#This Row],[PRECIOS]]*Tabla3[[#This Row],[% PRODUCTO]]," ")</f>
        <v>5.3333300000000001</v>
      </c>
      <c r="O2396" s="61"/>
      <c r="P2396" s="55">
        <f>IFERROR(Tabla3[[#This Row],[OCULTAR2]]-Tabla3[[#This Row],[OCULTAR2]]*Tabla3[[#This Row],[% LÍNEA]]," ")</f>
        <v>5.3333300000000001</v>
      </c>
      <c r="Q2396" s="56">
        <f>IFERROR(Tabla3[[#This Row],[% PRODUCTO]]+Tabla3[[#This Row],[% LÍNEA]]," ")</f>
        <v>0</v>
      </c>
      <c r="R2396" s="60">
        <f>Tabla3[[#This Row],[OCULTAR3]]</f>
        <v>5.3333300000000001</v>
      </c>
      <c r="S2396" s="60">
        <f>Tabla3[[#This Row],[PRECIO SIN %]]-Tabla3[[#This Row],[PRECIO SIN %]]*10%</f>
        <v>4.7999970000000003</v>
      </c>
      <c r="T2396" s="80">
        <f>(Tabla3[[#This Row],[PRECIO CON DESCT.]]-(Tabla3[[#This Row],[PRECIO CON DESCT.]]*$T$6))</f>
        <v>3.02399811</v>
      </c>
      <c r="U2396" s="96"/>
      <c r="V2396" s="94">
        <f>Tabla3[[#This Row],[PRECIO %      en $]]*Tabla3[[#This Row],[PEDIDO ]]</f>
        <v>0</v>
      </c>
      <c r="W2396" s="57">
        <f>Tabla3[[#This Row],[PRECIO CON DESCT.]]*Tabla3[[#This Row],[PEDIDO ]]</f>
        <v>0</v>
      </c>
      <c r="X2396" s="58">
        <f>Tabla3[[#This Row],[PRECIO SIN %]]*Tabla3[[#This Row],[PEDIDO ]]</f>
        <v>0</v>
      </c>
    </row>
    <row r="2397" spans="1:24" ht="33" customHeight="1" x14ac:dyDescent="0.4">
      <c r="A2397" s="124">
        <v>7707355053967</v>
      </c>
      <c r="B2397" s="51" t="s">
        <v>225</v>
      </c>
      <c r="C2397" s="51" t="s">
        <v>98</v>
      </c>
      <c r="D23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97" s="118" t="s">
        <v>2882</v>
      </c>
      <c r="F2397" s="75" t="s">
        <v>537</v>
      </c>
      <c r="G23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97" s="77">
        <v>7</v>
      </c>
      <c r="J2397" s="52">
        <v>30.61111</v>
      </c>
      <c r="K2397" s="53">
        <f>Tabla3[[#This Row],[PRECIOS]]-Tabla3[[#This Row],[PRECIOS]]*10%</f>
        <v>27.549999</v>
      </c>
      <c r="L2397" s="101"/>
      <c r="M2397" s="54"/>
      <c r="N2397" s="55">
        <f>IFERROR(Tabla3[[#This Row],[PRECIOS]]-Tabla3[[#This Row],[PRECIOS]]*Tabla3[[#This Row],[% PRODUCTO]]," ")</f>
        <v>30.61111</v>
      </c>
      <c r="O2397" s="54"/>
      <c r="P2397" s="55">
        <f>IFERROR(Tabla3[[#This Row],[OCULTAR2]]-Tabla3[[#This Row],[OCULTAR2]]*Tabla3[[#This Row],[% LÍNEA]]," ")</f>
        <v>30.61111</v>
      </c>
      <c r="Q2397" s="56">
        <f>IFERROR(Tabla3[[#This Row],[% PRODUCTO]]+Tabla3[[#This Row],[% LÍNEA]]," ")</f>
        <v>0</v>
      </c>
      <c r="R2397" s="53">
        <f>Tabla3[[#This Row],[OCULTAR3]]</f>
        <v>30.61111</v>
      </c>
      <c r="S2397" s="53">
        <f>Tabla3[[#This Row],[PRECIO SIN %]]-Tabla3[[#This Row],[PRECIO SIN %]]*10%</f>
        <v>27.549999</v>
      </c>
      <c r="T2397" s="80">
        <f>(Tabla3[[#This Row],[PRECIO CON DESCT.]]-(Tabla3[[#This Row],[PRECIO CON DESCT.]]*$T$6))</f>
        <v>17.356499370000002</v>
      </c>
      <c r="U2397" s="96"/>
      <c r="V2397" s="94">
        <f>Tabla3[[#This Row],[PRECIO %      en $]]*Tabla3[[#This Row],[PEDIDO ]]</f>
        <v>0</v>
      </c>
      <c r="W2397" s="57">
        <f>Tabla3[[#This Row],[PRECIO CON DESCT.]]*Tabla3[[#This Row],[PEDIDO ]]</f>
        <v>0</v>
      </c>
      <c r="X2397" s="58">
        <f>Tabla3[[#This Row],[PRECIO SIN %]]*Tabla3[[#This Row],[PEDIDO ]]</f>
        <v>0</v>
      </c>
    </row>
    <row r="2398" spans="1:24" ht="33" customHeight="1" x14ac:dyDescent="0.4">
      <c r="A2398" s="125">
        <v>3582910027782</v>
      </c>
      <c r="B2398" s="59" t="s">
        <v>225</v>
      </c>
      <c r="C2398" s="59" t="s">
        <v>121</v>
      </c>
      <c r="D23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398" s="119" t="s">
        <v>2883</v>
      </c>
      <c r="F2398" s="76" t="s">
        <v>537</v>
      </c>
      <c r="G23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398" s="78">
        <v>19</v>
      </c>
      <c r="J2398" s="52">
        <v>23.844439999999999</v>
      </c>
      <c r="K2398" s="60">
        <f>Tabla3[[#This Row],[PRECIOS]]-Tabla3[[#This Row],[PRECIOS]]*10%</f>
        <v>21.459996</v>
      </c>
      <c r="L2398" s="101"/>
      <c r="M2398" s="61"/>
      <c r="N2398" s="55">
        <f>IFERROR(Tabla3[[#This Row],[PRECIOS]]-Tabla3[[#This Row],[PRECIOS]]*Tabla3[[#This Row],[% PRODUCTO]]," ")</f>
        <v>23.844439999999999</v>
      </c>
      <c r="O2398" s="61"/>
      <c r="P2398" s="55">
        <f>IFERROR(Tabla3[[#This Row],[OCULTAR2]]-Tabla3[[#This Row],[OCULTAR2]]*Tabla3[[#This Row],[% LÍNEA]]," ")</f>
        <v>23.844439999999999</v>
      </c>
      <c r="Q2398" s="56">
        <f>IFERROR(Tabla3[[#This Row],[% PRODUCTO]]+Tabla3[[#This Row],[% LÍNEA]]," ")</f>
        <v>0</v>
      </c>
      <c r="R2398" s="60">
        <f>Tabla3[[#This Row],[OCULTAR3]]</f>
        <v>23.844439999999999</v>
      </c>
      <c r="S2398" s="60">
        <f>Tabla3[[#This Row],[PRECIO SIN %]]-Tabla3[[#This Row],[PRECIO SIN %]]*10%</f>
        <v>21.459996</v>
      </c>
      <c r="T2398" s="80">
        <f>(Tabla3[[#This Row],[PRECIO CON DESCT.]]-(Tabla3[[#This Row],[PRECIO CON DESCT.]]*$T$6))</f>
        <v>13.519797480000001</v>
      </c>
      <c r="U2398" s="96"/>
      <c r="V2398" s="94">
        <f>Tabla3[[#This Row],[PRECIO %      en $]]*Tabla3[[#This Row],[PEDIDO ]]</f>
        <v>0</v>
      </c>
      <c r="W2398" s="57">
        <f>Tabla3[[#This Row],[PRECIO CON DESCT.]]*Tabla3[[#This Row],[PEDIDO ]]</f>
        <v>0</v>
      </c>
      <c r="X2398" s="58">
        <f>Tabla3[[#This Row],[PRECIO SIN %]]*Tabla3[[#This Row],[PEDIDO ]]</f>
        <v>0</v>
      </c>
    </row>
    <row r="2399" spans="1:24" ht="33" customHeight="1" x14ac:dyDescent="0.4">
      <c r="A2399" s="124">
        <v>7598981001602</v>
      </c>
      <c r="B2399" s="51" t="s">
        <v>225</v>
      </c>
      <c r="C2399" s="51" t="s">
        <v>274</v>
      </c>
      <c r="D23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399" s="118" t="s">
        <v>2884</v>
      </c>
      <c r="F2399" s="75" t="s">
        <v>537</v>
      </c>
      <c r="G23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3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399" s="77">
        <v>8</v>
      </c>
      <c r="J2399" s="52">
        <v>25.66667</v>
      </c>
      <c r="K2399" s="53">
        <f>Tabla3[[#This Row],[PRECIOS]]-Tabla3[[#This Row],[PRECIOS]]*10%</f>
        <v>23.100003000000001</v>
      </c>
      <c r="L2399" s="101" t="s">
        <v>5327</v>
      </c>
      <c r="M2399" s="54"/>
      <c r="N2399" s="55">
        <f>IFERROR(Tabla3[[#This Row],[PRECIOS]]-Tabla3[[#This Row],[PRECIOS]]*Tabla3[[#This Row],[% PRODUCTO]]," ")</f>
        <v>25.66667</v>
      </c>
      <c r="O2399" s="54"/>
      <c r="P2399" s="55">
        <f>IFERROR(Tabla3[[#This Row],[OCULTAR2]]-Tabla3[[#This Row],[OCULTAR2]]*Tabla3[[#This Row],[% LÍNEA]]," ")</f>
        <v>25.66667</v>
      </c>
      <c r="Q2399" s="56">
        <f>IFERROR(Tabla3[[#This Row],[% PRODUCTO]]+Tabla3[[#This Row],[% LÍNEA]]," ")</f>
        <v>0</v>
      </c>
      <c r="R2399" s="53">
        <f>Tabla3[[#This Row],[OCULTAR3]]</f>
        <v>25.66667</v>
      </c>
      <c r="S2399" s="53">
        <f>Tabla3[[#This Row],[PRECIO SIN %]]-Tabla3[[#This Row],[PRECIO SIN %]]*10%</f>
        <v>23.100003000000001</v>
      </c>
      <c r="T2399" s="80">
        <f>(Tabla3[[#This Row],[PRECIO CON DESCT.]]-(Tabla3[[#This Row],[PRECIO CON DESCT.]]*$T$6))</f>
        <v>14.553001890000001</v>
      </c>
      <c r="U2399" s="96"/>
      <c r="V2399" s="94">
        <f>Tabla3[[#This Row],[PRECIO %      en $]]*Tabla3[[#This Row],[PEDIDO ]]</f>
        <v>0</v>
      </c>
      <c r="W2399" s="57">
        <f>Tabla3[[#This Row],[PRECIO CON DESCT.]]*Tabla3[[#This Row],[PEDIDO ]]</f>
        <v>0</v>
      </c>
      <c r="X2399" s="58">
        <f>Tabla3[[#This Row],[PRECIO SIN %]]*Tabla3[[#This Row],[PEDIDO ]]</f>
        <v>0</v>
      </c>
    </row>
    <row r="2400" spans="1:24" ht="33" customHeight="1" x14ac:dyDescent="0.4">
      <c r="A2400" s="125">
        <v>8906130231081</v>
      </c>
      <c r="B2400" s="59" t="s">
        <v>225</v>
      </c>
      <c r="C2400" s="59" t="s">
        <v>106</v>
      </c>
      <c r="D24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00" s="119" t="s">
        <v>2885</v>
      </c>
      <c r="F2400" s="76" t="s">
        <v>537</v>
      </c>
      <c r="G24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00" s="78">
        <v>86</v>
      </c>
      <c r="J2400" s="52">
        <v>4.4444400000000002</v>
      </c>
      <c r="K2400" s="60">
        <f>Tabla3[[#This Row],[PRECIOS]]-Tabla3[[#This Row],[PRECIOS]]*10%</f>
        <v>3.9999960000000003</v>
      </c>
      <c r="L2400" s="101"/>
      <c r="M2400" s="61"/>
      <c r="N2400" s="55">
        <f>IFERROR(Tabla3[[#This Row],[PRECIOS]]-Tabla3[[#This Row],[PRECIOS]]*Tabla3[[#This Row],[% PRODUCTO]]," ")</f>
        <v>4.4444400000000002</v>
      </c>
      <c r="O2400" s="61"/>
      <c r="P2400" s="55">
        <f>IFERROR(Tabla3[[#This Row],[OCULTAR2]]-Tabla3[[#This Row],[OCULTAR2]]*Tabla3[[#This Row],[% LÍNEA]]," ")</f>
        <v>4.4444400000000002</v>
      </c>
      <c r="Q2400" s="56">
        <f>IFERROR(Tabla3[[#This Row],[% PRODUCTO]]+Tabla3[[#This Row],[% LÍNEA]]," ")</f>
        <v>0</v>
      </c>
      <c r="R2400" s="60">
        <f>Tabla3[[#This Row],[OCULTAR3]]</f>
        <v>4.4444400000000002</v>
      </c>
      <c r="S2400" s="60">
        <f>Tabla3[[#This Row],[PRECIO SIN %]]-Tabla3[[#This Row],[PRECIO SIN %]]*10%</f>
        <v>3.9999960000000003</v>
      </c>
      <c r="T2400" s="80">
        <f>(Tabla3[[#This Row],[PRECIO CON DESCT.]]-(Tabla3[[#This Row],[PRECIO CON DESCT.]]*$T$6))</f>
        <v>2.5199974800000002</v>
      </c>
      <c r="U2400" s="96"/>
      <c r="V2400" s="94">
        <f>Tabla3[[#This Row],[PRECIO %      en $]]*Tabla3[[#This Row],[PEDIDO ]]</f>
        <v>0</v>
      </c>
      <c r="W2400" s="57">
        <f>Tabla3[[#This Row],[PRECIO CON DESCT.]]*Tabla3[[#This Row],[PEDIDO ]]</f>
        <v>0</v>
      </c>
      <c r="X2400" s="58">
        <f>Tabla3[[#This Row],[PRECIO SIN %]]*Tabla3[[#This Row],[PEDIDO ]]</f>
        <v>0</v>
      </c>
    </row>
    <row r="2401" spans="1:24" ht="33" customHeight="1" x14ac:dyDescent="0.4">
      <c r="A2401" s="124">
        <v>7750215008744</v>
      </c>
      <c r="B2401" s="51" t="s">
        <v>225</v>
      </c>
      <c r="C2401" s="51" t="s">
        <v>172</v>
      </c>
      <c r="D24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01" s="118" t="s">
        <v>2886</v>
      </c>
      <c r="F2401" s="75" t="s">
        <v>537</v>
      </c>
      <c r="G24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01" s="77">
        <v>72</v>
      </c>
      <c r="J2401" s="52">
        <v>3.88889</v>
      </c>
      <c r="K2401" s="53">
        <f>Tabla3[[#This Row],[PRECIOS]]-Tabla3[[#This Row],[PRECIOS]]*10%</f>
        <v>3.5000010000000001</v>
      </c>
      <c r="L2401" s="101"/>
      <c r="M2401" s="54"/>
      <c r="N2401" s="55">
        <f>IFERROR(Tabla3[[#This Row],[PRECIOS]]-Tabla3[[#This Row],[PRECIOS]]*Tabla3[[#This Row],[% PRODUCTO]]," ")</f>
        <v>3.88889</v>
      </c>
      <c r="O2401" s="54"/>
      <c r="P2401" s="55">
        <f>IFERROR(Tabla3[[#This Row],[OCULTAR2]]-Tabla3[[#This Row],[OCULTAR2]]*Tabla3[[#This Row],[% LÍNEA]]," ")</f>
        <v>3.88889</v>
      </c>
      <c r="Q2401" s="56">
        <f>IFERROR(Tabla3[[#This Row],[% PRODUCTO]]+Tabla3[[#This Row],[% LÍNEA]]," ")</f>
        <v>0</v>
      </c>
      <c r="R2401" s="53">
        <f>Tabla3[[#This Row],[OCULTAR3]]</f>
        <v>3.88889</v>
      </c>
      <c r="S2401" s="53">
        <f>Tabla3[[#This Row],[PRECIO SIN %]]-Tabla3[[#This Row],[PRECIO SIN %]]*10%</f>
        <v>3.5000010000000001</v>
      </c>
      <c r="T2401" s="80">
        <f>(Tabla3[[#This Row],[PRECIO CON DESCT.]]-(Tabla3[[#This Row],[PRECIO CON DESCT.]]*$T$6))</f>
        <v>2.2050006299999998</v>
      </c>
      <c r="U2401" s="96"/>
      <c r="V2401" s="94">
        <f>Tabla3[[#This Row],[PRECIO %      en $]]*Tabla3[[#This Row],[PEDIDO ]]</f>
        <v>0</v>
      </c>
      <c r="W2401" s="57">
        <f>Tabla3[[#This Row],[PRECIO CON DESCT.]]*Tabla3[[#This Row],[PEDIDO ]]</f>
        <v>0</v>
      </c>
      <c r="X2401" s="58">
        <f>Tabla3[[#This Row],[PRECIO SIN %]]*Tabla3[[#This Row],[PEDIDO ]]</f>
        <v>0</v>
      </c>
    </row>
    <row r="2402" spans="1:24" ht="33" customHeight="1" x14ac:dyDescent="0.4">
      <c r="A2402" s="125">
        <v>632627843601</v>
      </c>
      <c r="B2402" s="59" t="s">
        <v>225</v>
      </c>
      <c r="C2402" s="59" t="s">
        <v>150</v>
      </c>
      <c r="D24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02" s="119" t="s">
        <v>2887</v>
      </c>
      <c r="F2402" s="76" t="s">
        <v>537</v>
      </c>
      <c r="G24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4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402" s="78">
        <v>201</v>
      </c>
      <c r="J2402" s="52">
        <v>5.9444400000000002</v>
      </c>
      <c r="K2402" s="60">
        <f>Tabla3[[#This Row],[PRECIOS]]-Tabla3[[#This Row],[PRECIOS]]*10%</f>
        <v>5.349996</v>
      </c>
      <c r="L2402" s="101"/>
      <c r="M2402" s="61"/>
      <c r="N2402" s="55">
        <f>IFERROR(Tabla3[[#This Row],[PRECIOS]]-Tabla3[[#This Row],[PRECIOS]]*Tabla3[[#This Row],[% PRODUCTO]]," ")</f>
        <v>5.9444400000000002</v>
      </c>
      <c r="O2402" s="61">
        <v>0.05</v>
      </c>
      <c r="P2402" s="55">
        <f>IFERROR(Tabla3[[#This Row],[OCULTAR2]]-Tabla3[[#This Row],[OCULTAR2]]*Tabla3[[#This Row],[% LÍNEA]]," ")</f>
        <v>5.6472180000000005</v>
      </c>
      <c r="Q2402" s="56">
        <f>IFERROR(Tabla3[[#This Row],[% PRODUCTO]]+Tabla3[[#This Row],[% LÍNEA]]," ")</f>
        <v>0.05</v>
      </c>
      <c r="R2402" s="60">
        <f>Tabla3[[#This Row],[OCULTAR3]]</f>
        <v>5.6472180000000005</v>
      </c>
      <c r="S2402" s="60">
        <f>Tabla3[[#This Row],[PRECIO SIN %]]-Tabla3[[#This Row],[PRECIO SIN %]]*10%</f>
        <v>5.0824962000000005</v>
      </c>
      <c r="T2402" s="80">
        <f>(Tabla3[[#This Row],[PRECIO CON DESCT.]]-(Tabla3[[#This Row],[PRECIO CON DESCT.]]*$T$6))</f>
        <v>3.201972606</v>
      </c>
      <c r="U2402" s="96"/>
      <c r="V2402" s="94">
        <f>Tabla3[[#This Row],[PRECIO %      en $]]*Tabla3[[#This Row],[PEDIDO ]]</f>
        <v>0</v>
      </c>
      <c r="W2402" s="57">
        <f>Tabla3[[#This Row],[PRECIO CON DESCT.]]*Tabla3[[#This Row],[PEDIDO ]]</f>
        <v>0</v>
      </c>
      <c r="X2402" s="58">
        <f>Tabla3[[#This Row],[PRECIO SIN %]]*Tabla3[[#This Row],[PEDIDO ]]</f>
        <v>0</v>
      </c>
    </row>
    <row r="2403" spans="1:24" ht="33" customHeight="1" x14ac:dyDescent="0.4">
      <c r="A2403" s="124">
        <v>632627843601</v>
      </c>
      <c r="B2403" s="51" t="s">
        <v>225</v>
      </c>
      <c r="C2403" s="51" t="s">
        <v>150</v>
      </c>
      <c r="D24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03" s="118" t="s">
        <v>2887</v>
      </c>
      <c r="F2403" s="75" t="s">
        <v>537</v>
      </c>
      <c r="G24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4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403" s="77">
        <v>1</v>
      </c>
      <c r="J2403" s="52">
        <v>5.9444400000000002</v>
      </c>
      <c r="K2403" s="53">
        <f>Tabla3[[#This Row],[PRECIOS]]-Tabla3[[#This Row],[PRECIOS]]*10%</f>
        <v>5.349996</v>
      </c>
      <c r="L2403" s="101"/>
      <c r="M2403" s="54"/>
      <c r="N2403" s="55">
        <f>IFERROR(Tabla3[[#This Row],[PRECIOS]]-Tabla3[[#This Row],[PRECIOS]]*Tabla3[[#This Row],[% PRODUCTO]]," ")</f>
        <v>5.9444400000000002</v>
      </c>
      <c r="O2403" s="54">
        <v>0.05</v>
      </c>
      <c r="P2403" s="55">
        <f>IFERROR(Tabla3[[#This Row],[OCULTAR2]]-Tabla3[[#This Row],[OCULTAR2]]*Tabla3[[#This Row],[% LÍNEA]]," ")</f>
        <v>5.6472180000000005</v>
      </c>
      <c r="Q2403" s="56">
        <f>IFERROR(Tabla3[[#This Row],[% PRODUCTO]]+Tabla3[[#This Row],[% LÍNEA]]," ")</f>
        <v>0.05</v>
      </c>
      <c r="R2403" s="53">
        <f>Tabla3[[#This Row],[OCULTAR3]]</f>
        <v>5.6472180000000005</v>
      </c>
      <c r="S2403" s="53">
        <f>Tabla3[[#This Row],[PRECIO SIN %]]-Tabla3[[#This Row],[PRECIO SIN %]]*10%</f>
        <v>5.0824962000000005</v>
      </c>
      <c r="T2403" s="80">
        <f>(Tabla3[[#This Row],[PRECIO CON DESCT.]]-(Tabla3[[#This Row],[PRECIO CON DESCT.]]*$T$6))</f>
        <v>3.201972606</v>
      </c>
      <c r="U2403" s="96"/>
      <c r="V2403" s="94">
        <f>Tabla3[[#This Row],[PRECIO %      en $]]*Tabla3[[#This Row],[PEDIDO ]]</f>
        <v>0</v>
      </c>
      <c r="W2403" s="57">
        <f>Tabla3[[#This Row],[PRECIO CON DESCT.]]*Tabla3[[#This Row],[PEDIDO ]]</f>
        <v>0</v>
      </c>
      <c r="X2403" s="58">
        <f>Tabla3[[#This Row],[PRECIO SIN %]]*Tabla3[[#This Row],[PEDIDO ]]</f>
        <v>0</v>
      </c>
    </row>
    <row r="2404" spans="1:24" ht="33" customHeight="1" x14ac:dyDescent="0.4">
      <c r="A2404" s="125">
        <v>7595152002673</v>
      </c>
      <c r="B2404" s="59" t="s">
        <v>225</v>
      </c>
      <c r="C2404" s="59" t="s">
        <v>233</v>
      </c>
      <c r="D24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04" s="119" t="s">
        <v>2888</v>
      </c>
      <c r="F2404" s="76" t="s">
        <v>537</v>
      </c>
      <c r="G24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04" s="78">
        <v>20</v>
      </c>
      <c r="J2404" s="52">
        <v>4.7777799999999999</v>
      </c>
      <c r="K2404" s="60">
        <f>Tabla3[[#This Row],[PRECIOS]]-Tabla3[[#This Row],[PRECIOS]]*10%</f>
        <v>4.3000020000000001</v>
      </c>
      <c r="L2404" s="101"/>
      <c r="M2404" s="61"/>
      <c r="N2404" s="55">
        <f>IFERROR(Tabla3[[#This Row],[PRECIOS]]-Tabla3[[#This Row],[PRECIOS]]*Tabla3[[#This Row],[% PRODUCTO]]," ")</f>
        <v>4.7777799999999999</v>
      </c>
      <c r="O2404" s="61"/>
      <c r="P2404" s="55">
        <f>IFERROR(Tabla3[[#This Row],[OCULTAR2]]-Tabla3[[#This Row],[OCULTAR2]]*Tabla3[[#This Row],[% LÍNEA]]," ")</f>
        <v>4.7777799999999999</v>
      </c>
      <c r="Q2404" s="56">
        <f>IFERROR(Tabla3[[#This Row],[% PRODUCTO]]+Tabla3[[#This Row],[% LÍNEA]]," ")</f>
        <v>0</v>
      </c>
      <c r="R2404" s="60">
        <f>Tabla3[[#This Row],[OCULTAR3]]</f>
        <v>4.7777799999999999</v>
      </c>
      <c r="S2404" s="60">
        <f>Tabla3[[#This Row],[PRECIO SIN %]]-Tabla3[[#This Row],[PRECIO SIN %]]*10%</f>
        <v>4.3000020000000001</v>
      </c>
      <c r="T2404" s="80">
        <f>(Tabla3[[#This Row],[PRECIO CON DESCT.]]-(Tabla3[[#This Row],[PRECIO CON DESCT.]]*$T$6))</f>
        <v>2.70900126</v>
      </c>
      <c r="U2404" s="96"/>
      <c r="V2404" s="94">
        <f>Tabla3[[#This Row],[PRECIO %      en $]]*Tabla3[[#This Row],[PEDIDO ]]</f>
        <v>0</v>
      </c>
      <c r="W2404" s="57">
        <f>Tabla3[[#This Row],[PRECIO CON DESCT.]]*Tabla3[[#This Row],[PEDIDO ]]</f>
        <v>0</v>
      </c>
      <c r="X2404" s="58">
        <f>Tabla3[[#This Row],[PRECIO SIN %]]*Tabla3[[#This Row],[PEDIDO ]]</f>
        <v>0</v>
      </c>
    </row>
    <row r="2405" spans="1:24" ht="33" customHeight="1" x14ac:dyDescent="0.4">
      <c r="A2405" s="124">
        <v>7591519001082</v>
      </c>
      <c r="B2405" s="51" t="s">
        <v>225</v>
      </c>
      <c r="C2405" s="51" t="s">
        <v>149</v>
      </c>
      <c r="D24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405" s="118" t="s">
        <v>2889</v>
      </c>
      <c r="F2405" s="75" t="s">
        <v>537</v>
      </c>
      <c r="G24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405" s="77">
        <v>20</v>
      </c>
      <c r="J2405" s="52">
        <v>21.38889</v>
      </c>
      <c r="K2405" s="53">
        <f>Tabla3[[#This Row],[PRECIOS]]-Tabla3[[#This Row],[PRECIOS]]*10%</f>
        <v>19.250001000000001</v>
      </c>
      <c r="L2405" s="101" t="s">
        <v>5327</v>
      </c>
      <c r="M2405" s="54"/>
      <c r="N2405" s="55">
        <f>IFERROR(Tabla3[[#This Row],[PRECIOS]]-Tabla3[[#This Row],[PRECIOS]]*Tabla3[[#This Row],[% PRODUCTO]]," ")</f>
        <v>21.38889</v>
      </c>
      <c r="O2405" s="54"/>
      <c r="P2405" s="55">
        <f>IFERROR(Tabla3[[#This Row],[OCULTAR2]]-Tabla3[[#This Row],[OCULTAR2]]*Tabla3[[#This Row],[% LÍNEA]]," ")</f>
        <v>21.38889</v>
      </c>
      <c r="Q2405" s="56">
        <f>IFERROR(Tabla3[[#This Row],[% PRODUCTO]]+Tabla3[[#This Row],[% LÍNEA]]," ")</f>
        <v>0</v>
      </c>
      <c r="R2405" s="53">
        <f>Tabla3[[#This Row],[OCULTAR3]]</f>
        <v>21.38889</v>
      </c>
      <c r="S2405" s="53">
        <f>Tabla3[[#This Row],[PRECIO SIN %]]-Tabla3[[#This Row],[PRECIO SIN %]]*10%</f>
        <v>19.250001000000001</v>
      </c>
      <c r="T2405" s="80">
        <f>(Tabla3[[#This Row],[PRECIO CON DESCT.]]-(Tabla3[[#This Row],[PRECIO CON DESCT.]]*$T$6))</f>
        <v>12.12750063</v>
      </c>
      <c r="U2405" s="96"/>
      <c r="V2405" s="94">
        <f>Tabla3[[#This Row],[PRECIO %      en $]]*Tabla3[[#This Row],[PEDIDO ]]</f>
        <v>0</v>
      </c>
      <c r="W2405" s="57">
        <f>Tabla3[[#This Row],[PRECIO CON DESCT.]]*Tabla3[[#This Row],[PEDIDO ]]</f>
        <v>0</v>
      </c>
      <c r="X2405" s="58">
        <f>Tabla3[[#This Row],[PRECIO SIN %]]*Tabla3[[#This Row],[PEDIDO ]]</f>
        <v>0</v>
      </c>
    </row>
    <row r="2406" spans="1:24" ht="33" customHeight="1" x14ac:dyDescent="0.4">
      <c r="A2406" s="125">
        <v>7592432005508</v>
      </c>
      <c r="B2406" s="59" t="s">
        <v>225</v>
      </c>
      <c r="C2406" s="59" t="s">
        <v>118</v>
      </c>
      <c r="D24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06" s="119" t="s">
        <v>2890</v>
      </c>
      <c r="F2406" s="76" t="s">
        <v>537</v>
      </c>
      <c r="G24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06" s="78">
        <v>86</v>
      </c>
      <c r="J2406" s="52">
        <v>23.44444</v>
      </c>
      <c r="K2406" s="60">
        <f>Tabla3[[#This Row],[PRECIOS]]-Tabla3[[#This Row],[PRECIOS]]*10%</f>
        <v>21.099996000000001</v>
      </c>
      <c r="L2406" s="101"/>
      <c r="M2406" s="61"/>
      <c r="N2406" s="55">
        <f>IFERROR(Tabla3[[#This Row],[PRECIOS]]-Tabla3[[#This Row],[PRECIOS]]*Tabla3[[#This Row],[% PRODUCTO]]," ")</f>
        <v>23.44444</v>
      </c>
      <c r="O2406" s="61"/>
      <c r="P2406" s="55">
        <f>IFERROR(Tabla3[[#This Row],[OCULTAR2]]-Tabla3[[#This Row],[OCULTAR2]]*Tabla3[[#This Row],[% LÍNEA]]," ")</f>
        <v>23.44444</v>
      </c>
      <c r="Q2406" s="56">
        <f>IFERROR(Tabla3[[#This Row],[% PRODUCTO]]+Tabla3[[#This Row],[% LÍNEA]]," ")</f>
        <v>0</v>
      </c>
      <c r="R2406" s="60">
        <f>Tabla3[[#This Row],[OCULTAR3]]</f>
        <v>23.44444</v>
      </c>
      <c r="S2406" s="60">
        <f>Tabla3[[#This Row],[PRECIO SIN %]]-Tabla3[[#This Row],[PRECIO SIN %]]*10%</f>
        <v>21.099996000000001</v>
      </c>
      <c r="T2406" s="80">
        <f>(Tabla3[[#This Row],[PRECIO CON DESCT.]]-(Tabla3[[#This Row],[PRECIO CON DESCT.]]*$T$6))</f>
        <v>13.29299748</v>
      </c>
      <c r="U2406" s="96"/>
      <c r="V2406" s="94">
        <f>Tabla3[[#This Row],[PRECIO %      en $]]*Tabla3[[#This Row],[PEDIDO ]]</f>
        <v>0</v>
      </c>
      <c r="W2406" s="57">
        <f>Tabla3[[#This Row],[PRECIO CON DESCT.]]*Tabla3[[#This Row],[PEDIDO ]]</f>
        <v>0</v>
      </c>
      <c r="X2406" s="58">
        <f>Tabla3[[#This Row],[PRECIO SIN %]]*Tabla3[[#This Row],[PEDIDO ]]</f>
        <v>0</v>
      </c>
    </row>
    <row r="2407" spans="1:24" ht="33" customHeight="1" x14ac:dyDescent="0.4">
      <c r="A2407" s="124">
        <v>7592432005515</v>
      </c>
      <c r="B2407" s="51" t="s">
        <v>225</v>
      </c>
      <c r="C2407" s="51" t="s">
        <v>118</v>
      </c>
      <c r="D24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07" s="118" t="s">
        <v>2891</v>
      </c>
      <c r="F2407" s="75" t="s">
        <v>537</v>
      </c>
      <c r="G24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07" s="77">
        <v>72</v>
      </c>
      <c r="J2407" s="52">
        <v>30.155560000000001</v>
      </c>
      <c r="K2407" s="53">
        <f>Tabla3[[#This Row],[PRECIOS]]-Tabla3[[#This Row],[PRECIOS]]*10%</f>
        <v>27.140004000000001</v>
      </c>
      <c r="L2407" s="101"/>
      <c r="M2407" s="54"/>
      <c r="N2407" s="55">
        <f>IFERROR(Tabla3[[#This Row],[PRECIOS]]-Tabla3[[#This Row],[PRECIOS]]*Tabla3[[#This Row],[% PRODUCTO]]," ")</f>
        <v>30.155560000000001</v>
      </c>
      <c r="O2407" s="54"/>
      <c r="P2407" s="55">
        <f>IFERROR(Tabla3[[#This Row],[OCULTAR2]]-Tabla3[[#This Row],[OCULTAR2]]*Tabla3[[#This Row],[% LÍNEA]]," ")</f>
        <v>30.155560000000001</v>
      </c>
      <c r="Q2407" s="56">
        <f>IFERROR(Tabla3[[#This Row],[% PRODUCTO]]+Tabla3[[#This Row],[% LÍNEA]]," ")</f>
        <v>0</v>
      </c>
      <c r="R2407" s="53">
        <f>Tabla3[[#This Row],[OCULTAR3]]</f>
        <v>30.155560000000001</v>
      </c>
      <c r="S2407" s="53">
        <f>Tabla3[[#This Row],[PRECIO SIN %]]-Tabla3[[#This Row],[PRECIO SIN %]]*10%</f>
        <v>27.140004000000001</v>
      </c>
      <c r="T2407" s="80">
        <f>(Tabla3[[#This Row],[PRECIO CON DESCT.]]-(Tabla3[[#This Row],[PRECIO CON DESCT.]]*$T$6))</f>
        <v>17.098202520000001</v>
      </c>
      <c r="U2407" s="96"/>
      <c r="V2407" s="94">
        <f>Tabla3[[#This Row],[PRECIO %      en $]]*Tabla3[[#This Row],[PEDIDO ]]</f>
        <v>0</v>
      </c>
      <c r="W2407" s="57">
        <f>Tabla3[[#This Row],[PRECIO CON DESCT.]]*Tabla3[[#This Row],[PEDIDO ]]</f>
        <v>0</v>
      </c>
      <c r="X2407" s="58">
        <f>Tabla3[[#This Row],[PRECIO SIN %]]*Tabla3[[#This Row],[PEDIDO ]]</f>
        <v>0</v>
      </c>
    </row>
    <row r="2408" spans="1:24" ht="33" customHeight="1" x14ac:dyDescent="0.4">
      <c r="A2408" s="125">
        <v>7591651932299</v>
      </c>
      <c r="B2408" s="59" t="s">
        <v>225</v>
      </c>
      <c r="C2408" s="59" t="s">
        <v>129</v>
      </c>
      <c r="D24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08" s="119" t="s">
        <v>2892</v>
      </c>
      <c r="F2408" s="76" t="s">
        <v>537</v>
      </c>
      <c r="G24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08" s="78">
        <v>159</v>
      </c>
      <c r="J2408" s="52">
        <v>14</v>
      </c>
      <c r="K2408" s="60">
        <f>Tabla3[[#This Row],[PRECIOS]]-Tabla3[[#This Row],[PRECIOS]]*10%</f>
        <v>12.6</v>
      </c>
      <c r="L2408" s="101"/>
      <c r="M2408" s="61"/>
      <c r="N2408" s="55">
        <f>IFERROR(Tabla3[[#This Row],[PRECIOS]]-Tabla3[[#This Row],[PRECIOS]]*Tabla3[[#This Row],[% PRODUCTO]]," ")</f>
        <v>14</v>
      </c>
      <c r="O2408" s="61"/>
      <c r="P2408" s="55">
        <f>IFERROR(Tabla3[[#This Row],[OCULTAR2]]-Tabla3[[#This Row],[OCULTAR2]]*Tabla3[[#This Row],[% LÍNEA]]," ")</f>
        <v>14</v>
      </c>
      <c r="Q2408" s="56">
        <f>IFERROR(Tabla3[[#This Row],[% PRODUCTO]]+Tabla3[[#This Row],[% LÍNEA]]," ")</f>
        <v>0</v>
      </c>
      <c r="R2408" s="60">
        <f>Tabla3[[#This Row],[OCULTAR3]]</f>
        <v>14</v>
      </c>
      <c r="S2408" s="60">
        <f>Tabla3[[#This Row],[PRECIO SIN %]]-Tabla3[[#This Row],[PRECIO SIN %]]*10%</f>
        <v>12.6</v>
      </c>
      <c r="T2408" s="80">
        <f>(Tabla3[[#This Row],[PRECIO CON DESCT.]]-(Tabla3[[#This Row],[PRECIO CON DESCT.]]*$T$6))</f>
        <v>7.9379999999999997</v>
      </c>
      <c r="U2408" s="96"/>
      <c r="V2408" s="94">
        <f>Tabla3[[#This Row],[PRECIO %      en $]]*Tabla3[[#This Row],[PEDIDO ]]</f>
        <v>0</v>
      </c>
      <c r="W2408" s="57">
        <f>Tabla3[[#This Row],[PRECIO CON DESCT.]]*Tabla3[[#This Row],[PEDIDO ]]</f>
        <v>0</v>
      </c>
      <c r="X2408" s="58">
        <f>Tabla3[[#This Row],[PRECIO SIN %]]*Tabla3[[#This Row],[PEDIDO ]]</f>
        <v>0</v>
      </c>
    </row>
    <row r="2409" spans="1:24" ht="33" customHeight="1" x14ac:dyDescent="0.4">
      <c r="A2409" s="124">
        <v>7592803002310</v>
      </c>
      <c r="B2409" s="51" t="s">
        <v>225</v>
      </c>
      <c r="C2409" s="51" t="s">
        <v>132</v>
      </c>
      <c r="D24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09" s="118" t="s">
        <v>2893</v>
      </c>
      <c r="F2409" s="75" t="s">
        <v>537</v>
      </c>
      <c r="G24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09" s="77">
        <v>23</v>
      </c>
      <c r="J2409" s="52">
        <v>7.8666700000000001</v>
      </c>
      <c r="K2409" s="53">
        <f>Tabla3[[#This Row],[PRECIOS]]-Tabla3[[#This Row],[PRECIOS]]*10%</f>
        <v>7.0800029999999996</v>
      </c>
      <c r="L2409" s="101"/>
      <c r="M2409" s="54"/>
      <c r="N2409" s="55">
        <f>IFERROR(Tabla3[[#This Row],[PRECIOS]]-Tabla3[[#This Row],[PRECIOS]]*Tabla3[[#This Row],[% PRODUCTO]]," ")</f>
        <v>7.8666700000000001</v>
      </c>
      <c r="O2409" s="54"/>
      <c r="P2409" s="55">
        <f>IFERROR(Tabla3[[#This Row],[OCULTAR2]]-Tabla3[[#This Row],[OCULTAR2]]*Tabla3[[#This Row],[% LÍNEA]]," ")</f>
        <v>7.8666700000000001</v>
      </c>
      <c r="Q2409" s="56">
        <f>IFERROR(Tabla3[[#This Row],[% PRODUCTO]]+Tabla3[[#This Row],[% LÍNEA]]," ")</f>
        <v>0</v>
      </c>
      <c r="R2409" s="53">
        <f>Tabla3[[#This Row],[OCULTAR3]]</f>
        <v>7.8666700000000001</v>
      </c>
      <c r="S2409" s="53">
        <f>Tabla3[[#This Row],[PRECIO SIN %]]-Tabla3[[#This Row],[PRECIO SIN %]]*10%</f>
        <v>7.0800029999999996</v>
      </c>
      <c r="T2409" s="80">
        <f>(Tabla3[[#This Row],[PRECIO CON DESCT.]]-(Tabla3[[#This Row],[PRECIO CON DESCT.]]*$T$6))</f>
        <v>4.46040189</v>
      </c>
      <c r="U2409" s="96"/>
      <c r="V2409" s="94">
        <f>Tabla3[[#This Row],[PRECIO %      en $]]*Tabla3[[#This Row],[PEDIDO ]]</f>
        <v>0</v>
      </c>
      <c r="W2409" s="57">
        <f>Tabla3[[#This Row],[PRECIO CON DESCT.]]*Tabla3[[#This Row],[PEDIDO ]]</f>
        <v>0</v>
      </c>
      <c r="X2409" s="58">
        <f>Tabla3[[#This Row],[PRECIO SIN %]]*Tabla3[[#This Row],[PEDIDO ]]</f>
        <v>0</v>
      </c>
    </row>
    <row r="2410" spans="1:24" ht="33" customHeight="1" x14ac:dyDescent="0.4">
      <c r="A2410" s="125">
        <v>7592803002327</v>
      </c>
      <c r="B2410" s="59" t="s">
        <v>225</v>
      </c>
      <c r="C2410" s="59" t="s">
        <v>132</v>
      </c>
      <c r="D24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10" s="119" t="s">
        <v>2894</v>
      </c>
      <c r="F2410" s="76" t="s">
        <v>537</v>
      </c>
      <c r="G24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10" s="78">
        <v>11</v>
      </c>
      <c r="J2410" s="52">
        <v>14.71111</v>
      </c>
      <c r="K2410" s="60">
        <f>Tabla3[[#This Row],[PRECIOS]]-Tabla3[[#This Row],[PRECIOS]]*10%</f>
        <v>13.239998999999999</v>
      </c>
      <c r="L2410" s="101"/>
      <c r="M2410" s="61"/>
      <c r="N2410" s="55">
        <f>IFERROR(Tabla3[[#This Row],[PRECIOS]]-Tabla3[[#This Row],[PRECIOS]]*Tabla3[[#This Row],[% PRODUCTO]]," ")</f>
        <v>14.71111</v>
      </c>
      <c r="O2410" s="61"/>
      <c r="P2410" s="55">
        <f>IFERROR(Tabla3[[#This Row],[OCULTAR2]]-Tabla3[[#This Row],[OCULTAR2]]*Tabla3[[#This Row],[% LÍNEA]]," ")</f>
        <v>14.71111</v>
      </c>
      <c r="Q2410" s="56">
        <f>IFERROR(Tabla3[[#This Row],[% PRODUCTO]]+Tabla3[[#This Row],[% LÍNEA]]," ")</f>
        <v>0</v>
      </c>
      <c r="R2410" s="60">
        <f>Tabla3[[#This Row],[OCULTAR3]]</f>
        <v>14.71111</v>
      </c>
      <c r="S2410" s="60">
        <f>Tabla3[[#This Row],[PRECIO SIN %]]-Tabla3[[#This Row],[PRECIO SIN %]]*10%</f>
        <v>13.239998999999999</v>
      </c>
      <c r="T2410" s="80">
        <f>(Tabla3[[#This Row],[PRECIO CON DESCT.]]-(Tabla3[[#This Row],[PRECIO CON DESCT.]]*$T$6))</f>
        <v>8.3411993699999982</v>
      </c>
      <c r="U2410" s="96"/>
      <c r="V2410" s="94">
        <f>Tabla3[[#This Row],[PRECIO %      en $]]*Tabla3[[#This Row],[PEDIDO ]]</f>
        <v>0</v>
      </c>
      <c r="W2410" s="57">
        <f>Tabla3[[#This Row],[PRECIO CON DESCT.]]*Tabla3[[#This Row],[PEDIDO ]]</f>
        <v>0</v>
      </c>
      <c r="X2410" s="58">
        <f>Tabla3[[#This Row],[PRECIO SIN %]]*Tabla3[[#This Row],[PEDIDO ]]</f>
        <v>0</v>
      </c>
    </row>
    <row r="2411" spans="1:24" ht="33" customHeight="1" x14ac:dyDescent="0.4">
      <c r="A2411" s="124">
        <v>7592803000521</v>
      </c>
      <c r="B2411" s="51" t="s">
        <v>225</v>
      </c>
      <c r="C2411" s="51" t="s">
        <v>132</v>
      </c>
      <c r="D24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11" s="118" t="s">
        <v>2895</v>
      </c>
      <c r="F2411" s="75" t="s">
        <v>537</v>
      </c>
      <c r="G24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11" s="77">
        <v>5</v>
      </c>
      <c r="J2411" s="52">
        <v>3.25556</v>
      </c>
      <c r="K2411" s="53">
        <f>Tabla3[[#This Row],[PRECIOS]]-Tabla3[[#This Row],[PRECIOS]]*10%</f>
        <v>2.9300039999999998</v>
      </c>
      <c r="L2411" s="101"/>
      <c r="M2411" s="54"/>
      <c r="N2411" s="55">
        <f>IFERROR(Tabla3[[#This Row],[PRECIOS]]-Tabla3[[#This Row],[PRECIOS]]*Tabla3[[#This Row],[% PRODUCTO]]," ")</f>
        <v>3.25556</v>
      </c>
      <c r="O2411" s="54"/>
      <c r="P2411" s="55">
        <f>IFERROR(Tabla3[[#This Row],[OCULTAR2]]-Tabla3[[#This Row],[OCULTAR2]]*Tabla3[[#This Row],[% LÍNEA]]," ")</f>
        <v>3.25556</v>
      </c>
      <c r="Q2411" s="56">
        <f>IFERROR(Tabla3[[#This Row],[% PRODUCTO]]+Tabla3[[#This Row],[% LÍNEA]]," ")</f>
        <v>0</v>
      </c>
      <c r="R2411" s="53">
        <f>Tabla3[[#This Row],[OCULTAR3]]</f>
        <v>3.25556</v>
      </c>
      <c r="S2411" s="53">
        <f>Tabla3[[#This Row],[PRECIO SIN %]]-Tabla3[[#This Row],[PRECIO SIN %]]*10%</f>
        <v>2.9300039999999998</v>
      </c>
      <c r="T2411" s="80">
        <f>(Tabla3[[#This Row],[PRECIO CON DESCT.]]-(Tabla3[[#This Row],[PRECIO CON DESCT.]]*$T$6))</f>
        <v>1.8459025199999999</v>
      </c>
      <c r="U2411" s="96"/>
      <c r="V2411" s="94">
        <f>Tabla3[[#This Row],[PRECIO %      en $]]*Tabla3[[#This Row],[PEDIDO ]]</f>
        <v>0</v>
      </c>
      <c r="W2411" s="57">
        <f>Tabla3[[#This Row],[PRECIO CON DESCT.]]*Tabla3[[#This Row],[PEDIDO ]]</f>
        <v>0</v>
      </c>
      <c r="X2411" s="58">
        <f>Tabla3[[#This Row],[PRECIO SIN %]]*Tabla3[[#This Row],[PEDIDO ]]</f>
        <v>0</v>
      </c>
    </row>
    <row r="2412" spans="1:24" ht="33" customHeight="1" x14ac:dyDescent="0.4">
      <c r="A2412" s="125">
        <v>7598176001301</v>
      </c>
      <c r="B2412" s="59" t="s">
        <v>225</v>
      </c>
      <c r="C2412" s="59" t="s">
        <v>168</v>
      </c>
      <c r="D24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12" s="119" t="s">
        <v>2896</v>
      </c>
      <c r="F2412" s="76" t="s">
        <v>537</v>
      </c>
      <c r="G24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12" s="78">
        <v>52</v>
      </c>
      <c r="J2412" s="52">
        <v>5.4222200000000003</v>
      </c>
      <c r="K2412" s="60">
        <f>Tabla3[[#This Row],[PRECIOS]]-Tabla3[[#This Row],[PRECIOS]]*10%</f>
        <v>4.8799980000000005</v>
      </c>
      <c r="L2412" s="101"/>
      <c r="M2412" s="61"/>
      <c r="N2412" s="55">
        <f>IFERROR(Tabla3[[#This Row],[PRECIOS]]-Tabla3[[#This Row],[PRECIOS]]*Tabla3[[#This Row],[% PRODUCTO]]," ")</f>
        <v>5.4222200000000003</v>
      </c>
      <c r="O2412" s="61"/>
      <c r="P2412" s="55">
        <f>IFERROR(Tabla3[[#This Row],[OCULTAR2]]-Tabla3[[#This Row],[OCULTAR2]]*Tabla3[[#This Row],[% LÍNEA]]," ")</f>
        <v>5.4222200000000003</v>
      </c>
      <c r="Q2412" s="56">
        <f>IFERROR(Tabla3[[#This Row],[% PRODUCTO]]+Tabla3[[#This Row],[% LÍNEA]]," ")</f>
        <v>0</v>
      </c>
      <c r="R2412" s="60">
        <f>Tabla3[[#This Row],[OCULTAR3]]</f>
        <v>5.4222200000000003</v>
      </c>
      <c r="S2412" s="60">
        <f>Tabla3[[#This Row],[PRECIO SIN %]]-Tabla3[[#This Row],[PRECIO SIN %]]*10%</f>
        <v>4.8799980000000005</v>
      </c>
      <c r="T2412" s="80">
        <f>(Tabla3[[#This Row],[PRECIO CON DESCT.]]-(Tabla3[[#This Row],[PRECIO CON DESCT.]]*$T$6))</f>
        <v>3.0743987400000004</v>
      </c>
      <c r="U2412" s="96"/>
      <c r="V2412" s="94">
        <f>Tabla3[[#This Row],[PRECIO %      en $]]*Tabla3[[#This Row],[PEDIDO ]]</f>
        <v>0</v>
      </c>
      <c r="W2412" s="57">
        <f>Tabla3[[#This Row],[PRECIO CON DESCT.]]*Tabla3[[#This Row],[PEDIDO ]]</f>
        <v>0</v>
      </c>
      <c r="X2412" s="58">
        <f>Tabla3[[#This Row],[PRECIO SIN %]]*Tabla3[[#This Row],[PEDIDO ]]</f>
        <v>0</v>
      </c>
    </row>
    <row r="2413" spans="1:24" ht="33" customHeight="1" x14ac:dyDescent="0.4">
      <c r="A2413" s="124">
        <v>7598176001301</v>
      </c>
      <c r="B2413" s="51" t="s">
        <v>225</v>
      </c>
      <c r="C2413" s="51" t="s">
        <v>168</v>
      </c>
      <c r="D24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13" s="118" t="s">
        <v>2896</v>
      </c>
      <c r="F2413" s="75" t="s">
        <v>537</v>
      </c>
      <c r="G24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13" s="77">
        <v>11</v>
      </c>
      <c r="J2413" s="52">
        <v>5.4222200000000003</v>
      </c>
      <c r="K2413" s="53">
        <f>Tabla3[[#This Row],[PRECIOS]]-Tabla3[[#This Row],[PRECIOS]]*10%</f>
        <v>4.8799980000000005</v>
      </c>
      <c r="L2413" s="101"/>
      <c r="M2413" s="54"/>
      <c r="N2413" s="55">
        <f>IFERROR(Tabla3[[#This Row],[PRECIOS]]-Tabla3[[#This Row],[PRECIOS]]*Tabla3[[#This Row],[% PRODUCTO]]," ")</f>
        <v>5.4222200000000003</v>
      </c>
      <c r="O2413" s="54"/>
      <c r="P2413" s="55">
        <f>IFERROR(Tabla3[[#This Row],[OCULTAR2]]-Tabla3[[#This Row],[OCULTAR2]]*Tabla3[[#This Row],[% LÍNEA]]," ")</f>
        <v>5.4222200000000003</v>
      </c>
      <c r="Q2413" s="56">
        <f>IFERROR(Tabla3[[#This Row],[% PRODUCTO]]+Tabla3[[#This Row],[% LÍNEA]]," ")</f>
        <v>0</v>
      </c>
      <c r="R2413" s="53">
        <f>Tabla3[[#This Row],[OCULTAR3]]</f>
        <v>5.4222200000000003</v>
      </c>
      <c r="S2413" s="53">
        <f>Tabla3[[#This Row],[PRECIO SIN %]]-Tabla3[[#This Row],[PRECIO SIN %]]*10%</f>
        <v>4.8799980000000005</v>
      </c>
      <c r="T2413" s="80">
        <f>(Tabla3[[#This Row],[PRECIO CON DESCT.]]-(Tabla3[[#This Row],[PRECIO CON DESCT.]]*$T$6))</f>
        <v>3.0743987400000004</v>
      </c>
      <c r="U2413" s="96"/>
      <c r="V2413" s="94">
        <f>Tabla3[[#This Row],[PRECIO %      en $]]*Tabla3[[#This Row],[PEDIDO ]]</f>
        <v>0</v>
      </c>
      <c r="W2413" s="57">
        <f>Tabla3[[#This Row],[PRECIO CON DESCT.]]*Tabla3[[#This Row],[PEDIDO ]]</f>
        <v>0</v>
      </c>
      <c r="X2413" s="58">
        <f>Tabla3[[#This Row],[PRECIO SIN %]]*Tabla3[[#This Row],[PEDIDO ]]</f>
        <v>0</v>
      </c>
    </row>
    <row r="2414" spans="1:24" ht="33" customHeight="1" x14ac:dyDescent="0.4">
      <c r="A2414" s="125">
        <v>8904179732880</v>
      </c>
      <c r="B2414" s="59" t="s">
        <v>225</v>
      </c>
      <c r="C2414" s="59" t="s">
        <v>128</v>
      </c>
      <c r="D24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14" s="119" t="s">
        <v>2897</v>
      </c>
      <c r="F2414" s="76" t="s">
        <v>537</v>
      </c>
      <c r="G24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14" s="78">
        <v>101</v>
      </c>
      <c r="J2414" s="52">
        <v>4.3222199999999997</v>
      </c>
      <c r="K2414" s="60">
        <f>Tabla3[[#This Row],[PRECIOS]]-Tabla3[[#This Row],[PRECIOS]]*10%</f>
        <v>3.8899979999999998</v>
      </c>
      <c r="L2414" s="101"/>
      <c r="M2414" s="61"/>
      <c r="N2414" s="55">
        <f>IFERROR(Tabla3[[#This Row],[PRECIOS]]-Tabla3[[#This Row],[PRECIOS]]*Tabla3[[#This Row],[% PRODUCTO]]," ")</f>
        <v>4.3222199999999997</v>
      </c>
      <c r="O2414" s="61"/>
      <c r="P2414" s="55">
        <f>IFERROR(Tabla3[[#This Row],[OCULTAR2]]-Tabla3[[#This Row],[OCULTAR2]]*Tabla3[[#This Row],[% LÍNEA]]," ")</f>
        <v>4.3222199999999997</v>
      </c>
      <c r="Q2414" s="56">
        <f>IFERROR(Tabla3[[#This Row],[% PRODUCTO]]+Tabla3[[#This Row],[% LÍNEA]]," ")</f>
        <v>0</v>
      </c>
      <c r="R2414" s="60">
        <f>Tabla3[[#This Row],[OCULTAR3]]</f>
        <v>4.3222199999999997</v>
      </c>
      <c r="S2414" s="60">
        <f>Tabla3[[#This Row],[PRECIO SIN %]]-Tabla3[[#This Row],[PRECIO SIN %]]*10%</f>
        <v>3.8899979999999998</v>
      </c>
      <c r="T2414" s="80">
        <f>(Tabla3[[#This Row],[PRECIO CON DESCT.]]-(Tabla3[[#This Row],[PRECIO CON DESCT.]]*$T$6))</f>
        <v>2.45069874</v>
      </c>
      <c r="U2414" s="96"/>
      <c r="V2414" s="94">
        <f>Tabla3[[#This Row],[PRECIO %      en $]]*Tabla3[[#This Row],[PEDIDO ]]</f>
        <v>0</v>
      </c>
      <c r="W2414" s="57">
        <f>Tabla3[[#This Row],[PRECIO CON DESCT.]]*Tabla3[[#This Row],[PEDIDO ]]</f>
        <v>0</v>
      </c>
      <c r="X2414" s="58">
        <f>Tabla3[[#This Row],[PRECIO SIN %]]*Tabla3[[#This Row],[PEDIDO ]]</f>
        <v>0</v>
      </c>
    </row>
    <row r="2415" spans="1:24" ht="33" customHeight="1" x14ac:dyDescent="0.4">
      <c r="A2415" s="124">
        <v>212810862628</v>
      </c>
      <c r="B2415" s="51" t="s">
        <v>225</v>
      </c>
      <c r="C2415" s="51" t="s">
        <v>109</v>
      </c>
      <c r="D24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415" s="118" t="s">
        <v>2898</v>
      </c>
      <c r="F2415" s="75" t="s">
        <v>537</v>
      </c>
      <c r="G24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415" s="77">
        <v>20</v>
      </c>
      <c r="J2415" s="52">
        <v>5.5666700000000002</v>
      </c>
      <c r="K2415" s="53">
        <f>Tabla3[[#This Row],[PRECIOS]]-Tabla3[[#This Row],[PRECIOS]]*10%</f>
        <v>5.0100030000000002</v>
      </c>
      <c r="L2415" s="101" t="s">
        <v>5327</v>
      </c>
      <c r="M2415" s="54"/>
      <c r="N2415" s="55">
        <f>IFERROR(Tabla3[[#This Row],[PRECIOS]]-Tabla3[[#This Row],[PRECIOS]]*Tabla3[[#This Row],[% PRODUCTO]]," ")</f>
        <v>5.5666700000000002</v>
      </c>
      <c r="O2415" s="54"/>
      <c r="P2415" s="55">
        <f>IFERROR(Tabla3[[#This Row],[OCULTAR2]]-Tabla3[[#This Row],[OCULTAR2]]*Tabla3[[#This Row],[% LÍNEA]]," ")</f>
        <v>5.5666700000000002</v>
      </c>
      <c r="Q2415" s="56">
        <f>IFERROR(Tabla3[[#This Row],[% PRODUCTO]]+Tabla3[[#This Row],[% LÍNEA]]," ")</f>
        <v>0</v>
      </c>
      <c r="R2415" s="53">
        <f>Tabla3[[#This Row],[OCULTAR3]]</f>
        <v>5.5666700000000002</v>
      </c>
      <c r="S2415" s="53">
        <f>Tabla3[[#This Row],[PRECIO SIN %]]-Tabla3[[#This Row],[PRECIO SIN %]]*10%</f>
        <v>5.0100030000000002</v>
      </c>
      <c r="T2415" s="80">
        <f>(Tabla3[[#This Row],[PRECIO CON DESCT.]]-(Tabla3[[#This Row],[PRECIO CON DESCT.]]*$T$6))</f>
        <v>3.1563018899999999</v>
      </c>
      <c r="U2415" s="96"/>
      <c r="V2415" s="94">
        <f>Tabla3[[#This Row],[PRECIO %      en $]]*Tabla3[[#This Row],[PEDIDO ]]</f>
        <v>0</v>
      </c>
      <c r="W2415" s="57">
        <f>Tabla3[[#This Row],[PRECIO CON DESCT.]]*Tabla3[[#This Row],[PEDIDO ]]</f>
        <v>0</v>
      </c>
      <c r="X2415" s="58">
        <f>Tabla3[[#This Row],[PRECIO SIN %]]*Tabla3[[#This Row],[PEDIDO ]]</f>
        <v>0</v>
      </c>
    </row>
    <row r="2416" spans="1:24" ht="33" customHeight="1" x14ac:dyDescent="0.4">
      <c r="A2416" s="125">
        <v>8908020242870</v>
      </c>
      <c r="B2416" s="59" t="s">
        <v>225</v>
      </c>
      <c r="C2416" s="59" t="s">
        <v>206</v>
      </c>
      <c r="D24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16" s="119" t="s">
        <v>2899</v>
      </c>
      <c r="F2416" s="76" t="s">
        <v>537</v>
      </c>
      <c r="G24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16" s="78">
        <v>88</v>
      </c>
      <c r="J2416" s="52">
        <v>3.2777799999999999</v>
      </c>
      <c r="K2416" s="60">
        <f>Tabla3[[#This Row],[PRECIOS]]-Tabla3[[#This Row],[PRECIOS]]*10%</f>
        <v>2.950002</v>
      </c>
      <c r="L2416" s="101"/>
      <c r="M2416" s="61"/>
      <c r="N2416" s="55">
        <f>IFERROR(Tabla3[[#This Row],[PRECIOS]]-Tabla3[[#This Row],[PRECIOS]]*Tabla3[[#This Row],[% PRODUCTO]]," ")</f>
        <v>3.2777799999999999</v>
      </c>
      <c r="O2416" s="61"/>
      <c r="P2416" s="55">
        <f>IFERROR(Tabla3[[#This Row],[OCULTAR2]]-Tabla3[[#This Row],[OCULTAR2]]*Tabla3[[#This Row],[% LÍNEA]]," ")</f>
        <v>3.2777799999999999</v>
      </c>
      <c r="Q2416" s="56">
        <f>IFERROR(Tabla3[[#This Row],[% PRODUCTO]]+Tabla3[[#This Row],[% LÍNEA]]," ")</f>
        <v>0</v>
      </c>
      <c r="R2416" s="60">
        <f>Tabla3[[#This Row],[OCULTAR3]]</f>
        <v>3.2777799999999999</v>
      </c>
      <c r="S2416" s="60">
        <f>Tabla3[[#This Row],[PRECIO SIN %]]-Tabla3[[#This Row],[PRECIO SIN %]]*10%</f>
        <v>2.950002</v>
      </c>
      <c r="T2416" s="80">
        <f>(Tabla3[[#This Row],[PRECIO CON DESCT.]]-(Tabla3[[#This Row],[PRECIO CON DESCT.]]*$T$6))</f>
        <v>1.8585012599999999</v>
      </c>
      <c r="U2416" s="96"/>
      <c r="V2416" s="94">
        <f>Tabla3[[#This Row],[PRECIO %      en $]]*Tabla3[[#This Row],[PEDIDO ]]</f>
        <v>0</v>
      </c>
      <c r="W2416" s="57">
        <f>Tabla3[[#This Row],[PRECIO CON DESCT.]]*Tabla3[[#This Row],[PEDIDO ]]</f>
        <v>0</v>
      </c>
      <c r="X2416" s="58">
        <f>Tabla3[[#This Row],[PRECIO SIN %]]*Tabla3[[#This Row],[PEDIDO ]]</f>
        <v>0</v>
      </c>
    </row>
    <row r="2417" spans="1:24" ht="33" customHeight="1" x14ac:dyDescent="0.4">
      <c r="A2417" s="124">
        <v>7597758001494</v>
      </c>
      <c r="B2417" s="51" t="s">
        <v>225</v>
      </c>
      <c r="C2417" s="51" t="s">
        <v>67</v>
      </c>
      <c r="D24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17" s="118" t="s">
        <v>2900</v>
      </c>
      <c r="F2417" s="75" t="s">
        <v>537</v>
      </c>
      <c r="G24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17" s="77">
        <v>4</v>
      </c>
      <c r="J2417" s="52">
        <v>5.0444399999999998</v>
      </c>
      <c r="K2417" s="53">
        <f>Tabla3[[#This Row],[PRECIOS]]-Tabla3[[#This Row],[PRECIOS]]*10%</f>
        <v>4.5399959999999995</v>
      </c>
      <c r="L2417" s="101"/>
      <c r="M2417" s="54"/>
      <c r="N2417" s="55">
        <f>IFERROR(Tabla3[[#This Row],[PRECIOS]]-Tabla3[[#This Row],[PRECIOS]]*Tabla3[[#This Row],[% PRODUCTO]]," ")</f>
        <v>5.0444399999999998</v>
      </c>
      <c r="O2417" s="54"/>
      <c r="P2417" s="55">
        <f>IFERROR(Tabla3[[#This Row],[OCULTAR2]]-Tabla3[[#This Row],[OCULTAR2]]*Tabla3[[#This Row],[% LÍNEA]]," ")</f>
        <v>5.0444399999999998</v>
      </c>
      <c r="Q2417" s="56">
        <f>IFERROR(Tabla3[[#This Row],[% PRODUCTO]]+Tabla3[[#This Row],[% LÍNEA]]," ")</f>
        <v>0</v>
      </c>
      <c r="R2417" s="53">
        <f>Tabla3[[#This Row],[OCULTAR3]]</f>
        <v>5.0444399999999998</v>
      </c>
      <c r="S2417" s="53">
        <f>Tabla3[[#This Row],[PRECIO SIN %]]-Tabla3[[#This Row],[PRECIO SIN %]]*10%</f>
        <v>4.5399959999999995</v>
      </c>
      <c r="T2417" s="80">
        <f>(Tabla3[[#This Row],[PRECIO CON DESCT.]]-(Tabla3[[#This Row],[PRECIO CON DESCT.]]*$T$6))</f>
        <v>2.8601974799999996</v>
      </c>
      <c r="U2417" s="96"/>
      <c r="V2417" s="94">
        <f>Tabla3[[#This Row],[PRECIO %      en $]]*Tabla3[[#This Row],[PEDIDO ]]</f>
        <v>0</v>
      </c>
      <c r="W2417" s="57">
        <f>Tabla3[[#This Row],[PRECIO CON DESCT.]]*Tabla3[[#This Row],[PEDIDO ]]</f>
        <v>0</v>
      </c>
      <c r="X2417" s="58">
        <f>Tabla3[[#This Row],[PRECIO SIN %]]*Tabla3[[#This Row],[PEDIDO ]]</f>
        <v>0</v>
      </c>
    </row>
    <row r="2418" spans="1:24" ht="33" customHeight="1" x14ac:dyDescent="0.4">
      <c r="A2418" s="125">
        <v>7598176001714</v>
      </c>
      <c r="B2418" s="59" t="s">
        <v>225</v>
      </c>
      <c r="C2418" s="59" t="s">
        <v>168</v>
      </c>
      <c r="D24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418" s="119" t="s">
        <v>2901</v>
      </c>
      <c r="F2418" s="76" t="s">
        <v>537</v>
      </c>
      <c r="G24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418" s="78">
        <v>30</v>
      </c>
      <c r="J2418" s="52">
        <v>4.3444399999999996</v>
      </c>
      <c r="K2418" s="60">
        <f>Tabla3[[#This Row],[PRECIOS]]-Tabla3[[#This Row],[PRECIOS]]*10%</f>
        <v>3.9099959999999996</v>
      </c>
      <c r="L2418" s="101" t="s">
        <v>5327</v>
      </c>
      <c r="M2418" s="61"/>
      <c r="N2418" s="55">
        <f>IFERROR(Tabla3[[#This Row],[PRECIOS]]-Tabla3[[#This Row],[PRECIOS]]*Tabla3[[#This Row],[% PRODUCTO]]," ")</f>
        <v>4.3444399999999996</v>
      </c>
      <c r="O2418" s="61"/>
      <c r="P2418" s="55">
        <f>IFERROR(Tabla3[[#This Row],[OCULTAR2]]-Tabla3[[#This Row],[OCULTAR2]]*Tabla3[[#This Row],[% LÍNEA]]," ")</f>
        <v>4.3444399999999996</v>
      </c>
      <c r="Q2418" s="56">
        <f>IFERROR(Tabla3[[#This Row],[% PRODUCTO]]+Tabla3[[#This Row],[% LÍNEA]]," ")</f>
        <v>0</v>
      </c>
      <c r="R2418" s="60">
        <f>Tabla3[[#This Row],[OCULTAR3]]</f>
        <v>4.3444399999999996</v>
      </c>
      <c r="S2418" s="60">
        <f>Tabla3[[#This Row],[PRECIO SIN %]]-Tabla3[[#This Row],[PRECIO SIN %]]*10%</f>
        <v>3.9099959999999996</v>
      </c>
      <c r="T2418" s="80">
        <f>(Tabla3[[#This Row],[PRECIO CON DESCT.]]-(Tabla3[[#This Row],[PRECIO CON DESCT.]]*$T$6))</f>
        <v>2.4632974799999996</v>
      </c>
      <c r="U2418" s="96"/>
      <c r="V2418" s="94">
        <f>Tabla3[[#This Row],[PRECIO %      en $]]*Tabla3[[#This Row],[PEDIDO ]]</f>
        <v>0</v>
      </c>
      <c r="W2418" s="57">
        <f>Tabla3[[#This Row],[PRECIO CON DESCT.]]*Tabla3[[#This Row],[PEDIDO ]]</f>
        <v>0</v>
      </c>
      <c r="X2418" s="58">
        <f>Tabla3[[#This Row],[PRECIO SIN %]]*Tabla3[[#This Row],[PEDIDO ]]</f>
        <v>0</v>
      </c>
    </row>
    <row r="2419" spans="1:24" ht="33" customHeight="1" x14ac:dyDescent="0.4">
      <c r="A2419" s="124">
        <v>198715171839</v>
      </c>
      <c r="B2419" s="51" t="s">
        <v>225</v>
      </c>
      <c r="C2419" s="51" t="s">
        <v>119</v>
      </c>
      <c r="D24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19" s="118" t="s">
        <v>2902</v>
      </c>
      <c r="F2419" s="75" t="s">
        <v>537</v>
      </c>
      <c r="G24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19" s="77">
        <v>289</v>
      </c>
      <c r="J2419" s="52">
        <v>9.0222200000000008</v>
      </c>
      <c r="K2419" s="53">
        <f>Tabla3[[#This Row],[PRECIOS]]-Tabla3[[#This Row],[PRECIOS]]*10%</f>
        <v>8.1199980000000007</v>
      </c>
      <c r="L2419" s="101"/>
      <c r="M2419" s="54"/>
      <c r="N2419" s="55">
        <f>IFERROR(Tabla3[[#This Row],[PRECIOS]]-Tabla3[[#This Row],[PRECIOS]]*Tabla3[[#This Row],[% PRODUCTO]]," ")</f>
        <v>9.0222200000000008</v>
      </c>
      <c r="O2419" s="54"/>
      <c r="P2419" s="55">
        <f>IFERROR(Tabla3[[#This Row],[OCULTAR2]]-Tabla3[[#This Row],[OCULTAR2]]*Tabla3[[#This Row],[% LÍNEA]]," ")</f>
        <v>9.0222200000000008</v>
      </c>
      <c r="Q2419" s="56">
        <f>IFERROR(Tabla3[[#This Row],[% PRODUCTO]]+Tabla3[[#This Row],[% LÍNEA]]," ")</f>
        <v>0</v>
      </c>
      <c r="R2419" s="53">
        <f>Tabla3[[#This Row],[OCULTAR3]]</f>
        <v>9.0222200000000008</v>
      </c>
      <c r="S2419" s="53">
        <f>Tabla3[[#This Row],[PRECIO SIN %]]-Tabla3[[#This Row],[PRECIO SIN %]]*10%</f>
        <v>8.1199980000000007</v>
      </c>
      <c r="T2419" s="80">
        <f>(Tabla3[[#This Row],[PRECIO CON DESCT.]]-(Tabla3[[#This Row],[PRECIO CON DESCT.]]*$T$6))</f>
        <v>5.1155987400000011</v>
      </c>
      <c r="U2419" s="96"/>
      <c r="V2419" s="94">
        <f>Tabla3[[#This Row],[PRECIO %      en $]]*Tabla3[[#This Row],[PEDIDO ]]</f>
        <v>0</v>
      </c>
      <c r="W2419" s="57">
        <f>Tabla3[[#This Row],[PRECIO CON DESCT.]]*Tabla3[[#This Row],[PEDIDO ]]</f>
        <v>0</v>
      </c>
      <c r="X2419" s="58">
        <f>Tabla3[[#This Row],[PRECIO SIN %]]*Tabla3[[#This Row],[PEDIDO ]]</f>
        <v>0</v>
      </c>
    </row>
    <row r="2420" spans="1:24" ht="33" customHeight="1" x14ac:dyDescent="0.4">
      <c r="A2420" s="125">
        <v>7598455000674</v>
      </c>
      <c r="B2420" s="59" t="s">
        <v>225</v>
      </c>
      <c r="C2420" s="59" t="s">
        <v>58</v>
      </c>
      <c r="D24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420" s="119" t="s">
        <v>2903</v>
      </c>
      <c r="F2420" s="76" t="s">
        <v>537</v>
      </c>
      <c r="G24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20" s="78">
        <v>4</v>
      </c>
      <c r="J2420" s="52">
        <v>3.18</v>
      </c>
      <c r="K2420" s="60">
        <f>Tabla3[[#This Row],[PRECIOS]]-Tabla3[[#This Row],[PRECIOS]]*10%</f>
        <v>2.8620000000000001</v>
      </c>
      <c r="L2420" s="101"/>
      <c r="M2420" s="61"/>
      <c r="N2420" s="55">
        <f>IFERROR(Tabla3[[#This Row],[PRECIOS]]-Tabla3[[#This Row],[PRECIOS]]*Tabla3[[#This Row],[% PRODUCTO]]," ")</f>
        <v>3.18</v>
      </c>
      <c r="O2420" s="61"/>
      <c r="P2420" s="55">
        <f>IFERROR(Tabla3[[#This Row],[OCULTAR2]]-Tabla3[[#This Row],[OCULTAR2]]*Tabla3[[#This Row],[% LÍNEA]]," ")</f>
        <v>3.18</v>
      </c>
      <c r="Q2420" s="56">
        <f>IFERROR(Tabla3[[#This Row],[% PRODUCTO]]+Tabla3[[#This Row],[% LÍNEA]]," ")</f>
        <v>0</v>
      </c>
      <c r="R2420" s="60">
        <f>Tabla3[[#This Row],[OCULTAR3]]</f>
        <v>3.18</v>
      </c>
      <c r="S2420" s="60">
        <f>Tabla3[[#This Row],[PRECIO SIN %]]-Tabla3[[#This Row],[PRECIO SIN %]]*10%</f>
        <v>2.8620000000000001</v>
      </c>
      <c r="T2420" s="80">
        <f>(Tabla3[[#This Row],[PRECIO CON DESCT.]]-(Tabla3[[#This Row],[PRECIO CON DESCT.]]*$T$6))</f>
        <v>1.8030600000000001</v>
      </c>
      <c r="U2420" s="96"/>
      <c r="V2420" s="94">
        <f>Tabla3[[#This Row],[PRECIO %      en $]]*Tabla3[[#This Row],[PEDIDO ]]</f>
        <v>0</v>
      </c>
      <c r="W2420" s="57">
        <f>Tabla3[[#This Row],[PRECIO CON DESCT.]]*Tabla3[[#This Row],[PEDIDO ]]</f>
        <v>0</v>
      </c>
      <c r="X2420" s="58">
        <f>Tabla3[[#This Row],[PRECIO SIN %]]*Tabla3[[#This Row],[PEDIDO ]]</f>
        <v>0</v>
      </c>
    </row>
    <row r="2421" spans="1:24" ht="33" customHeight="1" x14ac:dyDescent="0.4">
      <c r="A2421" s="124">
        <v>7598852001861</v>
      </c>
      <c r="B2421" s="51" t="s">
        <v>225</v>
      </c>
      <c r="C2421" s="51" t="s">
        <v>66</v>
      </c>
      <c r="D24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421" s="118" t="s">
        <v>2904</v>
      </c>
      <c r="F2421" s="75" t="s">
        <v>537</v>
      </c>
      <c r="G24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421" s="77">
        <v>42</v>
      </c>
      <c r="J2421" s="52">
        <v>11.411110000000001</v>
      </c>
      <c r="K2421" s="53">
        <f>Tabla3[[#This Row],[PRECIOS]]-Tabla3[[#This Row],[PRECIOS]]*10%</f>
        <v>10.269999</v>
      </c>
      <c r="L2421" s="101" t="s">
        <v>5327</v>
      </c>
      <c r="M2421" s="54"/>
      <c r="N2421" s="55">
        <f>IFERROR(Tabla3[[#This Row],[PRECIOS]]-Tabla3[[#This Row],[PRECIOS]]*Tabla3[[#This Row],[% PRODUCTO]]," ")</f>
        <v>11.411110000000001</v>
      </c>
      <c r="O2421" s="54"/>
      <c r="P2421" s="55">
        <f>IFERROR(Tabla3[[#This Row],[OCULTAR2]]-Tabla3[[#This Row],[OCULTAR2]]*Tabla3[[#This Row],[% LÍNEA]]," ")</f>
        <v>11.411110000000001</v>
      </c>
      <c r="Q2421" s="56">
        <f>IFERROR(Tabla3[[#This Row],[% PRODUCTO]]+Tabla3[[#This Row],[% LÍNEA]]," ")</f>
        <v>0</v>
      </c>
      <c r="R2421" s="53">
        <f>Tabla3[[#This Row],[OCULTAR3]]</f>
        <v>11.411110000000001</v>
      </c>
      <c r="S2421" s="53">
        <f>Tabla3[[#This Row],[PRECIO SIN %]]-Tabla3[[#This Row],[PRECIO SIN %]]*10%</f>
        <v>10.269999</v>
      </c>
      <c r="T2421" s="80">
        <f>(Tabla3[[#This Row],[PRECIO CON DESCT.]]-(Tabla3[[#This Row],[PRECIO CON DESCT.]]*$T$6))</f>
        <v>6.4700993699999998</v>
      </c>
      <c r="U2421" s="96"/>
      <c r="V2421" s="94">
        <f>Tabla3[[#This Row],[PRECIO %      en $]]*Tabla3[[#This Row],[PEDIDO ]]</f>
        <v>0</v>
      </c>
      <c r="W2421" s="57">
        <f>Tabla3[[#This Row],[PRECIO CON DESCT.]]*Tabla3[[#This Row],[PEDIDO ]]</f>
        <v>0</v>
      </c>
      <c r="X2421" s="58">
        <f>Tabla3[[#This Row],[PRECIO SIN %]]*Tabla3[[#This Row],[PEDIDO ]]</f>
        <v>0</v>
      </c>
    </row>
    <row r="2422" spans="1:24" ht="33" customHeight="1" x14ac:dyDescent="0.4">
      <c r="A2422" s="125">
        <v>7707355054995</v>
      </c>
      <c r="B2422" s="59" t="s">
        <v>225</v>
      </c>
      <c r="C2422" s="59" t="s">
        <v>98</v>
      </c>
      <c r="D24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22" s="119" t="s">
        <v>2905</v>
      </c>
      <c r="F2422" s="76" t="s">
        <v>537</v>
      </c>
      <c r="G24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22" s="78">
        <v>15</v>
      </c>
      <c r="J2422" s="52">
        <v>14.83333</v>
      </c>
      <c r="K2422" s="60">
        <f>Tabla3[[#This Row],[PRECIOS]]-Tabla3[[#This Row],[PRECIOS]]*10%</f>
        <v>13.349997</v>
      </c>
      <c r="L2422" s="101"/>
      <c r="M2422" s="61"/>
      <c r="N2422" s="55">
        <f>IFERROR(Tabla3[[#This Row],[PRECIOS]]-Tabla3[[#This Row],[PRECIOS]]*Tabla3[[#This Row],[% PRODUCTO]]," ")</f>
        <v>14.83333</v>
      </c>
      <c r="O2422" s="61"/>
      <c r="P2422" s="55">
        <f>IFERROR(Tabla3[[#This Row],[OCULTAR2]]-Tabla3[[#This Row],[OCULTAR2]]*Tabla3[[#This Row],[% LÍNEA]]," ")</f>
        <v>14.83333</v>
      </c>
      <c r="Q2422" s="56">
        <f>IFERROR(Tabla3[[#This Row],[% PRODUCTO]]+Tabla3[[#This Row],[% LÍNEA]]," ")</f>
        <v>0</v>
      </c>
      <c r="R2422" s="60">
        <f>Tabla3[[#This Row],[OCULTAR3]]</f>
        <v>14.83333</v>
      </c>
      <c r="S2422" s="60">
        <f>Tabla3[[#This Row],[PRECIO SIN %]]-Tabla3[[#This Row],[PRECIO SIN %]]*10%</f>
        <v>13.349997</v>
      </c>
      <c r="T2422" s="80">
        <f>(Tabla3[[#This Row],[PRECIO CON DESCT.]]-(Tabla3[[#This Row],[PRECIO CON DESCT.]]*$T$6))</f>
        <v>8.4104981099999989</v>
      </c>
      <c r="U2422" s="96"/>
      <c r="V2422" s="94">
        <f>Tabla3[[#This Row],[PRECIO %      en $]]*Tabla3[[#This Row],[PEDIDO ]]</f>
        <v>0</v>
      </c>
      <c r="W2422" s="57">
        <f>Tabla3[[#This Row],[PRECIO CON DESCT.]]*Tabla3[[#This Row],[PEDIDO ]]</f>
        <v>0</v>
      </c>
      <c r="X2422" s="58">
        <f>Tabla3[[#This Row],[PRECIO SIN %]]*Tabla3[[#This Row],[PEDIDO ]]</f>
        <v>0</v>
      </c>
    </row>
    <row r="2423" spans="1:24" ht="33" customHeight="1" x14ac:dyDescent="0.4">
      <c r="A2423" s="124">
        <v>7595152000266</v>
      </c>
      <c r="B2423" s="51" t="s">
        <v>225</v>
      </c>
      <c r="C2423" s="51" t="s">
        <v>233</v>
      </c>
      <c r="D24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23" s="118" t="s">
        <v>2906</v>
      </c>
      <c r="F2423" s="75" t="s">
        <v>537</v>
      </c>
      <c r="G24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23" s="77">
        <v>1804</v>
      </c>
      <c r="J2423" s="52">
        <v>2.1777799999999998</v>
      </c>
      <c r="K2423" s="53">
        <f>Tabla3[[#This Row],[PRECIOS]]-Tabla3[[#This Row],[PRECIOS]]*10%</f>
        <v>1.9600019999999998</v>
      </c>
      <c r="L2423" s="101"/>
      <c r="M2423" s="54"/>
      <c r="N2423" s="55">
        <f>IFERROR(Tabla3[[#This Row],[PRECIOS]]-Tabla3[[#This Row],[PRECIOS]]*Tabla3[[#This Row],[% PRODUCTO]]," ")</f>
        <v>2.1777799999999998</v>
      </c>
      <c r="O2423" s="54"/>
      <c r="P2423" s="55">
        <f>IFERROR(Tabla3[[#This Row],[OCULTAR2]]-Tabla3[[#This Row],[OCULTAR2]]*Tabla3[[#This Row],[% LÍNEA]]," ")</f>
        <v>2.1777799999999998</v>
      </c>
      <c r="Q2423" s="56">
        <f>IFERROR(Tabla3[[#This Row],[% PRODUCTO]]+Tabla3[[#This Row],[% LÍNEA]]," ")</f>
        <v>0</v>
      </c>
      <c r="R2423" s="53">
        <f>Tabla3[[#This Row],[OCULTAR3]]</f>
        <v>2.1777799999999998</v>
      </c>
      <c r="S2423" s="53">
        <f>Tabla3[[#This Row],[PRECIO SIN %]]-Tabla3[[#This Row],[PRECIO SIN %]]*10%</f>
        <v>1.9600019999999998</v>
      </c>
      <c r="T2423" s="80">
        <f>(Tabla3[[#This Row],[PRECIO CON DESCT.]]-(Tabla3[[#This Row],[PRECIO CON DESCT.]]*$T$6))</f>
        <v>1.2348012599999998</v>
      </c>
      <c r="U2423" s="96"/>
      <c r="V2423" s="94">
        <f>Tabla3[[#This Row],[PRECIO %      en $]]*Tabla3[[#This Row],[PEDIDO ]]</f>
        <v>0</v>
      </c>
      <c r="W2423" s="57">
        <f>Tabla3[[#This Row],[PRECIO CON DESCT.]]*Tabla3[[#This Row],[PEDIDO ]]</f>
        <v>0</v>
      </c>
      <c r="X2423" s="58">
        <f>Tabla3[[#This Row],[PRECIO SIN %]]*Tabla3[[#This Row],[PEDIDO ]]</f>
        <v>0</v>
      </c>
    </row>
    <row r="2424" spans="1:24" ht="33" customHeight="1" x14ac:dyDescent="0.4">
      <c r="A2424" s="125">
        <v>7591519007121</v>
      </c>
      <c r="B2424" s="59" t="s">
        <v>225</v>
      </c>
      <c r="C2424" s="59" t="s">
        <v>149</v>
      </c>
      <c r="D24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424" s="119" t="s">
        <v>2907</v>
      </c>
      <c r="F2424" s="76" t="s">
        <v>537</v>
      </c>
      <c r="G24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424" s="78">
        <v>875</v>
      </c>
      <c r="J2424" s="52">
        <v>3.0888900000000001</v>
      </c>
      <c r="K2424" s="60">
        <f>Tabla3[[#This Row],[PRECIOS]]-Tabla3[[#This Row],[PRECIOS]]*10%</f>
        <v>2.7800009999999999</v>
      </c>
      <c r="L2424" s="101" t="s">
        <v>5327</v>
      </c>
      <c r="M2424" s="61"/>
      <c r="N2424" s="55">
        <f>IFERROR(Tabla3[[#This Row],[PRECIOS]]-Tabla3[[#This Row],[PRECIOS]]*Tabla3[[#This Row],[% PRODUCTO]]," ")</f>
        <v>3.0888900000000001</v>
      </c>
      <c r="O2424" s="61"/>
      <c r="P2424" s="55">
        <f>IFERROR(Tabla3[[#This Row],[OCULTAR2]]-Tabla3[[#This Row],[OCULTAR2]]*Tabla3[[#This Row],[% LÍNEA]]," ")</f>
        <v>3.0888900000000001</v>
      </c>
      <c r="Q2424" s="56">
        <f>IFERROR(Tabla3[[#This Row],[% PRODUCTO]]+Tabla3[[#This Row],[% LÍNEA]]," ")</f>
        <v>0</v>
      </c>
      <c r="R2424" s="60">
        <f>Tabla3[[#This Row],[OCULTAR3]]</f>
        <v>3.0888900000000001</v>
      </c>
      <c r="S2424" s="60">
        <f>Tabla3[[#This Row],[PRECIO SIN %]]-Tabla3[[#This Row],[PRECIO SIN %]]*10%</f>
        <v>2.7800009999999999</v>
      </c>
      <c r="T2424" s="80">
        <f>(Tabla3[[#This Row],[PRECIO CON DESCT.]]-(Tabla3[[#This Row],[PRECIO CON DESCT.]]*$T$6))</f>
        <v>1.75140063</v>
      </c>
      <c r="U2424" s="96"/>
      <c r="V2424" s="94">
        <f>Tabla3[[#This Row],[PRECIO %      en $]]*Tabla3[[#This Row],[PEDIDO ]]</f>
        <v>0</v>
      </c>
      <c r="W2424" s="57">
        <f>Tabla3[[#This Row],[PRECIO CON DESCT.]]*Tabla3[[#This Row],[PEDIDO ]]</f>
        <v>0</v>
      </c>
      <c r="X2424" s="58">
        <f>Tabla3[[#This Row],[PRECIO SIN %]]*Tabla3[[#This Row],[PEDIDO ]]</f>
        <v>0</v>
      </c>
    </row>
    <row r="2425" spans="1:24" ht="33" customHeight="1" x14ac:dyDescent="0.4">
      <c r="A2425" s="124">
        <v>7591619001210</v>
      </c>
      <c r="B2425" s="51" t="s">
        <v>225</v>
      </c>
      <c r="C2425" s="51" t="s">
        <v>83</v>
      </c>
      <c r="D24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25" s="118" t="s">
        <v>2908</v>
      </c>
      <c r="F2425" s="75" t="s">
        <v>537</v>
      </c>
      <c r="G24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25" s="77">
        <v>232</v>
      </c>
      <c r="J2425" s="52">
        <v>4.4666699999999997</v>
      </c>
      <c r="K2425" s="53">
        <f>Tabla3[[#This Row],[PRECIOS]]-Tabla3[[#This Row],[PRECIOS]]*10%</f>
        <v>4.020003</v>
      </c>
      <c r="L2425" s="101"/>
      <c r="M2425" s="54"/>
      <c r="N2425" s="55">
        <f>IFERROR(Tabla3[[#This Row],[PRECIOS]]-Tabla3[[#This Row],[PRECIOS]]*Tabla3[[#This Row],[% PRODUCTO]]," ")</f>
        <v>4.4666699999999997</v>
      </c>
      <c r="O2425" s="54"/>
      <c r="P2425" s="55">
        <f>IFERROR(Tabla3[[#This Row],[OCULTAR2]]-Tabla3[[#This Row],[OCULTAR2]]*Tabla3[[#This Row],[% LÍNEA]]," ")</f>
        <v>4.4666699999999997</v>
      </c>
      <c r="Q2425" s="56">
        <f>IFERROR(Tabla3[[#This Row],[% PRODUCTO]]+Tabla3[[#This Row],[% LÍNEA]]," ")</f>
        <v>0</v>
      </c>
      <c r="R2425" s="53">
        <f>Tabla3[[#This Row],[OCULTAR3]]</f>
        <v>4.4666699999999997</v>
      </c>
      <c r="S2425" s="53">
        <f>Tabla3[[#This Row],[PRECIO SIN %]]-Tabla3[[#This Row],[PRECIO SIN %]]*10%</f>
        <v>4.020003</v>
      </c>
      <c r="T2425" s="80">
        <f>(Tabla3[[#This Row],[PRECIO CON DESCT.]]-(Tabla3[[#This Row],[PRECIO CON DESCT.]]*$T$6))</f>
        <v>2.53260189</v>
      </c>
      <c r="U2425" s="96"/>
      <c r="V2425" s="94">
        <f>Tabla3[[#This Row],[PRECIO %      en $]]*Tabla3[[#This Row],[PEDIDO ]]</f>
        <v>0</v>
      </c>
      <c r="W2425" s="57">
        <f>Tabla3[[#This Row],[PRECIO CON DESCT.]]*Tabla3[[#This Row],[PEDIDO ]]</f>
        <v>0</v>
      </c>
      <c r="X2425" s="58">
        <f>Tabla3[[#This Row],[PRECIO SIN %]]*Tabla3[[#This Row],[PEDIDO ]]</f>
        <v>0</v>
      </c>
    </row>
    <row r="2426" spans="1:24" ht="33" customHeight="1" x14ac:dyDescent="0.4">
      <c r="A2426" s="125">
        <v>7592349430677</v>
      </c>
      <c r="B2426" s="59" t="s">
        <v>225</v>
      </c>
      <c r="C2426" s="59" t="s">
        <v>155</v>
      </c>
      <c r="D24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426" s="119" t="s">
        <v>2909</v>
      </c>
      <c r="F2426" s="76" t="s">
        <v>537</v>
      </c>
      <c r="G24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26" s="78">
        <v>73</v>
      </c>
      <c r="J2426" s="52">
        <v>13.16667</v>
      </c>
      <c r="K2426" s="60">
        <f>Tabla3[[#This Row],[PRECIOS]]-Tabla3[[#This Row],[PRECIOS]]*10%</f>
        <v>11.850002999999999</v>
      </c>
      <c r="L2426" s="101"/>
      <c r="M2426" s="61"/>
      <c r="N2426" s="55">
        <f>IFERROR(Tabla3[[#This Row],[PRECIOS]]-Tabla3[[#This Row],[PRECIOS]]*Tabla3[[#This Row],[% PRODUCTO]]," ")</f>
        <v>13.16667</v>
      </c>
      <c r="O2426" s="61"/>
      <c r="P2426" s="55">
        <f>IFERROR(Tabla3[[#This Row],[OCULTAR2]]-Tabla3[[#This Row],[OCULTAR2]]*Tabla3[[#This Row],[% LÍNEA]]," ")</f>
        <v>13.16667</v>
      </c>
      <c r="Q2426" s="56">
        <f>IFERROR(Tabla3[[#This Row],[% PRODUCTO]]+Tabla3[[#This Row],[% LÍNEA]]," ")</f>
        <v>0</v>
      </c>
      <c r="R2426" s="60">
        <f>Tabla3[[#This Row],[OCULTAR3]]</f>
        <v>13.16667</v>
      </c>
      <c r="S2426" s="60">
        <f>Tabla3[[#This Row],[PRECIO SIN %]]-Tabla3[[#This Row],[PRECIO SIN %]]*10%</f>
        <v>11.850002999999999</v>
      </c>
      <c r="T2426" s="80">
        <f>(Tabla3[[#This Row],[PRECIO CON DESCT.]]-(Tabla3[[#This Row],[PRECIO CON DESCT.]]*$T$6))</f>
        <v>7.4655018899999996</v>
      </c>
      <c r="U2426" s="96"/>
      <c r="V2426" s="94">
        <f>Tabla3[[#This Row],[PRECIO %      en $]]*Tabla3[[#This Row],[PEDIDO ]]</f>
        <v>0</v>
      </c>
      <c r="W2426" s="57">
        <f>Tabla3[[#This Row],[PRECIO CON DESCT.]]*Tabla3[[#This Row],[PEDIDO ]]</f>
        <v>0</v>
      </c>
      <c r="X2426" s="58">
        <f>Tabla3[[#This Row],[PRECIO SIN %]]*Tabla3[[#This Row],[PEDIDO ]]</f>
        <v>0</v>
      </c>
    </row>
    <row r="2427" spans="1:24" ht="33" customHeight="1" x14ac:dyDescent="0.4">
      <c r="A2427" s="124">
        <v>736372795656</v>
      </c>
      <c r="B2427" s="51" t="s">
        <v>225</v>
      </c>
      <c r="C2427" s="51" t="s">
        <v>163</v>
      </c>
      <c r="D24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27" s="118" t="s">
        <v>2910</v>
      </c>
      <c r="F2427" s="75" t="s">
        <v>537</v>
      </c>
      <c r="G24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27" s="77">
        <v>48</v>
      </c>
      <c r="J2427" s="52">
        <v>6.11111</v>
      </c>
      <c r="K2427" s="53">
        <f>Tabla3[[#This Row],[PRECIOS]]-Tabla3[[#This Row],[PRECIOS]]*10%</f>
        <v>5.4999989999999999</v>
      </c>
      <c r="L2427" s="101"/>
      <c r="M2427" s="54"/>
      <c r="N2427" s="55">
        <f>IFERROR(Tabla3[[#This Row],[PRECIOS]]-Tabla3[[#This Row],[PRECIOS]]*Tabla3[[#This Row],[% PRODUCTO]]," ")</f>
        <v>6.11111</v>
      </c>
      <c r="O2427" s="54"/>
      <c r="P2427" s="55">
        <f>IFERROR(Tabla3[[#This Row],[OCULTAR2]]-Tabla3[[#This Row],[OCULTAR2]]*Tabla3[[#This Row],[% LÍNEA]]," ")</f>
        <v>6.11111</v>
      </c>
      <c r="Q2427" s="56">
        <f>IFERROR(Tabla3[[#This Row],[% PRODUCTO]]+Tabla3[[#This Row],[% LÍNEA]]," ")</f>
        <v>0</v>
      </c>
      <c r="R2427" s="53">
        <f>Tabla3[[#This Row],[OCULTAR3]]</f>
        <v>6.11111</v>
      </c>
      <c r="S2427" s="53">
        <f>Tabla3[[#This Row],[PRECIO SIN %]]-Tabla3[[#This Row],[PRECIO SIN %]]*10%</f>
        <v>5.4999989999999999</v>
      </c>
      <c r="T2427" s="80">
        <f>(Tabla3[[#This Row],[PRECIO CON DESCT.]]-(Tabla3[[#This Row],[PRECIO CON DESCT.]]*$T$6))</f>
        <v>3.4649993700000001</v>
      </c>
      <c r="U2427" s="96"/>
      <c r="V2427" s="94">
        <f>Tabla3[[#This Row],[PRECIO %      en $]]*Tabla3[[#This Row],[PEDIDO ]]</f>
        <v>0</v>
      </c>
      <c r="W2427" s="57">
        <f>Tabla3[[#This Row],[PRECIO CON DESCT.]]*Tabla3[[#This Row],[PEDIDO ]]</f>
        <v>0</v>
      </c>
      <c r="X2427" s="58">
        <f>Tabla3[[#This Row],[PRECIO SIN %]]*Tabla3[[#This Row],[PEDIDO ]]</f>
        <v>0</v>
      </c>
    </row>
    <row r="2428" spans="1:24" ht="33" customHeight="1" x14ac:dyDescent="0.4">
      <c r="A2428" s="125">
        <v>7591955001370</v>
      </c>
      <c r="B2428" s="59" t="s">
        <v>225</v>
      </c>
      <c r="C2428" s="59" t="s">
        <v>83</v>
      </c>
      <c r="D24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28" s="119" t="s">
        <v>2911</v>
      </c>
      <c r="F2428" s="76" t="s">
        <v>537</v>
      </c>
      <c r="G24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28" s="78">
        <v>38</v>
      </c>
      <c r="J2428" s="52">
        <v>6.2222200000000001</v>
      </c>
      <c r="K2428" s="60">
        <f>Tabla3[[#This Row],[PRECIOS]]-Tabla3[[#This Row],[PRECIOS]]*10%</f>
        <v>5.5999980000000003</v>
      </c>
      <c r="L2428" s="101"/>
      <c r="M2428" s="61"/>
      <c r="N2428" s="55">
        <f>IFERROR(Tabla3[[#This Row],[PRECIOS]]-Tabla3[[#This Row],[PRECIOS]]*Tabla3[[#This Row],[% PRODUCTO]]," ")</f>
        <v>6.2222200000000001</v>
      </c>
      <c r="O2428" s="61"/>
      <c r="P2428" s="55">
        <f>IFERROR(Tabla3[[#This Row],[OCULTAR2]]-Tabla3[[#This Row],[OCULTAR2]]*Tabla3[[#This Row],[% LÍNEA]]," ")</f>
        <v>6.2222200000000001</v>
      </c>
      <c r="Q2428" s="56">
        <f>IFERROR(Tabla3[[#This Row],[% PRODUCTO]]+Tabla3[[#This Row],[% LÍNEA]]," ")</f>
        <v>0</v>
      </c>
      <c r="R2428" s="60">
        <f>Tabla3[[#This Row],[OCULTAR3]]</f>
        <v>6.2222200000000001</v>
      </c>
      <c r="S2428" s="60">
        <f>Tabla3[[#This Row],[PRECIO SIN %]]-Tabla3[[#This Row],[PRECIO SIN %]]*10%</f>
        <v>5.5999980000000003</v>
      </c>
      <c r="T2428" s="80">
        <f>(Tabla3[[#This Row],[PRECIO CON DESCT.]]-(Tabla3[[#This Row],[PRECIO CON DESCT.]]*$T$6))</f>
        <v>3.5279987400000001</v>
      </c>
      <c r="U2428" s="96"/>
      <c r="V2428" s="94">
        <f>Tabla3[[#This Row],[PRECIO %      en $]]*Tabla3[[#This Row],[PEDIDO ]]</f>
        <v>0</v>
      </c>
      <c r="W2428" s="57">
        <f>Tabla3[[#This Row],[PRECIO CON DESCT.]]*Tabla3[[#This Row],[PEDIDO ]]</f>
        <v>0</v>
      </c>
      <c r="X2428" s="58">
        <f>Tabla3[[#This Row],[PRECIO SIN %]]*Tabla3[[#This Row],[PEDIDO ]]</f>
        <v>0</v>
      </c>
    </row>
    <row r="2429" spans="1:24" ht="33" customHeight="1" x14ac:dyDescent="0.4">
      <c r="A2429" s="124">
        <v>7594001101154</v>
      </c>
      <c r="B2429" s="51" t="s">
        <v>225</v>
      </c>
      <c r="C2429" s="51" t="s">
        <v>203</v>
      </c>
      <c r="D24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29" s="118" t="s">
        <v>2912</v>
      </c>
      <c r="F2429" s="75" t="s">
        <v>537</v>
      </c>
      <c r="G24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29" s="77">
        <v>322</v>
      </c>
      <c r="J2429" s="52">
        <v>3.7222200000000001</v>
      </c>
      <c r="K2429" s="53">
        <f>Tabla3[[#This Row],[PRECIOS]]-Tabla3[[#This Row],[PRECIOS]]*10%</f>
        <v>3.3499980000000003</v>
      </c>
      <c r="L2429" s="101"/>
      <c r="M2429" s="54"/>
      <c r="N2429" s="55">
        <f>IFERROR(Tabla3[[#This Row],[PRECIOS]]-Tabla3[[#This Row],[PRECIOS]]*Tabla3[[#This Row],[% PRODUCTO]]," ")</f>
        <v>3.7222200000000001</v>
      </c>
      <c r="O2429" s="54"/>
      <c r="P2429" s="55">
        <f>IFERROR(Tabla3[[#This Row],[OCULTAR2]]-Tabla3[[#This Row],[OCULTAR2]]*Tabla3[[#This Row],[% LÍNEA]]," ")</f>
        <v>3.7222200000000001</v>
      </c>
      <c r="Q2429" s="56">
        <f>IFERROR(Tabla3[[#This Row],[% PRODUCTO]]+Tabla3[[#This Row],[% LÍNEA]]," ")</f>
        <v>0</v>
      </c>
      <c r="R2429" s="53">
        <f>Tabla3[[#This Row],[OCULTAR3]]</f>
        <v>3.7222200000000001</v>
      </c>
      <c r="S2429" s="53">
        <f>Tabla3[[#This Row],[PRECIO SIN %]]-Tabla3[[#This Row],[PRECIO SIN %]]*10%</f>
        <v>3.3499980000000003</v>
      </c>
      <c r="T2429" s="80">
        <f>(Tabla3[[#This Row],[PRECIO CON DESCT.]]-(Tabla3[[#This Row],[PRECIO CON DESCT.]]*$T$6))</f>
        <v>2.1104987400000002</v>
      </c>
      <c r="U2429" s="96"/>
      <c r="V2429" s="94">
        <f>Tabla3[[#This Row],[PRECIO %      en $]]*Tabla3[[#This Row],[PEDIDO ]]</f>
        <v>0</v>
      </c>
      <c r="W2429" s="57">
        <f>Tabla3[[#This Row],[PRECIO CON DESCT.]]*Tabla3[[#This Row],[PEDIDO ]]</f>
        <v>0</v>
      </c>
      <c r="X2429" s="58">
        <f>Tabla3[[#This Row],[PRECIO SIN %]]*Tabla3[[#This Row],[PEDIDO ]]</f>
        <v>0</v>
      </c>
    </row>
    <row r="2430" spans="1:24" ht="33" customHeight="1" x14ac:dyDescent="0.4">
      <c r="A2430" s="125">
        <v>6977234270025</v>
      </c>
      <c r="B2430" s="59" t="s">
        <v>225</v>
      </c>
      <c r="C2430" s="59" t="s">
        <v>120</v>
      </c>
      <c r="D24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30" s="119" t="s">
        <v>2913</v>
      </c>
      <c r="F2430" s="76" t="s">
        <v>537</v>
      </c>
      <c r="G24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30" s="78">
        <v>112</v>
      </c>
      <c r="J2430" s="52">
        <v>1.8333299999999999</v>
      </c>
      <c r="K2430" s="60">
        <f>Tabla3[[#This Row],[PRECIOS]]-Tabla3[[#This Row],[PRECIOS]]*10%</f>
        <v>1.6499969999999999</v>
      </c>
      <c r="L2430" s="101"/>
      <c r="M2430" s="61"/>
      <c r="N2430" s="55">
        <f>IFERROR(Tabla3[[#This Row],[PRECIOS]]-Tabla3[[#This Row],[PRECIOS]]*Tabla3[[#This Row],[% PRODUCTO]]," ")</f>
        <v>1.8333299999999999</v>
      </c>
      <c r="O2430" s="61"/>
      <c r="P2430" s="55">
        <f>IFERROR(Tabla3[[#This Row],[OCULTAR2]]-Tabla3[[#This Row],[OCULTAR2]]*Tabla3[[#This Row],[% LÍNEA]]," ")</f>
        <v>1.8333299999999999</v>
      </c>
      <c r="Q2430" s="56">
        <f>IFERROR(Tabla3[[#This Row],[% PRODUCTO]]+Tabla3[[#This Row],[% LÍNEA]]," ")</f>
        <v>0</v>
      </c>
      <c r="R2430" s="60">
        <f>Tabla3[[#This Row],[OCULTAR3]]</f>
        <v>1.8333299999999999</v>
      </c>
      <c r="S2430" s="60">
        <f>Tabla3[[#This Row],[PRECIO SIN %]]-Tabla3[[#This Row],[PRECIO SIN %]]*10%</f>
        <v>1.6499969999999999</v>
      </c>
      <c r="T2430" s="80">
        <f>(Tabla3[[#This Row],[PRECIO CON DESCT.]]-(Tabla3[[#This Row],[PRECIO CON DESCT.]]*$T$6))</f>
        <v>1.0394981099999998</v>
      </c>
      <c r="U2430" s="96"/>
      <c r="V2430" s="94">
        <f>Tabla3[[#This Row],[PRECIO %      en $]]*Tabla3[[#This Row],[PEDIDO ]]</f>
        <v>0</v>
      </c>
      <c r="W2430" s="57">
        <f>Tabla3[[#This Row],[PRECIO CON DESCT.]]*Tabla3[[#This Row],[PEDIDO ]]</f>
        <v>0</v>
      </c>
      <c r="X2430" s="58">
        <f>Tabla3[[#This Row],[PRECIO SIN %]]*Tabla3[[#This Row],[PEDIDO ]]</f>
        <v>0</v>
      </c>
    </row>
    <row r="2431" spans="1:24" ht="33" customHeight="1" x14ac:dyDescent="0.4">
      <c r="A2431" s="124">
        <v>7591818136058</v>
      </c>
      <c r="B2431" s="51" t="s">
        <v>225</v>
      </c>
      <c r="C2431" s="51" t="s">
        <v>105</v>
      </c>
      <c r="D24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431" s="118" t="s">
        <v>2914</v>
      </c>
      <c r="F2431" s="75" t="s">
        <v>537</v>
      </c>
      <c r="G24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31" s="77">
        <v>14</v>
      </c>
      <c r="J2431" s="52">
        <v>3.2888899999999999</v>
      </c>
      <c r="K2431" s="53">
        <f>Tabla3[[#This Row],[PRECIOS]]-Tabla3[[#This Row],[PRECIOS]]*10%</f>
        <v>2.9600010000000001</v>
      </c>
      <c r="L2431" s="101"/>
      <c r="M2431" s="54"/>
      <c r="N2431" s="55">
        <f>IFERROR(Tabla3[[#This Row],[PRECIOS]]-Tabla3[[#This Row],[PRECIOS]]*Tabla3[[#This Row],[% PRODUCTO]]," ")</f>
        <v>3.2888899999999999</v>
      </c>
      <c r="O2431" s="54"/>
      <c r="P2431" s="55">
        <f>IFERROR(Tabla3[[#This Row],[OCULTAR2]]-Tabla3[[#This Row],[OCULTAR2]]*Tabla3[[#This Row],[% LÍNEA]]," ")</f>
        <v>3.2888899999999999</v>
      </c>
      <c r="Q2431" s="56">
        <f>IFERROR(Tabla3[[#This Row],[% PRODUCTO]]+Tabla3[[#This Row],[% LÍNEA]]," ")</f>
        <v>0</v>
      </c>
      <c r="R2431" s="53">
        <f>Tabla3[[#This Row],[OCULTAR3]]</f>
        <v>3.2888899999999999</v>
      </c>
      <c r="S2431" s="53">
        <f>Tabla3[[#This Row],[PRECIO SIN %]]-Tabla3[[#This Row],[PRECIO SIN %]]*10%</f>
        <v>2.9600010000000001</v>
      </c>
      <c r="T2431" s="80">
        <f>(Tabla3[[#This Row],[PRECIO CON DESCT.]]-(Tabla3[[#This Row],[PRECIO CON DESCT.]]*$T$6))</f>
        <v>1.8648006300000002</v>
      </c>
      <c r="U2431" s="96"/>
      <c r="V2431" s="94">
        <f>Tabla3[[#This Row],[PRECIO %      en $]]*Tabla3[[#This Row],[PEDIDO ]]</f>
        <v>0</v>
      </c>
      <c r="W2431" s="57">
        <f>Tabla3[[#This Row],[PRECIO CON DESCT.]]*Tabla3[[#This Row],[PEDIDO ]]</f>
        <v>0</v>
      </c>
      <c r="X2431" s="58">
        <f>Tabla3[[#This Row],[PRECIO SIN %]]*Tabla3[[#This Row],[PEDIDO ]]</f>
        <v>0</v>
      </c>
    </row>
    <row r="2432" spans="1:24" ht="33" customHeight="1" x14ac:dyDescent="0.4">
      <c r="A2432" s="125">
        <v>7598008001707</v>
      </c>
      <c r="B2432" s="59" t="s">
        <v>225</v>
      </c>
      <c r="C2432" s="59" t="s">
        <v>134</v>
      </c>
      <c r="D24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32" s="119" t="s">
        <v>2915</v>
      </c>
      <c r="F2432" s="76" t="s">
        <v>537</v>
      </c>
      <c r="G24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32" s="78">
        <v>39</v>
      </c>
      <c r="J2432" s="52">
        <v>1.5555600000000001</v>
      </c>
      <c r="K2432" s="60">
        <f>Tabla3[[#This Row],[PRECIOS]]-Tabla3[[#This Row],[PRECIOS]]*10%</f>
        <v>1.400004</v>
      </c>
      <c r="L2432" s="101"/>
      <c r="M2432" s="61"/>
      <c r="N2432" s="55">
        <f>IFERROR(Tabla3[[#This Row],[PRECIOS]]-Tabla3[[#This Row],[PRECIOS]]*Tabla3[[#This Row],[% PRODUCTO]]," ")</f>
        <v>1.5555600000000001</v>
      </c>
      <c r="O2432" s="61"/>
      <c r="P2432" s="55">
        <f>IFERROR(Tabla3[[#This Row],[OCULTAR2]]-Tabla3[[#This Row],[OCULTAR2]]*Tabla3[[#This Row],[% LÍNEA]]," ")</f>
        <v>1.5555600000000001</v>
      </c>
      <c r="Q2432" s="56">
        <f>IFERROR(Tabla3[[#This Row],[% PRODUCTO]]+Tabla3[[#This Row],[% LÍNEA]]," ")</f>
        <v>0</v>
      </c>
      <c r="R2432" s="60">
        <f>Tabla3[[#This Row],[OCULTAR3]]</f>
        <v>1.5555600000000001</v>
      </c>
      <c r="S2432" s="60">
        <f>Tabla3[[#This Row],[PRECIO SIN %]]-Tabla3[[#This Row],[PRECIO SIN %]]*10%</f>
        <v>1.400004</v>
      </c>
      <c r="T2432" s="80">
        <f>(Tabla3[[#This Row],[PRECIO CON DESCT.]]-(Tabla3[[#This Row],[PRECIO CON DESCT.]]*$T$6))</f>
        <v>0.88200252000000001</v>
      </c>
      <c r="U2432" s="96"/>
      <c r="V2432" s="94">
        <f>Tabla3[[#This Row],[PRECIO %      en $]]*Tabla3[[#This Row],[PEDIDO ]]</f>
        <v>0</v>
      </c>
      <c r="W2432" s="57">
        <f>Tabla3[[#This Row],[PRECIO CON DESCT.]]*Tabla3[[#This Row],[PEDIDO ]]</f>
        <v>0</v>
      </c>
      <c r="X2432" s="58">
        <f>Tabla3[[#This Row],[PRECIO SIN %]]*Tabla3[[#This Row],[PEDIDO ]]</f>
        <v>0</v>
      </c>
    </row>
    <row r="2433" spans="1:24" ht="33" customHeight="1" x14ac:dyDescent="0.4">
      <c r="A2433" s="124">
        <v>8904159499789</v>
      </c>
      <c r="B2433" s="51" t="s">
        <v>225</v>
      </c>
      <c r="C2433" s="51" t="s">
        <v>57</v>
      </c>
      <c r="D24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33" s="118" t="s">
        <v>2916</v>
      </c>
      <c r="F2433" s="75" t="s">
        <v>537</v>
      </c>
      <c r="G24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33" s="77">
        <v>422</v>
      </c>
      <c r="J2433" s="52">
        <v>1.87778</v>
      </c>
      <c r="K2433" s="53">
        <f>Tabla3[[#This Row],[PRECIOS]]-Tabla3[[#This Row],[PRECIOS]]*10%</f>
        <v>1.690002</v>
      </c>
      <c r="L2433" s="101"/>
      <c r="M2433" s="54"/>
      <c r="N2433" s="55">
        <f>IFERROR(Tabla3[[#This Row],[PRECIOS]]-Tabla3[[#This Row],[PRECIOS]]*Tabla3[[#This Row],[% PRODUCTO]]," ")</f>
        <v>1.87778</v>
      </c>
      <c r="O2433" s="54"/>
      <c r="P2433" s="55">
        <f>IFERROR(Tabla3[[#This Row],[OCULTAR2]]-Tabla3[[#This Row],[OCULTAR2]]*Tabla3[[#This Row],[% LÍNEA]]," ")</f>
        <v>1.87778</v>
      </c>
      <c r="Q2433" s="56">
        <f>IFERROR(Tabla3[[#This Row],[% PRODUCTO]]+Tabla3[[#This Row],[% LÍNEA]]," ")</f>
        <v>0</v>
      </c>
      <c r="R2433" s="53">
        <f>Tabla3[[#This Row],[OCULTAR3]]</f>
        <v>1.87778</v>
      </c>
      <c r="S2433" s="53">
        <f>Tabla3[[#This Row],[PRECIO SIN %]]-Tabla3[[#This Row],[PRECIO SIN %]]*10%</f>
        <v>1.690002</v>
      </c>
      <c r="T2433" s="80">
        <f>(Tabla3[[#This Row],[PRECIO CON DESCT.]]-(Tabla3[[#This Row],[PRECIO CON DESCT.]]*$T$6))</f>
        <v>1.0647012600000001</v>
      </c>
      <c r="U2433" s="96"/>
      <c r="V2433" s="94">
        <f>Tabla3[[#This Row],[PRECIO %      en $]]*Tabla3[[#This Row],[PEDIDO ]]</f>
        <v>0</v>
      </c>
      <c r="W2433" s="57">
        <f>Tabla3[[#This Row],[PRECIO CON DESCT.]]*Tabla3[[#This Row],[PEDIDO ]]</f>
        <v>0</v>
      </c>
      <c r="X2433" s="58">
        <f>Tabla3[[#This Row],[PRECIO SIN %]]*Tabla3[[#This Row],[PEDIDO ]]</f>
        <v>0</v>
      </c>
    </row>
    <row r="2434" spans="1:24" ht="33" customHeight="1" x14ac:dyDescent="0.4">
      <c r="A2434" s="125">
        <v>736372722553</v>
      </c>
      <c r="B2434" s="59" t="s">
        <v>225</v>
      </c>
      <c r="C2434" s="59" t="s">
        <v>150</v>
      </c>
      <c r="D24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34" s="119" t="s">
        <v>2917</v>
      </c>
      <c r="F2434" s="76" t="s">
        <v>537</v>
      </c>
      <c r="G24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4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434" s="78">
        <v>200</v>
      </c>
      <c r="J2434" s="52">
        <v>2.6666699999999999</v>
      </c>
      <c r="K2434" s="60">
        <f>Tabla3[[#This Row],[PRECIOS]]-Tabla3[[#This Row],[PRECIOS]]*10%</f>
        <v>2.4000029999999999</v>
      </c>
      <c r="L2434" s="101"/>
      <c r="M2434" s="61"/>
      <c r="N2434" s="55">
        <f>IFERROR(Tabla3[[#This Row],[PRECIOS]]-Tabla3[[#This Row],[PRECIOS]]*Tabla3[[#This Row],[% PRODUCTO]]," ")</f>
        <v>2.6666699999999999</v>
      </c>
      <c r="O2434" s="61">
        <v>0.05</v>
      </c>
      <c r="P2434" s="55">
        <f>IFERROR(Tabla3[[#This Row],[OCULTAR2]]-Tabla3[[#This Row],[OCULTAR2]]*Tabla3[[#This Row],[% LÍNEA]]," ")</f>
        <v>2.5333364999999999</v>
      </c>
      <c r="Q2434" s="56">
        <f>IFERROR(Tabla3[[#This Row],[% PRODUCTO]]+Tabla3[[#This Row],[% LÍNEA]]," ")</f>
        <v>0.05</v>
      </c>
      <c r="R2434" s="60">
        <f>Tabla3[[#This Row],[OCULTAR3]]</f>
        <v>2.5333364999999999</v>
      </c>
      <c r="S2434" s="60">
        <f>Tabla3[[#This Row],[PRECIO SIN %]]-Tabla3[[#This Row],[PRECIO SIN %]]*10%</f>
        <v>2.2800028499999998</v>
      </c>
      <c r="T2434" s="80">
        <f>(Tabla3[[#This Row],[PRECIO CON DESCT.]]-(Tabla3[[#This Row],[PRECIO CON DESCT.]]*$T$6))</f>
        <v>1.4364017954999999</v>
      </c>
      <c r="U2434" s="96"/>
      <c r="V2434" s="94">
        <f>Tabla3[[#This Row],[PRECIO %      en $]]*Tabla3[[#This Row],[PEDIDO ]]</f>
        <v>0</v>
      </c>
      <c r="W2434" s="57">
        <f>Tabla3[[#This Row],[PRECIO CON DESCT.]]*Tabla3[[#This Row],[PEDIDO ]]</f>
        <v>0</v>
      </c>
      <c r="X2434" s="58">
        <f>Tabla3[[#This Row],[PRECIO SIN %]]*Tabla3[[#This Row],[PEDIDO ]]</f>
        <v>0</v>
      </c>
    </row>
    <row r="2435" spans="1:24" ht="33" customHeight="1" x14ac:dyDescent="0.4">
      <c r="A2435" s="124">
        <v>7594001101178</v>
      </c>
      <c r="B2435" s="51" t="s">
        <v>225</v>
      </c>
      <c r="C2435" s="51" t="s">
        <v>203</v>
      </c>
      <c r="D24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35" s="118" t="s">
        <v>2918</v>
      </c>
      <c r="F2435" s="75" t="s">
        <v>537</v>
      </c>
      <c r="G24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35" s="77">
        <v>561</v>
      </c>
      <c r="J2435" s="52">
        <v>3.2222200000000001</v>
      </c>
      <c r="K2435" s="53">
        <f>Tabla3[[#This Row],[PRECIOS]]-Tabla3[[#This Row],[PRECIOS]]*10%</f>
        <v>2.8999980000000001</v>
      </c>
      <c r="L2435" s="101"/>
      <c r="M2435" s="54"/>
      <c r="N2435" s="55">
        <f>IFERROR(Tabla3[[#This Row],[PRECIOS]]-Tabla3[[#This Row],[PRECIOS]]*Tabla3[[#This Row],[% PRODUCTO]]," ")</f>
        <v>3.2222200000000001</v>
      </c>
      <c r="O2435" s="54"/>
      <c r="P2435" s="55">
        <f>IFERROR(Tabla3[[#This Row],[OCULTAR2]]-Tabla3[[#This Row],[OCULTAR2]]*Tabla3[[#This Row],[% LÍNEA]]," ")</f>
        <v>3.2222200000000001</v>
      </c>
      <c r="Q2435" s="56">
        <f>IFERROR(Tabla3[[#This Row],[% PRODUCTO]]+Tabla3[[#This Row],[% LÍNEA]]," ")</f>
        <v>0</v>
      </c>
      <c r="R2435" s="53">
        <f>Tabla3[[#This Row],[OCULTAR3]]</f>
        <v>3.2222200000000001</v>
      </c>
      <c r="S2435" s="53">
        <f>Tabla3[[#This Row],[PRECIO SIN %]]-Tabla3[[#This Row],[PRECIO SIN %]]*10%</f>
        <v>2.8999980000000001</v>
      </c>
      <c r="T2435" s="80">
        <f>(Tabla3[[#This Row],[PRECIO CON DESCT.]]-(Tabla3[[#This Row],[PRECIO CON DESCT.]]*$T$6))</f>
        <v>1.8269987400000001</v>
      </c>
      <c r="U2435" s="96"/>
      <c r="V2435" s="94">
        <f>Tabla3[[#This Row],[PRECIO %      en $]]*Tabla3[[#This Row],[PEDIDO ]]</f>
        <v>0</v>
      </c>
      <c r="W2435" s="57">
        <f>Tabla3[[#This Row],[PRECIO CON DESCT.]]*Tabla3[[#This Row],[PEDIDO ]]</f>
        <v>0</v>
      </c>
      <c r="X2435" s="58">
        <f>Tabla3[[#This Row],[PRECIO SIN %]]*Tabla3[[#This Row],[PEDIDO ]]</f>
        <v>0</v>
      </c>
    </row>
    <row r="2436" spans="1:24" ht="33" customHeight="1" x14ac:dyDescent="0.4">
      <c r="A2436" s="125">
        <v>7591585171993</v>
      </c>
      <c r="B2436" s="59" t="s">
        <v>225</v>
      </c>
      <c r="C2436" s="59" t="s">
        <v>75</v>
      </c>
      <c r="D24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36" s="119" t="s">
        <v>2919</v>
      </c>
      <c r="F2436" s="76" t="s">
        <v>537</v>
      </c>
      <c r="G24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36" s="78">
        <v>12</v>
      </c>
      <c r="J2436" s="52">
        <v>5.75556</v>
      </c>
      <c r="K2436" s="60">
        <f>Tabla3[[#This Row],[PRECIOS]]-Tabla3[[#This Row],[PRECIOS]]*10%</f>
        <v>5.1800040000000003</v>
      </c>
      <c r="L2436" s="101"/>
      <c r="M2436" s="61"/>
      <c r="N2436" s="55">
        <f>IFERROR(Tabla3[[#This Row],[PRECIOS]]-Tabla3[[#This Row],[PRECIOS]]*Tabla3[[#This Row],[% PRODUCTO]]," ")</f>
        <v>5.75556</v>
      </c>
      <c r="O2436" s="61"/>
      <c r="P2436" s="55">
        <f>IFERROR(Tabla3[[#This Row],[OCULTAR2]]-Tabla3[[#This Row],[OCULTAR2]]*Tabla3[[#This Row],[% LÍNEA]]," ")</f>
        <v>5.75556</v>
      </c>
      <c r="Q2436" s="56">
        <f>IFERROR(Tabla3[[#This Row],[% PRODUCTO]]+Tabla3[[#This Row],[% LÍNEA]]," ")</f>
        <v>0</v>
      </c>
      <c r="R2436" s="60">
        <f>Tabla3[[#This Row],[OCULTAR3]]</f>
        <v>5.75556</v>
      </c>
      <c r="S2436" s="60">
        <f>Tabla3[[#This Row],[PRECIO SIN %]]-Tabla3[[#This Row],[PRECIO SIN %]]*10%</f>
        <v>5.1800040000000003</v>
      </c>
      <c r="T2436" s="80">
        <f>(Tabla3[[#This Row],[PRECIO CON DESCT.]]-(Tabla3[[#This Row],[PRECIO CON DESCT.]]*$T$6))</f>
        <v>3.2634025200000005</v>
      </c>
      <c r="U2436" s="96"/>
      <c r="V2436" s="94">
        <f>Tabla3[[#This Row],[PRECIO %      en $]]*Tabla3[[#This Row],[PEDIDO ]]</f>
        <v>0</v>
      </c>
      <c r="W2436" s="57">
        <f>Tabla3[[#This Row],[PRECIO CON DESCT.]]*Tabla3[[#This Row],[PEDIDO ]]</f>
        <v>0</v>
      </c>
      <c r="X2436" s="58">
        <f>Tabla3[[#This Row],[PRECIO SIN %]]*Tabla3[[#This Row],[PEDIDO ]]</f>
        <v>0</v>
      </c>
    </row>
    <row r="2437" spans="1:24" ht="33" customHeight="1" x14ac:dyDescent="0.4">
      <c r="A2437" s="124">
        <v>7592454154055</v>
      </c>
      <c r="B2437" s="51" t="s">
        <v>225</v>
      </c>
      <c r="C2437" s="51" t="s">
        <v>171</v>
      </c>
      <c r="D24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37" s="118" t="s">
        <v>2920</v>
      </c>
      <c r="F2437" s="75" t="s">
        <v>537</v>
      </c>
      <c r="G24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37" s="77">
        <v>48</v>
      </c>
      <c r="J2437" s="52">
        <v>5.11111</v>
      </c>
      <c r="K2437" s="53">
        <f>Tabla3[[#This Row],[PRECIOS]]-Tabla3[[#This Row],[PRECIOS]]*10%</f>
        <v>4.5999990000000004</v>
      </c>
      <c r="L2437" s="101"/>
      <c r="M2437" s="54"/>
      <c r="N2437" s="55">
        <f>IFERROR(Tabla3[[#This Row],[PRECIOS]]-Tabla3[[#This Row],[PRECIOS]]*Tabla3[[#This Row],[% PRODUCTO]]," ")</f>
        <v>5.11111</v>
      </c>
      <c r="O2437" s="54"/>
      <c r="P2437" s="55">
        <f>IFERROR(Tabla3[[#This Row],[OCULTAR2]]-Tabla3[[#This Row],[OCULTAR2]]*Tabla3[[#This Row],[% LÍNEA]]," ")</f>
        <v>5.11111</v>
      </c>
      <c r="Q2437" s="56">
        <f>IFERROR(Tabla3[[#This Row],[% PRODUCTO]]+Tabla3[[#This Row],[% LÍNEA]]," ")</f>
        <v>0</v>
      </c>
      <c r="R2437" s="53">
        <f>Tabla3[[#This Row],[OCULTAR3]]</f>
        <v>5.11111</v>
      </c>
      <c r="S2437" s="53">
        <f>Tabla3[[#This Row],[PRECIO SIN %]]-Tabla3[[#This Row],[PRECIO SIN %]]*10%</f>
        <v>4.5999990000000004</v>
      </c>
      <c r="T2437" s="80">
        <f>(Tabla3[[#This Row],[PRECIO CON DESCT.]]-(Tabla3[[#This Row],[PRECIO CON DESCT.]]*$T$6))</f>
        <v>2.89799937</v>
      </c>
      <c r="U2437" s="96"/>
      <c r="V2437" s="94">
        <f>Tabla3[[#This Row],[PRECIO %      en $]]*Tabla3[[#This Row],[PEDIDO ]]</f>
        <v>0</v>
      </c>
      <c r="W2437" s="57">
        <f>Tabla3[[#This Row],[PRECIO CON DESCT.]]*Tabla3[[#This Row],[PEDIDO ]]</f>
        <v>0</v>
      </c>
      <c r="X2437" s="58">
        <f>Tabla3[[#This Row],[PRECIO SIN %]]*Tabla3[[#This Row],[PEDIDO ]]</f>
        <v>0</v>
      </c>
    </row>
    <row r="2438" spans="1:24" ht="33" customHeight="1" x14ac:dyDescent="0.4">
      <c r="A2438" s="125">
        <v>7594001101185</v>
      </c>
      <c r="B2438" s="59" t="s">
        <v>225</v>
      </c>
      <c r="C2438" s="59" t="s">
        <v>203</v>
      </c>
      <c r="D24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38" s="119" t="s">
        <v>2921</v>
      </c>
      <c r="F2438" s="76" t="s">
        <v>537</v>
      </c>
      <c r="G24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38" s="78">
        <v>498</v>
      </c>
      <c r="J2438" s="52">
        <v>4.88889</v>
      </c>
      <c r="K2438" s="60">
        <f>Tabla3[[#This Row],[PRECIOS]]-Tabla3[[#This Row],[PRECIOS]]*10%</f>
        <v>4.4000009999999996</v>
      </c>
      <c r="L2438" s="101"/>
      <c r="M2438" s="61"/>
      <c r="N2438" s="55">
        <f>IFERROR(Tabla3[[#This Row],[PRECIOS]]-Tabla3[[#This Row],[PRECIOS]]*Tabla3[[#This Row],[% PRODUCTO]]," ")</f>
        <v>4.88889</v>
      </c>
      <c r="O2438" s="61"/>
      <c r="P2438" s="55">
        <f>IFERROR(Tabla3[[#This Row],[OCULTAR2]]-Tabla3[[#This Row],[OCULTAR2]]*Tabla3[[#This Row],[% LÍNEA]]," ")</f>
        <v>4.88889</v>
      </c>
      <c r="Q2438" s="56">
        <f>IFERROR(Tabla3[[#This Row],[% PRODUCTO]]+Tabla3[[#This Row],[% LÍNEA]]," ")</f>
        <v>0</v>
      </c>
      <c r="R2438" s="60">
        <f>Tabla3[[#This Row],[OCULTAR3]]</f>
        <v>4.88889</v>
      </c>
      <c r="S2438" s="60">
        <f>Tabla3[[#This Row],[PRECIO SIN %]]-Tabla3[[#This Row],[PRECIO SIN %]]*10%</f>
        <v>4.4000009999999996</v>
      </c>
      <c r="T2438" s="80">
        <f>(Tabla3[[#This Row],[PRECIO CON DESCT.]]-(Tabla3[[#This Row],[PRECIO CON DESCT.]]*$T$6))</f>
        <v>2.77200063</v>
      </c>
      <c r="U2438" s="96"/>
      <c r="V2438" s="94">
        <f>Tabla3[[#This Row],[PRECIO %      en $]]*Tabla3[[#This Row],[PEDIDO ]]</f>
        <v>0</v>
      </c>
      <c r="W2438" s="57">
        <f>Tabla3[[#This Row],[PRECIO CON DESCT.]]*Tabla3[[#This Row],[PEDIDO ]]</f>
        <v>0</v>
      </c>
      <c r="X2438" s="58">
        <f>Tabla3[[#This Row],[PRECIO SIN %]]*Tabla3[[#This Row],[PEDIDO ]]</f>
        <v>0</v>
      </c>
    </row>
    <row r="2439" spans="1:24" ht="33" customHeight="1" x14ac:dyDescent="0.4">
      <c r="A2439" s="124">
        <v>7594001101185</v>
      </c>
      <c r="B2439" s="51" t="s">
        <v>225</v>
      </c>
      <c r="C2439" s="51" t="s">
        <v>203</v>
      </c>
      <c r="D24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39" s="118" t="s">
        <v>2922</v>
      </c>
      <c r="F2439" s="75" t="s">
        <v>537</v>
      </c>
      <c r="G24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39" s="77">
        <v>40</v>
      </c>
      <c r="J2439" s="52">
        <v>4.0999999999999996</v>
      </c>
      <c r="K2439" s="53">
        <f>Tabla3[[#This Row],[PRECIOS]]-Tabla3[[#This Row],[PRECIOS]]*10%</f>
        <v>3.6899999999999995</v>
      </c>
      <c r="L2439" s="101"/>
      <c r="M2439" s="54"/>
      <c r="N2439" s="55">
        <f>IFERROR(Tabla3[[#This Row],[PRECIOS]]-Tabla3[[#This Row],[PRECIOS]]*Tabla3[[#This Row],[% PRODUCTO]]," ")</f>
        <v>4.0999999999999996</v>
      </c>
      <c r="O2439" s="54"/>
      <c r="P2439" s="55">
        <f>IFERROR(Tabla3[[#This Row],[OCULTAR2]]-Tabla3[[#This Row],[OCULTAR2]]*Tabla3[[#This Row],[% LÍNEA]]," ")</f>
        <v>4.0999999999999996</v>
      </c>
      <c r="Q2439" s="56">
        <f>IFERROR(Tabla3[[#This Row],[% PRODUCTO]]+Tabla3[[#This Row],[% LÍNEA]]," ")</f>
        <v>0</v>
      </c>
      <c r="R2439" s="53">
        <f>Tabla3[[#This Row],[OCULTAR3]]</f>
        <v>4.0999999999999996</v>
      </c>
      <c r="S2439" s="53">
        <f>Tabla3[[#This Row],[PRECIO SIN %]]-Tabla3[[#This Row],[PRECIO SIN %]]*10%</f>
        <v>3.6899999999999995</v>
      </c>
      <c r="T2439" s="80">
        <f>(Tabla3[[#This Row],[PRECIO CON DESCT.]]-(Tabla3[[#This Row],[PRECIO CON DESCT.]]*$T$6))</f>
        <v>2.3247</v>
      </c>
      <c r="U2439" s="96"/>
      <c r="V2439" s="94">
        <f>Tabla3[[#This Row],[PRECIO %      en $]]*Tabla3[[#This Row],[PEDIDO ]]</f>
        <v>0</v>
      </c>
      <c r="W2439" s="57">
        <f>Tabla3[[#This Row],[PRECIO CON DESCT.]]*Tabla3[[#This Row],[PEDIDO ]]</f>
        <v>0</v>
      </c>
      <c r="X2439" s="58">
        <f>Tabla3[[#This Row],[PRECIO SIN %]]*Tabla3[[#This Row],[PEDIDO ]]</f>
        <v>0</v>
      </c>
    </row>
    <row r="2440" spans="1:24" ht="33" customHeight="1" x14ac:dyDescent="0.4">
      <c r="A2440" s="125">
        <v>7598008002681</v>
      </c>
      <c r="B2440" s="59" t="s">
        <v>225</v>
      </c>
      <c r="C2440" s="59" t="s">
        <v>134</v>
      </c>
      <c r="D24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40" s="119" t="s">
        <v>2923</v>
      </c>
      <c r="F2440" s="76" t="s">
        <v>537</v>
      </c>
      <c r="G24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40" s="78">
        <v>116</v>
      </c>
      <c r="J2440" s="52">
        <v>0.83333000000000002</v>
      </c>
      <c r="K2440" s="60">
        <f>Tabla3[[#This Row],[PRECIOS]]-Tabla3[[#This Row],[PRECIOS]]*10%</f>
        <v>0.74999700000000002</v>
      </c>
      <c r="L2440" s="101"/>
      <c r="M2440" s="61"/>
      <c r="N2440" s="55">
        <f>IFERROR(Tabla3[[#This Row],[PRECIOS]]-Tabla3[[#This Row],[PRECIOS]]*Tabla3[[#This Row],[% PRODUCTO]]," ")</f>
        <v>0.83333000000000002</v>
      </c>
      <c r="O2440" s="61"/>
      <c r="P2440" s="55">
        <f>IFERROR(Tabla3[[#This Row],[OCULTAR2]]-Tabla3[[#This Row],[OCULTAR2]]*Tabla3[[#This Row],[% LÍNEA]]," ")</f>
        <v>0.83333000000000002</v>
      </c>
      <c r="Q2440" s="56">
        <f>IFERROR(Tabla3[[#This Row],[% PRODUCTO]]+Tabla3[[#This Row],[% LÍNEA]]," ")</f>
        <v>0</v>
      </c>
      <c r="R2440" s="60">
        <f>Tabla3[[#This Row],[OCULTAR3]]</f>
        <v>0.83333000000000002</v>
      </c>
      <c r="S2440" s="60">
        <f>Tabla3[[#This Row],[PRECIO SIN %]]-Tabla3[[#This Row],[PRECIO SIN %]]*10%</f>
        <v>0.74999700000000002</v>
      </c>
      <c r="T2440" s="80">
        <f>(Tabla3[[#This Row],[PRECIO CON DESCT.]]-(Tabla3[[#This Row],[PRECIO CON DESCT.]]*$T$6))</f>
        <v>0.47249811000000003</v>
      </c>
      <c r="U2440" s="96"/>
      <c r="V2440" s="94">
        <f>Tabla3[[#This Row],[PRECIO %      en $]]*Tabla3[[#This Row],[PEDIDO ]]</f>
        <v>0</v>
      </c>
      <c r="W2440" s="57">
        <f>Tabla3[[#This Row],[PRECIO CON DESCT.]]*Tabla3[[#This Row],[PEDIDO ]]</f>
        <v>0</v>
      </c>
      <c r="X2440" s="58">
        <f>Tabla3[[#This Row],[PRECIO SIN %]]*Tabla3[[#This Row],[PEDIDO ]]</f>
        <v>0</v>
      </c>
    </row>
    <row r="2441" spans="1:24" ht="33" customHeight="1" x14ac:dyDescent="0.4">
      <c r="A2441" s="124">
        <v>7592803001320</v>
      </c>
      <c r="B2441" s="51" t="s">
        <v>225</v>
      </c>
      <c r="C2441" s="51" t="s">
        <v>132</v>
      </c>
      <c r="D24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41" s="118" t="s">
        <v>2924</v>
      </c>
      <c r="F2441" s="75" t="s">
        <v>537</v>
      </c>
      <c r="G24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41" s="77">
        <v>147</v>
      </c>
      <c r="J2441" s="52">
        <v>5.2</v>
      </c>
      <c r="K2441" s="53">
        <f>Tabla3[[#This Row],[PRECIOS]]-Tabla3[[#This Row],[PRECIOS]]*10%</f>
        <v>4.68</v>
      </c>
      <c r="L2441" s="101"/>
      <c r="M2441" s="54"/>
      <c r="N2441" s="55">
        <f>IFERROR(Tabla3[[#This Row],[PRECIOS]]-Tabla3[[#This Row],[PRECIOS]]*Tabla3[[#This Row],[% PRODUCTO]]," ")</f>
        <v>5.2</v>
      </c>
      <c r="O2441" s="54"/>
      <c r="P2441" s="55">
        <f>IFERROR(Tabla3[[#This Row],[OCULTAR2]]-Tabla3[[#This Row],[OCULTAR2]]*Tabla3[[#This Row],[% LÍNEA]]," ")</f>
        <v>5.2</v>
      </c>
      <c r="Q2441" s="56">
        <f>IFERROR(Tabla3[[#This Row],[% PRODUCTO]]+Tabla3[[#This Row],[% LÍNEA]]," ")</f>
        <v>0</v>
      </c>
      <c r="R2441" s="53">
        <f>Tabla3[[#This Row],[OCULTAR3]]</f>
        <v>5.2</v>
      </c>
      <c r="S2441" s="53">
        <f>Tabla3[[#This Row],[PRECIO SIN %]]-Tabla3[[#This Row],[PRECIO SIN %]]*10%</f>
        <v>4.68</v>
      </c>
      <c r="T2441" s="80">
        <f>(Tabla3[[#This Row],[PRECIO CON DESCT.]]-(Tabla3[[#This Row],[PRECIO CON DESCT.]]*$T$6))</f>
        <v>2.9483999999999999</v>
      </c>
      <c r="U2441" s="96"/>
      <c r="V2441" s="94">
        <f>Tabla3[[#This Row],[PRECIO %      en $]]*Tabla3[[#This Row],[PEDIDO ]]</f>
        <v>0</v>
      </c>
      <c r="W2441" s="57">
        <f>Tabla3[[#This Row],[PRECIO CON DESCT.]]*Tabla3[[#This Row],[PEDIDO ]]</f>
        <v>0</v>
      </c>
      <c r="X2441" s="58">
        <f>Tabla3[[#This Row],[PRECIO SIN %]]*Tabla3[[#This Row],[PEDIDO ]]</f>
        <v>0</v>
      </c>
    </row>
    <row r="2442" spans="1:24" ht="33" customHeight="1" x14ac:dyDescent="0.4">
      <c r="A2442" s="125">
        <v>7592803001368</v>
      </c>
      <c r="B2442" s="59" t="s">
        <v>225</v>
      </c>
      <c r="C2442" s="59" t="s">
        <v>132</v>
      </c>
      <c r="D24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42" s="119" t="s">
        <v>2925</v>
      </c>
      <c r="F2442" s="76" t="s">
        <v>537</v>
      </c>
      <c r="G24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42" s="78">
        <v>133</v>
      </c>
      <c r="J2442" s="52">
        <v>5.1444400000000003</v>
      </c>
      <c r="K2442" s="60">
        <f>Tabla3[[#This Row],[PRECIOS]]-Tabla3[[#This Row],[PRECIOS]]*10%</f>
        <v>4.6299960000000002</v>
      </c>
      <c r="L2442" s="101"/>
      <c r="M2442" s="61"/>
      <c r="N2442" s="55">
        <f>IFERROR(Tabla3[[#This Row],[PRECIOS]]-Tabla3[[#This Row],[PRECIOS]]*Tabla3[[#This Row],[% PRODUCTO]]," ")</f>
        <v>5.1444400000000003</v>
      </c>
      <c r="O2442" s="61"/>
      <c r="P2442" s="55">
        <f>IFERROR(Tabla3[[#This Row],[OCULTAR2]]-Tabla3[[#This Row],[OCULTAR2]]*Tabla3[[#This Row],[% LÍNEA]]," ")</f>
        <v>5.1444400000000003</v>
      </c>
      <c r="Q2442" s="56">
        <f>IFERROR(Tabla3[[#This Row],[% PRODUCTO]]+Tabla3[[#This Row],[% LÍNEA]]," ")</f>
        <v>0</v>
      </c>
      <c r="R2442" s="60">
        <f>Tabla3[[#This Row],[OCULTAR3]]</f>
        <v>5.1444400000000003</v>
      </c>
      <c r="S2442" s="60">
        <f>Tabla3[[#This Row],[PRECIO SIN %]]-Tabla3[[#This Row],[PRECIO SIN %]]*10%</f>
        <v>4.6299960000000002</v>
      </c>
      <c r="T2442" s="80">
        <f>(Tabla3[[#This Row],[PRECIO CON DESCT.]]-(Tabla3[[#This Row],[PRECIO CON DESCT.]]*$T$6))</f>
        <v>2.9168974800000003</v>
      </c>
      <c r="U2442" s="96"/>
      <c r="V2442" s="94">
        <f>Tabla3[[#This Row],[PRECIO %      en $]]*Tabla3[[#This Row],[PEDIDO ]]</f>
        <v>0</v>
      </c>
      <c r="W2442" s="57">
        <f>Tabla3[[#This Row],[PRECIO CON DESCT.]]*Tabla3[[#This Row],[PEDIDO ]]</f>
        <v>0</v>
      </c>
      <c r="X2442" s="58">
        <f>Tabla3[[#This Row],[PRECIO SIN %]]*Tabla3[[#This Row],[PEDIDO ]]</f>
        <v>0</v>
      </c>
    </row>
    <row r="2443" spans="1:24" ht="33" customHeight="1" x14ac:dyDescent="0.4">
      <c r="A2443" s="124">
        <v>8906051293076</v>
      </c>
      <c r="B2443" s="51" t="s">
        <v>225</v>
      </c>
      <c r="C2443" s="51" t="s">
        <v>128</v>
      </c>
      <c r="D24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43" s="118" t="s">
        <v>2926</v>
      </c>
      <c r="F2443" s="75" t="s">
        <v>537</v>
      </c>
      <c r="G24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43" s="77">
        <v>230</v>
      </c>
      <c r="J2443" s="52">
        <v>1.8555600000000001</v>
      </c>
      <c r="K2443" s="53">
        <f>Tabla3[[#This Row],[PRECIOS]]-Tabla3[[#This Row],[PRECIOS]]*10%</f>
        <v>1.670004</v>
      </c>
      <c r="L2443" s="101"/>
      <c r="M2443" s="54"/>
      <c r="N2443" s="55">
        <f>IFERROR(Tabla3[[#This Row],[PRECIOS]]-Tabla3[[#This Row],[PRECIOS]]*Tabla3[[#This Row],[% PRODUCTO]]," ")</f>
        <v>1.8555600000000001</v>
      </c>
      <c r="O2443" s="54"/>
      <c r="P2443" s="55">
        <f>IFERROR(Tabla3[[#This Row],[OCULTAR2]]-Tabla3[[#This Row],[OCULTAR2]]*Tabla3[[#This Row],[% LÍNEA]]," ")</f>
        <v>1.8555600000000001</v>
      </c>
      <c r="Q2443" s="56">
        <f>IFERROR(Tabla3[[#This Row],[% PRODUCTO]]+Tabla3[[#This Row],[% LÍNEA]]," ")</f>
        <v>0</v>
      </c>
      <c r="R2443" s="53">
        <f>Tabla3[[#This Row],[OCULTAR3]]</f>
        <v>1.8555600000000001</v>
      </c>
      <c r="S2443" s="53">
        <f>Tabla3[[#This Row],[PRECIO SIN %]]-Tabla3[[#This Row],[PRECIO SIN %]]*10%</f>
        <v>1.670004</v>
      </c>
      <c r="T2443" s="80">
        <f>(Tabla3[[#This Row],[PRECIO CON DESCT.]]-(Tabla3[[#This Row],[PRECIO CON DESCT.]]*$T$6))</f>
        <v>1.05210252</v>
      </c>
      <c r="U2443" s="96"/>
      <c r="V2443" s="94">
        <f>Tabla3[[#This Row],[PRECIO %      en $]]*Tabla3[[#This Row],[PEDIDO ]]</f>
        <v>0</v>
      </c>
      <c r="W2443" s="57">
        <f>Tabla3[[#This Row],[PRECIO CON DESCT.]]*Tabla3[[#This Row],[PEDIDO ]]</f>
        <v>0</v>
      </c>
      <c r="X2443" s="58">
        <f>Tabla3[[#This Row],[PRECIO SIN %]]*Tabla3[[#This Row],[PEDIDO ]]</f>
        <v>0</v>
      </c>
    </row>
    <row r="2444" spans="1:24" ht="33" customHeight="1" x14ac:dyDescent="0.4">
      <c r="A2444" s="125">
        <v>7592803000460</v>
      </c>
      <c r="B2444" s="59" t="s">
        <v>225</v>
      </c>
      <c r="C2444" s="59" t="s">
        <v>132</v>
      </c>
      <c r="D24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44" s="119" t="s">
        <v>2927</v>
      </c>
      <c r="F2444" s="76" t="s">
        <v>537</v>
      </c>
      <c r="G24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44" s="78">
        <v>146</v>
      </c>
      <c r="J2444" s="52">
        <v>6.11111</v>
      </c>
      <c r="K2444" s="60">
        <f>Tabla3[[#This Row],[PRECIOS]]-Tabla3[[#This Row],[PRECIOS]]*10%</f>
        <v>5.4999989999999999</v>
      </c>
      <c r="L2444" s="101"/>
      <c r="M2444" s="61"/>
      <c r="N2444" s="55">
        <f>IFERROR(Tabla3[[#This Row],[PRECIOS]]-Tabla3[[#This Row],[PRECIOS]]*Tabla3[[#This Row],[% PRODUCTO]]," ")</f>
        <v>6.11111</v>
      </c>
      <c r="O2444" s="61"/>
      <c r="P2444" s="55">
        <f>IFERROR(Tabla3[[#This Row],[OCULTAR2]]-Tabla3[[#This Row],[OCULTAR2]]*Tabla3[[#This Row],[% LÍNEA]]," ")</f>
        <v>6.11111</v>
      </c>
      <c r="Q2444" s="56">
        <f>IFERROR(Tabla3[[#This Row],[% PRODUCTO]]+Tabla3[[#This Row],[% LÍNEA]]," ")</f>
        <v>0</v>
      </c>
      <c r="R2444" s="60">
        <f>Tabla3[[#This Row],[OCULTAR3]]</f>
        <v>6.11111</v>
      </c>
      <c r="S2444" s="60">
        <f>Tabla3[[#This Row],[PRECIO SIN %]]-Tabla3[[#This Row],[PRECIO SIN %]]*10%</f>
        <v>5.4999989999999999</v>
      </c>
      <c r="T2444" s="80">
        <f>(Tabla3[[#This Row],[PRECIO CON DESCT.]]-(Tabla3[[#This Row],[PRECIO CON DESCT.]]*$T$6))</f>
        <v>3.4649993700000001</v>
      </c>
      <c r="U2444" s="96"/>
      <c r="V2444" s="94">
        <f>Tabla3[[#This Row],[PRECIO %      en $]]*Tabla3[[#This Row],[PEDIDO ]]</f>
        <v>0</v>
      </c>
      <c r="W2444" s="57">
        <f>Tabla3[[#This Row],[PRECIO CON DESCT.]]*Tabla3[[#This Row],[PEDIDO ]]</f>
        <v>0</v>
      </c>
      <c r="X2444" s="58">
        <f>Tabla3[[#This Row],[PRECIO SIN %]]*Tabla3[[#This Row],[PEDIDO ]]</f>
        <v>0</v>
      </c>
    </row>
    <row r="2445" spans="1:24" ht="33" customHeight="1" x14ac:dyDescent="0.4">
      <c r="A2445" s="124">
        <v>8908020242887</v>
      </c>
      <c r="B2445" s="51" t="s">
        <v>225</v>
      </c>
      <c r="C2445" s="51" t="s">
        <v>206</v>
      </c>
      <c r="D24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45" s="118" t="s">
        <v>2928</v>
      </c>
      <c r="F2445" s="75" t="s">
        <v>537</v>
      </c>
      <c r="G24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45" s="77">
        <v>201</v>
      </c>
      <c r="J2445" s="52">
        <v>1.5222199999999999</v>
      </c>
      <c r="K2445" s="53">
        <f>Tabla3[[#This Row],[PRECIOS]]-Tabla3[[#This Row],[PRECIOS]]*10%</f>
        <v>1.3699979999999998</v>
      </c>
      <c r="L2445" s="101"/>
      <c r="M2445" s="54"/>
      <c r="N2445" s="55">
        <f>IFERROR(Tabla3[[#This Row],[PRECIOS]]-Tabla3[[#This Row],[PRECIOS]]*Tabla3[[#This Row],[% PRODUCTO]]," ")</f>
        <v>1.5222199999999999</v>
      </c>
      <c r="O2445" s="54"/>
      <c r="P2445" s="55">
        <f>IFERROR(Tabla3[[#This Row],[OCULTAR2]]-Tabla3[[#This Row],[OCULTAR2]]*Tabla3[[#This Row],[% LÍNEA]]," ")</f>
        <v>1.5222199999999999</v>
      </c>
      <c r="Q2445" s="56">
        <f>IFERROR(Tabla3[[#This Row],[% PRODUCTO]]+Tabla3[[#This Row],[% LÍNEA]]," ")</f>
        <v>0</v>
      </c>
      <c r="R2445" s="53">
        <f>Tabla3[[#This Row],[OCULTAR3]]</f>
        <v>1.5222199999999999</v>
      </c>
      <c r="S2445" s="53">
        <f>Tabla3[[#This Row],[PRECIO SIN %]]-Tabla3[[#This Row],[PRECIO SIN %]]*10%</f>
        <v>1.3699979999999998</v>
      </c>
      <c r="T2445" s="80">
        <f>(Tabla3[[#This Row],[PRECIO CON DESCT.]]-(Tabla3[[#This Row],[PRECIO CON DESCT.]]*$T$6))</f>
        <v>0.86309873999999986</v>
      </c>
      <c r="U2445" s="96"/>
      <c r="V2445" s="94">
        <f>Tabla3[[#This Row],[PRECIO %      en $]]*Tabla3[[#This Row],[PEDIDO ]]</f>
        <v>0</v>
      </c>
      <c r="W2445" s="57">
        <f>Tabla3[[#This Row],[PRECIO CON DESCT.]]*Tabla3[[#This Row],[PEDIDO ]]</f>
        <v>0</v>
      </c>
      <c r="X2445" s="58">
        <f>Tabla3[[#This Row],[PRECIO SIN %]]*Tabla3[[#This Row],[PEDIDO ]]</f>
        <v>0</v>
      </c>
    </row>
    <row r="2446" spans="1:24" ht="33" customHeight="1" x14ac:dyDescent="0.4">
      <c r="A2446" s="125">
        <v>7592803002419</v>
      </c>
      <c r="B2446" s="59" t="s">
        <v>225</v>
      </c>
      <c r="C2446" s="59" t="s">
        <v>132</v>
      </c>
      <c r="D24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46" s="119" t="s">
        <v>2929</v>
      </c>
      <c r="F2446" s="76" t="s">
        <v>537</v>
      </c>
      <c r="G24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46" s="78">
        <v>729</v>
      </c>
      <c r="J2446" s="52">
        <v>4.24444</v>
      </c>
      <c r="K2446" s="60">
        <f>Tabla3[[#This Row],[PRECIOS]]-Tabla3[[#This Row],[PRECIOS]]*10%</f>
        <v>3.8199959999999997</v>
      </c>
      <c r="L2446" s="101"/>
      <c r="M2446" s="61"/>
      <c r="N2446" s="55">
        <f>IFERROR(Tabla3[[#This Row],[PRECIOS]]-Tabla3[[#This Row],[PRECIOS]]*Tabla3[[#This Row],[% PRODUCTO]]," ")</f>
        <v>4.24444</v>
      </c>
      <c r="O2446" s="61"/>
      <c r="P2446" s="55">
        <f>IFERROR(Tabla3[[#This Row],[OCULTAR2]]-Tabla3[[#This Row],[OCULTAR2]]*Tabla3[[#This Row],[% LÍNEA]]," ")</f>
        <v>4.24444</v>
      </c>
      <c r="Q2446" s="56">
        <f>IFERROR(Tabla3[[#This Row],[% PRODUCTO]]+Tabla3[[#This Row],[% LÍNEA]]," ")</f>
        <v>0</v>
      </c>
      <c r="R2446" s="60">
        <f>Tabla3[[#This Row],[OCULTAR3]]</f>
        <v>4.24444</v>
      </c>
      <c r="S2446" s="60">
        <f>Tabla3[[#This Row],[PRECIO SIN %]]-Tabla3[[#This Row],[PRECIO SIN %]]*10%</f>
        <v>3.8199959999999997</v>
      </c>
      <c r="T2446" s="80">
        <f>(Tabla3[[#This Row],[PRECIO CON DESCT.]]-(Tabla3[[#This Row],[PRECIO CON DESCT.]]*$T$6))</f>
        <v>2.4065974799999998</v>
      </c>
      <c r="U2446" s="96"/>
      <c r="V2446" s="94">
        <f>Tabla3[[#This Row],[PRECIO %      en $]]*Tabla3[[#This Row],[PEDIDO ]]</f>
        <v>0</v>
      </c>
      <c r="W2446" s="57">
        <f>Tabla3[[#This Row],[PRECIO CON DESCT.]]*Tabla3[[#This Row],[PEDIDO ]]</f>
        <v>0</v>
      </c>
      <c r="X2446" s="58">
        <f>Tabla3[[#This Row],[PRECIO SIN %]]*Tabla3[[#This Row],[PEDIDO ]]</f>
        <v>0</v>
      </c>
    </row>
    <row r="2447" spans="1:24" ht="33" customHeight="1" x14ac:dyDescent="0.4">
      <c r="A2447" s="124">
        <v>7591585117885</v>
      </c>
      <c r="B2447" s="51" t="s">
        <v>225</v>
      </c>
      <c r="C2447" s="51" t="s">
        <v>104</v>
      </c>
      <c r="D24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47" s="118" t="s">
        <v>2930</v>
      </c>
      <c r="F2447" s="75" t="s">
        <v>537</v>
      </c>
      <c r="G24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47" s="77">
        <v>356</v>
      </c>
      <c r="J2447" s="52">
        <v>5.8555599999999997</v>
      </c>
      <c r="K2447" s="53">
        <f>Tabla3[[#This Row],[PRECIOS]]-Tabla3[[#This Row],[PRECIOS]]*10%</f>
        <v>5.2700040000000001</v>
      </c>
      <c r="L2447" s="101"/>
      <c r="M2447" s="54"/>
      <c r="N2447" s="55">
        <f>IFERROR(Tabla3[[#This Row],[PRECIOS]]-Tabla3[[#This Row],[PRECIOS]]*Tabla3[[#This Row],[% PRODUCTO]]," ")</f>
        <v>5.8555599999999997</v>
      </c>
      <c r="O2447" s="54"/>
      <c r="P2447" s="55">
        <f>IFERROR(Tabla3[[#This Row],[OCULTAR2]]-Tabla3[[#This Row],[OCULTAR2]]*Tabla3[[#This Row],[% LÍNEA]]," ")</f>
        <v>5.8555599999999997</v>
      </c>
      <c r="Q2447" s="56">
        <f>IFERROR(Tabla3[[#This Row],[% PRODUCTO]]+Tabla3[[#This Row],[% LÍNEA]]," ")</f>
        <v>0</v>
      </c>
      <c r="R2447" s="53">
        <f>Tabla3[[#This Row],[OCULTAR3]]</f>
        <v>5.8555599999999997</v>
      </c>
      <c r="S2447" s="53">
        <f>Tabla3[[#This Row],[PRECIO SIN %]]-Tabla3[[#This Row],[PRECIO SIN %]]*10%</f>
        <v>5.2700040000000001</v>
      </c>
      <c r="T2447" s="80">
        <f>(Tabla3[[#This Row],[PRECIO CON DESCT.]]-(Tabla3[[#This Row],[PRECIO CON DESCT.]]*$T$6))</f>
        <v>3.3201025199999998</v>
      </c>
      <c r="U2447" s="96"/>
      <c r="V2447" s="94">
        <f>Tabla3[[#This Row],[PRECIO %      en $]]*Tabla3[[#This Row],[PEDIDO ]]</f>
        <v>0</v>
      </c>
      <c r="W2447" s="57">
        <f>Tabla3[[#This Row],[PRECIO CON DESCT.]]*Tabla3[[#This Row],[PEDIDO ]]</f>
        <v>0</v>
      </c>
      <c r="X2447" s="58">
        <f>Tabla3[[#This Row],[PRECIO SIN %]]*Tabla3[[#This Row],[PEDIDO ]]</f>
        <v>0</v>
      </c>
    </row>
    <row r="2448" spans="1:24" ht="33" customHeight="1" x14ac:dyDescent="0.4">
      <c r="A2448" s="125">
        <v>7841141004389</v>
      </c>
      <c r="B2448" s="59" t="s">
        <v>225</v>
      </c>
      <c r="C2448" s="59" t="s">
        <v>243</v>
      </c>
      <c r="D24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448" s="119" t="s">
        <v>2931</v>
      </c>
      <c r="F2448" s="76" t="s">
        <v>537</v>
      </c>
      <c r="G24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448" s="78">
        <v>19</v>
      </c>
      <c r="J2448" s="52">
        <v>7.0222199999999999</v>
      </c>
      <c r="K2448" s="60">
        <f>Tabla3[[#This Row],[PRECIOS]]-Tabla3[[#This Row],[PRECIOS]]*10%</f>
        <v>6.319998</v>
      </c>
      <c r="L2448" s="101" t="s">
        <v>5327</v>
      </c>
      <c r="M2448" s="61"/>
      <c r="N2448" s="55">
        <f>IFERROR(Tabla3[[#This Row],[PRECIOS]]-Tabla3[[#This Row],[PRECIOS]]*Tabla3[[#This Row],[% PRODUCTO]]," ")</f>
        <v>7.0222199999999999</v>
      </c>
      <c r="O2448" s="61"/>
      <c r="P2448" s="55">
        <f>IFERROR(Tabla3[[#This Row],[OCULTAR2]]-Tabla3[[#This Row],[OCULTAR2]]*Tabla3[[#This Row],[% LÍNEA]]," ")</f>
        <v>7.0222199999999999</v>
      </c>
      <c r="Q2448" s="56">
        <f>IFERROR(Tabla3[[#This Row],[% PRODUCTO]]+Tabla3[[#This Row],[% LÍNEA]]," ")</f>
        <v>0</v>
      </c>
      <c r="R2448" s="60">
        <f>Tabla3[[#This Row],[OCULTAR3]]</f>
        <v>7.0222199999999999</v>
      </c>
      <c r="S2448" s="60">
        <f>Tabla3[[#This Row],[PRECIO SIN %]]-Tabla3[[#This Row],[PRECIO SIN %]]*10%</f>
        <v>6.319998</v>
      </c>
      <c r="T2448" s="80">
        <f>(Tabla3[[#This Row],[PRECIO CON DESCT.]]-(Tabla3[[#This Row],[PRECIO CON DESCT.]]*$T$6))</f>
        <v>3.9815987399999999</v>
      </c>
      <c r="U2448" s="96"/>
      <c r="V2448" s="94">
        <f>Tabla3[[#This Row],[PRECIO %      en $]]*Tabla3[[#This Row],[PEDIDO ]]</f>
        <v>0</v>
      </c>
      <c r="W2448" s="57">
        <f>Tabla3[[#This Row],[PRECIO CON DESCT.]]*Tabla3[[#This Row],[PEDIDO ]]</f>
        <v>0</v>
      </c>
      <c r="X2448" s="58">
        <f>Tabla3[[#This Row],[PRECIO SIN %]]*Tabla3[[#This Row],[PEDIDO ]]</f>
        <v>0</v>
      </c>
    </row>
    <row r="2449" spans="1:24" ht="33" customHeight="1" x14ac:dyDescent="0.4">
      <c r="A2449" s="124">
        <v>7597758001616</v>
      </c>
      <c r="B2449" s="51" t="s">
        <v>225</v>
      </c>
      <c r="C2449" s="51" t="s">
        <v>67</v>
      </c>
      <c r="D24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49" s="118" t="s">
        <v>2932</v>
      </c>
      <c r="F2449" s="75" t="s">
        <v>537</v>
      </c>
      <c r="G24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49" s="77">
        <v>66</v>
      </c>
      <c r="J2449" s="52">
        <v>2.8444400000000001</v>
      </c>
      <c r="K2449" s="53">
        <f>Tabla3[[#This Row],[PRECIOS]]-Tabla3[[#This Row],[PRECIOS]]*10%</f>
        <v>2.5599959999999999</v>
      </c>
      <c r="L2449" s="101"/>
      <c r="M2449" s="54"/>
      <c r="N2449" s="55">
        <f>IFERROR(Tabla3[[#This Row],[PRECIOS]]-Tabla3[[#This Row],[PRECIOS]]*Tabla3[[#This Row],[% PRODUCTO]]," ")</f>
        <v>2.8444400000000001</v>
      </c>
      <c r="O2449" s="54"/>
      <c r="P2449" s="55">
        <f>IFERROR(Tabla3[[#This Row],[OCULTAR2]]-Tabla3[[#This Row],[OCULTAR2]]*Tabla3[[#This Row],[% LÍNEA]]," ")</f>
        <v>2.8444400000000001</v>
      </c>
      <c r="Q2449" s="56">
        <f>IFERROR(Tabla3[[#This Row],[% PRODUCTO]]+Tabla3[[#This Row],[% LÍNEA]]," ")</f>
        <v>0</v>
      </c>
      <c r="R2449" s="53">
        <f>Tabla3[[#This Row],[OCULTAR3]]</f>
        <v>2.8444400000000001</v>
      </c>
      <c r="S2449" s="53">
        <f>Tabla3[[#This Row],[PRECIO SIN %]]-Tabla3[[#This Row],[PRECIO SIN %]]*10%</f>
        <v>2.5599959999999999</v>
      </c>
      <c r="T2449" s="80">
        <f>(Tabla3[[#This Row],[PRECIO CON DESCT.]]-(Tabla3[[#This Row],[PRECIO CON DESCT.]]*$T$6))</f>
        <v>1.61279748</v>
      </c>
      <c r="U2449" s="96"/>
      <c r="V2449" s="94">
        <f>Tabla3[[#This Row],[PRECIO %      en $]]*Tabla3[[#This Row],[PEDIDO ]]</f>
        <v>0</v>
      </c>
      <c r="W2449" s="57">
        <f>Tabla3[[#This Row],[PRECIO CON DESCT.]]*Tabla3[[#This Row],[PEDIDO ]]</f>
        <v>0</v>
      </c>
      <c r="X2449" s="58">
        <f>Tabla3[[#This Row],[PRECIO SIN %]]*Tabla3[[#This Row],[PEDIDO ]]</f>
        <v>0</v>
      </c>
    </row>
    <row r="2450" spans="1:24" ht="33" customHeight="1" x14ac:dyDescent="0.4">
      <c r="A2450" s="125">
        <v>7703763791569</v>
      </c>
      <c r="B2450" s="59" t="s">
        <v>225</v>
      </c>
      <c r="C2450" s="59" t="s">
        <v>171</v>
      </c>
      <c r="D24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50" s="119" t="s">
        <v>2933</v>
      </c>
      <c r="F2450" s="76" t="s">
        <v>537</v>
      </c>
      <c r="G24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50" s="78">
        <v>67</v>
      </c>
      <c r="J2450" s="52">
        <v>3.73333</v>
      </c>
      <c r="K2450" s="60">
        <f>Tabla3[[#This Row],[PRECIOS]]-Tabla3[[#This Row],[PRECIOS]]*10%</f>
        <v>3.3599969999999999</v>
      </c>
      <c r="L2450" s="101"/>
      <c r="M2450" s="61"/>
      <c r="N2450" s="55">
        <f>IFERROR(Tabla3[[#This Row],[PRECIOS]]-Tabla3[[#This Row],[PRECIOS]]*Tabla3[[#This Row],[% PRODUCTO]]," ")</f>
        <v>3.73333</v>
      </c>
      <c r="O2450" s="61"/>
      <c r="P2450" s="55">
        <f>IFERROR(Tabla3[[#This Row],[OCULTAR2]]-Tabla3[[#This Row],[OCULTAR2]]*Tabla3[[#This Row],[% LÍNEA]]," ")</f>
        <v>3.73333</v>
      </c>
      <c r="Q2450" s="56">
        <f>IFERROR(Tabla3[[#This Row],[% PRODUCTO]]+Tabla3[[#This Row],[% LÍNEA]]," ")</f>
        <v>0</v>
      </c>
      <c r="R2450" s="60">
        <f>Tabla3[[#This Row],[OCULTAR3]]</f>
        <v>3.73333</v>
      </c>
      <c r="S2450" s="60">
        <f>Tabla3[[#This Row],[PRECIO SIN %]]-Tabla3[[#This Row],[PRECIO SIN %]]*10%</f>
        <v>3.3599969999999999</v>
      </c>
      <c r="T2450" s="80">
        <f>(Tabla3[[#This Row],[PRECIO CON DESCT.]]-(Tabla3[[#This Row],[PRECIO CON DESCT.]]*$T$6))</f>
        <v>2.11679811</v>
      </c>
      <c r="U2450" s="96"/>
      <c r="V2450" s="94">
        <f>Tabla3[[#This Row],[PRECIO %      en $]]*Tabla3[[#This Row],[PEDIDO ]]</f>
        <v>0</v>
      </c>
      <c r="W2450" s="57">
        <f>Tabla3[[#This Row],[PRECIO CON DESCT.]]*Tabla3[[#This Row],[PEDIDO ]]</f>
        <v>0</v>
      </c>
      <c r="X2450" s="58">
        <f>Tabla3[[#This Row],[PRECIO SIN %]]*Tabla3[[#This Row],[PEDIDO ]]</f>
        <v>0</v>
      </c>
    </row>
    <row r="2451" spans="1:24" ht="33" customHeight="1" x14ac:dyDescent="0.4">
      <c r="A2451" s="124">
        <v>7709050343589</v>
      </c>
      <c r="B2451" s="51" t="s">
        <v>225</v>
      </c>
      <c r="C2451" s="51" t="s">
        <v>99</v>
      </c>
      <c r="D24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51" s="118" t="s">
        <v>2934</v>
      </c>
      <c r="F2451" s="75" t="s">
        <v>537</v>
      </c>
      <c r="G24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51" s="77">
        <v>18</v>
      </c>
      <c r="J2451" s="52">
        <v>5.0111100000000004</v>
      </c>
      <c r="K2451" s="53">
        <f>Tabla3[[#This Row],[PRECIOS]]-Tabla3[[#This Row],[PRECIOS]]*10%</f>
        <v>4.5099990000000005</v>
      </c>
      <c r="L2451" s="101"/>
      <c r="M2451" s="54"/>
      <c r="N2451" s="55">
        <f>IFERROR(Tabla3[[#This Row],[PRECIOS]]-Tabla3[[#This Row],[PRECIOS]]*Tabla3[[#This Row],[% PRODUCTO]]," ")</f>
        <v>5.0111100000000004</v>
      </c>
      <c r="O2451" s="54"/>
      <c r="P2451" s="55">
        <f>IFERROR(Tabla3[[#This Row],[OCULTAR2]]-Tabla3[[#This Row],[OCULTAR2]]*Tabla3[[#This Row],[% LÍNEA]]," ")</f>
        <v>5.0111100000000004</v>
      </c>
      <c r="Q2451" s="56">
        <f>IFERROR(Tabla3[[#This Row],[% PRODUCTO]]+Tabla3[[#This Row],[% LÍNEA]]," ")</f>
        <v>0</v>
      </c>
      <c r="R2451" s="53">
        <f>Tabla3[[#This Row],[OCULTAR3]]</f>
        <v>5.0111100000000004</v>
      </c>
      <c r="S2451" s="53">
        <f>Tabla3[[#This Row],[PRECIO SIN %]]-Tabla3[[#This Row],[PRECIO SIN %]]*10%</f>
        <v>4.5099990000000005</v>
      </c>
      <c r="T2451" s="80">
        <f>(Tabla3[[#This Row],[PRECIO CON DESCT.]]-(Tabla3[[#This Row],[PRECIO CON DESCT.]]*$T$6))</f>
        <v>2.8412993700000007</v>
      </c>
      <c r="U2451" s="96"/>
      <c r="V2451" s="94">
        <f>Tabla3[[#This Row],[PRECIO %      en $]]*Tabla3[[#This Row],[PEDIDO ]]</f>
        <v>0</v>
      </c>
      <c r="W2451" s="57">
        <f>Tabla3[[#This Row],[PRECIO CON DESCT.]]*Tabla3[[#This Row],[PEDIDO ]]</f>
        <v>0</v>
      </c>
      <c r="X2451" s="58">
        <f>Tabla3[[#This Row],[PRECIO SIN %]]*Tabla3[[#This Row],[PEDIDO ]]</f>
        <v>0</v>
      </c>
    </row>
    <row r="2452" spans="1:24" ht="33" customHeight="1" x14ac:dyDescent="0.4">
      <c r="A2452" s="125">
        <v>7709050343589</v>
      </c>
      <c r="B2452" s="59" t="s">
        <v>225</v>
      </c>
      <c r="C2452" s="59" t="s">
        <v>99</v>
      </c>
      <c r="D24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52" s="119" t="s">
        <v>2934</v>
      </c>
      <c r="F2452" s="76" t="s">
        <v>537</v>
      </c>
      <c r="G24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52" s="78">
        <v>1</v>
      </c>
      <c r="J2452" s="52">
        <v>6.11111</v>
      </c>
      <c r="K2452" s="60">
        <f>Tabla3[[#This Row],[PRECIOS]]-Tabla3[[#This Row],[PRECIOS]]*10%</f>
        <v>5.4999989999999999</v>
      </c>
      <c r="L2452" s="101"/>
      <c r="M2452" s="61"/>
      <c r="N2452" s="55">
        <f>IFERROR(Tabla3[[#This Row],[PRECIOS]]-Tabla3[[#This Row],[PRECIOS]]*Tabla3[[#This Row],[% PRODUCTO]]," ")</f>
        <v>6.11111</v>
      </c>
      <c r="O2452" s="61"/>
      <c r="P2452" s="55">
        <f>IFERROR(Tabla3[[#This Row],[OCULTAR2]]-Tabla3[[#This Row],[OCULTAR2]]*Tabla3[[#This Row],[% LÍNEA]]," ")</f>
        <v>6.11111</v>
      </c>
      <c r="Q2452" s="56">
        <f>IFERROR(Tabla3[[#This Row],[% PRODUCTO]]+Tabla3[[#This Row],[% LÍNEA]]," ")</f>
        <v>0</v>
      </c>
      <c r="R2452" s="60">
        <f>Tabla3[[#This Row],[OCULTAR3]]</f>
        <v>6.11111</v>
      </c>
      <c r="S2452" s="60">
        <f>Tabla3[[#This Row],[PRECIO SIN %]]-Tabla3[[#This Row],[PRECIO SIN %]]*10%</f>
        <v>5.4999989999999999</v>
      </c>
      <c r="T2452" s="80">
        <f>(Tabla3[[#This Row],[PRECIO CON DESCT.]]-(Tabla3[[#This Row],[PRECIO CON DESCT.]]*$T$6))</f>
        <v>3.4649993700000001</v>
      </c>
      <c r="U2452" s="96"/>
      <c r="V2452" s="94">
        <f>Tabla3[[#This Row],[PRECIO %      en $]]*Tabla3[[#This Row],[PEDIDO ]]</f>
        <v>0</v>
      </c>
      <c r="W2452" s="57">
        <f>Tabla3[[#This Row],[PRECIO CON DESCT.]]*Tabla3[[#This Row],[PEDIDO ]]</f>
        <v>0</v>
      </c>
      <c r="X2452" s="58">
        <f>Tabla3[[#This Row],[PRECIO SIN %]]*Tabla3[[#This Row],[PEDIDO ]]</f>
        <v>0</v>
      </c>
    </row>
    <row r="2453" spans="1:24" ht="33" customHeight="1" x14ac:dyDescent="0.4">
      <c r="A2453" s="124">
        <v>7595414000959</v>
      </c>
      <c r="B2453" s="51" t="s">
        <v>225</v>
      </c>
      <c r="C2453" s="51" t="s">
        <v>50</v>
      </c>
      <c r="D24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53" s="118" t="s">
        <v>2935</v>
      </c>
      <c r="F2453" s="75" t="s">
        <v>537</v>
      </c>
      <c r="G24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53" s="77">
        <v>143</v>
      </c>
      <c r="J2453" s="52">
        <v>9.1777800000000003</v>
      </c>
      <c r="K2453" s="53">
        <f>Tabla3[[#This Row],[PRECIOS]]-Tabla3[[#This Row],[PRECIOS]]*10%</f>
        <v>8.2600020000000001</v>
      </c>
      <c r="L2453" s="101"/>
      <c r="M2453" s="54"/>
      <c r="N2453" s="55">
        <f>IFERROR(Tabla3[[#This Row],[PRECIOS]]-Tabla3[[#This Row],[PRECIOS]]*Tabla3[[#This Row],[% PRODUCTO]]," ")</f>
        <v>9.1777800000000003</v>
      </c>
      <c r="O2453" s="54"/>
      <c r="P2453" s="55">
        <f>IFERROR(Tabla3[[#This Row],[OCULTAR2]]-Tabla3[[#This Row],[OCULTAR2]]*Tabla3[[#This Row],[% LÍNEA]]," ")</f>
        <v>9.1777800000000003</v>
      </c>
      <c r="Q2453" s="56">
        <f>IFERROR(Tabla3[[#This Row],[% PRODUCTO]]+Tabla3[[#This Row],[% LÍNEA]]," ")</f>
        <v>0</v>
      </c>
      <c r="R2453" s="53">
        <f>Tabla3[[#This Row],[OCULTAR3]]</f>
        <v>9.1777800000000003</v>
      </c>
      <c r="S2453" s="53">
        <f>Tabla3[[#This Row],[PRECIO SIN %]]-Tabla3[[#This Row],[PRECIO SIN %]]*10%</f>
        <v>8.2600020000000001</v>
      </c>
      <c r="T2453" s="80">
        <f>(Tabla3[[#This Row],[PRECIO CON DESCT.]]-(Tabla3[[#This Row],[PRECIO CON DESCT.]]*$T$6))</f>
        <v>5.2038012600000005</v>
      </c>
      <c r="U2453" s="96"/>
      <c r="V2453" s="94">
        <f>Tabla3[[#This Row],[PRECIO %      en $]]*Tabla3[[#This Row],[PEDIDO ]]</f>
        <v>0</v>
      </c>
      <c r="W2453" s="57">
        <f>Tabla3[[#This Row],[PRECIO CON DESCT.]]*Tabla3[[#This Row],[PEDIDO ]]</f>
        <v>0</v>
      </c>
      <c r="X2453" s="58">
        <f>Tabla3[[#This Row],[PRECIO SIN %]]*Tabla3[[#This Row],[PEDIDO ]]</f>
        <v>0</v>
      </c>
    </row>
    <row r="2454" spans="1:24" ht="33" customHeight="1" x14ac:dyDescent="0.4">
      <c r="A2454" s="125">
        <v>7598252002062</v>
      </c>
      <c r="B2454" s="59" t="s">
        <v>225</v>
      </c>
      <c r="C2454" s="59" t="s">
        <v>56</v>
      </c>
      <c r="D24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454" s="119" t="s">
        <v>2936</v>
      </c>
      <c r="F2454" s="76" t="s">
        <v>537</v>
      </c>
      <c r="G24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454" s="78">
        <v>16</v>
      </c>
      <c r="J2454" s="52">
        <v>42.355559999999997</v>
      </c>
      <c r="K2454" s="60">
        <f>Tabla3[[#This Row],[PRECIOS]]-Tabla3[[#This Row],[PRECIOS]]*10%</f>
        <v>38.120003999999994</v>
      </c>
      <c r="L2454" s="101" t="s">
        <v>5327</v>
      </c>
      <c r="M2454" s="61"/>
      <c r="N2454" s="55">
        <f>IFERROR(Tabla3[[#This Row],[PRECIOS]]-Tabla3[[#This Row],[PRECIOS]]*Tabla3[[#This Row],[% PRODUCTO]]," ")</f>
        <v>42.355559999999997</v>
      </c>
      <c r="O2454" s="61"/>
      <c r="P2454" s="55">
        <f>IFERROR(Tabla3[[#This Row],[OCULTAR2]]-Tabla3[[#This Row],[OCULTAR2]]*Tabla3[[#This Row],[% LÍNEA]]," ")</f>
        <v>42.355559999999997</v>
      </c>
      <c r="Q2454" s="56">
        <f>IFERROR(Tabla3[[#This Row],[% PRODUCTO]]+Tabla3[[#This Row],[% LÍNEA]]," ")</f>
        <v>0</v>
      </c>
      <c r="R2454" s="60">
        <f>Tabla3[[#This Row],[OCULTAR3]]</f>
        <v>42.355559999999997</v>
      </c>
      <c r="S2454" s="60">
        <f>Tabla3[[#This Row],[PRECIO SIN %]]-Tabla3[[#This Row],[PRECIO SIN %]]*10%</f>
        <v>38.120003999999994</v>
      </c>
      <c r="T2454" s="80">
        <f>(Tabla3[[#This Row],[PRECIO CON DESCT.]]-(Tabla3[[#This Row],[PRECIO CON DESCT.]]*$T$6))</f>
        <v>24.015602519999995</v>
      </c>
      <c r="U2454" s="96"/>
      <c r="V2454" s="94">
        <f>Tabla3[[#This Row],[PRECIO %      en $]]*Tabla3[[#This Row],[PEDIDO ]]</f>
        <v>0</v>
      </c>
      <c r="W2454" s="57">
        <f>Tabla3[[#This Row],[PRECIO CON DESCT.]]*Tabla3[[#This Row],[PEDIDO ]]</f>
        <v>0</v>
      </c>
      <c r="X2454" s="58">
        <f>Tabla3[[#This Row],[PRECIO SIN %]]*Tabla3[[#This Row],[PEDIDO ]]</f>
        <v>0</v>
      </c>
    </row>
    <row r="2455" spans="1:24" ht="33" customHeight="1" x14ac:dyDescent="0.4">
      <c r="A2455" s="124">
        <v>7591243828993</v>
      </c>
      <c r="B2455" s="51" t="s">
        <v>225</v>
      </c>
      <c r="C2455" s="51" t="s">
        <v>108</v>
      </c>
      <c r="D24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455" s="118" t="s">
        <v>2937</v>
      </c>
      <c r="F2455" s="75" t="s">
        <v>537</v>
      </c>
      <c r="G24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55" s="77">
        <v>17</v>
      </c>
      <c r="J2455" s="52">
        <v>3.7888899999999999</v>
      </c>
      <c r="K2455" s="53">
        <f>Tabla3[[#This Row],[PRECIOS]]-Tabla3[[#This Row],[PRECIOS]]*10%</f>
        <v>3.4100009999999998</v>
      </c>
      <c r="L2455" s="101"/>
      <c r="M2455" s="54"/>
      <c r="N2455" s="55">
        <f>IFERROR(Tabla3[[#This Row],[PRECIOS]]-Tabla3[[#This Row],[PRECIOS]]*Tabla3[[#This Row],[% PRODUCTO]]," ")</f>
        <v>3.7888899999999999</v>
      </c>
      <c r="O2455" s="54"/>
      <c r="P2455" s="55">
        <f>IFERROR(Tabla3[[#This Row],[OCULTAR2]]-Tabla3[[#This Row],[OCULTAR2]]*Tabla3[[#This Row],[% LÍNEA]]," ")</f>
        <v>3.7888899999999999</v>
      </c>
      <c r="Q2455" s="56">
        <f>IFERROR(Tabla3[[#This Row],[% PRODUCTO]]+Tabla3[[#This Row],[% LÍNEA]]," ")</f>
        <v>0</v>
      </c>
      <c r="R2455" s="53">
        <f>Tabla3[[#This Row],[OCULTAR3]]</f>
        <v>3.7888899999999999</v>
      </c>
      <c r="S2455" s="53">
        <f>Tabla3[[#This Row],[PRECIO SIN %]]-Tabla3[[#This Row],[PRECIO SIN %]]*10%</f>
        <v>3.4100009999999998</v>
      </c>
      <c r="T2455" s="80">
        <f>(Tabla3[[#This Row],[PRECIO CON DESCT.]]-(Tabla3[[#This Row],[PRECIO CON DESCT.]]*$T$6))</f>
        <v>2.1483006299999996</v>
      </c>
      <c r="U2455" s="96"/>
      <c r="V2455" s="94">
        <f>Tabla3[[#This Row],[PRECIO %      en $]]*Tabla3[[#This Row],[PEDIDO ]]</f>
        <v>0</v>
      </c>
      <c r="W2455" s="57">
        <f>Tabla3[[#This Row],[PRECIO CON DESCT.]]*Tabla3[[#This Row],[PEDIDO ]]</f>
        <v>0</v>
      </c>
      <c r="X2455" s="58">
        <f>Tabla3[[#This Row],[PRECIO SIN %]]*Tabla3[[#This Row],[PEDIDO ]]</f>
        <v>0</v>
      </c>
    </row>
    <row r="2456" spans="1:24" ht="33" customHeight="1" x14ac:dyDescent="0.4">
      <c r="A2456" s="125">
        <v>7599558000219</v>
      </c>
      <c r="B2456" s="59" t="s">
        <v>225</v>
      </c>
      <c r="C2456" s="59" t="s">
        <v>198</v>
      </c>
      <c r="D24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56" s="119" t="s">
        <v>2938</v>
      </c>
      <c r="F2456" s="76" t="s">
        <v>526</v>
      </c>
      <c r="G24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56" s="78">
        <v>573</v>
      </c>
      <c r="J2456" s="52">
        <v>0.91110999999999998</v>
      </c>
      <c r="K2456" s="60">
        <f>Tabla3[[#This Row],[PRECIOS]]-Tabla3[[#This Row],[PRECIOS]]*10%</f>
        <v>0.81999899999999992</v>
      </c>
      <c r="L2456" s="101"/>
      <c r="M2456" s="61"/>
      <c r="N2456" s="55">
        <f>IFERROR(Tabla3[[#This Row],[PRECIOS]]-Tabla3[[#This Row],[PRECIOS]]*Tabla3[[#This Row],[% PRODUCTO]]," ")</f>
        <v>0.91110999999999998</v>
      </c>
      <c r="O2456" s="61"/>
      <c r="P2456" s="55">
        <f>IFERROR(Tabla3[[#This Row],[OCULTAR2]]-Tabla3[[#This Row],[OCULTAR2]]*Tabla3[[#This Row],[% LÍNEA]]," ")</f>
        <v>0.91110999999999998</v>
      </c>
      <c r="Q2456" s="56">
        <f>IFERROR(Tabla3[[#This Row],[% PRODUCTO]]+Tabla3[[#This Row],[% LÍNEA]]," ")</f>
        <v>0</v>
      </c>
      <c r="R2456" s="60">
        <f>Tabla3[[#This Row],[OCULTAR3]]</f>
        <v>0.91110999999999998</v>
      </c>
      <c r="S2456" s="60">
        <f>Tabla3[[#This Row],[PRECIO SIN %]]-Tabla3[[#This Row],[PRECIO SIN %]]*10%</f>
        <v>0.81999899999999992</v>
      </c>
      <c r="T2456" s="80">
        <f>(Tabla3[[#This Row],[PRECIO CON DESCT.]]-(Tabla3[[#This Row],[PRECIO CON DESCT.]]*$T$6))</f>
        <v>0.51659937</v>
      </c>
      <c r="U2456" s="96"/>
      <c r="V2456" s="94">
        <f>Tabla3[[#This Row],[PRECIO %      en $]]*Tabla3[[#This Row],[PEDIDO ]]</f>
        <v>0</v>
      </c>
      <c r="W2456" s="57">
        <f>Tabla3[[#This Row],[PRECIO CON DESCT.]]*Tabla3[[#This Row],[PEDIDO ]]</f>
        <v>0</v>
      </c>
      <c r="X2456" s="58">
        <f>Tabla3[[#This Row],[PRECIO SIN %]]*Tabla3[[#This Row],[PEDIDO ]]</f>
        <v>0</v>
      </c>
    </row>
    <row r="2457" spans="1:24" ht="33" customHeight="1" x14ac:dyDescent="0.4">
      <c r="A2457" s="124">
        <v>7599558000202</v>
      </c>
      <c r="B2457" s="51" t="s">
        <v>225</v>
      </c>
      <c r="C2457" s="51" t="s">
        <v>198</v>
      </c>
      <c r="D24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57" s="118" t="s">
        <v>2939</v>
      </c>
      <c r="F2457" s="75" t="s">
        <v>526</v>
      </c>
      <c r="G24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57" s="77">
        <v>390</v>
      </c>
      <c r="J2457" s="52">
        <v>0.88888999999999996</v>
      </c>
      <c r="K2457" s="53">
        <f>Tabla3[[#This Row],[PRECIOS]]-Tabla3[[#This Row],[PRECIOS]]*10%</f>
        <v>0.80000099999999996</v>
      </c>
      <c r="L2457" s="101"/>
      <c r="M2457" s="54"/>
      <c r="N2457" s="55">
        <f>IFERROR(Tabla3[[#This Row],[PRECIOS]]-Tabla3[[#This Row],[PRECIOS]]*Tabla3[[#This Row],[% PRODUCTO]]," ")</f>
        <v>0.88888999999999996</v>
      </c>
      <c r="O2457" s="54"/>
      <c r="P2457" s="55">
        <f>IFERROR(Tabla3[[#This Row],[OCULTAR2]]-Tabla3[[#This Row],[OCULTAR2]]*Tabla3[[#This Row],[% LÍNEA]]," ")</f>
        <v>0.88888999999999996</v>
      </c>
      <c r="Q2457" s="56">
        <f>IFERROR(Tabla3[[#This Row],[% PRODUCTO]]+Tabla3[[#This Row],[% LÍNEA]]," ")</f>
        <v>0</v>
      </c>
      <c r="R2457" s="53">
        <f>Tabla3[[#This Row],[OCULTAR3]]</f>
        <v>0.88888999999999996</v>
      </c>
      <c r="S2457" s="53">
        <f>Tabla3[[#This Row],[PRECIO SIN %]]-Tabla3[[#This Row],[PRECIO SIN %]]*10%</f>
        <v>0.80000099999999996</v>
      </c>
      <c r="T2457" s="80">
        <f>(Tabla3[[#This Row],[PRECIO CON DESCT.]]-(Tabla3[[#This Row],[PRECIO CON DESCT.]]*$T$6))</f>
        <v>0.50400062999999995</v>
      </c>
      <c r="U2457" s="96"/>
      <c r="V2457" s="94">
        <f>Tabla3[[#This Row],[PRECIO %      en $]]*Tabla3[[#This Row],[PEDIDO ]]</f>
        <v>0</v>
      </c>
      <c r="W2457" s="57">
        <f>Tabla3[[#This Row],[PRECIO CON DESCT.]]*Tabla3[[#This Row],[PEDIDO ]]</f>
        <v>0</v>
      </c>
      <c r="X2457" s="58">
        <f>Tabla3[[#This Row],[PRECIO SIN %]]*Tabla3[[#This Row],[PEDIDO ]]</f>
        <v>0</v>
      </c>
    </row>
    <row r="2458" spans="1:24" ht="33" customHeight="1" x14ac:dyDescent="0.4">
      <c r="A2458" s="125">
        <v>7591585111241</v>
      </c>
      <c r="B2458" s="59" t="s">
        <v>225</v>
      </c>
      <c r="C2458" s="59" t="s">
        <v>104</v>
      </c>
      <c r="D24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58" s="119" t="s">
        <v>2940</v>
      </c>
      <c r="F2458" s="76" t="s">
        <v>537</v>
      </c>
      <c r="G24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58" s="78">
        <v>7</v>
      </c>
      <c r="J2458" s="52">
        <v>27.955559999999998</v>
      </c>
      <c r="K2458" s="60">
        <f>Tabla3[[#This Row],[PRECIOS]]-Tabla3[[#This Row],[PRECIOS]]*10%</f>
        <v>25.160003999999997</v>
      </c>
      <c r="L2458" s="101"/>
      <c r="M2458" s="61"/>
      <c r="N2458" s="55">
        <f>IFERROR(Tabla3[[#This Row],[PRECIOS]]-Tabla3[[#This Row],[PRECIOS]]*Tabla3[[#This Row],[% PRODUCTO]]," ")</f>
        <v>27.955559999999998</v>
      </c>
      <c r="O2458" s="61"/>
      <c r="P2458" s="55">
        <f>IFERROR(Tabla3[[#This Row],[OCULTAR2]]-Tabla3[[#This Row],[OCULTAR2]]*Tabla3[[#This Row],[% LÍNEA]]," ")</f>
        <v>27.955559999999998</v>
      </c>
      <c r="Q2458" s="56">
        <f>IFERROR(Tabla3[[#This Row],[% PRODUCTO]]+Tabla3[[#This Row],[% LÍNEA]]," ")</f>
        <v>0</v>
      </c>
      <c r="R2458" s="60">
        <f>Tabla3[[#This Row],[OCULTAR3]]</f>
        <v>27.955559999999998</v>
      </c>
      <c r="S2458" s="60">
        <f>Tabla3[[#This Row],[PRECIO SIN %]]-Tabla3[[#This Row],[PRECIO SIN %]]*10%</f>
        <v>25.160003999999997</v>
      </c>
      <c r="T2458" s="80">
        <f>(Tabla3[[#This Row],[PRECIO CON DESCT.]]-(Tabla3[[#This Row],[PRECIO CON DESCT.]]*$T$6))</f>
        <v>15.850802519999998</v>
      </c>
      <c r="U2458" s="96"/>
      <c r="V2458" s="94">
        <f>Tabla3[[#This Row],[PRECIO %      en $]]*Tabla3[[#This Row],[PEDIDO ]]</f>
        <v>0</v>
      </c>
      <c r="W2458" s="57">
        <f>Tabla3[[#This Row],[PRECIO CON DESCT.]]*Tabla3[[#This Row],[PEDIDO ]]</f>
        <v>0</v>
      </c>
      <c r="X2458" s="58">
        <f>Tabla3[[#This Row],[PRECIO SIN %]]*Tabla3[[#This Row],[PEDIDO ]]</f>
        <v>0</v>
      </c>
    </row>
    <row r="2459" spans="1:24" ht="33" customHeight="1" x14ac:dyDescent="0.4">
      <c r="A2459" s="124">
        <v>7591020081078</v>
      </c>
      <c r="B2459" s="51" t="s">
        <v>225</v>
      </c>
      <c r="C2459" s="51" t="s">
        <v>196</v>
      </c>
      <c r="D24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59" s="118" t="s">
        <v>2941</v>
      </c>
      <c r="F2459" s="75" t="s">
        <v>537</v>
      </c>
      <c r="G24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59" s="77">
        <v>145</v>
      </c>
      <c r="J2459" s="52">
        <v>10.88889</v>
      </c>
      <c r="K2459" s="53">
        <f>Tabla3[[#This Row],[PRECIOS]]-Tabla3[[#This Row],[PRECIOS]]*10%</f>
        <v>9.800001</v>
      </c>
      <c r="L2459" s="101"/>
      <c r="M2459" s="54"/>
      <c r="N2459" s="55">
        <f>IFERROR(Tabla3[[#This Row],[PRECIOS]]-Tabla3[[#This Row],[PRECIOS]]*Tabla3[[#This Row],[% PRODUCTO]]," ")</f>
        <v>10.88889</v>
      </c>
      <c r="O2459" s="54"/>
      <c r="P2459" s="55">
        <f>IFERROR(Tabla3[[#This Row],[OCULTAR2]]-Tabla3[[#This Row],[OCULTAR2]]*Tabla3[[#This Row],[% LÍNEA]]," ")</f>
        <v>10.88889</v>
      </c>
      <c r="Q2459" s="56">
        <f>IFERROR(Tabla3[[#This Row],[% PRODUCTO]]+Tabla3[[#This Row],[% LÍNEA]]," ")</f>
        <v>0</v>
      </c>
      <c r="R2459" s="53">
        <f>Tabla3[[#This Row],[OCULTAR3]]</f>
        <v>10.88889</v>
      </c>
      <c r="S2459" s="53">
        <f>Tabla3[[#This Row],[PRECIO SIN %]]-Tabla3[[#This Row],[PRECIO SIN %]]*10%</f>
        <v>9.800001</v>
      </c>
      <c r="T2459" s="80">
        <f>(Tabla3[[#This Row],[PRECIO CON DESCT.]]-(Tabla3[[#This Row],[PRECIO CON DESCT.]]*$T$6))</f>
        <v>6.1740006300000001</v>
      </c>
      <c r="U2459" s="96"/>
      <c r="V2459" s="94">
        <f>Tabla3[[#This Row],[PRECIO %      en $]]*Tabla3[[#This Row],[PEDIDO ]]</f>
        <v>0</v>
      </c>
      <c r="W2459" s="57">
        <f>Tabla3[[#This Row],[PRECIO CON DESCT.]]*Tabla3[[#This Row],[PEDIDO ]]</f>
        <v>0</v>
      </c>
      <c r="X2459" s="58">
        <f>Tabla3[[#This Row],[PRECIO SIN %]]*Tabla3[[#This Row],[PEDIDO ]]</f>
        <v>0</v>
      </c>
    </row>
    <row r="2460" spans="1:24" ht="33" customHeight="1" x14ac:dyDescent="0.4">
      <c r="A2460" s="125">
        <v>7598981001619</v>
      </c>
      <c r="B2460" s="59" t="s">
        <v>225</v>
      </c>
      <c r="C2460" s="59" t="s">
        <v>274</v>
      </c>
      <c r="D24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60" s="119" t="s">
        <v>2942</v>
      </c>
      <c r="F2460" s="76" t="s">
        <v>537</v>
      </c>
      <c r="G24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60" s="78">
        <v>21</v>
      </c>
      <c r="J2460" s="52">
        <v>2.4444400000000002</v>
      </c>
      <c r="K2460" s="60">
        <f>Tabla3[[#This Row],[PRECIOS]]-Tabla3[[#This Row],[PRECIOS]]*10%</f>
        <v>2.1999960000000001</v>
      </c>
      <c r="L2460" s="101"/>
      <c r="M2460" s="61"/>
      <c r="N2460" s="55">
        <f>IFERROR(Tabla3[[#This Row],[PRECIOS]]-Tabla3[[#This Row],[PRECIOS]]*Tabla3[[#This Row],[% PRODUCTO]]," ")</f>
        <v>2.4444400000000002</v>
      </c>
      <c r="O2460" s="61"/>
      <c r="P2460" s="55">
        <f>IFERROR(Tabla3[[#This Row],[OCULTAR2]]-Tabla3[[#This Row],[OCULTAR2]]*Tabla3[[#This Row],[% LÍNEA]]," ")</f>
        <v>2.4444400000000002</v>
      </c>
      <c r="Q2460" s="56">
        <f>IFERROR(Tabla3[[#This Row],[% PRODUCTO]]+Tabla3[[#This Row],[% LÍNEA]]," ")</f>
        <v>0</v>
      </c>
      <c r="R2460" s="60">
        <f>Tabla3[[#This Row],[OCULTAR3]]</f>
        <v>2.4444400000000002</v>
      </c>
      <c r="S2460" s="60">
        <f>Tabla3[[#This Row],[PRECIO SIN %]]-Tabla3[[#This Row],[PRECIO SIN %]]*10%</f>
        <v>2.1999960000000001</v>
      </c>
      <c r="T2460" s="80">
        <f>(Tabla3[[#This Row],[PRECIO CON DESCT.]]-(Tabla3[[#This Row],[PRECIO CON DESCT.]]*$T$6))</f>
        <v>1.3859974799999999</v>
      </c>
      <c r="U2460" s="96"/>
      <c r="V2460" s="94">
        <f>Tabla3[[#This Row],[PRECIO %      en $]]*Tabla3[[#This Row],[PEDIDO ]]</f>
        <v>0</v>
      </c>
      <c r="W2460" s="57">
        <f>Tabla3[[#This Row],[PRECIO CON DESCT.]]*Tabla3[[#This Row],[PEDIDO ]]</f>
        <v>0</v>
      </c>
      <c r="X2460" s="58">
        <f>Tabla3[[#This Row],[PRECIO SIN %]]*Tabla3[[#This Row],[PEDIDO ]]</f>
        <v>0</v>
      </c>
    </row>
    <row r="2461" spans="1:24" ht="33" customHeight="1" x14ac:dyDescent="0.4">
      <c r="A2461" s="124">
        <v>7598981001640</v>
      </c>
      <c r="B2461" s="51" t="s">
        <v>225</v>
      </c>
      <c r="C2461" s="51" t="s">
        <v>274</v>
      </c>
      <c r="D24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61" s="118" t="s">
        <v>2943</v>
      </c>
      <c r="F2461" s="75" t="s">
        <v>537</v>
      </c>
      <c r="G24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61" s="77">
        <v>4</v>
      </c>
      <c r="J2461" s="52">
        <v>6.7222200000000001</v>
      </c>
      <c r="K2461" s="53">
        <f>Tabla3[[#This Row],[PRECIOS]]-Tabla3[[#This Row],[PRECIOS]]*10%</f>
        <v>6.0499980000000004</v>
      </c>
      <c r="L2461" s="101"/>
      <c r="M2461" s="54"/>
      <c r="N2461" s="55">
        <f>IFERROR(Tabla3[[#This Row],[PRECIOS]]-Tabla3[[#This Row],[PRECIOS]]*Tabla3[[#This Row],[% PRODUCTO]]," ")</f>
        <v>6.7222200000000001</v>
      </c>
      <c r="O2461" s="54"/>
      <c r="P2461" s="55">
        <f>IFERROR(Tabla3[[#This Row],[OCULTAR2]]-Tabla3[[#This Row],[OCULTAR2]]*Tabla3[[#This Row],[% LÍNEA]]," ")</f>
        <v>6.7222200000000001</v>
      </c>
      <c r="Q2461" s="56">
        <f>IFERROR(Tabla3[[#This Row],[% PRODUCTO]]+Tabla3[[#This Row],[% LÍNEA]]," ")</f>
        <v>0</v>
      </c>
      <c r="R2461" s="53">
        <f>Tabla3[[#This Row],[OCULTAR3]]</f>
        <v>6.7222200000000001</v>
      </c>
      <c r="S2461" s="53">
        <f>Tabla3[[#This Row],[PRECIO SIN %]]-Tabla3[[#This Row],[PRECIO SIN %]]*10%</f>
        <v>6.0499980000000004</v>
      </c>
      <c r="T2461" s="80">
        <f>(Tabla3[[#This Row],[PRECIO CON DESCT.]]-(Tabla3[[#This Row],[PRECIO CON DESCT.]]*$T$6))</f>
        <v>3.8114987400000002</v>
      </c>
      <c r="U2461" s="96"/>
      <c r="V2461" s="94">
        <f>Tabla3[[#This Row],[PRECIO %      en $]]*Tabla3[[#This Row],[PEDIDO ]]</f>
        <v>0</v>
      </c>
      <c r="W2461" s="57">
        <f>Tabla3[[#This Row],[PRECIO CON DESCT.]]*Tabla3[[#This Row],[PEDIDO ]]</f>
        <v>0</v>
      </c>
      <c r="X2461" s="58">
        <f>Tabla3[[#This Row],[PRECIO SIN %]]*Tabla3[[#This Row],[PEDIDO ]]</f>
        <v>0</v>
      </c>
    </row>
    <row r="2462" spans="1:24" ht="33" customHeight="1" x14ac:dyDescent="0.4">
      <c r="A2462" s="125">
        <v>8904306502072</v>
      </c>
      <c r="B2462" s="59" t="s">
        <v>225</v>
      </c>
      <c r="C2462" s="59" t="s">
        <v>146</v>
      </c>
      <c r="D24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62" s="119" t="s">
        <v>2944</v>
      </c>
      <c r="F2462" s="76" t="s">
        <v>537</v>
      </c>
      <c r="G24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62" s="78">
        <v>373</v>
      </c>
      <c r="J2462" s="52">
        <v>1.6666700000000001</v>
      </c>
      <c r="K2462" s="60">
        <f>Tabla3[[#This Row],[PRECIOS]]-Tabla3[[#This Row],[PRECIOS]]*10%</f>
        <v>1.500003</v>
      </c>
      <c r="L2462" s="101"/>
      <c r="M2462" s="61"/>
      <c r="N2462" s="55">
        <f>IFERROR(Tabla3[[#This Row],[PRECIOS]]-Tabla3[[#This Row],[PRECIOS]]*Tabla3[[#This Row],[% PRODUCTO]]," ")</f>
        <v>1.6666700000000001</v>
      </c>
      <c r="O2462" s="61"/>
      <c r="P2462" s="55">
        <f>IFERROR(Tabla3[[#This Row],[OCULTAR2]]-Tabla3[[#This Row],[OCULTAR2]]*Tabla3[[#This Row],[% LÍNEA]]," ")</f>
        <v>1.6666700000000001</v>
      </c>
      <c r="Q2462" s="56">
        <f>IFERROR(Tabla3[[#This Row],[% PRODUCTO]]+Tabla3[[#This Row],[% LÍNEA]]," ")</f>
        <v>0</v>
      </c>
      <c r="R2462" s="60">
        <f>Tabla3[[#This Row],[OCULTAR3]]</f>
        <v>1.6666700000000001</v>
      </c>
      <c r="S2462" s="60">
        <f>Tabla3[[#This Row],[PRECIO SIN %]]-Tabla3[[#This Row],[PRECIO SIN %]]*10%</f>
        <v>1.500003</v>
      </c>
      <c r="T2462" s="80">
        <f>(Tabla3[[#This Row],[PRECIO CON DESCT.]]-(Tabla3[[#This Row],[PRECIO CON DESCT.]]*$T$6))</f>
        <v>0.94500189000000001</v>
      </c>
      <c r="U2462" s="96"/>
      <c r="V2462" s="94">
        <f>Tabla3[[#This Row],[PRECIO %      en $]]*Tabla3[[#This Row],[PEDIDO ]]</f>
        <v>0</v>
      </c>
      <c r="W2462" s="57">
        <f>Tabla3[[#This Row],[PRECIO CON DESCT.]]*Tabla3[[#This Row],[PEDIDO ]]</f>
        <v>0</v>
      </c>
      <c r="X2462" s="58">
        <f>Tabla3[[#This Row],[PRECIO SIN %]]*Tabla3[[#This Row],[PEDIDO ]]</f>
        <v>0</v>
      </c>
    </row>
    <row r="2463" spans="1:24" ht="33" customHeight="1" x14ac:dyDescent="0.4">
      <c r="A2463" s="124">
        <v>8908007037383</v>
      </c>
      <c r="B2463" s="51" t="s">
        <v>225</v>
      </c>
      <c r="C2463" s="51" t="s">
        <v>238</v>
      </c>
      <c r="D24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63" s="118" t="s">
        <v>2945</v>
      </c>
      <c r="F2463" s="75" t="s">
        <v>537</v>
      </c>
      <c r="G24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63" s="77">
        <v>120</v>
      </c>
      <c r="J2463" s="52">
        <v>2.3333300000000001</v>
      </c>
      <c r="K2463" s="53">
        <f>Tabla3[[#This Row],[PRECIOS]]-Tabla3[[#This Row],[PRECIOS]]*10%</f>
        <v>2.0999970000000001</v>
      </c>
      <c r="L2463" s="101"/>
      <c r="M2463" s="54"/>
      <c r="N2463" s="55">
        <f>IFERROR(Tabla3[[#This Row],[PRECIOS]]-Tabla3[[#This Row],[PRECIOS]]*Tabla3[[#This Row],[% PRODUCTO]]," ")</f>
        <v>2.3333300000000001</v>
      </c>
      <c r="O2463" s="54"/>
      <c r="P2463" s="55">
        <f>IFERROR(Tabla3[[#This Row],[OCULTAR2]]-Tabla3[[#This Row],[OCULTAR2]]*Tabla3[[#This Row],[% LÍNEA]]," ")</f>
        <v>2.3333300000000001</v>
      </c>
      <c r="Q2463" s="56">
        <f>IFERROR(Tabla3[[#This Row],[% PRODUCTO]]+Tabla3[[#This Row],[% LÍNEA]]," ")</f>
        <v>0</v>
      </c>
      <c r="R2463" s="53">
        <f>Tabla3[[#This Row],[OCULTAR3]]</f>
        <v>2.3333300000000001</v>
      </c>
      <c r="S2463" s="53">
        <f>Tabla3[[#This Row],[PRECIO SIN %]]-Tabla3[[#This Row],[PRECIO SIN %]]*10%</f>
        <v>2.0999970000000001</v>
      </c>
      <c r="T2463" s="80">
        <f>(Tabla3[[#This Row],[PRECIO CON DESCT.]]-(Tabla3[[#This Row],[PRECIO CON DESCT.]]*$T$6))</f>
        <v>1.3229981100000001</v>
      </c>
      <c r="U2463" s="96"/>
      <c r="V2463" s="94">
        <f>Tabla3[[#This Row],[PRECIO %      en $]]*Tabla3[[#This Row],[PEDIDO ]]</f>
        <v>0</v>
      </c>
      <c r="W2463" s="57">
        <f>Tabla3[[#This Row],[PRECIO CON DESCT.]]*Tabla3[[#This Row],[PEDIDO ]]</f>
        <v>0</v>
      </c>
      <c r="X2463" s="58">
        <f>Tabla3[[#This Row],[PRECIO SIN %]]*Tabla3[[#This Row],[PEDIDO ]]</f>
        <v>0</v>
      </c>
    </row>
    <row r="2464" spans="1:24" ht="33" customHeight="1" x14ac:dyDescent="0.4">
      <c r="A2464" s="125">
        <v>8908007037383</v>
      </c>
      <c r="B2464" s="59" t="s">
        <v>225</v>
      </c>
      <c r="C2464" s="59" t="s">
        <v>238</v>
      </c>
      <c r="D24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64" s="119" t="s">
        <v>2945</v>
      </c>
      <c r="F2464" s="76" t="s">
        <v>537</v>
      </c>
      <c r="G24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64" s="78">
        <v>12</v>
      </c>
      <c r="J2464" s="52">
        <v>2.3333300000000001</v>
      </c>
      <c r="K2464" s="60">
        <f>Tabla3[[#This Row],[PRECIOS]]-Tabla3[[#This Row],[PRECIOS]]*10%</f>
        <v>2.0999970000000001</v>
      </c>
      <c r="L2464" s="101"/>
      <c r="M2464" s="61"/>
      <c r="N2464" s="55">
        <f>IFERROR(Tabla3[[#This Row],[PRECIOS]]-Tabla3[[#This Row],[PRECIOS]]*Tabla3[[#This Row],[% PRODUCTO]]," ")</f>
        <v>2.3333300000000001</v>
      </c>
      <c r="O2464" s="61"/>
      <c r="P2464" s="55">
        <f>IFERROR(Tabla3[[#This Row],[OCULTAR2]]-Tabla3[[#This Row],[OCULTAR2]]*Tabla3[[#This Row],[% LÍNEA]]," ")</f>
        <v>2.3333300000000001</v>
      </c>
      <c r="Q2464" s="56">
        <f>IFERROR(Tabla3[[#This Row],[% PRODUCTO]]+Tabla3[[#This Row],[% LÍNEA]]," ")</f>
        <v>0</v>
      </c>
      <c r="R2464" s="60">
        <f>Tabla3[[#This Row],[OCULTAR3]]</f>
        <v>2.3333300000000001</v>
      </c>
      <c r="S2464" s="60">
        <f>Tabla3[[#This Row],[PRECIO SIN %]]-Tabla3[[#This Row],[PRECIO SIN %]]*10%</f>
        <v>2.0999970000000001</v>
      </c>
      <c r="T2464" s="80">
        <f>(Tabla3[[#This Row],[PRECIO CON DESCT.]]-(Tabla3[[#This Row],[PRECIO CON DESCT.]]*$T$6))</f>
        <v>1.3229981100000001</v>
      </c>
      <c r="U2464" s="96"/>
      <c r="V2464" s="94">
        <f>Tabla3[[#This Row],[PRECIO %      en $]]*Tabla3[[#This Row],[PEDIDO ]]</f>
        <v>0</v>
      </c>
      <c r="W2464" s="57">
        <f>Tabla3[[#This Row],[PRECIO CON DESCT.]]*Tabla3[[#This Row],[PEDIDO ]]</f>
        <v>0</v>
      </c>
      <c r="X2464" s="58">
        <f>Tabla3[[#This Row],[PRECIO SIN %]]*Tabla3[[#This Row],[PEDIDO ]]</f>
        <v>0</v>
      </c>
    </row>
    <row r="2465" spans="1:24" ht="33" customHeight="1" x14ac:dyDescent="0.4">
      <c r="A2465" s="124">
        <v>7501384544003</v>
      </c>
      <c r="B2465" s="51" t="s">
        <v>225</v>
      </c>
      <c r="C2465" s="51" t="s">
        <v>273</v>
      </c>
      <c r="D24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65" s="118" t="s">
        <v>2946</v>
      </c>
      <c r="F2465" s="75" t="s">
        <v>537</v>
      </c>
      <c r="G24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65" s="77">
        <v>37</v>
      </c>
      <c r="J2465" s="52">
        <v>8.8555600000000005</v>
      </c>
      <c r="K2465" s="53">
        <f>Tabla3[[#This Row],[PRECIOS]]-Tabla3[[#This Row],[PRECIOS]]*10%</f>
        <v>7.9700040000000003</v>
      </c>
      <c r="L2465" s="101"/>
      <c r="M2465" s="54"/>
      <c r="N2465" s="55">
        <f>IFERROR(Tabla3[[#This Row],[PRECIOS]]-Tabla3[[#This Row],[PRECIOS]]*Tabla3[[#This Row],[% PRODUCTO]]," ")</f>
        <v>8.8555600000000005</v>
      </c>
      <c r="O2465" s="54"/>
      <c r="P2465" s="55">
        <f>IFERROR(Tabla3[[#This Row],[OCULTAR2]]-Tabla3[[#This Row],[OCULTAR2]]*Tabla3[[#This Row],[% LÍNEA]]," ")</f>
        <v>8.8555600000000005</v>
      </c>
      <c r="Q2465" s="56">
        <f>IFERROR(Tabla3[[#This Row],[% PRODUCTO]]+Tabla3[[#This Row],[% LÍNEA]]," ")</f>
        <v>0</v>
      </c>
      <c r="R2465" s="53">
        <f>Tabla3[[#This Row],[OCULTAR3]]</f>
        <v>8.8555600000000005</v>
      </c>
      <c r="S2465" s="53">
        <f>Tabla3[[#This Row],[PRECIO SIN %]]-Tabla3[[#This Row],[PRECIO SIN %]]*10%</f>
        <v>7.9700040000000003</v>
      </c>
      <c r="T2465" s="80">
        <f>(Tabla3[[#This Row],[PRECIO CON DESCT.]]-(Tabla3[[#This Row],[PRECIO CON DESCT.]]*$T$6))</f>
        <v>5.0211025200000003</v>
      </c>
      <c r="U2465" s="96"/>
      <c r="V2465" s="94">
        <f>Tabla3[[#This Row],[PRECIO %      en $]]*Tabla3[[#This Row],[PEDIDO ]]</f>
        <v>0</v>
      </c>
      <c r="W2465" s="57">
        <f>Tabla3[[#This Row],[PRECIO CON DESCT.]]*Tabla3[[#This Row],[PEDIDO ]]</f>
        <v>0</v>
      </c>
      <c r="X2465" s="58">
        <f>Tabla3[[#This Row],[PRECIO SIN %]]*Tabla3[[#This Row],[PEDIDO ]]</f>
        <v>0</v>
      </c>
    </row>
    <row r="2466" spans="1:24" ht="33" customHeight="1" x14ac:dyDescent="0.4">
      <c r="A2466" s="125">
        <v>720524031006</v>
      </c>
      <c r="B2466" s="59" t="s">
        <v>225</v>
      </c>
      <c r="C2466" s="59" t="s">
        <v>229</v>
      </c>
      <c r="D24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66" s="119" t="s">
        <v>2947</v>
      </c>
      <c r="F2466" s="76" t="s">
        <v>537</v>
      </c>
      <c r="G24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66" s="78">
        <v>54</v>
      </c>
      <c r="J2466" s="52">
        <v>8.4</v>
      </c>
      <c r="K2466" s="60">
        <f>Tabla3[[#This Row],[PRECIOS]]-Tabla3[[#This Row],[PRECIOS]]*10%</f>
        <v>7.5600000000000005</v>
      </c>
      <c r="L2466" s="101"/>
      <c r="M2466" s="61"/>
      <c r="N2466" s="55">
        <f>IFERROR(Tabla3[[#This Row],[PRECIOS]]-Tabla3[[#This Row],[PRECIOS]]*Tabla3[[#This Row],[% PRODUCTO]]," ")</f>
        <v>8.4</v>
      </c>
      <c r="O2466" s="61"/>
      <c r="P2466" s="55">
        <f>IFERROR(Tabla3[[#This Row],[OCULTAR2]]-Tabla3[[#This Row],[OCULTAR2]]*Tabla3[[#This Row],[% LÍNEA]]," ")</f>
        <v>8.4</v>
      </c>
      <c r="Q2466" s="56">
        <f>IFERROR(Tabla3[[#This Row],[% PRODUCTO]]+Tabla3[[#This Row],[% LÍNEA]]," ")</f>
        <v>0</v>
      </c>
      <c r="R2466" s="60">
        <f>Tabla3[[#This Row],[OCULTAR3]]</f>
        <v>8.4</v>
      </c>
      <c r="S2466" s="60">
        <f>Tabla3[[#This Row],[PRECIO SIN %]]-Tabla3[[#This Row],[PRECIO SIN %]]*10%</f>
        <v>7.5600000000000005</v>
      </c>
      <c r="T2466" s="80">
        <f>(Tabla3[[#This Row],[PRECIO CON DESCT.]]-(Tabla3[[#This Row],[PRECIO CON DESCT.]]*$T$6))</f>
        <v>4.7628000000000004</v>
      </c>
      <c r="U2466" s="96"/>
      <c r="V2466" s="94">
        <f>Tabla3[[#This Row],[PRECIO %      en $]]*Tabla3[[#This Row],[PEDIDO ]]</f>
        <v>0</v>
      </c>
      <c r="W2466" s="57">
        <f>Tabla3[[#This Row],[PRECIO CON DESCT.]]*Tabla3[[#This Row],[PEDIDO ]]</f>
        <v>0</v>
      </c>
      <c r="X2466" s="58">
        <f>Tabla3[[#This Row],[PRECIO SIN %]]*Tabla3[[#This Row],[PEDIDO ]]</f>
        <v>0</v>
      </c>
    </row>
    <row r="2467" spans="1:24" ht="33" customHeight="1" x14ac:dyDescent="0.4">
      <c r="A2467" s="124">
        <v>8906143191976</v>
      </c>
      <c r="B2467" s="51" t="s">
        <v>225</v>
      </c>
      <c r="C2467" s="51" t="s">
        <v>267</v>
      </c>
      <c r="D24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467" s="118" t="s">
        <v>2948</v>
      </c>
      <c r="F2467" s="75" t="s">
        <v>537</v>
      </c>
      <c r="G24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467" s="77">
        <v>37</v>
      </c>
      <c r="J2467" s="52">
        <v>7.7777799999999999</v>
      </c>
      <c r="K2467" s="53">
        <f>Tabla3[[#This Row],[PRECIOS]]-Tabla3[[#This Row],[PRECIOS]]*10%</f>
        <v>7.0000020000000003</v>
      </c>
      <c r="L2467" s="101" t="s">
        <v>5327</v>
      </c>
      <c r="M2467" s="54"/>
      <c r="N2467" s="55">
        <f>IFERROR(Tabla3[[#This Row],[PRECIOS]]-Tabla3[[#This Row],[PRECIOS]]*Tabla3[[#This Row],[% PRODUCTO]]," ")</f>
        <v>7.7777799999999999</v>
      </c>
      <c r="O2467" s="54"/>
      <c r="P2467" s="55">
        <f>IFERROR(Tabla3[[#This Row],[OCULTAR2]]-Tabla3[[#This Row],[OCULTAR2]]*Tabla3[[#This Row],[% LÍNEA]]," ")</f>
        <v>7.7777799999999999</v>
      </c>
      <c r="Q2467" s="56">
        <f>IFERROR(Tabla3[[#This Row],[% PRODUCTO]]+Tabla3[[#This Row],[% LÍNEA]]," ")</f>
        <v>0</v>
      </c>
      <c r="R2467" s="53">
        <f>Tabla3[[#This Row],[OCULTAR3]]</f>
        <v>7.7777799999999999</v>
      </c>
      <c r="S2467" s="53">
        <f>Tabla3[[#This Row],[PRECIO SIN %]]-Tabla3[[#This Row],[PRECIO SIN %]]*10%</f>
        <v>7.0000020000000003</v>
      </c>
      <c r="T2467" s="80">
        <f>(Tabla3[[#This Row],[PRECIO CON DESCT.]]-(Tabla3[[#This Row],[PRECIO CON DESCT.]]*$T$6))</f>
        <v>4.4100012599999996</v>
      </c>
      <c r="U2467" s="96"/>
      <c r="V2467" s="94">
        <f>Tabla3[[#This Row],[PRECIO %      en $]]*Tabla3[[#This Row],[PEDIDO ]]</f>
        <v>0</v>
      </c>
      <c r="W2467" s="57">
        <f>Tabla3[[#This Row],[PRECIO CON DESCT.]]*Tabla3[[#This Row],[PEDIDO ]]</f>
        <v>0</v>
      </c>
      <c r="X2467" s="58">
        <f>Tabla3[[#This Row],[PRECIO SIN %]]*Tabla3[[#This Row],[PEDIDO ]]</f>
        <v>0</v>
      </c>
    </row>
    <row r="2468" spans="1:24" ht="33" customHeight="1" x14ac:dyDescent="0.4">
      <c r="A2468" s="125">
        <v>7591020009744</v>
      </c>
      <c r="B2468" s="59" t="s">
        <v>225</v>
      </c>
      <c r="C2468" s="59" t="s">
        <v>196</v>
      </c>
      <c r="D24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68" s="119" t="s">
        <v>2949</v>
      </c>
      <c r="F2468" s="76" t="s">
        <v>537</v>
      </c>
      <c r="G24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68" s="78">
        <v>93</v>
      </c>
      <c r="J2468" s="52">
        <v>4.7777799999999999</v>
      </c>
      <c r="K2468" s="60">
        <f>Tabla3[[#This Row],[PRECIOS]]-Tabla3[[#This Row],[PRECIOS]]*10%</f>
        <v>4.3000020000000001</v>
      </c>
      <c r="L2468" s="101"/>
      <c r="M2468" s="61"/>
      <c r="N2468" s="55">
        <f>IFERROR(Tabla3[[#This Row],[PRECIOS]]-Tabla3[[#This Row],[PRECIOS]]*Tabla3[[#This Row],[% PRODUCTO]]," ")</f>
        <v>4.7777799999999999</v>
      </c>
      <c r="O2468" s="61"/>
      <c r="P2468" s="55">
        <f>IFERROR(Tabla3[[#This Row],[OCULTAR2]]-Tabla3[[#This Row],[OCULTAR2]]*Tabla3[[#This Row],[% LÍNEA]]," ")</f>
        <v>4.7777799999999999</v>
      </c>
      <c r="Q2468" s="56">
        <f>IFERROR(Tabla3[[#This Row],[% PRODUCTO]]+Tabla3[[#This Row],[% LÍNEA]]," ")</f>
        <v>0</v>
      </c>
      <c r="R2468" s="60">
        <f>Tabla3[[#This Row],[OCULTAR3]]</f>
        <v>4.7777799999999999</v>
      </c>
      <c r="S2468" s="60">
        <f>Tabla3[[#This Row],[PRECIO SIN %]]-Tabla3[[#This Row],[PRECIO SIN %]]*10%</f>
        <v>4.3000020000000001</v>
      </c>
      <c r="T2468" s="80">
        <f>(Tabla3[[#This Row],[PRECIO CON DESCT.]]-(Tabla3[[#This Row],[PRECIO CON DESCT.]]*$T$6))</f>
        <v>2.70900126</v>
      </c>
      <c r="U2468" s="96"/>
      <c r="V2468" s="94">
        <f>Tabla3[[#This Row],[PRECIO %      en $]]*Tabla3[[#This Row],[PEDIDO ]]</f>
        <v>0</v>
      </c>
      <c r="W2468" s="57">
        <f>Tabla3[[#This Row],[PRECIO CON DESCT.]]*Tabla3[[#This Row],[PEDIDO ]]</f>
        <v>0</v>
      </c>
      <c r="X2468" s="58">
        <f>Tabla3[[#This Row],[PRECIO SIN %]]*Tabla3[[#This Row],[PEDIDO ]]</f>
        <v>0</v>
      </c>
    </row>
    <row r="2469" spans="1:24" ht="33" customHeight="1" x14ac:dyDescent="0.4">
      <c r="A2469" s="124">
        <v>7598981001626</v>
      </c>
      <c r="B2469" s="51" t="s">
        <v>225</v>
      </c>
      <c r="C2469" s="51" t="s">
        <v>274</v>
      </c>
      <c r="D24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69" s="118" t="s">
        <v>2950</v>
      </c>
      <c r="F2469" s="75" t="s">
        <v>537</v>
      </c>
      <c r="G24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69" s="77">
        <v>18</v>
      </c>
      <c r="J2469" s="52">
        <v>1.38889</v>
      </c>
      <c r="K2469" s="53">
        <f>Tabla3[[#This Row],[PRECIOS]]-Tabla3[[#This Row],[PRECIOS]]*10%</f>
        <v>1.2500009999999999</v>
      </c>
      <c r="L2469" s="101"/>
      <c r="M2469" s="54"/>
      <c r="N2469" s="55">
        <f>IFERROR(Tabla3[[#This Row],[PRECIOS]]-Tabla3[[#This Row],[PRECIOS]]*Tabla3[[#This Row],[% PRODUCTO]]," ")</f>
        <v>1.38889</v>
      </c>
      <c r="O2469" s="54"/>
      <c r="P2469" s="55">
        <f>IFERROR(Tabla3[[#This Row],[OCULTAR2]]-Tabla3[[#This Row],[OCULTAR2]]*Tabla3[[#This Row],[% LÍNEA]]," ")</f>
        <v>1.38889</v>
      </c>
      <c r="Q2469" s="56">
        <f>IFERROR(Tabla3[[#This Row],[% PRODUCTO]]+Tabla3[[#This Row],[% LÍNEA]]," ")</f>
        <v>0</v>
      </c>
      <c r="R2469" s="53">
        <f>Tabla3[[#This Row],[OCULTAR3]]</f>
        <v>1.38889</v>
      </c>
      <c r="S2469" s="53">
        <f>Tabla3[[#This Row],[PRECIO SIN %]]-Tabla3[[#This Row],[PRECIO SIN %]]*10%</f>
        <v>1.2500009999999999</v>
      </c>
      <c r="T2469" s="80">
        <f>(Tabla3[[#This Row],[PRECIO CON DESCT.]]-(Tabla3[[#This Row],[PRECIO CON DESCT.]]*$T$6))</f>
        <v>0.78750063000000003</v>
      </c>
      <c r="U2469" s="96"/>
      <c r="V2469" s="94">
        <f>Tabla3[[#This Row],[PRECIO %      en $]]*Tabla3[[#This Row],[PEDIDO ]]</f>
        <v>0</v>
      </c>
      <c r="W2469" s="57">
        <f>Tabla3[[#This Row],[PRECIO CON DESCT.]]*Tabla3[[#This Row],[PEDIDO ]]</f>
        <v>0</v>
      </c>
      <c r="X2469" s="58">
        <f>Tabla3[[#This Row],[PRECIO SIN %]]*Tabla3[[#This Row],[PEDIDO ]]</f>
        <v>0</v>
      </c>
    </row>
    <row r="2470" spans="1:24" ht="33" customHeight="1" x14ac:dyDescent="0.4">
      <c r="A2470" s="125">
        <v>7598981001664</v>
      </c>
      <c r="B2470" s="59" t="s">
        <v>225</v>
      </c>
      <c r="C2470" s="59" t="s">
        <v>274</v>
      </c>
      <c r="D24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70" s="119" t="s">
        <v>2951</v>
      </c>
      <c r="F2470" s="76" t="s">
        <v>537</v>
      </c>
      <c r="G24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70" s="78">
        <v>8</v>
      </c>
      <c r="J2470" s="52">
        <v>3.6666699999999999</v>
      </c>
      <c r="K2470" s="60">
        <f>Tabla3[[#This Row],[PRECIOS]]-Tabla3[[#This Row],[PRECIOS]]*10%</f>
        <v>3.3000029999999998</v>
      </c>
      <c r="L2470" s="101"/>
      <c r="M2470" s="61"/>
      <c r="N2470" s="55">
        <f>IFERROR(Tabla3[[#This Row],[PRECIOS]]-Tabla3[[#This Row],[PRECIOS]]*Tabla3[[#This Row],[% PRODUCTO]]," ")</f>
        <v>3.6666699999999999</v>
      </c>
      <c r="O2470" s="61"/>
      <c r="P2470" s="55">
        <f>IFERROR(Tabla3[[#This Row],[OCULTAR2]]-Tabla3[[#This Row],[OCULTAR2]]*Tabla3[[#This Row],[% LÍNEA]]," ")</f>
        <v>3.6666699999999999</v>
      </c>
      <c r="Q2470" s="56">
        <f>IFERROR(Tabla3[[#This Row],[% PRODUCTO]]+Tabla3[[#This Row],[% LÍNEA]]," ")</f>
        <v>0</v>
      </c>
      <c r="R2470" s="60">
        <f>Tabla3[[#This Row],[OCULTAR3]]</f>
        <v>3.6666699999999999</v>
      </c>
      <c r="S2470" s="60">
        <f>Tabla3[[#This Row],[PRECIO SIN %]]-Tabla3[[#This Row],[PRECIO SIN %]]*10%</f>
        <v>3.3000029999999998</v>
      </c>
      <c r="T2470" s="80">
        <f>(Tabla3[[#This Row],[PRECIO CON DESCT.]]-(Tabla3[[#This Row],[PRECIO CON DESCT.]]*$T$6))</f>
        <v>2.0790018899999998</v>
      </c>
      <c r="U2470" s="96"/>
      <c r="V2470" s="94">
        <f>Tabla3[[#This Row],[PRECIO %      en $]]*Tabla3[[#This Row],[PEDIDO ]]</f>
        <v>0</v>
      </c>
      <c r="W2470" s="57">
        <f>Tabla3[[#This Row],[PRECIO CON DESCT.]]*Tabla3[[#This Row],[PEDIDO ]]</f>
        <v>0</v>
      </c>
      <c r="X2470" s="58">
        <f>Tabla3[[#This Row],[PRECIO SIN %]]*Tabla3[[#This Row],[PEDIDO ]]</f>
        <v>0</v>
      </c>
    </row>
    <row r="2471" spans="1:24" ht="33" customHeight="1" x14ac:dyDescent="0.4">
      <c r="A2471" s="124">
        <v>7501384550639</v>
      </c>
      <c r="B2471" s="51" t="s">
        <v>225</v>
      </c>
      <c r="C2471" s="51" t="s">
        <v>241</v>
      </c>
      <c r="D24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71" s="118" t="s">
        <v>2952</v>
      </c>
      <c r="F2471" s="75" t="s">
        <v>537</v>
      </c>
      <c r="G24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71" s="77">
        <v>9</v>
      </c>
      <c r="J2471" s="52">
        <v>4.0555599999999998</v>
      </c>
      <c r="K2471" s="53">
        <f>Tabla3[[#This Row],[PRECIOS]]-Tabla3[[#This Row],[PRECIOS]]*10%</f>
        <v>3.650004</v>
      </c>
      <c r="L2471" s="101"/>
      <c r="M2471" s="54"/>
      <c r="N2471" s="55">
        <f>IFERROR(Tabla3[[#This Row],[PRECIOS]]-Tabla3[[#This Row],[PRECIOS]]*Tabla3[[#This Row],[% PRODUCTO]]," ")</f>
        <v>4.0555599999999998</v>
      </c>
      <c r="O2471" s="54"/>
      <c r="P2471" s="55">
        <f>IFERROR(Tabla3[[#This Row],[OCULTAR2]]-Tabla3[[#This Row],[OCULTAR2]]*Tabla3[[#This Row],[% LÍNEA]]," ")</f>
        <v>4.0555599999999998</v>
      </c>
      <c r="Q2471" s="56">
        <f>IFERROR(Tabla3[[#This Row],[% PRODUCTO]]+Tabla3[[#This Row],[% LÍNEA]]," ")</f>
        <v>0</v>
      </c>
      <c r="R2471" s="53">
        <f>Tabla3[[#This Row],[OCULTAR3]]</f>
        <v>4.0555599999999998</v>
      </c>
      <c r="S2471" s="53">
        <f>Tabla3[[#This Row],[PRECIO SIN %]]-Tabla3[[#This Row],[PRECIO SIN %]]*10%</f>
        <v>3.650004</v>
      </c>
      <c r="T2471" s="80">
        <f>(Tabla3[[#This Row],[PRECIO CON DESCT.]]-(Tabla3[[#This Row],[PRECIO CON DESCT.]]*$T$6))</f>
        <v>2.2995025199999999</v>
      </c>
      <c r="U2471" s="96"/>
      <c r="V2471" s="94">
        <f>Tabla3[[#This Row],[PRECIO %      en $]]*Tabla3[[#This Row],[PEDIDO ]]</f>
        <v>0</v>
      </c>
      <c r="W2471" s="57">
        <f>Tabla3[[#This Row],[PRECIO CON DESCT.]]*Tabla3[[#This Row],[PEDIDO ]]</f>
        <v>0</v>
      </c>
      <c r="X2471" s="58">
        <f>Tabla3[[#This Row],[PRECIO SIN %]]*Tabla3[[#This Row],[PEDIDO ]]</f>
        <v>0</v>
      </c>
    </row>
    <row r="2472" spans="1:24" ht="33" customHeight="1" x14ac:dyDescent="0.4">
      <c r="A2472" s="125">
        <v>7591020081092</v>
      </c>
      <c r="B2472" s="59" t="s">
        <v>225</v>
      </c>
      <c r="C2472" s="59" t="s">
        <v>196</v>
      </c>
      <c r="D24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72" s="119" t="s">
        <v>2953</v>
      </c>
      <c r="F2472" s="76" t="s">
        <v>537</v>
      </c>
      <c r="G24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72" s="78">
        <v>201</v>
      </c>
      <c r="J2472" s="52">
        <v>6.7888900000000003</v>
      </c>
      <c r="K2472" s="60">
        <f>Tabla3[[#This Row],[PRECIOS]]-Tabla3[[#This Row],[PRECIOS]]*10%</f>
        <v>6.1100010000000005</v>
      </c>
      <c r="L2472" s="101"/>
      <c r="M2472" s="61"/>
      <c r="N2472" s="55">
        <f>IFERROR(Tabla3[[#This Row],[PRECIOS]]-Tabla3[[#This Row],[PRECIOS]]*Tabla3[[#This Row],[% PRODUCTO]]," ")</f>
        <v>6.7888900000000003</v>
      </c>
      <c r="O2472" s="61"/>
      <c r="P2472" s="55">
        <f>IFERROR(Tabla3[[#This Row],[OCULTAR2]]-Tabla3[[#This Row],[OCULTAR2]]*Tabla3[[#This Row],[% LÍNEA]]," ")</f>
        <v>6.7888900000000003</v>
      </c>
      <c r="Q2472" s="56">
        <f>IFERROR(Tabla3[[#This Row],[% PRODUCTO]]+Tabla3[[#This Row],[% LÍNEA]]," ")</f>
        <v>0</v>
      </c>
      <c r="R2472" s="60">
        <f>Tabla3[[#This Row],[OCULTAR3]]</f>
        <v>6.7888900000000003</v>
      </c>
      <c r="S2472" s="60">
        <f>Tabla3[[#This Row],[PRECIO SIN %]]-Tabla3[[#This Row],[PRECIO SIN %]]*10%</f>
        <v>6.1100010000000005</v>
      </c>
      <c r="T2472" s="80">
        <f>(Tabla3[[#This Row],[PRECIO CON DESCT.]]-(Tabla3[[#This Row],[PRECIO CON DESCT.]]*$T$6))</f>
        <v>3.8493006300000001</v>
      </c>
      <c r="U2472" s="96"/>
      <c r="V2472" s="94">
        <f>Tabla3[[#This Row],[PRECIO %      en $]]*Tabla3[[#This Row],[PEDIDO ]]</f>
        <v>0</v>
      </c>
      <c r="W2472" s="57">
        <f>Tabla3[[#This Row],[PRECIO CON DESCT.]]*Tabla3[[#This Row],[PEDIDO ]]</f>
        <v>0</v>
      </c>
      <c r="X2472" s="58">
        <f>Tabla3[[#This Row],[PRECIO SIN %]]*Tabla3[[#This Row],[PEDIDO ]]</f>
        <v>0</v>
      </c>
    </row>
    <row r="2473" spans="1:24" ht="33" customHeight="1" x14ac:dyDescent="0.4">
      <c r="A2473" s="124">
        <v>7598981001633</v>
      </c>
      <c r="B2473" s="51" t="s">
        <v>225</v>
      </c>
      <c r="C2473" s="51" t="s">
        <v>274</v>
      </c>
      <c r="D24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73" s="118" t="s">
        <v>2954</v>
      </c>
      <c r="F2473" s="75" t="s">
        <v>537</v>
      </c>
      <c r="G24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73" s="77">
        <v>17</v>
      </c>
      <c r="J2473" s="52">
        <v>2.3333300000000001</v>
      </c>
      <c r="K2473" s="53">
        <f>Tabla3[[#This Row],[PRECIOS]]-Tabla3[[#This Row],[PRECIOS]]*10%</f>
        <v>2.0999970000000001</v>
      </c>
      <c r="L2473" s="101"/>
      <c r="M2473" s="54"/>
      <c r="N2473" s="55">
        <f>IFERROR(Tabla3[[#This Row],[PRECIOS]]-Tabla3[[#This Row],[PRECIOS]]*Tabla3[[#This Row],[% PRODUCTO]]," ")</f>
        <v>2.3333300000000001</v>
      </c>
      <c r="O2473" s="54"/>
      <c r="P2473" s="55">
        <f>IFERROR(Tabla3[[#This Row],[OCULTAR2]]-Tabla3[[#This Row],[OCULTAR2]]*Tabla3[[#This Row],[% LÍNEA]]," ")</f>
        <v>2.3333300000000001</v>
      </c>
      <c r="Q2473" s="56">
        <f>IFERROR(Tabla3[[#This Row],[% PRODUCTO]]+Tabla3[[#This Row],[% LÍNEA]]," ")</f>
        <v>0</v>
      </c>
      <c r="R2473" s="53">
        <f>Tabla3[[#This Row],[OCULTAR3]]</f>
        <v>2.3333300000000001</v>
      </c>
      <c r="S2473" s="53">
        <f>Tabla3[[#This Row],[PRECIO SIN %]]-Tabla3[[#This Row],[PRECIO SIN %]]*10%</f>
        <v>2.0999970000000001</v>
      </c>
      <c r="T2473" s="80">
        <f>(Tabla3[[#This Row],[PRECIO CON DESCT.]]-(Tabla3[[#This Row],[PRECIO CON DESCT.]]*$T$6))</f>
        <v>1.3229981100000001</v>
      </c>
      <c r="U2473" s="96"/>
      <c r="V2473" s="94">
        <f>Tabla3[[#This Row],[PRECIO %      en $]]*Tabla3[[#This Row],[PEDIDO ]]</f>
        <v>0</v>
      </c>
      <c r="W2473" s="57">
        <f>Tabla3[[#This Row],[PRECIO CON DESCT.]]*Tabla3[[#This Row],[PEDIDO ]]</f>
        <v>0</v>
      </c>
      <c r="X2473" s="58">
        <f>Tabla3[[#This Row],[PRECIO SIN %]]*Tabla3[[#This Row],[PEDIDO ]]</f>
        <v>0</v>
      </c>
    </row>
    <row r="2474" spans="1:24" ht="33" customHeight="1" x14ac:dyDescent="0.4">
      <c r="A2474" s="125">
        <v>7598981001657</v>
      </c>
      <c r="B2474" s="59" t="s">
        <v>225</v>
      </c>
      <c r="C2474" s="59" t="s">
        <v>274</v>
      </c>
      <c r="D24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74" s="119" t="s">
        <v>2955</v>
      </c>
      <c r="F2474" s="76" t="s">
        <v>537</v>
      </c>
      <c r="G24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74" s="78">
        <v>18</v>
      </c>
      <c r="J2474" s="52">
        <v>5.7222200000000001</v>
      </c>
      <c r="K2474" s="60">
        <f>Tabla3[[#This Row],[PRECIOS]]-Tabla3[[#This Row],[PRECIOS]]*10%</f>
        <v>5.1499980000000001</v>
      </c>
      <c r="L2474" s="101"/>
      <c r="M2474" s="61"/>
      <c r="N2474" s="55">
        <f>IFERROR(Tabla3[[#This Row],[PRECIOS]]-Tabla3[[#This Row],[PRECIOS]]*Tabla3[[#This Row],[% PRODUCTO]]," ")</f>
        <v>5.7222200000000001</v>
      </c>
      <c r="O2474" s="61"/>
      <c r="P2474" s="55">
        <f>IFERROR(Tabla3[[#This Row],[OCULTAR2]]-Tabla3[[#This Row],[OCULTAR2]]*Tabla3[[#This Row],[% LÍNEA]]," ")</f>
        <v>5.7222200000000001</v>
      </c>
      <c r="Q2474" s="56">
        <f>IFERROR(Tabla3[[#This Row],[% PRODUCTO]]+Tabla3[[#This Row],[% LÍNEA]]," ")</f>
        <v>0</v>
      </c>
      <c r="R2474" s="60">
        <f>Tabla3[[#This Row],[OCULTAR3]]</f>
        <v>5.7222200000000001</v>
      </c>
      <c r="S2474" s="60">
        <f>Tabla3[[#This Row],[PRECIO SIN %]]-Tabla3[[#This Row],[PRECIO SIN %]]*10%</f>
        <v>5.1499980000000001</v>
      </c>
      <c r="T2474" s="80">
        <f>(Tabla3[[#This Row],[PRECIO CON DESCT.]]-(Tabla3[[#This Row],[PRECIO CON DESCT.]]*$T$6))</f>
        <v>3.24449874</v>
      </c>
      <c r="U2474" s="96"/>
      <c r="V2474" s="94">
        <f>Tabla3[[#This Row],[PRECIO %      en $]]*Tabla3[[#This Row],[PEDIDO ]]</f>
        <v>0</v>
      </c>
      <c r="W2474" s="57">
        <f>Tabla3[[#This Row],[PRECIO CON DESCT.]]*Tabla3[[#This Row],[PEDIDO ]]</f>
        <v>0</v>
      </c>
      <c r="X2474" s="58">
        <f>Tabla3[[#This Row],[PRECIO SIN %]]*Tabla3[[#This Row],[PEDIDO ]]</f>
        <v>0</v>
      </c>
    </row>
    <row r="2475" spans="1:24" ht="33" customHeight="1" x14ac:dyDescent="0.4">
      <c r="A2475" s="124">
        <v>7591519001624</v>
      </c>
      <c r="B2475" s="51" t="s">
        <v>225</v>
      </c>
      <c r="C2475" s="51" t="s">
        <v>149</v>
      </c>
      <c r="D24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75" s="118" t="s">
        <v>2956</v>
      </c>
      <c r="F2475" s="75" t="s">
        <v>537</v>
      </c>
      <c r="G24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75" s="77">
        <v>43</v>
      </c>
      <c r="J2475" s="52">
        <v>6.8333300000000001</v>
      </c>
      <c r="K2475" s="53">
        <f>Tabla3[[#This Row],[PRECIOS]]-Tabla3[[#This Row],[PRECIOS]]*10%</f>
        <v>6.1499969999999999</v>
      </c>
      <c r="L2475" s="101"/>
      <c r="M2475" s="54"/>
      <c r="N2475" s="55">
        <f>IFERROR(Tabla3[[#This Row],[PRECIOS]]-Tabla3[[#This Row],[PRECIOS]]*Tabla3[[#This Row],[% PRODUCTO]]," ")</f>
        <v>6.8333300000000001</v>
      </c>
      <c r="O2475" s="54"/>
      <c r="P2475" s="55">
        <f>IFERROR(Tabla3[[#This Row],[OCULTAR2]]-Tabla3[[#This Row],[OCULTAR2]]*Tabla3[[#This Row],[% LÍNEA]]," ")</f>
        <v>6.8333300000000001</v>
      </c>
      <c r="Q2475" s="56">
        <f>IFERROR(Tabla3[[#This Row],[% PRODUCTO]]+Tabla3[[#This Row],[% LÍNEA]]," ")</f>
        <v>0</v>
      </c>
      <c r="R2475" s="53">
        <f>Tabla3[[#This Row],[OCULTAR3]]</f>
        <v>6.8333300000000001</v>
      </c>
      <c r="S2475" s="53">
        <f>Tabla3[[#This Row],[PRECIO SIN %]]-Tabla3[[#This Row],[PRECIO SIN %]]*10%</f>
        <v>6.1499969999999999</v>
      </c>
      <c r="T2475" s="80">
        <f>(Tabla3[[#This Row],[PRECIO CON DESCT.]]-(Tabla3[[#This Row],[PRECIO CON DESCT.]]*$T$6))</f>
        <v>3.8744981099999998</v>
      </c>
      <c r="U2475" s="96"/>
      <c r="V2475" s="94">
        <f>Tabla3[[#This Row],[PRECIO %      en $]]*Tabla3[[#This Row],[PEDIDO ]]</f>
        <v>0</v>
      </c>
      <c r="W2475" s="57">
        <f>Tabla3[[#This Row],[PRECIO CON DESCT.]]*Tabla3[[#This Row],[PEDIDO ]]</f>
        <v>0</v>
      </c>
      <c r="X2475" s="58">
        <f>Tabla3[[#This Row],[PRECIO SIN %]]*Tabla3[[#This Row],[PEDIDO ]]</f>
        <v>0</v>
      </c>
    </row>
    <row r="2476" spans="1:24" ht="33" customHeight="1" x14ac:dyDescent="0.4">
      <c r="A2476" s="125">
        <v>7591818716809</v>
      </c>
      <c r="B2476" s="59" t="s">
        <v>225</v>
      </c>
      <c r="C2476" s="59" t="s">
        <v>105</v>
      </c>
      <c r="D24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🌡</v>
      </c>
      <c r="E2476" s="119" t="s">
        <v>2957</v>
      </c>
      <c r="F2476" s="76" t="s">
        <v>537</v>
      </c>
      <c r="G24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76" s="78">
        <v>23</v>
      </c>
      <c r="J2476" s="52">
        <v>17.33333</v>
      </c>
      <c r="K2476" s="60">
        <f>Tabla3[[#This Row],[PRECIOS]]-Tabla3[[#This Row],[PRECIOS]]*10%</f>
        <v>15.599997</v>
      </c>
      <c r="L2476" s="101" t="s">
        <v>5328</v>
      </c>
      <c r="M2476" s="61"/>
      <c r="N2476" s="55">
        <f>IFERROR(Tabla3[[#This Row],[PRECIOS]]-Tabla3[[#This Row],[PRECIOS]]*Tabla3[[#This Row],[% PRODUCTO]]," ")</f>
        <v>17.33333</v>
      </c>
      <c r="O2476" s="61"/>
      <c r="P2476" s="55">
        <f>IFERROR(Tabla3[[#This Row],[OCULTAR2]]-Tabla3[[#This Row],[OCULTAR2]]*Tabla3[[#This Row],[% LÍNEA]]," ")</f>
        <v>17.33333</v>
      </c>
      <c r="Q2476" s="56">
        <f>IFERROR(Tabla3[[#This Row],[% PRODUCTO]]+Tabla3[[#This Row],[% LÍNEA]]," ")</f>
        <v>0</v>
      </c>
      <c r="R2476" s="60">
        <f>Tabla3[[#This Row],[OCULTAR3]]</f>
        <v>17.33333</v>
      </c>
      <c r="S2476" s="60">
        <f>Tabla3[[#This Row],[PRECIO SIN %]]-Tabla3[[#This Row],[PRECIO SIN %]]*10%</f>
        <v>15.599997</v>
      </c>
      <c r="T2476" s="80">
        <f>(Tabla3[[#This Row],[PRECIO CON DESCT.]]-(Tabla3[[#This Row],[PRECIO CON DESCT.]]*$T$6))</f>
        <v>9.8279981099999993</v>
      </c>
      <c r="U2476" s="96"/>
      <c r="V2476" s="94">
        <f>Tabla3[[#This Row],[PRECIO %      en $]]*Tabla3[[#This Row],[PEDIDO ]]</f>
        <v>0</v>
      </c>
      <c r="W2476" s="57">
        <f>Tabla3[[#This Row],[PRECIO CON DESCT.]]*Tabla3[[#This Row],[PEDIDO ]]</f>
        <v>0</v>
      </c>
      <c r="X2476" s="58">
        <f>Tabla3[[#This Row],[PRECIO SIN %]]*Tabla3[[#This Row],[PEDIDO ]]</f>
        <v>0</v>
      </c>
    </row>
    <row r="2477" spans="1:24" ht="33" customHeight="1" x14ac:dyDescent="0.4">
      <c r="A2477" s="124">
        <v>7591818716793</v>
      </c>
      <c r="B2477" s="51" t="s">
        <v>225</v>
      </c>
      <c r="C2477" s="51" t="s">
        <v>105</v>
      </c>
      <c r="D24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477" s="118" t="s">
        <v>2958</v>
      </c>
      <c r="F2477" s="75" t="s">
        <v>537</v>
      </c>
      <c r="G24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77" s="77">
        <v>13</v>
      </c>
      <c r="J2477" s="52">
        <v>16.66667</v>
      </c>
      <c r="K2477" s="53">
        <f>Tabla3[[#This Row],[PRECIOS]]-Tabla3[[#This Row],[PRECIOS]]*10%</f>
        <v>15.000003</v>
      </c>
      <c r="L2477" s="101"/>
      <c r="M2477" s="54"/>
      <c r="N2477" s="55">
        <f>IFERROR(Tabla3[[#This Row],[PRECIOS]]-Tabla3[[#This Row],[PRECIOS]]*Tabla3[[#This Row],[% PRODUCTO]]," ")</f>
        <v>16.66667</v>
      </c>
      <c r="O2477" s="54"/>
      <c r="P2477" s="55">
        <f>IFERROR(Tabla3[[#This Row],[OCULTAR2]]-Tabla3[[#This Row],[OCULTAR2]]*Tabla3[[#This Row],[% LÍNEA]]," ")</f>
        <v>16.66667</v>
      </c>
      <c r="Q2477" s="56">
        <f>IFERROR(Tabla3[[#This Row],[% PRODUCTO]]+Tabla3[[#This Row],[% LÍNEA]]," ")</f>
        <v>0</v>
      </c>
      <c r="R2477" s="53">
        <f>Tabla3[[#This Row],[OCULTAR3]]</f>
        <v>16.66667</v>
      </c>
      <c r="S2477" s="53">
        <f>Tabla3[[#This Row],[PRECIO SIN %]]-Tabla3[[#This Row],[PRECIO SIN %]]*10%</f>
        <v>15.000003</v>
      </c>
      <c r="T2477" s="80">
        <f>(Tabla3[[#This Row],[PRECIO CON DESCT.]]-(Tabla3[[#This Row],[PRECIO CON DESCT.]]*$T$6))</f>
        <v>9.4500018899999993</v>
      </c>
      <c r="U2477" s="96"/>
      <c r="V2477" s="94">
        <f>Tabla3[[#This Row],[PRECIO %      en $]]*Tabla3[[#This Row],[PEDIDO ]]</f>
        <v>0</v>
      </c>
      <c r="W2477" s="57">
        <f>Tabla3[[#This Row],[PRECIO CON DESCT.]]*Tabla3[[#This Row],[PEDIDO ]]</f>
        <v>0</v>
      </c>
      <c r="X2477" s="58">
        <f>Tabla3[[#This Row],[PRECIO SIN %]]*Tabla3[[#This Row],[PEDIDO ]]</f>
        <v>0</v>
      </c>
    </row>
    <row r="2478" spans="1:24" ht="33" customHeight="1" x14ac:dyDescent="0.4">
      <c r="A2478" s="125">
        <v>7598455000704</v>
      </c>
      <c r="B2478" s="59" t="s">
        <v>225</v>
      </c>
      <c r="C2478" s="59" t="s">
        <v>58</v>
      </c>
      <c r="D24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478" s="119" t="s">
        <v>2959</v>
      </c>
      <c r="F2478" s="76" t="s">
        <v>537</v>
      </c>
      <c r="G24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78" s="78">
        <v>89</v>
      </c>
      <c r="J2478" s="52">
        <v>7.4888899999999996</v>
      </c>
      <c r="K2478" s="60">
        <f>Tabla3[[#This Row],[PRECIOS]]-Tabla3[[#This Row],[PRECIOS]]*10%</f>
        <v>6.7400009999999995</v>
      </c>
      <c r="L2478" s="101"/>
      <c r="M2478" s="61"/>
      <c r="N2478" s="55">
        <f>IFERROR(Tabla3[[#This Row],[PRECIOS]]-Tabla3[[#This Row],[PRECIOS]]*Tabla3[[#This Row],[% PRODUCTO]]," ")</f>
        <v>7.4888899999999996</v>
      </c>
      <c r="O2478" s="61"/>
      <c r="P2478" s="55">
        <f>IFERROR(Tabla3[[#This Row],[OCULTAR2]]-Tabla3[[#This Row],[OCULTAR2]]*Tabla3[[#This Row],[% LÍNEA]]," ")</f>
        <v>7.4888899999999996</v>
      </c>
      <c r="Q2478" s="56">
        <f>IFERROR(Tabla3[[#This Row],[% PRODUCTO]]+Tabla3[[#This Row],[% LÍNEA]]," ")</f>
        <v>0</v>
      </c>
      <c r="R2478" s="60">
        <f>Tabla3[[#This Row],[OCULTAR3]]</f>
        <v>7.4888899999999996</v>
      </c>
      <c r="S2478" s="60">
        <f>Tabla3[[#This Row],[PRECIO SIN %]]-Tabla3[[#This Row],[PRECIO SIN %]]*10%</f>
        <v>6.7400009999999995</v>
      </c>
      <c r="T2478" s="80">
        <f>(Tabla3[[#This Row],[PRECIO CON DESCT.]]-(Tabla3[[#This Row],[PRECIO CON DESCT.]]*$T$6))</f>
        <v>4.2462006299999997</v>
      </c>
      <c r="U2478" s="96"/>
      <c r="V2478" s="94">
        <f>Tabla3[[#This Row],[PRECIO %      en $]]*Tabla3[[#This Row],[PEDIDO ]]</f>
        <v>0</v>
      </c>
      <c r="W2478" s="57">
        <f>Tabla3[[#This Row],[PRECIO CON DESCT.]]*Tabla3[[#This Row],[PEDIDO ]]</f>
        <v>0</v>
      </c>
      <c r="X2478" s="58">
        <f>Tabla3[[#This Row],[PRECIO SIN %]]*Tabla3[[#This Row],[PEDIDO ]]</f>
        <v>0</v>
      </c>
    </row>
    <row r="2479" spans="1:24" ht="33" customHeight="1" x14ac:dyDescent="0.4">
      <c r="A2479" s="124">
        <v>7598455000704</v>
      </c>
      <c r="B2479" s="51" t="s">
        <v>225</v>
      </c>
      <c r="C2479" s="51" t="s">
        <v>58</v>
      </c>
      <c r="D24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479" s="118" t="s">
        <v>2959</v>
      </c>
      <c r="F2479" s="75" t="s">
        <v>537</v>
      </c>
      <c r="G24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79" s="77">
        <v>2</v>
      </c>
      <c r="J2479" s="52">
        <v>4.22</v>
      </c>
      <c r="K2479" s="53">
        <f>Tabla3[[#This Row],[PRECIOS]]-Tabla3[[#This Row],[PRECIOS]]*10%</f>
        <v>3.7979999999999996</v>
      </c>
      <c r="L2479" s="101"/>
      <c r="M2479" s="54"/>
      <c r="N2479" s="55">
        <f>IFERROR(Tabla3[[#This Row],[PRECIOS]]-Tabla3[[#This Row],[PRECIOS]]*Tabla3[[#This Row],[% PRODUCTO]]," ")</f>
        <v>4.22</v>
      </c>
      <c r="O2479" s="54"/>
      <c r="P2479" s="55">
        <f>IFERROR(Tabla3[[#This Row],[OCULTAR2]]-Tabla3[[#This Row],[OCULTAR2]]*Tabla3[[#This Row],[% LÍNEA]]," ")</f>
        <v>4.22</v>
      </c>
      <c r="Q2479" s="56">
        <f>IFERROR(Tabla3[[#This Row],[% PRODUCTO]]+Tabla3[[#This Row],[% LÍNEA]]," ")</f>
        <v>0</v>
      </c>
      <c r="R2479" s="53">
        <f>Tabla3[[#This Row],[OCULTAR3]]</f>
        <v>4.22</v>
      </c>
      <c r="S2479" s="53">
        <f>Tabla3[[#This Row],[PRECIO SIN %]]-Tabla3[[#This Row],[PRECIO SIN %]]*10%</f>
        <v>3.7979999999999996</v>
      </c>
      <c r="T2479" s="80">
        <f>(Tabla3[[#This Row],[PRECIO CON DESCT.]]-(Tabla3[[#This Row],[PRECIO CON DESCT.]]*$T$6))</f>
        <v>2.3927399999999999</v>
      </c>
      <c r="U2479" s="96"/>
      <c r="V2479" s="94">
        <f>Tabla3[[#This Row],[PRECIO %      en $]]*Tabla3[[#This Row],[PEDIDO ]]</f>
        <v>0</v>
      </c>
      <c r="W2479" s="57">
        <f>Tabla3[[#This Row],[PRECIO CON DESCT.]]*Tabla3[[#This Row],[PEDIDO ]]</f>
        <v>0</v>
      </c>
      <c r="X2479" s="58">
        <f>Tabla3[[#This Row],[PRECIO SIN %]]*Tabla3[[#This Row],[PEDIDO ]]</f>
        <v>0</v>
      </c>
    </row>
    <row r="2480" spans="1:24" ht="33" customHeight="1" x14ac:dyDescent="0.4">
      <c r="A2480" s="125">
        <v>7598252000280</v>
      </c>
      <c r="B2480" s="59" t="s">
        <v>225</v>
      </c>
      <c r="C2480" s="59" t="s">
        <v>56</v>
      </c>
      <c r="D24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80" s="119" t="s">
        <v>2960</v>
      </c>
      <c r="F2480" s="76" t="s">
        <v>537</v>
      </c>
      <c r="G24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80" s="78">
        <v>541</v>
      </c>
      <c r="J2480" s="52">
        <v>4.4444400000000002</v>
      </c>
      <c r="K2480" s="60">
        <f>Tabla3[[#This Row],[PRECIOS]]-Tabla3[[#This Row],[PRECIOS]]*10%</f>
        <v>3.9999960000000003</v>
      </c>
      <c r="L2480" s="101"/>
      <c r="M2480" s="61"/>
      <c r="N2480" s="55">
        <f>IFERROR(Tabla3[[#This Row],[PRECIOS]]-Tabla3[[#This Row],[PRECIOS]]*Tabla3[[#This Row],[% PRODUCTO]]," ")</f>
        <v>4.4444400000000002</v>
      </c>
      <c r="O2480" s="61"/>
      <c r="P2480" s="55">
        <f>IFERROR(Tabla3[[#This Row],[OCULTAR2]]-Tabla3[[#This Row],[OCULTAR2]]*Tabla3[[#This Row],[% LÍNEA]]," ")</f>
        <v>4.4444400000000002</v>
      </c>
      <c r="Q2480" s="56">
        <f>IFERROR(Tabla3[[#This Row],[% PRODUCTO]]+Tabla3[[#This Row],[% LÍNEA]]," ")</f>
        <v>0</v>
      </c>
      <c r="R2480" s="60">
        <f>Tabla3[[#This Row],[OCULTAR3]]</f>
        <v>4.4444400000000002</v>
      </c>
      <c r="S2480" s="60">
        <f>Tabla3[[#This Row],[PRECIO SIN %]]-Tabla3[[#This Row],[PRECIO SIN %]]*10%</f>
        <v>3.9999960000000003</v>
      </c>
      <c r="T2480" s="80">
        <f>(Tabla3[[#This Row],[PRECIO CON DESCT.]]-(Tabla3[[#This Row],[PRECIO CON DESCT.]]*$T$6))</f>
        <v>2.5199974800000002</v>
      </c>
      <c r="U2480" s="96"/>
      <c r="V2480" s="94">
        <f>Tabla3[[#This Row],[PRECIO %      en $]]*Tabla3[[#This Row],[PEDIDO ]]</f>
        <v>0</v>
      </c>
      <c r="W2480" s="57">
        <f>Tabla3[[#This Row],[PRECIO CON DESCT.]]*Tabla3[[#This Row],[PEDIDO ]]</f>
        <v>0</v>
      </c>
      <c r="X2480" s="58">
        <f>Tabla3[[#This Row],[PRECIO SIN %]]*Tabla3[[#This Row],[PEDIDO ]]</f>
        <v>0</v>
      </c>
    </row>
    <row r="2481" spans="1:24" ht="33" customHeight="1" x14ac:dyDescent="0.4">
      <c r="A2481" s="124">
        <v>7592349001020</v>
      </c>
      <c r="B2481" s="51" t="s">
        <v>225</v>
      </c>
      <c r="C2481" s="51" t="s">
        <v>155</v>
      </c>
      <c r="D24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481" s="118" t="s">
        <v>2961</v>
      </c>
      <c r="F2481" s="75" t="s">
        <v>537</v>
      </c>
      <c r="G24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81" s="77">
        <v>818</v>
      </c>
      <c r="J2481" s="52">
        <v>5.5555599999999998</v>
      </c>
      <c r="K2481" s="53">
        <f>Tabla3[[#This Row],[PRECIOS]]-Tabla3[[#This Row],[PRECIOS]]*10%</f>
        <v>5.0000039999999997</v>
      </c>
      <c r="L2481" s="101"/>
      <c r="M2481" s="54"/>
      <c r="N2481" s="55">
        <f>IFERROR(Tabla3[[#This Row],[PRECIOS]]-Tabla3[[#This Row],[PRECIOS]]*Tabla3[[#This Row],[% PRODUCTO]]," ")</f>
        <v>5.5555599999999998</v>
      </c>
      <c r="O2481" s="54"/>
      <c r="P2481" s="55">
        <f>IFERROR(Tabla3[[#This Row],[OCULTAR2]]-Tabla3[[#This Row],[OCULTAR2]]*Tabla3[[#This Row],[% LÍNEA]]," ")</f>
        <v>5.5555599999999998</v>
      </c>
      <c r="Q2481" s="56">
        <f>IFERROR(Tabla3[[#This Row],[% PRODUCTO]]+Tabla3[[#This Row],[% LÍNEA]]," ")</f>
        <v>0</v>
      </c>
      <c r="R2481" s="53">
        <f>Tabla3[[#This Row],[OCULTAR3]]</f>
        <v>5.5555599999999998</v>
      </c>
      <c r="S2481" s="53">
        <f>Tabla3[[#This Row],[PRECIO SIN %]]-Tabla3[[#This Row],[PRECIO SIN %]]*10%</f>
        <v>5.0000039999999997</v>
      </c>
      <c r="T2481" s="80">
        <f>(Tabla3[[#This Row],[PRECIO CON DESCT.]]-(Tabla3[[#This Row],[PRECIO CON DESCT.]]*$T$6))</f>
        <v>3.1500025200000001</v>
      </c>
      <c r="U2481" s="96"/>
      <c r="V2481" s="94">
        <f>Tabla3[[#This Row],[PRECIO %      en $]]*Tabla3[[#This Row],[PEDIDO ]]</f>
        <v>0</v>
      </c>
      <c r="W2481" s="57">
        <f>Tabla3[[#This Row],[PRECIO CON DESCT.]]*Tabla3[[#This Row],[PEDIDO ]]</f>
        <v>0</v>
      </c>
      <c r="X2481" s="58">
        <f>Tabla3[[#This Row],[PRECIO SIN %]]*Tabla3[[#This Row],[PEDIDO ]]</f>
        <v>0</v>
      </c>
    </row>
    <row r="2482" spans="1:24" ht="33" customHeight="1" x14ac:dyDescent="0.4">
      <c r="A2482" s="125">
        <v>7592349002300</v>
      </c>
      <c r="B2482" s="59" t="s">
        <v>225</v>
      </c>
      <c r="C2482" s="59" t="s">
        <v>155</v>
      </c>
      <c r="D24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482" s="119" t="s">
        <v>2962</v>
      </c>
      <c r="F2482" s="76" t="s">
        <v>537</v>
      </c>
      <c r="G24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482" s="78">
        <v>587</v>
      </c>
      <c r="J2482" s="52">
        <v>15.466670000000001</v>
      </c>
      <c r="K2482" s="60">
        <f>Tabla3[[#This Row],[PRECIOS]]-Tabla3[[#This Row],[PRECIOS]]*10%</f>
        <v>13.920003000000001</v>
      </c>
      <c r="L2482" s="101" t="s">
        <v>5327</v>
      </c>
      <c r="M2482" s="61"/>
      <c r="N2482" s="55">
        <f>IFERROR(Tabla3[[#This Row],[PRECIOS]]-Tabla3[[#This Row],[PRECIOS]]*Tabla3[[#This Row],[% PRODUCTO]]," ")</f>
        <v>15.466670000000001</v>
      </c>
      <c r="O2482" s="61"/>
      <c r="P2482" s="55">
        <f>IFERROR(Tabla3[[#This Row],[OCULTAR2]]-Tabla3[[#This Row],[OCULTAR2]]*Tabla3[[#This Row],[% LÍNEA]]," ")</f>
        <v>15.466670000000001</v>
      </c>
      <c r="Q2482" s="56">
        <f>IFERROR(Tabla3[[#This Row],[% PRODUCTO]]+Tabla3[[#This Row],[% LÍNEA]]," ")</f>
        <v>0</v>
      </c>
      <c r="R2482" s="60">
        <f>Tabla3[[#This Row],[OCULTAR3]]</f>
        <v>15.466670000000001</v>
      </c>
      <c r="S2482" s="60">
        <f>Tabla3[[#This Row],[PRECIO SIN %]]-Tabla3[[#This Row],[PRECIO SIN %]]*10%</f>
        <v>13.920003000000001</v>
      </c>
      <c r="T2482" s="80">
        <f>(Tabla3[[#This Row],[PRECIO CON DESCT.]]-(Tabla3[[#This Row],[PRECIO CON DESCT.]]*$T$6))</f>
        <v>8.7696018900000006</v>
      </c>
      <c r="U2482" s="96"/>
      <c r="V2482" s="94">
        <f>Tabla3[[#This Row],[PRECIO %      en $]]*Tabla3[[#This Row],[PEDIDO ]]</f>
        <v>0</v>
      </c>
      <c r="W2482" s="57">
        <f>Tabla3[[#This Row],[PRECIO CON DESCT.]]*Tabla3[[#This Row],[PEDIDO ]]</f>
        <v>0</v>
      </c>
      <c r="X2482" s="58">
        <f>Tabla3[[#This Row],[PRECIO SIN %]]*Tabla3[[#This Row],[PEDIDO ]]</f>
        <v>0</v>
      </c>
    </row>
    <row r="2483" spans="1:24" ht="33" customHeight="1" x14ac:dyDescent="0.4">
      <c r="A2483" s="124"/>
      <c r="B2483" s="51" t="s">
        <v>225</v>
      </c>
      <c r="C2483" s="51" t="s">
        <v>228</v>
      </c>
      <c r="D24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83" s="118" t="s">
        <v>2963</v>
      </c>
      <c r="F2483" s="75" t="s">
        <v>537</v>
      </c>
      <c r="G24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83" s="77">
        <v>135</v>
      </c>
      <c r="J2483" s="52">
        <v>14.44444</v>
      </c>
      <c r="K2483" s="53">
        <f>Tabla3[[#This Row],[PRECIOS]]-Tabla3[[#This Row],[PRECIOS]]*10%</f>
        <v>12.999995999999999</v>
      </c>
      <c r="L2483" s="101"/>
      <c r="M2483" s="54"/>
      <c r="N2483" s="55">
        <f>IFERROR(Tabla3[[#This Row],[PRECIOS]]-Tabla3[[#This Row],[PRECIOS]]*Tabla3[[#This Row],[% PRODUCTO]]," ")</f>
        <v>14.44444</v>
      </c>
      <c r="O2483" s="54"/>
      <c r="P2483" s="55">
        <f>IFERROR(Tabla3[[#This Row],[OCULTAR2]]-Tabla3[[#This Row],[OCULTAR2]]*Tabla3[[#This Row],[% LÍNEA]]," ")</f>
        <v>14.44444</v>
      </c>
      <c r="Q2483" s="56">
        <f>IFERROR(Tabla3[[#This Row],[% PRODUCTO]]+Tabla3[[#This Row],[% LÍNEA]]," ")</f>
        <v>0</v>
      </c>
      <c r="R2483" s="53">
        <f>Tabla3[[#This Row],[OCULTAR3]]</f>
        <v>14.44444</v>
      </c>
      <c r="S2483" s="53">
        <f>Tabla3[[#This Row],[PRECIO SIN %]]-Tabla3[[#This Row],[PRECIO SIN %]]*10%</f>
        <v>12.999995999999999</v>
      </c>
      <c r="T2483" s="80">
        <f>(Tabla3[[#This Row],[PRECIO CON DESCT.]]-(Tabla3[[#This Row],[PRECIO CON DESCT.]]*$T$6))</f>
        <v>8.1899974799999988</v>
      </c>
      <c r="U2483" s="96"/>
      <c r="V2483" s="94">
        <f>Tabla3[[#This Row],[PRECIO %      en $]]*Tabla3[[#This Row],[PEDIDO ]]</f>
        <v>0</v>
      </c>
      <c r="W2483" s="57">
        <f>Tabla3[[#This Row],[PRECIO CON DESCT.]]*Tabla3[[#This Row],[PEDIDO ]]</f>
        <v>0</v>
      </c>
      <c r="X2483" s="58">
        <f>Tabla3[[#This Row],[PRECIO SIN %]]*Tabla3[[#This Row],[PEDIDO ]]</f>
        <v>0</v>
      </c>
    </row>
    <row r="2484" spans="1:24" ht="33" customHeight="1" x14ac:dyDescent="0.4">
      <c r="A2484" s="125">
        <v>7591585272652</v>
      </c>
      <c r="B2484" s="59" t="s">
        <v>225</v>
      </c>
      <c r="C2484" s="59" t="s">
        <v>75</v>
      </c>
      <c r="D24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84" s="119" t="s">
        <v>2964</v>
      </c>
      <c r="F2484" s="76" t="s">
        <v>537</v>
      </c>
      <c r="G24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84" s="78">
        <v>8</v>
      </c>
      <c r="J2484" s="52">
        <v>16.22222</v>
      </c>
      <c r="K2484" s="60">
        <f>Tabla3[[#This Row],[PRECIOS]]-Tabla3[[#This Row],[PRECIOS]]*10%</f>
        <v>14.599997999999999</v>
      </c>
      <c r="L2484" s="101"/>
      <c r="M2484" s="61"/>
      <c r="N2484" s="55">
        <f>IFERROR(Tabla3[[#This Row],[PRECIOS]]-Tabla3[[#This Row],[PRECIOS]]*Tabla3[[#This Row],[% PRODUCTO]]," ")</f>
        <v>16.22222</v>
      </c>
      <c r="O2484" s="61"/>
      <c r="P2484" s="55">
        <f>IFERROR(Tabla3[[#This Row],[OCULTAR2]]-Tabla3[[#This Row],[OCULTAR2]]*Tabla3[[#This Row],[% LÍNEA]]," ")</f>
        <v>16.22222</v>
      </c>
      <c r="Q2484" s="56">
        <f>IFERROR(Tabla3[[#This Row],[% PRODUCTO]]+Tabla3[[#This Row],[% LÍNEA]]," ")</f>
        <v>0</v>
      </c>
      <c r="R2484" s="60">
        <f>Tabla3[[#This Row],[OCULTAR3]]</f>
        <v>16.22222</v>
      </c>
      <c r="S2484" s="60">
        <f>Tabla3[[#This Row],[PRECIO SIN %]]-Tabla3[[#This Row],[PRECIO SIN %]]*10%</f>
        <v>14.599997999999999</v>
      </c>
      <c r="T2484" s="80">
        <f>(Tabla3[[#This Row],[PRECIO CON DESCT.]]-(Tabla3[[#This Row],[PRECIO CON DESCT.]]*$T$6))</f>
        <v>9.1979987399999992</v>
      </c>
      <c r="U2484" s="96"/>
      <c r="V2484" s="94">
        <f>Tabla3[[#This Row],[PRECIO %      en $]]*Tabla3[[#This Row],[PEDIDO ]]</f>
        <v>0</v>
      </c>
      <c r="W2484" s="57">
        <f>Tabla3[[#This Row],[PRECIO CON DESCT.]]*Tabla3[[#This Row],[PEDIDO ]]</f>
        <v>0</v>
      </c>
      <c r="X2484" s="58">
        <f>Tabla3[[#This Row],[PRECIO SIN %]]*Tabla3[[#This Row],[PEDIDO ]]</f>
        <v>0</v>
      </c>
    </row>
    <row r="2485" spans="1:24" ht="33" customHeight="1" x14ac:dyDescent="0.4">
      <c r="A2485" s="124">
        <v>7598252000297</v>
      </c>
      <c r="B2485" s="51" t="s">
        <v>225</v>
      </c>
      <c r="C2485" s="51" t="s">
        <v>56</v>
      </c>
      <c r="D24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85" s="118" t="s">
        <v>2965</v>
      </c>
      <c r="F2485" s="75" t="s">
        <v>537</v>
      </c>
      <c r="G24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85" s="77">
        <v>355</v>
      </c>
      <c r="J2485" s="52">
        <v>5.11111</v>
      </c>
      <c r="K2485" s="53">
        <f>Tabla3[[#This Row],[PRECIOS]]-Tabla3[[#This Row],[PRECIOS]]*10%</f>
        <v>4.5999990000000004</v>
      </c>
      <c r="L2485" s="101"/>
      <c r="M2485" s="54"/>
      <c r="N2485" s="55">
        <f>IFERROR(Tabla3[[#This Row],[PRECIOS]]-Tabla3[[#This Row],[PRECIOS]]*Tabla3[[#This Row],[% PRODUCTO]]," ")</f>
        <v>5.11111</v>
      </c>
      <c r="O2485" s="54"/>
      <c r="P2485" s="55">
        <f>IFERROR(Tabla3[[#This Row],[OCULTAR2]]-Tabla3[[#This Row],[OCULTAR2]]*Tabla3[[#This Row],[% LÍNEA]]," ")</f>
        <v>5.11111</v>
      </c>
      <c r="Q2485" s="56">
        <f>IFERROR(Tabla3[[#This Row],[% PRODUCTO]]+Tabla3[[#This Row],[% LÍNEA]]," ")</f>
        <v>0</v>
      </c>
      <c r="R2485" s="53">
        <f>Tabla3[[#This Row],[OCULTAR3]]</f>
        <v>5.11111</v>
      </c>
      <c r="S2485" s="53">
        <f>Tabla3[[#This Row],[PRECIO SIN %]]-Tabla3[[#This Row],[PRECIO SIN %]]*10%</f>
        <v>4.5999990000000004</v>
      </c>
      <c r="T2485" s="80">
        <f>(Tabla3[[#This Row],[PRECIO CON DESCT.]]-(Tabla3[[#This Row],[PRECIO CON DESCT.]]*$T$6))</f>
        <v>2.89799937</v>
      </c>
      <c r="U2485" s="96"/>
      <c r="V2485" s="94">
        <f>Tabla3[[#This Row],[PRECIO %      en $]]*Tabla3[[#This Row],[PEDIDO ]]</f>
        <v>0</v>
      </c>
      <c r="W2485" s="57">
        <f>Tabla3[[#This Row],[PRECIO CON DESCT.]]*Tabla3[[#This Row],[PEDIDO ]]</f>
        <v>0</v>
      </c>
      <c r="X2485" s="58">
        <f>Tabla3[[#This Row],[PRECIO SIN %]]*Tabla3[[#This Row],[PEDIDO ]]</f>
        <v>0</v>
      </c>
    </row>
    <row r="2486" spans="1:24" ht="33" customHeight="1" x14ac:dyDescent="0.4">
      <c r="A2486" s="125">
        <v>7592349001037</v>
      </c>
      <c r="B2486" s="59" t="s">
        <v>225</v>
      </c>
      <c r="C2486" s="59" t="s">
        <v>155</v>
      </c>
      <c r="D24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486" s="119" t="s">
        <v>2966</v>
      </c>
      <c r="F2486" s="76" t="s">
        <v>537</v>
      </c>
      <c r="G24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86" s="78">
        <v>358</v>
      </c>
      <c r="J2486" s="52">
        <v>7.7333299999999996</v>
      </c>
      <c r="K2486" s="60">
        <f>Tabla3[[#This Row],[PRECIOS]]-Tabla3[[#This Row],[PRECIOS]]*10%</f>
        <v>6.9599969999999995</v>
      </c>
      <c r="L2486" s="101"/>
      <c r="M2486" s="61"/>
      <c r="N2486" s="55">
        <f>IFERROR(Tabla3[[#This Row],[PRECIOS]]-Tabla3[[#This Row],[PRECIOS]]*Tabla3[[#This Row],[% PRODUCTO]]," ")</f>
        <v>7.7333299999999996</v>
      </c>
      <c r="O2486" s="61"/>
      <c r="P2486" s="55">
        <f>IFERROR(Tabla3[[#This Row],[OCULTAR2]]-Tabla3[[#This Row],[OCULTAR2]]*Tabla3[[#This Row],[% LÍNEA]]," ")</f>
        <v>7.7333299999999996</v>
      </c>
      <c r="Q2486" s="56">
        <f>IFERROR(Tabla3[[#This Row],[% PRODUCTO]]+Tabla3[[#This Row],[% LÍNEA]]," ")</f>
        <v>0</v>
      </c>
      <c r="R2486" s="60">
        <f>Tabla3[[#This Row],[OCULTAR3]]</f>
        <v>7.7333299999999996</v>
      </c>
      <c r="S2486" s="60">
        <f>Tabla3[[#This Row],[PRECIO SIN %]]-Tabla3[[#This Row],[PRECIO SIN %]]*10%</f>
        <v>6.9599969999999995</v>
      </c>
      <c r="T2486" s="80">
        <f>(Tabla3[[#This Row],[PRECIO CON DESCT.]]-(Tabla3[[#This Row],[PRECIO CON DESCT.]]*$T$6))</f>
        <v>4.3847981100000002</v>
      </c>
      <c r="U2486" s="96"/>
      <c r="V2486" s="94">
        <f>Tabla3[[#This Row],[PRECIO %      en $]]*Tabla3[[#This Row],[PEDIDO ]]</f>
        <v>0</v>
      </c>
      <c r="W2486" s="57">
        <f>Tabla3[[#This Row],[PRECIO CON DESCT.]]*Tabla3[[#This Row],[PEDIDO ]]</f>
        <v>0</v>
      </c>
      <c r="X2486" s="58">
        <f>Tabla3[[#This Row],[PRECIO SIN %]]*Tabla3[[#This Row],[PEDIDO ]]</f>
        <v>0</v>
      </c>
    </row>
    <row r="2487" spans="1:24" ht="33" customHeight="1" x14ac:dyDescent="0.4">
      <c r="A2487" s="124">
        <v>7592349002317</v>
      </c>
      <c r="B2487" s="51" t="s">
        <v>225</v>
      </c>
      <c r="C2487" s="51" t="s">
        <v>155</v>
      </c>
      <c r="D24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487" s="118" t="s">
        <v>2967</v>
      </c>
      <c r="F2487" s="75" t="s">
        <v>537</v>
      </c>
      <c r="G24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487" s="77">
        <v>141</v>
      </c>
      <c r="J2487" s="52">
        <v>22.44444</v>
      </c>
      <c r="K2487" s="53">
        <f>Tabla3[[#This Row],[PRECIOS]]-Tabla3[[#This Row],[PRECIOS]]*10%</f>
        <v>20.199995999999999</v>
      </c>
      <c r="L2487" s="101" t="s">
        <v>5327</v>
      </c>
      <c r="M2487" s="54"/>
      <c r="N2487" s="55">
        <f>IFERROR(Tabla3[[#This Row],[PRECIOS]]-Tabla3[[#This Row],[PRECIOS]]*Tabla3[[#This Row],[% PRODUCTO]]," ")</f>
        <v>22.44444</v>
      </c>
      <c r="O2487" s="54"/>
      <c r="P2487" s="55">
        <f>IFERROR(Tabla3[[#This Row],[OCULTAR2]]-Tabla3[[#This Row],[OCULTAR2]]*Tabla3[[#This Row],[% LÍNEA]]," ")</f>
        <v>22.44444</v>
      </c>
      <c r="Q2487" s="56">
        <f>IFERROR(Tabla3[[#This Row],[% PRODUCTO]]+Tabla3[[#This Row],[% LÍNEA]]," ")</f>
        <v>0</v>
      </c>
      <c r="R2487" s="53">
        <f>Tabla3[[#This Row],[OCULTAR3]]</f>
        <v>22.44444</v>
      </c>
      <c r="S2487" s="53">
        <f>Tabla3[[#This Row],[PRECIO SIN %]]-Tabla3[[#This Row],[PRECIO SIN %]]*10%</f>
        <v>20.199995999999999</v>
      </c>
      <c r="T2487" s="80">
        <f>(Tabla3[[#This Row],[PRECIO CON DESCT.]]-(Tabla3[[#This Row],[PRECIO CON DESCT.]]*$T$6))</f>
        <v>12.72599748</v>
      </c>
      <c r="U2487" s="96"/>
      <c r="V2487" s="94">
        <f>Tabla3[[#This Row],[PRECIO %      en $]]*Tabla3[[#This Row],[PEDIDO ]]</f>
        <v>0</v>
      </c>
      <c r="W2487" s="57">
        <f>Tabla3[[#This Row],[PRECIO CON DESCT.]]*Tabla3[[#This Row],[PEDIDO ]]</f>
        <v>0</v>
      </c>
      <c r="X2487" s="58">
        <f>Tabla3[[#This Row],[PRECIO SIN %]]*Tabla3[[#This Row],[PEDIDO ]]</f>
        <v>0</v>
      </c>
    </row>
    <row r="2488" spans="1:24" ht="33" customHeight="1" x14ac:dyDescent="0.4">
      <c r="A2488" s="125">
        <v>7598852000895</v>
      </c>
      <c r="B2488" s="59" t="s">
        <v>225</v>
      </c>
      <c r="C2488" s="59" t="s">
        <v>66</v>
      </c>
      <c r="D24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88" s="119" t="s">
        <v>2968</v>
      </c>
      <c r="F2488" s="76" t="s">
        <v>537</v>
      </c>
      <c r="G24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88" s="78">
        <v>9</v>
      </c>
      <c r="J2488" s="52">
        <v>14.2</v>
      </c>
      <c r="K2488" s="60">
        <f>Tabla3[[#This Row],[PRECIOS]]-Tabla3[[#This Row],[PRECIOS]]*10%</f>
        <v>12.78</v>
      </c>
      <c r="L2488" s="101"/>
      <c r="M2488" s="61"/>
      <c r="N2488" s="55">
        <f>IFERROR(Tabla3[[#This Row],[PRECIOS]]-Tabla3[[#This Row],[PRECIOS]]*Tabla3[[#This Row],[% PRODUCTO]]," ")</f>
        <v>14.2</v>
      </c>
      <c r="O2488" s="61"/>
      <c r="P2488" s="55">
        <f>IFERROR(Tabla3[[#This Row],[OCULTAR2]]-Tabla3[[#This Row],[OCULTAR2]]*Tabla3[[#This Row],[% LÍNEA]]," ")</f>
        <v>14.2</v>
      </c>
      <c r="Q2488" s="56">
        <f>IFERROR(Tabla3[[#This Row],[% PRODUCTO]]+Tabla3[[#This Row],[% LÍNEA]]," ")</f>
        <v>0</v>
      </c>
      <c r="R2488" s="60">
        <f>Tabla3[[#This Row],[OCULTAR3]]</f>
        <v>14.2</v>
      </c>
      <c r="S2488" s="60">
        <f>Tabla3[[#This Row],[PRECIO SIN %]]-Tabla3[[#This Row],[PRECIO SIN %]]*10%</f>
        <v>12.78</v>
      </c>
      <c r="T2488" s="80">
        <f>(Tabla3[[#This Row],[PRECIO CON DESCT.]]-(Tabla3[[#This Row],[PRECIO CON DESCT.]]*$T$6))</f>
        <v>8.0513999999999992</v>
      </c>
      <c r="U2488" s="96"/>
      <c r="V2488" s="94">
        <f>Tabla3[[#This Row],[PRECIO %      en $]]*Tabla3[[#This Row],[PEDIDO ]]</f>
        <v>0</v>
      </c>
      <c r="W2488" s="57">
        <f>Tabla3[[#This Row],[PRECIO CON DESCT.]]*Tabla3[[#This Row],[PEDIDO ]]</f>
        <v>0</v>
      </c>
      <c r="X2488" s="58">
        <f>Tabla3[[#This Row],[PRECIO SIN %]]*Tabla3[[#This Row],[PEDIDO ]]</f>
        <v>0</v>
      </c>
    </row>
    <row r="2489" spans="1:24" ht="33" customHeight="1" x14ac:dyDescent="0.4">
      <c r="A2489" s="124">
        <v>7591585272669</v>
      </c>
      <c r="B2489" s="51" t="s">
        <v>225</v>
      </c>
      <c r="C2489" s="51" t="s">
        <v>75</v>
      </c>
      <c r="D24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89" s="118" t="s">
        <v>2969</v>
      </c>
      <c r="F2489" s="75" t="s">
        <v>537</v>
      </c>
      <c r="G24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89" s="77">
        <v>93</v>
      </c>
      <c r="J2489" s="52">
        <v>17.711110000000001</v>
      </c>
      <c r="K2489" s="53">
        <f>Tabla3[[#This Row],[PRECIOS]]-Tabla3[[#This Row],[PRECIOS]]*10%</f>
        <v>15.939999</v>
      </c>
      <c r="L2489" s="101"/>
      <c r="M2489" s="54"/>
      <c r="N2489" s="55">
        <f>IFERROR(Tabla3[[#This Row],[PRECIOS]]-Tabla3[[#This Row],[PRECIOS]]*Tabla3[[#This Row],[% PRODUCTO]]," ")</f>
        <v>17.711110000000001</v>
      </c>
      <c r="O2489" s="54"/>
      <c r="P2489" s="55">
        <f>IFERROR(Tabla3[[#This Row],[OCULTAR2]]-Tabla3[[#This Row],[OCULTAR2]]*Tabla3[[#This Row],[% LÍNEA]]," ")</f>
        <v>17.711110000000001</v>
      </c>
      <c r="Q2489" s="56">
        <f>IFERROR(Tabla3[[#This Row],[% PRODUCTO]]+Tabla3[[#This Row],[% LÍNEA]]," ")</f>
        <v>0</v>
      </c>
      <c r="R2489" s="53">
        <f>Tabla3[[#This Row],[OCULTAR3]]</f>
        <v>17.711110000000001</v>
      </c>
      <c r="S2489" s="53">
        <f>Tabla3[[#This Row],[PRECIO SIN %]]-Tabla3[[#This Row],[PRECIO SIN %]]*10%</f>
        <v>15.939999</v>
      </c>
      <c r="T2489" s="80">
        <f>(Tabla3[[#This Row],[PRECIO CON DESCT.]]-(Tabla3[[#This Row],[PRECIO CON DESCT.]]*$T$6))</f>
        <v>10.042199370000001</v>
      </c>
      <c r="U2489" s="96"/>
      <c r="V2489" s="94">
        <f>Tabla3[[#This Row],[PRECIO %      en $]]*Tabla3[[#This Row],[PEDIDO ]]</f>
        <v>0</v>
      </c>
      <c r="W2489" s="57">
        <f>Tabla3[[#This Row],[PRECIO CON DESCT.]]*Tabla3[[#This Row],[PEDIDO ]]</f>
        <v>0</v>
      </c>
      <c r="X2489" s="58">
        <f>Tabla3[[#This Row],[PRECIO SIN %]]*Tabla3[[#This Row],[PEDIDO ]]</f>
        <v>0</v>
      </c>
    </row>
    <row r="2490" spans="1:24" ht="33" customHeight="1" x14ac:dyDescent="0.4">
      <c r="A2490" s="125"/>
      <c r="B2490" s="59" t="s">
        <v>225</v>
      </c>
      <c r="C2490" s="59" t="s">
        <v>228</v>
      </c>
      <c r="D24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90" s="119" t="s">
        <v>2970</v>
      </c>
      <c r="F2490" s="76" t="s">
        <v>537</v>
      </c>
      <c r="G24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90" s="78">
        <v>144</v>
      </c>
      <c r="J2490" s="52">
        <v>20.33333</v>
      </c>
      <c r="K2490" s="60">
        <f>Tabla3[[#This Row],[PRECIOS]]-Tabla3[[#This Row],[PRECIOS]]*10%</f>
        <v>18.299997000000001</v>
      </c>
      <c r="L2490" s="101"/>
      <c r="M2490" s="61"/>
      <c r="N2490" s="55">
        <f>IFERROR(Tabla3[[#This Row],[PRECIOS]]-Tabla3[[#This Row],[PRECIOS]]*Tabla3[[#This Row],[% PRODUCTO]]," ")</f>
        <v>20.33333</v>
      </c>
      <c r="O2490" s="61"/>
      <c r="P2490" s="55">
        <f>IFERROR(Tabla3[[#This Row],[OCULTAR2]]-Tabla3[[#This Row],[OCULTAR2]]*Tabla3[[#This Row],[% LÍNEA]]," ")</f>
        <v>20.33333</v>
      </c>
      <c r="Q2490" s="56">
        <f>IFERROR(Tabla3[[#This Row],[% PRODUCTO]]+Tabla3[[#This Row],[% LÍNEA]]," ")</f>
        <v>0</v>
      </c>
      <c r="R2490" s="60">
        <f>Tabla3[[#This Row],[OCULTAR3]]</f>
        <v>20.33333</v>
      </c>
      <c r="S2490" s="60">
        <f>Tabla3[[#This Row],[PRECIO SIN %]]-Tabla3[[#This Row],[PRECIO SIN %]]*10%</f>
        <v>18.299997000000001</v>
      </c>
      <c r="T2490" s="80">
        <f>(Tabla3[[#This Row],[PRECIO CON DESCT.]]-(Tabla3[[#This Row],[PRECIO CON DESCT.]]*$T$6))</f>
        <v>11.52899811</v>
      </c>
      <c r="U2490" s="96"/>
      <c r="V2490" s="94">
        <f>Tabla3[[#This Row],[PRECIO %      en $]]*Tabla3[[#This Row],[PEDIDO ]]</f>
        <v>0</v>
      </c>
      <c r="W2490" s="57">
        <f>Tabla3[[#This Row],[PRECIO CON DESCT.]]*Tabla3[[#This Row],[PEDIDO ]]</f>
        <v>0</v>
      </c>
      <c r="X2490" s="58">
        <f>Tabla3[[#This Row],[PRECIO SIN %]]*Tabla3[[#This Row],[PEDIDO ]]</f>
        <v>0</v>
      </c>
    </row>
    <row r="2491" spans="1:24" ht="33" customHeight="1" x14ac:dyDescent="0.4">
      <c r="A2491" s="124">
        <v>7730969300578</v>
      </c>
      <c r="B2491" s="51" t="s">
        <v>225</v>
      </c>
      <c r="C2491" s="51" t="s">
        <v>131</v>
      </c>
      <c r="D24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91" s="118" t="s">
        <v>2971</v>
      </c>
      <c r="F2491" s="75" t="s">
        <v>537</v>
      </c>
      <c r="G24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91" s="77">
        <v>19</v>
      </c>
      <c r="J2491" s="52">
        <v>31.33333</v>
      </c>
      <c r="K2491" s="53">
        <f>Tabla3[[#This Row],[PRECIOS]]-Tabla3[[#This Row],[PRECIOS]]*10%</f>
        <v>28.199997</v>
      </c>
      <c r="L2491" s="101"/>
      <c r="M2491" s="54"/>
      <c r="N2491" s="55">
        <f>IFERROR(Tabla3[[#This Row],[PRECIOS]]-Tabla3[[#This Row],[PRECIOS]]*Tabla3[[#This Row],[% PRODUCTO]]," ")</f>
        <v>31.33333</v>
      </c>
      <c r="O2491" s="54"/>
      <c r="P2491" s="55">
        <f>IFERROR(Tabla3[[#This Row],[OCULTAR2]]-Tabla3[[#This Row],[OCULTAR2]]*Tabla3[[#This Row],[% LÍNEA]]," ")</f>
        <v>31.33333</v>
      </c>
      <c r="Q2491" s="56">
        <f>IFERROR(Tabla3[[#This Row],[% PRODUCTO]]+Tabla3[[#This Row],[% LÍNEA]]," ")</f>
        <v>0</v>
      </c>
      <c r="R2491" s="53">
        <f>Tabla3[[#This Row],[OCULTAR3]]</f>
        <v>31.33333</v>
      </c>
      <c r="S2491" s="53">
        <f>Tabla3[[#This Row],[PRECIO SIN %]]-Tabla3[[#This Row],[PRECIO SIN %]]*10%</f>
        <v>28.199997</v>
      </c>
      <c r="T2491" s="80">
        <f>(Tabla3[[#This Row],[PRECIO CON DESCT.]]-(Tabla3[[#This Row],[PRECIO CON DESCT.]]*$T$6))</f>
        <v>17.765998109999998</v>
      </c>
      <c r="U2491" s="96"/>
      <c r="V2491" s="94">
        <f>Tabla3[[#This Row],[PRECIO %      en $]]*Tabla3[[#This Row],[PEDIDO ]]</f>
        <v>0</v>
      </c>
      <c r="W2491" s="57">
        <f>Tabla3[[#This Row],[PRECIO CON DESCT.]]*Tabla3[[#This Row],[PEDIDO ]]</f>
        <v>0</v>
      </c>
      <c r="X2491" s="58">
        <f>Tabla3[[#This Row],[PRECIO SIN %]]*Tabla3[[#This Row],[PEDIDO ]]</f>
        <v>0</v>
      </c>
    </row>
    <row r="2492" spans="1:24" ht="33" customHeight="1" x14ac:dyDescent="0.4">
      <c r="A2492" s="125">
        <v>7598677000537</v>
      </c>
      <c r="B2492" s="59" t="s">
        <v>225</v>
      </c>
      <c r="C2492" s="59" t="s">
        <v>275</v>
      </c>
      <c r="D24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92" s="119" t="s">
        <v>2972</v>
      </c>
      <c r="F2492" s="76" t="s">
        <v>537</v>
      </c>
      <c r="G24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92" s="78">
        <v>142</v>
      </c>
      <c r="J2492" s="52">
        <v>13.54444</v>
      </c>
      <c r="K2492" s="60">
        <f>Tabla3[[#This Row],[PRECIOS]]-Tabla3[[#This Row],[PRECIOS]]*10%</f>
        <v>12.189996000000001</v>
      </c>
      <c r="L2492" s="101"/>
      <c r="M2492" s="61"/>
      <c r="N2492" s="55">
        <f>IFERROR(Tabla3[[#This Row],[PRECIOS]]-Tabla3[[#This Row],[PRECIOS]]*Tabla3[[#This Row],[% PRODUCTO]]," ")</f>
        <v>13.54444</v>
      </c>
      <c r="O2492" s="61"/>
      <c r="P2492" s="55">
        <f>IFERROR(Tabla3[[#This Row],[OCULTAR2]]-Tabla3[[#This Row],[OCULTAR2]]*Tabla3[[#This Row],[% LÍNEA]]," ")</f>
        <v>13.54444</v>
      </c>
      <c r="Q2492" s="56">
        <f>IFERROR(Tabla3[[#This Row],[% PRODUCTO]]+Tabla3[[#This Row],[% LÍNEA]]," ")</f>
        <v>0</v>
      </c>
      <c r="R2492" s="60">
        <f>Tabla3[[#This Row],[OCULTAR3]]</f>
        <v>13.54444</v>
      </c>
      <c r="S2492" s="60">
        <f>Tabla3[[#This Row],[PRECIO SIN %]]-Tabla3[[#This Row],[PRECIO SIN %]]*10%</f>
        <v>12.189996000000001</v>
      </c>
      <c r="T2492" s="80">
        <f>(Tabla3[[#This Row],[PRECIO CON DESCT.]]-(Tabla3[[#This Row],[PRECIO CON DESCT.]]*$T$6))</f>
        <v>7.6796974800000006</v>
      </c>
      <c r="U2492" s="96"/>
      <c r="V2492" s="94">
        <f>Tabla3[[#This Row],[PRECIO %      en $]]*Tabla3[[#This Row],[PEDIDO ]]</f>
        <v>0</v>
      </c>
      <c r="W2492" s="57">
        <f>Tabla3[[#This Row],[PRECIO CON DESCT.]]*Tabla3[[#This Row],[PEDIDO ]]</f>
        <v>0</v>
      </c>
      <c r="X2492" s="58">
        <f>Tabla3[[#This Row],[PRECIO SIN %]]*Tabla3[[#This Row],[PEDIDO ]]</f>
        <v>0</v>
      </c>
    </row>
    <row r="2493" spans="1:24" ht="33" customHeight="1" x14ac:dyDescent="0.4">
      <c r="A2493" s="124">
        <v>7730979098243</v>
      </c>
      <c r="B2493" s="51" t="s">
        <v>225</v>
      </c>
      <c r="C2493" s="51" t="s">
        <v>243</v>
      </c>
      <c r="D24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493" s="118" t="s">
        <v>2973</v>
      </c>
      <c r="F2493" s="75" t="s">
        <v>537</v>
      </c>
      <c r="G24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493" s="77">
        <v>4</v>
      </c>
      <c r="J2493" s="52">
        <v>40.888890000000004</v>
      </c>
      <c r="K2493" s="53">
        <f>Tabla3[[#This Row],[PRECIOS]]-Tabla3[[#This Row],[PRECIOS]]*10%</f>
        <v>36.800001000000002</v>
      </c>
      <c r="L2493" s="101" t="s">
        <v>5327</v>
      </c>
      <c r="M2493" s="54"/>
      <c r="N2493" s="55">
        <f>IFERROR(Tabla3[[#This Row],[PRECIOS]]-Tabla3[[#This Row],[PRECIOS]]*Tabla3[[#This Row],[% PRODUCTO]]," ")</f>
        <v>40.888890000000004</v>
      </c>
      <c r="O2493" s="54"/>
      <c r="P2493" s="55">
        <f>IFERROR(Tabla3[[#This Row],[OCULTAR2]]-Tabla3[[#This Row],[OCULTAR2]]*Tabla3[[#This Row],[% LÍNEA]]," ")</f>
        <v>40.888890000000004</v>
      </c>
      <c r="Q2493" s="56">
        <f>IFERROR(Tabla3[[#This Row],[% PRODUCTO]]+Tabla3[[#This Row],[% LÍNEA]]," ")</f>
        <v>0</v>
      </c>
      <c r="R2493" s="53">
        <f>Tabla3[[#This Row],[OCULTAR3]]</f>
        <v>40.888890000000004</v>
      </c>
      <c r="S2493" s="53">
        <f>Tabla3[[#This Row],[PRECIO SIN %]]-Tabla3[[#This Row],[PRECIO SIN %]]*10%</f>
        <v>36.800001000000002</v>
      </c>
      <c r="T2493" s="80">
        <f>(Tabla3[[#This Row],[PRECIO CON DESCT.]]-(Tabla3[[#This Row],[PRECIO CON DESCT.]]*$T$6))</f>
        <v>23.18400063</v>
      </c>
      <c r="U2493" s="96"/>
      <c r="V2493" s="94">
        <f>Tabla3[[#This Row],[PRECIO %      en $]]*Tabla3[[#This Row],[PEDIDO ]]</f>
        <v>0</v>
      </c>
      <c r="W2493" s="57">
        <f>Tabla3[[#This Row],[PRECIO CON DESCT.]]*Tabla3[[#This Row],[PEDIDO ]]</f>
        <v>0</v>
      </c>
      <c r="X2493" s="58">
        <f>Tabla3[[#This Row],[PRECIO SIN %]]*Tabla3[[#This Row],[PEDIDO ]]</f>
        <v>0</v>
      </c>
    </row>
    <row r="2494" spans="1:24" ht="33" customHeight="1" x14ac:dyDescent="0.4">
      <c r="A2494" s="125">
        <v>7598852000789</v>
      </c>
      <c r="B2494" s="59" t="s">
        <v>225</v>
      </c>
      <c r="C2494" s="59" t="s">
        <v>66</v>
      </c>
      <c r="D24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94" s="119" t="s">
        <v>2974</v>
      </c>
      <c r="F2494" s="76" t="s">
        <v>537</v>
      </c>
      <c r="G24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94" s="78">
        <v>12</v>
      </c>
      <c r="J2494" s="52">
        <v>12.87778</v>
      </c>
      <c r="K2494" s="60">
        <f>Tabla3[[#This Row],[PRECIOS]]-Tabla3[[#This Row],[PRECIOS]]*10%</f>
        <v>11.590002</v>
      </c>
      <c r="L2494" s="101"/>
      <c r="M2494" s="61"/>
      <c r="N2494" s="55">
        <f>IFERROR(Tabla3[[#This Row],[PRECIOS]]-Tabla3[[#This Row],[PRECIOS]]*Tabla3[[#This Row],[% PRODUCTO]]," ")</f>
        <v>12.87778</v>
      </c>
      <c r="O2494" s="61"/>
      <c r="P2494" s="55">
        <f>IFERROR(Tabla3[[#This Row],[OCULTAR2]]-Tabla3[[#This Row],[OCULTAR2]]*Tabla3[[#This Row],[% LÍNEA]]," ")</f>
        <v>12.87778</v>
      </c>
      <c r="Q2494" s="56">
        <f>IFERROR(Tabla3[[#This Row],[% PRODUCTO]]+Tabla3[[#This Row],[% LÍNEA]]," ")</f>
        <v>0</v>
      </c>
      <c r="R2494" s="60">
        <f>Tabla3[[#This Row],[OCULTAR3]]</f>
        <v>12.87778</v>
      </c>
      <c r="S2494" s="60">
        <f>Tabla3[[#This Row],[PRECIO SIN %]]-Tabla3[[#This Row],[PRECIO SIN %]]*10%</f>
        <v>11.590002</v>
      </c>
      <c r="T2494" s="80">
        <f>(Tabla3[[#This Row],[PRECIO CON DESCT.]]-(Tabla3[[#This Row],[PRECIO CON DESCT.]]*$T$6))</f>
        <v>7.3017012599999997</v>
      </c>
      <c r="U2494" s="96"/>
      <c r="V2494" s="94">
        <f>Tabla3[[#This Row],[PRECIO %      en $]]*Tabla3[[#This Row],[PEDIDO ]]</f>
        <v>0</v>
      </c>
      <c r="W2494" s="57">
        <f>Tabla3[[#This Row],[PRECIO CON DESCT.]]*Tabla3[[#This Row],[PEDIDO ]]</f>
        <v>0</v>
      </c>
      <c r="X2494" s="58">
        <f>Tabla3[[#This Row],[PRECIO SIN %]]*Tabla3[[#This Row],[PEDIDO ]]</f>
        <v>0</v>
      </c>
    </row>
    <row r="2495" spans="1:24" ht="33" customHeight="1" x14ac:dyDescent="0.4">
      <c r="A2495" s="124">
        <v>6977234271183</v>
      </c>
      <c r="B2495" s="51" t="s">
        <v>225</v>
      </c>
      <c r="C2495" s="51" t="s">
        <v>120</v>
      </c>
      <c r="D24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95" s="118" t="s">
        <v>2975</v>
      </c>
      <c r="F2495" s="75" t="s">
        <v>537</v>
      </c>
      <c r="G24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95" s="77">
        <v>30</v>
      </c>
      <c r="J2495" s="52">
        <v>4.4444400000000002</v>
      </c>
      <c r="K2495" s="53">
        <f>Tabla3[[#This Row],[PRECIOS]]-Tabla3[[#This Row],[PRECIOS]]*10%</f>
        <v>3.9999960000000003</v>
      </c>
      <c r="L2495" s="101"/>
      <c r="M2495" s="54"/>
      <c r="N2495" s="55">
        <f>IFERROR(Tabla3[[#This Row],[PRECIOS]]-Tabla3[[#This Row],[PRECIOS]]*Tabla3[[#This Row],[% PRODUCTO]]," ")</f>
        <v>4.4444400000000002</v>
      </c>
      <c r="O2495" s="54"/>
      <c r="P2495" s="55">
        <f>IFERROR(Tabla3[[#This Row],[OCULTAR2]]-Tabla3[[#This Row],[OCULTAR2]]*Tabla3[[#This Row],[% LÍNEA]]," ")</f>
        <v>4.4444400000000002</v>
      </c>
      <c r="Q2495" s="56">
        <f>IFERROR(Tabla3[[#This Row],[% PRODUCTO]]+Tabla3[[#This Row],[% LÍNEA]]," ")</f>
        <v>0</v>
      </c>
      <c r="R2495" s="53">
        <f>Tabla3[[#This Row],[OCULTAR3]]</f>
        <v>4.4444400000000002</v>
      </c>
      <c r="S2495" s="53">
        <f>Tabla3[[#This Row],[PRECIO SIN %]]-Tabla3[[#This Row],[PRECIO SIN %]]*10%</f>
        <v>3.9999960000000003</v>
      </c>
      <c r="T2495" s="80">
        <f>(Tabla3[[#This Row],[PRECIO CON DESCT.]]-(Tabla3[[#This Row],[PRECIO CON DESCT.]]*$T$6))</f>
        <v>2.5199974800000002</v>
      </c>
      <c r="U2495" s="96"/>
      <c r="V2495" s="94">
        <f>Tabla3[[#This Row],[PRECIO %      en $]]*Tabla3[[#This Row],[PEDIDO ]]</f>
        <v>0</v>
      </c>
      <c r="W2495" s="57">
        <f>Tabla3[[#This Row],[PRECIO CON DESCT.]]*Tabla3[[#This Row],[PEDIDO ]]</f>
        <v>0</v>
      </c>
      <c r="X2495" s="58">
        <f>Tabla3[[#This Row],[PRECIO SIN %]]*Tabla3[[#This Row],[PEDIDO ]]</f>
        <v>0</v>
      </c>
    </row>
    <row r="2496" spans="1:24" ht="33" customHeight="1" x14ac:dyDescent="0.4">
      <c r="A2496" s="125">
        <v>7598677000094</v>
      </c>
      <c r="B2496" s="59" t="s">
        <v>225</v>
      </c>
      <c r="C2496" s="59" t="s">
        <v>125</v>
      </c>
      <c r="D24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96" s="119" t="s">
        <v>2976</v>
      </c>
      <c r="F2496" s="76" t="s">
        <v>537</v>
      </c>
      <c r="G24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96" s="78">
        <v>90</v>
      </c>
      <c r="J2496" s="52">
        <v>10.477779999999999</v>
      </c>
      <c r="K2496" s="60">
        <f>Tabla3[[#This Row],[PRECIOS]]-Tabla3[[#This Row],[PRECIOS]]*10%</f>
        <v>9.430002</v>
      </c>
      <c r="L2496" s="101"/>
      <c r="M2496" s="61"/>
      <c r="N2496" s="55">
        <f>IFERROR(Tabla3[[#This Row],[PRECIOS]]-Tabla3[[#This Row],[PRECIOS]]*Tabla3[[#This Row],[% PRODUCTO]]," ")</f>
        <v>10.477779999999999</v>
      </c>
      <c r="O2496" s="61"/>
      <c r="P2496" s="55">
        <f>IFERROR(Tabla3[[#This Row],[OCULTAR2]]-Tabla3[[#This Row],[OCULTAR2]]*Tabla3[[#This Row],[% LÍNEA]]," ")</f>
        <v>10.477779999999999</v>
      </c>
      <c r="Q2496" s="56">
        <f>IFERROR(Tabla3[[#This Row],[% PRODUCTO]]+Tabla3[[#This Row],[% LÍNEA]]," ")</f>
        <v>0</v>
      </c>
      <c r="R2496" s="60">
        <f>Tabla3[[#This Row],[OCULTAR3]]</f>
        <v>10.477779999999999</v>
      </c>
      <c r="S2496" s="60">
        <f>Tabla3[[#This Row],[PRECIO SIN %]]-Tabla3[[#This Row],[PRECIO SIN %]]*10%</f>
        <v>9.430002</v>
      </c>
      <c r="T2496" s="80">
        <f>(Tabla3[[#This Row],[PRECIO CON DESCT.]]-(Tabla3[[#This Row],[PRECIO CON DESCT.]]*$T$6))</f>
        <v>5.9409012600000004</v>
      </c>
      <c r="U2496" s="96"/>
      <c r="V2496" s="94">
        <f>Tabla3[[#This Row],[PRECIO %      en $]]*Tabla3[[#This Row],[PEDIDO ]]</f>
        <v>0</v>
      </c>
      <c r="W2496" s="57">
        <f>Tabla3[[#This Row],[PRECIO CON DESCT.]]*Tabla3[[#This Row],[PEDIDO ]]</f>
        <v>0</v>
      </c>
      <c r="X2496" s="58">
        <f>Tabla3[[#This Row],[PRECIO SIN %]]*Tabla3[[#This Row],[PEDIDO ]]</f>
        <v>0</v>
      </c>
    </row>
    <row r="2497" spans="1:24" ht="33" customHeight="1" x14ac:dyDescent="0.4">
      <c r="A2497" s="124">
        <v>7598677000094</v>
      </c>
      <c r="B2497" s="51" t="s">
        <v>225</v>
      </c>
      <c r="C2497" s="51" t="s">
        <v>125</v>
      </c>
      <c r="D24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97" s="118" t="s">
        <v>2976</v>
      </c>
      <c r="F2497" s="75" t="s">
        <v>537</v>
      </c>
      <c r="G24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97" s="77">
        <v>14</v>
      </c>
      <c r="J2497" s="52">
        <v>10.477779999999999</v>
      </c>
      <c r="K2497" s="53">
        <f>Tabla3[[#This Row],[PRECIOS]]-Tabla3[[#This Row],[PRECIOS]]*10%</f>
        <v>9.430002</v>
      </c>
      <c r="L2497" s="101"/>
      <c r="M2497" s="54"/>
      <c r="N2497" s="55">
        <f>IFERROR(Tabla3[[#This Row],[PRECIOS]]-Tabla3[[#This Row],[PRECIOS]]*Tabla3[[#This Row],[% PRODUCTO]]," ")</f>
        <v>10.477779999999999</v>
      </c>
      <c r="O2497" s="54"/>
      <c r="P2497" s="55">
        <f>IFERROR(Tabla3[[#This Row],[OCULTAR2]]-Tabla3[[#This Row],[OCULTAR2]]*Tabla3[[#This Row],[% LÍNEA]]," ")</f>
        <v>10.477779999999999</v>
      </c>
      <c r="Q2497" s="56">
        <f>IFERROR(Tabla3[[#This Row],[% PRODUCTO]]+Tabla3[[#This Row],[% LÍNEA]]," ")</f>
        <v>0</v>
      </c>
      <c r="R2497" s="53">
        <f>Tabla3[[#This Row],[OCULTAR3]]</f>
        <v>10.477779999999999</v>
      </c>
      <c r="S2497" s="53">
        <f>Tabla3[[#This Row],[PRECIO SIN %]]-Tabla3[[#This Row],[PRECIO SIN %]]*10%</f>
        <v>9.430002</v>
      </c>
      <c r="T2497" s="80">
        <f>(Tabla3[[#This Row],[PRECIO CON DESCT.]]-(Tabla3[[#This Row],[PRECIO CON DESCT.]]*$T$6))</f>
        <v>5.9409012600000004</v>
      </c>
      <c r="U2497" s="96"/>
      <c r="V2497" s="94">
        <f>Tabla3[[#This Row],[PRECIO %      en $]]*Tabla3[[#This Row],[PEDIDO ]]</f>
        <v>0</v>
      </c>
      <c r="W2497" s="57">
        <f>Tabla3[[#This Row],[PRECIO CON DESCT.]]*Tabla3[[#This Row],[PEDIDO ]]</f>
        <v>0</v>
      </c>
      <c r="X2497" s="58">
        <f>Tabla3[[#This Row],[PRECIO SIN %]]*Tabla3[[#This Row],[PEDIDO ]]</f>
        <v>0</v>
      </c>
    </row>
    <row r="2498" spans="1:24" ht="33" customHeight="1" x14ac:dyDescent="0.4">
      <c r="A2498" s="125">
        <v>6977234271183</v>
      </c>
      <c r="B2498" s="59" t="s">
        <v>225</v>
      </c>
      <c r="C2498" s="59" t="s">
        <v>120</v>
      </c>
      <c r="D24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98" s="119" t="s">
        <v>2977</v>
      </c>
      <c r="F2498" s="76" t="s">
        <v>537</v>
      </c>
      <c r="G24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98" s="78">
        <v>73</v>
      </c>
      <c r="J2498" s="52">
        <v>2.88889</v>
      </c>
      <c r="K2498" s="60">
        <f>Tabla3[[#This Row],[PRECIOS]]-Tabla3[[#This Row],[PRECIOS]]*10%</f>
        <v>2.6000009999999998</v>
      </c>
      <c r="L2498" s="101"/>
      <c r="M2498" s="61"/>
      <c r="N2498" s="55">
        <f>IFERROR(Tabla3[[#This Row],[PRECIOS]]-Tabla3[[#This Row],[PRECIOS]]*Tabla3[[#This Row],[% PRODUCTO]]," ")</f>
        <v>2.88889</v>
      </c>
      <c r="O2498" s="61"/>
      <c r="P2498" s="55">
        <f>IFERROR(Tabla3[[#This Row],[OCULTAR2]]-Tabla3[[#This Row],[OCULTAR2]]*Tabla3[[#This Row],[% LÍNEA]]," ")</f>
        <v>2.88889</v>
      </c>
      <c r="Q2498" s="56">
        <f>IFERROR(Tabla3[[#This Row],[% PRODUCTO]]+Tabla3[[#This Row],[% LÍNEA]]," ")</f>
        <v>0</v>
      </c>
      <c r="R2498" s="60">
        <f>Tabla3[[#This Row],[OCULTAR3]]</f>
        <v>2.88889</v>
      </c>
      <c r="S2498" s="60">
        <f>Tabla3[[#This Row],[PRECIO SIN %]]-Tabla3[[#This Row],[PRECIO SIN %]]*10%</f>
        <v>2.6000009999999998</v>
      </c>
      <c r="T2498" s="80">
        <f>(Tabla3[[#This Row],[PRECIO CON DESCT.]]-(Tabla3[[#This Row],[PRECIO CON DESCT.]]*$T$6))</f>
        <v>1.6380006299999998</v>
      </c>
      <c r="U2498" s="96"/>
      <c r="V2498" s="94">
        <f>Tabla3[[#This Row],[PRECIO %      en $]]*Tabla3[[#This Row],[PEDIDO ]]</f>
        <v>0</v>
      </c>
      <c r="W2498" s="57">
        <f>Tabla3[[#This Row],[PRECIO CON DESCT.]]*Tabla3[[#This Row],[PEDIDO ]]</f>
        <v>0</v>
      </c>
      <c r="X2498" s="58">
        <f>Tabla3[[#This Row],[PRECIO SIN %]]*Tabla3[[#This Row],[PEDIDO ]]</f>
        <v>0</v>
      </c>
    </row>
    <row r="2499" spans="1:24" ht="33" customHeight="1" x14ac:dyDescent="0.4">
      <c r="A2499" s="124">
        <v>730170649357</v>
      </c>
      <c r="B2499" s="51" t="s">
        <v>225</v>
      </c>
      <c r="C2499" s="51" t="s">
        <v>72</v>
      </c>
      <c r="D24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499" s="118" t="s">
        <v>2978</v>
      </c>
      <c r="F2499" s="75" t="s">
        <v>537</v>
      </c>
      <c r="G24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4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499" s="77">
        <v>72</v>
      </c>
      <c r="J2499" s="52">
        <v>2.8444400000000001</v>
      </c>
      <c r="K2499" s="53">
        <f>Tabla3[[#This Row],[PRECIOS]]-Tabla3[[#This Row],[PRECIOS]]*10%</f>
        <v>2.5599959999999999</v>
      </c>
      <c r="L2499" s="101"/>
      <c r="M2499" s="54"/>
      <c r="N2499" s="55">
        <f>IFERROR(Tabla3[[#This Row],[PRECIOS]]-Tabla3[[#This Row],[PRECIOS]]*Tabla3[[#This Row],[% PRODUCTO]]," ")</f>
        <v>2.8444400000000001</v>
      </c>
      <c r="O2499" s="54"/>
      <c r="P2499" s="55">
        <f>IFERROR(Tabla3[[#This Row],[OCULTAR2]]-Tabla3[[#This Row],[OCULTAR2]]*Tabla3[[#This Row],[% LÍNEA]]," ")</f>
        <v>2.8444400000000001</v>
      </c>
      <c r="Q2499" s="56">
        <f>IFERROR(Tabla3[[#This Row],[% PRODUCTO]]+Tabla3[[#This Row],[% LÍNEA]]," ")</f>
        <v>0</v>
      </c>
      <c r="R2499" s="53">
        <f>Tabla3[[#This Row],[OCULTAR3]]</f>
        <v>2.8444400000000001</v>
      </c>
      <c r="S2499" s="53">
        <f>Tabla3[[#This Row],[PRECIO SIN %]]-Tabla3[[#This Row],[PRECIO SIN %]]*10%</f>
        <v>2.5599959999999999</v>
      </c>
      <c r="T2499" s="80">
        <f>(Tabla3[[#This Row],[PRECIO CON DESCT.]]-(Tabla3[[#This Row],[PRECIO CON DESCT.]]*$T$6))</f>
        <v>1.61279748</v>
      </c>
      <c r="U2499" s="96"/>
      <c r="V2499" s="94">
        <f>Tabla3[[#This Row],[PRECIO %      en $]]*Tabla3[[#This Row],[PEDIDO ]]</f>
        <v>0</v>
      </c>
      <c r="W2499" s="57">
        <f>Tabla3[[#This Row],[PRECIO CON DESCT.]]*Tabla3[[#This Row],[PEDIDO ]]</f>
        <v>0</v>
      </c>
      <c r="X2499" s="58">
        <f>Tabla3[[#This Row],[PRECIO SIN %]]*Tabla3[[#This Row],[PEDIDO ]]</f>
        <v>0</v>
      </c>
    </row>
    <row r="2500" spans="1:24" ht="33" customHeight="1" x14ac:dyDescent="0.4">
      <c r="A2500" s="125">
        <v>8903726273395</v>
      </c>
      <c r="B2500" s="59" t="s">
        <v>225</v>
      </c>
      <c r="C2500" s="59" t="s">
        <v>133</v>
      </c>
      <c r="D25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00" s="119" t="s">
        <v>2979</v>
      </c>
      <c r="F2500" s="76" t="s">
        <v>537</v>
      </c>
      <c r="G25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00" s="78">
        <v>20</v>
      </c>
      <c r="J2500" s="52">
        <v>13.05556</v>
      </c>
      <c r="K2500" s="60">
        <f>Tabla3[[#This Row],[PRECIOS]]-Tabla3[[#This Row],[PRECIOS]]*10%</f>
        <v>11.750004000000001</v>
      </c>
      <c r="L2500" s="101"/>
      <c r="M2500" s="61"/>
      <c r="N2500" s="55">
        <f>IFERROR(Tabla3[[#This Row],[PRECIOS]]-Tabla3[[#This Row],[PRECIOS]]*Tabla3[[#This Row],[% PRODUCTO]]," ")</f>
        <v>13.05556</v>
      </c>
      <c r="O2500" s="61"/>
      <c r="P2500" s="55">
        <f>IFERROR(Tabla3[[#This Row],[OCULTAR2]]-Tabla3[[#This Row],[OCULTAR2]]*Tabla3[[#This Row],[% LÍNEA]]," ")</f>
        <v>13.05556</v>
      </c>
      <c r="Q2500" s="56">
        <f>IFERROR(Tabla3[[#This Row],[% PRODUCTO]]+Tabla3[[#This Row],[% LÍNEA]]," ")</f>
        <v>0</v>
      </c>
      <c r="R2500" s="60">
        <f>Tabla3[[#This Row],[OCULTAR3]]</f>
        <v>13.05556</v>
      </c>
      <c r="S2500" s="60">
        <f>Tabla3[[#This Row],[PRECIO SIN %]]-Tabla3[[#This Row],[PRECIO SIN %]]*10%</f>
        <v>11.750004000000001</v>
      </c>
      <c r="T2500" s="80">
        <f>(Tabla3[[#This Row],[PRECIO CON DESCT.]]-(Tabla3[[#This Row],[PRECIO CON DESCT.]]*$T$6))</f>
        <v>7.4025025200000005</v>
      </c>
      <c r="U2500" s="96"/>
      <c r="V2500" s="94">
        <f>Tabla3[[#This Row],[PRECIO %      en $]]*Tabla3[[#This Row],[PEDIDO ]]</f>
        <v>0</v>
      </c>
      <c r="W2500" s="57">
        <f>Tabla3[[#This Row],[PRECIO CON DESCT.]]*Tabla3[[#This Row],[PEDIDO ]]</f>
        <v>0</v>
      </c>
      <c r="X2500" s="58">
        <f>Tabla3[[#This Row],[PRECIO SIN %]]*Tabla3[[#This Row],[PEDIDO ]]</f>
        <v>0</v>
      </c>
    </row>
    <row r="2501" spans="1:24" ht="33" customHeight="1" x14ac:dyDescent="0.4">
      <c r="A2501" s="124">
        <v>8906102524814</v>
      </c>
      <c r="B2501" s="51" t="s">
        <v>225</v>
      </c>
      <c r="C2501" s="51" t="s">
        <v>133</v>
      </c>
      <c r="D25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01" s="118" t="s">
        <v>2980</v>
      </c>
      <c r="F2501" s="75" t="s">
        <v>537</v>
      </c>
      <c r="G25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01" s="77">
        <v>40</v>
      </c>
      <c r="J2501" s="52">
        <v>12.33333</v>
      </c>
      <c r="K2501" s="53">
        <f>Tabla3[[#This Row],[PRECIOS]]-Tabla3[[#This Row],[PRECIOS]]*10%</f>
        <v>11.099997</v>
      </c>
      <c r="L2501" s="101"/>
      <c r="M2501" s="54"/>
      <c r="N2501" s="55">
        <f>IFERROR(Tabla3[[#This Row],[PRECIOS]]-Tabla3[[#This Row],[PRECIOS]]*Tabla3[[#This Row],[% PRODUCTO]]," ")</f>
        <v>12.33333</v>
      </c>
      <c r="O2501" s="54"/>
      <c r="P2501" s="55">
        <f>IFERROR(Tabla3[[#This Row],[OCULTAR2]]-Tabla3[[#This Row],[OCULTAR2]]*Tabla3[[#This Row],[% LÍNEA]]," ")</f>
        <v>12.33333</v>
      </c>
      <c r="Q2501" s="56">
        <f>IFERROR(Tabla3[[#This Row],[% PRODUCTO]]+Tabla3[[#This Row],[% LÍNEA]]," ")</f>
        <v>0</v>
      </c>
      <c r="R2501" s="53">
        <f>Tabla3[[#This Row],[OCULTAR3]]</f>
        <v>12.33333</v>
      </c>
      <c r="S2501" s="53">
        <f>Tabla3[[#This Row],[PRECIO SIN %]]-Tabla3[[#This Row],[PRECIO SIN %]]*10%</f>
        <v>11.099997</v>
      </c>
      <c r="T2501" s="80">
        <f>(Tabla3[[#This Row],[PRECIO CON DESCT.]]-(Tabla3[[#This Row],[PRECIO CON DESCT.]]*$T$6))</f>
        <v>6.9929981100000003</v>
      </c>
      <c r="U2501" s="96"/>
      <c r="V2501" s="94">
        <f>Tabla3[[#This Row],[PRECIO %      en $]]*Tabla3[[#This Row],[PEDIDO ]]</f>
        <v>0</v>
      </c>
      <c r="W2501" s="57">
        <f>Tabla3[[#This Row],[PRECIO CON DESCT.]]*Tabla3[[#This Row],[PEDIDO ]]</f>
        <v>0</v>
      </c>
      <c r="X2501" s="58">
        <f>Tabla3[[#This Row],[PRECIO SIN %]]*Tabla3[[#This Row],[PEDIDO ]]</f>
        <v>0</v>
      </c>
    </row>
    <row r="2502" spans="1:24" ht="33" customHeight="1" x14ac:dyDescent="0.4">
      <c r="A2502" s="125">
        <v>7591196004758</v>
      </c>
      <c r="B2502" s="59" t="s">
        <v>225</v>
      </c>
      <c r="C2502" s="59" t="s">
        <v>200</v>
      </c>
      <c r="D25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02" s="119" t="s">
        <v>2981</v>
      </c>
      <c r="F2502" s="76" t="s">
        <v>537</v>
      </c>
      <c r="G25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02" s="78">
        <v>100</v>
      </c>
      <c r="J2502" s="52">
        <v>6.1666699999999999</v>
      </c>
      <c r="K2502" s="60">
        <f>Tabla3[[#This Row],[PRECIOS]]-Tabla3[[#This Row],[PRECIOS]]*10%</f>
        <v>5.5500030000000002</v>
      </c>
      <c r="L2502" s="101"/>
      <c r="M2502" s="61"/>
      <c r="N2502" s="55">
        <f>IFERROR(Tabla3[[#This Row],[PRECIOS]]-Tabla3[[#This Row],[PRECIOS]]*Tabla3[[#This Row],[% PRODUCTO]]," ")</f>
        <v>6.1666699999999999</v>
      </c>
      <c r="O2502" s="61"/>
      <c r="P2502" s="55">
        <f>IFERROR(Tabla3[[#This Row],[OCULTAR2]]-Tabla3[[#This Row],[OCULTAR2]]*Tabla3[[#This Row],[% LÍNEA]]," ")</f>
        <v>6.1666699999999999</v>
      </c>
      <c r="Q2502" s="56">
        <f>IFERROR(Tabla3[[#This Row],[% PRODUCTO]]+Tabla3[[#This Row],[% LÍNEA]]," ")</f>
        <v>0</v>
      </c>
      <c r="R2502" s="60">
        <f>Tabla3[[#This Row],[OCULTAR3]]</f>
        <v>6.1666699999999999</v>
      </c>
      <c r="S2502" s="60">
        <f>Tabla3[[#This Row],[PRECIO SIN %]]-Tabla3[[#This Row],[PRECIO SIN %]]*10%</f>
        <v>5.5500030000000002</v>
      </c>
      <c r="T2502" s="80">
        <f>(Tabla3[[#This Row],[PRECIO CON DESCT.]]-(Tabla3[[#This Row],[PRECIO CON DESCT.]]*$T$6))</f>
        <v>3.4965018900000002</v>
      </c>
      <c r="U2502" s="96"/>
      <c r="V2502" s="94">
        <f>Tabla3[[#This Row],[PRECIO %      en $]]*Tabla3[[#This Row],[PEDIDO ]]</f>
        <v>0</v>
      </c>
      <c r="W2502" s="57">
        <f>Tabla3[[#This Row],[PRECIO CON DESCT.]]*Tabla3[[#This Row],[PEDIDO ]]</f>
        <v>0</v>
      </c>
      <c r="X2502" s="58">
        <f>Tabla3[[#This Row],[PRECIO SIN %]]*Tabla3[[#This Row],[PEDIDO ]]</f>
        <v>0</v>
      </c>
    </row>
    <row r="2503" spans="1:24" ht="33" customHeight="1" x14ac:dyDescent="0.4">
      <c r="A2503" s="124">
        <v>7591585379757</v>
      </c>
      <c r="B2503" s="51" t="s">
        <v>225</v>
      </c>
      <c r="C2503" s="51" t="s">
        <v>75</v>
      </c>
      <c r="D25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03" s="118" t="s">
        <v>2982</v>
      </c>
      <c r="F2503" s="75" t="s">
        <v>537</v>
      </c>
      <c r="G25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03" s="77">
        <v>2</v>
      </c>
      <c r="J2503" s="52">
        <v>12.22222</v>
      </c>
      <c r="K2503" s="53">
        <f>Tabla3[[#This Row],[PRECIOS]]-Tabla3[[#This Row],[PRECIOS]]*10%</f>
        <v>10.999998</v>
      </c>
      <c r="L2503" s="101"/>
      <c r="M2503" s="54"/>
      <c r="N2503" s="55">
        <f>IFERROR(Tabla3[[#This Row],[PRECIOS]]-Tabla3[[#This Row],[PRECIOS]]*Tabla3[[#This Row],[% PRODUCTO]]," ")</f>
        <v>12.22222</v>
      </c>
      <c r="O2503" s="54"/>
      <c r="P2503" s="55">
        <f>IFERROR(Tabla3[[#This Row],[OCULTAR2]]-Tabla3[[#This Row],[OCULTAR2]]*Tabla3[[#This Row],[% LÍNEA]]," ")</f>
        <v>12.22222</v>
      </c>
      <c r="Q2503" s="56">
        <f>IFERROR(Tabla3[[#This Row],[% PRODUCTO]]+Tabla3[[#This Row],[% LÍNEA]]," ")</f>
        <v>0</v>
      </c>
      <c r="R2503" s="53">
        <f>Tabla3[[#This Row],[OCULTAR3]]</f>
        <v>12.22222</v>
      </c>
      <c r="S2503" s="53">
        <f>Tabla3[[#This Row],[PRECIO SIN %]]-Tabla3[[#This Row],[PRECIO SIN %]]*10%</f>
        <v>10.999998</v>
      </c>
      <c r="T2503" s="80">
        <f>(Tabla3[[#This Row],[PRECIO CON DESCT.]]-(Tabla3[[#This Row],[PRECIO CON DESCT.]]*$T$6))</f>
        <v>6.9299987400000003</v>
      </c>
      <c r="U2503" s="96"/>
      <c r="V2503" s="94">
        <f>Tabla3[[#This Row],[PRECIO %      en $]]*Tabla3[[#This Row],[PEDIDO ]]</f>
        <v>0</v>
      </c>
      <c r="W2503" s="57">
        <f>Tabla3[[#This Row],[PRECIO CON DESCT.]]*Tabla3[[#This Row],[PEDIDO ]]</f>
        <v>0</v>
      </c>
      <c r="X2503" s="58">
        <f>Tabla3[[#This Row],[PRECIO SIN %]]*Tabla3[[#This Row],[PEDIDO ]]</f>
        <v>0</v>
      </c>
    </row>
    <row r="2504" spans="1:24" ht="33" customHeight="1" x14ac:dyDescent="0.4">
      <c r="A2504" s="125">
        <v>7591020081122</v>
      </c>
      <c r="B2504" s="59" t="s">
        <v>225</v>
      </c>
      <c r="C2504" s="59" t="s">
        <v>196</v>
      </c>
      <c r="D25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04" s="119" t="s">
        <v>2983</v>
      </c>
      <c r="F2504" s="76" t="s">
        <v>537</v>
      </c>
      <c r="G25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04" s="78">
        <v>26</v>
      </c>
      <c r="J2504" s="52">
        <v>9</v>
      </c>
      <c r="K2504" s="60">
        <f>Tabla3[[#This Row],[PRECIOS]]-Tabla3[[#This Row],[PRECIOS]]*10%</f>
        <v>8.1</v>
      </c>
      <c r="L2504" s="101"/>
      <c r="M2504" s="61"/>
      <c r="N2504" s="55">
        <f>IFERROR(Tabla3[[#This Row],[PRECIOS]]-Tabla3[[#This Row],[PRECIOS]]*Tabla3[[#This Row],[% PRODUCTO]]," ")</f>
        <v>9</v>
      </c>
      <c r="O2504" s="61"/>
      <c r="P2504" s="55">
        <f>IFERROR(Tabla3[[#This Row],[OCULTAR2]]-Tabla3[[#This Row],[OCULTAR2]]*Tabla3[[#This Row],[% LÍNEA]]," ")</f>
        <v>9</v>
      </c>
      <c r="Q2504" s="56">
        <f>IFERROR(Tabla3[[#This Row],[% PRODUCTO]]+Tabla3[[#This Row],[% LÍNEA]]," ")</f>
        <v>0</v>
      </c>
      <c r="R2504" s="60">
        <f>Tabla3[[#This Row],[OCULTAR3]]</f>
        <v>9</v>
      </c>
      <c r="S2504" s="60">
        <f>Tabla3[[#This Row],[PRECIO SIN %]]-Tabla3[[#This Row],[PRECIO SIN %]]*10%</f>
        <v>8.1</v>
      </c>
      <c r="T2504" s="80">
        <f>(Tabla3[[#This Row],[PRECIO CON DESCT.]]-(Tabla3[[#This Row],[PRECIO CON DESCT.]]*$T$6))</f>
        <v>5.1029999999999998</v>
      </c>
      <c r="U2504" s="96"/>
      <c r="V2504" s="94">
        <f>Tabla3[[#This Row],[PRECIO %      en $]]*Tabla3[[#This Row],[PEDIDO ]]</f>
        <v>0</v>
      </c>
      <c r="W2504" s="57">
        <f>Tabla3[[#This Row],[PRECIO CON DESCT.]]*Tabla3[[#This Row],[PEDIDO ]]</f>
        <v>0</v>
      </c>
      <c r="X2504" s="58">
        <f>Tabla3[[#This Row],[PRECIO SIN %]]*Tabla3[[#This Row],[PEDIDO ]]</f>
        <v>0</v>
      </c>
    </row>
    <row r="2505" spans="1:24" ht="33" customHeight="1" x14ac:dyDescent="0.4">
      <c r="A2505" s="124">
        <v>7598008002704</v>
      </c>
      <c r="B2505" s="51" t="s">
        <v>225</v>
      </c>
      <c r="C2505" s="51" t="s">
        <v>134</v>
      </c>
      <c r="D25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05" s="118" t="s">
        <v>2984</v>
      </c>
      <c r="F2505" s="75" t="s">
        <v>537</v>
      </c>
      <c r="G25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05" s="77">
        <v>431</v>
      </c>
      <c r="J2505" s="52">
        <v>2.37778</v>
      </c>
      <c r="K2505" s="53">
        <f>Tabla3[[#This Row],[PRECIOS]]-Tabla3[[#This Row],[PRECIOS]]*10%</f>
        <v>2.140002</v>
      </c>
      <c r="L2505" s="101"/>
      <c r="M2505" s="54"/>
      <c r="N2505" s="55">
        <f>IFERROR(Tabla3[[#This Row],[PRECIOS]]-Tabla3[[#This Row],[PRECIOS]]*Tabla3[[#This Row],[% PRODUCTO]]," ")</f>
        <v>2.37778</v>
      </c>
      <c r="O2505" s="54"/>
      <c r="P2505" s="55">
        <f>IFERROR(Tabla3[[#This Row],[OCULTAR2]]-Tabla3[[#This Row],[OCULTAR2]]*Tabla3[[#This Row],[% LÍNEA]]," ")</f>
        <v>2.37778</v>
      </c>
      <c r="Q2505" s="56">
        <f>IFERROR(Tabla3[[#This Row],[% PRODUCTO]]+Tabla3[[#This Row],[% LÍNEA]]," ")</f>
        <v>0</v>
      </c>
      <c r="R2505" s="53">
        <f>Tabla3[[#This Row],[OCULTAR3]]</f>
        <v>2.37778</v>
      </c>
      <c r="S2505" s="53">
        <f>Tabla3[[#This Row],[PRECIO SIN %]]-Tabla3[[#This Row],[PRECIO SIN %]]*10%</f>
        <v>2.140002</v>
      </c>
      <c r="T2505" s="80">
        <f>(Tabla3[[#This Row],[PRECIO CON DESCT.]]-(Tabla3[[#This Row],[PRECIO CON DESCT.]]*$T$6))</f>
        <v>1.34820126</v>
      </c>
      <c r="U2505" s="96"/>
      <c r="V2505" s="94">
        <f>Tabla3[[#This Row],[PRECIO %      en $]]*Tabla3[[#This Row],[PEDIDO ]]</f>
        <v>0</v>
      </c>
      <c r="W2505" s="57">
        <f>Tabla3[[#This Row],[PRECIO CON DESCT.]]*Tabla3[[#This Row],[PEDIDO ]]</f>
        <v>0</v>
      </c>
      <c r="X2505" s="58">
        <f>Tabla3[[#This Row],[PRECIO SIN %]]*Tabla3[[#This Row],[PEDIDO ]]</f>
        <v>0</v>
      </c>
    </row>
    <row r="2506" spans="1:24" ht="33" customHeight="1" x14ac:dyDescent="0.4">
      <c r="A2506" s="125">
        <v>7595152002710</v>
      </c>
      <c r="B2506" s="59" t="s">
        <v>225</v>
      </c>
      <c r="C2506" s="59" t="s">
        <v>233</v>
      </c>
      <c r="D25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06" s="119" t="s">
        <v>2985</v>
      </c>
      <c r="F2506" s="76" t="s">
        <v>537</v>
      </c>
      <c r="G25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06" s="78">
        <v>36</v>
      </c>
      <c r="J2506" s="52">
        <v>4.4444400000000002</v>
      </c>
      <c r="K2506" s="60">
        <f>Tabla3[[#This Row],[PRECIOS]]-Tabla3[[#This Row],[PRECIOS]]*10%</f>
        <v>3.9999960000000003</v>
      </c>
      <c r="L2506" s="101"/>
      <c r="M2506" s="61"/>
      <c r="N2506" s="55">
        <f>IFERROR(Tabla3[[#This Row],[PRECIOS]]-Tabla3[[#This Row],[PRECIOS]]*Tabla3[[#This Row],[% PRODUCTO]]," ")</f>
        <v>4.4444400000000002</v>
      </c>
      <c r="O2506" s="61"/>
      <c r="P2506" s="55">
        <f>IFERROR(Tabla3[[#This Row],[OCULTAR2]]-Tabla3[[#This Row],[OCULTAR2]]*Tabla3[[#This Row],[% LÍNEA]]," ")</f>
        <v>4.4444400000000002</v>
      </c>
      <c r="Q2506" s="56">
        <f>IFERROR(Tabla3[[#This Row],[% PRODUCTO]]+Tabla3[[#This Row],[% LÍNEA]]," ")</f>
        <v>0</v>
      </c>
      <c r="R2506" s="60">
        <f>Tabla3[[#This Row],[OCULTAR3]]</f>
        <v>4.4444400000000002</v>
      </c>
      <c r="S2506" s="60">
        <f>Tabla3[[#This Row],[PRECIO SIN %]]-Tabla3[[#This Row],[PRECIO SIN %]]*10%</f>
        <v>3.9999960000000003</v>
      </c>
      <c r="T2506" s="80">
        <f>(Tabla3[[#This Row],[PRECIO CON DESCT.]]-(Tabla3[[#This Row],[PRECIO CON DESCT.]]*$T$6))</f>
        <v>2.5199974800000002</v>
      </c>
      <c r="U2506" s="96"/>
      <c r="V2506" s="94">
        <f>Tabla3[[#This Row],[PRECIO %      en $]]*Tabla3[[#This Row],[PEDIDO ]]</f>
        <v>0</v>
      </c>
      <c r="W2506" s="57">
        <f>Tabla3[[#This Row],[PRECIO CON DESCT.]]*Tabla3[[#This Row],[PEDIDO ]]</f>
        <v>0</v>
      </c>
      <c r="X2506" s="58">
        <f>Tabla3[[#This Row],[PRECIO SIN %]]*Tabla3[[#This Row],[PEDIDO ]]</f>
        <v>0</v>
      </c>
    </row>
    <row r="2507" spans="1:24" ht="33" customHeight="1" x14ac:dyDescent="0.4">
      <c r="A2507" s="124">
        <v>7598252101178</v>
      </c>
      <c r="B2507" s="51" t="s">
        <v>225</v>
      </c>
      <c r="C2507" s="51" t="s">
        <v>56</v>
      </c>
      <c r="D25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07" s="118" t="s">
        <v>2986</v>
      </c>
      <c r="F2507" s="75" t="s">
        <v>537</v>
      </c>
      <c r="G25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07" s="77">
        <v>14</v>
      </c>
      <c r="J2507" s="52">
        <v>7</v>
      </c>
      <c r="K2507" s="53">
        <f>Tabla3[[#This Row],[PRECIOS]]-Tabla3[[#This Row],[PRECIOS]]*10%</f>
        <v>6.3</v>
      </c>
      <c r="L2507" s="101"/>
      <c r="M2507" s="54"/>
      <c r="N2507" s="55">
        <f>IFERROR(Tabla3[[#This Row],[PRECIOS]]-Tabla3[[#This Row],[PRECIOS]]*Tabla3[[#This Row],[% PRODUCTO]]," ")</f>
        <v>7</v>
      </c>
      <c r="O2507" s="54"/>
      <c r="P2507" s="55">
        <f>IFERROR(Tabla3[[#This Row],[OCULTAR2]]-Tabla3[[#This Row],[OCULTAR2]]*Tabla3[[#This Row],[% LÍNEA]]," ")</f>
        <v>7</v>
      </c>
      <c r="Q2507" s="56">
        <f>IFERROR(Tabla3[[#This Row],[% PRODUCTO]]+Tabla3[[#This Row],[% LÍNEA]]," ")</f>
        <v>0</v>
      </c>
      <c r="R2507" s="53">
        <f>Tabla3[[#This Row],[OCULTAR3]]</f>
        <v>7</v>
      </c>
      <c r="S2507" s="53">
        <f>Tabla3[[#This Row],[PRECIO SIN %]]-Tabla3[[#This Row],[PRECIO SIN %]]*10%</f>
        <v>6.3</v>
      </c>
      <c r="T2507" s="80">
        <f>(Tabla3[[#This Row],[PRECIO CON DESCT.]]-(Tabla3[[#This Row],[PRECIO CON DESCT.]]*$T$6))</f>
        <v>3.9689999999999999</v>
      </c>
      <c r="U2507" s="96"/>
      <c r="V2507" s="94">
        <f>Tabla3[[#This Row],[PRECIO %      en $]]*Tabla3[[#This Row],[PEDIDO ]]</f>
        <v>0</v>
      </c>
      <c r="W2507" s="57">
        <f>Tabla3[[#This Row],[PRECIO CON DESCT.]]*Tabla3[[#This Row],[PEDIDO ]]</f>
        <v>0</v>
      </c>
      <c r="X2507" s="58">
        <f>Tabla3[[#This Row],[PRECIO SIN %]]*Tabla3[[#This Row],[PEDIDO ]]</f>
        <v>0</v>
      </c>
    </row>
    <row r="2508" spans="1:24" ht="33" customHeight="1" x14ac:dyDescent="0.4">
      <c r="A2508" s="125">
        <v>8906109691236</v>
      </c>
      <c r="B2508" s="59" t="s">
        <v>225</v>
      </c>
      <c r="C2508" s="59" t="s">
        <v>57</v>
      </c>
      <c r="D25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08" s="119" t="s">
        <v>2987</v>
      </c>
      <c r="F2508" s="76" t="s">
        <v>537</v>
      </c>
      <c r="G25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08" s="78">
        <v>422</v>
      </c>
      <c r="J2508" s="52">
        <v>1.6666700000000001</v>
      </c>
      <c r="K2508" s="60">
        <f>Tabla3[[#This Row],[PRECIOS]]-Tabla3[[#This Row],[PRECIOS]]*10%</f>
        <v>1.500003</v>
      </c>
      <c r="L2508" s="101"/>
      <c r="M2508" s="61"/>
      <c r="N2508" s="55">
        <f>IFERROR(Tabla3[[#This Row],[PRECIOS]]-Tabla3[[#This Row],[PRECIOS]]*Tabla3[[#This Row],[% PRODUCTO]]," ")</f>
        <v>1.6666700000000001</v>
      </c>
      <c r="O2508" s="61"/>
      <c r="P2508" s="55">
        <f>IFERROR(Tabla3[[#This Row],[OCULTAR2]]-Tabla3[[#This Row],[OCULTAR2]]*Tabla3[[#This Row],[% LÍNEA]]," ")</f>
        <v>1.6666700000000001</v>
      </c>
      <c r="Q2508" s="56">
        <f>IFERROR(Tabla3[[#This Row],[% PRODUCTO]]+Tabla3[[#This Row],[% LÍNEA]]," ")</f>
        <v>0</v>
      </c>
      <c r="R2508" s="60">
        <f>Tabla3[[#This Row],[OCULTAR3]]</f>
        <v>1.6666700000000001</v>
      </c>
      <c r="S2508" s="60">
        <f>Tabla3[[#This Row],[PRECIO SIN %]]-Tabla3[[#This Row],[PRECIO SIN %]]*10%</f>
        <v>1.500003</v>
      </c>
      <c r="T2508" s="80">
        <f>(Tabla3[[#This Row],[PRECIO CON DESCT.]]-(Tabla3[[#This Row],[PRECIO CON DESCT.]]*$T$6))</f>
        <v>0.94500189000000001</v>
      </c>
      <c r="U2508" s="96"/>
      <c r="V2508" s="94">
        <f>Tabla3[[#This Row],[PRECIO %      en $]]*Tabla3[[#This Row],[PEDIDO ]]</f>
        <v>0</v>
      </c>
      <c r="W2508" s="57">
        <f>Tabla3[[#This Row],[PRECIO CON DESCT.]]*Tabla3[[#This Row],[PEDIDO ]]</f>
        <v>0</v>
      </c>
      <c r="X2508" s="58">
        <f>Tabla3[[#This Row],[PRECIO SIN %]]*Tabla3[[#This Row],[PEDIDO ]]</f>
        <v>0</v>
      </c>
    </row>
    <row r="2509" spans="1:24" ht="33" customHeight="1" x14ac:dyDescent="0.4">
      <c r="A2509" s="124">
        <v>7597758001432</v>
      </c>
      <c r="B2509" s="51" t="s">
        <v>225</v>
      </c>
      <c r="C2509" s="51" t="s">
        <v>67</v>
      </c>
      <c r="D25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09" s="118" t="s">
        <v>2988</v>
      </c>
      <c r="F2509" s="75" t="s">
        <v>537</v>
      </c>
      <c r="G25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09" s="77">
        <v>7</v>
      </c>
      <c r="J2509" s="52">
        <v>4.5888900000000001</v>
      </c>
      <c r="K2509" s="53">
        <f>Tabla3[[#This Row],[PRECIOS]]-Tabla3[[#This Row],[PRECIOS]]*10%</f>
        <v>4.130001</v>
      </c>
      <c r="L2509" s="101"/>
      <c r="M2509" s="54"/>
      <c r="N2509" s="55">
        <f>IFERROR(Tabla3[[#This Row],[PRECIOS]]-Tabla3[[#This Row],[PRECIOS]]*Tabla3[[#This Row],[% PRODUCTO]]," ")</f>
        <v>4.5888900000000001</v>
      </c>
      <c r="O2509" s="54"/>
      <c r="P2509" s="55">
        <f>IFERROR(Tabla3[[#This Row],[OCULTAR2]]-Tabla3[[#This Row],[OCULTAR2]]*Tabla3[[#This Row],[% LÍNEA]]," ")</f>
        <v>4.5888900000000001</v>
      </c>
      <c r="Q2509" s="56">
        <f>IFERROR(Tabla3[[#This Row],[% PRODUCTO]]+Tabla3[[#This Row],[% LÍNEA]]," ")</f>
        <v>0</v>
      </c>
      <c r="R2509" s="53">
        <f>Tabla3[[#This Row],[OCULTAR3]]</f>
        <v>4.5888900000000001</v>
      </c>
      <c r="S2509" s="53">
        <f>Tabla3[[#This Row],[PRECIO SIN %]]-Tabla3[[#This Row],[PRECIO SIN %]]*10%</f>
        <v>4.130001</v>
      </c>
      <c r="T2509" s="80">
        <f>(Tabla3[[#This Row],[PRECIO CON DESCT.]]-(Tabla3[[#This Row],[PRECIO CON DESCT.]]*$T$6))</f>
        <v>2.6019006300000003</v>
      </c>
      <c r="U2509" s="96"/>
      <c r="V2509" s="94">
        <f>Tabla3[[#This Row],[PRECIO %      en $]]*Tabla3[[#This Row],[PEDIDO ]]</f>
        <v>0</v>
      </c>
      <c r="W2509" s="57">
        <f>Tabla3[[#This Row],[PRECIO CON DESCT.]]*Tabla3[[#This Row],[PEDIDO ]]</f>
        <v>0</v>
      </c>
      <c r="X2509" s="58">
        <f>Tabla3[[#This Row],[PRECIO SIN %]]*Tabla3[[#This Row],[PEDIDO ]]</f>
        <v>0</v>
      </c>
    </row>
    <row r="2510" spans="1:24" ht="33" customHeight="1" x14ac:dyDescent="0.4">
      <c r="A2510" s="125">
        <v>7591020080989</v>
      </c>
      <c r="B2510" s="59" t="s">
        <v>225</v>
      </c>
      <c r="C2510" s="59" t="s">
        <v>196</v>
      </c>
      <c r="D25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10" s="119" t="s">
        <v>2989</v>
      </c>
      <c r="F2510" s="76" t="s">
        <v>537</v>
      </c>
      <c r="G25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10" s="78">
        <v>61</v>
      </c>
      <c r="J2510" s="52">
        <v>6.6666699999999999</v>
      </c>
      <c r="K2510" s="60">
        <f>Tabla3[[#This Row],[PRECIOS]]-Tabla3[[#This Row],[PRECIOS]]*10%</f>
        <v>6.0000029999999995</v>
      </c>
      <c r="L2510" s="101"/>
      <c r="M2510" s="61"/>
      <c r="N2510" s="55">
        <f>IFERROR(Tabla3[[#This Row],[PRECIOS]]-Tabla3[[#This Row],[PRECIOS]]*Tabla3[[#This Row],[% PRODUCTO]]," ")</f>
        <v>6.6666699999999999</v>
      </c>
      <c r="O2510" s="61"/>
      <c r="P2510" s="55">
        <f>IFERROR(Tabla3[[#This Row],[OCULTAR2]]-Tabla3[[#This Row],[OCULTAR2]]*Tabla3[[#This Row],[% LÍNEA]]," ")</f>
        <v>6.6666699999999999</v>
      </c>
      <c r="Q2510" s="56">
        <f>IFERROR(Tabla3[[#This Row],[% PRODUCTO]]+Tabla3[[#This Row],[% LÍNEA]]," ")</f>
        <v>0</v>
      </c>
      <c r="R2510" s="60">
        <f>Tabla3[[#This Row],[OCULTAR3]]</f>
        <v>6.6666699999999999</v>
      </c>
      <c r="S2510" s="60">
        <f>Tabla3[[#This Row],[PRECIO SIN %]]-Tabla3[[#This Row],[PRECIO SIN %]]*10%</f>
        <v>6.0000029999999995</v>
      </c>
      <c r="T2510" s="80">
        <f>(Tabla3[[#This Row],[PRECIO CON DESCT.]]-(Tabla3[[#This Row],[PRECIO CON DESCT.]]*$T$6))</f>
        <v>3.7800018899999999</v>
      </c>
      <c r="U2510" s="96"/>
      <c r="V2510" s="94">
        <f>Tabla3[[#This Row],[PRECIO %      en $]]*Tabla3[[#This Row],[PEDIDO ]]</f>
        <v>0</v>
      </c>
      <c r="W2510" s="57">
        <f>Tabla3[[#This Row],[PRECIO CON DESCT.]]*Tabla3[[#This Row],[PEDIDO ]]</f>
        <v>0</v>
      </c>
      <c r="X2510" s="58">
        <f>Tabla3[[#This Row],[PRECIO SIN %]]*Tabla3[[#This Row],[PEDIDO ]]</f>
        <v>0</v>
      </c>
    </row>
    <row r="2511" spans="1:24" ht="33" customHeight="1" x14ac:dyDescent="0.4">
      <c r="A2511" s="124">
        <v>7591585119773</v>
      </c>
      <c r="B2511" s="51" t="s">
        <v>225</v>
      </c>
      <c r="C2511" s="51" t="s">
        <v>104</v>
      </c>
      <c r="D25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11" s="118" t="s">
        <v>2990</v>
      </c>
      <c r="F2511" s="75" t="s">
        <v>537</v>
      </c>
      <c r="G25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11" s="77">
        <v>9</v>
      </c>
      <c r="J2511" s="52">
        <v>10</v>
      </c>
      <c r="K2511" s="53">
        <f>Tabla3[[#This Row],[PRECIOS]]-Tabla3[[#This Row],[PRECIOS]]*10%</f>
        <v>9</v>
      </c>
      <c r="L2511" s="101"/>
      <c r="M2511" s="54"/>
      <c r="N2511" s="55">
        <f>IFERROR(Tabla3[[#This Row],[PRECIOS]]-Tabla3[[#This Row],[PRECIOS]]*Tabla3[[#This Row],[% PRODUCTO]]," ")</f>
        <v>10</v>
      </c>
      <c r="O2511" s="54"/>
      <c r="P2511" s="55">
        <f>IFERROR(Tabla3[[#This Row],[OCULTAR2]]-Tabla3[[#This Row],[OCULTAR2]]*Tabla3[[#This Row],[% LÍNEA]]," ")</f>
        <v>10</v>
      </c>
      <c r="Q2511" s="56">
        <f>IFERROR(Tabla3[[#This Row],[% PRODUCTO]]+Tabla3[[#This Row],[% LÍNEA]]," ")</f>
        <v>0</v>
      </c>
      <c r="R2511" s="53">
        <f>Tabla3[[#This Row],[OCULTAR3]]</f>
        <v>10</v>
      </c>
      <c r="S2511" s="53">
        <f>Tabla3[[#This Row],[PRECIO SIN %]]-Tabla3[[#This Row],[PRECIO SIN %]]*10%</f>
        <v>9</v>
      </c>
      <c r="T2511" s="80">
        <f>(Tabla3[[#This Row],[PRECIO CON DESCT.]]-(Tabla3[[#This Row],[PRECIO CON DESCT.]]*$T$6))</f>
        <v>5.67</v>
      </c>
      <c r="U2511" s="96"/>
      <c r="V2511" s="94">
        <f>Tabla3[[#This Row],[PRECIO %      en $]]*Tabla3[[#This Row],[PEDIDO ]]</f>
        <v>0</v>
      </c>
      <c r="W2511" s="57">
        <f>Tabla3[[#This Row],[PRECIO CON DESCT.]]*Tabla3[[#This Row],[PEDIDO ]]</f>
        <v>0</v>
      </c>
      <c r="X2511" s="58">
        <f>Tabla3[[#This Row],[PRECIO SIN %]]*Tabla3[[#This Row],[PEDIDO ]]</f>
        <v>0</v>
      </c>
    </row>
    <row r="2512" spans="1:24" ht="33" customHeight="1" x14ac:dyDescent="0.4">
      <c r="A2512" s="125">
        <v>7598252001874</v>
      </c>
      <c r="B2512" s="59" t="s">
        <v>225</v>
      </c>
      <c r="C2512" s="59" t="s">
        <v>56</v>
      </c>
      <c r="D25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12" s="119" t="s">
        <v>2991</v>
      </c>
      <c r="F2512" s="76" t="s">
        <v>537</v>
      </c>
      <c r="G25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12" s="78">
        <v>395</v>
      </c>
      <c r="J2512" s="52">
        <v>7.7777799999999999</v>
      </c>
      <c r="K2512" s="60">
        <f>Tabla3[[#This Row],[PRECIOS]]-Tabla3[[#This Row],[PRECIOS]]*10%</f>
        <v>7.0000020000000003</v>
      </c>
      <c r="L2512" s="101"/>
      <c r="M2512" s="61"/>
      <c r="N2512" s="55">
        <f>IFERROR(Tabla3[[#This Row],[PRECIOS]]-Tabla3[[#This Row],[PRECIOS]]*Tabla3[[#This Row],[% PRODUCTO]]," ")</f>
        <v>7.7777799999999999</v>
      </c>
      <c r="O2512" s="61"/>
      <c r="P2512" s="55">
        <f>IFERROR(Tabla3[[#This Row],[OCULTAR2]]-Tabla3[[#This Row],[OCULTAR2]]*Tabla3[[#This Row],[% LÍNEA]]," ")</f>
        <v>7.7777799999999999</v>
      </c>
      <c r="Q2512" s="56">
        <f>IFERROR(Tabla3[[#This Row],[% PRODUCTO]]+Tabla3[[#This Row],[% LÍNEA]]," ")</f>
        <v>0</v>
      </c>
      <c r="R2512" s="60">
        <f>Tabla3[[#This Row],[OCULTAR3]]</f>
        <v>7.7777799999999999</v>
      </c>
      <c r="S2512" s="60">
        <f>Tabla3[[#This Row],[PRECIO SIN %]]-Tabla3[[#This Row],[PRECIO SIN %]]*10%</f>
        <v>7.0000020000000003</v>
      </c>
      <c r="T2512" s="80">
        <f>(Tabla3[[#This Row],[PRECIO CON DESCT.]]-(Tabla3[[#This Row],[PRECIO CON DESCT.]]*$T$6))</f>
        <v>4.4100012599999996</v>
      </c>
      <c r="U2512" s="96"/>
      <c r="V2512" s="94">
        <f>Tabla3[[#This Row],[PRECIO %      en $]]*Tabla3[[#This Row],[PEDIDO ]]</f>
        <v>0</v>
      </c>
      <c r="W2512" s="57">
        <f>Tabla3[[#This Row],[PRECIO CON DESCT.]]*Tabla3[[#This Row],[PEDIDO ]]</f>
        <v>0</v>
      </c>
      <c r="X2512" s="58">
        <f>Tabla3[[#This Row],[PRECIO SIN %]]*Tabla3[[#This Row],[PEDIDO ]]</f>
        <v>0</v>
      </c>
    </row>
    <row r="2513" spans="1:24" ht="33" customHeight="1" x14ac:dyDescent="0.4">
      <c r="A2513" s="124">
        <v>8906109691250</v>
      </c>
      <c r="B2513" s="51" t="s">
        <v>225</v>
      </c>
      <c r="C2513" s="51" t="s">
        <v>57</v>
      </c>
      <c r="D25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13" s="118" t="s">
        <v>2992</v>
      </c>
      <c r="F2513" s="75" t="s">
        <v>537</v>
      </c>
      <c r="G25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13" s="77">
        <v>421</v>
      </c>
      <c r="J2513" s="52">
        <v>3.2</v>
      </c>
      <c r="K2513" s="53">
        <f>Tabla3[[#This Row],[PRECIOS]]-Tabla3[[#This Row],[PRECIOS]]*10%</f>
        <v>2.88</v>
      </c>
      <c r="L2513" s="101"/>
      <c r="M2513" s="54"/>
      <c r="N2513" s="55">
        <f>IFERROR(Tabla3[[#This Row],[PRECIOS]]-Tabla3[[#This Row],[PRECIOS]]*Tabla3[[#This Row],[% PRODUCTO]]," ")</f>
        <v>3.2</v>
      </c>
      <c r="O2513" s="54"/>
      <c r="P2513" s="55">
        <f>IFERROR(Tabla3[[#This Row],[OCULTAR2]]-Tabla3[[#This Row],[OCULTAR2]]*Tabla3[[#This Row],[% LÍNEA]]," ")</f>
        <v>3.2</v>
      </c>
      <c r="Q2513" s="56">
        <f>IFERROR(Tabla3[[#This Row],[% PRODUCTO]]+Tabla3[[#This Row],[% LÍNEA]]," ")</f>
        <v>0</v>
      </c>
      <c r="R2513" s="53">
        <f>Tabla3[[#This Row],[OCULTAR3]]</f>
        <v>3.2</v>
      </c>
      <c r="S2513" s="53">
        <f>Tabla3[[#This Row],[PRECIO SIN %]]-Tabla3[[#This Row],[PRECIO SIN %]]*10%</f>
        <v>2.88</v>
      </c>
      <c r="T2513" s="80">
        <f>(Tabla3[[#This Row],[PRECIO CON DESCT.]]-(Tabla3[[#This Row],[PRECIO CON DESCT.]]*$T$6))</f>
        <v>1.8144</v>
      </c>
      <c r="U2513" s="96"/>
      <c r="V2513" s="94">
        <f>Tabla3[[#This Row],[PRECIO %      en $]]*Tabla3[[#This Row],[PEDIDO ]]</f>
        <v>0</v>
      </c>
      <c r="W2513" s="57">
        <f>Tabla3[[#This Row],[PRECIO CON DESCT.]]*Tabla3[[#This Row],[PEDIDO ]]</f>
        <v>0</v>
      </c>
      <c r="X2513" s="58">
        <f>Tabla3[[#This Row],[PRECIO SIN %]]*Tabla3[[#This Row],[PEDIDO ]]</f>
        <v>0</v>
      </c>
    </row>
    <row r="2514" spans="1:24" ht="33" customHeight="1" x14ac:dyDescent="0.4">
      <c r="A2514" s="125">
        <v>8906109691250</v>
      </c>
      <c r="B2514" s="59" t="s">
        <v>225</v>
      </c>
      <c r="C2514" s="59" t="s">
        <v>57</v>
      </c>
      <c r="D25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14" s="119" t="s">
        <v>2992</v>
      </c>
      <c r="F2514" s="76" t="s">
        <v>537</v>
      </c>
      <c r="G25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14" s="78">
        <v>4</v>
      </c>
      <c r="J2514" s="52">
        <v>3.2</v>
      </c>
      <c r="K2514" s="60">
        <f>Tabla3[[#This Row],[PRECIOS]]-Tabla3[[#This Row],[PRECIOS]]*10%</f>
        <v>2.88</v>
      </c>
      <c r="L2514" s="101"/>
      <c r="M2514" s="61"/>
      <c r="N2514" s="55">
        <f>IFERROR(Tabla3[[#This Row],[PRECIOS]]-Tabla3[[#This Row],[PRECIOS]]*Tabla3[[#This Row],[% PRODUCTO]]," ")</f>
        <v>3.2</v>
      </c>
      <c r="O2514" s="61"/>
      <c r="P2514" s="55">
        <f>IFERROR(Tabla3[[#This Row],[OCULTAR2]]-Tabla3[[#This Row],[OCULTAR2]]*Tabla3[[#This Row],[% LÍNEA]]," ")</f>
        <v>3.2</v>
      </c>
      <c r="Q2514" s="56">
        <f>IFERROR(Tabla3[[#This Row],[% PRODUCTO]]+Tabla3[[#This Row],[% LÍNEA]]," ")</f>
        <v>0</v>
      </c>
      <c r="R2514" s="60">
        <f>Tabla3[[#This Row],[OCULTAR3]]</f>
        <v>3.2</v>
      </c>
      <c r="S2514" s="60">
        <f>Tabla3[[#This Row],[PRECIO SIN %]]-Tabla3[[#This Row],[PRECIO SIN %]]*10%</f>
        <v>2.88</v>
      </c>
      <c r="T2514" s="80">
        <f>(Tabla3[[#This Row],[PRECIO CON DESCT.]]-(Tabla3[[#This Row],[PRECIO CON DESCT.]]*$T$6))</f>
        <v>1.8144</v>
      </c>
      <c r="U2514" s="96"/>
      <c r="V2514" s="94">
        <f>Tabla3[[#This Row],[PRECIO %      en $]]*Tabla3[[#This Row],[PEDIDO ]]</f>
        <v>0</v>
      </c>
      <c r="W2514" s="57">
        <f>Tabla3[[#This Row],[PRECIO CON DESCT.]]*Tabla3[[#This Row],[PEDIDO ]]</f>
        <v>0</v>
      </c>
      <c r="X2514" s="58">
        <f>Tabla3[[#This Row],[PRECIO SIN %]]*Tabla3[[#This Row],[PEDIDO ]]</f>
        <v>0</v>
      </c>
    </row>
    <row r="2515" spans="1:24" ht="33" customHeight="1" x14ac:dyDescent="0.4">
      <c r="A2515" s="124">
        <v>7707274721053</v>
      </c>
      <c r="B2515" s="51" t="s">
        <v>225</v>
      </c>
      <c r="C2515" s="51" t="s">
        <v>276</v>
      </c>
      <c r="D25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15" s="118" t="s">
        <v>2993</v>
      </c>
      <c r="F2515" s="75" t="s">
        <v>537</v>
      </c>
      <c r="G25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15" s="77">
        <v>597</v>
      </c>
      <c r="J2515" s="52">
        <v>4.0222199999999999</v>
      </c>
      <c r="K2515" s="53">
        <f>Tabla3[[#This Row],[PRECIOS]]-Tabla3[[#This Row],[PRECIOS]]*10%</f>
        <v>3.6199979999999998</v>
      </c>
      <c r="L2515" s="101"/>
      <c r="M2515" s="54"/>
      <c r="N2515" s="55">
        <f>IFERROR(Tabla3[[#This Row],[PRECIOS]]-Tabla3[[#This Row],[PRECIOS]]*Tabla3[[#This Row],[% PRODUCTO]]," ")</f>
        <v>4.0222199999999999</v>
      </c>
      <c r="O2515" s="54"/>
      <c r="P2515" s="55">
        <f>IFERROR(Tabla3[[#This Row],[OCULTAR2]]-Tabla3[[#This Row],[OCULTAR2]]*Tabla3[[#This Row],[% LÍNEA]]," ")</f>
        <v>4.0222199999999999</v>
      </c>
      <c r="Q2515" s="56">
        <f>IFERROR(Tabla3[[#This Row],[% PRODUCTO]]+Tabla3[[#This Row],[% LÍNEA]]," ")</f>
        <v>0</v>
      </c>
      <c r="R2515" s="53">
        <f>Tabla3[[#This Row],[OCULTAR3]]</f>
        <v>4.0222199999999999</v>
      </c>
      <c r="S2515" s="53">
        <f>Tabla3[[#This Row],[PRECIO SIN %]]-Tabla3[[#This Row],[PRECIO SIN %]]*10%</f>
        <v>3.6199979999999998</v>
      </c>
      <c r="T2515" s="80">
        <f>(Tabla3[[#This Row],[PRECIO CON DESCT.]]-(Tabla3[[#This Row],[PRECIO CON DESCT.]]*$T$6))</f>
        <v>2.2805987399999998</v>
      </c>
      <c r="U2515" s="96"/>
      <c r="V2515" s="94">
        <f>Tabla3[[#This Row],[PRECIO %      en $]]*Tabla3[[#This Row],[PEDIDO ]]</f>
        <v>0</v>
      </c>
      <c r="W2515" s="57">
        <f>Tabla3[[#This Row],[PRECIO CON DESCT.]]*Tabla3[[#This Row],[PEDIDO ]]</f>
        <v>0</v>
      </c>
      <c r="X2515" s="58">
        <f>Tabla3[[#This Row],[PRECIO SIN %]]*Tabla3[[#This Row],[PEDIDO ]]</f>
        <v>0</v>
      </c>
    </row>
    <row r="2516" spans="1:24" ht="33" customHeight="1" x14ac:dyDescent="0.4">
      <c r="A2516" s="125">
        <v>8904250520900</v>
      </c>
      <c r="B2516" s="59" t="s">
        <v>225</v>
      </c>
      <c r="C2516" s="59" t="s">
        <v>119</v>
      </c>
      <c r="D25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16" s="119" t="s">
        <v>2994</v>
      </c>
      <c r="F2516" s="76" t="s">
        <v>537</v>
      </c>
      <c r="G25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16" s="78">
        <v>138</v>
      </c>
      <c r="J2516" s="52">
        <v>6.7222200000000001</v>
      </c>
      <c r="K2516" s="60">
        <f>Tabla3[[#This Row],[PRECIOS]]-Tabla3[[#This Row],[PRECIOS]]*10%</f>
        <v>6.0499980000000004</v>
      </c>
      <c r="L2516" s="101"/>
      <c r="M2516" s="61"/>
      <c r="N2516" s="55">
        <f>IFERROR(Tabla3[[#This Row],[PRECIOS]]-Tabla3[[#This Row],[PRECIOS]]*Tabla3[[#This Row],[% PRODUCTO]]," ")</f>
        <v>6.7222200000000001</v>
      </c>
      <c r="O2516" s="61"/>
      <c r="P2516" s="55">
        <f>IFERROR(Tabla3[[#This Row],[OCULTAR2]]-Tabla3[[#This Row],[OCULTAR2]]*Tabla3[[#This Row],[% LÍNEA]]," ")</f>
        <v>6.7222200000000001</v>
      </c>
      <c r="Q2516" s="56">
        <f>IFERROR(Tabla3[[#This Row],[% PRODUCTO]]+Tabla3[[#This Row],[% LÍNEA]]," ")</f>
        <v>0</v>
      </c>
      <c r="R2516" s="60">
        <f>Tabla3[[#This Row],[OCULTAR3]]</f>
        <v>6.7222200000000001</v>
      </c>
      <c r="S2516" s="60">
        <f>Tabla3[[#This Row],[PRECIO SIN %]]-Tabla3[[#This Row],[PRECIO SIN %]]*10%</f>
        <v>6.0499980000000004</v>
      </c>
      <c r="T2516" s="80">
        <f>(Tabla3[[#This Row],[PRECIO CON DESCT.]]-(Tabla3[[#This Row],[PRECIO CON DESCT.]]*$T$6))</f>
        <v>3.8114987400000002</v>
      </c>
      <c r="U2516" s="96"/>
      <c r="V2516" s="94">
        <f>Tabla3[[#This Row],[PRECIO %      en $]]*Tabla3[[#This Row],[PEDIDO ]]</f>
        <v>0</v>
      </c>
      <c r="W2516" s="57">
        <f>Tabla3[[#This Row],[PRECIO CON DESCT.]]*Tabla3[[#This Row],[PEDIDO ]]</f>
        <v>0</v>
      </c>
      <c r="X2516" s="58">
        <f>Tabla3[[#This Row],[PRECIO SIN %]]*Tabla3[[#This Row],[PEDIDO ]]</f>
        <v>0</v>
      </c>
    </row>
    <row r="2517" spans="1:24" ht="33" customHeight="1" x14ac:dyDescent="0.4">
      <c r="A2517" s="124">
        <v>7703689087821</v>
      </c>
      <c r="B2517" s="51" t="s">
        <v>225</v>
      </c>
      <c r="C2517" s="51" t="s">
        <v>277</v>
      </c>
      <c r="D25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17" s="118" t="s">
        <v>2995</v>
      </c>
      <c r="F2517" s="75" t="s">
        <v>537</v>
      </c>
      <c r="G25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17" s="77">
        <v>2720</v>
      </c>
      <c r="J2517" s="52">
        <v>1.31111</v>
      </c>
      <c r="K2517" s="53">
        <f>Tabla3[[#This Row],[PRECIOS]]-Tabla3[[#This Row],[PRECIOS]]*10%</f>
        <v>1.179999</v>
      </c>
      <c r="L2517" s="101"/>
      <c r="M2517" s="54"/>
      <c r="N2517" s="55">
        <f>IFERROR(Tabla3[[#This Row],[PRECIOS]]-Tabla3[[#This Row],[PRECIOS]]*Tabla3[[#This Row],[% PRODUCTO]]," ")</f>
        <v>1.31111</v>
      </c>
      <c r="O2517" s="54"/>
      <c r="P2517" s="55">
        <f>IFERROR(Tabla3[[#This Row],[OCULTAR2]]-Tabla3[[#This Row],[OCULTAR2]]*Tabla3[[#This Row],[% LÍNEA]]," ")</f>
        <v>1.31111</v>
      </c>
      <c r="Q2517" s="56">
        <f>IFERROR(Tabla3[[#This Row],[% PRODUCTO]]+Tabla3[[#This Row],[% LÍNEA]]," ")</f>
        <v>0</v>
      </c>
      <c r="R2517" s="53">
        <f>Tabla3[[#This Row],[OCULTAR3]]</f>
        <v>1.31111</v>
      </c>
      <c r="S2517" s="53">
        <f>Tabla3[[#This Row],[PRECIO SIN %]]-Tabla3[[#This Row],[PRECIO SIN %]]*10%</f>
        <v>1.179999</v>
      </c>
      <c r="T2517" s="80">
        <f>(Tabla3[[#This Row],[PRECIO CON DESCT.]]-(Tabla3[[#This Row],[PRECIO CON DESCT.]]*$T$6))</f>
        <v>0.74339937</v>
      </c>
      <c r="U2517" s="96"/>
      <c r="V2517" s="94">
        <f>Tabla3[[#This Row],[PRECIO %      en $]]*Tabla3[[#This Row],[PEDIDO ]]</f>
        <v>0</v>
      </c>
      <c r="W2517" s="57">
        <f>Tabla3[[#This Row],[PRECIO CON DESCT.]]*Tabla3[[#This Row],[PEDIDO ]]</f>
        <v>0</v>
      </c>
      <c r="X2517" s="58">
        <f>Tabla3[[#This Row],[PRECIO SIN %]]*Tabla3[[#This Row],[PEDIDO ]]</f>
        <v>0</v>
      </c>
    </row>
    <row r="2518" spans="1:24" ht="33" customHeight="1" x14ac:dyDescent="0.4">
      <c r="A2518" s="125">
        <v>5997001365335</v>
      </c>
      <c r="B2518" s="59" t="s">
        <v>225</v>
      </c>
      <c r="C2518" s="59" t="s">
        <v>268</v>
      </c>
      <c r="D25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18" s="119" t="s">
        <v>2996</v>
      </c>
      <c r="F2518" s="76" t="s">
        <v>537</v>
      </c>
      <c r="G25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18" s="78">
        <v>1</v>
      </c>
      <c r="J2518" s="52">
        <v>5.2222200000000001</v>
      </c>
      <c r="K2518" s="60">
        <f>Tabla3[[#This Row],[PRECIOS]]-Tabla3[[#This Row],[PRECIOS]]*10%</f>
        <v>4.6999979999999999</v>
      </c>
      <c r="L2518" s="101"/>
      <c r="M2518" s="61"/>
      <c r="N2518" s="55">
        <f>IFERROR(Tabla3[[#This Row],[PRECIOS]]-Tabla3[[#This Row],[PRECIOS]]*Tabla3[[#This Row],[% PRODUCTO]]," ")</f>
        <v>5.2222200000000001</v>
      </c>
      <c r="O2518" s="61"/>
      <c r="P2518" s="55">
        <f>IFERROR(Tabla3[[#This Row],[OCULTAR2]]-Tabla3[[#This Row],[OCULTAR2]]*Tabla3[[#This Row],[% LÍNEA]]," ")</f>
        <v>5.2222200000000001</v>
      </c>
      <c r="Q2518" s="56">
        <f>IFERROR(Tabla3[[#This Row],[% PRODUCTO]]+Tabla3[[#This Row],[% LÍNEA]]," ")</f>
        <v>0</v>
      </c>
      <c r="R2518" s="60">
        <f>Tabla3[[#This Row],[OCULTAR3]]</f>
        <v>5.2222200000000001</v>
      </c>
      <c r="S2518" s="60">
        <f>Tabla3[[#This Row],[PRECIO SIN %]]-Tabla3[[#This Row],[PRECIO SIN %]]*10%</f>
        <v>4.6999979999999999</v>
      </c>
      <c r="T2518" s="80">
        <f>(Tabla3[[#This Row],[PRECIO CON DESCT.]]-(Tabla3[[#This Row],[PRECIO CON DESCT.]]*$T$6))</f>
        <v>2.96099874</v>
      </c>
      <c r="U2518" s="96"/>
      <c r="V2518" s="94">
        <f>Tabla3[[#This Row],[PRECIO %      en $]]*Tabla3[[#This Row],[PEDIDO ]]</f>
        <v>0</v>
      </c>
      <c r="W2518" s="57">
        <f>Tabla3[[#This Row],[PRECIO CON DESCT.]]*Tabla3[[#This Row],[PEDIDO ]]</f>
        <v>0</v>
      </c>
      <c r="X2518" s="58">
        <f>Tabla3[[#This Row],[PRECIO SIN %]]*Tabla3[[#This Row],[PEDIDO ]]</f>
        <v>0</v>
      </c>
    </row>
    <row r="2519" spans="1:24" ht="33" customHeight="1" x14ac:dyDescent="0.4">
      <c r="A2519" s="124">
        <v>7702870003596</v>
      </c>
      <c r="B2519" s="51" t="s">
        <v>225</v>
      </c>
      <c r="C2519" s="51" t="s">
        <v>48</v>
      </c>
      <c r="D25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19" s="118" t="s">
        <v>2997</v>
      </c>
      <c r="F2519" s="75" t="s">
        <v>537</v>
      </c>
      <c r="G25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19" s="77">
        <v>681</v>
      </c>
      <c r="J2519" s="52">
        <v>4.11111</v>
      </c>
      <c r="K2519" s="53">
        <f>Tabla3[[#This Row],[PRECIOS]]-Tabla3[[#This Row],[PRECIOS]]*10%</f>
        <v>3.699999</v>
      </c>
      <c r="L2519" s="101"/>
      <c r="M2519" s="54"/>
      <c r="N2519" s="55">
        <f>IFERROR(Tabla3[[#This Row],[PRECIOS]]-Tabla3[[#This Row],[PRECIOS]]*Tabla3[[#This Row],[% PRODUCTO]]," ")</f>
        <v>4.11111</v>
      </c>
      <c r="O2519" s="54"/>
      <c r="P2519" s="55">
        <f>IFERROR(Tabla3[[#This Row],[OCULTAR2]]-Tabla3[[#This Row],[OCULTAR2]]*Tabla3[[#This Row],[% LÍNEA]]," ")</f>
        <v>4.11111</v>
      </c>
      <c r="Q2519" s="56">
        <f>IFERROR(Tabla3[[#This Row],[% PRODUCTO]]+Tabla3[[#This Row],[% LÍNEA]]," ")</f>
        <v>0</v>
      </c>
      <c r="R2519" s="53">
        <f>Tabla3[[#This Row],[OCULTAR3]]</f>
        <v>4.11111</v>
      </c>
      <c r="S2519" s="53">
        <f>Tabla3[[#This Row],[PRECIO SIN %]]-Tabla3[[#This Row],[PRECIO SIN %]]*10%</f>
        <v>3.699999</v>
      </c>
      <c r="T2519" s="80">
        <f>(Tabla3[[#This Row],[PRECIO CON DESCT.]]-(Tabla3[[#This Row],[PRECIO CON DESCT.]]*$T$6))</f>
        <v>2.3309993699999998</v>
      </c>
      <c r="U2519" s="96"/>
      <c r="V2519" s="94">
        <f>Tabla3[[#This Row],[PRECIO %      en $]]*Tabla3[[#This Row],[PEDIDO ]]</f>
        <v>0</v>
      </c>
      <c r="W2519" s="57">
        <f>Tabla3[[#This Row],[PRECIO CON DESCT.]]*Tabla3[[#This Row],[PEDIDO ]]</f>
        <v>0</v>
      </c>
      <c r="X2519" s="58">
        <f>Tabla3[[#This Row],[PRECIO SIN %]]*Tabla3[[#This Row],[PEDIDO ]]</f>
        <v>0</v>
      </c>
    </row>
    <row r="2520" spans="1:24" ht="33" customHeight="1" x14ac:dyDescent="0.4">
      <c r="A2520" s="125">
        <v>7598852000642</v>
      </c>
      <c r="B2520" s="59" t="s">
        <v>225</v>
      </c>
      <c r="C2520" s="59" t="s">
        <v>66</v>
      </c>
      <c r="D25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20" s="119" t="s">
        <v>2998</v>
      </c>
      <c r="F2520" s="76" t="s">
        <v>537</v>
      </c>
      <c r="G25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20" s="78">
        <v>722</v>
      </c>
      <c r="J2520" s="52">
        <v>1.45556</v>
      </c>
      <c r="K2520" s="60">
        <f>Tabla3[[#This Row],[PRECIOS]]-Tabla3[[#This Row],[PRECIOS]]*10%</f>
        <v>1.3100039999999999</v>
      </c>
      <c r="L2520" s="101"/>
      <c r="M2520" s="61"/>
      <c r="N2520" s="55">
        <f>IFERROR(Tabla3[[#This Row],[PRECIOS]]-Tabla3[[#This Row],[PRECIOS]]*Tabla3[[#This Row],[% PRODUCTO]]," ")</f>
        <v>1.45556</v>
      </c>
      <c r="O2520" s="61"/>
      <c r="P2520" s="55">
        <f>IFERROR(Tabla3[[#This Row],[OCULTAR2]]-Tabla3[[#This Row],[OCULTAR2]]*Tabla3[[#This Row],[% LÍNEA]]," ")</f>
        <v>1.45556</v>
      </c>
      <c r="Q2520" s="56">
        <f>IFERROR(Tabla3[[#This Row],[% PRODUCTO]]+Tabla3[[#This Row],[% LÍNEA]]," ")</f>
        <v>0</v>
      </c>
      <c r="R2520" s="60">
        <f>Tabla3[[#This Row],[OCULTAR3]]</f>
        <v>1.45556</v>
      </c>
      <c r="S2520" s="60">
        <f>Tabla3[[#This Row],[PRECIO SIN %]]-Tabla3[[#This Row],[PRECIO SIN %]]*10%</f>
        <v>1.3100039999999999</v>
      </c>
      <c r="T2520" s="80">
        <f>(Tabla3[[#This Row],[PRECIO CON DESCT.]]-(Tabla3[[#This Row],[PRECIO CON DESCT.]]*$T$6))</f>
        <v>0.82530251999999993</v>
      </c>
      <c r="U2520" s="96"/>
      <c r="V2520" s="94">
        <f>Tabla3[[#This Row],[PRECIO %      en $]]*Tabla3[[#This Row],[PEDIDO ]]</f>
        <v>0</v>
      </c>
      <c r="W2520" s="57">
        <f>Tabla3[[#This Row],[PRECIO CON DESCT.]]*Tabla3[[#This Row],[PEDIDO ]]</f>
        <v>0</v>
      </c>
      <c r="X2520" s="58">
        <f>Tabla3[[#This Row],[PRECIO SIN %]]*Tabla3[[#This Row],[PEDIDO ]]</f>
        <v>0</v>
      </c>
    </row>
    <row r="2521" spans="1:24" ht="33" customHeight="1" x14ac:dyDescent="0.4">
      <c r="A2521" s="124">
        <v>7599423000016</v>
      </c>
      <c r="B2521" s="51" t="s">
        <v>225</v>
      </c>
      <c r="C2521" s="51" t="s">
        <v>268</v>
      </c>
      <c r="D25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21" s="118" t="s">
        <v>2999</v>
      </c>
      <c r="F2521" s="75" t="s">
        <v>537</v>
      </c>
      <c r="G25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21" s="77">
        <v>2</v>
      </c>
      <c r="J2521" s="52">
        <v>14.05556</v>
      </c>
      <c r="K2521" s="53">
        <f>Tabla3[[#This Row],[PRECIOS]]-Tabla3[[#This Row],[PRECIOS]]*10%</f>
        <v>12.650003999999999</v>
      </c>
      <c r="L2521" s="101"/>
      <c r="M2521" s="54"/>
      <c r="N2521" s="55">
        <f>IFERROR(Tabla3[[#This Row],[PRECIOS]]-Tabla3[[#This Row],[PRECIOS]]*Tabla3[[#This Row],[% PRODUCTO]]," ")</f>
        <v>14.05556</v>
      </c>
      <c r="O2521" s="54"/>
      <c r="P2521" s="55">
        <f>IFERROR(Tabla3[[#This Row],[OCULTAR2]]-Tabla3[[#This Row],[OCULTAR2]]*Tabla3[[#This Row],[% LÍNEA]]," ")</f>
        <v>14.05556</v>
      </c>
      <c r="Q2521" s="56">
        <f>IFERROR(Tabla3[[#This Row],[% PRODUCTO]]+Tabla3[[#This Row],[% LÍNEA]]," ")</f>
        <v>0</v>
      </c>
      <c r="R2521" s="53">
        <f>Tabla3[[#This Row],[OCULTAR3]]</f>
        <v>14.05556</v>
      </c>
      <c r="S2521" s="53">
        <f>Tabla3[[#This Row],[PRECIO SIN %]]-Tabla3[[#This Row],[PRECIO SIN %]]*10%</f>
        <v>12.650003999999999</v>
      </c>
      <c r="T2521" s="80">
        <f>(Tabla3[[#This Row],[PRECIO CON DESCT.]]-(Tabla3[[#This Row],[PRECIO CON DESCT.]]*$T$6))</f>
        <v>7.9695025199999998</v>
      </c>
      <c r="U2521" s="96"/>
      <c r="V2521" s="94">
        <f>Tabla3[[#This Row],[PRECIO %      en $]]*Tabla3[[#This Row],[PEDIDO ]]</f>
        <v>0</v>
      </c>
      <c r="W2521" s="57">
        <f>Tabla3[[#This Row],[PRECIO CON DESCT.]]*Tabla3[[#This Row],[PEDIDO ]]</f>
        <v>0</v>
      </c>
      <c r="X2521" s="58">
        <f>Tabla3[[#This Row],[PRECIO SIN %]]*Tabla3[[#This Row],[PEDIDO ]]</f>
        <v>0</v>
      </c>
    </row>
    <row r="2522" spans="1:24" ht="33" customHeight="1" x14ac:dyDescent="0.4">
      <c r="A2522" s="125">
        <v>7597533001008</v>
      </c>
      <c r="B2522" s="59" t="s">
        <v>225</v>
      </c>
      <c r="C2522" s="59" t="s">
        <v>130</v>
      </c>
      <c r="D25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22" s="119" t="s">
        <v>3000</v>
      </c>
      <c r="F2522" s="76" t="s">
        <v>537</v>
      </c>
      <c r="G25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22" s="78">
        <v>413</v>
      </c>
      <c r="J2522" s="52">
        <v>1.45556</v>
      </c>
      <c r="K2522" s="60">
        <f>Tabla3[[#This Row],[PRECIOS]]-Tabla3[[#This Row],[PRECIOS]]*10%</f>
        <v>1.3100039999999999</v>
      </c>
      <c r="L2522" s="101"/>
      <c r="M2522" s="61"/>
      <c r="N2522" s="55">
        <f>IFERROR(Tabla3[[#This Row],[PRECIOS]]-Tabla3[[#This Row],[PRECIOS]]*Tabla3[[#This Row],[% PRODUCTO]]," ")</f>
        <v>1.45556</v>
      </c>
      <c r="O2522" s="61"/>
      <c r="P2522" s="55">
        <f>IFERROR(Tabla3[[#This Row],[OCULTAR2]]-Tabla3[[#This Row],[OCULTAR2]]*Tabla3[[#This Row],[% LÍNEA]]," ")</f>
        <v>1.45556</v>
      </c>
      <c r="Q2522" s="56">
        <f>IFERROR(Tabla3[[#This Row],[% PRODUCTO]]+Tabla3[[#This Row],[% LÍNEA]]," ")</f>
        <v>0</v>
      </c>
      <c r="R2522" s="60">
        <f>Tabla3[[#This Row],[OCULTAR3]]</f>
        <v>1.45556</v>
      </c>
      <c r="S2522" s="60">
        <f>Tabla3[[#This Row],[PRECIO SIN %]]-Tabla3[[#This Row],[PRECIO SIN %]]*10%</f>
        <v>1.3100039999999999</v>
      </c>
      <c r="T2522" s="80">
        <f>(Tabla3[[#This Row],[PRECIO CON DESCT.]]-(Tabla3[[#This Row],[PRECIO CON DESCT.]]*$T$6))</f>
        <v>0.82530251999999993</v>
      </c>
      <c r="U2522" s="96"/>
      <c r="V2522" s="94">
        <f>Tabla3[[#This Row],[PRECIO %      en $]]*Tabla3[[#This Row],[PEDIDO ]]</f>
        <v>0</v>
      </c>
      <c r="W2522" s="57">
        <f>Tabla3[[#This Row],[PRECIO CON DESCT.]]*Tabla3[[#This Row],[PEDIDO ]]</f>
        <v>0</v>
      </c>
      <c r="X2522" s="58">
        <f>Tabla3[[#This Row],[PRECIO SIN %]]*Tabla3[[#This Row],[PEDIDO ]]</f>
        <v>0</v>
      </c>
    </row>
    <row r="2523" spans="1:24" ht="33" customHeight="1" x14ac:dyDescent="0.4">
      <c r="A2523" s="124">
        <v>7598008000472</v>
      </c>
      <c r="B2523" s="51" t="s">
        <v>225</v>
      </c>
      <c r="C2523" s="51" t="s">
        <v>134</v>
      </c>
      <c r="D25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523" s="118" t="s">
        <v>3001</v>
      </c>
      <c r="F2523" s="75" t="s">
        <v>537</v>
      </c>
      <c r="G25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523" s="77">
        <v>82</v>
      </c>
      <c r="J2523" s="52">
        <v>0.82221999999999995</v>
      </c>
      <c r="K2523" s="53">
        <f>Tabla3[[#This Row],[PRECIOS]]-Tabla3[[#This Row],[PRECIOS]]*10%</f>
        <v>0.73999799999999993</v>
      </c>
      <c r="L2523" s="101" t="s">
        <v>5327</v>
      </c>
      <c r="M2523" s="54"/>
      <c r="N2523" s="55">
        <f>IFERROR(Tabla3[[#This Row],[PRECIOS]]-Tabla3[[#This Row],[PRECIOS]]*Tabla3[[#This Row],[% PRODUCTO]]," ")</f>
        <v>0.82221999999999995</v>
      </c>
      <c r="O2523" s="54"/>
      <c r="P2523" s="55">
        <f>IFERROR(Tabla3[[#This Row],[OCULTAR2]]-Tabla3[[#This Row],[OCULTAR2]]*Tabla3[[#This Row],[% LÍNEA]]," ")</f>
        <v>0.82221999999999995</v>
      </c>
      <c r="Q2523" s="56">
        <f>IFERROR(Tabla3[[#This Row],[% PRODUCTO]]+Tabla3[[#This Row],[% LÍNEA]]," ")</f>
        <v>0</v>
      </c>
      <c r="R2523" s="53">
        <f>Tabla3[[#This Row],[OCULTAR3]]</f>
        <v>0.82221999999999995</v>
      </c>
      <c r="S2523" s="53">
        <f>Tabla3[[#This Row],[PRECIO SIN %]]-Tabla3[[#This Row],[PRECIO SIN %]]*10%</f>
        <v>0.73999799999999993</v>
      </c>
      <c r="T2523" s="80">
        <f>(Tabla3[[#This Row],[PRECIO CON DESCT.]]-(Tabla3[[#This Row],[PRECIO CON DESCT.]]*$T$6))</f>
        <v>0.46619873999999994</v>
      </c>
      <c r="U2523" s="96"/>
      <c r="V2523" s="94">
        <f>Tabla3[[#This Row],[PRECIO %      en $]]*Tabla3[[#This Row],[PEDIDO ]]</f>
        <v>0</v>
      </c>
      <c r="W2523" s="57">
        <f>Tabla3[[#This Row],[PRECIO CON DESCT.]]*Tabla3[[#This Row],[PEDIDO ]]</f>
        <v>0</v>
      </c>
      <c r="X2523" s="58">
        <f>Tabla3[[#This Row],[PRECIO SIN %]]*Tabla3[[#This Row],[PEDIDO ]]</f>
        <v>0</v>
      </c>
    </row>
    <row r="2524" spans="1:24" ht="33" customHeight="1" x14ac:dyDescent="0.4">
      <c r="A2524" s="125">
        <v>7896523216812</v>
      </c>
      <c r="B2524" s="59" t="s">
        <v>225</v>
      </c>
      <c r="C2524" s="59" t="s">
        <v>160</v>
      </c>
      <c r="D25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24" s="119" t="s">
        <v>3002</v>
      </c>
      <c r="F2524" s="76" t="s">
        <v>537</v>
      </c>
      <c r="G25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24" s="78">
        <v>317</v>
      </c>
      <c r="J2524" s="52">
        <v>2.11111</v>
      </c>
      <c r="K2524" s="60">
        <f>Tabla3[[#This Row],[PRECIOS]]-Tabla3[[#This Row],[PRECIOS]]*10%</f>
        <v>1.899999</v>
      </c>
      <c r="L2524" s="101"/>
      <c r="M2524" s="61"/>
      <c r="N2524" s="55">
        <f>IFERROR(Tabla3[[#This Row],[PRECIOS]]-Tabla3[[#This Row],[PRECIOS]]*Tabla3[[#This Row],[% PRODUCTO]]," ")</f>
        <v>2.11111</v>
      </c>
      <c r="O2524" s="61"/>
      <c r="P2524" s="55">
        <f>IFERROR(Tabla3[[#This Row],[OCULTAR2]]-Tabla3[[#This Row],[OCULTAR2]]*Tabla3[[#This Row],[% LÍNEA]]," ")</f>
        <v>2.11111</v>
      </c>
      <c r="Q2524" s="56">
        <f>IFERROR(Tabla3[[#This Row],[% PRODUCTO]]+Tabla3[[#This Row],[% LÍNEA]]," ")</f>
        <v>0</v>
      </c>
      <c r="R2524" s="60">
        <f>Tabla3[[#This Row],[OCULTAR3]]</f>
        <v>2.11111</v>
      </c>
      <c r="S2524" s="60">
        <f>Tabla3[[#This Row],[PRECIO SIN %]]-Tabla3[[#This Row],[PRECIO SIN %]]*10%</f>
        <v>1.899999</v>
      </c>
      <c r="T2524" s="80">
        <f>(Tabla3[[#This Row],[PRECIO CON DESCT.]]-(Tabla3[[#This Row],[PRECIO CON DESCT.]]*$T$6))</f>
        <v>1.1969993699999999</v>
      </c>
      <c r="U2524" s="96"/>
      <c r="V2524" s="94">
        <f>Tabla3[[#This Row],[PRECIO %      en $]]*Tabla3[[#This Row],[PEDIDO ]]</f>
        <v>0</v>
      </c>
      <c r="W2524" s="57">
        <f>Tabla3[[#This Row],[PRECIO CON DESCT.]]*Tabla3[[#This Row],[PEDIDO ]]</f>
        <v>0</v>
      </c>
      <c r="X2524" s="58">
        <f>Tabla3[[#This Row],[PRECIO SIN %]]*Tabla3[[#This Row],[PEDIDO ]]</f>
        <v>0</v>
      </c>
    </row>
    <row r="2525" spans="1:24" ht="33" customHeight="1" x14ac:dyDescent="0.4">
      <c r="A2525" s="124">
        <v>8906130234167</v>
      </c>
      <c r="B2525" s="51" t="s">
        <v>225</v>
      </c>
      <c r="C2525" s="51" t="s">
        <v>106</v>
      </c>
      <c r="D25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25" s="118" t="s">
        <v>3003</v>
      </c>
      <c r="F2525" s="75" t="s">
        <v>537</v>
      </c>
      <c r="G25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25" s="77">
        <v>1673</v>
      </c>
      <c r="J2525" s="52">
        <v>1.11111</v>
      </c>
      <c r="K2525" s="53">
        <f>Tabla3[[#This Row],[PRECIOS]]-Tabla3[[#This Row],[PRECIOS]]*10%</f>
        <v>0.99999900000000008</v>
      </c>
      <c r="L2525" s="101"/>
      <c r="M2525" s="54"/>
      <c r="N2525" s="55">
        <f>IFERROR(Tabla3[[#This Row],[PRECIOS]]-Tabla3[[#This Row],[PRECIOS]]*Tabla3[[#This Row],[% PRODUCTO]]," ")</f>
        <v>1.11111</v>
      </c>
      <c r="O2525" s="54"/>
      <c r="P2525" s="55">
        <f>IFERROR(Tabla3[[#This Row],[OCULTAR2]]-Tabla3[[#This Row],[OCULTAR2]]*Tabla3[[#This Row],[% LÍNEA]]," ")</f>
        <v>1.11111</v>
      </c>
      <c r="Q2525" s="56">
        <f>IFERROR(Tabla3[[#This Row],[% PRODUCTO]]+Tabla3[[#This Row],[% LÍNEA]]," ")</f>
        <v>0</v>
      </c>
      <c r="R2525" s="53">
        <f>Tabla3[[#This Row],[OCULTAR3]]</f>
        <v>1.11111</v>
      </c>
      <c r="S2525" s="53">
        <f>Tabla3[[#This Row],[PRECIO SIN %]]-Tabla3[[#This Row],[PRECIO SIN %]]*10%</f>
        <v>0.99999900000000008</v>
      </c>
      <c r="T2525" s="80">
        <f>(Tabla3[[#This Row],[PRECIO CON DESCT.]]-(Tabla3[[#This Row],[PRECIO CON DESCT.]]*$T$6))</f>
        <v>0.62999937000000006</v>
      </c>
      <c r="U2525" s="96"/>
      <c r="V2525" s="94">
        <f>Tabla3[[#This Row],[PRECIO %      en $]]*Tabla3[[#This Row],[PEDIDO ]]</f>
        <v>0</v>
      </c>
      <c r="W2525" s="57">
        <f>Tabla3[[#This Row],[PRECIO CON DESCT.]]*Tabla3[[#This Row],[PEDIDO ]]</f>
        <v>0</v>
      </c>
      <c r="X2525" s="58">
        <f>Tabla3[[#This Row],[PRECIO SIN %]]*Tabla3[[#This Row],[PEDIDO ]]</f>
        <v>0</v>
      </c>
    </row>
    <row r="2526" spans="1:24" ht="33" customHeight="1" x14ac:dyDescent="0.4">
      <c r="A2526" s="125">
        <v>8906120990097</v>
      </c>
      <c r="B2526" s="59" t="s">
        <v>225</v>
      </c>
      <c r="C2526" s="59" t="s">
        <v>238</v>
      </c>
      <c r="D25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26" s="119" t="s">
        <v>3004</v>
      </c>
      <c r="F2526" s="76" t="s">
        <v>537</v>
      </c>
      <c r="G25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26" s="78">
        <v>376</v>
      </c>
      <c r="J2526" s="52">
        <v>2.1444399999999999</v>
      </c>
      <c r="K2526" s="60">
        <f>Tabla3[[#This Row],[PRECIOS]]-Tabla3[[#This Row],[PRECIOS]]*10%</f>
        <v>1.9299959999999998</v>
      </c>
      <c r="L2526" s="101"/>
      <c r="M2526" s="61"/>
      <c r="N2526" s="55">
        <f>IFERROR(Tabla3[[#This Row],[PRECIOS]]-Tabla3[[#This Row],[PRECIOS]]*Tabla3[[#This Row],[% PRODUCTO]]," ")</f>
        <v>2.1444399999999999</v>
      </c>
      <c r="O2526" s="61"/>
      <c r="P2526" s="55">
        <f>IFERROR(Tabla3[[#This Row],[OCULTAR2]]-Tabla3[[#This Row],[OCULTAR2]]*Tabla3[[#This Row],[% LÍNEA]]," ")</f>
        <v>2.1444399999999999</v>
      </c>
      <c r="Q2526" s="56">
        <f>IFERROR(Tabla3[[#This Row],[% PRODUCTO]]+Tabla3[[#This Row],[% LÍNEA]]," ")</f>
        <v>0</v>
      </c>
      <c r="R2526" s="60">
        <f>Tabla3[[#This Row],[OCULTAR3]]</f>
        <v>2.1444399999999999</v>
      </c>
      <c r="S2526" s="60">
        <f>Tabla3[[#This Row],[PRECIO SIN %]]-Tabla3[[#This Row],[PRECIO SIN %]]*10%</f>
        <v>1.9299959999999998</v>
      </c>
      <c r="T2526" s="80">
        <f>(Tabla3[[#This Row],[PRECIO CON DESCT.]]-(Tabla3[[#This Row],[PRECIO CON DESCT.]]*$T$6))</f>
        <v>1.2158974799999998</v>
      </c>
      <c r="U2526" s="96"/>
      <c r="V2526" s="94">
        <f>Tabla3[[#This Row],[PRECIO %      en $]]*Tabla3[[#This Row],[PEDIDO ]]</f>
        <v>0</v>
      </c>
      <c r="W2526" s="57">
        <f>Tabla3[[#This Row],[PRECIO CON DESCT.]]*Tabla3[[#This Row],[PEDIDO ]]</f>
        <v>0</v>
      </c>
      <c r="X2526" s="58">
        <f>Tabla3[[#This Row],[PRECIO SIN %]]*Tabla3[[#This Row],[PEDIDO ]]</f>
        <v>0</v>
      </c>
    </row>
    <row r="2527" spans="1:24" ht="33" customHeight="1" x14ac:dyDescent="0.4">
      <c r="A2527" s="124">
        <v>8904250521037</v>
      </c>
      <c r="B2527" s="51" t="s">
        <v>225</v>
      </c>
      <c r="C2527" s="51" t="s">
        <v>119</v>
      </c>
      <c r="D25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27" s="118" t="s">
        <v>3005</v>
      </c>
      <c r="F2527" s="75" t="s">
        <v>537</v>
      </c>
      <c r="G25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27" s="77">
        <v>305</v>
      </c>
      <c r="J2527" s="52">
        <v>2.9333300000000002</v>
      </c>
      <c r="K2527" s="53">
        <f>Tabla3[[#This Row],[PRECIOS]]-Tabla3[[#This Row],[PRECIOS]]*10%</f>
        <v>2.6399970000000001</v>
      </c>
      <c r="L2527" s="101"/>
      <c r="M2527" s="54"/>
      <c r="N2527" s="55">
        <f>IFERROR(Tabla3[[#This Row],[PRECIOS]]-Tabla3[[#This Row],[PRECIOS]]*Tabla3[[#This Row],[% PRODUCTO]]," ")</f>
        <v>2.9333300000000002</v>
      </c>
      <c r="O2527" s="54"/>
      <c r="P2527" s="55">
        <f>IFERROR(Tabla3[[#This Row],[OCULTAR2]]-Tabla3[[#This Row],[OCULTAR2]]*Tabla3[[#This Row],[% LÍNEA]]," ")</f>
        <v>2.9333300000000002</v>
      </c>
      <c r="Q2527" s="56">
        <f>IFERROR(Tabla3[[#This Row],[% PRODUCTO]]+Tabla3[[#This Row],[% LÍNEA]]," ")</f>
        <v>0</v>
      </c>
      <c r="R2527" s="53">
        <f>Tabla3[[#This Row],[OCULTAR3]]</f>
        <v>2.9333300000000002</v>
      </c>
      <c r="S2527" s="53">
        <f>Tabla3[[#This Row],[PRECIO SIN %]]-Tabla3[[#This Row],[PRECIO SIN %]]*10%</f>
        <v>2.6399970000000001</v>
      </c>
      <c r="T2527" s="80">
        <f>(Tabla3[[#This Row],[PRECIO CON DESCT.]]-(Tabla3[[#This Row],[PRECIO CON DESCT.]]*$T$6))</f>
        <v>1.6631981100000002</v>
      </c>
      <c r="U2527" s="96"/>
      <c r="V2527" s="94">
        <f>Tabla3[[#This Row],[PRECIO %      en $]]*Tabla3[[#This Row],[PEDIDO ]]</f>
        <v>0</v>
      </c>
      <c r="W2527" s="57">
        <f>Tabla3[[#This Row],[PRECIO CON DESCT.]]*Tabla3[[#This Row],[PEDIDO ]]</f>
        <v>0</v>
      </c>
      <c r="X2527" s="58">
        <f>Tabla3[[#This Row],[PRECIO SIN %]]*Tabla3[[#This Row],[PEDIDO ]]</f>
        <v>0</v>
      </c>
    </row>
    <row r="2528" spans="1:24" ht="33" customHeight="1" x14ac:dyDescent="0.4">
      <c r="A2528" s="125">
        <v>736372692191</v>
      </c>
      <c r="B2528" s="59" t="s">
        <v>225</v>
      </c>
      <c r="C2528" s="59" t="s">
        <v>150</v>
      </c>
      <c r="D25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28" s="119" t="s">
        <v>3006</v>
      </c>
      <c r="F2528" s="76" t="s">
        <v>537</v>
      </c>
      <c r="G25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5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528" s="78">
        <v>647</v>
      </c>
      <c r="J2528" s="52">
        <v>1.6666700000000001</v>
      </c>
      <c r="K2528" s="60">
        <f>Tabla3[[#This Row],[PRECIOS]]-Tabla3[[#This Row],[PRECIOS]]*10%</f>
        <v>1.500003</v>
      </c>
      <c r="L2528" s="101"/>
      <c r="M2528" s="61"/>
      <c r="N2528" s="55">
        <f>IFERROR(Tabla3[[#This Row],[PRECIOS]]-Tabla3[[#This Row],[PRECIOS]]*Tabla3[[#This Row],[% PRODUCTO]]," ")</f>
        <v>1.6666700000000001</v>
      </c>
      <c r="O2528" s="61">
        <v>0.05</v>
      </c>
      <c r="P2528" s="55">
        <f>IFERROR(Tabla3[[#This Row],[OCULTAR2]]-Tabla3[[#This Row],[OCULTAR2]]*Tabla3[[#This Row],[% LÍNEA]]," ")</f>
        <v>1.5833365000000001</v>
      </c>
      <c r="Q2528" s="56">
        <f>IFERROR(Tabla3[[#This Row],[% PRODUCTO]]+Tabla3[[#This Row],[% LÍNEA]]," ")</f>
        <v>0.05</v>
      </c>
      <c r="R2528" s="60">
        <f>Tabla3[[#This Row],[OCULTAR3]]</f>
        <v>1.5833365000000001</v>
      </c>
      <c r="S2528" s="60">
        <f>Tabla3[[#This Row],[PRECIO SIN %]]-Tabla3[[#This Row],[PRECIO SIN %]]*10%</f>
        <v>1.42500285</v>
      </c>
      <c r="T2528" s="80">
        <f>(Tabla3[[#This Row],[PRECIO CON DESCT.]]-(Tabla3[[#This Row],[PRECIO CON DESCT.]]*$T$6))</f>
        <v>0.89775179550000006</v>
      </c>
      <c r="U2528" s="96"/>
      <c r="V2528" s="94">
        <f>Tabla3[[#This Row],[PRECIO %      en $]]*Tabla3[[#This Row],[PEDIDO ]]</f>
        <v>0</v>
      </c>
      <c r="W2528" s="57">
        <f>Tabla3[[#This Row],[PRECIO CON DESCT.]]*Tabla3[[#This Row],[PEDIDO ]]</f>
        <v>0</v>
      </c>
      <c r="X2528" s="58">
        <f>Tabla3[[#This Row],[PRECIO SIN %]]*Tabla3[[#This Row],[PEDIDO ]]</f>
        <v>0</v>
      </c>
    </row>
    <row r="2529" spans="1:24" ht="33" customHeight="1" x14ac:dyDescent="0.4">
      <c r="A2529" s="124">
        <v>7591519001990</v>
      </c>
      <c r="B2529" s="51" t="s">
        <v>225</v>
      </c>
      <c r="C2529" s="51" t="s">
        <v>149</v>
      </c>
      <c r="D25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29" s="118" t="s">
        <v>3007</v>
      </c>
      <c r="F2529" s="75" t="s">
        <v>537</v>
      </c>
      <c r="G25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29" s="77">
        <v>201</v>
      </c>
      <c r="J2529" s="52">
        <v>5.61111</v>
      </c>
      <c r="K2529" s="53">
        <f>Tabla3[[#This Row],[PRECIOS]]-Tabla3[[#This Row],[PRECIOS]]*10%</f>
        <v>5.0499989999999997</v>
      </c>
      <c r="L2529" s="101"/>
      <c r="M2529" s="54"/>
      <c r="N2529" s="55">
        <f>IFERROR(Tabla3[[#This Row],[PRECIOS]]-Tabla3[[#This Row],[PRECIOS]]*Tabla3[[#This Row],[% PRODUCTO]]," ")</f>
        <v>5.61111</v>
      </c>
      <c r="O2529" s="54"/>
      <c r="P2529" s="55">
        <f>IFERROR(Tabla3[[#This Row],[OCULTAR2]]-Tabla3[[#This Row],[OCULTAR2]]*Tabla3[[#This Row],[% LÍNEA]]," ")</f>
        <v>5.61111</v>
      </c>
      <c r="Q2529" s="56">
        <f>IFERROR(Tabla3[[#This Row],[% PRODUCTO]]+Tabla3[[#This Row],[% LÍNEA]]," ")</f>
        <v>0</v>
      </c>
      <c r="R2529" s="53">
        <f>Tabla3[[#This Row],[OCULTAR3]]</f>
        <v>5.61111</v>
      </c>
      <c r="S2529" s="53">
        <f>Tabla3[[#This Row],[PRECIO SIN %]]-Tabla3[[#This Row],[PRECIO SIN %]]*10%</f>
        <v>5.0499989999999997</v>
      </c>
      <c r="T2529" s="80">
        <f>(Tabla3[[#This Row],[PRECIO CON DESCT.]]-(Tabla3[[#This Row],[PRECIO CON DESCT.]]*$T$6))</f>
        <v>3.18149937</v>
      </c>
      <c r="U2529" s="96"/>
      <c r="V2529" s="94">
        <f>Tabla3[[#This Row],[PRECIO %      en $]]*Tabla3[[#This Row],[PEDIDO ]]</f>
        <v>0</v>
      </c>
      <c r="W2529" s="57">
        <f>Tabla3[[#This Row],[PRECIO CON DESCT.]]*Tabla3[[#This Row],[PEDIDO ]]</f>
        <v>0</v>
      </c>
      <c r="X2529" s="58">
        <f>Tabla3[[#This Row],[PRECIO SIN %]]*Tabla3[[#This Row],[PEDIDO ]]</f>
        <v>0</v>
      </c>
    </row>
    <row r="2530" spans="1:24" ht="33" customHeight="1" x14ac:dyDescent="0.4">
      <c r="A2530" s="125">
        <v>7703763363063</v>
      </c>
      <c r="B2530" s="59" t="s">
        <v>225</v>
      </c>
      <c r="C2530" s="59" t="s">
        <v>188</v>
      </c>
      <c r="D25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30" s="119" t="s">
        <v>3008</v>
      </c>
      <c r="F2530" s="76" t="s">
        <v>537</v>
      </c>
      <c r="G25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30" s="78">
        <v>210</v>
      </c>
      <c r="J2530" s="52">
        <v>7.7333299999999996</v>
      </c>
      <c r="K2530" s="60">
        <f>Tabla3[[#This Row],[PRECIOS]]-Tabla3[[#This Row],[PRECIOS]]*10%</f>
        <v>6.9599969999999995</v>
      </c>
      <c r="L2530" s="101"/>
      <c r="M2530" s="61"/>
      <c r="N2530" s="55">
        <f>IFERROR(Tabla3[[#This Row],[PRECIOS]]-Tabla3[[#This Row],[PRECIOS]]*Tabla3[[#This Row],[% PRODUCTO]]," ")</f>
        <v>7.7333299999999996</v>
      </c>
      <c r="O2530" s="61"/>
      <c r="P2530" s="55">
        <f>IFERROR(Tabla3[[#This Row],[OCULTAR2]]-Tabla3[[#This Row],[OCULTAR2]]*Tabla3[[#This Row],[% LÍNEA]]," ")</f>
        <v>7.7333299999999996</v>
      </c>
      <c r="Q2530" s="56">
        <f>IFERROR(Tabla3[[#This Row],[% PRODUCTO]]+Tabla3[[#This Row],[% LÍNEA]]," ")</f>
        <v>0</v>
      </c>
      <c r="R2530" s="60">
        <f>Tabla3[[#This Row],[OCULTAR3]]</f>
        <v>7.7333299999999996</v>
      </c>
      <c r="S2530" s="60">
        <f>Tabla3[[#This Row],[PRECIO SIN %]]-Tabla3[[#This Row],[PRECIO SIN %]]*10%</f>
        <v>6.9599969999999995</v>
      </c>
      <c r="T2530" s="80">
        <f>(Tabla3[[#This Row],[PRECIO CON DESCT.]]-(Tabla3[[#This Row],[PRECIO CON DESCT.]]*$T$6))</f>
        <v>4.3847981100000002</v>
      </c>
      <c r="U2530" s="96"/>
      <c r="V2530" s="94">
        <f>Tabla3[[#This Row],[PRECIO %      en $]]*Tabla3[[#This Row],[PEDIDO ]]</f>
        <v>0</v>
      </c>
      <c r="W2530" s="57">
        <f>Tabla3[[#This Row],[PRECIO CON DESCT.]]*Tabla3[[#This Row],[PEDIDO ]]</f>
        <v>0</v>
      </c>
      <c r="X2530" s="58">
        <f>Tabla3[[#This Row],[PRECIO SIN %]]*Tabla3[[#This Row],[PEDIDO ]]</f>
        <v>0</v>
      </c>
    </row>
    <row r="2531" spans="1:24" ht="33" customHeight="1" x14ac:dyDescent="0.4">
      <c r="A2531" s="124">
        <v>7591651002350</v>
      </c>
      <c r="B2531" s="51" t="s">
        <v>225</v>
      </c>
      <c r="C2531" s="51" t="s">
        <v>129</v>
      </c>
      <c r="D25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31" s="118" t="s">
        <v>3009</v>
      </c>
      <c r="F2531" s="75" t="s">
        <v>537</v>
      </c>
      <c r="G25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31" s="77">
        <v>35</v>
      </c>
      <c r="J2531" s="52">
        <v>7.2777799999999999</v>
      </c>
      <c r="K2531" s="53">
        <f>Tabla3[[#This Row],[PRECIOS]]-Tabla3[[#This Row],[PRECIOS]]*10%</f>
        <v>6.5500020000000001</v>
      </c>
      <c r="L2531" s="101"/>
      <c r="M2531" s="54"/>
      <c r="N2531" s="55">
        <f>IFERROR(Tabla3[[#This Row],[PRECIOS]]-Tabla3[[#This Row],[PRECIOS]]*Tabla3[[#This Row],[% PRODUCTO]]," ")</f>
        <v>7.2777799999999999</v>
      </c>
      <c r="O2531" s="54"/>
      <c r="P2531" s="55">
        <f>IFERROR(Tabla3[[#This Row],[OCULTAR2]]-Tabla3[[#This Row],[OCULTAR2]]*Tabla3[[#This Row],[% LÍNEA]]," ")</f>
        <v>7.2777799999999999</v>
      </c>
      <c r="Q2531" s="56">
        <f>IFERROR(Tabla3[[#This Row],[% PRODUCTO]]+Tabla3[[#This Row],[% LÍNEA]]," ")</f>
        <v>0</v>
      </c>
      <c r="R2531" s="53">
        <f>Tabla3[[#This Row],[OCULTAR3]]</f>
        <v>7.2777799999999999</v>
      </c>
      <c r="S2531" s="53">
        <f>Tabla3[[#This Row],[PRECIO SIN %]]-Tabla3[[#This Row],[PRECIO SIN %]]*10%</f>
        <v>6.5500020000000001</v>
      </c>
      <c r="T2531" s="80">
        <f>(Tabla3[[#This Row],[PRECIO CON DESCT.]]-(Tabla3[[#This Row],[PRECIO CON DESCT.]]*$T$6))</f>
        <v>4.1265012599999995</v>
      </c>
      <c r="U2531" s="96"/>
      <c r="V2531" s="94">
        <f>Tabla3[[#This Row],[PRECIO %      en $]]*Tabla3[[#This Row],[PEDIDO ]]</f>
        <v>0</v>
      </c>
      <c r="W2531" s="57">
        <f>Tabla3[[#This Row],[PRECIO CON DESCT.]]*Tabla3[[#This Row],[PEDIDO ]]</f>
        <v>0</v>
      </c>
      <c r="X2531" s="58">
        <f>Tabla3[[#This Row],[PRECIO SIN %]]*Tabla3[[#This Row],[PEDIDO ]]</f>
        <v>0</v>
      </c>
    </row>
    <row r="2532" spans="1:24" ht="33" customHeight="1" x14ac:dyDescent="0.4">
      <c r="A2532" s="125">
        <v>7591243848731</v>
      </c>
      <c r="B2532" s="59" t="s">
        <v>225</v>
      </c>
      <c r="C2532" s="59" t="s">
        <v>108</v>
      </c>
      <c r="D25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532" s="119" t="s">
        <v>3010</v>
      </c>
      <c r="F2532" s="76" t="s">
        <v>537</v>
      </c>
      <c r="G25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32" s="78">
        <v>2</v>
      </c>
      <c r="J2532" s="52">
        <v>4.7888900000000003</v>
      </c>
      <c r="K2532" s="60">
        <f>Tabla3[[#This Row],[PRECIOS]]-Tabla3[[#This Row],[PRECIOS]]*10%</f>
        <v>4.3100010000000006</v>
      </c>
      <c r="L2532" s="101"/>
      <c r="M2532" s="61"/>
      <c r="N2532" s="55">
        <f>IFERROR(Tabla3[[#This Row],[PRECIOS]]-Tabla3[[#This Row],[PRECIOS]]*Tabla3[[#This Row],[% PRODUCTO]]," ")</f>
        <v>4.7888900000000003</v>
      </c>
      <c r="O2532" s="61"/>
      <c r="P2532" s="55">
        <f>IFERROR(Tabla3[[#This Row],[OCULTAR2]]-Tabla3[[#This Row],[OCULTAR2]]*Tabla3[[#This Row],[% LÍNEA]]," ")</f>
        <v>4.7888900000000003</v>
      </c>
      <c r="Q2532" s="56">
        <f>IFERROR(Tabla3[[#This Row],[% PRODUCTO]]+Tabla3[[#This Row],[% LÍNEA]]," ")</f>
        <v>0</v>
      </c>
      <c r="R2532" s="60">
        <f>Tabla3[[#This Row],[OCULTAR3]]</f>
        <v>4.7888900000000003</v>
      </c>
      <c r="S2532" s="60">
        <f>Tabla3[[#This Row],[PRECIO SIN %]]-Tabla3[[#This Row],[PRECIO SIN %]]*10%</f>
        <v>4.3100010000000006</v>
      </c>
      <c r="T2532" s="80">
        <f>(Tabla3[[#This Row],[PRECIO CON DESCT.]]-(Tabla3[[#This Row],[PRECIO CON DESCT.]]*$T$6))</f>
        <v>2.7153006300000007</v>
      </c>
      <c r="U2532" s="96"/>
      <c r="V2532" s="94">
        <f>Tabla3[[#This Row],[PRECIO %      en $]]*Tabla3[[#This Row],[PEDIDO ]]</f>
        <v>0</v>
      </c>
      <c r="W2532" s="57">
        <f>Tabla3[[#This Row],[PRECIO CON DESCT.]]*Tabla3[[#This Row],[PEDIDO ]]</f>
        <v>0</v>
      </c>
      <c r="X2532" s="58">
        <f>Tabla3[[#This Row],[PRECIO SIN %]]*Tabla3[[#This Row],[PEDIDO ]]</f>
        <v>0</v>
      </c>
    </row>
    <row r="2533" spans="1:24" ht="33" customHeight="1" x14ac:dyDescent="0.4">
      <c r="A2533" s="124">
        <v>7707355054186</v>
      </c>
      <c r="B2533" s="51" t="s">
        <v>225</v>
      </c>
      <c r="C2533" s="51" t="s">
        <v>98</v>
      </c>
      <c r="D25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33" s="118" t="s">
        <v>3011</v>
      </c>
      <c r="F2533" s="75" t="s">
        <v>537</v>
      </c>
      <c r="G25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33" s="77">
        <v>15</v>
      </c>
      <c r="J2533" s="52">
        <v>16.633330000000001</v>
      </c>
      <c r="K2533" s="53">
        <f>Tabla3[[#This Row],[PRECIOS]]-Tabla3[[#This Row],[PRECIOS]]*10%</f>
        <v>14.969997000000001</v>
      </c>
      <c r="L2533" s="101"/>
      <c r="M2533" s="54"/>
      <c r="N2533" s="55">
        <f>IFERROR(Tabla3[[#This Row],[PRECIOS]]-Tabla3[[#This Row],[PRECIOS]]*Tabla3[[#This Row],[% PRODUCTO]]," ")</f>
        <v>16.633330000000001</v>
      </c>
      <c r="O2533" s="54"/>
      <c r="P2533" s="55">
        <f>IFERROR(Tabla3[[#This Row],[OCULTAR2]]-Tabla3[[#This Row],[OCULTAR2]]*Tabla3[[#This Row],[% LÍNEA]]," ")</f>
        <v>16.633330000000001</v>
      </c>
      <c r="Q2533" s="56">
        <f>IFERROR(Tabla3[[#This Row],[% PRODUCTO]]+Tabla3[[#This Row],[% LÍNEA]]," ")</f>
        <v>0</v>
      </c>
      <c r="R2533" s="53">
        <f>Tabla3[[#This Row],[OCULTAR3]]</f>
        <v>16.633330000000001</v>
      </c>
      <c r="S2533" s="53">
        <f>Tabla3[[#This Row],[PRECIO SIN %]]-Tabla3[[#This Row],[PRECIO SIN %]]*10%</f>
        <v>14.969997000000001</v>
      </c>
      <c r="T2533" s="80">
        <f>(Tabla3[[#This Row],[PRECIO CON DESCT.]]-(Tabla3[[#This Row],[PRECIO CON DESCT.]]*$T$6))</f>
        <v>9.4310981100000006</v>
      </c>
      <c r="U2533" s="96"/>
      <c r="V2533" s="94">
        <f>Tabla3[[#This Row],[PRECIO %      en $]]*Tabla3[[#This Row],[PEDIDO ]]</f>
        <v>0</v>
      </c>
      <c r="W2533" s="57">
        <f>Tabla3[[#This Row],[PRECIO CON DESCT.]]*Tabla3[[#This Row],[PEDIDO ]]</f>
        <v>0</v>
      </c>
      <c r="X2533" s="58">
        <f>Tabla3[[#This Row],[PRECIO SIN %]]*Tabla3[[#This Row],[PEDIDO ]]</f>
        <v>0</v>
      </c>
    </row>
    <row r="2534" spans="1:24" ht="33" customHeight="1" x14ac:dyDescent="0.4">
      <c r="A2534" s="125">
        <v>7595152002727</v>
      </c>
      <c r="B2534" s="59" t="s">
        <v>225</v>
      </c>
      <c r="C2534" s="59" t="s">
        <v>233</v>
      </c>
      <c r="D25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34" s="119" t="s">
        <v>3012</v>
      </c>
      <c r="F2534" s="76" t="s">
        <v>537</v>
      </c>
      <c r="G25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34" s="78">
        <v>52</v>
      </c>
      <c r="J2534" s="52">
        <v>1.4444399999999999</v>
      </c>
      <c r="K2534" s="60">
        <f>Tabla3[[#This Row],[PRECIOS]]-Tabla3[[#This Row],[PRECIOS]]*10%</f>
        <v>1.2999959999999999</v>
      </c>
      <c r="L2534" s="101"/>
      <c r="M2534" s="61"/>
      <c r="N2534" s="55">
        <f>IFERROR(Tabla3[[#This Row],[PRECIOS]]-Tabla3[[#This Row],[PRECIOS]]*Tabla3[[#This Row],[% PRODUCTO]]," ")</f>
        <v>1.4444399999999999</v>
      </c>
      <c r="O2534" s="61"/>
      <c r="P2534" s="55">
        <f>IFERROR(Tabla3[[#This Row],[OCULTAR2]]-Tabla3[[#This Row],[OCULTAR2]]*Tabla3[[#This Row],[% LÍNEA]]," ")</f>
        <v>1.4444399999999999</v>
      </c>
      <c r="Q2534" s="56">
        <f>IFERROR(Tabla3[[#This Row],[% PRODUCTO]]+Tabla3[[#This Row],[% LÍNEA]]," ")</f>
        <v>0</v>
      </c>
      <c r="R2534" s="60">
        <f>Tabla3[[#This Row],[OCULTAR3]]</f>
        <v>1.4444399999999999</v>
      </c>
      <c r="S2534" s="60">
        <f>Tabla3[[#This Row],[PRECIO SIN %]]-Tabla3[[#This Row],[PRECIO SIN %]]*10%</f>
        <v>1.2999959999999999</v>
      </c>
      <c r="T2534" s="80">
        <f>(Tabla3[[#This Row],[PRECIO CON DESCT.]]-(Tabla3[[#This Row],[PRECIO CON DESCT.]]*$T$6))</f>
        <v>0.81899747999999994</v>
      </c>
      <c r="U2534" s="96"/>
      <c r="V2534" s="94">
        <f>Tabla3[[#This Row],[PRECIO %      en $]]*Tabla3[[#This Row],[PEDIDO ]]</f>
        <v>0</v>
      </c>
      <c r="W2534" s="57">
        <f>Tabla3[[#This Row],[PRECIO CON DESCT.]]*Tabla3[[#This Row],[PEDIDO ]]</f>
        <v>0</v>
      </c>
      <c r="X2534" s="58">
        <f>Tabla3[[#This Row],[PRECIO SIN %]]*Tabla3[[#This Row],[PEDIDO ]]</f>
        <v>0</v>
      </c>
    </row>
    <row r="2535" spans="1:24" ht="33" customHeight="1" x14ac:dyDescent="0.4">
      <c r="A2535" s="124">
        <v>7598252101352</v>
      </c>
      <c r="B2535" s="51" t="s">
        <v>225</v>
      </c>
      <c r="C2535" s="51" t="s">
        <v>56</v>
      </c>
      <c r="D25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35" s="118" t="s">
        <v>3013</v>
      </c>
      <c r="F2535" s="75" t="s">
        <v>537</v>
      </c>
      <c r="G25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35" s="77">
        <v>294</v>
      </c>
      <c r="J2535" s="52">
        <v>1.81111</v>
      </c>
      <c r="K2535" s="53">
        <f>Tabla3[[#This Row],[PRECIOS]]-Tabla3[[#This Row],[PRECIOS]]*10%</f>
        <v>1.629999</v>
      </c>
      <c r="L2535" s="101"/>
      <c r="M2535" s="54"/>
      <c r="N2535" s="55">
        <f>IFERROR(Tabla3[[#This Row],[PRECIOS]]-Tabla3[[#This Row],[PRECIOS]]*Tabla3[[#This Row],[% PRODUCTO]]," ")</f>
        <v>1.81111</v>
      </c>
      <c r="O2535" s="54"/>
      <c r="P2535" s="55">
        <f>IFERROR(Tabla3[[#This Row],[OCULTAR2]]-Tabla3[[#This Row],[OCULTAR2]]*Tabla3[[#This Row],[% LÍNEA]]," ")</f>
        <v>1.81111</v>
      </c>
      <c r="Q2535" s="56">
        <f>IFERROR(Tabla3[[#This Row],[% PRODUCTO]]+Tabla3[[#This Row],[% LÍNEA]]," ")</f>
        <v>0</v>
      </c>
      <c r="R2535" s="53">
        <f>Tabla3[[#This Row],[OCULTAR3]]</f>
        <v>1.81111</v>
      </c>
      <c r="S2535" s="53">
        <f>Tabla3[[#This Row],[PRECIO SIN %]]-Tabla3[[#This Row],[PRECIO SIN %]]*10%</f>
        <v>1.629999</v>
      </c>
      <c r="T2535" s="80">
        <f>(Tabla3[[#This Row],[PRECIO CON DESCT.]]-(Tabla3[[#This Row],[PRECIO CON DESCT.]]*$T$6))</f>
        <v>1.02689937</v>
      </c>
      <c r="U2535" s="96"/>
      <c r="V2535" s="94">
        <f>Tabla3[[#This Row],[PRECIO %      en $]]*Tabla3[[#This Row],[PEDIDO ]]</f>
        <v>0</v>
      </c>
      <c r="W2535" s="57">
        <f>Tabla3[[#This Row],[PRECIO CON DESCT.]]*Tabla3[[#This Row],[PEDIDO ]]</f>
        <v>0</v>
      </c>
      <c r="X2535" s="58">
        <f>Tabla3[[#This Row],[PRECIO SIN %]]*Tabla3[[#This Row],[PEDIDO ]]</f>
        <v>0</v>
      </c>
    </row>
    <row r="2536" spans="1:24" ht="33" customHeight="1" x14ac:dyDescent="0.4">
      <c r="A2536" s="125">
        <v>7598008000489</v>
      </c>
      <c r="B2536" s="59" t="s">
        <v>225</v>
      </c>
      <c r="C2536" s="59" t="s">
        <v>134</v>
      </c>
      <c r="D25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36" s="119" t="s">
        <v>3014</v>
      </c>
      <c r="F2536" s="76" t="s">
        <v>537</v>
      </c>
      <c r="G25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36" s="78">
        <v>134</v>
      </c>
      <c r="J2536" s="52">
        <v>1.07778</v>
      </c>
      <c r="K2536" s="60">
        <f>Tabla3[[#This Row],[PRECIOS]]-Tabla3[[#This Row],[PRECIOS]]*10%</f>
        <v>0.97000199999999992</v>
      </c>
      <c r="L2536" s="101"/>
      <c r="M2536" s="61"/>
      <c r="N2536" s="55">
        <f>IFERROR(Tabla3[[#This Row],[PRECIOS]]-Tabla3[[#This Row],[PRECIOS]]*Tabla3[[#This Row],[% PRODUCTO]]," ")</f>
        <v>1.07778</v>
      </c>
      <c r="O2536" s="61"/>
      <c r="P2536" s="55">
        <f>IFERROR(Tabla3[[#This Row],[OCULTAR2]]-Tabla3[[#This Row],[OCULTAR2]]*Tabla3[[#This Row],[% LÍNEA]]," ")</f>
        <v>1.07778</v>
      </c>
      <c r="Q2536" s="56">
        <f>IFERROR(Tabla3[[#This Row],[% PRODUCTO]]+Tabla3[[#This Row],[% LÍNEA]]," ")</f>
        <v>0</v>
      </c>
      <c r="R2536" s="60">
        <f>Tabla3[[#This Row],[OCULTAR3]]</f>
        <v>1.07778</v>
      </c>
      <c r="S2536" s="60">
        <f>Tabla3[[#This Row],[PRECIO SIN %]]-Tabla3[[#This Row],[PRECIO SIN %]]*10%</f>
        <v>0.97000199999999992</v>
      </c>
      <c r="T2536" s="80">
        <f>(Tabla3[[#This Row],[PRECIO CON DESCT.]]-(Tabla3[[#This Row],[PRECIO CON DESCT.]]*$T$6))</f>
        <v>0.61110125999999998</v>
      </c>
      <c r="U2536" s="96"/>
      <c r="V2536" s="94">
        <f>Tabla3[[#This Row],[PRECIO %      en $]]*Tabla3[[#This Row],[PEDIDO ]]</f>
        <v>0</v>
      </c>
      <c r="W2536" s="57">
        <f>Tabla3[[#This Row],[PRECIO CON DESCT.]]*Tabla3[[#This Row],[PEDIDO ]]</f>
        <v>0</v>
      </c>
      <c r="X2536" s="58">
        <f>Tabla3[[#This Row],[PRECIO SIN %]]*Tabla3[[#This Row],[PEDIDO ]]</f>
        <v>0</v>
      </c>
    </row>
    <row r="2537" spans="1:24" ht="33" customHeight="1" x14ac:dyDescent="0.4">
      <c r="A2537" s="124">
        <v>7597758000497</v>
      </c>
      <c r="B2537" s="51" t="s">
        <v>225</v>
      </c>
      <c r="C2537" s="51" t="s">
        <v>67</v>
      </c>
      <c r="D25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537" s="118" t="s">
        <v>3015</v>
      </c>
      <c r="F2537" s="75" t="s">
        <v>537</v>
      </c>
      <c r="G25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537" s="77">
        <v>35</v>
      </c>
      <c r="J2537" s="52">
        <v>8.0888899999999992</v>
      </c>
      <c r="K2537" s="53">
        <f>Tabla3[[#This Row],[PRECIOS]]-Tabla3[[#This Row],[PRECIOS]]*10%</f>
        <v>7.2800009999999995</v>
      </c>
      <c r="L2537" s="101" t="s">
        <v>5327</v>
      </c>
      <c r="M2537" s="54"/>
      <c r="N2537" s="55">
        <f>IFERROR(Tabla3[[#This Row],[PRECIOS]]-Tabla3[[#This Row],[PRECIOS]]*Tabla3[[#This Row],[% PRODUCTO]]," ")</f>
        <v>8.0888899999999992</v>
      </c>
      <c r="O2537" s="54"/>
      <c r="P2537" s="55">
        <f>IFERROR(Tabla3[[#This Row],[OCULTAR2]]-Tabla3[[#This Row],[OCULTAR2]]*Tabla3[[#This Row],[% LÍNEA]]," ")</f>
        <v>8.0888899999999992</v>
      </c>
      <c r="Q2537" s="56">
        <f>IFERROR(Tabla3[[#This Row],[% PRODUCTO]]+Tabla3[[#This Row],[% LÍNEA]]," ")</f>
        <v>0</v>
      </c>
      <c r="R2537" s="53">
        <f>Tabla3[[#This Row],[OCULTAR3]]</f>
        <v>8.0888899999999992</v>
      </c>
      <c r="S2537" s="53">
        <f>Tabla3[[#This Row],[PRECIO SIN %]]-Tabla3[[#This Row],[PRECIO SIN %]]*10%</f>
        <v>7.2800009999999995</v>
      </c>
      <c r="T2537" s="80">
        <f>(Tabla3[[#This Row],[PRECIO CON DESCT.]]-(Tabla3[[#This Row],[PRECIO CON DESCT.]]*$T$6))</f>
        <v>4.58640063</v>
      </c>
      <c r="U2537" s="96"/>
      <c r="V2537" s="94">
        <f>Tabla3[[#This Row],[PRECIO %      en $]]*Tabla3[[#This Row],[PEDIDO ]]</f>
        <v>0</v>
      </c>
      <c r="W2537" s="57">
        <f>Tabla3[[#This Row],[PRECIO CON DESCT.]]*Tabla3[[#This Row],[PEDIDO ]]</f>
        <v>0</v>
      </c>
      <c r="X2537" s="58">
        <f>Tabla3[[#This Row],[PRECIO SIN %]]*Tabla3[[#This Row],[PEDIDO ]]</f>
        <v>0</v>
      </c>
    </row>
    <row r="2538" spans="1:24" ht="33" customHeight="1" x14ac:dyDescent="0.4">
      <c r="A2538" s="125">
        <v>7707355057958</v>
      </c>
      <c r="B2538" s="59" t="s">
        <v>225</v>
      </c>
      <c r="C2538" s="59" t="s">
        <v>98</v>
      </c>
      <c r="D25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38" s="119" t="s">
        <v>3016</v>
      </c>
      <c r="F2538" s="76" t="s">
        <v>537</v>
      </c>
      <c r="G25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38" s="78">
        <v>4</v>
      </c>
      <c r="J2538" s="52">
        <v>17.588889999999999</v>
      </c>
      <c r="K2538" s="60">
        <f>Tabla3[[#This Row],[PRECIOS]]-Tabla3[[#This Row],[PRECIOS]]*10%</f>
        <v>15.830000999999999</v>
      </c>
      <c r="L2538" s="101"/>
      <c r="M2538" s="61"/>
      <c r="N2538" s="55">
        <f>IFERROR(Tabla3[[#This Row],[PRECIOS]]-Tabla3[[#This Row],[PRECIOS]]*Tabla3[[#This Row],[% PRODUCTO]]," ")</f>
        <v>17.588889999999999</v>
      </c>
      <c r="O2538" s="61"/>
      <c r="P2538" s="55">
        <f>IFERROR(Tabla3[[#This Row],[OCULTAR2]]-Tabla3[[#This Row],[OCULTAR2]]*Tabla3[[#This Row],[% LÍNEA]]," ")</f>
        <v>17.588889999999999</v>
      </c>
      <c r="Q2538" s="56">
        <f>IFERROR(Tabla3[[#This Row],[% PRODUCTO]]+Tabla3[[#This Row],[% LÍNEA]]," ")</f>
        <v>0</v>
      </c>
      <c r="R2538" s="60">
        <f>Tabla3[[#This Row],[OCULTAR3]]</f>
        <v>17.588889999999999</v>
      </c>
      <c r="S2538" s="60">
        <f>Tabla3[[#This Row],[PRECIO SIN %]]-Tabla3[[#This Row],[PRECIO SIN %]]*10%</f>
        <v>15.830000999999999</v>
      </c>
      <c r="T2538" s="80">
        <f>(Tabla3[[#This Row],[PRECIO CON DESCT.]]-(Tabla3[[#This Row],[PRECIO CON DESCT.]]*$T$6))</f>
        <v>9.9729006299999998</v>
      </c>
      <c r="U2538" s="96"/>
      <c r="V2538" s="94">
        <f>Tabla3[[#This Row],[PRECIO %      en $]]*Tabla3[[#This Row],[PEDIDO ]]</f>
        <v>0</v>
      </c>
      <c r="W2538" s="57">
        <f>Tabla3[[#This Row],[PRECIO CON DESCT.]]*Tabla3[[#This Row],[PEDIDO ]]</f>
        <v>0</v>
      </c>
      <c r="X2538" s="58">
        <f>Tabla3[[#This Row],[PRECIO SIN %]]*Tabla3[[#This Row],[PEDIDO ]]</f>
        <v>0</v>
      </c>
    </row>
    <row r="2539" spans="1:24" ht="33" customHeight="1" x14ac:dyDescent="0.4">
      <c r="A2539" s="124">
        <v>7707355054223</v>
      </c>
      <c r="B2539" s="51" t="s">
        <v>225</v>
      </c>
      <c r="C2539" s="51" t="s">
        <v>98</v>
      </c>
      <c r="D25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39" s="118" t="s">
        <v>3017</v>
      </c>
      <c r="F2539" s="75" t="s">
        <v>537</v>
      </c>
      <c r="G25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39" s="77">
        <v>49</v>
      </c>
      <c r="J2539" s="52">
        <v>11.77778</v>
      </c>
      <c r="K2539" s="53">
        <f>Tabla3[[#This Row],[PRECIOS]]-Tabla3[[#This Row],[PRECIOS]]*10%</f>
        <v>10.600002</v>
      </c>
      <c r="L2539" s="101"/>
      <c r="M2539" s="54"/>
      <c r="N2539" s="55">
        <f>IFERROR(Tabla3[[#This Row],[PRECIOS]]-Tabla3[[#This Row],[PRECIOS]]*Tabla3[[#This Row],[% PRODUCTO]]," ")</f>
        <v>11.77778</v>
      </c>
      <c r="O2539" s="54"/>
      <c r="P2539" s="55">
        <f>IFERROR(Tabla3[[#This Row],[OCULTAR2]]-Tabla3[[#This Row],[OCULTAR2]]*Tabla3[[#This Row],[% LÍNEA]]," ")</f>
        <v>11.77778</v>
      </c>
      <c r="Q2539" s="56">
        <f>IFERROR(Tabla3[[#This Row],[% PRODUCTO]]+Tabla3[[#This Row],[% LÍNEA]]," ")</f>
        <v>0</v>
      </c>
      <c r="R2539" s="53">
        <f>Tabla3[[#This Row],[OCULTAR3]]</f>
        <v>11.77778</v>
      </c>
      <c r="S2539" s="53">
        <f>Tabla3[[#This Row],[PRECIO SIN %]]-Tabla3[[#This Row],[PRECIO SIN %]]*10%</f>
        <v>10.600002</v>
      </c>
      <c r="T2539" s="80">
        <f>(Tabla3[[#This Row],[PRECIO CON DESCT.]]-(Tabla3[[#This Row],[PRECIO CON DESCT.]]*$T$6))</f>
        <v>6.6780012600000003</v>
      </c>
      <c r="U2539" s="96"/>
      <c r="V2539" s="94">
        <f>Tabla3[[#This Row],[PRECIO %      en $]]*Tabla3[[#This Row],[PEDIDO ]]</f>
        <v>0</v>
      </c>
      <c r="W2539" s="57">
        <f>Tabla3[[#This Row],[PRECIO CON DESCT.]]*Tabla3[[#This Row],[PEDIDO ]]</f>
        <v>0</v>
      </c>
      <c r="X2539" s="58">
        <f>Tabla3[[#This Row],[PRECIO SIN %]]*Tabla3[[#This Row],[PEDIDO ]]</f>
        <v>0</v>
      </c>
    </row>
    <row r="2540" spans="1:24" ht="33" customHeight="1" x14ac:dyDescent="0.4">
      <c r="A2540" s="125">
        <v>7595152002734</v>
      </c>
      <c r="B2540" s="59" t="s">
        <v>225</v>
      </c>
      <c r="C2540" s="59" t="s">
        <v>233</v>
      </c>
      <c r="D25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40" s="119" t="s">
        <v>3018</v>
      </c>
      <c r="F2540" s="76" t="s">
        <v>537</v>
      </c>
      <c r="G25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40" s="78">
        <v>71</v>
      </c>
      <c r="J2540" s="52">
        <v>1.5888899999999999</v>
      </c>
      <c r="K2540" s="60">
        <f>Tabla3[[#This Row],[PRECIOS]]-Tabla3[[#This Row],[PRECIOS]]*10%</f>
        <v>1.4300009999999999</v>
      </c>
      <c r="L2540" s="101"/>
      <c r="M2540" s="61"/>
      <c r="N2540" s="55">
        <f>IFERROR(Tabla3[[#This Row],[PRECIOS]]-Tabla3[[#This Row],[PRECIOS]]*Tabla3[[#This Row],[% PRODUCTO]]," ")</f>
        <v>1.5888899999999999</v>
      </c>
      <c r="O2540" s="61"/>
      <c r="P2540" s="55">
        <f>IFERROR(Tabla3[[#This Row],[OCULTAR2]]-Tabla3[[#This Row],[OCULTAR2]]*Tabla3[[#This Row],[% LÍNEA]]," ")</f>
        <v>1.5888899999999999</v>
      </c>
      <c r="Q2540" s="56">
        <f>IFERROR(Tabla3[[#This Row],[% PRODUCTO]]+Tabla3[[#This Row],[% LÍNEA]]," ")</f>
        <v>0</v>
      </c>
      <c r="R2540" s="60">
        <f>Tabla3[[#This Row],[OCULTAR3]]</f>
        <v>1.5888899999999999</v>
      </c>
      <c r="S2540" s="60">
        <f>Tabla3[[#This Row],[PRECIO SIN %]]-Tabla3[[#This Row],[PRECIO SIN %]]*10%</f>
        <v>1.4300009999999999</v>
      </c>
      <c r="T2540" s="80">
        <f>(Tabla3[[#This Row],[PRECIO CON DESCT.]]-(Tabla3[[#This Row],[PRECIO CON DESCT.]]*$T$6))</f>
        <v>0.90090062999999987</v>
      </c>
      <c r="U2540" s="96"/>
      <c r="V2540" s="94">
        <f>Tabla3[[#This Row],[PRECIO %      en $]]*Tabla3[[#This Row],[PEDIDO ]]</f>
        <v>0</v>
      </c>
      <c r="W2540" s="57">
        <f>Tabla3[[#This Row],[PRECIO CON DESCT.]]*Tabla3[[#This Row],[PEDIDO ]]</f>
        <v>0</v>
      </c>
      <c r="X2540" s="58">
        <f>Tabla3[[#This Row],[PRECIO SIN %]]*Tabla3[[#This Row],[PEDIDO ]]</f>
        <v>0</v>
      </c>
    </row>
    <row r="2541" spans="1:24" ht="33" customHeight="1" x14ac:dyDescent="0.4">
      <c r="A2541" s="124">
        <v>7598008001264</v>
      </c>
      <c r="B2541" s="51" t="s">
        <v>225</v>
      </c>
      <c r="C2541" s="51" t="s">
        <v>134</v>
      </c>
      <c r="D25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41" s="118" t="s">
        <v>3019</v>
      </c>
      <c r="F2541" s="75" t="s">
        <v>537</v>
      </c>
      <c r="G25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41" s="77">
        <v>102</v>
      </c>
      <c r="J2541" s="52">
        <v>0.8</v>
      </c>
      <c r="K2541" s="53">
        <f>Tabla3[[#This Row],[PRECIOS]]-Tabla3[[#This Row],[PRECIOS]]*10%</f>
        <v>0.72</v>
      </c>
      <c r="L2541" s="101"/>
      <c r="M2541" s="54"/>
      <c r="N2541" s="55">
        <f>IFERROR(Tabla3[[#This Row],[PRECIOS]]-Tabla3[[#This Row],[PRECIOS]]*Tabla3[[#This Row],[% PRODUCTO]]," ")</f>
        <v>0.8</v>
      </c>
      <c r="O2541" s="54"/>
      <c r="P2541" s="55">
        <f>IFERROR(Tabla3[[#This Row],[OCULTAR2]]-Tabla3[[#This Row],[OCULTAR2]]*Tabla3[[#This Row],[% LÍNEA]]," ")</f>
        <v>0.8</v>
      </c>
      <c r="Q2541" s="56">
        <f>IFERROR(Tabla3[[#This Row],[% PRODUCTO]]+Tabla3[[#This Row],[% LÍNEA]]," ")</f>
        <v>0</v>
      </c>
      <c r="R2541" s="53">
        <f>Tabla3[[#This Row],[OCULTAR3]]</f>
        <v>0.8</v>
      </c>
      <c r="S2541" s="53">
        <f>Tabla3[[#This Row],[PRECIO SIN %]]-Tabla3[[#This Row],[PRECIO SIN %]]*10%</f>
        <v>0.72</v>
      </c>
      <c r="T2541" s="80">
        <f>(Tabla3[[#This Row],[PRECIO CON DESCT.]]-(Tabla3[[#This Row],[PRECIO CON DESCT.]]*$T$6))</f>
        <v>0.4536</v>
      </c>
      <c r="U2541" s="96"/>
      <c r="V2541" s="94">
        <f>Tabla3[[#This Row],[PRECIO %      en $]]*Tabla3[[#This Row],[PEDIDO ]]</f>
        <v>0</v>
      </c>
      <c r="W2541" s="57">
        <f>Tabla3[[#This Row],[PRECIO CON DESCT.]]*Tabla3[[#This Row],[PEDIDO ]]</f>
        <v>0</v>
      </c>
      <c r="X2541" s="58">
        <f>Tabla3[[#This Row],[PRECIO SIN %]]*Tabla3[[#This Row],[PEDIDO ]]</f>
        <v>0</v>
      </c>
    </row>
    <row r="2542" spans="1:24" ht="33" customHeight="1" x14ac:dyDescent="0.4">
      <c r="A2542" s="125">
        <v>7707355059679</v>
      </c>
      <c r="B2542" s="59" t="s">
        <v>225</v>
      </c>
      <c r="C2542" s="59" t="s">
        <v>98</v>
      </c>
      <c r="D25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42" s="119" t="s">
        <v>3020</v>
      </c>
      <c r="F2542" s="76" t="s">
        <v>537</v>
      </c>
      <c r="G25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42" s="78">
        <v>65</v>
      </c>
      <c r="J2542" s="52">
        <v>17.022220000000001</v>
      </c>
      <c r="K2542" s="60">
        <f>Tabla3[[#This Row],[PRECIOS]]-Tabla3[[#This Row],[PRECIOS]]*10%</f>
        <v>15.319998</v>
      </c>
      <c r="L2542" s="101"/>
      <c r="M2542" s="61"/>
      <c r="N2542" s="55">
        <f>IFERROR(Tabla3[[#This Row],[PRECIOS]]-Tabla3[[#This Row],[PRECIOS]]*Tabla3[[#This Row],[% PRODUCTO]]," ")</f>
        <v>17.022220000000001</v>
      </c>
      <c r="O2542" s="61"/>
      <c r="P2542" s="55">
        <f>IFERROR(Tabla3[[#This Row],[OCULTAR2]]-Tabla3[[#This Row],[OCULTAR2]]*Tabla3[[#This Row],[% LÍNEA]]," ")</f>
        <v>17.022220000000001</v>
      </c>
      <c r="Q2542" s="56">
        <f>IFERROR(Tabla3[[#This Row],[% PRODUCTO]]+Tabla3[[#This Row],[% LÍNEA]]," ")</f>
        <v>0</v>
      </c>
      <c r="R2542" s="60">
        <f>Tabla3[[#This Row],[OCULTAR3]]</f>
        <v>17.022220000000001</v>
      </c>
      <c r="S2542" s="60">
        <f>Tabla3[[#This Row],[PRECIO SIN %]]-Tabla3[[#This Row],[PRECIO SIN %]]*10%</f>
        <v>15.319998</v>
      </c>
      <c r="T2542" s="80">
        <f>(Tabla3[[#This Row],[PRECIO CON DESCT.]]-(Tabla3[[#This Row],[PRECIO CON DESCT.]]*$T$6))</f>
        <v>9.6515987400000007</v>
      </c>
      <c r="U2542" s="96"/>
      <c r="V2542" s="94">
        <f>Tabla3[[#This Row],[PRECIO %      en $]]*Tabla3[[#This Row],[PEDIDO ]]</f>
        <v>0</v>
      </c>
      <c r="W2542" s="57">
        <f>Tabla3[[#This Row],[PRECIO CON DESCT.]]*Tabla3[[#This Row],[PEDIDO ]]</f>
        <v>0</v>
      </c>
      <c r="X2542" s="58">
        <f>Tabla3[[#This Row],[PRECIO SIN %]]*Tabla3[[#This Row],[PEDIDO ]]</f>
        <v>0</v>
      </c>
    </row>
    <row r="2543" spans="1:24" ht="33" customHeight="1" x14ac:dyDescent="0.4">
      <c r="A2543" s="124">
        <v>7598008001257</v>
      </c>
      <c r="B2543" s="51" t="s">
        <v>225</v>
      </c>
      <c r="C2543" s="51" t="s">
        <v>134</v>
      </c>
      <c r="D25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43" s="118" t="s">
        <v>3021</v>
      </c>
      <c r="F2543" s="75" t="s">
        <v>537</v>
      </c>
      <c r="G25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43" s="77">
        <v>140</v>
      </c>
      <c r="J2543" s="52">
        <v>0.95555999999999996</v>
      </c>
      <c r="K2543" s="53">
        <f>Tabla3[[#This Row],[PRECIOS]]-Tabla3[[#This Row],[PRECIOS]]*10%</f>
        <v>0.86000399999999999</v>
      </c>
      <c r="L2543" s="101"/>
      <c r="M2543" s="54"/>
      <c r="N2543" s="55">
        <f>IFERROR(Tabla3[[#This Row],[PRECIOS]]-Tabla3[[#This Row],[PRECIOS]]*Tabla3[[#This Row],[% PRODUCTO]]," ")</f>
        <v>0.95555999999999996</v>
      </c>
      <c r="O2543" s="54"/>
      <c r="P2543" s="55">
        <f>IFERROR(Tabla3[[#This Row],[OCULTAR2]]-Tabla3[[#This Row],[OCULTAR2]]*Tabla3[[#This Row],[% LÍNEA]]," ")</f>
        <v>0.95555999999999996</v>
      </c>
      <c r="Q2543" s="56">
        <f>IFERROR(Tabla3[[#This Row],[% PRODUCTO]]+Tabla3[[#This Row],[% LÍNEA]]," ")</f>
        <v>0</v>
      </c>
      <c r="R2543" s="53">
        <f>Tabla3[[#This Row],[OCULTAR3]]</f>
        <v>0.95555999999999996</v>
      </c>
      <c r="S2543" s="53">
        <f>Tabla3[[#This Row],[PRECIO SIN %]]-Tabla3[[#This Row],[PRECIO SIN %]]*10%</f>
        <v>0.86000399999999999</v>
      </c>
      <c r="T2543" s="80">
        <f>(Tabla3[[#This Row],[PRECIO CON DESCT.]]-(Tabla3[[#This Row],[PRECIO CON DESCT.]]*$T$6))</f>
        <v>0.54180252000000007</v>
      </c>
      <c r="U2543" s="96"/>
      <c r="V2543" s="94">
        <f>Tabla3[[#This Row],[PRECIO %      en $]]*Tabla3[[#This Row],[PEDIDO ]]</f>
        <v>0</v>
      </c>
      <c r="W2543" s="57">
        <f>Tabla3[[#This Row],[PRECIO CON DESCT.]]*Tabla3[[#This Row],[PEDIDO ]]</f>
        <v>0</v>
      </c>
      <c r="X2543" s="58">
        <f>Tabla3[[#This Row],[PRECIO SIN %]]*Tabla3[[#This Row],[PEDIDO ]]</f>
        <v>0</v>
      </c>
    </row>
    <row r="2544" spans="1:24" ht="33" customHeight="1" x14ac:dyDescent="0.4">
      <c r="A2544" s="125">
        <v>7597758000480</v>
      </c>
      <c r="B2544" s="59" t="s">
        <v>225</v>
      </c>
      <c r="C2544" s="59" t="s">
        <v>67</v>
      </c>
      <c r="D25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544" s="119" t="s">
        <v>3022</v>
      </c>
      <c r="F2544" s="76" t="s">
        <v>537</v>
      </c>
      <c r="G25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544" s="78">
        <v>36</v>
      </c>
      <c r="J2544" s="52">
        <v>6.8</v>
      </c>
      <c r="K2544" s="60">
        <f>Tabla3[[#This Row],[PRECIOS]]-Tabla3[[#This Row],[PRECIOS]]*10%</f>
        <v>6.12</v>
      </c>
      <c r="L2544" s="101" t="s">
        <v>5327</v>
      </c>
      <c r="M2544" s="61"/>
      <c r="N2544" s="55">
        <f>IFERROR(Tabla3[[#This Row],[PRECIOS]]-Tabla3[[#This Row],[PRECIOS]]*Tabla3[[#This Row],[% PRODUCTO]]," ")</f>
        <v>6.8</v>
      </c>
      <c r="O2544" s="61"/>
      <c r="P2544" s="55">
        <f>IFERROR(Tabla3[[#This Row],[OCULTAR2]]-Tabla3[[#This Row],[OCULTAR2]]*Tabla3[[#This Row],[% LÍNEA]]," ")</f>
        <v>6.8</v>
      </c>
      <c r="Q2544" s="56">
        <f>IFERROR(Tabla3[[#This Row],[% PRODUCTO]]+Tabla3[[#This Row],[% LÍNEA]]," ")</f>
        <v>0</v>
      </c>
      <c r="R2544" s="60">
        <f>Tabla3[[#This Row],[OCULTAR3]]</f>
        <v>6.8</v>
      </c>
      <c r="S2544" s="60">
        <f>Tabla3[[#This Row],[PRECIO SIN %]]-Tabla3[[#This Row],[PRECIO SIN %]]*10%</f>
        <v>6.12</v>
      </c>
      <c r="T2544" s="80">
        <f>(Tabla3[[#This Row],[PRECIO CON DESCT.]]-(Tabla3[[#This Row],[PRECIO CON DESCT.]]*$T$6))</f>
        <v>3.8555999999999999</v>
      </c>
      <c r="U2544" s="96"/>
      <c r="V2544" s="94">
        <f>Tabla3[[#This Row],[PRECIO %      en $]]*Tabla3[[#This Row],[PEDIDO ]]</f>
        <v>0</v>
      </c>
      <c r="W2544" s="57">
        <f>Tabla3[[#This Row],[PRECIO CON DESCT.]]*Tabla3[[#This Row],[PEDIDO ]]</f>
        <v>0</v>
      </c>
      <c r="X2544" s="58">
        <f>Tabla3[[#This Row],[PRECIO SIN %]]*Tabla3[[#This Row],[PEDIDO ]]</f>
        <v>0</v>
      </c>
    </row>
    <row r="2545" spans="1:24" ht="33" customHeight="1" x14ac:dyDescent="0.4">
      <c r="A2545" s="124">
        <v>7800044002069</v>
      </c>
      <c r="B2545" s="51" t="s">
        <v>225</v>
      </c>
      <c r="C2545" s="51" t="s">
        <v>278</v>
      </c>
      <c r="D25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45" s="118" t="s">
        <v>3023</v>
      </c>
      <c r="F2545" s="75" t="s">
        <v>537</v>
      </c>
      <c r="G25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45" s="77">
        <v>3</v>
      </c>
      <c r="J2545" s="52">
        <v>9.7666699999999995</v>
      </c>
      <c r="K2545" s="53">
        <f>Tabla3[[#This Row],[PRECIOS]]-Tabla3[[#This Row],[PRECIOS]]*10%</f>
        <v>8.7900029999999987</v>
      </c>
      <c r="L2545" s="101"/>
      <c r="M2545" s="54"/>
      <c r="N2545" s="55">
        <f>IFERROR(Tabla3[[#This Row],[PRECIOS]]-Tabla3[[#This Row],[PRECIOS]]*Tabla3[[#This Row],[% PRODUCTO]]," ")</f>
        <v>9.7666699999999995</v>
      </c>
      <c r="O2545" s="54"/>
      <c r="P2545" s="55">
        <f>IFERROR(Tabla3[[#This Row],[OCULTAR2]]-Tabla3[[#This Row],[OCULTAR2]]*Tabla3[[#This Row],[% LÍNEA]]," ")</f>
        <v>9.7666699999999995</v>
      </c>
      <c r="Q2545" s="56">
        <f>IFERROR(Tabla3[[#This Row],[% PRODUCTO]]+Tabla3[[#This Row],[% LÍNEA]]," ")</f>
        <v>0</v>
      </c>
      <c r="R2545" s="53">
        <f>Tabla3[[#This Row],[OCULTAR3]]</f>
        <v>9.7666699999999995</v>
      </c>
      <c r="S2545" s="53">
        <f>Tabla3[[#This Row],[PRECIO SIN %]]-Tabla3[[#This Row],[PRECIO SIN %]]*10%</f>
        <v>8.7900029999999987</v>
      </c>
      <c r="T2545" s="80">
        <f>(Tabla3[[#This Row],[PRECIO CON DESCT.]]-(Tabla3[[#This Row],[PRECIO CON DESCT.]]*$T$6))</f>
        <v>5.5377018899999992</v>
      </c>
      <c r="U2545" s="96"/>
      <c r="V2545" s="94">
        <f>Tabla3[[#This Row],[PRECIO %      en $]]*Tabla3[[#This Row],[PEDIDO ]]</f>
        <v>0</v>
      </c>
      <c r="W2545" s="57">
        <f>Tabla3[[#This Row],[PRECIO CON DESCT.]]*Tabla3[[#This Row],[PEDIDO ]]</f>
        <v>0</v>
      </c>
      <c r="X2545" s="58">
        <f>Tabla3[[#This Row],[PRECIO SIN %]]*Tabla3[[#This Row],[PEDIDO ]]</f>
        <v>0</v>
      </c>
    </row>
    <row r="2546" spans="1:24" ht="33" customHeight="1" x14ac:dyDescent="0.4">
      <c r="A2546" s="125">
        <v>7591955000489</v>
      </c>
      <c r="B2546" s="59" t="s">
        <v>225</v>
      </c>
      <c r="C2546" s="59" t="s">
        <v>131</v>
      </c>
      <c r="D25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46" s="119" t="s">
        <v>3024</v>
      </c>
      <c r="F2546" s="76" t="s">
        <v>537</v>
      </c>
      <c r="G25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46" s="78">
        <v>229</v>
      </c>
      <c r="J2546" s="52">
        <v>4.4666699999999997</v>
      </c>
      <c r="K2546" s="60">
        <f>Tabla3[[#This Row],[PRECIOS]]-Tabla3[[#This Row],[PRECIOS]]*10%</f>
        <v>4.020003</v>
      </c>
      <c r="L2546" s="101"/>
      <c r="M2546" s="61"/>
      <c r="N2546" s="55">
        <f>IFERROR(Tabla3[[#This Row],[PRECIOS]]-Tabla3[[#This Row],[PRECIOS]]*Tabla3[[#This Row],[% PRODUCTO]]," ")</f>
        <v>4.4666699999999997</v>
      </c>
      <c r="O2546" s="61"/>
      <c r="P2546" s="55">
        <f>IFERROR(Tabla3[[#This Row],[OCULTAR2]]-Tabla3[[#This Row],[OCULTAR2]]*Tabla3[[#This Row],[% LÍNEA]]," ")</f>
        <v>4.4666699999999997</v>
      </c>
      <c r="Q2546" s="56">
        <f>IFERROR(Tabla3[[#This Row],[% PRODUCTO]]+Tabla3[[#This Row],[% LÍNEA]]," ")</f>
        <v>0</v>
      </c>
      <c r="R2546" s="60">
        <f>Tabla3[[#This Row],[OCULTAR3]]</f>
        <v>4.4666699999999997</v>
      </c>
      <c r="S2546" s="60">
        <f>Tabla3[[#This Row],[PRECIO SIN %]]-Tabla3[[#This Row],[PRECIO SIN %]]*10%</f>
        <v>4.020003</v>
      </c>
      <c r="T2546" s="80">
        <f>(Tabla3[[#This Row],[PRECIO CON DESCT.]]-(Tabla3[[#This Row],[PRECIO CON DESCT.]]*$T$6))</f>
        <v>2.53260189</v>
      </c>
      <c r="U2546" s="96"/>
      <c r="V2546" s="94">
        <f>Tabla3[[#This Row],[PRECIO %      en $]]*Tabla3[[#This Row],[PEDIDO ]]</f>
        <v>0</v>
      </c>
      <c r="W2546" s="57">
        <f>Tabla3[[#This Row],[PRECIO CON DESCT.]]*Tabla3[[#This Row],[PEDIDO ]]</f>
        <v>0</v>
      </c>
      <c r="X2546" s="58">
        <f>Tabla3[[#This Row],[PRECIO SIN %]]*Tabla3[[#This Row],[PEDIDO ]]</f>
        <v>0</v>
      </c>
    </row>
    <row r="2547" spans="1:24" ht="33" customHeight="1" x14ac:dyDescent="0.4">
      <c r="A2547" s="124">
        <v>8906112610538</v>
      </c>
      <c r="B2547" s="51" t="s">
        <v>225</v>
      </c>
      <c r="C2547" s="51" t="s">
        <v>57</v>
      </c>
      <c r="D25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47" s="118" t="s">
        <v>3025</v>
      </c>
      <c r="F2547" s="75" t="s">
        <v>537</v>
      </c>
      <c r="G25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47" s="77">
        <v>77</v>
      </c>
      <c r="J2547" s="52">
        <v>12.76667</v>
      </c>
      <c r="K2547" s="53">
        <f>Tabla3[[#This Row],[PRECIOS]]-Tabla3[[#This Row],[PRECIOS]]*10%</f>
        <v>11.490003</v>
      </c>
      <c r="L2547" s="101"/>
      <c r="M2547" s="54"/>
      <c r="N2547" s="55">
        <f>IFERROR(Tabla3[[#This Row],[PRECIOS]]-Tabla3[[#This Row],[PRECIOS]]*Tabla3[[#This Row],[% PRODUCTO]]," ")</f>
        <v>12.76667</v>
      </c>
      <c r="O2547" s="54"/>
      <c r="P2547" s="55">
        <f>IFERROR(Tabla3[[#This Row],[OCULTAR2]]-Tabla3[[#This Row],[OCULTAR2]]*Tabla3[[#This Row],[% LÍNEA]]," ")</f>
        <v>12.76667</v>
      </c>
      <c r="Q2547" s="56">
        <f>IFERROR(Tabla3[[#This Row],[% PRODUCTO]]+Tabla3[[#This Row],[% LÍNEA]]," ")</f>
        <v>0</v>
      </c>
      <c r="R2547" s="53">
        <f>Tabla3[[#This Row],[OCULTAR3]]</f>
        <v>12.76667</v>
      </c>
      <c r="S2547" s="53">
        <f>Tabla3[[#This Row],[PRECIO SIN %]]-Tabla3[[#This Row],[PRECIO SIN %]]*10%</f>
        <v>11.490003</v>
      </c>
      <c r="T2547" s="80">
        <f>(Tabla3[[#This Row],[PRECIO CON DESCT.]]-(Tabla3[[#This Row],[PRECIO CON DESCT.]]*$T$6))</f>
        <v>7.2387018899999998</v>
      </c>
      <c r="U2547" s="96"/>
      <c r="V2547" s="94">
        <f>Tabla3[[#This Row],[PRECIO %      en $]]*Tabla3[[#This Row],[PEDIDO ]]</f>
        <v>0</v>
      </c>
      <c r="W2547" s="57">
        <f>Tabla3[[#This Row],[PRECIO CON DESCT.]]*Tabla3[[#This Row],[PEDIDO ]]</f>
        <v>0</v>
      </c>
      <c r="X2547" s="58">
        <f>Tabla3[[#This Row],[PRECIO SIN %]]*Tabla3[[#This Row],[PEDIDO ]]</f>
        <v>0</v>
      </c>
    </row>
    <row r="2548" spans="1:24" ht="33" customHeight="1" x14ac:dyDescent="0.4">
      <c r="A2548" s="125">
        <v>7597758001418</v>
      </c>
      <c r="B2548" s="59" t="s">
        <v>225</v>
      </c>
      <c r="C2548" s="59" t="s">
        <v>67</v>
      </c>
      <c r="D25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48" s="119" t="s">
        <v>3026</v>
      </c>
      <c r="F2548" s="76" t="s">
        <v>537</v>
      </c>
      <c r="G25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48" s="78">
        <v>25</v>
      </c>
      <c r="J2548" s="52">
        <v>9.7777799999999999</v>
      </c>
      <c r="K2548" s="60">
        <f>Tabla3[[#This Row],[PRECIOS]]-Tabla3[[#This Row],[PRECIOS]]*10%</f>
        <v>8.8000019999999992</v>
      </c>
      <c r="L2548" s="101"/>
      <c r="M2548" s="61"/>
      <c r="N2548" s="55">
        <f>IFERROR(Tabla3[[#This Row],[PRECIOS]]-Tabla3[[#This Row],[PRECIOS]]*Tabla3[[#This Row],[% PRODUCTO]]," ")</f>
        <v>9.7777799999999999</v>
      </c>
      <c r="O2548" s="61"/>
      <c r="P2548" s="55">
        <f>IFERROR(Tabla3[[#This Row],[OCULTAR2]]-Tabla3[[#This Row],[OCULTAR2]]*Tabla3[[#This Row],[% LÍNEA]]," ")</f>
        <v>9.7777799999999999</v>
      </c>
      <c r="Q2548" s="56">
        <f>IFERROR(Tabla3[[#This Row],[% PRODUCTO]]+Tabla3[[#This Row],[% LÍNEA]]," ")</f>
        <v>0</v>
      </c>
      <c r="R2548" s="60">
        <f>Tabla3[[#This Row],[OCULTAR3]]</f>
        <v>9.7777799999999999</v>
      </c>
      <c r="S2548" s="60">
        <f>Tabla3[[#This Row],[PRECIO SIN %]]-Tabla3[[#This Row],[PRECIO SIN %]]*10%</f>
        <v>8.8000019999999992</v>
      </c>
      <c r="T2548" s="80">
        <f>(Tabla3[[#This Row],[PRECIO CON DESCT.]]-(Tabla3[[#This Row],[PRECIO CON DESCT.]]*$T$6))</f>
        <v>5.5440012599999999</v>
      </c>
      <c r="U2548" s="96"/>
      <c r="V2548" s="94">
        <f>Tabla3[[#This Row],[PRECIO %      en $]]*Tabla3[[#This Row],[PEDIDO ]]</f>
        <v>0</v>
      </c>
      <c r="W2548" s="57">
        <f>Tabla3[[#This Row],[PRECIO CON DESCT.]]*Tabla3[[#This Row],[PEDIDO ]]</f>
        <v>0</v>
      </c>
      <c r="X2548" s="58">
        <f>Tabla3[[#This Row],[PRECIO SIN %]]*Tabla3[[#This Row],[PEDIDO ]]</f>
        <v>0</v>
      </c>
    </row>
    <row r="2549" spans="1:24" ht="33" customHeight="1" x14ac:dyDescent="0.4">
      <c r="A2549" s="124">
        <v>7591585314369</v>
      </c>
      <c r="B2549" s="51" t="s">
        <v>225</v>
      </c>
      <c r="C2549" s="51" t="s">
        <v>104</v>
      </c>
      <c r="D25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49" s="118" t="s">
        <v>3027</v>
      </c>
      <c r="F2549" s="75" t="s">
        <v>537</v>
      </c>
      <c r="G25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49" s="77">
        <v>17</v>
      </c>
      <c r="J2549" s="52">
        <v>24.55556</v>
      </c>
      <c r="K2549" s="53">
        <f>Tabla3[[#This Row],[PRECIOS]]-Tabla3[[#This Row],[PRECIOS]]*10%</f>
        <v>22.100003999999998</v>
      </c>
      <c r="L2549" s="101"/>
      <c r="M2549" s="54"/>
      <c r="N2549" s="55">
        <f>IFERROR(Tabla3[[#This Row],[PRECIOS]]-Tabla3[[#This Row],[PRECIOS]]*Tabla3[[#This Row],[% PRODUCTO]]," ")</f>
        <v>24.55556</v>
      </c>
      <c r="O2549" s="54"/>
      <c r="P2549" s="55">
        <f>IFERROR(Tabla3[[#This Row],[OCULTAR2]]-Tabla3[[#This Row],[OCULTAR2]]*Tabla3[[#This Row],[% LÍNEA]]," ")</f>
        <v>24.55556</v>
      </c>
      <c r="Q2549" s="56">
        <f>IFERROR(Tabla3[[#This Row],[% PRODUCTO]]+Tabla3[[#This Row],[% LÍNEA]]," ")</f>
        <v>0</v>
      </c>
      <c r="R2549" s="53">
        <f>Tabla3[[#This Row],[OCULTAR3]]</f>
        <v>24.55556</v>
      </c>
      <c r="S2549" s="53">
        <f>Tabla3[[#This Row],[PRECIO SIN %]]-Tabla3[[#This Row],[PRECIO SIN %]]*10%</f>
        <v>22.100003999999998</v>
      </c>
      <c r="T2549" s="80">
        <f>(Tabla3[[#This Row],[PRECIO CON DESCT.]]-(Tabla3[[#This Row],[PRECIO CON DESCT.]]*$T$6))</f>
        <v>13.923002519999999</v>
      </c>
      <c r="U2549" s="96"/>
      <c r="V2549" s="94">
        <f>Tabla3[[#This Row],[PRECIO %      en $]]*Tabla3[[#This Row],[PEDIDO ]]</f>
        <v>0</v>
      </c>
      <c r="W2549" s="57">
        <f>Tabla3[[#This Row],[PRECIO CON DESCT.]]*Tabla3[[#This Row],[PEDIDO ]]</f>
        <v>0</v>
      </c>
      <c r="X2549" s="58">
        <f>Tabla3[[#This Row],[PRECIO SIN %]]*Tabla3[[#This Row],[PEDIDO ]]</f>
        <v>0</v>
      </c>
    </row>
    <row r="2550" spans="1:24" ht="33" customHeight="1" x14ac:dyDescent="0.4">
      <c r="A2550" s="125"/>
      <c r="B2550" s="59" t="s">
        <v>225</v>
      </c>
      <c r="C2550" s="59" t="s">
        <v>66</v>
      </c>
      <c r="D25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550" s="119" t="s">
        <v>3028</v>
      </c>
      <c r="F2550" s="76" t="s">
        <v>537</v>
      </c>
      <c r="G25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550" s="78">
        <v>26</v>
      </c>
      <c r="J2550" s="52">
        <v>9.38889</v>
      </c>
      <c r="K2550" s="60">
        <f>Tabla3[[#This Row],[PRECIOS]]-Tabla3[[#This Row],[PRECIOS]]*10%</f>
        <v>8.4500010000000003</v>
      </c>
      <c r="L2550" s="101" t="s">
        <v>5327</v>
      </c>
      <c r="M2550" s="61"/>
      <c r="N2550" s="55">
        <f>IFERROR(Tabla3[[#This Row],[PRECIOS]]-Tabla3[[#This Row],[PRECIOS]]*Tabla3[[#This Row],[% PRODUCTO]]," ")</f>
        <v>9.38889</v>
      </c>
      <c r="O2550" s="61"/>
      <c r="P2550" s="55">
        <f>IFERROR(Tabla3[[#This Row],[OCULTAR2]]-Tabla3[[#This Row],[OCULTAR2]]*Tabla3[[#This Row],[% LÍNEA]]," ")</f>
        <v>9.38889</v>
      </c>
      <c r="Q2550" s="56">
        <f>IFERROR(Tabla3[[#This Row],[% PRODUCTO]]+Tabla3[[#This Row],[% LÍNEA]]," ")</f>
        <v>0</v>
      </c>
      <c r="R2550" s="60">
        <f>Tabla3[[#This Row],[OCULTAR3]]</f>
        <v>9.38889</v>
      </c>
      <c r="S2550" s="60">
        <f>Tabla3[[#This Row],[PRECIO SIN %]]-Tabla3[[#This Row],[PRECIO SIN %]]*10%</f>
        <v>8.4500010000000003</v>
      </c>
      <c r="T2550" s="80">
        <f>(Tabla3[[#This Row],[PRECIO CON DESCT.]]-(Tabla3[[#This Row],[PRECIO CON DESCT.]]*$T$6))</f>
        <v>5.3235006299999998</v>
      </c>
      <c r="U2550" s="96"/>
      <c r="V2550" s="94">
        <f>Tabla3[[#This Row],[PRECIO %      en $]]*Tabla3[[#This Row],[PEDIDO ]]</f>
        <v>0</v>
      </c>
      <c r="W2550" s="57">
        <f>Tabla3[[#This Row],[PRECIO CON DESCT.]]*Tabla3[[#This Row],[PEDIDO ]]</f>
        <v>0</v>
      </c>
      <c r="X2550" s="58">
        <f>Tabla3[[#This Row],[PRECIO SIN %]]*Tabla3[[#This Row],[PEDIDO ]]</f>
        <v>0</v>
      </c>
    </row>
    <row r="2551" spans="1:24" ht="33" customHeight="1" x14ac:dyDescent="0.4">
      <c r="A2551" s="124">
        <v>8906130230428</v>
      </c>
      <c r="B2551" s="51" t="s">
        <v>225</v>
      </c>
      <c r="C2551" s="51" t="s">
        <v>106</v>
      </c>
      <c r="D25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51" s="118" t="s">
        <v>3029</v>
      </c>
      <c r="F2551" s="75" t="s">
        <v>537</v>
      </c>
      <c r="G25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51" s="77">
        <v>95</v>
      </c>
      <c r="J2551" s="52">
        <v>3.3</v>
      </c>
      <c r="K2551" s="53">
        <f>Tabla3[[#This Row],[PRECIOS]]-Tabla3[[#This Row],[PRECIOS]]*10%</f>
        <v>2.9699999999999998</v>
      </c>
      <c r="L2551" s="101"/>
      <c r="M2551" s="54"/>
      <c r="N2551" s="55">
        <f>IFERROR(Tabla3[[#This Row],[PRECIOS]]-Tabla3[[#This Row],[PRECIOS]]*Tabla3[[#This Row],[% PRODUCTO]]," ")</f>
        <v>3.3</v>
      </c>
      <c r="O2551" s="54"/>
      <c r="P2551" s="55">
        <f>IFERROR(Tabla3[[#This Row],[OCULTAR2]]-Tabla3[[#This Row],[OCULTAR2]]*Tabla3[[#This Row],[% LÍNEA]]," ")</f>
        <v>3.3</v>
      </c>
      <c r="Q2551" s="56">
        <f>IFERROR(Tabla3[[#This Row],[% PRODUCTO]]+Tabla3[[#This Row],[% LÍNEA]]," ")</f>
        <v>0</v>
      </c>
      <c r="R2551" s="53">
        <f>Tabla3[[#This Row],[OCULTAR3]]</f>
        <v>3.3</v>
      </c>
      <c r="S2551" s="53">
        <f>Tabla3[[#This Row],[PRECIO SIN %]]-Tabla3[[#This Row],[PRECIO SIN %]]*10%</f>
        <v>2.9699999999999998</v>
      </c>
      <c r="T2551" s="80">
        <f>(Tabla3[[#This Row],[PRECIO CON DESCT.]]-(Tabla3[[#This Row],[PRECIO CON DESCT.]]*$T$6))</f>
        <v>1.8710999999999998</v>
      </c>
      <c r="U2551" s="96"/>
      <c r="V2551" s="94">
        <f>Tabla3[[#This Row],[PRECIO %      en $]]*Tabla3[[#This Row],[PEDIDO ]]</f>
        <v>0</v>
      </c>
      <c r="W2551" s="57">
        <f>Tabla3[[#This Row],[PRECIO CON DESCT.]]*Tabla3[[#This Row],[PEDIDO ]]</f>
        <v>0</v>
      </c>
      <c r="X2551" s="58">
        <f>Tabla3[[#This Row],[PRECIO SIN %]]*Tabla3[[#This Row],[PEDIDO ]]</f>
        <v>0</v>
      </c>
    </row>
    <row r="2552" spans="1:24" ht="33" customHeight="1" x14ac:dyDescent="0.4">
      <c r="A2552" s="125">
        <v>7591585114389</v>
      </c>
      <c r="B2552" s="59" t="s">
        <v>225</v>
      </c>
      <c r="C2552" s="59" t="s">
        <v>104</v>
      </c>
      <c r="D25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52" s="119" t="s">
        <v>3030</v>
      </c>
      <c r="F2552" s="76" t="s">
        <v>537</v>
      </c>
      <c r="G25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52" s="78">
        <v>43</v>
      </c>
      <c r="J2552" s="52">
        <v>31.8</v>
      </c>
      <c r="K2552" s="60">
        <f>Tabla3[[#This Row],[PRECIOS]]-Tabla3[[#This Row],[PRECIOS]]*10%</f>
        <v>28.62</v>
      </c>
      <c r="L2552" s="101"/>
      <c r="M2552" s="61"/>
      <c r="N2552" s="55">
        <f>IFERROR(Tabla3[[#This Row],[PRECIOS]]-Tabla3[[#This Row],[PRECIOS]]*Tabla3[[#This Row],[% PRODUCTO]]," ")</f>
        <v>31.8</v>
      </c>
      <c r="O2552" s="61"/>
      <c r="P2552" s="55">
        <f>IFERROR(Tabla3[[#This Row],[OCULTAR2]]-Tabla3[[#This Row],[OCULTAR2]]*Tabla3[[#This Row],[% LÍNEA]]," ")</f>
        <v>31.8</v>
      </c>
      <c r="Q2552" s="56">
        <f>IFERROR(Tabla3[[#This Row],[% PRODUCTO]]+Tabla3[[#This Row],[% LÍNEA]]," ")</f>
        <v>0</v>
      </c>
      <c r="R2552" s="60">
        <f>Tabla3[[#This Row],[OCULTAR3]]</f>
        <v>31.8</v>
      </c>
      <c r="S2552" s="60">
        <f>Tabla3[[#This Row],[PRECIO SIN %]]-Tabla3[[#This Row],[PRECIO SIN %]]*10%</f>
        <v>28.62</v>
      </c>
      <c r="T2552" s="80">
        <f>(Tabla3[[#This Row],[PRECIO CON DESCT.]]-(Tabla3[[#This Row],[PRECIO CON DESCT.]]*$T$6))</f>
        <v>18.0306</v>
      </c>
      <c r="U2552" s="96"/>
      <c r="V2552" s="94">
        <f>Tabla3[[#This Row],[PRECIO %      en $]]*Tabla3[[#This Row],[PEDIDO ]]</f>
        <v>0</v>
      </c>
      <c r="W2552" s="57">
        <f>Tabla3[[#This Row],[PRECIO CON DESCT.]]*Tabla3[[#This Row],[PEDIDO ]]</f>
        <v>0</v>
      </c>
      <c r="X2552" s="58">
        <f>Tabla3[[#This Row],[PRECIO SIN %]]*Tabla3[[#This Row],[PEDIDO ]]</f>
        <v>0</v>
      </c>
    </row>
    <row r="2553" spans="1:24" ht="33" customHeight="1" x14ac:dyDescent="0.4">
      <c r="A2553" s="124">
        <v>7592601100508</v>
      </c>
      <c r="B2553" s="51" t="s">
        <v>225</v>
      </c>
      <c r="C2553" s="51" t="s">
        <v>98</v>
      </c>
      <c r="D25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553" s="118" t="s">
        <v>3031</v>
      </c>
      <c r="F2553" s="75" t="s">
        <v>537</v>
      </c>
      <c r="G25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553" s="77">
        <v>21</v>
      </c>
      <c r="J2553" s="52">
        <v>2.74444</v>
      </c>
      <c r="K2553" s="53">
        <f>Tabla3[[#This Row],[PRECIOS]]-Tabla3[[#This Row],[PRECIOS]]*10%</f>
        <v>2.4699960000000001</v>
      </c>
      <c r="L2553" s="101" t="s">
        <v>5327</v>
      </c>
      <c r="M2553" s="54"/>
      <c r="N2553" s="55">
        <f>IFERROR(Tabla3[[#This Row],[PRECIOS]]-Tabla3[[#This Row],[PRECIOS]]*Tabla3[[#This Row],[% PRODUCTO]]," ")</f>
        <v>2.74444</v>
      </c>
      <c r="O2553" s="54"/>
      <c r="P2553" s="55">
        <f>IFERROR(Tabla3[[#This Row],[OCULTAR2]]-Tabla3[[#This Row],[OCULTAR2]]*Tabla3[[#This Row],[% LÍNEA]]," ")</f>
        <v>2.74444</v>
      </c>
      <c r="Q2553" s="56">
        <f>IFERROR(Tabla3[[#This Row],[% PRODUCTO]]+Tabla3[[#This Row],[% LÍNEA]]," ")</f>
        <v>0</v>
      </c>
      <c r="R2553" s="53">
        <f>Tabla3[[#This Row],[OCULTAR3]]</f>
        <v>2.74444</v>
      </c>
      <c r="S2553" s="53">
        <f>Tabla3[[#This Row],[PRECIO SIN %]]-Tabla3[[#This Row],[PRECIO SIN %]]*10%</f>
        <v>2.4699960000000001</v>
      </c>
      <c r="T2553" s="80">
        <f>(Tabla3[[#This Row],[PRECIO CON DESCT.]]-(Tabla3[[#This Row],[PRECIO CON DESCT.]]*$T$6))</f>
        <v>1.55609748</v>
      </c>
      <c r="U2553" s="96"/>
      <c r="V2553" s="94">
        <f>Tabla3[[#This Row],[PRECIO %      en $]]*Tabla3[[#This Row],[PEDIDO ]]</f>
        <v>0</v>
      </c>
      <c r="W2553" s="57">
        <f>Tabla3[[#This Row],[PRECIO CON DESCT.]]*Tabla3[[#This Row],[PEDIDO ]]</f>
        <v>0</v>
      </c>
      <c r="X2553" s="58">
        <f>Tabla3[[#This Row],[PRECIO SIN %]]*Tabla3[[#This Row],[PEDIDO ]]</f>
        <v>0</v>
      </c>
    </row>
    <row r="2554" spans="1:24" ht="33" customHeight="1" x14ac:dyDescent="0.4">
      <c r="A2554" s="125">
        <v>7592349455830</v>
      </c>
      <c r="B2554" s="59" t="s">
        <v>225</v>
      </c>
      <c r="C2554" s="59" t="s">
        <v>155</v>
      </c>
      <c r="D25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554" s="119" t="s">
        <v>3032</v>
      </c>
      <c r="F2554" s="76" t="s">
        <v>537</v>
      </c>
      <c r="G25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54" s="78">
        <v>712</v>
      </c>
      <c r="J2554" s="52">
        <v>1.5555600000000001</v>
      </c>
      <c r="K2554" s="60">
        <f>Tabla3[[#This Row],[PRECIOS]]-Tabla3[[#This Row],[PRECIOS]]*10%</f>
        <v>1.400004</v>
      </c>
      <c r="L2554" s="101"/>
      <c r="M2554" s="61"/>
      <c r="N2554" s="55">
        <f>IFERROR(Tabla3[[#This Row],[PRECIOS]]-Tabla3[[#This Row],[PRECIOS]]*Tabla3[[#This Row],[% PRODUCTO]]," ")</f>
        <v>1.5555600000000001</v>
      </c>
      <c r="O2554" s="61"/>
      <c r="P2554" s="55">
        <f>IFERROR(Tabla3[[#This Row],[OCULTAR2]]-Tabla3[[#This Row],[OCULTAR2]]*Tabla3[[#This Row],[% LÍNEA]]," ")</f>
        <v>1.5555600000000001</v>
      </c>
      <c r="Q2554" s="56">
        <f>IFERROR(Tabla3[[#This Row],[% PRODUCTO]]+Tabla3[[#This Row],[% LÍNEA]]," ")</f>
        <v>0</v>
      </c>
      <c r="R2554" s="60">
        <f>Tabla3[[#This Row],[OCULTAR3]]</f>
        <v>1.5555600000000001</v>
      </c>
      <c r="S2554" s="60">
        <f>Tabla3[[#This Row],[PRECIO SIN %]]-Tabla3[[#This Row],[PRECIO SIN %]]*10%</f>
        <v>1.400004</v>
      </c>
      <c r="T2554" s="80">
        <f>(Tabla3[[#This Row],[PRECIO CON DESCT.]]-(Tabla3[[#This Row],[PRECIO CON DESCT.]]*$T$6))</f>
        <v>0.88200252000000001</v>
      </c>
      <c r="U2554" s="96"/>
      <c r="V2554" s="94">
        <f>Tabla3[[#This Row],[PRECIO %      en $]]*Tabla3[[#This Row],[PEDIDO ]]</f>
        <v>0</v>
      </c>
      <c r="W2554" s="57">
        <f>Tabla3[[#This Row],[PRECIO CON DESCT.]]*Tabla3[[#This Row],[PEDIDO ]]</f>
        <v>0</v>
      </c>
      <c r="X2554" s="58">
        <f>Tabla3[[#This Row],[PRECIO SIN %]]*Tabla3[[#This Row],[PEDIDO ]]</f>
        <v>0</v>
      </c>
    </row>
    <row r="2555" spans="1:24" ht="33" customHeight="1" x14ac:dyDescent="0.4">
      <c r="A2555" s="124">
        <v>7592349723571</v>
      </c>
      <c r="B2555" s="51" t="s">
        <v>225</v>
      </c>
      <c r="C2555" s="51" t="s">
        <v>155</v>
      </c>
      <c r="D25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555" s="118" t="s">
        <v>3033</v>
      </c>
      <c r="F2555" s="75" t="s">
        <v>537</v>
      </c>
      <c r="G25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55" s="77">
        <v>742</v>
      </c>
      <c r="J2555" s="52">
        <v>3.8333300000000001</v>
      </c>
      <c r="K2555" s="53">
        <f>Tabla3[[#This Row],[PRECIOS]]-Tabla3[[#This Row],[PRECIOS]]*10%</f>
        <v>3.4499970000000002</v>
      </c>
      <c r="L2555" s="101"/>
      <c r="M2555" s="54"/>
      <c r="N2555" s="55">
        <f>IFERROR(Tabla3[[#This Row],[PRECIOS]]-Tabla3[[#This Row],[PRECIOS]]*Tabla3[[#This Row],[% PRODUCTO]]," ")</f>
        <v>3.8333300000000001</v>
      </c>
      <c r="O2555" s="54"/>
      <c r="P2555" s="55">
        <f>IFERROR(Tabla3[[#This Row],[OCULTAR2]]-Tabla3[[#This Row],[OCULTAR2]]*Tabla3[[#This Row],[% LÍNEA]]," ")</f>
        <v>3.8333300000000001</v>
      </c>
      <c r="Q2555" s="56">
        <f>IFERROR(Tabla3[[#This Row],[% PRODUCTO]]+Tabla3[[#This Row],[% LÍNEA]]," ")</f>
        <v>0</v>
      </c>
      <c r="R2555" s="53">
        <f>Tabla3[[#This Row],[OCULTAR3]]</f>
        <v>3.8333300000000001</v>
      </c>
      <c r="S2555" s="53">
        <f>Tabla3[[#This Row],[PRECIO SIN %]]-Tabla3[[#This Row],[PRECIO SIN %]]*10%</f>
        <v>3.4499970000000002</v>
      </c>
      <c r="T2555" s="80">
        <f>(Tabla3[[#This Row],[PRECIO CON DESCT.]]-(Tabla3[[#This Row],[PRECIO CON DESCT.]]*$T$6))</f>
        <v>2.1734981100000001</v>
      </c>
      <c r="U2555" s="96"/>
      <c r="V2555" s="94">
        <f>Tabla3[[#This Row],[PRECIO %      en $]]*Tabla3[[#This Row],[PEDIDO ]]</f>
        <v>0</v>
      </c>
      <c r="W2555" s="57">
        <f>Tabla3[[#This Row],[PRECIO CON DESCT.]]*Tabla3[[#This Row],[PEDIDO ]]</f>
        <v>0</v>
      </c>
      <c r="X2555" s="58">
        <f>Tabla3[[#This Row],[PRECIO SIN %]]*Tabla3[[#This Row],[PEDIDO ]]</f>
        <v>0</v>
      </c>
    </row>
    <row r="2556" spans="1:24" ht="33" customHeight="1" x14ac:dyDescent="0.4">
      <c r="A2556" s="125">
        <v>7703038050322</v>
      </c>
      <c r="B2556" s="59" t="s">
        <v>225</v>
      </c>
      <c r="C2556" s="59" t="s">
        <v>215</v>
      </c>
      <c r="D25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56" s="119" t="s">
        <v>3034</v>
      </c>
      <c r="F2556" s="76" t="s">
        <v>537</v>
      </c>
      <c r="G25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56" s="78">
        <v>204</v>
      </c>
      <c r="J2556" s="52">
        <v>1.11111</v>
      </c>
      <c r="K2556" s="60">
        <f>Tabla3[[#This Row],[PRECIOS]]-Tabla3[[#This Row],[PRECIOS]]*10%</f>
        <v>0.99999900000000008</v>
      </c>
      <c r="L2556" s="101"/>
      <c r="M2556" s="61"/>
      <c r="N2556" s="55">
        <f>IFERROR(Tabla3[[#This Row],[PRECIOS]]-Tabla3[[#This Row],[PRECIOS]]*Tabla3[[#This Row],[% PRODUCTO]]," ")</f>
        <v>1.11111</v>
      </c>
      <c r="O2556" s="61"/>
      <c r="P2556" s="55">
        <f>IFERROR(Tabla3[[#This Row],[OCULTAR2]]-Tabla3[[#This Row],[OCULTAR2]]*Tabla3[[#This Row],[% LÍNEA]]," ")</f>
        <v>1.11111</v>
      </c>
      <c r="Q2556" s="56">
        <f>IFERROR(Tabla3[[#This Row],[% PRODUCTO]]+Tabla3[[#This Row],[% LÍNEA]]," ")</f>
        <v>0</v>
      </c>
      <c r="R2556" s="60">
        <f>Tabla3[[#This Row],[OCULTAR3]]</f>
        <v>1.11111</v>
      </c>
      <c r="S2556" s="60">
        <f>Tabla3[[#This Row],[PRECIO SIN %]]-Tabla3[[#This Row],[PRECIO SIN %]]*10%</f>
        <v>0.99999900000000008</v>
      </c>
      <c r="T2556" s="80">
        <f>(Tabla3[[#This Row],[PRECIO CON DESCT.]]-(Tabla3[[#This Row],[PRECIO CON DESCT.]]*$T$6))</f>
        <v>0.62999937000000006</v>
      </c>
      <c r="U2556" s="96"/>
      <c r="V2556" s="94">
        <f>Tabla3[[#This Row],[PRECIO %      en $]]*Tabla3[[#This Row],[PEDIDO ]]</f>
        <v>0</v>
      </c>
      <c r="W2556" s="57">
        <f>Tabla3[[#This Row],[PRECIO CON DESCT.]]*Tabla3[[#This Row],[PEDIDO ]]</f>
        <v>0</v>
      </c>
      <c r="X2556" s="58">
        <f>Tabla3[[#This Row],[PRECIO SIN %]]*Tabla3[[#This Row],[PEDIDO ]]</f>
        <v>0</v>
      </c>
    </row>
    <row r="2557" spans="1:24" ht="33" customHeight="1" x14ac:dyDescent="0.4">
      <c r="A2557" s="124">
        <v>7702184110157</v>
      </c>
      <c r="B2557" s="51" t="s">
        <v>225</v>
      </c>
      <c r="C2557" s="51" t="s">
        <v>135</v>
      </c>
      <c r="D25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57" s="118" t="s">
        <v>3035</v>
      </c>
      <c r="F2557" s="75" t="s">
        <v>537</v>
      </c>
      <c r="G25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57" s="77">
        <v>2320</v>
      </c>
      <c r="J2557" s="52">
        <v>0.25556000000000001</v>
      </c>
      <c r="K2557" s="53">
        <f>Tabla3[[#This Row],[PRECIOS]]-Tabla3[[#This Row],[PRECIOS]]*10%</f>
        <v>0.23000400000000001</v>
      </c>
      <c r="L2557" s="101"/>
      <c r="M2557" s="54"/>
      <c r="N2557" s="55">
        <f>IFERROR(Tabla3[[#This Row],[PRECIOS]]-Tabla3[[#This Row],[PRECIOS]]*Tabla3[[#This Row],[% PRODUCTO]]," ")</f>
        <v>0.25556000000000001</v>
      </c>
      <c r="O2557" s="54"/>
      <c r="P2557" s="55">
        <f>IFERROR(Tabla3[[#This Row],[OCULTAR2]]-Tabla3[[#This Row],[OCULTAR2]]*Tabla3[[#This Row],[% LÍNEA]]," ")</f>
        <v>0.25556000000000001</v>
      </c>
      <c r="Q2557" s="56">
        <f>IFERROR(Tabla3[[#This Row],[% PRODUCTO]]+Tabla3[[#This Row],[% LÍNEA]]," ")</f>
        <v>0</v>
      </c>
      <c r="R2557" s="53">
        <f>Tabla3[[#This Row],[OCULTAR3]]</f>
        <v>0.25556000000000001</v>
      </c>
      <c r="S2557" s="53">
        <f>Tabla3[[#This Row],[PRECIO SIN %]]-Tabla3[[#This Row],[PRECIO SIN %]]*10%</f>
        <v>0.23000400000000001</v>
      </c>
      <c r="T2557" s="80">
        <f>(Tabla3[[#This Row],[PRECIO CON DESCT.]]-(Tabla3[[#This Row],[PRECIO CON DESCT.]]*$T$6))</f>
        <v>0.14490252000000001</v>
      </c>
      <c r="U2557" s="96"/>
      <c r="V2557" s="94">
        <f>Tabla3[[#This Row],[PRECIO %      en $]]*Tabla3[[#This Row],[PEDIDO ]]</f>
        <v>0</v>
      </c>
      <c r="W2557" s="57">
        <f>Tabla3[[#This Row],[PRECIO CON DESCT.]]*Tabla3[[#This Row],[PEDIDO ]]</f>
        <v>0</v>
      </c>
      <c r="X2557" s="58">
        <f>Tabla3[[#This Row],[PRECIO SIN %]]*Tabla3[[#This Row],[PEDIDO ]]</f>
        <v>0</v>
      </c>
    </row>
    <row r="2558" spans="1:24" ht="33" customHeight="1" x14ac:dyDescent="0.4">
      <c r="A2558" s="125">
        <v>8906122851440</v>
      </c>
      <c r="B2558" s="59" t="s">
        <v>225</v>
      </c>
      <c r="C2558" s="59" t="s">
        <v>128</v>
      </c>
      <c r="D25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58" s="119" t="s">
        <v>3036</v>
      </c>
      <c r="F2558" s="76" t="s">
        <v>537</v>
      </c>
      <c r="G25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58" s="78">
        <v>796</v>
      </c>
      <c r="J2558" s="52">
        <v>0.97777999999999998</v>
      </c>
      <c r="K2558" s="60">
        <f>Tabla3[[#This Row],[PRECIOS]]-Tabla3[[#This Row],[PRECIOS]]*10%</f>
        <v>0.88000199999999995</v>
      </c>
      <c r="L2558" s="101"/>
      <c r="M2558" s="61"/>
      <c r="N2558" s="55">
        <f>IFERROR(Tabla3[[#This Row],[PRECIOS]]-Tabla3[[#This Row],[PRECIOS]]*Tabla3[[#This Row],[% PRODUCTO]]," ")</f>
        <v>0.97777999999999998</v>
      </c>
      <c r="O2558" s="61"/>
      <c r="P2558" s="55">
        <f>IFERROR(Tabla3[[#This Row],[OCULTAR2]]-Tabla3[[#This Row],[OCULTAR2]]*Tabla3[[#This Row],[% LÍNEA]]," ")</f>
        <v>0.97777999999999998</v>
      </c>
      <c r="Q2558" s="56">
        <f>IFERROR(Tabla3[[#This Row],[% PRODUCTO]]+Tabla3[[#This Row],[% LÍNEA]]," ")</f>
        <v>0</v>
      </c>
      <c r="R2558" s="60">
        <f>Tabla3[[#This Row],[OCULTAR3]]</f>
        <v>0.97777999999999998</v>
      </c>
      <c r="S2558" s="60">
        <f>Tabla3[[#This Row],[PRECIO SIN %]]-Tabla3[[#This Row],[PRECIO SIN %]]*10%</f>
        <v>0.88000199999999995</v>
      </c>
      <c r="T2558" s="80">
        <f>(Tabla3[[#This Row],[PRECIO CON DESCT.]]-(Tabla3[[#This Row],[PRECIO CON DESCT.]]*$T$6))</f>
        <v>0.5544012599999999</v>
      </c>
      <c r="U2558" s="96"/>
      <c r="V2558" s="94">
        <f>Tabla3[[#This Row],[PRECIO %      en $]]*Tabla3[[#This Row],[PEDIDO ]]</f>
        <v>0</v>
      </c>
      <c r="W2558" s="57">
        <f>Tabla3[[#This Row],[PRECIO CON DESCT.]]*Tabla3[[#This Row],[PEDIDO ]]</f>
        <v>0</v>
      </c>
      <c r="X2558" s="58">
        <f>Tabla3[[#This Row],[PRECIO SIN %]]*Tabla3[[#This Row],[PEDIDO ]]</f>
        <v>0</v>
      </c>
    </row>
    <row r="2559" spans="1:24" ht="33" customHeight="1" x14ac:dyDescent="0.4">
      <c r="A2559" s="124">
        <v>8908007037390</v>
      </c>
      <c r="B2559" s="51" t="s">
        <v>225</v>
      </c>
      <c r="C2559" s="51" t="s">
        <v>238</v>
      </c>
      <c r="D25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59" s="118" t="s">
        <v>3037</v>
      </c>
      <c r="F2559" s="75" t="s">
        <v>537</v>
      </c>
      <c r="G25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59" s="77">
        <v>241</v>
      </c>
      <c r="J2559" s="52">
        <v>2.1888899999999998</v>
      </c>
      <c r="K2559" s="53">
        <f>Tabla3[[#This Row],[PRECIOS]]-Tabla3[[#This Row],[PRECIOS]]*10%</f>
        <v>1.9700009999999999</v>
      </c>
      <c r="L2559" s="101"/>
      <c r="M2559" s="54"/>
      <c r="N2559" s="55">
        <f>IFERROR(Tabla3[[#This Row],[PRECIOS]]-Tabla3[[#This Row],[PRECIOS]]*Tabla3[[#This Row],[% PRODUCTO]]," ")</f>
        <v>2.1888899999999998</v>
      </c>
      <c r="O2559" s="54"/>
      <c r="P2559" s="55">
        <f>IFERROR(Tabla3[[#This Row],[OCULTAR2]]-Tabla3[[#This Row],[OCULTAR2]]*Tabla3[[#This Row],[% LÍNEA]]," ")</f>
        <v>2.1888899999999998</v>
      </c>
      <c r="Q2559" s="56">
        <f>IFERROR(Tabla3[[#This Row],[% PRODUCTO]]+Tabla3[[#This Row],[% LÍNEA]]," ")</f>
        <v>0</v>
      </c>
      <c r="R2559" s="53">
        <f>Tabla3[[#This Row],[OCULTAR3]]</f>
        <v>2.1888899999999998</v>
      </c>
      <c r="S2559" s="53">
        <f>Tabla3[[#This Row],[PRECIO SIN %]]-Tabla3[[#This Row],[PRECIO SIN %]]*10%</f>
        <v>1.9700009999999999</v>
      </c>
      <c r="T2559" s="80">
        <f>(Tabla3[[#This Row],[PRECIO CON DESCT.]]-(Tabla3[[#This Row],[PRECIO CON DESCT.]]*$T$6))</f>
        <v>1.24110063</v>
      </c>
      <c r="U2559" s="96"/>
      <c r="V2559" s="94">
        <f>Tabla3[[#This Row],[PRECIO %      en $]]*Tabla3[[#This Row],[PEDIDO ]]</f>
        <v>0</v>
      </c>
      <c r="W2559" s="57">
        <f>Tabla3[[#This Row],[PRECIO CON DESCT.]]*Tabla3[[#This Row],[PEDIDO ]]</f>
        <v>0</v>
      </c>
      <c r="X2559" s="58">
        <f>Tabla3[[#This Row],[PRECIO SIN %]]*Tabla3[[#This Row],[PEDIDO ]]</f>
        <v>0</v>
      </c>
    </row>
    <row r="2560" spans="1:24" ht="33" customHeight="1" x14ac:dyDescent="0.4">
      <c r="A2560" s="125">
        <v>7598008000519</v>
      </c>
      <c r="B2560" s="59" t="s">
        <v>225</v>
      </c>
      <c r="C2560" s="59" t="s">
        <v>134</v>
      </c>
      <c r="D25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60" s="119" t="s">
        <v>3038</v>
      </c>
      <c r="F2560" s="76" t="s">
        <v>537</v>
      </c>
      <c r="G25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60" s="78">
        <v>421</v>
      </c>
      <c r="J2560" s="52">
        <v>0.45556000000000002</v>
      </c>
      <c r="K2560" s="60">
        <f>Tabla3[[#This Row],[PRECIOS]]-Tabla3[[#This Row],[PRECIOS]]*10%</f>
        <v>0.41000400000000004</v>
      </c>
      <c r="L2560" s="101"/>
      <c r="M2560" s="61"/>
      <c r="N2560" s="55">
        <f>IFERROR(Tabla3[[#This Row],[PRECIOS]]-Tabla3[[#This Row],[PRECIOS]]*Tabla3[[#This Row],[% PRODUCTO]]," ")</f>
        <v>0.45556000000000002</v>
      </c>
      <c r="O2560" s="61"/>
      <c r="P2560" s="55">
        <f>IFERROR(Tabla3[[#This Row],[OCULTAR2]]-Tabla3[[#This Row],[OCULTAR2]]*Tabla3[[#This Row],[% LÍNEA]]," ")</f>
        <v>0.45556000000000002</v>
      </c>
      <c r="Q2560" s="56">
        <f>IFERROR(Tabla3[[#This Row],[% PRODUCTO]]+Tabla3[[#This Row],[% LÍNEA]]," ")</f>
        <v>0</v>
      </c>
      <c r="R2560" s="60">
        <f>Tabla3[[#This Row],[OCULTAR3]]</f>
        <v>0.45556000000000002</v>
      </c>
      <c r="S2560" s="60">
        <f>Tabla3[[#This Row],[PRECIO SIN %]]-Tabla3[[#This Row],[PRECIO SIN %]]*10%</f>
        <v>0.41000400000000004</v>
      </c>
      <c r="T2560" s="80">
        <f>(Tabla3[[#This Row],[PRECIO CON DESCT.]]-(Tabla3[[#This Row],[PRECIO CON DESCT.]]*$T$6))</f>
        <v>0.25830252000000004</v>
      </c>
      <c r="U2560" s="96"/>
      <c r="V2560" s="94">
        <f>Tabla3[[#This Row],[PRECIO %      en $]]*Tabla3[[#This Row],[PEDIDO ]]</f>
        <v>0</v>
      </c>
      <c r="W2560" s="57">
        <f>Tabla3[[#This Row],[PRECIO CON DESCT.]]*Tabla3[[#This Row],[PEDIDO ]]</f>
        <v>0</v>
      </c>
      <c r="X2560" s="58">
        <f>Tabla3[[#This Row],[PRECIO SIN %]]*Tabla3[[#This Row],[PEDIDO ]]</f>
        <v>0</v>
      </c>
    </row>
    <row r="2561" spans="1:24" ht="33" customHeight="1" x14ac:dyDescent="0.4">
      <c r="A2561" s="124">
        <v>7594001101383</v>
      </c>
      <c r="B2561" s="51" t="s">
        <v>225</v>
      </c>
      <c r="C2561" s="51" t="s">
        <v>203</v>
      </c>
      <c r="D25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61" s="118" t="s">
        <v>3039</v>
      </c>
      <c r="F2561" s="75" t="s">
        <v>537</v>
      </c>
      <c r="G25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61" s="77">
        <v>2631</v>
      </c>
      <c r="J2561" s="52">
        <v>1.2222200000000001</v>
      </c>
      <c r="K2561" s="53">
        <f>Tabla3[[#This Row],[PRECIOS]]-Tabla3[[#This Row],[PRECIOS]]*10%</f>
        <v>1.099998</v>
      </c>
      <c r="L2561" s="101"/>
      <c r="M2561" s="54"/>
      <c r="N2561" s="55">
        <f>IFERROR(Tabla3[[#This Row],[PRECIOS]]-Tabla3[[#This Row],[PRECIOS]]*Tabla3[[#This Row],[% PRODUCTO]]," ")</f>
        <v>1.2222200000000001</v>
      </c>
      <c r="O2561" s="54"/>
      <c r="P2561" s="55">
        <f>IFERROR(Tabla3[[#This Row],[OCULTAR2]]-Tabla3[[#This Row],[OCULTAR2]]*Tabla3[[#This Row],[% LÍNEA]]," ")</f>
        <v>1.2222200000000001</v>
      </c>
      <c r="Q2561" s="56">
        <f>IFERROR(Tabla3[[#This Row],[% PRODUCTO]]+Tabla3[[#This Row],[% LÍNEA]]," ")</f>
        <v>0</v>
      </c>
      <c r="R2561" s="53">
        <f>Tabla3[[#This Row],[OCULTAR3]]</f>
        <v>1.2222200000000001</v>
      </c>
      <c r="S2561" s="53">
        <f>Tabla3[[#This Row],[PRECIO SIN %]]-Tabla3[[#This Row],[PRECIO SIN %]]*10%</f>
        <v>1.099998</v>
      </c>
      <c r="T2561" s="80">
        <f>(Tabla3[[#This Row],[PRECIO CON DESCT.]]-(Tabla3[[#This Row],[PRECIO CON DESCT.]]*$T$6))</f>
        <v>0.69299873999999995</v>
      </c>
      <c r="U2561" s="96"/>
      <c r="V2561" s="94">
        <f>Tabla3[[#This Row],[PRECIO %      en $]]*Tabla3[[#This Row],[PEDIDO ]]</f>
        <v>0</v>
      </c>
      <c r="W2561" s="57">
        <f>Tabla3[[#This Row],[PRECIO CON DESCT.]]*Tabla3[[#This Row],[PEDIDO ]]</f>
        <v>0</v>
      </c>
      <c r="X2561" s="58">
        <f>Tabla3[[#This Row],[PRECIO SIN %]]*Tabla3[[#This Row],[PEDIDO ]]</f>
        <v>0</v>
      </c>
    </row>
    <row r="2562" spans="1:24" ht="33" customHeight="1" x14ac:dyDescent="0.4">
      <c r="A2562" s="125">
        <v>8906142160898</v>
      </c>
      <c r="B2562" s="59" t="s">
        <v>225</v>
      </c>
      <c r="C2562" s="59" t="s">
        <v>57</v>
      </c>
      <c r="D25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62" s="119" t="s">
        <v>3040</v>
      </c>
      <c r="F2562" s="76" t="s">
        <v>537</v>
      </c>
      <c r="G25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62" s="78">
        <v>341</v>
      </c>
      <c r="J2562" s="52">
        <v>0.93332999999999999</v>
      </c>
      <c r="K2562" s="60">
        <f>Tabla3[[#This Row],[PRECIOS]]-Tabla3[[#This Row],[PRECIOS]]*10%</f>
        <v>0.83999699999999999</v>
      </c>
      <c r="L2562" s="101"/>
      <c r="M2562" s="61"/>
      <c r="N2562" s="55">
        <f>IFERROR(Tabla3[[#This Row],[PRECIOS]]-Tabla3[[#This Row],[PRECIOS]]*Tabla3[[#This Row],[% PRODUCTO]]," ")</f>
        <v>0.93332999999999999</v>
      </c>
      <c r="O2562" s="61"/>
      <c r="P2562" s="55">
        <f>IFERROR(Tabla3[[#This Row],[OCULTAR2]]-Tabla3[[#This Row],[OCULTAR2]]*Tabla3[[#This Row],[% LÍNEA]]," ")</f>
        <v>0.93332999999999999</v>
      </c>
      <c r="Q2562" s="56">
        <f>IFERROR(Tabla3[[#This Row],[% PRODUCTO]]+Tabla3[[#This Row],[% LÍNEA]]," ")</f>
        <v>0</v>
      </c>
      <c r="R2562" s="60">
        <f>Tabla3[[#This Row],[OCULTAR3]]</f>
        <v>0.93332999999999999</v>
      </c>
      <c r="S2562" s="60">
        <f>Tabla3[[#This Row],[PRECIO SIN %]]-Tabla3[[#This Row],[PRECIO SIN %]]*10%</f>
        <v>0.83999699999999999</v>
      </c>
      <c r="T2562" s="80">
        <f>(Tabla3[[#This Row],[PRECIO CON DESCT.]]-(Tabla3[[#This Row],[PRECIO CON DESCT.]]*$T$6))</f>
        <v>0.52919811000000005</v>
      </c>
      <c r="U2562" s="96"/>
      <c r="V2562" s="94">
        <f>Tabla3[[#This Row],[PRECIO %      en $]]*Tabla3[[#This Row],[PEDIDO ]]</f>
        <v>0</v>
      </c>
      <c r="W2562" s="57">
        <f>Tabla3[[#This Row],[PRECIO CON DESCT.]]*Tabla3[[#This Row],[PEDIDO ]]</f>
        <v>0</v>
      </c>
      <c r="X2562" s="58">
        <f>Tabla3[[#This Row],[PRECIO SIN %]]*Tabla3[[#This Row],[PEDIDO ]]</f>
        <v>0</v>
      </c>
    </row>
    <row r="2563" spans="1:24" ht="33" customHeight="1" x14ac:dyDescent="0.4">
      <c r="A2563" s="124">
        <v>7703038050339</v>
      </c>
      <c r="B2563" s="51" t="s">
        <v>225</v>
      </c>
      <c r="C2563" s="51" t="s">
        <v>215</v>
      </c>
      <c r="D25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63" s="118" t="s">
        <v>3041</v>
      </c>
      <c r="F2563" s="75" t="s">
        <v>537</v>
      </c>
      <c r="G25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63" s="77">
        <v>8</v>
      </c>
      <c r="J2563" s="52">
        <v>0.76666999999999996</v>
      </c>
      <c r="K2563" s="53">
        <f>Tabla3[[#This Row],[PRECIOS]]-Tabla3[[#This Row],[PRECIOS]]*10%</f>
        <v>0.69000299999999992</v>
      </c>
      <c r="L2563" s="101"/>
      <c r="M2563" s="54"/>
      <c r="N2563" s="55">
        <f>IFERROR(Tabla3[[#This Row],[PRECIOS]]-Tabla3[[#This Row],[PRECIOS]]*Tabla3[[#This Row],[% PRODUCTO]]," ")</f>
        <v>0.76666999999999996</v>
      </c>
      <c r="O2563" s="54"/>
      <c r="P2563" s="55">
        <f>IFERROR(Tabla3[[#This Row],[OCULTAR2]]-Tabla3[[#This Row],[OCULTAR2]]*Tabla3[[#This Row],[% LÍNEA]]," ")</f>
        <v>0.76666999999999996</v>
      </c>
      <c r="Q2563" s="56">
        <f>IFERROR(Tabla3[[#This Row],[% PRODUCTO]]+Tabla3[[#This Row],[% LÍNEA]]," ")</f>
        <v>0</v>
      </c>
      <c r="R2563" s="53">
        <f>Tabla3[[#This Row],[OCULTAR3]]</f>
        <v>0.76666999999999996</v>
      </c>
      <c r="S2563" s="53">
        <f>Tabla3[[#This Row],[PRECIO SIN %]]-Tabla3[[#This Row],[PRECIO SIN %]]*10%</f>
        <v>0.69000299999999992</v>
      </c>
      <c r="T2563" s="80">
        <f>(Tabla3[[#This Row],[PRECIO CON DESCT.]]-(Tabla3[[#This Row],[PRECIO CON DESCT.]]*$T$6))</f>
        <v>0.43470188999999998</v>
      </c>
      <c r="U2563" s="96"/>
      <c r="V2563" s="94">
        <f>Tabla3[[#This Row],[PRECIO %      en $]]*Tabla3[[#This Row],[PEDIDO ]]</f>
        <v>0</v>
      </c>
      <c r="W2563" s="57">
        <f>Tabla3[[#This Row],[PRECIO CON DESCT.]]*Tabla3[[#This Row],[PEDIDO ]]</f>
        <v>0</v>
      </c>
      <c r="X2563" s="58">
        <f>Tabla3[[#This Row],[PRECIO SIN %]]*Tabla3[[#This Row],[PEDIDO ]]</f>
        <v>0</v>
      </c>
    </row>
    <row r="2564" spans="1:24" ht="33" customHeight="1" x14ac:dyDescent="0.4">
      <c r="A2564" s="125">
        <v>7592616361017</v>
      </c>
      <c r="B2564" s="59" t="s">
        <v>225</v>
      </c>
      <c r="C2564" s="59" t="s">
        <v>161</v>
      </c>
      <c r="D25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64" s="119" t="s">
        <v>3042</v>
      </c>
      <c r="F2564" s="76" t="s">
        <v>537</v>
      </c>
      <c r="G25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64" s="78">
        <v>30</v>
      </c>
      <c r="J2564" s="52">
        <v>1.31111</v>
      </c>
      <c r="K2564" s="60">
        <f>Tabla3[[#This Row],[PRECIOS]]-Tabla3[[#This Row],[PRECIOS]]*10%</f>
        <v>1.179999</v>
      </c>
      <c r="L2564" s="101"/>
      <c r="M2564" s="61"/>
      <c r="N2564" s="55">
        <f>IFERROR(Tabla3[[#This Row],[PRECIOS]]-Tabla3[[#This Row],[PRECIOS]]*Tabla3[[#This Row],[% PRODUCTO]]," ")</f>
        <v>1.31111</v>
      </c>
      <c r="O2564" s="61"/>
      <c r="P2564" s="55">
        <f>IFERROR(Tabla3[[#This Row],[OCULTAR2]]-Tabla3[[#This Row],[OCULTAR2]]*Tabla3[[#This Row],[% LÍNEA]]," ")</f>
        <v>1.31111</v>
      </c>
      <c r="Q2564" s="56">
        <f>IFERROR(Tabla3[[#This Row],[% PRODUCTO]]+Tabla3[[#This Row],[% LÍNEA]]," ")</f>
        <v>0</v>
      </c>
      <c r="R2564" s="60">
        <f>Tabla3[[#This Row],[OCULTAR3]]</f>
        <v>1.31111</v>
      </c>
      <c r="S2564" s="60">
        <f>Tabla3[[#This Row],[PRECIO SIN %]]-Tabla3[[#This Row],[PRECIO SIN %]]*10%</f>
        <v>1.179999</v>
      </c>
      <c r="T2564" s="80">
        <f>(Tabla3[[#This Row],[PRECIO CON DESCT.]]-(Tabla3[[#This Row],[PRECIO CON DESCT.]]*$T$6))</f>
        <v>0.74339937</v>
      </c>
      <c r="U2564" s="96"/>
      <c r="V2564" s="94">
        <f>Tabla3[[#This Row],[PRECIO %      en $]]*Tabla3[[#This Row],[PEDIDO ]]</f>
        <v>0</v>
      </c>
      <c r="W2564" s="57">
        <f>Tabla3[[#This Row],[PRECIO CON DESCT.]]*Tabla3[[#This Row],[PEDIDO ]]</f>
        <v>0</v>
      </c>
      <c r="X2564" s="58">
        <f>Tabla3[[#This Row],[PRECIO SIN %]]*Tabla3[[#This Row],[PEDIDO ]]</f>
        <v>0</v>
      </c>
    </row>
    <row r="2565" spans="1:24" ht="33" customHeight="1" x14ac:dyDescent="0.4">
      <c r="A2565" s="124">
        <v>7597758000817</v>
      </c>
      <c r="B2565" s="51" t="s">
        <v>225</v>
      </c>
      <c r="C2565" s="51" t="s">
        <v>67</v>
      </c>
      <c r="D25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565" s="118" t="s">
        <v>3043</v>
      </c>
      <c r="F2565" s="75" t="s">
        <v>537</v>
      </c>
      <c r="G25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565" s="77">
        <v>220</v>
      </c>
      <c r="J2565" s="52">
        <v>1</v>
      </c>
      <c r="K2565" s="53">
        <f>Tabla3[[#This Row],[PRECIOS]]-Tabla3[[#This Row],[PRECIOS]]*10%</f>
        <v>0.9</v>
      </c>
      <c r="L2565" s="101" t="s">
        <v>5327</v>
      </c>
      <c r="M2565" s="54"/>
      <c r="N2565" s="55">
        <f>IFERROR(Tabla3[[#This Row],[PRECIOS]]-Tabla3[[#This Row],[PRECIOS]]*Tabla3[[#This Row],[% PRODUCTO]]," ")</f>
        <v>1</v>
      </c>
      <c r="O2565" s="54"/>
      <c r="P2565" s="55">
        <f>IFERROR(Tabla3[[#This Row],[OCULTAR2]]-Tabla3[[#This Row],[OCULTAR2]]*Tabla3[[#This Row],[% LÍNEA]]," ")</f>
        <v>1</v>
      </c>
      <c r="Q2565" s="56">
        <f>IFERROR(Tabla3[[#This Row],[% PRODUCTO]]+Tabla3[[#This Row],[% LÍNEA]]," ")</f>
        <v>0</v>
      </c>
      <c r="R2565" s="53">
        <f>Tabla3[[#This Row],[OCULTAR3]]</f>
        <v>1</v>
      </c>
      <c r="S2565" s="53">
        <f>Tabla3[[#This Row],[PRECIO SIN %]]-Tabla3[[#This Row],[PRECIO SIN %]]*10%</f>
        <v>0.9</v>
      </c>
      <c r="T2565" s="80">
        <f>(Tabla3[[#This Row],[PRECIO CON DESCT.]]-(Tabla3[[#This Row],[PRECIO CON DESCT.]]*$T$6))</f>
        <v>0.56699999999999995</v>
      </c>
      <c r="U2565" s="96"/>
      <c r="V2565" s="94">
        <f>Tabla3[[#This Row],[PRECIO %      en $]]*Tabla3[[#This Row],[PEDIDO ]]</f>
        <v>0</v>
      </c>
      <c r="W2565" s="57">
        <f>Tabla3[[#This Row],[PRECIO CON DESCT.]]*Tabla3[[#This Row],[PEDIDO ]]</f>
        <v>0</v>
      </c>
      <c r="X2565" s="58">
        <f>Tabla3[[#This Row],[PRECIO SIN %]]*Tabla3[[#This Row],[PEDIDO ]]</f>
        <v>0</v>
      </c>
    </row>
    <row r="2566" spans="1:24" ht="33" customHeight="1" x14ac:dyDescent="0.4">
      <c r="A2566" s="125">
        <v>731946648604</v>
      </c>
      <c r="B2566" s="59" t="s">
        <v>225</v>
      </c>
      <c r="C2566" s="59" t="s">
        <v>128</v>
      </c>
      <c r="D25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66" s="119" t="s">
        <v>3044</v>
      </c>
      <c r="F2566" s="76" t="s">
        <v>537</v>
      </c>
      <c r="G25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66" s="78">
        <v>841</v>
      </c>
      <c r="J2566" s="52">
        <v>0.94443999999999995</v>
      </c>
      <c r="K2566" s="60">
        <f>Tabla3[[#This Row],[PRECIOS]]-Tabla3[[#This Row],[PRECIOS]]*10%</f>
        <v>0.84999599999999997</v>
      </c>
      <c r="L2566" s="101"/>
      <c r="M2566" s="61"/>
      <c r="N2566" s="55">
        <f>IFERROR(Tabla3[[#This Row],[PRECIOS]]-Tabla3[[#This Row],[PRECIOS]]*Tabla3[[#This Row],[% PRODUCTO]]," ")</f>
        <v>0.94443999999999995</v>
      </c>
      <c r="O2566" s="61"/>
      <c r="P2566" s="55">
        <f>IFERROR(Tabla3[[#This Row],[OCULTAR2]]-Tabla3[[#This Row],[OCULTAR2]]*Tabla3[[#This Row],[% LÍNEA]]," ")</f>
        <v>0.94443999999999995</v>
      </c>
      <c r="Q2566" s="56">
        <f>IFERROR(Tabla3[[#This Row],[% PRODUCTO]]+Tabla3[[#This Row],[% LÍNEA]]," ")</f>
        <v>0</v>
      </c>
      <c r="R2566" s="60">
        <f>Tabla3[[#This Row],[OCULTAR3]]</f>
        <v>0.94443999999999995</v>
      </c>
      <c r="S2566" s="60">
        <f>Tabla3[[#This Row],[PRECIO SIN %]]-Tabla3[[#This Row],[PRECIO SIN %]]*10%</f>
        <v>0.84999599999999997</v>
      </c>
      <c r="T2566" s="80">
        <f>(Tabla3[[#This Row],[PRECIO CON DESCT.]]-(Tabla3[[#This Row],[PRECIO CON DESCT.]]*$T$6))</f>
        <v>0.53549747999999997</v>
      </c>
      <c r="U2566" s="96"/>
      <c r="V2566" s="94">
        <f>Tabla3[[#This Row],[PRECIO %      en $]]*Tabla3[[#This Row],[PEDIDO ]]</f>
        <v>0</v>
      </c>
      <c r="W2566" s="57">
        <f>Tabla3[[#This Row],[PRECIO CON DESCT.]]*Tabla3[[#This Row],[PEDIDO ]]</f>
        <v>0</v>
      </c>
      <c r="X2566" s="58">
        <f>Tabla3[[#This Row],[PRECIO SIN %]]*Tabla3[[#This Row],[PEDIDO ]]</f>
        <v>0</v>
      </c>
    </row>
    <row r="2567" spans="1:24" ht="33" customHeight="1" x14ac:dyDescent="0.4">
      <c r="A2567" s="124">
        <v>7591519000788</v>
      </c>
      <c r="B2567" s="51" t="s">
        <v>225</v>
      </c>
      <c r="C2567" s="51" t="s">
        <v>149</v>
      </c>
      <c r="D25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67" s="118" t="s">
        <v>3045</v>
      </c>
      <c r="F2567" s="75" t="s">
        <v>537</v>
      </c>
      <c r="G25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67" s="77">
        <v>520</v>
      </c>
      <c r="J2567" s="52">
        <v>1.5333300000000001</v>
      </c>
      <c r="K2567" s="53">
        <f>Tabla3[[#This Row],[PRECIOS]]-Tabla3[[#This Row],[PRECIOS]]*10%</f>
        <v>1.3799970000000001</v>
      </c>
      <c r="L2567" s="101"/>
      <c r="M2567" s="54"/>
      <c r="N2567" s="55">
        <f>IFERROR(Tabla3[[#This Row],[PRECIOS]]-Tabla3[[#This Row],[PRECIOS]]*Tabla3[[#This Row],[% PRODUCTO]]," ")</f>
        <v>1.5333300000000001</v>
      </c>
      <c r="O2567" s="54"/>
      <c r="P2567" s="55">
        <f>IFERROR(Tabla3[[#This Row],[OCULTAR2]]-Tabla3[[#This Row],[OCULTAR2]]*Tabla3[[#This Row],[% LÍNEA]]," ")</f>
        <v>1.5333300000000001</v>
      </c>
      <c r="Q2567" s="56">
        <f>IFERROR(Tabla3[[#This Row],[% PRODUCTO]]+Tabla3[[#This Row],[% LÍNEA]]," ")</f>
        <v>0</v>
      </c>
      <c r="R2567" s="53">
        <f>Tabla3[[#This Row],[OCULTAR3]]</f>
        <v>1.5333300000000001</v>
      </c>
      <c r="S2567" s="53">
        <f>Tabla3[[#This Row],[PRECIO SIN %]]-Tabla3[[#This Row],[PRECIO SIN %]]*10%</f>
        <v>1.3799970000000001</v>
      </c>
      <c r="T2567" s="80">
        <f>(Tabla3[[#This Row],[PRECIO CON DESCT.]]-(Tabla3[[#This Row],[PRECIO CON DESCT.]]*$T$6))</f>
        <v>0.86939811000000011</v>
      </c>
      <c r="U2567" s="96"/>
      <c r="V2567" s="94">
        <f>Tabla3[[#This Row],[PRECIO %      en $]]*Tabla3[[#This Row],[PEDIDO ]]</f>
        <v>0</v>
      </c>
      <c r="W2567" s="57">
        <f>Tabla3[[#This Row],[PRECIO CON DESCT.]]*Tabla3[[#This Row],[PEDIDO ]]</f>
        <v>0</v>
      </c>
      <c r="X2567" s="58">
        <f>Tabla3[[#This Row],[PRECIO SIN %]]*Tabla3[[#This Row],[PEDIDO ]]</f>
        <v>0</v>
      </c>
    </row>
    <row r="2568" spans="1:24" ht="33" customHeight="1" x14ac:dyDescent="0.4">
      <c r="A2568" s="125">
        <v>7703712031784</v>
      </c>
      <c r="B2568" s="59" t="s">
        <v>225</v>
      </c>
      <c r="C2568" s="59" t="s">
        <v>152</v>
      </c>
      <c r="D25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68" s="119" t="s">
        <v>3046</v>
      </c>
      <c r="F2568" s="76" t="s">
        <v>537</v>
      </c>
      <c r="G25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68" s="78">
        <v>1531</v>
      </c>
      <c r="J2568" s="52">
        <v>1.0888899999999999</v>
      </c>
      <c r="K2568" s="60">
        <f>Tabla3[[#This Row],[PRECIOS]]-Tabla3[[#This Row],[PRECIOS]]*10%</f>
        <v>0.9800009999999999</v>
      </c>
      <c r="L2568" s="101"/>
      <c r="M2568" s="61"/>
      <c r="N2568" s="55">
        <f>IFERROR(Tabla3[[#This Row],[PRECIOS]]-Tabla3[[#This Row],[PRECIOS]]*Tabla3[[#This Row],[% PRODUCTO]]," ")</f>
        <v>1.0888899999999999</v>
      </c>
      <c r="O2568" s="61"/>
      <c r="P2568" s="55">
        <f>IFERROR(Tabla3[[#This Row],[OCULTAR2]]-Tabla3[[#This Row],[OCULTAR2]]*Tabla3[[#This Row],[% LÍNEA]]," ")</f>
        <v>1.0888899999999999</v>
      </c>
      <c r="Q2568" s="56">
        <f>IFERROR(Tabla3[[#This Row],[% PRODUCTO]]+Tabla3[[#This Row],[% LÍNEA]]," ")</f>
        <v>0</v>
      </c>
      <c r="R2568" s="60">
        <f>Tabla3[[#This Row],[OCULTAR3]]</f>
        <v>1.0888899999999999</v>
      </c>
      <c r="S2568" s="60">
        <f>Tabla3[[#This Row],[PRECIO SIN %]]-Tabla3[[#This Row],[PRECIO SIN %]]*10%</f>
        <v>0.9800009999999999</v>
      </c>
      <c r="T2568" s="80">
        <f>(Tabla3[[#This Row],[PRECIO CON DESCT.]]-(Tabla3[[#This Row],[PRECIO CON DESCT.]]*$T$6))</f>
        <v>0.61740062999999989</v>
      </c>
      <c r="U2568" s="96"/>
      <c r="V2568" s="94">
        <f>Tabla3[[#This Row],[PRECIO %      en $]]*Tabla3[[#This Row],[PEDIDO ]]</f>
        <v>0</v>
      </c>
      <c r="W2568" s="57">
        <f>Tabla3[[#This Row],[PRECIO CON DESCT.]]*Tabla3[[#This Row],[PEDIDO ]]</f>
        <v>0</v>
      </c>
      <c r="X2568" s="58">
        <f>Tabla3[[#This Row],[PRECIO SIN %]]*Tabla3[[#This Row],[PEDIDO ]]</f>
        <v>0</v>
      </c>
    </row>
    <row r="2569" spans="1:24" ht="33" customHeight="1" x14ac:dyDescent="0.4">
      <c r="A2569" s="124">
        <v>8906005117595</v>
      </c>
      <c r="B2569" s="51" t="s">
        <v>225</v>
      </c>
      <c r="C2569" s="51" t="s">
        <v>206</v>
      </c>
      <c r="D25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69" s="118" t="s">
        <v>3047</v>
      </c>
      <c r="F2569" s="75" t="s">
        <v>537</v>
      </c>
      <c r="G25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69" s="77">
        <v>176</v>
      </c>
      <c r="J2569" s="52">
        <v>0.98889000000000005</v>
      </c>
      <c r="K2569" s="53">
        <f>Tabla3[[#This Row],[PRECIOS]]-Tabla3[[#This Row],[PRECIOS]]*10%</f>
        <v>0.89000100000000004</v>
      </c>
      <c r="L2569" s="101"/>
      <c r="M2569" s="54"/>
      <c r="N2569" s="55">
        <f>IFERROR(Tabla3[[#This Row],[PRECIOS]]-Tabla3[[#This Row],[PRECIOS]]*Tabla3[[#This Row],[% PRODUCTO]]," ")</f>
        <v>0.98889000000000005</v>
      </c>
      <c r="O2569" s="54"/>
      <c r="P2569" s="55">
        <f>IFERROR(Tabla3[[#This Row],[OCULTAR2]]-Tabla3[[#This Row],[OCULTAR2]]*Tabla3[[#This Row],[% LÍNEA]]," ")</f>
        <v>0.98889000000000005</v>
      </c>
      <c r="Q2569" s="56">
        <f>IFERROR(Tabla3[[#This Row],[% PRODUCTO]]+Tabla3[[#This Row],[% LÍNEA]]," ")</f>
        <v>0</v>
      </c>
      <c r="R2569" s="53">
        <f>Tabla3[[#This Row],[OCULTAR3]]</f>
        <v>0.98889000000000005</v>
      </c>
      <c r="S2569" s="53">
        <f>Tabla3[[#This Row],[PRECIO SIN %]]-Tabla3[[#This Row],[PRECIO SIN %]]*10%</f>
        <v>0.89000100000000004</v>
      </c>
      <c r="T2569" s="80">
        <f>(Tabla3[[#This Row],[PRECIO CON DESCT.]]-(Tabla3[[#This Row],[PRECIO CON DESCT.]]*$T$6))</f>
        <v>0.56070063000000003</v>
      </c>
      <c r="U2569" s="96"/>
      <c r="V2569" s="94">
        <f>Tabla3[[#This Row],[PRECIO %      en $]]*Tabla3[[#This Row],[PEDIDO ]]</f>
        <v>0</v>
      </c>
      <c r="W2569" s="57">
        <f>Tabla3[[#This Row],[PRECIO CON DESCT.]]*Tabla3[[#This Row],[PEDIDO ]]</f>
        <v>0</v>
      </c>
      <c r="X2569" s="58">
        <f>Tabla3[[#This Row],[PRECIO SIN %]]*Tabla3[[#This Row],[PEDIDO ]]</f>
        <v>0</v>
      </c>
    </row>
    <row r="2570" spans="1:24" ht="33" customHeight="1" x14ac:dyDescent="0.4">
      <c r="A2570" s="125">
        <v>7592454153300</v>
      </c>
      <c r="B2570" s="59" t="s">
        <v>225</v>
      </c>
      <c r="C2570" s="59" t="s">
        <v>171</v>
      </c>
      <c r="D25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70" s="119" t="s">
        <v>3048</v>
      </c>
      <c r="F2570" s="76" t="s">
        <v>537</v>
      </c>
      <c r="G25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70" s="78">
        <v>134</v>
      </c>
      <c r="J2570" s="52">
        <v>1.4111100000000001</v>
      </c>
      <c r="K2570" s="60">
        <f>Tabla3[[#This Row],[PRECIOS]]-Tabla3[[#This Row],[PRECIOS]]*10%</f>
        <v>1.2699990000000001</v>
      </c>
      <c r="L2570" s="101"/>
      <c r="M2570" s="61"/>
      <c r="N2570" s="55">
        <f>IFERROR(Tabla3[[#This Row],[PRECIOS]]-Tabla3[[#This Row],[PRECIOS]]*Tabla3[[#This Row],[% PRODUCTO]]," ")</f>
        <v>1.4111100000000001</v>
      </c>
      <c r="O2570" s="61"/>
      <c r="P2570" s="55">
        <f>IFERROR(Tabla3[[#This Row],[OCULTAR2]]-Tabla3[[#This Row],[OCULTAR2]]*Tabla3[[#This Row],[% LÍNEA]]," ")</f>
        <v>1.4111100000000001</v>
      </c>
      <c r="Q2570" s="56">
        <f>IFERROR(Tabla3[[#This Row],[% PRODUCTO]]+Tabla3[[#This Row],[% LÍNEA]]," ")</f>
        <v>0</v>
      </c>
      <c r="R2570" s="60">
        <f>Tabla3[[#This Row],[OCULTAR3]]</f>
        <v>1.4111100000000001</v>
      </c>
      <c r="S2570" s="60">
        <f>Tabla3[[#This Row],[PRECIO SIN %]]-Tabla3[[#This Row],[PRECIO SIN %]]*10%</f>
        <v>1.2699990000000001</v>
      </c>
      <c r="T2570" s="80">
        <f>(Tabla3[[#This Row],[PRECIO CON DESCT.]]-(Tabla3[[#This Row],[PRECIO CON DESCT.]]*$T$6))</f>
        <v>0.80009937000000009</v>
      </c>
      <c r="U2570" s="96"/>
      <c r="V2570" s="94">
        <f>Tabla3[[#This Row],[PRECIO %      en $]]*Tabla3[[#This Row],[PEDIDO ]]</f>
        <v>0</v>
      </c>
      <c r="W2570" s="57">
        <f>Tabla3[[#This Row],[PRECIO CON DESCT.]]*Tabla3[[#This Row],[PEDIDO ]]</f>
        <v>0</v>
      </c>
      <c r="X2570" s="58">
        <f>Tabla3[[#This Row],[PRECIO SIN %]]*Tabla3[[#This Row],[PEDIDO ]]</f>
        <v>0</v>
      </c>
    </row>
    <row r="2571" spans="1:24" ht="33" customHeight="1" x14ac:dyDescent="0.4">
      <c r="A2571" s="124">
        <v>7598008000526</v>
      </c>
      <c r="B2571" s="51" t="s">
        <v>225</v>
      </c>
      <c r="C2571" s="51" t="s">
        <v>134</v>
      </c>
      <c r="D25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71" s="118" t="s">
        <v>3049</v>
      </c>
      <c r="F2571" s="75" t="s">
        <v>537</v>
      </c>
      <c r="G25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71" s="77">
        <v>19</v>
      </c>
      <c r="J2571" s="52">
        <v>0.62222</v>
      </c>
      <c r="K2571" s="53">
        <f>Tabla3[[#This Row],[PRECIOS]]-Tabla3[[#This Row],[PRECIOS]]*10%</f>
        <v>0.559998</v>
      </c>
      <c r="L2571" s="101"/>
      <c r="M2571" s="54"/>
      <c r="N2571" s="55">
        <f>IFERROR(Tabla3[[#This Row],[PRECIOS]]-Tabla3[[#This Row],[PRECIOS]]*Tabla3[[#This Row],[% PRODUCTO]]," ")</f>
        <v>0.62222</v>
      </c>
      <c r="O2571" s="54"/>
      <c r="P2571" s="55">
        <f>IFERROR(Tabla3[[#This Row],[OCULTAR2]]-Tabla3[[#This Row],[OCULTAR2]]*Tabla3[[#This Row],[% LÍNEA]]," ")</f>
        <v>0.62222</v>
      </c>
      <c r="Q2571" s="56">
        <f>IFERROR(Tabla3[[#This Row],[% PRODUCTO]]+Tabla3[[#This Row],[% LÍNEA]]," ")</f>
        <v>0</v>
      </c>
      <c r="R2571" s="53">
        <f>Tabla3[[#This Row],[OCULTAR3]]</f>
        <v>0.62222</v>
      </c>
      <c r="S2571" s="53">
        <f>Tabla3[[#This Row],[PRECIO SIN %]]-Tabla3[[#This Row],[PRECIO SIN %]]*10%</f>
        <v>0.559998</v>
      </c>
      <c r="T2571" s="80">
        <f>(Tabla3[[#This Row],[PRECIO CON DESCT.]]-(Tabla3[[#This Row],[PRECIO CON DESCT.]]*$T$6))</f>
        <v>0.35279874</v>
      </c>
      <c r="U2571" s="96"/>
      <c r="V2571" s="94">
        <f>Tabla3[[#This Row],[PRECIO %      en $]]*Tabla3[[#This Row],[PEDIDO ]]</f>
        <v>0</v>
      </c>
      <c r="W2571" s="57">
        <f>Tabla3[[#This Row],[PRECIO CON DESCT.]]*Tabla3[[#This Row],[PEDIDO ]]</f>
        <v>0</v>
      </c>
      <c r="X2571" s="58">
        <f>Tabla3[[#This Row],[PRECIO SIN %]]*Tabla3[[#This Row],[PEDIDO ]]</f>
        <v>0</v>
      </c>
    </row>
    <row r="2572" spans="1:24" ht="33" customHeight="1" x14ac:dyDescent="0.4">
      <c r="A2572" s="125">
        <v>7592601301578</v>
      </c>
      <c r="B2572" s="59" t="s">
        <v>225</v>
      </c>
      <c r="C2572" s="59" t="s">
        <v>98</v>
      </c>
      <c r="D25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72" s="119" t="s">
        <v>3050</v>
      </c>
      <c r="F2572" s="76" t="s">
        <v>537</v>
      </c>
      <c r="G25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72" s="78">
        <v>87</v>
      </c>
      <c r="J2572" s="52">
        <v>4.5</v>
      </c>
      <c r="K2572" s="60">
        <f>Tabla3[[#This Row],[PRECIOS]]-Tabla3[[#This Row],[PRECIOS]]*10%</f>
        <v>4.05</v>
      </c>
      <c r="L2572" s="101"/>
      <c r="M2572" s="61"/>
      <c r="N2572" s="55">
        <f>IFERROR(Tabla3[[#This Row],[PRECIOS]]-Tabla3[[#This Row],[PRECIOS]]*Tabla3[[#This Row],[% PRODUCTO]]," ")</f>
        <v>4.5</v>
      </c>
      <c r="O2572" s="61"/>
      <c r="P2572" s="55">
        <f>IFERROR(Tabla3[[#This Row],[OCULTAR2]]-Tabla3[[#This Row],[OCULTAR2]]*Tabla3[[#This Row],[% LÍNEA]]," ")</f>
        <v>4.5</v>
      </c>
      <c r="Q2572" s="56">
        <f>IFERROR(Tabla3[[#This Row],[% PRODUCTO]]+Tabla3[[#This Row],[% LÍNEA]]," ")</f>
        <v>0</v>
      </c>
      <c r="R2572" s="60">
        <f>Tabla3[[#This Row],[OCULTAR3]]</f>
        <v>4.5</v>
      </c>
      <c r="S2572" s="60">
        <f>Tabla3[[#This Row],[PRECIO SIN %]]-Tabla3[[#This Row],[PRECIO SIN %]]*10%</f>
        <v>4.05</v>
      </c>
      <c r="T2572" s="80">
        <f>(Tabla3[[#This Row],[PRECIO CON DESCT.]]-(Tabla3[[#This Row],[PRECIO CON DESCT.]]*$T$6))</f>
        <v>2.5514999999999999</v>
      </c>
      <c r="U2572" s="96"/>
      <c r="V2572" s="94">
        <f>Tabla3[[#This Row],[PRECIO %      en $]]*Tabla3[[#This Row],[PEDIDO ]]</f>
        <v>0</v>
      </c>
      <c r="W2572" s="57">
        <f>Tabla3[[#This Row],[PRECIO CON DESCT.]]*Tabla3[[#This Row],[PEDIDO ]]</f>
        <v>0</v>
      </c>
      <c r="X2572" s="58">
        <f>Tabla3[[#This Row],[PRECIO SIN %]]*Tabla3[[#This Row],[PEDIDO ]]</f>
        <v>0</v>
      </c>
    </row>
    <row r="2573" spans="1:24" ht="33" customHeight="1" x14ac:dyDescent="0.4">
      <c r="A2573" s="124">
        <v>8908007037505</v>
      </c>
      <c r="B2573" s="51" t="s">
        <v>225</v>
      </c>
      <c r="C2573" s="51" t="s">
        <v>238</v>
      </c>
      <c r="D25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73" s="118" t="s">
        <v>3051</v>
      </c>
      <c r="F2573" s="75" t="s">
        <v>537</v>
      </c>
      <c r="G25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73" s="77">
        <v>446</v>
      </c>
      <c r="J2573" s="52">
        <v>2.23333</v>
      </c>
      <c r="K2573" s="53">
        <f>Tabla3[[#This Row],[PRECIOS]]-Tabla3[[#This Row],[PRECIOS]]*10%</f>
        <v>2.0099970000000003</v>
      </c>
      <c r="L2573" s="101"/>
      <c r="M2573" s="54"/>
      <c r="N2573" s="55">
        <f>IFERROR(Tabla3[[#This Row],[PRECIOS]]-Tabla3[[#This Row],[PRECIOS]]*Tabla3[[#This Row],[% PRODUCTO]]," ")</f>
        <v>2.23333</v>
      </c>
      <c r="O2573" s="54"/>
      <c r="P2573" s="55">
        <f>IFERROR(Tabla3[[#This Row],[OCULTAR2]]-Tabla3[[#This Row],[OCULTAR2]]*Tabla3[[#This Row],[% LÍNEA]]," ")</f>
        <v>2.23333</v>
      </c>
      <c r="Q2573" s="56">
        <f>IFERROR(Tabla3[[#This Row],[% PRODUCTO]]+Tabla3[[#This Row],[% LÍNEA]]," ")</f>
        <v>0</v>
      </c>
      <c r="R2573" s="53">
        <f>Tabla3[[#This Row],[OCULTAR3]]</f>
        <v>2.23333</v>
      </c>
      <c r="S2573" s="53">
        <f>Tabla3[[#This Row],[PRECIO SIN %]]-Tabla3[[#This Row],[PRECIO SIN %]]*10%</f>
        <v>2.0099970000000003</v>
      </c>
      <c r="T2573" s="80">
        <f>(Tabla3[[#This Row],[PRECIO CON DESCT.]]-(Tabla3[[#This Row],[PRECIO CON DESCT.]]*$T$6))</f>
        <v>1.2662981100000001</v>
      </c>
      <c r="U2573" s="96"/>
      <c r="V2573" s="94">
        <f>Tabla3[[#This Row],[PRECIO %      en $]]*Tabla3[[#This Row],[PEDIDO ]]</f>
        <v>0</v>
      </c>
      <c r="W2573" s="57">
        <f>Tabla3[[#This Row],[PRECIO CON DESCT.]]*Tabla3[[#This Row],[PEDIDO ]]</f>
        <v>0</v>
      </c>
      <c r="X2573" s="58">
        <f>Tabla3[[#This Row],[PRECIO SIN %]]*Tabla3[[#This Row],[PEDIDO ]]</f>
        <v>0</v>
      </c>
    </row>
    <row r="2574" spans="1:24" ht="33" customHeight="1" x14ac:dyDescent="0.4">
      <c r="A2574" s="125">
        <v>7592454003902</v>
      </c>
      <c r="B2574" s="59" t="s">
        <v>225</v>
      </c>
      <c r="C2574" s="59" t="s">
        <v>188</v>
      </c>
      <c r="D25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74" s="119" t="s">
        <v>3052</v>
      </c>
      <c r="F2574" s="76" t="s">
        <v>537</v>
      </c>
      <c r="G25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74" s="78">
        <v>33</v>
      </c>
      <c r="J2574" s="52">
        <v>4.25556</v>
      </c>
      <c r="K2574" s="60">
        <f>Tabla3[[#This Row],[PRECIOS]]-Tabla3[[#This Row],[PRECIOS]]*10%</f>
        <v>3.8300039999999997</v>
      </c>
      <c r="L2574" s="101"/>
      <c r="M2574" s="61"/>
      <c r="N2574" s="55">
        <f>IFERROR(Tabla3[[#This Row],[PRECIOS]]-Tabla3[[#This Row],[PRECIOS]]*Tabla3[[#This Row],[% PRODUCTO]]," ")</f>
        <v>4.25556</v>
      </c>
      <c r="O2574" s="61"/>
      <c r="P2574" s="55">
        <f>IFERROR(Tabla3[[#This Row],[OCULTAR2]]-Tabla3[[#This Row],[OCULTAR2]]*Tabla3[[#This Row],[% LÍNEA]]," ")</f>
        <v>4.25556</v>
      </c>
      <c r="Q2574" s="56">
        <f>IFERROR(Tabla3[[#This Row],[% PRODUCTO]]+Tabla3[[#This Row],[% LÍNEA]]," ")</f>
        <v>0</v>
      </c>
      <c r="R2574" s="60">
        <f>Tabla3[[#This Row],[OCULTAR3]]</f>
        <v>4.25556</v>
      </c>
      <c r="S2574" s="60">
        <f>Tabla3[[#This Row],[PRECIO SIN %]]-Tabla3[[#This Row],[PRECIO SIN %]]*10%</f>
        <v>3.8300039999999997</v>
      </c>
      <c r="T2574" s="80">
        <f>(Tabla3[[#This Row],[PRECIO CON DESCT.]]-(Tabla3[[#This Row],[PRECIO CON DESCT.]]*$T$6))</f>
        <v>2.4129025199999998</v>
      </c>
      <c r="U2574" s="96"/>
      <c r="V2574" s="94">
        <f>Tabla3[[#This Row],[PRECIO %      en $]]*Tabla3[[#This Row],[PEDIDO ]]</f>
        <v>0</v>
      </c>
      <c r="W2574" s="57">
        <f>Tabla3[[#This Row],[PRECIO CON DESCT.]]*Tabla3[[#This Row],[PEDIDO ]]</f>
        <v>0</v>
      </c>
      <c r="X2574" s="58">
        <f>Tabla3[[#This Row],[PRECIO SIN %]]*Tabla3[[#This Row],[PEDIDO ]]</f>
        <v>0</v>
      </c>
    </row>
    <row r="2575" spans="1:24" ht="33" customHeight="1" x14ac:dyDescent="0.4">
      <c r="A2575" s="124">
        <v>7591020009683</v>
      </c>
      <c r="B2575" s="51" t="s">
        <v>225</v>
      </c>
      <c r="C2575" s="51" t="s">
        <v>196</v>
      </c>
      <c r="D25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575" s="118" t="s">
        <v>3053</v>
      </c>
      <c r="F2575" s="75" t="s">
        <v>537</v>
      </c>
      <c r="G25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575" s="77">
        <v>19</v>
      </c>
      <c r="J2575" s="52">
        <v>5.9111099999999999</v>
      </c>
      <c r="K2575" s="53">
        <f>Tabla3[[#This Row],[PRECIOS]]-Tabla3[[#This Row],[PRECIOS]]*10%</f>
        <v>5.3199990000000001</v>
      </c>
      <c r="L2575" s="101" t="s">
        <v>5327</v>
      </c>
      <c r="M2575" s="54"/>
      <c r="N2575" s="55">
        <f>IFERROR(Tabla3[[#This Row],[PRECIOS]]-Tabla3[[#This Row],[PRECIOS]]*Tabla3[[#This Row],[% PRODUCTO]]," ")</f>
        <v>5.9111099999999999</v>
      </c>
      <c r="O2575" s="54"/>
      <c r="P2575" s="55">
        <f>IFERROR(Tabla3[[#This Row],[OCULTAR2]]-Tabla3[[#This Row],[OCULTAR2]]*Tabla3[[#This Row],[% LÍNEA]]," ")</f>
        <v>5.9111099999999999</v>
      </c>
      <c r="Q2575" s="56">
        <f>IFERROR(Tabla3[[#This Row],[% PRODUCTO]]+Tabla3[[#This Row],[% LÍNEA]]," ")</f>
        <v>0</v>
      </c>
      <c r="R2575" s="53">
        <f>Tabla3[[#This Row],[OCULTAR3]]</f>
        <v>5.9111099999999999</v>
      </c>
      <c r="S2575" s="53">
        <f>Tabla3[[#This Row],[PRECIO SIN %]]-Tabla3[[#This Row],[PRECIO SIN %]]*10%</f>
        <v>5.3199990000000001</v>
      </c>
      <c r="T2575" s="80">
        <f>(Tabla3[[#This Row],[PRECIO CON DESCT.]]-(Tabla3[[#This Row],[PRECIO CON DESCT.]]*$T$6))</f>
        <v>3.3515993700000002</v>
      </c>
      <c r="U2575" s="96"/>
      <c r="V2575" s="94">
        <f>Tabla3[[#This Row],[PRECIO %      en $]]*Tabla3[[#This Row],[PEDIDO ]]</f>
        <v>0</v>
      </c>
      <c r="W2575" s="57">
        <f>Tabla3[[#This Row],[PRECIO CON DESCT.]]*Tabla3[[#This Row],[PEDIDO ]]</f>
        <v>0</v>
      </c>
      <c r="X2575" s="58">
        <f>Tabla3[[#This Row],[PRECIO SIN %]]*Tabla3[[#This Row],[PEDIDO ]]</f>
        <v>0</v>
      </c>
    </row>
    <row r="2576" spans="1:24" ht="33" customHeight="1" x14ac:dyDescent="0.4">
      <c r="A2576" s="125">
        <v>8906082151437</v>
      </c>
      <c r="B2576" s="59" t="s">
        <v>225</v>
      </c>
      <c r="C2576" s="59" t="s">
        <v>133</v>
      </c>
      <c r="D25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76" s="119" t="s">
        <v>3054</v>
      </c>
      <c r="F2576" s="76" t="s">
        <v>537</v>
      </c>
      <c r="G25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76" s="78">
        <v>36</v>
      </c>
      <c r="J2576" s="52">
        <v>2.7777799999999999</v>
      </c>
      <c r="K2576" s="60">
        <f>Tabla3[[#This Row],[PRECIOS]]-Tabla3[[#This Row],[PRECIOS]]*10%</f>
        <v>2.5000019999999998</v>
      </c>
      <c r="L2576" s="101"/>
      <c r="M2576" s="61"/>
      <c r="N2576" s="55">
        <f>IFERROR(Tabla3[[#This Row],[PRECIOS]]-Tabla3[[#This Row],[PRECIOS]]*Tabla3[[#This Row],[% PRODUCTO]]," ")</f>
        <v>2.7777799999999999</v>
      </c>
      <c r="O2576" s="61"/>
      <c r="P2576" s="55">
        <f>IFERROR(Tabla3[[#This Row],[OCULTAR2]]-Tabla3[[#This Row],[OCULTAR2]]*Tabla3[[#This Row],[% LÍNEA]]," ")</f>
        <v>2.7777799999999999</v>
      </c>
      <c r="Q2576" s="56">
        <f>IFERROR(Tabla3[[#This Row],[% PRODUCTO]]+Tabla3[[#This Row],[% LÍNEA]]," ")</f>
        <v>0</v>
      </c>
      <c r="R2576" s="60">
        <f>Tabla3[[#This Row],[OCULTAR3]]</f>
        <v>2.7777799999999999</v>
      </c>
      <c r="S2576" s="60">
        <f>Tabla3[[#This Row],[PRECIO SIN %]]-Tabla3[[#This Row],[PRECIO SIN %]]*10%</f>
        <v>2.5000019999999998</v>
      </c>
      <c r="T2576" s="80">
        <f>(Tabla3[[#This Row],[PRECIO CON DESCT.]]-(Tabla3[[#This Row],[PRECIO CON DESCT.]]*$T$6))</f>
        <v>1.5750012600000001</v>
      </c>
      <c r="U2576" s="96"/>
      <c r="V2576" s="94">
        <f>Tabla3[[#This Row],[PRECIO %      en $]]*Tabla3[[#This Row],[PEDIDO ]]</f>
        <v>0</v>
      </c>
      <c r="W2576" s="57">
        <f>Tabla3[[#This Row],[PRECIO CON DESCT.]]*Tabla3[[#This Row],[PEDIDO ]]</f>
        <v>0</v>
      </c>
      <c r="X2576" s="58">
        <f>Tabla3[[#This Row],[PRECIO SIN %]]*Tabla3[[#This Row],[PEDIDO ]]</f>
        <v>0</v>
      </c>
    </row>
    <row r="2577" spans="1:24" ht="33" customHeight="1" x14ac:dyDescent="0.4">
      <c r="A2577" s="124">
        <v>8906159254771</v>
      </c>
      <c r="B2577" s="51" t="s">
        <v>225</v>
      </c>
      <c r="C2577" s="51" t="s">
        <v>87</v>
      </c>
      <c r="D25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577" s="118" t="s">
        <v>3055</v>
      </c>
      <c r="F2577" s="75" t="s">
        <v>537</v>
      </c>
      <c r="G25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577" s="77">
        <v>4</v>
      </c>
      <c r="J2577" s="52">
        <v>0.84443999999999997</v>
      </c>
      <c r="K2577" s="53">
        <f>Tabla3[[#This Row],[PRECIOS]]-Tabla3[[#This Row],[PRECIOS]]*10%</f>
        <v>0.759996</v>
      </c>
      <c r="L2577" s="101" t="s">
        <v>5327</v>
      </c>
      <c r="M2577" s="54"/>
      <c r="N2577" s="55">
        <f>IFERROR(Tabla3[[#This Row],[PRECIOS]]-Tabla3[[#This Row],[PRECIOS]]*Tabla3[[#This Row],[% PRODUCTO]]," ")</f>
        <v>0.84443999999999997</v>
      </c>
      <c r="O2577" s="54"/>
      <c r="P2577" s="55">
        <f>IFERROR(Tabla3[[#This Row],[OCULTAR2]]-Tabla3[[#This Row],[OCULTAR2]]*Tabla3[[#This Row],[% LÍNEA]]," ")</f>
        <v>0.84443999999999997</v>
      </c>
      <c r="Q2577" s="56">
        <f>IFERROR(Tabla3[[#This Row],[% PRODUCTO]]+Tabla3[[#This Row],[% LÍNEA]]," ")</f>
        <v>0</v>
      </c>
      <c r="R2577" s="53">
        <f>Tabla3[[#This Row],[OCULTAR3]]</f>
        <v>0.84443999999999997</v>
      </c>
      <c r="S2577" s="53">
        <f>Tabla3[[#This Row],[PRECIO SIN %]]-Tabla3[[#This Row],[PRECIO SIN %]]*10%</f>
        <v>0.759996</v>
      </c>
      <c r="T2577" s="80">
        <f>(Tabla3[[#This Row],[PRECIO CON DESCT.]]-(Tabla3[[#This Row],[PRECIO CON DESCT.]]*$T$6))</f>
        <v>0.47879748</v>
      </c>
      <c r="U2577" s="96"/>
      <c r="V2577" s="94">
        <f>Tabla3[[#This Row],[PRECIO %      en $]]*Tabla3[[#This Row],[PEDIDO ]]</f>
        <v>0</v>
      </c>
      <c r="W2577" s="57">
        <f>Tabla3[[#This Row],[PRECIO CON DESCT.]]*Tabla3[[#This Row],[PEDIDO ]]</f>
        <v>0</v>
      </c>
      <c r="X2577" s="58">
        <f>Tabla3[[#This Row],[PRECIO SIN %]]*Tabla3[[#This Row],[PEDIDO ]]</f>
        <v>0</v>
      </c>
    </row>
    <row r="2578" spans="1:24" ht="33" customHeight="1" x14ac:dyDescent="0.4">
      <c r="A2578" s="125">
        <v>8906159254863</v>
      </c>
      <c r="B2578" s="59" t="s">
        <v>225</v>
      </c>
      <c r="C2578" s="59" t="s">
        <v>87</v>
      </c>
      <c r="D25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578" s="119" t="s">
        <v>3056</v>
      </c>
      <c r="F2578" s="76" t="s">
        <v>537</v>
      </c>
      <c r="G25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578" s="78">
        <v>1</v>
      </c>
      <c r="J2578" s="52">
        <v>2.3333300000000001</v>
      </c>
      <c r="K2578" s="60">
        <f>Tabla3[[#This Row],[PRECIOS]]-Tabla3[[#This Row],[PRECIOS]]*10%</f>
        <v>2.0999970000000001</v>
      </c>
      <c r="L2578" s="101" t="s">
        <v>5327</v>
      </c>
      <c r="M2578" s="61"/>
      <c r="N2578" s="55">
        <f>IFERROR(Tabla3[[#This Row],[PRECIOS]]-Tabla3[[#This Row],[PRECIOS]]*Tabla3[[#This Row],[% PRODUCTO]]," ")</f>
        <v>2.3333300000000001</v>
      </c>
      <c r="O2578" s="61"/>
      <c r="P2578" s="55">
        <f>IFERROR(Tabla3[[#This Row],[OCULTAR2]]-Tabla3[[#This Row],[OCULTAR2]]*Tabla3[[#This Row],[% LÍNEA]]," ")</f>
        <v>2.3333300000000001</v>
      </c>
      <c r="Q2578" s="56">
        <f>IFERROR(Tabla3[[#This Row],[% PRODUCTO]]+Tabla3[[#This Row],[% LÍNEA]]," ")</f>
        <v>0</v>
      </c>
      <c r="R2578" s="60">
        <f>Tabla3[[#This Row],[OCULTAR3]]</f>
        <v>2.3333300000000001</v>
      </c>
      <c r="S2578" s="60">
        <f>Tabla3[[#This Row],[PRECIO SIN %]]-Tabla3[[#This Row],[PRECIO SIN %]]*10%</f>
        <v>2.0999970000000001</v>
      </c>
      <c r="T2578" s="80">
        <f>(Tabla3[[#This Row],[PRECIO CON DESCT.]]-(Tabla3[[#This Row],[PRECIO CON DESCT.]]*$T$6))</f>
        <v>1.3229981100000001</v>
      </c>
      <c r="U2578" s="96"/>
      <c r="V2578" s="94">
        <f>Tabla3[[#This Row],[PRECIO %      en $]]*Tabla3[[#This Row],[PEDIDO ]]</f>
        <v>0</v>
      </c>
      <c r="W2578" s="57">
        <f>Tabla3[[#This Row],[PRECIO CON DESCT.]]*Tabla3[[#This Row],[PEDIDO ]]</f>
        <v>0</v>
      </c>
      <c r="X2578" s="58">
        <f>Tabla3[[#This Row],[PRECIO SIN %]]*Tabla3[[#This Row],[PEDIDO ]]</f>
        <v>0</v>
      </c>
    </row>
    <row r="2579" spans="1:24" ht="33" customHeight="1" x14ac:dyDescent="0.4">
      <c r="A2579" s="124">
        <v>7730969306839</v>
      </c>
      <c r="B2579" s="51" t="s">
        <v>225</v>
      </c>
      <c r="C2579" s="51" t="s">
        <v>83</v>
      </c>
      <c r="D25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79" s="118" t="s">
        <v>3057</v>
      </c>
      <c r="F2579" s="75" t="s">
        <v>537</v>
      </c>
      <c r="G25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79" s="77">
        <v>99</v>
      </c>
      <c r="J2579" s="52">
        <v>5.8555599999999997</v>
      </c>
      <c r="K2579" s="53">
        <f>Tabla3[[#This Row],[PRECIOS]]-Tabla3[[#This Row],[PRECIOS]]*10%</f>
        <v>5.2700040000000001</v>
      </c>
      <c r="L2579" s="101"/>
      <c r="M2579" s="54"/>
      <c r="N2579" s="55">
        <f>IFERROR(Tabla3[[#This Row],[PRECIOS]]-Tabla3[[#This Row],[PRECIOS]]*Tabla3[[#This Row],[% PRODUCTO]]," ")</f>
        <v>5.8555599999999997</v>
      </c>
      <c r="O2579" s="54"/>
      <c r="P2579" s="55">
        <f>IFERROR(Tabla3[[#This Row],[OCULTAR2]]-Tabla3[[#This Row],[OCULTAR2]]*Tabla3[[#This Row],[% LÍNEA]]," ")</f>
        <v>5.8555599999999997</v>
      </c>
      <c r="Q2579" s="56">
        <f>IFERROR(Tabla3[[#This Row],[% PRODUCTO]]+Tabla3[[#This Row],[% LÍNEA]]," ")</f>
        <v>0</v>
      </c>
      <c r="R2579" s="53">
        <f>Tabla3[[#This Row],[OCULTAR3]]</f>
        <v>5.8555599999999997</v>
      </c>
      <c r="S2579" s="53">
        <f>Tabla3[[#This Row],[PRECIO SIN %]]-Tabla3[[#This Row],[PRECIO SIN %]]*10%</f>
        <v>5.2700040000000001</v>
      </c>
      <c r="T2579" s="80">
        <f>(Tabla3[[#This Row],[PRECIO CON DESCT.]]-(Tabla3[[#This Row],[PRECIO CON DESCT.]]*$T$6))</f>
        <v>3.3201025199999998</v>
      </c>
      <c r="U2579" s="96"/>
      <c r="V2579" s="94">
        <f>Tabla3[[#This Row],[PRECIO %      en $]]*Tabla3[[#This Row],[PEDIDO ]]</f>
        <v>0</v>
      </c>
      <c r="W2579" s="57">
        <f>Tabla3[[#This Row],[PRECIO CON DESCT.]]*Tabla3[[#This Row],[PEDIDO ]]</f>
        <v>0</v>
      </c>
      <c r="X2579" s="58">
        <f>Tabla3[[#This Row],[PRECIO SIN %]]*Tabla3[[#This Row],[PEDIDO ]]</f>
        <v>0</v>
      </c>
    </row>
    <row r="2580" spans="1:24" ht="33" customHeight="1" x14ac:dyDescent="0.4">
      <c r="A2580" s="125">
        <v>8906159253880</v>
      </c>
      <c r="B2580" s="59" t="s">
        <v>225</v>
      </c>
      <c r="C2580" s="59" t="s">
        <v>133</v>
      </c>
      <c r="D25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80" s="119" t="s">
        <v>3058</v>
      </c>
      <c r="F2580" s="76" t="s">
        <v>537</v>
      </c>
      <c r="G25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80" s="78">
        <v>58</v>
      </c>
      <c r="J2580" s="52">
        <v>4</v>
      </c>
      <c r="K2580" s="60">
        <f>Tabla3[[#This Row],[PRECIOS]]-Tabla3[[#This Row],[PRECIOS]]*10%</f>
        <v>3.6</v>
      </c>
      <c r="L2580" s="101"/>
      <c r="M2580" s="61"/>
      <c r="N2580" s="55">
        <f>IFERROR(Tabla3[[#This Row],[PRECIOS]]-Tabla3[[#This Row],[PRECIOS]]*Tabla3[[#This Row],[% PRODUCTO]]," ")</f>
        <v>4</v>
      </c>
      <c r="O2580" s="61"/>
      <c r="P2580" s="55">
        <f>IFERROR(Tabla3[[#This Row],[OCULTAR2]]-Tabla3[[#This Row],[OCULTAR2]]*Tabla3[[#This Row],[% LÍNEA]]," ")</f>
        <v>4</v>
      </c>
      <c r="Q2580" s="56">
        <f>IFERROR(Tabla3[[#This Row],[% PRODUCTO]]+Tabla3[[#This Row],[% LÍNEA]]," ")</f>
        <v>0</v>
      </c>
      <c r="R2580" s="60">
        <f>Tabla3[[#This Row],[OCULTAR3]]</f>
        <v>4</v>
      </c>
      <c r="S2580" s="60">
        <f>Tabla3[[#This Row],[PRECIO SIN %]]-Tabla3[[#This Row],[PRECIO SIN %]]*10%</f>
        <v>3.6</v>
      </c>
      <c r="T2580" s="80">
        <f>(Tabla3[[#This Row],[PRECIO CON DESCT.]]-(Tabla3[[#This Row],[PRECIO CON DESCT.]]*$T$6))</f>
        <v>2.2679999999999998</v>
      </c>
      <c r="U2580" s="96"/>
      <c r="V2580" s="94">
        <f>Tabla3[[#This Row],[PRECIO %      en $]]*Tabla3[[#This Row],[PEDIDO ]]</f>
        <v>0</v>
      </c>
      <c r="W2580" s="57">
        <f>Tabla3[[#This Row],[PRECIO CON DESCT.]]*Tabla3[[#This Row],[PEDIDO ]]</f>
        <v>0</v>
      </c>
      <c r="X2580" s="58">
        <f>Tabla3[[#This Row],[PRECIO SIN %]]*Tabla3[[#This Row],[PEDIDO ]]</f>
        <v>0</v>
      </c>
    </row>
    <row r="2581" spans="1:24" ht="33" customHeight="1" x14ac:dyDescent="0.4">
      <c r="A2581" s="124">
        <v>7591955558287</v>
      </c>
      <c r="B2581" s="51" t="s">
        <v>225</v>
      </c>
      <c r="C2581" s="51" t="s">
        <v>83</v>
      </c>
      <c r="D25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581" s="118" t="s">
        <v>3059</v>
      </c>
      <c r="F2581" s="75" t="s">
        <v>537</v>
      </c>
      <c r="G25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581" s="77">
        <v>102</v>
      </c>
      <c r="J2581" s="52">
        <v>8.38889</v>
      </c>
      <c r="K2581" s="53">
        <f>Tabla3[[#This Row],[PRECIOS]]-Tabla3[[#This Row],[PRECIOS]]*10%</f>
        <v>7.550001</v>
      </c>
      <c r="L2581" s="101" t="s">
        <v>5327</v>
      </c>
      <c r="M2581" s="54"/>
      <c r="N2581" s="55">
        <f>IFERROR(Tabla3[[#This Row],[PRECIOS]]-Tabla3[[#This Row],[PRECIOS]]*Tabla3[[#This Row],[% PRODUCTO]]," ")</f>
        <v>8.38889</v>
      </c>
      <c r="O2581" s="54"/>
      <c r="P2581" s="55">
        <f>IFERROR(Tabla3[[#This Row],[OCULTAR2]]-Tabla3[[#This Row],[OCULTAR2]]*Tabla3[[#This Row],[% LÍNEA]]," ")</f>
        <v>8.38889</v>
      </c>
      <c r="Q2581" s="56">
        <f>IFERROR(Tabla3[[#This Row],[% PRODUCTO]]+Tabla3[[#This Row],[% LÍNEA]]," ")</f>
        <v>0</v>
      </c>
      <c r="R2581" s="53">
        <f>Tabla3[[#This Row],[OCULTAR3]]</f>
        <v>8.38889</v>
      </c>
      <c r="S2581" s="53">
        <f>Tabla3[[#This Row],[PRECIO SIN %]]-Tabla3[[#This Row],[PRECIO SIN %]]*10%</f>
        <v>7.550001</v>
      </c>
      <c r="T2581" s="80">
        <f>(Tabla3[[#This Row],[PRECIO CON DESCT.]]-(Tabla3[[#This Row],[PRECIO CON DESCT.]]*$T$6))</f>
        <v>4.7565006299999997</v>
      </c>
      <c r="U2581" s="96"/>
      <c r="V2581" s="94">
        <f>Tabla3[[#This Row],[PRECIO %      en $]]*Tabla3[[#This Row],[PEDIDO ]]</f>
        <v>0</v>
      </c>
      <c r="W2581" s="57">
        <f>Tabla3[[#This Row],[PRECIO CON DESCT.]]*Tabla3[[#This Row],[PEDIDO ]]</f>
        <v>0</v>
      </c>
      <c r="X2581" s="58">
        <f>Tabla3[[#This Row],[PRECIO SIN %]]*Tabla3[[#This Row],[PEDIDO ]]</f>
        <v>0</v>
      </c>
    </row>
    <row r="2582" spans="1:24" ht="33" customHeight="1" x14ac:dyDescent="0.4">
      <c r="A2582" s="125">
        <v>7591955558263</v>
      </c>
      <c r="B2582" s="59" t="s">
        <v>225</v>
      </c>
      <c r="C2582" s="59" t="s">
        <v>83</v>
      </c>
      <c r="D25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82" s="119" t="s">
        <v>3060</v>
      </c>
      <c r="F2582" s="76" t="s">
        <v>537</v>
      </c>
      <c r="G25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82" s="78">
        <v>43</v>
      </c>
      <c r="J2582" s="52">
        <v>10.77778</v>
      </c>
      <c r="K2582" s="60">
        <f>Tabla3[[#This Row],[PRECIOS]]-Tabla3[[#This Row],[PRECIOS]]*10%</f>
        <v>9.7000019999999996</v>
      </c>
      <c r="L2582" s="101"/>
      <c r="M2582" s="61"/>
      <c r="N2582" s="55">
        <f>IFERROR(Tabla3[[#This Row],[PRECIOS]]-Tabla3[[#This Row],[PRECIOS]]*Tabla3[[#This Row],[% PRODUCTO]]," ")</f>
        <v>10.77778</v>
      </c>
      <c r="O2582" s="61"/>
      <c r="P2582" s="55">
        <f>IFERROR(Tabla3[[#This Row],[OCULTAR2]]-Tabla3[[#This Row],[OCULTAR2]]*Tabla3[[#This Row],[% LÍNEA]]," ")</f>
        <v>10.77778</v>
      </c>
      <c r="Q2582" s="56">
        <f>IFERROR(Tabla3[[#This Row],[% PRODUCTO]]+Tabla3[[#This Row],[% LÍNEA]]," ")</f>
        <v>0</v>
      </c>
      <c r="R2582" s="60">
        <f>Tabla3[[#This Row],[OCULTAR3]]</f>
        <v>10.77778</v>
      </c>
      <c r="S2582" s="60">
        <f>Tabla3[[#This Row],[PRECIO SIN %]]-Tabla3[[#This Row],[PRECIO SIN %]]*10%</f>
        <v>9.7000019999999996</v>
      </c>
      <c r="T2582" s="80">
        <f>(Tabla3[[#This Row],[PRECIO CON DESCT.]]-(Tabla3[[#This Row],[PRECIO CON DESCT.]]*$T$6))</f>
        <v>6.1110012600000001</v>
      </c>
      <c r="U2582" s="96"/>
      <c r="V2582" s="94">
        <f>Tabla3[[#This Row],[PRECIO %      en $]]*Tabla3[[#This Row],[PEDIDO ]]</f>
        <v>0</v>
      </c>
      <c r="W2582" s="57">
        <f>Tabla3[[#This Row],[PRECIO CON DESCT.]]*Tabla3[[#This Row],[PEDIDO ]]</f>
        <v>0</v>
      </c>
      <c r="X2582" s="58">
        <f>Tabla3[[#This Row],[PRECIO SIN %]]*Tabla3[[#This Row],[PEDIDO ]]</f>
        <v>0</v>
      </c>
    </row>
    <row r="2583" spans="1:24" ht="33" customHeight="1" x14ac:dyDescent="0.4">
      <c r="A2583" s="124">
        <v>7592454889728</v>
      </c>
      <c r="B2583" s="51" t="s">
        <v>225</v>
      </c>
      <c r="C2583" s="51" t="s">
        <v>171</v>
      </c>
      <c r="D25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583" s="118" t="s">
        <v>3061</v>
      </c>
      <c r="F2583" s="75" t="s">
        <v>537</v>
      </c>
      <c r="G25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583" s="77">
        <v>93</v>
      </c>
      <c r="J2583" s="52">
        <v>10.255559999999999</v>
      </c>
      <c r="K2583" s="53">
        <f>Tabla3[[#This Row],[PRECIOS]]-Tabla3[[#This Row],[PRECIOS]]*10%</f>
        <v>9.2300039999999992</v>
      </c>
      <c r="L2583" s="101" t="s">
        <v>5327</v>
      </c>
      <c r="M2583" s="54"/>
      <c r="N2583" s="55">
        <f>IFERROR(Tabla3[[#This Row],[PRECIOS]]-Tabla3[[#This Row],[PRECIOS]]*Tabla3[[#This Row],[% PRODUCTO]]," ")</f>
        <v>10.255559999999999</v>
      </c>
      <c r="O2583" s="54"/>
      <c r="P2583" s="55">
        <f>IFERROR(Tabla3[[#This Row],[OCULTAR2]]-Tabla3[[#This Row],[OCULTAR2]]*Tabla3[[#This Row],[% LÍNEA]]," ")</f>
        <v>10.255559999999999</v>
      </c>
      <c r="Q2583" s="56">
        <f>IFERROR(Tabla3[[#This Row],[% PRODUCTO]]+Tabla3[[#This Row],[% LÍNEA]]," ")</f>
        <v>0</v>
      </c>
      <c r="R2583" s="53">
        <f>Tabla3[[#This Row],[OCULTAR3]]</f>
        <v>10.255559999999999</v>
      </c>
      <c r="S2583" s="53">
        <f>Tabla3[[#This Row],[PRECIO SIN %]]-Tabla3[[#This Row],[PRECIO SIN %]]*10%</f>
        <v>9.2300039999999992</v>
      </c>
      <c r="T2583" s="80">
        <f>(Tabla3[[#This Row],[PRECIO CON DESCT.]]-(Tabla3[[#This Row],[PRECIO CON DESCT.]]*$T$6))</f>
        <v>5.8149025199999995</v>
      </c>
      <c r="U2583" s="96"/>
      <c r="V2583" s="94">
        <f>Tabla3[[#This Row],[PRECIO %      en $]]*Tabla3[[#This Row],[PEDIDO ]]</f>
        <v>0</v>
      </c>
      <c r="W2583" s="57">
        <f>Tabla3[[#This Row],[PRECIO CON DESCT.]]*Tabla3[[#This Row],[PEDIDO ]]</f>
        <v>0</v>
      </c>
      <c r="X2583" s="58">
        <f>Tabla3[[#This Row],[PRECIO SIN %]]*Tabla3[[#This Row],[PEDIDO ]]</f>
        <v>0</v>
      </c>
    </row>
    <row r="2584" spans="1:24" ht="33" customHeight="1" x14ac:dyDescent="0.4">
      <c r="A2584" s="125">
        <v>7592349723755</v>
      </c>
      <c r="B2584" s="59" t="s">
        <v>225</v>
      </c>
      <c r="C2584" s="59" t="s">
        <v>228</v>
      </c>
      <c r="D25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84" s="119" t="s">
        <v>3062</v>
      </c>
      <c r="F2584" s="76" t="s">
        <v>537</v>
      </c>
      <c r="G25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84" s="78">
        <v>21</v>
      </c>
      <c r="J2584" s="52">
        <v>2.2222200000000001</v>
      </c>
      <c r="K2584" s="60">
        <f>Tabla3[[#This Row],[PRECIOS]]-Tabla3[[#This Row],[PRECIOS]]*10%</f>
        <v>1.9999980000000002</v>
      </c>
      <c r="L2584" s="101"/>
      <c r="M2584" s="61"/>
      <c r="N2584" s="55">
        <f>IFERROR(Tabla3[[#This Row],[PRECIOS]]-Tabla3[[#This Row],[PRECIOS]]*Tabla3[[#This Row],[% PRODUCTO]]," ")</f>
        <v>2.2222200000000001</v>
      </c>
      <c r="O2584" s="61"/>
      <c r="P2584" s="55">
        <f>IFERROR(Tabla3[[#This Row],[OCULTAR2]]-Tabla3[[#This Row],[OCULTAR2]]*Tabla3[[#This Row],[% LÍNEA]]," ")</f>
        <v>2.2222200000000001</v>
      </c>
      <c r="Q2584" s="56">
        <f>IFERROR(Tabla3[[#This Row],[% PRODUCTO]]+Tabla3[[#This Row],[% LÍNEA]]," ")</f>
        <v>0</v>
      </c>
      <c r="R2584" s="60">
        <f>Tabla3[[#This Row],[OCULTAR3]]</f>
        <v>2.2222200000000001</v>
      </c>
      <c r="S2584" s="60">
        <f>Tabla3[[#This Row],[PRECIO SIN %]]-Tabla3[[#This Row],[PRECIO SIN %]]*10%</f>
        <v>1.9999980000000002</v>
      </c>
      <c r="T2584" s="80">
        <f>(Tabla3[[#This Row],[PRECIO CON DESCT.]]-(Tabla3[[#This Row],[PRECIO CON DESCT.]]*$T$6))</f>
        <v>1.2599987400000001</v>
      </c>
      <c r="U2584" s="96"/>
      <c r="V2584" s="94">
        <f>Tabla3[[#This Row],[PRECIO %      en $]]*Tabla3[[#This Row],[PEDIDO ]]</f>
        <v>0</v>
      </c>
      <c r="W2584" s="57">
        <f>Tabla3[[#This Row],[PRECIO CON DESCT.]]*Tabla3[[#This Row],[PEDIDO ]]</f>
        <v>0</v>
      </c>
      <c r="X2584" s="58">
        <f>Tabla3[[#This Row],[PRECIO SIN %]]*Tabla3[[#This Row],[PEDIDO ]]</f>
        <v>0</v>
      </c>
    </row>
    <row r="2585" spans="1:24" ht="33" customHeight="1" x14ac:dyDescent="0.4">
      <c r="A2585" s="124">
        <v>7592454891165</v>
      </c>
      <c r="B2585" s="51" t="s">
        <v>225</v>
      </c>
      <c r="C2585" s="51" t="s">
        <v>171</v>
      </c>
      <c r="D25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85" s="118" t="s">
        <v>3063</v>
      </c>
      <c r="F2585" s="75" t="s">
        <v>537</v>
      </c>
      <c r="G25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85" s="77">
        <v>57</v>
      </c>
      <c r="J2585" s="52">
        <v>2.6888899999999998</v>
      </c>
      <c r="K2585" s="53">
        <f>Tabla3[[#This Row],[PRECIOS]]-Tabla3[[#This Row],[PRECIOS]]*10%</f>
        <v>2.4200009999999996</v>
      </c>
      <c r="L2585" s="101"/>
      <c r="M2585" s="54"/>
      <c r="N2585" s="55">
        <f>IFERROR(Tabla3[[#This Row],[PRECIOS]]-Tabla3[[#This Row],[PRECIOS]]*Tabla3[[#This Row],[% PRODUCTO]]," ")</f>
        <v>2.6888899999999998</v>
      </c>
      <c r="O2585" s="54"/>
      <c r="P2585" s="55">
        <f>IFERROR(Tabla3[[#This Row],[OCULTAR2]]-Tabla3[[#This Row],[OCULTAR2]]*Tabla3[[#This Row],[% LÍNEA]]," ")</f>
        <v>2.6888899999999998</v>
      </c>
      <c r="Q2585" s="56">
        <f>IFERROR(Tabla3[[#This Row],[% PRODUCTO]]+Tabla3[[#This Row],[% LÍNEA]]," ")</f>
        <v>0</v>
      </c>
      <c r="R2585" s="53">
        <f>Tabla3[[#This Row],[OCULTAR3]]</f>
        <v>2.6888899999999998</v>
      </c>
      <c r="S2585" s="53">
        <f>Tabla3[[#This Row],[PRECIO SIN %]]-Tabla3[[#This Row],[PRECIO SIN %]]*10%</f>
        <v>2.4200009999999996</v>
      </c>
      <c r="T2585" s="80">
        <f>(Tabla3[[#This Row],[PRECIO CON DESCT.]]-(Tabla3[[#This Row],[PRECIO CON DESCT.]]*$T$6))</f>
        <v>1.5246006299999997</v>
      </c>
      <c r="U2585" s="96"/>
      <c r="V2585" s="94">
        <f>Tabla3[[#This Row],[PRECIO %      en $]]*Tabla3[[#This Row],[PEDIDO ]]</f>
        <v>0</v>
      </c>
      <c r="W2585" s="57">
        <f>Tabla3[[#This Row],[PRECIO CON DESCT.]]*Tabla3[[#This Row],[PEDIDO ]]</f>
        <v>0</v>
      </c>
      <c r="X2585" s="58">
        <f>Tabla3[[#This Row],[PRECIO SIN %]]*Tabla3[[#This Row],[PEDIDO ]]</f>
        <v>0</v>
      </c>
    </row>
    <row r="2586" spans="1:24" ht="33" customHeight="1" x14ac:dyDescent="0.4">
      <c r="A2586" s="125">
        <v>675696260214</v>
      </c>
      <c r="B2586" s="59" t="s">
        <v>225</v>
      </c>
      <c r="C2586" s="59" t="s">
        <v>109</v>
      </c>
      <c r="D25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86" s="119" t="s">
        <v>3064</v>
      </c>
      <c r="F2586" s="76" t="s">
        <v>537</v>
      </c>
      <c r="G25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86" s="78">
        <v>34</v>
      </c>
      <c r="J2586" s="52">
        <v>3.2222200000000001</v>
      </c>
      <c r="K2586" s="60">
        <f>Tabla3[[#This Row],[PRECIOS]]-Tabla3[[#This Row],[PRECIOS]]*10%</f>
        <v>2.8999980000000001</v>
      </c>
      <c r="L2586" s="101"/>
      <c r="M2586" s="61"/>
      <c r="N2586" s="55">
        <f>IFERROR(Tabla3[[#This Row],[PRECIOS]]-Tabla3[[#This Row],[PRECIOS]]*Tabla3[[#This Row],[% PRODUCTO]]," ")</f>
        <v>3.2222200000000001</v>
      </c>
      <c r="O2586" s="61"/>
      <c r="P2586" s="55">
        <f>IFERROR(Tabla3[[#This Row],[OCULTAR2]]-Tabla3[[#This Row],[OCULTAR2]]*Tabla3[[#This Row],[% LÍNEA]]," ")</f>
        <v>3.2222200000000001</v>
      </c>
      <c r="Q2586" s="56">
        <f>IFERROR(Tabla3[[#This Row],[% PRODUCTO]]+Tabla3[[#This Row],[% LÍNEA]]," ")</f>
        <v>0</v>
      </c>
      <c r="R2586" s="60">
        <f>Tabla3[[#This Row],[OCULTAR3]]</f>
        <v>3.2222200000000001</v>
      </c>
      <c r="S2586" s="60">
        <f>Tabla3[[#This Row],[PRECIO SIN %]]-Tabla3[[#This Row],[PRECIO SIN %]]*10%</f>
        <v>2.8999980000000001</v>
      </c>
      <c r="T2586" s="80">
        <f>(Tabla3[[#This Row],[PRECIO CON DESCT.]]-(Tabla3[[#This Row],[PRECIO CON DESCT.]]*$T$6))</f>
        <v>1.8269987400000001</v>
      </c>
      <c r="U2586" s="96"/>
      <c r="V2586" s="94">
        <f>Tabla3[[#This Row],[PRECIO %      en $]]*Tabla3[[#This Row],[PEDIDO ]]</f>
        <v>0</v>
      </c>
      <c r="W2586" s="57">
        <f>Tabla3[[#This Row],[PRECIO CON DESCT.]]*Tabla3[[#This Row],[PEDIDO ]]</f>
        <v>0</v>
      </c>
      <c r="X2586" s="58">
        <f>Tabla3[[#This Row],[PRECIO SIN %]]*Tabla3[[#This Row],[PEDIDO ]]</f>
        <v>0</v>
      </c>
    </row>
    <row r="2587" spans="1:24" ht="33" customHeight="1" x14ac:dyDescent="0.4">
      <c r="A2587" s="124">
        <v>7592349001174</v>
      </c>
      <c r="B2587" s="51" t="s">
        <v>225</v>
      </c>
      <c r="C2587" s="51" t="s">
        <v>228</v>
      </c>
      <c r="D25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87" s="118" t="s">
        <v>3065</v>
      </c>
      <c r="F2587" s="75" t="s">
        <v>537</v>
      </c>
      <c r="G25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87" s="77">
        <v>70</v>
      </c>
      <c r="J2587" s="52">
        <v>6.88889</v>
      </c>
      <c r="K2587" s="53">
        <f>Tabla3[[#This Row],[PRECIOS]]-Tabla3[[#This Row],[PRECIOS]]*10%</f>
        <v>6.2000010000000003</v>
      </c>
      <c r="L2587" s="101"/>
      <c r="M2587" s="54"/>
      <c r="N2587" s="55">
        <f>IFERROR(Tabla3[[#This Row],[PRECIOS]]-Tabla3[[#This Row],[PRECIOS]]*Tabla3[[#This Row],[% PRODUCTO]]," ")</f>
        <v>6.88889</v>
      </c>
      <c r="O2587" s="54"/>
      <c r="P2587" s="55">
        <f>IFERROR(Tabla3[[#This Row],[OCULTAR2]]-Tabla3[[#This Row],[OCULTAR2]]*Tabla3[[#This Row],[% LÍNEA]]," ")</f>
        <v>6.88889</v>
      </c>
      <c r="Q2587" s="56">
        <f>IFERROR(Tabla3[[#This Row],[% PRODUCTO]]+Tabla3[[#This Row],[% LÍNEA]]," ")</f>
        <v>0</v>
      </c>
      <c r="R2587" s="53">
        <f>Tabla3[[#This Row],[OCULTAR3]]</f>
        <v>6.88889</v>
      </c>
      <c r="S2587" s="53">
        <f>Tabla3[[#This Row],[PRECIO SIN %]]-Tabla3[[#This Row],[PRECIO SIN %]]*10%</f>
        <v>6.2000010000000003</v>
      </c>
      <c r="T2587" s="80">
        <f>(Tabla3[[#This Row],[PRECIO CON DESCT.]]-(Tabla3[[#This Row],[PRECIO CON DESCT.]]*$T$6))</f>
        <v>3.9060006300000003</v>
      </c>
      <c r="U2587" s="96"/>
      <c r="V2587" s="94">
        <f>Tabla3[[#This Row],[PRECIO %      en $]]*Tabla3[[#This Row],[PEDIDO ]]</f>
        <v>0</v>
      </c>
      <c r="W2587" s="57">
        <f>Tabla3[[#This Row],[PRECIO CON DESCT.]]*Tabla3[[#This Row],[PEDIDO ]]</f>
        <v>0</v>
      </c>
      <c r="X2587" s="58">
        <f>Tabla3[[#This Row],[PRECIO SIN %]]*Tabla3[[#This Row],[PEDIDO ]]</f>
        <v>0</v>
      </c>
    </row>
    <row r="2588" spans="1:24" ht="33" customHeight="1" x14ac:dyDescent="0.4">
      <c r="A2588" s="125">
        <v>7594001102052</v>
      </c>
      <c r="B2588" s="59" t="s">
        <v>225</v>
      </c>
      <c r="C2588" s="59" t="s">
        <v>203</v>
      </c>
      <c r="D25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88" s="119" t="s">
        <v>3066</v>
      </c>
      <c r="F2588" s="76" t="s">
        <v>537</v>
      </c>
      <c r="G25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88" s="78">
        <v>237</v>
      </c>
      <c r="J2588" s="52">
        <v>5.6666699999999999</v>
      </c>
      <c r="K2588" s="60">
        <f>Tabla3[[#This Row],[PRECIOS]]-Tabla3[[#This Row],[PRECIOS]]*10%</f>
        <v>5.1000030000000001</v>
      </c>
      <c r="L2588" s="101"/>
      <c r="M2588" s="61"/>
      <c r="N2588" s="55">
        <f>IFERROR(Tabla3[[#This Row],[PRECIOS]]-Tabla3[[#This Row],[PRECIOS]]*Tabla3[[#This Row],[% PRODUCTO]]," ")</f>
        <v>5.6666699999999999</v>
      </c>
      <c r="O2588" s="61"/>
      <c r="P2588" s="55">
        <f>IFERROR(Tabla3[[#This Row],[OCULTAR2]]-Tabla3[[#This Row],[OCULTAR2]]*Tabla3[[#This Row],[% LÍNEA]]," ")</f>
        <v>5.6666699999999999</v>
      </c>
      <c r="Q2588" s="56">
        <f>IFERROR(Tabla3[[#This Row],[% PRODUCTO]]+Tabla3[[#This Row],[% LÍNEA]]," ")</f>
        <v>0</v>
      </c>
      <c r="R2588" s="60">
        <f>Tabla3[[#This Row],[OCULTAR3]]</f>
        <v>5.6666699999999999</v>
      </c>
      <c r="S2588" s="60">
        <f>Tabla3[[#This Row],[PRECIO SIN %]]-Tabla3[[#This Row],[PRECIO SIN %]]*10%</f>
        <v>5.1000030000000001</v>
      </c>
      <c r="T2588" s="80">
        <f>(Tabla3[[#This Row],[PRECIO CON DESCT.]]-(Tabla3[[#This Row],[PRECIO CON DESCT.]]*$T$6))</f>
        <v>3.2130018900000001</v>
      </c>
      <c r="U2588" s="96"/>
      <c r="V2588" s="94">
        <f>Tabla3[[#This Row],[PRECIO %      en $]]*Tabla3[[#This Row],[PEDIDO ]]</f>
        <v>0</v>
      </c>
      <c r="W2588" s="57">
        <f>Tabla3[[#This Row],[PRECIO CON DESCT.]]*Tabla3[[#This Row],[PEDIDO ]]</f>
        <v>0</v>
      </c>
      <c r="X2588" s="58">
        <f>Tabla3[[#This Row],[PRECIO SIN %]]*Tabla3[[#This Row],[PEDIDO ]]</f>
        <v>0</v>
      </c>
    </row>
    <row r="2589" spans="1:24" ht="33" customHeight="1" x14ac:dyDescent="0.4">
      <c r="A2589" s="124">
        <v>7598176000717</v>
      </c>
      <c r="B2589" s="51" t="s">
        <v>225</v>
      </c>
      <c r="C2589" s="51" t="s">
        <v>168</v>
      </c>
      <c r="D25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89" s="118" t="s">
        <v>3067</v>
      </c>
      <c r="F2589" s="75" t="s">
        <v>537</v>
      </c>
      <c r="G25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89" s="77">
        <v>290</v>
      </c>
      <c r="J2589" s="52">
        <v>3.4333300000000002</v>
      </c>
      <c r="K2589" s="53">
        <f>Tabla3[[#This Row],[PRECIOS]]-Tabla3[[#This Row],[PRECIOS]]*10%</f>
        <v>3.0899970000000003</v>
      </c>
      <c r="L2589" s="101"/>
      <c r="M2589" s="54"/>
      <c r="N2589" s="55">
        <f>IFERROR(Tabla3[[#This Row],[PRECIOS]]-Tabla3[[#This Row],[PRECIOS]]*Tabla3[[#This Row],[% PRODUCTO]]," ")</f>
        <v>3.4333300000000002</v>
      </c>
      <c r="O2589" s="54"/>
      <c r="P2589" s="55">
        <f>IFERROR(Tabla3[[#This Row],[OCULTAR2]]-Tabla3[[#This Row],[OCULTAR2]]*Tabla3[[#This Row],[% LÍNEA]]," ")</f>
        <v>3.4333300000000002</v>
      </c>
      <c r="Q2589" s="56">
        <f>IFERROR(Tabla3[[#This Row],[% PRODUCTO]]+Tabla3[[#This Row],[% LÍNEA]]," ")</f>
        <v>0</v>
      </c>
      <c r="R2589" s="53">
        <f>Tabla3[[#This Row],[OCULTAR3]]</f>
        <v>3.4333300000000002</v>
      </c>
      <c r="S2589" s="53">
        <f>Tabla3[[#This Row],[PRECIO SIN %]]-Tabla3[[#This Row],[PRECIO SIN %]]*10%</f>
        <v>3.0899970000000003</v>
      </c>
      <c r="T2589" s="80">
        <f>(Tabla3[[#This Row],[PRECIO CON DESCT.]]-(Tabla3[[#This Row],[PRECIO CON DESCT.]]*$T$6))</f>
        <v>1.9466981100000003</v>
      </c>
      <c r="U2589" s="96"/>
      <c r="V2589" s="94">
        <f>Tabla3[[#This Row],[PRECIO %      en $]]*Tabla3[[#This Row],[PEDIDO ]]</f>
        <v>0</v>
      </c>
      <c r="W2589" s="57">
        <f>Tabla3[[#This Row],[PRECIO CON DESCT.]]*Tabla3[[#This Row],[PEDIDO ]]</f>
        <v>0</v>
      </c>
      <c r="X2589" s="58">
        <f>Tabla3[[#This Row],[PRECIO SIN %]]*Tabla3[[#This Row],[PEDIDO ]]</f>
        <v>0</v>
      </c>
    </row>
    <row r="2590" spans="1:24" ht="33" customHeight="1" x14ac:dyDescent="0.4">
      <c r="A2590" s="125">
        <v>8906130230251</v>
      </c>
      <c r="B2590" s="59" t="s">
        <v>225</v>
      </c>
      <c r="C2590" s="59" t="s">
        <v>106</v>
      </c>
      <c r="D25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90" s="119" t="s">
        <v>3068</v>
      </c>
      <c r="F2590" s="76" t="s">
        <v>537</v>
      </c>
      <c r="G25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90" s="78">
        <v>64</v>
      </c>
      <c r="J2590" s="52">
        <v>3.4444400000000002</v>
      </c>
      <c r="K2590" s="60">
        <f>Tabla3[[#This Row],[PRECIOS]]-Tabla3[[#This Row],[PRECIOS]]*10%</f>
        <v>3.099996</v>
      </c>
      <c r="L2590" s="101"/>
      <c r="M2590" s="61"/>
      <c r="N2590" s="55">
        <f>IFERROR(Tabla3[[#This Row],[PRECIOS]]-Tabla3[[#This Row],[PRECIOS]]*Tabla3[[#This Row],[% PRODUCTO]]," ")</f>
        <v>3.4444400000000002</v>
      </c>
      <c r="O2590" s="61"/>
      <c r="P2590" s="55">
        <f>IFERROR(Tabla3[[#This Row],[OCULTAR2]]-Tabla3[[#This Row],[OCULTAR2]]*Tabla3[[#This Row],[% LÍNEA]]," ")</f>
        <v>3.4444400000000002</v>
      </c>
      <c r="Q2590" s="56">
        <f>IFERROR(Tabla3[[#This Row],[% PRODUCTO]]+Tabla3[[#This Row],[% LÍNEA]]," ")</f>
        <v>0</v>
      </c>
      <c r="R2590" s="60">
        <f>Tabla3[[#This Row],[OCULTAR3]]</f>
        <v>3.4444400000000002</v>
      </c>
      <c r="S2590" s="60">
        <f>Tabla3[[#This Row],[PRECIO SIN %]]-Tabla3[[#This Row],[PRECIO SIN %]]*10%</f>
        <v>3.099996</v>
      </c>
      <c r="T2590" s="80">
        <f>(Tabla3[[#This Row],[PRECIO CON DESCT.]]-(Tabla3[[#This Row],[PRECIO CON DESCT.]]*$T$6))</f>
        <v>1.9529974800000001</v>
      </c>
      <c r="U2590" s="96"/>
      <c r="V2590" s="94">
        <f>Tabla3[[#This Row],[PRECIO %      en $]]*Tabla3[[#This Row],[PEDIDO ]]</f>
        <v>0</v>
      </c>
      <c r="W2590" s="57">
        <f>Tabla3[[#This Row],[PRECIO CON DESCT.]]*Tabla3[[#This Row],[PEDIDO ]]</f>
        <v>0</v>
      </c>
      <c r="X2590" s="58">
        <f>Tabla3[[#This Row],[PRECIO SIN %]]*Tabla3[[#This Row],[PEDIDO ]]</f>
        <v>0</v>
      </c>
    </row>
    <row r="2591" spans="1:24" ht="33" customHeight="1" x14ac:dyDescent="0.4">
      <c r="A2591" s="124">
        <v>736372722584</v>
      </c>
      <c r="B2591" s="51" t="s">
        <v>225</v>
      </c>
      <c r="C2591" s="51" t="s">
        <v>150</v>
      </c>
      <c r="D25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91" s="118" t="s">
        <v>3069</v>
      </c>
      <c r="F2591" s="75" t="s">
        <v>537</v>
      </c>
      <c r="G25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5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591" s="77">
        <v>469</v>
      </c>
      <c r="J2591" s="52">
        <v>1.5888899999999999</v>
      </c>
      <c r="K2591" s="53">
        <f>Tabla3[[#This Row],[PRECIOS]]-Tabla3[[#This Row],[PRECIOS]]*10%</f>
        <v>1.4300009999999999</v>
      </c>
      <c r="L2591" s="101"/>
      <c r="M2591" s="54"/>
      <c r="N2591" s="55">
        <f>IFERROR(Tabla3[[#This Row],[PRECIOS]]-Tabla3[[#This Row],[PRECIOS]]*Tabla3[[#This Row],[% PRODUCTO]]," ")</f>
        <v>1.5888899999999999</v>
      </c>
      <c r="O2591" s="54">
        <v>0.05</v>
      </c>
      <c r="P2591" s="55">
        <f>IFERROR(Tabla3[[#This Row],[OCULTAR2]]-Tabla3[[#This Row],[OCULTAR2]]*Tabla3[[#This Row],[% LÍNEA]]," ")</f>
        <v>1.5094455</v>
      </c>
      <c r="Q2591" s="56">
        <f>IFERROR(Tabla3[[#This Row],[% PRODUCTO]]+Tabla3[[#This Row],[% LÍNEA]]," ")</f>
        <v>0.05</v>
      </c>
      <c r="R2591" s="53">
        <f>Tabla3[[#This Row],[OCULTAR3]]</f>
        <v>1.5094455</v>
      </c>
      <c r="S2591" s="53">
        <f>Tabla3[[#This Row],[PRECIO SIN %]]-Tabla3[[#This Row],[PRECIO SIN %]]*10%</f>
        <v>1.35850095</v>
      </c>
      <c r="T2591" s="80">
        <f>(Tabla3[[#This Row],[PRECIO CON DESCT.]]-(Tabla3[[#This Row],[PRECIO CON DESCT.]]*$T$6))</f>
        <v>0.85585559850000004</v>
      </c>
      <c r="U2591" s="96"/>
      <c r="V2591" s="94">
        <f>Tabla3[[#This Row],[PRECIO %      en $]]*Tabla3[[#This Row],[PEDIDO ]]</f>
        <v>0</v>
      </c>
      <c r="W2591" s="57">
        <f>Tabla3[[#This Row],[PRECIO CON DESCT.]]*Tabla3[[#This Row],[PEDIDO ]]</f>
        <v>0</v>
      </c>
      <c r="X2591" s="58">
        <f>Tabla3[[#This Row],[PRECIO SIN %]]*Tabla3[[#This Row],[PEDIDO ]]</f>
        <v>0</v>
      </c>
    </row>
    <row r="2592" spans="1:24" ht="33" customHeight="1" x14ac:dyDescent="0.4">
      <c r="A2592" s="125">
        <v>7592616576398</v>
      </c>
      <c r="B2592" s="59" t="s">
        <v>225</v>
      </c>
      <c r="C2592" s="59" t="s">
        <v>161</v>
      </c>
      <c r="D25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92" s="119" t="s">
        <v>3070</v>
      </c>
      <c r="F2592" s="76" t="s">
        <v>537</v>
      </c>
      <c r="G25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92" s="78">
        <v>113</v>
      </c>
      <c r="J2592" s="52">
        <v>5.0111100000000004</v>
      </c>
      <c r="K2592" s="60">
        <f>Tabla3[[#This Row],[PRECIOS]]-Tabla3[[#This Row],[PRECIOS]]*10%</f>
        <v>4.5099990000000005</v>
      </c>
      <c r="L2592" s="101"/>
      <c r="M2592" s="61"/>
      <c r="N2592" s="55">
        <f>IFERROR(Tabla3[[#This Row],[PRECIOS]]-Tabla3[[#This Row],[PRECIOS]]*Tabla3[[#This Row],[% PRODUCTO]]," ")</f>
        <v>5.0111100000000004</v>
      </c>
      <c r="O2592" s="61"/>
      <c r="P2592" s="55">
        <f>IFERROR(Tabla3[[#This Row],[OCULTAR2]]-Tabla3[[#This Row],[OCULTAR2]]*Tabla3[[#This Row],[% LÍNEA]]," ")</f>
        <v>5.0111100000000004</v>
      </c>
      <c r="Q2592" s="56">
        <f>IFERROR(Tabla3[[#This Row],[% PRODUCTO]]+Tabla3[[#This Row],[% LÍNEA]]," ")</f>
        <v>0</v>
      </c>
      <c r="R2592" s="60">
        <f>Tabla3[[#This Row],[OCULTAR3]]</f>
        <v>5.0111100000000004</v>
      </c>
      <c r="S2592" s="60">
        <f>Tabla3[[#This Row],[PRECIO SIN %]]-Tabla3[[#This Row],[PRECIO SIN %]]*10%</f>
        <v>4.5099990000000005</v>
      </c>
      <c r="T2592" s="80">
        <f>(Tabla3[[#This Row],[PRECIO CON DESCT.]]-(Tabla3[[#This Row],[PRECIO CON DESCT.]]*$T$6))</f>
        <v>2.8412993700000007</v>
      </c>
      <c r="U2592" s="96"/>
      <c r="V2592" s="94">
        <f>Tabla3[[#This Row],[PRECIO %      en $]]*Tabla3[[#This Row],[PEDIDO ]]</f>
        <v>0</v>
      </c>
      <c r="W2592" s="57">
        <f>Tabla3[[#This Row],[PRECIO CON DESCT.]]*Tabla3[[#This Row],[PEDIDO ]]</f>
        <v>0</v>
      </c>
      <c r="X2592" s="58">
        <f>Tabla3[[#This Row],[PRECIO SIN %]]*Tabla3[[#This Row],[PEDIDO ]]</f>
        <v>0</v>
      </c>
    </row>
    <row r="2593" spans="1:24" ht="33" customHeight="1" x14ac:dyDescent="0.4">
      <c r="A2593" s="124">
        <v>7592454891172</v>
      </c>
      <c r="B2593" s="51" t="s">
        <v>225</v>
      </c>
      <c r="C2593" s="51" t="s">
        <v>171</v>
      </c>
      <c r="D25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93" s="118" t="s">
        <v>3071</v>
      </c>
      <c r="F2593" s="75" t="s">
        <v>537</v>
      </c>
      <c r="G25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93" s="77">
        <v>67</v>
      </c>
      <c r="J2593" s="52">
        <v>5.8333300000000001</v>
      </c>
      <c r="K2593" s="53">
        <f>Tabla3[[#This Row],[PRECIOS]]-Tabla3[[#This Row],[PRECIOS]]*10%</f>
        <v>5.2499970000000005</v>
      </c>
      <c r="L2593" s="101"/>
      <c r="M2593" s="54"/>
      <c r="N2593" s="55">
        <f>IFERROR(Tabla3[[#This Row],[PRECIOS]]-Tabla3[[#This Row],[PRECIOS]]*Tabla3[[#This Row],[% PRODUCTO]]," ")</f>
        <v>5.8333300000000001</v>
      </c>
      <c r="O2593" s="54"/>
      <c r="P2593" s="55">
        <f>IFERROR(Tabla3[[#This Row],[OCULTAR2]]-Tabla3[[#This Row],[OCULTAR2]]*Tabla3[[#This Row],[% LÍNEA]]," ")</f>
        <v>5.8333300000000001</v>
      </c>
      <c r="Q2593" s="56">
        <f>IFERROR(Tabla3[[#This Row],[% PRODUCTO]]+Tabla3[[#This Row],[% LÍNEA]]," ")</f>
        <v>0</v>
      </c>
      <c r="R2593" s="53">
        <f>Tabla3[[#This Row],[OCULTAR3]]</f>
        <v>5.8333300000000001</v>
      </c>
      <c r="S2593" s="53">
        <f>Tabla3[[#This Row],[PRECIO SIN %]]-Tabla3[[#This Row],[PRECIO SIN %]]*10%</f>
        <v>5.2499970000000005</v>
      </c>
      <c r="T2593" s="80">
        <f>(Tabla3[[#This Row],[PRECIO CON DESCT.]]-(Tabla3[[#This Row],[PRECIO CON DESCT.]]*$T$6))</f>
        <v>3.30749811</v>
      </c>
      <c r="U2593" s="96"/>
      <c r="V2593" s="94">
        <f>Tabla3[[#This Row],[PRECIO %      en $]]*Tabla3[[#This Row],[PEDIDO ]]</f>
        <v>0</v>
      </c>
      <c r="W2593" s="57">
        <f>Tabla3[[#This Row],[PRECIO CON DESCT.]]*Tabla3[[#This Row],[PEDIDO ]]</f>
        <v>0</v>
      </c>
      <c r="X2593" s="58">
        <f>Tabla3[[#This Row],[PRECIO SIN %]]*Tabla3[[#This Row],[PEDIDO ]]</f>
        <v>0</v>
      </c>
    </row>
    <row r="2594" spans="1:24" ht="33" customHeight="1" x14ac:dyDescent="0.4">
      <c r="A2594" s="125">
        <v>8904210707037</v>
      </c>
      <c r="B2594" s="59" t="s">
        <v>225</v>
      </c>
      <c r="C2594" s="59" t="s">
        <v>209</v>
      </c>
      <c r="D25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94" s="119" t="s">
        <v>3072</v>
      </c>
      <c r="F2594" s="76" t="s">
        <v>537</v>
      </c>
      <c r="G25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94" s="78">
        <v>186</v>
      </c>
      <c r="J2594" s="52">
        <v>3</v>
      </c>
      <c r="K2594" s="60">
        <f>Tabla3[[#This Row],[PRECIOS]]-Tabla3[[#This Row],[PRECIOS]]*10%</f>
        <v>2.7</v>
      </c>
      <c r="L2594" s="101"/>
      <c r="M2594" s="61"/>
      <c r="N2594" s="55">
        <f>IFERROR(Tabla3[[#This Row],[PRECIOS]]-Tabla3[[#This Row],[PRECIOS]]*Tabla3[[#This Row],[% PRODUCTO]]," ")</f>
        <v>3</v>
      </c>
      <c r="O2594" s="61"/>
      <c r="P2594" s="55">
        <f>IFERROR(Tabla3[[#This Row],[OCULTAR2]]-Tabla3[[#This Row],[OCULTAR2]]*Tabla3[[#This Row],[% LÍNEA]]," ")</f>
        <v>3</v>
      </c>
      <c r="Q2594" s="56">
        <f>IFERROR(Tabla3[[#This Row],[% PRODUCTO]]+Tabla3[[#This Row],[% LÍNEA]]," ")</f>
        <v>0</v>
      </c>
      <c r="R2594" s="60">
        <f>Tabla3[[#This Row],[OCULTAR3]]</f>
        <v>3</v>
      </c>
      <c r="S2594" s="60">
        <f>Tabla3[[#This Row],[PRECIO SIN %]]-Tabla3[[#This Row],[PRECIO SIN %]]*10%</f>
        <v>2.7</v>
      </c>
      <c r="T2594" s="80">
        <f>(Tabla3[[#This Row],[PRECIO CON DESCT.]]-(Tabla3[[#This Row],[PRECIO CON DESCT.]]*$T$6))</f>
        <v>1.7010000000000001</v>
      </c>
      <c r="U2594" s="96"/>
      <c r="V2594" s="94">
        <f>Tabla3[[#This Row],[PRECIO %      en $]]*Tabla3[[#This Row],[PEDIDO ]]</f>
        <v>0</v>
      </c>
      <c r="W2594" s="57">
        <f>Tabla3[[#This Row],[PRECIO CON DESCT.]]*Tabla3[[#This Row],[PEDIDO ]]</f>
        <v>0</v>
      </c>
      <c r="X2594" s="58">
        <f>Tabla3[[#This Row],[PRECIO SIN %]]*Tabla3[[#This Row],[PEDIDO ]]</f>
        <v>0</v>
      </c>
    </row>
    <row r="2595" spans="1:24" ht="33" customHeight="1" x14ac:dyDescent="0.4">
      <c r="A2595" s="124">
        <v>7591020008266</v>
      </c>
      <c r="B2595" s="51" t="s">
        <v>225</v>
      </c>
      <c r="C2595" s="51" t="s">
        <v>196</v>
      </c>
      <c r="D25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595" s="118" t="s">
        <v>3073</v>
      </c>
      <c r="F2595" s="75" t="s">
        <v>537</v>
      </c>
      <c r="G25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595" s="77">
        <v>19</v>
      </c>
      <c r="J2595" s="52">
        <v>4.3777799999999996</v>
      </c>
      <c r="K2595" s="53">
        <f>Tabla3[[#This Row],[PRECIOS]]-Tabla3[[#This Row],[PRECIOS]]*10%</f>
        <v>3.9400019999999998</v>
      </c>
      <c r="L2595" s="101" t="s">
        <v>5327</v>
      </c>
      <c r="M2595" s="54"/>
      <c r="N2595" s="55">
        <f>IFERROR(Tabla3[[#This Row],[PRECIOS]]-Tabla3[[#This Row],[PRECIOS]]*Tabla3[[#This Row],[% PRODUCTO]]," ")</f>
        <v>4.3777799999999996</v>
      </c>
      <c r="O2595" s="54"/>
      <c r="P2595" s="55">
        <f>IFERROR(Tabla3[[#This Row],[OCULTAR2]]-Tabla3[[#This Row],[OCULTAR2]]*Tabla3[[#This Row],[% LÍNEA]]," ")</f>
        <v>4.3777799999999996</v>
      </c>
      <c r="Q2595" s="56">
        <f>IFERROR(Tabla3[[#This Row],[% PRODUCTO]]+Tabla3[[#This Row],[% LÍNEA]]," ")</f>
        <v>0</v>
      </c>
      <c r="R2595" s="53">
        <f>Tabla3[[#This Row],[OCULTAR3]]</f>
        <v>4.3777799999999996</v>
      </c>
      <c r="S2595" s="53">
        <f>Tabla3[[#This Row],[PRECIO SIN %]]-Tabla3[[#This Row],[PRECIO SIN %]]*10%</f>
        <v>3.9400019999999998</v>
      </c>
      <c r="T2595" s="80">
        <f>(Tabla3[[#This Row],[PRECIO CON DESCT.]]-(Tabla3[[#This Row],[PRECIO CON DESCT.]]*$T$6))</f>
        <v>2.4822012600000001</v>
      </c>
      <c r="U2595" s="96"/>
      <c r="V2595" s="94">
        <f>Tabla3[[#This Row],[PRECIO %      en $]]*Tabla3[[#This Row],[PEDIDO ]]</f>
        <v>0</v>
      </c>
      <c r="W2595" s="57">
        <f>Tabla3[[#This Row],[PRECIO CON DESCT.]]*Tabla3[[#This Row],[PEDIDO ]]</f>
        <v>0</v>
      </c>
      <c r="X2595" s="58">
        <f>Tabla3[[#This Row],[PRECIO SIN %]]*Tabla3[[#This Row],[PEDIDO ]]</f>
        <v>0</v>
      </c>
    </row>
    <row r="2596" spans="1:24" ht="33" customHeight="1" x14ac:dyDescent="0.4">
      <c r="A2596" s="125">
        <v>8906112615007</v>
      </c>
      <c r="B2596" s="59" t="s">
        <v>225</v>
      </c>
      <c r="C2596" s="59" t="s">
        <v>57</v>
      </c>
      <c r="D25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96" s="119" t="s">
        <v>3074</v>
      </c>
      <c r="F2596" s="76" t="s">
        <v>537</v>
      </c>
      <c r="G25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96" s="78">
        <v>231</v>
      </c>
      <c r="J2596" s="52">
        <v>0.73333000000000004</v>
      </c>
      <c r="K2596" s="60">
        <f>Tabla3[[#This Row],[PRECIOS]]-Tabla3[[#This Row],[PRECIOS]]*10%</f>
        <v>0.65999700000000006</v>
      </c>
      <c r="L2596" s="101"/>
      <c r="M2596" s="61"/>
      <c r="N2596" s="55">
        <f>IFERROR(Tabla3[[#This Row],[PRECIOS]]-Tabla3[[#This Row],[PRECIOS]]*Tabla3[[#This Row],[% PRODUCTO]]," ")</f>
        <v>0.73333000000000004</v>
      </c>
      <c r="O2596" s="61"/>
      <c r="P2596" s="55">
        <f>IFERROR(Tabla3[[#This Row],[OCULTAR2]]-Tabla3[[#This Row],[OCULTAR2]]*Tabla3[[#This Row],[% LÍNEA]]," ")</f>
        <v>0.73333000000000004</v>
      </c>
      <c r="Q2596" s="56">
        <f>IFERROR(Tabla3[[#This Row],[% PRODUCTO]]+Tabla3[[#This Row],[% LÍNEA]]," ")</f>
        <v>0</v>
      </c>
      <c r="R2596" s="60">
        <f>Tabla3[[#This Row],[OCULTAR3]]</f>
        <v>0.73333000000000004</v>
      </c>
      <c r="S2596" s="60">
        <f>Tabla3[[#This Row],[PRECIO SIN %]]-Tabla3[[#This Row],[PRECIO SIN %]]*10%</f>
        <v>0.65999700000000006</v>
      </c>
      <c r="T2596" s="80">
        <f>(Tabla3[[#This Row],[PRECIO CON DESCT.]]-(Tabla3[[#This Row],[PRECIO CON DESCT.]]*$T$6))</f>
        <v>0.41579811</v>
      </c>
      <c r="U2596" s="96"/>
      <c r="V2596" s="94">
        <f>Tabla3[[#This Row],[PRECIO %      en $]]*Tabla3[[#This Row],[PEDIDO ]]</f>
        <v>0</v>
      </c>
      <c r="W2596" s="57">
        <f>Tabla3[[#This Row],[PRECIO CON DESCT.]]*Tabla3[[#This Row],[PEDIDO ]]</f>
        <v>0</v>
      </c>
      <c r="X2596" s="58">
        <f>Tabla3[[#This Row],[PRECIO SIN %]]*Tabla3[[#This Row],[PEDIDO ]]</f>
        <v>0</v>
      </c>
    </row>
    <row r="2597" spans="1:24" ht="33" customHeight="1" x14ac:dyDescent="0.4">
      <c r="A2597" s="124">
        <v>8906112615007</v>
      </c>
      <c r="B2597" s="51" t="s">
        <v>225</v>
      </c>
      <c r="C2597" s="51" t="s">
        <v>57</v>
      </c>
      <c r="D25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97" s="118" t="s">
        <v>3074</v>
      </c>
      <c r="F2597" s="75" t="s">
        <v>537</v>
      </c>
      <c r="G25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97" s="77">
        <v>1</v>
      </c>
      <c r="J2597" s="52">
        <v>0.72221999999999997</v>
      </c>
      <c r="K2597" s="53">
        <f>Tabla3[[#This Row],[PRECIOS]]-Tabla3[[#This Row],[PRECIOS]]*10%</f>
        <v>0.64999799999999996</v>
      </c>
      <c r="L2597" s="101"/>
      <c r="M2597" s="54"/>
      <c r="N2597" s="55">
        <f>IFERROR(Tabla3[[#This Row],[PRECIOS]]-Tabla3[[#This Row],[PRECIOS]]*Tabla3[[#This Row],[% PRODUCTO]]," ")</f>
        <v>0.72221999999999997</v>
      </c>
      <c r="O2597" s="54"/>
      <c r="P2597" s="55">
        <f>IFERROR(Tabla3[[#This Row],[OCULTAR2]]-Tabla3[[#This Row],[OCULTAR2]]*Tabla3[[#This Row],[% LÍNEA]]," ")</f>
        <v>0.72221999999999997</v>
      </c>
      <c r="Q2597" s="56">
        <f>IFERROR(Tabla3[[#This Row],[% PRODUCTO]]+Tabla3[[#This Row],[% LÍNEA]]," ")</f>
        <v>0</v>
      </c>
      <c r="R2597" s="53">
        <f>Tabla3[[#This Row],[OCULTAR3]]</f>
        <v>0.72221999999999997</v>
      </c>
      <c r="S2597" s="53">
        <f>Tabla3[[#This Row],[PRECIO SIN %]]-Tabla3[[#This Row],[PRECIO SIN %]]*10%</f>
        <v>0.64999799999999996</v>
      </c>
      <c r="T2597" s="80">
        <f>(Tabla3[[#This Row],[PRECIO CON DESCT.]]-(Tabla3[[#This Row],[PRECIO CON DESCT.]]*$T$6))</f>
        <v>0.40949873999999997</v>
      </c>
      <c r="U2597" s="96"/>
      <c r="V2597" s="94">
        <f>Tabla3[[#This Row],[PRECIO %      en $]]*Tabla3[[#This Row],[PEDIDO ]]</f>
        <v>0</v>
      </c>
      <c r="W2597" s="57">
        <f>Tabla3[[#This Row],[PRECIO CON DESCT.]]*Tabla3[[#This Row],[PEDIDO ]]</f>
        <v>0</v>
      </c>
      <c r="X2597" s="58">
        <f>Tabla3[[#This Row],[PRECIO SIN %]]*Tabla3[[#This Row],[PEDIDO ]]</f>
        <v>0</v>
      </c>
    </row>
    <row r="2598" spans="1:24" ht="33" customHeight="1" x14ac:dyDescent="0.4">
      <c r="A2598" s="125">
        <v>8906159254870</v>
      </c>
      <c r="B2598" s="59" t="s">
        <v>225</v>
      </c>
      <c r="C2598" s="59" t="s">
        <v>87</v>
      </c>
      <c r="D25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598" s="119" t="s">
        <v>3075</v>
      </c>
      <c r="F2598" s="76" t="s">
        <v>537</v>
      </c>
      <c r="G25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598" s="78">
        <v>40</v>
      </c>
      <c r="J2598" s="52">
        <v>0.93332999999999999</v>
      </c>
      <c r="K2598" s="60">
        <f>Tabla3[[#This Row],[PRECIOS]]-Tabla3[[#This Row],[PRECIOS]]*10%</f>
        <v>0.83999699999999999</v>
      </c>
      <c r="L2598" s="101" t="s">
        <v>5327</v>
      </c>
      <c r="M2598" s="61"/>
      <c r="N2598" s="55">
        <f>IFERROR(Tabla3[[#This Row],[PRECIOS]]-Tabla3[[#This Row],[PRECIOS]]*Tabla3[[#This Row],[% PRODUCTO]]," ")</f>
        <v>0.93332999999999999</v>
      </c>
      <c r="O2598" s="61"/>
      <c r="P2598" s="55">
        <f>IFERROR(Tabla3[[#This Row],[OCULTAR2]]-Tabla3[[#This Row],[OCULTAR2]]*Tabla3[[#This Row],[% LÍNEA]]," ")</f>
        <v>0.93332999999999999</v>
      </c>
      <c r="Q2598" s="56">
        <f>IFERROR(Tabla3[[#This Row],[% PRODUCTO]]+Tabla3[[#This Row],[% LÍNEA]]," ")</f>
        <v>0</v>
      </c>
      <c r="R2598" s="60">
        <f>Tabla3[[#This Row],[OCULTAR3]]</f>
        <v>0.93332999999999999</v>
      </c>
      <c r="S2598" s="60">
        <f>Tabla3[[#This Row],[PRECIO SIN %]]-Tabla3[[#This Row],[PRECIO SIN %]]*10%</f>
        <v>0.83999699999999999</v>
      </c>
      <c r="T2598" s="80">
        <f>(Tabla3[[#This Row],[PRECIO CON DESCT.]]-(Tabla3[[#This Row],[PRECIO CON DESCT.]]*$T$6))</f>
        <v>0.52919811000000005</v>
      </c>
      <c r="U2598" s="96"/>
      <c r="V2598" s="94">
        <f>Tabla3[[#This Row],[PRECIO %      en $]]*Tabla3[[#This Row],[PEDIDO ]]</f>
        <v>0</v>
      </c>
      <c r="W2598" s="57">
        <f>Tabla3[[#This Row],[PRECIO CON DESCT.]]*Tabla3[[#This Row],[PEDIDO ]]</f>
        <v>0</v>
      </c>
      <c r="X2598" s="58">
        <f>Tabla3[[#This Row],[PRECIO SIN %]]*Tabla3[[#This Row],[PEDIDO ]]</f>
        <v>0</v>
      </c>
    </row>
    <row r="2599" spans="1:24" ht="33" customHeight="1" x14ac:dyDescent="0.4">
      <c r="A2599" s="124">
        <v>7460536574377</v>
      </c>
      <c r="B2599" s="51" t="s">
        <v>225</v>
      </c>
      <c r="C2599" s="51" t="s">
        <v>83</v>
      </c>
      <c r="D25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599" s="118" t="s">
        <v>3076</v>
      </c>
      <c r="F2599" s="75" t="s">
        <v>537</v>
      </c>
      <c r="G25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5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599" s="77">
        <v>244</v>
      </c>
      <c r="J2599" s="52">
        <v>4.4444400000000002</v>
      </c>
      <c r="K2599" s="53">
        <f>Tabla3[[#This Row],[PRECIOS]]-Tabla3[[#This Row],[PRECIOS]]*10%</f>
        <v>3.9999960000000003</v>
      </c>
      <c r="L2599" s="101"/>
      <c r="M2599" s="54"/>
      <c r="N2599" s="55">
        <f>IFERROR(Tabla3[[#This Row],[PRECIOS]]-Tabla3[[#This Row],[PRECIOS]]*Tabla3[[#This Row],[% PRODUCTO]]," ")</f>
        <v>4.4444400000000002</v>
      </c>
      <c r="O2599" s="54"/>
      <c r="P2599" s="55">
        <f>IFERROR(Tabla3[[#This Row],[OCULTAR2]]-Tabla3[[#This Row],[OCULTAR2]]*Tabla3[[#This Row],[% LÍNEA]]," ")</f>
        <v>4.4444400000000002</v>
      </c>
      <c r="Q2599" s="56">
        <f>IFERROR(Tabla3[[#This Row],[% PRODUCTO]]+Tabla3[[#This Row],[% LÍNEA]]," ")</f>
        <v>0</v>
      </c>
      <c r="R2599" s="53">
        <f>Tabla3[[#This Row],[OCULTAR3]]</f>
        <v>4.4444400000000002</v>
      </c>
      <c r="S2599" s="53">
        <f>Tabla3[[#This Row],[PRECIO SIN %]]-Tabla3[[#This Row],[PRECIO SIN %]]*10%</f>
        <v>3.9999960000000003</v>
      </c>
      <c r="T2599" s="80">
        <f>(Tabla3[[#This Row],[PRECIO CON DESCT.]]-(Tabla3[[#This Row],[PRECIO CON DESCT.]]*$T$6))</f>
        <v>2.5199974800000002</v>
      </c>
      <c r="U2599" s="96"/>
      <c r="V2599" s="94">
        <f>Tabla3[[#This Row],[PRECIO %      en $]]*Tabla3[[#This Row],[PEDIDO ]]</f>
        <v>0</v>
      </c>
      <c r="W2599" s="57">
        <f>Tabla3[[#This Row],[PRECIO CON DESCT.]]*Tabla3[[#This Row],[PEDIDO ]]</f>
        <v>0</v>
      </c>
      <c r="X2599" s="58">
        <f>Tabla3[[#This Row],[PRECIO SIN %]]*Tabla3[[#This Row],[PEDIDO ]]</f>
        <v>0</v>
      </c>
    </row>
    <row r="2600" spans="1:24" ht="33" customHeight="1" x14ac:dyDescent="0.4">
      <c r="A2600" s="125">
        <v>7598852000284</v>
      </c>
      <c r="B2600" s="59" t="s">
        <v>225</v>
      </c>
      <c r="C2600" s="59" t="s">
        <v>66</v>
      </c>
      <c r="D26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600" s="119" t="s">
        <v>3077</v>
      </c>
      <c r="F2600" s="76" t="s">
        <v>537</v>
      </c>
      <c r="G26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600" s="78">
        <v>10</v>
      </c>
      <c r="J2600" s="52">
        <v>1.6666700000000001</v>
      </c>
      <c r="K2600" s="60">
        <f>Tabla3[[#This Row],[PRECIOS]]-Tabla3[[#This Row],[PRECIOS]]*10%</f>
        <v>1.500003</v>
      </c>
      <c r="L2600" s="101" t="s">
        <v>5327</v>
      </c>
      <c r="M2600" s="61"/>
      <c r="N2600" s="55">
        <f>IFERROR(Tabla3[[#This Row],[PRECIOS]]-Tabla3[[#This Row],[PRECIOS]]*Tabla3[[#This Row],[% PRODUCTO]]," ")</f>
        <v>1.6666700000000001</v>
      </c>
      <c r="O2600" s="61"/>
      <c r="P2600" s="55">
        <f>IFERROR(Tabla3[[#This Row],[OCULTAR2]]-Tabla3[[#This Row],[OCULTAR2]]*Tabla3[[#This Row],[% LÍNEA]]," ")</f>
        <v>1.6666700000000001</v>
      </c>
      <c r="Q2600" s="56">
        <f>IFERROR(Tabla3[[#This Row],[% PRODUCTO]]+Tabla3[[#This Row],[% LÍNEA]]," ")</f>
        <v>0</v>
      </c>
      <c r="R2600" s="60">
        <f>Tabla3[[#This Row],[OCULTAR3]]</f>
        <v>1.6666700000000001</v>
      </c>
      <c r="S2600" s="60">
        <f>Tabla3[[#This Row],[PRECIO SIN %]]-Tabla3[[#This Row],[PRECIO SIN %]]*10%</f>
        <v>1.500003</v>
      </c>
      <c r="T2600" s="80">
        <f>(Tabla3[[#This Row],[PRECIO CON DESCT.]]-(Tabla3[[#This Row],[PRECIO CON DESCT.]]*$T$6))</f>
        <v>0.94500189000000001</v>
      </c>
      <c r="U2600" s="96"/>
      <c r="V2600" s="94">
        <f>Tabla3[[#This Row],[PRECIO %      en $]]*Tabla3[[#This Row],[PEDIDO ]]</f>
        <v>0</v>
      </c>
      <c r="W2600" s="57">
        <f>Tabla3[[#This Row],[PRECIO CON DESCT.]]*Tabla3[[#This Row],[PEDIDO ]]</f>
        <v>0</v>
      </c>
      <c r="X2600" s="58">
        <f>Tabla3[[#This Row],[PRECIO SIN %]]*Tabla3[[#This Row],[PEDIDO ]]</f>
        <v>0</v>
      </c>
    </row>
    <row r="2601" spans="1:24" ht="33" customHeight="1" x14ac:dyDescent="0.4">
      <c r="A2601" s="124">
        <v>7591619520834</v>
      </c>
      <c r="B2601" s="51" t="s">
        <v>225</v>
      </c>
      <c r="C2601" s="51" t="s">
        <v>83</v>
      </c>
      <c r="D26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01" s="118" t="s">
        <v>3078</v>
      </c>
      <c r="F2601" s="75" t="s">
        <v>537</v>
      </c>
      <c r="G26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01" s="77">
        <v>22</v>
      </c>
      <c r="J2601" s="52">
        <v>10.71111</v>
      </c>
      <c r="K2601" s="53">
        <f>Tabla3[[#This Row],[PRECIOS]]-Tabla3[[#This Row],[PRECIOS]]*10%</f>
        <v>9.6399989999999995</v>
      </c>
      <c r="L2601" s="101"/>
      <c r="M2601" s="54"/>
      <c r="N2601" s="55">
        <f>IFERROR(Tabla3[[#This Row],[PRECIOS]]-Tabla3[[#This Row],[PRECIOS]]*Tabla3[[#This Row],[% PRODUCTO]]," ")</f>
        <v>10.71111</v>
      </c>
      <c r="O2601" s="54"/>
      <c r="P2601" s="55">
        <f>IFERROR(Tabla3[[#This Row],[OCULTAR2]]-Tabla3[[#This Row],[OCULTAR2]]*Tabla3[[#This Row],[% LÍNEA]]," ")</f>
        <v>10.71111</v>
      </c>
      <c r="Q2601" s="56">
        <f>IFERROR(Tabla3[[#This Row],[% PRODUCTO]]+Tabla3[[#This Row],[% LÍNEA]]," ")</f>
        <v>0</v>
      </c>
      <c r="R2601" s="53">
        <f>Tabla3[[#This Row],[OCULTAR3]]</f>
        <v>10.71111</v>
      </c>
      <c r="S2601" s="53">
        <f>Tabla3[[#This Row],[PRECIO SIN %]]-Tabla3[[#This Row],[PRECIO SIN %]]*10%</f>
        <v>9.6399989999999995</v>
      </c>
      <c r="T2601" s="80">
        <f>(Tabla3[[#This Row],[PRECIO CON DESCT.]]-(Tabla3[[#This Row],[PRECIO CON DESCT.]]*$T$6))</f>
        <v>6.0731993699999993</v>
      </c>
      <c r="U2601" s="96"/>
      <c r="V2601" s="94">
        <f>Tabla3[[#This Row],[PRECIO %      en $]]*Tabla3[[#This Row],[PEDIDO ]]</f>
        <v>0</v>
      </c>
      <c r="W2601" s="57">
        <f>Tabla3[[#This Row],[PRECIO CON DESCT.]]*Tabla3[[#This Row],[PEDIDO ]]</f>
        <v>0</v>
      </c>
      <c r="X2601" s="58">
        <f>Tabla3[[#This Row],[PRECIO SIN %]]*Tabla3[[#This Row],[PEDIDO ]]</f>
        <v>0</v>
      </c>
    </row>
    <row r="2602" spans="1:24" ht="33" customHeight="1" x14ac:dyDescent="0.4">
      <c r="A2602" s="125">
        <v>7591020080972</v>
      </c>
      <c r="B2602" s="59" t="s">
        <v>225</v>
      </c>
      <c r="C2602" s="59" t="s">
        <v>196</v>
      </c>
      <c r="D26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02" s="119" t="s">
        <v>3079</v>
      </c>
      <c r="F2602" s="76" t="s">
        <v>537</v>
      </c>
      <c r="G26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02" s="78">
        <v>30</v>
      </c>
      <c r="J2602" s="52">
        <v>7.3666700000000001</v>
      </c>
      <c r="K2602" s="60">
        <f>Tabla3[[#This Row],[PRECIOS]]-Tabla3[[#This Row],[PRECIOS]]*10%</f>
        <v>6.6300030000000003</v>
      </c>
      <c r="L2602" s="101"/>
      <c r="M2602" s="61"/>
      <c r="N2602" s="55">
        <f>IFERROR(Tabla3[[#This Row],[PRECIOS]]-Tabla3[[#This Row],[PRECIOS]]*Tabla3[[#This Row],[% PRODUCTO]]," ")</f>
        <v>7.3666700000000001</v>
      </c>
      <c r="O2602" s="61"/>
      <c r="P2602" s="55">
        <f>IFERROR(Tabla3[[#This Row],[OCULTAR2]]-Tabla3[[#This Row],[OCULTAR2]]*Tabla3[[#This Row],[% LÍNEA]]," ")</f>
        <v>7.3666700000000001</v>
      </c>
      <c r="Q2602" s="56">
        <f>IFERROR(Tabla3[[#This Row],[% PRODUCTO]]+Tabla3[[#This Row],[% LÍNEA]]," ")</f>
        <v>0</v>
      </c>
      <c r="R2602" s="60">
        <f>Tabla3[[#This Row],[OCULTAR3]]</f>
        <v>7.3666700000000001</v>
      </c>
      <c r="S2602" s="60">
        <f>Tabla3[[#This Row],[PRECIO SIN %]]-Tabla3[[#This Row],[PRECIO SIN %]]*10%</f>
        <v>6.6300030000000003</v>
      </c>
      <c r="T2602" s="80">
        <f>(Tabla3[[#This Row],[PRECIO CON DESCT.]]-(Tabla3[[#This Row],[PRECIO CON DESCT.]]*$T$6))</f>
        <v>4.1769018899999999</v>
      </c>
      <c r="U2602" s="96"/>
      <c r="V2602" s="94">
        <f>Tabla3[[#This Row],[PRECIO %      en $]]*Tabla3[[#This Row],[PEDIDO ]]</f>
        <v>0</v>
      </c>
      <c r="W2602" s="57">
        <f>Tabla3[[#This Row],[PRECIO CON DESCT.]]*Tabla3[[#This Row],[PEDIDO ]]</f>
        <v>0</v>
      </c>
      <c r="X2602" s="58">
        <f>Tabla3[[#This Row],[PRECIO SIN %]]*Tabla3[[#This Row],[PEDIDO ]]</f>
        <v>0</v>
      </c>
    </row>
    <row r="2603" spans="1:24" ht="33" customHeight="1" x14ac:dyDescent="0.4">
      <c r="A2603" s="124">
        <v>8906159253873</v>
      </c>
      <c r="B2603" s="51" t="s">
        <v>225</v>
      </c>
      <c r="C2603" s="51" t="s">
        <v>133</v>
      </c>
      <c r="D26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03" s="118" t="s">
        <v>3080</v>
      </c>
      <c r="F2603" s="75" t="s">
        <v>537</v>
      </c>
      <c r="G26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03" s="77">
        <v>116</v>
      </c>
      <c r="J2603" s="52">
        <v>2.9222199999999998</v>
      </c>
      <c r="K2603" s="53">
        <f>Tabla3[[#This Row],[PRECIOS]]-Tabla3[[#This Row],[PRECIOS]]*10%</f>
        <v>2.6299979999999996</v>
      </c>
      <c r="L2603" s="101"/>
      <c r="M2603" s="54"/>
      <c r="N2603" s="55">
        <f>IFERROR(Tabla3[[#This Row],[PRECIOS]]-Tabla3[[#This Row],[PRECIOS]]*Tabla3[[#This Row],[% PRODUCTO]]," ")</f>
        <v>2.9222199999999998</v>
      </c>
      <c r="O2603" s="54"/>
      <c r="P2603" s="55">
        <f>IFERROR(Tabla3[[#This Row],[OCULTAR2]]-Tabla3[[#This Row],[OCULTAR2]]*Tabla3[[#This Row],[% LÍNEA]]," ")</f>
        <v>2.9222199999999998</v>
      </c>
      <c r="Q2603" s="56">
        <f>IFERROR(Tabla3[[#This Row],[% PRODUCTO]]+Tabla3[[#This Row],[% LÍNEA]]," ")</f>
        <v>0</v>
      </c>
      <c r="R2603" s="53">
        <f>Tabla3[[#This Row],[OCULTAR3]]</f>
        <v>2.9222199999999998</v>
      </c>
      <c r="S2603" s="53">
        <f>Tabla3[[#This Row],[PRECIO SIN %]]-Tabla3[[#This Row],[PRECIO SIN %]]*10%</f>
        <v>2.6299979999999996</v>
      </c>
      <c r="T2603" s="80">
        <f>(Tabla3[[#This Row],[PRECIO CON DESCT.]]-(Tabla3[[#This Row],[PRECIO CON DESCT.]]*$T$6))</f>
        <v>1.6568987399999999</v>
      </c>
      <c r="U2603" s="96"/>
      <c r="V2603" s="94">
        <f>Tabla3[[#This Row],[PRECIO %      en $]]*Tabla3[[#This Row],[PEDIDO ]]</f>
        <v>0</v>
      </c>
      <c r="W2603" s="57">
        <f>Tabla3[[#This Row],[PRECIO CON DESCT.]]*Tabla3[[#This Row],[PEDIDO ]]</f>
        <v>0</v>
      </c>
      <c r="X2603" s="58">
        <f>Tabla3[[#This Row],[PRECIO SIN %]]*Tabla3[[#This Row],[PEDIDO ]]</f>
        <v>0</v>
      </c>
    </row>
    <row r="2604" spans="1:24" ht="33" customHeight="1" x14ac:dyDescent="0.4">
      <c r="A2604" s="125">
        <v>7591955558270</v>
      </c>
      <c r="B2604" s="59" t="s">
        <v>225</v>
      </c>
      <c r="C2604" s="59" t="s">
        <v>83</v>
      </c>
      <c r="D26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604" s="119" t="s">
        <v>3081</v>
      </c>
      <c r="F2604" s="76" t="s">
        <v>537</v>
      </c>
      <c r="G26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604" s="78">
        <v>83</v>
      </c>
      <c r="J2604" s="52">
        <v>4</v>
      </c>
      <c r="K2604" s="60">
        <f>Tabla3[[#This Row],[PRECIOS]]-Tabla3[[#This Row],[PRECIOS]]*10%</f>
        <v>3.6</v>
      </c>
      <c r="L2604" s="101" t="s">
        <v>5327</v>
      </c>
      <c r="M2604" s="61"/>
      <c r="N2604" s="55">
        <f>IFERROR(Tabla3[[#This Row],[PRECIOS]]-Tabla3[[#This Row],[PRECIOS]]*Tabla3[[#This Row],[% PRODUCTO]]," ")</f>
        <v>4</v>
      </c>
      <c r="O2604" s="61"/>
      <c r="P2604" s="55">
        <f>IFERROR(Tabla3[[#This Row],[OCULTAR2]]-Tabla3[[#This Row],[OCULTAR2]]*Tabla3[[#This Row],[% LÍNEA]]," ")</f>
        <v>4</v>
      </c>
      <c r="Q2604" s="56">
        <f>IFERROR(Tabla3[[#This Row],[% PRODUCTO]]+Tabla3[[#This Row],[% LÍNEA]]," ")</f>
        <v>0</v>
      </c>
      <c r="R2604" s="60">
        <f>Tabla3[[#This Row],[OCULTAR3]]</f>
        <v>4</v>
      </c>
      <c r="S2604" s="60">
        <f>Tabla3[[#This Row],[PRECIO SIN %]]-Tabla3[[#This Row],[PRECIO SIN %]]*10%</f>
        <v>3.6</v>
      </c>
      <c r="T2604" s="80">
        <f>(Tabla3[[#This Row],[PRECIO CON DESCT.]]-(Tabla3[[#This Row],[PRECIO CON DESCT.]]*$T$6))</f>
        <v>2.2679999999999998</v>
      </c>
      <c r="U2604" s="96"/>
      <c r="V2604" s="94">
        <f>Tabla3[[#This Row],[PRECIO %      en $]]*Tabla3[[#This Row],[PEDIDO ]]</f>
        <v>0</v>
      </c>
      <c r="W2604" s="57">
        <f>Tabla3[[#This Row],[PRECIO CON DESCT.]]*Tabla3[[#This Row],[PEDIDO ]]</f>
        <v>0</v>
      </c>
      <c r="X2604" s="58">
        <f>Tabla3[[#This Row],[PRECIO SIN %]]*Tabla3[[#This Row],[PEDIDO ]]</f>
        <v>0</v>
      </c>
    </row>
    <row r="2605" spans="1:24" ht="33" customHeight="1" x14ac:dyDescent="0.4">
      <c r="A2605" s="124">
        <v>7592454001588</v>
      </c>
      <c r="B2605" s="51" t="s">
        <v>225</v>
      </c>
      <c r="C2605" s="51" t="s">
        <v>171</v>
      </c>
      <c r="D26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605" s="118" t="s">
        <v>3082</v>
      </c>
      <c r="F2605" s="75" t="s">
        <v>537</v>
      </c>
      <c r="G26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605" s="77">
        <v>45</v>
      </c>
      <c r="J2605" s="52">
        <v>4.4444400000000002</v>
      </c>
      <c r="K2605" s="53">
        <f>Tabla3[[#This Row],[PRECIOS]]-Tabla3[[#This Row],[PRECIOS]]*10%</f>
        <v>3.9999960000000003</v>
      </c>
      <c r="L2605" s="101" t="s">
        <v>5327</v>
      </c>
      <c r="M2605" s="54"/>
      <c r="N2605" s="55">
        <f>IFERROR(Tabla3[[#This Row],[PRECIOS]]-Tabla3[[#This Row],[PRECIOS]]*Tabla3[[#This Row],[% PRODUCTO]]," ")</f>
        <v>4.4444400000000002</v>
      </c>
      <c r="O2605" s="54"/>
      <c r="P2605" s="55">
        <f>IFERROR(Tabla3[[#This Row],[OCULTAR2]]-Tabla3[[#This Row],[OCULTAR2]]*Tabla3[[#This Row],[% LÍNEA]]," ")</f>
        <v>4.4444400000000002</v>
      </c>
      <c r="Q2605" s="56">
        <f>IFERROR(Tabla3[[#This Row],[% PRODUCTO]]+Tabla3[[#This Row],[% LÍNEA]]," ")</f>
        <v>0</v>
      </c>
      <c r="R2605" s="53">
        <f>Tabla3[[#This Row],[OCULTAR3]]</f>
        <v>4.4444400000000002</v>
      </c>
      <c r="S2605" s="53">
        <f>Tabla3[[#This Row],[PRECIO SIN %]]-Tabla3[[#This Row],[PRECIO SIN %]]*10%</f>
        <v>3.9999960000000003</v>
      </c>
      <c r="T2605" s="80">
        <f>(Tabla3[[#This Row],[PRECIO CON DESCT.]]-(Tabla3[[#This Row],[PRECIO CON DESCT.]]*$T$6))</f>
        <v>2.5199974800000002</v>
      </c>
      <c r="U2605" s="96"/>
      <c r="V2605" s="94">
        <f>Tabla3[[#This Row],[PRECIO %      en $]]*Tabla3[[#This Row],[PEDIDO ]]</f>
        <v>0</v>
      </c>
      <c r="W2605" s="57">
        <f>Tabla3[[#This Row],[PRECIO CON DESCT.]]*Tabla3[[#This Row],[PEDIDO ]]</f>
        <v>0</v>
      </c>
      <c r="X2605" s="58">
        <f>Tabla3[[#This Row],[PRECIO SIN %]]*Tabla3[[#This Row],[PEDIDO ]]</f>
        <v>0</v>
      </c>
    </row>
    <row r="2606" spans="1:24" ht="33" customHeight="1" x14ac:dyDescent="0.4">
      <c r="A2606" s="125">
        <v>7591585378736</v>
      </c>
      <c r="B2606" s="59" t="s">
        <v>225</v>
      </c>
      <c r="C2606" s="59" t="s">
        <v>75</v>
      </c>
      <c r="D26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06" s="119" t="s">
        <v>3083</v>
      </c>
      <c r="F2606" s="76" t="s">
        <v>537</v>
      </c>
      <c r="G26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06" s="78">
        <v>145</v>
      </c>
      <c r="J2606" s="52">
        <v>5.0222199999999999</v>
      </c>
      <c r="K2606" s="60">
        <f>Tabla3[[#This Row],[PRECIOS]]-Tabla3[[#This Row],[PRECIOS]]*10%</f>
        <v>4.5199980000000002</v>
      </c>
      <c r="L2606" s="101"/>
      <c r="M2606" s="61"/>
      <c r="N2606" s="55">
        <f>IFERROR(Tabla3[[#This Row],[PRECIOS]]-Tabla3[[#This Row],[PRECIOS]]*Tabla3[[#This Row],[% PRODUCTO]]," ")</f>
        <v>5.0222199999999999</v>
      </c>
      <c r="O2606" s="61"/>
      <c r="P2606" s="55">
        <f>IFERROR(Tabla3[[#This Row],[OCULTAR2]]-Tabla3[[#This Row],[OCULTAR2]]*Tabla3[[#This Row],[% LÍNEA]]," ")</f>
        <v>5.0222199999999999</v>
      </c>
      <c r="Q2606" s="56">
        <f>IFERROR(Tabla3[[#This Row],[% PRODUCTO]]+Tabla3[[#This Row],[% LÍNEA]]," ")</f>
        <v>0</v>
      </c>
      <c r="R2606" s="60">
        <f>Tabla3[[#This Row],[OCULTAR3]]</f>
        <v>5.0222199999999999</v>
      </c>
      <c r="S2606" s="60">
        <f>Tabla3[[#This Row],[PRECIO SIN %]]-Tabla3[[#This Row],[PRECIO SIN %]]*10%</f>
        <v>4.5199980000000002</v>
      </c>
      <c r="T2606" s="80">
        <f>(Tabla3[[#This Row],[PRECIO CON DESCT.]]-(Tabla3[[#This Row],[PRECIO CON DESCT.]]*$T$6))</f>
        <v>2.8475987400000005</v>
      </c>
      <c r="U2606" s="96"/>
      <c r="V2606" s="94">
        <f>Tabla3[[#This Row],[PRECIO %      en $]]*Tabla3[[#This Row],[PEDIDO ]]</f>
        <v>0</v>
      </c>
      <c r="W2606" s="57">
        <f>Tabla3[[#This Row],[PRECIO CON DESCT.]]*Tabla3[[#This Row],[PEDIDO ]]</f>
        <v>0</v>
      </c>
      <c r="X2606" s="58">
        <f>Tabla3[[#This Row],[PRECIO SIN %]]*Tabla3[[#This Row],[PEDIDO ]]</f>
        <v>0</v>
      </c>
    </row>
    <row r="2607" spans="1:24" ht="33" customHeight="1" x14ac:dyDescent="0.4">
      <c r="A2607" s="124">
        <v>7598176000090</v>
      </c>
      <c r="B2607" s="51" t="s">
        <v>225</v>
      </c>
      <c r="C2607" s="51" t="s">
        <v>168</v>
      </c>
      <c r="D26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07" s="118" t="s">
        <v>3084</v>
      </c>
      <c r="F2607" s="75" t="s">
        <v>537</v>
      </c>
      <c r="G26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07" s="77">
        <v>119</v>
      </c>
      <c r="J2607" s="52">
        <v>5.7777799999999999</v>
      </c>
      <c r="K2607" s="53">
        <f>Tabla3[[#This Row],[PRECIOS]]-Tabla3[[#This Row],[PRECIOS]]*10%</f>
        <v>5.2000019999999996</v>
      </c>
      <c r="L2607" s="101"/>
      <c r="M2607" s="54"/>
      <c r="N2607" s="55">
        <f>IFERROR(Tabla3[[#This Row],[PRECIOS]]-Tabla3[[#This Row],[PRECIOS]]*Tabla3[[#This Row],[% PRODUCTO]]," ")</f>
        <v>5.7777799999999999</v>
      </c>
      <c r="O2607" s="54"/>
      <c r="P2607" s="55">
        <f>IFERROR(Tabla3[[#This Row],[OCULTAR2]]-Tabla3[[#This Row],[OCULTAR2]]*Tabla3[[#This Row],[% LÍNEA]]," ")</f>
        <v>5.7777799999999999</v>
      </c>
      <c r="Q2607" s="56">
        <f>IFERROR(Tabla3[[#This Row],[% PRODUCTO]]+Tabla3[[#This Row],[% LÍNEA]]," ")</f>
        <v>0</v>
      </c>
      <c r="R2607" s="53">
        <f>Tabla3[[#This Row],[OCULTAR3]]</f>
        <v>5.7777799999999999</v>
      </c>
      <c r="S2607" s="53">
        <f>Tabla3[[#This Row],[PRECIO SIN %]]-Tabla3[[#This Row],[PRECIO SIN %]]*10%</f>
        <v>5.2000019999999996</v>
      </c>
      <c r="T2607" s="80">
        <f>(Tabla3[[#This Row],[PRECIO CON DESCT.]]-(Tabla3[[#This Row],[PRECIO CON DESCT.]]*$T$6))</f>
        <v>3.2760012599999997</v>
      </c>
      <c r="U2607" s="96"/>
      <c r="V2607" s="94">
        <f>Tabla3[[#This Row],[PRECIO %      en $]]*Tabla3[[#This Row],[PEDIDO ]]</f>
        <v>0</v>
      </c>
      <c r="W2607" s="57">
        <f>Tabla3[[#This Row],[PRECIO CON DESCT.]]*Tabla3[[#This Row],[PEDIDO ]]</f>
        <v>0</v>
      </c>
      <c r="X2607" s="58">
        <f>Tabla3[[#This Row],[PRECIO SIN %]]*Tabla3[[#This Row],[PEDIDO ]]</f>
        <v>0</v>
      </c>
    </row>
    <row r="2608" spans="1:24" ht="33" customHeight="1" x14ac:dyDescent="0.4">
      <c r="A2608" s="125">
        <v>7591585278739</v>
      </c>
      <c r="B2608" s="59" t="s">
        <v>225</v>
      </c>
      <c r="C2608" s="59" t="s">
        <v>75</v>
      </c>
      <c r="D26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08" s="119" t="s">
        <v>3085</v>
      </c>
      <c r="F2608" s="76" t="s">
        <v>537</v>
      </c>
      <c r="G26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08" s="78">
        <v>116</v>
      </c>
      <c r="J2608" s="52">
        <v>8.5888899999999992</v>
      </c>
      <c r="K2608" s="60">
        <f>Tabla3[[#This Row],[PRECIOS]]-Tabla3[[#This Row],[PRECIOS]]*10%</f>
        <v>7.7300009999999997</v>
      </c>
      <c r="L2608" s="101"/>
      <c r="M2608" s="61"/>
      <c r="N2608" s="55">
        <f>IFERROR(Tabla3[[#This Row],[PRECIOS]]-Tabla3[[#This Row],[PRECIOS]]*Tabla3[[#This Row],[% PRODUCTO]]," ")</f>
        <v>8.5888899999999992</v>
      </c>
      <c r="O2608" s="61"/>
      <c r="P2608" s="55">
        <f>IFERROR(Tabla3[[#This Row],[OCULTAR2]]-Tabla3[[#This Row],[OCULTAR2]]*Tabla3[[#This Row],[% LÍNEA]]," ")</f>
        <v>8.5888899999999992</v>
      </c>
      <c r="Q2608" s="56">
        <f>IFERROR(Tabla3[[#This Row],[% PRODUCTO]]+Tabla3[[#This Row],[% LÍNEA]]," ")</f>
        <v>0</v>
      </c>
      <c r="R2608" s="60">
        <f>Tabla3[[#This Row],[OCULTAR3]]</f>
        <v>8.5888899999999992</v>
      </c>
      <c r="S2608" s="60">
        <f>Tabla3[[#This Row],[PRECIO SIN %]]-Tabla3[[#This Row],[PRECIO SIN %]]*10%</f>
        <v>7.7300009999999997</v>
      </c>
      <c r="T2608" s="80">
        <f>(Tabla3[[#This Row],[PRECIO CON DESCT.]]-(Tabla3[[#This Row],[PRECIO CON DESCT.]]*$T$6))</f>
        <v>4.8699006300000001</v>
      </c>
      <c r="U2608" s="96"/>
      <c r="V2608" s="94">
        <f>Tabla3[[#This Row],[PRECIO %      en $]]*Tabla3[[#This Row],[PEDIDO ]]</f>
        <v>0</v>
      </c>
      <c r="W2608" s="57">
        <f>Tabla3[[#This Row],[PRECIO CON DESCT.]]*Tabla3[[#This Row],[PEDIDO ]]</f>
        <v>0</v>
      </c>
      <c r="X2608" s="58">
        <f>Tabla3[[#This Row],[PRECIO SIN %]]*Tabla3[[#This Row],[PEDIDO ]]</f>
        <v>0</v>
      </c>
    </row>
    <row r="2609" spans="1:24" ht="33" customHeight="1" x14ac:dyDescent="0.4">
      <c r="A2609" s="124">
        <v>8904151808800</v>
      </c>
      <c r="B2609" s="51" t="s">
        <v>225</v>
      </c>
      <c r="C2609" s="51" t="s">
        <v>163</v>
      </c>
      <c r="D26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09" s="118" t="s">
        <v>3086</v>
      </c>
      <c r="F2609" s="75" t="s">
        <v>537</v>
      </c>
      <c r="G26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09" s="77">
        <v>105</v>
      </c>
      <c r="J2609" s="52">
        <v>0.62222</v>
      </c>
      <c r="K2609" s="53">
        <f>Tabla3[[#This Row],[PRECIOS]]-Tabla3[[#This Row],[PRECIOS]]*10%</f>
        <v>0.559998</v>
      </c>
      <c r="L2609" s="101"/>
      <c r="M2609" s="54"/>
      <c r="N2609" s="55">
        <f>IFERROR(Tabla3[[#This Row],[PRECIOS]]-Tabla3[[#This Row],[PRECIOS]]*Tabla3[[#This Row],[% PRODUCTO]]," ")</f>
        <v>0.62222</v>
      </c>
      <c r="O2609" s="54"/>
      <c r="P2609" s="55">
        <f>IFERROR(Tabla3[[#This Row],[OCULTAR2]]-Tabla3[[#This Row],[OCULTAR2]]*Tabla3[[#This Row],[% LÍNEA]]," ")</f>
        <v>0.62222</v>
      </c>
      <c r="Q2609" s="56">
        <f>IFERROR(Tabla3[[#This Row],[% PRODUCTO]]+Tabla3[[#This Row],[% LÍNEA]]," ")</f>
        <v>0</v>
      </c>
      <c r="R2609" s="53">
        <f>Tabla3[[#This Row],[OCULTAR3]]</f>
        <v>0.62222</v>
      </c>
      <c r="S2609" s="53">
        <f>Tabla3[[#This Row],[PRECIO SIN %]]-Tabla3[[#This Row],[PRECIO SIN %]]*10%</f>
        <v>0.559998</v>
      </c>
      <c r="T2609" s="80">
        <f>(Tabla3[[#This Row],[PRECIO CON DESCT.]]-(Tabla3[[#This Row],[PRECIO CON DESCT.]]*$T$6))</f>
        <v>0.35279874</v>
      </c>
      <c r="U2609" s="96"/>
      <c r="V2609" s="94">
        <f>Tabla3[[#This Row],[PRECIO %      en $]]*Tabla3[[#This Row],[PEDIDO ]]</f>
        <v>0</v>
      </c>
      <c r="W2609" s="57">
        <f>Tabla3[[#This Row],[PRECIO CON DESCT.]]*Tabla3[[#This Row],[PEDIDO ]]</f>
        <v>0</v>
      </c>
      <c r="X2609" s="58">
        <f>Tabla3[[#This Row],[PRECIO SIN %]]*Tabla3[[#This Row],[PEDIDO ]]</f>
        <v>0</v>
      </c>
    </row>
    <row r="2610" spans="1:24" ht="33" customHeight="1" x14ac:dyDescent="0.4">
      <c r="A2610" s="125">
        <v>7703038050346</v>
      </c>
      <c r="B2610" s="59" t="s">
        <v>225</v>
      </c>
      <c r="C2610" s="59" t="s">
        <v>215</v>
      </c>
      <c r="D26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610" s="119" t="s">
        <v>3087</v>
      </c>
      <c r="F2610" s="76" t="s">
        <v>537</v>
      </c>
      <c r="G26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610" s="78">
        <v>1</v>
      </c>
      <c r="J2610" s="52">
        <v>0.22222</v>
      </c>
      <c r="K2610" s="60">
        <f>Tabla3[[#This Row],[PRECIOS]]-Tabla3[[#This Row],[PRECIOS]]*10%</f>
        <v>0.19999800000000001</v>
      </c>
      <c r="L2610" s="101" t="s">
        <v>5327</v>
      </c>
      <c r="M2610" s="61"/>
      <c r="N2610" s="55">
        <f>IFERROR(Tabla3[[#This Row],[PRECIOS]]-Tabla3[[#This Row],[PRECIOS]]*Tabla3[[#This Row],[% PRODUCTO]]," ")</f>
        <v>0.22222</v>
      </c>
      <c r="O2610" s="61"/>
      <c r="P2610" s="55">
        <f>IFERROR(Tabla3[[#This Row],[OCULTAR2]]-Tabla3[[#This Row],[OCULTAR2]]*Tabla3[[#This Row],[% LÍNEA]]," ")</f>
        <v>0.22222</v>
      </c>
      <c r="Q2610" s="56">
        <f>IFERROR(Tabla3[[#This Row],[% PRODUCTO]]+Tabla3[[#This Row],[% LÍNEA]]," ")</f>
        <v>0</v>
      </c>
      <c r="R2610" s="60">
        <f>Tabla3[[#This Row],[OCULTAR3]]</f>
        <v>0.22222</v>
      </c>
      <c r="S2610" s="60">
        <f>Tabla3[[#This Row],[PRECIO SIN %]]-Tabla3[[#This Row],[PRECIO SIN %]]*10%</f>
        <v>0.19999800000000001</v>
      </c>
      <c r="T2610" s="80">
        <f>(Tabla3[[#This Row],[PRECIO CON DESCT.]]-(Tabla3[[#This Row],[PRECIO CON DESCT.]]*$T$6))</f>
        <v>0.12599874</v>
      </c>
      <c r="U2610" s="96"/>
      <c r="V2610" s="94">
        <f>Tabla3[[#This Row],[PRECIO %      en $]]*Tabla3[[#This Row],[PEDIDO ]]</f>
        <v>0</v>
      </c>
      <c r="W2610" s="57">
        <f>Tabla3[[#This Row],[PRECIO CON DESCT.]]*Tabla3[[#This Row],[PEDIDO ]]</f>
        <v>0</v>
      </c>
      <c r="X2610" s="58">
        <f>Tabla3[[#This Row],[PRECIO SIN %]]*Tabla3[[#This Row],[PEDIDO ]]</f>
        <v>0</v>
      </c>
    </row>
    <row r="2611" spans="1:24" ht="33" customHeight="1" x14ac:dyDescent="0.4">
      <c r="A2611" s="124">
        <v>731946648482</v>
      </c>
      <c r="B2611" s="51" t="s">
        <v>225</v>
      </c>
      <c r="C2611" s="51" t="s">
        <v>128</v>
      </c>
      <c r="D26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11" s="118" t="s">
        <v>3088</v>
      </c>
      <c r="F2611" s="75" t="s">
        <v>537</v>
      </c>
      <c r="G26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11" s="77">
        <v>95</v>
      </c>
      <c r="J2611" s="52">
        <v>1</v>
      </c>
      <c r="K2611" s="53">
        <f>Tabla3[[#This Row],[PRECIOS]]-Tabla3[[#This Row],[PRECIOS]]*10%</f>
        <v>0.9</v>
      </c>
      <c r="L2611" s="101"/>
      <c r="M2611" s="54"/>
      <c r="N2611" s="55">
        <f>IFERROR(Tabla3[[#This Row],[PRECIOS]]-Tabla3[[#This Row],[PRECIOS]]*Tabla3[[#This Row],[% PRODUCTO]]," ")</f>
        <v>1</v>
      </c>
      <c r="O2611" s="54"/>
      <c r="P2611" s="55">
        <f>IFERROR(Tabla3[[#This Row],[OCULTAR2]]-Tabla3[[#This Row],[OCULTAR2]]*Tabla3[[#This Row],[% LÍNEA]]," ")</f>
        <v>1</v>
      </c>
      <c r="Q2611" s="56">
        <f>IFERROR(Tabla3[[#This Row],[% PRODUCTO]]+Tabla3[[#This Row],[% LÍNEA]]," ")</f>
        <v>0</v>
      </c>
      <c r="R2611" s="53">
        <f>Tabla3[[#This Row],[OCULTAR3]]</f>
        <v>1</v>
      </c>
      <c r="S2611" s="53">
        <f>Tabla3[[#This Row],[PRECIO SIN %]]-Tabla3[[#This Row],[PRECIO SIN %]]*10%</f>
        <v>0.9</v>
      </c>
      <c r="T2611" s="80">
        <f>(Tabla3[[#This Row],[PRECIO CON DESCT.]]-(Tabla3[[#This Row],[PRECIO CON DESCT.]]*$T$6))</f>
        <v>0.56699999999999995</v>
      </c>
      <c r="U2611" s="96"/>
      <c r="V2611" s="94">
        <f>Tabla3[[#This Row],[PRECIO %      en $]]*Tabla3[[#This Row],[PEDIDO ]]</f>
        <v>0</v>
      </c>
      <c r="W2611" s="57">
        <f>Tabla3[[#This Row],[PRECIO CON DESCT.]]*Tabla3[[#This Row],[PEDIDO ]]</f>
        <v>0</v>
      </c>
      <c r="X2611" s="58">
        <f>Tabla3[[#This Row],[PRECIO SIN %]]*Tabla3[[#This Row],[PEDIDO ]]</f>
        <v>0</v>
      </c>
    </row>
    <row r="2612" spans="1:24" ht="33" customHeight="1" x14ac:dyDescent="0.4">
      <c r="A2612" s="125">
        <v>7591519005622</v>
      </c>
      <c r="B2612" s="59" t="s">
        <v>225</v>
      </c>
      <c r="C2612" s="59" t="s">
        <v>149</v>
      </c>
      <c r="D26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12" s="119" t="s">
        <v>3089</v>
      </c>
      <c r="F2612" s="76" t="s">
        <v>537</v>
      </c>
      <c r="G26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12" s="78">
        <v>99</v>
      </c>
      <c r="J2612" s="52">
        <v>1.0222199999999999</v>
      </c>
      <c r="K2612" s="60">
        <f>Tabla3[[#This Row],[PRECIOS]]-Tabla3[[#This Row],[PRECIOS]]*10%</f>
        <v>0.91999799999999987</v>
      </c>
      <c r="L2612" s="101"/>
      <c r="M2612" s="61"/>
      <c r="N2612" s="55">
        <f>IFERROR(Tabla3[[#This Row],[PRECIOS]]-Tabla3[[#This Row],[PRECIOS]]*Tabla3[[#This Row],[% PRODUCTO]]," ")</f>
        <v>1.0222199999999999</v>
      </c>
      <c r="O2612" s="61"/>
      <c r="P2612" s="55">
        <f>IFERROR(Tabla3[[#This Row],[OCULTAR2]]-Tabla3[[#This Row],[OCULTAR2]]*Tabla3[[#This Row],[% LÍNEA]]," ")</f>
        <v>1.0222199999999999</v>
      </c>
      <c r="Q2612" s="56">
        <f>IFERROR(Tabla3[[#This Row],[% PRODUCTO]]+Tabla3[[#This Row],[% LÍNEA]]," ")</f>
        <v>0</v>
      </c>
      <c r="R2612" s="60">
        <f>Tabla3[[#This Row],[OCULTAR3]]</f>
        <v>1.0222199999999999</v>
      </c>
      <c r="S2612" s="60">
        <f>Tabla3[[#This Row],[PRECIO SIN %]]-Tabla3[[#This Row],[PRECIO SIN %]]*10%</f>
        <v>0.91999799999999987</v>
      </c>
      <c r="T2612" s="80">
        <f>(Tabla3[[#This Row],[PRECIO CON DESCT.]]-(Tabla3[[#This Row],[PRECIO CON DESCT.]]*$T$6))</f>
        <v>0.57959874</v>
      </c>
      <c r="U2612" s="96"/>
      <c r="V2612" s="94">
        <f>Tabla3[[#This Row],[PRECIO %      en $]]*Tabla3[[#This Row],[PEDIDO ]]</f>
        <v>0</v>
      </c>
      <c r="W2612" s="57">
        <f>Tabla3[[#This Row],[PRECIO CON DESCT.]]*Tabla3[[#This Row],[PEDIDO ]]</f>
        <v>0</v>
      </c>
      <c r="X2612" s="58">
        <f>Tabla3[[#This Row],[PRECIO SIN %]]*Tabla3[[#This Row],[PEDIDO ]]</f>
        <v>0</v>
      </c>
    </row>
    <row r="2613" spans="1:24" ht="33" customHeight="1" x14ac:dyDescent="0.4">
      <c r="A2613" s="124">
        <v>7591585178954</v>
      </c>
      <c r="B2613" s="51" t="s">
        <v>225</v>
      </c>
      <c r="C2613" s="51" t="s">
        <v>75</v>
      </c>
      <c r="D26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13" s="118" t="s">
        <v>3090</v>
      </c>
      <c r="F2613" s="75" t="s">
        <v>537</v>
      </c>
      <c r="G26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13" s="77">
        <v>208</v>
      </c>
      <c r="J2613" s="52">
        <v>0.9</v>
      </c>
      <c r="K2613" s="53">
        <f>Tabla3[[#This Row],[PRECIOS]]-Tabla3[[#This Row],[PRECIOS]]*10%</f>
        <v>0.81</v>
      </c>
      <c r="L2613" s="101"/>
      <c r="M2613" s="54"/>
      <c r="N2613" s="55">
        <f>IFERROR(Tabla3[[#This Row],[PRECIOS]]-Tabla3[[#This Row],[PRECIOS]]*Tabla3[[#This Row],[% PRODUCTO]]," ")</f>
        <v>0.9</v>
      </c>
      <c r="O2613" s="54"/>
      <c r="P2613" s="55">
        <f>IFERROR(Tabla3[[#This Row],[OCULTAR2]]-Tabla3[[#This Row],[OCULTAR2]]*Tabla3[[#This Row],[% LÍNEA]]," ")</f>
        <v>0.9</v>
      </c>
      <c r="Q2613" s="56">
        <f>IFERROR(Tabla3[[#This Row],[% PRODUCTO]]+Tabla3[[#This Row],[% LÍNEA]]," ")</f>
        <v>0</v>
      </c>
      <c r="R2613" s="53">
        <f>Tabla3[[#This Row],[OCULTAR3]]</f>
        <v>0.9</v>
      </c>
      <c r="S2613" s="53">
        <f>Tabla3[[#This Row],[PRECIO SIN %]]-Tabla3[[#This Row],[PRECIO SIN %]]*10%</f>
        <v>0.81</v>
      </c>
      <c r="T2613" s="80">
        <f>(Tabla3[[#This Row],[PRECIO CON DESCT.]]-(Tabla3[[#This Row],[PRECIO CON DESCT.]]*$T$6))</f>
        <v>0.51029999999999998</v>
      </c>
      <c r="U2613" s="96"/>
      <c r="V2613" s="94">
        <f>Tabla3[[#This Row],[PRECIO %      en $]]*Tabla3[[#This Row],[PEDIDO ]]</f>
        <v>0</v>
      </c>
      <c r="W2613" s="57">
        <f>Tabla3[[#This Row],[PRECIO CON DESCT.]]*Tabla3[[#This Row],[PEDIDO ]]</f>
        <v>0</v>
      </c>
      <c r="X2613" s="58">
        <f>Tabla3[[#This Row],[PRECIO SIN %]]*Tabla3[[#This Row],[PEDIDO ]]</f>
        <v>0</v>
      </c>
    </row>
    <row r="2614" spans="1:24" ht="33" customHeight="1" x14ac:dyDescent="0.4">
      <c r="A2614" s="125">
        <v>7590027002499</v>
      </c>
      <c r="B2614" s="59" t="s">
        <v>225</v>
      </c>
      <c r="C2614" s="59" t="s">
        <v>250</v>
      </c>
      <c r="D26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14" s="119" t="s">
        <v>3091</v>
      </c>
      <c r="F2614" s="76" t="s">
        <v>537</v>
      </c>
      <c r="G26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14" s="78">
        <v>48</v>
      </c>
      <c r="J2614" s="52">
        <v>2.0444399999999998</v>
      </c>
      <c r="K2614" s="60">
        <f>Tabla3[[#This Row],[PRECIOS]]-Tabla3[[#This Row],[PRECIOS]]*10%</f>
        <v>1.8399959999999997</v>
      </c>
      <c r="L2614" s="101"/>
      <c r="M2614" s="61"/>
      <c r="N2614" s="55">
        <f>IFERROR(Tabla3[[#This Row],[PRECIOS]]-Tabla3[[#This Row],[PRECIOS]]*Tabla3[[#This Row],[% PRODUCTO]]," ")</f>
        <v>2.0444399999999998</v>
      </c>
      <c r="O2614" s="61"/>
      <c r="P2614" s="55">
        <f>IFERROR(Tabla3[[#This Row],[OCULTAR2]]-Tabla3[[#This Row],[OCULTAR2]]*Tabla3[[#This Row],[% LÍNEA]]," ")</f>
        <v>2.0444399999999998</v>
      </c>
      <c r="Q2614" s="56">
        <f>IFERROR(Tabla3[[#This Row],[% PRODUCTO]]+Tabla3[[#This Row],[% LÍNEA]]," ")</f>
        <v>0</v>
      </c>
      <c r="R2614" s="60">
        <f>Tabla3[[#This Row],[OCULTAR3]]</f>
        <v>2.0444399999999998</v>
      </c>
      <c r="S2614" s="60">
        <f>Tabla3[[#This Row],[PRECIO SIN %]]-Tabla3[[#This Row],[PRECIO SIN %]]*10%</f>
        <v>1.8399959999999997</v>
      </c>
      <c r="T2614" s="80">
        <f>(Tabla3[[#This Row],[PRECIO CON DESCT.]]-(Tabla3[[#This Row],[PRECIO CON DESCT.]]*$T$6))</f>
        <v>1.15919748</v>
      </c>
      <c r="U2614" s="96"/>
      <c r="V2614" s="94">
        <f>Tabla3[[#This Row],[PRECIO %      en $]]*Tabla3[[#This Row],[PEDIDO ]]</f>
        <v>0</v>
      </c>
      <c r="W2614" s="57">
        <f>Tabla3[[#This Row],[PRECIO CON DESCT.]]*Tabla3[[#This Row],[PEDIDO ]]</f>
        <v>0</v>
      </c>
      <c r="X2614" s="58">
        <f>Tabla3[[#This Row],[PRECIO SIN %]]*Tabla3[[#This Row],[PEDIDO ]]</f>
        <v>0</v>
      </c>
    </row>
    <row r="2615" spans="1:24" ht="33" customHeight="1" x14ac:dyDescent="0.4">
      <c r="A2615" s="124">
        <v>7592616366043</v>
      </c>
      <c r="B2615" s="51" t="s">
        <v>225</v>
      </c>
      <c r="C2615" s="51" t="s">
        <v>161</v>
      </c>
      <c r="D26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15" s="118" t="s">
        <v>3092</v>
      </c>
      <c r="F2615" s="75" t="s">
        <v>537</v>
      </c>
      <c r="G26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15" s="77">
        <v>95</v>
      </c>
      <c r="J2615" s="52">
        <v>1.5222199999999999</v>
      </c>
      <c r="K2615" s="53">
        <f>Tabla3[[#This Row],[PRECIOS]]-Tabla3[[#This Row],[PRECIOS]]*10%</f>
        <v>1.3699979999999998</v>
      </c>
      <c r="L2615" s="101"/>
      <c r="M2615" s="54"/>
      <c r="N2615" s="55">
        <f>IFERROR(Tabla3[[#This Row],[PRECIOS]]-Tabla3[[#This Row],[PRECIOS]]*Tabla3[[#This Row],[% PRODUCTO]]," ")</f>
        <v>1.5222199999999999</v>
      </c>
      <c r="O2615" s="54"/>
      <c r="P2615" s="55">
        <f>IFERROR(Tabla3[[#This Row],[OCULTAR2]]-Tabla3[[#This Row],[OCULTAR2]]*Tabla3[[#This Row],[% LÍNEA]]," ")</f>
        <v>1.5222199999999999</v>
      </c>
      <c r="Q2615" s="56">
        <f>IFERROR(Tabla3[[#This Row],[% PRODUCTO]]+Tabla3[[#This Row],[% LÍNEA]]," ")</f>
        <v>0</v>
      </c>
      <c r="R2615" s="53">
        <f>Tabla3[[#This Row],[OCULTAR3]]</f>
        <v>1.5222199999999999</v>
      </c>
      <c r="S2615" s="53">
        <f>Tabla3[[#This Row],[PRECIO SIN %]]-Tabla3[[#This Row],[PRECIO SIN %]]*10%</f>
        <v>1.3699979999999998</v>
      </c>
      <c r="T2615" s="80">
        <f>(Tabla3[[#This Row],[PRECIO CON DESCT.]]-(Tabla3[[#This Row],[PRECIO CON DESCT.]]*$T$6))</f>
        <v>0.86309873999999986</v>
      </c>
      <c r="U2615" s="96"/>
      <c r="V2615" s="94">
        <f>Tabla3[[#This Row],[PRECIO %      en $]]*Tabla3[[#This Row],[PEDIDO ]]</f>
        <v>0</v>
      </c>
      <c r="W2615" s="57">
        <f>Tabla3[[#This Row],[PRECIO CON DESCT.]]*Tabla3[[#This Row],[PEDIDO ]]</f>
        <v>0</v>
      </c>
      <c r="X2615" s="58">
        <f>Tabla3[[#This Row],[PRECIO SIN %]]*Tabla3[[#This Row],[PEDIDO ]]</f>
        <v>0</v>
      </c>
    </row>
    <row r="2616" spans="1:24" ht="33" customHeight="1" x14ac:dyDescent="0.4">
      <c r="A2616" s="125">
        <v>7597758000138</v>
      </c>
      <c r="B2616" s="59" t="s">
        <v>225</v>
      </c>
      <c r="C2616" s="59" t="s">
        <v>67</v>
      </c>
      <c r="D26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16" s="119" t="s">
        <v>3093</v>
      </c>
      <c r="F2616" s="76" t="s">
        <v>537</v>
      </c>
      <c r="G26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16" s="78">
        <v>152</v>
      </c>
      <c r="J2616" s="52">
        <v>1.8666700000000001</v>
      </c>
      <c r="K2616" s="60">
        <f>Tabla3[[#This Row],[PRECIOS]]-Tabla3[[#This Row],[PRECIOS]]*10%</f>
        <v>1.6800030000000001</v>
      </c>
      <c r="L2616" s="101"/>
      <c r="M2616" s="61"/>
      <c r="N2616" s="55">
        <f>IFERROR(Tabla3[[#This Row],[PRECIOS]]-Tabla3[[#This Row],[PRECIOS]]*Tabla3[[#This Row],[% PRODUCTO]]," ")</f>
        <v>1.8666700000000001</v>
      </c>
      <c r="O2616" s="61"/>
      <c r="P2616" s="55">
        <f>IFERROR(Tabla3[[#This Row],[OCULTAR2]]-Tabla3[[#This Row],[OCULTAR2]]*Tabla3[[#This Row],[% LÍNEA]]," ")</f>
        <v>1.8666700000000001</v>
      </c>
      <c r="Q2616" s="56">
        <f>IFERROR(Tabla3[[#This Row],[% PRODUCTO]]+Tabla3[[#This Row],[% LÍNEA]]," ")</f>
        <v>0</v>
      </c>
      <c r="R2616" s="60">
        <f>Tabla3[[#This Row],[OCULTAR3]]</f>
        <v>1.8666700000000001</v>
      </c>
      <c r="S2616" s="60">
        <f>Tabla3[[#This Row],[PRECIO SIN %]]-Tabla3[[#This Row],[PRECIO SIN %]]*10%</f>
        <v>1.6800030000000001</v>
      </c>
      <c r="T2616" s="80">
        <f>(Tabla3[[#This Row],[PRECIO CON DESCT.]]-(Tabla3[[#This Row],[PRECIO CON DESCT.]]*$T$6))</f>
        <v>1.0584018900000001</v>
      </c>
      <c r="U2616" s="96"/>
      <c r="V2616" s="94">
        <f>Tabla3[[#This Row],[PRECIO %      en $]]*Tabla3[[#This Row],[PEDIDO ]]</f>
        <v>0</v>
      </c>
      <c r="W2616" s="57">
        <f>Tabla3[[#This Row],[PRECIO CON DESCT.]]*Tabla3[[#This Row],[PEDIDO ]]</f>
        <v>0</v>
      </c>
      <c r="X2616" s="58">
        <f>Tabla3[[#This Row],[PRECIO SIN %]]*Tabla3[[#This Row],[PEDIDO ]]</f>
        <v>0</v>
      </c>
    </row>
    <row r="2617" spans="1:24" ht="33" customHeight="1" x14ac:dyDescent="0.4">
      <c r="A2617" s="124">
        <v>7896714208565</v>
      </c>
      <c r="B2617" s="51" t="s">
        <v>225</v>
      </c>
      <c r="C2617" s="51" t="s">
        <v>257</v>
      </c>
      <c r="D26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17" s="118" t="s">
        <v>3094</v>
      </c>
      <c r="F2617" s="75" t="s">
        <v>537</v>
      </c>
      <c r="G26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17" s="77">
        <v>418</v>
      </c>
      <c r="J2617" s="52">
        <v>1.6666700000000001</v>
      </c>
      <c r="K2617" s="53">
        <f>Tabla3[[#This Row],[PRECIOS]]-Tabla3[[#This Row],[PRECIOS]]*10%</f>
        <v>1.500003</v>
      </c>
      <c r="L2617" s="101"/>
      <c r="M2617" s="54"/>
      <c r="N2617" s="55">
        <f>IFERROR(Tabla3[[#This Row],[PRECIOS]]-Tabla3[[#This Row],[PRECIOS]]*Tabla3[[#This Row],[% PRODUCTO]]," ")</f>
        <v>1.6666700000000001</v>
      </c>
      <c r="O2617" s="54"/>
      <c r="P2617" s="55">
        <f>IFERROR(Tabla3[[#This Row],[OCULTAR2]]-Tabla3[[#This Row],[OCULTAR2]]*Tabla3[[#This Row],[% LÍNEA]]," ")</f>
        <v>1.6666700000000001</v>
      </c>
      <c r="Q2617" s="56">
        <f>IFERROR(Tabla3[[#This Row],[% PRODUCTO]]+Tabla3[[#This Row],[% LÍNEA]]," ")</f>
        <v>0</v>
      </c>
      <c r="R2617" s="53">
        <f>Tabla3[[#This Row],[OCULTAR3]]</f>
        <v>1.6666700000000001</v>
      </c>
      <c r="S2617" s="53">
        <f>Tabla3[[#This Row],[PRECIO SIN %]]-Tabla3[[#This Row],[PRECIO SIN %]]*10%</f>
        <v>1.500003</v>
      </c>
      <c r="T2617" s="80">
        <f>(Tabla3[[#This Row],[PRECIO CON DESCT.]]-(Tabla3[[#This Row],[PRECIO CON DESCT.]]*$T$6))</f>
        <v>0.94500189000000001</v>
      </c>
      <c r="U2617" s="96"/>
      <c r="V2617" s="94">
        <f>Tabla3[[#This Row],[PRECIO %      en $]]*Tabla3[[#This Row],[PEDIDO ]]</f>
        <v>0</v>
      </c>
      <c r="W2617" s="57">
        <f>Tabla3[[#This Row],[PRECIO CON DESCT.]]*Tabla3[[#This Row],[PEDIDO ]]</f>
        <v>0</v>
      </c>
      <c r="X2617" s="58">
        <f>Tabla3[[#This Row],[PRECIO SIN %]]*Tabla3[[#This Row],[PEDIDO ]]</f>
        <v>0</v>
      </c>
    </row>
    <row r="2618" spans="1:24" ht="33" customHeight="1" x14ac:dyDescent="0.4">
      <c r="A2618" s="125">
        <v>7594001102045</v>
      </c>
      <c r="B2618" s="59" t="s">
        <v>225</v>
      </c>
      <c r="C2618" s="59" t="s">
        <v>203</v>
      </c>
      <c r="D26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618" s="119" t="s">
        <v>3095</v>
      </c>
      <c r="F2618" s="76" t="s">
        <v>537</v>
      </c>
      <c r="G26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618" s="78">
        <v>1143</v>
      </c>
      <c r="J2618" s="52">
        <v>1.9111100000000001</v>
      </c>
      <c r="K2618" s="60">
        <f>Tabla3[[#This Row],[PRECIOS]]-Tabla3[[#This Row],[PRECIOS]]*10%</f>
        <v>1.7199990000000001</v>
      </c>
      <c r="L2618" s="101" t="s">
        <v>5327</v>
      </c>
      <c r="M2618" s="61"/>
      <c r="N2618" s="55">
        <f>IFERROR(Tabla3[[#This Row],[PRECIOS]]-Tabla3[[#This Row],[PRECIOS]]*Tabla3[[#This Row],[% PRODUCTO]]," ")</f>
        <v>1.9111100000000001</v>
      </c>
      <c r="O2618" s="61"/>
      <c r="P2618" s="55">
        <f>IFERROR(Tabla3[[#This Row],[OCULTAR2]]-Tabla3[[#This Row],[OCULTAR2]]*Tabla3[[#This Row],[% LÍNEA]]," ")</f>
        <v>1.9111100000000001</v>
      </c>
      <c r="Q2618" s="56">
        <f>IFERROR(Tabla3[[#This Row],[% PRODUCTO]]+Tabla3[[#This Row],[% LÍNEA]]," ")</f>
        <v>0</v>
      </c>
      <c r="R2618" s="60">
        <f>Tabla3[[#This Row],[OCULTAR3]]</f>
        <v>1.9111100000000001</v>
      </c>
      <c r="S2618" s="60">
        <f>Tabla3[[#This Row],[PRECIO SIN %]]-Tabla3[[#This Row],[PRECIO SIN %]]*10%</f>
        <v>1.7199990000000001</v>
      </c>
      <c r="T2618" s="80">
        <f>(Tabla3[[#This Row],[PRECIO CON DESCT.]]-(Tabla3[[#This Row],[PRECIO CON DESCT.]]*$T$6))</f>
        <v>1.08359937</v>
      </c>
      <c r="U2618" s="96"/>
      <c r="V2618" s="94">
        <f>Tabla3[[#This Row],[PRECIO %      en $]]*Tabla3[[#This Row],[PEDIDO ]]</f>
        <v>0</v>
      </c>
      <c r="W2618" s="57">
        <f>Tabla3[[#This Row],[PRECIO CON DESCT.]]*Tabla3[[#This Row],[PEDIDO ]]</f>
        <v>0</v>
      </c>
      <c r="X2618" s="58">
        <f>Tabla3[[#This Row],[PRECIO SIN %]]*Tabla3[[#This Row],[PEDIDO ]]</f>
        <v>0</v>
      </c>
    </row>
    <row r="2619" spans="1:24" ht="33" customHeight="1" x14ac:dyDescent="0.4">
      <c r="A2619" s="124">
        <v>7502226294766</v>
      </c>
      <c r="B2619" s="51" t="s">
        <v>225</v>
      </c>
      <c r="C2619" s="51" t="s">
        <v>113</v>
      </c>
      <c r="D26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19" s="118" t="s">
        <v>3096</v>
      </c>
      <c r="F2619" s="75" t="s">
        <v>537</v>
      </c>
      <c r="G26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19" s="77">
        <v>12</v>
      </c>
      <c r="J2619" s="52">
        <v>2.5777800000000002</v>
      </c>
      <c r="K2619" s="53">
        <f>Tabla3[[#This Row],[PRECIOS]]-Tabla3[[#This Row],[PRECIOS]]*10%</f>
        <v>2.3200020000000001</v>
      </c>
      <c r="L2619" s="101"/>
      <c r="M2619" s="54"/>
      <c r="N2619" s="55">
        <f>IFERROR(Tabla3[[#This Row],[PRECIOS]]-Tabla3[[#This Row],[PRECIOS]]*Tabla3[[#This Row],[% PRODUCTO]]," ")</f>
        <v>2.5777800000000002</v>
      </c>
      <c r="O2619" s="54"/>
      <c r="P2619" s="55">
        <f>IFERROR(Tabla3[[#This Row],[OCULTAR2]]-Tabla3[[#This Row],[OCULTAR2]]*Tabla3[[#This Row],[% LÍNEA]]," ")</f>
        <v>2.5777800000000002</v>
      </c>
      <c r="Q2619" s="56">
        <f>IFERROR(Tabla3[[#This Row],[% PRODUCTO]]+Tabla3[[#This Row],[% LÍNEA]]," ")</f>
        <v>0</v>
      </c>
      <c r="R2619" s="53">
        <f>Tabla3[[#This Row],[OCULTAR3]]</f>
        <v>2.5777800000000002</v>
      </c>
      <c r="S2619" s="53">
        <f>Tabla3[[#This Row],[PRECIO SIN %]]-Tabla3[[#This Row],[PRECIO SIN %]]*10%</f>
        <v>2.3200020000000001</v>
      </c>
      <c r="T2619" s="80">
        <f>(Tabla3[[#This Row],[PRECIO CON DESCT.]]-(Tabla3[[#This Row],[PRECIO CON DESCT.]]*$T$6))</f>
        <v>1.4616012600000001</v>
      </c>
      <c r="U2619" s="96"/>
      <c r="V2619" s="94">
        <f>Tabla3[[#This Row],[PRECIO %      en $]]*Tabla3[[#This Row],[PEDIDO ]]</f>
        <v>0</v>
      </c>
      <c r="W2619" s="57">
        <f>Tabla3[[#This Row],[PRECIO CON DESCT.]]*Tabla3[[#This Row],[PEDIDO ]]</f>
        <v>0</v>
      </c>
      <c r="X2619" s="58">
        <f>Tabla3[[#This Row],[PRECIO SIN %]]*Tabla3[[#This Row],[PEDIDO ]]</f>
        <v>0</v>
      </c>
    </row>
    <row r="2620" spans="1:24" ht="33" customHeight="1" x14ac:dyDescent="0.4">
      <c r="A2620" s="125">
        <v>7598176000120</v>
      </c>
      <c r="B2620" s="59" t="s">
        <v>225</v>
      </c>
      <c r="C2620" s="59" t="s">
        <v>168</v>
      </c>
      <c r="D26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20" s="119" t="s">
        <v>3097</v>
      </c>
      <c r="F2620" s="76" t="s">
        <v>537</v>
      </c>
      <c r="G26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20" s="78">
        <v>172</v>
      </c>
      <c r="J2620" s="52">
        <v>2.11111</v>
      </c>
      <c r="K2620" s="60">
        <f>Tabla3[[#This Row],[PRECIOS]]-Tabla3[[#This Row],[PRECIOS]]*10%</f>
        <v>1.899999</v>
      </c>
      <c r="L2620" s="101"/>
      <c r="M2620" s="61"/>
      <c r="N2620" s="55">
        <f>IFERROR(Tabla3[[#This Row],[PRECIOS]]-Tabla3[[#This Row],[PRECIOS]]*Tabla3[[#This Row],[% PRODUCTO]]," ")</f>
        <v>2.11111</v>
      </c>
      <c r="O2620" s="61"/>
      <c r="P2620" s="55">
        <f>IFERROR(Tabla3[[#This Row],[OCULTAR2]]-Tabla3[[#This Row],[OCULTAR2]]*Tabla3[[#This Row],[% LÍNEA]]," ")</f>
        <v>2.11111</v>
      </c>
      <c r="Q2620" s="56">
        <f>IFERROR(Tabla3[[#This Row],[% PRODUCTO]]+Tabla3[[#This Row],[% LÍNEA]]," ")</f>
        <v>0</v>
      </c>
      <c r="R2620" s="60">
        <f>Tabla3[[#This Row],[OCULTAR3]]</f>
        <v>2.11111</v>
      </c>
      <c r="S2620" s="60">
        <f>Tabla3[[#This Row],[PRECIO SIN %]]-Tabla3[[#This Row],[PRECIO SIN %]]*10%</f>
        <v>1.899999</v>
      </c>
      <c r="T2620" s="80">
        <f>(Tabla3[[#This Row],[PRECIO CON DESCT.]]-(Tabla3[[#This Row],[PRECIO CON DESCT.]]*$T$6))</f>
        <v>1.1969993699999999</v>
      </c>
      <c r="U2620" s="96"/>
      <c r="V2620" s="94">
        <f>Tabla3[[#This Row],[PRECIO %      en $]]*Tabla3[[#This Row],[PEDIDO ]]</f>
        <v>0</v>
      </c>
      <c r="W2620" s="57">
        <f>Tabla3[[#This Row],[PRECIO CON DESCT.]]*Tabla3[[#This Row],[PEDIDO ]]</f>
        <v>0</v>
      </c>
      <c r="X2620" s="58">
        <f>Tabla3[[#This Row],[PRECIO SIN %]]*Tabla3[[#This Row],[PEDIDO ]]</f>
        <v>0</v>
      </c>
    </row>
    <row r="2621" spans="1:24" ht="33" customHeight="1" x14ac:dyDescent="0.4">
      <c r="A2621" s="124">
        <v>8906045364430</v>
      </c>
      <c r="B2621" s="51" t="s">
        <v>225</v>
      </c>
      <c r="C2621" s="51" t="s">
        <v>128</v>
      </c>
      <c r="D26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21" s="118" t="s">
        <v>3098</v>
      </c>
      <c r="F2621" s="75" t="s">
        <v>537</v>
      </c>
      <c r="G26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21" s="77">
        <v>222</v>
      </c>
      <c r="J2621" s="52">
        <v>2.7777799999999999</v>
      </c>
      <c r="K2621" s="53">
        <f>Tabla3[[#This Row],[PRECIOS]]-Tabla3[[#This Row],[PRECIOS]]*10%</f>
        <v>2.5000019999999998</v>
      </c>
      <c r="L2621" s="101"/>
      <c r="M2621" s="54"/>
      <c r="N2621" s="55">
        <f>IFERROR(Tabla3[[#This Row],[PRECIOS]]-Tabla3[[#This Row],[PRECIOS]]*Tabla3[[#This Row],[% PRODUCTO]]," ")</f>
        <v>2.7777799999999999</v>
      </c>
      <c r="O2621" s="54"/>
      <c r="P2621" s="55">
        <f>IFERROR(Tabla3[[#This Row],[OCULTAR2]]-Tabla3[[#This Row],[OCULTAR2]]*Tabla3[[#This Row],[% LÍNEA]]," ")</f>
        <v>2.7777799999999999</v>
      </c>
      <c r="Q2621" s="56">
        <f>IFERROR(Tabla3[[#This Row],[% PRODUCTO]]+Tabla3[[#This Row],[% LÍNEA]]," ")</f>
        <v>0</v>
      </c>
      <c r="R2621" s="53">
        <f>Tabla3[[#This Row],[OCULTAR3]]</f>
        <v>2.7777799999999999</v>
      </c>
      <c r="S2621" s="53">
        <f>Tabla3[[#This Row],[PRECIO SIN %]]-Tabla3[[#This Row],[PRECIO SIN %]]*10%</f>
        <v>2.5000019999999998</v>
      </c>
      <c r="T2621" s="80">
        <f>(Tabla3[[#This Row],[PRECIO CON DESCT.]]-(Tabla3[[#This Row],[PRECIO CON DESCT.]]*$T$6))</f>
        <v>1.5750012600000001</v>
      </c>
      <c r="U2621" s="96"/>
      <c r="V2621" s="94">
        <f>Tabla3[[#This Row],[PRECIO %      en $]]*Tabla3[[#This Row],[PEDIDO ]]</f>
        <v>0</v>
      </c>
      <c r="W2621" s="57">
        <f>Tabla3[[#This Row],[PRECIO CON DESCT.]]*Tabla3[[#This Row],[PEDIDO ]]</f>
        <v>0</v>
      </c>
      <c r="X2621" s="58">
        <f>Tabla3[[#This Row],[PRECIO SIN %]]*Tabla3[[#This Row],[PEDIDO ]]</f>
        <v>0</v>
      </c>
    </row>
    <row r="2622" spans="1:24" ht="33" customHeight="1" x14ac:dyDescent="0.4">
      <c r="A2622" s="125">
        <v>7598127001152</v>
      </c>
      <c r="B2622" s="59" t="s">
        <v>225</v>
      </c>
      <c r="C2622" s="59" t="s">
        <v>60</v>
      </c>
      <c r="D26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22" s="119" t="s">
        <v>3099</v>
      </c>
      <c r="F2622" s="76" t="s">
        <v>537</v>
      </c>
      <c r="G26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22" s="78">
        <v>45</v>
      </c>
      <c r="J2622" s="52">
        <v>1.61111</v>
      </c>
      <c r="K2622" s="60">
        <f>Tabla3[[#This Row],[PRECIOS]]-Tabla3[[#This Row],[PRECIOS]]*10%</f>
        <v>1.449999</v>
      </c>
      <c r="L2622" s="101"/>
      <c r="M2622" s="61"/>
      <c r="N2622" s="55">
        <f>IFERROR(Tabla3[[#This Row],[PRECIOS]]-Tabla3[[#This Row],[PRECIOS]]*Tabla3[[#This Row],[% PRODUCTO]]," ")</f>
        <v>1.61111</v>
      </c>
      <c r="O2622" s="61"/>
      <c r="P2622" s="55">
        <f>IFERROR(Tabla3[[#This Row],[OCULTAR2]]-Tabla3[[#This Row],[OCULTAR2]]*Tabla3[[#This Row],[% LÍNEA]]," ")</f>
        <v>1.61111</v>
      </c>
      <c r="Q2622" s="56">
        <f>IFERROR(Tabla3[[#This Row],[% PRODUCTO]]+Tabla3[[#This Row],[% LÍNEA]]," ")</f>
        <v>0</v>
      </c>
      <c r="R2622" s="60">
        <f>Tabla3[[#This Row],[OCULTAR3]]</f>
        <v>1.61111</v>
      </c>
      <c r="S2622" s="60">
        <f>Tabla3[[#This Row],[PRECIO SIN %]]-Tabla3[[#This Row],[PRECIO SIN %]]*10%</f>
        <v>1.449999</v>
      </c>
      <c r="T2622" s="80">
        <f>(Tabla3[[#This Row],[PRECIO CON DESCT.]]-(Tabla3[[#This Row],[PRECIO CON DESCT.]]*$T$6))</f>
        <v>0.91349937000000003</v>
      </c>
      <c r="U2622" s="96"/>
      <c r="V2622" s="94">
        <f>Tabla3[[#This Row],[PRECIO %      en $]]*Tabla3[[#This Row],[PEDIDO ]]</f>
        <v>0</v>
      </c>
      <c r="W2622" s="57">
        <f>Tabla3[[#This Row],[PRECIO CON DESCT.]]*Tabla3[[#This Row],[PEDIDO ]]</f>
        <v>0</v>
      </c>
      <c r="X2622" s="58">
        <f>Tabla3[[#This Row],[PRECIO SIN %]]*Tabla3[[#This Row],[PEDIDO ]]</f>
        <v>0</v>
      </c>
    </row>
    <row r="2623" spans="1:24" ht="33" customHeight="1" x14ac:dyDescent="0.4">
      <c r="A2623" s="124">
        <v>7591519051698</v>
      </c>
      <c r="B2623" s="51" t="s">
        <v>225</v>
      </c>
      <c r="C2623" s="51" t="s">
        <v>149</v>
      </c>
      <c r="D26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23" s="118" t="s">
        <v>3100</v>
      </c>
      <c r="F2623" s="75" t="s">
        <v>537</v>
      </c>
      <c r="G26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23" s="77">
        <v>556</v>
      </c>
      <c r="J2623" s="52">
        <v>2.5</v>
      </c>
      <c r="K2623" s="53">
        <f>Tabla3[[#This Row],[PRECIOS]]-Tabla3[[#This Row],[PRECIOS]]*10%</f>
        <v>2.25</v>
      </c>
      <c r="L2623" s="101"/>
      <c r="M2623" s="54"/>
      <c r="N2623" s="55">
        <f>IFERROR(Tabla3[[#This Row],[PRECIOS]]-Tabla3[[#This Row],[PRECIOS]]*Tabla3[[#This Row],[% PRODUCTO]]," ")</f>
        <v>2.5</v>
      </c>
      <c r="O2623" s="54"/>
      <c r="P2623" s="55">
        <f>IFERROR(Tabla3[[#This Row],[OCULTAR2]]-Tabla3[[#This Row],[OCULTAR2]]*Tabla3[[#This Row],[% LÍNEA]]," ")</f>
        <v>2.5</v>
      </c>
      <c r="Q2623" s="56">
        <f>IFERROR(Tabla3[[#This Row],[% PRODUCTO]]+Tabla3[[#This Row],[% LÍNEA]]," ")</f>
        <v>0</v>
      </c>
      <c r="R2623" s="53">
        <f>Tabla3[[#This Row],[OCULTAR3]]</f>
        <v>2.5</v>
      </c>
      <c r="S2623" s="53">
        <f>Tabla3[[#This Row],[PRECIO SIN %]]-Tabla3[[#This Row],[PRECIO SIN %]]*10%</f>
        <v>2.25</v>
      </c>
      <c r="T2623" s="80">
        <f>(Tabla3[[#This Row],[PRECIO CON DESCT.]]-(Tabla3[[#This Row],[PRECIO CON DESCT.]]*$T$6))</f>
        <v>1.4175</v>
      </c>
      <c r="U2623" s="96"/>
      <c r="V2623" s="94">
        <f>Tabla3[[#This Row],[PRECIO %      en $]]*Tabla3[[#This Row],[PEDIDO ]]</f>
        <v>0</v>
      </c>
      <c r="W2623" s="57">
        <f>Tabla3[[#This Row],[PRECIO CON DESCT.]]*Tabla3[[#This Row],[PEDIDO ]]</f>
        <v>0</v>
      </c>
      <c r="X2623" s="58">
        <f>Tabla3[[#This Row],[PRECIO SIN %]]*Tabla3[[#This Row],[PEDIDO ]]</f>
        <v>0</v>
      </c>
    </row>
    <row r="2624" spans="1:24" ht="33" customHeight="1" x14ac:dyDescent="0.4">
      <c r="A2624" s="125">
        <v>7703712034693</v>
      </c>
      <c r="B2624" s="59" t="s">
        <v>225</v>
      </c>
      <c r="C2624" s="59" t="s">
        <v>152</v>
      </c>
      <c r="D26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24" s="119" t="s">
        <v>3101</v>
      </c>
      <c r="F2624" s="76" t="s">
        <v>537</v>
      </c>
      <c r="G26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24" s="78">
        <v>1985</v>
      </c>
      <c r="J2624" s="52">
        <v>1.5333300000000001</v>
      </c>
      <c r="K2624" s="60">
        <f>Tabla3[[#This Row],[PRECIOS]]-Tabla3[[#This Row],[PRECIOS]]*10%</f>
        <v>1.3799970000000001</v>
      </c>
      <c r="L2624" s="101"/>
      <c r="M2624" s="61"/>
      <c r="N2624" s="55">
        <f>IFERROR(Tabla3[[#This Row],[PRECIOS]]-Tabla3[[#This Row],[PRECIOS]]*Tabla3[[#This Row],[% PRODUCTO]]," ")</f>
        <v>1.5333300000000001</v>
      </c>
      <c r="O2624" s="61"/>
      <c r="P2624" s="55">
        <f>IFERROR(Tabla3[[#This Row],[OCULTAR2]]-Tabla3[[#This Row],[OCULTAR2]]*Tabla3[[#This Row],[% LÍNEA]]," ")</f>
        <v>1.5333300000000001</v>
      </c>
      <c r="Q2624" s="56">
        <f>IFERROR(Tabla3[[#This Row],[% PRODUCTO]]+Tabla3[[#This Row],[% LÍNEA]]," ")</f>
        <v>0</v>
      </c>
      <c r="R2624" s="60">
        <f>Tabla3[[#This Row],[OCULTAR3]]</f>
        <v>1.5333300000000001</v>
      </c>
      <c r="S2624" s="60">
        <f>Tabla3[[#This Row],[PRECIO SIN %]]-Tabla3[[#This Row],[PRECIO SIN %]]*10%</f>
        <v>1.3799970000000001</v>
      </c>
      <c r="T2624" s="80">
        <f>(Tabla3[[#This Row],[PRECIO CON DESCT.]]-(Tabla3[[#This Row],[PRECIO CON DESCT.]]*$T$6))</f>
        <v>0.86939811000000011</v>
      </c>
      <c r="U2624" s="96"/>
      <c r="V2624" s="94">
        <f>Tabla3[[#This Row],[PRECIO %      en $]]*Tabla3[[#This Row],[PEDIDO ]]</f>
        <v>0</v>
      </c>
      <c r="W2624" s="57">
        <f>Tabla3[[#This Row],[PRECIO CON DESCT.]]*Tabla3[[#This Row],[PEDIDO ]]</f>
        <v>0</v>
      </c>
      <c r="X2624" s="58">
        <f>Tabla3[[#This Row],[PRECIO SIN %]]*Tabla3[[#This Row],[PEDIDO ]]</f>
        <v>0</v>
      </c>
    </row>
    <row r="2625" spans="1:24" ht="33" customHeight="1" x14ac:dyDescent="0.4">
      <c r="A2625" s="124">
        <v>7703712034693</v>
      </c>
      <c r="B2625" s="51" t="s">
        <v>225</v>
      </c>
      <c r="C2625" s="51" t="s">
        <v>152</v>
      </c>
      <c r="D26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25" s="118" t="s">
        <v>3102</v>
      </c>
      <c r="F2625" s="75" t="s">
        <v>537</v>
      </c>
      <c r="G26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25" s="77">
        <v>100</v>
      </c>
      <c r="J2625" s="52">
        <v>5.2777799999999999</v>
      </c>
      <c r="K2625" s="53">
        <f>Tabla3[[#This Row],[PRECIOS]]-Tabla3[[#This Row],[PRECIOS]]*10%</f>
        <v>4.7500020000000003</v>
      </c>
      <c r="L2625" s="101"/>
      <c r="M2625" s="54"/>
      <c r="N2625" s="55">
        <f>IFERROR(Tabla3[[#This Row],[PRECIOS]]-Tabla3[[#This Row],[PRECIOS]]*Tabla3[[#This Row],[% PRODUCTO]]," ")</f>
        <v>5.2777799999999999</v>
      </c>
      <c r="O2625" s="54"/>
      <c r="P2625" s="55">
        <f>IFERROR(Tabla3[[#This Row],[OCULTAR2]]-Tabla3[[#This Row],[OCULTAR2]]*Tabla3[[#This Row],[% LÍNEA]]," ")</f>
        <v>5.2777799999999999</v>
      </c>
      <c r="Q2625" s="56">
        <f>IFERROR(Tabla3[[#This Row],[% PRODUCTO]]+Tabla3[[#This Row],[% LÍNEA]]," ")</f>
        <v>0</v>
      </c>
      <c r="R2625" s="53">
        <f>Tabla3[[#This Row],[OCULTAR3]]</f>
        <v>5.2777799999999999</v>
      </c>
      <c r="S2625" s="53">
        <f>Tabla3[[#This Row],[PRECIO SIN %]]-Tabla3[[#This Row],[PRECIO SIN %]]*10%</f>
        <v>4.7500020000000003</v>
      </c>
      <c r="T2625" s="80">
        <f>(Tabla3[[#This Row],[PRECIO CON DESCT.]]-(Tabla3[[#This Row],[PRECIO CON DESCT.]]*$T$6))</f>
        <v>2.9925012600000001</v>
      </c>
      <c r="U2625" s="96"/>
      <c r="V2625" s="94">
        <f>Tabla3[[#This Row],[PRECIO %      en $]]*Tabla3[[#This Row],[PEDIDO ]]</f>
        <v>0</v>
      </c>
      <c r="W2625" s="57">
        <f>Tabla3[[#This Row],[PRECIO CON DESCT.]]*Tabla3[[#This Row],[PEDIDO ]]</f>
        <v>0</v>
      </c>
      <c r="X2625" s="58">
        <f>Tabla3[[#This Row],[PRECIO SIN %]]*Tabla3[[#This Row],[PEDIDO ]]</f>
        <v>0</v>
      </c>
    </row>
    <row r="2626" spans="1:24" ht="33" customHeight="1" x14ac:dyDescent="0.4">
      <c r="A2626" s="125">
        <v>7598578000223</v>
      </c>
      <c r="B2626" s="59" t="s">
        <v>225</v>
      </c>
      <c r="C2626" s="59" t="s">
        <v>159</v>
      </c>
      <c r="D26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26" s="119" t="s">
        <v>3103</v>
      </c>
      <c r="F2626" s="76" t="s">
        <v>537</v>
      </c>
      <c r="G26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26" s="78">
        <v>208</v>
      </c>
      <c r="J2626" s="52">
        <v>1.7777799999999999</v>
      </c>
      <c r="K2626" s="60">
        <f>Tabla3[[#This Row],[PRECIOS]]-Tabla3[[#This Row],[PRECIOS]]*10%</f>
        <v>1.6000019999999999</v>
      </c>
      <c r="L2626" s="101"/>
      <c r="M2626" s="61"/>
      <c r="N2626" s="55">
        <f>IFERROR(Tabla3[[#This Row],[PRECIOS]]-Tabla3[[#This Row],[PRECIOS]]*Tabla3[[#This Row],[% PRODUCTO]]," ")</f>
        <v>1.7777799999999999</v>
      </c>
      <c r="O2626" s="61"/>
      <c r="P2626" s="55">
        <f>IFERROR(Tabla3[[#This Row],[OCULTAR2]]-Tabla3[[#This Row],[OCULTAR2]]*Tabla3[[#This Row],[% LÍNEA]]," ")</f>
        <v>1.7777799999999999</v>
      </c>
      <c r="Q2626" s="56">
        <f>IFERROR(Tabla3[[#This Row],[% PRODUCTO]]+Tabla3[[#This Row],[% LÍNEA]]," ")</f>
        <v>0</v>
      </c>
      <c r="R2626" s="60">
        <f>Tabla3[[#This Row],[OCULTAR3]]</f>
        <v>1.7777799999999999</v>
      </c>
      <c r="S2626" s="60">
        <f>Tabla3[[#This Row],[PRECIO SIN %]]-Tabla3[[#This Row],[PRECIO SIN %]]*10%</f>
        <v>1.6000019999999999</v>
      </c>
      <c r="T2626" s="80">
        <f>(Tabla3[[#This Row],[PRECIO CON DESCT.]]-(Tabla3[[#This Row],[PRECIO CON DESCT.]]*$T$6))</f>
        <v>1.0080012599999999</v>
      </c>
      <c r="U2626" s="96"/>
      <c r="V2626" s="94">
        <f>Tabla3[[#This Row],[PRECIO %      en $]]*Tabla3[[#This Row],[PEDIDO ]]</f>
        <v>0</v>
      </c>
      <c r="W2626" s="57">
        <f>Tabla3[[#This Row],[PRECIO CON DESCT.]]*Tabla3[[#This Row],[PEDIDO ]]</f>
        <v>0</v>
      </c>
      <c r="X2626" s="58">
        <f>Tabla3[[#This Row],[PRECIO SIN %]]*Tabla3[[#This Row],[PEDIDO ]]</f>
        <v>0</v>
      </c>
    </row>
    <row r="2627" spans="1:24" ht="33" customHeight="1" x14ac:dyDescent="0.4">
      <c r="A2627" s="124">
        <v>8906005117632</v>
      </c>
      <c r="B2627" s="51" t="s">
        <v>225</v>
      </c>
      <c r="C2627" s="51" t="s">
        <v>206</v>
      </c>
      <c r="D26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27" s="118" t="s">
        <v>3104</v>
      </c>
      <c r="F2627" s="75" t="s">
        <v>537</v>
      </c>
      <c r="G26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27" s="77">
        <v>1</v>
      </c>
      <c r="J2627" s="52">
        <v>1.45556</v>
      </c>
      <c r="K2627" s="53">
        <f>Tabla3[[#This Row],[PRECIOS]]-Tabla3[[#This Row],[PRECIOS]]*10%</f>
        <v>1.3100039999999999</v>
      </c>
      <c r="L2627" s="101"/>
      <c r="M2627" s="54"/>
      <c r="N2627" s="55">
        <f>IFERROR(Tabla3[[#This Row],[PRECIOS]]-Tabla3[[#This Row],[PRECIOS]]*Tabla3[[#This Row],[% PRODUCTO]]," ")</f>
        <v>1.45556</v>
      </c>
      <c r="O2627" s="54"/>
      <c r="P2627" s="55">
        <f>IFERROR(Tabla3[[#This Row],[OCULTAR2]]-Tabla3[[#This Row],[OCULTAR2]]*Tabla3[[#This Row],[% LÍNEA]]," ")</f>
        <v>1.45556</v>
      </c>
      <c r="Q2627" s="56">
        <f>IFERROR(Tabla3[[#This Row],[% PRODUCTO]]+Tabla3[[#This Row],[% LÍNEA]]," ")</f>
        <v>0</v>
      </c>
      <c r="R2627" s="53">
        <f>Tabla3[[#This Row],[OCULTAR3]]</f>
        <v>1.45556</v>
      </c>
      <c r="S2627" s="53">
        <f>Tabla3[[#This Row],[PRECIO SIN %]]-Tabla3[[#This Row],[PRECIO SIN %]]*10%</f>
        <v>1.3100039999999999</v>
      </c>
      <c r="T2627" s="80">
        <f>(Tabla3[[#This Row],[PRECIO CON DESCT.]]-(Tabla3[[#This Row],[PRECIO CON DESCT.]]*$T$6))</f>
        <v>0.82530251999999993</v>
      </c>
      <c r="U2627" s="96"/>
      <c r="V2627" s="94">
        <f>Tabla3[[#This Row],[PRECIO %      en $]]*Tabla3[[#This Row],[PEDIDO ]]</f>
        <v>0</v>
      </c>
      <c r="W2627" s="57">
        <f>Tabla3[[#This Row],[PRECIO CON DESCT.]]*Tabla3[[#This Row],[PEDIDO ]]</f>
        <v>0</v>
      </c>
      <c r="X2627" s="58">
        <f>Tabla3[[#This Row],[PRECIO SIN %]]*Tabla3[[#This Row],[PEDIDO ]]</f>
        <v>0</v>
      </c>
    </row>
    <row r="2628" spans="1:24" ht="33" customHeight="1" x14ac:dyDescent="0.4">
      <c r="A2628" s="125">
        <v>7591020008914</v>
      </c>
      <c r="B2628" s="59" t="s">
        <v>225</v>
      </c>
      <c r="C2628" s="59" t="s">
        <v>101</v>
      </c>
      <c r="D26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28" s="119" t="s">
        <v>3105</v>
      </c>
      <c r="F2628" s="76" t="s">
        <v>537</v>
      </c>
      <c r="G26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28" s="78">
        <v>23</v>
      </c>
      <c r="J2628" s="52">
        <v>4.3555599999999997</v>
      </c>
      <c r="K2628" s="60">
        <f>Tabla3[[#This Row],[PRECIOS]]-Tabla3[[#This Row],[PRECIOS]]*10%</f>
        <v>3.9200039999999996</v>
      </c>
      <c r="L2628" s="101"/>
      <c r="M2628" s="61"/>
      <c r="N2628" s="55">
        <f>IFERROR(Tabla3[[#This Row],[PRECIOS]]-Tabla3[[#This Row],[PRECIOS]]*Tabla3[[#This Row],[% PRODUCTO]]," ")</f>
        <v>4.3555599999999997</v>
      </c>
      <c r="O2628" s="61"/>
      <c r="P2628" s="55">
        <f>IFERROR(Tabla3[[#This Row],[OCULTAR2]]-Tabla3[[#This Row],[OCULTAR2]]*Tabla3[[#This Row],[% LÍNEA]]," ")</f>
        <v>4.3555599999999997</v>
      </c>
      <c r="Q2628" s="56">
        <f>IFERROR(Tabla3[[#This Row],[% PRODUCTO]]+Tabla3[[#This Row],[% LÍNEA]]," ")</f>
        <v>0</v>
      </c>
      <c r="R2628" s="60">
        <f>Tabla3[[#This Row],[OCULTAR3]]</f>
        <v>4.3555599999999997</v>
      </c>
      <c r="S2628" s="60">
        <f>Tabla3[[#This Row],[PRECIO SIN %]]-Tabla3[[#This Row],[PRECIO SIN %]]*10%</f>
        <v>3.9200039999999996</v>
      </c>
      <c r="T2628" s="80">
        <f>(Tabla3[[#This Row],[PRECIO CON DESCT.]]-(Tabla3[[#This Row],[PRECIO CON DESCT.]]*$T$6))</f>
        <v>2.4696025199999996</v>
      </c>
      <c r="U2628" s="96"/>
      <c r="V2628" s="94">
        <f>Tabla3[[#This Row],[PRECIO %      en $]]*Tabla3[[#This Row],[PEDIDO ]]</f>
        <v>0</v>
      </c>
      <c r="W2628" s="57">
        <f>Tabla3[[#This Row],[PRECIO CON DESCT.]]*Tabla3[[#This Row],[PEDIDO ]]</f>
        <v>0</v>
      </c>
      <c r="X2628" s="58">
        <f>Tabla3[[#This Row],[PRECIO SIN %]]*Tabla3[[#This Row],[PEDIDO ]]</f>
        <v>0</v>
      </c>
    </row>
    <row r="2629" spans="1:24" ht="33" customHeight="1" x14ac:dyDescent="0.4">
      <c r="A2629" s="124">
        <v>7592349002188</v>
      </c>
      <c r="B2629" s="51" t="s">
        <v>225</v>
      </c>
      <c r="C2629" s="51" t="s">
        <v>228</v>
      </c>
      <c r="D26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29" s="118" t="s">
        <v>3106</v>
      </c>
      <c r="F2629" s="75" t="s">
        <v>537</v>
      </c>
      <c r="G26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29" s="77">
        <v>127</v>
      </c>
      <c r="J2629" s="52">
        <v>2.9555600000000002</v>
      </c>
      <c r="K2629" s="53">
        <f>Tabla3[[#This Row],[PRECIOS]]-Tabla3[[#This Row],[PRECIOS]]*10%</f>
        <v>2.6600040000000003</v>
      </c>
      <c r="L2629" s="101"/>
      <c r="M2629" s="54"/>
      <c r="N2629" s="55">
        <f>IFERROR(Tabla3[[#This Row],[PRECIOS]]-Tabla3[[#This Row],[PRECIOS]]*Tabla3[[#This Row],[% PRODUCTO]]," ")</f>
        <v>2.9555600000000002</v>
      </c>
      <c r="O2629" s="54"/>
      <c r="P2629" s="55">
        <f>IFERROR(Tabla3[[#This Row],[OCULTAR2]]-Tabla3[[#This Row],[OCULTAR2]]*Tabla3[[#This Row],[% LÍNEA]]," ")</f>
        <v>2.9555600000000002</v>
      </c>
      <c r="Q2629" s="56">
        <f>IFERROR(Tabla3[[#This Row],[% PRODUCTO]]+Tabla3[[#This Row],[% LÍNEA]]," ")</f>
        <v>0</v>
      </c>
      <c r="R2629" s="53">
        <f>Tabla3[[#This Row],[OCULTAR3]]</f>
        <v>2.9555600000000002</v>
      </c>
      <c r="S2629" s="53">
        <f>Tabla3[[#This Row],[PRECIO SIN %]]-Tabla3[[#This Row],[PRECIO SIN %]]*10%</f>
        <v>2.6600040000000003</v>
      </c>
      <c r="T2629" s="80">
        <f>(Tabla3[[#This Row],[PRECIO CON DESCT.]]-(Tabla3[[#This Row],[PRECIO CON DESCT.]]*$T$6))</f>
        <v>1.6758025200000002</v>
      </c>
      <c r="U2629" s="96"/>
      <c r="V2629" s="94">
        <f>Tabla3[[#This Row],[PRECIO %      en $]]*Tabla3[[#This Row],[PEDIDO ]]</f>
        <v>0</v>
      </c>
      <c r="W2629" s="57">
        <f>Tabla3[[#This Row],[PRECIO CON DESCT.]]*Tabla3[[#This Row],[PEDIDO ]]</f>
        <v>0</v>
      </c>
      <c r="X2629" s="58">
        <f>Tabla3[[#This Row],[PRECIO SIN %]]*Tabla3[[#This Row],[PEDIDO ]]</f>
        <v>0</v>
      </c>
    </row>
    <row r="2630" spans="1:24" ht="33" customHeight="1" x14ac:dyDescent="0.4">
      <c r="A2630" s="125">
        <v>7591585278951</v>
      </c>
      <c r="B2630" s="59" t="s">
        <v>225</v>
      </c>
      <c r="C2630" s="59" t="s">
        <v>75</v>
      </c>
      <c r="D26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30" s="119" t="s">
        <v>3107</v>
      </c>
      <c r="F2630" s="76" t="s">
        <v>537</v>
      </c>
      <c r="G26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30" s="78">
        <v>688</v>
      </c>
      <c r="J2630" s="52">
        <v>2.11111</v>
      </c>
      <c r="K2630" s="60">
        <f>Tabla3[[#This Row],[PRECIOS]]-Tabla3[[#This Row],[PRECIOS]]*10%</f>
        <v>1.899999</v>
      </c>
      <c r="L2630" s="101"/>
      <c r="M2630" s="61"/>
      <c r="N2630" s="55">
        <f>IFERROR(Tabla3[[#This Row],[PRECIOS]]-Tabla3[[#This Row],[PRECIOS]]*Tabla3[[#This Row],[% PRODUCTO]]," ")</f>
        <v>2.11111</v>
      </c>
      <c r="O2630" s="61"/>
      <c r="P2630" s="55">
        <f>IFERROR(Tabla3[[#This Row],[OCULTAR2]]-Tabla3[[#This Row],[OCULTAR2]]*Tabla3[[#This Row],[% LÍNEA]]," ")</f>
        <v>2.11111</v>
      </c>
      <c r="Q2630" s="56">
        <f>IFERROR(Tabla3[[#This Row],[% PRODUCTO]]+Tabla3[[#This Row],[% LÍNEA]]," ")</f>
        <v>0</v>
      </c>
      <c r="R2630" s="60">
        <f>Tabla3[[#This Row],[OCULTAR3]]</f>
        <v>2.11111</v>
      </c>
      <c r="S2630" s="60">
        <f>Tabla3[[#This Row],[PRECIO SIN %]]-Tabla3[[#This Row],[PRECIO SIN %]]*10%</f>
        <v>1.899999</v>
      </c>
      <c r="T2630" s="80">
        <f>(Tabla3[[#This Row],[PRECIO CON DESCT.]]-(Tabla3[[#This Row],[PRECIO CON DESCT.]]*$T$6))</f>
        <v>1.1969993699999999</v>
      </c>
      <c r="U2630" s="96"/>
      <c r="V2630" s="94">
        <f>Tabla3[[#This Row],[PRECIO %      en $]]*Tabla3[[#This Row],[PEDIDO ]]</f>
        <v>0</v>
      </c>
      <c r="W2630" s="57">
        <f>Tabla3[[#This Row],[PRECIO CON DESCT.]]*Tabla3[[#This Row],[PEDIDO ]]</f>
        <v>0</v>
      </c>
      <c r="X2630" s="58">
        <f>Tabla3[[#This Row],[PRECIO SIN %]]*Tabla3[[#This Row],[PEDIDO ]]</f>
        <v>0</v>
      </c>
    </row>
    <row r="2631" spans="1:24" ht="33" customHeight="1" x14ac:dyDescent="0.4">
      <c r="A2631" s="124">
        <v>7592454889841</v>
      </c>
      <c r="B2631" s="51" t="s">
        <v>225</v>
      </c>
      <c r="C2631" s="51" t="s">
        <v>171</v>
      </c>
      <c r="D26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31" s="118" t="s">
        <v>3108</v>
      </c>
      <c r="F2631" s="75" t="s">
        <v>537</v>
      </c>
      <c r="G26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31" s="77">
        <v>374</v>
      </c>
      <c r="J2631" s="52">
        <v>2.1777799999999998</v>
      </c>
      <c r="K2631" s="53">
        <f>Tabla3[[#This Row],[PRECIOS]]-Tabla3[[#This Row],[PRECIOS]]*10%</f>
        <v>1.9600019999999998</v>
      </c>
      <c r="L2631" s="101"/>
      <c r="M2631" s="54"/>
      <c r="N2631" s="55">
        <f>IFERROR(Tabla3[[#This Row],[PRECIOS]]-Tabla3[[#This Row],[PRECIOS]]*Tabla3[[#This Row],[% PRODUCTO]]," ")</f>
        <v>2.1777799999999998</v>
      </c>
      <c r="O2631" s="54"/>
      <c r="P2631" s="55">
        <f>IFERROR(Tabla3[[#This Row],[OCULTAR2]]-Tabla3[[#This Row],[OCULTAR2]]*Tabla3[[#This Row],[% LÍNEA]]," ")</f>
        <v>2.1777799999999998</v>
      </c>
      <c r="Q2631" s="56">
        <f>IFERROR(Tabla3[[#This Row],[% PRODUCTO]]+Tabla3[[#This Row],[% LÍNEA]]," ")</f>
        <v>0</v>
      </c>
      <c r="R2631" s="53">
        <f>Tabla3[[#This Row],[OCULTAR3]]</f>
        <v>2.1777799999999998</v>
      </c>
      <c r="S2631" s="53">
        <f>Tabla3[[#This Row],[PRECIO SIN %]]-Tabla3[[#This Row],[PRECIO SIN %]]*10%</f>
        <v>1.9600019999999998</v>
      </c>
      <c r="T2631" s="80">
        <f>(Tabla3[[#This Row],[PRECIO CON DESCT.]]-(Tabla3[[#This Row],[PRECIO CON DESCT.]]*$T$6))</f>
        <v>1.2348012599999998</v>
      </c>
      <c r="U2631" s="96"/>
      <c r="V2631" s="94">
        <f>Tabla3[[#This Row],[PRECIO %      en $]]*Tabla3[[#This Row],[PEDIDO ]]</f>
        <v>0</v>
      </c>
      <c r="W2631" s="57">
        <f>Tabla3[[#This Row],[PRECIO CON DESCT.]]*Tabla3[[#This Row],[PEDIDO ]]</f>
        <v>0</v>
      </c>
      <c r="X2631" s="58">
        <f>Tabla3[[#This Row],[PRECIO SIN %]]*Tabla3[[#This Row],[PEDIDO ]]</f>
        <v>0</v>
      </c>
    </row>
    <row r="2632" spans="1:24" ht="33" customHeight="1" x14ac:dyDescent="0.4">
      <c r="A2632" s="125">
        <v>7896004778204</v>
      </c>
      <c r="B2632" s="59" t="s">
        <v>225</v>
      </c>
      <c r="C2632" s="59" t="s">
        <v>279</v>
      </c>
      <c r="D26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32" s="119" t="s">
        <v>3109</v>
      </c>
      <c r="F2632" s="76" t="s">
        <v>537</v>
      </c>
      <c r="G26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32" s="78">
        <v>70</v>
      </c>
      <c r="J2632" s="52">
        <v>1.26667</v>
      </c>
      <c r="K2632" s="60">
        <f>Tabla3[[#This Row],[PRECIOS]]-Tabla3[[#This Row],[PRECIOS]]*10%</f>
        <v>1.1400029999999999</v>
      </c>
      <c r="L2632" s="101"/>
      <c r="M2632" s="61"/>
      <c r="N2632" s="55">
        <f>IFERROR(Tabla3[[#This Row],[PRECIOS]]-Tabla3[[#This Row],[PRECIOS]]*Tabla3[[#This Row],[% PRODUCTO]]," ")</f>
        <v>1.26667</v>
      </c>
      <c r="O2632" s="61"/>
      <c r="P2632" s="55">
        <f>IFERROR(Tabla3[[#This Row],[OCULTAR2]]-Tabla3[[#This Row],[OCULTAR2]]*Tabla3[[#This Row],[% LÍNEA]]," ")</f>
        <v>1.26667</v>
      </c>
      <c r="Q2632" s="56">
        <f>IFERROR(Tabla3[[#This Row],[% PRODUCTO]]+Tabla3[[#This Row],[% LÍNEA]]," ")</f>
        <v>0</v>
      </c>
      <c r="R2632" s="60">
        <f>Tabla3[[#This Row],[OCULTAR3]]</f>
        <v>1.26667</v>
      </c>
      <c r="S2632" s="60">
        <f>Tabla3[[#This Row],[PRECIO SIN %]]-Tabla3[[#This Row],[PRECIO SIN %]]*10%</f>
        <v>1.1400029999999999</v>
      </c>
      <c r="T2632" s="80">
        <f>(Tabla3[[#This Row],[PRECIO CON DESCT.]]-(Tabla3[[#This Row],[PRECIO CON DESCT.]]*$T$6))</f>
        <v>0.71820189000000001</v>
      </c>
      <c r="U2632" s="96"/>
      <c r="V2632" s="94">
        <f>Tabla3[[#This Row],[PRECIO %      en $]]*Tabla3[[#This Row],[PEDIDO ]]</f>
        <v>0</v>
      </c>
      <c r="W2632" s="57">
        <f>Tabla3[[#This Row],[PRECIO CON DESCT.]]*Tabla3[[#This Row],[PEDIDO ]]</f>
        <v>0</v>
      </c>
      <c r="X2632" s="58">
        <f>Tabla3[[#This Row],[PRECIO SIN %]]*Tabla3[[#This Row],[PEDIDO ]]</f>
        <v>0</v>
      </c>
    </row>
    <row r="2633" spans="1:24" ht="33" customHeight="1" x14ac:dyDescent="0.4">
      <c r="A2633" s="124">
        <v>7896112114185</v>
      </c>
      <c r="B2633" s="51" t="s">
        <v>225</v>
      </c>
      <c r="C2633" s="51" t="s">
        <v>260</v>
      </c>
      <c r="D26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33" s="118" t="s">
        <v>3110</v>
      </c>
      <c r="F2633" s="75" t="s">
        <v>537</v>
      </c>
      <c r="G26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33" s="77">
        <v>313</v>
      </c>
      <c r="J2633" s="52">
        <v>1.6666700000000001</v>
      </c>
      <c r="K2633" s="53">
        <f>Tabla3[[#This Row],[PRECIOS]]-Tabla3[[#This Row],[PRECIOS]]*10%</f>
        <v>1.500003</v>
      </c>
      <c r="L2633" s="101"/>
      <c r="M2633" s="54"/>
      <c r="N2633" s="55">
        <f>IFERROR(Tabla3[[#This Row],[PRECIOS]]-Tabla3[[#This Row],[PRECIOS]]*Tabla3[[#This Row],[% PRODUCTO]]," ")</f>
        <v>1.6666700000000001</v>
      </c>
      <c r="O2633" s="54"/>
      <c r="P2633" s="55">
        <f>IFERROR(Tabla3[[#This Row],[OCULTAR2]]-Tabla3[[#This Row],[OCULTAR2]]*Tabla3[[#This Row],[% LÍNEA]]," ")</f>
        <v>1.6666700000000001</v>
      </c>
      <c r="Q2633" s="56">
        <f>IFERROR(Tabla3[[#This Row],[% PRODUCTO]]+Tabla3[[#This Row],[% LÍNEA]]," ")</f>
        <v>0</v>
      </c>
      <c r="R2633" s="53">
        <f>Tabla3[[#This Row],[OCULTAR3]]</f>
        <v>1.6666700000000001</v>
      </c>
      <c r="S2633" s="53">
        <f>Tabla3[[#This Row],[PRECIO SIN %]]-Tabla3[[#This Row],[PRECIO SIN %]]*10%</f>
        <v>1.500003</v>
      </c>
      <c r="T2633" s="80">
        <f>(Tabla3[[#This Row],[PRECIO CON DESCT.]]-(Tabla3[[#This Row],[PRECIO CON DESCT.]]*$T$6))</f>
        <v>0.94500189000000001</v>
      </c>
      <c r="U2633" s="96"/>
      <c r="V2633" s="94">
        <f>Tabla3[[#This Row],[PRECIO %      en $]]*Tabla3[[#This Row],[PEDIDO ]]</f>
        <v>0</v>
      </c>
      <c r="W2633" s="57">
        <f>Tabla3[[#This Row],[PRECIO CON DESCT.]]*Tabla3[[#This Row],[PEDIDO ]]</f>
        <v>0</v>
      </c>
      <c r="X2633" s="58">
        <f>Tabla3[[#This Row],[PRECIO SIN %]]*Tabla3[[#This Row],[PEDIDO ]]</f>
        <v>0</v>
      </c>
    </row>
    <row r="2634" spans="1:24" ht="33" customHeight="1" x14ac:dyDescent="0.4">
      <c r="A2634" s="125">
        <v>7795368054101</v>
      </c>
      <c r="B2634" s="59" t="s">
        <v>225</v>
      </c>
      <c r="C2634" s="59" t="s">
        <v>131</v>
      </c>
      <c r="D26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34" s="119" t="s">
        <v>3111</v>
      </c>
      <c r="F2634" s="76" t="s">
        <v>537</v>
      </c>
      <c r="G26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34" s="78">
        <v>105</v>
      </c>
      <c r="J2634" s="52">
        <v>10.94444</v>
      </c>
      <c r="K2634" s="60">
        <f>Tabla3[[#This Row],[PRECIOS]]-Tabla3[[#This Row],[PRECIOS]]*10%</f>
        <v>9.8499960000000009</v>
      </c>
      <c r="L2634" s="101"/>
      <c r="M2634" s="61"/>
      <c r="N2634" s="55">
        <f>IFERROR(Tabla3[[#This Row],[PRECIOS]]-Tabla3[[#This Row],[PRECIOS]]*Tabla3[[#This Row],[% PRODUCTO]]," ")</f>
        <v>10.94444</v>
      </c>
      <c r="O2634" s="61"/>
      <c r="P2634" s="55">
        <f>IFERROR(Tabla3[[#This Row],[OCULTAR2]]-Tabla3[[#This Row],[OCULTAR2]]*Tabla3[[#This Row],[% LÍNEA]]," ")</f>
        <v>10.94444</v>
      </c>
      <c r="Q2634" s="56">
        <f>IFERROR(Tabla3[[#This Row],[% PRODUCTO]]+Tabla3[[#This Row],[% LÍNEA]]," ")</f>
        <v>0</v>
      </c>
      <c r="R2634" s="60">
        <f>Tabla3[[#This Row],[OCULTAR3]]</f>
        <v>10.94444</v>
      </c>
      <c r="S2634" s="60">
        <f>Tabla3[[#This Row],[PRECIO SIN %]]-Tabla3[[#This Row],[PRECIO SIN %]]*10%</f>
        <v>9.8499960000000009</v>
      </c>
      <c r="T2634" s="80">
        <f>(Tabla3[[#This Row],[PRECIO CON DESCT.]]-(Tabla3[[#This Row],[PRECIO CON DESCT.]]*$T$6))</f>
        <v>6.20549748</v>
      </c>
      <c r="U2634" s="96"/>
      <c r="V2634" s="94">
        <f>Tabla3[[#This Row],[PRECIO %      en $]]*Tabla3[[#This Row],[PEDIDO ]]</f>
        <v>0</v>
      </c>
      <c r="W2634" s="57">
        <f>Tabla3[[#This Row],[PRECIO CON DESCT.]]*Tabla3[[#This Row],[PEDIDO ]]</f>
        <v>0</v>
      </c>
      <c r="X2634" s="58">
        <f>Tabla3[[#This Row],[PRECIO SIN %]]*Tabla3[[#This Row],[PEDIDO ]]</f>
        <v>0</v>
      </c>
    </row>
    <row r="2635" spans="1:24" ht="33" customHeight="1" x14ac:dyDescent="0.4">
      <c r="A2635" s="124">
        <v>7591196003201</v>
      </c>
      <c r="B2635" s="51" t="s">
        <v>225</v>
      </c>
      <c r="C2635" s="51" t="s">
        <v>200</v>
      </c>
      <c r="D26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35" s="118" t="s">
        <v>3112</v>
      </c>
      <c r="F2635" s="75" t="s">
        <v>537</v>
      </c>
      <c r="G26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35" s="77">
        <v>46</v>
      </c>
      <c r="J2635" s="52">
        <v>11</v>
      </c>
      <c r="K2635" s="53">
        <f>Tabla3[[#This Row],[PRECIOS]]-Tabla3[[#This Row],[PRECIOS]]*10%</f>
        <v>9.9</v>
      </c>
      <c r="L2635" s="101"/>
      <c r="M2635" s="54"/>
      <c r="N2635" s="55">
        <f>IFERROR(Tabla3[[#This Row],[PRECIOS]]-Tabla3[[#This Row],[PRECIOS]]*Tabla3[[#This Row],[% PRODUCTO]]," ")</f>
        <v>11</v>
      </c>
      <c r="O2635" s="54"/>
      <c r="P2635" s="55">
        <f>IFERROR(Tabla3[[#This Row],[OCULTAR2]]-Tabla3[[#This Row],[OCULTAR2]]*Tabla3[[#This Row],[% LÍNEA]]," ")</f>
        <v>11</v>
      </c>
      <c r="Q2635" s="56">
        <f>IFERROR(Tabla3[[#This Row],[% PRODUCTO]]+Tabla3[[#This Row],[% LÍNEA]]," ")</f>
        <v>0</v>
      </c>
      <c r="R2635" s="53">
        <f>Tabla3[[#This Row],[OCULTAR3]]</f>
        <v>11</v>
      </c>
      <c r="S2635" s="53">
        <f>Tabla3[[#This Row],[PRECIO SIN %]]-Tabla3[[#This Row],[PRECIO SIN %]]*10%</f>
        <v>9.9</v>
      </c>
      <c r="T2635" s="80">
        <f>(Tabla3[[#This Row],[PRECIO CON DESCT.]]-(Tabla3[[#This Row],[PRECIO CON DESCT.]]*$T$6))</f>
        <v>6.2370000000000001</v>
      </c>
      <c r="U2635" s="96"/>
      <c r="V2635" s="94">
        <f>Tabla3[[#This Row],[PRECIO %      en $]]*Tabla3[[#This Row],[PEDIDO ]]</f>
        <v>0</v>
      </c>
      <c r="W2635" s="57">
        <f>Tabla3[[#This Row],[PRECIO CON DESCT.]]*Tabla3[[#This Row],[PEDIDO ]]</f>
        <v>0</v>
      </c>
      <c r="X2635" s="58">
        <f>Tabla3[[#This Row],[PRECIO SIN %]]*Tabla3[[#This Row],[PEDIDO ]]</f>
        <v>0</v>
      </c>
    </row>
    <row r="2636" spans="1:24" ht="33" customHeight="1" x14ac:dyDescent="0.4">
      <c r="A2636" s="125">
        <v>7598252001669</v>
      </c>
      <c r="B2636" s="59" t="s">
        <v>225</v>
      </c>
      <c r="C2636" s="59" t="s">
        <v>56</v>
      </c>
      <c r="D26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36" s="119" t="s">
        <v>3113</v>
      </c>
      <c r="F2636" s="76" t="s">
        <v>537</v>
      </c>
      <c r="G26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36" s="78">
        <v>61</v>
      </c>
      <c r="J2636" s="52">
        <v>17.922219999999999</v>
      </c>
      <c r="K2636" s="60">
        <f>Tabla3[[#This Row],[PRECIOS]]-Tabla3[[#This Row],[PRECIOS]]*10%</f>
        <v>16.129998000000001</v>
      </c>
      <c r="L2636" s="101"/>
      <c r="M2636" s="61"/>
      <c r="N2636" s="55">
        <f>IFERROR(Tabla3[[#This Row],[PRECIOS]]-Tabla3[[#This Row],[PRECIOS]]*Tabla3[[#This Row],[% PRODUCTO]]," ")</f>
        <v>17.922219999999999</v>
      </c>
      <c r="O2636" s="61"/>
      <c r="P2636" s="55">
        <f>IFERROR(Tabla3[[#This Row],[OCULTAR2]]-Tabla3[[#This Row],[OCULTAR2]]*Tabla3[[#This Row],[% LÍNEA]]," ")</f>
        <v>17.922219999999999</v>
      </c>
      <c r="Q2636" s="56">
        <f>IFERROR(Tabla3[[#This Row],[% PRODUCTO]]+Tabla3[[#This Row],[% LÍNEA]]," ")</f>
        <v>0</v>
      </c>
      <c r="R2636" s="60">
        <f>Tabla3[[#This Row],[OCULTAR3]]</f>
        <v>17.922219999999999</v>
      </c>
      <c r="S2636" s="60">
        <f>Tabla3[[#This Row],[PRECIO SIN %]]-Tabla3[[#This Row],[PRECIO SIN %]]*10%</f>
        <v>16.129998000000001</v>
      </c>
      <c r="T2636" s="80">
        <f>(Tabla3[[#This Row],[PRECIO CON DESCT.]]-(Tabla3[[#This Row],[PRECIO CON DESCT.]]*$T$6))</f>
        <v>10.161898740000002</v>
      </c>
      <c r="U2636" s="96"/>
      <c r="V2636" s="94">
        <f>Tabla3[[#This Row],[PRECIO %      en $]]*Tabla3[[#This Row],[PEDIDO ]]</f>
        <v>0</v>
      </c>
      <c r="W2636" s="57">
        <f>Tabla3[[#This Row],[PRECIO CON DESCT.]]*Tabla3[[#This Row],[PEDIDO ]]</f>
        <v>0</v>
      </c>
      <c r="X2636" s="58">
        <f>Tabla3[[#This Row],[PRECIO SIN %]]*Tabla3[[#This Row],[PEDIDO ]]</f>
        <v>0</v>
      </c>
    </row>
    <row r="2637" spans="1:24" ht="33" customHeight="1" x14ac:dyDescent="0.4">
      <c r="A2637" s="124">
        <v>7598852001793</v>
      </c>
      <c r="B2637" s="51" t="s">
        <v>225</v>
      </c>
      <c r="C2637" s="51" t="s">
        <v>66</v>
      </c>
      <c r="D26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37" s="118" t="s">
        <v>3114</v>
      </c>
      <c r="F2637" s="75" t="s">
        <v>537</v>
      </c>
      <c r="G26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37" s="77">
        <v>29</v>
      </c>
      <c r="J2637" s="52">
        <v>8.6555599999999995</v>
      </c>
      <c r="K2637" s="53">
        <f>Tabla3[[#This Row],[PRECIOS]]-Tabla3[[#This Row],[PRECIOS]]*10%</f>
        <v>7.7900039999999997</v>
      </c>
      <c r="L2637" s="101"/>
      <c r="M2637" s="54"/>
      <c r="N2637" s="55">
        <f>IFERROR(Tabla3[[#This Row],[PRECIOS]]-Tabla3[[#This Row],[PRECIOS]]*Tabla3[[#This Row],[% PRODUCTO]]," ")</f>
        <v>8.6555599999999995</v>
      </c>
      <c r="O2637" s="54"/>
      <c r="P2637" s="55">
        <f>IFERROR(Tabla3[[#This Row],[OCULTAR2]]-Tabla3[[#This Row],[OCULTAR2]]*Tabla3[[#This Row],[% LÍNEA]]," ")</f>
        <v>8.6555599999999995</v>
      </c>
      <c r="Q2637" s="56">
        <f>IFERROR(Tabla3[[#This Row],[% PRODUCTO]]+Tabla3[[#This Row],[% LÍNEA]]," ")</f>
        <v>0</v>
      </c>
      <c r="R2637" s="53">
        <f>Tabla3[[#This Row],[OCULTAR3]]</f>
        <v>8.6555599999999995</v>
      </c>
      <c r="S2637" s="53">
        <f>Tabla3[[#This Row],[PRECIO SIN %]]-Tabla3[[#This Row],[PRECIO SIN %]]*10%</f>
        <v>7.7900039999999997</v>
      </c>
      <c r="T2637" s="80">
        <f>(Tabla3[[#This Row],[PRECIO CON DESCT.]]-(Tabla3[[#This Row],[PRECIO CON DESCT.]]*$T$6))</f>
        <v>4.90770252</v>
      </c>
      <c r="U2637" s="96"/>
      <c r="V2637" s="94">
        <f>Tabla3[[#This Row],[PRECIO %      en $]]*Tabla3[[#This Row],[PEDIDO ]]</f>
        <v>0</v>
      </c>
      <c r="W2637" s="57">
        <f>Tabla3[[#This Row],[PRECIO CON DESCT.]]*Tabla3[[#This Row],[PEDIDO ]]</f>
        <v>0</v>
      </c>
      <c r="X2637" s="58">
        <f>Tabla3[[#This Row],[PRECIO SIN %]]*Tabla3[[#This Row],[PEDIDO ]]</f>
        <v>0</v>
      </c>
    </row>
    <row r="2638" spans="1:24" ht="33" customHeight="1" x14ac:dyDescent="0.4">
      <c r="A2638" s="125">
        <v>7592601100218</v>
      </c>
      <c r="B2638" s="59" t="s">
        <v>225</v>
      </c>
      <c r="C2638" s="59" t="s">
        <v>98</v>
      </c>
      <c r="D26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38" s="119" t="s">
        <v>3115</v>
      </c>
      <c r="F2638" s="76" t="s">
        <v>537</v>
      </c>
      <c r="G26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38" s="78">
        <v>461</v>
      </c>
      <c r="J2638" s="52">
        <v>7.6666699999999999</v>
      </c>
      <c r="K2638" s="60">
        <f>Tabla3[[#This Row],[PRECIOS]]-Tabla3[[#This Row],[PRECIOS]]*10%</f>
        <v>6.9000029999999999</v>
      </c>
      <c r="L2638" s="101"/>
      <c r="M2638" s="61"/>
      <c r="N2638" s="55">
        <f>IFERROR(Tabla3[[#This Row],[PRECIOS]]-Tabla3[[#This Row],[PRECIOS]]*Tabla3[[#This Row],[% PRODUCTO]]," ")</f>
        <v>7.6666699999999999</v>
      </c>
      <c r="O2638" s="61"/>
      <c r="P2638" s="55">
        <f>IFERROR(Tabla3[[#This Row],[OCULTAR2]]-Tabla3[[#This Row],[OCULTAR2]]*Tabla3[[#This Row],[% LÍNEA]]," ")</f>
        <v>7.6666699999999999</v>
      </c>
      <c r="Q2638" s="56">
        <f>IFERROR(Tabla3[[#This Row],[% PRODUCTO]]+Tabla3[[#This Row],[% LÍNEA]]," ")</f>
        <v>0</v>
      </c>
      <c r="R2638" s="60">
        <f>Tabla3[[#This Row],[OCULTAR3]]</f>
        <v>7.6666699999999999</v>
      </c>
      <c r="S2638" s="60">
        <f>Tabla3[[#This Row],[PRECIO SIN %]]-Tabla3[[#This Row],[PRECIO SIN %]]*10%</f>
        <v>6.9000029999999999</v>
      </c>
      <c r="T2638" s="80">
        <f>(Tabla3[[#This Row],[PRECIO CON DESCT.]]-(Tabla3[[#This Row],[PRECIO CON DESCT.]]*$T$6))</f>
        <v>4.3470018899999996</v>
      </c>
      <c r="U2638" s="96"/>
      <c r="V2638" s="94">
        <f>Tabla3[[#This Row],[PRECIO %      en $]]*Tabla3[[#This Row],[PEDIDO ]]</f>
        <v>0</v>
      </c>
      <c r="W2638" s="57">
        <f>Tabla3[[#This Row],[PRECIO CON DESCT.]]*Tabla3[[#This Row],[PEDIDO ]]</f>
        <v>0</v>
      </c>
      <c r="X2638" s="58">
        <f>Tabla3[[#This Row],[PRECIO SIN %]]*Tabla3[[#This Row],[PEDIDO ]]</f>
        <v>0</v>
      </c>
    </row>
    <row r="2639" spans="1:24" ht="33" customHeight="1" x14ac:dyDescent="0.4">
      <c r="A2639" s="124">
        <v>8906069872553</v>
      </c>
      <c r="B2639" s="51" t="s">
        <v>225</v>
      </c>
      <c r="C2639" s="51" t="s">
        <v>72</v>
      </c>
      <c r="D26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39" s="118" t="s">
        <v>3116</v>
      </c>
      <c r="F2639" s="75" t="s">
        <v>537</v>
      </c>
      <c r="G26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39" s="77">
        <v>104</v>
      </c>
      <c r="J2639" s="52">
        <v>4.6666699999999999</v>
      </c>
      <c r="K2639" s="53">
        <f>Tabla3[[#This Row],[PRECIOS]]-Tabla3[[#This Row],[PRECIOS]]*10%</f>
        <v>4.2000029999999997</v>
      </c>
      <c r="L2639" s="101"/>
      <c r="M2639" s="54"/>
      <c r="N2639" s="55">
        <f>IFERROR(Tabla3[[#This Row],[PRECIOS]]-Tabla3[[#This Row],[PRECIOS]]*Tabla3[[#This Row],[% PRODUCTO]]," ")</f>
        <v>4.6666699999999999</v>
      </c>
      <c r="O2639" s="54"/>
      <c r="P2639" s="55">
        <f>IFERROR(Tabla3[[#This Row],[OCULTAR2]]-Tabla3[[#This Row],[OCULTAR2]]*Tabla3[[#This Row],[% LÍNEA]]," ")</f>
        <v>4.6666699999999999</v>
      </c>
      <c r="Q2639" s="56">
        <f>IFERROR(Tabla3[[#This Row],[% PRODUCTO]]+Tabla3[[#This Row],[% LÍNEA]]," ")</f>
        <v>0</v>
      </c>
      <c r="R2639" s="53">
        <f>Tabla3[[#This Row],[OCULTAR3]]</f>
        <v>4.6666699999999999</v>
      </c>
      <c r="S2639" s="53">
        <f>Tabla3[[#This Row],[PRECIO SIN %]]-Tabla3[[#This Row],[PRECIO SIN %]]*10%</f>
        <v>4.2000029999999997</v>
      </c>
      <c r="T2639" s="80">
        <f>(Tabla3[[#This Row],[PRECIO CON DESCT.]]-(Tabla3[[#This Row],[PRECIO CON DESCT.]]*$T$6))</f>
        <v>2.64600189</v>
      </c>
      <c r="U2639" s="96"/>
      <c r="V2639" s="94">
        <f>Tabla3[[#This Row],[PRECIO %      en $]]*Tabla3[[#This Row],[PEDIDO ]]</f>
        <v>0</v>
      </c>
      <c r="W2639" s="57">
        <f>Tabla3[[#This Row],[PRECIO CON DESCT.]]*Tabla3[[#This Row],[PEDIDO ]]</f>
        <v>0</v>
      </c>
      <c r="X2639" s="58">
        <f>Tabla3[[#This Row],[PRECIO SIN %]]*Tabla3[[#This Row],[PEDIDO ]]</f>
        <v>0</v>
      </c>
    </row>
    <row r="2640" spans="1:24" ht="33" customHeight="1" x14ac:dyDescent="0.4">
      <c r="A2640" s="125">
        <v>7592432007427</v>
      </c>
      <c r="B2640" s="59" t="s">
        <v>225</v>
      </c>
      <c r="C2640" s="59" t="s">
        <v>118</v>
      </c>
      <c r="D26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40" s="119" t="s">
        <v>3117</v>
      </c>
      <c r="F2640" s="76" t="s">
        <v>537</v>
      </c>
      <c r="G26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40" s="78">
        <v>175</v>
      </c>
      <c r="J2640" s="52">
        <v>4.8555599999999997</v>
      </c>
      <c r="K2640" s="60">
        <f>Tabla3[[#This Row],[PRECIOS]]-Tabla3[[#This Row],[PRECIOS]]*10%</f>
        <v>4.3700039999999998</v>
      </c>
      <c r="L2640" s="101"/>
      <c r="M2640" s="61"/>
      <c r="N2640" s="55">
        <f>IFERROR(Tabla3[[#This Row],[PRECIOS]]-Tabla3[[#This Row],[PRECIOS]]*Tabla3[[#This Row],[% PRODUCTO]]," ")</f>
        <v>4.8555599999999997</v>
      </c>
      <c r="O2640" s="61"/>
      <c r="P2640" s="55">
        <f>IFERROR(Tabla3[[#This Row],[OCULTAR2]]-Tabla3[[#This Row],[OCULTAR2]]*Tabla3[[#This Row],[% LÍNEA]]," ")</f>
        <v>4.8555599999999997</v>
      </c>
      <c r="Q2640" s="56">
        <f>IFERROR(Tabla3[[#This Row],[% PRODUCTO]]+Tabla3[[#This Row],[% LÍNEA]]," ")</f>
        <v>0</v>
      </c>
      <c r="R2640" s="60">
        <f>Tabla3[[#This Row],[OCULTAR3]]</f>
        <v>4.8555599999999997</v>
      </c>
      <c r="S2640" s="60">
        <f>Tabla3[[#This Row],[PRECIO SIN %]]-Tabla3[[#This Row],[PRECIO SIN %]]*10%</f>
        <v>4.3700039999999998</v>
      </c>
      <c r="T2640" s="80">
        <f>(Tabla3[[#This Row],[PRECIO CON DESCT.]]-(Tabla3[[#This Row],[PRECIO CON DESCT.]]*$T$6))</f>
        <v>2.7531025199999997</v>
      </c>
      <c r="U2640" s="96"/>
      <c r="V2640" s="94">
        <f>Tabla3[[#This Row],[PRECIO %      en $]]*Tabla3[[#This Row],[PEDIDO ]]</f>
        <v>0</v>
      </c>
      <c r="W2640" s="57">
        <f>Tabla3[[#This Row],[PRECIO CON DESCT.]]*Tabla3[[#This Row],[PEDIDO ]]</f>
        <v>0</v>
      </c>
      <c r="X2640" s="58">
        <f>Tabla3[[#This Row],[PRECIO SIN %]]*Tabla3[[#This Row],[PEDIDO ]]</f>
        <v>0</v>
      </c>
    </row>
    <row r="2641" spans="1:24" ht="33" customHeight="1" x14ac:dyDescent="0.4">
      <c r="A2641" s="124">
        <v>7591585178022</v>
      </c>
      <c r="B2641" s="51" t="s">
        <v>225</v>
      </c>
      <c r="C2641" s="51" t="s">
        <v>75</v>
      </c>
      <c r="D26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41" s="118" t="s">
        <v>3118</v>
      </c>
      <c r="F2641" s="75" t="s">
        <v>537</v>
      </c>
      <c r="G26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41" s="77">
        <v>251</v>
      </c>
      <c r="J2641" s="52">
        <v>5.5444399999999998</v>
      </c>
      <c r="K2641" s="53">
        <f>Tabla3[[#This Row],[PRECIOS]]-Tabla3[[#This Row],[PRECIOS]]*10%</f>
        <v>4.9899959999999997</v>
      </c>
      <c r="L2641" s="101"/>
      <c r="M2641" s="54"/>
      <c r="N2641" s="55">
        <f>IFERROR(Tabla3[[#This Row],[PRECIOS]]-Tabla3[[#This Row],[PRECIOS]]*Tabla3[[#This Row],[% PRODUCTO]]," ")</f>
        <v>5.5444399999999998</v>
      </c>
      <c r="O2641" s="54"/>
      <c r="P2641" s="55">
        <f>IFERROR(Tabla3[[#This Row],[OCULTAR2]]-Tabla3[[#This Row],[OCULTAR2]]*Tabla3[[#This Row],[% LÍNEA]]," ")</f>
        <v>5.5444399999999998</v>
      </c>
      <c r="Q2641" s="56">
        <f>IFERROR(Tabla3[[#This Row],[% PRODUCTO]]+Tabla3[[#This Row],[% LÍNEA]]," ")</f>
        <v>0</v>
      </c>
      <c r="R2641" s="53">
        <f>Tabla3[[#This Row],[OCULTAR3]]</f>
        <v>5.5444399999999998</v>
      </c>
      <c r="S2641" s="53">
        <f>Tabla3[[#This Row],[PRECIO SIN %]]-Tabla3[[#This Row],[PRECIO SIN %]]*10%</f>
        <v>4.9899959999999997</v>
      </c>
      <c r="T2641" s="80">
        <f>(Tabla3[[#This Row],[PRECIO CON DESCT.]]-(Tabla3[[#This Row],[PRECIO CON DESCT.]]*$T$6))</f>
        <v>3.1436974799999997</v>
      </c>
      <c r="U2641" s="96"/>
      <c r="V2641" s="94">
        <f>Tabla3[[#This Row],[PRECIO %      en $]]*Tabla3[[#This Row],[PEDIDO ]]</f>
        <v>0</v>
      </c>
      <c r="W2641" s="57">
        <f>Tabla3[[#This Row],[PRECIO CON DESCT.]]*Tabla3[[#This Row],[PEDIDO ]]</f>
        <v>0</v>
      </c>
      <c r="X2641" s="58">
        <f>Tabla3[[#This Row],[PRECIO SIN %]]*Tabla3[[#This Row],[PEDIDO ]]</f>
        <v>0</v>
      </c>
    </row>
    <row r="2642" spans="1:24" ht="33" customHeight="1" x14ac:dyDescent="0.4">
      <c r="A2642" s="125">
        <v>8904151828280</v>
      </c>
      <c r="B2642" s="59" t="s">
        <v>225</v>
      </c>
      <c r="C2642" s="59" t="s">
        <v>163</v>
      </c>
      <c r="D26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42" s="119" t="s">
        <v>3119</v>
      </c>
      <c r="F2642" s="76" t="s">
        <v>537</v>
      </c>
      <c r="G26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42" s="78">
        <v>269</v>
      </c>
      <c r="J2642" s="52">
        <v>2.2222200000000001</v>
      </c>
      <c r="K2642" s="60">
        <f>Tabla3[[#This Row],[PRECIOS]]-Tabla3[[#This Row],[PRECIOS]]*10%</f>
        <v>1.9999980000000002</v>
      </c>
      <c r="L2642" s="101"/>
      <c r="M2642" s="61"/>
      <c r="N2642" s="55">
        <f>IFERROR(Tabla3[[#This Row],[PRECIOS]]-Tabla3[[#This Row],[PRECIOS]]*Tabla3[[#This Row],[% PRODUCTO]]," ")</f>
        <v>2.2222200000000001</v>
      </c>
      <c r="O2642" s="61"/>
      <c r="P2642" s="55">
        <f>IFERROR(Tabla3[[#This Row],[OCULTAR2]]-Tabla3[[#This Row],[OCULTAR2]]*Tabla3[[#This Row],[% LÍNEA]]," ")</f>
        <v>2.2222200000000001</v>
      </c>
      <c r="Q2642" s="56">
        <f>IFERROR(Tabla3[[#This Row],[% PRODUCTO]]+Tabla3[[#This Row],[% LÍNEA]]," ")</f>
        <v>0</v>
      </c>
      <c r="R2642" s="60">
        <f>Tabla3[[#This Row],[OCULTAR3]]</f>
        <v>2.2222200000000001</v>
      </c>
      <c r="S2642" s="60">
        <f>Tabla3[[#This Row],[PRECIO SIN %]]-Tabla3[[#This Row],[PRECIO SIN %]]*10%</f>
        <v>1.9999980000000002</v>
      </c>
      <c r="T2642" s="80">
        <f>(Tabla3[[#This Row],[PRECIO CON DESCT.]]-(Tabla3[[#This Row],[PRECIO CON DESCT.]]*$T$6))</f>
        <v>1.2599987400000001</v>
      </c>
      <c r="U2642" s="96"/>
      <c r="V2642" s="94">
        <f>Tabla3[[#This Row],[PRECIO %      en $]]*Tabla3[[#This Row],[PEDIDO ]]</f>
        <v>0</v>
      </c>
      <c r="W2642" s="57">
        <f>Tabla3[[#This Row],[PRECIO CON DESCT.]]*Tabla3[[#This Row],[PEDIDO ]]</f>
        <v>0</v>
      </c>
      <c r="X2642" s="58">
        <f>Tabla3[[#This Row],[PRECIO SIN %]]*Tabla3[[#This Row],[PEDIDO ]]</f>
        <v>0</v>
      </c>
    </row>
    <row r="2643" spans="1:24" ht="33" customHeight="1" x14ac:dyDescent="0.4">
      <c r="A2643" s="124">
        <v>8908020242306</v>
      </c>
      <c r="B2643" s="51" t="s">
        <v>225</v>
      </c>
      <c r="C2643" s="51" t="s">
        <v>206</v>
      </c>
      <c r="D26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43" s="118" t="s">
        <v>3120</v>
      </c>
      <c r="F2643" s="75" t="s">
        <v>537</v>
      </c>
      <c r="G26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43" s="77">
        <v>401</v>
      </c>
      <c r="J2643" s="52">
        <v>1.9</v>
      </c>
      <c r="K2643" s="53">
        <f>Tabla3[[#This Row],[PRECIOS]]-Tabla3[[#This Row],[PRECIOS]]*10%</f>
        <v>1.71</v>
      </c>
      <c r="L2643" s="101"/>
      <c r="M2643" s="54"/>
      <c r="N2643" s="55">
        <f>IFERROR(Tabla3[[#This Row],[PRECIOS]]-Tabla3[[#This Row],[PRECIOS]]*Tabla3[[#This Row],[% PRODUCTO]]," ")</f>
        <v>1.9</v>
      </c>
      <c r="O2643" s="54"/>
      <c r="P2643" s="55">
        <f>IFERROR(Tabla3[[#This Row],[OCULTAR2]]-Tabla3[[#This Row],[OCULTAR2]]*Tabla3[[#This Row],[% LÍNEA]]," ")</f>
        <v>1.9</v>
      </c>
      <c r="Q2643" s="56">
        <f>IFERROR(Tabla3[[#This Row],[% PRODUCTO]]+Tabla3[[#This Row],[% LÍNEA]]," ")</f>
        <v>0</v>
      </c>
      <c r="R2643" s="53">
        <f>Tabla3[[#This Row],[OCULTAR3]]</f>
        <v>1.9</v>
      </c>
      <c r="S2643" s="53">
        <f>Tabla3[[#This Row],[PRECIO SIN %]]-Tabla3[[#This Row],[PRECIO SIN %]]*10%</f>
        <v>1.71</v>
      </c>
      <c r="T2643" s="80">
        <f>(Tabla3[[#This Row],[PRECIO CON DESCT.]]-(Tabla3[[#This Row],[PRECIO CON DESCT.]]*$T$6))</f>
        <v>1.0773000000000001</v>
      </c>
      <c r="U2643" s="96"/>
      <c r="V2643" s="94">
        <f>Tabla3[[#This Row],[PRECIO %      en $]]*Tabla3[[#This Row],[PEDIDO ]]</f>
        <v>0</v>
      </c>
      <c r="W2643" s="57">
        <f>Tabla3[[#This Row],[PRECIO CON DESCT.]]*Tabla3[[#This Row],[PEDIDO ]]</f>
        <v>0</v>
      </c>
      <c r="X2643" s="58">
        <f>Tabla3[[#This Row],[PRECIO SIN %]]*Tabla3[[#This Row],[PEDIDO ]]</f>
        <v>0</v>
      </c>
    </row>
    <row r="2644" spans="1:24" ht="33" customHeight="1" x14ac:dyDescent="0.4">
      <c r="A2644" s="125">
        <v>7592616375014</v>
      </c>
      <c r="B2644" s="59" t="s">
        <v>225</v>
      </c>
      <c r="C2644" s="59" t="s">
        <v>161</v>
      </c>
      <c r="D26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44" s="119" t="s">
        <v>3121</v>
      </c>
      <c r="F2644" s="76" t="s">
        <v>537</v>
      </c>
      <c r="G26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44" s="78">
        <v>366</v>
      </c>
      <c r="J2644" s="52">
        <v>4</v>
      </c>
      <c r="K2644" s="60">
        <f>Tabla3[[#This Row],[PRECIOS]]-Tabla3[[#This Row],[PRECIOS]]*10%</f>
        <v>3.6</v>
      </c>
      <c r="L2644" s="101"/>
      <c r="M2644" s="61"/>
      <c r="N2644" s="55">
        <f>IFERROR(Tabla3[[#This Row],[PRECIOS]]-Tabla3[[#This Row],[PRECIOS]]*Tabla3[[#This Row],[% PRODUCTO]]," ")</f>
        <v>4</v>
      </c>
      <c r="O2644" s="61"/>
      <c r="P2644" s="55">
        <f>IFERROR(Tabla3[[#This Row],[OCULTAR2]]-Tabla3[[#This Row],[OCULTAR2]]*Tabla3[[#This Row],[% LÍNEA]]," ")</f>
        <v>4</v>
      </c>
      <c r="Q2644" s="56">
        <f>IFERROR(Tabla3[[#This Row],[% PRODUCTO]]+Tabla3[[#This Row],[% LÍNEA]]," ")</f>
        <v>0</v>
      </c>
      <c r="R2644" s="60">
        <f>Tabla3[[#This Row],[OCULTAR3]]</f>
        <v>4</v>
      </c>
      <c r="S2644" s="60">
        <f>Tabla3[[#This Row],[PRECIO SIN %]]-Tabla3[[#This Row],[PRECIO SIN %]]*10%</f>
        <v>3.6</v>
      </c>
      <c r="T2644" s="80">
        <f>(Tabla3[[#This Row],[PRECIO CON DESCT.]]-(Tabla3[[#This Row],[PRECIO CON DESCT.]]*$T$6))</f>
        <v>2.2679999999999998</v>
      </c>
      <c r="U2644" s="96"/>
      <c r="V2644" s="94">
        <f>Tabla3[[#This Row],[PRECIO %      en $]]*Tabla3[[#This Row],[PEDIDO ]]</f>
        <v>0</v>
      </c>
      <c r="W2644" s="57">
        <f>Tabla3[[#This Row],[PRECIO CON DESCT.]]*Tabla3[[#This Row],[PEDIDO ]]</f>
        <v>0</v>
      </c>
      <c r="X2644" s="58">
        <f>Tabla3[[#This Row],[PRECIO SIN %]]*Tabla3[[#This Row],[PEDIDO ]]</f>
        <v>0</v>
      </c>
    </row>
    <row r="2645" spans="1:24" ht="33" customHeight="1" x14ac:dyDescent="0.4">
      <c r="A2645" s="124">
        <v>7592454162050</v>
      </c>
      <c r="B2645" s="51" t="s">
        <v>225</v>
      </c>
      <c r="C2645" s="51" t="s">
        <v>171</v>
      </c>
      <c r="D26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45" s="118" t="s">
        <v>3122</v>
      </c>
      <c r="F2645" s="75" t="s">
        <v>537</v>
      </c>
      <c r="G26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45" s="77">
        <v>56</v>
      </c>
      <c r="J2645" s="52">
        <v>4.3333300000000001</v>
      </c>
      <c r="K2645" s="53">
        <f>Tabla3[[#This Row],[PRECIOS]]-Tabla3[[#This Row],[PRECIOS]]*10%</f>
        <v>3.8999969999999999</v>
      </c>
      <c r="L2645" s="101"/>
      <c r="M2645" s="54"/>
      <c r="N2645" s="55">
        <f>IFERROR(Tabla3[[#This Row],[PRECIOS]]-Tabla3[[#This Row],[PRECIOS]]*Tabla3[[#This Row],[% PRODUCTO]]," ")</f>
        <v>4.3333300000000001</v>
      </c>
      <c r="O2645" s="54"/>
      <c r="P2645" s="55">
        <f>IFERROR(Tabla3[[#This Row],[OCULTAR2]]-Tabla3[[#This Row],[OCULTAR2]]*Tabla3[[#This Row],[% LÍNEA]]," ")</f>
        <v>4.3333300000000001</v>
      </c>
      <c r="Q2645" s="56">
        <f>IFERROR(Tabla3[[#This Row],[% PRODUCTO]]+Tabla3[[#This Row],[% LÍNEA]]," ")</f>
        <v>0</v>
      </c>
      <c r="R2645" s="53">
        <f>Tabla3[[#This Row],[OCULTAR3]]</f>
        <v>4.3333300000000001</v>
      </c>
      <c r="S2645" s="53">
        <f>Tabla3[[#This Row],[PRECIO SIN %]]-Tabla3[[#This Row],[PRECIO SIN %]]*10%</f>
        <v>3.8999969999999999</v>
      </c>
      <c r="T2645" s="80">
        <f>(Tabla3[[#This Row],[PRECIO CON DESCT.]]-(Tabla3[[#This Row],[PRECIO CON DESCT.]]*$T$6))</f>
        <v>2.4569981099999998</v>
      </c>
      <c r="U2645" s="96"/>
      <c r="V2645" s="94">
        <f>Tabla3[[#This Row],[PRECIO %      en $]]*Tabla3[[#This Row],[PEDIDO ]]</f>
        <v>0</v>
      </c>
      <c r="W2645" s="57">
        <f>Tabla3[[#This Row],[PRECIO CON DESCT.]]*Tabla3[[#This Row],[PEDIDO ]]</f>
        <v>0</v>
      </c>
      <c r="X2645" s="58">
        <f>Tabla3[[#This Row],[PRECIO SIN %]]*Tabla3[[#This Row],[PEDIDO ]]</f>
        <v>0</v>
      </c>
    </row>
    <row r="2646" spans="1:24" ht="33" customHeight="1" x14ac:dyDescent="0.4">
      <c r="A2646" s="125">
        <v>7597758001746</v>
      </c>
      <c r="B2646" s="59" t="s">
        <v>225</v>
      </c>
      <c r="C2646" s="59" t="s">
        <v>67</v>
      </c>
      <c r="D26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646" s="119" t="s">
        <v>3123</v>
      </c>
      <c r="F2646" s="76" t="s">
        <v>537</v>
      </c>
      <c r="G26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646" s="78">
        <v>324</v>
      </c>
      <c r="J2646" s="52">
        <v>2.1333299999999999</v>
      </c>
      <c r="K2646" s="60">
        <f>Tabla3[[#This Row],[PRECIOS]]-Tabla3[[#This Row],[PRECIOS]]*10%</f>
        <v>1.919997</v>
      </c>
      <c r="L2646" s="101" t="s">
        <v>5327</v>
      </c>
      <c r="M2646" s="61"/>
      <c r="N2646" s="55">
        <f>IFERROR(Tabla3[[#This Row],[PRECIOS]]-Tabla3[[#This Row],[PRECIOS]]*Tabla3[[#This Row],[% PRODUCTO]]," ")</f>
        <v>2.1333299999999999</v>
      </c>
      <c r="O2646" s="61"/>
      <c r="P2646" s="55">
        <f>IFERROR(Tabla3[[#This Row],[OCULTAR2]]-Tabla3[[#This Row],[OCULTAR2]]*Tabla3[[#This Row],[% LÍNEA]]," ")</f>
        <v>2.1333299999999999</v>
      </c>
      <c r="Q2646" s="56">
        <f>IFERROR(Tabla3[[#This Row],[% PRODUCTO]]+Tabla3[[#This Row],[% LÍNEA]]," ")</f>
        <v>0</v>
      </c>
      <c r="R2646" s="60">
        <f>Tabla3[[#This Row],[OCULTAR3]]</f>
        <v>2.1333299999999999</v>
      </c>
      <c r="S2646" s="60">
        <f>Tabla3[[#This Row],[PRECIO SIN %]]-Tabla3[[#This Row],[PRECIO SIN %]]*10%</f>
        <v>1.919997</v>
      </c>
      <c r="T2646" s="80">
        <f>(Tabla3[[#This Row],[PRECIO CON DESCT.]]-(Tabla3[[#This Row],[PRECIO CON DESCT.]]*$T$6))</f>
        <v>1.2095981099999999</v>
      </c>
      <c r="U2646" s="96"/>
      <c r="V2646" s="94">
        <f>Tabla3[[#This Row],[PRECIO %      en $]]*Tabla3[[#This Row],[PEDIDO ]]</f>
        <v>0</v>
      </c>
      <c r="W2646" s="57">
        <f>Tabla3[[#This Row],[PRECIO CON DESCT.]]*Tabla3[[#This Row],[PEDIDO ]]</f>
        <v>0</v>
      </c>
      <c r="X2646" s="58">
        <f>Tabla3[[#This Row],[PRECIO SIN %]]*Tabla3[[#This Row],[PEDIDO ]]</f>
        <v>0</v>
      </c>
    </row>
    <row r="2647" spans="1:24" ht="33" customHeight="1" x14ac:dyDescent="0.4">
      <c r="A2647" s="124">
        <v>7598176000472</v>
      </c>
      <c r="B2647" s="51" t="s">
        <v>225</v>
      </c>
      <c r="C2647" s="51" t="s">
        <v>168</v>
      </c>
      <c r="D26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47" s="118" t="s">
        <v>3124</v>
      </c>
      <c r="F2647" s="75" t="s">
        <v>537</v>
      </c>
      <c r="G26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47" s="77">
        <v>554</v>
      </c>
      <c r="J2647" s="52">
        <v>2.0555599999999998</v>
      </c>
      <c r="K2647" s="53">
        <f>Tabla3[[#This Row],[PRECIOS]]-Tabla3[[#This Row],[PRECIOS]]*10%</f>
        <v>1.8500039999999998</v>
      </c>
      <c r="L2647" s="101"/>
      <c r="M2647" s="54"/>
      <c r="N2647" s="55">
        <f>IFERROR(Tabla3[[#This Row],[PRECIOS]]-Tabla3[[#This Row],[PRECIOS]]*Tabla3[[#This Row],[% PRODUCTO]]," ")</f>
        <v>2.0555599999999998</v>
      </c>
      <c r="O2647" s="54"/>
      <c r="P2647" s="55">
        <f>IFERROR(Tabla3[[#This Row],[OCULTAR2]]-Tabla3[[#This Row],[OCULTAR2]]*Tabla3[[#This Row],[% LÍNEA]]," ")</f>
        <v>2.0555599999999998</v>
      </c>
      <c r="Q2647" s="56">
        <f>IFERROR(Tabla3[[#This Row],[% PRODUCTO]]+Tabla3[[#This Row],[% LÍNEA]]," ")</f>
        <v>0</v>
      </c>
      <c r="R2647" s="53">
        <f>Tabla3[[#This Row],[OCULTAR3]]</f>
        <v>2.0555599999999998</v>
      </c>
      <c r="S2647" s="53">
        <f>Tabla3[[#This Row],[PRECIO SIN %]]-Tabla3[[#This Row],[PRECIO SIN %]]*10%</f>
        <v>1.8500039999999998</v>
      </c>
      <c r="T2647" s="80">
        <f>(Tabla3[[#This Row],[PRECIO CON DESCT.]]-(Tabla3[[#This Row],[PRECIO CON DESCT.]]*$T$6))</f>
        <v>1.16550252</v>
      </c>
      <c r="U2647" s="96"/>
      <c r="V2647" s="94">
        <f>Tabla3[[#This Row],[PRECIO %      en $]]*Tabla3[[#This Row],[PEDIDO ]]</f>
        <v>0</v>
      </c>
      <c r="W2647" s="57">
        <f>Tabla3[[#This Row],[PRECIO CON DESCT.]]*Tabla3[[#This Row],[PEDIDO ]]</f>
        <v>0</v>
      </c>
      <c r="X2647" s="58">
        <f>Tabla3[[#This Row],[PRECIO SIN %]]*Tabla3[[#This Row],[PEDIDO ]]</f>
        <v>0</v>
      </c>
    </row>
    <row r="2648" spans="1:24" ht="33" customHeight="1" x14ac:dyDescent="0.4">
      <c r="A2648" s="125">
        <v>720524031082</v>
      </c>
      <c r="B2648" s="59" t="s">
        <v>225</v>
      </c>
      <c r="C2648" s="59" t="s">
        <v>229</v>
      </c>
      <c r="D26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48" s="119" t="s">
        <v>3125</v>
      </c>
      <c r="F2648" s="76" t="s">
        <v>537</v>
      </c>
      <c r="G26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48" s="78">
        <v>54</v>
      </c>
      <c r="J2648" s="52">
        <v>2.4777800000000001</v>
      </c>
      <c r="K2648" s="60">
        <f>Tabla3[[#This Row],[PRECIOS]]-Tabla3[[#This Row],[PRECIOS]]*10%</f>
        <v>2.2300020000000003</v>
      </c>
      <c r="L2648" s="101"/>
      <c r="M2648" s="61"/>
      <c r="N2648" s="55">
        <f>IFERROR(Tabla3[[#This Row],[PRECIOS]]-Tabla3[[#This Row],[PRECIOS]]*Tabla3[[#This Row],[% PRODUCTO]]," ")</f>
        <v>2.4777800000000001</v>
      </c>
      <c r="O2648" s="61"/>
      <c r="P2648" s="55">
        <f>IFERROR(Tabla3[[#This Row],[OCULTAR2]]-Tabla3[[#This Row],[OCULTAR2]]*Tabla3[[#This Row],[% LÍNEA]]," ")</f>
        <v>2.4777800000000001</v>
      </c>
      <c r="Q2648" s="56">
        <f>IFERROR(Tabla3[[#This Row],[% PRODUCTO]]+Tabla3[[#This Row],[% LÍNEA]]," ")</f>
        <v>0</v>
      </c>
      <c r="R2648" s="60">
        <f>Tabla3[[#This Row],[OCULTAR3]]</f>
        <v>2.4777800000000001</v>
      </c>
      <c r="S2648" s="60">
        <f>Tabla3[[#This Row],[PRECIO SIN %]]-Tabla3[[#This Row],[PRECIO SIN %]]*10%</f>
        <v>2.2300020000000003</v>
      </c>
      <c r="T2648" s="80">
        <f>(Tabla3[[#This Row],[PRECIO CON DESCT.]]-(Tabla3[[#This Row],[PRECIO CON DESCT.]]*$T$6))</f>
        <v>1.4049012600000002</v>
      </c>
      <c r="U2648" s="96"/>
      <c r="V2648" s="94">
        <f>Tabla3[[#This Row],[PRECIO %      en $]]*Tabla3[[#This Row],[PEDIDO ]]</f>
        <v>0</v>
      </c>
      <c r="W2648" s="57">
        <f>Tabla3[[#This Row],[PRECIO CON DESCT.]]*Tabla3[[#This Row],[PEDIDO ]]</f>
        <v>0</v>
      </c>
      <c r="X2648" s="58">
        <f>Tabla3[[#This Row],[PRECIO SIN %]]*Tabla3[[#This Row],[PEDIDO ]]</f>
        <v>0</v>
      </c>
    </row>
    <row r="2649" spans="1:24" ht="33" customHeight="1" x14ac:dyDescent="0.4">
      <c r="A2649" s="124">
        <v>7598869000178</v>
      </c>
      <c r="B2649" s="51" t="s">
        <v>225</v>
      </c>
      <c r="C2649" s="51" t="s">
        <v>236</v>
      </c>
      <c r="D26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49" s="118" t="s">
        <v>3126</v>
      </c>
      <c r="F2649" s="75" t="s">
        <v>537</v>
      </c>
      <c r="G26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49" s="77">
        <v>134</v>
      </c>
      <c r="J2649" s="52">
        <v>2.0222199999999999</v>
      </c>
      <c r="K2649" s="53">
        <f>Tabla3[[#This Row],[PRECIOS]]-Tabla3[[#This Row],[PRECIOS]]*10%</f>
        <v>1.819998</v>
      </c>
      <c r="L2649" s="101"/>
      <c r="M2649" s="54"/>
      <c r="N2649" s="55">
        <f>IFERROR(Tabla3[[#This Row],[PRECIOS]]-Tabla3[[#This Row],[PRECIOS]]*Tabla3[[#This Row],[% PRODUCTO]]," ")</f>
        <v>2.0222199999999999</v>
      </c>
      <c r="O2649" s="54"/>
      <c r="P2649" s="55">
        <f>IFERROR(Tabla3[[#This Row],[OCULTAR2]]-Tabla3[[#This Row],[OCULTAR2]]*Tabla3[[#This Row],[% LÍNEA]]," ")</f>
        <v>2.0222199999999999</v>
      </c>
      <c r="Q2649" s="56">
        <f>IFERROR(Tabla3[[#This Row],[% PRODUCTO]]+Tabla3[[#This Row],[% LÍNEA]]," ")</f>
        <v>0</v>
      </c>
      <c r="R2649" s="53">
        <f>Tabla3[[#This Row],[OCULTAR3]]</f>
        <v>2.0222199999999999</v>
      </c>
      <c r="S2649" s="53">
        <f>Tabla3[[#This Row],[PRECIO SIN %]]-Tabla3[[#This Row],[PRECIO SIN %]]*10%</f>
        <v>1.819998</v>
      </c>
      <c r="T2649" s="80">
        <f>(Tabla3[[#This Row],[PRECIO CON DESCT.]]-(Tabla3[[#This Row],[PRECIO CON DESCT.]]*$T$6))</f>
        <v>1.1465987399999999</v>
      </c>
      <c r="U2649" s="96"/>
      <c r="V2649" s="94">
        <f>Tabla3[[#This Row],[PRECIO %      en $]]*Tabla3[[#This Row],[PEDIDO ]]</f>
        <v>0</v>
      </c>
      <c r="W2649" s="57">
        <f>Tabla3[[#This Row],[PRECIO CON DESCT.]]*Tabla3[[#This Row],[PEDIDO ]]</f>
        <v>0</v>
      </c>
      <c r="X2649" s="58">
        <f>Tabla3[[#This Row],[PRECIO SIN %]]*Tabla3[[#This Row],[PEDIDO ]]</f>
        <v>0</v>
      </c>
    </row>
    <row r="2650" spans="1:24" ht="33" customHeight="1" x14ac:dyDescent="0.4">
      <c r="A2650" s="125">
        <v>8906122851471</v>
      </c>
      <c r="B2650" s="59" t="s">
        <v>225</v>
      </c>
      <c r="C2650" s="59" t="s">
        <v>128</v>
      </c>
      <c r="D26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50" s="119" t="s">
        <v>3127</v>
      </c>
      <c r="F2650" s="76" t="s">
        <v>537</v>
      </c>
      <c r="G26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50" s="78">
        <v>1445</v>
      </c>
      <c r="J2650" s="52">
        <v>2.4444400000000002</v>
      </c>
      <c r="K2650" s="60">
        <f>Tabla3[[#This Row],[PRECIOS]]-Tabla3[[#This Row],[PRECIOS]]*10%</f>
        <v>2.1999960000000001</v>
      </c>
      <c r="L2650" s="101"/>
      <c r="M2650" s="61"/>
      <c r="N2650" s="55">
        <f>IFERROR(Tabla3[[#This Row],[PRECIOS]]-Tabla3[[#This Row],[PRECIOS]]*Tabla3[[#This Row],[% PRODUCTO]]," ")</f>
        <v>2.4444400000000002</v>
      </c>
      <c r="O2650" s="61"/>
      <c r="P2650" s="55">
        <f>IFERROR(Tabla3[[#This Row],[OCULTAR2]]-Tabla3[[#This Row],[OCULTAR2]]*Tabla3[[#This Row],[% LÍNEA]]," ")</f>
        <v>2.4444400000000002</v>
      </c>
      <c r="Q2650" s="56">
        <f>IFERROR(Tabla3[[#This Row],[% PRODUCTO]]+Tabla3[[#This Row],[% LÍNEA]]," ")</f>
        <v>0</v>
      </c>
      <c r="R2650" s="60">
        <f>Tabla3[[#This Row],[OCULTAR3]]</f>
        <v>2.4444400000000002</v>
      </c>
      <c r="S2650" s="60">
        <f>Tabla3[[#This Row],[PRECIO SIN %]]-Tabla3[[#This Row],[PRECIO SIN %]]*10%</f>
        <v>2.1999960000000001</v>
      </c>
      <c r="T2650" s="80">
        <f>(Tabla3[[#This Row],[PRECIO CON DESCT.]]-(Tabla3[[#This Row],[PRECIO CON DESCT.]]*$T$6))</f>
        <v>1.3859974799999999</v>
      </c>
      <c r="U2650" s="96"/>
      <c r="V2650" s="94">
        <f>Tabla3[[#This Row],[PRECIO %      en $]]*Tabla3[[#This Row],[PEDIDO ]]</f>
        <v>0</v>
      </c>
      <c r="W2650" s="57">
        <f>Tabla3[[#This Row],[PRECIO CON DESCT.]]*Tabla3[[#This Row],[PEDIDO ]]</f>
        <v>0</v>
      </c>
      <c r="X2650" s="58">
        <f>Tabla3[[#This Row],[PRECIO SIN %]]*Tabla3[[#This Row],[PEDIDO ]]</f>
        <v>0</v>
      </c>
    </row>
    <row r="2651" spans="1:24" ht="33" customHeight="1" x14ac:dyDescent="0.4">
      <c r="A2651" s="124">
        <v>7861152102539</v>
      </c>
      <c r="B2651" s="51" t="s">
        <v>225</v>
      </c>
      <c r="C2651" s="51" t="s">
        <v>280</v>
      </c>
      <c r="D26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51" s="118" t="s">
        <v>3128</v>
      </c>
      <c r="F2651" s="75" t="s">
        <v>537</v>
      </c>
      <c r="G26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51" s="77">
        <v>24</v>
      </c>
      <c r="J2651" s="52">
        <v>15.55556</v>
      </c>
      <c r="K2651" s="53">
        <f>Tabla3[[#This Row],[PRECIOS]]-Tabla3[[#This Row],[PRECIOS]]*10%</f>
        <v>14.000004000000001</v>
      </c>
      <c r="L2651" s="101"/>
      <c r="M2651" s="54"/>
      <c r="N2651" s="55">
        <f>IFERROR(Tabla3[[#This Row],[PRECIOS]]-Tabla3[[#This Row],[PRECIOS]]*Tabla3[[#This Row],[% PRODUCTO]]," ")</f>
        <v>15.55556</v>
      </c>
      <c r="O2651" s="54"/>
      <c r="P2651" s="55">
        <f>IFERROR(Tabla3[[#This Row],[OCULTAR2]]-Tabla3[[#This Row],[OCULTAR2]]*Tabla3[[#This Row],[% LÍNEA]]," ")</f>
        <v>15.55556</v>
      </c>
      <c r="Q2651" s="56">
        <f>IFERROR(Tabla3[[#This Row],[% PRODUCTO]]+Tabla3[[#This Row],[% LÍNEA]]," ")</f>
        <v>0</v>
      </c>
      <c r="R2651" s="53">
        <f>Tabla3[[#This Row],[OCULTAR3]]</f>
        <v>15.55556</v>
      </c>
      <c r="S2651" s="53">
        <f>Tabla3[[#This Row],[PRECIO SIN %]]-Tabla3[[#This Row],[PRECIO SIN %]]*10%</f>
        <v>14.000004000000001</v>
      </c>
      <c r="T2651" s="80">
        <f>(Tabla3[[#This Row],[PRECIO CON DESCT.]]-(Tabla3[[#This Row],[PRECIO CON DESCT.]]*$T$6))</f>
        <v>8.8200025199999992</v>
      </c>
      <c r="U2651" s="96"/>
      <c r="V2651" s="94">
        <f>Tabla3[[#This Row],[PRECIO %      en $]]*Tabla3[[#This Row],[PEDIDO ]]</f>
        <v>0</v>
      </c>
      <c r="W2651" s="57">
        <f>Tabla3[[#This Row],[PRECIO CON DESCT.]]*Tabla3[[#This Row],[PEDIDO ]]</f>
        <v>0</v>
      </c>
      <c r="X2651" s="58">
        <f>Tabla3[[#This Row],[PRECIO SIN %]]*Tabla3[[#This Row],[PEDIDO ]]</f>
        <v>0</v>
      </c>
    </row>
    <row r="2652" spans="1:24" ht="33" customHeight="1" x14ac:dyDescent="0.4">
      <c r="A2652" s="125">
        <v>7592601303848</v>
      </c>
      <c r="B2652" s="59" t="s">
        <v>225</v>
      </c>
      <c r="C2652" s="59" t="s">
        <v>98</v>
      </c>
      <c r="D26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52" s="119" t="s">
        <v>3129</v>
      </c>
      <c r="F2652" s="76" t="s">
        <v>537</v>
      </c>
      <c r="G26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52" s="78">
        <v>7</v>
      </c>
      <c r="J2652" s="52">
        <v>17.577780000000001</v>
      </c>
      <c r="K2652" s="60">
        <f>Tabla3[[#This Row],[PRECIOS]]-Tabla3[[#This Row],[PRECIOS]]*10%</f>
        <v>15.820002000000001</v>
      </c>
      <c r="L2652" s="101"/>
      <c r="M2652" s="61"/>
      <c r="N2652" s="55">
        <f>IFERROR(Tabla3[[#This Row],[PRECIOS]]-Tabla3[[#This Row],[PRECIOS]]*Tabla3[[#This Row],[% PRODUCTO]]," ")</f>
        <v>17.577780000000001</v>
      </c>
      <c r="O2652" s="61"/>
      <c r="P2652" s="55">
        <f>IFERROR(Tabla3[[#This Row],[OCULTAR2]]-Tabla3[[#This Row],[OCULTAR2]]*Tabla3[[#This Row],[% LÍNEA]]," ")</f>
        <v>17.577780000000001</v>
      </c>
      <c r="Q2652" s="56">
        <f>IFERROR(Tabla3[[#This Row],[% PRODUCTO]]+Tabla3[[#This Row],[% LÍNEA]]," ")</f>
        <v>0</v>
      </c>
      <c r="R2652" s="60">
        <f>Tabla3[[#This Row],[OCULTAR3]]</f>
        <v>17.577780000000001</v>
      </c>
      <c r="S2652" s="60">
        <f>Tabla3[[#This Row],[PRECIO SIN %]]-Tabla3[[#This Row],[PRECIO SIN %]]*10%</f>
        <v>15.820002000000001</v>
      </c>
      <c r="T2652" s="80">
        <f>(Tabla3[[#This Row],[PRECIO CON DESCT.]]-(Tabla3[[#This Row],[PRECIO CON DESCT.]]*$T$6))</f>
        <v>9.9666012600000009</v>
      </c>
      <c r="U2652" s="96"/>
      <c r="V2652" s="94">
        <f>Tabla3[[#This Row],[PRECIO %      en $]]*Tabla3[[#This Row],[PEDIDO ]]</f>
        <v>0</v>
      </c>
      <c r="W2652" s="57">
        <f>Tabla3[[#This Row],[PRECIO CON DESCT.]]*Tabla3[[#This Row],[PEDIDO ]]</f>
        <v>0</v>
      </c>
      <c r="X2652" s="58">
        <f>Tabla3[[#This Row],[PRECIO SIN %]]*Tabla3[[#This Row],[PEDIDO ]]</f>
        <v>0</v>
      </c>
    </row>
    <row r="2653" spans="1:24" ht="33" customHeight="1" x14ac:dyDescent="0.4">
      <c r="A2653" s="124">
        <v>8908020242221</v>
      </c>
      <c r="B2653" s="51" t="s">
        <v>225</v>
      </c>
      <c r="C2653" s="51" t="s">
        <v>206</v>
      </c>
      <c r="D26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53" s="118" t="s">
        <v>3130</v>
      </c>
      <c r="F2653" s="75" t="s">
        <v>537</v>
      </c>
      <c r="G26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53" s="77">
        <v>356</v>
      </c>
      <c r="J2653" s="52">
        <v>2.1333299999999999</v>
      </c>
      <c r="K2653" s="53">
        <f>Tabla3[[#This Row],[PRECIOS]]-Tabla3[[#This Row],[PRECIOS]]*10%</f>
        <v>1.919997</v>
      </c>
      <c r="L2653" s="101"/>
      <c r="M2653" s="54"/>
      <c r="N2653" s="55">
        <f>IFERROR(Tabla3[[#This Row],[PRECIOS]]-Tabla3[[#This Row],[PRECIOS]]*Tabla3[[#This Row],[% PRODUCTO]]," ")</f>
        <v>2.1333299999999999</v>
      </c>
      <c r="O2653" s="54"/>
      <c r="P2653" s="55">
        <f>IFERROR(Tabla3[[#This Row],[OCULTAR2]]-Tabla3[[#This Row],[OCULTAR2]]*Tabla3[[#This Row],[% LÍNEA]]," ")</f>
        <v>2.1333299999999999</v>
      </c>
      <c r="Q2653" s="56">
        <f>IFERROR(Tabla3[[#This Row],[% PRODUCTO]]+Tabla3[[#This Row],[% LÍNEA]]," ")</f>
        <v>0</v>
      </c>
      <c r="R2653" s="53">
        <f>Tabla3[[#This Row],[OCULTAR3]]</f>
        <v>2.1333299999999999</v>
      </c>
      <c r="S2653" s="53">
        <f>Tabla3[[#This Row],[PRECIO SIN %]]-Tabla3[[#This Row],[PRECIO SIN %]]*10%</f>
        <v>1.919997</v>
      </c>
      <c r="T2653" s="80">
        <f>(Tabla3[[#This Row],[PRECIO CON DESCT.]]-(Tabla3[[#This Row],[PRECIO CON DESCT.]]*$T$6))</f>
        <v>1.2095981099999999</v>
      </c>
      <c r="U2653" s="96"/>
      <c r="V2653" s="94">
        <f>Tabla3[[#This Row],[PRECIO %      en $]]*Tabla3[[#This Row],[PEDIDO ]]</f>
        <v>0</v>
      </c>
      <c r="W2653" s="57">
        <f>Tabla3[[#This Row],[PRECIO CON DESCT.]]*Tabla3[[#This Row],[PEDIDO ]]</f>
        <v>0</v>
      </c>
      <c r="X2653" s="58">
        <f>Tabla3[[#This Row],[PRECIO SIN %]]*Tabla3[[#This Row],[PEDIDO ]]</f>
        <v>0</v>
      </c>
    </row>
    <row r="2654" spans="1:24" ht="33" customHeight="1" x14ac:dyDescent="0.4">
      <c r="A2654" s="125">
        <v>6921875010847</v>
      </c>
      <c r="B2654" s="59" t="s">
        <v>225</v>
      </c>
      <c r="C2654" s="59" t="s">
        <v>72</v>
      </c>
      <c r="D26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54" s="119" t="s">
        <v>3131</v>
      </c>
      <c r="F2654" s="76" t="s">
        <v>537</v>
      </c>
      <c r="G26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54" s="78">
        <v>120</v>
      </c>
      <c r="J2654" s="52">
        <v>4.8555599999999997</v>
      </c>
      <c r="K2654" s="60">
        <f>Tabla3[[#This Row],[PRECIOS]]-Tabla3[[#This Row],[PRECIOS]]*10%</f>
        <v>4.3700039999999998</v>
      </c>
      <c r="L2654" s="101"/>
      <c r="M2654" s="61"/>
      <c r="N2654" s="55">
        <f>IFERROR(Tabla3[[#This Row],[PRECIOS]]-Tabla3[[#This Row],[PRECIOS]]*Tabla3[[#This Row],[% PRODUCTO]]," ")</f>
        <v>4.8555599999999997</v>
      </c>
      <c r="O2654" s="61"/>
      <c r="P2654" s="55">
        <f>IFERROR(Tabla3[[#This Row],[OCULTAR2]]-Tabla3[[#This Row],[OCULTAR2]]*Tabla3[[#This Row],[% LÍNEA]]," ")</f>
        <v>4.8555599999999997</v>
      </c>
      <c r="Q2654" s="56">
        <f>IFERROR(Tabla3[[#This Row],[% PRODUCTO]]+Tabla3[[#This Row],[% LÍNEA]]," ")</f>
        <v>0</v>
      </c>
      <c r="R2654" s="60">
        <f>Tabla3[[#This Row],[OCULTAR3]]</f>
        <v>4.8555599999999997</v>
      </c>
      <c r="S2654" s="60">
        <f>Tabla3[[#This Row],[PRECIO SIN %]]-Tabla3[[#This Row],[PRECIO SIN %]]*10%</f>
        <v>4.3700039999999998</v>
      </c>
      <c r="T2654" s="80">
        <f>(Tabla3[[#This Row],[PRECIO CON DESCT.]]-(Tabla3[[#This Row],[PRECIO CON DESCT.]]*$T$6))</f>
        <v>2.7531025199999997</v>
      </c>
      <c r="U2654" s="96"/>
      <c r="V2654" s="94">
        <f>Tabla3[[#This Row],[PRECIO %      en $]]*Tabla3[[#This Row],[PEDIDO ]]</f>
        <v>0</v>
      </c>
      <c r="W2654" s="57">
        <f>Tabla3[[#This Row],[PRECIO CON DESCT.]]*Tabla3[[#This Row],[PEDIDO ]]</f>
        <v>0</v>
      </c>
      <c r="X2654" s="58">
        <f>Tabla3[[#This Row],[PRECIO SIN %]]*Tabla3[[#This Row],[PEDIDO ]]</f>
        <v>0</v>
      </c>
    </row>
    <row r="2655" spans="1:24" ht="33" customHeight="1" x14ac:dyDescent="0.4">
      <c r="A2655" s="124">
        <v>7501384547912</v>
      </c>
      <c r="B2655" s="51" t="s">
        <v>225</v>
      </c>
      <c r="C2655" s="51" t="s">
        <v>273</v>
      </c>
      <c r="D26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55" s="118" t="s">
        <v>3132</v>
      </c>
      <c r="F2655" s="75" t="s">
        <v>537</v>
      </c>
      <c r="G26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55" s="77">
        <v>20</v>
      </c>
      <c r="J2655" s="52">
        <v>14.16667</v>
      </c>
      <c r="K2655" s="53">
        <f>Tabla3[[#This Row],[PRECIOS]]-Tabla3[[#This Row],[PRECIOS]]*10%</f>
        <v>12.750003</v>
      </c>
      <c r="L2655" s="101"/>
      <c r="M2655" s="54"/>
      <c r="N2655" s="55">
        <f>IFERROR(Tabla3[[#This Row],[PRECIOS]]-Tabla3[[#This Row],[PRECIOS]]*Tabla3[[#This Row],[% PRODUCTO]]," ")</f>
        <v>14.16667</v>
      </c>
      <c r="O2655" s="54"/>
      <c r="P2655" s="55">
        <f>IFERROR(Tabla3[[#This Row],[OCULTAR2]]-Tabla3[[#This Row],[OCULTAR2]]*Tabla3[[#This Row],[% LÍNEA]]," ")</f>
        <v>14.16667</v>
      </c>
      <c r="Q2655" s="56">
        <f>IFERROR(Tabla3[[#This Row],[% PRODUCTO]]+Tabla3[[#This Row],[% LÍNEA]]," ")</f>
        <v>0</v>
      </c>
      <c r="R2655" s="53">
        <f>Tabla3[[#This Row],[OCULTAR3]]</f>
        <v>14.16667</v>
      </c>
      <c r="S2655" s="53">
        <f>Tabla3[[#This Row],[PRECIO SIN %]]-Tabla3[[#This Row],[PRECIO SIN %]]*10%</f>
        <v>12.750003</v>
      </c>
      <c r="T2655" s="80">
        <f>(Tabla3[[#This Row],[PRECIO CON DESCT.]]-(Tabla3[[#This Row],[PRECIO CON DESCT.]]*$T$6))</f>
        <v>8.0325018899999989</v>
      </c>
      <c r="U2655" s="96"/>
      <c r="V2655" s="94">
        <f>Tabla3[[#This Row],[PRECIO %      en $]]*Tabla3[[#This Row],[PEDIDO ]]</f>
        <v>0</v>
      </c>
      <c r="W2655" s="57">
        <f>Tabla3[[#This Row],[PRECIO CON DESCT.]]*Tabla3[[#This Row],[PEDIDO ]]</f>
        <v>0</v>
      </c>
      <c r="X2655" s="58">
        <f>Tabla3[[#This Row],[PRECIO SIN %]]*Tabla3[[#This Row],[PEDIDO ]]</f>
        <v>0</v>
      </c>
    </row>
    <row r="2656" spans="1:24" ht="33" customHeight="1" x14ac:dyDescent="0.4">
      <c r="A2656" s="125">
        <v>9604056831123</v>
      </c>
      <c r="B2656" s="59" t="s">
        <v>225</v>
      </c>
      <c r="C2656" s="59" t="s">
        <v>123</v>
      </c>
      <c r="D26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56" s="119" t="s">
        <v>3133</v>
      </c>
      <c r="F2656" s="76" t="s">
        <v>537</v>
      </c>
      <c r="G26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56" s="78">
        <v>59</v>
      </c>
      <c r="J2656" s="52">
        <v>8.4333299999999998</v>
      </c>
      <c r="K2656" s="60">
        <f>Tabla3[[#This Row],[PRECIOS]]-Tabla3[[#This Row],[PRECIOS]]*10%</f>
        <v>7.5899969999999994</v>
      </c>
      <c r="L2656" s="101"/>
      <c r="M2656" s="61"/>
      <c r="N2656" s="55">
        <f>IFERROR(Tabla3[[#This Row],[PRECIOS]]-Tabla3[[#This Row],[PRECIOS]]*Tabla3[[#This Row],[% PRODUCTO]]," ")</f>
        <v>8.4333299999999998</v>
      </c>
      <c r="O2656" s="61"/>
      <c r="P2656" s="55">
        <f>IFERROR(Tabla3[[#This Row],[OCULTAR2]]-Tabla3[[#This Row],[OCULTAR2]]*Tabla3[[#This Row],[% LÍNEA]]," ")</f>
        <v>8.4333299999999998</v>
      </c>
      <c r="Q2656" s="56">
        <f>IFERROR(Tabla3[[#This Row],[% PRODUCTO]]+Tabla3[[#This Row],[% LÍNEA]]," ")</f>
        <v>0</v>
      </c>
      <c r="R2656" s="60">
        <f>Tabla3[[#This Row],[OCULTAR3]]</f>
        <v>8.4333299999999998</v>
      </c>
      <c r="S2656" s="60">
        <f>Tabla3[[#This Row],[PRECIO SIN %]]-Tabla3[[#This Row],[PRECIO SIN %]]*10%</f>
        <v>7.5899969999999994</v>
      </c>
      <c r="T2656" s="80">
        <f>(Tabla3[[#This Row],[PRECIO CON DESCT.]]-(Tabla3[[#This Row],[PRECIO CON DESCT.]]*$T$6))</f>
        <v>4.7816981099999998</v>
      </c>
      <c r="U2656" s="96"/>
      <c r="V2656" s="94">
        <f>Tabla3[[#This Row],[PRECIO %      en $]]*Tabla3[[#This Row],[PEDIDO ]]</f>
        <v>0</v>
      </c>
      <c r="W2656" s="57">
        <f>Tabla3[[#This Row],[PRECIO CON DESCT.]]*Tabla3[[#This Row],[PEDIDO ]]</f>
        <v>0</v>
      </c>
      <c r="X2656" s="58">
        <f>Tabla3[[#This Row],[PRECIO SIN %]]*Tabla3[[#This Row],[PEDIDO ]]</f>
        <v>0</v>
      </c>
    </row>
    <row r="2657" spans="1:24" ht="33" customHeight="1" x14ac:dyDescent="0.4">
      <c r="A2657" s="124">
        <v>7730979094061</v>
      </c>
      <c r="B2657" s="51" t="s">
        <v>225</v>
      </c>
      <c r="C2657" s="51" t="s">
        <v>280</v>
      </c>
      <c r="D26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57" s="118" t="s">
        <v>3134</v>
      </c>
      <c r="F2657" s="75" t="s">
        <v>537</v>
      </c>
      <c r="G26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57" s="77">
        <v>23</v>
      </c>
      <c r="J2657" s="52">
        <v>19.77778</v>
      </c>
      <c r="K2657" s="53">
        <f>Tabla3[[#This Row],[PRECIOS]]-Tabla3[[#This Row],[PRECIOS]]*10%</f>
        <v>17.800001999999999</v>
      </c>
      <c r="L2657" s="101"/>
      <c r="M2657" s="54"/>
      <c r="N2657" s="55">
        <f>IFERROR(Tabla3[[#This Row],[PRECIOS]]-Tabla3[[#This Row],[PRECIOS]]*Tabla3[[#This Row],[% PRODUCTO]]," ")</f>
        <v>19.77778</v>
      </c>
      <c r="O2657" s="54"/>
      <c r="P2657" s="55">
        <f>IFERROR(Tabla3[[#This Row],[OCULTAR2]]-Tabla3[[#This Row],[OCULTAR2]]*Tabla3[[#This Row],[% LÍNEA]]," ")</f>
        <v>19.77778</v>
      </c>
      <c r="Q2657" s="56">
        <f>IFERROR(Tabla3[[#This Row],[% PRODUCTO]]+Tabla3[[#This Row],[% LÍNEA]]," ")</f>
        <v>0</v>
      </c>
      <c r="R2657" s="53">
        <f>Tabla3[[#This Row],[OCULTAR3]]</f>
        <v>19.77778</v>
      </c>
      <c r="S2657" s="53">
        <f>Tabla3[[#This Row],[PRECIO SIN %]]-Tabla3[[#This Row],[PRECIO SIN %]]*10%</f>
        <v>17.800001999999999</v>
      </c>
      <c r="T2657" s="80">
        <f>(Tabla3[[#This Row],[PRECIO CON DESCT.]]-(Tabla3[[#This Row],[PRECIO CON DESCT.]]*$T$6))</f>
        <v>11.21400126</v>
      </c>
      <c r="U2657" s="96"/>
      <c r="V2657" s="94">
        <f>Tabla3[[#This Row],[PRECIO %      en $]]*Tabla3[[#This Row],[PEDIDO ]]</f>
        <v>0</v>
      </c>
      <c r="W2657" s="57">
        <f>Tabla3[[#This Row],[PRECIO CON DESCT.]]*Tabla3[[#This Row],[PEDIDO ]]</f>
        <v>0</v>
      </c>
      <c r="X2657" s="58">
        <f>Tabla3[[#This Row],[PRECIO SIN %]]*Tabla3[[#This Row],[PEDIDO ]]</f>
        <v>0</v>
      </c>
    </row>
    <row r="2658" spans="1:24" ht="33" customHeight="1" x14ac:dyDescent="0.4">
      <c r="A2658" s="125">
        <v>8906159250162</v>
      </c>
      <c r="B2658" s="59" t="s">
        <v>225</v>
      </c>
      <c r="C2658" s="59" t="s">
        <v>86</v>
      </c>
      <c r="D26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58" s="119" t="s">
        <v>3135</v>
      </c>
      <c r="F2658" s="76" t="s">
        <v>537</v>
      </c>
      <c r="G26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58" s="78">
        <v>4</v>
      </c>
      <c r="J2658" s="52">
        <v>22.644439999999999</v>
      </c>
      <c r="K2658" s="60">
        <f>Tabla3[[#This Row],[PRECIOS]]-Tabla3[[#This Row],[PRECIOS]]*10%</f>
        <v>20.379995999999998</v>
      </c>
      <c r="L2658" s="101"/>
      <c r="M2658" s="61"/>
      <c r="N2658" s="55">
        <f>IFERROR(Tabla3[[#This Row],[PRECIOS]]-Tabla3[[#This Row],[PRECIOS]]*Tabla3[[#This Row],[% PRODUCTO]]," ")</f>
        <v>22.644439999999999</v>
      </c>
      <c r="O2658" s="61"/>
      <c r="P2658" s="55">
        <f>IFERROR(Tabla3[[#This Row],[OCULTAR2]]-Tabla3[[#This Row],[OCULTAR2]]*Tabla3[[#This Row],[% LÍNEA]]," ")</f>
        <v>22.644439999999999</v>
      </c>
      <c r="Q2658" s="56">
        <f>IFERROR(Tabla3[[#This Row],[% PRODUCTO]]+Tabla3[[#This Row],[% LÍNEA]]," ")</f>
        <v>0</v>
      </c>
      <c r="R2658" s="60">
        <f>Tabla3[[#This Row],[OCULTAR3]]</f>
        <v>22.644439999999999</v>
      </c>
      <c r="S2658" s="60">
        <f>Tabla3[[#This Row],[PRECIO SIN %]]-Tabla3[[#This Row],[PRECIO SIN %]]*10%</f>
        <v>20.379995999999998</v>
      </c>
      <c r="T2658" s="80">
        <f>(Tabla3[[#This Row],[PRECIO CON DESCT.]]-(Tabla3[[#This Row],[PRECIO CON DESCT.]]*$T$6))</f>
        <v>12.839397479999999</v>
      </c>
      <c r="U2658" s="96"/>
      <c r="V2658" s="94">
        <f>Tabla3[[#This Row],[PRECIO %      en $]]*Tabla3[[#This Row],[PEDIDO ]]</f>
        <v>0</v>
      </c>
      <c r="W2658" s="57">
        <f>Tabla3[[#This Row],[PRECIO CON DESCT.]]*Tabla3[[#This Row],[PEDIDO ]]</f>
        <v>0</v>
      </c>
      <c r="X2658" s="58">
        <f>Tabla3[[#This Row],[PRECIO SIN %]]*Tabla3[[#This Row],[PEDIDO ]]</f>
        <v>0</v>
      </c>
    </row>
    <row r="2659" spans="1:24" ht="33" customHeight="1" x14ac:dyDescent="0.4">
      <c r="A2659" s="124">
        <v>632627843441</v>
      </c>
      <c r="B2659" s="51" t="s">
        <v>225</v>
      </c>
      <c r="C2659" s="51" t="s">
        <v>150</v>
      </c>
      <c r="D26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59" s="118" t="s">
        <v>3136</v>
      </c>
      <c r="F2659" s="75" t="s">
        <v>537</v>
      </c>
      <c r="G26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6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659" s="77">
        <v>158</v>
      </c>
      <c r="J2659" s="52">
        <v>13.55556</v>
      </c>
      <c r="K2659" s="53">
        <f>Tabla3[[#This Row],[PRECIOS]]-Tabla3[[#This Row],[PRECIOS]]*10%</f>
        <v>12.200004</v>
      </c>
      <c r="L2659" s="101"/>
      <c r="M2659" s="54"/>
      <c r="N2659" s="55">
        <f>IFERROR(Tabla3[[#This Row],[PRECIOS]]-Tabla3[[#This Row],[PRECIOS]]*Tabla3[[#This Row],[% PRODUCTO]]," ")</f>
        <v>13.55556</v>
      </c>
      <c r="O2659" s="54">
        <v>0.05</v>
      </c>
      <c r="P2659" s="55">
        <f>IFERROR(Tabla3[[#This Row],[OCULTAR2]]-Tabla3[[#This Row],[OCULTAR2]]*Tabla3[[#This Row],[% LÍNEA]]," ")</f>
        <v>12.877782</v>
      </c>
      <c r="Q2659" s="56">
        <f>IFERROR(Tabla3[[#This Row],[% PRODUCTO]]+Tabla3[[#This Row],[% LÍNEA]]," ")</f>
        <v>0.05</v>
      </c>
      <c r="R2659" s="53">
        <f>Tabla3[[#This Row],[OCULTAR3]]</f>
        <v>12.877782</v>
      </c>
      <c r="S2659" s="53">
        <f>Tabla3[[#This Row],[PRECIO SIN %]]-Tabla3[[#This Row],[PRECIO SIN %]]*10%</f>
        <v>11.5900038</v>
      </c>
      <c r="T2659" s="80">
        <f>(Tabla3[[#This Row],[PRECIO CON DESCT.]]-(Tabla3[[#This Row],[PRECIO CON DESCT.]]*$T$6))</f>
        <v>7.3017023940000003</v>
      </c>
      <c r="U2659" s="96"/>
      <c r="V2659" s="94">
        <f>Tabla3[[#This Row],[PRECIO %      en $]]*Tabla3[[#This Row],[PEDIDO ]]</f>
        <v>0</v>
      </c>
      <c r="W2659" s="57">
        <f>Tabla3[[#This Row],[PRECIO CON DESCT.]]*Tabla3[[#This Row],[PEDIDO ]]</f>
        <v>0</v>
      </c>
      <c r="X2659" s="58">
        <f>Tabla3[[#This Row],[PRECIO SIN %]]*Tabla3[[#This Row],[PEDIDO ]]</f>
        <v>0</v>
      </c>
    </row>
    <row r="2660" spans="1:24" ht="33" customHeight="1" x14ac:dyDescent="0.4">
      <c r="A2660" s="125">
        <v>7592806137156</v>
      </c>
      <c r="B2660" s="59" t="s">
        <v>225</v>
      </c>
      <c r="C2660" s="59" t="s">
        <v>74</v>
      </c>
      <c r="D26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660" s="119" t="s">
        <v>3137</v>
      </c>
      <c r="F2660" s="76" t="s">
        <v>537</v>
      </c>
      <c r="G26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660" s="78">
        <v>24</v>
      </c>
      <c r="J2660" s="52">
        <v>11.48889</v>
      </c>
      <c r="K2660" s="60">
        <f>Tabla3[[#This Row],[PRECIOS]]-Tabla3[[#This Row],[PRECIOS]]*10%</f>
        <v>10.340000999999999</v>
      </c>
      <c r="L2660" s="101" t="s">
        <v>5327</v>
      </c>
      <c r="M2660" s="61"/>
      <c r="N2660" s="55">
        <f>IFERROR(Tabla3[[#This Row],[PRECIOS]]-Tabla3[[#This Row],[PRECIOS]]*Tabla3[[#This Row],[% PRODUCTO]]," ")</f>
        <v>11.48889</v>
      </c>
      <c r="O2660" s="61"/>
      <c r="P2660" s="55">
        <f>IFERROR(Tabla3[[#This Row],[OCULTAR2]]-Tabla3[[#This Row],[OCULTAR2]]*Tabla3[[#This Row],[% LÍNEA]]," ")</f>
        <v>11.48889</v>
      </c>
      <c r="Q2660" s="56">
        <f>IFERROR(Tabla3[[#This Row],[% PRODUCTO]]+Tabla3[[#This Row],[% LÍNEA]]," ")</f>
        <v>0</v>
      </c>
      <c r="R2660" s="60">
        <f>Tabla3[[#This Row],[OCULTAR3]]</f>
        <v>11.48889</v>
      </c>
      <c r="S2660" s="60">
        <f>Tabla3[[#This Row],[PRECIO SIN %]]-Tabla3[[#This Row],[PRECIO SIN %]]*10%</f>
        <v>10.340000999999999</v>
      </c>
      <c r="T2660" s="80">
        <f>(Tabla3[[#This Row],[PRECIO CON DESCT.]]-(Tabla3[[#This Row],[PRECIO CON DESCT.]]*$T$6))</f>
        <v>6.5142006299999995</v>
      </c>
      <c r="U2660" s="96"/>
      <c r="V2660" s="94">
        <f>Tabla3[[#This Row],[PRECIO %      en $]]*Tabla3[[#This Row],[PEDIDO ]]</f>
        <v>0</v>
      </c>
      <c r="W2660" s="57">
        <f>Tabla3[[#This Row],[PRECIO CON DESCT.]]*Tabla3[[#This Row],[PEDIDO ]]</f>
        <v>0</v>
      </c>
      <c r="X2660" s="58">
        <f>Tabla3[[#This Row],[PRECIO SIN %]]*Tabla3[[#This Row],[PEDIDO ]]</f>
        <v>0</v>
      </c>
    </row>
    <row r="2661" spans="1:24" ht="33" customHeight="1" x14ac:dyDescent="0.4">
      <c r="A2661" s="124">
        <v>7591585118080</v>
      </c>
      <c r="B2661" s="51" t="s">
        <v>225</v>
      </c>
      <c r="C2661" s="51" t="s">
        <v>104</v>
      </c>
      <c r="D26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661" s="118" t="s">
        <v>3138</v>
      </c>
      <c r="F2661" s="75" t="s">
        <v>537</v>
      </c>
      <c r="G26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661" s="77">
        <v>20</v>
      </c>
      <c r="J2661" s="52">
        <v>31.077780000000001</v>
      </c>
      <c r="K2661" s="53">
        <f>Tabla3[[#This Row],[PRECIOS]]-Tabla3[[#This Row],[PRECIOS]]*10%</f>
        <v>27.970002000000001</v>
      </c>
      <c r="L2661" s="101" t="s">
        <v>5327</v>
      </c>
      <c r="M2661" s="54"/>
      <c r="N2661" s="55">
        <f>IFERROR(Tabla3[[#This Row],[PRECIOS]]-Tabla3[[#This Row],[PRECIOS]]*Tabla3[[#This Row],[% PRODUCTO]]," ")</f>
        <v>31.077780000000001</v>
      </c>
      <c r="O2661" s="54"/>
      <c r="P2661" s="55">
        <f>IFERROR(Tabla3[[#This Row],[OCULTAR2]]-Tabla3[[#This Row],[OCULTAR2]]*Tabla3[[#This Row],[% LÍNEA]]," ")</f>
        <v>31.077780000000001</v>
      </c>
      <c r="Q2661" s="56">
        <f>IFERROR(Tabla3[[#This Row],[% PRODUCTO]]+Tabla3[[#This Row],[% LÍNEA]]," ")</f>
        <v>0</v>
      </c>
      <c r="R2661" s="53">
        <f>Tabla3[[#This Row],[OCULTAR3]]</f>
        <v>31.077780000000001</v>
      </c>
      <c r="S2661" s="53">
        <f>Tabla3[[#This Row],[PRECIO SIN %]]-Tabla3[[#This Row],[PRECIO SIN %]]*10%</f>
        <v>27.970002000000001</v>
      </c>
      <c r="T2661" s="80">
        <f>(Tabla3[[#This Row],[PRECIO CON DESCT.]]-(Tabla3[[#This Row],[PRECIO CON DESCT.]]*$T$6))</f>
        <v>17.621101260000003</v>
      </c>
      <c r="U2661" s="96"/>
      <c r="V2661" s="94">
        <f>Tabla3[[#This Row],[PRECIO %      en $]]*Tabla3[[#This Row],[PEDIDO ]]</f>
        <v>0</v>
      </c>
      <c r="W2661" s="57">
        <f>Tabla3[[#This Row],[PRECIO CON DESCT.]]*Tabla3[[#This Row],[PEDIDO ]]</f>
        <v>0</v>
      </c>
      <c r="X2661" s="58">
        <f>Tabla3[[#This Row],[PRECIO SIN %]]*Tabla3[[#This Row],[PEDIDO ]]</f>
        <v>0</v>
      </c>
    </row>
    <row r="2662" spans="1:24" ht="33" customHeight="1" x14ac:dyDescent="0.4">
      <c r="A2662" s="125">
        <v>7598176000311</v>
      </c>
      <c r="B2662" s="59" t="s">
        <v>225</v>
      </c>
      <c r="C2662" s="59" t="s">
        <v>168</v>
      </c>
      <c r="D26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62" s="119" t="s">
        <v>3139</v>
      </c>
      <c r="F2662" s="76" t="s">
        <v>537</v>
      </c>
      <c r="G26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62" s="78">
        <v>226</v>
      </c>
      <c r="J2662" s="52">
        <v>6.5555599999999998</v>
      </c>
      <c r="K2662" s="60">
        <f>Tabla3[[#This Row],[PRECIOS]]-Tabla3[[#This Row],[PRECIOS]]*10%</f>
        <v>5.900004</v>
      </c>
      <c r="L2662" s="101"/>
      <c r="M2662" s="61"/>
      <c r="N2662" s="55">
        <f>IFERROR(Tabla3[[#This Row],[PRECIOS]]-Tabla3[[#This Row],[PRECIOS]]*Tabla3[[#This Row],[% PRODUCTO]]," ")</f>
        <v>6.5555599999999998</v>
      </c>
      <c r="O2662" s="61"/>
      <c r="P2662" s="55">
        <f>IFERROR(Tabla3[[#This Row],[OCULTAR2]]-Tabla3[[#This Row],[OCULTAR2]]*Tabla3[[#This Row],[% LÍNEA]]," ")</f>
        <v>6.5555599999999998</v>
      </c>
      <c r="Q2662" s="56">
        <f>IFERROR(Tabla3[[#This Row],[% PRODUCTO]]+Tabla3[[#This Row],[% LÍNEA]]," ")</f>
        <v>0</v>
      </c>
      <c r="R2662" s="60">
        <f>Tabla3[[#This Row],[OCULTAR3]]</f>
        <v>6.5555599999999998</v>
      </c>
      <c r="S2662" s="60">
        <f>Tabla3[[#This Row],[PRECIO SIN %]]-Tabla3[[#This Row],[PRECIO SIN %]]*10%</f>
        <v>5.900004</v>
      </c>
      <c r="T2662" s="80">
        <f>(Tabla3[[#This Row],[PRECIO CON DESCT.]]-(Tabla3[[#This Row],[PRECIO CON DESCT.]]*$T$6))</f>
        <v>3.7170025199999999</v>
      </c>
      <c r="U2662" s="96"/>
      <c r="V2662" s="94">
        <f>Tabla3[[#This Row],[PRECIO %      en $]]*Tabla3[[#This Row],[PEDIDO ]]</f>
        <v>0</v>
      </c>
      <c r="W2662" s="57">
        <f>Tabla3[[#This Row],[PRECIO CON DESCT.]]*Tabla3[[#This Row],[PEDIDO ]]</f>
        <v>0</v>
      </c>
      <c r="X2662" s="58">
        <f>Tabla3[[#This Row],[PRECIO SIN %]]*Tabla3[[#This Row],[PEDIDO ]]</f>
        <v>0</v>
      </c>
    </row>
    <row r="2663" spans="1:24" ht="33" customHeight="1" x14ac:dyDescent="0.4">
      <c r="A2663" s="124">
        <v>7598176000311</v>
      </c>
      <c r="B2663" s="51" t="s">
        <v>225</v>
      </c>
      <c r="C2663" s="51" t="s">
        <v>168</v>
      </c>
      <c r="D26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63" s="118" t="s">
        <v>3139</v>
      </c>
      <c r="F2663" s="75" t="s">
        <v>537</v>
      </c>
      <c r="G26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63" s="77">
        <v>5</v>
      </c>
      <c r="J2663" s="52">
        <v>10.5</v>
      </c>
      <c r="K2663" s="53">
        <f>Tabla3[[#This Row],[PRECIOS]]-Tabla3[[#This Row],[PRECIOS]]*10%</f>
        <v>9.4499999999999993</v>
      </c>
      <c r="L2663" s="101"/>
      <c r="M2663" s="54"/>
      <c r="N2663" s="55">
        <f>IFERROR(Tabla3[[#This Row],[PRECIOS]]-Tabla3[[#This Row],[PRECIOS]]*Tabla3[[#This Row],[% PRODUCTO]]," ")</f>
        <v>10.5</v>
      </c>
      <c r="O2663" s="54"/>
      <c r="P2663" s="55">
        <f>IFERROR(Tabla3[[#This Row],[OCULTAR2]]-Tabla3[[#This Row],[OCULTAR2]]*Tabla3[[#This Row],[% LÍNEA]]," ")</f>
        <v>10.5</v>
      </c>
      <c r="Q2663" s="56">
        <f>IFERROR(Tabla3[[#This Row],[% PRODUCTO]]+Tabla3[[#This Row],[% LÍNEA]]," ")</f>
        <v>0</v>
      </c>
      <c r="R2663" s="53">
        <f>Tabla3[[#This Row],[OCULTAR3]]</f>
        <v>10.5</v>
      </c>
      <c r="S2663" s="53">
        <f>Tabla3[[#This Row],[PRECIO SIN %]]-Tabla3[[#This Row],[PRECIO SIN %]]*10%</f>
        <v>9.4499999999999993</v>
      </c>
      <c r="T2663" s="80">
        <f>(Tabla3[[#This Row],[PRECIO CON DESCT.]]-(Tabla3[[#This Row],[PRECIO CON DESCT.]]*$T$6))</f>
        <v>5.9535</v>
      </c>
      <c r="U2663" s="96"/>
      <c r="V2663" s="94">
        <f>Tabla3[[#This Row],[PRECIO %      en $]]*Tabla3[[#This Row],[PEDIDO ]]</f>
        <v>0</v>
      </c>
      <c r="W2663" s="57">
        <f>Tabla3[[#This Row],[PRECIO CON DESCT.]]*Tabla3[[#This Row],[PEDIDO ]]</f>
        <v>0</v>
      </c>
      <c r="X2663" s="58">
        <f>Tabla3[[#This Row],[PRECIO SIN %]]*Tabla3[[#This Row],[PEDIDO ]]</f>
        <v>0</v>
      </c>
    </row>
    <row r="2664" spans="1:24" ht="33" customHeight="1" x14ac:dyDescent="0.4">
      <c r="A2664" s="125">
        <v>7594001102151</v>
      </c>
      <c r="B2664" s="59" t="s">
        <v>225</v>
      </c>
      <c r="C2664" s="59" t="s">
        <v>203</v>
      </c>
      <c r="D26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64" s="119" t="s">
        <v>3140</v>
      </c>
      <c r="F2664" s="76" t="s">
        <v>537</v>
      </c>
      <c r="G26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64" s="78">
        <v>170</v>
      </c>
      <c r="J2664" s="52">
        <v>4.8222199999999997</v>
      </c>
      <c r="K2664" s="60">
        <f>Tabla3[[#This Row],[PRECIOS]]-Tabla3[[#This Row],[PRECIOS]]*10%</f>
        <v>4.3399979999999996</v>
      </c>
      <c r="L2664" s="101"/>
      <c r="M2664" s="61"/>
      <c r="N2664" s="55">
        <f>IFERROR(Tabla3[[#This Row],[PRECIOS]]-Tabla3[[#This Row],[PRECIOS]]*Tabla3[[#This Row],[% PRODUCTO]]," ")</f>
        <v>4.8222199999999997</v>
      </c>
      <c r="O2664" s="61"/>
      <c r="P2664" s="55">
        <f>IFERROR(Tabla3[[#This Row],[OCULTAR2]]-Tabla3[[#This Row],[OCULTAR2]]*Tabla3[[#This Row],[% LÍNEA]]," ")</f>
        <v>4.8222199999999997</v>
      </c>
      <c r="Q2664" s="56">
        <f>IFERROR(Tabla3[[#This Row],[% PRODUCTO]]+Tabla3[[#This Row],[% LÍNEA]]," ")</f>
        <v>0</v>
      </c>
      <c r="R2664" s="60">
        <f>Tabla3[[#This Row],[OCULTAR3]]</f>
        <v>4.8222199999999997</v>
      </c>
      <c r="S2664" s="60">
        <f>Tabla3[[#This Row],[PRECIO SIN %]]-Tabla3[[#This Row],[PRECIO SIN %]]*10%</f>
        <v>4.3399979999999996</v>
      </c>
      <c r="T2664" s="80">
        <f>(Tabla3[[#This Row],[PRECIO CON DESCT.]]-(Tabla3[[#This Row],[PRECIO CON DESCT.]]*$T$6))</f>
        <v>2.7341987400000001</v>
      </c>
      <c r="U2664" s="96"/>
      <c r="V2664" s="94">
        <f>Tabla3[[#This Row],[PRECIO %      en $]]*Tabla3[[#This Row],[PEDIDO ]]</f>
        <v>0</v>
      </c>
      <c r="W2664" s="57">
        <f>Tabla3[[#This Row],[PRECIO CON DESCT.]]*Tabla3[[#This Row],[PEDIDO ]]</f>
        <v>0</v>
      </c>
      <c r="X2664" s="58">
        <f>Tabla3[[#This Row],[PRECIO SIN %]]*Tabla3[[#This Row],[PEDIDO ]]</f>
        <v>0</v>
      </c>
    </row>
    <row r="2665" spans="1:24" ht="33" customHeight="1" x14ac:dyDescent="0.4">
      <c r="A2665" s="124"/>
      <c r="B2665" s="51" t="s">
        <v>225</v>
      </c>
      <c r="C2665" s="51" t="s">
        <v>74</v>
      </c>
      <c r="D26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665" s="118" t="s">
        <v>3141</v>
      </c>
      <c r="F2665" s="75" t="s">
        <v>537</v>
      </c>
      <c r="G26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665" s="77">
        <v>18</v>
      </c>
      <c r="J2665" s="52">
        <v>7.2777799999999999</v>
      </c>
      <c r="K2665" s="53">
        <f>Tabla3[[#This Row],[PRECIOS]]-Tabla3[[#This Row],[PRECIOS]]*10%</f>
        <v>6.5500020000000001</v>
      </c>
      <c r="L2665" s="101" t="s">
        <v>5327</v>
      </c>
      <c r="M2665" s="54"/>
      <c r="N2665" s="55">
        <f>IFERROR(Tabla3[[#This Row],[PRECIOS]]-Tabla3[[#This Row],[PRECIOS]]*Tabla3[[#This Row],[% PRODUCTO]]," ")</f>
        <v>7.2777799999999999</v>
      </c>
      <c r="O2665" s="54"/>
      <c r="P2665" s="55">
        <f>IFERROR(Tabla3[[#This Row],[OCULTAR2]]-Tabla3[[#This Row],[OCULTAR2]]*Tabla3[[#This Row],[% LÍNEA]]," ")</f>
        <v>7.2777799999999999</v>
      </c>
      <c r="Q2665" s="56">
        <f>IFERROR(Tabla3[[#This Row],[% PRODUCTO]]+Tabla3[[#This Row],[% LÍNEA]]," ")</f>
        <v>0</v>
      </c>
      <c r="R2665" s="53">
        <f>Tabla3[[#This Row],[OCULTAR3]]</f>
        <v>7.2777799999999999</v>
      </c>
      <c r="S2665" s="53">
        <f>Tabla3[[#This Row],[PRECIO SIN %]]-Tabla3[[#This Row],[PRECIO SIN %]]*10%</f>
        <v>6.5500020000000001</v>
      </c>
      <c r="T2665" s="80">
        <f>(Tabla3[[#This Row],[PRECIO CON DESCT.]]-(Tabla3[[#This Row],[PRECIO CON DESCT.]]*$T$6))</f>
        <v>4.1265012599999995</v>
      </c>
      <c r="U2665" s="96"/>
      <c r="V2665" s="94">
        <f>Tabla3[[#This Row],[PRECIO %      en $]]*Tabla3[[#This Row],[PEDIDO ]]</f>
        <v>0</v>
      </c>
      <c r="W2665" s="57">
        <f>Tabla3[[#This Row],[PRECIO CON DESCT.]]*Tabla3[[#This Row],[PEDIDO ]]</f>
        <v>0</v>
      </c>
      <c r="X2665" s="58">
        <f>Tabla3[[#This Row],[PRECIO SIN %]]*Tabla3[[#This Row],[PEDIDO ]]</f>
        <v>0</v>
      </c>
    </row>
    <row r="2666" spans="1:24" ht="33" customHeight="1" x14ac:dyDescent="0.4">
      <c r="A2666" s="125">
        <v>7599794000073</v>
      </c>
      <c r="B2666" s="59" t="s">
        <v>225</v>
      </c>
      <c r="C2666" s="59" t="s">
        <v>209</v>
      </c>
      <c r="D26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66" s="119" t="s">
        <v>3142</v>
      </c>
      <c r="F2666" s="76" t="s">
        <v>537</v>
      </c>
      <c r="G26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66" s="78">
        <v>494</v>
      </c>
      <c r="J2666" s="52">
        <v>2.5555599999999998</v>
      </c>
      <c r="K2666" s="60">
        <f>Tabla3[[#This Row],[PRECIOS]]-Tabla3[[#This Row],[PRECIOS]]*10%</f>
        <v>2.3000039999999999</v>
      </c>
      <c r="L2666" s="101"/>
      <c r="M2666" s="61"/>
      <c r="N2666" s="55">
        <f>IFERROR(Tabla3[[#This Row],[PRECIOS]]-Tabla3[[#This Row],[PRECIOS]]*Tabla3[[#This Row],[% PRODUCTO]]," ")</f>
        <v>2.5555599999999998</v>
      </c>
      <c r="O2666" s="61"/>
      <c r="P2666" s="55">
        <f>IFERROR(Tabla3[[#This Row],[OCULTAR2]]-Tabla3[[#This Row],[OCULTAR2]]*Tabla3[[#This Row],[% LÍNEA]]," ")</f>
        <v>2.5555599999999998</v>
      </c>
      <c r="Q2666" s="56">
        <f>IFERROR(Tabla3[[#This Row],[% PRODUCTO]]+Tabla3[[#This Row],[% LÍNEA]]," ")</f>
        <v>0</v>
      </c>
      <c r="R2666" s="60">
        <f>Tabla3[[#This Row],[OCULTAR3]]</f>
        <v>2.5555599999999998</v>
      </c>
      <c r="S2666" s="60">
        <f>Tabla3[[#This Row],[PRECIO SIN %]]-Tabla3[[#This Row],[PRECIO SIN %]]*10%</f>
        <v>2.3000039999999999</v>
      </c>
      <c r="T2666" s="80">
        <f>(Tabla3[[#This Row],[PRECIO CON DESCT.]]-(Tabla3[[#This Row],[PRECIO CON DESCT.]]*$T$6))</f>
        <v>1.4490025200000001</v>
      </c>
      <c r="U2666" s="96"/>
      <c r="V2666" s="94">
        <f>Tabla3[[#This Row],[PRECIO %      en $]]*Tabla3[[#This Row],[PEDIDO ]]</f>
        <v>0</v>
      </c>
      <c r="W2666" s="57">
        <f>Tabla3[[#This Row],[PRECIO CON DESCT.]]*Tabla3[[#This Row],[PEDIDO ]]</f>
        <v>0</v>
      </c>
      <c r="X2666" s="58">
        <f>Tabla3[[#This Row],[PRECIO SIN %]]*Tabla3[[#This Row],[PEDIDO ]]</f>
        <v>0</v>
      </c>
    </row>
    <row r="2667" spans="1:24" ht="33" customHeight="1" x14ac:dyDescent="0.4">
      <c r="A2667" s="124">
        <v>8903489000276</v>
      </c>
      <c r="B2667" s="51" t="s">
        <v>225</v>
      </c>
      <c r="C2667" s="51" t="s">
        <v>208</v>
      </c>
      <c r="D26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67" s="118" t="s">
        <v>3143</v>
      </c>
      <c r="F2667" s="75" t="s">
        <v>537</v>
      </c>
      <c r="G26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67" s="77">
        <v>9</v>
      </c>
      <c r="J2667" s="52">
        <v>6.3777799999999996</v>
      </c>
      <c r="K2667" s="53">
        <f>Tabla3[[#This Row],[PRECIOS]]-Tabla3[[#This Row],[PRECIOS]]*10%</f>
        <v>5.7400019999999996</v>
      </c>
      <c r="L2667" s="101"/>
      <c r="M2667" s="54"/>
      <c r="N2667" s="55">
        <f>IFERROR(Tabla3[[#This Row],[PRECIOS]]-Tabla3[[#This Row],[PRECIOS]]*Tabla3[[#This Row],[% PRODUCTO]]," ")</f>
        <v>6.3777799999999996</v>
      </c>
      <c r="O2667" s="54"/>
      <c r="P2667" s="55">
        <f>IFERROR(Tabla3[[#This Row],[OCULTAR2]]-Tabla3[[#This Row],[OCULTAR2]]*Tabla3[[#This Row],[% LÍNEA]]," ")</f>
        <v>6.3777799999999996</v>
      </c>
      <c r="Q2667" s="56">
        <f>IFERROR(Tabla3[[#This Row],[% PRODUCTO]]+Tabla3[[#This Row],[% LÍNEA]]," ")</f>
        <v>0</v>
      </c>
      <c r="R2667" s="53">
        <f>Tabla3[[#This Row],[OCULTAR3]]</f>
        <v>6.3777799999999996</v>
      </c>
      <c r="S2667" s="53">
        <f>Tabla3[[#This Row],[PRECIO SIN %]]-Tabla3[[#This Row],[PRECIO SIN %]]*10%</f>
        <v>5.7400019999999996</v>
      </c>
      <c r="T2667" s="80">
        <f>(Tabla3[[#This Row],[PRECIO CON DESCT.]]-(Tabla3[[#This Row],[PRECIO CON DESCT.]]*$T$6))</f>
        <v>3.61620126</v>
      </c>
      <c r="U2667" s="96"/>
      <c r="V2667" s="94">
        <f>Tabla3[[#This Row],[PRECIO %      en $]]*Tabla3[[#This Row],[PEDIDO ]]</f>
        <v>0</v>
      </c>
      <c r="W2667" s="57">
        <f>Tabla3[[#This Row],[PRECIO CON DESCT.]]*Tabla3[[#This Row],[PEDIDO ]]</f>
        <v>0</v>
      </c>
      <c r="X2667" s="58">
        <f>Tabla3[[#This Row],[PRECIO SIN %]]*Tabla3[[#This Row],[PEDIDO ]]</f>
        <v>0</v>
      </c>
    </row>
    <row r="2668" spans="1:24" ht="33" customHeight="1" x14ac:dyDescent="0.4">
      <c r="A2668" s="125">
        <v>7598252000211</v>
      </c>
      <c r="B2668" s="59" t="s">
        <v>225</v>
      </c>
      <c r="C2668" s="59" t="s">
        <v>56</v>
      </c>
      <c r="D26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68" s="119" t="s">
        <v>3144</v>
      </c>
      <c r="F2668" s="76" t="s">
        <v>537</v>
      </c>
      <c r="G26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68" s="78">
        <v>448</v>
      </c>
      <c r="J2668" s="52">
        <v>14.44444</v>
      </c>
      <c r="K2668" s="60">
        <f>Tabla3[[#This Row],[PRECIOS]]-Tabla3[[#This Row],[PRECIOS]]*10%</f>
        <v>12.999995999999999</v>
      </c>
      <c r="L2668" s="101"/>
      <c r="M2668" s="61"/>
      <c r="N2668" s="55">
        <f>IFERROR(Tabla3[[#This Row],[PRECIOS]]-Tabla3[[#This Row],[PRECIOS]]*Tabla3[[#This Row],[% PRODUCTO]]," ")</f>
        <v>14.44444</v>
      </c>
      <c r="O2668" s="61"/>
      <c r="P2668" s="55">
        <f>IFERROR(Tabla3[[#This Row],[OCULTAR2]]-Tabla3[[#This Row],[OCULTAR2]]*Tabla3[[#This Row],[% LÍNEA]]," ")</f>
        <v>14.44444</v>
      </c>
      <c r="Q2668" s="56">
        <f>IFERROR(Tabla3[[#This Row],[% PRODUCTO]]+Tabla3[[#This Row],[% LÍNEA]]," ")</f>
        <v>0</v>
      </c>
      <c r="R2668" s="60">
        <f>Tabla3[[#This Row],[OCULTAR3]]</f>
        <v>14.44444</v>
      </c>
      <c r="S2668" s="60">
        <f>Tabla3[[#This Row],[PRECIO SIN %]]-Tabla3[[#This Row],[PRECIO SIN %]]*10%</f>
        <v>12.999995999999999</v>
      </c>
      <c r="T2668" s="80">
        <f>(Tabla3[[#This Row],[PRECIO CON DESCT.]]-(Tabla3[[#This Row],[PRECIO CON DESCT.]]*$T$6))</f>
        <v>8.1899974799999988</v>
      </c>
      <c r="U2668" s="96"/>
      <c r="V2668" s="94">
        <f>Tabla3[[#This Row],[PRECIO %      en $]]*Tabla3[[#This Row],[PEDIDO ]]</f>
        <v>0</v>
      </c>
      <c r="W2668" s="57">
        <f>Tabla3[[#This Row],[PRECIO CON DESCT.]]*Tabla3[[#This Row],[PEDIDO ]]</f>
        <v>0</v>
      </c>
      <c r="X2668" s="58">
        <f>Tabla3[[#This Row],[PRECIO SIN %]]*Tabla3[[#This Row],[PEDIDO ]]</f>
        <v>0</v>
      </c>
    </row>
    <row r="2669" spans="1:24" ht="33" customHeight="1" x14ac:dyDescent="0.4">
      <c r="A2669" s="124">
        <v>7591651001476</v>
      </c>
      <c r="B2669" s="51" t="s">
        <v>225</v>
      </c>
      <c r="C2669" s="51" t="s">
        <v>129</v>
      </c>
      <c r="D26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69" s="118" t="s">
        <v>3145</v>
      </c>
      <c r="F2669" s="75" t="s">
        <v>537</v>
      </c>
      <c r="G26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69" s="77">
        <v>58</v>
      </c>
      <c r="J2669" s="52">
        <v>6.38889</v>
      </c>
      <c r="K2669" s="53">
        <f>Tabla3[[#This Row],[PRECIOS]]-Tabla3[[#This Row],[PRECIOS]]*10%</f>
        <v>5.7500010000000001</v>
      </c>
      <c r="L2669" s="101"/>
      <c r="M2669" s="54"/>
      <c r="N2669" s="55">
        <f>IFERROR(Tabla3[[#This Row],[PRECIOS]]-Tabla3[[#This Row],[PRECIOS]]*Tabla3[[#This Row],[% PRODUCTO]]," ")</f>
        <v>6.38889</v>
      </c>
      <c r="O2669" s="54"/>
      <c r="P2669" s="55">
        <f>IFERROR(Tabla3[[#This Row],[OCULTAR2]]-Tabla3[[#This Row],[OCULTAR2]]*Tabla3[[#This Row],[% LÍNEA]]," ")</f>
        <v>6.38889</v>
      </c>
      <c r="Q2669" s="56">
        <f>IFERROR(Tabla3[[#This Row],[% PRODUCTO]]+Tabla3[[#This Row],[% LÍNEA]]," ")</f>
        <v>0</v>
      </c>
      <c r="R2669" s="53">
        <f>Tabla3[[#This Row],[OCULTAR3]]</f>
        <v>6.38889</v>
      </c>
      <c r="S2669" s="53">
        <f>Tabla3[[#This Row],[PRECIO SIN %]]-Tabla3[[#This Row],[PRECIO SIN %]]*10%</f>
        <v>5.7500010000000001</v>
      </c>
      <c r="T2669" s="80">
        <f>(Tabla3[[#This Row],[PRECIO CON DESCT.]]-(Tabla3[[#This Row],[PRECIO CON DESCT.]]*$T$6))</f>
        <v>3.6225006300000002</v>
      </c>
      <c r="U2669" s="96"/>
      <c r="V2669" s="94">
        <f>Tabla3[[#This Row],[PRECIO %      en $]]*Tabla3[[#This Row],[PEDIDO ]]</f>
        <v>0</v>
      </c>
      <c r="W2669" s="57">
        <f>Tabla3[[#This Row],[PRECIO CON DESCT.]]*Tabla3[[#This Row],[PEDIDO ]]</f>
        <v>0</v>
      </c>
      <c r="X2669" s="58">
        <f>Tabla3[[#This Row],[PRECIO SIN %]]*Tabla3[[#This Row],[PEDIDO ]]</f>
        <v>0</v>
      </c>
    </row>
    <row r="2670" spans="1:24" ht="33" customHeight="1" x14ac:dyDescent="0.4">
      <c r="A2670" s="125">
        <v>791466994957</v>
      </c>
      <c r="B2670" s="59" t="s">
        <v>225</v>
      </c>
      <c r="C2670" s="59" t="s">
        <v>53</v>
      </c>
      <c r="D26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670" s="119" t="s">
        <v>3146</v>
      </c>
      <c r="F2670" s="76" t="s">
        <v>537</v>
      </c>
      <c r="G26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70" s="78">
        <v>18</v>
      </c>
      <c r="J2670" s="52">
        <v>13.255559999999999</v>
      </c>
      <c r="K2670" s="60">
        <f>Tabla3[[#This Row],[PRECIOS]]-Tabla3[[#This Row],[PRECIOS]]*10%</f>
        <v>11.930003999999998</v>
      </c>
      <c r="L2670" s="101"/>
      <c r="M2670" s="61"/>
      <c r="N2670" s="55">
        <f>IFERROR(Tabla3[[#This Row],[PRECIOS]]-Tabla3[[#This Row],[PRECIOS]]*Tabla3[[#This Row],[% PRODUCTO]]," ")</f>
        <v>13.255559999999999</v>
      </c>
      <c r="O2670" s="61"/>
      <c r="P2670" s="55">
        <f>IFERROR(Tabla3[[#This Row],[OCULTAR2]]-Tabla3[[#This Row],[OCULTAR2]]*Tabla3[[#This Row],[% LÍNEA]]," ")</f>
        <v>13.255559999999999</v>
      </c>
      <c r="Q2670" s="56">
        <f>IFERROR(Tabla3[[#This Row],[% PRODUCTO]]+Tabla3[[#This Row],[% LÍNEA]]," ")</f>
        <v>0</v>
      </c>
      <c r="R2670" s="60">
        <f>Tabla3[[#This Row],[OCULTAR3]]</f>
        <v>13.255559999999999</v>
      </c>
      <c r="S2670" s="60">
        <f>Tabla3[[#This Row],[PRECIO SIN %]]-Tabla3[[#This Row],[PRECIO SIN %]]*10%</f>
        <v>11.930003999999998</v>
      </c>
      <c r="T2670" s="80">
        <f>(Tabla3[[#This Row],[PRECIO CON DESCT.]]-(Tabla3[[#This Row],[PRECIO CON DESCT.]]*$T$6))</f>
        <v>7.5159025199999991</v>
      </c>
      <c r="U2670" s="96"/>
      <c r="V2670" s="94">
        <f>Tabla3[[#This Row],[PRECIO %      en $]]*Tabla3[[#This Row],[PEDIDO ]]</f>
        <v>0</v>
      </c>
      <c r="W2670" s="57">
        <f>Tabla3[[#This Row],[PRECIO CON DESCT.]]*Tabla3[[#This Row],[PEDIDO ]]</f>
        <v>0</v>
      </c>
      <c r="X2670" s="58">
        <f>Tabla3[[#This Row],[PRECIO SIN %]]*Tabla3[[#This Row],[PEDIDO ]]</f>
        <v>0</v>
      </c>
    </row>
    <row r="2671" spans="1:24" ht="33" customHeight="1" x14ac:dyDescent="0.4">
      <c r="A2671" s="124"/>
      <c r="B2671" s="51" t="s">
        <v>225</v>
      </c>
      <c r="C2671" s="51" t="s">
        <v>120</v>
      </c>
      <c r="D26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71" s="118" t="s">
        <v>3147</v>
      </c>
      <c r="F2671" s="75" t="s">
        <v>537</v>
      </c>
      <c r="G26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71" s="77">
        <v>29</v>
      </c>
      <c r="J2671" s="52">
        <v>2.7777799999999999</v>
      </c>
      <c r="K2671" s="53">
        <f>Tabla3[[#This Row],[PRECIOS]]-Tabla3[[#This Row],[PRECIOS]]*10%</f>
        <v>2.5000019999999998</v>
      </c>
      <c r="L2671" s="101"/>
      <c r="M2671" s="54"/>
      <c r="N2671" s="55">
        <f>IFERROR(Tabla3[[#This Row],[PRECIOS]]-Tabla3[[#This Row],[PRECIOS]]*Tabla3[[#This Row],[% PRODUCTO]]," ")</f>
        <v>2.7777799999999999</v>
      </c>
      <c r="O2671" s="54"/>
      <c r="P2671" s="55">
        <f>IFERROR(Tabla3[[#This Row],[OCULTAR2]]-Tabla3[[#This Row],[OCULTAR2]]*Tabla3[[#This Row],[% LÍNEA]]," ")</f>
        <v>2.7777799999999999</v>
      </c>
      <c r="Q2671" s="56">
        <f>IFERROR(Tabla3[[#This Row],[% PRODUCTO]]+Tabla3[[#This Row],[% LÍNEA]]," ")</f>
        <v>0</v>
      </c>
      <c r="R2671" s="53">
        <f>Tabla3[[#This Row],[OCULTAR3]]</f>
        <v>2.7777799999999999</v>
      </c>
      <c r="S2671" s="53">
        <f>Tabla3[[#This Row],[PRECIO SIN %]]-Tabla3[[#This Row],[PRECIO SIN %]]*10%</f>
        <v>2.5000019999999998</v>
      </c>
      <c r="T2671" s="80">
        <f>(Tabla3[[#This Row],[PRECIO CON DESCT.]]-(Tabla3[[#This Row],[PRECIO CON DESCT.]]*$T$6))</f>
        <v>1.5750012600000001</v>
      </c>
      <c r="U2671" s="96"/>
      <c r="V2671" s="94">
        <f>Tabla3[[#This Row],[PRECIO %      en $]]*Tabla3[[#This Row],[PEDIDO ]]</f>
        <v>0</v>
      </c>
      <c r="W2671" s="57">
        <f>Tabla3[[#This Row],[PRECIO CON DESCT.]]*Tabla3[[#This Row],[PEDIDO ]]</f>
        <v>0</v>
      </c>
      <c r="X2671" s="58">
        <f>Tabla3[[#This Row],[PRECIO SIN %]]*Tabla3[[#This Row],[PEDIDO ]]</f>
        <v>0</v>
      </c>
    </row>
    <row r="2672" spans="1:24" ht="33" customHeight="1" x14ac:dyDescent="0.4">
      <c r="A2672" s="125"/>
      <c r="B2672" s="59" t="s">
        <v>225</v>
      </c>
      <c r="C2672" s="59" t="s">
        <v>120</v>
      </c>
      <c r="D26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72" s="119" t="s">
        <v>3148</v>
      </c>
      <c r="F2672" s="76" t="s">
        <v>537</v>
      </c>
      <c r="G26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72" s="78">
        <v>77</v>
      </c>
      <c r="J2672" s="52">
        <v>6.8333300000000001</v>
      </c>
      <c r="K2672" s="60">
        <f>Tabla3[[#This Row],[PRECIOS]]-Tabla3[[#This Row],[PRECIOS]]*10%</f>
        <v>6.1499969999999999</v>
      </c>
      <c r="L2672" s="101"/>
      <c r="M2672" s="61"/>
      <c r="N2672" s="55">
        <f>IFERROR(Tabla3[[#This Row],[PRECIOS]]-Tabla3[[#This Row],[PRECIOS]]*Tabla3[[#This Row],[% PRODUCTO]]," ")</f>
        <v>6.8333300000000001</v>
      </c>
      <c r="O2672" s="61"/>
      <c r="P2672" s="55">
        <f>IFERROR(Tabla3[[#This Row],[OCULTAR2]]-Tabla3[[#This Row],[OCULTAR2]]*Tabla3[[#This Row],[% LÍNEA]]," ")</f>
        <v>6.8333300000000001</v>
      </c>
      <c r="Q2672" s="56">
        <f>IFERROR(Tabla3[[#This Row],[% PRODUCTO]]+Tabla3[[#This Row],[% LÍNEA]]," ")</f>
        <v>0</v>
      </c>
      <c r="R2672" s="60">
        <f>Tabla3[[#This Row],[OCULTAR3]]</f>
        <v>6.8333300000000001</v>
      </c>
      <c r="S2672" s="60">
        <f>Tabla3[[#This Row],[PRECIO SIN %]]-Tabla3[[#This Row],[PRECIO SIN %]]*10%</f>
        <v>6.1499969999999999</v>
      </c>
      <c r="T2672" s="80">
        <f>(Tabla3[[#This Row],[PRECIO CON DESCT.]]-(Tabla3[[#This Row],[PRECIO CON DESCT.]]*$T$6))</f>
        <v>3.8744981099999998</v>
      </c>
      <c r="U2672" s="96"/>
      <c r="V2672" s="94">
        <f>Tabla3[[#This Row],[PRECIO %      en $]]*Tabla3[[#This Row],[PEDIDO ]]</f>
        <v>0</v>
      </c>
      <c r="W2672" s="57">
        <f>Tabla3[[#This Row],[PRECIO CON DESCT.]]*Tabla3[[#This Row],[PEDIDO ]]</f>
        <v>0</v>
      </c>
      <c r="X2672" s="58">
        <f>Tabla3[[#This Row],[PRECIO SIN %]]*Tabla3[[#This Row],[PEDIDO ]]</f>
        <v>0</v>
      </c>
    </row>
    <row r="2673" spans="1:24" ht="33" customHeight="1" x14ac:dyDescent="0.4">
      <c r="A2673" s="124">
        <v>7599112000136</v>
      </c>
      <c r="B2673" s="51" t="s">
        <v>225</v>
      </c>
      <c r="C2673" s="51" t="s">
        <v>208</v>
      </c>
      <c r="D26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673" s="118" t="s">
        <v>3149</v>
      </c>
      <c r="F2673" s="75" t="s">
        <v>537</v>
      </c>
      <c r="G26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673" s="77">
        <v>11</v>
      </c>
      <c r="J2673" s="52">
        <v>21.44444</v>
      </c>
      <c r="K2673" s="53">
        <f>Tabla3[[#This Row],[PRECIOS]]-Tabla3[[#This Row],[PRECIOS]]*10%</f>
        <v>19.299996</v>
      </c>
      <c r="L2673" s="101" t="s">
        <v>5327</v>
      </c>
      <c r="M2673" s="54"/>
      <c r="N2673" s="55">
        <f>IFERROR(Tabla3[[#This Row],[PRECIOS]]-Tabla3[[#This Row],[PRECIOS]]*Tabla3[[#This Row],[% PRODUCTO]]," ")</f>
        <v>21.44444</v>
      </c>
      <c r="O2673" s="54"/>
      <c r="P2673" s="55">
        <f>IFERROR(Tabla3[[#This Row],[OCULTAR2]]-Tabla3[[#This Row],[OCULTAR2]]*Tabla3[[#This Row],[% LÍNEA]]," ")</f>
        <v>21.44444</v>
      </c>
      <c r="Q2673" s="56">
        <f>IFERROR(Tabla3[[#This Row],[% PRODUCTO]]+Tabla3[[#This Row],[% LÍNEA]]," ")</f>
        <v>0</v>
      </c>
      <c r="R2673" s="53">
        <f>Tabla3[[#This Row],[OCULTAR3]]</f>
        <v>21.44444</v>
      </c>
      <c r="S2673" s="53">
        <f>Tabla3[[#This Row],[PRECIO SIN %]]-Tabla3[[#This Row],[PRECIO SIN %]]*10%</f>
        <v>19.299996</v>
      </c>
      <c r="T2673" s="80">
        <f>(Tabla3[[#This Row],[PRECIO CON DESCT.]]-(Tabla3[[#This Row],[PRECIO CON DESCT.]]*$T$6))</f>
        <v>12.15899748</v>
      </c>
      <c r="U2673" s="96"/>
      <c r="V2673" s="94">
        <f>Tabla3[[#This Row],[PRECIO %      en $]]*Tabla3[[#This Row],[PEDIDO ]]</f>
        <v>0</v>
      </c>
      <c r="W2673" s="57">
        <f>Tabla3[[#This Row],[PRECIO CON DESCT.]]*Tabla3[[#This Row],[PEDIDO ]]</f>
        <v>0</v>
      </c>
      <c r="X2673" s="58">
        <f>Tabla3[[#This Row],[PRECIO SIN %]]*Tabla3[[#This Row],[PEDIDO ]]</f>
        <v>0</v>
      </c>
    </row>
    <row r="2674" spans="1:24" ht="33" customHeight="1" x14ac:dyDescent="0.4">
      <c r="A2674" s="125">
        <v>7592803004314</v>
      </c>
      <c r="B2674" s="59" t="s">
        <v>225</v>
      </c>
      <c r="C2674" s="59" t="s">
        <v>132</v>
      </c>
      <c r="D26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674" s="119" t="s">
        <v>3150</v>
      </c>
      <c r="F2674" s="76" t="s">
        <v>537</v>
      </c>
      <c r="G26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674" s="78">
        <v>77</v>
      </c>
      <c r="J2674" s="52">
        <v>16.33333</v>
      </c>
      <c r="K2674" s="60">
        <f>Tabla3[[#This Row],[PRECIOS]]-Tabla3[[#This Row],[PRECIOS]]*10%</f>
        <v>14.699997</v>
      </c>
      <c r="L2674" s="101" t="s">
        <v>5327</v>
      </c>
      <c r="M2674" s="61"/>
      <c r="N2674" s="55">
        <f>IFERROR(Tabla3[[#This Row],[PRECIOS]]-Tabla3[[#This Row],[PRECIOS]]*Tabla3[[#This Row],[% PRODUCTO]]," ")</f>
        <v>16.33333</v>
      </c>
      <c r="O2674" s="61"/>
      <c r="P2674" s="55">
        <f>IFERROR(Tabla3[[#This Row],[OCULTAR2]]-Tabla3[[#This Row],[OCULTAR2]]*Tabla3[[#This Row],[% LÍNEA]]," ")</f>
        <v>16.33333</v>
      </c>
      <c r="Q2674" s="56">
        <f>IFERROR(Tabla3[[#This Row],[% PRODUCTO]]+Tabla3[[#This Row],[% LÍNEA]]," ")</f>
        <v>0</v>
      </c>
      <c r="R2674" s="60">
        <f>Tabla3[[#This Row],[OCULTAR3]]</f>
        <v>16.33333</v>
      </c>
      <c r="S2674" s="60">
        <f>Tabla3[[#This Row],[PRECIO SIN %]]-Tabla3[[#This Row],[PRECIO SIN %]]*10%</f>
        <v>14.699997</v>
      </c>
      <c r="T2674" s="80">
        <f>(Tabla3[[#This Row],[PRECIO CON DESCT.]]-(Tabla3[[#This Row],[PRECIO CON DESCT.]]*$T$6))</f>
        <v>9.2609981099999992</v>
      </c>
      <c r="U2674" s="96"/>
      <c r="V2674" s="94">
        <f>Tabla3[[#This Row],[PRECIO %      en $]]*Tabla3[[#This Row],[PEDIDO ]]</f>
        <v>0</v>
      </c>
      <c r="W2674" s="57">
        <f>Tabla3[[#This Row],[PRECIO CON DESCT.]]*Tabla3[[#This Row],[PEDIDO ]]</f>
        <v>0</v>
      </c>
      <c r="X2674" s="58">
        <f>Tabla3[[#This Row],[PRECIO SIN %]]*Tabla3[[#This Row],[PEDIDO ]]</f>
        <v>0</v>
      </c>
    </row>
    <row r="2675" spans="1:24" ht="33" customHeight="1" x14ac:dyDescent="0.4">
      <c r="A2675" s="124">
        <v>7591585118066</v>
      </c>
      <c r="B2675" s="51" t="s">
        <v>225</v>
      </c>
      <c r="C2675" s="51" t="s">
        <v>104</v>
      </c>
      <c r="D26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75" s="118" t="s">
        <v>3151</v>
      </c>
      <c r="F2675" s="75" t="s">
        <v>537</v>
      </c>
      <c r="G26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75" s="77">
        <v>13</v>
      </c>
      <c r="J2675" s="52">
        <v>25.022220000000001</v>
      </c>
      <c r="K2675" s="53">
        <f>Tabla3[[#This Row],[PRECIOS]]-Tabla3[[#This Row],[PRECIOS]]*10%</f>
        <v>22.519998000000001</v>
      </c>
      <c r="L2675" s="101"/>
      <c r="M2675" s="54"/>
      <c r="N2675" s="55">
        <f>IFERROR(Tabla3[[#This Row],[PRECIOS]]-Tabla3[[#This Row],[PRECIOS]]*Tabla3[[#This Row],[% PRODUCTO]]," ")</f>
        <v>25.022220000000001</v>
      </c>
      <c r="O2675" s="54"/>
      <c r="P2675" s="55">
        <f>IFERROR(Tabla3[[#This Row],[OCULTAR2]]-Tabla3[[#This Row],[OCULTAR2]]*Tabla3[[#This Row],[% LÍNEA]]," ")</f>
        <v>25.022220000000001</v>
      </c>
      <c r="Q2675" s="56">
        <f>IFERROR(Tabla3[[#This Row],[% PRODUCTO]]+Tabla3[[#This Row],[% LÍNEA]]," ")</f>
        <v>0</v>
      </c>
      <c r="R2675" s="53">
        <f>Tabla3[[#This Row],[OCULTAR3]]</f>
        <v>25.022220000000001</v>
      </c>
      <c r="S2675" s="53">
        <f>Tabla3[[#This Row],[PRECIO SIN %]]-Tabla3[[#This Row],[PRECIO SIN %]]*10%</f>
        <v>22.519998000000001</v>
      </c>
      <c r="T2675" s="80">
        <f>(Tabla3[[#This Row],[PRECIO CON DESCT.]]-(Tabla3[[#This Row],[PRECIO CON DESCT.]]*$T$6))</f>
        <v>14.18759874</v>
      </c>
      <c r="U2675" s="96"/>
      <c r="V2675" s="94">
        <f>Tabla3[[#This Row],[PRECIO %      en $]]*Tabla3[[#This Row],[PEDIDO ]]</f>
        <v>0</v>
      </c>
      <c r="W2675" s="57">
        <f>Tabla3[[#This Row],[PRECIO CON DESCT.]]*Tabla3[[#This Row],[PEDIDO ]]</f>
        <v>0</v>
      </c>
      <c r="X2675" s="58">
        <f>Tabla3[[#This Row],[PRECIO SIN %]]*Tabla3[[#This Row],[PEDIDO ]]</f>
        <v>0</v>
      </c>
    </row>
    <row r="2676" spans="1:24" ht="33" customHeight="1" x14ac:dyDescent="0.4">
      <c r="A2676" s="125">
        <v>7591020009256</v>
      </c>
      <c r="B2676" s="59" t="s">
        <v>225</v>
      </c>
      <c r="C2676" s="59" t="s">
        <v>196</v>
      </c>
      <c r="D26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76" s="119" t="s">
        <v>3152</v>
      </c>
      <c r="F2676" s="76" t="s">
        <v>537</v>
      </c>
      <c r="G26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76" s="78">
        <v>28</v>
      </c>
      <c r="J2676" s="52">
        <v>20.211110000000001</v>
      </c>
      <c r="K2676" s="60">
        <f>Tabla3[[#This Row],[PRECIOS]]-Tabla3[[#This Row],[PRECIOS]]*10%</f>
        <v>18.189999</v>
      </c>
      <c r="L2676" s="101"/>
      <c r="M2676" s="61"/>
      <c r="N2676" s="55">
        <f>IFERROR(Tabla3[[#This Row],[PRECIOS]]-Tabla3[[#This Row],[PRECIOS]]*Tabla3[[#This Row],[% PRODUCTO]]," ")</f>
        <v>20.211110000000001</v>
      </c>
      <c r="O2676" s="61"/>
      <c r="P2676" s="55">
        <f>IFERROR(Tabla3[[#This Row],[OCULTAR2]]-Tabla3[[#This Row],[OCULTAR2]]*Tabla3[[#This Row],[% LÍNEA]]," ")</f>
        <v>20.211110000000001</v>
      </c>
      <c r="Q2676" s="56">
        <f>IFERROR(Tabla3[[#This Row],[% PRODUCTO]]+Tabla3[[#This Row],[% LÍNEA]]," ")</f>
        <v>0</v>
      </c>
      <c r="R2676" s="60">
        <f>Tabla3[[#This Row],[OCULTAR3]]</f>
        <v>20.211110000000001</v>
      </c>
      <c r="S2676" s="60">
        <f>Tabla3[[#This Row],[PRECIO SIN %]]-Tabla3[[#This Row],[PRECIO SIN %]]*10%</f>
        <v>18.189999</v>
      </c>
      <c r="T2676" s="80">
        <f>(Tabla3[[#This Row],[PRECIO CON DESCT.]]-(Tabla3[[#This Row],[PRECIO CON DESCT.]]*$T$6))</f>
        <v>11.459699369999999</v>
      </c>
      <c r="U2676" s="96"/>
      <c r="V2676" s="94">
        <f>Tabla3[[#This Row],[PRECIO %      en $]]*Tabla3[[#This Row],[PEDIDO ]]</f>
        <v>0</v>
      </c>
      <c r="W2676" s="57">
        <f>Tabla3[[#This Row],[PRECIO CON DESCT.]]*Tabla3[[#This Row],[PEDIDO ]]</f>
        <v>0</v>
      </c>
      <c r="X2676" s="58">
        <f>Tabla3[[#This Row],[PRECIO SIN %]]*Tabla3[[#This Row],[PEDIDO ]]</f>
        <v>0</v>
      </c>
    </row>
    <row r="2677" spans="1:24" ht="33" customHeight="1" x14ac:dyDescent="0.4">
      <c r="A2677" s="124">
        <v>730170649098</v>
      </c>
      <c r="B2677" s="51" t="s">
        <v>225</v>
      </c>
      <c r="C2677" s="51" t="s">
        <v>72</v>
      </c>
      <c r="D26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77" s="118" t="s">
        <v>3153</v>
      </c>
      <c r="F2677" s="75" t="s">
        <v>537</v>
      </c>
      <c r="G26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77" s="77">
        <v>64</v>
      </c>
      <c r="J2677" s="52">
        <v>2.73333</v>
      </c>
      <c r="K2677" s="53">
        <f>Tabla3[[#This Row],[PRECIOS]]-Tabla3[[#This Row],[PRECIOS]]*10%</f>
        <v>2.459997</v>
      </c>
      <c r="L2677" s="101"/>
      <c r="M2677" s="54"/>
      <c r="N2677" s="55">
        <f>IFERROR(Tabla3[[#This Row],[PRECIOS]]-Tabla3[[#This Row],[PRECIOS]]*Tabla3[[#This Row],[% PRODUCTO]]," ")</f>
        <v>2.73333</v>
      </c>
      <c r="O2677" s="54"/>
      <c r="P2677" s="55">
        <f>IFERROR(Tabla3[[#This Row],[OCULTAR2]]-Tabla3[[#This Row],[OCULTAR2]]*Tabla3[[#This Row],[% LÍNEA]]," ")</f>
        <v>2.73333</v>
      </c>
      <c r="Q2677" s="56">
        <f>IFERROR(Tabla3[[#This Row],[% PRODUCTO]]+Tabla3[[#This Row],[% LÍNEA]]," ")</f>
        <v>0</v>
      </c>
      <c r="R2677" s="53">
        <f>Tabla3[[#This Row],[OCULTAR3]]</f>
        <v>2.73333</v>
      </c>
      <c r="S2677" s="53">
        <f>Tabla3[[#This Row],[PRECIO SIN %]]-Tabla3[[#This Row],[PRECIO SIN %]]*10%</f>
        <v>2.459997</v>
      </c>
      <c r="T2677" s="80">
        <f>(Tabla3[[#This Row],[PRECIO CON DESCT.]]-(Tabla3[[#This Row],[PRECIO CON DESCT.]]*$T$6))</f>
        <v>1.54979811</v>
      </c>
      <c r="U2677" s="96"/>
      <c r="V2677" s="94">
        <f>Tabla3[[#This Row],[PRECIO %      en $]]*Tabla3[[#This Row],[PEDIDO ]]</f>
        <v>0</v>
      </c>
      <c r="W2677" s="57">
        <f>Tabla3[[#This Row],[PRECIO CON DESCT.]]*Tabla3[[#This Row],[PEDIDO ]]</f>
        <v>0</v>
      </c>
      <c r="X2677" s="58">
        <f>Tabla3[[#This Row],[PRECIO SIN %]]*Tabla3[[#This Row],[PEDIDO ]]</f>
        <v>0</v>
      </c>
    </row>
    <row r="2678" spans="1:24" ht="33" customHeight="1" x14ac:dyDescent="0.4">
      <c r="A2678" s="125">
        <v>7598176000304</v>
      </c>
      <c r="B2678" s="59" t="s">
        <v>225</v>
      </c>
      <c r="C2678" s="59" t="s">
        <v>168</v>
      </c>
      <c r="D26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78" s="119" t="s">
        <v>3154</v>
      </c>
      <c r="F2678" s="76" t="s">
        <v>537</v>
      </c>
      <c r="G26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78" s="78">
        <v>663</v>
      </c>
      <c r="J2678" s="52">
        <v>7.61111</v>
      </c>
      <c r="K2678" s="60">
        <f>Tabla3[[#This Row],[PRECIOS]]-Tabla3[[#This Row],[PRECIOS]]*10%</f>
        <v>6.8499990000000004</v>
      </c>
      <c r="L2678" s="101"/>
      <c r="M2678" s="61"/>
      <c r="N2678" s="55">
        <f>IFERROR(Tabla3[[#This Row],[PRECIOS]]-Tabla3[[#This Row],[PRECIOS]]*Tabla3[[#This Row],[% PRODUCTO]]," ")</f>
        <v>7.61111</v>
      </c>
      <c r="O2678" s="61"/>
      <c r="P2678" s="55">
        <f>IFERROR(Tabla3[[#This Row],[OCULTAR2]]-Tabla3[[#This Row],[OCULTAR2]]*Tabla3[[#This Row],[% LÍNEA]]," ")</f>
        <v>7.61111</v>
      </c>
      <c r="Q2678" s="56">
        <f>IFERROR(Tabla3[[#This Row],[% PRODUCTO]]+Tabla3[[#This Row],[% LÍNEA]]," ")</f>
        <v>0</v>
      </c>
      <c r="R2678" s="60">
        <f>Tabla3[[#This Row],[OCULTAR3]]</f>
        <v>7.61111</v>
      </c>
      <c r="S2678" s="60">
        <f>Tabla3[[#This Row],[PRECIO SIN %]]-Tabla3[[#This Row],[PRECIO SIN %]]*10%</f>
        <v>6.8499990000000004</v>
      </c>
      <c r="T2678" s="80">
        <f>(Tabla3[[#This Row],[PRECIO CON DESCT.]]-(Tabla3[[#This Row],[PRECIO CON DESCT.]]*$T$6))</f>
        <v>4.3154993700000004</v>
      </c>
      <c r="U2678" s="96"/>
      <c r="V2678" s="94">
        <f>Tabla3[[#This Row],[PRECIO %      en $]]*Tabla3[[#This Row],[PEDIDO ]]</f>
        <v>0</v>
      </c>
      <c r="W2678" s="57">
        <f>Tabla3[[#This Row],[PRECIO CON DESCT.]]*Tabla3[[#This Row],[PEDIDO ]]</f>
        <v>0</v>
      </c>
      <c r="X2678" s="58">
        <f>Tabla3[[#This Row],[PRECIO SIN %]]*Tabla3[[#This Row],[PEDIDO ]]</f>
        <v>0</v>
      </c>
    </row>
    <row r="2679" spans="1:24" ht="33" customHeight="1" x14ac:dyDescent="0.4">
      <c r="A2679" s="124">
        <v>7591519000238</v>
      </c>
      <c r="B2679" s="51" t="s">
        <v>225</v>
      </c>
      <c r="C2679" s="51" t="s">
        <v>149</v>
      </c>
      <c r="D26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79" s="118" t="s">
        <v>3155</v>
      </c>
      <c r="F2679" s="75" t="s">
        <v>537</v>
      </c>
      <c r="G26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79" s="77">
        <v>109</v>
      </c>
      <c r="J2679" s="52">
        <v>3.11111</v>
      </c>
      <c r="K2679" s="53">
        <f>Tabla3[[#This Row],[PRECIOS]]-Tabla3[[#This Row],[PRECIOS]]*10%</f>
        <v>2.7999990000000001</v>
      </c>
      <c r="L2679" s="101"/>
      <c r="M2679" s="54"/>
      <c r="N2679" s="55">
        <f>IFERROR(Tabla3[[#This Row],[PRECIOS]]-Tabla3[[#This Row],[PRECIOS]]*Tabla3[[#This Row],[% PRODUCTO]]," ")</f>
        <v>3.11111</v>
      </c>
      <c r="O2679" s="54"/>
      <c r="P2679" s="55">
        <f>IFERROR(Tabla3[[#This Row],[OCULTAR2]]-Tabla3[[#This Row],[OCULTAR2]]*Tabla3[[#This Row],[% LÍNEA]]," ")</f>
        <v>3.11111</v>
      </c>
      <c r="Q2679" s="56">
        <f>IFERROR(Tabla3[[#This Row],[% PRODUCTO]]+Tabla3[[#This Row],[% LÍNEA]]," ")</f>
        <v>0</v>
      </c>
      <c r="R2679" s="53">
        <f>Tabla3[[#This Row],[OCULTAR3]]</f>
        <v>3.11111</v>
      </c>
      <c r="S2679" s="53">
        <f>Tabla3[[#This Row],[PRECIO SIN %]]-Tabla3[[#This Row],[PRECIO SIN %]]*10%</f>
        <v>2.7999990000000001</v>
      </c>
      <c r="T2679" s="80">
        <f>(Tabla3[[#This Row],[PRECIO CON DESCT.]]-(Tabla3[[#This Row],[PRECIO CON DESCT.]]*$T$6))</f>
        <v>1.7639993700000001</v>
      </c>
      <c r="U2679" s="96"/>
      <c r="V2679" s="94">
        <f>Tabla3[[#This Row],[PRECIO %      en $]]*Tabla3[[#This Row],[PEDIDO ]]</f>
        <v>0</v>
      </c>
      <c r="W2679" s="57">
        <f>Tabla3[[#This Row],[PRECIO CON DESCT.]]*Tabla3[[#This Row],[PEDIDO ]]</f>
        <v>0</v>
      </c>
      <c r="X2679" s="58">
        <f>Tabla3[[#This Row],[PRECIO SIN %]]*Tabla3[[#This Row],[PEDIDO ]]</f>
        <v>0</v>
      </c>
    </row>
    <row r="2680" spans="1:24" ht="33" customHeight="1" x14ac:dyDescent="0.4">
      <c r="A2680" s="125">
        <v>7591519003727</v>
      </c>
      <c r="B2680" s="59" t="s">
        <v>225</v>
      </c>
      <c r="C2680" s="59" t="s">
        <v>149</v>
      </c>
      <c r="D26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80" s="119" t="s">
        <v>3156</v>
      </c>
      <c r="F2680" s="76" t="s">
        <v>537</v>
      </c>
      <c r="G26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80" s="78">
        <v>104</v>
      </c>
      <c r="J2680" s="52">
        <v>5.7777799999999999</v>
      </c>
      <c r="K2680" s="60">
        <f>Tabla3[[#This Row],[PRECIOS]]-Tabla3[[#This Row],[PRECIOS]]*10%</f>
        <v>5.2000019999999996</v>
      </c>
      <c r="L2680" s="101"/>
      <c r="M2680" s="61"/>
      <c r="N2680" s="55">
        <f>IFERROR(Tabla3[[#This Row],[PRECIOS]]-Tabla3[[#This Row],[PRECIOS]]*Tabla3[[#This Row],[% PRODUCTO]]," ")</f>
        <v>5.7777799999999999</v>
      </c>
      <c r="O2680" s="61"/>
      <c r="P2680" s="55">
        <f>IFERROR(Tabla3[[#This Row],[OCULTAR2]]-Tabla3[[#This Row],[OCULTAR2]]*Tabla3[[#This Row],[% LÍNEA]]," ")</f>
        <v>5.7777799999999999</v>
      </c>
      <c r="Q2680" s="56">
        <f>IFERROR(Tabla3[[#This Row],[% PRODUCTO]]+Tabla3[[#This Row],[% LÍNEA]]," ")</f>
        <v>0</v>
      </c>
      <c r="R2680" s="60">
        <f>Tabla3[[#This Row],[OCULTAR3]]</f>
        <v>5.7777799999999999</v>
      </c>
      <c r="S2680" s="60">
        <f>Tabla3[[#This Row],[PRECIO SIN %]]-Tabla3[[#This Row],[PRECIO SIN %]]*10%</f>
        <v>5.2000019999999996</v>
      </c>
      <c r="T2680" s="80">
        <f>(Tabla3[[#This Row],[PRECIO CON DESCT.]]-(Tabla3[[#This Row],[PRECIO CON DESCT.]]*$T$6))</f>
        <v>3.2760012599999997</v>
      </c>
      <c r="U2680" s="96"/>
      <c r="V2680" s="94">
        <f>Tabla3[[#This Row],[PRECIO %      en $]]*Tabla3[[#This Row],[PEDIDO ]]</f>
        <v>0</v>
      </c>
      <c r="W2680" s="57">
        <f>Tabla3[[#This Row],[PRECIO CON DESCT.]]*Tabla3[[#This Row],[PEDIDO ]]</f>
        <v>0</v>
      </c>
      <c r="X2680" s="58">
        <f>Tabla3[[#This Row],[PRECIO SIN %]]*Tabla3[[#This Row],[PEDIDO ]]</f>
        <v>0</v>
      </c>
    </row>
    <row r="2681" spans="1:24" ht="33" customHeight="1" x14ac:dyDescent="0.4">
      <c r="A2681" s="124">
        <v>7597758000084</v>
      </c>
      <c r="B2681" s="51" t="s">
        <v>225</v>
      </c>
      <c r="C2681" s="51" t="s">
        <v>67</v>
      </c>
      <c r="D26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81" s="118" t="s">
        <v>3157</v>
      </c>
      <c r="F2681" s="75" t="s">
        <v>537</v>
      </c>
      <c r="G26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81" s="77">
        <v>30</v>
      </c>
      <c r="J2681" s="52">
        <v>2.1</v>
      </c>
      <c r="K2681" s="53">
        <f>Tabla3[[#This Row],[PRECIOS]]-Tabla3[[#This Row],[PRECIOS]]*10%</f>
        <v>1.8900000000000001</v>
      </c>
      <c r="L2681" s="101"/>
      <c r="M2681" s="54"/>
      <c r="N2681" s="55">
        <f>IFERROR(Tabla3[[#This Row],[PRECIOS]]-Tabla3[[#This Row],[PRECIOS]]*Tabla3[[#This Row],[% PRODUCTO]]," ")</f>
        <v>2.1</v>
      </c>
      <c r="O2681" s="54"/>
      <c r="P2681" s="55">
        <f>IFERROR(Tabla3[[#This Row],[OCULTAR2]]-Tabla3[[#This Row],[OCULTAR2]]*Tabla3[[#This Row],[% LÍNEA]]," ")</f>
        <v>2.1</v>
      </c>
      <c r="Q2681" s="56">
        <f>IFERROR(Tabla3[[#This Row],[% PRODUCTO]]+Tabla3[[#This Row],[% LÍNEA]]," ")</f>
        <v>0</v>
      </c>
      <c r="R2681" s="53">
        <f>Tabla3[[#This Row],[OCULTAR3]]</f>
        <v>2.1</v>
      </c>
      <c r="S2681" s="53">
        <f>Tabla3[[#This Row],[PRECIO SIN %]]-Tabla3[[#This Row],[PRECIO SIN %]]*10%</f>
        <v>1.8900000000000001</v>
      </c>
      <c r="T2681" s="80">
        <f>(Tabla3[[#This Row],[PRECIO CON DESCT.]]-(Tabla3[[#This Row],[PRECIO CON DESCT.]]*$T$6))</f>
        <v>1.1907000000000001</v>
      </c>
      <c r="U2681" s="96"/>
      <c r="V2681" s="94">
        <f>Tabla3[[#This Row],[PRECIO %      en $]]*Tabla3[[#This Row],[PEDIDO ]]</f>
        <v>0</v>
      </c>
      <c r="W2681" s="57">
        <f>Tabla3[[#This Row],[PRECIO CON DESCT.]]*Tabla3[[#This Row],[PEDIDO ]]</f>
        <v>0</v>
      </c>
      <c r="X2681" s="58">
        <f>Tabla3[[#This Row],[PRECIO SIN %]]*Tabla3[[#This Row],[PEDIDO ]]</f>
        <v>0</v>
      </c>
    </row>
    <row r="2682" spans="1:24" ht="33" customHeight="1" x14ac:dyDescent="0.4">
      <c r="A2682" s="125">
        <v>7598578000155</v>
      </c>
      <c r="B2682" s="59" t="s">
        <v>225</v>
      </c>
      <c r="C2682" s="59" t="s">
        <v>159</v>
      </c>
      <c r="D26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82" s="119" t="s">
        <v>3158</v>
      </c>
      <c r="F2682" s="76" t="s">
        <v>537</v>
      </c>
      <c r="G26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82" s="78">
        <v>74</v>
      </c>
      <c r="J2682" s="52">
        <v>4.11111</v>
      </c>
      <c r="K2682" s="60">
        <f>Tabla3[[#This Row],[PRECIOS]]-Tabla3[[#This Row],[PRECIOS]]*10%</f>
        <v>3.699999</v>
      </c>
      <c r="L2682" s="101"/>
      <c r="M2682" s="61"/>
      <c r="N2682" s="55">
        <f>IFERROR(Tabla3[[#This Row],[PRECIOS]]-Tabla3[[#This Row],[PRECIOS]]*Tabla3[[#This Row],[% PRODUCTO]]," ")</f>
        <v>4.11111</v>
      </c>
      <c r="O2682" s="61"/>
      <c r="P2682" s="55">
        <f>IFERROR(Tabla3[[#This Row],[OCULTAR2]]-Tabla3[[#This Row],[OCULTAR2]]*Tabla3[[#This Row],[% LÍNEA]]," ")</f>
        <v>4.11111</v>
      </c>
      <c r="Q2682" s="56">
        <f>IFERROR(Tabla3[[#This Row],[% PRODUCTO]]+Tabla3[[#This Row],[% LÍNEA]]," ")</f>
        <v>0</v>
      </c>
      <c r="R2682" s="60">
        <f>Tabla3[[#This Row],[OCULTAR3]]</f>
        <v>4.11111</v>
      </c>
      <c r="S2682" s="60">
        <f>Tabla3[[#This Row],[PRECIO SIN %]]-Tabla3[[#This Row],[PRECIO SIN %]]*10%</f>
        <v>3.699999</v>
      </c>
      <c r="T2682" s="80">
        <f>(Tabla3[[#This Row],[PRECIO CON DESCT.]]-(Tabla3[[#This Row],[PRECIO CON DESCT.]]*$T$6))</f>
        <v>2.3309993699999998</v>
      </c>
      <c r="U2682" s="96"/>
      <c r="V2682" s="94">
        <f>Tabla3[[#This Row],[PRECIO %      en $]]*Tabla3[[#This Row],[PEDIDO ]]</f>
        <v>0</v>
      </c>
      <c r="W2682" s="57">
        <f>Tabla3[[#This Row],[PRECIO CON DESCT.]]*Tabla3[[#This Row],[PEDIDO ]]</f>
        <v>0</v>
      </c>
      <c r="X2682" s="58">
        <f>Tabla3[[#This Row],[PRECIO SIN %]]*Tabla3[[#This Row],[PEDIDO ]]</f>
        <v>0</v>
      </c>
    </row>
    <row r="2683" spans="1:24" ht="33" customHeight="1" x14ac:dyDescent="0.4">
      <c r="A2683" s="124">
        <v>8908020242894</v>
      </c>
      <c r="B2683" s="51" t="s">
        <v>225</v>
      </c>
      <c r="C2683" s="51" t="s">
        <v>206</v>
      </c>
      <c r="D26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83" s="118" t="s">
        <v>3159</v>
      </c>
      <c r="F2683" s="75" t="s">
        <v>537</v>
      </c>
      <c r="G26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83" s="77">
        <v>132</v>
      </c>
      <c r="J2683" s="52">
        <v>2.1666699999999999</v>
      </c>
      <c r="K2683" s="53">
        <f>Tabla3[[#This Row],[PRECIOS]]-Tabla3[[#This Row],[PRECIOS]]*10%</f>
        <v>1.9500029999999999</v>
      </c>
      <c r="L2683" s="101"/>
      <c r="M2683" s="54"/>
      <c r="N2683" s="55">
        <f>IFERROR(Tabla3[[#This Row],[PRECIOS]]-Tabla3[[#This Row],[PRECIOS]]*Tabla3[[#This Row],[% PRODUCTO]]," ")</f>
        <v>2.1666699999999999</v>
      </c>
      <c r="O2683" s="54"/>
      <c r="P2683" s="55">
        <f>IFERROR(Tabla3[[#This Row],[OCULTAR2]]-Tabla3[[#This Row],[OCULTAR2]]*Tabla3[[#This Row],[% LÍNEA]]," ")</f>
        <v>2.1666699999999999</v>
      </c>
      <c r="Q2683" s="56">
        <f>IFERROR(Tabla3[[#This Row],[% PRODUCTO]]+Tabla3[[#This Row],[% LÍNEA]]," ")</f>
        <v>0</v>
      </c>
      <c r="R2683" s="53">
        <f>Tabla3[[#This Row],[OCULTAR3]]</f>
        <v>2.1666699999999999</v>
      </c>
      <c r="S2683" s="53">
        <f>Tabla3[[#This Row],[PRECIO SIN %]]-Tabla3[[#This Row],[PRECIO SIN %]]*10%</f>
        <v>1.9500029999999999</v>
      </c>
      <c r="T2683" s="80">
        <f>(Tabla3[[#This Row],[PRECIO CON DESCT.]]-(Tabla3[[#This Row],[PRECIO CON DESCT.]]*$T$6))</f>
        <v>1.22850189</v>
      </c>
      <c r="U2683" s="96"/>
      <c r="V2683" s="94">
        <f>Tabla3[[#This Row],[PRECIO %      en $]]*Tabla3[[#This Row],[PEDIDO ]]</f>
        <v>0</v>
      </c>
      <c r="W2683" s="57">
        <f>Tabla3[[#This Row],[PRECIO CON DESCT.]]*Tabla3[[#This Row],[PEDIDO ]]</f>
        <v>0</v>
      </c>
      <c r="X2683" s="58">
        <f>Tabla3[[#This Row],[PRECIO SIN %]]*Tabla3[[#This Row],[PEDIDO ]]</f>
        <v>0</v>
      </c>
    </row>
    <row r="2684" spans="1:24" ht="33" customHeight="1" x14ac:dyDescent="0.4">
      <c r="A2684" s="125">
        <v>7591585174680</v>
      </c>
      <c r="B2684" s="59" t="s">
        <v>225</v>
      </c>
      <c r="C2684" s="59" t="s">
        <v>75</v>
      </c>
      <c r="D26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84" s="119" t="s">
        <v>3160</v>
      </c>
      <c r="F2684" s="76" t="s">
        <v>537</v>
      </c>
      <c r="G26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84" s="78">
        <v>78</v>
      </c>
      <c r="J2684" s="52">
        <v>5.3555599999999997</v>
      </c>
      <c r="K2684" s="60">
        <f>Tabla3[[#This Row],[PRECIOS]]-Tabla3[[#This Row],[PRECIOS]]*10%</f>
        <v>4.820004</v>
      </c>
      <c r="L2684" s="101"/>
      <c r="M2684" s="61"/>
      <c r="N2684" s="55">
        <f>IFERROR(Tabla3[[#This Row],[PRECIOS]]-Tabla3[[#This Row],[PRECIOS]]*Tabla3[[#This Row],[% PRODUCTO]]," ")</f>
        <v>5.3555599999999997</v>
      </c>
      <c r="O2684" s="61"/>
      <c r="P2684" s="55">
        <f>IFERROR(Tabla3[[#This Row],[OCULTAR2]]-Tabla3[[#This Row],[OCULTAR2]]*Tabla3[[#This Row],[% LÍNEA]]," ")</f>
        <v>5.3555599999999997</v>
      </c>
      <c r="Q2684" s="56">
        <f>IFERROR(Tabla3[[#This Row],[% PRODUCTO]]+Tabla3[[#This Row],[% LÍNEA]]," ")</f>
        <v>0</v>
      </c>
      <c r="R2684" s="60">
        <f>Tabla3[[#This Row],[OCULTAR3]]</f>
        <v>5.3555599999999997</v>
      </c>
      <c r="S2684" s="60">
        <f>Tabla3[[#This Row],[PRECIO SIN %]]-Tabla3[[#This Row],[PRECIO SIN %]]*10%</f>
        <v>4.820004</v>
      </c>
      <c r="T2684" s="80">
        <f>(Tabla3[[#This Row],[PRECIO CON DESCT.]]-(Tabla3[[#This Row],[PRECIO CON DESCT.]]*$T$6))</f>
        <v>3.0366025199999997</v>
      </c>
      <c r="U2684" s="96"/>
      <c r="V2684" s="94">
        <f>Tabla3[[#This Row],[PRECIO %      en $]]*Tabla3[[#This Row],[PEDIDO ]]</f>
        <v>0</v>
      </c>
      <c r="W2684" s="57">
        <f>Tabla3[[#This Row],[PRECIO CON DESCT.]]*Tabla3[[#This Row],[PEDIDO ]]</f>
        <v>0</v>
      </c>
      <c r="X2684" s="58">
        <f>Tabla3[[#This Row],[PRECIO SIN %]]*Tabla3[[#This Row],[PEDIDO ]]</f>
        <v>0</v>
      </c>
    </row>
    <row r="2685" spans="1:24" ht="33" customHeight="1" x14ac:dyDescent="0.4">
      <c r="A2685" s="124">
        <v>7594001101949</v>
      </c>
      <c r="B2685" s="51" t="s">
        <v>225</v>
      </c>
      <c r="C2685" s="51" t="s">
        <v>203</v>
      </c>
      <c r="D26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85" s="118" t="s">
        <v>3161</v>
      </c>
      <c r="F2685" s="75" t="s">
        <v>537</v>
      </c>
      <c r="G26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85" s="77">
        <v>1032</v>
      </c>
      <c r="J2685" s="52">
        <v>4</v>
      </c>
      <c r="K2685" s="53">
        <f>Tabla3[[#This Row],[PRECIOS]]-Tabla3[[#This Row],[PRECIOS]]*10%</f>
        <v>3.6</v>
      </c>
      <c r="L2685" s="101"/>
      <c r="M2685" s="54"/>
      <c r="N2685" s="55">
        <f>IFERROR(Tabla3[[#This Row],[PRECIOS]]-Tabla3[[#This Row],[PRECIOS]]*Tabla3[[#This Row],[% PRODUCTO]]," ")</f>
        <v>4</v>
      </c>
      <c r="O2685" s="54"/>
      <c r="P2685" s="55">
        <f>IFERROR(Tabla3[[#This Row],[OCULTAR2]]-Tabla3[[#This Row],[OCULTAR2]]*Tabla3[[#This Row],[% LÍNEA]]," ")</f>
        <v>4</v>
      </c>
      <c r="Q2685" s="56">
        <f>IFERROR(Tabla3[[#This Row],[% PRODUCTO]]+Tabla3[[#This Row],[% LÍNEA]]," ")</f>
        <v>0</v>
      </c>
      <c r="R2685" s="53">
        <f>Tabla3[[#This Row],[OCULTAR3]]</f>
        <v>4</v>
      </c>
      <c r="S2685" s="53">
        <f>Tabla3[[#This Row],[PRECIO SIN %]]-Tabla3[[#This Row],[PRECIO SIN %]]*10%</f>
        <v>3.6</v>
      </c>
      <c r="T2685" s="80">
        <f>(Tabla3[[#This Row],[PRECIO CON DESCT.]]-(Tabla3[[#This Row],[PRECIO CON DESCT.]]*$T$6))</f>
        <v>2.2679999999999998</v>
      </c>
      <c r="U2685" s="96"/>
      <c r="V2685" s="94">
        <f>Tabla3[[#This Row],[PRECIO %      en $]]*Tabla3[[#This Row],[PEDIDO ]]</f>
        <v>0</v>
      </c>
      <c r="W2685" s="57">
        <f>Tabla3[[#This Row],[PRECIO CON DESCT.]]*Tabla3[[#This Row],[PEDIDO ]]</f>
        <v>0</v>
      </c>
      <c r="X2685" s="58">
        <f>Tabla3[[#This Row],[PRECIO SIN %]]*Tabla3[[#This Row],[PEDIDO ]]</f>
        <v>0</v>
      </c>
    </row>
    <row r="2686" spans="1:24" ht="33" customHeight="1" x14ac:dyDescent="0.4">
      <c r="A2686" s="125">
        <v>7598176000083</v>
      </c>
      <c r="B2686" s="59" t="s">
        <v>225</v>
      </c>
      <c r="C2686" s="59" t="s">
        <v>168</v>
      </c>
      <c r="D26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86" s="119" t="s">
        <v>3162</v>
      </c>
      <c r="F2686" s="76" t="s">
        <v>537</v>
      </c>
      <c r="G26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86" s="78">
        <v>24</v>
      </c>
      <c r="J2686" s="52">
        <v>2.48889</v>
      </c>
      <c r="K2686" s="60">
        <f>Tabla3[[#This Row],[PRECIOS]]-Tabla3[[#This Row],[PRECIOS]]*10%</f>
        <v>2.2400009999999999</v>
      </c>
      <c r="L2686" s="101"/>
      <c r="M2686" s="61"/>
      <c r="N2686" s="55">
        <f>IFERROR(Tabla3[[#This Row],[PRECIOS]]-Tabla3[[#This Row],[PRECIOS]]*Tabla3[[#This Row],[% PRODUCTO]]," ")</f>
        <v>2.48889</v>
      </c>
      <c r="O2686" s="61"/>
      <c r="P2686" s="55">
        <f>IFERROR(Tabla3[[#This Row],[OCULTAR2]]-Tabla3[[#This Row],[OCULTAR2]]*Tabla3[[#This Row],[% LÍNEA]]," ")</f>
        <v>2.48889</v>
      </c>
      <c r="Q2686" s="56">
        <f>IFERROR(Tabla3[[#This Row],[% PRODUCTO]]+Tabla3[[#This Row],[% LÍNEA]]," ")</f>
        <v>0</v>
      </c>
      <c r="R2686" s="60">
        <f>Tabla3[[#This Row],[OCULTAR3]]</f>
        <v>2.48889</v>
      </c>
      <c r="S2686" s="60">
        <f>Tabla3[[#This Row],[PRECIO SIN %]]-Tabla3[[#This Row],[PRECIO SIN %]]*10%</f>
        <v>2.2400009999999999</v>
      </c>
      <c r="T2686" s="80">
        <f>(Tabla3[[#This Row],[PRECIO CON DESCT.]]-(Tabla3[[#This Row],[PRECIO CON DESCT.]]*$T$6))</f>
        <v>1.41120063</v>
      </c>
      <c r="U2686" s="96"/>
      <c r="V2686" s="94">
        <f>Tabla3[[#This Row],[PRECIO %      en $]]*Tabla3[[#This Row],[PEDIDO ]]</f>
        <v>0</v>
      </c>
      <c r="W2686" s="57">
        <f>Tabla3[[#This Row],[PRECIO CON DESCT.]]*Tabla3[[#This Row],[PEDIDO ]]</f>
        <v>0</v>
      </c>
      <c r="X2686" s="58">
        <f>Tabla3[[#This Row],[PRECIO SIN %]]*Tabla3[[#This Row],[PEDIDO ]]</f>
        <v>0</v>
      </c>
    </row>
    <row r="2687" spans="1:24" ht="33" customHeight="1" x14ac:dyDescent="0.4">
      <c r="A2687" s="124">
        <v>7598176000083</v>
      </c>
      <c r="B2687" s="51" t="s">
        <v>225</v>
      </c>
      <c r="C2687" s="51" t="s">
        <v>168</v>
      </c>
      <c r="D26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87" s="118" t="s">
        <v>3163</v>
      </c>
      <c r="F2687" s="75" t="s">
        <v>537</v>
      </c>
      <c r="G26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87" s="77">
        <v>178</v>
      </c>
      <c r="J2687" s="52">
        <v>2.48889</v>
      </c>
      <c r="K2687" s="53">
        <f>Tabla3[[#This Row],[PRECIOS]]-Tabla3[[#This Row],[PRECIOS]]*10%</f>
        <v>2.2400009999999999</v>
      </c>
      <c r="L2687" s="101"/>
      <c r="M2687" s="54"/>
      <c r="N2687" s="55">
        <f>IFERROR(Tabla3[[#This Row],[PRECIOS]]-Tabla3[[#This Row],[PRECIOS]]*Tabla3[[#This Row],[% PRODUCTO]]," ")</f>
        <v>2.48889</v>
      </c>
      <c r="O2687" s="54"/>
      <c r="P2687" s="55">
        <f>IFERROR(Tabla3[[#This Row],[OCULTAR2]]-Tabla3[[#This Row],[OCULTAR2]]*Tabla3[[#This Row],[% LÍNEA]]," ")</f>
        <v>2.48889</v>
      </c>
      <c r="Q2687" s="56">
        <f>IFERROR(Tabla3[[#This Row],[% PRODUCTO]]+Tabla3[[#This Row],[% LÍNEA]]," ")</f>
        <v>0</v>
      </c>
      <c r="R2687" s="53">
        <f>Tabla3[[#This Row],[OCULTAR3]]</f>
        <v>2.48889</v>
      </c>
      <c r="S2687" s="53">
        <f>Tabla3[[#This Row],[PRECIO SIN %]]-Tabla3[[#This Row],[PRECIO SIN %]]*10%</f>
        <v>2.2400009999999999</v>
      </c>
      <c r="T2687" s="80">
        <f>(Tabla3[[#This Row],[PRECIO CON DESCT.]]-(Tabla3[[#This Row],[PRECIO CON DESCT.]]*$T$6))</f>
        <v>1.41120063</v>
      </c>
      <c r="U2687" s="96"/>
      <c r="V2687" s="94">
        <f>Tabla3[[#This Row],[PRECIO %      en $]]*Tabla3[[#This Row],[PEDIDO ]]</f>
        <v>0</v>
      </c>
      <c r="W2687" s="57">
        <f>Tabla3[[#This Row],[PRECIO CON DESCT.]]*Tabla3[[#This Row],[PEDIDO ]]</f>
        <v>0</v>
      </c>
      <c r="X2687" s="58">
        <f>Tabla3[[#This Row],[PRECIO SIN %]]*Tabla3[[#This Row],[PEDIDO ]]</f>
        <v>0</v>
      </c>
    </row>
    <row r="2688" spans="1:24" ht="33" customHeight="1" x14ac:dyDescent="0.4">
      <c r="A2688" s="125">
        <v>675696260122</v>
      </c>
      <c r="B2688" s="59" t="s">
        <v>225</v>
      </c>
      <c r="C2688" s="59" t="s">
        <v>109</v>
      </c>
      <c r="D26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88" s="119" t="s">
        <v>3164</v>
      </c>
      <c r="F2688" s="76" t="s">
        <v>537</v>
      </c>
      <c r="G26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88" s="78">
        <v>93</v>
      </c>
      <c r="J2688" s="52">
        <v>2.4777800000000001</v>
      </c>
      <c r="K2688" s="60">
        <f>Tabla3[[#This Row],[PRECIOS]]-Tabla3[[#This Row],[PRECIOS]]*10%</f>
        <v>2.2300020000000003</v>
      </c>
      <c r="L2688" s="101"/>
      <c r="M2688" s="61"/>
      <c r="N2688" s="55">
        <f>IFERROR(Tabla3[[#This Row],[PRECIOS]]-Tabla3[[#This Row],[PRECIOS]]*Tabla3[[#This Row],[% PRODUCTO]]," ")</f>
        <v>2.4777800000000001</v>
      </c>
      <c r="O2688" s="61"/>
      <c r="P2688" s="55">
        <f>IFERROR(Tabla3[[#This Row],[OCULTAR2]]-Tabla3[[#This Row],[OCULTAR2]]*Tabla3[[#This Row],[% LÍNEA]]," ")</f>
        <v>2.4777800000000001</v>
      </c>
      <c r="Q2688" s="56">
        <f>IFERROR(Tabla3[[#This Row],[% PRODUCTO]]+Tabla3[[#This Row],[% LÍNEA]]," ")</f>
        <v>0</v>
      </c>
      <c r="R2688" s="60">
        <f>Tabla3[[#This Row],[OCULTAR3]]</f>
        <v>2.4777800000000001</v>
      </c>
      <c r="S2688" s="60">
        <f>Tabla3[[#This Row],[PRECIO SIN %]]-Tabla3[[#This Row],[PRECIO SIN %]]*10%</f>
        <v>2.2300020000000003</v>
      </c>
      <c r="T2688" s="80">
        <f>(Tabla3[[#This Row],[PRECIO CON DESCT.]]-(Tabla3[[#This Row],[PRECIO CON DESCT.]]*$T$6))</f>
        <v>1.4049012600000002</v>
      </c>
      <c r="U2688" s="96"/>
      <c r="V2688" s="94">
        <f>Tabla3[[#This Row],[PRECIO %      en $]]*Tabla3[[#This Row],[PEDIDO ]]</f>
        <v>0</v>
      </c>
      <c r="W2688" s="57">
        <f>Tabla3[[#This Row],[PRECIO CON DESCT.]]*Tabla3[[#This Row],[PEDIDO ]]</f>
        <v>0</v>
      </c>
      <c r="X2688" s="58">
        <f>Tabla3[[#This Row],[PRECIO SIN %]]*Tabla3[[#This Row],[PEDIDO ]]</f>
        <v>0</v>
      </c>
    </row>
    <row r="2689" spans="1:24" ht="33" customHeight="1" x14ac:dyDescent="0.4">
      <c r="A2689" s="124">
        <v>756029628410</v>
      </c>
      <c r="B2689" s="51" t="s">
        <v>225</v>
      </c>
      <c r="C2689" s="51" t="s">
        <v>229</v>
      </c>
      <c r="D26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89" s="118" t="s">
        <v>3165</v>
      </c>
      <c r="F2689" s="75" t="s">
        <v>537</v>
      </c>
      <c r="G26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89" s="77">
        <v>19</v>
      </c>
      <c r="J2689" s="52">
        <v>3.4777800000000001</v>
      </c>
      <c r="K2689" s="53">
        <f>Tabla3[[#This Row],[PRECIOS]]-Tabla3[[#This Row],[PRECIOS]]*10%</f>
        <v>3.1300020000000002</v>
      </c>
      <c r="L2689" s="101"/>
      <c r="M2689" s="54"/>
      <c r="N2689" s="55">
        <f>IFERROR(Tabla3[[#This Row],[PRECIOS]]-Tabla3[[#This Row],[PRECIOS]]*Tabla3[[#This Row],[% PRODUCTO]]," ")</f>
        <v>3.4777800000000001</v>
      </c>
      <c r="O2689" s="54"/>
      <c r="P2689" s="55">
        <f>IFERROR(Tabla3[[#This Row],[OCULTAR2]]-Tabla3[[#This Row],[OCULTAR2]]*Tabla3[[#This Row],[% LÍNEA]]," ")</f>
        <v>3.4777800000000001</v>
      </c>
      <c r="Q2689" s="56">
        <f>IFERROR(Tabla3[[#This Row],[% PRODUCTO]]+Tabla3[[#This Row],[% LÍNEA]]," ")</f>
        <v>0</v>
      </c>
      <c r="R2689" s="53">
        <f>Tabla3[[#This Row],[OCULTAR3]]</f>
        <v>3.4777800000000001</v>
      </c>
      <c r="S2689" s="53">
        <f>Tabla3[[#This Row],[PRECIO SIN %]]-Tabla3[[#This Row],[PRECIO SIN %]]*10%</f>
        <v>3.1300020000000002</v>
      </c>
      <c r="T2689" s="80">
        <f>(Tabla3[[#This Row],[PRECIO CON DESCT.]]-(Tabla3[[#This Row],[PRECIO CON DESCT.]]*$T$6))</f>
        <v>1.9719012600000001</v>
      </c>
      <c r="U2689" s="96"/>
      <c r="V2689" s="94">
        <f>Tabla3[[#This Row],[PRECIO %      en $]]*Tabla3[[#This Row],[PEDIDO ]]</f>
        <v>0</v>
      </c>
      <c r="W2689" s="57">
        <f>Tabla3[[#This Row],[PRECIO CON DESCT.]]*Tabla3[[#This Row],[PEDIDO ]]</f>
        <v>0</v>
      </c>
      <c r="X2689" s="58">
        <f>Tabla3[[#This Row],[PRECIO SIN %]]*Tabla3[[#This Row],[PEDIDO ]]</f>
        <v>0</v>
      </c>
    </row>
    <row r="2690" spans="1:24" ht="33" customHeight="1" x14ac:dyDescent="0.4">
      <c r="A2690" s="125">
        <v>7594001102236</v>
      </c>
      <c r="B2690" s="59" t="s">
        <v>225</v>
      </c>
      <c r="C2690" s="59" t="s">
        <v>203</v>
      </c>
      <c r="D26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90" s="119" t="s">
        <v>3166</v>
      </c>
      <c r="F2690" s="76" t="s">
        <v>537</v>
      </c>
      <c r="G26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90" s="78">
        <v>161</v>
      </c>
      <c r="J2690" s="52">
        <v>6.6666699999999999</v>
      </c>
      <c r="K2690" s="60">
        <f>Tabla3[[#This Row],[PRECIOS]]-Tabla3[[#This Row],[PRECIOS]]*10%</f>
        <v>6.0000029999999995</v>
      </c>
      <c r="L2690" s="101"/>
      <c r="M2690" s="61"/>
      <c r="N2690" s="55">
        <f>IFERROR(Tabla3[[#This Row],[PRECIOS]]-Tabla3[[#This Row],[PRECIOS]]*Tabla3[[#This Row],[% PRODUCTO]]," ")</f>
        <v>6.6666699999999999</v>
      </c>
      <c r="O2690" s="61"/>
      <c r="P2690" s="55">
        <f>IFERROR(Tabla3[[#This Row],[OCULTAR2]]-Tabla3[[#This Row],[OCULTAR2]]*Tabla3[[#This Row],[% LÍNEA]]," ")</f>
        <v>6.6666699999999999</v>
      </c>
      <c r="Q2690" s="56">
        <f>IFERROR(Tabla3[[#This Row],[% PRODUCTO]]+Tabla3[[#This Row],[% LÍNEA]]," ")</f>
        <v>0</v>
      </c>
      <c r="R2690" s="60">
        <f>Tabla3[[#This Row],[OCULTAR3]]</f>
        <v>6.6666699999999999</v>
      </c>
      <c r="S2690" s="60">
        <f>Tabla3[[#This Row],[PRECIO SIN %]]-Tabla3[[#This Row],[PRECIO SIN %]]*10%</f>
        <v>6.0000029999999995</v>
      </c>
      <c r="T2690" s="80">
        <f>(Tabla3[[#This Row],[PRECIO CON DESCT.]]-(Tabla3[[#This Row],[PRECIO CON DESCT.]]*$T$6))</f>
        <v>3.7800018899999999</v>
      </c>
      <c r="U2690" s="96"/>
      <c r="V2690" s="94">
        <f>Tabla3[[#This Row],[PRECIO %      en $]]*Tabla3[[#This Row],[PEDIDO ]]</f>
        <v>0</v>
      </c>
      <c r="W2690" s="57">
        <f>Tabla3[[#This Row],[PRECIO CON DESCT.]]*Tabla3[[#This Row],[PEDIDO ]]</f>
        <v>0</v>
      </c>
      <c r="X2690" s="58">
        <f>Tabla3[[#This Row],[PRECIO SIN %]]*Tabla3[[#This Row],[PEDIDO ]]</f>
        <v>0</v>
      </c>
    </row>
    <row r="2691" spans="1:24" ht="33" customHeight="1" x14ac:dyDescent="0.4">
      <c r="A2691" s="124">
        <v>7594001102236</v>
      </c>
      <c r="B2691" s="51" t="s">
        <v>225</v>
      </c>
      <c r="C2691" s="51" t="s">
        <v>203</v>
      </c>
      <c r="D26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91" s="118" t="s">
        <v>3166</v>
      </c>
      <c r="F2691" s="75" t="s">
        <v>537</v>
      </c>
      <c r="G26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91" s="77">
        <v>1</v>
      </c>
      <c r="J2691" s="52">
        <v>6.0777799999999997</v>
      </c>
      <c r="K2691" s="53">
        <f>Tabla3[[#This Row],[PRECIOS]]-Tabla3[[#This Row],[PRECIOS]]*10%</f>
        <v>5.470002</v>
      </c>
      <c r="L2691" s="101"/>
      <c r="M2691" s="54"/>
      <c r="N2691" s="55">
        <f>IFERROR(Tabla3[[#This Row],[PRECIOS]]-Tabla3[[#This Row],[PRECIOS]]*Tabla3[[#This Row],[% PRODUCTO]]," ")</f>
        <v>6.0777799999999997</v>
      </c>
      <c r="O2691" s="54"/>
      <c r="P2691" s="55">
        <f>IFERROR(Tabla3[[#This Row],[OCULTAR2]]-Tabla3[[#This Row],[OCULTAR2]]*Tabla3[[#This Row],[% LÍNEA]]," ")</f>
        <v>6.0777799999999997</v>
      </c>
      <c r="Q2691" s="56">
        <f>IFERROR(Tabla3[[#This Row],[% PRODUCTO]]+Tabla3[[#This Row],[% LÍNEA]]," ")</f>
        <v>0</v>
      </c>
      <c r="R2691" s="53">
        <f>Tabla3[[#This Row],[OCULTAR3]]</f>
        <v>6.0777799999999997</v>
      </c>
      <c r="S2691" s="53">
        <f>Tabla3[[#This Row],[PRECIO SIN %]]-Tabla3[[#This Row],[PRECIO SIN %]]*10%</f>
        <v>5.470002</v>
      </c>
      <c r="T2691" s="80">
        <f>(Tabla3[[#This Row],[PRECIO CON DESCT.]]-(Tabla3[[#This Row],[PRECIO CON DESCT.]]*$T$6))</f>
        <v>3.4461012599999998</v>
      </c>
      <c r="U2691" s="96"/>
      <c r="V2691" s="94">
        <f>Tabla3[[#This Row],[PRECIO %      en $]]*Tabla3[[#This Row],[PEDIDO ]]</f>
        <v>0</v>
      </c>
      <c r="W2691" s="57">
        <f>Tabla3[[#This Row],[PRECIO CON DESCT.]]*Tabla3[[#This Row],[PEDIDO ]]</f>
        <v>0</v>
      </c>
      <c r="X2691" s="58">
        <f>Tabla3[[#This Row],[PRECIO SIN %]]*Tabla3[[#This Row],[PEDIDO ]]</f>
        <v>0</v>
      </c>
    </row>
    <row r="2692" spans="1:24" ht="33" customHeight="1" x14ac:dyDescent="0.4">
      <c r="A2692" s="125"/>
      <c r="B2692" s="59" t="s">
        <v>225</v>
      </c>
      <c r="C2692" s="59" t="s">
        <v>74</v>
      </c>
      <c r="D26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692" s="119" t="s">
        <v>3167</v>
      </c>
      <c r="F2692" s="76" t="s">
        <v>537</v>
      </c>
      <c r="G26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692" s="78">
        <v>14</v>
      </c>
      <c r="J2692" s="52">
        <v>7.61111</v>
      </c>
      <c r="K2692" s="60">
        <f>Tabla3[[#This Row],[PRECIOS]]-Tabla3[[#This Row],[PRECIOS]]*10%</f>
        <v>6.8499990000000004</v>
      </c>
      <c r="L2692" s="101" t="s">
        <v>5327</v>
      </c>
      <c r="M2692" s="61"/>
      <c r="N2692" s="55">
        <f>IFERROR(Tabla3[[#This Row],[PRECIOS]]-Tabla3[[#This Row],[PRECIOS]]*Tabla3[[#This Row],[% PRODUCTO]]," ")</f>
        <v>7.61111</v>
      </c>
      <c r="O2692" s="61"/>
      <c r="P2692" s="55">
        <f>IFERROR(Tabla3[[#This Row],[OCULTAR2]]-Tabla3[[#This Row],[OCULTAR2]]*Tabla3[[#This Row],[% LÍNEA]]," ")</f>
        <v>7.61111</v>
      </c>
      <c r="Q2692" s="56">
        <f>IFERROR(Tabla3[[#This Row],[% PRODUCTO]]+Tabla3[[#This Row],[% LÍNEA]]," ")</f>
        <v>0</v>
      </c>
      <c r="R2692" s="60">
        <f>Tabla3[[#This Row],[OCULTAR3]]</f>
        <v>7.61111</v>
      </c>
      <c r="S2692" s="60">
        <f>Tabla3[[#This Row],[PRECIO SIN %]]-Tabla3[[#This Row],[PRECIO SIN %]]*10%</f>
        <v>6.8499990000000004</v>
      </c>
      <c r="T2692" s="80">
        <f>(Tabla3[[#This Row],[PRECIO CON DESCT.]]-(Tabla3[[#This Row],[PRECIO CON DESCT.]]*$T$6))</f>
        <v>4.3154993700000004</v>
      </c>
      <c r="U2692" s="96"/>
      <c r="V2692" s="94">
        <f>Tabla3[[#This Row],[PRECIO %      en $]]*Tabla3[[#This Row],[PEDIDO ]]</f>
        <v>0</v>
      </c>
      <c r="W2692" s="57">
        <f>Tabla3[[#This Row],[PRECIO CON DESCT.]]*Tabla3[[#This Row],[PEDIDO ]]</f>
        <v>0</v>
      </c>
      <c r="X2692" s="58">
        <f>Tabla3[[#This Row],[PRECIO SIN %]]*Tabla3[[#This Row],[PEDIDO ]]</f>
        <v>0</v>
      </c>
    </row>
    <row r="2693" spans="1:24" ht="33" customHeight="1" x14ac:dyDescent="0.4">
      <c r="A2693" s="124">
        <v>7592803004321</v>
      </c>
      <c r="B2693" s="51" t="s">
        <v>225</v>
      </c>
      <c r="C2693" s="51" t="s">
        <v>132</v>
      </c>
      <c r="D26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93" s="118" t="s">
        <v>3168</v>
      </c>
      <c r="F2693" s="75" t="s">
        <v>537</v>
      </c>
      <c r="G26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93" s="77">
        <v>94</v>
      </c>
      <c r="J2693" s="52">
        <v>20.322220000000002</v>
      </c>
      <c r="K2693" s="53">
        <f>Tabla3[[#This Row],[PRECIOS]]-Tabla3[[#This Row],[PRECIOS]]*10%</f>
        <v>18.289998000000001</v>
      </c>
      <c r="L2693" s="101"/>
      <c r="M2693" s="54"/>
      <c r="N2693" s="55">
        <f>IFERROR(Tabla3[[#This Row],[PRECIOS]]-Tabla3[[#This Row],[PRECIOS]]*Tabla3[[#This Row],[% PRODUCTO]]," ")</f>
        <v>20.322220000000002</v>
      </c>
      <c r="O2693" s="54"/>
      <c r="P2693" s="55">
        <f>IFERROR(Tabla3[[#This Row],[OCULTAR2]]-Tabla3[[#This Row],[OCULTAR2]]*Tabla3[[#This Row],[% LÍNEA]]," ")</f>
        <v>20.322220000000002</v>
      </c>
      <c r="Q2693" s="56">
        <f>IFERROR(Tabla3[[#This Row],[% PRODUCTO]]+Tabla3[[#This Row],[% LÍNEA]]," ")</f>
        <v>0</v>
      </c>
      <c r="R2693" s="53">
        <f>Tabla3[[#This Row],[OCULTAR3]]</f>
        <v>20.322220000000002</v>
      </c>
      <c r="S2693" s="53">
        <f>Tabla3[[#This Row],[PRECIO SIN %]]-Tabla3[[#This Row],[PRECIO SIN %]]*10%</f>
        <v>18.289998000000001</v>
      </c>
      <c r="T2693" s="80">
        <f>(Tabla3[[#This Row],[PRECIO CON DESCT.]]-(Tabla3[[#This Row],[PRECIO CON DESCT.]]*$T$6))</f>
        <v>11.522698739999999</v>
      </c>
      <c r="U2693" s="96"/>
      <c r="V2693" s="94">
        <f>Tabla3[[#This Row],[PRECIO %      en $]]*Tabla3[[#This Row],[PEDIDO ]]</f>
        <v>0</v>
      </c>
      <c r="W2693" s="57">
        <f>Tabla3[[#This Row],[PRECIO CON DESCT.]]*Tabla3[[#This Row],[PEDIDO ]]</f>
        <v>0</v>
      </c>
      <c r="X2693" s="58">
        <f>Tabla3[[#This Row],[PRECIO SIN %]]*Tabla3[[#This Row],[PEDIDO ]]</f>
        <v>0</v>
      </c>
    </row>
    <row r="2694" spans="1:24" ht="33" customHeight="1" x14ac:dyDescent="0.4">
      <c r="A2694" s="125">
        <v>7591020009270</v>
      </c>
      <c r="B2694" s="59" t="s">
        <v>225</v>
      </c>
      <c r="C2694" s="59" t="s">
        <v>196</v>
      </c>
      <c r="D26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94" s="119" t="s">
        <v>3169</v>
      </c>
      <c r="F2694" s="76" t="s">
        <v>537</v>
      </c>
      <c r="G26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94" s="78">
        <v>110</v>
      </c>
      <c r="J2694" s="52">
        <v>23.66667</v>
      </c>
      <c r="K2694" s="60">
        <f>Tabla3[[#This Row],[PRECIOS]]-Tabla3[[#This Row],[PRECIOS]]*10%</f>
        <v>21.300003</v>
      </c>
      <c r="L2694" s="101"/>
      <c r="M2694" s="61"/>
      <c r="N2694" s="55">
        <f>IFERROR(Tabla3[[#This Row],[PRECIOS]]-Tabla3[[#This Row],[PRECIOS]]*Tabla3[[#This Row],[% PRODUCTO]]," ")</f>
        <v>23.66667</v>
      </c>
      <c r="O2694" s="61"/>
      <c r="P2694" s="55">
        <f>IFERROR(Tabla3[[#This Row],[OCULTAR2]]-Tabla3[[#This Row],[OCULTAR2]]*Tabla3[[#This Row],[% LÍNEA]]," ")</f>
        <v>23.66667</v>
      </c>
      <c r="Q2694" s="56">
        <f>IFERROR(Tabla3[[#This Row],[% PRODUCTO]]+Tabla3[[#This Row],[% LÍNEA]]," ")</f>
        <v>0</v>
      </c>
      <c r="R2694" s="60">
        <f>Tabla3[[#This Row],[OCULTAR3]]</f>
        <v>23.66667</v>
      </c>
      <c r="S2694" s="60">
        <f>Tabla3[[#This Row],[PRECIO SIN %]]-Tabla3[[#This Row],[PRECIO SIN %]]*10%</f>
        <v>21.300003</v>
      </c>
      <c r="T2694" s="80">
        <f>(Tabla3[[#This Row],[PRECIO CON DESCT.]]-(Tabla3[[#This Row],[PRECIO CON DESCT.]]*$T$6))</f>
        <v>13.419001890000001</v>
      </c>
      <c r="U2694" s="96"/>
      <c r="V2694" s="94">
        <f>Tabla3[[#This Row],[PRECIO %      en $]]*Tabla3[[#This Row],[PEDIDO ]]</f>
        <v>0</v>
      </c>
      <c r="W2694" s="57">
        <f>Tabla3[[#This Row],[PRECIO CON DESCT.]]*Tabla3[[#This Row],[PEDIDO ]]</f>
        <v>0</v>
      </c>
      <c r="X2694" s="58">
        <f>Tabla3[[#This Row],[PRECIO SIN %]]*Tabla3[[#This Row],[PEDIDO ]]</f>
        <v>0</v>
      </c>
    </row>
    <row r="2695" spans="1:24" ht="33" customHeight="1" x14ac:dyDescent="0.4">
      <c r="A2695" s="124">
        <v>8904187871298</v>
      </c>
      <c r="B2695" s="51" t="s">
        <v>225</v>
      </c>
      <c r="C2695" s="51" t="s">
        <v>57</v>
      </c>
      <c r="D26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95" s="118" t="s">
        <v>3170</v>
      </c>
      <c r="F2695" s="75" t="s">
        <v>537</v>
      </c>
      <c r="G26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95" s="77">
        <v>96</v>
      </c>
      <c r="J2695" s="52">
        <v>13.48889</v>
      </c>
      <c r="K2695" s="53">
        <f>Tabla3[[#This Row],[PRECIOS]]-Tabla3[[#This Row],[PRECIOS]]*10%</f>
        <v>12.140001</v>
      </c>
      <c r="L2695" s="101"/>
      <c r="M2695" s="54"/>
      <c r="N2695" s="55">
        <f>IFERROR(Tabla3[[#This Row],[PRECIOS]]-Tabla3[[#This Row],[PRECIOS]]*Tabla3[[#This Row],[% PRODUCTO]]," ")</f>
        <v>13.48889</v>
      </c>
      <c r="O2695" s="54"/>
      <c r="P2695" s="55">
        <f>IFERROR(Tabla3[[#This Row],[OCULTAR2]]-Tabla3[[#This Row],[OCULTAR2]]*Tabla3[[#This Row],[% LÍNEA]]," ")</f>
        <v>13.48889</v>
      </c>
      <c r="Q2695" s="56">
        <f>IFERROR(Tabla3[[#This Row],[% PRODUCTO]]+Tabla3[[#This Row],[% LÍNEA]]," ")</f>
        <v>0</v>
      </c>
      <c r="R2695" s="53">
        <f>Tabla3[[#This Row],[OCULTAR3]]</f>
        <v>13.48889</v>
      </c>
      <c r="S2695" s="53">
        <f>Tabla3[[#This Row],[PRECIO SIN %]]-Tabla3[[#This Row],[PRECIO SIN %]]*10%</f>
        <v>12.140001</v>
      </c>
      <c r="T2695" s="80">
        <f>(Tabla3[[#This Row],[PRECIO CON DESCT.]]-(Tabla3[[#This Row],[PRECIO CON DESCT.]]*$T$6))</f>
        <v>7.6482006299999998</v>
      </c>
      <c r="U2695" s="96"/>
      <c r="V2695" s="94">
        <f>Tabla3[[#This Row],[PRECIO %      en $]]*Tabla3[[#This Row],[PEDIDO ]]</f>
        <v>0</v>
      </c>
      <c r="W2695" s="57">
        <f>Tabla3[[#This Row],[PRECIO CON DESCT.]]*Tabla3[[#This Row],[PEDIDO ]]</f>
        <v>0</v>
      </c>
      <c r="X2695" s="58">
        <f>Tabla3[[#This Row],[PRECIO SIN %]]*Tabla3[[#This Row],[PEDIDO ]]</f>
        <v>0</v>
      </c>
    </row>
    <row r="2696" spans="1:24" ht="33" customHeight="1" x14ac:dyDescent="0.4">
      <c r="A2696" s="125">
        <v>7598176001189</v>
      </c>
      <c r="B2696" s="59" t="s">
        <v>225</v>
      </c>
      <c r="C2696" s="59" t="s">
        <v>168</v>
      </c>
      <c r="D26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96" s="119" t="s">
        <v>3171</v>
      </c>
      <c r="F2696" s="76" t="s">
        <v>537</v>
      </c>
      <c r="G26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96" s="78">
        <v>705</v>
      </c>
      <c r="J2696" s="52">
        <v>10.44444</v>
      </c>
      <c r="K2696" s="60">
        <f>Tabla3[[#This Row],[PRECIOS]]-Tabla3[[#This Row],[PRECIOS]]*10%</f>
        <v>9.3999959999999998</v>
      </c>
      <c r="L2696" s="101"/>
      <c r="M2696" s="61"/>
      <c r="N2696" s="55">
        <f>IFERROR(Tabla3[[#This Row],[PRECIOS]]-Tabla3[[#This Row],[PRECIOS]]*Tabla3[[#This Row],[% PRODUCTO]]," ")</f>
        <v>10.44444</v>
      </c>
      <c r="O2696" s="61"/>
      <c r="P2696" s="55">
        <f>IFERROR(Tabla3[[#This Row],[OCULTAR2]]-Tabla3[[#This Row],[OCULTAR2]]*Tabla3[[#This Row],[% LÍNEA]]," ")</f>
        <v>10.44444</v>
      </c>
      <c r="Q2696" s="56">
        <f>IFERROR(Tabla3[[#This Row],[% PRODUCTO]]+Tabla3[[#This Row],[% LÍNEA]]," ")</f>
        <v>0</v>
      </c>
      <c r="R2696" s="60">
        <f>Tabla3[[#This Row],[OCULTAR3]]</f>
        <v>10.44444</v>
      </c>
      <c r="S2696" s="60">
        <f>Tabla3[[#This Row],[PRECIO SIN %]]-Tabla3[[#This Row],[PRECIO SIN %]]*10%</f>
        <v>9.3999959999999998</v>
      </c>
      <c r="T2696" s="80">
        <f>(Tabla3[[#This Row],[PRECIO CON DESCT.]]-(Tabla3[[#This Row],[PRECIO CON DESCT.]]*$T$6))</f>
        <v>5.9219974799999999</v>
      </c>
      <c r="U2696" s="96"/>
      <c r="V2696" s="94">
        <f>Tabla3[[#This Row],[PRECIO %      en $]]*Tabla3[[#This Row],[PEDIDO ]]</f>
        <v>0</v>
      </c>
      <c r="W2696" s="57">
        <f>Tabla3[[#This Row],[PRECIO CON DESCT.]]*Tabla3[[#This Row],[PEDIDO ]]</f>
        <v>0</v>
      </c>
      <c r="X2696" s="58">
        <f>Tabla3[[#This Row],[PRECIO SIN %]]*Tabla3[[#This Row],[PEDIDO ]]</f>
        <v>0</v>
      </c>
    </row>
    <row r="2697" spans="1:24" ht="33" customHeight="1" x14ac:dyDescent="0.4">
      <c r="A2697" s="124">
        <v>7591519000269</v>
      </c>
      <c r="B2697" s="51" t="s">
        <v>225</v>
      </c>
      <c r="C2697" s="51" t="s">
        <v>149</v>
      </c>
      <c r="D26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697" s="118" t="s">
        <v>3172</v>
      </c>
      <c r="F2697" s="75" t="s">
        <v>537</v>
      </c>
      <c r="G26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697" s="77">
        <v>48</v>
      </c>
      <c r="J2697" s="52">
        <v>3.5555599999999998</v>
      </c>
      <c r="K2697" s="53">
        <f>Tabla3[[#This Row],[PRECIOS]]-Tabla3[[#This Row],[PRECIOS]]*10%</f>
        <v>3.2000039999999998</v>
      </c>
      <c r="L2697" s="101" t="s">
        <v>5327</v>
      </c>
      <c r="M2697" s="54"/>
      <c r="N2697" s="55">
        <f>IFERROR(Tabla3[[#This Row],[PRECIOS]]-Tabla3[[#This Row],[PRECIOS]]*Tabla3[[#This Row],[% PRODUCTO]]," ")</f>
        <v>3.5555599999999998</v>
      </c>
      <c r="O2697" s="54"/>
      <c r="P2697" s="55">
        <f>IFERROR(Tabla3[[#This Row],[OCULTAR2]]-Tabla3[[#This Row],[OCULTAR2]]*Tabla3[[#This Row],[% LÍNEA]]," ")</f>
        <v>3.5555599999999998</v>
      </c>
      <c r="Q2697" s="56">
        <f>IFERROR(Tabla3[[#This Row],[% PRODUCTO]]+Tabla3[[#This Row],[% LÍNEA]]," ")</f>
        <v>0</v>
      </c>
      <c r="R2697" s="53">
        <f>Tabla3[[#This Row],[OCULTAR3]]</f>
        <v>3.5555599999999998</v>
      </c>
      <c r="S2697" s="53">
        <f>Tabla3[[#This Row],[PRECIO SIN %]]-Tabla3[[#This Row],[PRECIO SIN %]]*10%</f>
        <v>3.2000039999999998</v>
      </c>
      <c r="T2697" s="80">
        <f>(Tabla3[[#This Row],[PRECIO CON DESCT.]]-(Tabla3[[#This Row],[PRECIO CON DESCT.]]*$T$6))</f>
        <v>2.0160025199999998</v>
      </c>
      <c r="U2697" s="96"/>
      <c r="V2697" s="94">
        <f>Tabla3[[#This Row],[PRECIO %      en $]]*Tabla3[[#This Row],[PEDIDO ]]</f>
        <v>0</v>
      </c>
      <c r="W2697" s="57">
        <f>Tabla3[[#This Row],[PRECIO CON DESCT.]]*Tabla3[[#This Row],[PEDIDO ]]</f>
        <v>0</v>
      </c>
      <c r="X2697" s="58">
        <f>Tabla3[[#This Row],[PRECIO SIN %]]*Tabla3[[#This Row],[PEDIDO ]]</f>
        <v>0</v>
      </c>
    </row>
    <row r="2698" spans="1:24" ht="33" customHeight="1" x14ac:dyDescent="0.4">
      <c r="A2698" s="125">
        <v>7591519003734</v>
      </c>
      <c r="B2698" s="59" t="s">
        <v>225</v>
      </c>
      <c r="C2698" s="59" t="s">
        <v>149</v>
      </c>
      <c r="D26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98" s="119" t="s">
        <v>3173</v>
      </c>
      <c r="F2698" s="76" t="s">
        <v>537</v>
      </c>
      <c r="G26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98" s="78">
        <v>111</v>
      </c>
      <c r="J2698" s="52">
        <v>6.5</v>
      </c>
      <c r="K2698" s="60">
        <f>Tabla3[[#This Row],[PRECIOS]]-Tabla3[[#This Row],[PRECIOS]]*10%</f>
        <v>5.85</v>
      </c>
      <c r="L2698" s="101"/>
      <c r="M2698" s="61"/>
      <c r="N2698" s="55">
        <f>IFERROR(Tabla3[[#This Row],[PRECIOS]]-Tabla3[[#This Row],[PRECIOS]]*Tabla3[[#This Row],[% PRODUCTO]]," ")</f>
        <v>6.5</v>
      </c>
      <c r="O2698" s="61"/>
      <c r="P2698" s="55">
        <f>IFERROR(Tabla3[[#This Row],[OCULTAR2]]-Tabla3[[#This Row],[OCULTAR2]]*Tabla3[[#This Row],[% LÍNEA]]," ")</f>
        <v>6.5</v>
      </c>
      <c r="Q2698" s="56">
        <f>IFERROR(Tabla3[[#This Row],[% PRODUCTO]]+Tabla3[[#This Row],[% LÍNEA]]," ")</f>
        <v>0</v>
      </c>
      <c r="R2698" s="60">
        <f>Tabla3[[#This Row],[OCULTAR3]]</f>
        <v>6.5</v>
      </c>
      <c r="S2698" s="60">
        <f>Tabla3[[#This Row],[PRECIO SIN %]]-Tabla3[[#This Row],[PRECIO SIN %]]*10%</f>
        <v>5.85</v>
      </c>
      <c r="T2698" s="80">
        <f>(Tabla3[[#This Row],[PRECIO CON DESCT.]]-(Tabla3[[#This Row],[PRECIO CON DESCT.]]*$T$6))</f>
        <v>3.6854999999999998</v>
      </c>
      <c r="U2698" s="96"/>
      <c r="V2698" s="94">
        <f>Tabla3[[#This Row],[PRECIO %      en $]]*Tabla3[[#This Row],[PEDIDO ]]</f>
        <v>0</v>
      </c>
      <c r="W2698" s="57">
        <f>Tabla3[[#This Row],[PRECIO CON DESCT.]]*Tabla3[[#This Row],[PEDIDO ]]</f>
        <v>0</v>
      </c>
      <c r="X2698" s="58">
        <f>Tabla3[[#This Row],[PRECIO SIN %]]*Tabla3[[#This Row],[PEDIDO ]]</f>
        <v>0</v>
      </c>
    </row>
    <row r="2699" spans="1:24" ht="33" customHeight="1" x14ac:dyDescent="0.4">
      <c r="A2699" s="124">
        <v>7591585174956</v>
      </c>
      <c r="B2699" s="51" t="s">
        <v>225</v>
      </c>
      <c r="C2699" s="51" t="s">
        <v>75</v>
      </c>
      <c r="D26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699" s="118" t="s">
        <v>3174</v>
      </c>
      <c r="F2699" s="75" t="s">
        <v>537</v>
      </c>
      <c r="G26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6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699" s="77">
        <v>130</v>
      </c>
      <c r="J2699" s="52">
        <v>6.6666699999999999</v>
      </c>
      <c r="K2699" s="53">
        <f>Tabla3[[#This Row],[PRECIOS]]-Tabla3[[#This Row],[PRECIOS]]*10%</f>
        <v>6.0000029999999995</v>
      </c>
      <c r="L2699" s="101"/>
      <c r="M2699" s="54"/>
      <c r="N2699" s="55">
        <f>IFERROR(Tabla3[[#This Row],[PRECIOS]]-Tabla3[[#This Row],[PRECIOS]]*Tabla3[[#This Row],[% PRODUCTO]]," ")</f>
        <v>6.6666699999999999</v>
      </c>
      <c r="O2699" s="54"/>
      <c r="P2699" s="55">
        <f>IFERROR(Tabla3[[#This Row],[OCULTAR2]]-Tabla3[[#This Row],[OCULTAR2]]*Tabla3[[#This Row],[% LÍNEA]]," ")</f>
        <v>6.6666699999999999</v>
      </c>
      <c r="Q2699" s="56">
        <f>IFERROR(Tabla3[[#This Row],[% PRODUCTO]]+Tabla3[[#This Row],[% LÍNEA]]," ")</f>
        <v>0</v>
      </c>
      <c r="R2699" s="53">
        <f>Tabla3[[#This Row],[OCULTAR3]]</f>
        <v>6.6666699999999999</v>
      </c>
      <c r="S2699" s="53">
        <f>Tabla3[[#This Row],[PRECIO SIN %]]-Tabla3[[#This Row],[PRECIO SIN %]]*10%</f>
        <v>6.0000029999999995</v>
      </c>
      <c r="T2699" s="80">
        <f>(Tabla3[[#This Row],[PRECIO CON DESCT.]]-(Tabla3[[#This Row],[PRECIO CON DESCT.]]*$T$6))</f>
        <v>3.7800018899999999</v>
      </c>
      <c r="U2699" s="96"/>
      <c r="V2699" s="94">
        <f>Tabla3[[#This Row],[PRECIO %      en $]]*Tabla3[[#This Row],[PEDIDO ]]</f>
        <v>0</v>
      </c>
      <c r="W2699" s="57">
        <f>Tabla3[[#This Row],[PRECIO CON DESCT.]]*Tabla3[[#This Row],[PEDIDO ]]</f>
        <v>0</v>
      </c>
      <c r="X2699" s="58">
        <f>Tabla3[[#This Row],[PRECIO SIN %]]*Tabla3[[#This Row],[PEDIDO ]]</f>
        <v>0</v>
      </c>
    </row>
    <row r="2700" spans="1:24" ht="33" customHeight="1" x14ac:dyDescent="0.4">
      <c r="A2700" s="125">
        <v>7594001102199</v>
      </c>
      <c r="B2700" s="59" t="s">
        <v>225</v>
      </c>
      <c r="C2700" s="59" t="s">
        <v>203</v>
      </c>
      <c r="D27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700" s="119" t="s">
        <v>3175</v>
      </c>
      <c r="F2700" s="76" t="s">
        <v>537</v>
      </c>
      <c r="G27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700" s="78">
        <v>400</v>
      </c>
      <c r="J2700" s="52">
        <v>4.9222200000000003</v>
      </c>
      <c r="K2700" s="60">
        <f>Tabla3[[#This Row],[PRECIOS]]-Tabla3[[#This Row],[PRECIOS]]*10%</f>
        <v>4.4299980000000003</v>
      </c>
      <c r="L2700" s="101" t="s">
        <v>5327</v>
      </c>
      <c r="M2700" s="61"/>
      <c r="N2700" s="55">
        <f>IFERROR(Tabla3[[#This Row],[PRECIOS]]-Tabla3[[#This Row],[PRECIOS]]*Tabla3[[#This Row],[% PRODUCTO]]," ")</f>
        <v>4.9222200000000003</v>
      </c>
      <c r="O2700" s="61"/>
      <c r="P2700" s="55">
        <f>IFERROR(Tabla3[[#This Row],[OCULTAR2]]-Tabla3[[#This Row],[OCULTAR2]]*Tabla3[[#This Row],[% LÍNEA]]," ")</f>
        <v>4.9222200000000003</v>
      </c>
      <c r="Q2700" s="56">
        <f>IFERROR(Tabla3[[#This Row],[% PRODUCTO]]+Tabla3[[#This Row],[% LÍNEA]]," ")</f>
        <v>0</v>
      </c>
      <c r="R2700" s="60">
        <f>Tabla3[[#This Row],[OCULTAR3]]</f>
        <v>4.9222200000000003</v>
      </c>
      <c r="S2700" s="60">
        <f>Tabla3[[#This Row],[PRECIO SIN %]]-Tabla3[[#This Row],[PRECIO SIN %]]*10%</f>
        <v>4.4299980000000003</v>
      </c>
      <c r="T2700" s="80">
        <f>(Tabla3[[#This Row],[PRECIO CON DESCT.]]-(Tabla3[[#This Row],[PRECIO CON DESCT.]]*$T$6))</f>
        <v>2.7908987400000003</v>
      </c>
      <c r="U2700" s="96"/>
      <c r="V2700" s="94">
        <f>Tabla3[[#This Row],[PRECIO %      en $]]*Tabla3[[#This Row],[PEDIDO ]]</f>
        <v>0</v>
      </c>
      <c r="W2700" s="57">
        <f>Tabla3[[#This Row],[PRECIO CON DESCT.]]*Tabla3[[#This Row],[PEDIDO ]]</f>
        <v>0</v>
      </c>
      <c r="X2700" s="58">
        <f>Tabla3[[#This Row],[PRECIO SIN %]]*Tabla3[[#This Row],[PEDIDO ]]</f>
        <v>0</v>
      </c>
    </row>
    <row r="2701" spans="1:24" ht="33" customHeight="1" x14ac:dyDescent="0.4">
      <c r="A2701" s="124">
        <v>7598176000496</v>
      </c>
      <c r="B2701" s="51" t="s">
        <v>225</v>
      </c>
      <c r="C2701" s="51" t="s">
        <v>168</v>
      </c>
      <c r="D27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01" s="118" t="s">
        <v>3176</v>
      </c>
      <c r="F2701" s="75" t="s">
        <v>537</v>
      </c>
      <c r="G27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01" s="77">
        <v>159</v>
      </c>
      <c r="J2701" s="52">
        <v>4.1777800000000003</v>
      </c>
      <c r="K2701" s="53">
        <f>Tabla3[[#This Row],[PRECIOS]]-Tabla3[[#This Row],[PRECIOS]]*10%</f>
        <v>3.7600020000000001</v>
      </c>
      <c r="L2701" s="101"/>
      <c r="M2701" s="54"/>
      <c r="N2701" s="55">
        <f>IFERROR(Tabla3[[#This Row],[PRECIOS]]-Tabla3[[#This Row],[PRECIOS]]*Tabla3[[#This Row],[% PRODUCTO]]," ")</f>
        <v>4.1777800000000003</v>
      </c>
      <c r="O2701" s="54"/>
      <c r="P2701" s="55">
        <f>IFERROR(Tabla3[[#This Row],[OCULTAR2]]-Tabla3[[#This Row],[OCULTAR2]]*Tabla3[[#This Row],[% LÍNEA]]," ")</f>
        <v>4.1777800000000003</v>
      </c>
      <c r="Q2701" s="56">
        <f>IFERROR(Tabla3[[#This Row],[% PRODUCTO]]+Tabla3[[#This Row],[% LÍNEA]]," ")</f>
        <v>0</v>
      </c>
      <c r="R2701" s="53">
        <f>Tabla3[[#This Row],[OCULTAR3]]</f>
        <v>4.1777800000000003</v>
      </c>
      <c r="S2701" s="53">
        <f>Tabla3[[#This Row],[PRECIO SIN %]]-Tabla3[[#This Row],[PRECIO SIN %]]*10%</f>
        <v>3.7600020000000001</v>
      </c>
      <c r="T2701" s="80">
        <f>(Tabla3[[#This Row],[PRECIO CON DESCT.]]-(Tabla3[[#This Row],[PRECIO CON DESCT.]]*$T$6))</f>
        <v>2.3688012600000001</v>
      </c>
      <c r="U2701" s="96"/>
      <c r="V2701" s="94">
        <f>Tabla3[[#This Row],[PRECIO %      en $]]*Tabla3[[#This Row],[PEDIDO ]]</f>
        <v>0</v>
      </c>
      <c r="W2701" s="57">
        <f>Tabla3[[#This Row],[PRECIO CON DESCT.]]*Tabla3[[#This Row],[PEDIDO ]]</f>
        <v>0</v>
      </c>
      <c r="X2701" s="58">
        <f>Tabla3[[#This Row],[PRECIO SIN %]]*Tabla3[[#This Row],[PEDIDO ]]</f>
        <v>0</v>
      </c>
    </row>
    <row r="2702" spans="1:24" ht="33" customHeight="1" x14ac:dyDescent="0.4">
      <c r="A2702" s="125">
        <v>720524031228</v>
      </c>
      <c r="B2702" s="59" t="s">
        <v>225</v>
      </c>
      <c r="C2702" s="59" t="s">
        <v>229</v>
      </c>
      <c r="D27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02" s="119" t="s">
        <v>3177</v>
      </c>
      <c r="F2702" s="76" t="s">
        <v>537</v>
      </c>
      <c r="G27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02" s="78">
        <v>28</v>
      </c>
      <c r="J2702" s="52">
        <v>6.2</v>
      </c>
      <c r="K2702" s="60">
        <f>Tabla3[[#This Row],[PRECIOS]]-Tabla3[[#This Row],[PRECIOS]]*10%</f>
        <v>5.58</v>
      </c>
      <c r="L2702" s="101"/>
      <c r="M2702" s="61"/>
      <c r="N2702" s="55">
        <f>IFERROR(Tabla3[[#This Row],[PRECIOS]]-Tabla3[[#This Row],[PRECIOS]]*Tabla3[[#This Row],[% PRODUCTO]]," ")</f>
        <v>6.2</v>
      </c>
      <c r="O2702" s="61"/>
      <c r="P2702" s="55">
        <f>IFERROR(Tabla3[[#This Row],[OCULTAR2]]-Tabla3[[#This Row],[OCULTAR2]]*Tabla3[[#This Row],[% LÍNEA]]," ")</f>
        <v>6.2</v>
      </c>
      <c r="Q2702" s="56">
        <f>IFERROR(Tabla3[[#This Row],[% PRODUCTO]]+Tabla3[[#This Row],[% LÍNEA]]," ")</f>
        <v>0</v>
      </c>
      <c r="R2702" s="60">
        <f>Tabla3[[#This Row],[OCULTAR3]]</f>
        <v>6.2</v>
      </c>
      <c r="S2702" s="60">
        <f>Tabla3[[#This Row],[PRECIO SIN %]]-Tabla3[[#This Row],[PRECIO SIN %]]*10%</f>
        <v>5.58</v>
      </c>
      <c r="T2702" s="80">
        <f>(Tabla3[[#This Row],[PRECIO CON DESCT.]]-(Tabla3[[#This Row],[PRECIO CON DESCT.]]*$T$6))</f>
        <v>3.5154000000000001</v>
      </c>
      <c r="U2702" s="96"/>
      <c r="V2702" s="94">
        <f>Tabla3[[#This Row],[PRECIO %      en $]]*Tabla3[[#This Row],[PEDIDO ]]</f>
        <v>0</v>
      </c>
      <c r="W2702" s="57">
        <f>Tabla3[[#This Row],[PRECIO CON DESCT.]]*Tabla3[[#This Row],[PEDIDO ]]</f>
        <v>0</v>
      </c>
      <c r="X2702" s="58">
        <f>Tabla3[[#This Row],[PRECIO SIN %]]*Tabla3[[#This Row],[PEDIDO ]]</f>
        <v>0</v>
      </c>
    </row>
    <row r="2703" spans="1:24" ht="33" customHeight="1" x14ac:dyDescent="0.4">
      <c r="A2703" s="124">
        <v>7841141005072</v>
      </c>
      <c r="B2703" s="51" t="s">
        <v>225</v>
      </c>
      <c r="C2703" s="51" t="s">
        <v>281</v>
      </c>
      <c r="D27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03" s="118" t="s">
        <v>3178</v>
      </c>
      <c r="F2703" s="75" t="s">
        <v>537</v>
      </c>
      <c r="G27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03" s="77">
        <v>9</v>
      </c>
      <c r="J2703" s="52">
        <v>29.33333</v>
      </c>
      <c r="K2703" s="53">
        <f>Tabla3[[#This Row],[PRECIOS]]-Tabla3[[#This Row],[PRECIOS]]*10%</f>
        <v>26.399996999999999</v>
      </c>
      <c r="L2703" s="101"/>
      <c r="M2703" s="54"/>
      <c r="N2703" s="55">
        <f>IFERROR(Tabla3[[#This Row],[PRECIOS]]-Tabla3[[#This Row],[PRECIOS]]*Tabla3[[#This Row],[% PRODUCTO]]," ")</f>
        <v>29.33333</v>
      </c>
      <c r="O2703" s="54"/>
      <c r="P2703" s="55">
        <f>IFERROR(Tabla3[[#This Row],[OCULTAR2]]-Tabla3[[#This Row],[OCULTAR2]]*Tabla3[[#This Row],[% LÍNEA]]," ")</f>
        <v>29.33333</v>
      </c>
      <c r="Q2703" s="56">
        <f>IFERROR(Tabla3[[#This Row],[% PRODUCTO]]+Tabla3[[#This Row],[% LÍNEA]]," ")</f>
        <v>0</v>
      </c>
      <c r="R2703" s="53">
        <f>Tabla3[[#This Row],[OCULTAR3]]</f>
        <v>29.33333</v>
      </c>
      <c r="S2703" s="53">
        <f>Tabla3[[#This Row],[PRECIO SIN %]]-Tabla3[[#This Row],[PRECIO SIN %]]*10%</f>
        <v>26.399996999999999</v>
      </c>
      <c r="T2703" s="80">
        <f>(Tabla3[[#This Row],[PRECIO CON DESCT.]]-(Tabla3[[#This Row],[PRECIO CON DESCT.]]*$T$6))</f>
        <v>16.631998109999998</v>
      </c>
      <c r="U2703" s="96"/>
      <c r="V2703" s="94">
        <f>Tabla3[[#This Row],[PRECIO %      en $]]*Tabla3[[#This Row],[PEDIDO ]]</f>
        <v>0</v>
      </c>
      <c r="W2703" s="57">
        <f>Tabla3[[#This Row],[PRECIO CON DESCT.]]*Tabla3[[#This Row],[PEDIDO ]]</f>
        <v>0</v>
      </c>
      <c r="X2703" s="58">
        <f>Tabla3[[#This Row],[PRECIO SIN %]]*Tabla3[[#This Row],[PEDIDO ]]</f>
        <v>0</v>
      </c>
    </row>
    <row r="2704" spans="1:24" ht="33" customHeight="1" x14ac:dyDescent="0.4">
      <c r="A2704" s="125">
        <v>7598852001687</v>
      </c>
      <c r="B2704" s="59" t="s">
        <v>225</v>
      </c>
      <c r="C2704" s="59" t="s">
        <v>66</v>
      </c>
      <c r="D27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04" s="119" t="s">
        <v>3179</v>
      </c>
      <c r="F2704" s="76" t="s">
        <v>537</v>
      </c>
      <c r="G27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04" s="78">
        <v>34</v>
      </c>
      <c r="J2704" s="52">
        <v>12.54444</v>
      </c>
      <c r="K2704" s="60">
        <f>Tabla3[[#This Row],[PRECIOS]]-Tabla3[[#This Row],[PRECIOS]]*10%</f>
        <v>11.289996</v>
      </c>
      <c r="L2704" s="101"/>
      <c r="M2704" s="61"/>
      <c r="N2704" s="55">
        <f>IFERROR(Tabla3[[#This Row],[PRECIOS]]-Tabla3[[#This Row],[PRECIOS]]*Tabla3[[#This Row],[% PRODUCTO]]," ")</f>
        <v>12.54444</v>
      </c>
      <c r="O2704" s="61"/>
      <c r="P2704" s="55">
        <f>IFERROR(Tabla3[[#This Row],[OCULTAR2]]-Tabla3[[#This Row],[OCULTAR2]]*Tabla3[[#This Row],[% LÍNEA]]," ")</f>
        <v>12.54444</v>
      </c>
      <c r="Q2704" s="56">
        <f>IFERROR(Tabla3[[#This Row],[% PRODUCTO]]+Tabla3[[#This Row],[% LÍNEA]]," ")</f>
        <v>0</v>
      </c>
      <c r="R2704" s="60">
        <f>Tabla3[[#This Row],[OCULTAR3]]</f>
        <v>12.54444</v>
      </c>
      <c r="S2704" s="60">
        <f>Tabla3[[#This Row],[PRECIO SIN %]]-Tabla3[[#This Row],[PRECIO SIN %]]*10%</f>
        <v>11.289996</v>
      </c>
      <c r="T2704" s="80">
        <f>(Tabla3[[#This Row],[PRECIO CON DESCT.]]-(Tabla3[[#This Row],[PRECIO CON DESCT.]]*$T$6))</f>
        <v>7.1126974800000005</v>
      </c>
      <c r="U2704" s="96"/>
      <c r="V2704" s="94">
        <f>Tabla3[[#This Row],[PRECIO %      en $]]*Tabla3[[#This Row],[PEDIDO ]]</f>
        <v>0</v>
      </c>
      <c r="W2704" s="57">
        <f>Tabla3[[#This Row],[PRECIO CON DESCT.]]*Tabla3[[#This Row],[PEDIDO ]]</f>
        <v>0</v>
      </c>
      <c r="X2704" s="58">
        <f>Tabla3[[#This Row],[PRECIO SIN %]]*Tabla3[[#This Row],[PEDIDO ]]</f>
        <v>0</v>
      </c>
    </row>
    <row r="2705" spans="1:24" ht="33" customHeight="1" x14ac:dyDescent="0.4">
      <c r="A2705" s="124">
        <v>7594001101970</v>
      </c>
      <c r="B2705" s="51" t="s">
        <v>225</v>
      </c>
      <c r="C2705" s="51" t="s">
        <v>203</v>
      </c>
      <c r="D27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05" s="118" t="s">
        <v>3180</v>
      </c>
      <c r="F2705" s="75" t="s">
        <v>537</v>
      </c>
      <c r="G27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05" s="77">
        <v>327</v>
      </c>
      <c r="J2705" s="52">
        <v>2.88889</v>
      </c>
      <c r="K2705" s="53">
        <f>Tabla3[[#This Row],[PRECIOS]]-Tabla3[[#This Row],[PRECIOS]]*10%</f>
        <v>2.6000009999999998</v>
      </c>
      <c r="L2705" s="101"/>
      <c r="M2705" s="54"/>
      <c r="N2705" s="55">
        <f>IFERROR(Tabla3[[#This Row],[PRECIOS]]-Tabla3[[#This Row],[PRECIOS]]*Tabla3[[#This Row],[% PRODUCTO]]," ")</f>
        <v>2.88889</v>
      </c>
      <c r="O2705" s="54"/>
      <c r="P2705" s="55">
        <f>IFERROR(Tabla3[[#This Row],[OCULTAR2]]-Tabla3[[#This Row],[OCULTAR2]]*Tabla3[[#This Row],[% LÍNEA]]," ")</f>
        <v>2.88889</v>
      </c>
      <c r="Q2705" s="56">
        <f>IFERROR(Tabla3[[#This Row],[% PRODUCTO]]+Tabla3[[#This Row],[% LÍNEA]]," ")</f>
        <v>0</v>
      </c>
      <c r="R2705" s="53">
        <f>Tabla3[[#This Row],[OCULTAR3]]</f>
        <v>2.88889</v>
      </c>
      <c r="S2705" s="53">
        <f>Tabla3[[#This Row],[PRECIO SIN %]]-Tabla3[[#This Row],[PRECIO SIN %]]*10%</f>
        <v>2.6000009999999998</v>
      </c>
      <c r="T2705" s="80">
        <f>(Tabla3[[#This Row],[PRECIO CON DESCT.]]-(Tabla3[[#This Row],[PRECIO CON DESCT.]]*$T$6))</f>
        <v>1.6380006299999998</v>
      </c>
      <c r="U2705" s="96"/>
      <c r="V2705" s="94">
        <f>Tabla3[[#This Row],[PRECIO %      en $]]*Tabla3[[#This Row],[PEDIDO ]]</f>
        <v>0</v>
      </c>
      <c r="W2705" s="57">
        <f>Tabla3[[#This Row],[PRECIO CON DESCT.]]*Tabla3[[#This Row],[PEDIDO ]]</f>
        <v>0</v>
      </c>
      <c r="X2705" s="58">
        <f>Tabla3[[#This Row],[PRECIO SIN %]]*Tabla3[[#This Row],[PEDIDO ]]</f>
        <v>0</v>
      </c>
    </row>
    <row r="2706" spans="1:24" ht="33" customHeight="1" x14ac:dyDescent="0.4">
      <c r="A2706" s="125">
        <v>7594001100584</v>
      </c>
      <c r="B2706" s="59" t="s">
        <v>225</v>
      </c>
      <c r="C2706" s="59" t="s">
        <v>203</v>
      </c>
      <c r="D27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06" s="119" t="s">
        <v>3181</v>
      </c>
      <c r="F2706" s="76" t="s">
        <v>537</v>
      </c>
      <c r="G27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06" s="78">
        <v>219</v>
      </c>
      <c r="J2706" s="52">
        <v>4.7777799999999999</v>
      </c>
      <c r="K2706" s="60">
        <f>Tabla3[[#This Row],[PRECIOS]]-Tabla3[[#This Row],[PRECIOS]]*10%</f>
        <v>4.3000020000000001</v>
      </c>
      <c r="L2706" s="101"/>
      <c r="M2706" s="61"/>
      <c r="N2706" s="55">
        <f>IFERROR(Tabla3[[#This Row],[PRECIOS]]-Tabla3[[#This Row],[PRECIOS]]*Tabla3[[#This Row],[% PRODUCTO]]," ")</f>
        <v>4.7777799999999999</v>
      </c>
      <c r="O2706" s="61"/>
      <c r="P2706" s="55">
        <f>IFERROR(Tabla3[[#This Row],[OCULTAR2]]-Tabla3[[#This Row],[OCULTAR2]]*Tabla3[[#This Row],[% LÍNEA]]," ")</f>
        <v>4.7777799999999999</v>
      </c>
      <c r="Q2706" s="56">
        <f>IFERROR(Tabla3[[#This Row],[% PRODUCTO]]+Tabla3[[#This Row],[% LÍNEA]]," ")</f>
        <v>0</v>
      </c>
      <c r="R2706" s="60">
        <f>Tabla3[[#This Row],[OCULTAR3]]</f>
        <v>4.7777799999999999</v>
      </c>
      <c r="S2706" s="60">
        <f>Tabla3[[#This Row],[PRECIO SIN %]]-Tabla3[[#This Row],[PRECIO SIN %]]*10%</f>
        <v>4.3000020000000001</v>
      </c>
      <c r="T2706" s="80">
        <f>(Tabla3[[#This Row],[PRECIO CON DESCT.]]-(Tabla3[[#This Row],[PRECIO CON DESCT.]]*$T$6))</f>
        <v>2.70900126</v>
      </c>
      <c r="U2706" s="96"/>
      <c r="V2706" s="94">
        <f>Tabla3[[#This Row],[PRECIO %      en $]]*Tabla3[[#This Row],[PEDIDO ]]</f>
        <v>0</v>
      </c>
      <c r="W2706" s="57">
        <f>Tabla3[[#This Row],[PRECIO CON DESCT.]]*Tabla3[[#This Row],[PEDIDO ]]</f>
        <v>0</v>
      </c>
      <c r="X2706" s="58">
        <f>Tabla3[[#This Row],[PRECIO SIN %]]*Tabla3[[#This Row],[PEDIDO ]]</f>
        <v>0</v>
      </c>
    </row>
    <row r="2707" spans="1:24" ht="33" customHeight="1" x14ac:dyDescent="0.4">
      <c r="A2707" s="124">
        <v>6942189304200</v>
      </c>
      <c r="B2707" s="51" t="s">
        <v>225</v>
      </c>
      <c r="C2707" s="51" t="s">
        <v>72</v>
      </c>
      <c r="D27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07" s="118" t="s">
        <v>3182</v>
      </c>
      <c r="F2707" s="75" t="s">
        <v>537</v>
      </c>
      <c r="G27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07" s="77">
        <v>25</v>
      </c>
      <c r="J2707" s="52">
        <v>1.1333299999999999</v>
      </c>
      <c r="K2707" s="53">
        <f>Tabla3[[#This Row],[PRECIOS]]-Tabla3[[#This Row],[PRECIOS]]*10%</f>
        <v>1.019997</v>
      </c>
      <c r="L2707" s="101"/>
      <c r="M2707" s="54"/>
      <c r="N2707" s="55">
        <f>IFERROR(Tabla3[[#This Row],[PRECIOS]]-Tabla3[[#This Row],[PRECIOS]]*Tabla3[[#This Row],[% PRODUCTO]]," ")</f>
        <v>1.1333299999999999</v>
      </c>
      <c r="O2707" s="54"/>
      <c r="P2707" s="55">
        <f>IFERROR(Tabla3[[#This Row],[OCULTAR2]]-Tabla3[[#This Row],[OCULTAR2]]*Tabla3[[#This Row],[% LÍNEA]]," ")</f>
        <v>1.1333299999999999</v>
      </c>
      <c r="Q2707" s="56">
        <f>IFERROR(Tabla3[[#This Row],[% PRODUCTO]]+Tabla3[[#This Row],[% LÍNEA]]," ")</f>
        <v>0</v>
      </c>
      <c r="R2707" s="53">
        <f>Tabla3[[#This Row],[OCULTAR3]]</f>
        <v>1.1333299999999999</v>
      </c>
      <c r="S2707" s="53">
        <f>Tabla3[[#This Row],[PRECIO SIN %]]-Tabla3[[#This Row],[PRECIO SIN %]]*10%</f>
        <v>1.019997</v>
      </c>
      <c r="T2707" s="80">
        <f>(Tabla3[[#This Row],[PRECIO CON DESCT.]]-(Tabla3[[#This Row],[PRECIO CON DESCT.]]*$T$6))</f>
        <v>0.64259811</v>
      </c>
      <c r="U2707" s="96"/>
      <c r="V2707" s="94">
        <f>Tabla3[[#This Row],[PRECIO %      en $]]*Tabla3[[#This Row],[PEDIDO ]]</f>
        <v>0</v>
      </c>
      <c r="W2707" s="57">
        <f>Tabla3[[#This Row],[PRECIO CON DESCT.]]*Tabla3[[#This Row],[PEDIDO ]]</f>
        <v>0</v>
      </c>
      <c r="X2707" s="58">
        <f>Tabla3[[#This Row],[PRECIO SIN %]]*Tabla3[[#This Row],[PEDIDO ]]</f>
        <v>0</v>
      </c>
    </row>
    <row r="2708" spans="1:24" ht="33" customHeight="1" x14ac:dyDescent="0.4">
      <c r="A2708" s="125">
        <v>7598008000557</v>
      </c>
      <c r="B2708" s="59" t="s">
        <v>225</v>
      </c>
      <c r="C2708" s="59" t="s">
        <v>134</v>
      </c>
      <c r="D27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08" s="119" t="s">
        <v>3183</v>
      </c>
      <c r="F2708" s="76" t="s">
        <v>537</v>
      </c>
      <c r="G27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08" s="78">
        <v>209</v>
      </c>
      <c r="J2708" s="52">
        <v>0.5</v>
      </c>
      <c r="K2708" s="60">
        <f>Tabla3[[#This Row],[PRECIOS]]-Tabla3[[#This Row],[PRECIOS]]*10%</f>
        <v>0.45</v>
      </c>
      <c r="L2708" s="101"/>
      <c r="M2708" s="61"/>
      <c r="N2708" s="55">
        <f>IFERROR(Tabla3[[#This Row],[PRECIOS]]-Tabla3[[#This Row],[PRECIOS]]*Tabla3[[#This Row],[% PRODUCTO]]," ")</f>
        <v>0.5</v>
      </c>
      <c r="O2708" s="61"/>
      <c r="P2708" s="55">
        <f>IFERROR(Tabla3[[#This Row],[OCULTAR2]]-Tabla3[[#This Row],[OCULTAR2]]*Tabla3[[#This Row],[% LÍNEA]]," ")</f>
        <v>0.5</v>
      </c>
      <c r="Q2708" s="56">
        <f>IFERROR(Tabla3[[#This Row],[% PRODUCTO]]+Tabla3[[#This Row],[% LÍNEA]]," ")</f>
        <v>0</v>
      </c>
      <c r="R2708" s="60">
        <f>Tabla3[[#This Row],[OCULTAR3]]</f>
        <v>0.5</v>
      </c>
      <c r="S2708" s="60">
        <f>Tabla3[[#This Row],[PRECIO SIN %]]-Tabla3[[#This Row],[PRECIO SIN %]]*10%</f>
        <v>0.45</v>
      </c>
      <c r="T2708" s="80">
        <f>(Tabla3[[#This Row],[PRECIO CON DESCT.]]-(Tabla3[[#This Row],[PRECIO CON DESCT.]]*$T$6))</f>
        <v>0.28349999999999997</v>
      </c>
      <c r="U2708" s="96"/>
      <c r="V2708" s="94">
        <f>Tabla3[[#This Row],[PRECIO %      en $]]*Tabla3[[#This Row],[PEDIDO ]]</f>
        <v>0</v>
      </c>
      <c r="W2708" s="57">
        <f>Tabla3[[#This Row],[PRECIO CON DESCT.]]*Tabla3[[#This Row],[PEDIDO ]]</f>
        <v>0</v>
      </c>
      <c r="X2708" s="58">
        <f>Tabla3[[#This Row],[PRECIO SIN %]]*Tabla3[[#This Row],[PEDIDO ]]</f>
        <v>0</v>
      </c>
    </row>
    <row r="2709" spans="1:24" ht="33" customHeight="1" x14ac:dyDescent="0.4">
      <c r="A2709" s="124">
        <v>7703712032101</v>
      </c>
      <c r="B2709" s="51" t="s">
        <v>225</v>
      </c>
      <c r="C2709" s="51" t="s">
        <v>152</v>
      </c>
      <c r="D27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09" s="118" t="s">
        <v>3184</v>
      </c>
      <c r="F2709" s="75" t="s">
        <v>537</v>
      </c>
      <c r="G27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09" s="77">
        <v>275</v>
      </c>
      <c r="J2709" s="52">
        <v>3.6</v>
      </c>
      <c r="K2709" s="53">
        <f>Tabla3[[#This Row],[PRECIOS]]-Tabla3[[#This Row],[PRECIOS]]*10%</f>
        <v>3.24</v>
      </c>
      <c r="L2709" s="101"/>
      <c r="M2709" s="54"/>
      <c r="N2709" s="55">
        <f>IFERROR(Tabla3[[#This Row],[PRECIOS]]-Tabla3[[#This Row],[PRECIOS]]*Tabla3[[#This Row],[% PRODUCTO]]," ")</f>
        <v>3.6</v>
      </c>
      <c r="O2709" s="54"/>
      <c r="P2709" s="55">
        <f>IFERROR(Tabla3[[#This Row],[OCULTAR2]]-Tabla3[[#This Row],[OCULTAR2]]*Tabla3[[#This Row],[% LÍNEA]]," ")</f>
        <v>3.6</v>
      </c>
      <c r="Q2709" s="56">
        <f>IFERROR(Tabla3[[#This Row],[% PRODUCTO]]+Tabla3[[#This Row],[% LÍNEA]]," ")</f>
        <v>0</v>
      </c>
      <c r="R2709" s="53">
        <f>Tabla3[[#This Row],[OCULTAR3]]</f>
        <v>3.6</v>
      </c>
      <c r="S2709" s="53">
        <f>Tabla3[[#This Row],[PRECIO SIN %]]-Tabla3[[#This Row],[PRECIO SIN %]]*10%</f>
        <v>3.24</v>
      </c>
      <c r="T2709" s="80">
        <f>(Tabla3[[#This Row],[PRECIO CON DESCT.]]-(Tabla3[[#This Row],[PRECIO CON DESCT.]]*$T$6))</f>
        <v>2.0411999999999999</v>
      </c>
      <c r="U2709" s="96"/>
      <c r="V2709" s="94">
        <f>Tabla3[[#This Row],[PRECIO %      en $]]*Tabla3[[#This Row],[PEDIDO ]]</f>
        <v>0</v>
      </c>
      <c r="W2709" s="57">
        <f>Tabla3[[#This Row],[PRECIO CON DESCT.]]*Tabla3[[#This Row],[PEDIDO ]]</f>
        <v>0</v>
      </c>
      <c r="X2709" s="58">
        <f>Tabla3[[#This Row],[PRECIO SIN %]]*Tabla3[[#This Row],[PEDIDO ]]</f>
        <v>0</v>
      </c>
    </row>
    <row r="2710" spans="1:24" ht="33" customHeight="1" x14ac:dyDescent="0.4">
      <c r="A2710" s="125">
        <v>764451895409</v>
      </c>
      <c r="B2710" s="59" t="s">
        <v>225</v>
      </c>
      <c r="C2710" s="59" t="s">
        <v>62</v>
      </c>
      <c r="D27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10" s="119" t="s">
        <v>3185</v>
      </c>
      <c r="F2710" s="76" t="s">
        <v>537</v>
      </c>
      <c r="G27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10" s="78">
        <v>2284</v>
      </c>
      <c r="J2710" s="52">
        <v>0.62222</v>
      </c>
      <c r="K2710" s="60">
        <f>Tabla3[[#This Row],[PRECIOS]]-Tabla3[[#This Row],[PRECIOS]]*10%</f>
        <v>0.559998</v>
      </c>
      <c r="L2710" s="101"/>
      <c r="M2710" s="61"/>
      <c r="N2710" s="55">
        <f>IFERROR(Tabla3[[#This Row],[PRECIOS]]-Tabla3[[#This Row],[PRECIOS]]*Tabla3[[#This Row],[% PRODUCTO]]," ")</f>
        <v>0.62222</v>
      </c>
      <c r="O2710" s="61"/>
      <c r="P2710" s="55">
        <f>IFERROR(Tabla3[[#This Row],[OCULTAR2]]-Tabla3[[#This Row],[OCULTAR2]]*Tabla3[[#This Row],[% LÍNEA]]," ")</f>
        <v>0.62222</v>
      </c>
      <c r="Q2710" s="56">
        <f>IFERROR(Tabla3[[#This Row],[% PRODUCTO]]+Tabla3[[#This Row],[% LÍNEA]]," ")</f>
        <v>0</v>
      </c>
      <c r="R2710" s="60">
        <f>Tabla3[[#This Row],[OCULTAR3]]</f>
        <v>0.62222</v>
      </c>
      <c r="S2710" s="60">
        <f>Tabla3[[#This Row],[PRECIO SIN %]]-Tabla3[[#This Row],[PRECIO SIN %]]*10%</f>
        <v>0.559998</v>
      </c>
      <c r="T2710" s="80">
        <f>(Tabla3[[#This Row],[PRECIO CON DESCT.]]-(Tabla3[[#This Row],[PRECIO CON DESCT.]]*$T$6))</f>
        <v>0.35279874</v>
      </c>
      <c r="U2710" s="96"/>
      <c r="V2710" s="94">
        <f>Tabla3[[#This Row],[PRECIO %      en $]]*Tabla3[[#This Row],[PEDIDO ]]</f>
        <v>0</v>
      </c>
      <c r="W2710" s="57">
        <f>Tabla3[[#This Row],[PRECIO CON DESCT.]]*Tabla3[[#This Row],[PEDIDO ]]</f>
        <v>0</v>
      </c>
      <c r="X2710" s="58">
        <f>Tabla3[[#This Row],[PRECIO SIN %]]*Tabla3[[#This Row],[PEDIDO ]]</f>
        <v>0</v>
      </c>
    </row>
    <row r="2711" spans="1:24" ht="33" customHeight="1" x14ac:dyDescent="0.4">
      <c r="A2711" s="124">
        <v>7594000850220</v>
      </c>
      <c r="B2711" s="51" t="s">
        <v>225</v>
      </c>
      <c r="C2711" s="51" t="s">
        <v>205</v>
      </c>
      <c r="D27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11" s="118" t="s">
        <v>3186</v>
      </c>
      <c r="F2711" s="75" t="s">
        <v>537</v>
      </c>
      <c r="G27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11" s="77">
        <v>101</v>
      </c>
      <c r="J2711" s="52">
        <v>2.51111</v>
      </c>
      <c r="K2711" s="53">
        <f>Tabla3[[#This Row],[PRECIOS]]-Tabla3[[#This Row],[PRECIOS]]*10%</f>
        <v>2.2599990000000001</v>
      </c>
      <c r="L2711" s="101"/>
      <c r="M2711" s="54"/>
      <c r="N2711" s="55">
        <f>IFERROR(Tabla3[[#This Row],[PRECIOS]]-Tabla3[[#This Row],[PRECIOS]]*Tabla3[[#This Row],[% PRODUCTO]]," ")</f>
        <v>2.51111</v>
      </c>
      <c r="O2711" s="54"/>
      <c r="P2711" s="55">
        <f>IFERROR(Tabla3[[#This Row],[OCULTAR2]]-Tabla3[[#This Row],[OCULTAR2]]*Tabla3[[#This Row],[% LÍNEA]]," ")</f>
        <v>2.51111</v>
      </c>
      <c r="Q2711" s="56">
        <f>IFERROR(Tabla3[[#This Row],[% PRODUCTO]]+Tabla3[[#This Row],[% LÍNEA]]," ")</f>
        <v>0</v>
      </c>
      <c r="R2711" s="53">
        <f>Tabla3[[#This Row],[OCULTAR3]]</f>
        <v>2.51111</v>
      </c>
      <c r="S2711" s="53">
        <f>Tabla3[[#This Row],[PRECIO SIN %]]-Tabla3[[#This Row],[PRECIO SIN %]]*10%</f>
        <v>2.2599990000000001</v>
      </c>
      <c r="T2711" s="80">
        <f>(Tabla3[[#This Row],[PRECIO CON DESCT.]]-(Tabla3[[#This Row],[PRECIO CON DESCT.]]*$T$6))</f>
        <v>1.4237993700000002</v>
      </c>
      <c r="U2711" s="96"/>
      <c r="V2711" s="94">
        <f>Tabla3[[#This Row],[PRECIO %      en $]]*Tabla3[[#This Row],[PEDIDO ]]</f>
        <v>0</v>
      </c>
      <c r="W2711" s="57">
        <f>Tabla3[[#This Row],[PRECIO CON DESCT.]]*Tabla3[[#This Row],[PEDIDO ]]</f>
        <v>0</v>
      </c>
      <c r="X2711" s="58">
        <f>Tabla3[[#This Row],[PRECIO SIN %]]*Tabla3[[#This Row],[PEDIDO ]]</f>
        <v>0</v>
      </c>
    </row>
    <row r="2712" spans="1:24" ht="33" customHeight="1" x14ac:dyDescent="0.4">
      <c r="A2712" s="125"/>
      <c r="B2712" s="59" t="s">
        <v>225</v>
      </c>
      <c r="C2712" s="59" t="s">
        <v>91</v>
      </c>
      <c r="D27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712" s="119" t="s">
        <v>3187</v>
      </c>
      <c r="F2712" s="76" t="s">
        <v>537</v>
      </c>
      <c r="G27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712" s="78">
        <v>32</v>
      </c>
      <c r="J2712" s="52">
        <v>10.38889</v>
      </c>
      <c r="K2712" s="60">
        <f>Tabla3[[#This Row],[PRECIOS]]-Tabla3[[#This Row],[PRECIOS]]*10%</f>
        <v>9.3500010000000007</v>
      </c>
      <c r="L2712" s="101" t="s">
        <v>5327</v>
      </c>
      <c r="M2712" s="61"/>
      <c r="N2712" s="55">
        <f>IFERROR(Tabla3[[#This Row],[PRECIOS]]-Tabla3[[#This Row],[PRECIOS]]*Tabla3[[#This Row],[% PRODUCTO]]," ")</f>
        <v>10.38889</v>
      </c>
      <c r="O2712" s="61"/>
      <c r="P2712" s="55">
        <f>IFERROR(Tabla3[[#This Row],[OCULTAR2]]-Tabla3[[#This Row],[OCULTAR2]]*Tabla3[[#This Row],[% LÍNEA]]," ")</f>
        <v>10.38889</v>
      </c>
      <c r="Q2712" s="56">
        <f>IFERROR(Tabla3[[#This Row],[% PRODUCTO]]+Tabla3[[#This Row],[% LÍNEA]]," ")</f>
        <v>0</v>
      </c>
      <c r="R2712" s="60">
        <f>Tabla3[[#This Row],[OCULTAR3]]</f>
        <v>10.38889</v>
      </c>
      <c r="S2712" s="60">
        <f>Tabla3[[#This Row],[PRECIO SIN %]]-Tabla3[[#This Row],[PRECIO SIN %]]*10%</f>
        <v>9.3500010000000007</v>
      </c>
      <c r="T2712" s="80">
        <f>(Tabla3[[#This Row],[PRECIO CON DESCT.]]-(Tabla3[[#This Row],[PRECIO CON DESCT.]]*$T$6))</f>
        <v>5.89050063</v>
      </c>
      <c r="U2712" s="96"/>
      <c r="V2712" s="94">
        <f>Tabla3[[#This Row],[PRECIO %      en $]]*Tabla3[[#This Row],[PEDIDO ]]</f>
        <v>0</v>
      </c>
      <c r="W2712" s="57">
        <f>Tabla3[[#This Row],[PRECIO CON DESCT.]]*Tabla3[[#This Row],[PEDIDO ]]</f>
        <v>0</v>
      </c>
      <c r="X2712" s="58">
        <f>Tabla3[[#This Row],[PRECIO SIN %]]*Tabla3[[#This Row],[PEDIDO ]]</f>
        <v>0</v>
      </c>
    </row>
    <row r="2713" spans="1:24" ht="33" customHeight="1" x14ac:dyDescent="0.4">
      <c r="A2713" s="124">
        <v>8904306501013</v>
      </c>
      <c r="B2713" s="51" t="s">
        <v>225</v>
      </c>
      <c r="C2713" s="51" t="s">
        <v>146</v>
      </c>
      <c r="D27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13" s="118" t="s">
        <v>3188</v>
      </c>
      <c r="F2713" s="75" t="s">
        <v>537</v>
      </c>
      <c r="G27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13" s="77">
        <v>773</v>
      </c>
      <c r="J2713" s="52">
        <v>3.88889</v>
      </c>
      <c r="K2713" s="53">
        <f>Tabla3[[#This Row],[PRECIOS]]-Tabla3[[#This Row],[PRECIOS]]*10%</f>
        <v>3.5000010000000001</v>
      </c>
      <c r="L2713" s="101"/>
      <c r="M2713" s="54"/>
      <c r="N2713" s="55">
        <f>IFERROR(Tabla3[[#This Row],[PRECIOS]]-Tabla3[[#This Row],[PRECIOS]]*Tabla3[[#This Row],[% PRODUCTO]]," ")</f>
        <v>3.88889</v>
      </c>
      <c r="O2713" s="54"/>
      <c r="P2713" s="55">
        <f>IFERROR(Tabla3[[#This Row],[OCULTAR2]]-Tabla3[[#This Row],[OCULTAR2]]*Tabla3[[#This Row],[% LÍNEA]]," ")</f>
        <v>3.88889</v>
      </c>
      <c r="Q2713" s="56">
        <f>IFERROR(Tabla3[[#This Row],[% PRODUCTO]]+Tabla3[[#This Row],[% LÍNEA]]," ")</f>
        <v>0</v>
      </c>
      <c r="R2713" s="53">
        <f>Tabla3[[#This Row],[OCULTAR3]]</f>
        <v>3.88889</v>
      </c>
      <c r="S2713" s="53">
        <f>Tabla3[[#This Row],[PRECIO SIN %]]-Tabla3[[#This Row],[PRECIO SIN %]]*10%</f>
        <v>3.5000010000000001</v>
      </c>
      <c r="T2713" s="80">
        <f>(Tabla3[[#This Row],[PRECIO CON DESCT.]]-(Tabla3[[#This Row],[PRECIO CON DESCT.]]*$T$6))</f>
        <v>2.2050006299999998</v>
      </c>
      <c r="U2713" s="96"/>
      <c r="V2713" s="94">
        <f>Tabla3[[#This Row],[PRECIO %      en $]]*Tabla3[[#This Row],[PEDIDO ]]</f>
        <v>0</v>
      </c>
      <c r="W2713" s="57">
        <f>Tabla3[[#This Row],[PRECIO CON DESCT.]]*Tabla3[[#This Row],[PEDIDO ]]</f>
        <v>0</v>
      </c>
      <c r="X2713" s="58">
        <f>Tabla3[[#This Row],[PRECIO SIN %]]*Tabla3[[#This Row],[PEDIDO ]]</f>
        <v>0</v>
      </c>
    </row>
    <row r="2714" spans="1:24" ht="33" customHeight="1" x14ac:dyDescent="0.4">
      <c r="A2714" s="125">
        <v>7598008002438</v>
      </c>
      <c r="B2714" s="59" t="s">
        <v>225</v>
      </c>
      <c r="C2714" s="59" t="s">
        <v>134</v>
      </c>
      <c r="D27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14" s="119" t="s">
        <v>3189</v>
      </c>
      <c r="F2714" s="76" t="s">
        <v>537</v>
      </c>
      <c r="G27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14" s="78">
        <v>820</v>
      </c>
      <c r="J2714" s="52">
        <v>0.98889000000000005</v>
      </c>
      <c r="K2714" s="60">
        <f>Tabla3[[#This Row],[PRECIOS]]-Tabla3[[#This Row],[PRECIOS]]*10%</f>
        <v>0.89000100000000004</v>
      </c>
      <c r="L2714" s="101"/>
      <c r="M2714" s="61"/>
      <c r="N2714" s="55">
        <f>IFERROR(Tabla3[[#This Row],[PRECIOS]]-Tabla3[[#This Row],[PRECIOS]]*Tabla3[[#This Row],[% PRODUCTO]]," ")</f>
        <v>0.98889000000000005</v>
      </c>
      <c r="O2714" s="61"/>
      <c r="P2714" s="55">
        <f>IFERROR(Tabla3[[#This Row],[OCULTAR2]]-Tabla3[[#This Row],[OCULTAR2]]*Tabla3[[#This Row],[% LÍNEA]]," ")</f>
        <v>0.98889000000000005</v>
      </c>
      <c r="Q2714" s="56">
        <f>IFERROR(Tabla3[[#This Row],[% PRODUCTO]]+Tabla3[[#This Row],[% LÍNEA]]," ")</f>
        <v>0</v>
      </c>
      <c r="R2714" s="60">
        <f>Tabla3[[#This Row],[OCULTAR3]]</f>
        <v>0.98889000000000005</v>
      </c>
      <c r="S2714" s="60">
        <f>Tabla3[[#This Row],[PRECIO SIN %]]-Tabla3[[#This Row],[PRECIO SIN %]]*10%</f>
        <v>0.89000100000000004</v>
      </c>
      <c r="T2714" s="80">
        <f>(Tabla3[[#This Row],[PRECIO CON DESCT.]]-(Tabla3[[#This Row],[PRECIO CON DESCT.]]*$T$6))</f>
        <v>0.56070063000000003</v>
      </c>
      <c r="U2714" s="96"/>
      <c r="V2714" s="94">
        <f>Tabla3[[#This Row],[PRECIO %      en $]]*Tabla3[[#This Row],[PEDIDO ]]</f>
        <v>0</v>
      </c>
      <c r="W2714" s="57">
        <f>Tabla3[[#This Row],[PRECIO CON DESCT.]]*Tabla3[[#This Row],[PEDIDO ]]</f>
        <v>0</v>
      </c>
      <c r="X2714" s="58">
        <f>Tabla3[[#This Row],[PRECIO SIN %]]*Tabla3[[#This Row],[PEDIDO ]]</f>
        <v>0</v>
      </c>
    </row>
    <row r="2715" spans="1:24" ht="33" customHeight="1" x14ac:dyDescent="0.4">
      <c r="A2715" s="124">
        <v>8904187829596</v>
      </c>
      <c r="B2715" s="51" t="s">
        <v>225</v>
      </c>
      <c r="C2715" s="51" t="s">
        <v>91</v>
      </c>
      <c r="D27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15" s="118" t="s">
        <v>3190</v>
      </c>
      <c r="F2715" s="75" t="s">
        <v>537</v>
      </c>
      <c r="G27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15" s="77">
        <v>132</v>
      </c>
      <c r="J2715" s="52">
        <v>5.6222200000000004</v>
      </c>
      <c r="K2715" s="53">
        <f>Tabla3[[#This Row],[PRECIOS]]-Tabla3[[#This Row],[PRECIOS]]*10%</f>
        <v>5.0599980000000002</v>
      </c>
      <c r="L2715" s="101"/>
      <c r="M2715" s="54"/>
      <c r="N2715" s="55">
        <f>IFERROR(Tabla3[[#This Row],[PRECIOS]]-Tabla3[[#This Row],[PRECIOS]]*Tabla3[[#This Row],[% PRODUCTO]]," ")</f>
        <v>5.6222200000000004</v>
      </c>
      <c r="O2715" s="54"/>
      <c r="P2715" s="55">
        <f>IFERROR(Tabla3[[#This Row],[OCULTAR2]]-Tabla3[[#This Row],[OCULTAR2]]*Tabla3[[#This Row],[% LÍNEA]]," ")</f>
        <v>5.6222200000000004</v>
      </c>
      <c r="Q2715" s="56">
        <f>IFERROR(Tabla3[[#This Row],[% PRODUCTO]]+Tabla3[[#This Row],[% LÍNEA]]," ")</f>
        <v>0</v>
      </c>
      <c r="R2715" s="53">
        <f>Tabla3[[#This Row],[OCULTAR3]]</f>
        <v>5.6222200000000004</v>
      </c>
      <c r="S2715" s="53">
        <f>Tabla3[[#This Row],[PRECIO SIN %]]-Tabla3[[#This Row],[PRECIO SIN %]]*10%</f>
        <v>5.0599980000000002</v>
      </c>
      <c r="T2715" s="80">
        <f>(Tabla3[[#This Row],[PRECIO CON DESCT.]]-(Tabla3[[#This Row],[PRECIO CON DESCT.]]*$T$6))</f>
        <v>3.1877987399999999</v>
      </c>
      <c r="U2715" s="96"/>
      <c r="V2715" s="94">
        <f>Tabla3[[#This Row],[PRECIO %      en $]]*Tabla3[[#This Row],[PEDIDO ]]</f>
        <v>0</v>
      </c>
      <c r="W2715" s="57">
        <f>Tabla3[[#This Row],[PRECIO CON DESCT.]]*Tabla3[[#This Row],[PEDIDO ]]</f>
        <v>0</v>
      </c>
      <c r="X2715" s="58">
        <f>Tabla3[[#This Row],[PRECIO SIN %]]*Tabla3[[#This Row],[PEDIDO ]]</f>
        <v>0</v>
      </c>
    </row>
    <row r="2716" spans="1:24" ht="33" customHeight="1" x14ac:dyDescent="0.4">
      <c r="A2716" s="125">
        <v>7599608003290</v>
      </c>
      <c r="B2716" s="59" t="s">
        <v>225</v>
      </c>
      <c r="C2716" s="59" t="s">
        <v>86</v>
      </c>
      <c r="D27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16" s="119" t="s">
        <v>3191</v>
      </c>
      <c r="F2716" s="76" t="s">
        <v>537</v>
      </c>
      <c r="G27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16" s="78">
        <v>13</v>
      </c>
      <c r="J2716" s="52">
        <v>6.5333300000000003</v>
      </c>
      <c r="K2716" s="60">
        <f>Tabla3[[#This Row],[PRECIOS]]-Tabla3[[#This Row],[PRECIOS]]*10%</f>
        <v>5.8799970000000004</v>
      </c>
      <c r="L2716" s="101"/>
      <c r="M2716" s="61"/>
      <c r="N2716" s="55">
        <f>IFERROR(Tabla3[[#This Row],[PRECIOS]]-Tabla3[[#This Row],[PRECIOS]]*Tabla3[[#This Row],[% PRODUCTO]]," ")</f>
        <v>6.5333300000000003</v>
      </c>
      <c r="O2716" s="61"/>
      <c r="P2716" s="55">
        <f>IFERROR(Tabla3[[#This Row],[OCULTAR2]]-Tabla3[[#This Row],[OCULTAR2]]*Tabla3[[#This Row],[% LÍNEA]]," ")</f>
        <v>6.5333300000000003</v>
      </c>
      <c r="Q2716" s="56">
        <f>IFERROR(Tabla3[[#This Row],[% PRODUCTO]]+Tabla3[[#This Row],[% LÍNEA]]," ")</f>
        <v>0</v>
      </c>
      <c r="R2716" s="60">
        <f>Tabla3[[#This Row],[OCULTAR3]]</f>
        <v>6.5333300000000003</v>
      </c>
      <c r="S2716" s="60">
        <f>Tabla3[[#This Row],[PRECIO SIN %]]-Tabla3[[#This Row],[PRECIO SIN %]]*10%</f>
        <v>5.8799970000000004</v>
      </c>
      <c r="T2716" s="80">
        <f>(Tabla3[[#This Row],[PRECIO CON DESCT.]]-(Tabla3[[#This Row],[PRECIO CON DESCT.]]*$T$6))</f>
        <v>3.7043981100000001</v>
      </c>
      <c r="U2716" s="96"/>
      <c r="V2716" s="94">
        <f>Tabla3[[#This Row],[PRECIO %      en $]]*Tabla3[[#This Row],[PEDIDO ]]</f>
        <v>0</v>
      </c>
      <c r="W2716" s="57">
        <f>Tabla3[[#This Row],[PRECIO CON DESCT.]]*Tabla3[[#This Row],[PEDIDO ]]</f>
        <v>0</v>
      </c>
      <c r="X2716" s="58">
        <f>Tabla3[[#This Row],[PRECIO SIN %]]*Tabla3[[#This Row],[PEDIDO ]]</f>
        <v>0</v>
      </c>
    </row>
    <row r="2717" spans="1:24" ht="33" customHeight="1" x14ac:dyDescent="0.4">
      <c r="A2717" s="124">
        <v>7592601200314</v>
      </c>
      <c r="B2717" s="51" t="s">
        <v>225</v>
      </c>
      <c r="C2717" s="51" t="s">
        <v>98</v>
      </c>
      <c r="D27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17" s="118" t="s">
        <v>3192</v>
      </c>
      <c r="F2717" s="75" t="s">
        <v>537</v>
      </c>
      <c r="G27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17" s="77">
        <v>84</v>
      </c>
      <c r="J2717" s="52">
        <v>9.6444399999999995</v>
      </c>
      <c r="K2717" s="53">
        <f>Tabla3[[#This Row],[PRECIOS]]-Tabla3[[#This Row],[PRECIOS]]*10%</f>
        <v>8.6799959999999992</v>
      </c>
      <c r="L2717" s="101"/>
      <c r="M2717" s="54"/>
      <c r="N2717" s="55">
        <f>IFERROR(Tabla3[[#This Row],[PRECIOS]]-Tabla3[[#This Row],[PRECIOS]]*Tabla3[[#This Row],[% PRODUCTO]]," ")</f>
        <v>9.6444399999999995</v>
      </c>
      <c r="O2717" s="54"/>
      <c r="P2717" s="55">
        <f>IFERROR(Tabla3[[#This Row],[OCULTAR2]]-Tabla3[[#This Row],[OCULTAR2]]*Tabla3[[#This Row],[% LÍNEA]]," ")</f>
        <v>9.6444399999999995</v>
      </c>
      <c r="Q2717" s="56">
        <f>IFERROR(Tabla3[[#This Row],[% PRODUCTO]]+Tabla3[[#This Row],[% LÍNEA]]," ")</f>
        <v>0</v>
      </c>
      <c r="R2717" s="53">
        <f>Tabla3[[#This Row],[OCULTAR3]]</f>
        <v>9.6444399999999995</v>
      </c>
      <c r="S2717" s="53">
        <f>Tabla3[[#This Row],[PRECIO SIN %]]-Tabla3[[#This Row],[PRECIO SIN %]]*10%</f>
        <v>8.6799959999999992</v>
      </c>
      <c r="T2717" s="80">
        <f>(Tabla3[[#This Row],[PRECIO CON DESCT.]]-(Tabla3[[#This Row],[PRECIO CON DESCT.]]*$T$6))</f>
        <v>5.4683974800000001</v>
      </c>
      <c r="U2717" s="96"/>
      <c r="V2717" s="94">
        <f>Tabla3[[#This Row],[PRECIO %      en $]]*Tabla3[[#This Row],[PEDIDO ]]</f>
        <v>0</v>
      </c>
      <c r="W2717" s="57">
        <f>Tabla3[[#This Row],[PRECIO CON DESCT.]]*Tabla3[[#This Row],[PEDIDO ]]</f>
        <v>0</v>
      </c>
      <c r="X2717" s="58">
        <f>Tabla3[[#This Row],[PRECIO SIN %]]*Tabla3[[#This Row],[PEDIDO ]]</f>
        <v>0</v>
      </c>
    </row>
    <row r="2718" spans="1:24" ht="33" customHeight="1" x14ac:dyDescent="0.4">
      <c r="A2718" s="125">
        <v>7592601200284</v>
      </c>
      <c r="B2718" s="59" t="s">
        <v>225</v>
      </c>
      <c r="C2718" s="59" t="s">
        <v>98</v>
      </c>
      <c r="D27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18" s="119" t="s">
        <v>3193</v>
      </c>
      <c r="F2718" s="76" t="s">
        <v>537</v>
      </c>
      <c r="G27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18" s="78">
        <v>62</v>
      </c>
      <c r="J2718" s="52">
        <v>8.1999999999999993</v>
      </c>
      <c r="K2718" s="60">
        <f>Tabla3[[#This Row],[PRECIOS]]-Tabla3[[#This Row],[PRECIOS]]*10%</f>
        <v>7.379999999999999</v>
      </c>
      <c r="L2718" s="101"/>
      <c r="M2718" s="61"/>
      <c r="N2718" s="55">
        <f>IFERROR(Tabla3[[#This Row],[PRECIOS]]-Tabla3[[#This Row],[PRECIOS]]*Tabla3[[#This Row],[% PRODUCTO]]," ")</f>
        <v>8.1999999999999993</v>
      </c>
      <c r="O2718" s="61"/>
      <c r="P2718" s="55">
        <f>IFERROR(Tabla3[[#This Row],[OCULTAR2]]-Tabla3[[#This Row],[OCULTAR2]]*Tabla3[[#This Row],[% LÍNEA]]," ")</f>
        <v>8.1999999999999993</v>
      </c>
      <c r="Q2718" s="56">
        <f>IFERROR(Tabla3[[#This Row],[% PRODUCTO]]+Tabla3[[#This Row],[% LÍNEA]]," ")</f>
        <v>0</v>
      </c>
      <c r="R2718" s="60">
        <f>Tabla3[[#This Row],[OCULTAR3]]</f>
        <v>8.1999999999999993</v>
      </c>
      <c r="S2718" s="60">
        <f>Tabla3[[#This Row],[PRECIO SIN %]]-Tabla3[[#This Row],[PRECIO SIN %]]*10%</f>
        <v>7.379999999999999</v>
      </c>
      <c r="T2718" s="80">
        <f>(Tabla3[[#This Row],[PRECIO CON DESCT.]]-(Tabla3[[#This Row],[PRECIO CON DESCT.]]*$T$6))</f>
        <v>4.6494</v>
      </c>
      <c r="U2718" s="96"/>
      <c r="V2718" s="94">
        <f>Tabla3[[#This Row],[PRECIO %      en $]]*Tabla3[[#This Row],[PEDIDO ]]</f>
        <v>0</v>
      </c>
      <c r="W2718" s="57">
        <f>Tabla3[[#This Row],[PRECIO CON DESCT.]]*Tabla3[[#This Row],[PEDIDO ]]</f>
        <v>0</v>
      </c>
      <c r="X2718" s="58">
        <f>Tabla3[[#This Row],[PRECIO SIN %]]*Tabla3[[#This Row],[PEDIDO ]]</f>
        <v>0</v>
      </c>
    </row>
    <row r="2719" spans="1:24" ht="33" customHeight="1" x14ac:dyDescent="0.4">
      <c r="A2719" s="124">
        <v>7598127002258</v>
      </c>
      <c r="B2719" s="51" t="s">
        <v>225</v>
      </c>
      <c r="C2719" s="51" t="s">
        <v>60</v>
      </c>
      <c r="D27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719" s="118" t="s">
        <v>3194</v>
      </c>
      <c r="F2719" s="75" t="s">
        <v>537</v>
      </c>
      <c r="G27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719" s="77">
        <v>112</v>
      </c>
      <c r="J2719" s="52">
        <v>5.6333299999999999</v>
      </c>
      <c r="K2719" s="53">
        <f>Tabla3[[#This Row],[PRECIOS]]-Tabla3[[#This Row],[PRECIOS]]*10%</f>
        <v>5.0699969999999999</v>
      </c>
      <c r="L2719" s="101" t="s">
        <v>5327</v>
      </c>
      <c r="M2719" s="54"/>
      <c r="N2719" s="55">
        <f>IFERROR(Tabla3[[#This Row],[PRECIOS]]-Tabla3[[#This Row],[PRECIOS]]*Tabla3[[#This Row],[% PRODUCTO]]," ")</f>
        <v>5.6333299999999999</v>
      </c>
      <c r="O2719" s="54"/>
      <c r="P2719" s="55">
        <f>IFERROR(Tabla3[[#This Row],[OCULTAR2]]-Tabla3[[#This Row],[OCULTAR2]]*Tabla3[[#This Row],[% LÍNEA]]," ")</f>
        <v>5.6333299999999999</v>
      </c>
      <c r="Q2719" s="56">
        <f>IFERROR(Tabla3[[#This Row],[% PRODUCTO]]+Tabla3[[#This Row],[% LÍNEA]]," ")</f>
        <v>0</v>
      </c>
      <c r="R2719" s="53">
        <f>Tabla3[[#This Row],[OCULTAR3]]</f>
        <v>5.6333299999999999</v>
      </c>
      <c r="S2719" s="53">
        <f>Tabla3[[#This Row],[PRECIO SIN %]]-Tabla3[[#This Row],[PRECIO SIN %]]*10%</f>
        <v>5.0699969999999999</v>
      </c>
      <c r="T2719" s="80">
        <f>(Tabla3[[#This Row],[PRECIO CON DESCT.]]-(Tabla3[[#This Row],[PRECIO CON DESCT.]]*$T$6))</f>
        <v>3.1940981099999997</v>
      </c>
      <c r="U2719" s="96"/>
      <c r="V2719" s="94">
        <f>Tabla3[[#This Row],[PRECIO %      en $]]*Tabla3[[#This Row],[PEDIDO ]]</f>
        <v>0</v>
      </c>
      <c r="W2719" s="57">
        <f>Tabla3[[#This Row],[PRECIO CON DESCT.]]*Tabla3[[#This Row],[PEDIDO ]]</f>
        <v>0</v>
      </c>
      <c r="X2719" s="58">
        <f>Tabla3[[#This Row],[PRECIO SIN %]]*Tabla3[[#This Row],[PEDIDO ]]</f>
        <v>0</v>
      </c>
    </row>
    <row r="2720" spans="1:24" ht="33" customHeight="1" x14ac:dyDescent="0.4">
      <c r="A2720" s="125" t="s">
        <v>282</v>
      </c>
      <c r="B2720" s="59" t="s">
        <v>225</v>
      </c>
      <c r="C2720" s="59" t="s">
        <v>263</v>
      </c>
      <c r="D27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20" s="119" t="s">
        <v>3195</v>
      </c>
      <c r="F2720" s="76" t="s">
        <v>537</v>
      </c>
      <c r="G27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20" s="78">
        <v>246</v>
      </c>
      <c r="J2720" s="52">
        <v>3.11111</v>
      </c>
      <c r="K2720" s="60">
        <f>Tabla3[[#This Row],[PRECIOS]]-Tabla3[[#This Row],[PRECIOS]]*10%</f>
        <v>2.7999990000000001</v>
      </c>
      <c r="L2720" s="101"/>
      <c r="M2720" s="61"/>
      <c r="N2720" s="55">
        <f>IFERROR(Tabla3[[#This Row],[PRECIOS]]-Tabla3[[#This Row],[PRECIOS]]*Tabla3[[#This Row],[% PRODUCTO]]," ")</f>
        <v>3.11111</v>
      </c>
      <c r="O2720" s="61"/>
      <c r="P2720" s="55">
        <f>IFERROR(Tabla3[[#This Row],[OCULTAR2]]-Tabla3[[#This Row],[OCULTAR2]]*Tabla3[[#This Row],[% LÍNEA]]," ")</f>
        <v>3.11111</v>
      </c>
      <c r="Q2720" s="56">
        <f>IFERROR(Tabla3[[#This Row],[% PRODUCTO]]+Tabla3[[#This Row],[% LÍNEA]]," ")</f>
        <v>0</v>
      </c>
      <c r="R2720" s="60">
        <f>Tabla3[[#This Row],[OCULTAR3]]</f>
        <v>3.11111</v>
      </c>
      <c r="S2720" s="60">
        <f>Tabla3[[#This Row],[PRECIO SIN %]]-Tabla3[[#This Row],[PRECIO SIN %]]*10%</f>
        <v>2.7999990000000001</v>
      </c>
      <c r="T2720" s="80">
        <f>(Tabla3[[#This Row],[PRECIO CON DESCT.]]-(Tabla3[[#This Row],[PRECIO CON DESCT.]]*$T$6))</f>
        <v>1.7639993700000001</v>
      </c>
      <c r="U2720" s="96"/>
      <c r="V2720" s="94">
        <f>Tabla3[[#This Row],[PRECIO %      en $]]*Tabla3[[#This Row],[PEDIDO ]]</f>
        <v>0</v>
      </c>
      <c r="W2720" s="57">
        <f>Tabla3[[#This Row],[PRECIO CON DESCT.]]*Tabla3[[#This Row],[PEDIDO ]]</f>
        <v>0</v>
      </c>
      <c r="X2720" s="58">
        <f>Tabla3[[#This Row],[PRECIO SIN %]]*Tabla3[[#This Row],[PEDIDO ]]</f>
        <v>0</v>
      </c>
    </row>
    <row r="2721" spans="1:24" ht="33" customHeight="1" x14ac:dyDescent="0.4">
      <c r="A2721" s="124">
        <v>7703038050421</v>
      </c>
      <c r="B2721" s="51" t="s">
        <v>225</v>
      </c>
      <c r="C2721" s="51" t="s">
        <v>215</v>
      </c>
      <c r="D27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21" s="118" t="s">
        <v>3196</v>
      </c>
      <c r="F2721" s="75" t="s">
        <v>537</v>
      </c>
      <c r="G27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21" s="77">
        <v>132</v>
      </c>
      <c r="J2721" s="52">
        <v>1.37778</v>
      </c>
      <c r="K2721" s="53">
        <f>Tabla3[[#This Row],[PRECIOS]]-Tabla3[[#This Row],[PRECIOS]]*10%</f>
        <v>1.240002</v>
      </c>
      <c r="L2721" s="101"/>
      <c r="M2721" s="54"/>
      <c r="N2721" s="55">
        <f>IFERROR(Tabla3[[#This Row],[PRECIOS]]-Tabla3[[#This Row],[PRECIOS]]*Tabla3[[#This Row],[% PRODUCTO]]," ")</f>
        <v>1.37778</v>
      </c>
      <c r="O2721" s="54"/>
      <c r="P2721" s="55">
        <f>IFERROR(Tabla3[[#This Row],[OCULTAR2]]-Tabla3[[#This Row],[OCULTAR2]]*Tabla3[[#This Row],[% LÍNEA]]," ")</f>
        <v>1.37778</v>
      </c>
      <c r="Q2721" s="56">
        <f>IFERROR(Tabla3[[#This Row],[% PRODUCTO]]+Tabla3[[#This Row],[% LÍNEA]]," ")</f>
        <v>0</v>
      </c>
      <c r="R2721" s="53">
        <f>Tabla3[[#This Row],[OCULTAR3]]</f>
        <v>1.37778</v>
      </c>
      <c r="S2721" s="53">
        <f>Tabla3[[#This Row],[PRECIO SIN %]]-Tabla3[[#This Row],[PRECIO SIN %]]*10%</f>
        <v>1.240002</v>
      </c>
      <c r="T2721" s="80">
        <f>(Tabla3[[#This Row],[PRECIO CON DESCT.]]-(Tabla3[[#This Row],[PRECIO CON DESCT.]]*$T$6))</f>
        <v>0.78120126000000001</v>
      </c>
      <c r="U2721" s="96"/>
      <c r="V2721" s="94">
        <f>Tabla3[[#This Row],[PRECIO %      en $]]*Tabla3[[#This Row],[PEDIDO ]]</f>
        <v>0</v>
      </c>
      <c r="W2721" s="57">
        <f>Tabla3[[#This Row],[PRECIO CON DESCT.]]*Tabla3[[#This Row],[PEDIDO ]]</f>
        <v>0</v>
      </c>
      <c r="X2721" s="58">
        <f>Tabla3[[#This Row],[PRECIO SIN %]]*Tabla3[[#This Row],[PEDIDO ]]</f>
        <v>0</v>
      </c>
    </row>
    <row r="2722" spans="1:24" ht="33" customHeight="1" x14ac:dyDescent="0.4">
      <c r="A2722" s="125">
        <v>6977234270292</v>
      </c>
      <c r="B2722" s="59" t="s">
        <v>225</v>
      </c>
      <c r="C2722" s="59" t="s">
        <v>120</v>
      </c>
      <c r="D27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22" s="119" t="s">
        <v>3197</v>
      </c>
      <c r="F2722" s="76" t="s">
        <v>537</v>
      </c>
      <c r="G27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22" s="78">
        <v>711</v>
      </c>
      <c r="J2722" s="52">
        <v>0.9</v>
      </c>
      <c r="K2722" s="60">
        <f>Tabla3[[#This Row],[PRECIOS]]-Tabla3[[#This Row],[PRECIOS]]*10%</f>
        <v>0.81</v>
      </c>
      <c r="L2722" s="101"/>
      <c r="M2722" s="61"/>
      <c r="N2722" s="55">
        <f>IFERROR(Tabla3[[#This Row],[PRECIOS]]-Tabla3[[#This Row],[PRECIOS]]*Tabla3[[#This Row],[% PRODUCTO]]," ")</f>
        <v>0.9</v>
      </c>
      <c r="O2722" s="61"/>
      <c r="P2722" s="55">
        <f>IFERROR(Tabla3[[#This Row],[OCULTAR2]]-Tabla3[[#This Row],[OCULTAR2]]*Tabla3[[#This Row],[% LÍNEA]]," ")</f>
        <v>0.9</v>
      </c>
      <c r="Q2722" s="56">
        <f>IFERROR(Tabla3[[#This Row],[% PRODUCTO]]+Tabla3[[#This Row],[% LÍNEA]]," ")</f>
        <v>0</v>
      </c>
      <c r="R2722" s="60">
        <f>Tabla3[[#This Row],[OCULTAR3]]</f>
        <v>0.9</v>
      </c>
      <c r="S2722" s="60">
        <f>Tabla3[[#This Row],[PRECIO SIN %]]-Tabla3[[#This Row],[PRECIO SIN %]]*10%</f>
        <v>0.81</v>
      </c>
      <c r="T2722" s="80">
        <f>(Tabla3[[#This Row],[PRECIO CON DESCT.]]-(Tabla3[[#This Row],[PRECIO CON DESCT.]]*$T$6))</f>
        <v>0.51029999999999998</v>
      </c>
      <c r="U2722" s="96"/>
      <c r="V2722" s="94">
        <f>Tabla3[[#This Row],[PRECIO %      en $]]*Tabla3[[#This Row],[PEDIDO ]]</f>
        <v>0</v>
      </c>
      <c r="W2722" s="57">
        <f>Tabla3[[#This Row],[PRECIO CON DESCT.]]*Tabla3[[#This Row],[PEDIDO ]]</f>
        <v>0</v>
      </c>
      <c r="X2722" s="58">
        <f>Tabla3[[#This Row],[PRECIO SIN %]]*Tabla3[[#This Row],[PEDIDO ]]</f>
        <v>0</v>
      </c>
    </row>
    <row r="2723" spans="1:24" ht="33" customHeight="1" x14ac:dyDescent="0.4">
      <c r="A2723" s="124">
        <v>7703712035799</v>
      </c>
      <c r="B2723" s="51" t="s">
        <v>225</v>
      </c>
      <c r="C2723" s="51" t="s">
        <v>152</v>
      </c>
      <c r="D27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23" s="118" t="s">
        <v>3198</v>
      </c>
      <c r="F2723" s="75" t="s">
        <v>537</v>
      </c>
      <c r="G27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23" s="77">
        <v>264</v>
      </c>
      <c r="J2723" s="52">
        <v>1</v>
      </c>
      <c r="K2723" s="53">
        <f>Tabla3[[#This Row],[PRECIOS]]-Tabla3[[#This Row],[PRECIOS]]*10%</f>
        <v>0.9</v>
      </c>
      <c r="L2723" s="101"/>
      <c r="M2723" s="54"/>
      <c r="N2723" s="55">
        <f>IFERROR(Tabla3[[#This Row],[PRECIOS]]-Tabla3[[#This Row],[PRECIOS]]*Tabla3[[#This Row],[% PRODUCTO]]," ")</f>
        <v>1</v>
      </c>
      <c r="O2723" s="54"/>
      <c r="P2723" s="55">
        <f>IFERROR(Tabla3[[#This Row],[OCULTAR2]]-Tabla3[[#This Row],[OCULTAR2]]*Tabla3[[#This Row],[% LÍNEA]]," ")</f>
        <v>1</v>
      </c>
      <c r="Q2723" s="56">
        <f>IFERROR(Tabla3[[#This Row],[% PRODUCTO]]+Tabla3[[#This Row],[% LÍNEA]]," ")</f>
        <v>0</v>
      </c>
      <c r="R2723" s="53">
        <f>Tabla3[[#This Row],[OCULTAR3]]</f>
        <v>1</v>
      </c>
      <c r="S2723" s="53">
        <f>Tabla3[[#This Row],[PRECIO SIN %]]-Tabla3[[#This Row],[PRECIO SIN %]]*10%</f>
        <v>0.9</v>
      </c>
      <c r="T2723" s="80">
        <f>(Tabla3[[#This Row],[PRECIO CON DESCT.]]-(Tabla3[[#This Row],[PRECIO CON DESCT.]]*$T$6))</f>
        <v>0.56699999999999995</v>
      </c>
      <c r="U2723" s="96"/>
      <c r="V2723" s="94">
        <f>Tabla3[[#This Row],[PRECIO %      en $]]*Tabla3[[#This Row],[PEDIDO ]]</f>
        <v>0</v>
      </c>
      <c r="W2723" s="57">
        <f>Tabla3[[#This Row],[PRECIO CON DESCT.]]*Tabla3[[#This Row],[PEDIDO ]]</f>
        <v>0</v>
      </c>
      <c r="X2723" s="58">
        <f>Tabla3[[#This Row],[PRECIO SIN %]]*Tabla3[[#This Row],[PEDIDO ]]</f>
        <v>0</v>
      </c>
    </row>
    <row r="2724" spans="1:24" ht="33" customHeight="1" x14ac:dyDescent="0.4">
      <c r="A2724" s="125">
        <v>8904278581044</v>
      </c>
      <c r="B2724" s="59" t="s">
        <v>225</v>
      </c>
      <c r="C2724" s="59" t="s">
        <v>163</v>
      </c>
      <c r="D27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24" s="119" t="s">
        <v>3199</v>
      </c>
      <c r="F2724" s="76" t="s">
        <v>537</v>
      </c>
      <c r="G27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24" s="78">
        <v>826</v>
      </c>
      <c r="J2724" s="52">
        <v>0.62222</v>
      </c>
      <c r="K2724" s="60">
        <f>Tabla3[[#This Row],[PRECIOS]]-Tabla3[[#This Row],[PRECIOS]]*10%</f>
        <v>0.559998</v>
      </c>
      <c r="L2724" s="101"/>
      <c r="M2724" s="61"/>
      <c r="N2724" s="55">
        <f>IFERROR(Tabla3[[#This Row],[PRECIOS]]-Tabla3[[#This Row],[PRECIOS]]*Tabla3[[#This Row],[% PRODUCTO]]," ")</f>
        <v>0.62222</v>
      </c>
      <c r="O2724" s="61"/>
      <c r="P2724" s="55">
        <f>IFERROR(Tabla3[[#This Row],[OCULTAR2]]-Tabla3[[#This Row],[OCULTAR2]]*Tabla3[[#This Row],[% LÍNEA]]," ")</f>
        <v>0.62222</v>
      </c>
      <c r="Q2724" s="56">
        <f>IFERROR(Tabla3[[#This Row],[% PRODUCTO]]+Tabla3[[#This Row],[% LÍNEA]]," ")</f>
        <v>0</v>
      </c>
      <c r="R2724" s="60">
        <f>Tabla3[[#This Row],[OCULTAR3]]</f>
        <v>0.62222</v>
      </c>
      <c r="S2724" s="60">
        <f>Tabla3[[#This Row],[PRECIO SIN %]]-Tabla3[[#This Row],[PRECIO SIN %]]*10%</f>
        <v>0.559998</v>
      </c>
      <c r="T2724" s="80">
        <f>(Tabla3[[#This Row],[PRECIO CON DESCT.]]-(Tabla3[[#This Row],[PRECIO CON DESCT.]]*$T$6))</f>
        <v>0.35279874</v>
      </c>
      <c r="U2724" s="96"/>
      <c r="V2724" s="94">
        <f>Tabla3[[#This Row],[PRECIO %      en $]]*Tabla3[[#This Row],[PEDIDO ]]</f>
        <v>0</v>
      </c>
      <c r="W2724" s="57">
        <f>Tabla3[[#This Row],[PRECIO CON DESCT.]]*Tabla3[[#This Row],[PEDIDO ]]</f>
        <v>0</v>
      </c>
      <c r="X2724" s="58">
        <f>Tabla3[[#This Row],[PRECIO SIN %]]*Tabla3[[#This Row],[PEDIDO ]]</f>
        <v>0</v>
      </c>
    </row>
    <row r="2725" spans="1:24" ht="33" customHeight="1" x14ac:dyDescent="0.4">
      <c r="A2725" s="124">
        <v>7597758000671</v>
      </c>
      <c r="B2725" s="51" t="s">
        <v>225</v>
      </c>
      <c r="C2725" s="51" t="s">
        <v>67</v>
      </c>
      <c r="D27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25" s="118" t="s">
        <v>3200</v>
      </c>
      <c r="F2725" s="75" t="s">
        <v>537</v>
      </c>
      <c r="G27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25" s="77">
        <v>192</v>
      </c>
      <c r="J2725" s="52">
        <v>5.4444400000000002</v>
      </c>
      <c r="K2725" s="53">
        <f>Tabla3[[#This Row],[PRECIOS]]-Tabla3[[#This Row],[PRECIOS]]*10%</f>
        <v>4.8999959999999998</v>
      </c>
      <c r="L2725" s="101"/>
      <c r="M2725" s="54"/>
      <c r="N2725" s="55">
        <f>IFERROR(Tabla3[[#This Row],[PRECIOS]]-Tabla3[[#This Row],[PRECIOS]]*Tabla3[[#This Row],[% PRODUCTO]]," ")</f>
        <v>5.4444400000000002</v>
      </c>
      <c r="O2725" s="54"/>
      <c r="P2725" s="55">
        <f>IFERROR(Tabla3[[#This Row],[OCULTAR2]]-Tabla3[[#This Row],[OCULTAR2]]*Tabla3[[#This Row],[% LÍNEA]]," ")</f>
        <v>5.4444400000000002</v>
      </c>
      <c r="Q2725" s="56">
        <f>IFERROR(Tabla3[[#This Row],[% PRODUCTO]]+Tabla3[[#This Row],[% LÍNEA]]," ")</f>
        <v>0</v>
      </c>
      <c r="R2725" s="53">
        <f>Tabla3[[#This Row],[OCULTAR3]]</f>
        <v>5.4444400000000002</v>
      </c>
      <c r="S2725" s="53">
        <f>Tabla3[[#This Row],[PRECIO SIN %]]-Tabla3[[#This Row],[PRECIO SIN %]]*10%</f>
        <v>4.8999959999999998</v>
      </c>
      <c r="T2725" s="80">
        <f>(Tabla3[[#This Row],[PRECIO CON DESCT.]]-(Tabla3[[#This Row],[PRECIO CON DESCT.]]*$T$6))</f>
        <v>3.08699748</v>
      </c>
      <c r="U2725" s="96"/>
      <c r="V2725" s="94">
        <f>Tabla3[[#This Row],[PRECIO %      en $]]*Tabla3[[#This Row],[PEDIDO ]]</f>
        <v>0</v>
      </c>
      <c r="W2725" s="57">
        <f>Tabla3[[#This Row],[PRECIO CON DESCT.]]*Tabla3[[#This Row],[PEDIDO ]]</f>
        <v>0</v>
      </c>
      <c r="X2725" s="58">
        <f>Tabla3[[#This Row],[PRECIO SIN %]]*Tabla3[[#This Row],[PEDIDO ]]</f>
        <v>0</v>
      </c>
    </row>
    <row r="2726" spans="1:24" ht="33" customHeight="1" x14ac:dyDescent="0.4">
      <c r="A2726" s="125">
        <v>7597758000534</v>
      </c>
      <c r="B2726" s="59" t="s">
        <v>225</v>
      </c>
      <c r="C2726" s="59" t="s">
        <v>67</v>
      </c>
      <c r="D27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26" s="119" t="s">
        <v>3201</v>
      </c>
      <c r="F2726" s="76" t="s">
        <v>537</v>
      </c>
      <c r="G27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26" s="78">
        <v>222</v>
      </c>
      <c r="J2726" s="52">
        <v>1.3</v>
      </c>
      <c r="K2726" s="60">
        <f>Tabla3[[#This Row],[PRECIOS]]-Tabla3[[#This Row],[PRECIOS]]*10%</f>
        <v>1.17</v>
      </c>
      <c r="L2726" s="101"/>
      <c r="M2726" s="61"/>
      <c r="N2726" s="55">
        <f>IFERROR(Tabla3[[#This Row],[PRECIOS]]-Tabla3[[#This Row],[PRECIOS]]*Tabla3[[#This Row],[% PRODUCTO]]," ")</f>
        <v>1.3</v>
      </c>
      <c r="O2726" s="61"/>
      <c r="P2726" s="55">
        <f>IFERROR(Tabla3[[#This Row],[OCULTAR2]]-Tabla3[[#This Row],[OCULTAR2]]*Tabla3[[#This Row],[% LÍNEA]]," ")</f>
        <v>1.3</v>
      </c>
      <c r="Q2726" s="56">
        <f>IFERROR(Tabla3[[#This Row],[% PRODUCTO]]+Tabla3[[#This Row],[% LÍNEA]]," ")</f>
        <v>0</v>
      </c>
      <c r="R2726" s="60">
        <f>Tabla3[[#This Row],[OCULTAR3]]</f>
        <v>1.3</v>
      </c>
      <c r="S2726" s="60">
        <f>Tabla3[[#This Row],[PRECIO SIN %]]-Tabla3[[#This Row],[PRECIO SIN %]]*10%</f>
        <v>1.17</v>
      </c>
      <c r="T2726" s="80">
        <f>(Tabla3[[#This Row],[PRECIO CON DESCT.]]-(Tabla3[[#This Row],[PRECIO CON DESCT.]]*$T$6))</f>
        <v>0.73709999999999998</v>
      </c>
      <c r="U2726" s="96"/>
      <c r="V2726" s="94">
        <f>Tabla3[[#This Row],[PRECIO %      en $]]*Tabla3[[#This Row],[PEDIDO ]]</f>
        <v>0</v>
      </c>
      <c r="W2726" s="57">
        <f>Tabla3[[#This Row],[PRECIO CON DESCT.]]*Tabla3[[#This Row],[PEDIDO ]]</f>
        <v>0</v>
      </c>
      <c r="X2726" s="58">
        <f>Tabla3[[#This Row],[PRECIO SIN %]]*Tabla3[[#This Row],[PEDIDO ]]</f>
        <v>0</v>
      </c>
    </row>
    <row r="2727" spans="1:24" ht="33" customHeight="1" x14ac:dyDescent="0.4">
      <c r="A2727" s="124">
        <v>7598008000564</v>
      </c>
      <c r="B2727" s="51" t="s">
        <v>225</v>
      </c>
      <c r="C2727" s="51" t="s">
        <v>134</v>
      </c>
      <c r="D27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27" s="118" t="s">
        <v>3202</v>
      </c>
      <c r="F2727" s="75" t="s">
        <v>537</v>
      </c>
      <c r="G27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27" s="77">
        <v>1472</v>
      </c>
      <c r="J2727" s="52">
        <v>0.72221999999999997</v>
      </c>
      <c r="K2727" s="53">
        <f>Tabla3[[#This Row],[PRECIOS]]-Tabla3[[#This Row],[PRECIOS]]*10%</f>
        <v>0.64999799999999996</v>
      </c>
      <c r="L2727" s="101"/>
      <c r="M2727" s="54"/>
      <c r="N2727" s="55">
        <f>IFERROR(Tabla3[[#This Row],[PRECIOS]]-Tabla3[[#This Row],[PRECIOS]]*Tabla3[[#This Row],[% PRODUCTO]]," ")</f>
        <v>0.72221999999999997</v>
      </c>
      <c r="O2727" s="54"/>
      <c r="P2727" s="55">
        <f>IFERROR(Tabla3[[#This Row],[OCULTAR2]]-Tabla3[[#This Row],[OCULTAR2]]*Tabla3[[#This Row],[% LÍNEA]]," ")</f>
        <v>0.72221999999999997</v>
      </c>
      <c r="Q2727" s="56">
        <f>IFERROR(Tabla3[[#This Row],[% PRODUCTO]]+Tabla3[[#This Row],[% LÍNEA]]," ")</f>
        <v>0</v>
      </c>
      <c r="R2727" s="53">
        <f>Tabla3[[#This Row],[OCULTAR3]]</f>
        <v>0.72221999999999997</v>
      </c>
      <c r="S2727" s="53">
        <f>Tabla3[[#This Row],[PRECIO SIN %]]-Tabla3[[#This Row],[PRECIO SIN %]]*10%</f>
        <v>0.64999799999999996</v>
      </c>
      <c r="T2727" s="80">
        <f>(Tabla3[[#This Row],[PRECIO CON DESCT.]]-(Tabla3[[#This Row],[PRECIO CON DESCT.]]*$T$6))</f>
        <v>0.40949873999999997</v>
      </c>
      <c r="U2727" s="96"/>
      <c r="V2727" s="94">
        <f>Tabla3[[#This Row],[PRECIO %      en $]]*Tabla3[[#This Row],[PEDIDO ]]</f>
        <v>0</v>
      </c>
      <c r="W2727" s="57">
        <f>Tabla3[[#This Row],[PRECIO CON DESCT.]]*Tabla3[[#This Row],[PEDIDO ]]</f>
        <v>0</v>
      </c>
      <c r="X2727" s="58">
        <f>Tabla3[[#This Row],[PRECIO SIN %]]*Tabla3[[#This Row],[PEDIDO ]]</f>
        <v>0</v>
      </c>
    </row>
    <row r="2728" spans="1:24" ht="33" customHeight="1" x14ac:dyDescent="0.4">
      <c r="A2728" s="125">
        <v>7598252101284</v>
      </c>
      <c r="B2728" s="59" t="s">
        <v>225</v>
      </c>
      <c r="C2728" s="59" t="s">
        <v>56</v>
      </c>
      <c r="D27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28" s="119" t="s">
        <v>3203</v>
      </c>
      <c r="F2728" s="76" t="s">
        <v>537</v>
      </c>
      <c r="G27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28" s="78">
        <v>588</v>
      </c>
      <c r="J2728" s="52">
        <v>1.04444</v>
      </c>
      <c r="K2728" s="60">
        <f>Tabla3[[#This Row],[PRECIOS]]-Tabla3[[#This Row],[PRECIOS]]*10%</f>
        <v>0.93999600000000005</v>
      </c>
      <c r="L2728" s="101"/>
      <c r="M2728" s="61"/>
      <c r="N2728" s="55">
        <f>IFERROR(Tabla3[[#This Row],[PRECIOS]]-Tabla3[[#This Row],[PRECIOS]]*Tabla3[[#This Row],[% PRODUCTO]]," ")</f>
        <v>1.04444</v>
      </c>
      <c r="O2728" s="61"/>
      <c r="P2728" s="55">
        <f>IFERROR(Tabla3[[#This Row],[OCULTAR2]]-Tabla3[[#This Row],[OCULTAR2]]*Tabla3[[#This Row],[% LÍNEA]]," ")</f>
        <v>1.04444</v>
      </c>
      <c r="Q2728" s="56">
        <f>IFERROR(Tabla3[[#This Row],[% PRODUCTO]]+Tabla3[[#This Row],[% LÍNEA]]," ")</f>
        <v>0</v>
      </c>
      <c r="R2728" s="60">
        <f>Tabla3[[#This Row],[OCULTAR3]]</f>
        <v>1.04444</v>
      </c>
      <c r="S2728" s="60">
        <f>Tabla3[[#This Row],[PRECIO SIN %]]-Tabla3[[#This Row],[PRECIO SIN %]]*10%</f>
        <v>0.93999600000000005</v>
      </c>
      <c r="T2728" s="80">
        <f>(Tabla3[[#This Row],[PRECIO CON DESCT.]]-(Tabla3[[#This Row],[PRECIO CON DESCT.]]*$T$6))</f>
        <v>0.59219748000000005</v>
      </c>
      <c r="U2728" s="96"/>
      <c r="V2728" s="94">
        <f>Tabla3[[#This Row],[PRECIO %      en $]]*Tabla3[[#This Row],[PEDIDO ]]</f>
        <v>0</v>
      </c>
      <c r="W2728" s="57">
        <f>Tabla3[[#This Row],[PRECIO CON DESCT.]]*Tabla3[[#This Row],[PEDIDO ]]</f>
        <v>0</v>
      </c>
      <c r="X2728" s="58">
        <f>Tabla3[[#This Row],[PRECIO SIN %]]*Tabla3[[#This Row],[PEDIDO ]]</f>
        <v>0</v>
      </c>
    </row>
    <row r="2729" spans="1:24" ht="33" customHeight="1" x14ac:dyDescent="0.4">
      <c r="A2729" s="124">
        <v>8908020242900</v>
      </c>
      <c r="B2729" s="51" t="s">
        <v>225</v>
      </c>
      <c r="C2729" s="51" t="s">
        <v>206</v>
      </c>
      <c r="D27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29" s="118" t="s">
        <v>3204</v>
      </c>
      <c r="F2729" s="75" t="s">
        <v>537</v>
      </c>
      <c r="G27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29" s="77">
        <v>63</v>
      </c>
      <c r="J2729" s="52">
        <v>1.11111</v>
      </c>
      <c r="K2729" s="53">
        <f>Tabla3[[#This Row],[PRECIOS]]-Tabla3[[#This Row],[PRECIOS]]*10%</f>
        <v>0.99999900000000008</v>
      </c>
      <c r="L2729" s="101"/>
      <c r="M2729" s="54"/>
      <c r="N2729" s="55">
        <f>IFERROR(Tabla3[[#This Row],[PRECIOS]]-Tabla3[[#This Row],[PRECIOS]]*Tabla3[[#This Row],[% PRODUCTO]]," ")</f>
        <v>1.11111</v>
      </c>
      <c r="O2729" s="54"/>
      <c r="P2729" s="55">
        <f>IFERROR(Tabla3[[#This Row],[OCULTAR2]]-Tabla3[[#This Row],[OCULTAR2]]*Tabla3[[#This Row],[% LÍNEA]]," ")</f>
        <v>1.11111</v>
      </c>
      <c r="Q2729" s="56">
        <f>IFERROR(Tabla3[[#This Row],[% PRODUCTO]]+Tabla3[[#This Row],[% LÍNEA]]," ")</f>
        <v>0</v>
      </c>
      <c r="R2729" s="53">
        <f>Tabla3[[#This Row],[OCULTAR3]]</f>
        <v>1.11111</v>
      </c>
      <c r="S2729" s="53">
        <f>Tabla3[[#This Row],[PRECIO SIN %]]-Tabla3[[#This Row],[PRECIO SIN %]]*10%</f>
        <v>0.99999900000000008</v>
      </c>
      <c r="T2729" s="80">
        <f>(Tabla3[[#This Row],[PRECIO CON DESCT.]]-(Tabla3[[#This Row],[PRECIO CON DESCT.]]*$T$6))</f>
        <v>0.62999937000000006</v>
      </c>
      <c r="U2729" s="96"/>
      <c r="V2729" s="94">
        <f>Tabla3[[#This Row],[PRECIO %      en $]]*Tabla3[[#This Row],[PEDIDO ]]</f>
        <v>0</v>
      </c>
      <c r="W2729" s="57">
        <f>Tabla3[[#This Row],[PRECIO CON DESCT.]]*Tabla3[[#This Row],[PEDIDO ]]</f>
        <v>0</v>
      </c>
      <c r="X2729" s="58">
        <f>Tabla3[[#This Row],[PRECIO SIN %]]*Tabla3[[#This Row],[PEDIDO ]]</f>
        <v>0</v>
      </c>
    </row>
    <row r="2730" spans="1:24" ht="33" customHeight="1" x14ac:dyDescent="0.4">
      <c r="A2730" s="125">
        <v>7598869002134</v>
      </c>
      <c r="B2730" s="59" t="s">
        <v>225</v>
      </c>
      <c r="C2730" s="59" t="s">
        <v>236</v>
      </c>
      <c r="D27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30" s="119" t="s">
        <v>3205</v>
      </c>
      <c r="F2730" s="76" t="s">
        <v>537</v>
      </c>
      <c r="G27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30" s="78">
        <v>1</v>
      </c>
      <c r="J2730" s="52">
        <v>1</v>
      </c>
      <c r="K2730" s="60">
        <f>Tabla3[[#This Row],[PRECIOS]]-Tabla3[[#This Row],[PRECIOS]]*10%</f>
        <v>0.9</v>
      </c>
      <c r="L2730" s="101"/>
      <c r="M2730" s="61"/>
      <c r="N2730" s="55">
        <f>IFERROR(Tabla3[[#This Row],[PRECIOS]]-Tabla3[[#This Row],[PRECIOS]]*Tabla3[[#This Row],[% PRODUCTO]]," ")</f>
        <v>1</v>
      </c>
      <c r="O2730" s="61"/>
      <c r="P2730" s="55">
        <f>IFERROR(Tabla3[[#This Row],[OCULTAR2]]-Tabla3[[#This Row],[OCULTAR2]]*Tabla3[[#This Row],[% LÍNEA]]," ")</f>
        <v>1</v>
      </c>
      <c r="Q2730" s="56">
        <f>IFERROR(Tabla3[[#This Row],[% PRODUCTO]]+Tabla3[[#This Row],[% LÍNEA]]," ")</f>
        <v>0</v>
      </c>
      <c r="R2730" s="60">
        <f>Tabla3[[#This Row],[OCULTAR3]]</f>
        <v>1</v>
      </c>
      <c r="S2730" s="60">
        <f>Tabla3[[#This Row],[PRECIO SIN %]]-Tabla3[[#This Row],[PRECIO SIN %]]*10%</f>
        <v>0.9</v>
      </c>
      <c r="T2730" s="80">
        <f>(Tabla3[[#This Row],[PRECIO CON DESCT.]]-(Tabla3[[#This Row],[PRECIO CON DESCT.]]*$T$6))</f>
        <v>0.56699999999999995</v>
      </c>
      <c r="U2730" s="96"/>
      <c r="V2730" s="94">
        <f>Tabla3[[#This Row],[PRECIO %      en $]]*Tabla3[[#This Row],[PEDIDO ]]</f>
        <v>0</v>
      </c>
      <c r="W2730" s="57">
        <f>Tabla3[[#This Row],[PRECIO CON DESCT.]]*Tabla3[[#This Row],[PEDIDO ]]</f>
        <v>0</v>
      </c>
      <c r="X2730" s="58">
        <f>Tabla3[[#This Row],[PRECIO SIN %]]*Tabla3[[#This Row],[PEDIDO ]]</f>
        <v>0</v>
      </c>
    </row>
    <row r="2731" spans="1:24" ht="33" customHeight="1" x14ac:dyDescent="0.4">
      <c r="A2731" s="124">
        <v>69218750517031</v>
      </c>
      <c r="B2731" s="51" t="s">
        <v>225</v>
      </c>
      <c r="C2731" s="51" t="s">
        <v>130</v>
      </c>
      <c r="D27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31" s="118" t="s">
        <v>3206</v>
      </c>
      <c r="F2731" s="75" t="s">
        <v>537</v>
      </c>
      <c r="G27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31" s="77">
        <v>200</v>
      </c>
      <c r="J2731" s="52">
        <v>1.3333299999999999</v>
      </c>
      <c r="K2731" s="53">
        <f>Tabla3[[#This Row],[PRECIOS]]-Tabla3[[#This Row],[PRECIOS]]*10%</f>
        <v>1.199997</v>
      </c>
      <c r="L2731" s="101"/>
      <c r="M2731" s="54"/>
      <c r="N2731" s="55">
        <f>IFERROR(Tabla3[[#This Row],[PRECIOS]]-Tabla3[[#This Row],[PRECIOS]]*Tabla3[[#This Row],[% PRODUCTO]]," ")</f>
        <v>1.3333299999999999</v>
      </c>
      <c r="O2731" s="54"/>
      <c r="P2731" s="55">
        <f>IFERROR(Tabla3[[#This Row],[OCULTAR2]]-Tabla3[[#This Row],[OCULTAR2]]*Tabla3[[#This Row],[% LÍNEA]]," ")</f>
        <v>1.3333299999999999</v>
      </c>
      <c r="Q2731" s="56">
        <f>IFERROR(Tabla3[[#This Row],[% PRODUCTO]]+Tabla3[[#This Row],[% LÍNEA]]," ")</f>
        <v>0</v>
      </c>
      <c r="R2731" s="53">
        <f>Tabla3[[#This Row],[OCULTAR3]]</f>
        <v>1.3333299999999999</v>
      </c>
      <c r="S2731" s="53">
        <f>Tabla3[[#This Row],[PRECIO SIN %]]-Tabla3[[#This Row],[PRECIO SIN %]]*10%</f>
        <v>1.199997</v>
      </c>
      <c r="T2731" s="80">
        <f>(Tabla3[[#This Row],[PRECIO CON DESCT.]]-(Tabla3[[#This Row],[PRECIO CON DESCT.]]*$T$6))</f>
        <v>0.75599810999999995</v>
      </c>
      <c r="U2731" s="96"/>
      <c r="V2731" s="94">
        <f>Tabla3[[#This Row],[PRECIO %      en $]]*Tabla3[[#This Row],[PEDIDO ]]</f>
        <v>0</v>
      </c>
      <c r="W2731" s="57">
        <f>Tabla3[[#This Row],[PRECIO CON DESCT.]]*Tabla3[[#This Row],[PEDIDO ]]</f>
        <v>0</v>
      </c>
      <c r="X2731" s="58">
        <f>Tabla3[[#This Row],[PRECIO SIN %]]*Tabla3[[#This Row],[PEDIDO ]]</f>
        <v>0</v>
      </c>
    </row>
    <row r="2732" spans="1:24" ht="33" customHeight="1" x14ac:dyDescent="0.4">
      <c r="A2732" s="125">
        <v>69218750517031</v>
      </c>
      <c r="B2732" s="59" t="s">
        <v>225</v>
      </c>
      <c r="C2732" s="59" t="s">
        <v>92</v>
      </c>
      <c r="D27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32" s="119" t="s">
        <v>3207</v>
      </c>
      <c r="F2732" s="76" t="s">
        <v>537</v>
      </c>
      <c r="G27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32" s="78">
        <v>92</v>
      </c>
      <c r="J2732" s="52">
        <v>0.85555999999999999</v>
      </c>
      <c r="K2732" s="60">
        <f>Tabla3[[#This Row],[PRECIOS]]-Tabla3[[#This Row],[PRECIOS]]*10%</f>
        <v>0.77000400000000002</v>
      </c>
      <c r="L2732" s="101"/>
      <c r="M2732" s="61"/>
      <c r="N2732" s="55">
        <f>IFERROR(Tabla3[[#This Row],[PRECIOS]]-Tabla3[[#This Row],[PRECIOS]]*Tabla3[[#This Row],[% PRODUCTO]]," ")</f>
        <v>0.85555999999999999</v>
      </c>
      <c r="O2732" s="61"/>
      <c r="P2732" s="55">
        <f>IFERROR(Tabla3[[#This Row],[OCULTAR2]]-Tabla3[[#This Row],[OCULTAR2]]*Tabla3[[#This Row],[% LÍNEA]]," ")</f>
        <v>0.85555999999999999</v>
      </c>
      <c r="Q2732" s="56">
        <f>IFERROR(Tabla3[[#This Row],[% PRODUCTO]]+Tabla3[[#This Row],[% LÍNEA]]," ")</f>
        <v>0</v>
      </c>
      <c r="R2732" s="60">
        <f>Tabla3[[#This Row],[OCULTAR3]]</f>
        <v>0.85555999999999999</v>
      </c>
      <c r="S2732" s="60">
        <f>Tabla3[[#This Row],[PRECIO SIN %]]-Tabla3[[#This Row],[PRECIO SIN %]]*10%</f>
        <v>0.77000400000000002</v>
      </c>
      <c r="T2732" s="80">
        <f>(Tabla3[[#This Row],[PRECIO CON DESCT.]]-(Tabla3[[#This Row],[PRECIO CON DESCT.]]*$T$6))</f>
        <v>0.48510252000000004</v>
      </c>
      <c r="U2732" s="96"/>
      <c r="V2732" s="94">
        <f>Tabla3[[#This Row],[PRECIO %      en $]]*Tabla3[[#This Row],[PEDIDO ]]</f>
        <v>0</v>
      </c>
      <c r="W2732" s="57">
        <f>Tabla3[[#This Row],[PRECIO CON DESCT.]]*Tabla3[[#This Row],[PEDIDO ]]</f>
        <v>0</v>
      </c>
      <c r="X2732" s="58">
        <f>Tabla3[[#This Row],[PRECIO SIN %]]*Tabla3[[#This Row],[PEDIDO ]]</f>
        <v>0</v>
      </c>
    </row>
    <row r="2733" spans="1:24" ht="33" customHeight="1" x14ac:dyDescent="0.4">
      <c r="A2733" s="124">
        <v>7598176000168</v>
      </c>
      <c r="B2733" s="51" t="s">
        <v>225</v>
      </c>
      <c r="C2733" s="51" t="s">
        <v>168</v>
      </c>
      <c r="D27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33" s="118" t="s">
        <v>3208</v>
      </c>
      <c r="F2733" s="75" t="s">
        <v>537</v>
      </c>
      <c r="G27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33" s="77">
        <v>109</v>
      </c>
      <c r="J2733" s="52">
        <v>3</v>
      </c>
      <c r="K2733" s="53">
        <f>Tabla3[[#This Row],[PRECIOS]]-Tabla3[[#This Row],[PRECIOS]]*10%</f>
        <v>2.7</v>
      </c>
      <c r="L2733" s="101"/>
      <c r="M2733" s="54"/>
      <c r="N2733" s="55">
        <f>IFERROR(Tabla3[[#This Row],[PRECIOS]]-Tabla3[[#This Row],[PRECIOS]]*Tabla3[[#This Row],[% PRODUCTO]]," ")</f>
        <v>3</v>
      </c>
      <c r="O2733" s="54"/>
      <c r="P2733" s="55">
        <f>IFERROR(Tabla3[[#This Row],[OCULTAR2]]-Tabla3[[#This Row],[OCULTAR2]]*Tabla3[[#This Row],[% LÍNEA]]," ")</f>
        <v>3</v>
      </c>
      <c r="Q2733" s="56">
        <f>IFERROR(Tabla3[[#This Row],[% PRODUCTO]]+Tabla3[[#This Row],[% LÍNEA]]," ")</f>
        <v>0</v>
      </c>
      <c r="R2733" s="53">
        <f>Tabla3[[#This Row],[OCULTAR3]]</f>
        <v>3</v>
      </c>
      <c r="S2733" s="53">
        <f>Tabla3[[#This Row],[PRECIO SIN %]]-Tabla3[[#This Row],[PRECIO SIN %]]*10%</f>
        <v>2.7</v>
      </c>
      <c r="T2733" s="80">
        <f>(Tabla3[[#This Row],[PRECIO CON DESCT.]]-(Tabla3[[#This Row],[PRECIO CON DESCT.]]*$T$6))</f>
        <v>1.7010000000000001</v>
      </c>
      <c r="U2733" s="96"/>
      <c r="V2733" s="94">
        <f>Tabla3[[#This Row],[PRECIO %      en $]]*Tabla3[[#This Row],[PEDIDO ]]</f>
        <v>0</v>
      </c>
      <c r="W2733" s="57">
        <f>Tabla3[[#This Row],[PRECIO CON DESCT.]]*Tabla3[[#This Row],[PEDIDO ]]</f>
        <v>0</v>
      </c>
      <c r="X2733" s="58">
        <f>Tabla3[[#This Row],[PRECIO SIN %]]*Tabla3[[#This Row],[PEDIDO ]]</f>
        <v>0</v>
      </c>
    </row>
    <row r="2734" spans="1:24" ht="33" customHeight="1" x14ac:dyDescent="0.4">
      <c r="A2734" s="125">
        <v>7598176000168</v>
      </c>
      <c r="B2734" s="59" t="s">
        <v>225</v>
      </c>
      <c r="C2734" s="59" t="s">
        <v>168</v>
      </c>
      <c r="D27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34" s="119" t="s">
        <v>3208</v>
      </c>
      <c r="F2734" s="76" t="s">
        <v>537</v>
      </c>
      <c r="G27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34" s="78">
        <v>4</v>
      </c>
      <c r="J2734" s="52">
        <v>4.7222200000000001</v>
      </c>
      <c r="K2734" s="60">
        <f>Tabla3[[#This Row],[PRECIOS]]-Tabla3[[#This Row],[PRECIOS]]*10%</f>
        <v>4.2499979999999997</v>
      </c>
      <c r="L2734" s="101"/>
      <c r="M2734" s="61"/>
      <c r="N2734" s="55">
        <f>IFERROR(Tabla3[[#This Row],[PRECIOS]]-Tabla3[[#This Row],[PRECIOS]]*Tabla3[[#This Row],[% PRODUCTO]]," ")</f>
        <v>4.7222200000000001</v>
      </c>
      <c r="O2734" s="61"/>
      <c r="P2734" s="55">
        <f>IFERROR(Tabla3[[#This Row],[OCULTAR2]]-Tabla3[[#This Row],[OCULTAR2]]*Tabla3[[#This Row],[% LÍNEA]]," ")</f>
        <v>4.7222200000000001</v>
      </c>
      <c r="Q2734" s="56">
        <f>IFERROR(Tabla3[[#This Row],[% PRODUCTO]]+Tabla3[[#This Row],[% LÍNEA]]," ")</f>
        <v>0</v>
      </c>
      <c r="R2734" s="60">
        <f>Tabla3[[#This Row],[OCULTAR3]]</f>
        <v>4.7222200000000001</v>
      </c>
      <c r="S2734" s="60">
        <f>Tabla3[[#This Row],[PRECIO SIN %]]-Tabla3[[#This Row],[PRECIO SIN %]]*10%</f>
        <v>4.2499979999999997</v>
      </c>
      <c r="T2734" s="80">
        <f>(Tabla3[[#This Row],[PRECIO CON DESCT.]]-(Tabla3[[#This Row],[PRECIO CON DESCT.]]*$T$6))</f>
        <v>2.6774987399999999</v>
      </c>
      <c r="U2734" s="96"/>
      <c r="V2734" s="94">
        <f>Tabla3[[#This Row],[PRECIO %      en $]]*Tabla3[[#This Row],[PEDIDO ]]</f>
        <v>0</v>
      </c>
      <c r="W2734" s="57">
        <f>Tabla3[[#This Row],[PRECIO CON DESCT.]]*Tabla3[[#This Row],[PEDIDO ]]</f>
        <v>0</v>
      </c>
      <c r="X2734" s="58">
        <f>Tabla3[[#This Row],[PRECIO SIN %]]*Tabla3[[#This Row],[PEDIDO ]]</f>
        <v>0</v>
      </c>
    </row>
    <row r="2735" spans="1:24" ht="33" customHeight="1" x14ac:dyDescent="0.4">
      <c r="A2735" s="124">
        <v>7592349723762</v>
      </c>
      <c r="B2735" s="51" t="s">
        <v>225</v>
      </c>
      <c r="C2735" s="51" t="s">
        <v>155</v>
      </c>
      <c r="D27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735" s="118" t="s">
        <v>3209</v>
      </c>
      <c r="F2735" s="75" t="s">
        <v>537</v>
      </c>
      <c r="G27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35" s="77">
        <v>114</v>
      </c>
      <c r="J2735" s="52">
        <v>14.27778</v>
      </c>
      <c r="K2735" s="53">
        <f>Tabla3[[#This Row],[PRECIOS]]-Tabla3[[#This Row],[PRECIOS]]*10%</f>
        <v>12.850002</v>
      </c>
      <c r="L2735" s="101"/>
      <c r="M2735" s="54"/>
      <c r="N2735" s="55">
        <f>IFERROR(Tabla3[[#This Row],[PRECIOS]]-Tabla3[[#This Row],[PRECIOS]]*Tabla3[[#This Row],[% PRODUCTO]]," ")</f>
        <v>14.27778</v>
      </c>
      <c r="O2735" s="54"/>
      <c r="P2735" s="55">
        <f>IFERROR(Tabla3[[#This Row],[OCULTAR2]]-Tabla3[[#This Row],[OCULTAR2]]*Tabla3[[#This Row],[% LÍNEA]]," ")</f>
        <v>14.27778</v>
      </c>
      <c r="Q2735" s="56">
        <f>IFERROR(Tabla3[[#This Row],[% PRODUCTO]]+Tabla3[[#This Row],[% LÍNEA]]," ")</f>
        <v>0</v>
      </c>
      <c r="R2735" s="53">
        <f>Tabla3[[#This Row],[OCULTAR3]]</f>
        <v>14.27778</v>
      </c>
      <c r="S2735" s="53">
        <f>Tabla3[[#This Row],[PRECIO SIN %]]-Tabla3[[#This Row],[PRECIO SIN %]]*10%</f>
        <v>12.850002</v>
      </c>
      <c r="T2735" s="80">
        <f>(Tabla3[[#This Row],[PRECIO CON DESCT.]]-(Tabla3[[#This Row],[PRECIO CON DESCT.]]*$T$6))</f>
        <v>8.0955012599999989</v>
      </c>
      <c r="U2735" s="96"/>
      <c r="V2735" s="94">
        <f>Tabla3[[#This Row],[PRECIO %      en $]]*Tabla3[[#This Row],[PEDIDO ]]</f>
        <v>0</v>
      </c>
      <c r="W2735" s="57">
        <f>Tabla3[[#This Row],[PRECIO CON DESCT.]]*Tabla3[[#This Row],[PEDIDO ]]</f>
        <v>0</v>
      </c>
      <c r="X2735" s="58">
        <f>Tabla3[[#This Row],[PRECIO SIN %]]*Tabla3[[#This Row],[PEDIDO ]]</f>
        <v>0</v>
      </c>
    </row>
    <row r="2736" spans="1:24" ht="33" customHeight="1" x14ac:dyDescent="0.4">
      <c r="A2736" s="125">
        <v>8906009238555</v>
      </c>
      <c r="B2736" s="59" t="s">
        <v>225</v>
      </c>
      <c r="C2736" s="59" t="s">
        <v>119</v>
      </c>
      <c r="D27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36" s="119" t="s">
        <v>3210</v>
      </c>
      <c r="F2736" s="76" t="s">
        <v>537</v>
      </c>
      <c r="G27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36" s="78">
        <v>410</v>
      </c>
      <c r="J2736" s="52">
        <v>11.21111</v>
      </c>
      <c r="K2736" s="60">
        <f>Tabla3[[#This Row],[PRECIOS]]-Tabla3[[#This Row],[PRECIOS]]*10%</f>
        <v>10.089998999999999</v>
      </c>
      <c r="L2736" s="101"/>
      <c r="M2736" s="61"/>
      <c r="N2736" s="55">
        <f>IFERROR(Tabla3[[#This Row],[PRECIOS]]-Tabla3[[#This Row],[PRECIOS]]*Tabla3[[#This Row],[% PRODUCTO]]," ")</f>
        <v>11.21111</v>
      </c>
      <c r="O2736" s="61"/>
      <c r="P2736" s="55">
        <f>IFERROR(Tabla3[[#This Row],[OCULTAR2]]-Tabla3[[#This Row],[OCULTAR2]]*Tabla3[[#This Row],[% LÍNEA]]," ")</f>
        <v>11.21111</v>
      </c>
      <c r="Q2736" s="56">
        <f>IFERROR(Tabla3[[#This Row],[% PRODUCTO]]+Tabla3[[#This Row],[% LÍNEA]]," ")</f>
        <v>0</v>
      </c>
      <c r="R2736" s="60">
        <f>Tabla3[[#This Row],[OCULTAR3]]</f>
        <v>11.21111</v>
      </c>
      <c r="S2736" s="60">
        <f>Tabla3[[#This Row],[PRECIO SIN %]]-Tabla3[[#This Row],[PRECIO SIN %]]*10%</f>
        <v>10.089998999999999</v>
      </c>
      <c r="T2736" s="80">
        <f>(Tabla3[[#This Row],[PRECIO CON DESCT.]]-(Tabla3[[#This Row],[PRECIO CON DESCT.]]*$T$6))</f>
        <v>6.3566993699999994</v>
      </c>
      <c r="U2736" s="96"/>
      <c r="V2736" s="94">
        <f>Tabla3[[#This Row],[PRECIO %      en $]]*Tabla3[[#This Row],[PEDIDO ]]</f>
        <v>0</v>
      </c>
      <c r="W2736" s="57">
        <f>Tabla3[[#This Row],[PRECIO CON DESCT.]]*Tabla3[[#This Row],[PEDIDO ]]</f>
        <v>0</v>
      </c>
      <c r="X2736" s="58">
        <f>Tabla3[[#This Row],[PRECIO SIN %]]*Tabla3[[#This Row],[PEDIDO ]]</f>
        <v>0</v>
      </c>
    </row>
    <row r="2737" spans="1:24" ht="33" customHeight="1" x14ac:dyDescent="0.4">
      <c r="A2737" s="124">
        <v>8904187866065</v>
      </c>
      <c r="B2737" s="51" t="s">
        <v>225</v>
      </c>
      <c r="C2737" s="51" t="s">
        <v>119</v>
      </c>
      <c r="D27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37" s="118" t="s">
        <v>3211</v>
      </c>
      <c r="F2737" s="75" t="s">
        <v>537</v>
      </c>
      <c r="G27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37" s="77">
        <v>105</v>
      </c>
      <c r="J2737" s="52">
        <v>8.9444400000000002</v>
      </c>
      <c r="K2737" s="53">
        <f>Tabla3[[#This Row],[PRECIOS]]-Tabla3[[#This Row],[PRECIOS]]*10%</f>
        <v>8.0499960000000002</v>
      </c>
      <c r="L2737" s="101"/>
      <c r="M2737" s="54"/>
      <c r="N2737" s="55">
        <f>IFERROR(Tabla3[[#This Row],[PRECIOS]]-Tabla3[[#This Row],[PRECIOS]]*Tabla3[[#This Row],[% PRODUCTO]]," ")</f>
        <v>8.9444400000000002</v>
      </c>
      <c r="O2737" s="54"/>
      <c r="P2737" s="55">
        <f>IFERROR(Tabla3[[#This Row],[OCULTAR2]]-Tabla3[[#This Row],[OCULTAR2]]*Tabla3[[#This Row],[% LÍNEA]]," ")</f>
        <v>8.9444400000000002</v>
      </c>
      <c r="Q2737" s="56">
        <f>IFERROR(Tabla3[[#This Row],[% PRODUCTO]]+Tabla3[[#This Row],[% LÍNEA]]," ")</f>
        <v>0</v>
      </c>
      <c r="R2737" s="53">
        <f>Tabla3[[#This Row],[OCULTAR3]]</f>
        <v>8.9444400000000002</v>
      </c>
      <c r="S2737" s="53">
        <f>Tabla3[[#This Row],[PRECIO SIN %]]-Tabla3[[#This Row],[PRECIO SIN %]]*10%</f>
        <v>8.0499960000000002</v>
      </c>
      <c r="T2737" s="80">
        <f>(Tabla3[[#This Row],[PRECIO CON DESCT.]]-(Tabla3[[#This Row],[PRECIO CON DESCT.]]*$T$6))</f>
        <v>5.0714974799999997</v>
      </c>
      <c r="U2737" s="96"/>
      <c r="V2737" s="94">
        <f>Tabla3[[#This Row],[PRECIO %      en $]]*Tabla3[[#This Row],[PEDIDO ]]</f>
        <v>0</v>
      </c>
      <c r="W2737" s="57">
        <f>Tabla3[[#This Row],[PRECIO CON DESCT.]]*Tabla3[[#This Row],[PEDIDO ]]</f>
        <v>0</v>
      </c>
      <c r="X2737" s="58">
        <f>Tabla3[[#This Row],[PRECIO SIN %]]*Tabla3[[#This Row],[PEDIDO ]]</f>
        <v>0</v>
      </c>
    </row>
    <row r="2738" spans="1:24" ht="33" customHeight="1" x14ac:dyDescent="0.4">
      <c r="A2738" s="125">
        <v>7597758000725</v>
      </c>
      <c r="B2738" s="59" t="s">
        <v>225</v>
      </c>
      <c r="C2738" s="59" t="s">
        <v>67</v>
      </c>
      <c r="D27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38" s="119" t="s">
        <v>3212</v>
      </c>
      <c r="F2738" s="76" t="s">
        <v>537</v>
      </c>
      <c r="G27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38" s="78">
        <v>203</v>
      </c>
      <c r="J2738" s="52">
        <v>8.4444400000000002</v>
      </c>
      <c r="K2738" s="60">
        <f>Tabla3[[#This Row],[PRECIOS]]-Tabla3[[#This Row],[PRECIOS]]*10%</f>
        <v>7.599996</v>
      </c>
      <c r="L2738" s="101"/>
      <c r="M2738" s="61"/>
      <c r="N2738" s="55">
        <f>IFERROR(Tabla3[[#This Row],[PRECIOS]]-Tabla3[[#This Row],[PRECIOS]]*Tabla3[[#This Row],[% PRODUCTO]]," ")</f>
        <v>8.4444400000000002</v>
      </c>
      <c r="O2738" s="61"/>
      <c r="P2738" s="55">
        <f>IFERROR(Tabla3[[#This Row],[OCULTAR2]]-Tabla3[[#This Row],[OCULTAR2]]*Tabla3[[#This Row],[% LÍNEA]]," ")</f>
        <v>8.4444400000000002</v>
      </c>
      <c r="Q2738" s="56">
        <f>IFERROR(Tabla3[[#This Row],[% PRODUCTO]]+Tabla3[[#This Row],[% LÍNEA]]," ")</f>
        <v>0</v>
      </c>
      <c r="R2738" s="60">
        <f>Tabla3[[#This Row],[OCULTAR3]]</f>
        <v>8.4444400000000002</v>
      </c>
      <c r="S2738" s="60">
        <f>Tabla3[[#This Row],[PRECIO SIN %]]-Tabla3[[#This Row],[PRECIO SIN %]]*10%</f>
        <v>7.599996</v>
      </c>
      <c r="T2738" s="80">
        <f>(Tabla3[[#This Row],[PRECIO CON DESCT.]]-(Tabla3[[#This Row],[PRECIO CON DESCT.]]*$T$6))</f>
        <v>4.7879974799999996</v>
      </c>
      <c r="U2738" s="96"/>
      <c r="V2738" s="94">
        <f>Tabla3[[#This Row],[PRECIO %      en $]]*Tabla3[[#This Row],[PEDIDO ]]</f>
        <v>0</v>
      </c>
      <c r="W2738" s="57">
        <f>Tabla3[[#This Row],[PRECIO CON DESCT.]]*Tabla3[[#This Row],[PEDIDO ]]</f>
        <v>0</v>
      </c>
      <c r="X2738" s="58">
        <f>Tabla3[[#This Row],[PRECIO SIN %]]*Tabla3[[#This Row],[PEDIDO ]]</f>
        <v>0</v>
      </c>
    </row>
    <row r="2739" spans="1:24" ht="33" customHeight="1" x14ac:dyDescent="0.4">
      <c r="A2739" s="124">
        <v>7591243813340</v>
      </c>
      <c r="B2739" s="51" t="s">
        <v>225</v>
      </c>
      <c r="C2739" s="51" t="s">
        <v>108</v>
      </c>
      <c r="D27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739" s="118" t="s">
        <v>3213</v>
      </c>
      <c r="F2739" s="75" t="s">
        <v>537</v>
      </c>
      <c r="G27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39" s="77">
        <v>16</v>
      </c>
      <c r="J2739" s="52">
        <v>8.3333300000000001</v>
      </c>
      <c r="K2739" s="53">
        <f>Tabla3[[#This Row],[PRECIOS]]-Tabla3[[#This Row],[PRECIOS]]*10%</f>
        <v>7.4999970000000005</v>
      </c>
      <c r="L2739" s="101"/>
      <c r="M2739" s="54"/>
      <c r="N2739" s="55">
        <f>IFERROR(Tabla3[[#This Row],[PRECIOS]]-Tabla3[[#This Row],[PRECIOS]]*Tabla3[[#This Row],[% PRODUCTO]]," ")</f>
        <v>8.3333300000000001</v>
      </c>
      <c r="O2739" s="54"/>
      <c r="P2739" s="55">
        <f>IFERROR(Tabla3[[#This Row],[OCULTAR2]]-Tabla3[[#This Row],[OCULTAR2]]*Tabla3[[#This Row],[% LÍNEA]]," ")</f>
        <v>8.3333300000000001</v>
      </c>
      <c r="Q2739" s="56">
        <f>IFERROR(Tabla3[[#This Row],[% PRODUCTO]]+Tabla3[[#This Row],[% LÍNEA]]," ")</f>
        <v>0</v>
      </c>
      <c r="R2739" s="53">
        <f>Tabla3[[#This Row],[OCULTAR3]]</f>
        <v>8.3333300000000001</v>
      </c>
      <c r="S2739" s="53">
        <f>Tabla3[[#This Row],[PRECIO SIN %]]-Tabla3[[#This Row],[PRECIO SIN %]]*10%</f>
        <v>7.4999970000000005</v>
      </c>
      <c r="T2739" s="80">
        <f>(Tabla3[[#This Row],[PRECIO CON DESCT.]]-(Tabla3[[#This Row],[PRECIO CON DESCT.]]*$T$6))</f>
        <v>4.7249981100000005</v>
      </c>
      <c r="U2739" s="96"/>
      <c r="V2739" s="94">
        <f>Tabla3[[#This Row],[PRECIO %      en $]]*Tabla3[[#This Row],[PEDIDO ]]</f>
        <v>0</v>
      </c>
      <c r="W2739" s="57">
        <f>Tabla3[[#This Row],[PRECIO CON DESCT.]]*Tabla3[[#This Row],[PEDIDO ]]</f>
        <v>0</v>
      </c>
      <c r="X2739" s="58">
        <f>Tabla3[[#This Row],[PRECIO SIN %]]*Tabla3[[#This Row],[PEDIDO ]]</f>
        <v>0</v>
      </c>
    </row>
    <row r="2740" spans="1:24" ht="33" customHeight="1" x14ac:dyDescent="0.4">
      <c r="A2740" s="125">
        <v>806258967764</v>
      </c>
      <c r="B2740" s="59" t="s">
        <v>225</v>
      </c>
      <c r="C2740" s="59" t="s">
        <v>266</v>
      </c>
      <c r="D27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40" s="119" t="s">
        <v>3214</v>
      </c>
      <c r="F2740" s="76" t="s">
        <v>526</v>
      </c>
      <c r="G27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40" s="78">
        <v>36</v>
      </c>
      <c r="J2740" s="52">
        <v>18.88889</v>
      </c>
      <c r="K2740" s="60">
        <f>Tabla3[[#This Row],[PRECIOS]]-Tabla3[[#This Row],[PRECIOS]]*10%</f>
        <v>17.000001000000001</v>
      </c>
      <c r="L2740" s="101"/>
      <c r="M2740" s="61"/>
      <c r="N2740" s="55">
        <f>IFERROR(Tabla3[[#This Row],[PRECIOS]]-Tabla3[[#This Row],[PRECIOS]]*Tabla3[[#This Row],[% PRODUCTO]]," ")</f>
        <v>18.88889</v>
      </c>
      <c r="O2740" s="61"/>
      <c r="P2740" s="55">
        <f>IFERROR(Tabla3[[#This Row],[OCULTAR2]]-Tabla3[[#This Row],[OCULTAR2]]*Tabla3[[#This Row],[% LÍNEA]]," ")</f>
        <v>18.88889</v>
      </c>
      <c r="Q2740" s="56">
        <f>IFERROR(Tabla3[[#This Row],[% PRODUCTO]]+Tabla3[[#This Row],[% LÍNEA]]," ")</f>
        <v>0</v>
      </c>
      <c r="R2740" s="60">
        <f>Tabla3[[#This Row],[OCULTAR3]]</f>
        <v>18.88889</v>
      </c>
      <c r="S2740" s="60">
        <f>Tabla3[[#This Row],[PRECIO SIN %]]-Tabla3[[#This Row],[PRECIO SIN %]]*10%</f>
        <v>17.000001000000001</v>
      </c>
      <c r="T2740" s="80">
        <f>(Tabla3[[#This Row],[PRECIO CON DESCT.]]-(Tabla3[[#This Row],[PRECIO CON DESCT.]]*$T$6))</f>
        <v>10.71000063</v>
      </c>
      <c r="U2740" s="96"/>
      <c r="V2740" s="94">
        <f>Tabla3[[#This Row],[PRECIO %      en $]]*Tabla3[[#This Row],[PEDIDO ]]</f>
        <v>0</v>
      </c>
      <c r="W2740" s="57">
        <f>Tabla3[[#This Row],[PRECIO CON DESCT.]]*Tabla3[[#This Row],[PEDIDO ]]</f>
        <v>0</v>
      </c>
      <c r="X2740" s="58">
        <f>Tabla3[[#This Row],[PRECIO SIN %]]*Tabla3[[#This Row],[PEDIDO ]]</f>
        <v>0</v>
      </c>
    </row>
    <row r="2741" spans="1:24" ht="33" customHeight="1" x14ac:dyDescent="0.4">
      <c r="A2741" s="124">
        <v>7597758000640</v>
      </c>
      <c r="B2741" s="51" t="s">
        <v>225</v>
      </c>
      <c r="C2741" s="51" t="s">
        <v>67</v>
      </c>
      <c r="D27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41" s="118" t="s">
        <v>3215</v>
      </c>
      <c r="F2741" s="75" t="s">
        <v>537</v>
      </c>
      <c r="G27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41" s="77">
        <v>94</v>
      </c>
      <c r="J2741" s="52">
        <v>4.7888900000000003</v>
      </c>
      <c r="K2741" s="53">
        <f>Tabla3[[#This Row],[PRECIOS]]-Tabla3[[#This Row],[PRECIOS]]*10%</f>
        <v>4.3100010000000006</v>
      </c>
      <c r="L2741" s="101"/>
      <c r="M2741" s="54"/>
      <c r="N2741" s="55">
        <f>IFERROR(Tabla3[[#This Row],[PRECIOS]]-Tabla3[[#This Row],[PRECIOS]]*Tabla3[[#This Row],[% PRODUCTO]]," ")</f>
        <v>4.7888900000000003</v>
      </c>
      <c r="O2741" s="54"/>
      <c r="P2741" s="55">
        <f>IFERROR(Tabla3[[#This Row],[OCULTAR2]]-Tabla3[[#This Row],[OCULTAR2]]*Tabla3[[#This Row],[% LÍNEA]]," ")</f>
        <v>4.7888900000000003</v>
      </c>
      <c r="Q2741" s="56">
        <f>IFERROR(Tabla3[[#This Row],[% PRODUCTO]]+Tabla3[[#This Row],[% LÍNEA]]," ")</f>
        <v>0</v>
      </c>
      <c r="R2741" s="53">
        <f>Tabla3[[#This Row],[OCULTAR3]]</f>
        <v>4.7888900000000003</v>
      </c>
      <c r="S2741" s="53">
        <f>Tabla3[[#This Row],[PRECIO SIN %]]-Tabla3[[#This Row],[PRECIO SIN %]]*10%</f>
        <v>4.3100010000000006</v>
      </c>
      <c r="T2741" s="80">
        <f>(Tabla3[[#This Row],[PRECIO CON DESCT.]]-(Tabla3[[#This Row],[PRECIO CON DESCT.]]*$T$6))</f>
        <v>2.7153006300000007</v>
      </c>
      <c r="U2741" s="96"/>
      <c r="V2741" s="94">
        <f>Tabla3[[#This Row],[PRECIO %      en $]]*Tabla3[[#This Row],[PEDIDO ]]</f>
        <v>0</v>
      </c>
      <c r="W2741" s="57">
        <f>Tabla3[[#This Row],[PRECIO CON DESCT.]]*Tabla3[[#This Row],[PEDIDO ]]</f>
        <v>0</v>
      </c>
      <c r="X2741" s="58">
        <f>Tabla3[[#This Row],[PRECIO SIN %]]*Tabla3[[#This Row],[PEDIDO ]]</f>
        <v>0</v>
      </c>
    </row>
    <row r="2742" spans="1:24" ht="33" customHeight="1" x14ac:dyDescent="0.4">
      <c r="A2742" s="125">
        <v>7599112000402</v>
      </c>
      <c r="B2742" s="59" t="s">
        <v>225</v>
      </c>
      <c r="C2742" s="59" t="s">
        <v>208</v>
      </c>
      <c r="D27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42" s="119" t="s">
        <v>3216</v>
      </c>
      <c r="F2742" s="76" t="s">
        <v>537</v>
      </c>
      <c r="G27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42" s="78">
        <v>35</v>
      </c>
      <c r="J2742" s="52">
        <v>27.22222</v>
      </c>
      <c r="K2742" s="60">
        <f>Tabla3[[#This Row],[PRECIOS]]-Tabla3[[#This Row],[PRECIOS]]*10%</f>
        <v>24.499997999999998</v>
      </c>
      <c r="L2742" s="101"/>
      <c r="M2742" s="61"/>
      <c r="N2742" s="55">
        <f>IFERROR(Tabla3[[#This Row],[PRECIOS]]-Tabla3[[#This Row],[PRECIOS]]*Tabla3[[#This Row],[% PRODUCTO]]," ")</f>
        <v>27.22222</v>
      </c>
      <c r="O2742" s="61"/>
      <c r="P2742" s="55">
        <f>IFERROR(Tabla3[[#This Row],[OCULTAR2]]-Tabla3[[#This Row],[OCULTAR2]]*Tabla3[[#This Row],[% LÍNEA]]," ")</f>
        <v>27.22222</v>
      </c>
      <c r="Q2742" s="56">
        <f>IFERROR(Tabla3[[#This Row],[% PRODUCTO]]+Tabla3[[#This Row],[% LÍNEA]]," ")</f>
        <v>0</v>
      </c>
      <c r="R2742" s="60">
        <f>Tabla3[[#This Row],[OCULTAR3]]</f>
        <v>27.22222</v>
      </c>
      <c r="S2742" s="60">
        <f>Tabla3[[#This Row],[PRECIO SIN %]]-Tabla3[[#This Row],[PRECIO SIN %]]*10%</f>
        <v>24.499997999999998</v>
      </c>
      <c r="T2742" s="80">
        <f>(Tabla3[[#This Row],[PRECIO CON DESCT.]]-(Tabla3[[#This Row],[PRECIO CON DESCT.]]*$T$6))</f>
        <v>15.434998739999999</v>
      </c>
      <c r="U2742" s="96"/>
      <c r="V2742" s="94">
        <f>Tabla3[[#This Row],[PRECIO %      en $]]*Tabla3[[#This Row],[PEDIDO ]]</f>
        <v>0</v>
      </c>
      <c r="W2742" s="57">
        <f>Tabla3[[#This Row],[PRECIO CON DESCT.]]*Tabla3[[#This Row],[PEDIDO ]]</f>
        <v>0</v>
      </c>
      <c r="X2742" s="58">
        <f>Tabla3[[#This Row],[PRECIO SIN %]]*Tabla3[[#This Row],[PEDIDO ]]</f>
        <v>0</v>
      </c>
    </row>
    <row r="2743" spans="1:24" ht="33" customHeight="1" x14ac:dyDescent="0.4">
      <c r="A2743" s="124"/>
      <c r="B2743" s="51" t="s">
        <v>225</v>
      </c>
      <c r="C2743" s="51" t="s">
        <v>196</v>
      </c>
      <c r="D27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743" s="118" t="s">
        <v>3217</v>
      </c>
      <c r="F2743" s="75" t="s">
        <v>537</v>
      </c>
      <c r="G27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743" s="77">
        <v>34</v>
      </c>
      <c r="J2743" s="52">
        <v>6</v>
      </c>
      <c r="K2743" s="53">
        <f>Tabla3[[#This Row],[PRECIOS]]-Tabla3[[#This Row],[PRECIOS]]*10%</f>
        <v>5.4</v>
      </c>
      <c r="L2743" s="101" t="s">
        <v>5327</v>
      </c>
      <c r="M2743" s="54"/>
      <c r="N2743" s="55">
        <f>IFERROR(Tabla3[[#This Row],[PRECIOS]]-Tabla3[[#This Row],[PRECIOS]]*Tabla3[[#This Row],[% PRODUCTO]]," ")</f>
        <v>6</v>
      </c>
      <c r="O2743" s="54"/>
      <c r="P2743" s="55">
        <f>IFERROR(Tabla3[[#This Row],[OCULTAR2]]-Tabla3[[#This Row],[OCULTAR2]]*Tabla3[[#This Row],[% LÍNEA]]," ")</f>
        <v>6</v>
      </c>
      <c r="Q2743" s="56">
        <f>IFERROR(Tabla3[[#This Row],[% PRODUCTO]]+Tabla3[[#This Row],[% LÍNEA]]," ")</f>
        <v>0</v>
      </c>
      <c r="R2743" s="53">
        <f>Tabla3[[#This Row],[OCULTAR3]]</f>
        <v>6</v>
      </c>
      <c r="S2743" s="53">
        <f>Tabla3[[#This Row],[PRECIO SIN %]]-Tabla3[[#This Row],[PRECIO SIN %]]*10%</f>
        <v>5.4</v>
      </c>
      <c r="T2743" s="80">
        <f>(Tabla3[[#This Row],[PRECIO CON DESCT.]]-(Tabla3[[#This Row],[PRECIO CON DESCT.]]*$T$6))</f>
        <v>3.4020000000000001</v>
      </c>
      <c r="U2743" s="96"/>
      <c r="V2743" s="94">
        <f>Tabla3[[#This Row],[PRECIO %      en $]]*Tabla3[[#This Row],[PEDIDO ]]</f>
        <v>0</v>
      </c>
      <c r="W2743" s="57">
        <f>Tabla3[[#This Row],[PRECIO CON DESCT.]]*Tabla3[[#This Row],[PEDIDO ]]</f>
        <v>0</v>
      </c>
      <c r="X2743" s="58">
        <f>Tabla3[[#This Row],[PRECIO SIN %]]*Tabla3[[#This Row],[PEDIDO ]]</f>
        <v>0</v>
      </c>
    </row>
    <row r="2744" spans="1:24" ht="33" customHeight="1" x14ac:dyDescent="0.4">
      <c r="A2744" s="125">
        <v>7598677000193</v>
      </c>
      <c r="B2744" s="59" t="s">
        <v>225</v>
      </c>
      <c r="C2744" s="59" t="s">
        <v>125</v>
      </c>
      <c r="D27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44" s="119" t="s">
        <v>3218</v>
      </c>
      <c r="F2744" s="76" t="s">
        <v>537</v>
      </c>
      <c r="G27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44" s="78">
        <v>87</v>
      </c>
      <c r="J2744" s="52">
        <v>5.5555599999999998</v>
      </c>
      <c r="K2744" s="60">
        <f>Tabla3[[#This Row],[PRECIOS]]-Tabla3[[#This Row],[PRECIOS]]*10%</f>
        <v>5.0000039999999997</v>
      </c>
      <c r="L2744" s="101"/>
      <c r="M2744" s="61"/>
      <c r="N2744" s="55">
        <f>IFERROR(Tabla3[[#This Row],[PRECIOS]]-Tabla3[[#This Row],[PRECIOS]]*Tabla3[[#This Row],[% PRODUCTO]]," ")</f>
        <v>5.5555599999999998</v>
      </c>
      <c r="O2744" s="61"/>
      <c r="P2744" s="55">
        <f>IFERROR(Tabla3[[#This Row],[OCULTAR2]]-Tabla3[[#This Row],[OCULTAR2]]*Tabla3[[#This Row],[% LÍNEA]]," ")</f>
        <v>5.5555599999999998</v>
      </c>
      <c r="Q2744" s="56">
        <f>IFERROR(Tabla3[[#This Row],[% PRODUCTO]]+Tabla3[[#This Row],[% LÍNEA]]," ")</f>
        <v>0</v>
      </c>
      <c r="R2744" s="60">
        <f>Tabla3[[#This Row],[OCULTAR3]]</f>
        <v>5.5555599999999998</v>
      </c>
      <c r="S2744" s="60">
        <f>Tabla3[[#This Row],[PRECIO SIN %]]-Tabla3[[#This Row],[PRECIO SIN %]]*10%</f>
        <v>5.0000039999999997</v>
      </c>
      <c r="T2744" s="80">
        <f>(Tabla3[[#This Row],[PRECIO CON DESCT.]]-(Tabla3[[#This Row],[PRECIO CON DESCT.]]*$T$6))</f>
        <v>3.1500025200000001</v>
      </c>
      <c r="U2744" s="96"/>
      <c r="V2744" s="94">
        <f>Tabla3[[#This Row],[PRECIO %      en $]]*Tabla3[[#This Row],[PEDIDO ]]</f>
        <v>0</v>
      </c>
      <c r="W2744" s="57">
        <f>Tabla3[[#This Row],[PRECIO CON DESCT.]]*Tabla3[[#This Row],[PEDIDO ]]</f>
        <v>0</v>
      </c>
      <c r="X2744" s="58">
        <f>Tabla3[[#This Row],[PRECIO SIN %]]*Tabla3[[#This Row],[PEDIDO ]]</f>
        <v>0</v>
      </c>
    </row>
    <row r="2745" spans="1:24" ht="33" customHeight="1" x14ac:dyDescent="0.4">
      <c r="A2745" s="124">
        <v>7598677000193</v>
      </c>
      <c r="B2745" s="51" t="s">
        <v>225</v>
      </c>
      <c r="C2745" s="51" t="s">
        <v>125</v>
      </c>
      <c r="D27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45" s="118" t="s">
        <v>3218</v>
      </c>
      <c r="F2745" s="75" t="s">
        <v>537</v>
      </c>
      <c r="G27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45" s="77">
        <v>5</v>
      </c>
      <c r="J2745" s="52">
        <v>6.6888899999999998</v>
      </c>
      <c r="K2745" s="53">
        <f>Tabla3[[#This Row],[PRECIOS]]-Tabla3[[#This Row],[PRECIOS]]*10%</f>
        <v>6.0200009999999997</v>
      </c>
      <c r="L2745" s="101"/>
      <c r="M2745" s="54"/>
      <c r="N2745" s="55">
        <f>IFERROR(Tabla3[[#This Row],[PRECIOS]]-Tabla3[[#This Row],[PRECIOS]]*Tabla3[[#This Row],[% PRODUCTO]]," ")</f>
        <v>6.6888899999999998</v>
      </c>
      <c r="O2745" s="54"/>
      <c r="P2745" s="55">
        <f>IFERROR(Tabla3[[#This Row],[OCULTAR2]]-Tabla3[[#This Row],[OCULTAR2]]*Tabla3[[#This Row],[% LÍNEA]]," ")</f>
        <v>6.6888899999999998</v>
      </c>
      <c r="Q2745" s="56">
        <f>IFERROR(Tabla3[[#This Row],[% PRODUCTO]]+Tabla3[[#This Row],[% LÍNEA]]," ")</f>
        <v>0</v>
      </c>
      <c r="R2745" s="53">
        <f>Tabla3[[#This Row],[OCULTAR3]]</f>
        <v>6.6888899999999998</v>
      </c>
      <c r="S2745" s="53">
        <f>Tabla3[[#This Row],[PRECIO SIN %]]-Tabla3[[#This Row],[PRECIO SIN %]]*10%</f>
        <v>6.0200009999999997</v>
      </c>
      <c r="T2745" s="80">
        <f>(Tabla3[[#This Row],[PRECIO CON DESCT.]]-(Tabla3[[#This Row],[PRECIO CON DESCT.]]*$T$6))</f>
        <v>3.7926006299999999</v>
      </c>
      <c r="U2745" s="96"/>
      <c r="V2745" s="94">
        <f>Tabla3[[#This Row],[PRECIO %      en $]]*Tabla3[[#This Row],[PEDIDO ]]</f>
        <v>0</v>
      </c>
      <c r="W2745" s="57">
        <f>Tabla3[[#This Row],[PRECIO CON DESCT.]]*Tabla3[[#This Row],[PEDIDO ]]</f>
        <v>0</v>
      </c>
      <c r="X2745" s="58">
        <f>Tabla3[[#This Row],[PRECIO SIN %]]*Tabla3[[#This Row],[PEDIDO ]]</f>
        <v>0</v>
      </c>
    </row>
    <row r="2746" spans="1:24" ht="33" customHeight="1" x14ac:dyDescent="0.4">
      <c r="A2746" s="125">
        <v>7401069003590</v>
      </c>
      <c r="B2746" s="59" t="s">
        <v>225</v>
      </c>
      <c r="C2746" s="59" t="s">
        <v>280</v>
      </c>
      <c r="D27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46" s="119" t="s">
        <v>3219</v>
      </c>
      <c r="F2746" s="76" t="s">
        <v>537</v>
      </c>
      <c r="G27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46" s="78">
        <v>6</v>
      </c>
      <c r="J2746" s="52">
        <v>11.77778</v>
      </c>
      <c r="K2746" s="60">
        <f>Tabla3[[#This Row],[PRECIOS]]-Tabla3[[#This Row],[PRECIOS]]*10%</f>
        <v>10.600002</v>
      </c>
      <c r="L2746" s="101"/>
      <c r="M2746" s="61"/>
      <c r="N2746" s="55">
        <f>IFERROR(Tabla3[[#This Row],[PRECIOS]]-Tabla3[[#This Row],[PRECIOS]]*Tabla3[[#This Row],[% PRODUCTO]]," ")</f>
        <v>11.77778</v>
      </c>
      <c r="O2746" s="61"/>
      <c r="P2746" s="55">
        <f>IFERROR(Tabla3[[#This Row],[OCULTAR2]]-Tabla3[[#This Row],[OCULTAR2]]*Tabla3[[#This Row],[% LÍNEA]]," ")</f>
        <v>11.77778</v>
      </c>
      <c r="Q2746" s="56">
        <f>IFERROR(Tabla3[[#This Row],[% PRODUCTO]]+Tabla3[[#This Row],[% LÍNEA]]," ")</f>
        <v>0</v>
      </c>
      <c r="R2746" s="60">
        <f>Tabla3[[#This Row],[OCULTAR3]]</f>
        <v>11.77778</v>
      </c>
      <c r="S2746" s="60">
        <f>Tabla3[[#This Row],[PRECIO SIN %]]-Tabla3[[#This Row],[PRECIO SIN %]]*10%</f>
        <v>10.600002</v>
      </c>
      <c r="T2746" s="80">
        <f>(Tabla3[[#This Row],[PRECIO CON DESCT.]]-(Tabla3[[#This Row],[PRECIO CON DESCT.]]*$T$6))</f>
        <v>6.6780012600000003</v>
      </c>
      <c r="U2746" s="96"/>
      <c r="V2746" s="94">
        <f>Tabla3[[#This Row],[PRECIO %      en $]]*Tabla3[[#This Row],[PEDIDO ]]</f>
        <v>0</v>
      </c>
      <c r="W2746" s="57">
        <f>Tabla3[[#This Row],[PRECIO CON DESCT.]]*Tabla3[[#This Row],[PEDIDO ]]</f>
        <v>0</v>
      </c>
      <c r="X2746" s="58">
        <f>Tabla3[[#This Row],[PRECIO SIN %]]*Tabla3[[#This Row],[PEDIDO ]]</f>
        <v>0</v>
      </c>
    </row>
    <row r="2747" spans="1:24" ht="33" customHeight="1" x14ac:dyDescent="0.4">
      <c r="A2747" s="124">
        <v>7591020008747</v>
      </c>
      <c r="B2747" s="51" t="s">
        <v>225</v>
      </c>
      <c r="C2747" s="51" t="s">
        <v>196</v>
      </c>
      <c r="D27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47" s="118" t="s">
        <v>3220</v>
      </c>
      <c r="F2747" s="75" t="s">
        <v>537</v>
      </c>
      <c r="G27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47" s="77">
        <v>31</v>
      </c>
      <c r="J2747" s="52">
        <v>11.11111</v>
      </c>
      <c r="K2747" s="53">
        <f>Tabla3[[#This Row],[PRECIOS]]-Tabla3[[#This Row],[PRECIOS]]*10%</f>
        <v>9.9999990000000007</v>
      </c>
      <c r="L2747" s="101"/>
      <c r="M2747" s="54"/>
      <c r="N2747" s="55">
        <f>IFERROR(Tabla3[[#This Row],[PRECIOS]]-Tabla3[[#This Row],[PRECIOS]]*Tabla3[[#This Row],[% PRODUCTO]]," ")</f>
        <v>11.11111</v>
      </c>
      <c r="O2747" s="54"/>
      <c r="P2747" s="55">
        <f>IFERROR(Tabla3[[#This Row],[OCULTAR2]]-Tabla3[[#This Row],[OCULTAR2]]*Tabla3[[#This Row],[% LÍNEA]]," ")</f>
        <v>11.11111</v>
      </c>
      <c r="Q2747" s="56">
        <f>IFERROR(Tabla3[[#This Row],[% PRODUCTO]]+Tabla3[[#This Row],[% LÍNEA]]," ")</f>
        <v>0</v>
      </c>
      <c r="R2747" s="53">
        <f>Tabla3[[#This Row],[OCULTAR3]]</f>
        <v>11.11111</v>
      </c>
      <c r="S2747" s="53">
        <f>Tabla3[[#This Row],[PRECIO SIN %]]-Tabla3[[#This Row],[PRECIO SIN %]]*10%</f>
        <v>9.9999990000000007</v>
      </c>
      <c r="T2747" s="80">
        <f>(Tabla3[[#This Row],[PRECIO CON DESCT.]]-(Tabla3[[#This Row],[PRECIO CON DESCT.]]*$T$6))</f>
        <v>6.2999993700000001</v>
      </c>
      <c r="U2747" s="96"/>
      <c r="V2747" s="94">
        <f>Tabla3[[#This Row],[PRECIO %      en $]]*Tabla3[[#This Row],[PEDIDO ]]</f>
        <v>0</v>
      </c>
      <c r="W2747" s="57">
        <f>Tabla3[[#This Row],[PRECIO CON DESCT.]]*Tabla3[[#This Row],[PEDIDO ]]</f>
        <v>0</v>
      </c>
      <c r="X2747" s="58">
        <f>Tabla3[[#This Row],[PRECIO SIN %]]*Tabla3[[#This Row],[PEDIDO ]]</f>
        <v>0</v>
      </c>
    </row>
    <row r="2748" spans="1:24" ht="33" customHeight="1" x14ac:dyDescent="0.4">
      <c r="A2748" s="125">
        <v>7598677000490</v>
      </c>
      <c r="B2748" s="59" t="s">
        <v>225</v>
      </c>
      <c r="C2748" s="59" t="s">
        <v>125</v>
      </c>
      <c r="D27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48" s="119" t="s">
        <v>3221</v>
      </c>
      <c r="F2748" s="76" t="s">
        <v>537</v>
      </c>
      <c r="G27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48" s="78">
        <v>87</v>
      </c>
      <c r="J2748" s="52">
        <v>9.88889</v>
      </c>
      <c r="K2748" s="60">
        <f>Tabla3[[#This Row],[PRECIOS]]-Tabla3[[#This Row],[PRECIOS]]*10%</f>
        <v>8.9000009999999996</v>
      </c>
      <c r="L2748" s="101"/>
      <c r="M2748" s="61"/>
      <c r="N2748" s="55">
        <f>IFERROR(Tabla3[[#This Row],[PRECIOS]]-Tabla3[[#This Row],[PRECIOS]]*Tabla3[[#This Row],[% PRODUCTO]]," ")</f>
        <v>9.88889</v>
      </c>
      <c r="O2748" s="61"/>
      <c r="P2748" s="55">
        <f>IFERROR(Tabla3[[#This Row],[OCULTAR2]]-Tabla3[[#This Row],[OCULTAR2]]*Tabla3[[#This Row],[% LÍNEA]]," ")</f>
        <v>9.88889</v>
      </c>
      <c r="Q2748" s="56">
        <f>IFERROR(Tabla3[[#This Row],[% PRODUCTO]]+Tabla3[[#This Row],[% LÍNEA]]," ")</f>
        <v>0</v>
      </c>
      <c r="R2748" s="60">
        <f>Tabla3[[#This Row],[OCULTAR3]]</f>
        <v>9.88889</v>
      </c>
      <c r="S2748" s="60">
        <f>Tabla3[[#This Row],[PRECIO SIN %]]-Tabla3[[#This Row],[PRECIO SIN %]]*10%</f>
        <v>8.9000009999999996</v>
      </c>
      <c r="T2748" s="80">
        <f>(Tabla3[[#This Row],[PRECIO CON DESCT.]]-(Tabla3[[#This Row],[PRECIO CON DESCT.]]*$T$6))</f>
        <v>5.6070006299999999</v>
      </c>
      <c r="U2748" s="96"/>
      <c r="V2748" s="94">
        <f>Tabla3[[#This Row],[PRECIO %      en $]]*Tabla3[[#This Row],[PEDIDO ]]</f>
        <v>0</v>
      </c>
      <c r="W2748" s="57">
        <f>Tabla3[[#This Row],[PRECIO CON DESCT.]]*Tabla3[[#This Row],[PEDIDO ]]</f>
        <v>0</v>
      </c>
      <c r="X2748" s="58">
        <f>Tabla3[[#This Row],[PRECIO SIN %]]*Tabla3[[#This Row],[PEDIDO ]]</f>
        <v>0</v>
      </c>
    </row>
    <row r="2749" spans="1:24" ht="33" customHeight="1" x14ac:dyDescent="0.4">
      <c r="A2749" s="124">
        <v>7591196004604</v>
      </c>
      <c r="B2749" s="51" t="s">
        <v>225</v>
      </c>
      <c r="C2749" s="51" t="s">
        <v>200</v>
      </c>
      <c r="D27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49" s="118" t="s">
        <v>3222</v>
      </c>
      <c r="F2749" s="75" t="s">
        <v>537</v>
      </c>
      <c r="G27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49" s="77">
        <v>194</v>
      </c>
      <c r="J2749" s="52">
        <v>17.33333</v>
      </c>
      <c r="K2749" s="53">
        <f>Tabla3[[#This Row],[PRECIOS]]-Tabla3[[#This Row],[PRECIOS]]*10%</f>
        <v>15.599997</v>
      </c>
      <c r="L2749" s="101"/>
      <c r="M2749" s="54"/>
      <c r="N2749" s="55">
        <f>IFERROR(Tabla3[[#This Row],[PRECIOS]]-Tabla3[[#This Row],[PRECIOS]]*Tabla3[[#This Row],[% PRODUCTO]]," ")</f>
        <v>17.33333</v>
      </c>
      <c r="O2749" s="54"/>
      <c r="P2749" s="55">
        <f>IFERROR(Tabla3[[#This Row],[OCULTAR2]]-Tabla3[[#This Row],[OCULTAR2]]*Tabla3[[#This Row],[% LÍNEA]]," ")</f>
        <v>17.33333</v>
      </c>
      <c r="Q2749" s="56">
        <f>IFERROR(Tabla3[[#This Row],[% PRODUCTO]]+Tabla3[[#This Row],[% LÍNEA]]," ")</f>
        <v>0</v>
      </c>
      <c r="R2749" s="53">
        <f>Tabla3[[#This Row],[OCULTAR3]]</f>
        <v>17.33333</v>
      </c>
      <c r="S2749" s="53">
        <f>Tabla3[[#This Row],[PRECIO SIN %]]-Tabla3[[#This Row],[PRECIO SIN %]]*10%</f>
        <v>15.599997</v>
      </c>
      <c r="T2749" s="80">
        <f>(Tabla3[[#This Row],[PRECIO CON DESCT.]]-(Tabla3[[#This Row],[PRECIO CON DESCT.]]*$T$6))</f>
        <v>9.8279981099999993</v>
      </c>
      <c r="U2749" s="96"/>
      <c r="V2749" s="94">
        <f>Tabla3[[#This Row],[PRECIO %      en $]]*Tabla3[[#This Row],[PEDIDO ]]</f>
        <v>0</v>
      </c>
      <c r="W2749" s="57">
        <f>Tabla3[[#This Row],[PRECIO CON DESCT.]]*Tabla3[[#This Row],[PEDIDO ]]</f>
        <v>0</v>
      </c>
      <c r="X2749" s="58">
        <f>Tabla3[[#This Row],[PRECIO SIN %]]*Tabla3[[#This Row],[PEDIDO ]]</f>
        <v>0</v>
      </c>
    </row>
    <row r="2750" spans="1:24" ht="33" customHeight="1" x14ac:dyDescent="0.4">
      <c r="A2750" s="125">
        <v>7592601303916</v>
      </c>
      <c r="B2750" s="59" t="s">
        <v>225</v>
      </c>
      <c r="C2750" s="59" t="s">
        <v>98</v>
      </c>
      <c r="D27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50" s="119" t="s">
        <v>3223</v>
      </c>
      <c r="F2750" s="76" t="s">
        <v>537</v>
      </c>
      <c r="G27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50" s="78">
        <v>60</v>
      </c>
      <c r="J2750" s="52">
        <v>9.6777800000000003</v>
      </c>
      <c r="K2750" s="60">
        <f>Tabla3[[#This Row],[PRECIOS]]-Tabla3[[#This Row],[PRECIOS]]*10%</f>
        <v>8.7100019999999994</v>
      </c>
      <c r="L2750" s="101"/>
      <c r="M2750" s="61"/>
      <c r="N2750" s="55">
        <f>IFERROR(Tabla3[[#This Row],[PRECIOS]]-Tabla3[[#This Row],[PRECIOS]]*Tabla3[[#This Row],[% PRODUCTO]]," ")</f>
        <v>9.6777800000000003</v>
      </c>
      <c r="O2750" s="61"/>
      <c r="P2750" s="55">
        <f>IFERROR(Tabla3[[#This Row],[OCULTAR2]]-Tabla3[[#This Row],[OCULTAR2]]*Tabla3[[#This Row],[% LÍNEA]]," ")</f>
        <v>9.6777800000000003</v>
      </c>
      <c r="Q2750" s="56">
        <f>IFERROR(Tabla3[[#This Row],[% PRODUCTO]]+Tabla3[[#This Row],[% LÍNEA]]," ")</f>
        <v>0</v>
      </c>
      <c r="R2750" s="60">
        <f>Tabla3[[#This Row],[OCULTAR3]]</f>
        <v>9.6777800000000003</v>
      </c>
      <c r="S2750" s="60">
        <f>Tabla3[[#This Row],[PRECIO SIN %]]-Tabla3[[#This Row],[PRECIO SIN %]]*10%</f>
        <v>8.7100019999999994</v>
      </c>
      <c r="T2750" s="80">
        <f>(Tabla3[[#This Row],[PRECIO CON DESCT.]]-(Tabla3[[#This Row],[PRECIO CON DESCT.]]*$T$6))</f>
        <v>5.4873012599999997</v>
      </c>
      <c r="U2750" s="96"/>
      <c r="V2750" s="94">
        <f>Tabla3[[#This Row],[PRECIO %      en $]]*Tabla3[[#This Row],[PEDIDO ]]</f>
        <v>0</v>
      </c>
      <c r="W2750" s="57">
        <f>Tabla3[[#This Row],[PRECIO CON DESCT.]]*Tabla3[[#This Row],[PEDIDO ]]</f>
        <v>0</v>
      </c>
      <c r="X2750" s="58">
        <f>Tabla3[[#This Row],[PRECIO SIN %]]*Tabla3[[#This Row],[PEDIDO ]]</f>
        <v>0</v>
      </c>
    </row>
    <row r="2751" spans="1:24" ht="33" customHeight="1" x14ac:dyDescent="0.4">
      <c r="A2751" s="124">
        <v>8680199015492</v>
      </c>
      <c r="B2751" s="51" t="s">
        <v>225</v>
      </c>
      <c r="C2751" s="51" t="s">
        <v>128</v>
      </c>
      <c r="D27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51" s="118" t="s">
        <v>3224</v>
      </c>
      <c r="F2751" s="75" t="s">
        <v>537</v>
      </c>
      <c r="G27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51" s="77">
        <v>83</v>
      </c>
      <c r="J2751" s="52">
        <v>8.6666699999999999</v>
      </c>
      <c r="K2751" s="53">
        <f>Tabla3[[#This Row],[PRECIOS]]-Tabla3[[#This Row],[PRECIOS]]*10%</f>
        <v>7.8000030000000002</v>
      </c>
      <c r="L2751" s="101"/>
      <c r="M2751" s="54"/>
      <c r="N2751" s="55">
        <f>IFERROR(Tabla3[[#This Row],[PRECIOS]]-Tabla3[[#This Row],[PRECIOS]]*Tabla3[[#This Row],[% PRODUCTO]]," ")</f>
        <v>8.6666699999999999</v>
      </c>
      <c r="O2751" s="54"/>
      <c r="P2751" s="55">
        <f>IFERROR(Tabla3[[#This Row],[OCULTAR2]]-Tabla3[[#This Row],[OCULTAR2]]*Tabla3[[#This Row],[% LÍNEA]]," ")</f>
        <v>8.6666699999999999</v>
      </c>
      <c r="Q2751" s="56">
        <f>IFERROR(Tabla3[[#This Row],[% PRODUCTO]]+Tabla3[[#This Row],[% LÍNEA]]," ")</f>
        <v>0</v>
      </c>
      <c r="R2751" s="53">
        <f>Tabla3[[#This Row],[OCULTAR3]]</f>
        <v>8.6666699999999999</v>
      </c>
      <c r="S2751" s="53">
        <f>Tabla3[[#This Row],[PRECIO SIN %]]-Tabla3[[#This Row],[PRECIO SIN %]]*10%</f>
        <v>7.8000030000000002</v>
      </c>
      <c r="T2751" s="80">
        <f>(Tabla3[[#This Row],[PRECIO CON DESCT.]]-(Tabla3[[#This Row],[PRECIO CON DESCT.]]*$T$6))</f>
        <v>4.9140018899999998</v>
      </c>
      <c r="U2751" s="96"/>
      <c r="V2751" s="94">
        <f>Tabla3[[#This Row],[PRECIO %      en $]]*Tabla3[[#This Row],[PEDIDO ]]</f>
        <v>0</v>
      </c>
      <c r="W2751" s="57">
        <f>Tabla3[[#This Row],[PRECIO CON DESCT.]]*Tabla3[[#This Row],[PEDIDO ]]</f>
        <v>0</v>
      </c>
      <c r="X2751" s="58">
        <f>Tabla3[[#This Row],[PRECIO SIN %]]*Tabla3[[#This Row],[PEDIDO ]]</f>
        <v>0</v>
      </c>
    </row>
    <row r="2752" spans="1:24" ht="33" customHeight="1" x14ac:dyDescent="0.4">
      <c r="A2752" s="125">
        <v>7591818000663</v>
      </c>
      <c r="B2752" s="59" t="s">
        <v>225</v>
      </c>
      <c r="C2752" s="59" t="s">
        <v>105</v>
      </c>
      <c r="D27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752" s="119" t="s">
        <v>3225</v>
      </c>
      <c r="F2752" s="76" t="s">
        <v>537</v>
      </c>
      <c r="G27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52" s="78">
        <v>25</v>
      </c>
      <c r="J2752" s="52">
        <v>6.0888900000000001</v>
      </c>
      <c r="K2752" s="60">
        <f>Tabla3[[#This Row],[PRECIOS]]-Tabla3[[#This Row],[PRECIOS]]*10%</f>
        <v>5.4800009999999997</v>
      </c>
      <c r="L2752" s="101"/>
      <c r="M2752" s="61"/>
      <c r="N2752" s="55">
        <f>IFERROR(Tabla3[[#This Row],[PRECIOS]]-Tabla3[[#This Row],[PRECIOS]]*Tabla3[[#This Row],[% PRODUCTO]]," ")</f>
        <v>6.0888900000000001</v>
      </c>
      <c r="O2752" s="61"/>
      <c r="P2752" s="55">
        <f>IFERROR(Tabla3[[#This Row],[OCULTAR2]]-Tabla3[[#This Row],[OCULTAR2]]*Tabla3[[#This Row],[% LÍNEA]]," ")</f>
        <v>6.0888900000000001</v>
      </c>
      <c r="Q2752" s="56">
        <f>IFERROR(Tabla3[[#This Row],[% PRODUCTO]]+Tabla3[[#This Row],[% LÍNEA]]," ")</f>
        <v>0</v>
      </c>
      <c r="R2752" s="60">
        <f>Tabla3[[#This Row],[OCULTAR3]]</f>
        <v>6.0888900000000001</v>
      </c>
      <c r="S2752" s="60">
        <f>Tabla3[[#This Row],[PRECIO SIN %]]-Tabla3[[#This Row],[PRECIO SIN %]]*10%</f>
        <v>5.4800009999999997</v>
      </c>
      <c r="T2752" s="80">
        <f>(Tabla3[[#This Row],[PRECIO CON DESCT.]]-(Tabla3[[#This Row],[PRECIO CON DESCT.]]*$T$6))</f>
        <v>3.4524006299999996</v>
      </c>
      <c r="U2752" s="96"/>
      <c r="V2752" s="94">
        <f>Tabla3[[#This Row],[PRECIO %      en $]]*Tabla3[[#This Row],[PEDIDO ]]</f>
        <v>0</v>
      </c>
      <c r="W2752" s="57">
        <f>Tabla3[[#This Row],[PRECIO CON DESCT.]]*Tabla3[[#This Row],[PEDIDO ]]</f>
        <v>0</v>
      </c>
      <c r="X2752" s="58">
        <f>Tabla3[[#This Row],[PRECIO SIN %]]*Tabla3[[#This Row],[PEDIDO ]]</f>
        <v>0</v>
      </c>
    </row>
    <row r="2753" spans="1:24" ht="33" customHeight="1" x14ac:dyDescent="0.4">
      <c r="A2753" s="124">
        <v>7591196002808</v>
      </c>
      <c r="B2753" s="51" t="s">
        <v>225</v>
      </c>
      <c r="C2753" s="51" t="s">
        <v>200</v>
      </c>
      <c r="D27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53" s="118" t="s">
        <v>3226</v>
      </c>
      <c r="F2753" s="75" t="s">
        <v>537</v>
      </c>
      <c r="G27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53" s="77">
        <v>273</v>
      </c>
      <c r="J2753" s="52">
        <v>9.5444399999999998</v>
      </c>
      <c r="K2753" s="53">
        <f>Tabla3[[#This Row],[PRECIOS]]-Tabla3[[#This Row],[PRECIOS]]*10%</f>
        <v>8.5899959999999993</v>
      </c>
      <c r="L2753" s="101"/>
      <c r="M2753" s="54"/>
      <c r="N2753" s="55">
        <f>IFERROR(Tabla3[[#This Row],[PRECIOS]]-Tabla3[[#This Row],[PRECIOS]]*Tabla3[[#This Row],[% PRODUCTO]]," ")</f>
        <v>9.5444399999999998</v>
      </c>
      <c r="O2753" s="54"/>
      <c r="P2753" s="55">
        <f>IFERROR(Tabla3[[#This Row],[OCULTAR2]]-Tabla3[[#This Row],[OCULTAR2]]*Tabla3[[#This Row],[% LÍNEA]]," ")</f>
        <v>9.5444399999999998</v>
      </c>
      <c r="Q2753" s="56">
        <f>IFERROR(Tabla3[[#This Row],[% PRODUCTO]]+Tabla3[[#This Row],[% LÍNEA]]," ")</f>
        <v>0</v>
      </c>
      <c r="R2753" s="53">
        <f>Tabla3[[#This Row],[OCULTAR3]]</f>
        <v>9.5444399999999998</v>
      </c>
      <c r="S2753" s="53">
        <f>Tabla3[[#This Row],[PRECIO SIN %]]-Tabla3[[#This Row],[PRECIO SIN %]]*10%</f>
        <v>8.5899959999999993</v>
      </c>
      <c r="T2753" s="80">
        <f>(Tabla3[[#This Row],[PRECIO CON DESCT.]]-(Tabla3[[#This Row],[PRECIO CON DESCT.]]*$T$6))</f>
        <v>5.4116974799999991</v>
      </c>
      <c r="U2753" s="96"/>
      <c r="V2753" s="94">
        <f>Tabla3[[#This Row],[PRECIO %      en $]]*Tabla3[[#This Row],[PEDIDO ]]</f>
        <v>0</v>
      </c>
      <c r="W2753" s="57">
        <f>Tabla3[[#This Row],[PRECIO CON DESCT.]]*Tabla3[[#This Row],[PEDIDO ]]</f>
        <v>0</v>
      </c>
      <c r="X2753" s="58">
        <f>Tabla3[[#This Row],[PRECIO SIN %]]*Tabla3[[#This Row],[PEDIDO ]]</f>
        <v>0</v>
      </c>
    </row>
    <row r="2754" spans="1:24" ht="33" customHeight="1" x14ac:dyDescent="0.4">
      <c r="A2754" s="125">
        <v>8906112610439</v>
      </c>
      <c r="B2754" s="59" t="s">
        <v>225</v>
      </c>
      <c r="C2754" s="59" t="s">
        <v>57</v>
      </c>
      <c r="D27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54" s="119" t="s">
        <v>3227</v>
      </c>
      <c r="F2754" s="76" t="s">
        <v>537</v>
      </c>
      <c r="G27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54" s="78">
        <v>893</v>
      </c>
      <c r="J2754" s="52">
        <v>1.3333299999999999</v>
      </c>
      <c r="K2754" s="60">
        <f>Tabla3[[#This Row],[PRECIOS]]-Tabla3[[#This Row],[PRECIOS]]*10%</f>
        <v>1.199997</v>
      </c>
      <c r="L2754" s="101"/>
      <c r="M2754" s="61"/>
      <c r="N2754" s="55">
        <f>IFERROR(Tabla3[[#This Row],[PRECIOS]]-Tabla3[[#This Row],[PRECIOS]]*Tabla3[[#This Row],[% PRODUCTO]]," ")</f>
        <v>1.3333299999999999</v>
      </c>
      <c r="O2754" s="61"/>
      <c r="P2754" s="55">
        <f>IFERROR(Tabla3[[#This Row],[OCULTAR2]]-Tabla3[[#This Row],[OCULTAR2]]*Tabla3[[#This Row],[% LÍNEA]]," ")</f>
        <v>1.3333299999999999</v>
      </c>
      <c r="Q2754" s="56">
        <f>IFERROR(Tabla3[[#This Row],[% PRODUCTO]]+Tabla3[[#This Row],[% LÍNEA]]," ")</f>
        <v>0</v>
      </c>
      <c r="R2754" s="60">
        <f>Tabla3[[#This Row],[OCULTAR3]]</f>
        <v>1.3333299999999999</v>
      </c>
      <c r="S2754" s="60">
        <f>Tabla3[[#This Row],[PRECIO SIN %]]-Tabla3[[#This Row],[PRECIO SIN %]]*10%</f>
        <v>1.199997</v>
      </c>
      <c r="T2754" s="80">
        <f>(Tabla3[[#This Row],[PRECIO CON DESCT.]]-(Tabla3[[#This Row],[PRECIO CON DESCT.]]*$T$6))</f>
        <v>0.75599810999999995</v>
      </c>
      <c r="U2754" s="96"/>
      <c r="V2754" s="94">
        <f>Tabla3[[#This Row],[PRECIO %      en $]]*Tabla3[[#This Row],[PEDIDO ]]</f>
        <v>0</v>
      </c>
      <c r="W2754" s="57">
        <f>Tabla3[[#This Row],[PRECIO CON DESCT.]]*Tabla3[[#This Row],[PEDIDO ]]</f>
        <v>0</v>
      </c>
      <c r="X2754" s="58">
        <f>Tabla3[[#This Row],[PRECIO SIN %]]*Tabla3[[#This Row],[PEDIDO ]]</f>
        <v>0</v>
      </c>
    </row>
    <row r="2755" spans="1:24" ht="33" customHeight="1" x14ac:dyDescent="0.4">
      <c r="A2755" s="124">
        <v>7591619000626</v>
      </c>
      <c r="B2755" s="51" t="s">
        <v>225</v>
      </c>
      <c r="C2755" s="51" t="s">
        <v>283</v>
      </c>
      <c r="D27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55" s="118" t="s">
        <v>3228</v>
      </c>
      <c r="F2755" s="75" t="s">
        <v>537</v>
      </c>
      <c r="G27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7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755" s="77">
        <v>2</v>
      </c>
      <c r="J2755" s="52">
        <v>2.8666700000000001</v>
      </c>
      <c r="K2755" s="53">
        <f>Tabla3[[#This Row],[PRECIOS]]-Tabla3[[#This Row],[PRECIOS]]*10%</f>
        <v>2.580003</v>
      </c>
      <c r="L2755" s="101"/>
      <c r="M2755" s="54"/>
      <c r="N2755" s="55">
        <f>IFERROR(Tabla3[[#This Row],[PRECIOS]]-Tabla3[[#This Row],[PRECIOS]]*Tabla3[[#This Row],[% PRODUCTO]]," ")</f>
        <v>2.8666700000000001</v>
      </c>
      <c r="O2755" s="54">
        <v>0.2</v>
      </c>
      <c r="P2755" s="55">
        <f>IFERROR(Tabla3[[#This Row],[OCULTAR2]]-Tabla3[[#This Row],[OCULTAR2]]*Tabla3[[#This Row],[% LÍNEA]]," ")</f>
        <v>2.293336</v>
      </c>
      <c r="Q2755" s="56">
        <f>IFERROR(Tabla3[[#This Row],[% PRODUCTO]]+Tabla3[[#This Row],[% LÍNEA]]," ")</f>
        <v>0.2</v>
      </c>
      <c r="R2755" s="53">
        <f>Tabla3[[#This Row],[OCULTAR3]]</f>
        <v>2.293336</v>
      </c>
      <c r="S2755" s="53">
        <f>Tabla3[[#This Row],[PRECIO SIN %]]-Tabla3[[#This Row],[PRECIO SIN %]]*10%</f>
        <v>2.0640024000000001</v>
      </c>
      <c r="T2755" s="80">
        <f>(Tabla3[[#This Row],[PRECIO CON DESCT.]]-(Tabla3[[#This Row],[PRECIO CON DESCT.]]*$T$6))</f>
        <v>1.300321512</v>
      </c>
      <c r="U2755" s="96"/>
      <c r="V2755" s="94">
        <f>Tabla3[[#This Row],[PRECIO %      en $]]*Tabla3[[#This Row],[PEDIDO ]]</f>
        <v>0</v>
      </c>
      <c r="W2755" s="57">
        <f>Tabla3[[#This Row],[PRECIO CON DESCT.]]*Tabla3[[#This Row],[PEDIDO ]]</f>
        <v>0</v>
      </c>
      <c r="X2755" s="58">
        <f>Tabla3[[#This Row],[PRECIO SIN %]]*Tabla3[[#This Row],[PEDIDO ]]</f>
        <v>0</v>
      </c>
    </row>
    <row r="2756" spans="1:24" ht="33" customHeight="1" x14ac:dyDescent="0.4">
      <c r="A2756" s="125">
        <v>7591196006868</v>
      </c>
      <c r="B2756" s="59" t="s">
        <v>225</v>
      </c>
      <c r="C2756" s="59" t="s">
        <v>200</v>
      </c>
      <c r="D27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56" s="119" t="s">
        <v>3229</v>
      </c>
      <c r="F2756" s="76" t="s">
        <v>537</v>
      </c>
      <c r="G27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56" s="78">
        <v>194</v>
      </c>
      <c r="J2756" s="52">
        <v>4.2222200000000001</v>
      </c>
      <c r="K2756" s="60">
        <f>Tabla3[[#This Row],[PRECIOS]]-Tabla3[[#This Row],[PRECIOS]]*10%</f>
        <v>3.799998</v>
      </c>
      <c r="L2756" s="101"/>
      <c r="M2756" s="61"/>
      <c r="N2756" s="55">
        <f>IFERROR(Tabla3[[#This Row],[PRECIOS]]-Tabla3[[#This Row],[PRECIOS]]*Tabla3[[#This Row],[% PRODUCTO]]," ")</f>
        <v>4.2222200000000001</v>
      </c>
      <c r="O2756" s="61"/>
      <c r="P2756" s="55">
        <f>IFERROR(Tabla3[[#This Row],[OCULTAR2]]-Tabla3[[#This Row],[OCULTAR2]]*Tabla3[[#This Row],[% LÍNEA]]," ")</f>
        <v>4.2222200000000001</v>
      </c>
      <c r="Q2756" s="56">
        <f>IFERROR(Tabla3[[#This Row],[% PRODUCTO]]+Tabla3[[#This Row],[% LÍNEA]]," ")</f>
        <v>0</v>
      </c>
      <c r="R2756" s="60">
        <f>Tabla3[[#This Row],[OCULTAR3]]</f>
        <v>4.2222200000000001</v>
      </c>
      <c r="S2756" s="60">
        <f>Tabla3[[#This Row],[PRECIO SIN %]]-Tabla3[[#This Row],[PRECIO SIN %]]*10%</f>
        <v>3.799998</v>
      </c>
      <c r="T2756" s="80">
        <f>(Tabla3[[#This Row],[PRECIO CON DESCT.]]-(Tabla3[[#This Row],[PRECIO CON DESCT.]]*$T$6))</f>
        <v>2.3939987399999998</v>
      </c>
      <c r="U2756" s="96"/>
      <c r="V2756" s="94">
        <f>Tabla3[[#This Row],[PRECIO %      en $]]*Tabla3[[#This Row],[PEDIDO ]]</f>
        <v>0</v>
      </c>
      <c r="W2756" s="57">
        <f>Tabla3[[#This Row],[PRECIO CON DESCT.]]*Tabla3[[#This Row],[PEDIDO ]]</f>
        <v>0</v>
      </c>
      <c r="X2756" s="58">
        <f>Tabla3[[#This Row],[PRECIO SIN %]]*Tabla3[[#This Row],[PEDIDO ]]</f>
        <v>0</v>
      </c>
    </row>
    <row r="2757" spans="1:24" ht="33" customHeight="1" x14ac:dyDescent="0.4">
      <c r="A2757" s="124">
        <v>7591818000649</v>
      </c>
      <c r="B2757" s="51" t="s">
        <v>225</v>
      </c>
      <c r="C2757" s="51" t="s">
        <v>105</v>
      </c>
      <c r="D27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757" s="118" t="s">
        <v>3230</v>
      </c>
      <c r="F2757" s="75" t="s">
        <v>537</v>
      </c>
      <c r="G27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757" s="77">
        <v>31</v>
      </c>
      <c r="J2757" s="52">
        <v>5.7777799999999999</v>
      </c>
      <c r="K2757" s="53">
        <f>Tabla3[[#This Row],[PRECIOS]]-Tabla3[[#This Row],[PRECIOS]]*10%</f>
        <v>5.2000019999999996</v>
      </c>
      <c r="L2757" s="101" t="s">
        <v>5327</v>
      </c>
      <c r="M2757" s="54"/>
      <c r="N2757" s="55">
        <f>IFERROR(Tabla3[[#This Row],[PRECIOS]]-Tabla3[[#This Row],[PRECIOS]]*Tabla3[[#This Row],[% PRODUCTO]]," ")</f>
        <v>5.7777799999999999</v>
      </c>
      <c r="O2757" s="54"/>
      <c r="P2757" s="55">
        <f>IFERROR(Tabla3[[#This Row],[OCULTAR2]]-Tabla3[[#This Row],[OCULTAR2]]*Tabla3[[#This Row],[% LÍNEA]]," ")</f>
        <v>5.7777799999999999</v>
      </c>
      <c r="Q2757" s="56">
        <f>IFERROR(Tabla3[[#This Row],[% PRODUCTO]]+Tabla3[[#This Row],[% LÍNEA]]," ")</f>
        <v>0</v>
      </c>
      <c r="R2757" s="53">
        <f>Tabla3[[#This Row],[OCULTAR3]]</f>
        <v>5.7777799999999999</v>
      </c>
      <c r="S2757" s="53">
        <f>Tabla3[[#This Row],[PRECIO SIN %]]-Tabla3[[#This Row],[PRECIO SIN %]]*10%</f>
        <v>5.2000019999999996</v>
      </c>
      <c r="T2757" s="80">
        <f>(Tabla3[[#This Row],[PRECIO CON DESCT.]]-(Tabla3[[#This Row],[PRECIO CON DESCT.]]*$T$6))</f>
        <v>3.2760012599999997</v>
      </c>
      <c r="U2757" s="96"/>
      <c r="V2757" s="94">
        <f>Tabla3[[#This Row],[PRECIO %      en $]]*Tabla3[[#This Row],[PEDIDO ]]</f>
        <v>0</v>
      </c>
      <c r="W2757" s="57">
        <f>Tabla3[[#This Row],[PRECIO CON DESCT.]]*Tabla3[[#This Row],[PEDIDO ]]</f>
        <v>0</v>
      </c>
      <c r="X2757" s="58">
        <f>Tabla3[[#This Row],[PRECIO SIN %]]*Tabla3[[#This Row],[PEDIDO ]]</f>
        <v>0</v>
      </c>
    </row>
    <row r="2758" spans="1:24" ht="33" customHeight="1" x14ac:dyDescent="0.4">
      <c r="A2758" s="125">
        <v>7598578000643</v>
      </c>
      <c r="B2758" s="59" t="s">
        <v>225</v>
      </c>
      <c r="C2758" s="59" t="s">
        <v>159</v>
      </c>
      <c r="D27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758" s="119" t="s">
        <v>3231</v>
      </c>
      <c r="F2758" s="76" t="s">
        <v>537</v>
      </c>
      <c r="G27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758" s="78">
        <v>78</v>
      </c>
      <c r="J2758" s="52">
        <v>5</v>
      </c>
      <c r="K2758" s="60">
        <f>Tabla3[[#This Row],[PRECIOS]]-Tabla3[[#This Row],[PRECIOS]]*10%</f>
        <v>4.5</v>
      </c>
      <c r="L2758" s="101" t="s">
        <v>5327</v>
      </c>
      <c r="M2758" s="61"/>
      <c r="N2758" s="55">
        <f>IFERROR(Tabla3[[#This Row],[PRECIOS]]-Tabla3[[#This Row],[PRECIOS]]*Tabla3[[#This Row],[% PRODUCTO]]," ")</f>
        <v>5</v>
      </c>
      <c r="O2758" s="61"/>
      <c r="P2758" s="55">
        <f>IFERROR(Tabla3[[#This Row],[OCULTAR2]]-Tabla3[[#This Row],[OCULTAR2]]*Tabla3[[#This Row],[% LÍNEA]]," ")</f>
        <v>5</v>
      </c>
      <c r="Q2758" s="56">
        <f>IFERROR(Tabla3[[#This Row],[% PRODUCTO]]+Tabla3[[#This Row],[% LÍNEA]]," ")</f>
        <v>0</v>
      </c>
      <c r="R2758" s="60">
        <f>Tabla3[[#This Row],[OCULTAR3]]</f>
        <v>5</v>
      </c>
      <c r="S2758" s="60">
        <f>Tabla3[[#This Row],[PRECIO SIN %]]-Tabla3[[#This Row],[PRECIO SIN %]]*10%</f>
        <v>4.5</v>
      </c>
      <c r="T2758" s="80">
        <f>(Tabla3[[#This Row],[PRECIO CON DESCT.]]-(Tabla3[[#This Row],[PRECIO CON DESCT.]]*$T$6))</f>
        <v>2.835</v>
      </c>
      <c r="U2758" s="96"/>
      <c r="V2758" s="94">
        <f>Tabla3[[#This Row],[PRECIO %      en $]]*Tabla3[[#This Row],[PEDIDO ]]</f>
        <v>0</v>
      </c>
      <c r="W2758" s="57">
        <f>Tabla3[[#This Row],[PRECIO CON DESCT.]]*Tabla3[[#This Row],[PEDIDO ]]</f>
        <v>0</v>
      </c>
      <c r="X2758" s="58">
        <f>Tabla3[[#This Row],[PRECIO SIN %]]*Tabla3[[#This Row],[PEDIDO ]]</f>
        <v>0</v>
      </c>
    </row>
    <row r="2759" spans="1:24" ht="33" customHeight="1" x14ac:dyDescent="0.4">
      <c r="A2759" s="124">
        <v>7591585274229</v>
      </c>
      <c r="B2759" s="51" t="s">
        <v>225</v>
      </c>
      <c r="C2759" s="51" t="s">
        <v>75</v>
      </c>
      <c r="D27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59" s="118" t="s">
        <v>3232</v>
      </c>
      <c r="F2759" s="75" t="s">
        <v>537</v>
      </c>
      <c r="G27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59" s="77">
        <v>165</v>
      </c>
      <c r="J2759" s="52">
        <v>3.2111100000000001</v>
      </c>
      <c r="K2759" s="53">
        <f>Tabla3[[#This Row],[PRECIOS]]-Tabla3[[#This Row],[PRECIOS]]*10%</f>
        <v>2.889999</v>
      </c>
      <c r="L2759" s="101"/>
      <c r="M2759" s="54"/>
      <c r="N2759" s="55">
        <f>IFERROR(Tabla3[[#This Row],[PRECIOS]]-Tabla3[[#This Row],[PRECIOS]]*Tabla3[[#This Row],[% PRODUCTO]]," ")</f>
        <v>3.2111100000000001</v>
      </c>
      <c r="O2759" s="54"/>
      <c r="P2759" s="55">
        <f>IFERROR(Tabla3[[#This Row],[OCULTAR2]]-Tabla3[[#This Row],[OCULTAR2]]*Tabla3[[#This Row],[% LÍNEA]]," ")</f>
        <v>3.2111100000000001</v>
      </c>
      <c r="Q2759" s="56">
        <f>IFERROR(Tabla3[[#This Row],[% PRODUCTO]]+Tabla3[[#This Row],[% LÍNEA]]," ")</f>
        <v>0</v>
      </c>
      <c r="R2759" s="53">
        <f>Tabla3[[#This Row],[OCULTAR3]]</f>
        <v>3.2111100000000001</v>
      </c>
      <c r="S2759" s="53">
        <f>Tabla3[[#This Row],[PRECIO SIN %]]-Tabla3[[#This Row],[PRECIO SIN %]]*10%</f>
        <v>2.889999</v>
      </c>
      <c r="T2759" s="80">
        <f>(Tabla3[[#This Row],[PRECIO CON DESCT.]]-(Tabla3[[#This Row],[PRECIO CON DESCT.]]*$T$6))</f>
        <v>1.82069937</v>
      </c>
      <c r="U2759" s="96"/>
      <c r="V2759" s="94">
        <f>Tabla3[[#This Row],[PRECIO %      en $]]*Tabla3[[#This Row],[PEDIDO ]]</f>
        <v>0</v>
      </c>
      <c r="W2759" s="57">
        <f>Tabla3[[#This Row],[PRECIO CON DESCT.]]*Tabla3[[#This Row],[PEDIDO ]]</f>
        <v>0</v>
      </c>
      <c r="X2759" s="58">
        <f>Tabla3[[#This Row],[PRECIO SIN %]]*Tabla3[[#This Row],[PEDIDO ]]</f>
        <v>0</v>
      </c>
    </row>
    <row r="2760" spans="1:24" ht="33" customHeight="1" x14ac:dyDescent="0.4">
      <c r="A2760" s="125">
        <v>7597758001517</v>
      </c>
      <c r="B2760" s="59" t="s">
        <v>225</v>
      </c>
      <c r="C2760" s="59" t="s">
        <v>67</v>
      </c>
      <c r="D27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60" s="119" t="s">
        <v>3233</v>
      </c>
      <c r="F2760" s="76" t="s">
        <v>537</v>
      </c>
      <c r="G27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60" s="78">
        <v>52</v>
      </c>
      <c r="J2760" s="52">
        <v>4.9777800000000001</v>
      </c>
      <c r="K2760" s="60">
        <f>Tabla3[[#This Row],[PRECIOS]]-Tabla3[[#This Row],[PRECIOS]]*10%</f>
        <v>4.4800019999999998</v>
      </c>
      <c r="L2760" s="101"/>
      <c r="M2760" s="61"/>
      <c r="N2760" s="55">
        <f>IFERROR(Tabla3[[#This Row],[PRECIOS]]-Tabla3[[#This Row],[PRECIOS]]*Tabla3[[#This Row],[% PRODUCTO]]," ")</f>
        <v>4.9777800000000001</v>
      </c>
      <c r="O2760" s="61"/>
      <c r="P2760" s="55">
        <f>IFERROR(Tabla3[[#This Row],[OCULTAR2]]-Tabla3[[#This Row],[OCULTAR2]]*Tabla3[[#This Row],[% LÍNEA]]," ")</f>
        <v>4.9777800000000001</v>
      </c>
      <c r="Q2760" s="56">
        <f>IFERROR(Tabla3[[#This Row],[% PRODUCTO]]+Tabla3[[#This Row],[% LÍNEA]]," ")</f>
        <v>0</v>
      </c>
      <c r="R2760" s="60">
        <f>Tabla3[[#This Row],[OCULTAR3]]</f>
        <v>4.9777800000000001</v>
      </c>
      <c r="S2760" s="60">
        <f>Tabla3[[#This Row],[PRECIO SIN %]]-Tabla3[[#This Row],[PRECIO SIN %]]*10%</f>
        <v>4.4800019999999998</v>
      </c>
      <c r="T2760" s="80">
        <f>(Tabla3[[#This Row],[PRECIO CON DESCT.]]-(Tabla3[[#This Row],[PRECIO CON DESCT.]]*$T$6))</f>
        <v>2.8224012599999999</v>
      </c>
      <c r="U2760" s="96"/>
      <c r="V2760" s="94">
        <f>Tabla3[[#This Row],[PRECIO %      en $]]*Tabla3[[#This Row],[PEDIDO ]]</f>
        <v>0</v>
      </c>
      <c r="W2760" s="57">
        <f>Tabla3[[#This Row],[PRECIO CON DESCT.]]*Tabla3[[#This Row],[PEDIDO ]]</f>
        <v>0</v>
      </c>
      <c r="X2760" s="58">
        <f>Tabla3[[#This Row],[PRECIO SIN %]]*Tabla3[[#This Row],[PEDIDO ]]</f>
        <v>0</v>
      </c>
    </row>
    <row r="2761" spans="1:24" ht="33" customHeight="1" x14ac:dyDescent="0.4">
      <c r="A2761" s="124">
        <v>7594001101826</v>
      </c>
      <c r="B2761" s="51" t="s">
        <v>225</v>
      </c>
      <c r="C2761" s="51" t="s">
        <v>203</v>
      </c>
      <c r="D27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761" s="118" t="s">
        <v>3234</v>
      </c>
      <c r="F2761" s="75" t="s">
        <v>537</v>
      </c>
      <c r="G27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761" s="77">
        <v>441</v>
      </c>
      <c r="J2761" s="52">
        <v>5</v>
      </c>
      <c r="K2761" s="53">
        <f>Tabla3[[#This Row],[PRECIOS]]-Tabla3[[#This Row],[PRECIOS]]*10%</f>
        <v>4.5</v>
      </c>
      <c r="L2761" s="101" t="s">
        <v>5327</v>
      </c>
      <c r="M2761" s="54"/>
      <c r="N2761" s="55">
        <f>IFERROR(Tabla3[[#This Row],[PRECIOS]]-Tabla3[[#This Row],[PRECIOS]]*Tabla3[[#This Row],[% PRODUCTO]]," ")</f>
        <v>5</v>
      </c>
      <c r="O2761" s="54"/>
      <c r="P2761" s="55">
        <f>IFERROR(Tabla3[[#This Row],[OCULTAR2]]-Tabla3[[#This Row],[OCULTAR2]]*Tabla3[[#This Row],[% LÍNEA]]," ")</f>
        <v>5</v>
      </c>
      <c r="Q2761" s="56">
        <f>IFERROR(Tabla3[[#This Row],[% PRODUCTO]]+Tabla3[[#This Row],[% LÍNEA]]," ")</f>
        <v>0</v>
      </c>
      <c r="R2761" s="53">
        <f>Tabla3[[#This Row],[OCULTAR3]]</f>
        <v>5</v>
      </c>
      <c r="S2761" s="53">
        <f>Tabla3[[#This Row],[PRECIO SIN %]]-Tabla3[[#This Row],[PRECIO SIN %]]*10%</f>
        <v>4.5</v>
      </c>
      <c r="T2761" s="80">
        <f>(Tabla3[[#This Row],[PRECIO CON DESCT.]]-(Tabla3[[#This Row],[PRECIO CON DESCT.]]*$T$6))</f>
        <v>2.835</v>
      </c>
      <c r="U2761" s="96"/>
      <c r="V2761" s="94">
        <f>Tabla3[[#This Row],[PRECIO %      en $]]*Tabla3[[#This Row],[PEDIDO ]]</f>
        <v>0</v>
      </c>
      <c r="W2761" s="57">
        <f>Tabla3[[#This Row],[PRECIO CON DESCT.]]*Tabla3[[#This Row],[PEDIDO ]]</f>
        <v>0</v>
      </c>
      <c r="X2761" s="58">
        <f>Tabla3[[#This Row],[PRECIO SIN %]]*Tabla3[[#This Row],[PEDIDO ]]</f>
        <v>0</v>
      </c>
    </row>
    <row r="2762" spans="1:24" ht="33" customHeight="1" x14ac:dyDescent="0.4">
      <c r="A2762" s="125">
        <v>7703763220144</v>
      </c>
      <c r="B2762" s="59" t="s">
        <v>225</v>
      </c>
      <c r="C2762" s="59" t="s">
        <v>171</v>
      </c>
      <c r="D27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62" s="119" t="s">
        <v>3235</v>
      </c>
      <c r="F2762" s="76" t="s">
        <v>537</v>
      </c>
      <c r="G27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62" s="78">
        <v>48</v>
      </c>
      <c r="J2762" s="52">
        <v>7</v>
      </c>
      <c r="K2762" s="60">
        <f>Tabla3[[#This Row],[PRECIOS]]-Tabla3[[#This Row],[PRECIOS]]*10%</f>
        <v>6.3</v>
      </c>
      <c r="L2762" s="101"/>
      <c r="M2762" s="61"/>
      <c r="N2762" s="55">
        <f>IFERROR(Tabla3[[#This Row],[PRECIOS]]-Tabla3[[#This Row],[PRECIOS]]*Tabla3[[#This Row],[% PRODUCTO]]," ")</f>
        <v>7</v>
      </c>
      <c r="O2762" s="61"/>
      <c r="P2762" s="55">
        <f>IFERROR(Tabla3[[#This Row],[OCULTAR2]]-Tabla3[[#This Row],[OCULTAR2]]*Tabla3[[#This Row],[% LÍNEA]]," ")</f>
        <v>7</v>
      </c>
      <c r="Q2762" s="56">
        <f>IFERROR(Tabla3[[#This Row],[% PRODUCTO]]+Tabla3[[#This Row],[% LÍNEA]]," ")</f>
        <v>0</v>
      </c>
      <c r="R2762" s="60">
        <f>Tabla3[[#This Row],[OCULTAR3]]</f>
        <v>7</v>
      </c>
      <c r="S2762" s="60">
        <f>Tabla3[[#This Row],[PRECIO SIN %]]-Tabla3[[#This Row],[PRECIO SIN %]]*10%</f>
        <v>6.3</v>
      </c>
      <c r="T2762" s="80">
        <f>(Tabla3[[#This Row],[PRECIO CON DESCT.]]-(Tabla3[[#This Row],[PRECIO CON DESCT.]]*$T$6))</f>
        <v>3.9689999999999999</v>
      </c>
      <c r="U2762" s="96"/>
      <c r="V2762" s="94">
        <f>Tabla3[[#This Row],[PRECIO %      en $]]*Tabla3[[#This Row],[PEDIDO ]]</f>
        <v>0</v>
      </c>
      <c r="W2762" s="57">
        <f>Tabla3[[#This Row],[PRECIO CON DESCT.]]*Tabla3[[#This Row],[PEDIDO ]]</f>
        <v>0</v>
      </c>
      <c r="X2762" s="58">
        <f>Tabla3[[#This Row],[PRECIO SIN %]]*Tabla3[[#This Row],[PEDIDO ]]</f>
        <v>0</v>
      </c>
    </row>
    <row r="2763" spans="1:24" ht="33" customHeight="1" x14ac:dyDescent="0.4">
      <c r="A2763" s="124">
        <v>7591196002952</v>
      </c>
      <c r="B2763" s="51" t="s">
        <v>225</v>
      </c>
      <c r="C2763" s="51" t="s">
        <v>200</v>
      </c>
      <c r="D27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63" s="118" t="s">
        <v>3236</v>
      </c>
      <c r="F2763" s="75" t="s">
        <v>537</v>
      </c>
      <c r="G27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63" s="77">
        <v>3</v>
      </c>
      <c r="J2763" s="52">
        <v>2.1</v>
      </c>
      <c r="K2763" s="53">
        <f>Tabla3[[#This Row],[PRECIOS]]-Tabla3[[#This Row],[PRECIOS]]*10%</f>
        <v>1.8900000000000001</v>
      </c>
      <c r="L2763" s="101"/>
      <c r="M2763" s="54"/>
      <c r="N2763" s="55">
        <f>IFERROR(Tabla3[[#This Row],[PRECIOS]]-Tabla3[[#This Row],[PRECIOS]]*Tabla3[[#This Row],[% PRODUCTO]]," ")</f>
        <v>2.1</v>
      </c>
      <c r="O2763" s="54"/>
      <c r="P2763" s="55">
        <f>IFERROR(Tabla3[[#This Row],[OCULTAR2]]-Tabla3[[#This Row],[OCULTAR2]]*Tabla3[[#This Row],[% LÍNEA]]," ")</f>
        <v>2.1</v>
      </c>
      <c r="Q2763" s="56">
        <f>IFERROR(Tabla3[[#This Row],[% PRODUCTO]]+Tabla3[[#This Row],[% LÍNEA]]," ")</f>
        <v>0</v>
      </c>
      <c r="R2763" s="53">
        <f>Tabla3[[#This Row],[OCULTAR3]]</f>
        <v>2.1</v>
      </c>
      <c r="S2763" s="53">
        <f>Tabla3[[#This Row],[PRECIO SIN %]]-Tabla3[[#This Row],[PRECIO SIN %]]*10%</f>
        <v>1.8900000000000001</v>
      </c>
      <c r="T2763" s="80">
        <f>(Tabla3[[#This Row],[PRECIO CON DESCT.]]-(Tabla3[[#This Row],[PRECIO CON DESCT.]]*$T$6))</f>
        <v>1.1907000000000001</v>
      </c>
      <c r="U2763" s="96"/>
      <c r="V2763" s="94">
        <f>Tabla3[[#This Row],[PRECIO %      en $]]*Tabla3[[#This Row],[PEDIDO ]]</f>
        <v>0</v>
      </c>
      <c r="W2763" s="57">
        <f>Tabla3[[#This Row],[PRECIO CON DESCT.]]*Tabla3[[#This Row],[PEDIDO ]]</f>
        <v>0</v>
      </c>
      <c r="X2763" s="58">
        <f>Tabla3[[#This Row],[PRECIO SIN %]]*Tabla3[[#This Row],[PEDIDO ]]</f>
        <v>0</v>
      </c>
    </row>
    <row r="2764" spans="1:24" ht="33" customHeight="1" x14ac:dyDescent="0.4">
      <c r="A2764" s="125">
        <v>7591196002945</v>
      </c>
      <c r="B2764" s="59" t="s">
        <v>225</v>
      </c>
      <c r="C2764" s="59" t="s">
        <v>200</v>
      </c>
      <c r="D27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64" s="119" t="s">
        <v>3237</v>
      </c>
      <c r="F2764" s="76" t="s">
        <v>537</v>
      </c>
      <c r="G27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64" s="78">
        <v>204</v>
      </c>
      <c r="J2764" s="52">
        <v>5.74444</v>
      </c>
      <c r="K2764" s="60">
        <f>Tabla3[[#This Row],[PRECIOS]]-Tabla3[[#This Row],[PRECIOS]]*10%</f>
        <v>5.1699960000000003</v>
      </c>
      <c r="L2764" s="101"/>
      <c r="M2764" s="61"/>
      <c r="N2764" s="55">
        <f>IFERROR(Tabla3[[#This Row],[PRECIOS]]-Tabla3[[#This Row],[PRECIOS]]*Tabla3[[#This Row],[% PRODUCTO]]," ")</f>
        <v>5.74444</v>
      </c>
      <c r="O2764" s="61"/>
      <c r="P2764" s="55">
        <f>IFERROR(Tabla3[[#This Row],[OCULTAR2]]-Tabla3[[#This Row],[OCULTAR2]]*Tabla3[[#This Row],[% LÍNEA]]," ")</f>
        <v>5.74444</v>
      </c>
      <c r="Q2764" s="56">
        <f>IFERROR(Tabla3[[#This Row],[% PRODUCTO]]+Tabla3[[#This Row],[% LÍNEA]]," ")</f>
        <v>0</v>
      </c>
      <c r="R2764" s="60">
        <f>Tabla3[[#This Row],[OCULTAR3]]</f>
        <v>5.74444</v>
      </c>
      <c r="S2764" s="60">
        <f>Tabla3[[#This Row],[PRECIO SIN %]]-Tabla3[[#This Row],[PRECIO SIN %]]*10%</f>
        <v>5.1699960000000003</v>
      </c>
      <c r="T2764" s="80">
        <f>(Tabla3[[#This Row],[PRECIO CON DESCT.]]-(Tabla3[[#This Row],[PRECIO CON DESCT.]]*$T$6))</f>
        <v>3.2570974800000001</v>
      </c>
      <c r="U2764" s="96"/>
      <c r="V2764" s="94">
        <f>Tabla3[[#This Row],[PRECIO %      en $]]*Tabla3[[#This Row],[PEDIDO ]]</f>
        <v>0</v>
      </c>
      <c r="W2764" s="57">
        <f>Tabla3[[#This Row],[PRECIO CON DESCT.]]*Tabla3[[#This Row],[PEDIDO ]]</f>
        <v>0</v>
      </c>
      <c r="X2764" s="58">
        <f>Tabla3[[#This Row],[PRECIO SIN %]]*Tabla3[[#This Row],[PEDIDO ]]</f>
        <v>0</v>
      </c>
    </row>
    <row r="2765" spans="1:24" ht="33" customHeight="1" x14ac:dyDescent="0.4">
      <c r="A2765" s="124">
        <v>7591619517285</v>
      </c>
      <c r="B2765" s="51" t="s">
        <v>225</v>
      </c>
      <c r="C2765" s="51" t="s">
        <v>83</v>
      </c>
      <c r="D27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765" s="118" t="s">
        <v>3238</v>
      </c>
      <c r="F2765" s="75" t="s">
        <v>537</v>
      </c>
      <c r="G27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765" s="77">
        <v>1</v>
      </c>
      <c r="J2765" s="52">
        <v>4.2777799999999999</v>
      </c>
      <c r="K2765" s="53">
        <f>Tabla3[[#This Row],[PRECIOS]]-Tabla3[[#This Row],[PRECIOS]]*10%</f>
        <v>3.8500019999999999</v>
      </c>
      <c r="L2765" s="101" t="s">
        <v>5327</v>
      </c>
      <c r="M2765" s="54"/>
      <c r="N2765" s="55">
        <f>IFERROR(Tabla3[[#This Row],[PRECIOS]]-Tabla3[[#This Row],[PRECIOS]]*Tabla3[[#This Row],[% PRODUCTO]]," ")</f>
        <v>4.2777799999999999</v>
      </c>
      <c r="O2765" s="54"/>
      <c r="P2765" s="55">
        <f>IFERROR(Tabla3[[#This Row],[OCULTAR2]]-Tabla3[[#This Row],[OCULTAR2]]*Tabla3[[#This Row],[% LÍNEA]]," ")</f>
        <v>4.2777799999999999</v>
      </c>
      <c r="Q2765" s="56">
        <f>IFERROR(Tabla3[[#This Row],[% PRODUCTO]]+Tabla3[[#This Row],[% LÍNEA]]," ")</f>
        <v>0</v>
      </c>
      <c r="R2765" s="53">
        <f>Tabla3[[#This Row],[OCULTAR3]]</f>
        <v>4.2777799999999999</v>
      </c>
      <c r="S2765" s="53">
        <f>Tabla3[[#This Row],[PRECIO SIN %]]-Tabla3[[#This Row],[PRECIO SIN %]]*10%</f>
        <v>3.8500019999999999</v>
      </c>
      <c r="T2765" s="80">
        <f>(Tabla3[[#This Row],[PRECIO CON DESCT.]]-(Tabla3[[#This Row],[PRECIO CON DESCT.]]*$T$6))</f>
        <v>2.4255012599999999</v>
      </c>
      <c r="U2765" s="96"/>
      <c r="V2765" s="94">
        <f>Tabla3[[#This Row],[PRECIO %      en $]]*Tabla3[[#This Row],[PEDIDO ]]</f>
        <v>0</v>
      </c>
      <c r="W2765" s="57">
        <f>Tabla3[[#This Row],[PRECIO CON DESCT.]]*Tabla3[[#This Row],[PEDIDO ]]</f>
        <v>0</v>
      </c>
      <c r="X2765" s="58">
        <f>Tabla3[[#This Row],[PRECIO SIN %]]*Tabla3[[#This Row],[PEDIDO ]]</f>
        <v>0</v>
      </c>
    </row>
    <row r="2766" spans="1:24" ht="33" customHeight="1" x14ac:dyDescent="0.4">
      <c r="A2766" s="125">
        <v>7591818210413</v>
      </c>
      <c r="B2766" s="59" t="s">
        <v>225</v>
      </c>
      <c r="C2766" s="59" t="s">
        <v>105</v>
      </c>
      <c r="D27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766" s="119" t="s">
        <v>3239</v>
      </c>
      <c r="F2766" s="76" t="s">
        <v>537</v>
      </c>
      <c r="G27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66" s="78">
        <v>36</v>
      </c>
      <c r="J2766" s="52">
        <v>4.5444399999999998</v>
      </c>
      <c r="K2766" s="60">
        <f>Tabla3[[#This Row],[PRECIOS]]-Tabla3[[#This Row],[PRECIOS]]*10%</f>
        <v>4.0899960000000002</v>
      </c>
      <c r="L2766" s="101"/>
      <c r="M2766" s="61"/>
      <c r="N2766" s="55">
        <f>IFERROR(Tabla3[[#This Row],[PRECIOS]]-Tabla3[[#This Row],[PRECIOS]]*Tabla3[[#This Row],[% PRODUCTO]]," ")</f>
        <v>4.5444399999999998</v>
      </c>
      <c r="O2766" s="61"/>
      <c r="P2766" s="55">
        <f>IFERROR(Tabla3[[#This Row],[OCULTAR2]]-Tabla3[[#This Row],[OCULTAR2]]*Tabla3[[#This Row],[% LÍNEA]]," ")</f>
        <v>4.5444399999999998</v>
      </c>
      <c r="Q2766" s="56">
        <f>IFERROR(Tabla3[[#This Row],[% PRODUCTO]]+Tabla3[[#This Row],[% LÍNEA]]," ")</f>
        <v>0</v>
      </c>
      <c r="R2766" s="60">
        <f>Tabla3[[#This Row],[OCULTAR3]]</f>
        <v>4.5444399999999998</v>
      </c>
      <c r="S2766" s="60">
        <f>Tabla3[[#This Row],[PRECIO SIN %]]-Tabla3[[#This Row],[PRECIO SIN %]]*10%</f>
        <v>4.0899960000000002</v>
      </c>
      <c r="T2766" s="80">
        <f>(Tabla3[[#This Row],[PRECIO CON DESCT.]]-(Tabla3[[#This Row],[PRECIO CON DESCT.]]*$T$6))</f>
        <v>2.57669748</v>
      </c>
      <c r="U2766" s="96"/>
      <c r="V2766" s="94">
        <f>Tabla3[[#This Row],[PRECIO %      en $]]*Tabla3[[#This Row],[PEDIDO ]]</f>
        <v>0</v>
      </c>
      <c r="W2766" s="57">
        <f>Tabla3[[#This Row],[PRECIO CON DESCT.]]*Tabla3[[#This Row],[PEDIDO ]]</f>
        <v>0</v>
      </c>
      <c r="X2766" s="58">
        <f>Tabla3[[#This Row],[PRECIO SIN %]]*Tabla3[[#This Row],[PEDIDO ]]</f>
        <v>0</v>
      </c>
    </row>
    <row r="2767" spans="1:24" ht="33" customHeight="1" x14ac:dyDescent="0.4">
      <c r="A2767" s="124">
        <v>7591196002549</v>
      </c>
      <c r="B2767" s="51" t="s">
        <v>225</v>
      </c>
      <c r="C2767" s="51" t="s">
        <v>200</v>
      </c>
      <c r="D27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67" s="118" t="s">
        <v>3240</v>
      </c>
      <c r="F2767" s="75" t="s">
        <v>537</v>
      </c>
      <c r="G27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67" s="77">
        <v>163</v>
      </c>
      <c r="J2767" s="52">
        <v>2.87778</v>
      </c>
      <c r="K2767" s="53">
        <f>Tabla3[[#This Row],[PRECIOS]]-Tabla3[[#This Row],[PRECIOS]]*10%</f>
        <v>2.5900020000000001</v>
      </c>
      <c r="L2767" s="101"/>
      <c r="M2767" s="54"/>
      <c r="N2767" s="55">
        <f>IFERROR(Tabla3[[#This Row],[PRECIOS]]-Tabla3[[#This Row],[PRECIOS]]*Tabla3[[#This Row],[% PRODUCTO]]," ")</f>
        <v>2.87778</v>
      </c>
      <c r="O2767" s="54"/>
      <c r="P2767" s="55">
        <f>IFERROR(Tabla3[[#This Row],[OCULTAR2]]-Tabla3[[#This Row],[OCULTAR2]]*Tabla3[[#This Row],[% LÍNEA]]," ")</f>
        <v>2.87778</v>
      </c>
      <c r="Q2767" s="56">
        <f>IFERROR(Tabla3[[#This Row],[% PRODUCTO]]+Tabla3[[#This Row],[% LÍNEA]]," ")</f>
        <v>0</v>
      </c>
      <c r="R2767" s="53">
        <f>Tabla3[[#This Row],[OCULTAR3]]</f>
        <v>2.87778</v>
      </c>
      <c r="S2767" s="53">
        <f>Tabla3[[#This Row],[PRECIO SIN %]]-Tabla3[[#This Row],[PRECIO SIN %]]*10%</f>
        <v>2.5900020000000001</v>
      </c>
      <c r="T2767" s="80">
        <f>(Tabla3[[#This Row],[PRECIO CON DESCT.]]-(Tabla3[[#This Row],[PRECIO CON DESCT.]]*$T$6))</f>
        <v>1.6317012600000003</v>
      </c>
      <c r="U2767" s="96"/>
      <c r="V2767" s="94">
        <f>Tabla3[[#This Row],[PRECIO %      en $]]*Tabla3[[#This Row],[PEDIDO ]]</f>
        <v>0</v>
      </c>
      <c r="W2767" s="57">
        <f>Tabla3[[#This Row],[PRECIO CON DESCT.]]*Tabla3[[#This Row],[PEDIDO ]]</f>
        <v>0</v>
      </c>
      <c r="X2767" s="58">
        <f>Tabla3[[#This Row],[PRECIO SIN %]]*Tabla3[[#This Row],[PEDIDO ]]</f>
        <v>0</v>
      </c>
    </row>
    <row r="2768" spans="1:24" ht="33" customHeight="1" x14ac:dyDescent="0.4">
      <c r="A2768" s="125">
        <v>7591196002792</v>
      </c>
      <c r="B2768" s="59" t="s">
        <v>225</v>
      </c>
      <c r="C2768" s="59" t="s">
        <v>200</v>
      </c>
      <c r="D27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68" s="119" t="s">
        <v>3241</v>
      </c>
      <c r="F2768" s="76" t="s">
        <v>537</v>
      </c>
      <c r="G27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68" s="78">
        <v>192</v>
      </c>
      <c r="J2768" s="52">
        <v>6.88889</v>
      </c>
      <c r="K2768" s="60">
        <f>Tabla3[[#This Row],[PRECIOS]]-Tabla3[[#This Row],[PRECIOS]]*10%</f>
        <v>6.2000010000000003</v>
      </c>
      <c r="L2768" s="101"/>
      <c r="M2768" s="61"/>
      <c r="N2768" s="55">
        <f>IFERROR(Tabla3[[#This Row],[PRECIOS]]-Tabla3[[#This Row],[PRECIOS]]*Tabla3[[#This Row],[% PRODUCTO]]," ")</f>
        <v>6.88889</v>
      </c>
      <c r="O2768" s="61"/>
      <c r="P2768" s="55">
        <f>IFERROR(Tabla3[[#This Row],[OCULTAR2]]-Tabla3[[#This Row],[OCULTAR2]]*Tabla3[[#This Row],[% LÍNEA]]," ")</f>
        <v>6.88889</v>
      </c>
      <c r="Q2768" s="56">
        <f>IFERROR(Tabla3[[#This Row],[% PRODUCTO]]+Tabla3[[#This Row],[% LÍNEA]]," ")</f>
        <v>0</v>
      </c>
      <c r="R2768" s="60">
        <f>Tabla3[[#This Row],[OCULTAR3]]</f>
        <v>6.88889</v>
      </c>
      <c r="S2768" s="60">
        <f>Tabla3[[#This Row],[PRECIO SIN %]]-Tabla3[[#This Row],[PRECIO SIN %]]*10%</f>
        <v>6.2000010000000003</v>
      </c>
      <c r="T2768" s="80">
        <f>(Tabla3[[#This Row],[PRECIO CON DESCT.]]-(Tabla3[[#This Row],[PRECIO CON DESCT.]]*$T$6))</f>
        <v>3.9060006300000003</v>
      </c>
      <c r="U2768" s="96"/>
      <c r="V2768" s="94">
        <f>Tabla3[[#This Row],[PRECIO %      en $]]*Tabla3[[#This Row],[PEDIDO ]]</f>
        <v>0</v>
      </c>
      <c r="W2768" s="57">
        <f>Tabla3[[#This Row],[PRECIO CON DESCT.]]*Tabla3[[#This Row],[PEDIDO ]]</f>
        <v>0</v>
      </c>
      <c r="X2768" s="58">
        <f>Tabla3[[#This Row],[PRECIO SIN %]]*Tabla3[[#This Row],[PEDIDO ]]</f>
        <v>0</v>
      </c>
    </row>
    <row r="2769" spans="1:24" ht="33" customHeight="1" x14ac:dyDescent="0.4">
      <c r="A2769" s="124">
        <v>7592454004015</v>
      </c>
      <c r="B2769" s="51" t="s">
        <v>225</v>
      </c>
      <c r="C2769" s="51" t="s">
        <v>188</v>
      </c>
      <c r="D27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69" s="118" t="s">
        <v>3242</v>
      </c>
      <c r="F2769" s="75" t="s">
        <v>537</v>
      </c>
      <c r="G27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69" s="77">
        <v>39</v>
      </c>
      <c r="J2769" s="52">
        <v>5.26</v>
      </c>
      <c r="K2769" s="53">
        <f>Tabla3[[#This Row],[PRECIOS]]-Tabla3[[#This Row],[PRECIOS]]*10%</f>
        <v>4.734</v>
      </c>
      <c r="L2769" s="101"/>
      <c r="M2769" s="54"/>
      <c r="N2769" s="55">
        <f>IFERROR(Tabla3[[#This Row],[PRECIOS]]-Tabla3[[#This Row],[PRECIOS]]*Tabla3[[#This Row],[% PRODUCTO]]," ")</f>
        <v>5.26</v>
      </c>
      <c r="O2769" s="54"/>
      <c r="P2769" s="55">
        <f>IFERROR(Tabla3[[#This Row],[OCULTAR2]]-Tabla3[[#This Row],[OCULTAR2]]*Tabla3[[#This Row],[% LÍNEA]]," ")</f>
        <v>5.26</v>
      </c>
      <c r="Q2769" s="56">
        <f>IFERROR(Tabla3[[#This Row],[% PRODUCTO]]+Tabla3[[#This Row],[% LÍNEA]]," ")</f>
        <v>0</v>
      </c>
      <c r="R2769" s="53">
        <f>Tabla3[[#This Row],[OCULTAR3]]</f>
        <v>5.26</v>
      </c>
      <c r="S2769" s="53">
        <f>Tabla3[[#This Row],[PRECIO SIN %]]-Tabla3[[#This Row],[PRECIO SIN %]]*10%</f>
        <v>4.734</v>
      </c>
      <c r="T2769" s="80">
        <f>(Tabla3[[#This Row],[PRECIO CON DESCT.]]-(Tabla3[[#This Row],[PRECIO CON DESCT.]]*$T$6))</f>
        <v>2.9824200000000003</v>
      </c>
      <c r="U2769" s="96"/>
      <c r="V2769" s="94">
        <f>Tabla3[[#This Row],[PRECIO %      en $]]*Tabla3[[#This Row],[PEDIDO ]]</f>
        <v>0</v>
      </c>
      <c r="W2769" s="57">
        <f>Tabla3[[#This Row],[PRECIO CON DESCT.]]*Tabla3[[#This Row],[PEDIDO ]]</f>
        <v>0</v>
      </c>
      <c r="X2769" s="58">
        <f>Tabla3[[#This Row],[PRECIO SIN %]]*Tabla3[[#This Row],[PEDIDO ]]</f>
        <v>0</v>
      </c>
    </row>
    <row r="2770" spans="1:24" ht="33" customHeight="1" x14ac:dyDescent="0.4">
      <c r="A2770" s="125">
        <v>7591818000700</v>
      </c>
      <c r="B2770" s="59" t="s">
        <v>225</v>
      </c>
      <c r="C2770" s="59" t="s">
        <v>105</v>
      </c>
      <c r="D27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770" s="119" t="s">
        <v>3243</v>
      </c>
      <c r="F2770" s="76" t="s">
        <v>537</v>
      </c>
      <c r="G27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770" s="78">
        <v>36</v>
      </c>
      <c r="J2770" s="52">
        <v>7.38889</v>
      </c>
      <c r="K2770" s="60">
        <f>Tabla3[[#This Row],[PRECIOS]]-Tabla3[[#This Row],[PRECIOS]]*10%</f>
        <v>6.6500009999999996</v>
      </c>
      <c r="L2770" s="101" t="s">
        <v>5327</v>
      </c>
      <c r="M2770" s="61"/>
      <c r="N2770" s="55">
        <f>IFERROR(Tabla3[[#This Row],[PRECIOS]]-Tabla3[[#This Row],[PRECIOS]]*Tabla3[[#This Row],[% PRODUCTO]]," ")</f>
        <v>7.38889</v>
      </c>
      <c r="O2770" s="61"/>
      <c r="P2770" s="55">
        <f>IFERROR(Tabla3[[#This Row],[OCULTAR2]]-Tabla3[[#This Row],[OCULTAR2]]*Tabla3[[#This Row],[% LÍNEA]]," ")</f>
        <v>7.38889</v>
      </c>
      <c r="Q2770" s="56">
        <f>IFERROR(Tabla3[[#This Row],[% PRODUCTO]]+Tabla3[[#This Row],[% LÍNEA]]," ")</f>
        <v>0</v>
      </c>
      <c r="R2770" s="60">
        <f>Tabla3[[#This Row],[OCULTAR3]]</f>
        <v>7.38889</v>
      </c>
      <c r="S2770" s="60">
        <f>Tabla3[[#This Row],[PRECIO SIN %]]-Tabla3[[#This Row],[PRECIO SIN %]]*10%</f>
        <v>6.6500009999999996</v>
      </c>
      <c r="T2770" s="80">
        <f>(Tabla3[[#This Row],[PRECIO CON DESCT.]]-(Tabla3[[#This Row],[PRECIO CON DESCT.]]*$T$6))</f>
        <v>4.1895006299999995</v>
      </c>
      <c r="U2770" s="96"/>
      <c r="V2770" s="94">
        <f>Tabla3[[#This Row],[PRECIO %      en $]]*Tabla3[[#This Row],[PEDIDO ]]</f>
        <v>0</v>
      </c>
      <c r="W2770" s="57">
        <f>Tabla3[[#This Row],[PRECIO CON DESCT.]]*Tabla3[[#This Row],[PEDIDO ]]</f>
        <v>0</v>
      </c>
      <c r="X2770" s="58">
        <f>Tabla3[[#This Row],[PRECIO SIN %]]*Tabla3[[#This Row],[PEDIDO ]]</f>
        <v>0</v>
      </c>
    </row>
    <row r="2771" spans="1:24" ht="33" customHeight="1" x14ac:dyDescent="0.4">
      <c r="A2771" s="124">
        <v>7592454891301</v>
      </c>
      <c r="B2771" s="51" t="s">
        <v>225</v>
      </c>
      <c r="C2771" s="51" t="s">
        <v>171</v>
      </c>
      <c r="D27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71" s="118" t="s">
        <v>3244</v>
      </c>
      <c r="F2771" s="75" t="s">
        <v>537</v>
      </c>
      <c r="G27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71" s="77">
        <v>48</v>
      </c>
      <c r="J2771" s="52">
        <v>2.6666699999999999</v>
      </c>
      <c r="K2771" s="53">
        <f>Tabla3[[#This Row],[PRECIOS]]-Tabla3[[#This Row],[PRECIOS]]*10%</f>
        <v>2.4000029999999999</v>
      </c>
      <c r="L2771" s="101"/>
      <c r="M2771" s="54"/>
      <c r="N2771" s="55">
        <f>IFERROR(Tabla3[[#This Row],[PRECIOS]]-Tabla3[[#This Row],[PRECIOS]]*Tabla3[[#This Row],[% PRODUCTO]]," ")</f>
        <v>2.6666699999999999</v>
      </c>
      <c r="O2771" s="54"/>
      <c r="P2771" s="55">
        <f>IFERROR(Tabla3[[#This Row],[OCULTAR2]]-Tabla3[[#This Row],[OCULTAR2]]*Tabla3[[#This Row],[% LÍNEA]]," ")</f>
        <v>2.6666699999999999</v>
      </c>
      <c r="Q2771" s="56">
        <f>IFERROR(Tabla3[[#This Row],[% PRODUCTO]]+Tabla3[[#This Row],[% LÍNEA]]," ")</f>
        <v>0</v>
      </c>
      <c r="R2771" s="53">
        <f>Tabla3[[#This Row],[OCULTAR3]]</f>
        <v>2.6666699999999999</v>
      </c>
      <c r="S2771" s="53">
        <f>Tabla3[[#This Row],[PRECIO SIN %]]-Tabla3[[#This Row],[PRECIO SIN %]]*10%</f>
        <v>2.4000029999999999</v>
      </c>
      <c r="T2771" s="80">
        <f>(Tabla3[[#This Row],[PRECIO CON DESCT.]]-(Tabla3[[#This Row],[PRECIO CON DESCT.]]*$T$6))</f>
        <v>1.5120018900000001</v>
      </c>
      <c r="U2771" s="96"/>
      <c r="V2771" s="94">
        <f>Tabla3[[#This Row],[PRECIO %      en $]]*Tabla3[[#This Row],[PEDIDO ]]</f>
        <v>0</v>
      </c>
      <c r="W2771" s="57">
        <f>Tabla3[[#This Row],[PRECIO CON DESCT.]]*Tabla3[[#This Row],[PEDIDO ]]</f>
        <v>0</v>
      </c>
      <c r="X2771" s="58">
        <f>Tabla3[[#This Row],[PRECIO SIN %]]*Tabla3[[#This Row],[PEDIDO ]]</f>
        <v>0</v>
      </c>
    </row>
    <row r="2772" spans="1:24" ht="33" customHeight="1" x14ac:dyDescent="0.4">
      <c r="A2772" s="125">
        <v>7597758001500</v>
      </c>
      <c r="B2772" s="59" t="s">
        <v>225</v>
      </c>
      <c r="C2772" s="59" t="s">
        <v>67</v>
      </c>
      <c r="D27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72" s="119" t="s">
        <v>3245</v>
      </c>
      <c r="F2772" s="76" t="s">
        <v>537</v>
      </c>
      <c r="G27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72" s="78">
        <v>43</v>
      </c>
      <c r="J2772" s="52">
        <v>3.61111</v>
      </c>
      <c r="K2772" s="60">
        <f>Tabla3[[#This Row],[PRECIOS]]-Tabla3[[#This Row],[PRECIOS]]*10%</f>
        <v>3.2499989999999999</v>
      </c>
      <c r="L2772" s="101"/>
      <c r="M2772" s="61"/>
      <c r="N2772" s="55">
        <f>IFERROR(Tabla3[[#This Row],[PRECIOS]]-Tabla3[[#This Row],[PRECIOS]]*Tabla3[[#This Row],[% PRODUCTO]]," ")</f>
        <v>3.61111</v>
      </c>
      <c r="O2772" s="61"/>
      <c r="P2772" s="55">
        <f>IFERROR(Tabla3[[#This Row],[OCULTAR2]]-Tabla3[[#This Row],[OCULTAR2]]*Tabla3[[#This Row],[% LÍNEA]]," ")</f>
        <v>3.61111</v>
      </c>
      <c r="Q2772" s="56">
        <f>IFERROR(Tabla3[[#This Row],[% PRODUCTO]]+Tabla3[[#This Row],[% LÍNEA]]," ")</f>
        <v>0</v>
      </c>
      <c r="R2772" s="60">
        <f>Tabla3[[#This Row],[OCULTAR3]]</f>
        <v>3.61111</v>
      </c>
      <c r="S2772" s="60">
        <f>Tabla3[[#This Row],[PRECIO SIN %]]-Tabla3[[#This Row],[PRECIO SIN %]]*10%</f>
        <v>3.2499989999999999</v>
      </c>
      <c r="T2772" s="80">
        <f>(Tabla3[[#This Row],[PRECIO CON DESCT.]]-(Tabla3[[#This Row],[PRECIO CON DESCT.]]*$T$6))</f>
        <v>2.0474993699999997</v>
      </c>
      <c r="U2772" s="96"/>
      <c r="V2772" s="94">
        <f>Tabla3[[#This Row],[PRECIO %      en $]]*Tabla3[[#This Row],[PEDIDO ]]</f>
        <v>0</v>
      </c>
      <c r="W2772" s="57">
        <f>Tabla3[[#This Row],[PRECIO CON DESCT.]]*Tabla3[[#This Row],[PEDIDO ]]</f>
        <v>0</v>
      </c>
      <c r="X2772" s="58">
        <f>Tabla3[[#This Row],[PRECIO SIN %]]*Tabla3[[#This Row],[PEDIDO ]]</f>
        <v>0</v>
      </c>
    </row>
    <row r="2773" spans="1:24" ht="33" customHeight="1" x14ac:dyDescent="0.4">
      <c r="A2773" s="124">
        <v>7703763220106</v>
      </c>
      <c r="B2773" s="51" t="s">
        <v>225</v>
      </c>
      <c r="C2773" s="51" t="s">
        <v>171</v>
      </c>
      <c r="D27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73" s="118" t="s">
        <v>3246</v>
      </c>
      <c r="F2773" s="75" t="s">
        <v>537</v>
      </c>
      <c r="G27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73" s="77">
        <v>12</v>
      </c>
      <c r="J2773" s="52">
        <v>4.7777799999999999</v>
      </c>
      <c r="K2773" s="53">
        <f>Tabla3[[#This Row],[PRECIOS]]-Tabla3[[#This Row],[PRECIOS]]*10%</f>
        <v>4.3000020000000001</v>
      </c>
      <c r="L2773" s="101"/>
      <c r="M2773" s="54"/>
      <c r="N2773" s="55">
        <f>IFERROR(Tabla3[[#This Row],[PRECIOS]]-Tabla3[[#This Row],[PRECIOS]]*Tabla3[[#This Row],[% PRODUCTO]]," ")</f>
        <v>4.7777799999999999</v>
      </c>
      <c r="O2773" s="54"/>
      <c r="P2773" s="55">
        <f>IFERROR(Tabla3[[#This Row],[OCULTAR2]]-Tabla3[[#This Row],[OCULTAR2]]*Tabla3[[#This Row],[% LÍNEA]]," ")</f>
        <v>4.7777799999999999</v>
      </c>
      <c r="Q2773" s="56">
        <f>IFERROR(Tabla3[[#This Row],[% PRODUCTO]]+Tabla3[[#This Row],[% LÍNEA]]," ")</f>
        <v>0</v>
      </c>
      <c r="R2773" s="53">
        <f>Tabla3[[#This Row],[OCULTAR3]]</f>
        <v>4.7777799999999999</v>
      </c>
      <c r="S2773" s="53">
        <f>Tabla3[[#This Row],[PRECIO SIN %]]-Tabla3[[#This Row],[PRECIO SIN %]]*10%</f>
        <v>4.3000020000000001</v>
      </c>
      <c r="T2773" s="80">
        <f>(Tabla3[[#This Row],[PRECIO CON DESCT.]]-(Tabla3[[#This Row],[PRECIO CON DESCT.]]*$T$6))</f>
        <v>2.70900126</v>
      </c>
      <c r="U2773" s="96"/>
      <c r="V2773" s="94">
        <f>Tabla3[[#This Row],[PRECIO %      en $]]*Tabla3[[#This Row],[PEDIDO ]]</f>
        <v>0</v>
      </c>
      <c r="W2773" s="57">
        <f>Tabla3[[#This Row],[PRECIO CON DESCT.]]*Tabla3[[#This Row],[PEDIDO ]]</f>
        <v>0</v>
      </c>
      <c r="X2773" s="58">
        <f>Tabla3[[#This Row],[PRECIO SIN %]]*Tabla3[[#This Row],[PEDIDO ]]</f>
        <v>0</v>
      </c>
    </row>
    <row r="2774" spans="1:24" ht="33" customHeight="1" x14ac:dyDescent="0.4">
      <c r="A2774" s="125">
        <v>7598455000728</v>
      </c>
      <c r="B2774" s="59" t="s">
        <v>225</v>
      </c>
      <c r="C2774" s="59" t="s">
        <v>58</v>
      </c>
      <c r="D27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774" s="119" t="s">
        <v>3247</v>
      </c>
      <c r="F2774" s="76" t="s">
        <v>537</v>
      </c>
      <c r="G27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74" s="78">
        <v>129</v>
      </c>
      <c r="J2774" s="52">
        <v>6.9777800000000001</v>
      </c>
      <c r="K2774" s="60">
        <f>Tabla3[[#This Row],[PRECIOS]]-Tabla3[[#This Row],[PRECIOS]]*10%</f>
        <v>6.2800019999999996</v>
      </c>
      <c r="L2774" s="101"/>
      <c r="M2774" s="61"/>
      <c r="N2774" s="55">
        <f>IFERROR(Tabla3[[#This Row],[PRECIOS]]-Tabla3[[#This Row],[PRECIOS]]*Tabla3[[#This Row],[% PRODUCTO]]," ")</f>
        <v>6.9777800000000001</v>
      </c>
      <c r="O2774" s="61"/>
      <c r="P2774" s="55">
        <f>IFERROR(Tabla3[[#This Row],[OCULTAR2]]-Tabla3[[#This Row],[OCULTAR2]]*Tabla3[[#This Row],[% LÍNEA]]," ")</f>
        <v>6.9777800000000001</v>
      </c>
      <c r="Q2774" s="56">
        <f>IFERROR(Tabla3[[#This Row],[% PRODUCTO]]+Tabla3[[#This Row],[% LÍNEA]]," ")</f>
        <v>0</v>
      </c>
      <c r="R2774" s="60">
        <f>Tabla3[[#This Row],[OCULTAR3]]</f>
        <v>6.9777800000000001</v>
      </c>
      <c r="S2774" s="60">
        <f>Tabla3[[#This Row],[PRECIO SIN %]]-Tabla3[[#This Row],[PRECIO SIN %]]*10%</f>
        <v>6.2800019999999996</v>
      </c>
      <c r="T2774" s="80">
        <f>(Tabla3[[#This Row],[PRECIO CON DESCT.]]-(Tabla3[[#This Row],[PRECIO CON DESCT.]]*$T$6))</f>
        <v>3.9564012599999998</v>
      </c>
      <c r="U2774" s="96"/>
      <c r="V2774" s="94">
        <f>Tabla3[[#This Row],[PRECIO %      en $]]*Tabla3[[#This Row],[PEDIDO ]]</f>
        <v>0</v>
      </c>
      <c r="W2774" s="57">
        <f>Tabla3[[#This Row],[PRECIO CON DESCT.]]*Tabla3[[#This Row],[PEDIDO ]]</f>
        <v>0</v>
      </c>
      <c r="X2774" s="58">
        <f>Tabla3[[#This Row],[PRECIO SIN %]]*Tabla3[[#This Row],[PEDIDO ]]</f>
        <v>0</v>
      </c>
    </row>
    <row r="2775" spans="1:24" ht="33" customHeight="1" x14ac:dyDescent="0.4">
      <c r="A2775" s="124">
        <v>7598455000728</v>
      </c>
      <c r="B2775" s="51" t="s">
        <v>225</v>
      </c>
      <c r="C2775" s="51" t="s">
        <v>58</v>
      </c>
      <c r="D27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775" s="118" t="s">
        <v>3247</v>
      </c>
      <c r="F2775" s="75" t="s">
        <v>537</v>
      </c>
      <c r="G27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75" s="77">
        <v>1</v>
      </c>
      <c r="J2775" s="52">
        <v>7.85</v>
      </c>
      <c r="K2775" s="53">
        <f>Tabla3[[#This Row],[PRECIOS]]-Tabla3[[#This Row],[PRECIOS]]*10%</f>
        <v>7.0649999999999995</v>
      </c>
      <c r="L2775" s="101"/>
      <c r="M2775" s="54"/>
      <c r="N2775" s="55">
        <f>IFERROR(Tabla3[[#This Row],[PRECIOS]]-Tabla3[[#This Row],[PRECIOS]]*Tabla3[[#This Row],[% PRODUCTO]]," ")</f>
        <v>7.85</v>
      </c>
      <c r="O2775" s="54"/>
      <c r="P2775" s="55">
        <f>IFERROR(Tabla3[[#This Row],[OCULTAR2]]-Tabla3[[#This Row],[OCULTAR2]]*Tabla3[[#This Row],[% LÍNEA]]," ")</f>
        <v>7.85</v>
      </c>
      <c r="Q2775" s="56">
        <f>IFERROR(Tabla3[[#This Row],[% PRODUCTO]]+Tabla3[[#This Row],[% LÍNEA]]," ")</f>
        <v>0</v>
      </c>
      <c r="R2775" s="53">
        <f>Tabla3[[#This Row],[OCULTAR3]]</f>
        <v>7.85</v>
      </c>
      <c r="S2775" s="53">
        <f>Tabla3[[#This Row],[PRECIO SIN %]]-Tabla3[[#This Row],[PRECIO SIN %]]*10%</f>
        <v>7.0649999999999995</v>
      </c>
      <c r="T2775" s="80">
        <f>(Tabla3[[#This Row],[PRECIO CON DESCT.]]-(Tabla3[[#This Row],[PRECIO CON DESCT.]]*$T$6))</f>
        <v>4.4509499999999997</v>
      </c>
      <c r="U2775" s="96"/>
      <c r="V2775" s="94">
        <f>Tabla3[[#This Row],[PRECIO %      en $]]*Tabla3[[#This Row],[PEDIDO ]]</f>
        <v>0</v>
      </c>
      <c r="W2775" s="57">
        <f>Tabla3[[#This Row],[PRECIO CON DESCT.]]*Tabla3[[#This Row],[PEDIDO ]]</f>
        <v>0</v>
      </c>
      <c r="X2775" s="58">
        <f>Tabla3[[#This Row],[PRECIO SIN %]]*Tabla3[[#This Row],[PEDIDO ]]</f>
        <v>0</v>
      </c>
    </row>
    <row r="2776" spans="1:24" ht="33" customHeight="1" x14ac:dyDescent="0.4">
      <c r="A2776" s="125">
        <v>7598307000715</v>
      </c>
      <c r="B2776" s="59" t="s">
        <v>225</v>
      </c>
      <c r="C2776" s="59" t="s">
        <v>246</v>
      </c>
      <c r="D27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76" s="119" t="s">
        <v>3248</v>
      </c>
      <c r="F2776" s="76" t="s">
        <v>537</v>
      </c>
      <c r="G27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76" s="78">
        <v>15</v>
      </c>
      <c r="J2776" s="52">
        <v>8.1333300000000008</v>
      </c>
      <c r="K2776" s="60">
        <f>Tabla3[[#This Row],[PRECIOS]]-Tabla3[[#This Row],[PRECIOS]]*10%</f>
        <v>7.3199970000000008</v>
      </c>
      <c r="L2776" s="101"/>
      <c r="M2776" s="61"/>
      <c r="N2776" s="55">
        <f>IFERROR(Tabla3[[#This Row],[PRECIOS]]-Tabla3[[#This Row],[PRECIOS]]*Tabla3[[#This Row],[% PRODUCTO]]," ")</f>
        <v>8.1333300000000008</v>
      </c>
      <c r="O2776" s="61"/>
      <c r="P2776" s="55">
        <f>IFERROR(Tabla3[[#This Row],[OCULTAR2]]-Tabla3[[#This Row],[OCULTAR2]]*Tabla3[[#This Row],[% LÍNEA]]," ")</f>
        <v>8.1333300000000008</v>
      </c>
      <c r="Q2776" s="56">
        <f>IFERROR(Tabla3[[#This Row],[% PRODUCTO]]+Tabla3[[#This Row],[% LÍNEA]]," ")</f>
        <v>0</v>
      </c>
      <c r="R2776" s="60">
        <f>Tabla3[[#This Row],[OCULTAR3]]</f>
        <v>8.1333300000000008</v>
      </c>
      <c r="S2776" s="60">
        <f>Tabla3[[#This Row],[PRECIO SIN %]]-Tabla3[[#This Row],[PRECIO SIN %]]*10%</f>
        <v>7.3199970000000008</v>
      </c>
      <c r="T2776" s="80">
        <f>(Tabla3[[#This Row],[PRECIO CON DESCT.]]-(Tabla3[[#This Row],[PRECIO CON DESCT.]]*$T$6))</f>
        <v>4.611598110000001</v>
      </c>
      <c r="U2776" s="96"/>
      <c r="V2776" s="94">
        <f>Tabla3[[#This Row],[PRECIO %      en $]]*Tabla3[[#This Row],[PEDIDO ]]</f>
        <v>0</v>
      </c>
      <c r="W2776" s="57">
        <f>Tabla3[[#This Row],[PRECIO CON DESCT.]]*Tabla3[[#This Row],[PEDIDO ]]</f>
        <v>0</v>
      </c>
      <c r="X2776" s="58">
        <f>Tabla3[[#This Row],[PRECIO SIN %]]*Tabla3[[#This Row],[PEDIDO ]]</f>
        <v>0</v>
      </c>
    </row>
    <row r="2777" spans="1:24" ht="33" customHeight="1" x14ac:dyDescent="0.4">
      <c r="A2777" s="124">
        <v>7591196003416</v>
      </c>
      <c r="B2777" s="51" t="s">
        <v>225</v>
      </c>
      <c r="C2777" s="51" t="s">
        <v>200</v>
      </c>
      <c r="D27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77" s="118" t="s">
        <v>3249</v>
      </c>
      <c r="F2777" s="75" t="s">
        <v>537</v>
      </c>
      <c r="G27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77" s="77">
        <v>250</v>
      </c>
      <c r="J2777" s="52">
        <v>18.77778</v>
      </c>
      <c r="K2777" s="53">
        <f>Tabla3[[#This Row],[PRECIOS]]-Tabla3[[#This Row],[PRECIOS]]*10%</f>
        <v>16.900002000000001</v>
      </c>
      <c r="L2777" s="101"/>
      <c r="M2777" s="54"/>
      <c r="N2777" s="55">
        <f>IFERROR(Tabla3[[#This Row],[PRECIOS]]-Tabla3[[#This Row],[PRECIOS]]*Tabla3[[#This Row],[% PRODUCTO]]," ")</f>
        <v>18.77778</v>
      </c>
      <c r="O2777" s="54"/>
      <c r="P2777" s="55">
        <f>IFERROR(Tabla3[[#This Row],[OCULTAR2]]-Tabla3[[#This Row],[OCULTAR2]]*Tabla3[[#This Row],[% LÍNEA]]," ")</f>
        <v>18.77778</v>
      </c>
      <c r="Q2777" s="56">
        <f>IFERROR(Tabla3[[#This Row],[% PRODUCTO]]+Tabla3[[#This Row],[% LÍNEA]]," ")</f>
        <v>0</v>
      </c>
      <c r="R2777" s="53">
        <f>Tabla3[[#This Row],[OCULTAR3]]</f>
        <v>18.77778</v>
      </c>
      <c r="S2777" s="53">
        <f>Tabla3[[#This Row],[PRECIO SIN %]]-Tabla3[[#This Row],[PRECIO SIN %]]*10%</f>
        <v>16.900002000000001</v>
      </c>
      <c r="T2777" s="80">
        <f>(Tabla3[[#This Row],[PRECIO CON DESCT.]]-(Tabla3[[#This Row],[PRECIO CON DESCT.]]*$T$6))</f>
        <v>10.64700126</v>
      </c>
      <c r="U2777" s="96"/>
      <c r="V2777" s="94">
        <f>Tabla3[[#This Row],[PRECIO %      en $]]*Tabla3[[#This Row],[PEDIDO ]]</f>
        <v>0</v>
      </c>
      <c r="W2777" s="57">
        <f>Tabla3[[#This Row],[PRECIO CON DESCT.]]*Tabla3[[#This Row],[PEDIDO ]]</f>
        <v>0</v>
      </c>
      <c r="X2777" s="58">
        <f>Tabla3[[#This Row],[PRECIO SIN %]]*Tabla3[[#This Row],[PEDIDO ]]</f>
        <v>0</v>
      </c>
    </row>
    <row r="2778" spans="1:24" ht="33" customHeight="1" x14ac:dyDescent="0.4">
      <c r="A2778" s="125">
        <v>7598455000513</v>
      </c>
      <c r="B2778" s="59" t="s">
        <v>225</v>
      </c>
      <c r="C2778" s="59" t="s">
        <v>58</v>
      </c>
      <c r="D27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778" s="119" t="s">
        <v>3250</v>
      </c>
      <c r="F2778" s="76" t="s">
        <v>537</v>
      </c>
      <c r="G27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78" s="78">
        <v>119</v>
      </c>
      <c r="J2778" s="52">
        <v>5.6</v>
      </c>
      <c r="K2778" s="60">
        <f>Tabla3[[#This Row],[PRECIOS]]-Tabla3[[#This Row],[PRECIOS]]*10%</f>
        <v>5.04</v>
      </c>
      <c r="L2778" s="101"/>
      <c r="M2778" s="61"/>
      <c r="N2778" s="55">
        <f>IFERROR(Tabla3[[#This Row],[PRECIOS]]-Tabla3[[#This Row],[PRECIOS]]*Tabla3[[#This Row],[% PRODUCTO]]," ")</f>
        <v>5.6</v>
      </c>
      <c r="O2778" s="61"/>
      <c r="P2778" s="55">
        <f>IFERROR(Tabla3[[#This Row],[OCULTAR2]]-Tabla3[[#This Row],[OCULTAR2]]*Tabla3[[#This Row],[% LÍNEA]]," ")</f>
        <v>5.6</v>
      </c>
      <c r="Q2778" s="56">
        <f>IFERROR(Tabla3[[#This Row],[% PRODUCTO]]+Tabla3[[#This Row],[% LÍNEA]]," ")</f>
        <v>0</v>
      </c>
      <c r="R2778" s="60">
        <f>Tabla3[[#This Row],[OCULTAR3]]</f>
        <v>5.6</v>
      </c>
      <c r="S2778" s="60">
        <f>Tabla3[[#This Row],[PRECIO SIN %]]-Tabla3[[#This Row],[PRECIO SIN %]]*10%</f>
        <v>5.04</v>
      </c>
      <c r="T2778" s="80">
        <f>(Tabla3[[#This Row],[PRECIO CON DESCT.]]-(Tabla3[[#This Row],[PRECIO CON DESCT.]]*$T$6))</f>
        <v>3.1752000000000002</v>
      </c>
      <c r="U2778" s="96"/>
      <c r="V2778" s="94">
        <f>Tabla3[[#This Row],[PRECIO %      en $]]*Tabla3[[#This Row],[PEDIDO ]]</f>
        <v>0</v>
      </c>
      <c r="W2778" s="57">
        <f>Tabla3[[#This Row],[PRECIO CON DESCT.]]*Tabla3[[#This Row],[PEDIDO ]]</f>
        <v>0</v>
      </c>
      <c r="X2778" s="58">
        <f>Tabla3[[#This Row],[PRECIO SIN %]]*Tabla3[[#This Row],[PEDIDO ]]</f>
        <v>0</v>
      </c>
    </row>
    <row r="2779" spans="1:24" ht="33" customHeight="1" x14ac:dyDescent="0.4">
      <c r="A2779" s="124">
        <v>7591196006110</v>
      </c>
      <c r="B2779" s="51" t="s">
        <v>225</v>
      </c>
      <c r="C2779" s="51" t="s">
        <v>200</v>
      </c>
      <c r="D27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79" s="118" t="s">
        <v>3251</v>
      </c>
      <c r="F2779" s="75" t="s">
        <v>537</v>
      </c>
      <c r="G27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79" s="77">
        <v>28</v>
      </c>
      <c r="J2779" s="52">
        <v>18.44444</v>
      </c>
      <c r="K2779" s="53">
        <f>Tabla3[[#This Row],[PRECIOS]]-Tabla3[[#This Row],[PRECIOS]]*10%</f>
        <v>16.599996000000001</v>
      </c>
      <c r="L2779" s="101"/>
      <c r="M2779" s="54"/>
      <c r="N2779" s="55">
        <f>IFERROR(Tabla3[[#This Row],[PRECIOS]]-Tabla3[[#This Row],[PRECIOS]]*Tabla3[[#This Row],[% PRODUCTO]]," ")</f>
        <v>18.44444</v>
      </c>
      <c r="O2779" s="54"/>
      <c r="P2779" s="55">
        <f>IFERROR(Tabla3[[#This Row],[OCULTAR2]]-Tabla3[[#This Row],[OCULTAR2]]*Tabla3[[#This Row],[% LÍNEA]]," ")</f>
        <v>18.44444</v>
      </c>
      <c r="Q2779" s="56">
        <f>IFERROR(Tabla3[[#This Row],[% PRODUCTO]]+Tabla3[[#This Row],[% LÍNEA]]," ")</f>
        <v>0</v>
      </c>
      <c r="R2779" s="53">
        <f>Tabla3[[#This Row],[OCULTAR3]]</f>
        <v>18.44444</v>
      </c>
      <c r="S2779" s="53">
        <f>Tabla3[[#This Row],[PRECIO SIN %]]-Tabla3[[#This Row],[PRECIO SIN %]]*10%</f>
        <v>16.599996000000001</v>
      </c>
      <c r="T2779" s="80">
        <f>(Tabla3[[#This Row],[PRECIO CON DESCT.]]-(Tabla3[[#This Row],[PRECIO CON DESCT.]]*$T$6))</f>
        <v>10.45799748</v>
      </c>
      <c r="U2779" s="96"/>
      <c r="V2779" s="94">
        <f>Tabla3[[#This Row],[PRECIO %      en $]]*Tabla3[[#This Row],[PEDIDO ]]</f>
        <v>0</v>
      </c>
      <c r="W2779" s="57">
        <f>Tabla3[[#This Row],[PRECIO CON DESCT.]]*Tabla3[[#This Row],[PEDIDO ]]</f>
        <v>0</v>
      </c>
      <c r="X2779" s="58">
        <f>Tabla3[[#This Row],[PRECIO SIN %]]*Tabla3[[#This Row],[PEDIDO ]]</f>
        <v>0</v>
      </c>
    </row>
    <row r="2780" spans="1:24" ht="33" customHeight="1" x14ac:dyDescent="0.4">
      <c r="A2780" s="125">
        <v>7591585114280</v>
      </c>
      <c r="B2780" s="59" t="s">
        <v>225</v>
      </c>
      <c r="C2780" s="59" t="s">
        <v>104</v>
      </c>
      <c r="D27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780" s="119" t="s">
        <v>3252</v>
      </c>
      <c r="F2780" s="76" t="s">
        <v>537</v>
      </c>
      <c r="G27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780" s="78">
        <v>34</v>
      </c>
      <c r="J2780" s="52">
        <v>17.155560000000001</v>
      </c>
      <c r="K2780" s="60">
        <f>Tabla3[[#This Row],[PRECIOS]]-Tabla3[[#This Row],[PRECIOS]]*10%</f>
        <v>15.440004000000002</v>
      </c>
      <c r="L2780" s="101" t="s">
        <v>5327</v>
      </c>
      <c r="M2780" s="61"/>
      <c r="N2780" s="55">
        <f>IFERROR(Tabla3[[#This Row],[PRECIOS]]-Tabla3[[#This Row],[PRECIOS]]*Tabla3[[#This Row],[% PRODUCTO]]," ")</f>
        <v>17.155560000000001</v>
      </c>
      <c r="O2780" s="61"/>
      <c r="P2780" s="55">
        <f>IFERROR(Tabla3[[#This Row],[OCULTAR2]]-Tabla3[[#This Row],[OCULTAR2]]*Tabla3[[#This Row],[% LÍNEA]]," ")</f>
        <v>17.155560000000001</v>
      </c>
      <c r="Q2780" s="56">
        <f>IFERROR(Tabla3[[#This Row],[% PRODUCTO]]+Tabla3[[#This Row],[% LÍNEA]]," ")</f>
        <v>0</v>
      </c>
      <c r="R2780" s="60">
        <f>Tabla3[[#This Row],[OCULTAR3]]</f>
        <v>17.155560000000001</v>
      </c>
      <c r="S2780" s="60">
        <f>Tabla3[[#This Row],[PRECIO SIN %]]-Tabla3[[#This Row],[PRECIO SIN %]]*10%</f>
        <v>15.440004000000002</v>
      </c>
      <c r="T2780" s="80">
        <f>(Tabla3[[#This Row],[PRECIO CON DESCT.]]-(Tabla3[[#This Row],[PRECIO CON DESCT.]]*$T$6))</f>
        <v>9.7272025200000023</v>
      </c>
      <c r="U2780" s="96"/>
      <c r="V2780" s="94">
        <f>Tabla3[[#This Row],[PRECIO %      en $]]*Tabla3[[#This Row],[PEDIDO ]]</f>
        <v>0</v>
      </c>
      <c r="W2780" s="57">
        <f>Tabla3[[#This Row],[PRECIO CON DESCT.]]*Tabla3[[#This Row],[PEDIDO ]]</f>
        <v>0</v>
      </c>
      <c r="X2780" s="58">
        <f>Tabla3[[#This Row],[PRECIO SIN %]]*Tabla3[[#This Row],[PEDIDO ]]</f>
        <v>0</v>
      </c>
    </row>
    <row r="2781" spans="1:24" ht="33" customHeight="1" x14ac:dyDescent="0.4">
      <c r="A2781" s="124">
        <v>7598252001591</v>
      </c>
      <c r="B2781" s="51" t="s">
        <v>225</v>
      </c>
      <c r="C2781" s="51" t="s">
        <v>56</v>
      </c>
      <c r="D27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81" s="118" t="s">
        <v>3253</v>
      </c>
      <c r="F2781" s="75" t="s">
        <v>537</v>
      </c>
      <c r="G27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81" s="77">
        <v>121</v>
      </c>
      <c r="J2781" s="52">
        <v>16.66667</v>
      </c>
      <c r="K2781" s="53">
        <f>Tabla3[[#This Row],[PRECIOS]]-Tabla3[[#This Row],[PRECIOS]]*10%</f>
        <v>15.000003</v>
      </c>
      <c r="L2781" s="101"/>
      <c r="M2781" s="54"/>
      <c r="N2781" s="55">
        <f>IFERROR(Tabla3[[#This Row],[PRECIOS]]-Tabla3[[#This Row],[PRECIOS]]*Tabla3[[#This Row],[% PRODUCTO]]," ")</f>
        <v>16.66667</v>
      </c>
      <c r="O2781" s="54"/>
      <c r="P2781" s="55">
        <f>IFERROR(Tabla3[[#This Row],[OCULTAR2]]-Tabla3[[#This Row],[OCULTAR2]]*Tabla3[[#This Row],[% LÍNEA]]," ")</f>
        <v>16.66667</v>
      </c>
      <c r="Q2781" s="56">
        <f>IFERROR(Tabla3[[#This Row],[% PRODUCTO]]+Tabla3[[#This Row],[% LÍNEA]]," ")</f>
        <v>0</v>
      </c>
      <c r="R2781" s="53">
        <f>Tabla3[[#This Row],[OCULTAR3]]</f>
        <v>16.66667</v>
      </c>
      <c r="S2781" s="53">
        <f>Tabla3[[#This Row],[PRECIO SIN %]]-Tabla3[[#This Row],[PRECIO SIN %]]*10%</f>
        <v>15.000003</v>
      </c>
      <c r="T2781" s="80">
        <f>(Tabla3[[#This Row],[PRECIO CON DESCT.]]-(Tabla3[[#This Row],[PRECIO CON DESCT.]]*$T$6))</f>
        <v>9.4500018899999993</v>
      </c>
      <c r="U2781" s="96"/>
      <c r="V2781" s="94">
        <f>Tabla3[[#This Row],[PRECIO %      en $]]*Tabla3[[#This Row],[PEDIDO ]]</f>
        <v>0</v>
      </c>
      <c r="W2781" s="57">
        <f>Tabla3[[#This Row],[PRECIO CON DESCT.]]*Tabla3[[#This Row],[PEDIDO ]]</f>
        <v>0</v>
      </c>
      <c r="X2781" s="58">
        <f>Tabla3[[#This Row],[PRECIO SIN %]]*Tabla3[[#This Row],[PEDIDO ]]</f>
        <v>0</v>
      </c>
    </row>
    <row r="2782" spans="1:24" ht="33" customHeight="1" x14ac:dyDescent="0.4">
      <c r="A2782" s="125">
        <v>7591519008289</v>
      </c>
      <c r="B2782" s="59" t="s">
        <v>225</v>
      </c>
      <c r="C2782" s="59" t="s">
        <v>149</v>
      </c>
      <c r="D27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82" s="119" t="s">
        <v>3254</v>
      </c>
      <c r="F2782" s="76" t="s">
        <v>537</v>
      </c>
      <c r="G27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82" s="78">
        <v>84</v>
      </c>
      <c r="J2782" s="52">
        <v>12.588889999999999</v>
      </c>
      <c r="K2782" s="60">
        <f>Tabla3[[#This Row],[PRECIOS]]-Tabla3[[#This Row],[PRECIOS]]*10%</f>
        <v>11.330000999999999</v>
      </c>
      <c r="L2782" s="101"/>
      <c r="M2782" s="61"/>
      <c r="N2782" s="55">
        <f>IFERROR(Tabla3[[#This Row],[PRECIOS]]-Tabla3[[#This Row],[PRECIOS]]*Tabla3[[#This Row],[% PRODUCTO]]," ")</f>
        <v>12.588889999999999</v>
      </c>
      <c r="O2782" s="61"/>
      <c r="P2782" s="55">
        <f>IFERROR(Tabla3[[#This Row],[OCULTAR2]]-Tabla3[[#This Row],[OCULTAR2]]*Tabla3[[#This Row],[% LÍNEA]]," ")</f>
        <v>12.588889999999999</v>
      </c>
      <c r="Q2782" s="56">
        <f>IFERROR(Tabla3[[#This Row],[% PRODUCTO]]+Tabla3[[#This Row],[% LÍNEA]]," ")</f>
        <v>0</v>
      </c>
      <c r="R2782" s="60">
        <f>Tabla3[[#This Row],[OCULTAR3]]</f>
        <v>12.588889999999999</v>
      </c>
      <c r="S2782" s="60">
        <f>Tabla3[[#This Row],[PRECIO SIN %]]-Tabla3[[#This Row],[PRECIO SIN %]]*10%</f>
        <v>11.330000999999999</v>
      </c>
      <c r="T2782" s="80">
        <f>(Tabla3[[#This Row],[PRECIO CON DESCT.]]-(Tabla3[[#This Row],[PRECIO CON DESCT.]]*$T$6))</f>
        <v>7.1379006299999999</v>
      </c>
      <c r="U2782" s="96"/>
      <c r="V2782" s="94">
        <f>Tabla3[[#This Row],[PRECIO %      en $]]*Tabla3[[#This Row],[PEDIDO ]]</f>
        <v>0</v>
      </c>
      <c r="W2782" s="57">
        <f>Tabla3[[#This Row],[PRECIO CON DESCT.]]*Tabla3[[#This Row],[PEDIDO ]]</f>
        <v>0</v>
      </c>
      <c r="X2782" s="58">
        <f>Tabla3[[#This Row],[PRECIO SIN %]]*Tabla3[[#This Row],[PEDIDO ]]</f>
        <v>0</v>
      </c>
    </row>
    <row r="2783" spans="1:24" ht="33" customHeight="1" x14ac:dyDescent="0.4">
      <c r="A2783" s="124">
        <v>7595414000966</v>
      </c>
      <c r="B2783" s="51" t="s">
        <v>225</v>
      </c>
      <c r="C2783" s="51" t="s">
        <v>50</v>
      </c>
      <c r="D27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83" s="118" t="s">
        <v>3255</v>
      </c>
      <c r="F2783" s="75" t="s">
        <v>537</v>
      </c>
      <c r="G27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83" s="77">
        <v>663</v>
      </c>
      <c r="J2783" s="52">
        <v>9.0888899999999992</v>
      </c>
      <c r="K2783" s="53">
        <f>Tabla3[[#This Row],[PRECIOS]]-Tabla3[[#This Row],[PRECIOS]]*10%</f>
        <v>8.180000999999999</v>
      </c>
      <c r="L2783" s="101"/>
      <c r="M2783" s="54"/>
      <c r="N2783" s="55">
        <f>IFERROR(Tabla3[[#This Row],[PRECIOS]]-Tabla3[[#This Row],[PRECIOS]]*Tabla3[[#This Row],[% PRODUCTO]]," ")</f>
        <v>9.0888899999999992</v>
      </c>
      <c r="O2783" s="54"/>
      <c r="P2783" s="55">
        <f>IFERROR(Tabla3[[#This Row],[OCULTAR2]]-Tabla3[[#This Row],[OCULTAR2]]*Tabla3[[#This Row],[% LÍNEA]]," ")</f>
        <v>9.0888899999999992</v>
      </c>
      <c r="Q2783" s="56">
        <f>IFERROR(Tabla3[[#This Row],[% PRODUCTO]]+Tabla3[[#This Row],[% LÍNEA]]," ")</f>
        <v>0</v>
      </c>
      <c r="R2783" s="53">
        <f>Tabla3[[#This Row],[OCULTAR3]]</f>
        <v>9.0888899999999992</v>
      </c>
      <c r="S2783" s="53">
        <f>Tabla3[[#This Row],[PRECIO SIN %]]-Tabla3[[#This Row],[PRECIO SIN %]]*10%</f>
        <v>8.180000999999999</v>
      </c>
      <c r="T2783" s="80">
        <f>(Tabla3[[#This Row],[PRECIO CON DESCT.]]-(Tabla3[[#This Row],[PRECIO CON DESCT.]]*$T$6))</f>
        <v>5.1534006299999993</v>
      </c>
      <c r="U2783" s="96"/>
      <c r="V2783" s="94">
        <f>Tabla3[[#This Row],[PRECIO %      en $]]*Tabla3[[#This Row],[PEDIDO ]]</f>
        <v>0</v>
      </c>
      <c r="W2783" s="57">
        <f>Tabla3[[#This Row],[PRECIO CON DESCT.]]*Tabla3[[#This Row],[PEDIDO ]]</f>
        <v>0</v>
      </c>
      <c r="X2783" s="58">
        <f>Tabla3[[#This Row],[PRECIO SIN %]]*Tabla3[[#This Row],[PEDIDO ]]</f>
        <v>0</v>
      </c>
    </row>
    <row r="2784" spans="1:24" ht="33" customHeight="1" x14ac:dyDescent="0.4">
      <c r="A2784" s="125">
        <v>8906142160904</v>
      </c>
      <c r="B2784" s="59" t="s">
        <v>225</v>
      </c>
      <c r="C2784" s="59" t="s">
        <v>57</v>
      </c>
      <c r="D27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84" s="119" t="s">
        <v>3256</v>
      </c>
      <c r="F2784" s="76" t="s">
        <v>537</v>
      </c>
      <c r="G27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84" s="78">
        <v>1139</v>
      </c>
      <c r="J2784" s="52">
        <v>1</v>
      </c>
      <c r="K2784" s="60">
        <f>Tabla3[[#This Row],[PRECIOS]]-Tabla3[[#This Row],[PRECIOS]]*10%</f>
        <v>0.9</v>
      </c>
      <c r="L2784" s="101"/>
      <c r="M2784" s="61"/>
      <c r="N2784" s="55">
        <f>IFERROR(Tabla3[[#This Row],[PRECIOS]]-Tabla3[[#This Row],[PRECIOS]]*Tabla3[[#This Row],[% PRODUCTO]]," ")</f>
        <v>1</v>
      </c>
      <c r="O2784" s="61"/>
      <c r="P2784" s="55">
        <f>IFERROR(Tabla3[[#This Row],[OCULTAR2]]-Tabla3[[#This Row],[OCULTAR2]]*Tabla3[[#This Row],[% LÍNEA]]," ")</f>
        <v>1</v>
      </c>
      <c r="Q2784" s="56">
        <f>IFERROR(Tabla3[[#This Row],[% PRODUCTO]]+Tabla3[[#This Row],[% LÍNEA]]," ")</f>
        <v>0</v>
      </c>
      <c r="R2784" s="60">
        <f>Tabla3[[#This Row],[OCULTAR3]]</f>
        <v>1</v>
      </c>
      <c r="S2784" s="60">
        <f>Tabla3[[#This Row],[PRECIO SIN %]]-Tabla3[[#This Row],[PRECIO SIN %]]*10%</f>
        <v>0.9</v>
      </c>
      <c r="T2784" s="80">
        <f>(Tabla3[[#This Row],[PRECIO CON DESCT.]]-(Tabla3[[#This Row],[PRECIO CON DESCT.]]*$T$6))</f>
        <v>0.56699999999999995</v>
      </c>
      <c r="U2784" s="96"/>
      <c r="V2784" s="94">
        <f>Tabla3[[#This Row],[PRECIO %      en $]]*Tabla3[[#This Row],[PEDIDO ]]</f>
        <v>0</v>
      </c>
      <c r="W2784" s="57">
        <f>Tabla3[[#This Row],[PRECIO CON DESCT.]]*Tabla3[[#This Row],[PEDIDO ]]</f>
        <v>0</v>
      </c>
      <c r="X2784" s="58">
        <f>Tabla3[[#This Row],[PRECIO SIN %]]*Tabla3[[#This Row],[PEDIDO ]]</f>
        <v>0</v>
      </c>
    </row>
    <row r="2785" spans="1:24" ht="33" customHeight="1" x14ac:dyDescent="0.4">
      <c r="A2785" s="124">
        <v>8906179200109</v>
      </c>
      <c r="B2785" s="51" t="s">
        <v>225</v>
      </c>
      <c r="C2785" s="51" t="s">
        <v>284</v>
      </c>
      <c r="D27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85" s="118" t="s">
        <v>3257</v>
      </c>
      <c r="F2785" s="75" t="s">
        <v>537</v>
      </c>
      <c r="G27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85" s="77">
        <v>53</v>
      </c>
      <c r="J2785" s="52">
        <v>10.644439999999999</v>
      </c>
      <c r="K2785" s="53">
        <f>Tabla3[[#This Row],[PRECIOS]]-Tabla3[[#This Row],[PRECIOS]]*10%</f>
        <v>9.5799959999999995</v>
      </c>
      <c r="L2785" s="101"/>
      <c r="M2785" s="54"/>
      <c r="N2785" s="55">
        <f>IFERROR(Tabla3[[#This Row],[PRECIOS]]-Tabla3[[#This Row],[PRECIOS]]*Tabla3[[#This Row],[% PRODUCTO]]," ")</f>
        <v>10.644439999999999</v>
      </c>
      <c r="O2785" s="54"/>
      <c r="P2785" s="55">
        <f>IFERROR(Tabla3[[#This Row],[OCULTAR2]]-Tabla3[[#This Row],[OCULTAR2]]*Tabla3[[#This Row],[% LÍNEA]]," ")</f>
        <v>10.644439999999999</v>
      </c>
      <c r="Q2785" s="56">
        <f>IFERROR(Tabla3[[#This Row],[% PRODUCTO]]+Tabla3[[#This Row],[% LÍNEA]]," ")</f>
        <v>0</v>
      </c>
      <c r="R2785" s="53">
        <f>Tabla3[[#This Row],[OCULTAR3]]</f>
        <v>10.644439999999999</v>
      </c>
      <c r="S2785" s="53">
        <f>Tabla3[[#This Row],[PRECIO SIN %]]-Tabla3[[#This Row],[PRECIO SIN %]]*10%</f>
        <v>9.5799959999999995</v>
      </c>
      <c r="T2785" s="80">
        <f>(Tabla3[[#This Row],[PRECIO CON DESCT.]]-(Tabla3[[#This Row],[PRECIO CON DESCT.]]*$T$6))</f>
        <v>6.0353974800000003</v>
      </c>
      <c r="U2785" s="96"/>
      <c r="V2785" s="94">
        <f>Tabla3[[#This Row],[PRECIO %      en $]]*Tabla3[[#This Row],[PEDIDO ]]</f>
        <v>0</v>
      </c>
      <c r="W2785" s="57">
        <f>Tabla3[[#This Row],[PRECIO CON DESCT.]]*Tabla3[[#This Row],[PEDIDO ]]</f>
        <v>0</v>
      </c>
      <c r="X2785" s="58">
        <f>Tabla3[[#This Row],[PRECIO SIN %]]*Tabla3[[#This Row],[PEDIDO ]]</f>
        <v>0</v>
      </c>
    </row>
    <row r="2786" spans="1:24" ht="33" customHeight="1" x14ac:dyDescent="0.4">
      <c r="A2786" s="125">
        <v>8906179200086</v>
      </c>
      <c r="B2786" s="59" t="s">
        <v>225</v>
      </c>
      <c r="C2786" s="59" t="s">
        <v>109</v>
      </c>
      <c r="D27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86" s="119" t="s">
        <v>3258</v>
      </c>
      <c r="F2786" s="76" t="s">
        <v>537</v>
      </c>
      <c r="G27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86" s="78">
        <v>71</v>
      </c>
      <c r="J2786" s="52">
        <v>10.811109999999999</v>
      </c>
      <c r="K2786" s="60">
        <f>Tabla3[[#This Row],[PRECIOS]]-Tabla3[[#This Row],[PRECIOS]]*10%</f>
        <v>9.7299989999999994</v>
      </c>
      <c r="L2786" s="101"/>
      <c r="M2786" s="61"/>
      <c r="N2786" s="55">
        <f>IFERROR(Tabla3[[#This Row],[PRECIOS]]-Tabla3[[#This Row],[PRECIOS]]*Tabla3[[#This Row],[% PRODUCTO]]," ")</f>
        <v>10.811109999999999</v>
      </c>
      <c r="O2786" s="61"/>
      <c r="P2786" s="55">
        <f>IFERROR(Tabla3[[#This Row],[OCULTAR2]]-Tabla3[[#This Row],[OCULTAR2]]*Tabla3[[#This Row],[% LÍNEA]]," ")</f>
        <v>10.811109999999999</v>
      </c>
      <c r="Q2786" s="56">
        <f>IFERROR(Tabla3[[#This Row],[% PRODUCTO]]+Tabla3[[#This Row],[% LÍNEA]]," ")</f>
        <v>0</v>
      </c>
      <c r="R2786" s="60">
        <f>Tabla3[[#This Row],[OCULTAR3]]</f>
        <v>10.811109999999999</v>
      </c>
      <c r="S2786" s="60">
        <f>Tabla3[[#This Row],[PRECIO SIN %]]-Tabla3[[#This Row],[PRECIO SIN %]]*10%</f>
        <v>9.7299989999999994</v>
      </c>
      <c r="T2786" s="80">
        <f>(Tabla3[[#This Row],[PRECIO CON DESCT.]]-(Tabla3[[#This Row],[PRECIO CON DESCT.]]*$T$6))</f>
        <v>6.1298993699999995</v>
      </c>
      <c r="U2786" s="96"/>
      <c r="V2786" s="94">
        <f>Tabla3[[#This Row],[PRECIO %      en $]]*Tabla3[[#This Row],[PEDIDO ]]</f>
        <v>0</v>
      </c>
      <c r="W2786" s="57">
        <f>Tabla3[[#This Row],[PRECIO CON DESCT.]]*Tabla3[[#This Row],[PEDIDO ]]</f>
        <v>0</v>
      </c>
      <c r="X2786" s="58">
        <f>Tabla3[[#This Row],[PRECIO SIN %]]*Tabla3[[#This Row],[PEDIDO ]]</f>
        <v>0</v>
      </c>
    </row>
    <row r="2787" spans="1:24" ht="33" customHeight="1" x14ac:dyDescent="0.4">
      <c r="A2787" s="124">
        <v>7707019351507</v>
      </c>
      <c r="B2787" s="51" t="s">
        <v>225</v>
      </c>
      <c r="C2787" s="51" t="s">
        <v>232</v>
      </c>
      <c r="D27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87" s="118" t="s">
        <v>3259</v>
      </c>
      <c r="F2787" s="75" t="s">
        <v>537</v>
      </c>
      <c r="G27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87" s="77">
        <v>56</v>
      </c>
      <c r="J2787" s="52">
        <v>0.57777999999999996</v>
      </c>
      <c r="K2787" s="53">
        <f>Tabla3[[#This Row],[PRECIOS]]-Tabla3[[#This Row],[PRECIOS]]*10%</f>
        <v>0.52000199999999996</v>
      </c>
      <c r="L2787" s="101"/>
      <c r="M2787" s="54"/>
      <c r="N2787" s="55">
        <f>IFERROR(Tabla3[[#This Row],[PRECIOS]]-Tabla3[[#This Row],[PRECIOS]]*Tabla3[[#This Row],[% PRODUCTO]]," ")</f>
        <v>0.57777999999999996</v>
      </c>
      <c r="O2787" s="54"/>
      <c r="P2787" s="55">
        <f>IFERROR(Tabla3[[#This Row],[OCULTAR2]]-Tabla3[[#This Row],[OCULTAR2]]*Tabla3[[#This Row],[% LÍNEA]]," ")</f>
        <v>0.57777999999999996</v>
      </c>
      <c r="Q2787" s="56">
        <f>IFERROR(Tabla3[[#This Row],[% PRODUCTO]]+Tabla3[[#This Row],[% LÍNEA]]," ")</f>
        <v>0</v>
      </c>
      <c r="R2787" s="53">
        <f>Tabla3[[#This Row],[OCULTAR3]]</f>
        <v>0.57777999999999996</v>
      </c>
      <c r="S2787" s="53">
        <f>Tabla3[[#This Row],[PRECIO SIN %]]-Tabla3[[#This Row],[PRECIO SIN %]]*10%</f>
        <v>0.52000199999999996</v>
      </c>
      <c r="T2787" s="80">
        <f>(Tabla3[[#This Row],[PRECIO CON DESCT.]]-(Tabla3[[#This Row],[PRECIO CON DESCT.]]*$T$6))</f>
        <v>0.32760126000000001</v>
      </c>
      <c r="U2787" s="96"/>
      <c r="V2787" s="94">
        <f>Tabla3[[#This Row],[PRECIO %      en $]]*Tabla3[[#This Row],[PEDIDO ]]</f>
        <v>0</v>
      </c>
      <c r="W2787" s="57">
        <f>Tabla3[[#This Row],[PRECIO CON DESCT.]]*Tabla3[[#This Row],[PEDIDO ]]</f>
        <v>0</v>
      </c>
      <c r="X2787" s="58">
        <f>Tabla3[[#This Row],[PRECIO SIN %]]*Tabla3[[#This Row],[PEDIDO ]]</f>
        <v>0</v>
      </c>
    </row>
    <row r="2788" spans="1:24" ht="33" customHeight="1" x14ac:dyDescent="0.4">
      <c r="A2788" s="125">
        <v>7894164008650</v>
      </c>
      <c r="B2788" s="59" t="s">
        <v>225</v>
      </c>
      <c r="C2788" s="59" t="s">
        <v>265</v>
      </c>
      <c r="D27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88" s="119" t="s">
        <v>3260</v>
      </c>
      <c r="F2788" s="76" t="s">
        <v>537</v>
      </c>
      <c r="G27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88" s="78">
        <v>31</v>
      </c>
      <c r="J2788" s="52">
        <v>0.94443999999999995</v>
      </c>
      <c r="K2788" s="60">
        <f>Tabla3[[#This Row],[PRECIOS]]-Tabla3[[#This Row],[PRECIOS]]*10%</f>
        <v>0.84999599999999997</v>
      </c>
      <c r="L2788" s="101"/>
      <c r="M2788" s="61"/>
      <c r="N2788" s="55">
        <f>IFERROR(Tabla3[[#This Row],[PRECIOS]]-Tabla3[[#This Row],[PRECIOS]]*Tabla3[[#This Row],[% PRODUCTO]]," ")</f>
        <v>0.94443999999999995</v>
      </c>
      <c r="O2788" s="61"/>
      <c r="P2788" s="55">
        <f>IFERROR(Tabla3[[#This Row],[OCULTAR2]]-Tabla3[[#This Row],[OCULTAR2]]*Tabla3[[#This Row],[% LÍNEA]]," ")</f>
        <v>0.94443999999999995</v>
      </c>
      <c r="Q2788" s="56">
        <f>IFERROR(Tabla3[[#This Row],[% PRODUCTO]]+Tabla3[[#This Row],[% LÍNEA]]," ")</f>
        <v>0</v>
      </c>
      <c r="R2788" s="60">
        <f>Tabla3[[#This Row],[OCULTAR3]]</f>
        <v>0.94443999999999995</v>
      </c>
      <c r="S2788" s="60">
        <f>Tabla3[[#This Row],[PRECIO SIN %]]-Tabla3[[#This Row],[PRECIO SIN %]]*10%</f>
        <v>0.84999599999999997</v>
      </c>
      <c r="T2788" s="80">
        <f>(Tabla3[[#This Row],[PRECIO CON DESCT.]]-(Tabla3[[#This Row],[PRECIO CON DESCT.]]*$T$6))</f>
        <v>0.53549747999999997</v>
      </c>
      <c r="U2788" s="96"/>
      <c r="V2788" s="94">
        <f>Tabla3[[#This Row],[PRECIO %      en $]]*Tabla3[[#This Row],[PEDIDO ]]</f>
        <v>0</v>
      </c>
      <c r="W2788" s="57">
        <f>Tabla3[[#This Row],[PRECIO CON DESCT.]]*Tabla3[[#This Row],[PEDIDO ]]</f>
        <v>0</v>
      </c>
      <c r="X2788" s="58">
        <f>Tabla3[[#This Row],[PRECIO SIN %]]*Tabla3[[#This Row],[PEDIDO ]]</f>
        <v>0</v>
      </c>
    </row>
    <row r="2789" spans="1:24" ht="33" customHeight="1" x14ac:dyDescent="0.4">
      <c r="A2789" s="124">
        <v>8906120990004</v>
      </c>
      <c r="B2789" s="51" t="s">
        <v>225</v>
      </c>
      <c r="C2789" s="51" t="s">
        <v>238</v>
      </c>
      <c r="D27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89" s="118" t="s">
        <v>3261</v>
      </c>
      <c r="F2789" s="75" t="s">
        <v>537</v>
      </c>
      <c r="G27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89" s="77">
        <v>1632</v>
      </c>
      <c r="J2789" s="52">
        <v>1.6</v>
      </c>
      <c r="K2789" s="53">
        <f>Tabla3[[#This Row],[PRECIOS]]-Tabla3[[#This Row],[PRECIOS]]*10%</f>
        <v>1.44</v>
      </c>
      <c r="L2789" s="101"/>
      <c r="M2789" s="54"/>
      <c r="N2789" s="55">
        <f>IFERROR(Tabla3[[#This Row],[PRECIOS]]-Tabla3[[#This Row],[PRECIOS]]*Tabla3[[#This Row],[% PRODUCTO]]," ")</f>
        <v>1.6</v>
      </c>
      <c r="O2789" s="54"/>
      <c r="P2789" s="55">
        <f>IFERROR(Tabla3[[#This Row],[OCULTAR2]]-Tabla3[[#This Row],[OCULTAR2]]*Tabla3[[#This Row],[% LÍNEA]]," ")</f>
        <v>1.6</v>
      </c>
      <c r="Q2789" s="56">
        <f>IFERROR(Tabla3[[#This Row],[% PRODUCTO]]+Tabla3[[#This Row],[% LÍNEA]]," ")</f>
        <v>0</v>
      </c>
      <c r="R2789" s="53">
        <f>Tabla3[[#This Row],[OCULTAR3]]</f>
        <v>1.6</v>
      </c>
      <c r="S2789" s="53">
        <f>Tabla3[[#This Row],[PRECIO SIN %]]-Tabla3[[#This Row],[PRECIO SIN %]]*10%</f>
        <v>1.44</v>
      </c>
      <c r="T2789" s="80">
        <f>(Tabla3[[#This Row],[PRECIO CON DESCT.]]-(Tabla3[[#This Row],[PRECIO CON DESCT.]]*$T$6))</f>
        <v>0.90720000000000001</v>
      </c>
      <c r="U2789" s="96"/>
      <c r="V2789" s="94">
        <f>Tabla3[[#This Row],[PRECIO %      en $]]*Tabla3[[#This Row],[PEDIDO ]]</f>
        <v>0</v>
      </c>
      <c r="W2789" s="57">
        <f>Tabla3[[#This Row],[PRECIO CON DESCT.]]*Tabla3[[#This Row],[PEDIDO ]]</f>
        <v>0</v>
      </c>
      <c r="X2789" s="58">
        <f>Tabla3[[#This Row],[PRECIO SIN %]]*Tabla3[[#This Row],[PEDIDO ]]</f>
        <v>0</v>
      </c>
    </row>
    <row r="2790" spans="1:24" ht="33" customHeight="1" x14ac:dyDescent="0.4">
      <c r="A2790" s="125">
        <v>7598484000232</v>
      </c>
      <c r="B2790" s="59" t="s">
        <v>225</v>
      </c>
      <c r="C2790" s="59" t="s">
        <v>210</v>
      </c>
      <c r="D27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90" s="119" t="s">
        <v>3262</v>
      </c>
      <c r="F2790" s="76" t="s">
        <v>537</v>
      </c>
      <c r="G27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90" s="78">
        <v>205</v>
      </c>
      <c r="J2790" s="52">
        <v>2.2999999999999998</v>
      </c>
      <c r="K2790" s="60">
        <f>Tabla3[[#This Row],[PRECIOS]]-Tabla3[[#This Row],[PRECIOS]]*10%</f>
        <v>2.0699999999999998</v>
      </c>
      <c r="L2790" s="101"/>
      <c r="M2790" s="61"/>
      <c r="N2790" s="55">
        <f>IFERROR(Tabla3[[#This Row],[PRECIOS]]-Tabla3[[#This Row],[PRECIOS]]*Tabla3[[#This Row],[% PRODUCTO]]," ")</f>
        <v>2.2999999999999998</v>
      </c>
      <c r="O2790" s="61"/>
      <c r="P2790" s="55">
        <f>IFERROR(Tabla3[[#This Row],[OCULTAR2]]-Tabla3[[#This Row],[OCULTAR2]]*Tabla3[[#This Row],[% LÍNEA]]," ")</f>
        <v>2.2999999999999998</v>
      </c>
      <c r="Q2790" s="56">
        <f>IFERROR(Tabla3[[#This Row],[% PRODUCTO]]+Tabla3[[#This Row],[% LÍNEA]]," ")</f>
        <v>0</v>
      </c>
      <c r="R2790" s="60">
        <f>Tabla3[[#This Row],[OCULTAR3]]</f>
        <v>2.2999999999999998</v>
      </c>
      <c r="S2790" s="60">
        <f>Tabla3[[#This Row],[PRECIO SIN %]]-Tabla3[[#This Row],[PRECIO SIN %]]*10%</f>
        <v>2.0699999999999998</v>
      </c>
      <c r="T2790" s="80">
        <f>(Tabla3[[#This Row],[PRECIO CON DESCT.]]-(Tabla3[[#This Row],[PRECIO CON DESCT.]]*$T$6))</f>
        <v>1.3041</v>
      </c>
      <c r="U2790" s="96"/>
      <c r="V2790" s="94">
        <f>Tabla3[[#This Row],[PRECIO %      en $]]*Tabla3[[#This Row],[PEDIDO ]]</f>
        <v>0</v>
      </c>
      <c r="W2790" s="57">
        <f>Tabla3[[#This Row],[PRECIO CON DESCT.]]*Tabla3[[#This Row],[PEDIDO ]]</f>
        <v>0</v>
      </c>
      <c r="X2790" s="58">
        <f>Tabla3[[#This Row],[PRECIO SIN %]]*Tabla3[[#This Row],[PEDIDO ]]</f>
        <v>0</v>
      </c>
    </row>
    <row r="2791" spans="1:24" ht="33" customHeight="1" x14ac:dyDescent="0.4">
      <c r="A2791" s="124">
        <v>7591196003027</v>
      </c>
      <c r="B2791" s="51" t="s">
        <v>225</v>
      </c>
      <c r="C2791" s="51" t="s">
        <v>200</v>
      </c>
      <c r="D27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91" s="118" t="s">
        <v>3263</v>
      </c>
      <c r="F2791" s="75" t="s">
        <v>537</v>
      </c>
      <c r="G27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91" s="77">
        <v>129</v>
      </c>
      <c r="J2791" s="52">
        <v>3.7777799999999999</v>
      </c>
      <c r="K2791" s="53">
        <f>Tabla3[[#This Row],[PRECIOS]]-Tabla3[[#This Row],[PRECIOS]]*10%</f>
        <v>3.4000019999999997</v>
      </c>
      <c r="L2791" s="101"/>
      <c r="M2791" s="54"/>
      <c r="N2791" s="55">
        <f>IFERROR(Tabla3[[#This Row],[PRECIOS]]-Tabla3[[#This Row],[PRECIOS]]*Tabla3[[#This Row],[% PRODUCTO]]," ")</f>
        <v>3.7777799999999999</v>
      </c>
      <c r="O2791" s="54"/>
      <c r="P2791" s="55">
        <f>IFERROR(Tabla3[[#This Row],[OCULTAR2]]-Tabla3[[#This Row],[OCULTAR2]]*Tabla3[[#This Row],[% LÍNEA]]," ")</f>
        <v>3.7777799999999999</v>
      </c>
      <c r="Q2791" s="56">
        <f>IFERROR(Tabla3[[#This Row],[% PRODUCTO]]+Tabla3[[#This Row],[% LÍNEA]]," ")</f>
        <v>0</v>
      </c>
      <c r="R2791" s="53">
        <f>Tabla3[[#This Row],[OCULTAR3]]</f>
        <v>3.7777799999999999</v>
      </c>
      <c r="S2791" s="53">
        <f>Tabla3[[#This Row],[PRECIO SIN %]]-Tabla3[[#This Row],[PRECIO SIN %]]*10%</f>
        <v>3.4000019999999997</v>
      </c>
      <c r="T2791" s="80">
        <f>(Tabla3[[#This Row],[PRECIO CON DESCT.]]-(Tabla3[[#This Row],[PRECIO CON DESCT.]]*$T$6))</f>
        <v>2.1420012599999998</v>
      </c>
      <c r="U2791" s="96"/>
      <c r="V2791" s="94">
        <f>Tabla3[[#This Row],[PRECIO %      en $]]*Tabla3[[#This Row],[PEDIDO ]]</f>
        <v>0</v>
      </c>
      <c r="W2791" s="57">
        <f>Tabla3[[#This Row],[PRECIO CON DESCT.]]*Tabla3[[#This Row],[PEDIDO ]]</f>
        <v>0</v>
      </c>
      <c r="X2791" s="58">
        <f>Tabla3[[#This Row],[PRECIO SIN %]]*Tabla3[[#This Row],[PEDIDO ]]</f>
        <v>0</v>
      </c>
    </row>
    <row r="2792" spans="1:24" ht="33" customHeight="1" x14ac:dyDescent="0.4">
      <c r="A2792" s="125">
        <v>7598484000218</v>
      </c>
      <c r="B2792" s="59" t="s">
        <v>225</v>
      </c>
      <c r="C2792" s="59" t="s">
        <v>210</v>
      </c>
      <c r="D27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92" s="119" t="s">
        <v>3264</v>
      </c>
      <c r="F2792" s="76" t="s">
        <v>537</v>
      </c>
      <c r="G27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92" s="78">
        <v>860</v>
      </c>
      <c r="J2792" s="52">
        <v>2.7111100000000001</v>
      </c>
      <c r="K2792" s="60">
        <f>Tabla3[[#This Row],[PRECIOS]]-Tabla3[[#This Row],[PRECIOS]]*10%</f>
        <v>2.4399990000000003</v>
      </c>
      <c r="L2792" s="101"/>
      <c r="M2792" s="61"/>
      <c r="N2792" s="55">
        <f>IFERROR(Tabla3[[#This Row],[PRECIOS]]-Tabla3[[#This Row],[PRECIOS]]*Tabla3[[#This Row],[% PRODUCTO]]," ")</f>
        <v>2.7111100000000001</v>
      </c>
      <c r="O2792" s="61"/>
      <c r="P2792" s="55">
        <f>IFERROR(Tabla3[[#This Row],[OCULTAR2]]-Tabla3[[#This Row],[OCULTAR2]]*Tabla3[[#This Row],[% LÍNEA]]," ")</f>
        <v>2.7111100000000001</v>
      </c>
      <c r="Q2792" s="56">
        <f>IFERROR(Tabla3[[#This Row],[% PRODUCTO]]+Tabla3[[#This Row],[% LÍNEA]]," ")</f>
        <v>0</v>
      </c>
      <c r="R2792" s="60">
        <f>Tabla3[[#This Row],[OCULTAR3]]</f>
        <v>2.7111100000000001</v>
      </c>
      <c r="S2792" s="60">
        <f>Tabla3[[#This Row],[PRECIO SIN %]]-Tabla3[[#This Row],[PRECIO SIN %]]*10%</f>
        <v>2.4399990000000003</v>
      </c>
      <c r="T2792" s="80">
        <f>(Tabla3[[#This Row],[PRECIO CON DESCT.]]-(Tabla3[[#This Row],[PRECIO CON DESCT.]]*$T$6))</f>
        <v>1.5371993700000002</v>
      </c>
      <c r="U2792" s="96"/>
      <c r="V2792" s="94">
        <f>Tabla3[[#This Row],[PRECIO %      en $]]*Tabla3[[#This Row],[PEDIDO ]]</f>
        <v>0</v>
      </c>
      <c r="W2792" s="57">
        <f>Tabla3[[#This Row],[PRECIO CON DESCT.]]*Tabla3[[#This Row],[PEDIDO ]]</f>
        <v>0</v>
      </c>
      <c r="X2792" s="58">
        <f>Tabla3[[#This Row],[PRECIO SIN %]]*Tabla3[[#This Row],[PEDIDO ]]</f>
        <v>0</v>
      </c>
    </row>
    <row r="2793" spans="1:24" ht="33" customHeight="1" x14ac:dyDescent="0.4">
      <c r="A2793" s="124">
        <v>7709050343541</v>
      </c>
      <c r="B2793" s="51" t="s">
        <v>225</v>
      </c>
      <c r="C2793" s="51" t="s">
        <v>99</v>
      </c>
      <c r="D27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93" s="118" t="s">
        <v>3265</v>
      </c>
      <c r="F2793" s="75" t="s">
        <v>537</v>
      </c>
      <c r="G27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93" s="77">
        <v>22</v>
      </c>
      <c r="J2793" s="52">
        <v>3.6777799999999998</v>
      </c>
      <c r="K2793" s="53">
        <f>Tabla3[[#This Row],[PRECIOS]]-Tabla3[[#This Row],[PRECIOS]]*10%</f>
        <v>3.3100019999999999</v>
      </c>
      <c r="L2793" s="101"/>
      <c r="M2793" s="54"/>
      <c r="N2793" s="55">
        <f>IFERROR(Tabla3[[#This Row],[PRECIOS]]-Tabla3[[#This Row],[PRECIOS]]*Tabla3[[#This Row],[% PRODUCTO]]," ")</f>
        <v>3.6777799999999998</v>
      </c>
      <c r="O2793" s="54"/>
      <c r="P2793" s="55">
        <f>IFERROR(Tabla3[[#This Row],[OCULTAR2]]-Tabla3[[#This Row],[OCULTAR2]]*Tabla3[[#This Row],[% LÍNEA]]," ")</f>
        <v>3.6777799999999998</v>
      </c>
      <c r="Q2793" s="56">
        <f>IFERROR(Tabla3[[#This Row],[% PRODUCTO]]+Tabla3[[#This Row],[% LÍNEA]]," ")</f>
        <v>0</v>
      </c>
      <c r="R2793" s="53">
        <f>Tabla3[[#This Row],[OCULTAR3]]</f>
        <v>3.6777799999999998</v>
      </c>
      <c r="S2793" s="53">
        <f>Tabla3[[#This Row],[PRECIO SIN %]]-Tabla3[[#This Row],[PRECIO SIN %]]*10%</f>
        <v>3.3100019999999999</v>
      </c>
      <c r="T2793" s="80">
        <f>(Tabla3[[#This Row],[PRECIO CON DESCT.]]-(Tabla3[[#This Row],[PRECIO CON DESCT.]]*$T$6))</f>
        <v>2.08530126</v>
      </c>
      <c r="U2793" s="96"/>
      <c r="V2793" s="94">
        <f>Tabla3[[#This Row],[PRECIO %      en $]]*Tabla3[[#This Row],[PEDIDO ]]</f>
        <v>0</v>
      </c>
      <c r="W2793" s="57">
        <f>Tabla3[[#This Row],[PRECIO CON DESCT.]]*Tabla3[[#This Row],[PEDIDO ]]</f>
        <v>0</v>
      </c>
      <c r="X2793" s="58">
        <f>Tabla3[[#This Row],[PRECIO SIN %]]*Tabla3[[#This Row],[PEDIDO ]]</f>
        <v>0</v>
      </c>
    </row>
    <row r="2794" spans="1:24" ht="33" customHeight="1" x14ac:dyDescent="0.4">
      <c r="A2794" s="125">
        <v>7591196003140</v>
      </c>
      <c r="B2794" s="59" t="s">
        <v>225</v>
      </c>
      <c r="C2794" s="59" t="s">
        <v>200</v>
      </c>
      <c r="D27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94" s="119" t="s">
        <v>3266</v>
      </c>
      <c r="F2794" s="76" t="s">
        <v>537</v>
      </c>
      <c r="G27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94" s="78">
        <v>2111</v>
      </c>
      <c r="J2794" s="52">
        <v>2.2777799999999999</v>
      </c>
      <c r="K2794" s="60">
        <f>Tabla3[[#This Row],[PRECIOS]]-Tabla3[[#This Row],[PRECIOS]]*10%</f>
        <v>2.0500020000000001</v>
      </c>
      <c r="L2794" s="101"/>
      <c r="M2794" s="61"/>
      <c r="N2794" s="55">
        <f>IFERROR(Tabla3[[#This Row],[PRECIOS]]-Tabla3[[#This Row],[PRECIOS]]*Tabla3[[#This Row],[% PRODUCTO]]," ")</f>
        <v>2.2777799999999999</v>
      </c>
      <c r="O2794" s="61"/>
      <c r="P2794" s="55">
        <f>IFERROR(Tabla3[[#This Row],[OCULTAR2]]-Tabla3[[#This Row],[OCULTAR2]]*Tabla3[[#This Row],[% LÍNEA]]," ")</f>
        <v>2.2777799999999999</v>
      </c>
      <c r="Q2794" s="56">
        <f>IFERROR(Tabla3[[#This Row],[% PRODUCTO]]+Tabla3[[#This Row],[% LÍNEA]]," ")</f>
        <v>0</v>
      </c>
      <c r="R2794" s="60">
        <f>Tabla3[[#This Row],[OCULTAR3]]</f>
        <v>2.2777799999999999</v>
      </c>
      <c r="S2794" s="60">
        <f>Tabla3[[#This Row],[PRECIO SIN %]]-Tabla3[[#This Row],[PRECIO SIN %]]*10%</f>
        <v>2.0500020000000001</v>
      </c>
      <c r="T2794" s="80">
        <f>(Tabla3[[#This Row],[PRECIO CON DESCT.]]-(Tabla3[[#This Row],[PRECIO CON DESCT.]]*$T$6))</f>
        <v>1.29150126</v>
      </c>
      <c r="U2794" s="96"/>
      <c r="V2794" s="94">
        <f>Tabla3[[#This Row],[PRECIO %      en $]]*Tabla3[[#This Row],[PEDIDO ]]</f>
        <v>0</v>
      </c>
      <c r="W2794" s="57">
        <f>Tabla3[[#This Row],[PRECIO CON DESCT.]]*Tabla3[[#This Row],[PEDIDO ]]</f>
        <v>0</v>
      </c>
      <c r="X2794" s="58">
        <f>Tabla3[[#This Row],[PRECIO SIN %]]*Tabla3[[#This Row],[PEDIDO ]]</f>
        <v>0</v>
      </c>
    </row>
    <row r="2795" spans="1:24" ht="33" customHeight="1" x14ac:dyDescent="0.4">
      <c r="A2795" s="124">
        <v>7598176001110</v>
      </c>
      <c r="B2795" s="51" t="s">
        <v>225</v>
      </c>
      <c r="C2795" s="51" t="s">
        <v>168</v>
      </c>
      <c r="D27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95" s="118" t="s">
        <v>3267</v>
      </c>
      <c r="F2795" s="75" t="s">
        <v>537</v>
      </c>
      <c r="G27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95" s="77">
        <v>393</v>
      </c>
      <c r="J2795" s="52">
        <v>1.88889</v>
      </c>
      <c r="K2795" s="53">
        <f>Tabla3[[#This Row],[PRECIOS]]-Tabla3[[#This Row],[PRECIOS]]*10%</f>
        <v>1.7000009999999999</v>
      </c>
      <c r="L2795" s="101"/>
      <c r="M2795" s="54"/>
      <c r="N2795" s="55">
        <f>IFERROR(Tabla3[[#This Row],[PRECIOS]]-Tabla3[[#This Row],[PRECIOS]]*Tabla3[[#This Row],[% PRODUCTO]]," ")</f>
        <v>1.88889</v>
      </c>
      <c r="O2795" s="54"/>
      <c r="P2795" s="55">
        <f>IFERROR(Tabla3[[#This Row],[OCULTAR2]]-Tabla3[[#This Row],[OCULTAR2]]*Tabla3[[#This Row],[% LÍNEA]]," ")</f>
        <v>1.88889</v>
      </c>
      <c r="Q2795" s="56">
        <f>IFERROR(Tabla3[[#This Row],[% PRODUCTO]]+Tabla3[[#This Row],[% LÍNEA]]," ")</f>
        <v>0</v>
      </c>
      <c r="R2795" s="53">
        <f>Tabla3[[#This Row],[OCULTAR3]]</f>
        <v>1.88889</v>
      </c>
      <c r="S2795" s="53">
        <f>Tabla3[[#This Row],[PRECIO SIN %]]-Tabla3[[#This Row],[PRECIO SIN %]]*10%</f>
        <v>1.7000009999999999</v>
      </c>
      <c r="T2795" s="80">
        <f>(Tabla3[[#This Row],[PRECIO CON DESCT.]]-(Tabla3[[#This Row],[PRECIO CON DESCT.]]*$T$6))</f>
        <v>1.0710006299999999</v>
      </c>
      <c r="U2795" s="96"/>
      <c r="V2795" s="94">
        <f>Tabla3[[#This Row],[PRECIO %      en $]]*Tabla3[[#This Row],[PEDIDO ]]</f>
        <v>0</v>
      </c>
      <c r="W2795" s="57">
        <f>Tabla3[[#This Row],[PRECIO CON DESCT.]]*Tabla3[[#This Row],[PEDIDO ]]</f>
        <v>0</v>
      </c>
      <c r="X2795" s="58">
        <f>Tabla3[[#This Row],[PRECIO SIN %]]*Tabla3[[#This Row],[PEDIDO ]]</f>
        <v>0</v>
      </c>
    </row>
    <row r="2796" spans="1:24" ht="33" customHeight="1" x14ac:dyDescent="0.4">
      <c r="A2796" s="125">
        <v>7598455000476</v>
      </c>
      <c r="B2796" s="59" t="s">
        <v>225</v>
      </c>
      <c r="C2796" s="59" t="s">
        <v>58</v>
      </c>
      <c r="D27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796" s="119" t="s">
        <v>3268</v>
      </c>
      <c r="F2796" s="76" t="s">
        <v>537</v>
      </c>
      <c r="G27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96" s="78">
        <v>131</v>
      </c>
      <c r="J2796" s="52">
        <v>1.7222200000000001</v>
      </c>
      <c r="K2796" s="60">
        <f>Tabla3[[#This Row],[PRECIOS]]-Tabla3[[#This Row],[PRECIOS]]*10%</f>
        <v>1.549998</v>
      </c>
      <c r="L2796" s="101"/>
      <c r="M2796" s="61"/>
      <c r="N2796" s="55">
        <f>IFERROR(Tabla3[[#This Row],[PRECIOS]]-Tabla3[[#This Row],[PRECIOS]]*Tabla3[[#This Row],[% PRODUCTO]]," ")</f>
        <v>1.7222200000000001</v>
      </c>
      <c r="O2796" s="61"/>
      <c r="P2796" s="55">
        <f>IFERROR(Tabla3[[#This Row],[OCULTAR2]]-Tabla3[[#This Row],[OCULTAR2]]*Tabla3[[#This Row],[% LÍNEA]]," ")</f>
        <v>1.7222200000000001</v>
      </c>
      <c r="Q2796" s="56">
        <f>IFERROR(Tabla3[[#This Row],[% PRODUCTO]]+Tabla3[[#This Row],[% LÍNEA]]," ")</f>
        <v>0</v>
      </c>
      <c r="R2796" s="60">
        <f>Tabla3[[#This Row],[OCULTAR3]]</f>
        <v>1.7222200000000001</v>
      </c>
      <c r="S2796" s="60">
        <f>Tabla3[[#This Row],[PRECIO SIN %]]-Tabla3[[#This Row],[PRECIO SIN %]]*10%</f>
        <v>1.549998</v>
      </c>
      <c r="T2796" s="80">
        <f>(Tabla3[[#This Row],[PRECIO CON DESCT.]]-(Tabla3[[#This Row],[PRECIO CON DESCT.]]*$T$6))</f>
        <v>0.97649874000000003</v>
      </c>
      <c r="U2796" s="96"/>
      <c r="V2796" s="94">
        <f>Tabla3[[#This Row],[PRECIO %      en $]]*Tabla3[[#This Row],[PEDIDO ]]</f>
        <v>0</v>
      </c>
      <c r="W2796" s="57">
        <f>Tabla3[[#This Row],[PRECIO CON DESCT.]]*Tabla3[[#This Row],[PEDIDO ]]</f>
        <v>0</v>
      </c>
      <c r="X2796" s="58">
        <f>Tabla3[[#This Row],[PRECIO SIN %]]*Tabla3[[#This Row],[PEDIDO ]]</f>
        <v>0</v>
      </c>
    </row>
    <row r="2797" spans="1:24" ht="33" customHeight="1" x14ac:dyDescent="0.4">
      <c r="A2797" s="124">
        <v>7591196000071</v>
      </c>
      <c r="B2797" s="51" t="s">
        <v>225</v>
      </c>
      <c r="C2797" s="51" t="s">
        <v>200</v>
      </c>
      <c r="D27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97" s="118" t="s">
        <v>3269</v>
      </c>
      <c r="F2797" s="75" t="s">
        <v>537</v>
      </c>
      <c r="G27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97" s="77">
        <v>859</v>
      </c>
      <c r="J2797" s="52">
        <v>4.1222200000000004</v>
      </c>
      <c r="K2797" s="53">
        <f>Tabla3[[#This Row],[PRECIOS]]-Tabla3[[#This Row],[PRECIOS]]*10%</f>
        <v>3.7099980000000006</v>
      </c>
      <c r="L2797" s="101"/>
      <c r="M2797" s="54"/>
      <c r="N2797" s="55">
        <f>IFERROR(Tabla3[[#This Row],[PRECIOS]]-Tabla3[[#This Row],[PRECIOS]]*Tabla3[[#This Row],[% PRODUCTO]]," ")</f>
        <v>4.1222200000000004</v>
      </c>
      <c r="O2797" s="54"/>
      <c r="P2797" s="55">
        <f>IFERROR(Tabla3[[#This Row],[OCULTAR2]]-Tabla3[[#This Row],[OCULTAR2]]*Tabla3[[#This Row],[% LÍNEA]]," ")</f>
        <v>4.1222200000000004</v>
      </c>
      <c r="Q2797" s="56">
        <f>IFERROR(Tabla3[[#This Row],[% PRODUCTO]]+Tabla3[[#This Row],[% LÍNEA]]," ")</f>
        <v>0</v>
      </c>
      <c r="R2797" s="53">
        <f>Tabla3[[#This Row],[OCULTAR3]]</f>
        <v>4.1222200000000004</v>
      </c>
      <c r="S2797" s="53">
        <f>Tabla3[[#This Row],[PRECIO SIN %]]-Tabla3[[#This Row],[PRECIO SIN %]]*10%</f>
        <v>3.7099980000000006</v>
      </c>
      <c r="T2797" s="80">
        <f>(Tabla3[[#This Row],[PRECIO CON DESCT.]]-(Tabla3[[#This Row],[PRECIO CON DESCT.]]*$T$6))</f>
        <v>2.3372987400000005</v>
      </c>
      <c r="U2797" s="96"/>
      <c r="V2797" s="94">
        <f>Tabla3[[#This Row],[PRECIO %      en $]]*Tabla3[[#This Row],[PEDIDO ]]</f>
        <v>0</v>
      </c>
      <c r="W2797" s="57">
        <f>Tabla3[[#This Row],[PRECIO CON DESCT.]]*Tabla3[[#This Row],[PEDIDO ]]</f>
        <v>0</v>
      </c>
      <c r="X2797" s="58">
        <f>Tabla3[[#This Row],[PRECIO SIN %]]*Tabla3[[#This Row],[PEDIDO ]]</f>
        <v>0</v>
      </c>
    </row>
    <row r="2798" spans="1:24" ht="33" customHeight="1" x14ac:dyDescent="0.4">
      <c r="A2798" s="125">
        <v>7598307000692</v>
      </c>
      <c r="B2798" s="59" t="s">
        <v>225</v>
      </c>
      <c r="C2798" s="59" t="s">
        <v>246</v>
      </c>
      <c r="D27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98" s="119" t="s">
        <v>3270</v>
      </c>
      <c r="F2798" s="76" t="s">
        <v>537</v>
      </c>
      <c r="G27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98" s="78">
        <v>5</v>
      </c>
      <c r="J2798" s="52">
        <v>1.68889</v>
      </c>
      <c r="K2798" s="60">
        <f>Tabla3[[#This Row],[PRECIOS]]-Tabla3[[#This Row],[PRECIOS]]*10%</f>
        <v>1.5200009999999999</v>
      </c>
      <c r="L2798" s="101"/>
      <c r="M2798" s="61"/>
      <c r="N2798" s="55">
        <f>IFERROR(Tabla3[[#This Row],[PRECIOS]]-Tabla3[[#This Row],[PRECIOS]]*Tabla3[[#This Row],[% PRODUCTO]]," ")</f>
        <v>1.68889</v>
      </c>
      <c r="O2798" s="61"/>
      <c r="P2798" s="55">
        <f>IFERROR(Tabla3[[#This Row],[OCULTAR2]]-Tabla3[[#This Row],[OCULTAR2]]*Tabla3[[#This Row],[% LÍNEA]]," ")</f>
        <v>1.68889</v>
      </c>
      <c r="Q2798" s="56">
        <f>IFERROR(Tabla3[[#This Row],[% PRODUCTO]]+Tabla3[[#This Row],[% LÍNEA]]," ")</f>
        <v>0</v>
      </c>
      <c r="R2798" s="60">
        <f>Tabla3[[#This Row],[OCULTAR3]]</f>
        <v>1.68889</v>
      </c>
      <c r="S2798" s="60">
        <f>Tabla3[[#This Row],[PRECIO SIN %]]-Tabla3[[#This Row],[PRECIO SIN %]]*10%</f>
        <v>1.5200009999999999</v>
      </c>
      <c r="T2798" s="80">
        <f>(Tabla3[[#This Row],[PRECIO CON DESCT.]]-(Tabla3[[#This Row],[PRECIO CON DESCT.]]*$T$6))</f>
        <v>0.95760062999999995</v>
      </c>
      <c r="U2798" s="96"/>
      <c r="V2798" s="94">
        <f>Tabla3[[#This Row],[PRECIO %      en $]]*Tabla3[[#This Row],[PEDIDO ]]</f>
        <v>0</v>
      </c>
      <c r="W2798" s="57">
        <f>Tabla3[[#This Row],[PRECIO CON DESCT.]]*Tabla3[[#This Row],[PEDIDO ]]</f>
        <v>0</v>
      </c>
      <c r="X2798" s="58">
        <f>Tabla3[[#This Row],[PRECIO SIN %]]*Tabla3[[#This Row],[PEDIDO ]]</f>
        <v>0</v>
      </c>
    </row>
    <row r="2799" spans="1:24" ht="33" customHeight="1" x14ac:dyDescent="0.4">
      <c r="A2799" s="124">
        <v>7591585172884</v>
      </c>
      <c r="B2799" s="51" t="s">
        <v>225</v>
      </c>
      <c r="C2799" s="51" t="s">
        <v>75</v>
      </c>
      <c r="D27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799" s="118" t="s">
        <v>3271</v>
      </c>
      <c r="F2799" s="75" t="s">
        <v>537</v>
      </c>
      <c r="G27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7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799" s="77">
        <v>4</v>
      </c>
      <c r="J2799" s="52">
        <v>2.38889</v>
      </c>
      <c r="K2799" s="53">
        <f>Tabla3[[#This Row],[PRECIOS]]-Tabla3[[#This Row],[PRECIOS]]*10%</f>
        <v>2.1500010000000001</v>
      </c>
      <c r="L2799" s="101"/>
      <c r="M2799" s="54"/>
      <c r="N2799" s="55">
        <f>IFERROR(Tabla3[[#This Row],[PRECIOS]]-Tabla3[[#This Row],[PRECIOS]]*Tabla3[[#This Row],[% PRODUCTO]]," ")</f>
        <v>2.38889</v>
      </c>
      <c r="O2799" s="54"/>
      <c r="P2799" s="55">
        <f>IFERROR(Tabla3[[#This Row],[OCULTAR2]]-Tabla3[[#This Row],[OCULTAR2]]*Tabla3[[#This Row],[% LÍNEA]]," ")</f>
        <v>2.38889</v>
      </c>
      <c r="Q2799" s="56">
        <f>IFERROR(Tabla3[[#This Row],[% PRODUCTO]]+Tabla3[[#This Row],[% LÍNEA]]," ")</f>
        <v>0</v>
      </c>
      <c r="R2799" s="53">
        <f>Tabla3[[#This Row],[OCULTAR3]]</f>
        <v>2.38889</v>
      </c>
      <c r="S2799" s="53">
        <f>Tabla3[[#This Row],[PRECIO SIN %]]-Tabla3[[#This Row],[PRECIO SIN %]]*10%</f>
        <v>2.1500010000000001</v>
      </c>
      <c r="T2799" s="80">
        <f>(Tabla3[[#This Row],[PRECIO CON DESCT.]]-(Tabla3[[#This Row],[PRECIO CON DESCT.]]*$T$6))</f>
        <v>1.35450063</v>
      </c>
      <c r="U2799" s="96"/>
      <c r="V2799" s="94">
        <f>Tabla3[[#This Row],[PRECIO %      en $]]*Tabla3[[#This Row],[PEDIDO ]]</f>
        <v>0</v>
      </c>
      <c r="W2799" s="57">
        <f>Tabla3[[#This Row],[PRECIO CON DESCT.]]*Tabla3[[#This Row],[PEDIDO ]]</f>
        <v>0</v>
      </c>
      <c r="X2799" s="58">
        <f>Tabla3[[#This Row],[PRECIO SIN %]]*Tabla3[[#This Row],[PEDIDO ]]</f>
        <v>0</v>
      </c>
    </row>
    <row r="2800" spans="1:24" ht="33" customHeight="1" x14ac:dyDescent="0.4">
      <c r="A2800" s="125">
        <v>7896523202600</v>
      </c>
      <c r="B2800" s="59" t="s">
        <v>225</v>
      </c>
      <c r="C2800" s="59" t="s">
        <v>160</v>
      </c>
      <c r="D28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00" s="119" t="s">
        <v>3272</v>
      </c>
      <c r="F2800" s="76" t="s">
        <v>537</v>
      </c>
      <c r="G28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00" s="78">
        <v>229</v>
      </c>
      <c r="J2800" s="52">
        <v>2.51111</v>
      </c>
      <c r="K2800" s="60">
        <f>Tabla3[[#This Row],[PRECIOS]]-Tabla3[[#This Row],[PRECIOS]]*10%</f>
        <v>2.2599990000000001</v>
      </c>
      <c r="L2800" s="101"/>
      <c r="M2800" s="61"/>
      <c r="N2800" s="55">
        <f>IFERROR(Tabla3[[#This Row],[PRECIOS]]-Tabla3[[#This Row],[PRECIOS]]*Tabla3[[#This Row],[% PRODUCTO]]," ")</f>
        <v>2.51111</v>
      </c>
      <c r="O2800" s="61"/>
      <c r="P2800" s="55">
        <f>IFERROR(Tabla3[[#This Row],[OCULTAR2]]-Tabla3[[#This Row],[OCULTAR2]]*Tabla3[[#This Row],[% LÍNEA]]," ")</f>
        <v>2.51111</v>
      </c>
      <c r="Q2800" s="56">
        <f>IFERROR(Tabla3[[#This Row],[% PRODUCTO]]+Tabla3[[#This Row],[% LÍNEA]]," ")</f>
        <v>0</v>
      </c>
      <c r="R2800" s="60">
        <f>Tabla3[[#This Row],[OCULTAR3]]</f>
        <v>2.51111</v>
      </c>
      <c r="S2800" s="60">
        <f>Tabla3[[#This Row],[PRECIO SIN %]]-Tabla3[[#This Row],[PRECIO SIN %]]*10%</f>
        <v>2.2599990000000001</v>
      </c>
      <c r="T2800" s="80">
        <f>(Tabla3[[#This Row],[PRECIO CON DESCT.]]-(Tabla3[[#This Row],[PRECIO CON DESCT.]]*$T$6))</f>
        <v>1.4237993700000002</v>
      </c>
      <c r="U2800" s="96"/>
      <c r="V2800" s="94">
        <f>Tabla3[[#This Row],[PRECIO %      en $]]*Tabla3[[#This Row],[PEDIDO ]]</f>
        <v>0</v>
      </c>
      <c r="W2800" s="57">
        <f>Tabla3[[#This Row],[PRECIO CON DESCT.]]*Tabla3[[#This Row],[PEDIDO ]]</f>
        <v>0</v>
      </c>
      <c r="X2800" s="58">
        <f>Tabla3[[#This Row],[PRECIO SIN %]]*Tabla3[[#This Row],[PEDIDO ]]</f>
        <v>0</v>
      </c>
    </row>
    <row r="2801" spans="1:24" ht="33" customHeight="1" x14ac:dyDescent="0.4">
      <c r="A2801" s="124">
        <v>7896714231143</v>
      </c>
      <c r="B2801" s="51" t="s">
        <v>225</v>
      </c>
      <c r="C2801" s="51" t="s">
        <v>257</v>
      </c>
      <c r="D28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01" s="118" t="s">
        <v>3273</v>
      </c>
      <c r="F2801" s="75" t="s">
        <v>537</v>
      </c>
      <c r="G28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01" s="77">
        <v>17</v>
      </c>
      <c r="J2801" s="52">
        <v>3.0555599999999998</v>
      </c>
      <c r="K2801" s="53">
        <f>Tabla3[[#This Row],[PRECIOS]]-Tabla3[[#This Row],[PRECIOS]]*10%</f>
        <v>2.7500039999999997</v>
      </c>
      <c r="L2801" s="101"/>
      <c r="M2801" s="54"/>
      <c r="N2801" s="55">
        <f>IFERROR(Tabla3[[#This Row],[PRECIOS]]-Tabla3[[#This Row],[PRECIOS]]*Tabla3[[#This Row],[% PRODUCTO]]," ")</f>
        <v>3.0555599999999998</v>
      </c>
      <c r="O2801" s="54"/>
      <c r="P2801" s="55">
        <f>IFERROR(Tabla3[[#This Row],[OCULTAR2]]-Tabla3[[#This Row],[OCULTAR2]]*Tabla3[[#This Row],[% LÍNEA]]," ")</f>
        <v>3.0555599999999998</v>
      </c>
      <c r="Q2801" s="56">
        <f>IFERROR(Tabla3[[#This Row],[% PRODUCTO]]+Tabla3[[#This Row],[% LÍNEA]]," ")</f>
        <v>0</v>
      </c>
      <c r="R2801" s="53">
        <f>Tabla3[[#This Row],[OCULTAR3]]</f>
        <v>3.0555599999999998</v>
      </c>
      <c r="S2801" s="53">
        <f>Tabla3[[#This Row],[PRECIO SIN %]]-Tabla3[[#This Row],[PRECIO SIN %]]*10%</f>
        <v>2.7500039999999997</v>
      </c>
      <c r="T2801" s="80">
        <f>(Tabla3[[#This Row],[PRECIO CON DESCT.]]-(Tabla3[[#This Row],[PRECIO CON DESCT.]]*$T$6))</f>
        <v>1.7325025199999997</v>
      </c>
      <c r="U2801" s="96"/>
      <c r="V2801" s="94">
        <f>Tabla3[[#This Row],[PRECIO %      en $]]*Tabla3[[#This Row],[PEDIDO ]]</f>
        <v>0</v>
      </c>
      <c r="W2801" s="57">
        <f>Tabla3[[#This Row],[PRECIO CON DESCT.]]*Tabla3[[#This Row],[PEDIDO ]]</f>
        <v>0</v>
      </c>
      <c r="X2801" s="58">
        <f>Tabla3[[#This Row],[PRECIO SIN %]]*Tabla3[[#This Row],[PEDIDO ]]</f>
        <v>0</v>
      </c>
    </row>
    <row r="2802" spans="1:24" ht="33" customHeight="1" x14ac:dyDescent="0.4">
      <c r="A2802" s="125">
        <v>8906130233382</v>
      </c>
      <c r="B2802" s="59" t="s">
        <v>225</v>
      </c>
      <c r="C2802" s="59" t="s">
        <v>106</v>
      </c>
      <c r="D28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02" s="119" t="s">
        <v>3274</v>
      </c>
      <c r="F2802" s="76" t="s">
        <v>537</v>
      </c>
      <c r="G28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02" s="78">
        <v>181</v>
      </c>
      <c r="J2802" s="52">
        <v>1.42222</v>
      </c>
      <c r="K2802" s="60">
        <f>Tabla3[[#This Row],[PRECIOS]]-Tabla3[[#This Row],[PRECIOS]]*10%</f>
        <v>1.279998</v>
      </c>
      <c r="L2802" s="101"/>
      <c r="M2802" s="61"/>
      <c r="N2802" s="55">
        <f>IFERROR(Tabla3[[#This Row],[PRECIOS]]-Tabla3[[#This Row],[PRECIOS]]*Tabla3[[#This Row],[% PRODUCTO]]," ")</f>
        <v>1.42222</v>
      </c>
      <c r="O2802" s="61"/>
      <c r="P2802" s="55">
        <f>IFERROR(Tabla3[[#This Row],[OCULTAR2]]-Tabla3[[#This Row],[OCULTAR2]]*Tabla3[[#This Row],[% LÍNEA]]," ")</f>
        <v>1.42222</v>
      </c>
      <c r="Q2802" s="56">
        <f>IFERROR(Tabla3[[#This Row],[% PRODUCTO]]+Tabla3[[#This Row],[% LÍNEA]]," ")</f>
        <v>0</v>
      </c>
      <c r="R2802" s="60">
        <f>Tabla3[[#This Row],[OCULTAR3]]</f>
        <v>1.42222</v>
      </c>
      <c r="S2802" s="60">
        <f>Tabla3[[#This Row],[PRECIO SIN %]]-Tabla3[[#This Row],[PRECIO SIN %]]*10%</f>
        <v>1.279998</v>
      </c>
      <c r="T2802" s="80">
        <f>(Tabla3[[#This Row],[PRECIO CON DESCT.]]-(Tabla3[[#This Row],[PRECIO CON DESCT.]]*$T$6))</f>
        <v>0.80639874</v>
      </c>
      <c r="U2802" s="96"/>
      <c r="V2802" s="94">
        <f>Tabla3[[#This Row],[PRECIO %      en $]]*Tabla3[[#This Row],[PEDIDO ]]</f>
        <v>0</v>
      </c>
      <c r="W2802" s="57">
        <f>Tabla3[[#This Row],[PRECIO CON DESCT.]]*Tabla3[[#This Row],[PEDIDO ]]</f>
        <v>0</v>
      </c>
      <c r="X2802" s="58">
        <f>Tabla3[[#This Row],[PRECIO SIN %]]*Tabla3[[#This Row],[PEDIDO ]]</f>
        <v>0</v>
      </c>
    </row>
    <row r="2803" spans="1:24" ht="33" customHeight="1" x14ac:dyDescent="0.4">
      <c r="A2803" s="124">
        <v>7703712030459</v>
      </c>
      <c r="B2803" s="51" t="s">
        <v>225</v>
      </c>
      <c r="C2803" s="51" t="s">
        <v>152</v>
      </c>
      <c r="D28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03" s="118" t="s">
        <v>3275</v>
      </c>
      <c r="F2803" s="75" t="s">
        <v>537</v>
      </c>
      <c r="G28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03" s="77">
        <v>169</v>
      </c>
      <c r="J2803" s="52">
        <v>2.4444400000000002</v>
      </c>
      <c r="K2803" s="53">
        <f>Tabla3[[#This Row],[PRECIOS]]-Tabla3[[#This Row],[PRECIOS]]*10%</f>
        <v>2.1999960000000001</v>
      </c>
      <c r="L2803" s="101"/>
      <c r="M2803" s="54"/>
      <c r="N2803" s="55">
        <f>IFERROR(Tabla3[[#This Row],[PRECIOS]]-Tabla3[[#This Row],[PRECIOS]]*Tabla3[[#This Row],[% PRODUCTO]]," ")</f>
        <v>2.4444400000000002</v>
      </c>
      <c r="O2803" s="54"/>
      <c r="P2803" s="55">
        <f>IFERROR(Tabla3[[#This Row],[OCULTAR2]]-Tabla3[[#This Row],[OCULTAR2]]*Tabla3[[#This Row],[% LÍNEA]]," ")</f>
        <v>2.4444400000000002</v>
      </c>
      <c r="Q2803" s="56">
        <f>IFERROR(Tabla3[[#This Row],[% PRODUCTO]]+Tabla3[[#This Row],[% LÍNEA]]," ")</f>
        <v>0</v>
      </c>
      <c r="R2803" s="53">
        <f>Tabla3[[#This Row],[OCULTAR3]]</f>
        <v>2.4444400000000002</v>
      </c>
      <c r="S2803" s="53">
        <f>Tabla3[[#This Row],[PRECIO SIN %]]-Tabla3[[#This Row],[PRECIO SIN %]]*10%</f>
        <v>2.1999960000000001</v>
      </c>
      <c r="T2803" s="80">
        <f>(Tabla3[[#This Row],[PRECIO CON DESCT.]]-(Tabla3[[#This Row],[PRECIO CON DESCT.]]*$T$6))</f>
        <v>1.3859974799999999</v>
      </c>
      <c r="U2803" s="96"/>
      <c r="V2803" s="94">
        <f>Tabla3[[#This Row],[PRECIO %      en $]]*Tabla3[[#This Row],[PEDIDO ]]</f>
        <v>0</v>
      </c>
      <c r="W2803" s="57">
        <f>Tabla3[[#This Row],[PRECIO CON DESCT.]]*Tabla3[[#This Row],[PEDIDO ]]</f>
        <v>0</v>
      </c>
      <c r="X2803" s="58">
        <f>Tabla3[[#This Row],[PRECIO SIN %]]*Tabla3[[#This Row],[PEDIDO ]]</f>
        <v>0</v>
      </c>
    </row>
    <row r="2804" spans="1:24" ht="33" customHeight="1" x14ac:dyDescent="0.4">
      <c r="A2804" s="125">
        <v>7591585271303</v>
      </c>
      <c r="B2804" s="59" t="s">
        <v>225</v>
      </c>
      <c r="C2804" s="59" t="s">
        <v>75</v>
      </c>
      <c r="D28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04" s="119" t="s">
        <v>3276</v>
      </c>
      <c r="F2804" s="76" t="s">
        <v>537</v>
      </c>
      <c r="G28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04" s="78">
        <v>64</v>
      </c>
      <c r="J2804" s="52">
        <v>2.76667</v>
      </c>
      <c r="K2804" s="60">
        <f>Tabla3[[#This Row],[PRECIOS]]-Tabla3[[#This Row],[PRECIOS]]*10%</f>
        <v>2.4900029999999997</v>
      </c>
      <c r="L2804" s="101"/>
      <c r="M2804" s="61"/>
      <c r="N2804" s="55">
        <f>IFERROR(Tabla3[[#This Row],[PRECIOS]]-Tabla3[[#This Row],[PRECIOS]]*Tabla3[[#This Row],[% PRODUCTO]]," ")</f>
        <v>2.76667</v>
      </c>
      <c r="O2804" s="61"/>
      <c r="P2804" s="55">
        <f>IFERROR(Tabla3[[#This Row],[OCULTAR2]]-Tabla3[[#This Row],[OCULTAR2]]*Tabla3[[#This Row],[% LÍNEA]]," ")</f>
        <v>2.76667</v>
      </c>
      <c r="Q2804" s="56">
        <f>IFERROR(Tabla3[[#This Row],[% PRODUCTO]]+Tabla3[[#This Row],[% LÍNEA]]," ")</f>
        <v>0</v>
      </c>
      <c r="R2804" s="60">
        <f>Tabla3[[#This Row],[OCULTAR3]]</f>
        <v>2.76667</v>
      </c>
      <c r="S2804" s="60">
        <f>Tabla3[[#This Row],[PRECIO SIN %]]-Tabla3[[#This Row],[PRECIO SIN %]]*10%</f>
        <v>2.4900029999999997</v>
      </c>
      <c r="T2804" s="80">
        <f>(Tabla3[[#This Row],[PRECIO CON DESCT.]]-(Tabla3[[#This Row],[PRECIO CON DESCT.]]*$T$6))</f>
        <v>1.5687018899999998</v>
      </c>
      <c r="U2804" s="96"/>
      <c r="V2804" s="94">
        <f>Tabla3[[#This Row],[PRECIO %      en $]]*Tabla3[[#This Row],[PEDIDO ]]</f>
        <v>0</v>
      </c>
      <c r="W2804" s="57">
        <f>Tabla3[[#This Row],[PRECIO CON DESCT.]]*Tabla3[[#This Row],[PEDIDO ]]</f>
        <v>0</v>
      </c>
      <c r="X2804" s="58">
        <f>Tabla3[[#This Row],[PRECIO SIN %]]*Tabla3[[#This Row],[PEDIDO ]]</f>
        <v>0</v>
      </c>
    </row>
    <row r="2805" spans="1:24" ht="33" customHeight="1" x14ac:dyDescent="0.4">
      <c r="A2805" s="124">
        <v>8680199015447</v>
      </c>
      <c r="B2805" s="51" t="s">
        <v>225</v>
      </c>
      <c r="C2805" s="51" t="s">
        <v>128</v>
      </c>
      <c r="D28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05" s="118" t="s">
        <v>3277</v>
      </c>
      <c r="F2805" s="75" t="s">
        <v>537</v>
      </c>
      <c r="G28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05" s="77">
        <v>8</v>
      </c>
      <c r="J2805" s="52">
        <v>6.6666699999999999</v>
      </c>
      <c r="K2805" s="53">
        <f>Tabla3[[#This Row],[PRECIOS]]-Tabla3[[#This Row],[PRECIOS]]*10%</f>
        <v>6.0000029999999995</v>
      </c>
      <c r="L2805" s="101"/>
      <c r="M2805" s="54"/>
      <c r="N2805" s="55">
        <f>IFERROR(Tabla3[[#This Row],[PRECIOS]]-Tabla3[[#This Row],[PRECIOS]]*Tabla3[[#This Row],[% PRODUCTO]]," ")</f>
        <v>6.6666699999999999</v>
      </c>
      <c r="O2805" s="54"/>
      <c r="P2805" s="55">
        <f>IFERROR(Tabla3[[#This Row],[OCULTAR2]]-Tabla3[[#This Row],[OCULTAR2]]*Tabla3[[#This Row],[% LÍNEA]]," ")</f>
        <v>6.6666699999999999</v>
      </c>
      <c r="Q2805" s="56">
        <f>IFERROR(Tabla3[[#This Row],[% PRODUCTO]]+Tabla3[[#This Row],[% LÍNEA]]," ")</f>
        <v>0</v>
      </c>
      <c r="R2805" s="53">
        <f>Tabla3[[#This Row],[OCULTAR3]]</f>
        <v>6.6666699999999999</v>
      </c>
      <c r="S2805" s="53">
        <f>Tabla3[[#This Row],[PRECIO SIN %]]-Tabla3[[#This Row],[PRECIO SIN %]]*10%</f>
        <v>6.0000029999999995</v>
      </c>
      <c r="T2805" s="80">
        <f>(Tabla3[[#This Row],[PRECIO CON DESCT.]]-(Tabla3[[#This Row],[PRECIO CON DESCT.]]*$T$6))</f>
        <v>3.7800018899999999</v>
      </c>
      <c r="U2805" s="96"/>
      <c r="V2805" s="94">
        <f>Tabla3[[#This Row],[PRECIO %      en $]]*Tabla3[[#This Row],[PEDIDO ]]</f>
        <v>0</v>
      </c>
      <c r="W2805" s="57">
        <f>Tabla3[[#This Row],[PRECIO CON DESCT.]]*Tabla3[[#This Row],[PEDIDO ]]</f>
        <v>0</v>
      </c>
      <c r="X2805" s="58">
        <f>Tabla3[[#This Row],[PRECIO SIN %]]*Tabla3[[#This Row],[PEDIDO ]]</f>
        <v>0</v>
      </c>
    </row>
    <row r="2806" spans="1:24" ht="33" customHeight="1" x14ac:dyDescent="0.4">
      <c r="A2806" s="125">
        <v>8680199015447</v>
      </c>
      <c r="B2806" s="59" t="s">
        <v>225</v>
      </c>
      <c r="C2806" s="59" t="s">
        <v>128</v>
      </c>
      <c r="D28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06" s="119" t="s">
        <v>3277</v>
      </c>
      <c r="F2806" s="76" t="s">
        <v>537</v>
      </c>
      <c r="G28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06" s="78">
        <v>141</v>
      </c>
      <c r="J2806" s="52">
        <v>6.2222200000000001</v>
      </c>
      <c r="K2806" s="60">
        <f>Tabla3[[#This Row],[PRECIOS]]-Tabla3[[#This Row],[PRECIOS]]*10%</f>
        <v>5.5999980000000003</v>
      </c>
      <c r="L2806" s="101"/>
      <c r="M2806" s="61"/>
      <c r="N2806" s="55">
        <f>IFERROR(Tabla3[[#This Row],[PRECIOS]]-Tabla3[[#This Row],[PRECIOS]]*Tabla3[[#This Row],[% PRODUCTO]]," ")</f>
        <v>6.2222200000000001</v>
      </c>
      <c r="O2806" s="61"/>
      <c r="P2806" s="55">
        <f>IFERROR(Tabla3[[#This Row],[OCULTAR2]]-Tabla3[[#This Row],[OCULTAR2]]*Tabla3[[#This Row],[% LÍNEA]]," ")</f>
        <v>6.2222200000000001</v>
      </c>
      <c r="Q2806" s="56">
        <f>IFERROR(Tabla3[[#This Row],[% PRODUCTO]]+Tabla3[[#This Row],[% LÍNEA]]," ")</f>
        <v>0</v>
      </c>
      <c r="R2806" s="60">
        <f>Tabla3[[#This Row],[OCULTAR3]]</f>
        <v>6.2222200000000001</v>
      </c>
      <c r="S2806" s="60">
        <f>Tabla3[[#This Row],[PRECIO SIN %]]-Tabla3[[#This Row],[PRECIO SIN %]]*10%</f>
        <v>5.5999980000000003</v>
      </c>
      <c r="T2806" s="80">
        <f>(Tabla3[[#This Row],[PRECIO CON DESCT.]]-(Tabla3[[#This Row],[PRECIO CON DESCT.]]*$T$6))</f>
        <v>3.5279987400000001</v>
      </c>
      <c r="U2806" s="96"/>
      <c r="V2806" s="94">
        <f>Tabla3[[#This Row],[PRECIO %      en $]]*Tabla3[[#This Row],[PEDIDO ]]</f>
        <v>0</v>
      </c>
      <c r="W2806" s="57">
        <f>Tabla3[[#This Row],[PRECIO CON DESCT.]]*Tabla3[[#This Row],[PEDIDO ]]</f>
        <v>0</v>
      </c>
      <c r="X2806" s="58">
        <f>Tabla3[[#This Row],[PRECIO SIN %]]*Tabla3[[#This Row],[PEDIDO ]]</f>
        <v>0</v>
      </c>
    </row>
    <row r="2807" spans="1:24" ht="33" customHeight="1" x14ac:dyDescent="0.4">
      <c r="A2807" s="124">
        <v>7598176001387</v>
      </c>
      <c r="B2807" s="51" t="s">
        <v>225</v>
      </c>
      <c r="C2807" s="51" t="s">
        <v>168</v>
      </c>
      <c r="D28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07" s="118" t="s">
        <v>3278</v>
      </c>
      <c r="F2807" s="75" t="s">
        <v>537</v>
      </c>
      <c r="G28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07" s="77">
        <v>149</v>
      </c>
      <c r="J2807" s="52">
        <v>18.11111</v>
      </c>
      <c r="K2807" s="53">
        <f>Tabla3[[#This Row],[PRECIOS]]-Tabla3[[#This Row],[PRECIOS]]*10%</f>
        <v>16.299999</v>
      </c>
      <c r="L2807" s="101"/>
      <c r="M2807" s="54"/>
      <c r="N2807" s="55">
        <f>IFERROR(Tabla3[[#This Row],[PRECIOS]]-Tabla3[[#This Row],[PRECIOS]]*Tabla3[[#This Row],[% PRODUCTO]]," ")</f>
        <v>18.11111</v>
      </c>
      <c r="O2807" s="54"/>
      <c r="P2807" s="55">
        <f>IFERROR(Tabla3[[#This Row],[OCULTAR2]]-Tabla3[[#This Row],[OCULTAR2]]*Tabla3[[#This Row],[% LÍNEA]]," ")</f>
        <v>18.11111</v>
      </c>
      <c r="Q2807" s="56">
        <f>IFERROR(Tabla3[[#This Row],[% PRODUCTO]]+Tabla3[[#This Row],[% LÍNEA]]," ")</f>
        <v>0</v>
      </c>
      <c r="R2807" s="53">
        <f>Tabla3[[#This Row],[OCULTAR3]]</f>
        <v>18.11111</v>
      </c>
      <c r="S2807" s="53">
        <f>Tabla3[[#This Row],[PRECIO SIN %]]-Tabla3[[#This Row],[PRECIO SIN %]]*10%</f>
        <v>16.299999</v>
      </c>
      <c r="T2807" s="80">
        <f>(Tabla3[[#This Row],[PRECIO CON DESCT.]]-(Tabla3[[#This Row],[PRECIO CON DESCT.]]*$T$6))</f>
        <v>10.26899937</v>
      </c>
      <c r="U2807" s="96"/>
      <c r="V2807" s="94">
        <f>Tabla3[[#This Row],[PRECIO %      en $]]*Tabla3[[#This Row],[PEDIDO ]]</f>
        <v>0</v>
      </c>
      <c r="W2807" s="57">
        <f>Tabla3[[#This Row],[PRECIO CON DESCT.]]*Tabla3[[#This Row],[PEDIDO ]]</f>
        <v>0</v>
      </c>
      <c r="X2807" s="58">
        <f>Tabla3[[#This Row],[PRECIO SIN %]]*Tabla3[[#This Row],[PEDIDO ]]</f>
        <v>0</v>
      </c>
    </row>
    <row r="2808" spans="1:24" ht="33" customHeight="1" x14ac:dyDescent="0.4">
      <c r="A2808" s="125">
        <v>7598455000612</v>
      </c>
      <c r="B2808" s="59" t="s">
        <v>225</v>
      </c>
      <c r="C2808" s="59" t="s">
        <v>58</v>
      </c>
      <c r="D28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808" s="119" t="s">
        <v>3279</v>
      </c>
      <c r="F2808" s="76" t="s">
        <v>537</v>
      </c>
      <c r="G28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08" s="78">
        <v>4</v>
      </c>
      <c r="J2808" s="52">
        <v>6.39</v>
      </c>
      <c r="K2808" s="60">
        <f>Tabla3[[#This Row],[PRECIOS]]-Tabla3[[#This Row],[PRECIOS]]*10%</f>
        <v>5.7509999999999994</v>
      </c>
      <c r="L2808" s="101"/>
      <c r="M2808" s="61"/>
      <c r="N2808" s="55">
        <f>IFERROR(Tabla3[[#This Row],[PRECIOS]]-Tabla3[[#This Row],[PRECIOS]]*Tabla3[[#This Row],[% PRODUCTO]]," ")</f>
        <v>6.39</v>
      </c>
      <c r="O2808" s="61"/>
      <c r="P2808" s="55">
        <f>IFERROR(Tabla3[[#This Row],[OCULTAR2]]-Tabla3[[#This Row],[OCULTAR2]]*Tabla3[[#This Row],[% LÍNEA]]," ")</f>
        <v>6.39</v>
      </c>
      <c r="Q2808" s="56">
        <f>IFERROR(Tabla3[[#This Row],[% PRODUCTO]]+Tabla3[[#This Row],[% LÍNEA]]," ")</f>
        <v>0</v>
      </c>
      <c r="R2808" s="60">
        <f>Tabla3[[#This Row],[OCULTAR3]]</f>
        <v>6.39</v>
      </c>
      <c r="S2808" s="60">
        <f>Tabla3[[#This Row],[PRECIO SIN %]]-Tabla3[[#This Row],[PRECIO SIN %]]*10%</f>
        <v>5.7509999999999994</v>
      </c>
      <c r="T2808" s="80">
        <f>(Tabla3[[#This Row],[PRECIO CON DESCT.]]-(Tabla3[[#This Row],[PRECIO CON DESCT.]]*$T$6))</f>
        <v>3.6231299999999997</v>
      </c>
      <c r="U2808" s="96"/>
      <c r="V2808" s="94">
        <f>Tabla3[[#This Row],[PRECIO %      en $]]*Tabla3[[#This Row],[PEDIDO ]]</f>
        <v>0</v>
      </c>
      <c r="W2808" s="57">
        <f>Tabla3[[#This Row],[PRECIO CON DESCT.]]*Tabla3[[#This Row],[PEDIDO ]]</f>
        <v>0</v>
      </c>
      <c r="X2808" s="58">
        <f>Tabla3[[#This Row],[PRECIO SIN %]]*Tabla3[[#This Row],[PEDIDO ]]</f>
        <v>0</v>
      </c>
    </row>
    <row r="2809" spans="1:24" ht="33" customHeight="1" x14ac:dyDescent="0.4">
      <c r="A2809" s="124">
        <v>7591196007254</v>
      </c>
      <c r="B2809" s="51" t="s">
        <v>225</v>
      </c>
      <c r="C2809" s="51" t="s">
        <v>200</v>
      </c>
      <c r="D28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09" s="118" t="s">
        <v>3280</v>
      </c>
      <c r="F2809" s="75" t="s">
        <v>537</v>
      </c>
      <c r="G28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09" s="77">
        <v>401</v>
      </c>
      <c r="J2809" s="52">
        <v>23.77778</v>
      </c>
      <c r="K2809" s="53">
        <f>Tabla3[[#This Row],[PRECIOS]]-Tabla3[[#This Row],[PRECIOS]]*10%</f>
        <v>21.400002000000001</v>
      </c>
      <c r="L2809" s="101"/>
      <c r="M2809" s="54"/>
      <c r="N2809" s="55">
        <f>IFERROR(Tabla3[[#This Row],[PRECIOS]]-Tabla3[[#This Row],[PRECIOS]]*Tabla3[[#This Row],[% PRODUCTO]]," ")</f>
        <v>23.77778</v>
      </c>
      <c r="O2809" s="54"/>
      <c r="P2809" s="55">
        <f>IFERROR(Tabla3[[#This Row],[OCULTAR2]]-Tabla3[[#This Row],[OCULTAR2]]*Tabla3[[#This Row],[% LÍNEA]]," ")</f>
        <v>23.77778</v>
      </c>
      <c r="Q2809" s="56">
        <f>IFERROR(Tabla3[[#This Row],[% PRODUCTO]]+Tabla3[[#This Row],[% LÍNEA]]," ")</f>
        <v>0</v>
      </c>
      <c r="R2809" s="53">
        <f>Tabla3[[#This Row],[OCULTAR3]]</f>
        <v>23.77778</v>
      </c>
      <c r="S2809" s="53">
        <f>Tabla3[[#This Row],[PRECIO SIN %]]-Tabla3[[#This Row],[PRECIO SIN %]]*10%</f>
        <v>21.400002000000001</v>
      </c>
      <c r="T2809" s="80">
        <f>(Tabla3[[#This Row],[PRECIO CON DESCT.]]-(Tabla3[[#This Row],[PRECIO CON DESCT.]]*$T$6))</f>
        <v>13.482001260000001</v>
      </c>
      <c r="U2809" s="96"/>
      <c r="V2809" s="94">
        <f>Tabla3[[#This Row],[PRECIO %      en $]]*Tabla3[[#This Row],[PEDIDO ]]</f>
        <v>0</v>
      </c>
      <c r="W2809" s="57">
        <f>Tabla3[[#This Row],[PRECIO CON DESCT.]]*Tabla3[[#This Row],[PEDIDO ]]</f>
        <v>0</v>
      </c>
      <c r="X2809" s="58">
        <f>Tabla3[[#This Row],[PRECIO SIN %]]*Tabla3[[#This Row],[PEDIDO ]]</f>
        <v>0</v>
      </c>
    </row>
    <row r="2810" spans="1:24" ht="33" customHeight="1" x14ac:dyDescent="0.4">
      <c r="A2810" s="125">
        <v>7598008000571</v>
      </c>
      <c r="B2810" s="59" t="s">
        <v>225</v>
      </c>
      <c r="C2810" s="59" t="s">
        <v>134</v>
      </c>
      <c r="D28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10" s="119" t="s">
        <v>3281</v>
      </c>
      <c r="F2810" s="76" t="s">
        <v>537</v>
      </c>
      <c r="G28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10" s="78">
        <v>171</v>
      </c>
      <c r="J2810" s="52">
        <v>0.56667000000000001</v>
      </c>
      <c r="K2810" s="60">
        <f>Tabla3[[#This Row],[PRECIOS]]-Tabla3[[#This Row],[PRECIOS]]*10%</f>
        <v>0.51000299999999998</v>
      </c>
      <c r="L2810" s="101"/>
      <c r="M2810" s="61"/>
      <c r="N2810" s="55">
        <f>IFERROR(Tabla3[[#This Row],[PRECIOS]]-Tabla3[[#This Row],[PRECIOS]]*Tabla3[[#This Row],[% PRODUCTO]]," ")</f>
        <v>0.56667000000000001</v>
      </c>
      <c r="O2810" s="61"/>
      <c r="P2810" s="55">
        <f>IFERROR(Tabla3[[#This Row],[OCULTAR2]]-Tabla3[[#This Row],[OCULTAR2]]*Tabla3[[#This Row],[% LÍNEA]]," ")</f>
        <v>0.56667000000000001</v>
      </c>
      <c r="Q2810" s="56">
        <f>IFERROR(Tabla3[[#This Row],[% PRODUCTO]]+Tabla3[[#This Row],[% LÍNEA]]," ")</f>
        <v>0</v>
      </c>
      <c r="R2810" s="60">
        <f>Tabla3[[#This Row],[OCULTAR3]]</f>
        <v>0.56667000000000001</v>
      </c>
      <c r="S2810" s="60">
        <f>Tabla3[[#This Row],[PRECIO SIN %]]-Tabla3[[#This Row],[PRECIO SIN %]]*10%</f>
        <v>0.51000299999999998</v>
      </c>
      <c r="T2810" s="80">
        <f>(Tabla3[[#This Row],[PRECIO CON DESCT.]]-(Tabla3[[#This Row],[PRECIO CON DESCT.]]*$T$6))</f>
        <v>0.32130188999999998</v>
      </c>
      <c r="U2810" s="96"/>
      <c r="V2810" s="94">
        <f>Tabla3[[#This Row],[PRECIO %      en $]]*Tabla3[[#This Row],[PEDIDO ]]</f>
        <v>0</v>
      </c>
      <c r="W2810" s="57">
        <f>Tabla3[[#This Row],[PRECIO CON DESCT.]]*Tabla3[[#This Row],[PEDIDO ]]</f>
        <v>0</v>
      </c>
      <c r="X2810" s="58">
        <f>Tabla3[[#This Row],[PRECIO SIN %]]*Tabla3[[#This Row],[PEDIDO ]]</f>
        <v>0</v>
      </c>
    </row>
    <row r="2811" spans="1:24" ht="33" customHeight="1" x14ac:dyDescent="0.4">
      <c r="A2811" s="124">
        <v>7591585271785</v>
      </c>
      <c r="B2811" s="51" t="s">
        <v>225</v>
      </c>
      <c r="C2811" s="51" t="s">
        <v>75</v>
      </c>
      <c r="D28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11" s="118" t="s">
        <v>3282</v>
      </c>
      <c r="F2811" s="75" t="s">
        <v>537</v>
      </c>
      <c r="G28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11" s="77">
        <v>3</v>
      </c>
      <c r="J2811" s="52">
        <v>6.1222200000000004</v>
      </c>
      <c r="K2811" s="53">
        <f>Tabla3[[#This Row],[PRECIOS]]-Tabla3[[#This Row],[PRECIOS]]*10%</f>
        <v>5.5099980000000004</v>
      </c>
      <c r="L2811" s="101"/>
      <c r="M2811" s="54"/>
      <c r="N2811" s="55">
        <f>IFERROR(Tabla3[[#This Row],[PRECIOS]]-Tabla3[[#This Row],[PRECIOS]]*Tabla3[[#This Row],[% PRODUCTO]]," ")</f>
        <v>6.1222200000000004</v>
      </c>
      <c r="O2811" s="54"/>
      <c r="P2811" s="55">
        <f>IFERROR(Tabla3[[#This Row],[OCULTAR2]]-Tabla3[[#This Row],[OCULTAR2]]*Tabla3[[#This Row],[% LÍNEA]]," ")</f>
        <v>6.1222200000000004</v>
      </c>
      <c r="Q2811" s="56">
        <f>IFERROR(Tabla3[[#This Row],[% PRODUCTO]]+Tabla3[[#This Row],[% LÍNEA]]," ")</f>
        <v>0</v>
      </c>
      <c r="R2811" s="53">
        <f>Tabla3[[#This Row],[OCULTAR3]]</f>
        <v>6.1222200000000004</v>
      </c>
      <c r="S2811" s="53">
        <f>Tabla3[[#This Row],[PRECIO SIN %]]-Tabla3[[#This Row],[PRECIO SIN %]]*10%</f>
        <v>5.5099980000000004</v>
      </c>
      <c r="T2811" s="80">
        <f>(Tabla3[[#This Row],[PRECIO CON DESCT.]]-(Tabla3[[#This Row],[PRECIO CON DESCT.]]*$T$6))</f>
        <v>3.4712987400000004</v>
      </c>
      <c r="U2811" s="96"/>
      <c r="V2811" s="94">
        <f>Tabla3[[#This Row],[PRECIO %      en $]]*Tabla3[[#This Row],[PEDIDO ]]</f>
        <v>0</v>
      </c>
      <c r="W2811" s="57">
        <f>Tabla3[[#This Row],[PRECIO CON DESCT.]]*Tabla3[[#This Row],[PEDIDO ]]</f>
        <v>0</v>
      </c>
      <c r="X2811" s="58">
        <f>Tabla3[[#This Row],[PRECIO SIN %]]*Tabla3[[#This Row],[PEDIDO ]]</f>
        <v>0</v>
      </c>
    </row>
    <row r="2812" spans="1:24" ht="33" customHeight="1" x14ac:dyDescent="0.4">
      <c r="A2812" s="125" t="s">
        <v>285</v>
      </c>
      <c r="B2812" s="59" t="s">
        <v>225</v>
      </c>
      <c r="C2812" s="59" t="s">
        <v>106</v>
      </c>
      <c r="D28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12" s="119" t="s">
        <v>3283</v>
      </c>
      <c r="F2812" s="76" t="s">
        <v>537</v>
      </c>
      <c r="G28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12" s="78">
        <v>264</v>
      </c>
      <c r="J2812" s="52">
        <v>1.67778</v>
      </c>
      <c r="K2812" s="60">
        <f>Tabla3[[#This Row],[PRECIOS]]-Tabla3[[#This Row],[PRECIOS]]*10%</f>
        <v>1.5100020000000001</v>
      </c>
      <c r="L2812" s="101"/>
      <c r="M2812" s="61"/>
      <c r="N2812" s="55">
        <f>IFERROR(Tabla3[[#This Row],[PRECIOS]]-Tabla3[[#This Row],[PRECIOS]]*Tabla3[[#This Row],[% PRODUCTO]]," ")</f>
        <v>1.67778</v>
      </c>
      <c r="O2812" s="61"/>
      <c r="P2812" s="55">
        <f>IFERROR(Tabla3[[#This Row],[OCULTAR2]]-Tabla3[[#This Row],[OCULTAR2]]*Tabla3[[#This Row],[% LÍNEA]]," ")</f>
        <v>1.67778</v>
      </c>
      <c r="Q2812" s="56">
        <f>IFERROR(Tabla3[[#This Row],[% PRODUCTO]]+Tabla3[[#This Row],[% LÍNEA]]," ")</f>
        <v>0</v>
      </c>
      <c r="R2812" s="60">
        <f>Tabla3[[#This Row],[OCULTAR3]]</f>
        <v>1.67778</v>
      </c>
      <c r="S2812" s="60">
        <f>Tabla3[[#This Row],[PRECIO SIN %]]-Tabla3[[#This Row],[PRECIO SIN %]]*10%</f>
        <v>1.5100020000000001</v>
      </c>
      <c r="T2812" s="80">
        <f>(Tabla3[[#This Row],[PRECIO CON DESCT.]]-(Tabla3[[#This Row],[PRECIO CON DESCT.]]*$T$6))</f>
        <v>0.95130126000000004</v>
      </c>
      <c r="U2812" s="96"/>
      <c r="V2812" s="94">
        <f>Tabla3[[#This Row],[PRECIO %      en $]]*Tabla3[[#This Row],[PEDIDO ]]</f>
        <v>0</v>
      </c>
      <c r="W2812" s="57">
        <f>Tabla3[[#This Row],[PRECIO CON DESCT.]]*Tabla3[[#This Row],[PEDIDO ]]</f>
        <v>0</v>
      </c>
      <c r="X2812" s="58">
        <f>Tabla3[[#This Row],[PRECIO SIN %]]*Tabla3[[#This Row],[PEDIDO ]]</f>
        <v>0</v>
      </c>
    </row>
    <row r="2813" spans="1:24" ht="33" customHeight="1" x14ac:dyDescent="0.4">
      <c r="A2813" s="124">
        <v>7598869000550</v>
      </c>
      <c r="B2813" s="51" t="s">
        <v>225</v>
      </c>
      <c r="C2813" s="51" t="s">
        <v>236</v>
      </c>
      <c r="D28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13" s="118" t="s">
        <v>3284</v>
      </c>
      <c r="F2813" s="75" t="s">
        <v>537</v>
      </c>
      <c r="G28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13" s="77">
        <v>21</v>
      </c>
      <c r="J2813" s="52">
        <v>2.75556</v>
      </c>
      <c r="K2813" s="53">
        <f>Tabla3[[#This Row],[PRECIOS]]-Tabla3[[#This Row],[PRECIOS]]*10%</f>
        <v>2.4800040000000001</v>
      </c>
      <c r="L2813" s="101"/>
      <c r="M2813" s="54"/>
      <c r="N2813" s="55">
        <f>IFERROR(Tabla3[[#This Row],[PRECIOS]]-Tabla3[[#This Row],[PRECIOS]]*Tabla3[[#This Row],[% PRODUCTO]]," ")</f>
        <v>2.75556</v>
      </c>
      <c r="O2813" s="54"/>
      <c r="P2813" s="55">
        <f>IFERROR(Tabla3[[#This Row],[OCULTAR2]]-Tabla3[[#This Row],[OCULTAR2]]*Tabla3[[#This Row],[% LÍNEA]]," ")</f>
        <v>2.75556</v>
      </c>
      <c r="Q2813" s="56">
        <f>IFERROR(Tabla3[[#This Row],[% PRODUCTO]]+Tabla3[[#This Row],[% LÍNEA]]," ")</f>
        <v>0</v>
      </c>
      <c r="R2813" s="53">
        <f>Tabla3[[#This Row],[OCULTAR3]]</f>
        <v>2.75556</v>
      </c>
      <c r="S2813" s="53">
        <f>Tabla3[[#This Row],[PRECIO SIN %]]-Tabla3[[#This Row],[PRECIO SIN %]]*10%</f>
        <v>2.4800040000000001</v>
      </c>
      <c r="T2813" s="80">
        <f>(Tabla3[[#This Row],[PRECIO CON DESCT.]]-(Tabla3[[#This Row],[PRECIO CON DESCT.]]*$T$6))</f>
        <v>1.56240252</v>
      </c>
      <c r="U2813" s="96"/>
      <c r="V2813" s="94">
        <f>Tabla3[[#This Row],[PRECIO %      en $]]*Tabla3[[#This Row],[PEDIDO ]]</f>
        <v>0</v>
      </c>
      <c r="W2813" s="57">
        <f>Tabla3[[#This Row],[PRECIO CON DESCT.]]*Tabla3[[#This Row],[PEDIDO ]]</f>
        <v>0</v>
      </c>
      <c r="X2813" s="58">
        <f>Tabla3[[#This Row],[PRECIO SIN %]]*Tabla3[[#This Row],[PEDIDO ]]</f>
        <v>0</v>
      </c>
    </row>
    <row r="2814" spans="1:24" ht="33" customHeight="1" x14ac:dyDescent="0.4">
      <c r="A2814" s="125" t="s">
        <v>286</v>
      </c>
      <c r="B2814" s="59" t="s">
        <v>225</v>
      </c>
      <c r="C2814" s="59" t="s">
        <v>166</v>
      </c>
      <c r="D28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14" s="119" t="s">
        <v>3285</v>
      </c>
      <c r="F2814" s="76" t="s">
        <v>537</v>
      </c>
      <c r="G28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14" s="78">
        <v>156</v>
      </c>
      <c r="J2814" s="52">
        <v>0.51110999999999995</v>
      </c>
      <c r="K2814" s="60">
        <f>Tabla3[[#This Row],[PRECIOS]]-Tabla3[[#This Row],[PRECIOS]]*10%</f>
        <v>0.45999899999999994</v>
      </c>
      <c r="L2814" s="101"/>
      <c r="M2814" s="61"/>
      <c r="N2814" s="55">
        <f>IFERROR(Tabla3[[#This Row],[PRECIOS]]-Tabla3[[#This Row],[PRECIOS]]*Tabla3[[#This Row],[% PRODUCTO]]," ")</f>
        <v>0.51110999999999995</v>
      </c>
      <c r="O2814" s="61"/>
      <c r="P2814" s="55">
        <f>IFERROR(Tabla3[[#This Row],[OCULTAR2]]-Tabla3[[#This Row],[OCULTAR2]]*Tabla3[[#This Row],[% LÍNEA]]," ")</f>
        <v>0.51110999999999995</v>
      </c>
      <c r="Q2814" s="56">
        <f>IFERROR(Tabla3[[#This Row],[% PRODUCTO]]+Tabla3[[#This Row],[% LÍNEA]]," ")</f>
        <v>0</v>
      </c>
      <c r="R2814" s="60">
        <f>Tabla3[[#This Row],[OCULTAR3]]</f>
        <v>0.51110999999999995</v>
      </c>
      <c r="S2814" s="60">
        <f>Tabla3[[#This Row],[PRECIO SIN %]]-Tabla3[[#This Row],[PRECIO SIN %]]*10%</f>
        <v>0.45999899999999994</v>
      </c>
      <c r="T2814" s="80">
        <f>(Tabla3[[#This Row],[PRECIO CON DESCT.]]-(Tabla3[[#This Row],[PRECIO CON DESCT.]]*$T$6))</f>
        <v>0.28979937</v>
      </c>
      <c r="U2814" s="96"/>
      <c r="V2814" s="94">
        <f>Tabla3[[#This Row],[PRECIO %      en $]]*Tabla3[[#This Row],[PEDIDO ]]</f>
        <v>0</v>
      </c>
      <c r="W2814" s="57">
        <f>Tabla3[[#This Row],[PRECIO CON DESCT.]]*Tabla3[[#This Row],[PEDIDO ]]</f>
        <v>0</v>
      </c>
      <c r="X2814" s="58">
        <f>Tabla3[[#This Row],[PRECIO SIN %]]*Tabla3[[#This Row],[PEDIDO ]]</f>
        <v>0</v>
      </c>
    </row>
    <row r="2815" spans="1:24" ht="33" customHeight="1" x14ac:dyDescent="0.4">
      <c r="A2815" s="124">
        <v>730170649401</v>
      </c>
      <c r="B2815" s="51" t="s">
        <v>225</v>
      </c>
      <c r="C2815" s="51" t="s">
        <v>72</v>
      </c>
      <c r="D28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15" s="118" t="s">
        <v>3286</v>
      </c>
      <c r="F2815" s="75" t="s">
        <v>537</v>
      </c>
      <c r="G28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15" s="77">
        <v>55</v>
      </c>
      <c r="J2815" s="52">
        <v>0.65556000000000003</v>
      </c>
      <c r="K2815" s="53">
        <f>Tabla3[[#This Row],[PRECIOS]]-Tabla3[[#This Row],[PRECIOS]]*10%</f>
        <v>0.59000399999999997</v>
      </c>
      <c r="L2815" s="101"/>
      <c r="M2815" s="54"/>
      <c r="N2815" s="55">
        <f>IFERROR(Tabla3[[#This Row],[PRECIOS]]-Tabla3[[#This Row],[PRECIOS]]*Tabla3[[#This Row],[% PRODUCTO]]," ")</f>
        <v>0.65556000000000003</v>
      </c>
      <c r="O2815" s="54"/>
      <c r="P2815" s="55">
        <f>IFERROR(Tabla3[[#This Row],[OCULTAR2]]-Tabla3[[#This Row],[OCULTAR2]]*Tabla3[[#This Row],[% LÍNEA]]," ")</f>
        <v>0.65556000000000003</v>
      </c>
      <c r="Q2815" s="56">
        <f>IFERROR(Tabla3[[#This Row],[% PRODUCTO]]+Tabla3[[#This Row],[% LÍNEA]]," ")</f>
        <v>0</v>
      </c>
      <c r="R2815" s="53">
        <f>Tabla3[[#This Row],[OCULTAR3]]</f>
        <v>0.65556000000000003</v>
      </c>
      <c r="S2815" s="53">
        <f>Tabla3[[#This Row],[PRECIO SIN %]]-Tabla3[[#This Row],[PRECIO SIN %]]*10%</f>
        <v>0.59000399999999997</v>
      </c>
      <c r="T2815" s="80">
        <f>(Tabla3[[#This Row],[PRECIO CON DESCT.]]-(Tabla3[[#This Row],[PRECIO CON DESCT.]]*$T$6))</f>
        <v>0.37170251999999998</v>
      </c>
      <c r="U2815" s="96"/>
      <c r="V2815" s="94">
        <f>Tabla3[[#This Row],[PRECIO %      en $]]*Tabla3[[#This Row],[PEDIDO ]]</f>
        <v>0</v>
      </c>
      <c r="W2815" s="57">
        <f>Tabla3[[#This Row],[PRECIO CON DESCT.]]*Tabla3[[#This Row],[PEDIDO ]]</f>
        <v>0</v>
      </c>
      <c r="X2815" s="58">
        <f>Tabla3[[#This Row],[PRECIO SIN %]]*Tabla3[[#This Row],[PEDIDO ]]</f>
        <v>0</v>
      </c>
    </row>
    <row r="2816" spans="1:24" ht="33" customHeight="1" x14ac:dyDescent="0.4">
      <c r="A2816" s="125">
        <v>7598008000588</v>
      </c>
      <c r="B2816" s="59" t="s">
        <v>225</v>
      </c>
      <c r="C2816" s="59" t="s">
        <v>134</v>
      </c>
      <c r="D28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16" s="119" t="s">
        <v>3287</v>
      </c>
      <c r="F2816" s="76" t="s">
        <v>537</v>
      </c>
      <c r="G28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16" s="78">
        <v>217</v>
      </c>
      <c r="J2816" s="52">
        <v>0.68889</v>
      </c>
      <c r="K2816" s="60">
        <f>Tabla3[[#This Row],[PRECIOS]]-Tabla3[[#This Row],[PRECIOS]]*10%</f>
        <v>0.62000100000000002</v>
      </c>
      <c r="L2816" s="101"/>
      <c r="M2816" s="61"/>
      <c r="N2816" s="55">
        <f>IFERROR(Tabla3[[#This Row],[PRECIOS]]-Tabla3[[#This Row],[PRECIOS]]*Tabla3[[#This Row],[% PRODUCTO]]," ")</f>
        <v>0.68889</v>
      </c>
      <c r="O2816" s="61"/>
      <c r="P2816" s="55">
        <f>IFERROR(Tabla3[[#This Row],[OCULTAR2]]-Tabla3[[#This Row],[OCULTAR2]]*Tabla3[[#This Row],[% LÍNEA]]," ")</f>
        <v>0.68889</v>
      </c>
      <c r="Q2816" s="56">
        <f>IFERROR(Tabla3[[#This Row],[% PRODUCTO]]+Tabla3[[#This Row],[% LÍNEA]]," ")</f>
        <v>0</v>
      </c>
      <c r="R2816" s="60">
        <f>Tabla3[[#This Row],[OCULTAR3]]</f>
        <v>0.68889</v>
      </c>
      <c r="S2816" s="60">
        <f>Tabla3[[#This Row],[PRECIO SIN %]]-Tabla3[[#This Row],[PRECIO SIN %]]*10%</f>
        <v>0.62000100000000002</v>
      </c>
      <c r="T2816" s="80">
        <f>(Tabla3[[#This Row],[PRECIO CON DESCT.]]-(Tabla3[[#This Row],[PRECIO CON DESCT.]]*$T$6))</f>
        <v>0.39060063</v>
      </c>
      <c r="U2816" s="96"/>
      <c r="V2816" s="94">
        <f>Tabla3[[#This Row],[PRECIO %      en $]]*Tabla3[[#This Row],[PEDIDO ]]</f>
        <v>0</v>
      </c>
      <c r="W2816" s="57">
        <f>Tabla3[[#This Row],[PRECIO CON DESCT.]]*Tabla3[[#This Row],[PEDIDO ]]</f>
        <v>0</v>
      </c>
      <c r="X2816" s="58">
        <f>Tabla3[[#This Row],[PRECIO SIN %]]*Tabla3[[#This Row],[PEDIDO ]]</f>
        <v>0</v>
      </c>
    </row>
    <row r="2817" spans="1:24" ht="33" customHeight="1" x14ac:dyDescent="0.4">
      <c r="A2817" s="124">
        <v>7598869000567</v>
      </c>
      <c r="B2817" s="51" t="s">
        <v>225</v>
      </c>
      <c r="C2817" s="51" t="s">
        <v>236</v>
      </c>
      <c r="D28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17" s="118" t="s">
        <v>3288</v>
      </c>
      <c r="F2817" s="75" t="s">
        <v>537</v>
      </c>
      <c r="G28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17" s="77">
        <v>37</v>
      </c>
      <c r="J2817" s="52">
        <v>3.6</v>
      </c>
      <c r="K2817" s="53">
        <f>Tabla3[[#This Row],[PRECIOS]]-Tabla3[[#This Row],[PRECIOS]]*10%</f>
        <v>3.24</v>
      </c>
      <c r="L2817" s="101"/>
      <c r="M2817" s="54"/>
      <c r="N2817" s="55">
        <f>IFERROR(Tabla3[[#This Row],[PRECIOS]]-Tabla3[[#This Row],[PRECIOS]]*Tabla3[[#This Row],[% PRODUCTO]]," ")</f>
        <v>3.6</v>
      </c>
      <c r="O2817" s="54"/>
      <c r="P2817" s="55">
        <f>IFERROR(Tabla3[[#This Row],[OCULTAR2]]-Tabla3[[#This Row],[OCULTAR2]]*Tabla3[[#This Row],[% LÍNEA]]," ")</f>
        <v>3.6</v>
      </c>
      <c r="Q2817" s="56">
        <f>IFERROR(Tabla3[[#This Row],[% PRODUCTO]]+Tabla3[[#This Row],[% LÍNEA]]," ")</f>
        <v>0</v>
      </c>
      <c r="R2817" s="53">
        <f>Tabla3[[#This Row],[OCULTAR3]]</f>
        <v>3.6</v>
      </c>
      <c r="S2817" s="53">
        <f>Tabla3[[#This Row],[PRECIO SIN %]]-Tabla3[[#This Row],[PRECIO SIN %]]*10%</f>
        <v>3.24</v>
      </c>
      <c r="T2817" s="80">
        <f>(Tabla3[[#This Row],[PRECIO CON DESCT.]]-(Tabla3[[#This Row],[PRECIO CON DESCT.]]*$T$6))</f>
        <v>2.0411999999999999</v>
      </c>
      <c r="U2817" s="96"/>
      <c r="V2817" s="94">
        <f>Tabla3[[#This Row],[PRECIO %      en $]]*Tabla3[[#This Row],[PEDIDO ]]</f>
        <v>0</v>
      </c>
      <c r="W2817" s="57">
        <f>Tabla3[[#This Row],[PRECIO CON DESCT.]]*Tabla3[[#This Row],[PEDIDO ]]</f>
        <v>0</v>
      </c>
      <c r="X2817" s="58">
        <f>Tabla3[[#This Row],[PRECIO SIN %]]*Tabla3[[#This Row],[PEDIDO ]]</f>
        <v>0</v>
      </c>
    </row>
    <row r="2818" spans="1:24" ht="33" customHeight="1" x14ac:dyDescent="0.4">
      <c r="A2818" s="125">
        <v>8906159253842</v>
      </c>
      <c r="B2818" s="59" t="s">
        <v>225</v>
      </c>
      <c r="C2818" s="59" t="s">
        <v>133</v>
      </c>
      <c r="D28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18" s="119" t="s">
        <v>3289</v>
      </c>
      <c r="F2818" s="76" t="s">
        <v>537</v>
      </c>
      <c r="G28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18" s="78">
        <v>32</v>
      </c>
      <c r="J2818" s="52">
        <v>4.6666699999999999</v>
      </c>
      <c r="K2818" s="60">
        <f>Tabla3[[#This Row],[PRECIOS]]-Tabla3[[#This Row],[PRECIOS]]*10%</f>
        <v>4.2000029999999997</v>
      </c>
      <c r="L2818" s="101"/>
      <c r="M2818" s="61"/>
      <c r="N2818" s="55">
        <f>IFERROR(Tabla3[[#This Row],[PRECIOS]]-Tabla3[[#This Row],[PRECIOS]]*Tabla3[[#This Row],[% PRODUCTO]]," ")</f>
        <v>4.6666699999999999</v>
      </c>
      <c r="O2818" s="61"/>
      <c r="P2818" s="55">
        <f>IFERROR(Tabla3[[#This Row],[OCULTAR2]]-Tabla3[[#This Row],[OCULTAR2]]*Tabla3[[#This Row],[% LÍNEA]]," ")</f>
        <v>4.6666699999999999</v>
      </c>
      <c r="Q2818" s="56">
        <f>IFERROR(Tabla3[[#This Row],[% PRODUCTO]]+Tabla3[[#This Row],[% LÍNEA]]," ")</f>
        <v>0</v>
      </c>
      <c r="R2818" s="60">
        <f>Tabla3[[#This Row],[OCULTAR3]]</f>
        <v>4.6666699999999999</v>
      </c>
      <c r="S2818" s="60">
        <f>Tabla3[[#This Row],[PRECIO SIN %]]-Tabla3[[#This Row],[PRECIO SIN %]]*10%</f>
        <v>4.2000029999999997</v>
      </c>
      <c r="T2818" s="80">
        <f>(Tabla3[[#This Row],[PRECIO CON DESCT.]]-(Tabla3[[#This Row],[PRECIO CON DESCT.]]*$T$6))</f>
        <v>2.64600189</v>
      </c>
      <c r="U2818" s="96"/>
      <c r="V2818" s="94">
        <f>Tabla3[[#This Row],[PRECIO %      en $]]*Tabla3[[#This Row],[PEDIDO ]]</f>
        <v>0</v>
      </c>
      <c r="W2818" s="57">
        <f>Tabla3[[#This Row],[PRECIO CON DESCT.]]*Tabla3[[#This Row],[PEDIDO ]]</f>
        <v>0</v>
      </c>
      <c r="X2818" s="58">
        <f>Tabla3[[#This Row],[PRECIO SIN %]]*Tabla3[[#This Row],[PEDIDO ]]</f>
        <v>0</v>
      </c>
    </row>
    <row r="2819" spans="1:24" ht="33" customHeight="1" x14ac:dyDescent="0.4">
      <c r="A2819" s="124">
        <v>7591585111906</v>
      </c>
      <c r="B2819" s="51" t="s">
        <v>225</v>
      </c>
      <c r="C2819" s="51" t="s">
        <v>104</v>
      </c>
      <c r="D28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19" s="118" t="s">
        <v>3290</v>
      </c>
      <c r="F2819" s="75" t="s">
        <v>537</v>
      </c>
      <c r="G28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19" s="77">
        <v>21</v>
      </c>
      <c r="J2819" s="52">
        <v>22.933330000000002</v>
      </c>
      <c r="K2819" s="53">
        <f>Tabla3[[#This Row],[PRECIOS]]-Tabla3[[#This Row],[PRECIOS]]*10%</f>
        <v>20.639997000000001</v>
      </c>
      <c r="L2819" s="101"/>
      <c r="M2819" s="54"/>
      <c r="N2819" s="55">
        <f>IFERROR(Tabla3[[#This Row],[PRECIOS]]-Tabla3[[#This Row],[PRECIOS]]*Tabla3[[#This Row],[% PRODUCTO]]," ")</f>
        <v>22.933330000000002</v>
      </c>
      <c r="O2819" s="54"/>
      <c r="P2819" s="55">
        <f>IFERROR(Tabla3[[#This Row],[OCULTAR2]]-Tabla3[[#This Row],[OCULTAR2]]*Tabla3[[#This Row],[% LÍNEA]]," ")</f>
        <v>22.933330000000002</v>
      </c>
      <c r="Q2819" s="56">
        <f>IFERROR(Tabla3[[#This Row],[% PRODUCTO]]+Tabla3[[#This Row],[% LÍNEA]]," ")</f>
        <v>0</v>
      </c>
      <c r="R2819" s="53">
        <f>Tabla3[[#This Row],[OCULTAR3]]</f>
        <v>22.933330000000002</v>
      </c>
      <c r="S2819" s="53">
        <f>Tabla3[[#This Row],[PRECIO SIN %]]-Tabla3[[#This Row],[PRECIO SIN %]]*10%</f>
        <v>20.639997000000001</v>
      </c>
      <c r="T2819" s="80">
        <f>(Tabla3[[#This Row],[PRECIO CON DESCT.]]-(Tabla3[[#This Row],[PRECIO CON DESCT.]]*$T$6))</f>
        <v>13.00319811</v>
      </c>
      <c r="U2819" s="96"/>
      <c r="V2819" s="94">
        <f>Tabla3[[#This Row],[PRECIO %      en $]]*Tabla3[[#This Row],[PEDIDO ]]</f>
        <v>0</v>
      </c>
      <c r="W2819" s="57">
        <f>Tabla3[[#This Row],[PRECIO CON DESCT.]]*Tabla3[[#This Row],[PEDIDO ]]</f>
        <v>0</v>
      </c>
      <c r="X2819" s="58">
        <f>Tabla3[[#This Row],[PRECIO SIN %]]*Tabla3[[#This Row],[PEDIDO ]]</f>
        <v>0</v>
      </c>
    </row>
    <row r="2820" spans="1:24" ht="33" customHeight="1" x14ac:dyDescent="0.4">
      <c r="A2820" s="125">
        <v>756029628373</v>
      </c>
      <c r="B2820" s="59" t="s">
        <v>225</v>
      </c>
      <c r="C2820" s="59" t="s">
        <v>229</v>
      </c>
      <c r="D28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820" s="119" t="s">
        <v>3291</v>
      </c>
      <c r="F2820" s="76" t="s">
        <v>537</v>
      </c>
      <c r="G28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820" s="78">
        <v>28</v>
      </c>
      <c r="J2820" s="52">
        <v>4.4111099999999999</v>
      </c>
      <c r="K2820" s="60">
        <f>Tabla3[[#This Row],[PRECIOS]]-Tabla3[[#This Row],[PRECIOS]]*10%</f>
        <v>3.9699989999999996</v>
      </c>
      <c r="L2820" s="101" t="s">
        <v>5327</v>
      </c>
      <c r="M2820" s="61"/>
      <c r="N2820" s="55">
        <f>IFERROR(Tabla3[[#This Row],[PRECIOS]]-Tabla3[[#This Row],[PRECIOS]]*Tabla3[[#This Row],[% PRODUCTO]]," ")</f>
        <v>4.4111099999999999</v>
      </c>
      <c r="O2820" s="61"/>
      <c r="P2820" s="55">
        <f>IFERROR(Tabla3[[#This Row],[OCULTAR2]]-Tabla3[[#This Row],[OCULTAR2]]*Tabla3[[#This Row],[% LÍNEA]]," ")</f>
        <v>4.4111099999999999</v>
      </c>
      <c r="Q2820" s="56">
        <f>IFERROR(Tabla3[[#This Row],[% PRODUCTO]]+Tabla3[[#This Row],[% LÍNEA]]," ")</f>
        <v>0</v>
      </c>
      <c r="R2820" s="60">
        <f>Tabla3[[#This Row],[OCULTAR3]]</f>
        <v>4.4111099999999999</v>
      </c>
      <c r="S2820" s="60">
        <f>Tabla3[[#This Row],[PRECIO SIN %]]-Tabla3[[#This Row],[PRECIO SIN %]]*10%</f>
        <v>3.9699989999999996</v>
      </c>
      <c r="T2820" s="80">
        <f>(Tabla3[[#This Row],[PRECIO CON DESCT.]]-(Tabla3[[#This Row],[PRECIO CON DESCT.]]*$T$6))</f>
        <v>2.5010993699999995</v>
      </c>
      <c r="U2820" s="96"/>
      <c r="V2820" s="94">
        <f>Tabla3[[#This Row],[PRECIO %      en $]]*Tabla3[[#This Row],[PEDIDO ]]</f>
        <v>0</v>
      </c>
      <c r="W2820" s="57">
        <f>Tabla3[[#This Row],[PRECIO CON DESCT.]]*Tabla3[[#This Row],[PEDIDO ]]</f>
        <v>0</v>
      </c>
      <c r="X2820" s="58">
        <f>Tabla3[[#This Row],[PRECIO SIN %]]*Tabla3[[#This Row],[PEDIDO ]]</f>
        <v>0</v>
      </c>
    </row>
    <row r="2821" spans="1:24" ht="33" customHeight="1" x14ac:dyDescent="0.4">
      <c r="A2821" s="124">
        <v>793969044412</v>
      </c>
      <c r="B2821" s="51" t="s">
        <v>225</v>
      </c>
      <c r="C2821" s="51" t="s">
        <v>150</v>
      </c>
      <c r="D28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21" s="118" t="s">
        <v>3292</v>
      </c>
      <c r="F2821" s="75" t="s">
        <v>537</v>
      </c>
      <c r="G28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8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821" s="77">
        <v>160</v>
      </c>
      <c r="J2821" s="52">
        <v>3.7777799999999999</v>
      </c>
      <c r="K2821" s="53">
        <f>Tabla3[[#This Row],[PRECIOS]]-Tabla3[[#This Row],[PRECIOS]]*10%</f>
        <v>3.4000019999999997</v>
      </c>
      <c r="L2821" s="101"/>
      <c r="M2821" s="54"/>
      <c r="N2821" s="55">
        <f>IFERROR(Tabla3[[#This Row],[PRECIOS]]-Tabla3[[#This Row],[PRECIOS]]*Tabla3[[#This Row],[% PRODUCTO]]," ")</f>
        <v>3.7777799999999999</v>
      </c>
      <c r="O2821" s="54">
        <v>0.05</v>
      </c>
      <c r="P2821" s="55">
        <f>IFERROR(Tabla3[[#This Row],[OCULTAR2]]-Tabla3[[#This Row],[OCULTAR2]]*Tabla3[[#This Row],[% LÍNEA]]," ")</f>
        <v>3.5888909999999998</v>
      </c>
      <c r="Q2821" s="56">
        <f>IFERROR(Tabla3[[#This Row],[% PRODUCTO]]+Tabla3[[#This Row],[% LÍNEA]]," ")</f>
        <v>0.05</v>
      </c>
      <c r="R2821" s="53">
        <f>Tabla3[[#This Row],[OCULTAR3]]</f>
        <v>3.5888909999999998</v>
      </c>
      <c r="S2821" s="53">
        <f>Tabla3[[#This Row],[PRECIO SIN %]]-Tabla3[[#This Row],[PRECIO SIN %]]*10%</f>
        <v>3.2300019</v>
      </c>
      <c r="T2821" s="80">
        <f>(Tabla3[[#This Row],[PRECIO CON DESCT.]]-(Tabla3[[#This Row],[PRECIO CON DESCT.]]*$T$6))</f>
        <v>2.0349011969999999</v>
      </c>
      <c r="U2821" s="96"/>
      <c r="V2821" s="94">
        <f>Tabla3[[#This Row],[PRECIO %      en $]]*Tabla3[[#This Row],[PEDIDO ]]</f>
        <v>0</v>
      </c>
      <c r="W2821" s="57">
        <f>Tabla3[[#This Row],[PRECIO CON DESCT.]]*Tabla3[[#This Row],[PEDIDO ]]</f>
        <v>0</v>
      </c>
      <c r="X2821" s="58">
        <f>Tabla3[[#This Row],[PRECIO SIN %]]*Tabla3[[#This Row],[PEDIDO ]]</f>
        <v>0</v>
      </c>
    </row>
    <row r="2822" spans="1:24" ht="33" customHeight="1" x14ac:dyDescent="0.4">
      <c r="A2822" s="125">
        <v>7591585218438</v>
      </c>
      <c r="B2822" s="59" t="s">
        <v>225</v>
      </c>
      <c r="C2822" s="59" t="s">
        <v>104</v>
      </c>
      <c r="D28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22" s="119" t="s">
        <v>3293</v>
      </c>
      <c r="F2822" s="76" t="s">
        <v>537</v>
      </c>
      <c r="G28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22" s="78">
        <v>6</v>
      </c>
      <c r="J2822" s="52">
        <v>7.4333299999999998</v>
      </c>
      <c r="K2822" s="60">
        <f>Tabla3[[#This Row],[PRECIOS]]-Tabla3[[#This Row],[PRECIOS]]*10%</f>
        <v>6.689997</v>
      </c>
      <c r="L2822" s="101"/>
      <c r="M2822" s="61"/>
      <c r="N2822" s="55">
        <f>IFERROR(Tabla3[[#This Row],[PRECIOS]]-Tabla3[[#This Row],[PRECIOS]]*Tabla3[[#This Row],[% PRODUCTO]]," ")</f>
        <v>7.4333299999999998</v>
      </c>
      <c r="O2822" s="61"/>
      <c r="P2822" s="55">
        <f>IFERROR(Tabla3[[#This Row],[OCULTAR2]]-Tabla3[[#This Row],[OCULTAR2]]*Tabla3[[#This Row],[% LÍNEA]]," ")</f>
        <v>7.4333299999999998</v>
      </c>
      <c r="Q2822" s="56">
        <f>IFERROR(Tabla3[[#This Row],[% PRODUCTO]]+Tabla3[[#This Row],[% LÍNEA]]," ")</f>
        <v>0</v>
      </c>
      <c r="R2822" s="60">
        <f>Tabla3[[#This Row],[OCULTAR3]]</f>
        <v>7.4333299999999998</v>
      </c>
      <c r="S2822" s="60">
        <f>Tabla3[[#This Row],[PRECIO SIN %]]-Tabla3[[#This Row],[PRECIO SIN %]]*10%</f>
        <v>6.689997</v>
      </c>
      <c r="T2822" s="80">
        <f>(Tabla3[[#This Row],[PRECIO CON DESCT.]]-(Tabla3[[#This Row],[PRECIO CON DESCT.]]*$T$6))</f>
        <v>4.2146981100000005</v>
      </c>
      <c r="U2822" s="96"/>
      <c r="V2822" s="94">
        <f>Tabla3[[#This Row],[PRECIO %      en $]]*Tabla3[[#This Row],[PEDIDO ]]</f>
        <v>0</v>
      </c>
      <c r="W2822" s="57">
        <f>Tabla3[[#This Row],[PRECIO CON DESCT.]]*Tabla3[[#This Row],[PEDIDO ]]</f>
        <v>0</v>
      </c>
      <c r="X2822" s="58">
        <f>Tabla3[[#This Row],[PRECIO SIN %]]*Tabla3[[#This Row],[PEDIDO ]]</f>
        <v>0</v>
      </c>
    </row>
    <row r="2823" spans="1:24" ht="33" customHeight="1" x14ac:dyDescent="0.4">
      <c r="A2823" s="124">
        <v>7591585118431</v>
      </c>
      <c r="B2823" s="51" t="s">
        <v>225</v>
      </c>
      <c r="C2823" s="51" t="s">
        <v>104</v>
      </c>
      <c r="D28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23" s="118" t="s">
        <v>3294</v>
      </c>
      <c r="F2823" s="75" t="s">
        <v>537</v>
      </c>
      <c r="G28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23" s="77">
        <v>1</v>
      </c>
      <c r="J2823" s="52">
        <v>20.94444</v>
      </c>
      <c r="K2823" s="53">
        <f>Tabla3[[#This Row],[PRECIOS]]-Tabla3[[#This Row],[PRECIOS]]*10%</f>
        <v>18.849996000000001</v>
      </c>
      <c r="L2823" s="101"/>
      <c r="M2823" s="54"/>
      <c r="N2823" s="55">
        <f>IFERROR(Tabla3[[#This Row],[PRECIOS]]-Tabla3[[#This Row],[PRECIOS]]*Tabla3[[#This Row],[% PRODUCTO]]," ")</f>
        <v>20.94444</v>
      </c>
      <c r="O2823" s="54"/>
      <c r="P2823" s="55">
        <f>IFERROR(Tabla3[[#This Row],[OCULTAR2]]-Tabla3[[#This Row],[OCULTAR2]]*Tabla3[[#This Row],[% LÍNEA]]," ")</f>
        <v>20.94444</v>
      </c>
      <c r="Q2823" s="56">
        <f>IFERROR(Tabla3[[#This Row],[% PRODUCTO]]+Tabla3[[#This Row],[% LÍNEA]]," ")</f>
        <v>0</v>
      </c>
      <c r="R2823" s="53">
        <f>Tabla3[[#This Row],[OCULTAR3]]</f>
        <v>20.94444</v>
      </c>
      <c r="S2823" s="53">
        <f>Tabla3[[#This Row],[PRECIO SIN %]]-Tabla3[[#This Row],[PRECIO SIN %]]*10%</f>
        <v>18.849996000000001</v>
      </c>
      <c r="T2823" s="80">
        <f>(Tabla3[[#This Row],[PRECIO CON DESCT.]]-(Tabla3[[#This Row],[PRECIO CON DESCT.]]*$T$6))</f>
        <v>11.87549748</v>
      </c>
      <c r="U2823" s="96"/>
      <c r="V2823" s="94">
        <f>Tabla3[[#This Row],[PRECIO %      en $]]*Tabla3[[#This Row],[PEDIDO ]]</f>
        <v>0</v>
      </c>
      <c r="W2823" s="57">
        <f>Tabla3[[#This Row],[PRECIO CON DESCT.]]*Tabla3[[#This Row],[PEDIDO ]]</f>
        <v>0</v>
      </c>
      <c r="X2823" s="58">
        <f>Tabla3[[#This Row],[PRECIO SIN %]]*Tabla3[[#This Row],[PEDIDO ]]</f>
        <v>0</v>
      </c>
    </row>
    <row r="2824" spans="1:24" ht="33" customHeight="1" x14ac:dyDescent="0.4">
      <c r="A2824" s="125">
        <v>7598252002130</v>
      </c>
      <c r="B2824" s="59" t="s">
        <v>225</v>
      </c>
      <c r="C2824" s="59" t="s">
        <v>56</v>
      </c>
      <c r="D28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24" s="119" t="s">
        <v>3295</v>
      </c>
      <c r="F2824" s="76" t="s">
        <v>537</v>
      </c>
      <c r="G28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24" s="78">
        <v>88</v>
      </c>
      <c r="J2824" s="52">
        <v>5.2222200000000001</v>
      </c>
      <c r="K2824" s="60">
        <f>Tabla3[[#This Row],[PRECIOS]]-Tabla3[[#This Row],[PRECIOS]]*10%</f>
        <v>4.6999979999999999</v>
      </c>
      <c r="L2824" s="101"/>
      <c r="M2824" s="61"/>
      <c r="N2824" s="55">
        <f>IFERROR(Tabla3[[#This Row],[PRECIOS]]-Tabla3[[#This Row],[PRECIOS]]*Tabla3[[#This Row],[% PRODUCTO]]," ")</f>
        <v>5.2222200000000001</v>
      </c>
      <c r="O2824" s="61"/>
      <c r="P2824" s="55">
        <f>IFERROR(Tabla3[[#This Row],[OCULTAR2]]-Tabla3[[#This Row],[OCULTAR2]]*Tabla3[[#This Row],[% LÍNEA]]," ")</f>
        <v>5.2222200000000001</v>
      </c>
      <c r="Q2824" s="56">
        <f>IFERROR(Tabla3[[#This Row],[% PRODUCTO]]+Tabla3[[#This Row],[% LÍNEA]]," ")</f>
        <v>0</v>
      </c>
      <c r="R2824" s="60">
        <f>Tabla3[[#This Row],[OCULTAR3]]</f>
        <v>5.2222200000000001</v>
      </c>
      <c r="S2824" s="60">
        <f>Tabla3[[#This Row],[PRECIO SIN %]]-Tabla3[[#This Row],[PRECIO SIN %]]*10%</f>
        <v>4.6999979999999999</v>
      </c>
      <c r="T2824" s="80">
        <f>(Tabla3[[#This Row],[PRECIO CON DESCT.]]-(Tabla3[[#This Row],[PRECIO CON DESCT.]]*$T$6))</f>
        <v>2.96099874</v>
      </c>
      <c r="U2824" s="96"/>
      <c r="V2824" s="94">
        <f>Tabla3[[#This Row],[PRECIO %      en $]]*Tabla3[[#This Row],[PEDIDO ]]</f>
        <v>0</v>
      </c>
      <c r="W2824" s="57">
        <f>Tabla3[[#This Row],[PRECIO CON DESCT.]]*Tabla3[[#This Row],[PEDIDO ]]</f>
        <v>0</v>
      </c>
      <c r="X2824" s="58">
        <f>Tabla3[[#This Row],[PRECIO SIN %]]*Tabla3[[#This Row],[PEDIDO ]]</f>
        <v>0</v>
      </c>
    </row>
    <row r="2825" spans="1:24" ht="33" customHeight="1" x14ac:dyDescent="0.4">
      <c r="A2825" s="124" t="s">
        <v>287</v>
      </c>
      <c r="B2825" s="51" t="s">
        <v>225</v>
      </c>
      <c r="C2825" s="51" t="s">
        <v>106</v>
      </c>
      <c r="D28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25" s="118" t="s">
        <v>3296</v>
      </c>
      <c r="F2825" s="75" t="s">
        <v>537</v>
      </c>
      <c r="G28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25" s="77">
        <v>246</v>
      </c>
      <c r="J2825" s="52">
        <v>2.5</v>
      </c>
      <c r="K2825" s="53">
        <f>Tabla3[[#This Row],[PRECIOS]]-Tabla3[[#This Row],[PRECIOS]]*10%</f>
        <v>2.25</v>
      </c>
      <c r="L2825" s="101"/>
      <c r="M2825" s="54"/>
      <c r="N2825" s="55">
        <f>IFERROR(Tabla3[[#This Row],[PRECIOS]]-Tabla3[[#This Row],[PRECIOS]]*Tabla3[[#This Row],[% PRODUCTO]]," ")</f>
        <v>2.5</v>
      </c>
      <c r="O2825" s="54"/>
      <c r="P2825" s="55">
        <f>IFERROR(Tabla3[[#This Row],[OCULTAR2]]-Tabla3[[#This Row],[OCULTAR2]]*Tabla3[[#This Row],[% LÍNEA]]," ")</f>
        <v>2.5</v>
      </c>
      <c r="Q2825" s="56">
        <f>IFERROR(Tabla3[[#This Row],[% PRODUCTO]]+Tabla3[[#This Row],[% LÍNEA]]," ")</f>
        <v>0</v>
      </c>
      <c r="R2825" s="53">
        <f>Tabla3[[#This Row],[OCULTAR3]]</f>
        <v>2.5</v>
      </c>
      <c r="S2825" s="53">
        <f>Tabla3[[#This Row],[PRECIO SIN %]]-Tabla3[[#This Row],[PRECIO SIN %]]*10%</f>
        <v>2.25</v>
      </c>
      <c r="T2825" s="80">
        <f>(Tabla3[[#This Row],[PRECIO CON DESCT.]]-(Tabla3[[#This Row],[PRECIO CON DESCT.]]*$T$6))</f>
        <v>1.4175</v>
      </c>
      <c r="U2825" s="96"/>
      <c r="V2825" s="94">
        <f>Tabla3[[#This Row],[PRECIO %      en $]]*Tabla3[[#This Row],[PEDIDO ]]</f>
        <v>0</v>
      </c>
      <c r="W2825" s="57">
        <f>Tabla3[[#This Row],[PRECIO CON DESCT.]]*Tabla3[[#This Row],[PEDIDO ]]</f>
        <v>0</v>
      </c>
      <c r="X2825" s="58">
        <f>Tabla3[[#This Row],[PRECIO SIN %]]*Tabla3[[#This Row],[PEDIDO ]]</f>
        <v>0</v>
      </c>
    </row>
    <row r="2826" spans="1:24" ht="33" customHeight="1" x14ac:dyDescent="0.4">
      <c r="A2826" s="125">
        <v>7597758001630</v>
      </c>
      <c r="B2826" s="59" t="s">
        <v>225</v>
      </c>
      <c r="C2826" s="59" t="s">
        <v>67</v>
      </c>
      <c r="D28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26" s="119" t="s">
        <v>3297</v>
      </c>
      <c r="F2826" s="76" t="s">
        <v>537</v>
      </c>
      <c r="G28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26" s="78">
        <v>127</v>
      </c>
      <c r="J2826" s="52">
        <v>3.87778</v>
      </c>
      <c r="K2826" s="60">
        <f>Tabla3[[#This Row],[PRECIOS]]-Tabla3[[#This Row],[PRECIOS]]*10%</f>
        <v>3.490002</v>
      </c>
      <c r="L2826" s="101"/>
      <c r="M2826" s="61"/>
      <c r="N2826" s="55">
        <f>IFERROR(Tabla3[[#This Row],[PRECIOS]]-Tabla3[[#This Row],[PRECIOS]]*Tabla3[[#This Row],[% PRODUCTO]]," ")</f>
        <v>3.87778</v>
      </c>
      <c r="O2826" s="61"/>
      <c r="P2826" s="55">
        <f>IFERROR(Tabla3[[#This Row],[OCULTAR2]]-Tabla3[[#This Row],[OCULTAR2]]*Tabla3[[#This Row],[% LÍNEA]]," ")</f>
        <v>3.87778</v>
      </c>
      <c r="Q2826" s="56">
        <f>IFERROR(Tabla3[[#This Row],[% PRODUCTO]]+Tabla3[[#This Row],[% LÍNEA]]," ")</f>
        <v>0</v>
      </c>
      <c r="R2826" s="60">
        <f>Tabla3[[#This Row],[OCULTAR3]]</f>
        <v>3.87778</v>
      </c>
      <c r="S2826" s="60">
        <f>Tabla3[[#This Row],[PRECIO SIN %]]-Tabla3[[#This Row],[PRECIO SIN %]]*10%</f>
        <v>3.490002</v>
      </c>
      <c r="T2826" s="80">
        <f>(Tabla3[[#This Row],[PRECIO CON DESCT.]]-(Tabla3[[#This Row],[PRECIO CON DESCT.]]*$T$6))</f>
        <v>2.19870126</v>
      </c>
      <c r="U2826" s="96"/>
      <c r="V2826" s="94">
        <f>Tabla3[[#This Row],[PRECIO %      en $]]*Tabla3[[#This Row],[PEDIDO ]]</f>
        <v>0</v>
      </c>
      <c r="W2826" s="57">
        <f>Tabla3[[#This Row],[PRECIO CON DESCT.]]*Tabla3[[#This Row],[PEDIDO ]]</f>
        <v>0</v>
      </c>
      <c r="X2826" s="58">
        <f>Tabla3[[#This Row],[PRECIO SIN %]]*Tabla3[[#This Row],[PEDIDO ]]</f>
        <v>0</v>
      </c>
    </row>
    <row r="2827" spans="1:24" ht="33" customHeight="1" x14ac:dyDescent="0.4">
      <c r="A2827" s="124">
        <v>8904210707167</v>
      </c>
      <c r="B2827" s="51" t="s">
        <v>225</v>
      </c>
      <c r="C2827" s="51" t="s">
        <v>209</v>
      </c>
      <c r="D28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27" s="118" t="s">
        <v>3298</v>
      </c>
      <c r="F2827" s="75" t="s">
        <v>537</v>
      </c>
      <c r="G28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27" s="77">
        <v>198</v>
      </c>
      <c r="J2827" s="52">
        <v>8.61111</v>
      </c>
      <c r="K2827" s="53">
        <f>Tabla3[[#This Row],[PRECIOS]]-Tabla3[[#This Row],[PRECIOS]]*10%</f>
        <v>7.7499989999999999</v>
      </c>
      <c r="L2827" s="101"/>
      <c r="M2827" s="54"/>
      <c r="N2827" s="55">
        <f>IFERROR(Tabla3[[#This Row],[PRECIOS]]-Tabla3[[#This Row],[PRECIOS]]*Tabla3[[#This Row],[% PRODUCTO]]," ")</f>
        <v>8.61111</v>
      </c>
      <c r="O2827" s="54"/>
      <c r="P2827" s="55">
        <f>IFERROR(Tabla3[[#This Row],[OCULTAR2]]-Tabla3[[#This Row],[OCULTAR2]]*Tabla3[[#This Row],[% LÍNEA]]," ")</f>
        <v>8.61111</v>
      </c>
      <c r="Q2827" s="56">
        <f>IFERROR(Tabla3[[#This Row],[% PRODUCTO]]+Tabla3[[#This Row],[% LÍNEA]]," ")</f>
        <v>0</v>
      </c>
      <c r="R2827" s="53">
        <f>Tabla3[[#This Row],[OCULTAR3]]</f>
        <v>8.61111</v>
      </c>
      <c r="S2827" s="53">
        <f>Tabla3[[#This Row],[PRECIO SIN %]]-Tabla3[[#This Row],[PRECIO SIN %]]*10%</f>
        <v>7.7499989999999999</v>
      </c>
      <c r="T2827" s="80">
        <f>(Tabla3[[#This Row],[PRECIO CON DESCT.]]-(Tabla3[[#This Row],[PRECIO CON DESCT.]]*$T$6))</f>
        <v>4.8824993699999997</v>
      </c>
      <c r="U2827" s="96"/>
      <c r="V2827" s="94">
        <f>Tabla3[[#This Row],[PRECIO %      en $]]*Tabla3[[#This Row],[PEDIDO ]]</f>
        <v>0</v>
      </c>
      <c r="W2827" s="57">
        <f>Tabla3[[#This Row],[PRECIO CON DESCT.]]*Tabla3[[#This Row],[PEDIDO ]]</f>
        <v>0</v>
      </c>
      <c r="X2827" s="58">
        <f>Tabla3[[#This Row],[PRECIO SIN %]]*Tabla3[[#This Row],[PEDIDO ]]</f>
        <v>0</v>
      </c>
    </row>
    <row r="2828" spans="1:24" ht="33" customHeight="1" x14ac:dyDescent="0.4">
      <c r="A2828" s="125">
        <v>7599608002057</v>
      </c>
      <c r="B2828" s="59" t="s">
        <v>225</v>
      </c>
      <c r="C2828" s="59" t="s">
        <v>86</v>
      </c>
      <c r="D28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28" s="119" t="s">
        <v>3299</v>
      </c>
      <c r="F2828" s="76" t="s">
        <v>537</v>
      </c>
      <c r="G28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28" s="78">
        <v>278</v>
      </c>
      <c r="J2828" s="52">
        <v>3.5555599999999998</v>
      </c>
      <c r="K2828" s="60">
        <f>Tabla3[[#This Row],[PRECIOS]]-Tabla3[[#This Row],[PRECIOS]]*10%</f>
        <v>3.2000039999999998</v>
      </c>
      <c r="L2828" s="101"/>
      <c r="M2828" s="61"/>
      <c r="N2828" s="55">
        <f>IFERROR(Tabla3[[#This Row],[PRECIOS]]-Tabla3[[#This Row],[PRECIOS]]*Tabla3[[#This Row],[% PRODUCTO]]," ")</f>
        <v>3.5555599999999998</v>
      </c>
      <c r="O2828" s="61"/>
      <c r="P2828" s="55">
        <f>IFERROR(Tabla3[[#This Row],[OCULTAR2]]-Tabla3[[#This Row],[OCULTAR2]]*Tabla3[[#This Row],[% LÍNEA]]," ")</f>
        <v>3.5555599999999998</v>
      </c>
      <c r="Q2828" s="56">
        <f>IFERROR(Tabla3[[#This Row],[% PRODUCTO]]+Tabla3[[#This Row],[% LÍNEA]]," ")</f>
        <v>0</v>
      </c>
      <c r="R2828" s="60">
        <f>Tabla3[[#This Row],[OCULTAR3]]</f>
        <v>3.5555599999999998</v>
      </c>
      <c r="S2828" s="60">
        <f>Tabla3[[#This Row],[PRECIO SIN %]]-Tabla3[[#This Row],[PRECIO SIN %]]*10%</f>
        <v>3.2000039999999998</v>
      </c>
      <c r="T2828" s="80">
        <f>(Tabla3[[#This Row],[PRECIO CON DESCT.]]-(Tabla3[[#This Row],[PRECIO CON DESCT.]]*$T$6))</f>
        <v>2.0160025199999998</v>
      </c>
      <c r="U2828" s="96"/>
      <c r="V2828" s="94">
        <f>Tabla3[[#This Row],[PRECIO %      en $]]*Tabla3[[#This Row],[PEDIDO ]]</f>
        <v>0</v>
      </c>
      <c r="W2828" s="57">
        <f>Tabla3[[#This Row],[PRECIO CON DESCT.]]*Tabla3[[#This Row],[PEDIDO ]]</f>
        <v>0</v>
      </c>
      <c r="X2828" s="58">
        <f>Tabla3[[#This Row],[PRECIO SIN %]]*Tabla3[[#This Row],[PEDIDO ]]</f>
        <v>0</v>
      </c>
    </row>
    <row r="2829" spans="1:24" ht="33" customHeight="1" x14ac:dyDescent="0.4">
      <c r="A2829" s="124">
        <v>731946648543</v>
      </c>
      <c r="B2829" s="51" t="s">
        <v>225</v>
      </c>
      <c r="C2829" s="51" t="s">
        <v>128</v>
      </c>
      <c r="D28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29" s="118" t="s">
        <v>3300</v>
      </c>
      <c r="F2829" s="75" t="s">
        <v>537</v>
      </c>
      <c r="G28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29" s="77">
        <v>204</v>
      </c>
      <c r="J2829" s="52">
        <v>2</v>
      </c>
      <c r="K2829" s="53">
        <f>Tabla3[[#This Row],[PRECIOS]]-Tabla3[[#This Row],[PRECIOS]]*10%</f>
        <v>1.8</v>
      </c>
      <c r="L2829" s="101"/>
      <c r="M2829" s="54"/>
      <c r="N2829" s="55">
        <f>IFERROR(Tabla3[[#This Row],[PRECIOS]]-Tabla3[[#This Row],[PRECIOS]]*Tabla3[[#This Row],[% PRODUCTO]]," ")</f>
        <v>2</v>
      </c>
      <c r="O2829" s="54"/>
      <c r="P2829" s="55">
        <f>IFERROR(Tabla3[[#This Row],[OCULTAR2]]-Tabla3[[#This Row],[OCULTAR2]]*Tabla3[[#This Row],[% LÍNEA]]," ")</f>
        <v>2</v>
      </c>
      <c r="Q2829" s="56">
        <f>IFERROR(Tabla3[[#This Row],[% PRODUCTO]]+Tabla3[[#This Row],[% LÍNEA]]," ")</f>
        <v>0</v>
      </c>
      <c r="R2829" s="53">
        <f>Tabla3[[#This Row],[OCULTAR3]]</f>
        <v>2</v>
      </c>
      <c r="S2829" s="53">
        <f>Tabla3[[#This Row],[PRECIO SIN %]]-Tabla3[[#This Row],[PRECIO SIN %]]*10%</f>
        <v>1.8</v>
      </c>
      <c r="T2829" s="80">
        <f>(Tabla3[[#This Row],[PRECIO CON DESCT.]]-(Tabla3[[#This Row],[PRECIO CON DESCT.]]*$T$6))</f>
        <v>1.1339999999999999</v>
      </c>
      <c r="U2829" s="96"/>
      <c r="V2829" s="94">
        <f>Tabla3[[#This Row],[PRECIO %      en $]]*Tabla3[[#This Row],[PEDIDO ]]</f>
        <v>0</v>
      </c>
      <c r="W2829" s="57">
        <f>Tabla3[[#This Row],[PRECIO CON DESCT.]]*Tabla3[[#This Row],[PEDIDO ]]</f>
        <v>0</v>
      </c>
      <c r="X2829" s="58">
        <f>Tabla3[[#This Row],[PRECIO SIN %]]*Tabla3[[#This Row],[PEDIDO ]]</f>
        <v>0</v>
      </c>
    </row>
    <row r="2830" spans="1:24" ht="33" customHeight="1" x14ac:dyDescent="0.4">
      <c r="A2830" s="125">
        <v>8906069872560</v>
      </c>
      <c r="B2830" s="59" t="s">
        <v>225</v>
      </c>
      <c r="C2830" s="59" t="s">
        <v>72</v>
      </c>
      <c r="D28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30" s="119" t="s">
        <v>3301</v>
      </c>
      <c r="F2830" s="76" t="s">
        <v>537</v>
      </c>
      <c r="G28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30" s="78">
        <v>133</v>
      </c>
      <c r="J2830" s="52">
        <v>1.57778</v>
      </c>
      <c r="K2830" s="60">
        <f>Tabla3[[#This Row],[PRECIOS]]-Tabla3[[#This Row],[PRECIOS]]*10%</f>
        <v>1.420002</v>
      </c>
      <c r="L2830" s="101"/>
      <c r="M2830" s="61"/>
      <c r="N2830" s="55">
        <f>IFERROR(Tabla3[[#This Row],[PRECIOS]]-Tabla3[[#This Row],[PRECIOS]]*Tabla3[[#This Row],[% PRODUCTO]]," ")</f>
        <v>1.57778</v>
      </c>
      <c r="O2830" s="61"/>
      <c r="P2830" s="55">
        <f>IFERROR(Tabla3[[#This Row],[OCULTAR2]]-Tabla3[[#This Row],[OCULTAR2]]*Tabla3[[#This Row],[% LÍNEA]]," ")</f>
        <v>1.57778</v>
      </c>
      <c r="Q2830" s="56">
        <f>IFERROR(Tabla3[[#This Row],[% PRODUCTO]]+Tabla3[[#This Row],[% LÍNEA]]," ")</f>
        <v>0</v>
      </c>
      <c r="R2830" s="60">
        <f>Tabla3[[#This Row],[OCULTAR3]]</f>
        <v>1.57778</v>
      </c>
      <c r="S2830" s="60">
        <f>Tabla3[[#This Row],[PRECIO SIN %]]-Tabla3[[#This Row],[PRECIO SIN %]]*10%</f>
        <v>1.420002</v>
      </c>
      <c r="T2830" s="80">
        <f>(Tabla3[[#This Row],[PRECIO CON DESCT.]]-(Tabla3[[#This Row],[PRECIO CON DESCT.]]*$T$6))</f>
        <v>0.89460125999999995</v>
      </c>
      <c r="U2830" s="96"/>
      <c r="V2830" s="94">
        <f>Tabla3[[#This Row],[PRECIO %      en $]]*Tabla3[[#This Row],[PEDIDO ]]</f>
        <v>0</v>
      </c>
      <c r="W2830" s="57">
        <f>Tabla3[[#This Row],[PRECIO CON DESCT.]]*Tabla3[[#This Row],[PEDIDO ]]</f>
        <v>0</v>
      </c>
      <c r="X2830" s="58">
        <f>Tabla3[[#This Row],[PRECIO SIN %]]*Tabla3[[#This Row],[PEDIDO ]]</f>
        <v>0</v>
      </c>
    </row>
    <row r="2831" spans="1:24" ht="33" customHeight="1" x14ac:dyDescent="0.4">
      <c r="A2831" s="124">
        <v>756029628366</v>
      </c>
      <c r="B2831" s="51" t="s">
        <v>225</v>
      </c>
      <c r="C2831" s="51" t="s">
        <v>229</v>
      </c>
      <c r="D28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31" s="118" t="s">
        <v>3302</v>
      </c>
      <c r="F2831" s="75" t="s">
        <v>537</v>
      </c>
      <c r="G28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31" s="77">
        <v>38</v>
      </c>
      <c r="J2831" s="52">
        <v>4.9777800000000001</v>
      </c>
      <c r="K2831" s="53">
        <f>Tabla3[[#This Row],[PRECIOS]]-Tabla3[[#This Row],[PRECIOS]]*10%</f>
        <v>4.4800019999999998</v>
      </c>
      <c r="L2831" s="101"/>
      <c r="M2831" s="54"/>
      <c r="N2831" s="55">
        <f>IFERROR(Tabla3[[#This Row],[PRECIOS]]-Tabla3[[#This Row],[PRECIOS]]*Tabla3[[#This Row],[% PRODUCTO]]," ")</f>
        <v>4.9777800000000001</v>
      </c>
      <c r="O2831" s="54"/>
      <c r="P2831" s="55">
        <f>IFERROR(Tabla3[[#This Row],[OCULTAR2]]-Tabla3[[#This Row],[OCULTAR2]]*Tabla3[[#This Row],[% LÍNEA]]," ")</f>
        <v>4.9777800000000001</v>
      </c>
      <c r="Q2831" s="56">
        <f>IFERROR(Tabla3[[#This Row],[% PRODUCTO]]+Tabla3[[#This Row],[% LÍNEA]]," ")</f>
        <v>0</v>
      </c>
      <c r="R2831" s="53">
        <f>Tabla3[[#This Row],[OCULTAR3]]</f>
        <v>4.9777800000000001</v>
      </c>
      <c r="S2831" s="53">
        <f>Tabla3[[#This Row],[PRECIO SIN %]]-Tabla3[[#This Row],[PRECIO SIN %]]*10%</f>
        <v>4.4800019999999998</v>
      </c>
      <c r="T2831" s="80">
        <f>(Tabla3[[#This Row],[PRECIO CON DESCT.]]-(Tabla3[[#This Row],[PRECIO CON DESCT.]]*$T$6))</f>
        <v>2.8224012599999999</v>
      </c>
      <c r="U2831" s="96"/>
      <c r="V2831" s="94">
        <f>Tabla3[[#This Row],[PRECIO %      en $]]*Tabla3[[#This Row],[PEDIDO ]]</f>
        <v>0</v>
      </c>
      <c r="W2831" s="57">
        <f>Tabla3[[#This Row],[PRECIO CON DESCT.]]*Tabla3[[#This Row],[PEDIDO ]]</f>
        <v>0</v>
      </c>
      <c r="X2831" s="58">
        <f>Tabla3[[#This Row],[PRECIO SIN %]]*Tabla3[[#This Row],[PEDIDO ]]</f>
        <v>0</v>
      </c>
    </row>
    <row r="2832" spans="1:24" ht="33" customHeight="1" x14ac:dyDescent="0.4">
      <c r="A2832" s="125">
        <v>7598176001394</v>
      </c>
      <c r="B2832" s="59" t="s">
        <v>225</v>
      </c>
      <c r="C2832" s="59" t="s">
        <v>168</v>
      </c>
      <c r="D28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32" s="119" t="s">
        <v>3303</v>
      </c>
      <c r="F2832" s="76" t="s">
        <v>537</v>
      </c>
      <c r="G28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32" s="78">
        <v>185</v>
      </c>
      <c r="J2832" s="52">
        <v>3.6666699999999999</v>
      </c>
      <c r="K2832" s="60">
        <f>Tabla3[[#This Row],[PRECIOS]]-Tabla3[[#This Row],[PRECIOS]]*10%</f>
        <v>3.3000029999999998</v>
      </c>
      <c r="L2832" s="101"/>
      <c r="M2832" s="61"/>
      <c r="N2832" s="55">
        <f>IFERROR(Tabla3[[#This Row],[PRECIOS]]-Tabla3[[#This Row],[PRECIOS]]*Tabla3[[#This Row],[% PRODUCTO]]," ")</f>
        <v>3.6666699999999999</v>
      </c>
      <c r="O2832" s="61"/>
      <c r="P2832" s="55">
        <f>IFERROR(Tabla3[[#This Row],[OCULTAR2]]-Tabla3[[#This Row],[OCULTAR2]]*Tabla3[[#This Row],[% LÍNEA]]," ")</f>
        <v>3.6666699999999999</v>
      </c>
      <c r="Q2832" s="56">
        <f>IFERROR(Tabla3[[#This Row],[% PRODUCTO]]+Tabla3[[#This Row],[% LÍNEA]]," ")</f>
        <v>0</v>
      </c>
      <c r="R2832" s="60">
        <f>Tabla3[[#This Row],[OCULTAR3]]</f>
        <v>3.6666699999999999</v>
      </c>
      <c r="S2832" s="60">
        <f>Tabla3[[#This Row],[PRECIO SIN %]]-Tabla3[[#This Row],[PRECIO SIN %]]*10%</f>
        <v>3.3000029999999998</v>
      </c>
      <c r="T2832" s="80">
        <f>(Tabla3[[#This Row],[PRECIO CON DESCT.]]-(Tabla3[[#This Row],[PRECIO CON DESCT.]]*$T$6))</f>
        <v>2.0790018899999998</v>
      </c>
      <c r="U2832" s="96"/>
      <c r="V2832" s="94">
        <f>Tabla3[[#This Row],[PRECIO %      en $]]*Tabla3[[#This Row],[PEDIDO ]]</f>
        <v>0</v>
      </c>
      <c r="W2832" s="57">
        <f>Tabla3[[#This Row],[PRECIO CON DESCT.]]*Tabla3[[#This Row],[PEDIDO ]]</f>
        <v>0</v>
      </c>
      <c r="X2832" s="58">
        <f>Tabla3[[#This Row],[PRECIO SIN %]]*Tabla3[[#This Row],[PEDIDO ]]</f>
        <v>0</v>
      </c>
    </row>
    <row r="2833" spans="1:24" ht="33" customHeight="1" x14ac:dyDescent="0.4">
      <c r="A2833" s="124">
        <v>731946648680</v>
      </c>
      <c r="B2833" s="51" t="s">
        <v>225</v>
      </c>
      <c r="C2833" s="51" t="s">
        <v>128</v>
      </c>
      <c r="D28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33" s="118" t="s">
        <v>3304</v>
      </c>
      <c r="F2833" s="75" t="s">
        <v>537</v>
      </c>
      <c r="G28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33" s="77">
        <v>711</v>
      </c>
      <c r="J2833" s="52">
        <v>5.1222200000000004</v>
      </c>
      <c r="K2833" s="53">
        <f>Tabla3[[#This Row],[PRECIOS]]-Tabla3[[#This Row],[PRECIOS]]*10%</f>
        <v>4.609998</v>
      </c>
      <c r="L2833" s="101"/>
      <c r="M2833" s="54"/>
      <c r="N2833" s="55">
        <f>IFERROR(Tabla3[[#This Row],[PRECIOS]]-Tabla3[[#This Row],[PRECIOS]]*Tabla3[[#This Row],[% PRODUCTO]]," ")</f>
        <v>5.1222200000000004</v>
      </c>
      <c r="O2833" s="54"/>
      <c r="P2833" s="55">
        <f>IFERROR(Tabla3[[#This Row],[OCULTAR2]]-Tabla3[[#This Row],[OCULTAR2]]*Tabla3[[#This Row],[% LÍNEA]]," ")</f>
        <v>5.1222200000000004</v>
      </c>
      <c r="Q2833" s="56">
        <f>IFERROR(Tabla3[[#This Row],[% PRODUCTO]]+Tabla3[[#This Row],[% LÍNEA]]," ")</f>
        <v>0</v>
      </c>
      <c r="R2833" s="53">
        <f>Tabla3[[#This Row],[OCULTAR3]]</f>
        <v>5.1222200000000004</v>
      </c>
      <c r="S2833" s="53">
        <f>Tabla3[[#This Row],[PRECIO SIN %]]-Tabla3[[#This Row],[PRECIO SIN %]]*10%</f>
        <v>4.609998</v>
      </c>
      <c r="T2833" s="80">
        <f>(Tabla3[[#This Row],[PRECIO CON DESCT.]]-(Tabla3[[#This Row],[PRECIO CON DESCT.]]*$T$6))</f>
        <v>2.9042987399999998</v>
      </c>
      <c r="U2833" s="96"/>
      <c r="V2833" s="94">
        <f>Tabla3[[#This Row],[PRECIO %      en $]]*Tabla3[[#This Row],[PEDIDO ]]</f>
        <v>0</v>
      </c>
      <c r="W2833" s="57">
        <f>Tabla3[[#This Row],[PRECIO CON DESCT.]]*Tabla3[[#This Row],[PEDIDO ]]</f>
        <v>0</v>
      </c>
      <c r="X2833" s="58">
        <f>Tabla3[[#This Row],[PRECIO SIN %]]*Tabla3[[#This Row],[PEDIDO ]]</f>
        <v>0</v>
      </c>
    </row>
    <row r="2834" spans="1:24" ht="33" customHeight="1" x14ac:dyDescent="0.4">
      <c r="A2834" s="125">
        <v>7598578000797</v>
      </c>
      <c r="B2834" s="59" t="s">
        <v>225</v>
      </c>
      <c r="C2834" s="59" t="s">
        <v>159</v>
      </c>
      <c r="D28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34" s="119" t="s">
        <v>3305</v>
      </c>
      <c r="F2834" s="76" t="s">
        <v>537</v>
      </c>
      <c r="G28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34" s="78">
        <v>57</v>
      </c>
      <c r="J2834" s="52">
        <v>5.5555599999999998</v>
      </c>
      <c r="K2834" s="60">
        <f>Tabla3[[#This Row],[PRECIOS]]-Tabla3[[#This Row],[PRECIOS]]*10%</f>
        <v>5.0000039999999997</v>
      </c>
      <c r="L2834" s="101"/>
      <c r="M2834" s="61"/>
      <c r="N2834" s="55">
        <f>IFERROR(Tabla3[[#This Row],[PRECIOS]]-Tabla3[[#This Row],[PRECIOS]]*Tabla3[[#This Row],[% PRODUCTO]]," ")</f>
        <v>5.5555599999999998</v>
      </c>
      <c r="O2834" s="61"/>
      <c r="P2834" s="55">
        <f>IFERROR(Tabla3[[#This Row],[OCULTAR2]]-Tabla3[[#This Row],[OCULTAR2]]*Tabla3[[#This Row],[% LÍNEA]]," ")</f>
        <v>5.5555599999999998</v>
      </c>
      <c r="Q2834" s="56">
        <f>IFERROR(Tabla3[[#This Row],[% PRODUCTO]]+Tabla3[[#This Row],[% LÍNEA]]," ")</f>
        <v>0</v>
      </c>
      <c r="R2834" s="60">
        <f>Tabla3[[#This Row],[OCULTAR3]]</f>
        <v>5.5555599999999998</v>
      </c>
      <c r="S2834" s="60">
        <f>Tabla3[[#This Row],[PRECIO SIN %]]-Tabla3[[#This Row],[PRECIO SIN %]]*10%</f>
        <v>5.0000039999999997</v>
      </c>
      <c r="T2834" s="80">
        <f>(Tabla3[[#This Row],[PRECIO CON DESCT.]]-(Tabla3[[#This Row],[PRECIO CON DESCT.]]*$T$6))</f>
        <v>3.1500025200000001</v>
      </c>
      <c r="U2834" s="96"/>
      <c r="V2834" s="94">
        <f>Tabla3[[#This Row],[PRECIO %      en $]]*Tabla3[[#This Row],[PEDIDO ]]</f>
        <v>0</v>
      </c>
      <c r="W2834" s="57">
        <f>Tabla3[[#This Row],[PRECIO CON DESCT.]]*Tabla3[[#This Row],[PEDIDO ]]</f>
        <v>0</v>
      </c>
      <c r="X2834" s="58">
        <f>Tabla3[[#This Row],[PRECIO SIN %]]*Tabla3[[#This Row],[PEDIDO ]]</f>
        <v>0</v>
      </c>
    </row>
    <row r="2835" spans="1:24" ht="33" customHeight="1" x14ac:dyDescent="0.4">
      <c r="A2835" s="124">
        <v>632627843540</v>
      </c>
      <c r="B2835" s="51" t="s">
        <v>225</v>
      </c>
      <c r="C2835" s="51" t="s">
        <v>150</v>
      </c>
      <c r="D28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35" s="118" t="s">
        <v>3306</v>
      </c>
      <c r="F2835" s="75" t="s">
        <v>537</v>
      </c>
      <c r="G28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8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835" s="77">
        <v>605</v>
      </c>
      <c r="J2835" s="52">
        <v>3.1333299999999999</v>
      </c>
      <c r="K2835" s="53">
        <f>Tabla3[[#This Row],[PRECIOS]]-Tabla3[[#This Row],[PRECIOS]]*10%</f>
        <v>2.8199969999999999</v>
      </c>
      <c r="L2835" s="101"/>
      <c r="M2835" s="54"/>
      <c r="N2835" s="55">
        <f>IFERROR(Tabla3[[#This Row],[PRECIOS]]-Tabla3[[#This Row],[PRECIOS]]*Tabla3[[#This Row],[% PRODUCTO]]," ")</f>
        <v>3.1333299999999999</v>
      </c>
      <c r="O2835" s="54">
        <v>0.05</v>
      </c>
      <c r="P2835" s="55">
        <f>IFERROR(Tabla3[[#This Row],[OCULTAR2]]-Tabla3[[#This Row],[OCULTAR2]]*Tabla3[[#This Row],[% LÍNEA]]," ")</f>
        <v>2.9766634999999999</v>
      </c>
      <c r="Q2835" s="56">
        <f>IFERROR(Tabla3[[#This Row],[% PRODUCTO]]+Tabla3[[#This Row],[% LÍNEA]]," ")</f>
        <v>0.05</v>
      </c>
      <c r="R2835" s="53">
        <f>Tabla3[[#This Row],[OCULTAR3]]</f>
        <v>2.9766634999999999</v>
      </c>
      <c r="S2835" s="53">
        <f>Tabla3[[#This Row],[PRECIO SIN %]]-Tabla3[[#This Row],[PRECIO SIN %]]*10%</f>
        <v>2.6789971499999998</v>
      </c>
      <c r="T2835" s="80">
        <f>(Tabla3[[#This Row],[PRECIO CON DESCT.]]-(Tabla3[[#This Row],[PRECIO CON DESCT.]]*$T$6))</f>
        <v>1.6877682044999998</v>
      </c>
      <c r="U2835" s="96"/>
      <c r="V2835" s="94">
        <f>Tabla3[[#This Row],[PRECIO %      en $]]*Tabla3[[#This Row],[PEDIDO ]]</f>
        <v>0</v>
      </c>
      <c r="W2835" s="57">
        <f>Tabla3[[#This Row],[PRECIO CON DESCT.]]*Tabla3[[#This Row],[PEDIDO ]]</f>
        <v>0</v>
      </c>
      <c r="X2835" s="58">
        <f>Tabla3[[#This Row],[PRECIO SIN %]]*Tabla3[[#This Row],[PEDIDO ]]</f>
        <v>0</v>
      </c>
    </row>
    <row r="2836" spans="1:24" ht="33" customHeight="1" x14ac:dyDescent="0.4">
      <c r="A2836" s="125">
        <v>7591585218421</v>
      </c>
      <c r="B2836" s="59" t="s">
        <v>225</v>
      </c>
      <c r="C2836" s="59" t="s">
        <v>104</v>
      </c>
      <c r="D28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36" s="119" t="s">
        <v>3307</v>
      </c>
      <c r="F2836" s="76" t="s">
        <v>537</v>
      </c>
      <c r="G28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36" s="78">
        <v>55</v>
      </c>
      <c r="J2836" s="52">
        <v>8.6444399999999995</v>
      </c>
      <c r="K2836" s="60">
        <f>Tabla3[[#This Row],[PRECIOS]]-Tabla3[[#This Row],[PRECIOS]]*10%</f>
        <v>7.7799959999999997</v>
      </c>
      <c r="L2836" s="101"/>
      <c r="M2836" s="61"/>
      <c r="N2836" s="55">
        <f>IFERROR(Tabla3[[#This Row],[PRECIOS]]-Tabla3[[#This Row],[PRECIOS]]*Tabla3[[#This Row],[% PRODUCTO]]," ")</f>
        <v>8.6444399999999995</v>
      </c>
      <c r="O2836" s="61"/>
      <c r="P2836" s="55">
        <f>IFERROR(Tabla3[[#This Row],[OCULTAR2]]-Tabla3[[#This Row],[OCULTAR2]]*Tabla3[[#This Row],[% LÍNEA]]," ")</f>
        <v>8.6444399999999995</v>
      </c>
      <c r="Q2836" s="56">
        <f>IFERROR(Tabla3[[#This Row],[% PRODUCTO]]+Tabla3[[#This Row],[% LÍNEA]]," ")</f>
        <v>0</v>
      </c>
      <c r="R2836" s="60">
        <f>Tabla3[[#This Row],[OCULTAR3]]</f>
        <v>8.6444399999999995</v>
      </c>
      <c r="S2836" s="60">
        <f>Tabla3[[#This Row],[PRECIO SIN %]]-Tabla3[[#This Row],[PRECIO SIN %]]*10%</f>
        <v>7.7799959999999997</v>
      </c>
      <c r="T2836" s="80">
        <f>(Tabla3[[#This Row],[PRECIO CON DESCT.]]-(Tabla3[[#This Row],[PRECIO CON DESCT.]]*$T$6))</f>
        <v>4.90139748</v>
      </c>
      <c r="U2836" s="96"/>
      <c r="V2836" s="94">
        <f>Tabla3[[#This Row],[PRECIO %      en $]]*Tabla3[[#This Row],[PEDIDO ]]</f>
        <v>0</v>
      </c>
      <c r="W2836" s="57">
        <f>Tabla3[[#This Row],[PRECIO CON DESCT.]]*Tabla3[[#This Row],[PEDIDO ]]</f>
        <v>0</v>
      </c>
      <c r="X2836" s="58">
        <f>Tabla3[[#This Row],[PRECIO SIN %]]*Tabla3[[#This Row],[PEDIDO ]]</f>
        <v>0</v>
      </c>
    </row>
    <row r="2837" spans="1:24" ht="33" customHeight="1" x14ac:dyDescent="0.4">
      <c r="A2837" s="124">
        <v>7591585318428</v>
      </c>
      <c r="B2837" s="51" t="s">
        <v>225</v>
      </c>
      <c r="C2837" s="51" t="s">
        <v>104</v>
      </c>
      <c r="D28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37" s="118" t="s">
        <v>3308</v>
      </c>
      <c r="F2837" s="75" t="s">
        <v>537</v>
      </c>
      <c r="G28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37" s="77">
        <v>1</v>
      </c>
      <c r="J2837" s="52">
        <v>24.05556</v>
      </c>
      <c r="K2837" s="53">
        <f>Tabla3[[#This Row],[PRECIOS]]-Tabla3[[#This Row],[PRECIOS]]*10%</f>
        <v>21.650003999999999</v>
      </c>
      <c r="L2837" s="101"/>
      <c r="M2837" s="54"/>
      <c r="N2837" s="55">
        <f>IFERROR(Tabla3[[#This Row],[PRECIOS]]-Tabla3[[#This Row],[PRECIOS]]*Tabla3[[#This Row],[% PRODUCTO]]," ")</f>
        <v>24.05556</v>
      </c>
      <c r="O2837" s="54"/>
      <c r="P2837" s="55">
        <f>IFERROR(Tabla3[[#This Row],[OCULTAR2]]-Tabla3[[#This Row],[OCULTAR2]]*Tabla3[[#This Row],[% LÍNEA]]," ")</f>
        <v>24.05556</v>
      </c>
      <c r="Q2837" s="56">
        <f>IFERROR(Tabla3[[#This Row],[% PRODUCTO]]+Tabla3[[#This Row],[% LÍNEA]]," ")</f>
        <v>0</v>
      </c>
      <c r="R2837" s="53">
        <f>Tabla3[[#This Row],[OCULTAR3]]</f>
        <v>24.05556</v>
      </c>
      <c r="S2837" s="53">
        <f>Tabla3[[#This Row],[PRECIO SIN %]]-Tabla3[[#This Row],[PRECIO SIN %]]*10%</f>
        <v>21.650003999999999</v>
      </c>
      <c r="T2837" s="80">
        <f>(Tabla3[[#This Row],[PRECIO CON DESCT.]]-(Tabla3[[#This Row],[PRECIO CON DESCT.]]*$T$6))</f>
        <v>13.639502519999999</v>
      </c>
      <c r="U2837" s="96"/>
      <c r="V2837" s="94">
        <f>Tabla3[[#This Row],[PRECIO %      en $]]*Tabla3[[#This Row],[PEDIDO ]]</f>
        <v>0</v>
      </c>
      <c r="W2837" s="57">
        <f>Tabla3[[#This Row],[PRECIO CON DESCT.]]*Tabla3[[#This Row],[PEDIDO ]]</f>
        <v>0</v>
      </c>
      <c r="X2837" s="58">
        <f>Tabla3[[#This Row],[PRECIO SIN %]]*Tabla3[[#This Row],[PEDIDO ]]</f>
        <v>0</v>
      </c>
    </row>
    <row r="2838" spans="1:24" ht="33" customHeight="1" x14ac:dyDescent="0.4">
      <c r="A2838" s="125">
        <v>7598252002130</v>
      </c>
      <c r="B2838" s="59" t="s">
        <v>225</v>
      </c>
      <c r="C2838" s="59" t="s">
        <v>56</v>
      </c>
      <c r="D28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38" s="119" t="s">
        <v>3309</v>
      </c>
      <c r="F2838" s="76" t="s">
        <v>537</v>
      </c>
      <c r="G28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38" s="78">
        <v>151</v>
      </c>
      <c r="J2838" s="52">
        <v>5.5555599999999998</v>
      </c>
      <c r="K2838" s="60">
        <f>Tabla3[[#This Row],[PRECIOS]]-Tabla3[[#This Row],[PRECIOS]]*10%</f>
        <v>5.0000039999999997</v>
      </c>
      <c r="L2838" s="101"/>
      <c r="M2838" s="61"/>
      <c r="N2838" s="55">
        <f>IFERROR(Tabla3[[#This Row],[PRECIOS]]-Tabla3[[#This Row],[PRECIOS]]*Tabla3[[#This Row],[% PRODUCTO]]," ")</f>
        <v>5.5555599999999998</v>
      </c>
      <c r="O2838" s="61"/>
      <c r="P2838" s="55">
        <f>IFERROR(Tabla3[[#This Row],[OCULTAR2]]-Tabla3[[#This Row],[OCULTAR2]]*Tabla3[[#This Row],[% LÍNEA]]," ")</f>
        <v>5.5555599999999998</v>
      </c>
      <c r="Q2838" s="56">
        <f>IFERROR(Tabla3[[#This Row],[% PRODUCTO]]+Tabla3[[#This Row],[% LÍNEA]]," ")</f>
        <v>0</v>
      </c>
      <c r="R2838" s="60">
        <f>Tabla3[[#This Row],[OCULTAR3]]</f>
        <v>5.5555599999999998</v>
      </c>
      <c r="S2838" s="60">
        <f>Tabla3[[#This Row],[PRECIO SIN %]]-Tabla3[[#This Row],[PRECIO SIN %]]*10%</f>
        <v>5.0000039999999997</v>
      </c>
      <c r="T2838" s="80">
        <f>(Tabla3[[#This Row],[PRECIO CON DESCT.]]-(Tabla3[[#This Row],[PRECIO CON DESCT.]]*$T$6))</f>
        <v>3.1500025200000001</v>
      </c>
      <c r="U2838" s="96"/>
      <c r="V2838" s="94">
        <f>Tabla3[[#This Row],[PRECIO %      en $]]*Tabla3[[#This Row],[PEDIDO ]]</f>
        <v>0</v>
      </c>
      <c r="W2838" s="57">
        <f>Tabla3[[#This Row],[PRECIO CON DESCT.]]*Tabla3[[#This Row],[PEDIDO ]]</f>
        <v>0</v>
      </c>
      <c r="X2838" s="58">
        <f>Tabla3[[#This Row],[PRECIO SIN %]]*Tabla3[[#This Row],[PEDIDO ]]</f>
        <v>0</v>
      </c>
    </row>
    <row r="2839" spans="1:24" ht="33" customHeight="1" x14ac:dyDescent="0.4">
      <c r="A2839" s="124">
        <v>7592454003520</v>
      </c>
      <c r="B2839" s="51" t="s">
        <v>225</v>
      </c>
      <c r="C2839" s="51" t="s">
        <v>171</v>
      </c>
      <c r="D28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39" s="118" t="s">
        <v>3310</v>
      </c>
      <c r="F2839" s="75" t="s">
        <v>537</v>
      </c>
      <c r="G28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39" s="77">
        <v>31</v>
      </c>
      <c r="J2839" s="52">
        <v>2.88889</v>
      </c>
      <c r="K2839" s="53">
        <f>Tabla3[[#This Row],[PRECIOS]]-Tabla3[[#This Row],[PRECIOS]]*10%</f>
        <v>2.6000009999999998</v>
      </c>
      <c r="L2839" s="101"/>
      <c r="M2839" s="54"/>
      <c r="N2839" s="55">
        <f>IFERROR(Tabla3[[#This Row],[PRECIOS]]-Tabla3[[#This Row],[PRECIOS]]*Tabla3[[#This Row],[% PRODUCTO]]," ")</f>
        <v>2.88889</v>
      </c>
      <c r="O2839" s="54"/>
      <c r="P2839" s="55">
        <f>IFERROR(Tabla3[[#This Row],[OCULTAR2]]-Tabla3[[#This Row],[OCULTAR2]]*Tabla3[[#This Row],[% LÍNEA]]," ")</f>
        <v>2.88889</v>
      </c>
      <c r="Q2839" s="56">
        <f>IFERROR(Tabla3[[#This Row],[% PRODUCTO]]+Tabla3[[#This Row],[% LÍNEA]]," ")</f>
        <v>0</v>
      </c>
      <c r="R2839" s="53">
        <f>Tabla3[[#This Row],[OCULTAR3]]</f>
        <v>2.88889</v>
      </c>
      <c r="S2839" s="53">
        <f>Tabla3[[#This Row],[PRECIO SIN %]]-Tabla3[[#This Row],[PRECIO SIN %]]*10%</f>
        <v>2.6000009999999998</v>
      </c>
      <c r="T2839" s="80">
        <f>(Tabla3[[#This Row],[PRECIO CON DESCT.]]-(Tabla3[[#This Row],[PRECIO CON DESCT.]]*$T$6))</f>
        <v>1.6380006299999998</v>
      </c>
      <c r="U2839" s="96"/>
      <c r="V2839" s="94">
        <f>Tabla3[[#This Row],[PRECIO %      en $]]*Tabla3[[#This Row],[PEDIDO ]]</f>
        <v>0</v>
      </c>
      <c r="W2839" s="57">
        <f>Tabla3[[#This Row],[PRECIO CON DESCT.]]*Tabla3[[#This Row],[PEDIDO ]]</f>
        <v>0</v>
      </c>
      <c r="X2839" s="58">
        <f>Tabla3[[#This Row],[PRECIO SIN %]]*Tabla3[[#This Row],[PEDIDO ]]</f>
        <v>0</v>
      </c>
    </row>
    <row r="2840" spans="1:24" ht="33" customHeight="1" x14ac:dyDescent="0.4">
      <c r="A2840" s="125">
        <v>7592803000798</v>
      </c>
      <c r="B2840" s="59" t="s">
        <v>225</v>
      </c>
      <c r="C2840" s="59" t="s">
        <v>132</v>
      </c>
      <c r="D28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40" s="119" t="s">
        <v>3311</v>
      </c>
      <c r="F2840" s="76" t="s">
        <v>537</v>
      </c>
      <c r="G28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40" s="78">
        <v>24</v>
      </c>
      <c r="J2840" s="52">
        <v>7.9777800000000001</v>
      </c>
      <c r="K2840" s="60">
        <f>Tabla3[[#This Row],[PRECIOS]]-Tabla3[[#This Row],[PRECIOS]]*10%</f>
        <v>7.180002</v>
      </c>
      <c r="L2840" s="101"/>
      <c r="M2840" s="61"/>
      <c r="N2840" s="55">
        <f>IFERROR(Tabla3[[#This Row],[PRECIOS]]-Tabla3[[#This Row],[PRECIOS]]*Tabla3[[#This Row],[% PRODUCTO]]," ")</f>
        <v>7.9777800000000001</v>
      </c>
      <c r="O2840" s="61"/>
      <c r="P2840" s="55">
        <f>IFERROR(Tabla3[[#This Row],[OCULTAR2]]-Tabla3[[#This Row],[OCULTAR2]]*Tabla3[[#This Row],[% LÍNEA]]," ")</f>
        <v>7.9777800000000001</v>
      </c>
      <c r="Q2840" s="56">
        <f>IFERROR(Tabla3[[#This Row],[% PRODUCTO]]+Tabla3[[#This Row],[% LÍNEA]]," ")</f>
        <v>0</v>
      </c>
      <c r="R2840" s="60">
        <f>Tabla3[[#This Row],[OCULTAR3]]</f>
        <v>7.9777800000000001</v>
      </c>
      <c r="S2840" s="60">
        <f>Tabla3[[#This Row],[PRECIO SIN %]]-Tabla3[[#This Row],[PRECIO SIN %]]*10%</f>
        <v>7.180002</v>
      </c>
      <c r="T2840" s="80">
        <f>(Tabla3[[#This Row],[PRECIO CON DESCT.]]-(Tabla3[[#This Row],[PRECIO CON DESCT.]]*$T$6))</f>
        <v>4.52340126</v>
      </c>
      <c r="U2840" s="96"/>
      <c r="V2840" s="94">
        <f>Tabla3[[#This Row],[PRECIO %      en $]]*Tabla3[[#This Row],[PEDIDO ]]</f>
        <v>0</v>
      </c>
      <c r="W2840" s="57">
        <f>Tabla3[[#This Row],[PRECIO CON DESCT.]]*Tabla3[[#This Row],[PEDIDO ]]</f>
        <v>0</v>
      </c>
      <c r="X2840" s="58">
        <f>Tabla3[[#This Row],[PRECIO SIN %]]*Tabla3[[#This Row],[PEDIDO ]]</f>
        <v>0</v>
      </c>
    </row>
    <row r="2841" spans="1:24" ht="33" customHeight="1" x14ac:dyDescent="0.4">
      <c r="A2841" s="124">
        <v>7598176000298</v>
      </c>
      <c r="B2841" s="51" t="s">
        <v>225</v>
      </c>
      <c r="C2841" s="51" t="s">
        <v>168</v>
      </c>
      <c r="D28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41" s="118" t="s">
        <v>3312</v>
      </c>
      <c r="F2841" s="75" t="s">
        <v>537</v>
      </c>
      <c r="G28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41" s="77">
        <v>86</v>
      </c>
      <c r="J2841" s="52">
        <v>11.11111</v>
      </c>
      <c r="K2841" s="53">
        <f>Tabla3[[#This Row],[PRECIOS]]-Tabla3[[#This Row],[PRECIOS]]*10%</f>
        <v>9.9999990000000007</v>
      </c>
      <c r="L2841" s="101"/>
      <c r="M2841" s="54"/>
      <c r="N2841" s="55">
        <f>IFERROR(Tabla3[[#This Row],[PRECIOS]]-Tabla3[[#This Row],[PRECIOS]]*Tabla3[[#This Row],[% PRODUCTO]]," ")</f>
        <v>11.11111</v>
      </c>
      <c r="O2841" s="54"/>
      <c r="P2841" s="55">
        <f>IFERROR(Tabla3[[#This Row],[OCULTAR2]]-Tabla3[[#This Row],[OCULTAR2]]*Tabla3[[#This Row],[% LÍNEA]]," ")</f>
        <v>11.11111</v>
      </c>
      <c r="Q2841" s="56">
        <f>IFERROR(Tabla3[[#This Row],[% PRODUCTO]]+Tabla3[[#This Row],[% LÍNEA]]," ")</f>
        <v>0</v>
      </c>
      <c r="R2841" s="53">
        <f>Tabla3[[#This Row],[OCULTAR3]]</f>
        <v>11.11111</v>
      </c>
      <c r="S2841" s="53">
        <f>Tabla3[[#This Row],[PRECIO SIN %]]-Tabla3[[#This Row],[PRECIO SIN %]]*10%</f>
        <v>9.9999990000000007</v>
      </c>
      <c r="T2841" s="80">
        <f>(Tabla3[[#This Row],[PRECIO CON DESCT.]]-(Tabla3[[#This Row],[PRECIO CON DESCT.]]*$T$6))</f>
        <v>6.2999993700000001</v>
      </c>
      <c r="U2841" s="96"/>
      <c r="V2841" s="94">
        <f>Tabla3[[#This Row],[PRECIO %      en $]]*Tabla3[[#This Row],[PEDIDO ]]</f>
        <v>0</v>
      </c>
      <c r="W2841" s="57">
        <f>Tabla3[[#This Row],[PRECIO CON DESCT.]]*Tabla3[[#This Row],[PEDIDO ]]</f>
        <v>0</v>
      </c>
      <c r="X2841" s="58">
        <f>Tabla3[[#This Row],[PRECIO SIN %]]*Tabla3[[#This Row],[PEDIDO ]]</f>
        <v>0</v>
      </c>
    </row>
    <row r="2842" spans="1:24" ht="33" customHeight="1" x14ac:dyDescent="0.4">
      <c r="A2842" s="125">
        <v>7592803001221</v>
      </c>
      <c r="B2842" s="59" t="s">
        <v>225</v>
      </c>
      <c r="C2842" s="59" t="s">
        <v>132</v>
      </c>
      <c r="D28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42" s="119" t="s">
        <v>3313</v>
      </c>
      <c r="F2842" s="76" t="s">
        <v>537</v>
      </c>
      <c r="G28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42" s="78">
        <v>41</v>
      </c>
      <c r="J2842" s="52">
        <v>8.1666699999999999</v>
      </c>
      <c r="K2842" s="60">
        <f>Tabla3[[#This Row],[PRECIOS]]-Tabla3[[#This Row],[PRECIOS]]*10%</f>
        <v>7.3500030000000001</v>
      </c>
      <c r="L2842" s="101"/>
      <c r="M2842" s="61"/>
      <c r="N2842" s="55">
        <f>IFERROR(Tabla3[[#This Row],[PRECIOS]]-Tabla3[[#This Row],[PRECIOS]]*Tabla3[[#This Row],[% PRODUCTO]]," ")</f>
        <v>8.1666699999999999</v>
      </c>
      <c r="O2842" s="61"/>
      <c r="P2842" s="55">
        <f>IFERROR(Tabla3[[#This Row],[OCULTAR2]]-Tabla3[[#This Row],[OCULTAR2]]*Tabla3[[#This Row],[% LÍNEA]]," ")</f>
        <v>8.1666699999999999</v>
      </c>
      <c r="Q2842" s="56">
        <f>IFERROR(Tabla3[[#This Row],[% PRODUCTO]]+Tabla3[[#This Row],[% LÍNEA]]," ")</f>
        <v>0</v>
      </c>
      <c r="R2842" s="60">
        <f>Tabla3[[#This Row],[OCULTAR3]]</f>
        <v>8.1666699999999999</v>
      </c>
      <c r="S2842" s="60">
        <f>Tabla3[[#This Row],[PRECIO SIN %]]-Tabla3[[#This Row],[PRECIO SIN %]]*10%</f>
        <v>7.3500030000000001</v>
      </c>
      <c r="T2842" s="80">
        <f>(Tabla3[[#This Row],[PRECIO CON DESCT.]]-(Tabla3[[#This Row],[PRECIO CON DESCT.]]*$T$6))</f>
        <v>4.6305018899999997</v>
      </c>
      <c r="U2842" s="96"/>
      <c r="V2842" s="94">
        <f>Tabla3[[#This Row],[PRECIO %      en $]]*Tabla3[[#This Row],[PEDIDO ]]</f>
        <v>0</v>
      </c>
      <c r="W2842" s="57">
        <f>Tabla3[[#This Row],[PRECIO CON DESCT.]]*Tabla3[[#This Row],[PEDIDO ]]</f>
        <v>0</v>
      </c>
      <c r="X2842" s="58">
        <f>Tabla3[[#This Row],[PRECIO SIN %]]*Tabla3[[#This Row],[PEDIDO ]]</f>
        <v>0</v>
      </c>
    </row>
    <row r="2843" spans="1:24" ht="33" customHeight="1" x14ac:dyDescent="0.4">
      <c r="A2843" s="124">
        <v>7592803001313</v>
      </c>
      <c r="B2843" s="51" t="s">
        <v>225</v>
      </c>
      <c r="C2843" s="51" t="s">
        <v>132</v>
      </c>
      <c r="D28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43" s="118" t="s">
        <v>3314</v>
      </c>
      <c r="F2843" s="75" t="s">
        <v>537</v>
      </c>
      <c r="G28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43" s="77">
        <v>56</v>
      </c>
      <c r="J2843" s="52">
        <v>12.94444</v>
      </c>
      <c r="K2843" s="53">
        <f>Tabla3[[#This Row],[PRECIOS]]-Tabla3[[#This Row],[PRECIOS]]*10%</f>
        <v>11.649996</v>
      </c>
      <c r="L2843" s="101"/>
      <c r="M2843" s="54"/>
      <c r="N2843" s="55">
        <f>IFERROR(Tabla3[[#This Row],[PRECIOS]]-Tabla3[[#This Row],[PRECIOS]]*Tabla3[[#This Row],[% PRODUCTO]]," ")</f>
        <v>12.94444</v>
      </c>
      <c r="O2843" s="54"/>
      <c r="P2843" s="55">
        <f>IFERROR(Tabla3[[#This Row],[OCULTAR2]]-Tabla3[[#This Row],[OCULTAR2]]*Tabla3[[#This Row],[% LÍNEA]]," ")</f>
        <v>12.94444</v>
      </c>
      <c r="Q2843" s="56">
        <f>IFERROR(Tabla3[[#This Row],[% PRODUCTO]]+Tabla3[[#This Row],[% LÍNEA]]," ")</f>
        <v>0</v>
      </c>
      <c r="R2843" s="53">
        <f>Tabla3[[#This Row],[OCULTAR3]]</f>
        <v>12.94444</v>
      </c>
      <c r="S2843" s="53">
        <f>Tabla3[[#This Row],[PRECIO SIN %]]-Tabla3[[#This Row],[PRECIO SIN %]]*10%</f>
        <v>11.649996</v>
      </c>
      <c r="T2843" s="80">
        <f>(Tabla3[[#This Row],[PRECIO CON DESCT.]]-(Tabla3[[#This Row],[PRECIO CON DESCT.]]*$T$6))</f>
        <v>7.3394974800000004</v>
      </c>
      <c r="U2843" s="96"/>
      <c r="V2843" s="94">
        <f>Tabla3[[#This Row],[PRECIO %      en $]]*Tabla3[[#This Row],[PEDIDO ]]</f>
        <v>0</v>
      </c>
      <c r="W2843" s="57">
        <f>Tabla3[[#This Row],[PRECIO CON DESCT.]]*Tabla3[[#This Row],[PEDIDO ]]</f>
        <v>0</v>
      </c>
      <c r="X2843" s="58">
        <f>Tabla3[[#This Row],[PRECIO SIN %]]*Tabla3[[#This Row],[PEDIDO ]]</f>
        <v>0</v>
      </c>
    </row>
    <row r="2844" spans="1:24" ht="33" customHeight="1" x14ac:dyDescent="0.4">
      <c r="A2844" s="125">
        <v>7598252000167</v>
      </c>
      <c r="B2844" s="59" t="s">
        <v>225</v>
      </c>
      <c r="C2844" s="59" t="s">
        <v>56</v>
      </c>
      <c r="D28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44" s="119" t="s">
        <v>3315</v>
      </c>
      <c r="F2844" s="76" t="s">
        <v>537</v>
      </c>
      <c r="G28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44" s="78">
        <v>788</v>
      </c>
      <c r="J2844" s="52">
        <v>4.4444400000000002</v>
      </c>
      <c r="K2844" s="60">
        <f>Tabla3[[#This Row],[PRECIOS]]-Tabla3[[#This Row],[PRECIOS]]*10%</f>
        <v>3.9999960000000003</v>
      </c>
      <c r="L2844" s="101"/>
      <c r="M2844" s="61"/>
      <c r="N2844" s="55">
        <f>IFERROR(Tabla3[[#This Row],[PRECIOS]]-Tabla3[[#This Row],[PRECIOS]]*Tabla3[[#This Row],[% PRODUCTO]]," ")</f>
        <v>4.4444400000000002</v>
      </c>
      <c r="O2844" s="61"/>
      <c r="P2844" s="55">
        <f>IFERROR(Tabla3[[#This Row],[OCULTAR2]]-Tabla3[[#This Row],[OCULTAR2]]*Tabla3[[#This Row],[% LÍNEA]]," ")</f>
        <v>4.4444400000000002</v>
      </c>
      <c r="Q2844" s="56">
        <f>IFERROR(Tabla3[[#This Row],[% PRODUCTO]]+Tabla3[[#This Row],[% LÍNEA]]," ")</f>
        <v>0</v>
      </c>
      <c r="R2844" s="60">
        <f>Tabla3[[#This Row],[OCULTAR3]]</f>
        <v>4.4444400000000002</v>
      </c>
      <c r="S2844" s="60">
        <f>Tabla3[[#This Row],[PRECIO SIN %]]-Tabla3[[#This Row],[PRECIO SIN %]]*10%</f>
        <v>3.9999960000000003</v>
      </c>
      <c r="T2844" s="80">
        <f>(Tabla3[[#This Row],[PRECIO CON DESCT.]]-(Tabla3[[#This Row],[PRECIO CON DESCT.]]*$T$6))</f>
        <v>2.5199974800000002</v>
      </c>
      <c r="U2844" s="96"/>
      <c r="V2844" s="94">
        <f>Tabla3[[#This Row],[PRECIO %      en $]]*Tabla3[[#This Row],[PEDIDO ]]</f>
        <v>0</v>
      </c>
      <c r="W2844" s="57">
        <f>Tabla3[[#This Row],[PRECIO CON DESCT.]]*Tabla3[[#This Row],[PEDIDO ]]</f>
        <v>0</v>
      </c>
      <c r="X2844" s="58">
        <f>Tabla3[[#This Row],[PRECIO SIN %]]*Tabla3[[#This Row],[PEDIDO ]]</f>
        <v>0</v>
      </c>
    </row>
    <row r="2845" spans="1:24" ht="33" customHeight="1" x14ac:dyDescent="0.4">
      <c r="A2845" s="124">
        <v>7861148020441</v>
      </c>
      <c r="B2845" s="51" t="s">
        <v>225</v>
      </c>
      <c r="C2845" s="51" t="s">
        <v>141</v>
      </c>
      <c r="D28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845" s="118" t="s">
        <v>3316</v>
      </c>
      <c r="F2845" s="75" t="s">
        <v>537</v>
      </c>
      <c r="G28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845" s="77">
        <v>209</v>
      </c>
      <c r="J2845" s="52">
        <v>13.73333</v>
      </c>
      <c r="K2845" s="53">
        <f>Tabla3[[#This Row],[PRECIOS]]-Tabla3[[#This Row],[PRECIOS]]*10%</f>
        <v>12.359997</v>
      </c>
      <c r="L2845" s="101" t="s">
        <v>5327</v>
      </c>
      <c r="M2845" s="54"/>
      <c r="N2845" s="55">
        <f>IFERROR(Tabla3[[#This Row],[PRECIOS]]-Tabla3[[#This Row],[PRECIOS]]*Tabla3[[#This Row],[% PRODUCTO]]," ")</f>
        <v>13.73333</v>
      </c>
      <c r="O2845" s="54">
        <v>0.03</v>
      </c>
      <c r="P2845" s="55">
        <f>IFERROR(Tabla3[[#This Row],[OCULTAR2]]-Tabla3[[#This Row],[OCULTAR2]]*Tabla3[[#This Row],[% LÍNEA]]," ")</f>
        <v>13.321330100000001</v>
      </c>
      <c r="Q2845" s="56">
        <f>IFERROR(Tabla3[[#This Row],[% PRODUCTO]]+Tabla3[[#This Row],[% LÍNEA]]," ")</f>
        <v>0.03</v>
      </c>
      <c r="R2845" s="53">
        <f>Tabla3[[#This Row],[OCULTAR3]]</f>
        <v>13.321330100000001</v>
      </c>
      <c r="S2845" s="53">
        <f>Tabla3[[#This Row],[PRECIO SIN %]]-Tabla3[[#This Row],[PRECIO SIN %]]*10%</f>
        <v>11.989197090000001</v>
      </c>
      <c r="T2845" s="80">
        <f>(Tabla3[[#This Row],[PRECIO CON DESCT.]]-(Tabla3[[#This Row],[PRECIO CON DESCT.]]*$T$6))</f>
        <v>7.5531941667000009</v>
      </c>
      <c r="U2845" s="96"/>
      <c r="V2845" s="94">
        <f>Tabla3[[#This Row],[PRECIO %      en $]]*Tabla3[[#This Row],[PEDIDO ]]</f>
        <v>0</v>
      </c>
      <c r="W2845" s="57">
        <f>Tabla3[[#This Row],[PRECIO CON DESCT.]]*Tabla3[[#This Row],[PEDIDO ]]</f>
        <v>0</v>
      </c>
      <c r="X2845" s="58">
        <f>Tabla3[[#This Row],[PRECIO SIN %]]*Tabla3[[#This Row],[PEDIDO ]]</f>
        <v>0</v>
      </c>
    </row>
    <row r="2846" spans="1:24" ht="33" customHeight="1" x14ac:dyDescent="0.4">
      <c r="A2846" s="125">
        <v>7597758001654</v>
      </c>
      <c r="B2846" s="59" t="s">
        <v>225</v>
      </c>
      <c r="C2846" s="59" t="s">
        <v>67</v>
      </c>
      <c r="D28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846" s="119" t="s">
        <v>3317</v>
      </c>
      <c r="F2846" s="76" t="s">
        <v>537</v>
      </c>
      <c r="G28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846" s="78">
        <v>127</v>
      </c>
      <c r="J2846" s="52">
        <v>5.24444</v>
      </c>
      <c r="K2846" s="60">
        <f>Tabla3[[#This Row],[PRECIOS]]-Tabla3[[#This Row],[PRECIOS]]*10%</f>
        <v>4.7199960000000001</v>
      </c>
      <c r="L2846" s="101" t="s">
        <v>5327</v>
      </c>
      <c r="M2846" s="61"/>
      <c r="N2846" s="55">
        <f>IFERROR(Tabla3[[#This Row],[PRECIOS]]-Tabla3[[#This Row],[PRECIOS]]*Tabla3[[#This Row],[% PRODUCTO]]," ")</f>
        <v>5.24444</v>
      </c>
      <c r="O2846" s="61"/>
      <c r="P2846" s="55">
        <f>IFERROR(Tabla3[[#This Row],[OCULTAR2]]-Tabla3[[#This Row],[OCULTAR2]]*Tabla3[[#This Row],[% LÍNEA]]," ")</f>
        <v>5.24444</v>
      </c>
      <c r="Q2846" s="56">
        <f>IFERROR(Tabla3[[#This Row],[% PRODUCTO]]+Tabla3[[#This Row],[% LÍNEA]]," ")</f>
        <v>0</v>
      </c>
      <c r="R2846" s="60">
        <f>Tabla3[[#This Row],[OCULTAR3]]</f>
        <v>5.24444</v>
      </c>
      <c r="S2846" s="60">
        <f>Tabla3[[#This Row],[PRECIO SIN %]]-Tabla3[[#This Row],[PRECIO SIN %]]*10%</f>
        <v>4.7199960000000001</v>
      </c>
      <c r="T2846" s="80">
        <f>(Tabla3[[#This Row],[PRECIO CON DESCT.]]-(Tabla3[[#This Row],[PRECIO CON DESCT.]]*$T$6))</f>
        <v>2.97359748</v>
      </c>
      <c r="U2846" s="96"/>
      <c r="V2846" s="94">
        <f>Tabla3[[#This Row],[PRECIO %      en $]]*Tabla3[[#This Row],[PEDIDO ]]</f>
        <v>0</v>
      </c>
      <c r="W2846" s="57">
        <f>Tabla3[[#This Row],[PRECIO CON DESCT.]]*Tabla3[[#This Row],[PEDIDO ]]</f>
        <v>0</v>
      </c>
      <c r="X2846" s="58">
        <f>Tabla3[[#This Row],[PRECIO SIN %]]*Tabla3[[#This Row],[PEDIDO ]]</f>
        <v>0</v>
      </c>
    </row>
    <row r="2847" spans="1:24" ht="33" customHeight="1" x14ac:dyDescent="0.4">
      <c r="A2847" s="124">
        <v>7591651002268</v>
      </c>
      <c r="B2847" s="51" t="s">
        <v>225</v>
      </c>
      <c r="C2847" s="51" t="s">
        <v>129</v>
      </c>
      <c r="D28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47" s="118" t="s">
        <v>3318</v>
      </c>
      <c r="F2847" s="75" t="s">
        <v>537</v>
      </c>
      <c r="G28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47" s="77">
        <v>68</v>
      </c>
      <c r="J2847" s="52">
        <v>8.88889</v>
      </c>
      <c r="K2847" s="53">
        <f>Tabla3[[#This Row],[PRECIOS]]-Tabla3[[#This Row],[PRECIOS]]*10%</f>
        <v>8.0000009999999993</v>
      </c>
      <c r="L2847" s="101"/>
      <c r="M2847" s="54"/>
      <c r="N2847" s="55">
        <f>IFERROR(Tabla3[[#This Row],[PRECIOS]]-Tabla3[[#This Row],[PRECIOS]]*Tabla3[[#This Row],[% PRODUCTO]]," ")</f>
        <v>8.88889</v>
      </c>
      <c r="O2847" s="54"/>
      <c r="P2847" s="55">
        <f>IFERROR(Tabla3[[#This Row],[OCULTAR2]]-Tabla3[[#This Row],[OCULTAR2]]*Tabla3[[#This Row],[% LÍNEA]]," ")</f>
        <v>8.88889</v>
      </c>
      <c r="Q2847" s="56">
        <f>IFERROR(Tabla3[[#This Row],[% PRODUCTO]]+Tabla3[[#This Row],[% LÍNEA]]," ")</f>
        <v>0</v>
      </c>
      <c r="R2847" s="53">
        <f>Tabla3[[#This Row],[OCULTAR3]]</f>
        <v>8.88889</v>
      </c>
      <c r="S2847" s="53">
        <f>Tabla3[[#This Row],[PRECIO SIN %]]-Tabla3[[#This Row],[PRECIO SIN %]]*10%</f>
        <v>8.0000009999999993</v>
      </c>
      <c r="T2847" s="80">
        <f>(Tabla3[[#This Row],[PRECIO CON DESCT.]]-(Tabla3[[#This Row],[PRECIO CON DESCT.]]*$T$6))</f>
        <v>5.0400006299999998</v>
      </c>
      <c r="U2847" s="96"/>
      <c r="V2847" s="94">
        <f>Tabla3[[#This Row],[PRECIO %      en $]]*Tabla3[[#This Row],[PEDIDO ]]</f>
        <v>0</v>
      </c>
      <c r="W2847" s="57">
        <f>Tabla3[[#This Row],[PRECIO CON DESCT.]]*Tabla3[[#This Row],[PEDIDO ]]</f>
        <v>0</v>
      </c>
      <c r="X2847" s="58">
        <f>Tabla3[[#This Row],[PRECIO SIN %]]*Tabla3[[#This Row],[PEDIDO ]]</f>
        <v>0</v>
      </c>
    </row>
    <row r="2848" spans="1:24" ht="33" customHeight="1" x14ac:dyDescent="0.4">
      <c r="A2848" s="125">
        <v>7592432018010</v>
      </c>
      <c r="B2848" s="59" t="s">
        <v>225</v>
      </c>
      <c r="C2848" s="59" t="s">
        <v>118</v>
      </c>
      <c r="D28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48" s="119" t="s">
        <v>3319</v>
      </c>
      <c r="F2848" s="76" t="s">
        <v>537</v>
      </c>
      <c r="G28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48" s="78">
        <v>60</v>
      </c>
      <c r="J2848" s="52">
        <v>14.55556</v>
      </c>
      <c r="K2848" s="60">
        <f>Tabla3[[#This Row],[PRECIOS]]-Tabla3[[#This Row],[PRECIOS]]*10%</f>
        <v>13.100004</v>
      </c>
      <c r="L2848" s="101"/>
      <c r="M2848" s="61"/>
      <c r="N2848" s="55">
        <f>IFERROR(Tabla3[[#This Row],[PRECIOS]]-Tabla3[[#This Row],[PRECIOS]]*Tabla3[[#This Row],[% PRODUCTO]]," ")</f>
        <v>14.55556</v>
      </c>
      <c r="O2848" s="61"/>
      <c r="P2848" s="55">
        <f>IFERROR(Tabla3[[#This Row],[OCULTAR2]]-Tabla3[[#This Row],[OCULTAR2]]*Tabla3[[#This Row],[% LÍNEA]]," ")</f>
        <v>14.55556</v>
      </c>
      <c r="Q2848" s="56">
        <f>IFERROR(Tabla3[[#This Row],[% PRODUCTO]]+Tabla3[[#This Row],[% LÍNEA]]," ")</f>
        <v>0</v>
      </c>
      <c r="R2848" s="60">
        <f>Tabla3[[#This Row],[OCULTAR3]]</f>
        <v>14.55556</v>
      </c>
      <c r="S2848" s="60">
        <f>Tabla3[[#This Row],[PRECIO SIN %]]-Tabla3[[#This Row],[PRECIO SIN %]]*10%</f>
        <v>13.100004</v>
      </c>
      <c r="T2848" s="80">
        <f>(Tabla3[[#This Row],[PRECIO CON DESCT.]]-(Tabla3[[#This Row],[PRECIO CON DESCT.]]*$T$6))</f>
        <v>8.253002519999999</v>
      </c>
      <c r="U2848" s="96"/>
      <c r="V2848" s="94">
        <f>Tabla3[[#This Row],[PRECIO %      en $]]*Tabla3[[#This Row],[PEDIDO ]]</f>
        <v>0</v>
      </c>
      <c r="W2848" s="57">
        <f>Tabla3[[#This Row],[PRECIO CON DESCT.]]*Tabla3[[#This Row],[PEDIDO ]]</f>
        <v>0</v>
      </c>
      <c r="X2848" s="58">
        <f>Tabla3[[#This Row],[PRECIO SIN %]]*Tabla3[[#This Row],[PEDIDO ]]</f>
        <v>0</v>
      </c>
    </row>
    <row r="2849" spans="1:24" ht="33" customHeight="1" x14ac:dyDescent="0.4">
      <c r="A2849" s="124">
        <v>8904464205105</v>
      </c>
      <c r="B2849" s="51" t="s">
        <v>225</v>
      </c>
      <c r="C2849" s="51" t="s">
        <v>120</v>
      </c>
      <c r="D28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49" s="118" t="s">
        <v>3320</v>
      </c>
      <c r="F2849" s="75" t="s">
        <v>537</v>
      </c>
      <c r="G28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49" s="77">
        <v>92</v>
      </c>
      <c r="J2849" s="52">
        <v>4.38889</v>
      </c>
      <c r="K2849" s="53">
        <f>Tabla3[[#This Row],[PRECIOS]]-Tabla3[[#This Row],[PRECIOS]]*10%</f>
        <v>3.9500009999999999</v>
      </c>
      <c r="L2849" s="101"/>
      <c r="M2849" s="54"/>
      <c r="N2849" s="55">
        <f>IFERROR(Tabla3[[#This Row],[PRECIOS]]-Tabla3[[#This Row],[PRECIOS]]*Tabla3[[#This Row],[% PRODUCTO]]," ")</f>
        <v>4.38889</v>
      </c>
      <c r="O2849" s="54"/>
      <c r="P2849" s="55">
        <f>IFERROR(Tabla3[[#This Row],[OCULTAR2]]-Tabla3[[#This Row],[OCULTAR2]]*Tabla3[[#This Row],[% LÍNEA]]," ")</f>
        <v>4.38889</v>
      </c>
      <c r="Q2849" s="56">
        <f>IFERROR(Tabla3[[#This Row],[% PRODUCTO]]+Tabla3[[#This Row],[% LÍNEA]]," ")</f>
        <v>0</v>
      </c>
      <c r="R2849" s="53">
        <f>Tabla3[[#This Row],[OCULTAR3]]</f>
        <v>4.38889</v>
      </c>
      <c r="S2849" s="53">
        <f>Tabla3[[#This Row],[PRECIO SIN %]]-Tabla3[[#This Row],[PRECIO SIN %]]*10%</f>
        <v>3.9500009999999999</v>
      </c>
      <c r="T2849" s="80">
        <f>(Tabla3[[#This Row],[PRECIO CON DESCT.]]-(Tabla3[[#This Row],[PRECIO CON DESCT.]]*$T$6))</f>
        <v>2.4885006299999999</v>
      </c>
      <c r="U2849" s="96"/>
      <c r="V2849" s="94">
        <f>Tabla3[[#This Row],[PRECIO %      en $]]*Tabla3[[#This Row],[PEDIDO ]]</f>
        <v>0</v>
      </c>
      <c r="W2849" s="57">
        <f>Tabla3[[#This Row],[PRECIO CON DESCT.]]*Tabla3[[#This Row],[PEDIDO ]]</f>
        <v>0</v>
      </c>
      <c r="X2849" s="58">
        <f>Tabla3[[#This Row],[PRECIO SIN %]]*Tabla3[[#This Row],[PEDIDO ]]</f>
        <v>0</v>
      </c>
    </row>
    <row r="2850" spans="1:24" ht="33" customHeight="1" x14ac:dyDescent="0.4">
      <c r="A2850" s="125">
        <v>7598578000438</v>
      </c>
      <c r="B2850" s="59" t="s">
        <v>225</v>
      </c>
      <c r="C2850" s="59" t="s">
        <v>159</v>
      </c>
      <c r="D28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50" s="119" t="s">
        <v>3321</v>
      </c>
      <c r="F2850" s="76" t="s">
        <v>537</v>
      </c>
      <c r="G28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50" s="78">
        <v>60</v>
      </c>
      <c r="J2850" s="52">
        <v>7.7777799999999999</v>
      </c>
      <c r="K2850" s="60">
        <f>Tabla3[[#This Row],[PRECIOS]]-Tabla3[[#This Row],[PRECIOS]]*10%</f>
        <v>7.0000020000000003</v>
      </c>
      <c r="L2850" s="101"/>
      <c r="M2850" s="61"/>
      <c r="N2850" s="55">
        <f>IFERROR(Tabla3[[#This Row],[PRECIOS]]-Tabla3[[#This Row],[PRECIOS]]*Tabla3[[#This Row],[% PRODUCTO]]," ")</f>
        <v>7.7777799999999999</v>
      </c>
      <c r="O2850" s="61"/>
      <c r="P2850" s="55">
        <f>IFERROR(Tabla3[[#This Row],[OCULTAR2]]-Tabla3[[#This Row],[OCULTAR2]]*Tabla3[[#This Row],[% LÍNEA]]," ")</f>
        <v>7.7777799999999999</v>
      </c>
      <c r="Q2850" s="56">
        <f>IFERROR(Tabla3[[#This Row],[% PRODUCTO]]+Tabla3[[#This Row],[% LÍNEA]]," ")</f>
        <v>0</v>
      </c>
      <c r="R2850" s="60">
        <f>Tabla3[[#This Row],[OCULTAR3]]</f>
        <v>7.7777799999999999</v>
      </c>
      <c r="S2850" s="60">
        <f>Tabla3[[#This Row],[PRECIO SIN %]]-Tabla3[[#This Row],[PRECIO SIN %]]*10%</f>
        <v>7.0000020000000003</v>
      </c>
      <c r="T2850" s="80">
        <f>(Tabla3[[#This Row],[PRECIO CON DESCT.]]-(Tabla3[[#This Row],[PRECIO CON DESCT.]]*$T$6))</f>
        <v>4.4100012599999996</v>
      </c>
      <c r="U2850" s="96"/>
      <c r="V2850" s="94">
        <f>Tabla3[[#This Row],[PRECIO %      en $]]*Tabla3[[#This Row],[PEDIDO ]]</f>
        <v>0</v>
      </c>
      <c r="W2850" s="57">
        <f>Tabla3[[#This Row],[PRECIO CON DESCT.]]*Tabla3[[#This Row],[PEDIDO ]]</f>
        <v>0</v>
      </c>
      <c r="X2850" s="58">
        <f>Tabla3[[#This Row],[PRECIO SIN %]]*Tabla3[[#This Row],[PEDIDO ]]</f>
        <v>0</v>
      </c>
    </row>
    <row r="2851" spans="1:24" ht="33" customHeight="1" x14ac:dyDescent="0.4">
      <c r="A2851" s="124">
        <v>7598578000438</v>
      </c>
      <c r="B2851" s="51" t="s">
        <v>225</v>
      </c>
      <c r="C2851" s="51" t="s">
        <v>159</v>
      </c>
      <c r="D28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51" s="118" t="s">
        <v>3321</v>
      </c>
      <c r="F2851" s="75" t="s">
        <v>537</v>
      </c>
      <c r="G28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51" s="77">
        <v>1</v>
      </c>
      <c r="J2851" s="52">
        <v>6.9333299999999998</v>
      </c>
      <c r="K2851" s="53">
        <f>Tabla3[[#This Row],[PRECIOS]]-Tabla3[[#This Row],[PRECIOS]]*10%</f>
        <v>6.2399969999999998</v>
      </c>
      <c r="L2851" s="101"/>
      <c r="M2851" s="54"/>
      <c r="N2851" s="55">
        <f>IFERROR(Tabla3[[#This Row],[PRECIOS]]-Tabla3[[#This Row],[PRECIOS]]*Tabla3[[#This Row],[% PRODUCTO]]," ")</f>
        <v>6.9333299999999998</v>
      </c>
      <c r="O2851" s="54"/>
      <c r="P2851" s="55">
        <f>IFERROR(Tabla3[[#This Row],[OCULTAR2]]-Tabla3[[#This Row],[OCULTAR2]]*Tabla3[[#This Row],[% LÍNEA]]," ")</f>
        <v>6.9333299999999998</v>
      </c>
      <c r="Q2851" s="56">
        <f>IFERROR(Tabla3[[#This Row],[% PRODUCTO]]+Tabla3[[#This Row],[% LÍNEA]]," ")</f>
        <v>0</v>
      </c>
      <c r="R2851" s="53">
        <f>Tabla3[[#This Row],[OCULTAR3]]</f>
        <v>6.9333299999999998</v>
      </c>
      <c r="S2851" s="53">
        <f>Tabla3[[#This Row],[PRECIO SIN %]]-Tabla3[[#This Row],[PRECIO SIN %]]*10%</f>
        <v>6.2399969999999998</v>
      </c>
      <c r="T2851" s="80">
        <f>(Tabla3[[#This Row],[PRECIO CON DESCT.]]-(Tabla3[[#This Row],[PRECIO CON DESCT.]]*$T$6))</f>
        <v>3.93119811</v>
      </c>
      <c r="U2851" s="96"/>
      <c r="V2851" s="94">
        <f>Tabla3[[#This Row],[PRECIO %      en $]]*Tabla3[[#This Row],[PEDIDO ]]</f>
        <v>0</v>
      </c>
      <c r="W2851" s="57">
        <f>Tabla3[[#This Row],[PRECIO CON DESCT.]]*Tabla3[[#This Row],[PEDIDO ]]</f>
        <v>0</v>
      </c>
      <c r="X2851" s="58">
        <f>Tabla3[[#This Row],[PRECIO SIN %]]*Tabla3[[#This Row],[PEDIDO ]]</f>
        <v>0</v>
      </c>
    </row>
    <row r="2852" spans="1:24" ht="33" customHeight="1" x14ac:dyDescent="0.4">
      <c r="A2852" s="125">
        <v>7703712036055</v>
      </c>
      <c r="B2852" s="59" t="s">
        <v>225</v>
      </c>
      <c r="C2852" s="59" t="s">
        <v>152</v>
      </c>
      <c r="D28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52" s="119" t="s">
        <v>3322</v>
      </c>
      <c r="F2852" s="76" t="s">
        <v>537</v>
      </c>
      <c r="G28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52" s="78">
        <v>156</v>
      </c>
      <c r="J2852" s="52">
        <v>9.3333300000000001</v>
      </c>
      <c r="K2852" s="60">
        <f>Tabla3[[#This Row],[PRECIOS]]-Tabla3[[#This Row],[PRECIOS]]*10%</f>
        <v>8.3999970000000008</v>
      </c>
      <c r="L2852" s="101"/>
      <c r="M2852" s="61"/>
      <c r="N2852" s="55">
        <f>IFERROR(Tabla3[[#This Row],[PRECIOS]]-Tabla3[[#This Row],[PRECIOS]]*Tabla3[[#This Row],[% PRODUCTO]]," ")</f>
        <v>9.3333300000000001</v>
      </c>
      <c r="O2852" s="61"/>
      <c r="P2852" s="55">
        <f>IFERROR(Tabla3[[#This Row],[OCULTAR2]]-Tabla3[[#This Row],[OCULTAR2]]*Tabla3[[#This Row],[% LÍNEA]]," ")</f>
        <v>9.3333300000000001</v>
      </c>
      <c r="Q2852" s="56">
        <f>IFERROR(Tabla3[[#This Row],[% PRODUCTO]]+Tabla3[[#This Row],[% LÍNEA]]," ")</f>
        <v>0</v>
      </c>
      <c r="R2852" s="60">
        <f>Tabla3[[#This Row],[OCULTAR3]]</f>
        <v>9.3333300000000001</v>
      </c>
      <c r="S2852" s="60">
        <f>Tabla3[[#This Row],[PRECIO SIN %]]-Tabla3[[#This Row],[PRECIO SIN %]]*10%</f>
        <v>8.3999970000000008</v>
      </c>
      <c r="T2852" s="80">
        <f>(Tabla3[[#This Row],[PRECIO CON DESCT.]]-(Tabla3[[#This Row],[PRECIO CON DESCT.]]*$T$6))</f>
        <v>5.2919981100000006</v>
      </c>
      <c r="U2852" s="96"/>
      <c r="V2852" s="94">
        <f>Tabla3[[#This Row],[PRECIO %      en $]]*Tabla3[[#This Row],[PEDIDO ]]</f>
        <v>0</v>
      </c>
      <c r="W2852" s="57">
        <f>Tabla3[[#This Row],[PRECIO CON DESCT.]]*Tabla3[[#This Row],[PEDIDO ]]</f>
        <v>0</v>
      </c>
      <c r="X2852" s="58">
        <f>Tabla3[[#This Row],[PRECIO SIN %]]*Tabla3[[#This Row],[PEDIDO ]]</f>
        <v>0</v>
      </c>
    </row>
    <row r="2853" spans="1:24" ht="33" customHeight="1" x14ac:dyDescent="0.4">
      <c r="A2853" s="124">
        <v>7703712036055</v>
      </c>
      <c r="B2853" s="51" t="s">
        <v>225</v>
      </c>
      <c r="C2853" s="51" t="s">
        <v>152</v>
      </c>
      <c r="D28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53" s="118" t="s">
        <v>3322</v>
      </c>
      <c r="F2853" s="75" t="s">
        <v>537</v>
      </c>
      <c r="G28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53" s="77">
        <v>1200</v>
      </c>
      <c r="J2853" s="52">
        <v>5.2222200000000001</v>
      </c>
      <c r="K2853" s="53">
        <f>Tabla3[[#This Row],[PRECIOS]]-Tabla3[[#This Row],[PRECIOS]]*10%</f>
        <v>4.6999979999999999</v>
      </c>
      <c r="L2853" s="101"/>
      <c r="M2853" s="54"/>
      <c r="N2853" s="55">
        <f>IFERROR(Tabla3[[#This Row],[PRECIOS]]-Tabla3[[#This Row],[PRECIOS]]*Tabla3[[#This Row],[% PRODUCTO]]," ")</f>
        <v>5.2222200000000001</v>
      </c>
      <c r="O2853" s="54"/>
      <c r="P2853" s="55">
        <f>IFERROR(Tabla3[[#This Row],[OCULTAR2]]-Tabla3[[#This Row],[OCULTAR2]]*Tabla3[[#This Row],[% LÍNEA]]," ")</f>
        <v>5.2222200000000001</v>
      </c>
      <c r="Q2853" s="56">
        <f>IFERROR(Tabla3[[#This Row],[% PRODUCTO]]+Tabla3[[#This Row],[% LÍNEA]]," ")</f>
        <v>0</v>
      </c>
      <c r="R2853" s="53">
        <f>Tabla3[[#This Row],[OCULTAR3]]</f>
        <v>5.2222200000000001</v>
      </c>
      <c r="S2853" s="53">
        <f>Tabla3[[#This Row],[PRECIO SIN %]]-Tabla3[[#This Row],[PRECIO SIN %]]*10%</f>
        <v>4.6999979999999999</v>
      </c>
      <c r="T2853" s="80">
        <f>(Tabla3[[#This Row],[PRECIO CON DESCT.]]-(Tabla3[[#This Row],[PRECIO CON DESCT.]]*$T$6))</f>
        <v>2.96099874</v>
      </c>
      <c r="U2853" s="96"/>
      <c r="V2853" s="94">
        <f>Tabla3[[#This Row],[PRECIO %      en $]]*Tabla3[[#This Row],[PEDIDO ]]</f>
        <v>0</v>
      </c>
      <c r="W2853" s="57">
        <f>Tabla3[[#This Row],[PRECIO CON DESCT.]]*Tabla3[[#This Row],[PEDIDO ]]</f>
        <v>0</v>
      </c>
      <c r="X2853" s="58">
        <f>Tabla3[[#This Row],[PRECIO SIN %]]*Tabla3[[#This Row],[PEDIDO ]]</f>
        <v>0</v>
      </c>
    </row>
    <row r="2854" spans="1:24" ht="33" customHeight="1" x14ac:dyDescent="0.4">
      <c r="A2854" s="125">
        <v>736372692207</v>
      </c>
      <c r="B2854" s="59" t="s">
        <v>225</v>
      </c>
      <c r="C2854" s="59" t="s">
        <v>150</v>
      </c>
      <c r="D28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54" s="119" t="s">
        <v>3323</v>
      </c>
      <c r="F2854" s="76" t="s">
        <v>537</v>
      </c>
      <c r="G28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8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854" s="78">
        <v>452</v>
      </c>
      <c r="J2854" s="52">
        <v>4.88889</v>
      </c>
      <c r="K2854" s="60">
        <f>Tabla3[[#This Row],[PRECIOS]]-Tabla3[[#This Row],[PRECIOS]]*10%</f>
        <v>4.4000009999999996</v>
      </c>
      <c r="L2854" s="101"/>
      <c r="M2854" s="61"/>
      <c r="N2854" s="55">
        <f>IFERROR(Tabla3[[#This Row],[PRECIOS]]-Tabla3[[#This Row],[PRECIOS]]*Tabla3[[#This Row],[% PRODUCTO]]," ")</f>
        <v>4.88889</v>
      </c>
      <c r="O2854" s="61">
        <v>0.05</v>
      </c>
      <c r="P2854" s="55">
        <f>IFERROR(Tabla3[[#This Row],[OCULTAR2]]-Tabla3[[#This Row],[OCULTAR2]]*Tabla3[[#This Row],[% LÍNEA]]," ")</f>
        <v>4.6444454999999998</v>
      </c>
      <c r="Q2854" s="56">
        <f>IFERROR(Tabla3[[#This Row],[% PRODUCTO]]+Tabla3[[#This Row],[% LÍNEA]]," ")</f>
        <v>0.05</v>
      </c>
      <c r="R2854" s="60">
        <f>Tabla3[[#This Row],[OCULTAR3]]</f>
        <v>4.6444454999999998</v>
      </c>
      <c r="S2854" s="60">
        <f>Tabla3[[#This Row],[PRECIO SIN %]]-Tabla3[[#This Row],[PRECIO SIN %]]*10%</f>
        <v>4.1800009500000002</v>
      </c>
      <c r="T2854" s="80">
        <f>(Tabla3[[#This Row],[PRECIO CON DESCT.]]-(Tabla3[[#This Row],[PRECIO CON DESCT.]]*$T$6))</f>
        <v>2.6334005985000002</v>
      </c>
      <c r="U2854" s="96"/>
      <c r="V2854" s="94">
        <f>Tabla3[[#This Row],[PRECIO %      en $]]*Tabla3[[#This Row],[PEDIDO ]]</f>
        <v>0</v>
      </c>
      <c r="W2854" s="57">
        <f>Tabla3[[#This Row],[PRECIO CON DESCT.]]*Tabla3[[#This Row],[PEDIDO ]]</f>
        <v>0</v>
      </c>
      <c r="X2854" s="58">
        <f>Tabla3[[#This Row],[PRECIO SIN %]]*Tabla3[[#This Row],[PEDIDO ]]</f>
        <v>0</v>
      </c>
    </row>
    <row r="2855" spans="1:24" ht="33" customHeight="1" x14ac:dyDescent="0.4">
      <c r="A2855" s="124">
        <v>7592432011523</v>
      </c>
      <c r="B2855" s="51" t="s">
        <v>225</v>
      </c>
      <c r="C2855" s="51" t="s">
        <v>118</v>
      </c>
      <c r="D28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55" s="118" t="s">
        <v>3324</v>
      </c>
      <c r="F2855" s="75" t="s">
        <v>537</v>
      </c>
      <c r="G28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55" s="77">
        <v>118</v>
      </c>
      <c r="J2855" s="52">
        <v>5.11111</v>
      </c>
      <c r="K2855" s="53">
        <f>Tabla3[[#This Row],[PRECIOS]]-Tabla3[[#This Row],[PRECIOS]]*10%</f>
        <v>4.5999990000000004</v>
      </c>
      <c r="L2855" s="101"/>
      <c r="M2855" s="54"/>
      <c r="N2855" s="55">
        <f>IFERROR(Tabla3[[#This Row],[PRECIOS]]-Tabla3[[#This Row],[PRECIOS]]*Tabla3[[#This Row],[% PRODUCTO]]," ")</f>
        <v>5.11111</v>
      </c>
      <c r="O2855" s="54"/>
      <c r="P2855" s="55">
        <f>IFERROR(Tabla3[[#This Row],[OCULTAR2]]-Tabla3[[#This Row],[OCULTAR2]]*Tabla3[[#This Row],[% LÍNEA]]," ")</f>
        <v>5.11111</v>
      </c>
      <c r="Q2855" s="56">
        <f>IFERROR(Tabla3[[#This Row],[% PRODUCTO]]+Tabla3[[#This Row],[% LÍNEA]]," ")</f>
        <v>0</v>
      </c>
      <c r="R2855" s="53">
        <f>Tabla3[[#This Row],[OCULTAR3]]</f>
        <v>5.11111</v>
      </c>
      <c r="S2855" s="53">
        <f>Tabla3[[#This Row],[PRECIO SIN %]]-Tabla3[[#This Row],[PRECIO SIN %]]*10%</f>
        <v>4.5999990000000004</v>
      </c>
      <c r="T2855" s="80">
        <f>(Tabla3[[#This Row],[PRECIO CON DESCT.]]-(Tabla3[[#This Row],[PRECIO CON DESCT.]]*$T$6))</f>
        <v>2.89799937</v>
      </c>
      <c r="U2855" s="96"/>
      <c r="V2855" s="94">
        <f>Tabla3[[#This Row],[PRECIO %      en $]]*Tabla3[[#This Row],[PEDIDO ]]</f>
        <v>0</v>
      </c>
      <c r="W2855" s="57">
        <f>Tabla3[[#This Row],[PRECIO CON DESCT.]]*Tabla3[[#This Row],[PEDIDO ]]</f>
        <v>0</v>
      </c>
      <c r="X2855" s="58">
        <f>Tabla3[[#This Row],[PRECIO SIN %]]*Tabla3[[#This Row],[PEDIDO ]]</f>
        <v>0</v>
      </c>
    </row>
    <row r="2856" spans="1:24" ht="33" customHeight="1" x14ac:dyDescent="0.4">
      <c r="A2856" s="125">
        <v>198715103229</v>
      </c>
      <c r="B2856" s="59" t="s">
        <v>225</v>
      </c>
      <c r="C2856" s="59" t="s">
        <v>119</v>
      </c>
      <c r="D28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56" s="119" t="s">
        <v>3325</v>
      </c>
      <c r="F2856" s="76" t="s">
        <v>537</v>
      </c>
      <c r="G28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56" s="78">
        <v>285</v>
      </c>
      <c r="J2856" s="52">
        <v>6.24444</v>
      </c>
      <c r="K2856" s="60">
        <f>Tabla3[[#This Row],[PRECIOS]]-Tabla3[[#This Row],[PRECIOS]]*10%</f>
        <v>5.6199960000000004</v>
      </c>
      <c r="L2856" s="101"/>
      <c r="M2856" s="61"/>
      <c r="N2856" s="55">
        <f>IFERROR(Tabla3[[#This Row],[PRECIOS]]-Tabla3[[#This Row],[PRECIOS]]*Tabla3[[#This Row],[% PRODUCTO]]," ")</f>
        <v>6.24444</v>
      </c>
      <c r="O2856" s="61"/>
      <c r="P2856" s="55">
        <f>IFERROR(Tabla3[[#This Row],[OCULTAR2]]-Tabla3[[#This Row],[OCULTAR2]]*Tabla3[[#This Row],[% LÍNEA]]," ")</f>
        <v>6.24444</v>
      </c>
      <c r="Q2856" s="56">
        <f>IFERROR(Tabla3[[#This Row],[% PRODUCTO]]+Tabla3[[#This Row],[% LÍNEA]]," ")</f>
        <v>0</v>
      </c>
      <c r="R2856" s="60">
        <f>Tabla3[[#This Row],[OCULTAR3]]</f>
        <v>6.24444</v>
      </c>
      <c r="S2856" s="60">
        <f>Tabla3[[#This Row],[PRECIO SIN %]]-Tabla3[[#This Row],[PRECIO SIN %]]*10%</f>
        <v>5.6199960000000004</v>
      </c>
      <c r="T2856" s="80">
        <f>(Tabla3[[#This Row],[PRECIO CON DESCT.]]-(Tabla3[[#This Row],[PRECIO CON DESCT.]]*$T$6))</f>
        <v>3.5405974800000002</v>
      </c>
      <c r="U2856" s="96"/>
      <c r="V2856" s="94">
        <f>Tabla3[[#This Row],[PRECIO %      en $]]*Tabla3[[#This Row],[PEDIDO ]]</f>
        <v>0</v>
      </c>
      <c r="W2856" s="57">
        <f>Tabla3[[#This Row],[PRECIO CON DESCT.]]*Tabla3[[#This Row],[PEDIDO ]]</f>
        <v>0</v>
      </c>
      <c r="X2856" s="58">
        <f>Tabla3[[#This Row],[PRECIO SIN %]]*Tabla3[[#This Row],[PEDIDO ]]</f>
        <v>0</v>
      </c>
    </row>
    <row r="2857" spans="1:24" ht="33" customHeight="1" x14ac:dyDescent="0.4">
      <c r="A2857" s="124">
        <v>9604056831147</v>
      </c>
      <c r="B2857" s="51" t="s">
        <v>225</v>
      </c>
      <c r="C2857" s="51" t="s">
        <v>123</v>
      </c>
      <c r="D28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57" s="118" t="s">
        <v>3326</v>
      </c>
      <c r="F2857" s="75" t="s">
        <v>537</v>
      </c>
      <c r="G28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57" s="77">
        <v>153</v>
      </c>
      <c r="J2857" s="52">
        <v>1.6333299999999999</v>
      </c>
      <c r="K2857" s="53">
        <f>Tabla3[[#This Row],[PRECIOS]]-Tabla3[[#This Row],[PRECIOS]]*10%</f>
        <v>1.469997</v>
      </c>
      <c r="L2857" s="101"/>
      <c r="M2857" s="54"/>
      <c r="N2857" s="55">
        <f>IFERROR(Tabla3[[#This Row],[PRECIOS]]-Tabla3[[#This Row],[PRECIOS]]*Tabla3[[#This Row],[% PRODUCTO]]," ")</f>
        <v>1.6333299999999999</v>
      </c>
      <c r="O2857" s="54"/>
      <c r="P2857" s="55">
        <f>IFERROR(Tabla3[[#This Row],[OCULTAR2]]-Tabla3[[#This Row],[OCULTAR2]]*Tabla3[[#This Row],[% LÍNEA]]," ")</f>
        <v>1.6333299999999999</v>
      </c>
      <c r="Q2857" s="56">
        <f>IFERROR(Tabla3[[#This Row],[% PRODUCTO]]+Tabla3[[#This Row],[% LÍNEA]]," ")</f>
        <v>0</v>
      </c>
      <c r="R2857" s="53">
        <f>Tabla3[[#This Row],[OCULTAR3]]</f>
        <v>1.6333299999999999</v>
      </c>
      <c r="S2857" s="53">
        <f>Tabla3[[#This Row],[PRECIO SIN %]]-Tabla3[[#This Row],[PRECIO SIN %]]*10%</f>
        <v>1.469997</v>
      </c>
      <c r="T2857" s="80">
        <f>(Tabla3[[#This Row],[PRECIO CON DESCT.]]-(Tabla3[[#This Row],[PRECIO CON DESCT.]]*$T$6))</f>
        <v>0.92609810999999997</v>
      </c>
      <c r="U2857" s="96"/>
      <c r="V2857" s="94">
        <f>Tabla3[[#This Row],[PRECIO %      en $]]*Tabla3[[#This Row],[PEDIDO ]]</f>
        <v>0</v>
      </c>
      <c r="W2857" s="57">
        <f>Tabla3[[#This Row],[PRECIO CON DESCT.]]*Tabla3[[#This Row],[PEDIDO ]]</f>
        <v>0</v>
      </c>
      <c r="X2857" s="58">
        <f>Tabla3[[#This Row],[PRECIO SIN %]]*Tabla3[[#This Row],[PEDIDO ]]</f>
        <v>0</v>
      </c>
    </row>
    <row r="2858" spans="1:24" ht="33" customHeight="1" x14ac:dyDescent="0.4">
      <c r="A2858" s="125">
        <v>7598677000377</v>
      </c>
      <c r="B2858" s="59" t="s">
        <v>225</v>
      </c>
      <c r="C2858" s="59" t="s">
        <v>125</v>
      </c>
      <c r="D28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58" s="119" t="s">
        <v>3327</v>
      </c>
      <c r="F2858" s="76" t="s">
        <v>537</v>
      </c>
      <c r="G28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58" s="78">
        <v>133</v>
      </c>
      <c r="J2858" s="52">
        <v>6.6666699999999999</v>
      </c>
      <c r="K2858" s="60">
        <f>Tabla3[[#This Row],[PRECIOS]]-Tabla3[[#This Row],[PRECIOS]]*10%</f>
        <v>6.0000029999999995</v>
      </c>
      <c r="L2858" s="101"/>
      <c r="M2858" s="61"/>
      <c r="N2858" s="55">
        <f>IFERROR(Tabla3[[#This Row],[PRECIOS]]-Tabla3[[#This Row],[PRECIOS]]*Tabla3[[#This Row],[% PRODUCTO]]," ")</f>
        <v>6.6666699999999999</v>
      </c>
      <c r="O2858" s="61"/>
      <c r="P2858" s="55">
        <f>IFERROR(Tabla3[[#This Row],[OCULTAR2]]-Tabla3[[#This Row],[OCULTAR2]]*Tabla3[[#This Row],[% LÍNEA]]," ")</f>
        <v>6.6666699999999999</v>
      </c>
      <c r="Q2858" s="56">
        <f>IFERROR(Tabla3[[#This Row],[% PRODUCTO]]+Tabla3[[#This Row],[% LÍNEA]]," ")</f>
        <v>0</v>
      </c>
      <c r="R2858" s="60">
        <f>Tabla3[[#This Row],[OCULTAR3]]</f>
        <v>6.6666699999999999</v>
      </c>
      <c r="S2858" s="60">
        <f>Tabla3[[#This Row],[PRECIO SIN %]]-Tabla3[[#This Row],[PRECIO SIN %]]*10%</f>
        <v>6.0000029999999995</v>
      </c>
      <c r="T2858" s="80">
        <f>(Tabla3[[#This Row],[PRECIO CON DESCT.]]-(Tabla3[[#This Row],[PRECIO CON DESCT.]]*$T$6))</f>
        <v>3.7800018899999999</v>
      </c>
      <c r="U2858" s="96"/>
      <c r="V2858" s="94">
        <f>Tabla3[[#This Row],[PRECIO %      en $]]*Tabla3[[#This Row],[PEDIDO ]]</f>
        <v>0</v>
      </c>
      <c r="W2858" s="57">
        <f>Tabla3[[#This Row],[PRECIO CON DESCT.]]*Tabla3[[#This Row],[PEDIDO ]]</f>
        <v>0</v>
      </c>
      <c r="X2858" s="58">
        <f>Tabla3[[#This Row],[PRECIO SIN %]]*Tabla3[[#This Row],[PEDIDO ]]</f>
        <v>0</v>
      </c>
    </row>
    <row r="2859" spans="1:24" ht="33" customHeight="1" x14ac:dyDescent="0.4">
      <c r="A2859" s="124">
        <v>7598677000377</v>
      </c>
      <c r="B2859" s="51" t="s">
        <v>225</v>
      </c>
      <c r="C2859" s="51" t="s">
        <v>125</v>
      </c>
      <c r="D28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59" s="118" t="s">
        <v>3327</v>
      </c>
      <c r="F2859" s="75" t="s">
        <v>537</v>
      </c>
      <c r="G28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59" s="77">
        <v>3</v>
      </c>
      <c r="J2859" s="52">
        <v>5.6</v>
      </c>
      <c r="K2859" s="53">
        <f>Tabla3[[#This Row],[PRECIOS]]-Tabla3[[#This Row],[PRECIOS]]*10%</f>
        <v>5.04</v>
      </c>
      <c r="L2859" s="101"/>
      <c r="M2859" s="54"/>
      <c r="N2859" s="55">
        <f>IFERROR(Tabla3[[#This Row],[PRECIOS]]-Tabla3[[#This Row],[PRECIOS]]*Tabla3[[#This Row],[% PRODUCTO]]," ")</f>
        <v>5.6</v>
      </c>
      <c r="O2859" s="54"/>
      <c r="P2859" s="55">
        <f>IFERROR(Tabla3[[#This Row],[OCULTAR2]]-Tabla3[[#This Row],[OCULTAR2]]*Tabla3[[#This Row],[% LÍNEA]]," ")</f>
        <v>5.6</v>
      </c>
      <c r="Q2859" s="56">
        <f>IFERROR(Tabla3[[#This Row],[% PRODUCTO]]+Tabla3[[#This Row],[% LÍNEA]]," ")</f>
        <v>0</v>
      </c>
      <c r="R2859" s="53">
        <f>Tabla3[[#This Row],[OCULTAR3]]</f>
        <v>5.6</v>
      </c>
      <c r="S2859" s="53">
        <f>Tabla3[[#This Row],[PRECIO SIN %]]-Tabla3[[#This Row],[PRECIO SIN %]]*10%</f>
        <v>5.04</v>
      </c>
      <c r="T2859" s="80">
        <f>(Tabla3[[#This Row],[PRECIO CON DESCT.]]-(Tabla3[[#This Row],[PRECIO CON DESCT.]]*$T$6))</f>
        <v>3.1752000000000002</v>
      </c>
      <c r="U2859" s="96"/>
      <c r="V2859" s="94">
        <f>Tabla3[[#This Row],[PRECIO %      en $]]*Tabla3[[#This Row],[PEDIDO ]]</f>
        <v>0</v>
      </c>
      <c r="W2859" s="57">
        <f>Tabla3[[#This Row],[PRECIO CON DESCT.]]*Tabla3[[#This Row],[PEDIDO ]]</f>
        <v>0</v>
      </c>
      <c r="X2859" s="58">
        <f>Tabla3[[#This Row],[PRECIO SIN %]]*Tabla3[[#This Row],[PEDIDO ]]</f>
        <v>0</v>
      </c>
    </row>
    <row r="2860" spans="1:24" ht="33" customHeight="1" x14ac:dyDescent="0.4">
      <c r="A2860" s="125">
        <v>793969785162</v>
      </c>
      <c r="B2860" s="59" t="s">
        <v>225</v>
      </c>
      <c r="C2860" s="59" t="s">
        <v>150</v>
      </c>
      <c r="D28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60" s="119" t="s">
        <v>3328</v>
      </c>
      <c r="F2860" s="76" t="s">
        <v>537</v>
      </c>
      <c r="G28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8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860" s="78">
        <v>394</v>
      </c>
      <c r="J2860" s="52">
        <v>7.1444400000000003</v>
      </c>
      <c r="K2860" s="60">
        <f>Tabla3[[#This Row],[PRECIOS]]-Tabla3[[#This Row],[PRECIOS]]*10%</f>
        <v>6.429996</v>
      </c>
      <c r="L2860" s="101"/>
      <c r="M2860" s="61"/>
      <c r="N2860" s="55">
        <f>IFERROR(Tabla3[[#This Row],[PRECIOS]]-Tabla3[[#This Row],[PRECIOS]]*Tabla3[[#This Row],[% PRODUCTO]]," ")</f>
        <v>7.1444400000000003</v>
      </c>
      <c r="O2860" s="61">
        <v>0.05</v>
      </c>
      <c r="P2860" s="55">
        <f>IFERROR(Tabla3[[#This Row],[OCULTAR2]]-Tabla3[[#This Row],[OCULTAR2]]*Tabla3[[#This Row],[% LÍNEA]]," ")</f>
        <v>6.7872180000000002</v>
      </c>
      <c r="Q2860" s="56">
        <f>IFERROR(Tabla3[[#This Row],[% PRODUCTO]]+Tabla3[[#This Row],[% LÍNEA]]," ")</f>
        <v>0.05</v>
      </c>
      <c r="R2860" s="60">
        <f>Tabla3[[#This Row],[OCULTAR3]]</f>
        <v>6.7872180000000002</v>
      </c>
      <c r="S2860" s="60">
        <f>Tabla3[[#This Row],[PRECIO SIN %]]-Tabla3[[#This Row],[PRECIO SIN %]]*10%</f>
        <v>6.1084962000000003</v>
      </c>
      <c r="T2860" s="80">
        <f>(Tabla3[[#This Row],[PRECIO CON DESCT.]]-(Tabla3[[#This Row],[PRECIO CON DESCT.]]*$T$6))</f>
        <v>3.8483526060000002</v>
      </c>
      <c r="U2860" s="96"/>
      <c r="V2860" s="94">
        <f>Tabla3[[#This Row],[PRECIO %      en $]]*Tabla3[[#This Row],[PEDIDO ]]</f>
        <v>0</v>
      </c>
      <c r="W2860" s="57">
        <f>Tabla3[[#This Row],[PRECIO CON DESCT.]]*Tabla3[[#This Row],[PEDIDO ]]</f>
        <v>0</v>
      </c>
      <c r="X2860" s="58">
        <f>Tabla3[[#This Row],[PRECIO SIN %]]*Tabla3[[#This Row],[PEDIDO ]]</f>
        <v>0</v>
      </c>
    </row>
    <row r="2861" spans="1:24" ht="33" customHeight="1" x14ac:dyDescent="0.4">
      <c r="A2861" s="124">
        <v>7598252002147</v>
      </c>
      <c r="B2861" s="51" t="s">
        <v>225</v>
      </c>
      <c r="C2861" s="51" t="s">
        <v>56</v>
      </c>
      <c r="D28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861" s="118" t="s">
        <v>3329</v>
      </c>
      <c r="F2861" s="75" t="s">
        <v>537</v>
      </c>
      <c r="G28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861" s="77">
        <v>87</v>
      </c>
      <c r="J2861" s="52">
        <v>5.5555599999999998</v>
      </c>
      <c r="K2861" s="53">
        <f>Tabla3[[#This Row],[PRECIOS]]-Tabla3[[#This Row],[PRECIOS]]*10%</f>
        <v>5.0000039999999997</v>
      </c>
      <c r="L2861" s="101" t="s">
        <v>5327</v>
      </c>
      <c r="M2861" s="54"/>
      <c r="N2861" s="55">
        <f>IFERROR(Tabla3[[#This Row],[PRECIOS]]-Tabla3[[#This Row],[PRECIOS]]*Tabla3[[#This Row],[% PRODUCTO]]," ")</f>
        <v>5.5555599999999998</v>
      </c>
      <c r="O2861" s="54"/>
      <c r="P2861" s="55">
        <f>IFERROR(Tabla3[[#This Row],[OCULTAR2]]-Tabla3[[#This Row],[OCULTAR2]]*Tabla3[[#This Row],[% LÍNEA]]," ")</f>
        <v>5.5555599999999998</v>
      </c>
      <c r="Q2861" s="56">
        <f>IFERROR(Tabla3[[#This Row],[% PRODUCTO]]+Tabla3[[#This Row],[% LÍNEA]]," ")</f>
        <v>0</v>
      </c>
      <c r="R2861" s="53">
        <f>Tabla3[[#This Row],[OCULTAR3]]</f>
        <v>5.5555599999999998</v>
      </c>
      <c r="S2861" s="53">
        <f>Tabla3[[#This Row],[PRECIO SIN %]]-Tabla3[[#This Row],[PRECIO SIN %]]*10%</f>
        <v>5.0000039999999997</v>
      </c>
      <c r="T2861" s="80">
        <f>(Tabla3[[#This Row],[PRECIO CON DESCT.]]-(Tabla3[[#This Row],[PRECIO CON DESCT.]]*$T$6))</f>
        <v>3.1500025200000001</v>
      </c>
      <c r="U2861" s="96"/>
      <c r="V2861" s="94">
        <f>Tabla3[[#This Row],[PRECIO %      en $]]*Tabla3[[#This Row],[PEDIDO ]]</f>
        <v>0</v>
      </c>
      <c r="W2861" s="57">
        <f>Tabla3[[#This Row],[PRECIO CON DESCT.]]*Tabla3[[#This Row],[PEDIDO ]]</f>
        <v>0</v>
      </c>
      <c r="X2861" s="58">
        <f>Tabla3[[#This Row],[PRECIO SIN %]]*Tabla3[[#This Row],[PEDIDO ]]</f>
        <v>0</v>
      </c>
    </row>
    <row r="2862" spans="1:24" ht="33" customHeight="1" x14ac:dyDescent="0.4">
      <c r="A2862" s="125">
        <v>18904187895734</v>
      </c>
      <c r="B2862" s="59" t="s">
        <v>225</v>
      </c>
      <c r="C2862" s="59" t="s">
        <v>119</v>
      </c>
      <c r="D28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62" s="119" t="s">
        <v>3330</v>
      </c>
      <c r="F2862" s="76" t="s">
        <v>537</v>
      </c>
      <c r="G28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62" s="78">
        <v>167</v>
      </c>
      <c r="J2862" s="52">
        <v>6.3444399999999996</v>
      </c>
      <c r="K2862" s="60">
        <f>Tabla3[[#This Row],[PRECIOS]]-Tabla3[[#This Row],[PRECIOS]]*10%</f>
        <v>5.7099959999999994</v>
      </c>
      <c r="L2862" s="101"/>
      <c r="M2862" s="61"/>
      <c r="N2862" s="55">
        <f>IFERROR(Tabla3[[#This Row],[PRECIOS]]-Tabla3[[#This Row],[PRECIOS]]*Tabla3[[#This Row],[% PRODUCTO]]," ")</f>
        <v>6.3444399999999996</v>
      </c>
      <c r="O2862" s="61"/>
      <c r="P2862" s="55">
        <f>IFERROR(Tabla3[[#This Row],[OCULTAR2]]-Tabla3[[#This Row],[OCULTAR2]]*Tabla3[[#This Row],[% LÍNEA]]," ")</f>
        <v>6.3444399999999996</v>
      </c>
      <c r="Q2862" s="56">
        <f>IFERROR(Tabla3[[#This Row],[% PRODUCTO]]+Tabla3[[#This Row],[% LÍNEA]]," ")</f>
        <v>0</v>
      </c>
      <c r="R2862" s="60">
        <f>Tabla3[[#This Row],[OCULTAR3]]</f>
        <v>6.3444399999999996</v>
      </c>
      <c r="S2862" s="60">
        <f>Tabla3[[#This Row],[PRECIO SIN %]]-Tabla3[[#This Row],[PRECIO SIN %]]*10%</f>
        <v>5.7099959999999994</v>
      </c>
      <c r="T2862" s="80">
        <f>(Tabla3[[#This Row],[PRECIO CON DESCT.]]-(Tabla3[[#This Row],[PRECIO CON DESCT.]]*$T$6))</f>
        <v>3.5972974799999995</v>
      </c>
      <c r="U2862" s="96"/>
      <c r="V2862" s="94">
        <f>Tabla3[[#This Row],[PRECIO %      en $]]*Tabla3[[#This Row],[PEDIDO ]]</f>
        <v>0</v>
      </c>
      <c r="W2862" s="57">
        <f>Tabla3[[#This Row],[PRECIO CON DESCT.]]*Tabla3[[#This Row],[PEDIDO ]]</f>
        <v>0</v>
      </c>
      <c r="X2862" s="58">
        <f>Tabla3[[#This Row],[PRECIO SIN %]]*Tabla3[[#This Row],[PEDIDO ]]</f>
        <v>0</v>
      </c>
    </row>
    <row r="2863" spans="1:24" ht="33" customHeight="1" x14ac:dyDescent="0.4">
      <c r="A2863" s="124">
        <v>7598677000506</v>
      </c>
      <c r="B2863" s="51" t="s">
        <v>225</v>
      </c>
      <c r="C2863" s="51" t="s">
        <v>125</v>
      </c>
      <c r="D28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63" s="118" t="s">
        <v>3331</v>
      </c>
      <c r="F2863" s="75" t="s">
        <v>537</v>
      </c>
      <c r="G28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63" s="77">
        <v>100</v>
      </c>
      <c r="J2863" s="52">
        <v>2.2222200000000001</v>
      </c>
      <c r="K2863" s="53">
        <f>Tabla3[[#This Row],[PRECIOS]]-Tabla3[[#This Row],[PRECIOS]]*10%</f>
        <v>1.9999980000000002</v>
      </c>
      <c r="L2863" s="101"/>
      <c r="M2863" s="54"/>
      <c r="N2863" s="55">
        <f>IFERROR(Tabla3[[#This Row],[PRECIOS]]-Tabla3[[#This Row],[PRECIOS]]*Tabla3[[#This Row],[% PRODUCTO]]," ")</f>
        <v>2.2222200000000001</v>
      </c>
      <c r="O2863" s="54"/>
      <c r="P2863" s="55">
        <f>IFERROR(Tabla3[[#This Row],[OCULTAR2]]-Tabla3[[#This Row],[OCULTAR2]]*Tabla3[[#This Row],[% LÍNEA]]," ")</f>
        <v>2.2222200000000001</v>
      </c>
      <c r="Q2863" s="56">
        <f>IFERROR(Tabla3[[#This Row],[% PRODUCTO]]+Tabla3[[#This Row],[% LÍNEA]]," ")</f>
        <v>0</v>
      </c>
      <c r="R2863" s="53">
        <f>Tabla3[[#This Row],[OCULTAR3]]</f>
        <v>2.2222200000000001</v>
      </c>
      <c r="S2863" s="53">
        <f>Tabla3[[#This Row],[PRECIO SIN %]]-Tabla3[[#This Row],[PRECIO SIN %]]*10%</f>
        <v>1.9999980000000002</v>
      </c>
      <c r="T2863" s="80">
        <f>(Tabla3[[#This Row],[PRECIO CON DESCT.]]-(Tabla3[[#This Row],[PRECIO CON DESCT.]]*$T$6))</f>
        <v>1.2599987400000001</v>
      </c>
      <c r="U2863" s="96"/>
      <c r="V2863" s="94">
        <f>Tabla3[[#This Row],[PRECIO %      en $]]*Tabla3[[#This Row],[PEDIDO ]]</f>
        <v>0</v>
      </c>
      <c r="W2863" s="57">
        <f>Tabla3[[#This Row],[PRECIO CON DESCT.]]*Tabla3[[#This Row],[PEDIDO ]]</f>
        <v>0</v>
      </c>
      <c r="X2863" s="58">
        <f>Tabla3[[#This Row],[PRECIO SIN %]]*Tabla3[[#This Row],[PEDIDO ]]</f>
        <v>0</v>
      </c>
    </row>
    <row r="2864" spans="1:24" ht="33" customHeight="1" x14ac:dyDescent="0.4">
      <c r="A2864" s="125">
        <v>6942189530388</v>
      </c>
      <c r="B2864" s="59" t="s">
        <v>225</v>
      </c>
      <c r="C2864" s="59" t="s">
        <v>72</v>
      </c>
      <c r="D28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64" s="119" t="s">
        <v>3332</v>
      </c>
      <c r="F2864" s="76" t="s">
        <v>537</v>
      </c>
      <c r="G28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64" s="78">
        <v>152</v>
      </c>
      <c r="J2864" s="52">
        <v>1.11111</v>
      </c>
      <c r="K2864" s="60">
        <f>Tabla3[[#This Row],[PRECIOS]]-Tabla3[[#This Row],[PRECIOS]]*10%</f>
        <v>0.99999900000000008</v>
      </c>
      <c r="L2864" s="101"/>
      <c r="M2864" s="61"/>
      <c r="N2864" s="55">
        <f>IFERROR(Tabla3[[#This Row],[PRECIOS]]-Tabla3[[#This Row],[PRECIOS]]*Tabla3[[#This Row],[% PRODUCTO]]," ")</f>
        <v>1.11111</v>
      </c>
      <c r="O2864" s="61"/>
      <c r="P2864" s="55">
        <f>IFERROR(Tabla3[[#This Row],[OCULTAR2]]-Tabla3[[#This Row],[OCULTAR2]]*Tabla3[[#This Row],[% LÍNEA]]," ")</f>
        <v>1.11111</v>
      </c>
      <c r="Q2864" s="56">
        <f>IFERROR(Tabla3[[#This Row],[% PRODUCTO]]+Tabla3[[#This Row],[% LÍNEA]]," ")</f>
        <v>0</v>
      </c>
      <c r="R2864" s="60">
        <f>Tabla3[[#This Row],[OCULTAR3]]</f>
        <v>1.11111</v>
      </c>
      <c r="S2864" s="60">
        <f>Tabla3[[#This Row],[PRECIO SIN %]]-Tabla3[[#This Row],[PRECIO SIN %]]*10%</f>
        <v>0.99999900000000008</v>
      </c>
      <c r="T2864" s="80">
        <f>(Tabla3[[#This Row],[PRECIO CON DESCT.]]-(Tabla3[[#This Row],[PRECIO CON DESCT.]]*$T$6))</f>
        <v>0.62999937000000006</v>
      </c>
      <c r="U2864" s="96"/>
      <c r="V2864" s="94">
        <f>Tabla3[[#This Row],[PRECIO %      en $]]*Tabla3[[#This Row],[PEDIDO ]]</f>
        <v>0</v>
      </c>
      <c r="W2864" s="57">
        <f>Tabla3[[#This Row],[PRECIO CON DESCT.]]*Tabla3[[#This Row],[PEDIDO ]]</f>
        <v>0</v>
      </c>
      <c r="X2864" s="58">
        <f>Tabla3[[#This Row],[PRECIO SIN %]]*Tabla3[[#This Row],[PEDIDO ]]</f>
        <v>0</v>
      </c>
    </row>
    <row r="2865" spans="1:24" ht="33" customHeight="1" x14ac:dyDescent="0.4">
      <c r="A2865" s="124">
        <v>7598578000735</v>
      </c>
      <c r="B2865" s="51" t="s">
        <v>225</v>
      </c>
      <c r="C2865" s="51" t="s">
        <v>159</v>
      </c>
      <c r="D28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65" s="118" t="s">
        <v>3333</v>
      </c>
      <c r="F2865" s="75" t="s">
        <v>537</v>
      </c>
      <c r="G28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65" s="77">
        <v>40</v>
      </c>
      <c r="J2865" s="52">
        <v>2.1666699999999999</v>
      </c>
      <c r="K2865" s="53">
        <f>Tabla3[[#This Row],[PRECIOS]]-Tabla3[[#This Row],[PRECIOS]]*10%</f>
        <v>1.9500029999999999</v>
      </c>
      <c r="L2865" s="101"/>
      <c r="M2865" s="54"/>
      <c r="N2865" s="55">
        <f>IFERROR(Tabla3[[#This Row],[PRECIOS]]-Tabla3[[#This Row],[PRECIOS]]*Tabla3[[#This Row],[% PRODUCTO]]," ")</f>
        <v>2.1666699999999999</v>
      </c>
      <c r="O2865" s="54"/>
      <c r="P2865" s="55">
        <f>IFERROR(Tabla3[[#This Row],[OCULTAR2]]-Tabla3[[#This Row],[OCULTAR2]]*Tabla3[[#This Row],[% LÍNEA]]," ")</f>
        <v>2.1666699999999999</v>
      </c>
      <c r="Q2865" s="56">
        <f>IFERROR(Tabla3[[#This Row],[% PRODUCTO]]+Tabla3[[#This Row],[% LÍNEA]]," ")</f>
        <v>0</v>
      </c>
      <c r="R2865" s="53">
        <f>Tabla3[[#This Row],[OCULTAR3]]</f>
        <v>2.1666699999999999</v>
      </c>
      <c r="S2865" s="53">
        <f>Tabla3[[#This Row],[PRECIO SIN %]]-Tabla3[[#This Row],[PRECIO SIN %]]*10%</f>
        <v>1.9500029999999999</v>
      </c>
      <c r="T2865" s="80">
        <f>(Tabla3[[#This Row],[PRECIO CON DESCT.]]-(Tabla3[[#This Row],[PRECIO CON DESCT.]]*$T$6))</f>
        <v>1.22850189</v>
      </c>
      <c r="U2865" s="96"/>
      <c r="V2865" s="94">
        <f>Tabla3[[#This Row],[PRECIO %      en $]]*Tabla3[[#This Row],[PEDIDO ]]</f>
        <v>0</v>
      </c>
      <c r="W2865" s="57">
        <f>Tabla3[[#This Row],[PRECIO CON DESCT.]]*Tabla3[[#This Row],[PEDIDO ]]</f>
        <v>0</v>
      </c>
      <c r="X2865" s="58">
        <f>Tabla3[[#This Row],[PRECIO SIN %]]*Tabla3[[#This Row],[PEDIDO ]]</f>
        <v>0</v>
      </c>
    </row>
    <row r="2866" spans="1:24" ht="33" customHeight="1" x14ac:dyDescent="0.4">
      <c r="A2866" s="125">
        <v>7598252002185</v>
      </c>
      <c r="B2866" s="59" t="s">
        <v>225</v>
      </c>
      <c r="C2866" s="59" t="s">
        <v>56</v>
      </c>
      <c r="D28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866" s="119" t="s">
        <v>3334</v>
      </c>
      <c r="F2866" s="76" t="s">
        <v>537</v>
      </c>
      <c r="G28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866" s="78">
        <v>28</v>
      </c>
      <c r="J2866" s="52">
        <v>42.44444</v>
      </c>
      <c r="K2866" s="60">
        <f>Tabla3[[#This Row],[PRECIOS]]-Tabla3[[#This Row],[PRECIOS]]*10%</f>
        <v>38.199995999999999</v>
      </c>
      <c r="L2866" s="101" t="s">
        <v>5327</v>
      </c>
      <c r="M2866" s="61"/>
      <c r="N2866" s="55">
        <f>IFERROR(Tabla3[[#This Row],[PRECIOS]]-Tabla3[[#This Row],[PRECIOS]]*Tabla3[[#This Row],[% PRODUCTO]]," ")</f>
        <v>42.44444</v>
      </c>
      <c r="O2866" s="61"/>
      <c r="P2866" s="55">
        <f>IFERROR(Tabla3[[#This Row],[OCULTAR2]]-Tabla3[[#This Row],[OCULTAR2]]*Tabla3[[#This Row],[% LÍNEA]]," ")</f>
        <v>42.44444</v>
      </c>
      <c r="Q2866" s="56">
        <f>IFERROR(Tabla3[[#This Row],[% PRODUCTO]]+Tabla3[[#This Row],[% LÍNEA]]," ")</f>
        <v>0</v>
      </c>
      <c r="R2866" s="60">
        <f>Tabla3[[#This Row],[OCULTAR3]]</f>
        <v>42.44444</v>
      </c>
      <c r="S2866" s="60">
        <f>Tabla3[[#This Row],[PRECIO SIN %]]-Tabla3[[#This Row],[PRECIO SIN %]]*10%</f>
        <v>38.199995999999999</v>
      </c>
      <c r="T2866" s="80">
        <f>(Tabla3[[#This Row],[PRECIO CON DESCT.]]-(Tabla3[[#This Row],[PRECIO CON DESCT.]]*$T$6))</f>
        <v>24.06599748</v>
      </c>
      <c r="U2866" s="96"/>
      <c r="V2866" s="94">
        <f>Tabla3[[#This Row],[PRECIO %      en $]]*Tabla3[[#This Row],[PEDIDO ]]</f>
        <v>0</v>
      </c>
      <c r="W2866" s="57">
        <f>Tabla3[[#This Row],[PRECIO CON DESCT.]]*Tabla3[[#This Row],[PEDIDO ]]</f>
        <v>0</v>
      </c>
      <c r="X2866" s="58">
        <f>Tabla3[[#This Row],[PRECIO SIN %]]*Tabla3[[#This Row],[PEDIDO ]]</f>
        <v>0</v>
      </c>
    </row>
    <row r="2867" spans="1:24" ht="33" customHeight="1" x14ac:dyDescent="0.4">
      <c r="A2867" s="124">
        <v>720524031211</v>
      </c>
      <c r="B2867" s="51" t="s">
        <v>225</v>
      </c>
      <c r="C2867" s="51" t="s">
        <v>229</v>
      </c>
      <c r="D28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67" s="118" t="s">
        <v>3335</v>
      </c>
      <c r="F2867" s="75" t="s">
        <v>537</v>
      </c>
      <c r="G28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67" s="77">
        <v>56</v>
      </c>
      <c r="J2867" s="52">
        <v>6.2222200000000001</v>
      </c>
      <c r="K2867" s="53">
        <f>Tabla3[[#This Row],[PRECIOS]]-Tabla3[[#This Row],[PRECIOS]]*10%</f>
        <v>5.5999980000000003</v>
      </c>
      <c r="L2867" s="101"/>
      <c r="M2867" s="54"/>
      <c r="N2867" s="55">
        <f>IFERROR(Tabla3[[#This Row],[PRECIOS]]-Tabla3[[#This Row],[PRECIOS]]*Tabla3[[#This Row],[% PRODUCTO]]," ")</f>
        <v>6.2222200000000001</v>
      </c>
      <c r="O2867" s="54"/>
      <c r="P2867" s="55">
        <f>IFERROR(Tabla3[[#This Row],[OCULTAR2]]-Tabla3[[#This Row],[OCULTAR2]]*Tabla3[[#This Row],[% LÍNEA]]," ")</f>
        <v>6.2222200000000001</v>
      </c>
      <c r="Q2867" s="56">
        <f>IFERROR(Tabla3[[#This Row],[% PRODUCTO]]+Tabla3[[#This Row],[% LÍNEA]]," ")</f>
        <v>0</v>
      </c>
      <c r="R2867" s="53">
        <f>Tabla3[[#This Row],[OCULTAR3]]</f>
        <v>6.2222200000000001</v>
      </c>
      <c r="S2867" s="53">
        <f>Tabla3[[#This Row],[PRECIO SIN %]]-Tabla3[[#This Row],[PRECIO SIN %]]*10%</f>
        <v>5.5999980000000003</v>
      </c>
      <c r="T2867" s="80">
        <f>(Tabla3[[#This Row],[PRECIO CON DESCT.]]-(Tabla3[[#This Row],[PRECIO CON DESCT.]]*$T$6))</f>
        <v>3.5279987400000001</v>
      </c>
      <c r="U2867" s="96"/>
      <c r="V2867" s="94">
        <f>Tabla3[[#This Row],[PRECIO %      en $]]*Tabla3[[#This Row],[PEDIDO ]]</f>
        <v>0</v>
      </c>
      <c r="W2867" s="57">
        <f>Tabla3[[#This Row],[PRECIO CON DESCT.]]*Tabla3[[#This Row],[PEDIDO ]]</f>
        <v>0</v>
      </c>
      <c r="X2867" s="58">
        <f>Tabla3[[#This Row],[PRECIO SIN %]]*Tabla3[[#This Row],[PEDIDO ]]</f>
        <v>0</v>
      </c>
    </row>
    <row r="2868" spans="1:24" ht="33" customHeight="1" x14ac:dyDescent="0.4">
      <c r="A2868" s="125">
        <v>7501384546502</v>
      </c>
      <c r="B2868" s="59" t="s">
        <v>225</v>
      </c>
      <c r="C2868" s="59" t="s">
        <v>113</v>
      </c>
      <c r="D28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868" s="119" t="s">
        <v>3336</v>
      </c>
      <c r="F2868" s="76" t="s">
        <v>537</v>
      </c>
      <c r="G28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868" s="78">
        <v>42</v>
      </c>
      <c r="J2868" s="52">
        <v>13.088889999999999</v>
      </c>
      <c r="K2868" s="60">
        <f>Tabla3[[#This Row],[PRECIOS]]-Tabla3[[#This Row],[PRECIOS]]*10%</f>
        <v>11.780000999999999</v>
      </c>
      <c r="L2868" s="101" t="s">
        <v>5327</v>
      </c>
      <c r="M2868" s="61"/>
      <c r="N2868" s="55">
        <f>IFERROR(Tabla3[[#This Row],[PRECIOS]]-Tabla3[[#This Row],[PRECIOS]]*Tabla3[[#This Row],[% PRODUCTO]]," ")</f>
        <v>13.088889999999999</v>
      </c>
      <c r="O2868" s="61"/>
      <c r="P2868" s="55">
        <f>IFERROR(Tabla3[[#This Row],[OCULTAR2]]-Tabla3[[#This Row],[OCULTAR2]]*Tabla3[[#This Row],[% LÍNEA]]," ")</f>
        <v>13.088889999999999</v>
      </c>
      <c r="Q2868" s="56">
        <f>IFERROR(Tabla3[[#This Row],[% PRODUCTO]]+Tabla3[[#This Row],[% LÍNEA]]," ")</f>
        <v>0</v>
      </c>
      <c r="R2868" s="60">
        <f>Tabla3[[#This Row],[OCULTAR3]]</f>
        <v>13.088889999999999</v>
      </c>
      <c r="S2868" s="60">
        <f>Tabla3[[#This Row],[PRECIO SIN %]]-Tabla3[[#This Row],[PRECIO SIN %]]*10%</f>
        <v>11.780000999999999</v>
      </c>
      <c r="T2868" s="80">
        <f>(Tabla3[[#This Row],[PRECIO CON DESCT.]]-(Tabla3[[#This Row],[PRECIO CON DESCT.]]*$T$6))</f>
        <v>7.4214006299999991</v>
      </c>
      <c r="U2868" s="96"/>
      <c r="V2868" s="94">
        <f>Tabla3[[#This Row],[PRECIO %      en $]]*Tabla3[[#This Row],[PEDIDO ]]</f>
        <v>0</v>
      </c>
      <c r="W2868" s="57">
        <f>Tabla3[[#This Row],[PRECIO CON DESCT.]]*Tabla3[[#This Row],[PEDIDO ]]</f>
        <v>0</v>
      </c>
      <c r="X2868" s="58">
        <f>Tabla3[[#This Row],[PRECIO SIN %]]*Tabla3[[#This Row],[PEDIDO ]]</f>
        <v>0</v>
      </c>
    </row>
    <row r="2869" spans="1:24" ht="33" customHeight="1" x14ac:dyDescent="0.4">
      <c r="A2869" s="124">
        <v>7501384547172</v>
      </c>
      <c r="B2869" s="51" t="s">
        <v>225</v>
      </c>
      <c r="C2869" s="51" t="s">
        <v>113</v>
      </c>
      <c r="D28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869" s="118" t="s">
        <v>3337</v>
      </c>
      <c r="F2869" s="75" t="s">
        <v>537</v>
      </c>
      <c r="G28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869" s="77">
        <v>65</v>
      </c>
      <c r="J2869" s="52">
        <v>11.366669999999999</v>
      </c>
      <c r="K2869" s="53">
        <f>Tabla3[[#This Row],[PRECIOS]]-Tabla3[[#This Row],[PRECIOS]]*10%</f>
        <v>10.230003</v>
      </c>
      <c r="L2869" s="101" t="s">
        <v>5327</v>
      </c>
      <c r="M2869" s="54"/>
      <c r="N2869" s="55">
        <f>IFERROR(Tabla3[[#This Row],[PRECIOS]]-Tabla3[[#This Row],[PRECIOS]]*Tabla3[[#This Row],[% PRODUCTO]]," ")</f>
        <v>11.366669999999999</v>
      </c>
      <c r="O2869" s="54"/>
      <c r="P2869" s="55">
        <f>IFERROR(Tabla3[[#This Row],[OCULTAR2]]-Tabla3[[#This Row],[OCULTAR2]]*Tabla3[[#This Row],[% LÍNEA]]," ")</f>
        <v>11.366669999999999</v>
      </c>
      <c r="Q2869" s="56">
        <f>IFERROR(Tabla3[[#This Row],[% PRODUCTO]]+Tabla3[[#This Row],[% LÍNEA]]," ")</f>
        <v>0</v>
      </c>
      <c r="R2869" s="53">
        <f>Tabla3[[#This Row],[OCULTAR3]]</f>
        <v>11.366669999999999</v>
      </c>
      <c r="S2869" s="53">
        <f>Tabla3[[#This Row],[PRECIO SIN %]]-Tabla3[[#This Row],[PRECIO SIN %]]*10%</f>
        <v>10.230003</v>
      </c>
      <c r="T2869" s="80">
        <f>(Tabla3[[#This Row],[PRECIO CON DESCT.]]-(Tabla3[[#This Row],[PRECIO CON DESCT.]]*$T$6))</f>
        <v>6.4449018900000006</v>
      </c>
      <c r="U2869" s="96"/>
      <c r="V2869" s="94">
        <f>Tabla3[[#This Row],[PRECIO %      en $]]*Tabla3[[#This Row],[PEDIDO ]]</f>
        <v>0</v>
      </c>
      <c r="W2869" s="57">
        <f>Tabla3[[#This Row],[PRECIO CON DESCT.]]*Tabla3[[#This Row],[PEDIDO ]]</f>
        <v>0</v>
      </c>
      <c r="X2869" s="58">
        <f>Tabla3[[#This Row],[PRECIO SIN %]]*Tabla3[[#This Row],[PEDIDO ]]</f>
        <v>0</v>
      </c>
    </row>
    <row r="2870" spans="1:24" ht="33" customHeight="1" x14ac:dyDescent="0.4">
      <c r="A2870" s="125">
        <v>7598677000407</v>
      </c>
      <c r="B2870" s="59" t="s">
        <v>225</v>
      </c>
      <c r="C2870" s="59" t="s">
        <v>125</v>
      </c>
      <c r="D28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70" s="119" t="s">
        <v>3338</v>
      </c>
      <c r="F2870" s="76" t="s">
        <v>537</v>
      </c>
      <c r="G28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70" s="78">
        <v>95</v>
      </c>
      <c r="J2870" s="52">
        <v>22.22222</v>
      </c>
      <c r="K2870" s="60">
        <f>Tabla3[[#This Row],[PRECIOS]]-Tabla3[[#This Row],[PRECIOS]]*10%</f>
        <v>19.999998000000001</v>
      </c>
      <c r="L2870" s="101"/>
      <c r="M2870" s="61"/>
      <c r="N2870" s="55">
        <f>IFERROR(Tabla3[[#This Row],[PRECIOS]]-Tabla3[[#This Row],[PRECIOS]]*Tabla3[[#This Row],[% PRODUCTO]]," ")</f>
        <v>22.22222</v>
      </c>
      <c r="O2870" s="61"/>
      <c r="P2870" s="55">
        <f>IFERROR(Tabla3[[#This Row],[OCULTAR2]]-Tabla3[[#This Row],[OCULTAR2]]*Tabla3[[#This Row],[% LÍNEA]]," ")</f>
        <v>22.22222</v>
      </c>
      <c r="Q2870" s="56">
        <f>IFERROR(Tabla3[[#This Row],[% PRODUCTO]]+Tabla3[[#This Row],[% LÍNEA]]," ")</f>
        <v>0</v>
      </c>
      <c r="R2870" s="60">
        <f>Tabla3[[#This Row],[OCULTAR3]]</f>
        <v>22.22222</v>
      </c>
      <c r="S2870" s="60">
        <f>Tabla3[[#This Row],[PRECIO SIN %]]-Tabla3[[#This Row],[PRECIO SIN %]]*10%</f>
        <v>19.999998000000001</v>
      </c>
      <c r="T2870" s="80">
        <f>(Tabla3[[#This Row],[PRECIO CON DESCT.]]-(Tabla3[[#This Row],[PRECIO CON DESCT.]]*$T$6))</f>
        <v>12.59999874</v>
      </c>
      <c r="U2870" s="96"/>
      <c r="V2870" s="94">
        <f>Tabla3[[#This Row],[PRECIO %      en $]]*Tabla3[[#This Row],[PEDIDO ]]</f>
        <v>0</v>
      </c>
      <c r="W2870" s="57">
        <f>Tabla3[[#This Row],[PRECIO CON DESCT.]]*Tabla3[[#This Row],[PEDIDO ]]</f>
        <v>0</v>
      </c>
      <c r="X2870" s="58">
        <f>Tabla3[[#This Row],[PRECIO SIN %]]*Tabla3[[#This Row],[PEDIDO ]]</f>
        <v>0</v>
      </c>
    </row>
    <row r="2871" spans="1:24" ht="33" customHeight="1" x14ac:dyDescent="0.4">
      <c r="A2871" s="124">
        <v>7591243802092</v>
      </c>
      <c r="B2871" s="51" t="s">
        <v>225</v>
      </c>
      <c r="C2871" s="51" t="s">
        <v>108</v>
      </c>
      <c r="D28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871" s="118" t="s">
        <v>3339</v>
      </c>
      <c r="F2871" s="75" t="s">
        <v>537</v>
      </c>
      <c r="G28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71" s="77">
        <v>22</v>
      </c>
      <c r="J2871" s="52">
        <v>6.5555599999999998</v>
      </c>
      <c r="K2871" s="53">
        <f>Tabla3[[#This Row],[PRECIOS]]-Tabla3[[#This Row],[PRECIOS]]*10%</f>
        <v>5.900004</v>
      </c>
      <c r="L2871" s="101"/>
      <c r="M2871" s="54"/>
      <c r="N2871" s="55">
        <f>IFERROR(Tabla3[[#This Row],[PRECIOS]]-Tabla3[[#This Row],[PRECIOS]]*Tabla3[[#This Row],[% PRODUCTO]]," ")</f>
        <v>6.5555599999999998</v>
      </c>
      <c r="O2871" s="54"/>
      <c r="P2871" s="55">
        <f>IFERROR(Tabla3[[#This Row],[OCULTAR2]]-Tabla3[[#This Row],[OCULTAR2]]*Tabla3[[#This Row],[% LÍNEA]]," ")</f>
        <v>6.5555599999999998</v>
      </c>
      <c r="Q2871" s="56">
        <f>IFERROR(Tabla3[[#This Row],[% PRODUCTO]]+Tabla3[[#This Row],[% LÍNEA]]," ")</f>
        <v>0</v>
      </c>
      <c r="R2871" s="53">
        <f>Tabla3[[#This Row],[OCULTAR3]]</f>
        <v>6.5555599999999998</v>
      </c>
      <c r="S2871" s="53">
        <f>Tabla3[[#This Row],[PRECIO SIN %]]-Tabla3[[#This Row],[PRECIO SIN %]]*10%</f>
        <v>5.900004</v>
      </c>
      <c r="T2871" s="80">
        <f>(Tabla3[[#This Row],[PRECIO CON DESCT.]]-(Tabla3[[#This Row],[PRECIO CON DESCT.]]*$T$6))</f>
        <v>3.7170025199999999</v>
      </c>
      <c r="U2871" s="96"/>
      <c r="V2871" s="94">
        <f>Tabla3[[#This Row],[PRECIO %      en $]]*Tabla3[[#This Row],[PEDIDO ]]</f>
        <v>0</v>
      </c>
      <c r="W2871" s="57">
        <f>Tabla3[[#This Row],[PRECIO CON DESCT.]]*Tabla3[[#This Row],[PEDIDO ]]</f>
        <v>0</v>
      </c>
      <c r="X2871" s="58">
        <f>Tabla3[[#This Row],[PRECIO SIN %]]*Tabla3[[#This Row],[PEDIDO ]]</f>
        <v>0</v>
      </c>
    </row>
    <row r="2872" spans="1:24" ht="33" customHeight="1" x14ac:dyDescent="0.4">
      <c r="A2872" s="125">
        <v>7591519000146</v>
      </c>
      <c r="B2872" s="59" t="s">
        <v>225</v>
      </c>
      <c r="C2872" s="59" t="s">
        <v>249</v>
      </c>
      <c r="D28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72" s="119" t="s">
        <v>3340</v>
      </c>
      <c r="F2872" s="76" t="s">
        <v>537</v>
      </c>
      <c r="G28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72" s="78">
        <v>376</v>
      </c>
      <c r="J2872" s="52">
        <v>9.7777799999999999</v>
      </c>
      <c r="K2872" s="60">
        <f>Tabla3[[#This Row],[PRECIOS]]-Tabla3[[#This Row],[PRECIOS]]*10%</f>
        <v>8.8000019999999992</v>
      </c>
      <c r="L2872" s="101"/>
      <c r="M2872" s="61"/>
      <c r="N2872" s="55">
        <f>IFERROR(Tabla3[[#This Row],[PRECIOS]]-Tabla3[[#This Row],[PRECIOS]]*Tabla3[[#This Row],[% PRODUCTO]]," ")</f>
        <v>9.7777799999999999</v>
      </c>
      <c r="O2872" s="61"/>
      <c r="P2872" s="55">
        <f>IFERROR(Tabla3[[#This Row],[OCULTAR2]]-Tabla3[[#This Row],[OCULTAR2]]*Tabla3[[#This Row],[% LÍNEA]]," ")</f>
        <v>9.7777799999999999</v>
      </c>
      <c r="Q2872" s="56">
        <f>IFERROR(Tabla3[[#This Row],[% PRODUCTO]]+Tabla3[[#This Row],[% LÍNEA]]," ")</f>
        <v>0</v>
      </c>
      <c r="R2872" s="60">
        <f>Tabla3[[#This Row],[OCULTAR3]]</f>
        <v>9.7777799999999999</v>
      </c>
      <c r="S2872" s="60">
        <f>Tabla3[[#This Row],[PRECIO SIN %]]-Tabla3[[#This Row],[PRECIO SIN %]]*10%</f>
        <v>8.8000019999999992</v>
      </c>
      <c r="T2872" s="80">
        <f>(Tabla3[[#This Row],[PRECIO CON DESCT.]]-(Tabla3[[#This Row],[PRECIO CON DESCT.]]*$T$6))</f>
        <v>5.5440012599999999</v>
      </c>
      <c r="U2872" s="96"/>
      <c r="V2872" s="94">
        <f>Tabla3[[#This Row],[PRECIO %      en $]]*Tabla3[[#This Row],[PEDIDO ]]</f>
        <v>0</v>
      </c>
      <c r="W2872" s="57">
        <f>Tabla3[[#This Row],[PRECIO CON DESCT.]]*Tabla3[[#This Row],[PEDIDO ]]</f>
        <v>0</v>
      </c>
      <c r="X2872" s="58">
        <f>Tabla3[[#This Row],[PRECIO SIN %]]*Tabla3[[#This Row],[PEDIDO ]]</f>
        <v>0</v>
      </c>
    </row>
    <row r="2873" spans="1:24" ht="33" customHeight="1" x14ac:dyDescent="0.4">
      <c r="A2873" s="124">
        <v>7591619000497</v>
      </c>
      <c r="B2873" s="51" t="s">
        <v>225</v>
      </c>
      <c r="C2873" s="51" t="s">
        <v>131</v>
      </c>
      <c r="D28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73" s="118" t="s">
        <v>3341</v>
      </c>
      <c r="F2873" s="75" t="s">
        <v>537</v>
      </c>
      <c r="G28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73" s="77">
        <v>2</v>
      </c>
      <c r="J2873" s="52">
        <v>8.3333300000000001</v>
      </c>
      <c r="K2873" s="53">
        <f>Tabla3[[#This Row],[PRECIOS]]-Tabla3[[#This Row],[PRECIOS]]*10%</f>
        <v>7.4999970000000005</v>
      </c>
      <c r="L2873" s="101"/>
      <c r="M2873" s="54"/>
      <c r="N2873" s="55">
        <f>IFERROR(Tabla3[[#This Row],[PRECIOS]]-Tabla3[[#This Row],[PRECIOS]]*Tabla3[[#This Row],[% PRODUCTO]]," ")</f>
        <v>8.3333300000000001</v>
      </c>
      <c r="O2873" s="54"/>
      <c r="P2873" s="55">
        <f>IFERROR(Tabla3[[#This Row],[OCULTAR2]]-Tabla3[[#This Row],[OCULTAR2]]*Tabla3[[#This Row],[% LÍNEA]]," ")</f>
        <v>8.3333300000000001</v>
      </c>
      <c r="Q2873" s="56">
        <f>IFERROR(Tabla3[[#This Row],[% PRODUCTO]]+Tabla3[[#This Row],[% LÍNEA]]," ")</f>
        <v>0</v>
      </c>
      <c r="R2873" s="53">
        <f>Tabla3[[#This Row],[OCULTAR3]]</f>
        <v>8.3333300000000001</v>
      </c>
      <c r="S2873" s="53">
        <f>Tabla3[[#This Row],[PRECIO SIN %]]-Tabla3[[#This Row],[PRECIO SIN %]]*10%</f>
        <v>7.4999970000000005</v>
      </c>
      <c r="T2873" s="80">
        <f>(Tabla3[[#This Row],[PRECIO CON DESCT.]]-(Tabla3[[#This Row],[PRECIO CON DESCT.]]*$T$6))</f>
        <v>4.7249981100000005</v>
      </c>
      <c r="U2873" s="96"/>
      <c r="V2873" s="94">
        <f>Tabla3[[#This Row],[PRECIO %      en $]]*Tabla3[[#This Row],[PEDIDO ]]</f>
        <v>0</v>
      </c>
      <c r="W2873" s="57">
        <f>Tabla3[[#This Row],[PRECIO CON DESCT.]]*Tabla3[[#This Row],[PEDIDO ]]</f>
        <v>0</v>
      </c>
      <c r="X2873" s="58">
        <f>Tabla3[[#This Row],[PRECIO SIN %]]*Tabla3[[#This Row],[PEDIDO ]]</f>
        <v>0</v>
      </c>
    </row>
    <row r="2874" spans="1:24" ht="33" customHeight="1" x14ac:dyDescent="0.4">
      <c r="A2874" s="125">
        <v>7592803004222</v>
      </c>
      <c r="B2874" s="59" t="s">
        <v>225</v>
      </c>
      <c r="C2874" s="59" t="s">
        <v>132</v>
      </c>
      <c r="D28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74" s="119" t="s">
        <v>3342</v>
      </c>
      <c r="F2874" s="76" t="s">
        <v>537</v>
      </c>
      <c r="G28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74" s="78">
        <v>79</v>
      </c>
      <c r="J2874" s="52">
        <v>6.6666699999999999</v>
      </c>
      <c r="K2874" s="60">
        <f>Tabla3[[#This Row],[PRECIOS]]-Tabla3[[#This Row],[PRECIOS]]*10%</f>
        <v>6.0000029999999995</v>
      </c>
      <c r="L2874" s="101"/>
      <c r="M2874" s="61"/>
      <c r="N2874" s="55">
        <f>IFERROR(Tabla3[[#This Row],[PRECIOS]]-Tabla3[[#This Row],[PRECIOS]]*Tabla3[[#This Row],[% PRODUCTO]]," ")</f>
        <v>6.6666699999999999</v>
      </c>
      <c r="O2874" s="61"/>
      <c r="P2874" s="55">
        <f>IFERROR(Tabla3[[#This Row],[OCULTAR2]]-Tabla3[[#This Row],[OCULTAR2]]*Tabla3[[#This Row],[% LÍNEA]]," ")</f>
        <v>6.6666699999999999</v>
      </c>
      <c r="Q2874" s="56">
        <f>IFERROR(Tabla3[[#This Row],[% PRODUCTO]]+Tabla3[[#This Row],[% LÍNEA]]," ")</f>
        <v>0</v>
      </c>
      <c r="R2874" s="60">
        <f>Tabla3[[#This Row],[OCULTAR3]]</f>
        <v>6.6666699999999999</v>
      </c>
      <c r="S2874" s="60">
        <f>Tabla3[[#This Row],[PRECIO SIN %]]-Tabla3[[#This Row],[PRECIO SIN %]]*10%</f>
        <v>6.0000029999999995</v>
      </c>
      <c r="T2874" s="80">
        <f>(Tabla3[[#This Row],[PRECIO CON DESCT.]]-(Tabla3[[#This Row],[PRECIO CON DESCT.]]*$T$6))</f>
        <v>3.7800018899999999</v>
      </c>
      <c r="U2874" s="96"/>
      <c r="V2874" s="94">
        <f>Tabla3[[#This Row],[PRECIO %      en $]]*Tabla3[[#This Row],[PEDIDO ]]</f>
        <v>0</v>
      </c>
      <c r="W2874" s="57">
        <f>Tabla3[[#This Row],[PRECIO CON DESCT.]]*Tabla3[[#This Row],[PEDIDO ]]</f>
        <v>0</v>
      </c>
      <c r="X2874" s="58">
        <f>Tabla3[[#This Row],[PRECIO SIN %]]*Tabla3[[#This Row],[PEDIDO ]]</f>
        <v>0</v>
      </c>
    </row>
    <row r="2875" spans="1:24" ht="33" customHeight="1" x14ac:dyDescent="0.4">
      <c r="A2875" s="124">
        <v>7599794000080</v>
      </c>
      <c r="B2875" s="51" t="s">
        <v>225</v>
      </c>
      <c r="C2875" s="51" t="s">
        <v>209</v>
      </c>
      <c r="D28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75" s="118" t="s">
        <v>3343</v>
      </c>
      <c r="F2875" s="75" t="s">
        <v>537</v>
      </c>
      <c r="G28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75" s="77">
        <v>61</v>
      </c>
      <c r="J2875" s="52">
        <v>3.5777800000000002</v>
      </c>
      <c r="K2875" s="53">
        <f>Tabla3[[#This Row],[PRECIOS]]-Tabla3[[#This Row],[PRECIOS]]*10%</f>
        <v>3.220002</v>
      </c>
      <c r="L2875" s="101"/>
      <c r="M2875" s="54"/>
      <c r="N2875" s="55">
        <f>IFERROR(Tabla3[[#This Row],[PRECIOS]]-Tabla3[[#This Row],[PRECIOS]]*Tabla3[[#This Row],[% PRODUCTO]]," ")</f>
        <v>3.5777800000000002</v>
      </c>
      <c r="O2875" s="54"/>
      <c r="P2875" s="55">
        <f>IFERROR(Tabla3[[#This Row],[OCULTAR2]]-Tabla3[[#This Row],[OCULTAR2]]*Tabla3[[#This Row],[% LÍNEA]]," ")</f>
        <v>3.5777800000000002</v>
      </c>
      <c r="Q2875" s="56">
        <f>IFERROR(Tabla3[[#This Row],[% PRODUCTO]]+Tabla3[[#This Row],[% LÍNEA]]," ")</f>
        <v>0</v>
      </c>
      <c r="R2875" s="53">
        <f>Tabla3[[#This Row],[OCULTAR3]]</f>
        <v>3.5777800000000002</v>
      </c>
      <c r="S2875" s="53">
        <f>Tabla3[[#This Row],[PRECIO SIN %]]-Tabla3[[#This Row],[PRECIO SIN %]]*10%</f>
        <v>3.220002</v>
      </c>
      <c r="T2875" s="80">
        <f>(Tabla3[[#This Row],[PRECIO CON DESCT.]]-(Tabla3[[#This Row],[PRECIO CON DESCT.]]*$T$6))</f>
        <v>2.0286012600000003</v>
      </c>
      <c r="U2875" s="96"/>
      <c r="V2875" s="94">
        <f>Tabla3[[#This Row],[PRECIO %      en $]]*Tabla3[[#This Row],[PEDIDO ]]</f>
        <v>0</v>
      </c>
      <c r="W2875" s="57">
        <f>Tabla3[[#This Row],[PRECIO CON DESCT.]]*Tabla3[[#This Row],[PEDIDO ]]</f>
        <v>0</v>
      </c>
      <c r="X2875" s="58">
        <f>Tabla3[[#This Row],[PRECIO SIN %]]*Tabla3[[#This Row],[PEDIDO ]]</f>
        <v>0</v>
      </c>
    </row>
    <row r="2876" spans="1:24" ht="33" customHeight="1" x14ac:dyDescent="0.4">
      <c r="A2876" s="125">
        <v>7591585318794</v>
      </c>
      <c r="B2876" s="59" t="s">
        <v>225</v>
      </c>
      <c r="C2876" s="59" t="s">
        <v>104</v>
      </c>
      <c r="D28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76" s="119" t="s">
        <v>3344</v>
      </c>
      <c r="F2876" s="76" t="s">
        <v>537</v>
      </c>
      <c r="G28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76" s="78">
        <v>56</v>
      </c>
      <c r="J2876" s="52">
        <v>9.7777799999999999</v>
      </c>
      <c r="K2876" s="60">
        <f>Tabla3[[#This Row],[PRECIOS]]-Tabla3[[#This Row],[PRECIOS]]*10%</f>
        <v>8.8000019999999992</v>
      </c>
      <c r="L2876" s="101"/>
      <c r="M2876" s="61"/>
      <c r="N2876" s="55">
        <f>IFERROR(Tabla3[[#This Row],[PRECIOS]]-Tabla3[[#This Row],[PRECIOS]]*Tabla3[[#This Row],[% PRODUCTO]]," ")</f>
        <v>9.7777799999999999</v>
      </c>
      <c r="O2876" s="61"/>
      <c r="P2876" s="55">
        <f>IFERROR(Tabla3[[#This Row],[OCULTAR2]]-Tabla3[[#This Row],[OCULTAR2]]*Tabla3[[#This Row],[% LÍNEA]]," ")</f>
        <v>9.7777799999999999</v>
      </c>
      <c r="Q2876" s="56">
        <f>IFERROR(Tabla3[[#This Row],[% PRODUCTO]]+Tabla3[[#This Row],[% LÍNEA]]," ")</f>
        <v>0</v>
      </c>
      <c r="R2876" s="60">
        <f>Tabla3[[#This Row],[OCULTAR3]]</f>
        <v>9.7777799999999999</v>
      </c>
      <c r="S2876" s="60">
        <f>Tabla3[[#This Row],[PRECIO SIN %]]-Tabla3[[#This Row],[PRECIO SIN %]]*10%</f>
        <v>8.8000019999999992</v>
      </c>
      <c r="T2876" s="80">
        <f>(Tabla3[[#This Row],[PRECIO CON DESCT.]]-(Tabla3[[#This Row],[PRECIO CON DESCT.]]*$T$6))</f>
        <v>5.5440012599999999</v>
      </c>
      <c r="U2876" s="96"/>
      <c r="V2876" s="94">
        <f>Tabla3[[#This Row],[PRECIO %      en $]]*Tabla3[[#This Row],[PEDIDO ]]</f>
        <v>0</v>
      </c>
      <c r="W2876" s="57">
        <f>Tabla3[[#This Row],[PRECIO CON DESCT.]]*Tabla3[[#This Row],[PEDIDO ]]</f>
        <v>0</v>
      </c>
      <c r="X2876" s="58">
        <f>Tabla3[[#This Row],[PRECIO SIN %]]*Tabla3[[#This Row],[PEDIDO ]]</f>
        <v>0</v>
      </c>
    </row>
    <row r="2877" spans="1:24" ht="33" customHeight="1" x14ac:dyDescent="0.4">
      <c r="A2877" s="124">
        <v>7591519317671</v>
      </c>
      <c r="B2877" s="51" t="s">
        <v>225</v>
      </c>
      <c r="C2877" s="51" t="s">
        <v>249</v>
      </c>
      <c r="D28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77" s="118" t="s">
        <v>3345</v>
      </c>
      <c r="F2877" s="75" t="s">
        <v>537</v>
      </c>
      <c r="G28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77" s="77">
        <v>51</v>
      </c>
      <c r="J2877" s="52">
        <v>4.8666700000000001</v>
      </c>
      <c r="K2877" s="53">
        <f>Tabla3[[#This Row],[PRECIOS]]-Tabla3[[#This Row],[PRECIOS]]*10%</f>
        <v>4.3800030000000003</v>
      </c>
      <c r="L2877" s="101"/>
      <c r="M2877" s="54"/>
      <c r="N2877" s="55">
        <f>IFERROR(Tabla3[[#This Row],[PRECIOS]]-Tabla3[[#This Row],[PRECIOS]]*Tabla3[[#This Row],[% PRODUCTO]]," ")</f>
        <v>4.8666700000000001</v>
      </c>
      <c r="O2877" s="54"/>
      <c r="P2877" s="55">
        <f>IFERROR(Tabla3[[#This Row],[OCULTAR2]]-Tabla3[[#This Row],[OCULTAR2]]*Tabla3[[#This Row],[% LÍNEA]]," ")</f>
        <v>4.8666700000000001</v>
      </c>
      <c r="Q2877" s="56">
        <f>IFERROR(Tabla3[[#This Row],[% PRODUCTO]]+Tabla3[[#This Row],[% LÍNEA]]," ")</f>
        <v>0</v>
      </c>
      <c r="R2877" s="53">
        <f>Tabla3[[#This Row],[OCULTAR3]]</f>
        <v>4.8666700000000001</v>
      </c>
      <c r="S2877" s="53">
        <f>Tabla3[[#This Row],[PRECIO SIN %]]-Tabla3[[#This Row],[PRECIO SIN %]]*10%</f>
        <v>4.3800030000000003</v>
      </c>
      <c r="T2877" s="80">
        <f>(Tabla3[[#This Row],[PRECIO CON DESCT.]]-(Tabla3[[#This Row],[PRECIO CON DESCT.]]*$T$6))</f>
        <v>2.7594018900000004</v>
      </c>
      <c r="U2877" s="96"/>
      <c r="V2877" s="94">
        <f>Tabla3[[#This Row],[PRECIO %      en $]]*Tabla3[[#This Row],[PEDIDO ]]</f>
        <v>0</v>
      </c>
      <c r="W2877" s="57">
        <f>Tabla3[[#This Row],[PRECIO CON DESCT.]]*Tabla3[[#This Row],[PEDIDO ]]</f>
        <v>0</v>
      </c>
      <c r="X2877" s="58">
        <f>Tabla3[[#This Row],[PRECIO SIN %]]*Tabla3[[#This Row],[PEDIDO ]]</f>
        <v>0</v>
      </c>
    </row>
    <row r="2878" spans="1:24" ht="33" customHeight="1" x14ac:dyDescent="0.4">
      <c r="A2878" s="125">
        <v>7591519316247</v>
      </c>
      <c r="B2878" s="59" t="s">
        <v>225</v>
      </c>
      <c r="C2878" s="59" t="s">
        <v>249</v>
      </c>
      <c r="D28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78" s="119" t="s">
        <v>3346</v>
      </c>
      <c r="F2878" s="76" t="s">
        <v>537</v>
      </c>
      <c r="G28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78" s="78">
        <v>217</v>
      </c>
      <c r="J2878" s="52">
        <v>12.88889</v>
      </c>
      <c r="K2878" s="60">
        <f>Tabla3[[#This Row],[PRECIOS]]-Tabla3[[#This Row],[PRECIOS]]*10%</f>
        <v>11.600000999999999</v>
      </c>
      <c r="L2878" s="101"/>
      <c r="M2878" s="61"/>
      <c r="N2878" s="55">
        <f>IFERROR(Tabla3[[#This Row],[PRECIOS]]-Tabla3[[#This Row],[PRECIOS]]*Tabla3[[#This Row],[% PRODUCTO]]," ")</f>
        <v>12.88889</v>
      </c>
      <c r="O2878" s="61"/>
      <c r="P2878" s="55">
        <f>IFERROR(Tabla3[[#This Row],[OCULTAR2]]-Tabla3[[#This Row],[OCULTAR2]]*Tabla3[[#This Row],[% LÍNEA]]," ")</f>
        <v>12.88889</v>
      </c>
      <c r="Q2878" s="56">
        <f>IFERROR(Tabla3[[#This Row],[% PRODUCTO]]+Tabla3[[#This Row],[% LÍNEA]]," ")</f>
        <v>0</v>
      </c>
      <c r="R2878" s="60">
        <f>Tabla3[[#This Row],[OCULTAR3]]</f>
        <v>12.88889</v>
      </c>
      <c r="S2878" s="60">
        <f>Tabla3[[#This Row],[PRECIO SIN %]]-Tabla3[[#This Row],[PRECIO SIN %]]*10%</f>
        <v>11.600000999999999</v>
      </c>
      <c r="T2878" s="80">
        <f>(Tabla3[[#This Row],[PRECIO CON DESCT.]]-(Tabla3[[#This Row],[PRECIO CON DESCT.]]*$T$6))</f>
        <v>7.3080006299999996</v>
      </c>
      <c r="U2878" s="96"/>
      <c r="V2878" s="94">
        <f>Tabla3[[#This Row],[PRECIO %      en $]]*Tabla3[[#This Row],[PEDIDO ]]</f>
        <v>0</v>
      </c>
      <c r="W2878" s="57">
        <f>Tabla3[[#This Row],[PRECIO CON DESCT.]]*Tabla3[[#This Row],[PEDIDO ]]</f>
        <v>0</v>
      </c>
      <c r="X2878" s="58">
        <f>Tabla3[[#This Row],[PRECIO SIN %]]*Tabla3[[#This Row],[PEDIDO ]]</f>
        <v>0</v>
      </c>
    </row>
    <row r="2879" spans="1:24" ht="33" customHeight="1" x14ac:dyDescent="0.4">
      <c r="A2879" s="124">
        <v>7591519317664</v>
      </c>
      <c r="B2879" s="51" t="s">
        <v>225</v>
      </c>
      <c r="C2879" s="51" t="s">
        <v>249</v>
      </c>
      <c r="D28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79" s="118" t="s">
        <v>3347</v>
      </c>
      <c r="F2879" s="75" t="s">
        <v>537</v>
      </c>
      <c r="G28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79" s="77">
        <v>48</v>
      </c>
      <c r="J2879" s="52">
        <v>5.3333300000000001</v>
      </c>
      <c r="K2879" s="53">
        <f>Tabla3[[#This Row],[PRECIOS]]-Tabla3[[#This Row],[PRECIOS]]*10%</f>
        <v>4.7999970000000003</v>
      </c>
      <c r="L2879" s="101"/>
      <c r="M2879" s="54"/>
      <c r="N2879" s="55">
        <f>IFERROR(Tabla3[[#This Row],[PRECIOS]]-Tabla3[[#This Row],[PRECIOS]]*Tabla3[[#This Row],[% PRODUCTO]]," ")</f>
        <v>5.3333300000000001</v>
      </c>
      <c r="O2879" s="54"/>
      <c r="P2879" s="55">
        <f>IFERROR(Tabla3[[#This Row],[OCULTAR2]]-Tabla3[[#This Row],[OCULTAR2]]*Tabla3[[#This Row],[% LÍNEA]]," ")</f>
        <v>5.3333300000000001</v>
      </c>
      <c r="Q2879" s="56">
        <f>IFERROR(Tabla3[[#This Row],[% PRODUCTO]]+Tabla3[[#This Row],[% LÍNEA]]," ")</f>
        <v>0</v>
      </c>
      <c r="R2879" s="53">
        <f>Tabla3[[#This Row],[OCULTAR3]]</f>
        <v>5.3333300000000001</v>
      </c>
      <c r="S2879" s="53">
        <f>Tabla3[[#This Row],[PRECIO SIN %]]-Tabla3[[#This Row],[PRECIO SIN %]]*10%</f>
        <v>4.7999970000000003</v>
      </c>
      <c r="T2879" s="80">
        <f>(Tabla3[[#This Row],[PRECIO CON DESCT.]]-(Tabla3[[#This Row],[PRECIO CON DESCT.]]*$T$6))</f>
        <v>3.02399811</v>
      </c>
      <c r="U2879" s="96"/>
      <c r="V2879" s="94">
        <f>Tabla3[[#This Row],[PRECIO %      en $]]*Tabla3[[#This Row],[PEDIDO ]]</f>
        <v>0</v>
      </c>
      <c r="W2879" s="57">
        <f>Tabla3[[#This Row],[PRECIO CON DESCT.]]*Tabla3[[#This Row],[PEDIDO ]]</f>
        <v>0</v>
      </c>
      <c r="X2879" s="58">
        <f>Tabla3[[#This Row],[PRECIO SIN %]]*Tabla3[[#This Row],[PEDIDO ]]</f>
        <v>0</v>
      </c>
    </row>
    <row r="2880" spans="1:24" ht="33" customHeight="1" x14ac:dyDescent="0.4">
      <c r="A2880" s="125">
        <v>7591519316254</v>
      </c>
      <c r="B2880" s="59" t="s">
        <v>225</v>
      </c>
      <c r="C2880" s="59" t="s">
        <v>249</v>
      </c>
      <c r="D28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80" s="119" t="s">
        <v>3348</v>
      </c>
      <c r="F2880" s="76" t="s">
        <v>537</v>
      </c>
      <c r="G28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80" s="78">
        <v>374</v>
      </c>
      <c r="J2880" s="52">
        <v>14.38889</v>
      </c>
      <c r="K2880" s="60">
        <f>Tabla3[[#This Row],[PRECIOS]]-Tabla3[[#This Row],[PRECIOS]]*10%</f>
        <v>12.950001</v>
      </c>
      <c r="L2880" s="101"/>
      <c r="M2880" s="61"/>
      <c r="N2880" s="55">
        <f>IFERROR(Tabla3[[#This Row],[PRECIOS]]-Tabla3[[#This Row],[PRECIOS]]*Tabla3[[#This Row],[% PRODUCTO]]," ")</f>
        <v>14.38889</v>
      </c>
      <c r="O2880" s="61"/>
      <c r="P2880" s="55">
        <f>IFERROR(Tabla3[[#This Row],[OCULTAR2]]-Tabla3[[#This Row],[OCULTAR2]]*Tabla3[[#This Row],[% LÍNEA]]," ")</f>
        <v>14.38889</v>
      </c>
      <c r="Q2880" s="56">
        <f>IFERROR(Tabla3[[#This Row],[% PRODUCTO]]+Tabla3[[#This Row],[% LÍNEA]]," ")</f>
        <v>0</v>
      </c>
      <c r="R2880" s="60">
        <f>Tabla3[[#This Row],[OCULTAR3]]</f>
        <v>14.38889</v>
      </c>
      <c r="S2880" s="60">
        <f>Tabla3[[#This Row],[PRECIO SIN %]]-Tabla3[[#This Row],[PRECIO SIN %]]*10%</f>
        <v>12.950001</v>
      </c>
      <c r="T2880" s="80">
        <f>(Tabla3[[#This Row],[PRECIO CON DESCT.]]-(Tabla3[[#This Row],[PRECIO CON DESCT.]]*$T$6))</f>
        <v>8.1585006300000007</v>
      </c>
      <c r="U2880" s="96"/>
      <c r="V2880" s="94">
        <f>Tabla3[[#This Row],[PRECIO %      en $]]*Tabla3[[#This Row],[PEDIDO ]]</f>
        <v>0</v>
      </c>
      <c r="W2880" s="57">
        <f>Tabla3[[#This Row],[PRECIO CON DESCT.]]*Tabla3[[#This Row],[PEDIDO ]]</f>
        <v>0</v>
      </c>
      <c r="X2880" s="58">
        <f>Tabla3[[#This Row],[PRECIO SIN %]]*Tabla3[[#This Row],[PEDIDO ]]</f>
        <v>0</v>
      </c>
    </row>
    <row r="2881" spans="1:24" ht="33" customHeight="1" x14ac:dyDescent="0.4">
      <c r="A2881" s="124">
        <v>7592803004246</v>
      </c>
      <c r="B2881" s="51" t="s">
        <v>225</v>
      </c>
      <c r="C2881" s="51" t="s">
        <v>132</v>
      </c>
      <c r="D28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81" s="118" t="s">
        <v>3349</v>
      </c>
      <c r="F2881" s="75" t="s">
        <v>537</v>
      </c>
      <c r="G28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81" s="77">
        <v>47</v>
      </c>
      <c r="J2881" s="52">
        <v>13.655559999999999</v>
      </c>
      <c r="K2881" s="53">
        <f>Tabla3[[#This Row],[PRECIOS]]-Tabla3[[#This Row],[PRECIOS]]*10%</f>
        <v>12.290004</v>
      </c>
      <c r="L2881" s="101"/>
      <c r="M2881" s="54"/>
      <c r="N2881" s="55">
        <f>IFERROR(Tabla3[[#This Row],[PRECIOS]]-Tabla3[[#This Row],[PRECIOS]]*Tabla3[[#This Row],[% PRODUCTO]]," ")</f>
        <v>13.655559999999999</v>
      </c>
      <c r="O2881" s="54"/>
      <c r="P2881" s="55">
        <f>IFERROR(Tabla3[[#This Row],[OCULTAR2]]-Tabla3[[#This Row],[OCULTAR2]]*Tabla3[[#This Row],[% LÍNEA]]," ")</f>
        <v>13.655559999999999</v>
      </c>
      <c r="Q2881" s="56">
        <f>IFERROR(Tabla3[[#This Row],[% PRODUCTO]]+Tabla3[[#This Row],[% LÍNEA]]," ")</f>
        <v>0</v>
      </c>
      <c r="R2881" s="53">
        <f>Tabla3[[#This Row],[OCULTAR3]]</f>
        <v>13.655559999999999</v>
      </c>
      <c r="S2881" s="53">
        <f>Tabla3[[#This Row],[PRECIO SIN %]]-Tabla3[[#This Row],[PRECIO SIN %]]*10%</f>
        <v>12.290004</v>
      </c>
      <c r="T2881" s="80">
        <f>(Tabla3[[#This Row],[PRECIO CON DESCT.]]-(Tabla3[[#This Row],[PRECIO CON DESCT.]]*$T$6))</f>
        <v>7.7427025199999999</v>
      </c>
      <c r="U2881" s="96"/>
      <c r="V2881" s="94">
        <f>Tabla3[[#This Row],[PRECIO %      en $]]*Tabla3[[#This Row],[PEDIDO ]]</f>
        <v>0</v>
      </c>
      <c r="W2881" s="57">
        <f>Tabla3[[#This Row],[PRECIO CON DESCT.]]*Tabla3[[#This Row],[PEDIDO ]]</f>
        <v>0</v>
      </c>
      <c r="X2881" s="58">
        <f>Tabla3[[#This Row],[PRECIO SIN %]]*Tabla3[[#This Row],[PEDIDO ]]</f>
        <v>0</v>
      </c>
    </row>
    <row r="2882" spans="1:24" ht="33" customHeight="1" x14ac:dyDescent="0.4">
      <c r="A2882" s="125">
        <v>7591585179098</v>
      </c>
      <c r="B2882" s="59" t="s">
        <v>225</v>
      </c>
      <c r="C2882" s="59" t="s">
        <v>75</v>
      </c>
      <c r="D28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82" s="119" t="s">
        <v>3350</v>
      </c>
      <c r="F2882" s="76" t="s">
        <v>537</v>
      </c>
      <c r="G28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82" s="78">
        <v>66</v>
      </c>
      <c r="J2882" s="52">
        <v>14.633330000000001</v>
      </c>
      <c r="K2882" s="60">
        <f>Tabla3[[#This Row],[PRECIOS]]-Tabla3[[#This Row],[PRECIOS]]*10%</f>
        <v>13.169997</v>
      </c>
      <c r="L2882" s="101"/>
      <c r="M2882" s="61"/>
      <c r="N2882" s="55">
        <f>IFERROR(Tabla3[[#This Row],[PRECIOS]]-Tabla3[[#This Row],[PRECIOS]]*Tabla3[[#This Row],[% PRODUCTO]]," ")</f>
        <v>14.633330000000001</v>
      </c>
      <c r="O2882" s="61"/>
      <c r="P2882" s="55">
        <f>IFERROR(Tabla3[[#This Row],[OCULTAR2]]-Tabla3[[#This Row],[OCULTAR2]]*Tabla3[[#This Row],[% LÍNEA]]," ")</f>
        <v>14.633330000000001</v>
      </c>
      <c r="Q2882" s="56">
        <f>IFERROR(Tabla3[[#This Row],[% PRODUCTO]]+Tabla3[[#This Row],[% LÍNEA]]," ")</f>
        <v>0</v>
      </c>
      <c r="R2882" s="60">
        <f>Tabla3[[#This Row],[OCULTAR3]]</f>
        <v>14.633330000000001</v>
      </c>
      <c r="S2882" s="60">
        <f>Tabla3[[#This Row],[PRECIO SIN %]]-Tabla3[[#This Row],[PRECIO SIN %]]*10%</f>
        <v>13.169997</v>
      </c>
      <c r="T2882" s="80">
        <f>(Tabla3[[#This Row],[PRECIO CON DESCT.]]-(Tabla3[[#This Row],[PRECIO CON DESCT.]]*$T$6))</f>
        <v>8.2970981100000003</v>
      </c>
      <c r="U2882" s="96"/>
      <c r="V2882" s="94">
        <f>Tabla3[[#This Row],[PRECIO %      en $]]*Tabla3[[#This Row],[PEDIDO ]]</f>
        <v>0</v>
      </c>
      <c r="W2882" s="57">
        <f>Tabla3[[#This Row],[PRECIO CON DESCT.]]*Tabla3[[#This Row],[PEDIDO ]]</f>
        <v>0</v>
      </c>
      <c r="X2882" s="58">
        <f>Tabla3[[#This Row],[PRECIO SIN %]]*Tabla3[[#This Row],[PEDIDO ]]</f>
        <v>0</v>
      </c>
    </row>
    <row r="2883" spans="1:24" ht="33" customHeight="1" x14ac:dyDescent="0.4">
      <c r="A2883" s="124">
        <v>7591519051841</v>
      </c>
      <c r="B2883" s="51" t="s">
        <v>225</v>
      </c>
      <c r="C2883" s="51" t="s">
        <v>149</v>
      </c>
      <c r="D28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83" s="118" t="s">
        <v>3351</v>
      </c>
      <c r="F2883" s="75" t="s">
        <v>537</v>
      </c>
      <c r="G28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83" s="77">
        <v>313</v>
      </c>
      <c r="J2883" s="52">
        <v>6.61111</v>
      </c>
      <c r="K2883" s="53">
        <f>Tabla3[[#This Row],[PRECIOS]]-Tabla3[[#This Row],[PRECIOS]]*10%</f>
        <v>5.949999</v>
      </c>
      <c r="L2883" s="101"/>
      <c r="M2883" s="54"/>
      <c r="N2883" s="55">
        <f>IFERROR(Tabla3[[#This Row],[PRECIOS]]-Tabla3[[#This Row],[PRECIOS]]*Tabla3[[#This Row],[% PRODUCTO]]," ")</f>
        <v>6.61111</v>
      </c>
      <c r="O2883" s="54"/>
      <c r="P2883" s="55">
        <f>IFERROR(Tabla3[[#This Row],[OCULTAR2]]-Tabla3[[#This Row],[OCULTAR2]]*Tabla3[[#This Row],[% LÍNEA]]," ")</f>
        <v>6.61111</v>
      </c>
      <c r="Q2883" s="56">
        <f>IFERROR(Tabla3[[#This Row],[% PRODUCTO]]+Tabla3[[#This Row],[% LÍNEA]]," ")</f>
        <v>0</v>
      </c>
      <c r="R2883" s="53">
        <f>Tabla3[[#This Row],[OCULTAR3]]</f>
        <v>6.61111</v>
      </c>
      <c r="S2883" s="53">
        <f>Tabla3[[#This Row],[PRECIO SIN %]]-Tabla3[[#This Row],[PRECIO SIN %]]*10%</f>
        <v>5.949999</v>
      </c>
      <c r="T2883" s="80">
        <f>(Tabla3[[#This Row],[PRECIO CON DESCT.]]-(Tabla3[[#This Row],[PRECIO CON DESCT.]]*$T$6))</f>
        <v>3.7484993700000002</v>
      </c>
      <c r="U2883" s="96"/>
      <c r="V2883" s="94">
        <f>Tabla3[[#This Row],[PRECIO %      en $]]*Tabla3[[#This Row],[PEDIDO ]]</f>
        <v>0</v>
      </c>
      <c r="W2883" s="57">
        <f>Tabla3[[#This Row],[PRECIO CON DESCT.]]*Tabla3[[#This Row],[PEDIDO ]]</f>
        <v>0</v>
      </c>
      <c r="X2883" s="58">
        <f>Tabla3[[#This Row],[PRECIO SIN %]]*Tabla3[[#This Row],[PEDIDO ]]</f>
        <v>0</v>
      </c>
    </row>
    <row r="2884" spans="1:24" ht="33" customHeight="1" x14ac:dyDescent="0.4">
      <c r="A2884" s="125">
        <v>7597758000312</v>
      </c>
      <c r="B2884" s="59" t="s">
        <v>225</v>
      </c>
      <c r="C2884" s="59" t="s">
        <v>67</v>
      </c>
      <c r="D28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84" s="119" t="s">
        <v>3352</v>
      </c>
      <c r="F2884" s="76" t="s">
        <v>537</v>
      </c>
      <c r="G28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84" s="78">
        <v>234</v>
      </c>
      <c r="J2884" s="52">
        <v>4.8666700000000001</v>
      </c>
      <c r="K2884" s="60">
        <f>Tabla3[[#This Row],[PRECIOS]]-Tabla3[[#This Row],[PRECIOS]]*10%</f>
        <v>4.3800030000000003</v>
      </c>
      <c r="L2884" s="101"/>
      <c r="M2884" s="61"/>
      <c r="N2884" s="55">
        <f>IFERROR(Tabla3[[#This Row],[PRECIOS]]-Tabla3[[#This Row],[PRECIOS]]*Tabla3[[#This Row],[% PRODUCTO]]," ")</f>
        <v>4.8666700000000001</v>
      </c>
      <c r="O2884" s="61"/>
      <c r="P2884" s="55">
        <f>IFERROR(Tabla3[[#This Row],[OCULTAR2]]-Tabla3[[#This Row],[OCULTAR2]]*Tabla3[[#This Row],[% LÍNEA]]," ")</f>
        <v>4.8666700000000001</v>
      </c>
      <c r="Q2884" s="56">
        <f>IFERROR(Tabla3[[#This Row],[% PRODUCTO]]+Tabla3[[#This Row],[% LÍNEA]]," ")</f>
        <v>0</v>
      </c>
      <c r="R2884" s="60">
        <f>Tabla3[[#This Row],[OCULTAR3]]</f>
        <v>4.8666700000000001</v>
      </c>
      <c r="S2884" s="60">
        <f>Tabla3[[#This Row],[PRECIO SIN %]]-Tabla3[[#This Row],[PRECIO SIN %]]*10%</f>
        <v>4.3800030000000003</v>
      </c>
      <c r="T2884" s="80">
        <f>(Tabla3[[#This Row],[PRECIO CON DESCT.]]-(Tabla3[[#This Row],[PRECIO CON DESCT.]]*$T$6))</f>
        <v>2.7594018900000004</v>
      </c>
      <c r="U2884" s="96"/>
      <c r="V2884" s="94">
        <f>Tabla3[[#This Row],[PRECIO %      en $]]*Tabla3[[#This Row],[PEDIDO ]]</f>
        <v>0</v>
      </c>
      <c r="W2884" s="57">
        <f>Tabla3[[#This Row],[PRECIO CON DESCT.]]*Tabla3[[#This Row],[PEDIDO ]]</f>
        <v>0</v>
      </c>
      <c r="X2884" s="58">
        <f>Tabla3[[#This Row],[PRECIO SIN %]]*Tabla3[[#This Row],[PEDIDO ]]</f>
        <v>0</v>
      </c>
    </row>
    <row r="2885" spans="1:24" ht="33" customHeight="1" x14ac:dyDescent="0.4">
      <c r="A2885" s="124">
        <v>675696260184</v>
      </c>
      <c r="B2885" s="51" t="s">
        <v>225</v>
      </c>
      <c r="C2885" s="51" t="s">
        <v>109</v>
      </c>
      <c r="D28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85" s="118" t="s">
        <v>3353</v>
      </c>
      <c r="F2885" s="75" t="s">
        <v>537</v>
      </c>
      <c r="G28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85" s="77">
        <v>50</v>
      </c>
      <c r="J2885" s="52">
        <v>4.3222199999999997</v>
      </c>
      <c r="K2885" s="53">
        <f>Tabla3[[#This Row],[PRECIOS]]-Tabla3[[#This Row],[PRECIOS]]*10%</f>
        <v>3.8899979999999998</v>
      </c>
      <c r="L2885" s="101"/>
      <c r="M2885" s="54"/>
      <c r="N2885" s="55">
        <f>IFERROR(Tabla3[[#This Row],[PRECIOS]]-Tabla3[[#This Row],[PRECIOS]]*Tabla3[[#This Row],[% PRODUCTO]]," ")</f>
        <v>4.3222199999999997</v>
      </c>
      <c r="O2885" s="54"/>
      <c r="P2885" s="55">
        <f>IFERROR(Tabla3[[#This Row],[OCULTAR2]]-Tabla3[[#This Row],[OCULTAR2]]*Tabla3[[#This Row],[% LÍNEA]]," ")</f>
        <v>4.3222199999999997</v>
      </c>
      <c r="Q2885" s="56">
        <f>IFERROR(Tabla3[[#This Row],[% PRODUCTO]]+Tabla3[[#This Row],[% LÍNEA]]," ")</f>
        <v>0</v>
      </c>
      <c r="R2885" s="53">
        <f>Tabla3[[#This Row],[OCULTAR3]]</f>
        <v>4.3222199999999997</v>
      </c>
      <c r="S2885" s="53">
        <f>Tabla3[[#This Row],[PRECIO SIN %]]-Tabla3[[#This Row],[PRECIO SIN %]]*10%</f>
        <v>3.8899979999999998</v>
      </c>
      <c r="T2885" s="80">
        <f>(Tabla3[[#This Row],[PRECIO CON DESCT.]]-(Tabla3[[#This Row],[PRECIO CON DESCT.]]*$T$6))</f>
        <v>2.45069874</v>
      </c>
      <c r="U2885" s="96"/>
      <c r="V2885" s="94">
        <f>Tabla3[[#This Row],[PRECIO %      en $]]*Tabla3[[#This Row],[PEDIDO ]]</f>
        <v>0</v>
      </c>
      <c r="W2885" s="57">
        <f>Tabla3[[#This Row],[PRECIO CON DESCT.]]*Tabla3[[#This Row],[PEDIDO ]]</f>
        <v>0</v>
      </c>
      <c r="X2885" s="58">
        <f>Tabla3[[#This Row],[PRECIO SIN %]]*Tabla3[[#This Row],[PEDIDO ]]</f>
        <v>0</v>
      </c>
    </row>
    <row r="2886" spans="1:24" ht="33" customHeight="1" x14ac:dyDescent="0.4">
      <c r="A2886" s="125">
        <v>7591585278791</v>
      </c>
      <c r="B2886" s="59" t="s">
        <v>225</v>
      </c>
      <c r="C2886" s="59" t="s">
        <v>75</v>
      </c>
      <c r="D28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86" s="119" t="s">
        <v>3354</v>
      </c>
      <c r="F2886" s="76" t="s">
        <v>537</v>
      </c>
      <c r="G28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86" s="78">
        <v>60</v>
      </c>
      <c r="J2886" s="52">
        <v>7.88889</v>
      </c>
      <c r="K2886" s="60">
        <f>Tabla3[[#This Row],[PRECIOS]]-Tabla3[[#This Row],[PRECIOS]]*10%</f>
        <v>7.1000009999999998</v>
      </c>
      <c r="L2886" s="101"/>
      <c r="M2886" s="61"/>
      <c r="N2886" s="55">
        <f>IFERROR(Tabla3[[#This Row],[PRECIOS]]-Tabla3[[#This Row],[PRECIOS]]*Tabla3[[#This Row],[% PRODUCTO]]," ")</f>
        <v>7.88889</v>
      </c>
      <c r="O2886" s="61"/>
      <c r="P2886" s="55">
        <f>IFERROR(Tabla3[[#This Row],[OCULTAR2]]-Tabla3[[#This Row],[OCULTAR2]]*Tabla3[[#This Row],[% LÍNEA]]," ")</f>
        <v>7.88889</v>
      </c>
      <c r="Q2886" s="56">
        <f>IFERROR(Tabla3[[#This Row],[% PRODUCTO]]+Tabla3[[#This Row],[% LÍNEA]]," ")</f>
        <v>0</v>
      </c>
      <c r="R2886" s="60">
        <f>Tabla3[[#This Row],[OCULTAR3]]</f>
        <v>7.88889</v>
      </c>
      <c r="S2886" s="60">
        <f>Tabla3[[#This Row],[PRECIO SIN %]]-Tabla3[[#This Row],[PRECIO SIN %]]*10%</f>
        <v>7.1000009999999998</v>
      </c>
      <c r="T2886" s="80">
        <f>(Tabla3[[#This Row],[PRECIO CON DESCT.]]-(Tabla3[[#This Row],[PRECIO CON DESCT.]]*$T$6))</f>
        <v>4.4730006299999996</v>
      </c>
      <c r="U2886" s="96"/>
      <c r="V2886" s="94">
        <f>Tabla3[[#This Row],[PRECIO %      en $]]*Tabla3[[#This Row],[PEDIDO ]]</f>
        <v>0</v>
      </c>
      <c r="W2886" s="57">
        <f>Tabla3[[#This Row],[PRECIO CON DESCT.]]*Tabla3[[#This Row],[PEDIDO ]]</f>
        <v>0</v>
      </c>
      <c r="X2886" s="58">
        <f>Tabla3[[#This Row],[PRECIO SIN %]]*Tabla3[[#This Row],[PEDIDO ]]</f>
        <v>0</v>
      </c>
    </row>
    <row r="2887" spans="1:24" ht="33" customHeight="1" x14ac:dyDescent="0.4">
      <c r="A2887" s="124">
        <v>7841141002736</v>
      </c>
      <c r="B2887" s="51" t="s">
        <v>225</v>
      </c>
      <c r="C2887" s="51" t="s">
        <v>280</v>
      </c>
      <c r="D28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887" s="118" t="s">
        <v>3355</v>
      </c>
      <c r="F2887" s="75" t="s">
        <v>537</v>
      </c>
      <c r="G28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887" s="77">
        <v>22</v>
      </c>
      <c r="J2887" s="52">
        <v>13.55556</v>
      </c>
      <c r="K2887" s="53">
        <f>Tabla3[[#This Row],[PRECIOS]]-Tabla3[[#This Row],[PRECIOS]]*10%</f>
        <v>12.200004</v>
      </c>
      <c r="L2887" s="101" t="s">
        <v>5327</v>
      </c>
      <c r="M2887" s="54"/>
      <c r="N2887" s="55">
        <f>IFERROR(Tabla3[[#This Row],[PRECIOS]]-Tabla3[[#This Row],[PRECIOS]]*Tabla3[[#This Row],[% PRODUCTO]]," ")</f>
        <v>13.55556</v>
      </c>
      <c r="O2887" s="54"/>
      <c r="P2887" s="55">
        <f>IFERROR(Tabla3[[#This Row],[OCULTAR2]]-Tabla3[[#This Row],[OCULTAR2]]*Tabla3[[#This Row],[% LÍNEA]]," ")</f>
        <v>13.55556</v>
      </c>
      <c r="Q2887" s="56">
        <f>IFERROR(Tabla3[[#This Row],[% PRODUCTO]]+Tabla3[[#This Row],[% LÍNEA]]," ")</f>
        <v>0</v>
      </c>
      <c r="R2887" s="53">
        <f>Tabla3[[#This Row],[OCULTAR3]]</f>
        <v>13.55556</v>
      </c>
      <c r="S2887" s="53">
        <f>Tabla3[[#This Row],[PRECIO SIN %]]-Tabla3[[#This Row],[PRECIO SIN %]]*10%</f>
        <v>12.200004</v>
      </c>
      <c r="T2887" s="80">
        <f>(Tabla3[[#This Row],[PRECIO CON DESCT.]]-(Tabla3[[#This Row],[PRECIO CON DESCT.]]*$T$6))</f>
        <v>7.6860025199999997</v>
      </c>
      <c r="U2887" s="96"/>
      <c r="V2887" s="94">
        <f>Tabla3[[#This Row],[PRECIO %      en $]]*Tabla3[[#This Row],[PEDIDO ]]</f>
        <v>0</v>
      </c>
      <c r="W2887" s="57">
        <f>Tabla3[[#This Row],[PRECIO CON DESCT.]]*Tabla3[[#This Row],[PEDIDO ]]</f>
        <v>0</v>
      </c>
      <c r="X2887" s="58">
        <f>Tabla3[[#This Row],[PRECIO SIN %]]*Tabla3[[#This Row],[PEDIDO ]]</f>
        <v>0</v>
      </c>
    </row>
    <row r="2888" spans="1:24" ht="33" customHeight="1" x14ac:dyDescent="0.4">
      <c r="A2888" s="125">
        <v>7591243802115</v>
      </c>
      <c r="B2888" s="59" t="s">
        <v>225</v>
      </c>
      <c r="C2888" s="59" t="s">
        <v>108</v>
      </c>
      <c r="D28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888" s="119" t="s">
        <v>3356</v>
      </c>
      <c r="F2888" s="76" t="s">
        <v>537</v>
      </c>
      <c r="G28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88" s="78">
        <v>49</v>
      </c>
      <c r="J2888" s="52">
        <v>11.11111</v>
      </c>
      <c r="K2888" s="60">
        <f>Tabla3[[#This Row],[PRECIOS]]-Tabla3[[#This Row],[PRECIOS]]*10%</f>
        <v>9.9999990000000007</v>
      </c>
      <c r="L2888" s="101"/>
      <c r="M2888" s="61"/>
      <c r="N2888" s="55">
        <f>IFERROR(Tabla3[[#This Row],[PRECIOS]]-Tabla3[[#This Row],[PRECIOS]]*Tabla3[[#This Row],[% PRODUCTO]]," ")</f>
        <v>11.11111</v>
      </c>
      <c r="O2888" s="61"/>
      <c r="P2888" s="55">
        <f>IFERROR(Tabla3[[#This Row],[OCULTAR2]]-Tabla3[[#This Row],[OCULTAR2]]*Tabla3[[#This Row],[% LÍNEA]]," ")</f>
        <v>11.11111</v>
      </c>
      <c r="Q2888" s="56">
        <f>IFERROR(Tabla3[[#This Row],[% PRODUCTO]]+Tabla3[[#This Row],[% LÍNEA]]," ")</f>
        <v>0</v>
      </c>
      <c r="R2888" s="60">
        <f>Tabla3[[#This Row],[OCULTAR3]]</f>
        <v>11.11111</v>
      </c>
      <c r="S2888" s="60">
        <f>Tabla3[[#This Row],[PRECIO SIN %]]-Tabla3[[#This Row],[PRECIO SIN %]]*10%</f>
        <v>9.9999990000000007</v>
      </c>
      <c r="T2888" s="80">
        <f>(Tabla3[[#This Row],[PRECIO CON DESCT.]]-(Tabla3[[#This Row],[PRECIO CON DESCT.]]*$T$6))</f>
        <v>6.2999993700000001</v>
      </c>
      <c r="U2888" s="96"/>
      <c r="V2888" s="94">
        <f>Tabla3[[#This Row],[PRECIO %      en $]]*Tabla3[[#This Row],[PEDIDO ]]</f>
        <v>0</v>
      </c>
      <c r="W2888" s="57">
        <f>Tabla3[[#This Row],[PRECIO CON DESCT.]]*Tabla3[[#This Row],[PEDIDO ]]</f>
        <v>0</v>
      </c>
      <c r="X2888" s="58">
        <f>Tabla3[[#This Row],[PRECIO SIN %]]*Tabla3[[#This Row],[PEDIDO ]]</f>
        <v>0</v>
      </c>
    </row>
    <row r="2889" spans="1:24" ht="33" customHeight="1" x14ac:dyDescent="0.4">
      <c r="A2889" s="124">
        <v>7591519317701</v>
      </c>
      <c r="B2889" s="51" t="s">
        <v>225</v>
      </c>
      <c r="C2889" s="51" t="s">
        <v>249</v>
      </c>
      <c r="D28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89" s="118" t="s">
        <v>3357</v>
      </c>
      <c r="F2889" s="75" t="s">
        <v>537</v>
      </c>
      <c r="G28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89" s="77">
        <v>59</v>
      </c>
      <c r="J2889" s="52">
        <v>5.9444400000000002</v>
      </c>
      <c r="K2889" s="53">
        <f>Tabla3[[#This Row],[PRECIOS]]-Tabla3[[#This Row],[PRECIOS]]*10%</f>
        <v>5.349996</v>
      </c>
      <c r="L2889" s="101"/>
      <c r="M2889" s="54"/>
      <c r="N2889" s="55">
        <f>IFERROR(Tabla3[[#This Row],[PRECIOS]]-Tabla3[[#This Row],[PRECIOS]]*Tabla3[[#This Row],[% PRODUCTO]]," ")</f>
        <v>5.9444400000000002</v>
      </c>
      <c r="O2889" s="54"/>
      <c r="P2889" s="55">
        <f>IFERROR(Tabla3[[#This Row],[OCULTAR2]]-Tabla3[[#This Row],[OCULTAR2]]*Tabla3[[#This Row],[% LÍNEA]]," ")</f>
        <v>5.9444400000000002</v>
      </c>
      <c r="Q2889" s="56">
        <f>IFERROR(Tabla3[[#This Row],[% PRODUCTO]]+Tabla3[[#This Row],[% LÍNEA]]," ")</f>
        <v>0</v>
      </c>
      <c r="R2889" s="53">
        <f>Tabla3[[#This Row],[OCULTAR3]]</f>
        <v>5.9444400000000002</v>
      </c>
      <c r="S2889" s="53">
        <f>Tabla3[[#This Row],[PRECIO SIN %]]-Tabla3[[#This Row],[PRECIO SIN %]]*10%</f>
        <v>5.349996</v>
      </c>
      <c r="T2889" s="80">
        <f>(Tabla3[[#This Row],[PRECIO CON DESCT.]]-(Tabla3[[#This Row],[PRECIO CON DESCT.]]*$T$6))</f>
        <v>3.37049748</v>
      </c>
      <c r="U2889" s="96"/>
      <c r="V2889" s="94">
        <f>Tabla3[[#This Row],[PRECIO %      en $]]*Tabla3[[#This Row],[PEDIDO ]]</f>
        <v>0</v>
      </c>
      <c r="W2889" s="57">
        <f>Tabla3[[#This Row],[PRECIO CON DESCT.]]*Tabla3[[#This Row],[PEDIDO ]]</f>
        <v>0</v>
      </c>
      <c r="X2889" s="58">
        <f>Tabla3[[#This Row],[PRECIO SIN %]]*Tabla3[[#This Row],[PEDIDO ]]</f>
        <v>0</v>
      </c>
    </row>
    <row r="2890" spans="1:24" ht="33" customHeight="1" x14ac:dyDescent="0.4">
      <c r="A2890" s="125">
        <v>7591519000122</v>
      </c>
      <c r="B2890" s="59" t="s">
        <v>225</v>
      </c>
      <c r="C2890" s="59" t="s">
        <v>249</v>
      </c>
      <c r="D28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90" s="119" t="s">
        <v>3358</v>
      </c>
      <c r="F2890" s="76" t="s">
        <v>537</v>
      </c>
      <c r="G28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90" s="78">
        <v>414</v>
      </c>
      <c r="J2890" s="52">
        <v>16.44444</v>
      </c>
      <c r="K2890" s="60">
        <f>Tabla3[[#This Row],[PRECIOS]]-Tabla3[[#This Row],[PRECIOS]]*10%</f>
        <v>14.799996</v>
      </c>
      <c r="L2890" s="101"/>
      <c r="M2890" s="61"/>
      <c r="N2890" s="55">
        <f>IFERROR(Tabla3[[#This Row],[PRECIOS]]-Tabla3[[#This Row],[PRECIOS]]*Tabla3[[#This Row],[% PRODUCTO]]," ")</f>
        <v>16.44444</v>
      </c>
      <c r="O2890" s="61"/>
      <c r="P2890" s="55">
        <f>IFERROR(Tabla3[[#This Row],[OCULTAR2]]-Tabla3[[#This Row],[OCULTAR2]]*Tabla3[[#This Row],[% LÍNEA]]," ")</f>
        <v>16.44444</v>
      </c>
      <c r="Q2890" s="56">
        <f>IFERROR(Tabla3[[#This Row],[% PRODUCTO]]+Tabla3[[#This Row],[% LÍNEA]]," ")</f>
        <v>0</v>
      </c>
      <c r="R2890" s="60">
        <f>Tabla3[[#This Row],[OCULTAR3]]</f>
        <v>16.44444</v>
      </c>
      <c r="S2890" s="60">
        <f>Tabla3[[#This Row],[PRECIO SIN %]]-Tabla3[[#This Row],[PRECIO SIN %]]*10%</f>
        <v>14.799996</v>
      </c>
      <c r="T2890" s="80">
        <f>(Tabla3[[#This Row],[PRECIO CON DESCT.]]-(Tabla3[[#This Row],[PRECIO CON DESCT.]]*$T$6))</f>
        <v>9.3239974799999992</v>
      </c>
      <c r="U2890" s="96"/>
      <c r="V2890" s="94">
        <f>Tabla3[[#This Row],[PRECIO %      en $]]*Tabla3[[#This Row],[PEDIDO ]]</f>
        <v>0</v>
      </c>
      <c r="W2890" s="57">
        <f>Tabla3[[#This Row],[PRECIO CON DESCT.]]*Tabla3[[#This Row],[PEDIDO ]]</f>
        <v>0</v>
      </c>
      <c r="X2890" s="58">
        <f>Tabla3[[#This Row],[PRECIO SIN %]]*Tabla3[[#This Row],[PEDIDO ]]</f>
        <v>0</v>
      </c>
    </row>
    <row r="2891" spans="1:24" ht="33" customHeight="1" x14ac:dyDescent="0.4">
      <c r="A2891" s="124">
        <v>7591619000718</v>
      </c>
      <c r="B2891" s="51" t="s">
        <v>225</v>
      </c>
      <c r="C2891" s="51" t="s">
        <v>131</v>
      </c>
      <c r="D28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91" s="118" t="s">
        <v>3359</v>
      </c>
      <c r="F2891" s="75" t="s">
        <v>537</v>
      </c>
      <c r="G28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91" s="77">
        <v>7</v>
      </c>
      <c r="J2891" s="52">
        <v>14.55556</v>
      </c>
      <c r="K2891" s="53">
        <f>Tabla3[[#This Row],[PRECIOS]]-Tabla3[[#This Row],[PRECIOS]]*10%</f>
        <v>13.100004</v>
      </c>
      <c r="L2891" s="101"/>
      <c r="M2891" s="54"/>
      <c r="N2891" s="55">
        <f>IFERROR(Tabla3[[#This Row],[PRECIOS]]-Tabla3[[#This Row],[PRECIOS]]*Tabla3[[#This Row],[% PRODUCTO]]," ")</f>
        <v>14.55556</v>
      </c>
      <c r="O2891" s="54"/>
      <c r="P2891" s="55">
        <f>IFERROR(Tabla3[[#This Row],[OCULTAR2]]-Tabla3[[#This Row],[OCULTAR2]]*Tabla3[[#This Row],[% LÍNEA]]," ")</f>
        <v>14.55556</v>
      </c>
      <c r="Q2891" s="56">
        <f>IFERROR(Tabla3[[#This Row],[% PRODUCTO]]+Tabla3[[#This Row],[% LÍNEA]]," ")</f>
        <v>0</v>
      </c>
      <c r="R2891" s="53">
        <f>Tabla3[[#This Row],[OCULTAR3]]</f>
        <v>14.55556</v>
      </c>
      <c r="S2891" s="53">
        <f>Tabla3[[#This Row],[PRECIO SIN %]]-Tabla3[[#This Row],[PRECIO SIN %]]*10%</f>
        <v>13.100004</v>
      </c>
      <c r="T2891" s="80">
        <f>(Tabla3[[#This Row],[PRECIO CON DESCT.]]-(Tabla3[[#This Row],[PRECIO CON DESCT.]]*$T$6))</f>
        <v>8.253002519999999</v>
      </c>
      <c r="U2891" s="96"/>
      <c r="V2891" s="94">
        <f>Tabla3[[#This Row],[PRECIO %      en $]]*Tabla3[[#This Row],[PEDIDO ]]</f>
        <v>0</v>
      </c>
      <c r="W2891" s="57">
        <f>Tabla3[[#This Row],[PRECIO CON DESCT.]]*Tabla3[[#This Row],[PEDIDO ]]</f>
        <v>0</v>
      </c>
      <c r="X2891" s="58">
        <f>Tabla3[[#This Row],[PRECIO SIN %]]*Tabla3[[#This Row],[PEDIDO ]]</f>
        <v>0</v>
      </c>
    </row>
    <row r="2892" spans="1:24" ht="33" customHeight="1" x14ac:dyDescent="0.4">
      <c r="A2892" s="125">
        <v>7592803004239</v>
      </c>
      <c r="B2892" s="59" t="s">
        <v>225</v>
      </c>
      <c r="C2892" s="59" t="s">
        <v>132</v>
      </c>
      <c r="D28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92" s="119" t="s">
        <v>3360</v>
      </c>
      <c r="F2892" s="76" t="s">
        <v>537</v>
      </c>
      <c r="G28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92" s="78">
        <v>133</v>
      </c>
      <c r="J2892" s="52">
        <v>14.11111</v>
      </c>
      <c r="K2892" s="60">
        <f>Tabla3[[#This Row],[PRECIOS]]-Tabla3[[#This Row],[PRECIOS]]*10%</f>
        <v>12.699999</v>
      </c>
      <c r="L2892" s="101"/>
      <c r="M2892" s="61"/>
      <c r="N2892" s="55">
        <f>IFERROR(Tabla3[[#This Row],[PRECIOS]]-Tabla3[[#This Row],[PRECIOS]]*Tabla3[[#This Row],[% PRODUCTO]]," ")</f>
        <v>14.11111</v>
      </c>
      <c r="O2892" s="61"/>
      <c r="P2892" s="55">
        <f>IFERROR(Tabla3[[#This Row],[OCULTAR2]]-Tabla3[[#This Row],[OCULTAR2]]*Tabla3[[#This Row],[% LÍNEA]]," ")</f>
        <v>14.11111</v>
      </c>
      <c r="Q2892" s="56">
        <f>IFERROR(Tabla3[[#This Row],[% PRODUCTO]]+Tabla3[[#This Row],[% LÍNEA]]," ")</f>
        <v>0</v>
      </c>
      <c r="R2892" s="60">
        <f>Tabla3[[#This Row],[OCULTAR3]]</f>
        <v>14.11111</v>
      </c>
      <c r="S2892" s="60">
        <f>Tabla3[[#This Row],[PRECIO SIN %]]-Tabla3[[#This Row],[PRECIO SIN %]]*10%</f>
        <v>12.699999</v>
      </c>
      <c r="T2892" s="80">
        <f>(Tabla3[[#This Row],[PRECIO CON DESCT.]]-(Tabla3[[#This Row],[PRECIO CON DESCT.]]*$T$6))</f>
        <v>8.0009993699999988</v>
      </c>
      <c r="U2892" s="96"/>
      <c r="V2892" s="94">
        <f>Tabla3[[#This Row],[PRECIO %      en $]]*Tabla3[[#This Row],[PEDIDO ]]</f>
        <v>0</v>
      </c>
      <c r="W2892" s="57">
        <f>Tabla3[[#This Row],[PRECIO CON DESCT.]]*Tabla3[[#This Row],[PEDIDO ]]</f>
        <v>0</v>
      </c>
      <c r="X2892" s="58">
        <f>Tabla3[[#This Row],[PRECIO SIN %]]*Tabla3[[#This Row],[PEDIDO ]]</f>
        <v>0</v>
      </c>
    </row>
    <row r="2893" spans="1:24" ht="33" customHeight="1" x14ac:dyDescent="0.4">
      <c r="A2893" s="124">
        <v>7599794000097</v>
      </c>
      <c r="B2893" s="51" t="s">
        <v>225</v>
      </c>
      <c r="C2893" s="51" t="s">
        <v>209</v>
      </c>
      <c r="D28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93" s="118" t="s">
        <v>3361</v>
      </c>
      <c r="F2893" s="75" t="s">
        <v>537</v>
      </c>
      <c r="G28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93" s="77">
        <v>40</v>
      </c>
      <c r="J2893" s="52">
        <v>6.3333300000000001</v>
      </c>
      <c r="K2893" s="53">
        <f>Tabla3[[#This Row],[PRECIOS]]-Tabla3[[#This Row],[PRECIOS]]*10%</f>
        <v>5.6999969999999998</v>
      </c>
      <c r="L2893" s="101"/>
      <c r="M2893" s="54"/>
      <c r="N2893" s="55">
        <f>IFERROR(Tabla3[[#This Row],[PRECIOS]]-Tabla3[[#This Row],[PRECIOS]]*Tabla3[[#This Row],[% PRODUCTO]]," ")</f>
        <v>6.3333300000000001</v>
      </c>
      <c r="O2893" s="54"/>
      <c r="P2893" s="55">
        <f>IFERROR(Tabla3[[#This Row],[OCULTAR2]]-Tabla3[[#This Row],[OCULTAR2]]*Tabla3[[#This Row],[% LÍNEA]]," ")</f>
        <v>6.3333300000000001</v>
      </c>
      <c r="Q2893" s="56">
        <f>IFERROR(Tabla3[[#This Row],[% PRODUCTO]]+Tabla3[[#This Row],[% LÍNEA]]," ")</f>
        <v>0</v>
      </c>
      <c r="R2893" s="53">
        <f>Tabla3[[#This Row],[OCULTAR3]]</f>
        <v>6.3333300000000001</v>
      </c>
      <c r="S2893" s="53">
        <f>Tabla3[[#This Row],[PRECIO SIN %]]-Tabla3[[#This Row],[PRECIO SIN %]]*10%</f>
        <v>5.6999969999999998</v>
      </c>
      <c r="T2893" s="80">
        <f>(Tabla3[[#This Row],[PRECIO CON DESCT.]]-(Tabla3[[#This Row],[PRECIO CON DESCT.]]*$T$6))</f>
        <v>3.5909981099999997</v>
      </c>
      <c r="U2893" s="96"/>
      <c r="V2893" s="94">
        <f>Tabla3[[#This Row],[PRECIO %      en $]]*Tabla3[[#This Row],[PEDIDO ]]</f>
        <v>0</v>
      </c>
      <c r="W2893" s="57">
        <f>Tabla3[[#This Row],[PRECIO CON DESCT.]]*Tabla3[[#This Row],[PEDIDO ]]</f>
        <v>0</v>
      </c>
      <c r="X2893" s="58">
        <f>Tabla3[[#This Row],[PRECIO SIN %]]*Tabla3[[#This Row],[PEDIDO ]]</f>
        <v>0</v>
      </c>
    </row>
    <row r="2894" spans="1:24" ht="33" customHeight="1" x14ac:dyDescent="0.4">
      <c r="A2894" s="125">
        <v>7592454003575</v>
      </c>
      <c r="B2894" s="59" t="s">
        <v>225</v>
      </c>
      <c r="C2894" s="59" t="s">
        <v>188</v>
      </c>
      <c r="D28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94" s="119" t="s">
        <v>3362</v>
      </c>
      <c r="F2894" s="76" t="s">
        <v>537</v>
      </c>
      <c r="G28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94" s="78">
        <v>33</v>
      </c>
      <c r="J2894" s="52">
        <v>15.77778</v>
      </c>
      <c r="K2894" s="60">
        <f>Tabla3[[#This Row],[PRECIOS]]-Tabla3[[#This Row],[PRECIOS]]*10%</f>
        <v>14.200002</v>
      </c>
      <c r="L2894" s="101"/>
      <c r="M2894" s="61"/>
      <c r="N2894" s="55">
        <f>IFERROR(Tabla3[[#This Row],[PRECIOS]]-Tabla3[[#This Row],[PRECIOS]]*Tabla3[[#This Row],[% PRODUCTO]]," ")</f>
        <v>15.77778</v>
      </c>
      <c r="O2894" s="61"/>
      <c r="P2894" s="55">
        <f>IFERROR(Tabla3[[#This Row],[OCULTAR2]]-Tabla3[[#This Row],[OCULTAR2]]*Tabla3[[#This Row],[% LÍNEA]]," ")</f>
        <v>15.77778</v>
      </c>
      <c r="Q2894" s="56">
        <f>IFERROR(Tabla3[[#This Row],[% PRODUCTO]]+Tabla3[[#This Row],[% LÍNEA]]," ")</f>
        <v>0</v>
      </c>
      <c r="R2894" s="60">
        <f>Tabla3[[#This Row],[OCULTAR3]]</f>
        <v>15.77778</v>
      </c>
      <c r="S2894" s="60">
        <f>Tabla3[[#This Row],[PRECIO SIN %]]-Tabla3[[#This Row],[PRECIO SIN %]]*10%</f>
        <v>14.200002</v>
      </c>
      <c r="T2894" s="80">
        <f>(Tabla3[[#This Row],[PRECIO CON DESCT.]]-(Tabla3[[#This Row],[PRECIO CON DESCT.]]*$T$6))</f>
        <v>8.9460012599999992</v>
      </c>
      <c r="U2894" s="96"/>
      <c r="V2894" s="94">
        <f>Tabla3[[#This Row],[PRECIO %      en $]]*Tabla3[[#This Row],[PEDIDO ]]</f>
        <v>0</v>
      </c>
      <c r="W2894" s="57">
        <f>Tabla3[[#This Row],[PRECIO CON DESCT.]]*Tabla3[[#This Row],[PEDIDO ]]</f>
        <v>0</v>
      </c>
      <c r="X2894" s="58">
        <f>Tabla3[[#This Row],[PRECIO SIN %]]*Tabla3[[#This Row],[PEDIDO ]]</f>
        <v>0</v>
      </c>
    </row>
    <row r="2895" spans="1:24" ht="33" customHeight="1" x14ac:dyDescent="0.4">
      <c r="A2895" s="124">
        <v>7591519317688</v>
      </c>
      <c r="B2895" s="51" t="s">
        <v>225</v>
      </c>
      <c r="C2895" s="51" t="s">
        <v>249</v>
      </c>
      <c r="D28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95" s="118" t="s">
        <v>3363</v>
      </c>
      <c r="F2895" s="75" t="s">
        <v>537</v>
      </c>
      <c r="G28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95" s="77">
        <v>24</v>
      </c>
      <c r="J2895" s="52">
        <v>6.7222200000000001</v>
      </c>
      <c r="K2895" s="53">
        <f>Tabla3[[#This Row],[PRECIOS]]-Tabla3[[#This Row],[PRECIOS]]*10%</f>
        <v>6.0499980000000004</v>
      </c>
      <c r="L2895" s="101"/>
      <c r="M2895" s="54"/>
      <c r="N2895" s="55">
        <f>IFERROR(Tabla3[[#This Row],[PRECIOS]]-Tabla3[[#This Row],[PRECIOS]]*Tabla3[[#This Row],[% PRODUCTO]]," ")</f>
        <v>6.7222200000000001</v>
      </c>
      <c r="O2895" s="54"/>
      <c r="P2895" s="55">
        <f>IFERROR(Tabla3[[#This Row],[OCULTAR2]]-Tabla3[[#This Row],[OCULTAR2]]*Tabla3[[#This Row],[% LÍNEA]]," ")</f>
        <v>6.7222200000000001</v>
      </c>
      <c r="Q2895" s="56">
        <f>IFERROR(Tabla3[[#This Row],[% PRODUCTO]]+Tabla3[[#This Row],[% LÍNEA]]," ")</f>
        <v>0</v>
      </c>
      <c r="R2895" s="53">
        <f>Tabla3[[#This Row],[OCULTAR3]]</f>
        <v>6.7222200000000001</v>
      </c>
      <c r="S2895" s="53">
        <f>Tabla3[[#This Row],[PRECIO SIN %]]-Tabla3[[#This Row],[PRECIO SIN %]]*10%</f>
        <v>6.0499980000000004</v>
      </c>
      <c r="T2895" s="80">
        <f>(Tabla3[[#This Row],[PRECIO CON DESCT.]]-(Tabla3[[#This Row],[PRECIO CON DESCT.]]*$T$6))</f>
        <v>3.8114987400000002</v>
      </c>
      <c r="U2895" s="96"/>
      <c r="V2895" s="94">
        <f>Tabla3[[#This Row],[PRECIO %      en $]]*Tabla3[[#This Row],[PEDIDO ]]</f>
        <v>0</v>
      </c>
      <c r="W2895" s="57">
        <f>Tabla3[[#This Row],[PRECIO CON DESCT.]]*Tabla3[[#This Row],[PEDIDO ]]</f>
        <v>0</v>
      </c>
      <c r="X2895" s="58">
        <f>Tabla3[[#This Row],[PRECIO SIN %]]*Tabla3[[#This Row],[PEDIDO ]]</f>
        <v>0</v>
      </c>
    </row>
    <row r="2896" spans="1:24" ht="33" customHeight="1" x14ac:dyDescent="0.4">
      <c r="A2896" s="125">
        <v>7591519316230</v>
      </c>
      <c r="B2896" s="59" t="s">
        <v>225</v>
      </c>
      <c r="C2896" s="59" t="s">
        <v>249</v>
      </c>
      <c r="D28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96" s="119" t="s">
        <v>3364</v>
      </c>
      <c r="F2896" s="76" t="s">
        <v>537</v>
      </c>
      <c r="G28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96" s="78">
        <v>285</v>
      </c>
      <c r="J2896" s="52">
        <v>19.11111</v>
      </c>
      <c r="K2896" s="60">
        <f>Tabla3[[#This Row],[PRECIOS]]-Tabla3[[#This Row],[PRECIOS]]*10%</f>
        <v>17.199998999999998</v>
      </c>
      <c r="L2896" s="101"/>
      <c r="M2896" s="61"/>
      <c r="N2896" s="55">
        <f>IFERROR(Tabla3[[#This Row],[PRECIOS]]-Tabla3[[#This Row],[PRECIOS]]*Tabla3[[#This Row],[% PRODUCTO]]," ")</f>
        <v>19.11111</v>
      </c>
      <c r="O2896" s="61"/>
      <c r="P2896" s="55">
        <f>IFERROR(Tabla3[[#This Row],[OCULTAR2]]-Tabla3[[#This Row],[OCULTAR2]]*Tabla3[[#This Row],[% LÍNEA]]," ")</f>
        <v>19.11111</v>
      </c>
      <c r="Q2896" s="56">
        <f>IFERROR(Tabla3[[#This Row],[% PRODUCTO]]+Tabla3[[#This Row],[% LÍNEA]]," ")</f>
        <v>0</v>
      </c>
      <c r="R2896" s="60">
        <f>Tabla3[[#This Row],[OCULTAR3]]</f>
        <v>19.11111</v>
      </c>
      <c r="S2896" s="60">
        <f>Tabla3[[#This Row],[PRECIO SIN %]]-Tabla3[[#This Row],[PRECIO SIN %]]*10%</f>
        <v>17.199998999999998</v>
      </c>
      <c r="T2896" s="80">
        <f>(Tabla3[[#This Row],[PRECIO CON DESCT.]]-(Tabla3[[#This Row],[PRECIO CON DESCT.]]*$T$6))</f>
        <v>10.83599937</v>
      </c>
      <c r="U2896" s="96"/>
      <c r="V2896" s="94">
        <f>Tabla3[[#This Row],[PRECIO %      en $]]*Tabla3[[#This Row],[PEDIDO ]]</f>
        <v>0</v>
      </c>
      <c r="W2896" s="57">
        <f>Tabla3[[#This Row],[PRECIO CON DESCT.]]*Tabla3[[#This Row],[PEDIDO ]]</f>
        <v>0</v>
      </c>
      <c r="X2896" s="58">
        <f>Tabla3[[#This Row],[PRECIO SIN %]]*Tabla3[[#This Row],[PEDIDO ]]</f>
        <v>0</v>
      </c>
    </row>
    <row r="2897" spans="1:24" ht="33" customHeight="1" x14ac:dyDescent="0.4">
      <c r="A2897" s="124">
        <v>7591519317657</v>
      </c>
      <c r="B2897" s="51" t="s">
        <v>225</v>
      </c>
      <c r="C2897" s="51" t="s">
        <v>249</v>
      </c>
      <c r="D28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97" s="118" t="s">
        <v>3365</v>
      </c>
      <c r="F2897" s="75" t="s">
        <v>537</v>
      </c>
      <c r="G28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97" s="77">
        <v>2</v>
      </c>
      <c r="J2897" s="52">
        <v>7.0666700000000002</v>
      </c>
      <c r="K2897" s="53">
        <f>Tabla3[[#This Row],[PRECIOS]]-Tabla3[[#This Row],[PRECIOS]]*10%</f>
        <v>6.3600029999999999</v>
      </c>
      <c r="L2897" s="101"/>
      <c r="M2897" s="54"/>
      <c r="N2897" s="55">
        <f>IFERROR(Tabla3[[#This Row],[PRECIOS]]-Tabla3[[#This Row],[PRECIOS]]*Tabla3[[#This Row],[% PRODUCTO]]," ")</f>
        <v>7.0666700000000002</v>
      </c>
      <c r="O2897" s="54"/>
      <c r="P2897" s="55">
        <f>IFERROR(Tabla3[[#This Row],[OCULTAR2]]-Tabla3[[#This Row],[OCULTAR2]]*Tabla3[[#This Row],[% LÍNEA]]," ")</f>
        <v>7.0666700000000002</v>
      </c>
      <c r="Q2897" s="56">
        <f>IFERROR(Tabla3[[#This Row],[% PRODUCTO]]+Tabla3[[#This Row],[% LÍNEA]]," ")</f>
        <v>0</v>
      </c>
      <c r="R2897" s="53">
        <f>Tabla3[[#This Row],[OCULTAR3]]</f>
        <v>7.0666700000000002</v>
      </c>
      <c r="S2897" s="53">
        <f>Tabla3[[#This Row],[PRECIO SIN %]]-Tabla3[[#This Row],[PRECIO SIN %]]*10%</f>
        <v>6.3600029999999999</v>
      </c>
      <c r="T2897" s="80">
        <f>(Tabla3[[#This Row],[PRECIO CON DESCT.]]-(Tabla3[[#This Row],[PRECIO CON DESCT.]]*$T$6))</f>
        <v>4.0068018900000002</v>
      </c>
      <c r="U2897" s="96"/>
      <c r="V2897" s="94">
        <f>Tabla3[[#This Row],[PRECIO %      en $]]*Tabla3[[#This Row],[PEDIDO ]]</f>
        <v>0</v>
      </c>
      <c r="W2897" s="57">
        <f>Tabla3[[#This Row],[PRECIO CON DESCT.]]*Tabla3[[#This Row],[PEDIDO ]]</f>
        <v>0</v>
      </c>
      <c r="X2897" s="58">
        <f>Tabla3[[#This Row],[PRECIO SIN %]]*Tabla3[[#This Row],[PEDIDO ]]</f>
        <v>0</v>
      </c>
    </row>
    <row r="2898" spans="1:24" ht="33" customHeight="1" x14ac:dyDescent="0.4">
      <c r="A2898" s="125">
        <v>7592803004253</v>
      </c>
      <c r="B2898" s="59" t="s">
        <v>225</v>
      </c>
      <c r="C2898" s="59" t="s">
        <v>132</v>
      </c>
      <c r="D28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98" s="119" t="s">
        <v>3366</v>
      </c>
      <c r="F2898" s="76" t="s">
        <v>537</v>
      </c>
      <c r="G28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98" s="78">
        <v>64</v>
      </c>
      <c r="J2898" s="52">
        <v>14.588889999999999</v>
      </c>
      <c r="K2898" s="60">
        <f>Tabla3[[#This Row],[PRECIOS]]-Tabla3[[#This Row],[PRECIOS]]*10%</f>
        <v>13.130001</v>
      </c>
      <c r="L2898" s="101"/>
      <c r="M2898" s="61"/>
      <c r="N2898" s="55">
        <f>IFERROR(Tabla3[[#This Row],[PRECIOS]]-Tabla3[[#This Row],[PRECIOS]]*Tabla3[[#This Row],[% PRODUCTO]]," ")</f>
        <v>14.588889999999999</v>
      </c>
      <c r="O2898" s="61"/>
      <c r="P2898" s="55">
        <f>IFERROR(Tabla3[[#This Row],[OCULTAR2]]-Tabla3[[#This Row],[OCULTAR2]]*Tabla3[[#This Row],[% LÍNEA]]," ")</f>
        <v>14.588889999999999</v>
      </c>
      <c r="Q2898" s="56">
        <f>IFERROR(Tabla3[[#This Row],[% PRODUCTO]]+Tabla3[[#This Row],[% LÍNEA]]," ")</f>
        <v>0</v>
      </c>
      <c r="R2898" s="60">
        <f>Tabla3[[#This Row],[OCULTAR3]]</f>
        <v>14.588889999999999</v>
      </c>
      <c r="S2898" s="60">
        <f>Tabla3[[#This Row],[PRECIO SIN %]]-Tabla3[[#This Row],[PRECIO SIN %]]*10%</f>
        <v>13.130001</v>
      </c>
      <c r="T2898" s="80">
        <f>(Tabla3[[#This Row],[PRECIO CON DESCT.]]-(Tabla3[[#This Row],[PRECIO CON DESCT.]]*$T$6))</f>
        <v>8.2719006300000011</v>
      </c>
      <c r="U2898" s="96"/>
      <c r="V2898" s="94">
        <f>Tabla3[[#This Row],[PRECIO %      en $]]*Tabla3[[#This Row],[PEDIDO ]]</f>
        <v>0</v>
      </c>
      <c r="W2898" s="57">
        <f>Tabla3[[#This Row],[PRECIO CON DESCT.]]*Tabla3[[#This Row],[PEDIDO ]]</f>
        <v>0</v>
      </c>
      <c r="X2898" s="58">
        <f>Tabla3[[#This Row],[PRECIO SIN %]]*Tabla3[[#This Row],[PEDIDO ]]</f>
        <v>0</v>
      </c>
    </row>
    <row r="2899" spans="1:24" ht="33" customHeight="1" x14ac:dyDescent="0.4">
      <c r="A2899" s="124">
        <v>7591585179142</v>
      </c>
      <c r="B2899" s="51" t="s">
        <v>225</v>
      </c>
      <c r="C2899" s="51" t="s">
        <v>75</v>
      </c>
      <c r="D28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899" s="118" t="s">
        <v>3367</v>
      </c>
      <c r="F2899" s="75" t="s">
        <v>537</v>
      </c>
      <c r="G28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8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899" s="77">
        <v>23</v>
      </c>
      <c r="J2899" s="52">
        <v>16.27778</v>
      </c>
      <c r="K2899" s="53">
        <f>Tabla3[[#This Row],[PRECIOS]]-Tabla3[[#This Row],[PRECIOS]]*10%</f>
        <v>14.650002000000001</v>
      </c>
      <c r="L2899" s="101"/>
      <c r="M2899" s="54"/>
      <c r="N2899" s="55">
        <f>IFERROR(Tabla3[[#This Row],[PRECIOS]]-Tabla3[[#This Row],[PRECIOS]]*Tabla3[[#This Row],[% PRODUCTO]]," ")</f>
        <v>16.27778</v>
      </c>
      <c r="O2899" s="54"/>
      <c r="P2899" s="55">
        <f>IFERROR(Tabla3[[#This Row],[OCULTAR2]]-Tabla3[[#This Row],[OCULTAR2]]*Tabla3[[#This Row],[% LÍNEA]]," ")</f>
        <v>16.27778</v>
      </c>
      <c r="Q2899" s="56">
        <f>IFERROR(Tabla3[[#This Row],[% PRODUCTO]]+Tabla3[[#This Row],[% LÍNEA]]," ")</f>
        <v>0</v>
      </c>
      <c r="R2899" s="53">
        <f>Tabla3[[#This Row],[OCULTAR3]]</f>
        <v>16.27778</v>
      </c>
      <c r="S2899" s="53">
        <f>Tabla3[[#This Row],[PRECIO SIN %]]-Tabla3[[#This Row],[PRECIO SIN %]]*10%</f>
        <v>14.650002000000001</v>
      </c>
      <c r="T2899" s="80">
        <f>(Tabla3[[#This Row],[PRECIO CON DESCT.]]-(Tabla3[[#This Row],[PRECIO CON DESCT.]]*$T$6))</f>
        <v>9.2295012599999993</v>
      </c>
      <c r="U2899" s="96"/>
      <c r="V2899" s="94">
        <f>Tabla3[[#This Row],[PRECIO %      en $]]*Tabla3[[#This Row],[PEDIDO ]]</f>
        <v>0</v>
      </c>
      <c r="W2899" s="57">
        <f>Tabla3[[#This Row],[PRECIO CON DESCT.]]*Tabla3[[#This Row],[PEDIDO ]]</f>
        <v>0</v>
      </c>
      <c r="X2899" s="58">
        <f>Tabla3[[#This Row],[PRECIO SIN %]]*Tabla3[[#This Row],[PEDIDO ]]</f>
        <v>0</v>
      </c>
    </row>
    <row r="2900" spans="1:24" ht="33" customHeight="1" x14ac:dyDescent="0.4">
      <c r="A2900" s="125">
        <v>7598176001165</v>
      </c>
      <c r="B2900" s="59" t="s">
        <v>225</v>
      </c>
      <c r="C2900" s="59" t="s">
        <v>168</v>
      </c>
      <c r="D29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00" s="119" t="s">
        <v>3368</v>
      </c>
      <c r="F2900" s="76" t="s">
        <v>537</v>
      </c>
      <c r="G29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00" s="78">
        <v>17</v>
      </c>
      <c r="J2900" s="52">
        <v>5.9666699999999997</v>
      </c>
      <c r="K2900" s="60">
        <f>Tabla3[[#This Row],[PRECIOS]]-Tabla3[[#This Row],[PRECIOS]]*10%</f>
        <v>5.3700029999999996</v>
      </c>
      <c r="L2900" s="101"/>
      <c r="M2900" s="61"/>
      <c r="N2900" s="55">
        <f>IFERROR(Tabla3[[#This Row],[PRECIOS]]-Tabla3[[#This Row],[PRECIOS]]*Tabla3[[#This Row],[% PRODUCTO]]," ")</f>
        <v>5.9666699999999997</v>
      </c>
      <c r="O2900" s="61"/>
      <c r="P2900" s="55">
        <f>IFERROR(Tabla3[[#This Row],[OCULTAR2]]-Tabla3[[#This Row],[OCULTAR2]]*Tabla3[[#This Row],[% LÍNEA]]," ")</f>
        <v>5.9666699999999997</v>
      </c>
      <c r="Q2900" s="56">
        <f>IFERROR(Tabla3[[#This Row],[% PRODUCTO]]+Tabla3[[#This Row],[% LÍNEA]]," ")</f>
        <v>0</v>
      </c>
      <c r="R2900" s="60">
        <f>Tabla3[[#This Row],[OCULTAR3]]</f>
        <v>5.9666699999999997</v>
      </c>
      <c r="S2900" s="60">
        <f>Tabla3[[#This Row],[PRECIO SIN %]]-Tabla3[[#This Row],[PRECIO SIN %]]*10%</f>
        <v>5.3700029999999996</v>
      </c>
      <c r="T2900" s="80">
        <f>(Tabla3[[#This Row],[PRECIO CON DESCT.]]-(Tabla3[[#This Row],[PRECIO CON DESCT.]]*$T$6))</f>
        <v>3.3831018899999998</v>
      </c>
      <c r="U2900" s="96"/>
      <c r="V2900" s="94">
        <f>Tabla3[[#This Row],[PRECIO %      en $]]*Tabla3[[#This Row],[PEDIDO ]]</f>
        <v>0</v>
      </c>
      <c r="W2900" s="57">
        <f>Tabla3[[#This Row],[PRECIO CON DESCT.]]*Tabla3[[#This Row],[PEDIDO ]]</f>
        <v>0</v>
      </c>
      <c r="X2900" s="58">
        <f>Tabla3[[#This Row],[PRECIO SIN %]]*Tabla3[[#This Row],[PEDIDO ]]</f>
        <v>0</v>
      </c>
    </row>
    <row r="2901" spans="1:24" ht="33" customHeight="1" x14ac:dyDescent="0.4">
      <c r="A2901" s="124">
        <v>7598176001165</v>
      </c>
      <c r="B2901" s="51" t="s">
        <v>225</v>
      </c>
      <c r="C2901" s="51" t="s">
        <v>168</v>
      </c>
      <c r="D29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01" s="118" t="s">
        <v>3368</v>
      </c>
      <c r="F2901" s="75" t="s">
        <v>537</v>
      </c>
      <c r="G29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01" s="77">
        <v>31</v>
      </c>
      <c r="J2901" s="52">
        <v>7.9</v>
      </c>
      <c r="K2901" s="53">
        <f>Tabla3[[#This Row],[PRECIOS]]-Tabla3[[#This Row],[PRECIOS]]*10%</f>
        <v>7.11</v>
      </c>
      <c r="L2901" s="101"/>
      <c r="M2901" s="54"/>
      <c r="N2901" s="55">
        <f>IFERROR(Tabla3[[#This Row],[PRECIOS]]-Tabla3[[#This Row],[PRECIOS]]*Tabla3[[#This Row],[% PRODUCTO]]," ")</f>
        <v>7.9</v>
      </c>
      <c r="O2901" s="54"/>
      <c r="P2901" s="55">
        <f>IFERROR(Tabla3[[#This Row],[OCULTAR2]]-Tabla3[[#This Row],[OCULTAR2]]*Tabla3[[#This Row],[% LÍNEA]]," ")</f>
        <v>7.9</v>
      </c>
      <c r="Q2901" s="56">
        <f>IFERROR(Tabla3[[#This Row],[% PRODUCTO]]+Tabla3[[#This Row],[% LÍNEA]]," ")</f>
        <v>0</v>
      </c>
      <c r="R2901" s="53">
        <f>Tabla3[[#This Row],[OCULTAR3]]</f>
        <v>7.9</v>
      </c>
      <c r="S2901" s="53">
        <f>Tabla3[[#This Row],[PRECIO SIN %]]-Tabla3[[#This Row],[PRECIO SIN %]]*10%</f>
        <v>7.11</v>
      </c>
      <c r="T2901" s="80">
        <f>(Tabla3[[#This Row],[PRECIO CON DESCT.]]-(Tabla3[[#This Row],[PRECIO CON DESCT.]]*$T$6))</f>
        <v>4.4793000000000003</v>
      </c>
      <c r="U2901" s="96"/>
      <c r="V2901" s="94">
        <f>Tabla3[[#This Row],[PRECIO %      en $]]*Tabla3[[#This Row],[PEDIDO ]]</f>
        <v>0</v>
      </c>
      <c r="W2901" s="57">
        <f>Tabla3[[#This Row],[PRECIO CON DESCT.]]*Tabla3[[#This Row],[PEDIDO ]]</f>
        <v>0</v>
      </c>
      <c r="X2901" s="58">
        <f>Tabla3[[#This Row],[PRECIO SIN %]]*Tabla3[[#This Row],[PEDIDO ]]</f>
        <v>0</v>
      </c>
    </row>
    <row r="2902" spans="1:24" ht="33" customHeight="1" x14ac:dyDescent="0.4">
      <c r="A2902" s="125">
        <v>7597758000329</v>
      </c>
      <c r="B2902" s="59" t="s">
        <v>225</v>
      </c>
      <c r="C2902" s="59" t="s">
        <v>67</v>
      </c>
      <c r="D29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02" s="119" t="s">
        <v>3369</v>
      </c>
      <c r="F2902" s="76" t="s">
        <v>537</v>
      </c>
      <c r="G29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02" s="78">
        <v>291</v>
      </c>
      <c r="J2902" s="52">
        <v>7.7777799999999999</v>
      </c>
      <c r="K2902" s="60">
        <f>Tabla3[[#This Row],[PRECIOS]]-Tabla3[[#This Row],[PRECIOS]]*10%</f>
        <v>7.0000020000000003</v>
      </c>
      <c r="L2902" s="101"/>
      <c r="M2902" s="61"/>
      <c r="N2902" s="55">
        <f>IFERROR(Tabla3[[#This Row],[PRECIOS]]-Tabla3[[#This Row],[PRECIOS]]*Tabla3[[#This Row],[% PRODUCTO]]," ")</f>
        <v>7.7777799999999999</v>
      </c>
      <c r="O2902" s="61"/>
      <c r="P2902" s="55">
        <f>IFERROR(Tabla3[[#This Row],[OCULTAR2]]-Tabla3[[#This Row],[OCULTAR2]]*Tabla3[[#This Row],[% LÍNEA]]," ")</f>
        <v>7.7777799999999999</v>
      </c>
      <c r="Q2902" s="56">
        <f>IFERROR(Tabla3[[#This Row],[% PRODUCTO]]+Tabla3[[#This Row],[% LÍNEA]]," ")</f>
        <v>0</v>
      </c>
      <c r="R2902" s="60">
        <f>Tabla3[[#This Row],[OCULTAR3]]</f>
        <v>7.7777799999999999</v>
      </c>
      <c r="S2902" s="60">
        <f>Tabla3[[#This Row],[PRECIO SIN %]]-Tabla3[[#This Row],[PRECIO SIN %]]*10%</f>
        <v>7.0000020000000003</v>
      </c>
      <c r="T2902" s="80">
        <f>(Tabla3[[#This Row],[PRECIO CON DESCT.]]-(Tabla3[[#This Row],[PRECIO CON DESCT.]]*$T$6))</f>
        <v>4.4100012599999996</v>
      </c>
      <c r="U2902" s="96"/>
      <c r="V2902" s="94">
        <f>Tabla3[[#This Row],[PRECIO %      en $]]*Tabla3[[#This Row],[PEDIDO ]]</f>
        <v>0</v>
      </c>
      <c r="W2902" s="57">
        <f>Tabla3[[#This Row],[PRECIO CON DESCT.]]*Tabla3[[#This Row],[PEDIDO ]]</f>
        <v>0</v>
      </c>
      <c r="X2902" s="58">
        <f>Tabla3[[#This Row],[PRECIO SIN %]]*Tabla3[[#This Row],[PEDIDO ]]</f>
        <v>0</v>
      </c>
    </row>
    <row r="2903" spans="1:24" ht="33" customHeight="1" x14ac:dyDescent="0.4">
      <c r="A2903" s="124">
        <v>7591519051858</v>
      </c>
      <c r="B2903" s="51" t="s">
        <v>225</v>
      </c>
      <c r="C2903" s="51" t="s">
        <v>149</v>
      </c>
      <c r="D29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03" s="118" t="s">
        <v>3370</v>
      </c>
      <c r="F2903" s="75" t="s">
        <v>537</v>
      </c>
      <c r="G29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03" s="77">
        <v>290</v>
      </c>
      <c r="J2903" s="52">
        <v>12.44444</v>
      </c>
      <c r="K2903" s="53">
        <f>Tabla3[[#This Row],[PRECIOS]]-Tabla3[[#This Row],[PRECIOS]]*10%</f>
        <v>11.199996000000001</v>
      </c>
      <c r="L2903" s="101"/>
      <c r="M2903" s="54"/>
      <c r="N2903" s="55">
        <f>IFERROR(Tabla3[[#This Row],[PRECIOS]]-Tabla3[[#This Row],[PRECIOS]]*Tabla3[[#This Row],[% PRODUCTO]]," ")</f>
        <v>12.44444</v>
      </c>
      <c r="O2903" s="54"/>
      <c r="P2903" s="55">
        <f>IFERROR(Tabla3[[#This Row],[OCULTAR2]]-Tabla3[[#This Row],[OCULTAR2]]*Tabla3[[#This Row],[% LÍNEA]]," ")</f>
        <v>12.44444</v>
      </c>
      <c r="Q2903" s="56">
        <f>IFERROR(Tabla3[[#This Row],[% PRODUCTO]]+Tabla3[[#This Row],[% LÍNEA]]," ")</f>
        <v>0</v>
      </c>
      <c r="R2903" s="53">
        <f>Tabla3[[#This Row],[OCULTAR3]]</f>
        <v>12.44444</v>
      </c>
      <c r="S2903" s="53">
        <f>Tabla3[[#This Row],[PRECIO SIN %]]-Tabla3[[#This Row],[PRECIO SIN %]]*10%</f>
        <v>11.199996000000001</v>
      </c>
      <c r="T2903" s="80">
        <f>(Tabla3[[#This Row],[PRECIO CON DESCT.]]-(Tabla3[[#This Row],[PRECIO CON DESCT.]]*$T$6))</f>
        <v>7.0559974800000003</v>
      </c>
      <c r="U2903" s="96"/>
      <c r="V2903" s="94">
        <f>Tabla3[[#This Row],[PRECIO %      en $]]*Tabla3[[#This Row],[PEDIDO ]]</f>
        <v>0</v>
      </c>
      <c r="W2903" s="57">
        <f>Tabla3[[#This Row],[PRECIO CON DESCT.]]*Tabla3[[#This Row],[PEDIDO ]]</f>
        <v>0</v>
      </c>
      <c r="X2903" s="58">
        <f>Tabla3[[#This Row],[PRECIO SIN %]]*Tabla3[[#This Row],[PEDIDO ]]</f>
        <v>0</v>
      </c>
    </row>
    <row r="2904" spans="1:24" ht="33" customHeight="1" x14ac:dyDescent="0.4">
      <c r="A2904" s="125">
        <v>212810862796</v>
      </c>
      <c r="B2904" s="59" t="s">
        <v>225</v>
      </c>
      <c r="C2904" s="59" t="s">
        <v>109</v>
      </c>
      <c r="D29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04" s="119" t="s">
        <v>3371</v>
      </c>
      <c r="F2904" s="76" t="s">
        <v>537</v>
      </c>
      <c r="G29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04" s="78">
        <v>87</v>
      </c>
      <c r="J2904" s="52">
        <v>6.2</v>
      </c>
      <c r="K2904" s="60">
        <f>Tabla3[[#This Row],[PRECIOS]]-Tabla3[[#This Row],[PRECIOS]]*10%</f>
        <v>5.58</v>
      </c>
      <c r="L2904" s="101"/>
      <c r="M2904" s="61"/>
      <c r="N2904" s="55">
        <f>IFERROR(Tabla3[[#This Row],[PRECIOS]]-Tabla3[[#This Row],[PRECIOS]]*Tabla3[[#This Row],[% PRODUCTO]]," ")</f>
        <v>6.2</v>
      </c>
      <c r="O2904" s="61"/>
      <c r="P2904" s="55">
        <f>IFERROR(Tabla3[[#This Row],[OCULTAR2]]-Tabla3[[#This Row],[OCULTAR2]]*Tabla3[[#This Row],[% LÍNEA]]," ")</f>
        <v>6.2</v>
      </c>
      <c r="Q2904" s="56">
        <f>IFERROR(Tabla3[[#This Row],[% PRODUCTO]]+Tabla3[[#This Row],[% LÍNEA]]," ")</f>
        <v>0</v>
      </c>
      <c r="R2904" s="60">
        <f>Tabla3[[#This Row],[OCULTAR3]]</f>
        <v>6.2</v>
      </c>
      <c r="S2904" s="60">
        <f>Tabla3[[#This Row],[PRECIO SIN %]]-Tabla3[[#This Row],[PRECIO SIN %]]*10%</f>
        <v>5.58</v>
      </c>
      <c r="T2904" s="80">
        <f>(Tabla3[[#This Row],[PRECIO CON DESCT.]]-(Tabla3[[#This Row],[PRECIO CON DESCT.]]*$T$6))</f>
        <v>3.5154000000000001</v>
      </c>
      <c r="U2904" s="96"/>
      <c r="V2904" s="94">
        <f>Tabla3[[#This Row],[PRECIO %      en $]]*Tabla3[[#This Row],[PEDIDO ]]</f>
        <v>0</v>
      </c>
      <c r="W2904" s="57">
        <f>Tabla3[[#This Row],[PRECIO CON DESCT.]]*Tabla3[[#This Row],[PEDIDO ]]</f>
        <v>0</v>
      </c>
      <c r="X2904" s="58">
        <f>Tabla3[[#This Row],[PRECIO SIN %]]*Tabla3[[#This Row],[PEDIDO ]]</f>
        <v>0</v>
      </c>
    </row>
    <row r="2905" spans="1:24" ht="33" customHeight="1" x14ac:dyDescent="0.4">
      <c r="A2905" s="124">
        <v>7591585278807</v>
      </c>
      <c r="B2905" s="51" t="s">
        <v>225</v>
      </c>
      <c r="C2905" s="51" t="s">
        <v>75</v>
      </c>
      <c r="D29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05" s="118" t="s">
        <v>3372</v>
      </c>
      <c r="F2905" s="75" t="s">
        <v>537</v>
      </c>
      <c r="G29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05" s="77">
        <v>27</v>
      </c>
      <c r="J2905" s="52">
        <v>12.411110000000001</v>
      </c>
      <c r="K2905" s="53">
        <f>Tabla3[[#This Row],[PRECIOS]]-Tabla3[[#This Row],[PRECIOS]]*10%</f>
        <v>11.169999000000001</v>
      </c>
      <c r="L2905" s="101"/>
      <c r="M2905" s="54"/>
      <c r="N2905" s="55">
        <f>IFERROR(Tabla3[[#This Row],[PRECIOS]]-Tabla3[[#This Row],[PRECIOS]]*Tabla3[[#This Row],[% PRODUCTO]]," ")</f>
        <v>12.411110000000001</v>
      </c>
      <c r="O2905" s="54"/>
      <c r="P2905" s="55">
        <f>IFERROR(Tabla3[[#This Row],[OCULTAR2]]-Tabla3[[#This Row],[OCULTAR2]]*Tabla3[[#This Row],[% LÍNEA]]," ")</f>
        <v>12.411110000000001</v>
      </c>
      <c r="Q2905" s="56">
        <f>IFERROR(Tabla3[[#This Row],[% PRODUCTO]]+Tabla3[[#This Row],[% LÍNEA]]," ")</f>
        <v>0</v>
      </c>
      <c r="R2905" s="53">
        <f>Tabla3[[#This Row],[OCULTAR3]]</f>
        <v>12.411110000000001</v>
      </c>
      <c r="S2905" s="53">
        <f>Tabla3[[#This Row],[PRECIO SIN %]]-Tabla3[[#This Row],[PRECIO SIN %]]*10%</f>
        <v>11.169999000000001</v>
      </c>
      <c r="T2905" s="80">
        <f>(Tabla3[[#This Row],[PRECIO CON DESCT.]]-(Tabla3[[#This Row],[PRECIO CON DESCT.]]*$T$6))</f>
        <v>7.0370993700000009</v>
      </c>
      <c r="U2905" s="96"/>
      <c r="V2905" s="94">
        <f>Tabla3[[#This Row],[PRECIO %      en $]]*Tabla3[[#This Row],[PEDIDO ]]</f>
        <v>0</v>
      </c>
      <c r="W2905" s="57">
        <f>Tabla3[[#This Row],[PRECIO CON DESCT.]]*Tabla3[[#This Row],[PEDIDO ]]</f>
        <v>0</v>
      </c>
      <c r="X2905" s="58">
        <f>Tabla3[[#This Row],[PRECIO SIN %]]*Tabla3[[#This Row],[PEDIDO ]]</f>
        <v>0</v>
      </c>
    </row>
    <row r="2906" spans="1:24" ht="33" customHeight="1" x14ac:dyDescent="0.4">
      <c r="A2906" s="125">
        <v>7841141002750</v>
      </c>
      <c r="B2906" s="59" t="s">
        <v>225</v>
      </c>
      <c r="C2906" s="59" t="s">
        <v>280</v>
      </c>
      <c r="D29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06" s="119" t="s">
        <v>3373</v>
      </c>
      <c r="F2906" s="76" t="s">
        <v>537</v>
      </c>
      <c r="G29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06" s="78">
        <v>12</v>
      </c>
      <c r="J2906" s="52">
        <v>15.33333</v>
      </c>
      <c r="K2906" s="60">
        <f>Tabla3[[#This Row],[PRECIOS]]-Tabla3[[#This Row],[PRECIOS]]*10%</f>
        <v>13.799996999999999</v>
      </c>
      <c r="L2906" s="101"/>
      <c r="M2906" s="61"/>
      <c r="N2906" s="55">
        <f>IFERROR(Tabla3[[#This Row],[PRECIOS]]-Tabla3[[#This Row],[PRECIOS]]*Tabla3[[#This Row],[% PRODUCTO]]," ")</f>
        <v>15.33333</v>
      </c>
      <c r="O2906" s="61"/>
      <c r="P2906" s="55">
        <f>IFERROR(Tabla3[[#This Row],[OCULTAR2]]-Tabla3[[#This Row],[OCULTAR2]]*Tabla3[[#This Row],[% LÍNEA]]," ")</f>
        <v>15.33333</v>
      </c>
      <c r="Q2906" s="56">
        <f>IFERROR(Tabla3[[#This Row],[% PRODUCTO]]+Tabla3[[#This Row],[% LÍNEA]]," ")</f>
        <v>0</v>
      </c>
      <c r="R2906" s="60">
        <f>Tabla3[[#This Row],[OCULTAR3]]</f>
        <v>15.33333</v>
      </c>
      <c r="S2906" s="60">
        <f>Tabla3[[#This Row],[PRECIO SIN %]]-Tabla3[[#This Row],[PRECIO SIN %]]*10%</f>
        <v>13.799996999999999</v>
      </c>
      <c r="T2906" s="80">
        <f>(Tabla3[[#This Row],[PRECIO CON DESCT.]]-(Tabla3[[#This Row],[PRECIO CON DESCT.]]*$T$6))</f>
        <v>8.693998109999999</v>
      </c>
      <c r="U2906" s="96"/>
      <c r="V2906" s="94">
        <f>Tabla3[[#This Row],[PRECIO %      en $]]*Tabla3[[#This Row],[PEDIDO ]]</f>
        <v>0</v>
      </c>
      <c r="W2906" s="57">
        <f>Tabla3[[#This Row],[PRECIO CON DESCT.]]*Tabla3[[#This Row],[PEDIDO ]]</f>
        <v>0</v>
      </c>
      <c r="X2906" s="58">
        <f>Tabla3[[#This Row],[PRECIO SIN %]]*Tabla3[[#This Row],[PEDIDO ]]</f>
        <v>0</v>
      </c>
    </row>
    <row r="2907" spans="1:24" ht="33" customHeight="1" x14ac:dyDescent="0.4">
      <c r="A2907" s="124">
        <v>7591619000527</v>
      </c>
      <c r="B2907" s="51" t="s">
        <v>225</v>
      </c>
      <c r="C2907" s="51" t="s">
        <v>131</v>
      </c>
      <c r="D29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07" s="118" t="s">
        <v>3374</v>
      </c>
      <c r="F2907" s="75" t="s">
        <v>537</v>
      </c>
      <c r="G29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07" s="77">
        <v>4</v>
      </c>
      <c r="J2907" s="52">
        <v>15.22222</v>
      </c>
      <c r="K2907" s="53">
        <f>Tabla3[[#This Row],[PRECIOS]]-Tabla3[[#This Row],[PRECIOS]]*10%</f>
        <v>13.699998000000001</v>
      </c>
      <c r="L2907" s="101"/>
      <c r="M2907" s="54"/>
      <c r="N2907" s="55">
        <f>IFERROR(Tabla3[[#This Row],[PRECIOS]]-Tabla3[[#This Row],[PRECIOS]]*Tabla3[[#This Row],[% PRODUCTO]]," ")</f>
        <v>15.22222</v>
      </c>
      <c r="O2907" s="54"/>
      <c r="P2907" s="55">
        <f>IFERROR(Tabla3[[#This Row],[OCULTAR2]]-Tabla3[[#This Row],[OCULTAR2]]*Tabla3[[#This Row],[% LÍNEA]]," ")</f>
        <v>15.22222</v>
      </c>
      <c r="Q2907" s="56">
        <f>IFERROR(Tabla3[[#This Row],[% PRODUCTO]]+Tabla3[[#This Row],[% LÍNEA]]," ")</f>
        <v>0</v>
      </c>
      <c r="R2907" s="53">
        <f>Tabla3[[#This Row],[OCULTAR3]]</f>
        <v>15.22222</v>
      </c>
      <c r="S2907" s="53">
        <f>Tabla3[[#This Row],[PRECIO SIN %]]-Tabla3[[#This Row],[PRECIO SIN %]]*10%</f>
        <v>13.699998000000001</v>
      </c>
      <c r="T2907" s="80">
        <f>(Tabla3[[#This Row],[PRECIO CON DESCT.]]-(Tabla3[[#This Row],[PRECIO CON DESCT.]]*$T$6))</f>
        <v>8.6309987400000008</v>
      </c>
      <c r="U2907" s="96"/>
      <c r="V2907" s="94">
        <f>Tabla3[[#This Row],[PRECIO %      en $]]*Tabla3[[#This Row],[PEDIDO ]]</f>
        <v>0</v>
      </c>
      <c r="W2907" s="57">
        <f>Tabla3[[#This Row],[PRECIO CON DESCT.]]*Tabla3[[#This Row],[PEDIDO ]]</f>
        <v>0</v>
      </c>
      <c r="X2907" s="58">
        <f>Tabla3[[#This Row],[PRECIO SIN %]]*Tabla3[[#This Row],[PEDIDO ]]</f>
        <v>0</v>
      </c>
    </row>
    <row r="2908" spans="1:24" ht="33" customHeight="1" x14ac:dyDescent="0.4">
      <c r="A2908" s="125">
        <v>7598455000483</v>
      </c>
      <c r="B2908" s="59" t="s">
        <v>225</v>
      </c>
      <c r="C2908" s="59" t="s">
        <v>58</v>
      </c>
      <c r="D29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908" s="119" t="s">
        <v>3375</v>
      </c>
      <c r="F2908" s="76" t="s">
        <v>537</v>
      </c>
      <c r="G29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08" s="78">
        <v>113</v>
      </c>
      <c r="J2908" s="52">
        <v>4.0999999999999996</v>
      </c>
      <c r="K2908" s="60">
        <f>Tabla3[[#This Row],[PRECIOS]]-Tabla3[[#This Row],[PRECIOS]]*10%</f>
        <v>3.6899999999999995</v>
      </c>
      <c r="L2908" s="101"/>
      <c r="M2908" s="61"/>
      <c r="N2908" s="55">
        <f>IFERROR(Tabla3[[#This Row],[PRECIOS]]-Tabla3[[#This Row],[PRECIOS]]*Tabla3[[#This Row],[% PRODUCTO]]," ")</f>
        <v>4.0999999999999996</v>
      </c>
      <c r="O2908" s="61"/>
      <c r="P2908" s="55">
        <f>IFERROR(Tabla3[[#This Row],[OCULTAR2]]-Tabla3[[#This Row],[OCULTAR2]]*Tabla3[[#This Row],[% LÍNEA]]," ")</f>
        <v>4.0999999999999996</v>
      </c>
      <c r="Q2908" s="56">
        <f>IFERROR(Tabla3[[#This Row],[% PRODUCTO]]+Tabla3[[#This Row],[% LÍNEA]]," ")</f>
        <v>0</v>
      </c>
      <c r="R2908" s="60">
        <f>Tabla3[[#This Row],[OCULTAR3]]</f>
        <v>4.0999999999999996</v>
      </c>
      <c r="S2908" s="60">
        <f>Tabla3[[#This Row],[PRECIO SIN %]]-Tabla3[[#This Row],[PRECIO SIN %]]*10%</f>
        <v>3.6899999999999995</v>
      </c>
      <c r="T2908" s="80">
        <f>(Tabla3[[#This Row],[PRECIO CON DESCT.]]-(Tabla3[[#This Row],[PRECIO CON DESCT.]]*$T$6))</f>
        <v>2.3247</v>
      </c>
      <c r="U2908" s="96"/>
      <c r="V2908" s="94">
        <f>Tabla3[[#This Row],[PRECIO %      en $]]*Tabla3[[#This Row],[PEDIDO ]]</f>
        <v>0</v>
      </c>
      <c r="W2908" s="57">
        <f>Tabla3[[#This Row],[PRECIO CON DESCT.]]*Tabla3[[#This Row],[PEDIDO ]]</f>
        <v>0</v>
      </c>
      <c r="X2908" s="58">
        <f>Tabla3[[#This Row],[PRECIO SIN %]]*Tabla3[[#This Row],[PEDIDO ]]</f>
        <v>0</v>
      </c>
    </row>
    <row r="2909" spans="1:24" ht="33" customHeight="1" x14ac:dyDescent="0.4">
      <c r="A2909" s="124">
        <v>7598455000483</v>
      </c>
      <c r="B2909" s="51" t="s">
        <v>225</v>
      </c>
      <c r="C2909" s="51" t="s">
        <v>58</v>
      </c>
      <c r="D29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909" s="118" t="s">
        <v>3375</v>
      </c>
      <c r="F2909" s="75" t="s">
        <v>537</v>
      </c>
      <c r="G29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09" s="77">
        <v>10</v>
      </c>
      <c r="J2909" s="52">
        <v>3.7777799999999999</v>
      </c>
      <c r="K2909" s="53">
        <f>Tabla3[[#This Row],[PRECIOS]]-Tabla3[[#This Row],[PRECIOS]]*10%</f>
        <v>3.4000019999999997</v>
      </c>
      <c r="L2909" s="101"/>
      <c r="M2909" s="54"/>
      <c r="N2909" s="55">
        <f>IFERROR(Tabla3[[#This Row],[PRECIOS]]-Tabla3[[#This Row],[PRECIOS]]*Tabla3[[#This Row],[% PRODUCTO]]," ")</f>
        <v>3.7777799999999999</v>
      </c>
      <c r="O2909" s="54"/>
      <c r="P2909" s="55">
        <f>IFERROR(Tabla3[[#This Row],[OCULTAR2]]-Tabla3[[#This Row],[OCULTAR2]]*Tabla3[[#This Row],[% LÍNEA]]," ")</f>
        <v>3.7777799999999999</v>
      </c>
      <c r="Q2909" s="56">
        <f>IFERROR(Tabla3[[#This Row],[% PRODUCTO]]+Tabla3[[#This Row],[% LÍNEA]]," ")</f>
        <v>0</v>
      </c>
      <c r="R2909" s="53">
        <f>Tabla3[[#This Row],[OCULTAR3]]</f>
        <v>3.7777799999999999</v>
      </c>
      <c r="S2909" s="53">
        <f>Tabla3[[#This Row],[PRECIO SIN %]]-Tabla3[[#This Row],[PRECIO SIN %]]*10%</f>
        <v>3.4000019999999997</v>
      </c>
      <c r="T2909" s="80">
        <f>(Tabla3[[#This Row],[PRECIO CON DESCT.]]-(Tabla3[[#This Row],[PRECIO CON DESCT.]]*$T$6))</f>
        <v>2.1420012599999998</v>
      </c>
      <c r="U2909" s="96"/>
      <c r="V2909" s="94">
        <f>Tabla3[[#This Row],[PRECIO %      en $]]*Tabla3[[#This Row],[PEDIDO ]]</f>
        <v>0</v>
      </c>
      <c r="W2909" s="57">
        <f>Tabla3[[#This Row],[PRECIO CON DESCT.]]*Tabla3[[#This Row],[PEDIDO ]]</f>
        <v>0</v>
      </c>
      <c r="X2909" s="58">
        <f>Tabla3[[#This Row],[PRECIO SIN %]]*Tabla3[[#This Row],[PEDIDO ]]</f>
        <v>0</v>
      </c>
    </row>
    <row r="2910" spans="1:24" ht="33" customHeight="1" x14ac:dyDescent="0.4">
      <c r="A2910" s="125">
        <v>7591818716854</v>
      </c>
      <c r="B2910" s="59" t="s">
        <v>225</v>
      </c>
      <c r="C2910" s="59" t="s">
        <v>105</v>
      </c>
      <c r="D29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910" s="119" t="s">
        <v>3376</v>
      </c>
      <c r="F2910" s="76" t="s">
        <v>537</v>
      </c>
      <c r="G29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10" s="78">
        <v>7</v>
      </c>
      <c r="J2910" s="52">
        <v>7.11111</v>
      </c>
      <c r="K2910" s="60">
        <f>Tabla3[[#This Row],[PRECIOS]]-Tabla3[[#This Row],[PRECIOS]]*10%</f>
        <v>6.3999990000000002</v>
      </c>
      <c r="L2910" s="101"/>
      <c r="M2910" s="61"/>
      <c r="N2910" s="55">
        <f>IFERROR(Tabla3[[#This Row],[PRECIOS]]-Tabla3[[#This Row],[PRECIOS]]*Tabla3[[#This Row],[% PRODUCTO]]," ")</f>
        <v>7.11111</v>
      </c>
      <c r="O2910" s="61"/>
      <c r="P2910" s="55">
        <f>IFERROR(Tabla3[[#This Row],[OCULTAR2]]-Tabla3[[#This Row],[OCULTAR2]]*Tabla3[[#This Row],[% LÍNEA]]," ")</f>
        <v>7.11111</v>
      </c>
      <c r="Q2910" s="56">
        <f>IFERROR(Tabla3[[#This Row],[% PRODUCTO]]+Tabla3[[#This Row],[% LÍNEA]]," ")</f>
        <v>0</v>
      </c>
      <c r="R2910" s="60">
        <f>Tabla3[[#This Row],[OCULTAR3]]</f>
        <v>7.11111</v>
      </c>
      <c r="S2910" s="60">
        <f>Tabla3[[#This Row],[PRECIO SIN %]]-Tabla3[[#This Row],[PRECIO SIN %]]*10%</f>
        <v>6.3999990000000002</v>
      </c>
      <c r="T2910" s="80">
        <f>(Tabla3[[#This Row],[PRECIO CON DESCT.]]-(Tabla3[[#This Row],[PRECIO CON DESCT.]]*$T$6))</f>
        <v>4.0319993700000003</v>
      </c>
      <c r="U2910" s="96"/>
      <c r="V2910" s="94">
        <f>Tabla3[[#This Row],[PRECIO %      en $]]*Tabla3[[#This Row],[PEDIDO ]]</f>
        <v>0</v>
      </c>
      <c r="W2910" s="57">
        <f>Tabla3[[#This Row],[PRECIO CON DESCT.]]*Tabla3[[#This Row],[PEDIDO ]]</f>
        <v>0</v>
      </c>
      <c r="X2910" s="58">
        <f>Tabla3[[#This Row],[PRECIO SIN %]]*Tabla3[[#This Row],[PEDIDO ]]</f>
        <v>0</v>
      </c>
    </row>
    <row r="2911" spans="1:24" ht="33" customHeight="1" x14ac:dyDescent="0.4">
      <c r="A2911" s="124">
        <v>7595414000928</v>
      </c>
      <c r="B2911" s="51" t="s">
        <v>225</v>
      </c>
      <c r="C2911" s="51" t="s">
        <v>50</v>
      </c>
      <c r="D29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11" s="118" t="s">
        <v>3377</v>
      </c>
      <c r="F2911" s="75" t="s">
        <v>537</v>
      </c>
      <c r="G29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11" s="77">
        <v>178</v>
      </c>
      <c r="J2911" s="52">
        <v>8.6999999999999993</v>
      </c>
      <c r="K2911" s="53">
        <f>Tabla3[[#This Row],[PRECIOS]]-Tabla3[[#This Row],[PRECIOS]]*10%</f>
        <v>7.8299999999999992</v>
      </c>
      <c r="L2911" s="101"/>
      <c r="M2911" s="54"/>
      <c r="N2911" s="55">
        <f>IFERROR(Tabla3[[#This Row],[PRECIOS]]-Tabla3[[#This Row],[PRECIOS]]*Tabla3[[#This Row],[% PRODUCTO]]," ")</f>
        <v>8.6999999999999993</v>
      </c>
      <c r="O2911" s="54"/>
      <c r="P2911" s="55">
        <f>IFERROR(Tabla3[[#This Row],[OCULTAR2]]-Tabla3[[#This Row],[OCULTAR2]]*Tabla3[[#This Row],[% LÍNEA]]," ")</f>
        <v>8.6999999999999993</v>
      </c>
      <c r="Q2911" s="56">
        <f>IFERROR(Tabla3[[#This Row],[% PRODUCTO]]+Tabla3[[#This Row],[% LÍNEA]]," ")</f>
        <v>0</v>
      </c>
      <c r="R2911" s="53">
        <f>Tabla3[[#This Row],[OCULTAR3]]</f>
        <v>8.6999999999999993</v>
      </c>
      <c r="S2911" s="53">
        <f>Tabla3[[#This Row],[PRECIO SIN %]]-Tabla3[[#This Row],[PRECIO SIN %]]*10%</f>
        <v>7.8299999999999992</v>
      </c>
      <c r="T2911" s="80">
        <f>(Tabla3[[#This Row],[PRECIO CON DESCT.]]-(Tabla3[[#This Row],[PRECIO CON DESCT.]]*$T$6))</f>
        <v>4.9329000000000001</v>
      </c>
      <c r="U2911" s="96"/>
      <c r="V2911" s="94">
        <f>Tabla3[[#This Row],[PRECIO %      en $]]*Tabla3[[#This Row],[PEDIDO ]]</f>
        <v>0</v>
      </c>
      <c r="W2911" s="57">
        <f>Tabla3[[#This Row],[PRECIO CON DESCT.]]*Tabla3[[#This Row],[PEDIDO ]]</f>
        <v>0</v>
      </c>
      <c r="X2911" s="58">
        <f>Tabla3[[#This Row],[PRECIO SIN %]]*Tabla3[[#This Row],[PEDIDO ]]</f>
        <v>0</v>
      </c>
    </row>
    <row r="2912" spans="1:24" ht="33" customHeight="1" x14ac:dyDescent="0.4">
      <c r="A2912" s="125">
        <v>787790474654</v>
      </c>
      <c r="B2912" s="59" t="s">
        <v>225</v>
      </c>
      <c r="C2912" s="59" t="s">
        <v>234</v>
      </c>
      <c r="D29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12" s="119" t="s">
        <v>3378</v>
      </c>
      <c r="F2912" s="76" t="s">
        <v>537</v>
      </c>
      <c r="G29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12" s="78">
        <v>394</v>
      </c>
      <c r="J2912" s="52">
        <v>13.11111</v>
      </c>
      <c r="K2912" s="60">
        <f>Tabla3[[#This Row],[PRECIOS]]-Tabla3[[#This Row],[PRECIOS]]*10%</f>
        <v>11.799999</v>
      </c>
      <c r="L2912" s="101"/>
      <c r="M2912" s="61"/>
      <c r="N2912" s="55">
        <f>IFERROR(Tabla3[[#This Row],[PRECIOS]]-Tabla3[[#This Row],[PRECIOS]]*Tabla3[[#This Row],[% PRODUCTO]]," ")</f>
        <v>13.11111</v>
      </c>
      <c r="O2912" s="61"/>
      <c r="P2912" s="55">
        <f>IFERROR(Tabla3[[#This Row],[OCULTAR2]]-Tabla3[[#This Row],[OCULTAR2]]*Tabla3[[#This Row],[% LÍNEA]]," ")</f>
        <v>13.11111</v>
      </c>
      <c r="Q2912" s="56">
        <f>IFERROR(Tabla3[[#This Row],[% PRODUCTO]]+Tabla3[[#This Row],[% LÍNEA]]," ")</f>
        <v>0</v>
      </c>
      <c r="R2912" s="60">
        <f>Tabla3[[#This Row],[OCULTAR3]]</f>
        <v>13.11111</v>
      </c>
      <c r="S2912" s="60">
        <f>Tabla3[[#This Row],[PRECIO SIN %]]-Tabla3[[#This Row],[PRECIO SIN %]]*10%</f>
        <v>11.799999</v>
      </c>
      <c r="T2912" s="80">
        <f>(Tabla3[[#This Row],[PRECIO CON DESCT.]]-(Tabla3[[#This Row],[PRECIO CON DESCT.]]*$T$6))</f>
        <v>7.4339993699999996</v>
      </c>
      <c r="U2912" s="96"/>
      <c r="V2912" s="94">
        <f>Tabla3[[#This Row],[PRECIO %      en $]]*Tabla3[[#This Row],[PEDIDO ]]</f>
        <v>0</v>
      </c>
      <c r="W2912" s="57">
        <f>Tabla3[[#This Row],[PRECIO CON DESCT.]]*Tabla3[[#This Row],[PEDIDO ]]</f>
        <v>0</v>
      </c>
      <c r="X2912" s="58">
        <f>Tabla3[[#This Row],[PRECIO SIN %]]*Tabla3[[#This Row],[PEDIDO ]]</f>
        <v>0</v>
      </c>
    </row>
    <row r="2913" spans="1:24" ht="33" customHeight="1" x14ac:dyDescent="0.4">
      <c r="A2913" s="124">
        <v>8906142160881</v>
      </c>
      <c r="B2913" s="51" t="s">
        <v>225</v>
      </c>
      <c r="C2913" s="51" t="s">
        <v>57</v>
      </c>
      <c r="D29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13" s="118" t="s">
        <v>3379</v>
      </c>
      <c r="F2913" s="75" t="s">
        <v>537</v>
      </c>
      <c r="G29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13" s="77">
        <v>366</v>
      </c>
      <c r="J2913" s="52">
        <v>1.5</v>
      </c>
      <c r="K2913" s="53">
        <f>Tabla3[[#This Row],[PRECIOS]]-Tabla3[[#This Row],[PRECIOS]]*10%</f>
        <v>1.35</v>
      </c>
      <c r="L2913" s="101"/>
      <c r="M2913" s="54"/>
      <c r="N2913" s="55">
        <f>IFERROR(Tabla3[[#This Row],[PRECIOS]]-Tabla3[[#This Row],[PRECIOS]]*Tabla3[[#This Row],[% PRODUCTO]]," ")</f>
        <v>1.5</v>
      </c>
      <c r="O2913" s="54"/>
      <c r="P2913" s="55">
        <f>IFERROR(Tabla3[[#This Row],[OCULTAR2]]-Tabla3[[#This Row],[OCULTAR2]]*Tabla3[[#This Row],[% LÍNEA]]," ")</f>
        <v>1.5</v>
      </c>
      <c r="Q2913" s="56">
        <f>IFERROR(Tabla3[[#This Row],[% PRODUCTO]]+Tabla3[[#This Row],[% LÍNEA]]," ")</f>
        <v>0</v>
      </c>
      <c r="R2913" s="53">
        <f>Tabla3[[#This Row],[OCULTAR3]]</f>
        <v>1.5</v>
      </c>
      <c r="S2913" s="53">
        <f>Tabla3[[#This Row],[PRECIO SIN %]]-Tabla3[[#This Row],[PRECIO SIN %]]*10%</f>
        <v>1.35</v>
      </c>
      <c r="T2913" s="80">
        <f>(Tabla3[[#This Row],[PRECIO CON DESCT.]]-(Tabla3[[#This Row],[PRECIO CON DESCT.]]*$T$6))</f>
        <v>0.85050000000000003</v>
      </c>
      <c r="U2913" s="96"/>
      <c r="V2913" s="94">
        <f>Tabla3[[#This Row],[PRECIO %      en $]]*Tabla3[[#This Row],[PEDIDO ]]</f>
        <v>0</v>
      </c>
      <c r="W2913" s="57">
        <f>Tabla3[[#This Row],[PRECIO CON DESCT.]]*Tabla3[[#This Row],[PEDIDO ]]</f>
        <v>0</v>
      </c>
      <c r="X2913" s="58">
        <f>Tabla3[[#This Row],[PRECIO SIN %]]*Tabla3[[#This Row],[PEDIDO ]]</f>
        <v>0</v>
      </c>
    </row>
    <row r="2914" spans="1:24" ht="33" customHeight="1" x14ac:dyDescent="0.4">
      <c r="A2914" s="125">
        <v>8903489000771</v>
      </c>
      <c r="B2914" s="59" t="s">
        <v>225</v>
      </c>
      <c r="C2914" s="59" t="s">
        <v>208</v>
      </c>
      <c r="D29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14" s="119" t="s">
        <v>3380</v>
      </c>
      <c r="F2914" s="76" t="s">
        <v>537</v>
      </c>
      <c r="G29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14" s="78">
        <v>9</v>
      </c>
      <c r="J2914" s="52">
        <v>4.2888900000000003</v>
      </c>
      <c r="K2914" s="60">
        <f>Tabla3[[#This Row],[PRECIOS]]-Tabla3[[#This Row],[PRECIOS]]*10%</f>
        <v>3.8600010000000005</v>
      </c>
      <c r="L2914" s="101"/>
      <c r="M2914" s="61"/>
      <c r="N2914" s="55">
        <f>IFERROR(Tabla3[[#This Row],[PRECIOS]]-Tabla3[[#This Row],[PRECIOS]]*Tabla3[[#This Row],[% PRODUCTO]]," ")</f>
        <v>4.2888900000000003</v>
      </c>
      <c r="O2914" s="61"/>
      <c r="P2914" s="55">
        <f>IFERROR(Tabla3[[#This Row],[OCULTAR2]]-Tabla3[[#This Row],[OCULTAR2]]*Tabla3[[#This Row],[% LÍNEA]]," ")</f>
        <v>4.2888900000000003</v>
      </c>
      <c r="Q2914" s="56">
        <f>IFERROR(Tabla3[[#This Row],[% PRODUCTO]]+Tabla3[[#This Row],[% LÍNEA]]," ")</f>
        <v>0</v>
      </c>
      <c r="R2914" s="60">
        <f>Tabla3[[#This Row],[OCULTAR3]]</f>
        <v>4.2888900000000003</v>
      </c>
      <c r="S2914" s="60">
        <f>Tabla3[[#This Row],[PRECIO SIN %]]-Tabla3[[#This Row],[PRECIO SIN %]]*10%</f>
        <v>3.8600010000000005</v>
      </c>
      <c r="T2914" s="80">
        <f>(Tabla3[[#This Row],[PRECIO CON DESCT.]]-(Tabla3[[#This Row],[PRECIO CON DESCT.]]*$T$6))</f>
        <v>2.4318006300000006</v>
      </c>
      <c r="U2914" s="96"/>
      <c r="V2914" s="94">
        <f>Tabla3[[#This Row],[PRECIO %      en $]]*Tabla3[[#This Row],[PEDIDO ]]</f>
        <v>0</v>
      </c>
      <c r="W2914" s="57">
        <f>Tabla3[[#This Row],[PRECIO CON DESCT.]]*Tabla3[[#This Row],[PEDIDO ]]</f>
        <v>0</v>
      </c>
      <c r="X2914" s="58">
        <f>Tabla3[[#This Row],[PRECIO SIN %]]*Tabla3[[#This Row],[PEDIDO ]]</f>
        <v>0</v>
      </c>
    </row>
    <row r="2915" spans="1:24" ht="33" customHeight="1" x14ac:dyDescent="0.4">
      <c r="A2915" s="124">
        <v>7598484001147</v>
      </c>
      <c r="B2915" s="51" t="s">
        <v>225</v>
      </c>
      <c r="C2915" s="51" t="s">
        <v>210</v>
      </c>
      <c r="D29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15" s="118" t="s">
        <v>3381</v>
      </c>
      <c r="F2915" s="75" t="s">
        <v>537</v>
      </c>
      <c r="G29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15" s="77">
        <v>160</v>
      </c>
      <c r="J2915" s="52">
        <v>1.31111</v>
      </c>
      <c r="K2915" s="53">
        <f>Tabla3[[#This Row],[PRECIOS]]-Tabla3[[#This Row],[PRECIOS]]*10%</f>
        <v>1.179999</v>
      </c>
      <c r="L2915" s="101"/>
      <c r="M2915" s="54"/>
      <c r="N2915" s="55">
        <f>IFERROR(Tabla3[[#This Row],[PRECIOS]]-Tabla3[[#This Row],[PRECIOS]]*Tabla3[[#This Row],[% PRODUCTO]]," ")</f>
        <v>1.31111</v>
      </c>
      <c r="O2915" s="54"/>
      <c r="P2915" s="55">
        <f>IFERROR(Tabla3[[#This Row],[OCULTAR2]]-Tabla3[[#This Row],[OCULTAR2]]*Tabla3[[#This Row],[% LÍNEA]]," ")</f>
        <v>1.31111</v>
      </c>
      <c r="Q2915" s="56">
        <f>IFERROR(Tabla3[[#This Row],[% PRODUCTO]]+Tabla3[[#This Row],[% LÍNEA]]," ")</f>
        <v>0</v>
      </c>
      <c r="R2915" s="53">
        <f>Tabla3[[#This Row],[OCULTAR3]]</f>
        <v>1.31111</v>
      </c>
      <c r="S2915" s="53">
        <f>Tabla3[[#This Row],[PRECIO SIN %]]-Tabla3[[#This Row],[PRECIO SIN %]]*10%</f>
        <v>1.179999</v>
      </c>
      <c r="T2915" s="80">
        <f>(Tabla3[[#This Row],[PRECIO CON DESCT.]]-(Tabla3[[#This Row],[PRECIO CON DESCT.]]*$T$6))</f>
        <v>0.74339937</v>
      </c>
      <c r="U2915" s="96"/>
      <c r="V2915" s="94">
        <f>Tabla3[[#This Row],[PRECIO %      en $]]*Tabla3[[#This Row],[PEDIDO ]]</f>
        <v>0</v>
      </c>
      <c r="W2915" s="57">
        <f>Tabla3[[#This Row],[PRECIO CON DESCT.]]*Tabla3[[#This Row],[PEDIDO ]]</f>
        <v>0</v>
      </c>
      <c r="X2915" s="58">
        <f>Tabla3[[#This Row],[PRECIO SIN %]]*Tabla3[[#This Row],[PEDIDO ]]</f>
        <v>0</v>
      </c>
    </row>
    <row r="2916" spans="1:24" ht="33" customHeight="1" x14ac:dyDescent="0.4">
      <c r="A2916" s="125">
        <v>7597758000060</v>
      </c>
      <c r="B2916" s="59" t="s">
        <v>225</v>
      </c>
      <c r="C2916" s="59" t="s">
        <v>67</v>
      </c>
      <c r="D29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16" s="119" t="s">
        <v>3382</v>
      </c>
      <c r="F2916" s="76" t="s">
        <v>537</v>
      </c>
      <c r="G29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16" s="78">
        <v>162</v>
      </c>
      <c r="J2916" s="52">
        <v>1.42222</v>
      </c>
      <c r="K2916" s="60">
        <f>Tabla3[[#This Row],[PRECIOS]]-Tabla3[[#This Row],[PRECIOS]]*10%</f>
        <v>1.279998</v>
      </c>
      <c r="L2916" s="101"/>
      <c r="M2916" s="61"/>
      <c r="N2916" s="55">
        <f>IFERROR(Tabla3[[#This Row],[PRECIOS]]-Tabla3[[#This Row],[PRECIOS]]*Tabla3[[#This Row],[% PRODUCTO]]," ")</f>
        <v>1.42222</v>
      </c>
      <c r="O2916" s="61"/>
      <c r="P2916" s="55">
        <f>IFERROR(Tabla3[[#This Row],[OCULTAR2]]-Tabla3[[#This Row],[OCULTAR2]]*Tabla3[[#This Row],[% LÍNEA]]," ")</f>
        <v>1.42222</v>
      </c>
      <c r="Q2916" s="56">
        <f>IFERROR(Tabla3[[#This Row],[% PRODUCTO]]+Tabla3[[#This Row],[% LÍNEA]]," ")</f>
        <v>0</v>
      </c>
      <c r="R2916" s="60">
        <f>Tabla3[[#This Row],[OCULTAR3]]</f>
        <v>1.42222</v>
      </c>
      <c r="S2916" s="60">
        <f>Tabla3[[#This Row],[PRECIO SIN %]]-Tabla3[[#This Row],[PRECIO SIN %]]*10%</f>
        <v>1.279998</v>
      </c>
      <c r="T2916" s="80">
        <f>(Tabla3[[#This Row],[PRECIO CON DESCT.]]-(Tabla3[[#This Row],[PRECIO CON DESCT.]]*$T$6))</f>
        <v>0.80639874</v>
      </c>
      <c r="U2916" s="96"/>
      <c r="V2916" s="94">
        <f>Tabla3[[#This Row],[PRECIO %      en $]]*Tabla3[[#This Row],[PEDIDO ]]</f>
        <v>0</v>
      </c>
      <c r="W2916" s="57">
        <f>Tabla3[[#This Row],[PRECIO CON DESCT.]]*Tabla3[[#This Row],[PEDIDO ]]</f>
        <v>0</v>
      </c>
      <c r="X2916" s="58">
        <f>Tabla3[[#This Row],[PRECIO SIN %]]*Tabla3[[#This Row],[PEDIDO ]]</f>
        <v>0</v>
      </c>
    </row>
    <row r="2917" spans="1:24" ht="33" customHeight="1" x14ac:dyDescent="0.4">
      <c r="A2917" s="124">
        <v>6921875009551</v>
      </c>
      <c r="B2917" s="51" t="s">
        <v>225</v>
      </c>
      <c r="C2917" s="51" t="s">
        <v>136</v>
      </c>
      <c r="D29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17" s="118" t="s">
        <v>3383</v>
      </c>
      <c r="F2917" s="75" t="s">
        <v>537</v>
      </c>
      <c r="G29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17" s="77">
        <v>2000</v>
      </c>
      <c r="J2917" s="52">
        <v>0.61111000000000004</v>
      </c>
      <c r="K2917" s="53">
        <f>Tabla3[[#This Row],[PRECIOS]]-Tabla3[[#This Row],[PRECIOS]]*10%</f>
        <v>0.54999900000000002</v>
      </c>
      <c r="L2917" s="101"/>
      <c r="M2917" s="54"/>
      <c r="N2917" s="55">
        <f>IFERROR(Tabla3[[#This Row],[PRECIOS]]-Tabla3[[#This Row],[PRECIOS]]*Tabla3[[#This Row],[% PRODUCTO]]," ")</f>
        <v>0.61111000000000004</v>
      </c>
      <c r="O2917" s="54"/>
      <c r="P2917" s="55">
        <f>IFERROR(Tabla3[[#This Row],[OCULTAR2]]-Tabla3[[#This Row],[OCULTAR2]]*Tabla3[[#This Row],[% LÍNEA]]," ")</f>
        <v>0.61111000000000004</v>
      </c>
      <c r="Q2917" s="56">
        <f>IFERROR(Tabla3[[#This Row],[% PRODUCTO]]+Tabla3[[#This Row],[% LÍNEA]]," ")</f>
        <v>0</v>
      </c>
      <c r="R2917" s="53">
        <f>Tabla3[[#This Row],[OCULTAR3]]</f>
        <v>0.61111000000000004</v>
      </c>
      <c r="S2917" s="53">
        <f>Tabla3[[#This Row],[PRECIO SIN %]]-Tabla3[[#This Row],[PRECIO SIN %]]*10%</f>
        <v>0.54999900000000002</v>
      </c>
      <c r="T2917" s="80">
        <f>(Tabla3[[#This Row],[PRECIO CON DESCT.]]-(Tabla3[[#This Row],[PRECIO CON DESCT.]]*$T$6))</f>
        <v>0.34649936999999997</v>
      </c>
      <c r="U2917" s="96"/>
      <c r="V2917" s="94">
        <f>Tabla3[[#This Row],[PRECIO %      en $]]*Tabla3[[#This Row],[PEDIDO ]]</f>
        <v>0</v>
      </c>
      <c r="W2917" s="57">
        <f>Tabla3[[#This Row],[PRECIO CON DESCT.]]*Tabla3[[#This Row],[PEDIDO ]]</f>
        <v>0</v>
      </c>
      <c r="X2917" s="58">
        <f>Tabla3[[#This Row],[PRECIO SIN %]]*Tabla3[[#This Row],[PEDIDO ]]</f>
        <v>0</v>
      </c>
    </row>
    <row r="2918" spans="1:24" ht="33" customHeight="1" x14ac:dyDescent="0.4">
      <c r="A2918" s="125">
        <v>9604056831437</v>
      </c>
      <c r="B2918" s="59" t="s">
        <v>225</v>
      </c>
      <c r="C2918" s="59" t="s">
        <v>123</v>
      </c>
      <c r="D29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18" s="119" t="s">
        <v>3384</v>
      </c>
      <c r="F2918" s="76" t="s">
        <v>537</v>
      </c>
      <c r="G29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18" s="78">
        <v>3923</v>
      </c>
      <c r="J2918" s="52">
        <v>0.66666999999999998</v>
      </c>
      <c r="K2918" s="60">
        <f>Tabla3[[#This Row],[PRECIOS]]-Tabla3[[#This Row],[PRECIOS]]*10%</f>
        <v>0.60000299999999995</v>
      </c>
      <c r="L2918" s="101"/>
      <c r="M2918" s="61"/>
      <c r="N2918" s="55">
        <f>IFERROR(Tabla3[[#This Row],[PRECIOS]]-Tabla3[[#This Row],[PRECIOS]]*Tabla3[[#This Row],[% PRODUCTO]]," ")</f>
        <v>0.66666999999999998</v>
      </c>
      <c r="O2918" s="61"/>
      <c r="P2918" s="55">
        <f>IFERROR(Tabla3[[#This Row],[OCULTAR2]]-Tabla3[[#This Row],[OCULTAR2]]*Tabla3[[#This Row],[% LÍNEA]]," ")</f>
        <v>0.66666999999999998</v>
      </c>
      <c r="Q2918" s="56">
        <f>IFERROR(Tabla3[[#This Row],[% PRODUCTO]]+Tabla3[[#This Row],[% LÍNEA]]," ")</f>
        <v>0</v>
      </c>
      <c r="R2918" s="60">
        <f>Tabla3[[#This Row],[OCULTAR3]]</f>
        <v>0.66666999999999998</v>
      </c>
      <c r="S2918" s="60">
        <f>Tabla3[[#This Row],[PRECIO SIN %]]-Tabla3[[#This Row],[PRECIO SIN %]]*10%</f>
        <v>0.60000299999999995</v>
      </c>
      <c r="T2918" s="80">
        <f>(Tabla3[[#This Row],[PRECIO CON DESCT.]]-(Tabla3[[#This Row],[PRECIO CON DESCT.]]*$T$6))</f>
        <v>0.37800188999999995</v>
      </c>
      <c r="U2918" s="96"/>
      <c r="V2918" s="94">
        <f>Tabla3[[#This Row],[PRECIO %      en $]]*Tabla3[[#This Row],[PEDIDO ]]</f>
        <v>0</v>
      </c>
      <c r="W2918" s="57">
        <f>Tabla3[[#This Row],[PRECIO CON DESCT.]]*Tabla3[[#This Row],[PEDIDO ]]</f>
        <v>0</v>
      </c>
      <c r="X2918" s="58">
        <f>Tabla3[[#This Row],[PRECIO SIN %]]*Tabla3[[#This Row],[PEDIDO ]]</f>
        <v>0</v>
      </c>
    </row>
    <row r="2919" spans="1:24" ht="33" customHeight="1" x14ac:dyDescent="0.4">
      <c r="A2919" s="124">
        <v>8904179733887</v>
      </c>
      <c r="B2919" s="51" t="s">
        <v>225</v>
      </c>
      <c r="C2919" s="51" t="s">
        <v>128</v>
      </c>
      <c r="D29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19" s="118" t="s">
        <v>3385</v>
      </c>
      <c r="F2919" s="75" t="s">
        <v>537</v>
      </c>
      <c r="G29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19" s="77">
        <v>1070</v>
      </c>
      <c r="J2919" s="52">
        <v>1.1666700000000001</v>
      </c>
      <c r="K2919" s="53">
        <f>Tabla3[[#This Row],[PRECIOS]]-Tabla3[[#This Row],[PRECIOS]]*10%</f>
        <v>1.050003</v>
      </c>
      <c r="L2919" s="101"/>
      <c r="M2919" s="54"/>
      <c r="N2919" s="55">
        <f>IFERROR(Tabla3[[#This Row],[PRECIOS]]-Tabla3[[#This Row],[PRECIOS]]*Tabla3[[#This Row],[% PRODUCTO]]," ")</f>
        <v>1.1666700000000001</v>
      </c>
      <c r="O2919" s="54"/>
      <c r="P2919" s="55">
        <f>IFERROR(Tabla3[[#This Row],[OCULTAR2]]-Tabla3[[#This Row],[OCULTAR2]]*Tabla3[[#This Row],[% LÍNEA]]," ")</f>
        <v>1.1666700000000001</v>
      </c>
      <c r="Q2919" s="56">
        <f>IFERROR(Tabla3[[#This Row],[% PRODUCTO]]+Tabla3[[#This Row],[% LÍNEA]]," ")</f>
        <v>0</v>
      </c>
      <c r="R2919" s="53">
        <f>Tabla3[[#This Row],[OCULTAR3]]</f>
        <v>1.1666700000000001</v>
      </c>
      <c r="S2919" s="53">
        <f>Tabla3[[#This Row],[PRECIO SIN %]]-Tabla3[[#This Row],[PRECIO SIN %]]*10%</f>
        <v>1.050003</v>
      </c>
      <c r="T2919" s="80">
        <f>(Tabla3[[#This Row],[PRECIO CON DESCT.]]-(Tabla3[[#This Row],[PRECIO CON DESCT.]]*$T$6))</f>
        <v>0.66150189000000004</v>
      </c>
      <c r="U2919" s="96"/>
      <c r="V2919" s="94">
        <f>Tabla3[[#This Row],[PRECIO %      en $]]*Tabla3[[#This Row],[PEDIDO ]]</f>
        <v>0</v>
      </c>
      <c r="W2919" s="57">
        <f>Tabla3[[#This Row],[PRECIO CON DESCT.]]*Tabla3[[#This Row],[PEDIDO ]]</f>
        <v>0</v>
      </c>
      <c r="X2919" s="58">
        <f>Tabla3[[#This Row],[PRECIO SIN %]]*Tabla3[[#This Row],[PEDIDO ]]</f>
        <v>0</v>
      </c>
    </row>
    <row r="2920" spans="1:24" ht="33" customHeight="1" x14ac:dyDescent="0.4">
      <c r="A2920" s="125">
        <v>8906082152359</v>
      </c>
      <c r="B2920" s="59" t="s">
        <v>225</v>
      </c>
      <c r="C2920" s="59" t="s">
        <v>206</v>
      </c>
      <c r="D29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20" s="119" t="s">
        <v>3386</v>
      </c>
      <c r="F2920" s="76" t="s">
        <v>537</v>
      </c>
      <c r="G29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20" s="78">
        <v>113</v>
      </c>
      <c r="J2920" s="52">
        <v>1.0555600000000001</v>
      </c>
      <c r="K2920" s="60">
        <f>Tabla3[[#This Row],[PRECIOS]]-Tabla3[[#This Row],[PRECIOS]]*10%</f>
        <v>0.95000400000000007</v>
      </c>
      <c r="L2920" s="101"/>
      <c r="M2920" s="61"/>
      <c r="N2920" s="55">
        <f>IFERROR(Tabla3[[#This Row],[PRECIOS]]-Tabla3[[#This Row],[PRECIOS]]*Tabla3[[#This Row],[% PRODUCTO]]," ")</f>
        <v>1.0555600000000001</v>
      </c>
      <c r="O2920" s="61"/>
      <c r="P2920" s="55">
        <f>IFERROR(Tabla3[[#This Row],[OCULTAR2]]-Tabla3[[#This Row],[OCULTAR2]]*Tabla3[[#This Row],[% LÍNEA]]," ")</f>
        <v>1.0555600000000001</v>
      </c>
      <c r="Q2920" s="56">
        <f>IFERROR(Tabla3[[#This Row],[% PRODUCTO]]+Tabla3[[#This Row],[% LÍNEA]]," ")</f>
        <v>0</v>
      </c>
      <c r="R2920" s="60">
        <f>Tabla3[[#This Row],[OCULTAR3]]</f>
        <v>1.0555600000000001</v>
      </c>
      <c r="S2920" s="60">
        <f>Tabla3[[#This Row],[PRECIO SIN %]]-Tabla3[[#This Row],[PRECIO SIN %]]*10%</f>
        <v>0.95000400000000007</v>
      </c>
      <c r="T2920" s="80">
        <f>(Tabla3[[#This Row],[PRECIO CON DESCT.]]-(Tabla3[[#This Row],[PRECIO CON DESCT.]]*$T$6))</f>
        <v>0.59850252000000004</v>
      </c>
      <c r="U2920" s="96"/>
      <c r="V2920" s="94">
        <f>Tabla3[[#This Row],[PRECIO %      en $]]*Tabla3[[#This Row],[PEDIDO ]]</f>
        <v>0</v>
      </c>
      <c r="W2920" s="57">
        <f>Tabla3[[#This Row],[PRECIO CON DESCT.]]*Tabla3[[#This Row],[PEDIDO ]]</f>
        <v>0</v>
      </c>
      <c r="X2920" s="58">
        <f>Tabla3[[#This Row],[PRECIO SIN %]]*Tabla3[[#This Row],[PEDIDO ]]</f>
        <v>0</v>
      </c>
    </row>
    <row r="2921" spans="1:24" ht="33" customHeight="1" x14ac:dyDescent="0.4">
      <c r="A2921" s="124">
        <v>6921875011172</v>
      </c>
      <c r="B2921" s="51" t="s">
        <v>225</v>
      </c>
      <c r="C2921" s="51" t="s">
        <v>72</v>
      </c>
      <c r="D29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21" s="118" t="s">
        <v>3387</v>
      </c>
      <c r="F2921" s="75" t="s">
        <v>537</v>
      </c>
      <c r="G29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21" s="77">
        <v>1031</v>
      </c>
      <c r="J2921" s="52">
        <v>0.91110999999999998</v>
      </c>
      <c r="K2921" s="53">
        <f>Tabla3[[#This Row],[PRECIOS]]-Tabla3[[#This Row],[PRECIOS]]*10%</f>
        <v>0.81999899999999992</v>
      </c>
      <c r="L2921" s="101"/>
      <c r="M2921" s="54"/>
      <c r="N2921" s="55">
        <f>IFERROR(Tabla3[[#This Row],[PRECIOS]]-Tabla3[[#This Row],[PRECIOS]]*Tabla3[[#This Row],[% PRODUCTO]]," ")</f>
        <v>0.91110999999999998</v>
      </c>
      <c r="O2921" s="54"/>
      <c r="P2921" s="55">
        <f>IFERROR(Tabla3[[#This Row],[OCULTAR2]]-Tabla3[[#This Row],[OCULTAR2]]*Tabla3[[#This Row],[% LÍNEA]]," ")</f>
        <v>0.91110999999999998</v>
      </c>
      <c r="Q2921" s="56">
        <f>IFERROR(Tabla3[[#This Row],[% PRODUCTO]]+Tabla3[[#This Row],[% LÍNEA]]," ")</f>
        <v>0</v>
      </c>
      <c r="R2921" s="53">
        <f>Tabla3[[#This Row],[OCULTAR3]]</f>
        <v>0.91110999999999998</v>
      </c>
      <c r="S2921" s="53">
        <f>Tabla3[[#This Row],[PRECIO SIN %]]-Tabla3[[#This Row],[PRECIO SIN %]]*10%</f>
        <v>0.81999899999999992</v>
      </c>
      <c r="T2921" s="80">
        <f>(Tabla3[[#This Row],[PRECIO CON DESCT.]]-(Tabla3[[#This Row],[PRECIO CON DESCT.]]*$T$6))</f>
        <v>0.51659937</v>
      </c>
      <c r="U2921" s="96"/>
      <c r="V2921" s="94">
        <f>Tabla3[[#This Row],[PRECIO %      en $]]*Tabla3[[#This Row],[PEDIDO ]]</f>
        <v>0</v>
      </c>
      <c r="W2921" s="57">
        <f>Tabla3[[#This Row],[PRECIO CON DESCT.]]*Tabla3[[#This Row],[PEDIDO ]]</f>
        <v>0</v>
      </c>
      <c r="X2921" s="58">
        <f>Tabla3[[#This Row],[PRECIO SIN %]]*Tabla3[[#This Row],[PEDIDO ]]</f>
        <v>0</v>
      </c>
    </row>
    <row r="2922" spans="1:24" ht="33" customHeight="1" x14ac:dyDescent="0.4">
      <c r="A2922" s="125">
        <v>675696260078</v>
      </c>
      <c r="B2922" s="59" t="s">
        <v>225</v>
      </c>
      <c r="C2922" s="59" t="s">
        <v>109</v>
      </c>
      <c r="D29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22" s="119" t="s">
        <v>3388</v>
      </c>
      <c r="F2922" s="76" t="s">
        <v>537</v>
      </c>
      <c r="G29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22" s="78">
        <v>229</v>
      </c>
      <c r="J2922" s="52">
        <v>1.45556</v>
      </c>
      <c r="K2922" s="60">
        <f>Tabla3[[#This Row],[PRECIOS]]-Tabla3[[#This Row],[PRECIOS]]*10%</f>
        <v>1.3100039999999999</v>
      </c>
      <c r="L2922" s="101"/>
      <c r="M2922" s="61"/>
      <c r="N2922" s="55">
        <f>IFERROR(Tabla3[[#This Row],[PRECIOS]]-Tabla3[[#This Row],[PRECIOS]]*Tabla3[[#This Row],[% PRODUCTO]]," ")</f>
        <v>1.45556</v>
      </c>
      <c r="O2922" s="61"/>
      <c r="P2922" s="55">
        <f>IFERROR(Tabla3[[#This Row],[OCULTAR2]]-Tabla3[[#This Row],[OCULTAR2]]*Tabla3[[#This Row],[% LÍNEA]]," ")</f>
        <v>1.45556</v>
      </c>
      <c r="Q2922" s="56">
        <f>IFERROR(Tabla3[[#This Row],[% PRODUCTO]]+Tabla3[[#This Row],[% LÍNEA]]," ")</f>
        <v>0</v>
      </c>
      <c r="R2922" s="60">
        <f>Tabla3[[#This Row],[OCULTAR3]]</f>
        <v>1.45556</v>
      </c>
      <c r="S2922" s="60">
        <f>Tabla3[[#This Row],[PRECIO SIN %]]-Tabla3[[#This Row],[PRECIO SIN %]]*10%</f>
        <v>1.3100039999999999</v>
      </c>
      <c r="T2922" s="80">
        <f>(Tabla3[[#This Row],[PRECIO CON DESCT.]]-(Tabla3[[#This Row],[PRECIO CON DESCT.]]*$T$6))</f>
        <v>0.82530251999999993</v>
      </c>
      <c r="U2922" s="96"/>
      <c r="V2922" s="94">
        <f>Tabla3[[#This Row],[PRECIO %      en $]]*Tabla3[[#This Row],[PEDIDO ]]</f>
        <v>0</v>
      </c>
      <c r="W2922" s="57">
        <f>Tabla3[[#This Row],[PRECIO CON DESCT.]]*Tabla3[[#This Row],[PEDIDO ]]</f>
        <v>0</v>
      </c>
      <c r="X2922" s="58">
        <f>Tabla3[[#This Row],[PRECIO SIN %]]*Tabla3[[#This Row],[PEDIDO ]]</f>
        <v>0</v>
      </c>
    </row>
    <row r="2923" spans="1:24" ht="33" customHeight="1" x14ac:dyDescent="0.4">
      <c r="A2923" s="124">
        <v>7591519000153</v>
      </c>
      <c r="B2923" s="51" t="s">
        <v>225</v>
      </c>
      <c r="C2923" s="51" t="s">
        <v>149</v>
      </c>
      <c r="D29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23" s="118" t="s">
        <v>3389</v>
      </c>
      <c r="F2923" s="75" t="s">
        <v>537</v>
      </c>
      <c r="G29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23" s="77">
        <v>18</v>
      </c>
      <c r="J2923" s="52">
        <v>2.9666700000000001</v>
      </c>
      <c r="K2923" s="53">
        <f>Tabla3[[#This Row],[PRECIOS]]-Tabla3[[#This Row],[PRECIOS]]*10%</f>
        <v>2.6700030000000003</v>
      </c>
      <c r="L2923" s="101"/>
      <c r="M2923" s="54"/>
      <c r="N2923" s="55">
        <f>IFERROR(Tabla3[[#This Row],[PRECIOS]]-Tabla3[[#This Row],[PRECIOS]]*Tabla3[[#This Row],[% PRODUCTO]]," ")</f>
        <v>2.9666700000000001</v>
      </c>
      <c r="O2923" s="54"/>
      <c r="P2923" s="55">
        <f>IFERROR(Tabla3[[#This Row],[OCULTAR2]]-Tabla3[[#This Row],[OCULTAR2]]*Tabla3[[#This Row],[% LÍNEA]]," ")</f>
        <v>2.9666700000000001</v>
      </c>
      <c r="Q2923" s="56">
        <f>IFERROR(Tabla3[[#This Row],[% PRODUCTO]]+Tabla3[[#This Row],[% LÍNEA]]," ")</f>
        <v>0</v>
      </c>
      <c r="R2923" s="53">
        <f>Tabla3[[#This Row],[OCULTAR3]]</f>
        <v>2.9666700000000001</v>
      </c>
      <c r="S2923" s="53">
        <f>Tabla3[[#This Row],[PRECIO SIN %]]-Tabla3[[#This Row],[PRECIO SIN %]]*10%</f>
        <v>2.6700030000000003</v>
      </c>
      <c r="T2923" s="80">
        <f>(Tabla3[[#This Row],[PRECIO CON DESCT.]]-(Tabla3[[#This Row],[PRECIO CON DESCT.]]*$T$6))</f>
        <v>1.6821018900000002</v>
      </c>
      <c r="U2923" s="96"/>
      <c r="V2923" s="94">
        <f>Tabla3[[#This Row],[PRECIO %      en $]]*Tabla3[[#This Row],[PEDIDO ]]</f>
        <v>0</v>
      </c>
      <c r="W2923" s="57">
        <f>Tabla3[[#This Row],[PRECIO CON DESCT.]]*Tabla3[[#This Row],[PEDIDO ]]</f>
        <v>0</v>
      </c>
      <c r="X2923" s="58">
        <f>Tabla3[[#This Row],[PRECIO SIN %]]*Tabla3[[#This Row],[PEDIDO ]]</f>
        <v>0</v>
      </c>
    </row>
    <row r="2924" spans="1:24" ht="33" customHeight="1" x14ac:dyDescent="0.4">
      <c r="A2924" s="125">
        <v>7598578000179</v>
      </c>
      <c r="B2924" s="59" t="s">
        <v>225</v>
      </c>
      <c r="C2924" s="59" t="s">
        <v>159</v>
      </c>
      <c r="D29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24" s="119" t="s">
        <v>3390</v>
      </c>
      <c r="F2924" s="76" t="s">
        <v>537</v>
      </c>
      <c r="G29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24" s="78">
        <v>122</v>
      </c>
      <c r="J2924" s="52">
        <v>3.2222200000000001</v>
      </c>
      <c r="K2924" s="60">
        <f>Tabla3[[#This Row],[PRECIOS]]-Tabla3[[#This Row],[PRECIOS]]*10%</f>
        <v>2.8999980000000001</v>
      </c>
      <c r="L2924" s="101"/>
      <c r="M2924" s="61"/>
      <c r="N2924" s="55">
        <f>IFERROR(Tabla3[[#This Row],[PRECIOS]]-Tabla3[[#This Row],[PRECIOS]]*Tabla3[[#This Row],[% PRODUCTO]]," ")</f>
        <v>3.2222200000000001</v>
      </c>
      <c r="O2924" s="61"/>
      <c r="P2924" s="55">
        <f>IFERROR(Tabla3[[#This Row],[OCULTAR2]]-Tabla3[[#This Row],[OCULTAR2]]*Tabla3[[#This Row],[% LÍNEA]]," ")</f>
        <v>3.2222200000000001</v>
      </c>
      <c r="Q2924" s="56">
        <f>IFERROR(Tabla3[[#This Row],[% PRODUCTO]]+Tabla3[[#This Row],[% LÍNEA]]," ")</f>
        <v>0</v>
      </c>
      <c r="R2924" s="60">
        <f>Tabla3[[#This Row],[OCULTAR3]]</f>
        <v>3.2222200000000001</v>
      </c>
      <c r="S2924" s="60">
        <f>Tabla3[[#This Row],[PRECIO SIN %]]-Tabla3[[#This Row],[PRECIO SIN %]]*10%</f>
        <v>2.8999980000000001</v>
      </c>
      <c r="T2924" s="80">
        <f>(Tabla3[[#This Row],[PRECIO CON DESCT.]]-(Tabla3[[#This Row],[PRECIO CON DESCT.]]*$T$6))</f>
        <v>1.8269987400000001</v>
      </c>
      <c r="U2924" s="96"/>
      <c r="V2924" s="94">
        <f>Tabla3[[#This Row],[PRECIO %      en $]]*Tabla3[[#This Row],[PEDIDO ]]</f>
        <v>0</v>
      </c>
      <c r="W2924" s="57">
        <f>Tabla3[[#This Row],[PRECIO CON DESCT.]]*Tabla3[[#This Row],[PEDIDO ]]</f>
        <v>0</v>
      </c>
      <c r="X2924" s="58">
        <f>Tabla3[[#This Row],[PRECIO SIN %]]*Tabla3[[#This Row],[PEDIDO ]]</f>
        <v>0</v>
      </c>
    </row>
    <row r="2925" spans="1:24" ht="33" customHeight="1" x14ac:dyDescent="0.4">
      <c r="A2925" s="124">
        <v>7591519001907</v>
      </c>
      <c r="B2925" s="51" t="s">
        <v>225</v>
      </c>
      <c r="C2925" s="51" t="s">
        <v>149</v>
      </c>
      <c r="D29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25" s="118" t="s">
        <v>3391</v>
      </c>
      <c r="F2925" s="75" t="s">
        <v>537</v>
      </c>
      <c r="G29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25" s="77">
        <v>37</v>
      </c>
      <c r="J2925" s="52">
        <v>5.0555599999999998</v>
      </c>
      <c r="K2925" s="53">
        <f>Tabla3[[#This Row],[PRECIOS]]-Tabla3[[#This Row],[PRECIOS]]*10%</f>
        <v>4.5500039999999995</v>
      </c>
      <c r="L2925" s="101"/>
      <c r="M2925" s="54"/>
      <c r="N2925" s="55">
        <f>IFERROR(Tabla3[[#This Row],[PRECIOS]]-Tabla3[[#This Row],[PRECIOS]]*Tabla3[[#This Row],[% PRODUCTO]]," ")</f>
        <v>5.0555599999999998</v>
      </c>
      <c r="O2925" s="54"/>
      <c r="P2925" s="55">
        <f>IFERROR(Tabla3[[#This Row],[OCULTAR2]]-Tabla3[[#This Row],[OCULTAR2]]*Tabla3[[#This Row],[% LÍNEA]]," ")</f>
        <v>5.0555599999999998</v>
      </c>
      <c r="Q2925" s="56">
        <f>IFERROR(Tabla3[[#This Row],[% PRODUCTO]]+Tabla3[[#This Row],[% LÍNEA]]," ")</f>
        <v>0</v>
      </c>
      <c r="R2925" s="53">
        <f>Tabla3[[#This Row],[OCULTAR3]]</f>
        <v>5.0555599999999998</v>
      </c>
      <c r="S2925" s="53">
        <f>Tabla3[[#This Row],[PRECIO SIN %]]-Tabla3[[#This Row],[PRECIO SIN %]]*10%</f>
        <v>4.5500039999999995</v>
      </c>
      <c r="T2925" s="80">
        <f>(Tabla3[[#This Row],[PRECIO CON DESCT.]]-(Tabla3[[#This Row],[PRECIO CON DESCT.]]*$T$6))</f>
        <v>2.8665025199999996</v>
      </c>
      <c r="U2925" s="96"/>
      <c r="V2925" s="94">
        <f>Tabla3[[#This Row],[PRECIO %      en $]]*Tabla3[[#This Row],[PEDIDO ]]</f>
        <v>0</v>
      </c>
      <c r="W2925" s="57">
        <f>Tabla3[[#This Row],[PRECIO CON DESCT.]]*Tabla3[[#This Row],[PEDIDO ]]</f>
        <v>0</v>
      </c>
      <c r="X2925" s="58">
        <f>Tabla3[[#This Row],[PRECIO SIN %]]*Tabla3[[#This Row],[PEDIDO ]]</f>
        <v>0</v>
      </c>
    </row>
    <row r="2926" spans="1:24" ht="33" customHeight="1" x14ac:dyDescent="0.4">
      <c r="A2926" s="125"/>
      <c r="B2926" s="59" t="s">
        <v>225</v>
      </c>
      <c r="C2926" s="59" t="s">
        <v>267</v>
      </c>
      <c r="D29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26" s="119" t="s">
        <v>3392</v>
      </c>
      <c r="F2926" s="76" t="s">
        <v>537</v>
      </c>
      <c r="G29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26" s="78">
        <v>60</v>
      </c>
      <c r="J2926" s="52">
        <v>2.11111</v>
      </c>
      <c r="K2926" s="60">
        <f>Tabla3[[#This Row],[PRECIOS]]-Tabla3[[#This Row],[PRECIOS]]*10%</f>
        <v>1.899999</v>
      </c>
      <c r="L2926" s="101"/>
      <c r="M2926" s="61"/>
      <c r="N2926" s="55">
        <f>IFERROR(Tabla3[[#This Row],[PRECIOS]]-Tabla3[[#This Row],[PRECIOS]]*Tabla3[[#This Row],[% PRODUCTO]]," ")</f>
        <v>2.11111</v>
      </c>
      <c r="O2926" s="61"/>
      <c r="P2926" s="55">
        <f>IFERROR(Tabla3[[#This Row],[OCULTAR2]]-Tabla3[[#This Row],[OCULTAR2]]*Tabla3[[#This Row],[% LÍNEA]]," ")</f>
        <v>2.11111</v>
      </c>
      <c r="Q2926" s="56">
        <f>IFERROR(Tabla3[[#This Row],[% PRODUCTO]]+Tabla3[[#This Row],[% LÍNEA]]," ")</f>
        <v>0</v>
      </c>
      <c r="R2926" s="60">
        <f>Tabla3[[#This Row],[OCULTAR3]]</f>
        <v>2.11111</v>
      </c>
      <c r="S2926" s="60">
        <f>Tabla3[[#This Row],[PRECIO SIN %]]-Tabla3[[#This Row],[PRECIO SIN %]]*10%</f>
        <v>1.899999</v>
      </c>
      <c r="T2926" s="80">
        <f>(Tabla3[[#This Row],[PRECIO CON DESCT.]]-(Tabla3[[#This Row],[PRECIO CON DESCT.]]*$T$6))</f>
        <v>1.1969993699999999</v>
      </c>
      <c r="U2926" s="96"/>
      <c r="V2926" s="94">
        <f>Tabla3[[#This Row],[PRECIO %      en $]]*Tabla3[[#This Row],[PEDIDO ]]</f>
        <v>0</v>
      </c>
      <c r="W2926" s="57">
        <f>Tabla3[[#This Row],[PRECIO CON DESCT.]]*Tabla3[[#This Row],[PEDIDO ]]</f>
        <v>0</v>
      </c>
      <c r="X2926" s="58">
        <f>Tabla3[[#This Row],[PRECIO SIN %]]*Tabla3[[#This Row],[PEDIDO ]]</f>
        <v>0</v>
      </c>
    </row>
    <row r="2927" spans="1:24" ht="33" customHeight="1" x14ac:dyDescent="0.4">
      <c r="A2927" s="124">
        <v>7592349722758</v>
      </c>
      <c r="B2927" s="51" t="s">
        <v>225</v>
      </c>
      <c r="C2927" s="51" t="s">
        <v>217</v>
      </c>
      <c r="D29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27" s="118" t="s">
        <v>3393</v>
      </c>
      <c r="F2927" s="75" t="s">
        <v>537</v>
      </c>
      <c r="G29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9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927" s="77">
        <v>635</v>
      </c>
      <c r="J2927" s="52">
        <v>3.88889</v>
      </c>
      <c r="K2927" s="53">
        <f>Tabla3[[#This Row],[PRECIOS]]-Tabla3[[#This Row],[PRECIOS]]*10%</f>
        <v>3.5000010000000001</v>
      </c>
      <c r="L2927" s="101"/>
      <c r="M2927" s="54"/>
      <c r="N2927" s="55">
        <f>IFERROR(Tabla3[[#This Row],[PRECIOS]]-Tabla3[[#This Row],[PRECIOS]]*Tabla3[[#This Row],[% PRODUCTO]]," ")</f>
        <v>3.88889</v>
      </c>
      <c r="O2927" s="54">
        <v>0.05</v>
      </c>
      <c r="P2927" s="55">
        <f>IFERROR(Tabla3[[#This Row],[OCULTAR2]]-Tabla3[[#This Row],[OCULTAR2]]*Tabla3[[#This Row],[% LÍNEA]]," ")</f>
        <v>3.6944455</v>
      </c>
      <c r="Q2927" s="56">
        <f>IFERROR(Tabla3[[#This Row],[% PRODUCTO]]+Tabla3[[#This Row],[% LÍNEA]]," ")</f>
        <v>0.05</v>
      </c>
      <c r="R2927" s="53">
        <f>Tabla3[[#This Row],[OCULTAR3]]</f>
        <v>3.6944455</v>
      </c>
      <c r="S2927" s="53">
        <f>Tabla3[[#This Row],[PRECIO SIN %]]-Tabla3[[#This Row],[PRECIO SIN %]]*10%</f>
        <v>3.3250009500000002</v>
      </c>
      <c r="T2927" s="80">
        <f>(Tabla3[[#This Row],[PRECIO CON DESCT.]]-(Tabla3[[#This Row],[PRECIO CON DESCT.]]*$T$6))</f>
        <v>2.0947505985000001</v>
      </c>
      <c r="U2927" s="96"/>
      <c r="V2927" s="94">
        <f>Tabla3[[#This Row],[PRECIO %      en $]]*Tabla3[[#This Row],[PEDIDO ]]</f>
        <v>0</v>
      </c>
      <c r="W2927" s="57">
        <f>Tabla3[[#This Row],[PRECIO CON DESCT.]]*Tabla3[[#This Row],[PEDIDO ]]</f>
        <v>0</v>
      </c>
      <c r="X2927" s="58">
        <f>Tabla3[[#This Row],[PRECIO SIN %]]*Tabla3[[#This Row],[PEDIDO ]]</f>
        <v>0</v>
      </c>
    </row>
    <row r="2928" spans="1:24" ht="33" customHeight="1" x14ac:dyDescent="0.4">
      <c r="A2928" s="125">
        <v>8906130230084</v>
      </c>
      <c r="B2928" s="59" t="s">
        <v>225</v>
      </c>
      <c r="C2928" s="59" t="s">
        <v>106</v>
      </c>
      <c r="D29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28" s="119" t="s">
        <v>3394</v>
      </c>
      <c r="F2928" s="76" t="s">
        <v>537</v>
      </c>
      <c r="G29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28" s="78">
        <v>131</v>
      </c>
      <c r="J2928" s="52">
        <v>2.7</v>
      </c>
      <c r="K2928" s="60">
        <f>Tabla3[[#This Row],[PRECIOS]]-Tabla3[[#This Row],[PRECIOS]]*10%</f>
        <v>2.4300000000000002</v>
      </c>
      <c r="L2928" s="101"/>
      <c r="M2928" s="61"/>
      <c r="N2928" s="55">
        <f>IFERROR(Tabla3[[#This Row],[PRECIOS]]-Tabla3[[#This Row],[PRECIOS]]*Tabla3[[#This Row],[% PRODUCTO]]," ")</f>
        <v>2.7</v>
      </c>
      <c r="O2928" s="61"/>
      <c r="P2928" s="55">
        <f>IFERROR(Tabla3[[#This Row],[OCULTAR2]]-Tabla3[[#This Row],[OCULTAR2]]*Tabla3[[#This Row],[% LÍNEA]]," ")</f>
        <v>2.7</v>
      </c>
      <c r="Q2928" s="56">
        <f>IFERROR(Tabla3[[#This Row],[% PRODUCTO]]+Tabla3[[#This Row],[% LÍNEA]]," ")</f>
        <v>0</v>
      </c>
      <c r="R2928" s="60">
        <f>Tabla3[[#This Row],[OCULTAR3]]</f>
        <v>2.7</v>
      </c>
      <c r="S2928" s="60">
        <f>Tabla3[[#This Row],[PRECIO SIN %]]-Tabla3[[#This Row],[PRECIO SIN %]]*10%</f>
        <v>2.4300000000000002</v>
      </c>
      <c r="T2928" s="80">
        <f>(Tabla3[[#This Row],[PRECIO CON DESCT.]]-(Tabla3[[#This Row],[PRECIO CON DESCT.]]*$T$6))</f>
        <v>1.5309000000000001</v>
      </c>
      <c r="U2928" s="96"/>
      <c r="V2928" s="94">
        <f>Tabla3[[#This Row],[PRECIO %      en $]]*Tabla3[[#This Row],[PEDIDO ]]</f>
        <v>0</v>
      </c>
      <c r="W2928" s="57">
        <f>Tabla3[[#This Row],[PRECIO CON DESCT.]]*Tabla3[[#This Row],[PEDIDO ]]</f>
        <v>0</v>
      </c>
      <c r="X2928" s="58">
        <f>Tabla3[[#This Row],[PRECIO SIN %]]*Tabla3[[#This Row],[PEDIDO ]]</f>
        <v>0</v>
      </c>
    </row>
    <row r="2929" spans="1:24" ht="33" customHeight="1" x14ac:dyDescent="0.4">
      <c r="A2929" s="124">
        <v>7591585773814</v>
      </c>
      <c r="B2929" s="51" t="s">
        <v>225</v>
      </c>
      <c r="C2929" s="51" t="s">
        <v>75</v>
      </c>
      <c r="D29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29" s="118" t="s">
        <v>3395</v>
      </c>
      <c r="F2929" s="75" t="s">
        <v>537</v>
      </c>
      <c r="G29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29" s="77">
        <v>6</v>
      </c>
      <c r="J2929" s="52">
        <v>5.3555599999999997</v>
      </c>
      <c r="K2929" s="53">
        <f>Tabla3[[#This Row],[PRECIOS]]-Tabla3[[#This Row],[PRECIOS]]*10%</f>
        <v>4.820004</v>
      </c>
      <c r="L2929" s="101"/>
      <c r="M2929" s="54"/>
      <c r="N2929" s="55">
        <f>IFERROR(Tabla3[[#This Row],[PRECIOS]]-Tabla3[[#This Row],[PRECIOS]]*Tabla3[[#This Row],[% PRODUCTO]]," ")</f>
        <v>5.3555599999999997</v>
      </c>
      <c r="O2929" s="54"/>
      <c r="P2929" s="55">
        <f>IFERROR(Tabla3[[#This Row],[OCULTAR2]]-Tabla3[[#This Row],[OCULTAR2]]*Tabla3[[#This Row],[% LÍNEA]]," ")</f>
        <v>5.3555599999999997</v>
      </c>
      <c r="Q2929" s="56">
        <f>IFERROR(Tabla3[[#This Row],[% PRODUCTO]]+Tabla3[[#This Row],[% LÍNEA]]," ")</f>
        <v>0</v>
      </c>
      <c r="R2929" s="53">
        <f>Tabla3[[#This Row],[OCULTAR3]]</f>
        <v>5.3555599999999997</v>
      </c>
      <c r="S2929" s="53">
        <f>Tabla3[[#This Row],[PRECIO SIN %]]-Tabla3[[#This Row],[PRECIO SIN %]]*10%</f>
        <v>4.820004</v>
      </c>
      <c r="T2929" s="80">
        <f>(Tabla3[[#This Row],[PRECIO CON DESCT.]]-(Tabla3[[#This Row],[PRECIO CON DESCT.]]*$T$6))</f>
        <v>3.0366025199999997</v>
      </c>
      <c r="U2929" s="96"/>
      <c r="V2929" s="94">
        <f>Tabla3[[#This Row],[PRECIO %      en $]]*Tabla3[[#This Row],[PEDIDO ]]</f>
        <v>0</v>
      </c>
      <c r="W2929" s="57">
        <f>Tabla3[[#This Row],[PRECIO CON DESCT.]]*Tabla3[[#This Row],[PEDIDO ]]</f>
        <v>0</v>
      </c>
      <c r="X2929" s="58">
        <f>Tabla3[[#This Row],[PRECIO SIN %]]*Tabla3[[#This Row],[PEDIDO ]]</f>
        <v>0</v>
      </c>
    </row>
    <row r="2930" spans="1:24" ht="33" customHeight="1" x14ac:dyDescent="0.4">
      <c r="A2930" s="125">
        <v>7592454001571</v>
      </c>
      <c r="B2930" s="59" t="s">
        <v>225</v>
      </c>
      <c r="C2930" s="59" t="s">
        <v>171</v>
      </c>
      <c r="D29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30" s="119" t="s">
        <v>3396</v>
      </c>
      <c r="F2930" s="76" t="s">
        <v>537</v>
      </c>
      <c r="G29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30" s="78">
        <v>74</v>
      </c>
      <c r="J2930" s="52">
        <v>5</v>
      </c>
      <c r="K2930" s="60">
        <f>Tabla3[[#This Row],[PRECIOS]]-Tabla3[[#This Row],[PRECIOS]]*10%</f>
        <v>4.5</v>
      </c>
      <c r="L2930" s="101"/>
      <c r="M2930" s="61"/>
      <c r="N2930" s="55">
        <f>IFERROR(Tabla3[[#This Row],[PRECIOS]]-Tabla3[[#This Row],[PRECIOS]]*Tabla3[[#This Row],[% PRODUCTO]]," ")</f>
        <v>5</v>
      </c>
      <c r="O2930" s="61"/>
      <c r="P2930" s="55">
        <f>IFERROR(Tabla3[[#This Row],[OCULTAR2]]-Tabla3[[#This Row],[OCULTAR2]]*Tabla3[[#This Row],[% LÍNEA]]," ")</f>
        <v>5</v>
      </c>
      <c r="Q2930" s="56">
        <f>IFERROR(Tabla3[[#This Row],[% PRODUCTO]]+Tabla3[[#This Row],[% LÍNEA]]," ")</f>
        <v>0</v>
      </c>
      <c r="R2930" s="60">
        <f>Tabla3[[#This Row],[OCULTAR3]]</f>
        <v>5</v>
      </c>
      <c r="S2930" s="60">
        <f>Tabla3[[#This Row],[PRECIO SIN %]]-Tabla3[[#This Row],[PRECIO SIN %]]*10%</f>
        <v>4.5</v>
      </c>
      <c r="T2930" s="80">
        <f>(Tabla3[[#This Row],[PRECIO CON DESCT.]]-(Tabla3[[#This Row],[PRECIO CON DESCT.]]*$T$6))</f>
        <v>2.835</v>
      </c>
      <c r="U2930" s="96"/>
      <c r="V2930" s="94">
        <f>Tabla3[[#This Row],[PRECIO %      en $]]*Tabla3[[#This Row],[PEDIDO ]]</f>
        <v>0</v>
      </c>
      <c r="W2930" s="57">
        <f>Tabla3[[#This Row],[PRECIO CON DESCT.]]*Tabla3[[#This Row],[PEDIDO ]]</f>
        <v>0</v>
      </c>
      <c r="X2930" s="58">
        <f>Tabla3[[#This Row],[PRECIO SIN %]]*Tabla3[[#This Row],[PEDIDO ]]</f>
        <v>0</v>
      </c>
    </row>
    <row r="2931" spans="1:24" ht="33" customHeight="1" x14ac:dyDescent="0.4">
      <c r="A2931" s="124"/>
      <c r="B2931" s="51" t="s">
        <v>225</v>
      </c>
      <c r="C2931" s="51" t="s">
        <v>228</v>
      </c>
      <c r="D29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931" s="118" t="s">
        <v>3397</v>
      </c>
      <c r="F2931" s="75" t="s">
        <v>537</v>
      </c>
      <c r="G29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931" s="77">
        <v>146</v>
      </c>
      <c r="J2931" s="52">
        <v>1.5555600000000001</v>
      </c>
      <c r="K2931" s="53">
        <f>Tabla3[[#This Row],[PRECIOS]]-Tabla3[[#This Row],[PRECIOS]]*10%</f>
        <v>1.400004</v>
      </c>
      <c r="L2931" s="101" t="s">
        <v>5327</v>
      </c>
      <c r="M2931" s="54"/>
      <c r="N2931" s="55">
        <f>IFERROR(Tabla3[[#This Row],[PRECIOS]]-Tabla3[[#This Row],[PRECIOS]]*Tabla3[[#This Row],[% PRODUCTO]]," ")</f>
        <v>1.5555600000000001</v>
      </c>
      <c r="O2931" s="54"/>
      <c r="P2931" s="55">
        <f>IFERROR(Tabla3[[#This Row],[OCULTAR2]]-Tabla3[[#This Row],[OCULTAR2]]*Tabla3[[#This Row],[% LÍNEA]]," ")</f>
        <v>1.5555600000000001</v>
      </c>
      <c r="Q2931" s="56">
        <f>IFERROR(Tabla3[[#This Row],[% PRODUCTO]]+Tabla3[[#This Row],[% LÍNEA]]," ")</f>
        <v>0</v>
      </c>
      <c r="R2931" s="53">
        <f>Tabla3[[#This Row],[OCULTAR3]]</f>
        <v>1.5555600000000001</v>
      </c>
      <c r="S2931" s="53">
        <f>Tabla3[[#This Row],[PRECIO SIN %]]-Tabla3[[#This Row],[PRECIO SIN %]]*10%</f>
        <v>1.400004</v>
      </c>
      <c r="T2931" s="80">
        <f>(Tabla3[[#This Row],[PRECIO CON DESCT.]]-(Tabla3[[#This Row],[PRECIO CON DESCT.]]*$T$6))</f>
        <v>0.88200252000000001</v>
      </c>
      <c r="U2931" s="96"/>
      <c r="V2931" s="94">
        <f>Tabla3[[#This Row],[PRECIO %      en $]]*Tabla3[[#This Row],[PEDIDO ]]</f>
        <v>0</v>
      </c>
      <c r="W2931" s="57">
        <f>Tabla3[[#This Row],[PRECIO CON DESCT.]]*Tabla3[[#This Row],[PEDIDO ]]</f>
        <v>0</v>
      </c>
      <c r="X2931" s="58">
        <f>Tabla3[[#This Row],[PRECIO SIN %]]*Tabla3[[#This Row],[PEDIDO ]]</f>
        <v>0</v>
      </c>
    </row>
    <row r="2932" spans="1:24" ht="33" customHeight="1" x14ac:dyDescent="0.4">
      <c r="A2932" s="125">
        <v>7591585573810</v>
      </c>
      <c r="B2932" s="59" t="s">
        <v>225</v>
      </c>
      <c r="C2932" s="59" t="s">
        <v>75</v>
      </c>
      <c r="D29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32" s="119" t="s">
        <v>3398</v>
      </c>
      <c r="F2932" s="76" t="s">
        <v>537</v>
      </c>
      <c r="G29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32" s="78">
        <v>73</v>
      </c>
      <c r="J2932" s="52">
        <v>2</v>
      </c>
      <c r="K2932" s="60">
        <f>Tabla3[[#This Row],[PRECIOS]]-Tabla3[[#This Row],[PRECIOS]]*10%</f>
        <v>1.8</v>
      </c>
      <c r="L2932" s="101"/>
      <c r="M2932" s="61"/>
      <c r="N2932" s="55">
        <f>IFERROR(Tabla3[[#This Row],[PRECIOS]]-Tabla3[[#This Row],[PRECIOS]]*Tabla3[[#This Row],[% PRODUCTO]]," ")</f>
        <v>2</v>
      </c>
      <c r="O2932" s="61"/>
      <c r="P2932" s="55">
        <f>IFERROR(Tabla3[[#This Row],[OCULTAR2]]-Tabla3[[#This Row],[OCULTAR2]]*Tabla3[[#This Row],[% LÍNEA]]," ")</f>
        <v>2</v>
      </c>
      <c r="Q2932" s="56">
        <f>IFERROR(Tabla3[[#This Row],[% PRODUCTO]]+Tabla3[[#This Row],[% LÍNEA]]," ")</f>
        <v>0</v>
      </c>
      <c r="R2932" s="60">
        <f>Tabla3[[#This Row],[OCULTAR3]]</f>
        <v>2</v>
      </c>
      <c r="S2932" s="60">
        <f>Tabla3[[#This Row],[PRECIO SIN %]]-Tabla3[[#This Row],[PRECIO SIN %]]*10%</f>
        <v>1.8</v>
      </c>
      <c r="T2932" s="80">
        <f>(Tabla3[[#This Row],[PRECIO CON DESCT.]]-(Tabla3[[#This Row],[PRECIO CON DESCT.]]*$T$6))</f>
        <v>1.1339999999999999</v>
      </c>
      <c r="U2932" s="96"/>
      <c r="V2932" s="94">
        <f>Tabla3[[#This Row],[PRECIO %      en $]]*Tabla3[[#This Row],[PEDIDO ]]</f>
        <v>0</v>
      </c>
      <c r="W2932" s="57">
        <f>Tabla3[[#This Row],[PRECIO CON DESCT.]]*Tabla3[[#This Row],[PEDIDO ]]</f>
        <v>0</v>
      </c>
      <c r="X2932" s="58">
        <f>Tabla3[[#This Row],[PRECIO SIN %]]*Tabla3[[#This Row],[PEDIDO ]]</f>
        <v>0</v>
      </c>
    </row>
    <row r="2933" spans="1:24" ht="33" customHeight="1" x14ac:dyDescent="0.4">
      <c r="A2933" s="124">
        <v>8904187880023</v>
      </c>
      <c r="B2933" s="51" t="s">
        <v>225</v>
      </c>
      <c r="C2933" s="51" t="s">
        <v>166</v>
      </c>
      <c r="D29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33" s="118" t="s">
        <v>3399</v>
      </c>
      <c r="F2933" s="75" t="s">
        <v>537</v>
      </c>
      <c r="G29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33" s="77">
        <v>1699</v>
      </c>
      <c r="J2933" s="52">
        <v>0.54444000000000004</v>
      </c>
      <c r="K2933" s="53">
        <f>Tabla3[[#This Row],[PRECIOS]]-Tabla3[[#This Row],[PRECIOS]]*10%</f>
        <v>0.48999600000000004</v>
      </c>
      <c r="L2933" s="101"/>
      <c r="M2933" s="54"/>
      <c r="N2933" s="55">
        <f>IFERROR(Tabla3[[#This Row],[PRECIOS]]-Tabla3[[#This Row],[PRECIOS]]*Tabla3[[#This Row],[% PRODUCTO]]," ")</f>
        <v>0.54444000000000004</v>
      </c>
      <c r="O2933" s="54"/>
      <c r="P2933" s="55">
        <f>IFERROR(Tabla3[[#This Row],[OCULTAR2]]-Tabla3[[#This Row],[OCULTAR2]]*Tabla3[[#This Row],[% LÍNEA]]," ")</f>
        <v>0.54444000000000004</v>
      </c>
      <c r="Q2933" s="56">
        <f>IFERROR(Tabla3[[#This Row],[% PRODUCTO]]+Tabla3[[#This Row],[% LÍNEA]]," ")</f>
        <v>0</v>
      </c>
      <c r="R2933" s="53">
        <f>Tabla3[[#This Row],[OCULTAR3]]</f>
        <v>0.54444000000000004</v>
      </c>
      <c r="S2933" s="53">
        <f>Tabla3[[#This Row],[PRECIO SIN %]]-Tabla3[[#This Row],[PRECIO SIN %]]*10%</f>
        <v>0.48999600000000004</v>
      </c>
      <c r="T2933" s="80">
        <f>(Tabla3[[#This Row],[PRECIO CON DESCT.]]-(Tabla3[[#This Row],[PRECIO CON DESCT.]]*$T$6))</f>
        <v>0.30869748000000002</v>
      </c>
      <c r="U2933" s="96"/>
      <c r="V2933" s="94">
        <f>Tabla3[[#This Row],[PRECIO %      en $]]*Tabla3[[#This Row],[PEDIDO ]]</f>
        <v>0</v>
      </c>
      <c r="W2933" s="57">
        <f>Tabla3[[#This Row],[PRECIO CON DESCT.]]*Tabla3[[#This Row],[PEDIDO ]]</f>
        <v>0</v>
      </c>
      <c r="X2933" s="58">
        <f>Tabla3[[#This Row],[PRECIO SIN %]]*Tabla3[[#This Row],[PEDIDO ]]</f>
        <v>0</v>
      </c>
    </row>
    <row r="2934" spans="1:24" ht="33" customHeight="1" x14ac:dyDescent="0.4">
      <c r="A2934" s="125">
        <v>7598176001134</v>
      </c>
      <c r="B2934" s="59" t="s">
        <v>225</v>
      </c>
      <c r="C2934" s="59" t="s">
        <v>168</v>
      </c>
      <c r="D29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34" s="119" t="s">
        <v>3400</v>
      </c>
      <c r="F2934" s="76" t="s">
        <v>537</v>
      </c>
      <c r="G29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34" s="78">
        <v>387</v>
      </c>
      <c r="J2934" s="52">
        <v>0.82221999999999995</v>
      </c>
      <c r="K2934" s="60">
        <f>Tabla3[[#This Row],[PRECIOS]]-Tabla3[[#This Row],[PRECIOS]]*10%</f>
        <v>0.73999799999999993</v>
      </c>
      <c r="L2934" s="101"/>
      <c r="M2934" s="61"/>
      <c r="N2934" s="55">
        <f>IFERROR(Tabla3[[#This Row],[PRECIOS]]-Tabla3[[#This Row],[PRECIOS]]*Tabla3[[#This Row],[% PRODUCTO]]," ")</f>
        <v>0.82221999999999995</v>
      </c>
      <c r="O2934" s="61"/>
      <c r="P2934" s="55">
        <f>IFERROR(Tabla3[[#This Row],[OCULTAR2]]-Tabla3[[#This Row],[OCULTAR2]]*Tabla3[[#This Row],[% LÍNEA]]," ")</f>
        <v>0.82221999999999995</v>
      </c>
      <c r="Q2934" s="56">
        <f>IFERROR(Tabla3[[#This Row],[% PRODUCTO]]+Tabla3[[#This Row],[% LÍNEA]]," ")</f>
        <v>0</v>
      </c>
      <c r="R2934" s="60">
        <f>Tabla3[[#This Row],[OCULTAR3]]</f>
        <v>0.82221999999999995</v>
      </c>
      <c r="S2934" s="60">
        <f>Tabla3[[#This Row],[PRECIO SIN %]]-Tabla3[[#This Row],[PRECIO SIN %]]*10%</f>
        <v>0.73999799999999993</v>
      </c>
      <c r="T2934" s="80">
        <f>(Tabla3[[#This Row],[PRECIO CON DESCT.]]-(Tabla3[[#This Row],[PRECIO CON DESCT.]]*$T$6))</f>
        <v>0.46619873999999994</v>
      </c>
      <c r="U2934" s="96"/>
      <c r="V2934" s="94">
        <f>Tabla3[[#This Row],[PRECIO %      en $]]*Tabla3[[#This Row],[PEDIDO ]]</f>
        <v>0</v>
      </c>
      <c r="W2934" s="57">
        <f>Tabla3[[#This Row],[PRECIO CON DESCT.]]*Tabla3[[#This Row],[PEDIDO ]]</f>
        <v>0</v>
      </c>
      <c r="X2934" s="58">
        <f>Tabla3[[#This Row],[PRECIO SIN %]]*Tabla3[[#This Row],[PEDIDO ]]</f>
        <v>0</v>
      </c>
    </row>
    <row r="2935" spans="1:24" ht="33" customHeight="1" x14ac:dyDescent="0.4">
      <c r="A2935" s="124">
        <v>7591585173881</v>
      </c>
      <c r="B2935" s="51" t="s">
        <v>225</v>
      </c>
      <c r="C2935" s="51" t="s">
        <v>75</v>
      </c>
      <c r="D29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35" s="118" t="s">
        <v>3401</v>
      </c>
      <c r="F2935" s="75" t="s">
        <v>537</v>
      </c>
      <c r="G29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35" s="77">
        <v>4</v>
      </c>
      <c r="J2935" s="52">
        <v>5.25556</v>
      </c>
      <c r="K2935" s="53">
        <f>Tabla3[[#This Row],[PRECIOS]]-Tabla3[[#This Row],[PRECIOS]]*10%</f>
        <v>4.7300040000000001</v>
      </c>
      <c r="L2935" s="101"/>
      <c r="M2935" s="54"/>
      <c r="N2935" s="55">
        <f>IFERROR(Tabla3[[#This Row],[PRECIOS]]-Tabla3[[#This Row],[PRECIOS]]*Tabla3[[#This Row],[% PRODUCTO]]," ")</f>
        <v>5.25556</v>
      </c>
      <c r="O2935" s="54"/>
      <c r="P2935" s="55">
        <f>IFERROR(Tabla3[[#This Row],[OCULTAR2]]-Tabla3[[#This Row],[OCULTAR2]]*Tabla3[[#This Row],[% LÍNEA]]," ")</f>
        <v>5.25556</v>
      </c>
      <c r="Q2935" s="56">
        <f>IFERROR(Tabla3[[#This Row],[% PRODUCTO]]+Tabla3[[#This Row],[% LÍNEA]]," ")</f>
        <v>0</v>
      </c>
      <c r="R2935" s="53">
        <f>Tabla3[[#This Row],[OCULTAR3]]</f>
        <v>5.25556</v>
      </c>
      <c r="S2935" s="53">
        <f>Tabla3[[#This Row],[PRECIO SIN %]]-Tabla3[[#This Row],[PRECIO SIN %]]*10%</f>
        <v>4.7300040000000001</v>
      </c>
      <c r="T2935" s="80">
        <f>(Tabla3[[#This Row],[PRECIO CON DESCT.]]-(Tabla3[[#This Row],[PRECIO CON DESCT.]]*$T$6))</f>
        <v>2.97990252</v>
      </c>
      <c r="U2935" s="96"/>
      <c r="V2935" s="94">
        <f>Tabla3[[#This Row],[PRECIO %      en $]]*Tabla3[[#This Row],[PEDIDO ]]</f>
        <v>0</v>
      </c>
      <c r="W2935" s="57">
        <f>Tabla3[[#This Row],[PRECIO CON DESCT.]]*Tabla3[[#This Row],[PEDIDO ]]</f>
        <v>0</v>
      </c>
      <c r="X2935" s="58">
        <f>Tabla3[[#This Row],[PRECIO SIN %]]*Tabla3[[#This Row],[PEDIDO ]]</f>
        <v>0</v>
      </c>
    </row>
    <row r="2936" spans="1:24" ht="33" customHeight="1" x14ac:dyDescent="0.4">
      <c r="A2936" s="125">
        <v>7598008002575</v>
      </c>
      <c r="B2936" s="59" t="s">
        <v>225</v>
      </c>
      <c r="C2936" s="59" t="s">
        <v>134</v>
      </c>
      <c r="D29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36" s="119" t="s">
        <v>3402</v>
      </c>
      <c r="F2936" s="76" t="s">
        <v>537</v>
      </c>
      <c r="G29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36" s="78">
        <v>1073</v>
      </c>
      <c r="J2936" s="52">
        <v>0.84443999999999997</v>
      </c>
      <c r="K2936" s="60">
        <f>Tabla3[[#This Row],[PRECIOS]]-Tabla3[[#This Row],[PRECIOS]]*10%</f>
        <v>0.759996</v>
      </c>
      <c r="L2936" s="101"/>
      <c r="M2936" s="61"/>
      <c r="N2936" s="55">
        <f>IFERROR(Tabla3[[#This Row],[PRECIOS]]-Tabla3[[#This Row],[PRECIOS]]*Tabla3[[#This Row],[% PRODUCTO]]," ")</f>
        <v>0.84443999999999997</v>
      </c>
      <c r="O2936" s="61"/>
      <c r="P2936" s="55">
        <f>IFERROR(Tabla3[[#This Row],[OCULTAR2]]-Tabla3[[#This Row],[OCULTAR2]]*Tabla3[[#This Row],[% LÍNEA]]," ")</f>
        <v>0.84443999999999997</v>
      </c>
      <c r="Q2936" s="56">
        <f>IFERROR(Tabla3[[#This Row],[% PRODUCTO]]+Tabla3[[#This Row],[% LÍNEA]]," ")</f>
        <v>0</v>
      </c>
      <c r="R2936" s="60">
        <f>Tabla3[[#This Row],[OCULTAR3]]</f>
        <v>0.84443999999999997</v>
      </c>
      <c r="S2936" s="60">
        <f>Tabla3[[#This Row],[PRECIO SIN %]]-Tabla3[[#This Row],[PRECIO SIN %]]*10%</f>
        <v>0.759996</v>
      </c>
      <c r="T2936" s="80">
        <f>(Tabla3[[#This Row],[PRECIO CON DESCT.]]-(Tabla3[[#This Row],[PRECIO CON DESCT.]]*$T$6))</f>
        <v>0.47879748</v>
      </c>
      <c r="U2936" s="96"/>
      <c r="V2936" s="94">
        <f>Tabla3[[#This Row],[PRECIO %      en $]]*Tabla3[[#This Row],[PEDIDO ]]</f>
        <v>0</v>
      </c>
      <c r="W2936" s="57">
        <f>Tabla3[[#This Row],[PRECIO CON DESCT.]]*Tabla3[[#This Row],[PEDIDO ]]</f>
        <v>0</v>
      </c>
      <c r="X2936" s="58">
        <f>Tabla3[[#This Row],[PRECIO SIN %]]*Tabla3[[#This Row],[PEDIDO ]]</f>
        <v>0</v>
      </c>
    </row>
    <row r="2937" spans="1:24" ht="33" customHeight="1" x14ac:dyDescent="0.4">
      <c r="A2937" s="124">
        <v>8906130230091</v>
      </c>
      <c r="B2937" s="51" t="s">
        <v>225</v>
      </c>
      <c r="C2937" s="51" t="s">
        <v>106</v>
      </c>
      <c r="D29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37" s="118" t="s">
        <v>3403</v>
      </c>
      <c r="F2937" s="75" t="s">
        <v>537</v>
      </c>
      <c r="G29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37" s="77">
        <v>27</v>
      </c>
      <c r="J2937" s="52">
        <v>1.95556</v>
      </c>
      <c r="K2937" s="53">
        <f>Tabla3[[#This Row],[PRECIOS]]-Tabla3[[#This Row],[PRECIOS]]*10%</f>
        <v>1.7600039999999999</v>
      </c>
      <c r="L2937" s="101"/>
      <c r="M2937" s="54"/>
      <c r="N2937" s="55">
        <f>IFERROR(Tabla3[[#This Row],[PRECIOS]]-Tabla3[[#This Row],[PRECIOS]]*Tabla3[[#This Row],[% PRODUCTO]]," ")</f>
        <v>1.95556</v>
      </c>
      <c r="O2937" s="54"/>
      <c r="P2937" s="55">
        <f>IFERROR(Tabla3[[#This Row],[OCULTAR2]]-Tabla3[[#This Row],[OCULTAR2]]*Tabla3[[#This Row],[% LÍNEA]]," ")</f>
        <v>1.95556</v>
      </c>
      <c r="Q2937" s="56">
        <f>IFERROR(Tabla3[[#This Row],[% PRODUCTO]]+Tabla3[[#This Row],[% LÍNEA]]," ")</f>
        <v>0</v>
      </c>
      <c r="R2937" s="53">
        <f>Tabla3[[#This Row],[OCULTAR3]]</f>
        <v>1.95556</v>
      </c>
      <c r="S2937" s="53">
        <f>Tabla3[[#This Row],[PRECIO SIN %]]-Tabla3[[#This Row],[PRECIO SIN %]]*10%</f>
        <v>1.7600039999999999</v>
      </c>
      <c r="T2937" s="80">
        <f>(Tabla3[[#This Row],[PRECIO CON DESCT.]]-(Tabla3[[#This Row],[PRECIO CON DESCT.]]*$T$6))</f>
        <v>1.1088025199999998</v>
      </c>
      <c r="U2937" s="96"/>
      <c r="V2937" s="94">
        <f>Tabla3[[#This Row],[PRECIO %      en $]]*Tabla3[[#This Row],[PEDIDO ]]</f>
        <v>0</v>
      </c>
      <c r="W2937" s="57">
        <f>Tabla3[[#This Row],[PRECIO CON DESCT.]]*Tabla3[[#This Row],[PEDIDO ]]</f>
        <v>0</v>
      </c>
      <c r="X2937" s="58">
        <f>Tabla3[[#This Row],[PRECIO SIN %]]*Tabla3[[#This Row],[PEDIDO ]]</f>
        <v>0</v>
      </c>
    </row>
    <row r="2938" spans="1:24" ht="33" customHeight="1" x14ac:dyDescent="0.4">
      <c r="A2938" s="125">
        <v>736372722379</v>
      </c>
      <c r="B2938" s="59" t="s">
        <v>225</v>
      </c>
      <c r="C2938" s="59" t="s">
        <v>150</v>
      </c>
      <c r="D29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38" s="119" t="s">
        <v>3404</v>
      </c>
      <c r="F2938" s="76" t="s">
        <v>537</v>
      </c>
      <c r="G29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9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938" s="78">
        <v>855</v>
      </c>
      <c r="J2938" s="52">
        <v>3.88889</v>
      </c>
      <c r="K2938" s="60">
        <f>Tabla3[[#This Row],[PRECIOS]]-Tabla3[[#This Row],[PRECIOS]]*10%</f>
        <v>3.5000010000000001</v>
      </c>
      <c r="L2938" s="101"/>
      <c r="M2938" s="61"/>
      <c r="N2938" s="55">
        <f>IFERROR(Tabla3[[#This Row],[PRECIOS]]-Tabla3[[#This Row],[PRECIOS]]*Tabla3[[#This Row],[% PRODUCTO]]," ")</f>
        <v>3.88889</v>
      </c>
      <c r="O2938" s="61">
        <v>0.05</v>
      </c>
      <c r="P2938" s="55">
        <f>IFERROR(Tabla3[[#This Row],[OCULTAR2]]-Tabla3[[#This Row],[OCULTAR2]]*Tabla3[[#This Row],[% LÍNEA]]," ")</f>
        <v>3.6944455</v>
      </c>
      <c r="Q2938" s="56">
        <f>IFERROR(Tabla3[[#This Row],[% PRODUCTO]]+Tabla3[[#This Row],[% LÍNEA]]," ")</f>
        <v>0.05</v>
      </c>
      <c r="R2938" s="60">
        <f>Tabla3[[#This Row],[OCULTAR3]]</f>
        <v>3.6944455</v>
      </c>
      <c r="S2938" s="60">
        <f>Tabla3[[#This Row],[PRECIO SIN %]]-Tabla3[[#This Row],[PRECIO SIN %]]*10%</f>
        <v>3.3250009500000002</v>
      </c>
      <c r="T2938" s="80">
        <f>(Tabla3[[#This Row],[PRECIO CON DESCT.]]-(Tabla3[[#This Row],[PRECIO CON DESCT.]]*$T$6))</f>
        <v>2.0947505985000001</v>
      </c>
      <c r="U2938" s="96"/>
      <c r="V2938" s="94">
        <f>Tabla3[[#This Row],[PRECIO %      en $]]*Tabla3[[#This Row],[PEDIDO ]]</f>
        <v>0</v>
      </c>
      <c r="W2938" s="57">
        <f>Tabla3[[#This Row],[PRECIO CON DESCT.]]*Tabla3[[#This Row],[PEDIDO ]]</f>
        <v>0</v>
      </c>
      <c r="X2938" s="58">
        <f>Tabla3[[#This Row],[PRECIO SIN %]]*Tabla3[[#This Row],[PEDIDO ]]</f>
        <v>0</v>
      </c>
    </row>
    <row r="2939" spans="1:24" ht="33" customHeight="1" x14ac:dyDescent="0.4">
      <c r="A2939" s="124">
        <v>7703763889099</v>
      </c>
      <c r="B2939" s="51" t="s">
        <v>225</v>
      </c>
      <c r="C2939" s="51" t="s">
        <v>171</v>
      </c>
      <c r="D29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39" s="118" t="s">
        <v>3405</v>
      </c>
      <c r="F2939" s="75" t="s">
        <v>537</v>
      </c>
      <c r="G29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39" s="77">
        <v>20</v>
      </c>
      <c r="J2939" s="52">
        <v>11.922219999999999</v>
      </c>
      <c r="K2939" s="53">
        <f>Tabla3[[#This Row],[PRECIOS]]-Tabla3[[#This Row],[PRECIOS]]*10%</f>
        <v>10.729998</v>
      </c>
      <c r="L2939" s="101"/>
      <c r="M2939" s="54"/>
      <c r="N2939" s="55">
        <f>IFERROR(Tabla3[[#This Row],[PRECIOS]]-Tabla3[[#This Row],[PRECIOS]]*Tabla3[[#This Row],[% PRODUCTO]]," ")</f>
        <v>11.922219999999999</v>
      </c>
      <c r="O2939" s="54"/>
      <c r="P2939" s="55">
        <f>IFERROR(Tabla3[[#This Row],[OCULTAR2]]-Tabla3[[#This Row],[OCULTAR2]]*Tabla3[[#This Row],[% LÍNEA]]," ")</f>
        <v>11.922219999999999</v>
      </c>
      <c r="Q2939" s="56">
        <f>IFERROR(Tabla3[[#This Row],[% PRODUCTO]]+Tabla3[[#This Row],[% LÍNEA]]," ")</f>
        <v>0</v>
      </c>
      <c r="R2939" s="53">
        <f>Tabla3[[#This Row],[OCULTAR3]]</f>
        <v>11.922219999999999</v>
      </c>
      <c r="S2939" s="53">
        <f>Tabla3[[#This Row],[PRECIO SIN %]]-Tabla3[[#This Row],[PRECIO SIN %]]*10%</f>
        <v>10.729998</v>
      </c>
      <c r="T2939" s="80">
        <f>(Tabla3[[#This Row],[PRECIO CON DESCT.]]-(Tabla3[[#This Row],[PRECIO CON DESCT.]]*$T$6))</f>
        <v>6.7598987400000006</v>
      </c>
      <c r="U2939" s="96"/>
      <c r="V2939" s="94">
        <f>Tabla3[[#This Row],[PRECIO %      en $]]*Tabla3[[#This Row],[PEDIDO ]]</f>
        <v>0</v>
      </c>
      <c r="W2939" s="57">
        <f>Tabla3[[#This Row],[PRECIO CON DESCT.]]*Tabla3[[#This Row],[PEDIDO ]]</f>
        <v>0</v>
      </c>
      <c r="X2939" s="58">
        <f>Tabla3[[#This Row],[PRECIO SIN %]]*Tabla3[[#This Row],[PEDIDO ]]</f>
        <v>0</v>
      </c>
    </row>
    <row r="2940" spans="1:24" ht="33" customHeight="1" x14ac:dyDescent="0.4">
      <c r="A2940" s="125">
        <v>730170649487</v>
      </c>
      <c r="B2940" s="59" t="s">
        <v>225</v>
      </c>
      <c r="C2940" s="59" t="s">
        <v>72</v>
      </c>
      <c r="D29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40" s="119" t="s">
        <v>3406</v>
      </c>
      <c r="F2940" s="76" t="s">
        <v>537</v>
      </c>
      <c r="G29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40" s="78">
        <v>182</v>
      </c>
      <c r="J2940" s="52">
        <v>1.42222</v>
      </c>
      <c r="K2940" s="60">
        <f>Tabla3[[#This Row],[PRECIOS]]-Tabla3[[#This Row],[PRECIOS]]*10%</f>
        <v>1.279998</v>
      </c>
      <c r="L2940" s="101"/>
      <c r="M2940" s="61"/>
      <c r="N2940" s="55">
        <f>IFERROR(Tabla3[[#This Row],[PRECIOS]]-Tabla3[[#This Row],[PRECIOS]]*Tabla3[[#This Row],[% PRODUCTO]]," ")</f>
        <v>1.42222</v>
      </c>
      <c r="O2940" s="61"/>
      <c r="P2940" s="55">
        <f>IFERROR(Tabla3[[#This Row],[OCULTAR2]]-Tabla3[[#This Row],[OCULTAR2]]*Tabla3[[#This Row],[% LÍNEA]]," ")</f>
        <v>1.42222</v>
      </c>
      <c r="Q2940" s="56">
        <f>IFERROR(Tabla3[[#This Row],[% PRODUCTO]]+Tabla3[[#This Row],[% LÍNEA]]," ")</f>
        <v>0</v>
      </c>
      <c r="R2940" s="60">
        <f>Tabla3[[#This Row],[OCULTAR3]]</f>
        <v>1.42222</v>
      </c>
      <c r="S2940" s="60">
        <f>Tabla3[[#This Row],[PRECIO SIN %]]-Tabla3[[#This Row],[PRECIO SIN %]]*10%</f>
        <v>1.279998</v>
      </c>
      <c r="T2940" s="80">
        <f>(Tabla3[[#This Row],[PRECIO CON DESCT.]]-(Tabla3[[#This Row],[PRECIO CON DESCT.]]*$T$6))</f>
        <v>0.80639874</v>
      </c>
      <c r="U2940" s="96"/>
      <c r="V2940" s="94">
        <f>Tabla3[[#This Row],[PRECIO %      en $]]*Tabla3[[#This Row],[PEDIDO ]]</f>
        <v>0</v>
      </c>
      <c r="W2940" s="57">
        <f>Tabla3[[#This Row],[PRECIO CON DESCT.]]*Tabla3[[#This Row],[PEDIDO ]]</f>
        <v>0</v>
      </c>
      <c r="X2940" s="58">
        <f>Tabla3[[#This Row],[PRECIO SIN %]]*Tabla3[[#This Row],[PEDIDO ]]</f>
        <v>0</v>
      </c>
    </row>
    <row r="2941" spans="1:24" ht="33" customHeight="1" x14ac:dyDescent="0.4">
      <c r="A2941" s="124">
        <v>632627843427</v>
      </c>
      <c r="B2941" s="51" t="s">
        <v>225</v>
      </c>
      <c r="C2941" s="51" t="s">
        <v>150</v>
      </c>
      <c r="D29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41" s="118" t="s">
        <v>3407</v>
      </c>
      <c r="F2941" s="75" t="s">
        <v>537</v>
      </c>
      <c r="G29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9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941" s="77">
        <v>260</v>
      </c>
      <c r="J2941" s="52">
        <v>2.6666699999999999</v>
      </c>
      <c r="K2941" s="53">
        <f>Tabla3[[#This Row],[PRECIOS]]-Tabla3[[#This Row],[PRECIOS]]*10%</f>
        <v>2.4000029999999999</v>
      </c>
      <c r="L2941" s="101"/>
      <c r="M2941" s="54"/>
      <c r="N2941" s="55">
        <f>IFERROR(Tabla3[[#This Row],[PRECIOS]]-Tabla3[[#This Row],[PRECIOS]]*Tabla3[[#This Row],[% PRODUCTO]]," ")</f>
        <v>2.6666699999999999</v>
      </c>
      <c r="O2941" s="54">
        <v>0.05</v>
      </c>
      <c r="P2941" s="55">
        <f>IFERROR(Tabla3[[#This Row],[OCULTAR2]]-Tabla3[[#This Row],[OCULTAR2]]*Tabla3[[#This Row],[% LÍNEA]]," ")</f>
        <v>2.5333364999999999</v>
      </c>
      <c r="Q2941" s="56">
        <f>IFERROR(Tabla3[[#This Row],[% PRODUCTO]]+Tabla3[[#This Row],[% LÍNEA]]," ")</f>
        <v>0.05</v>
      </c>
      <c r="R2941" s="53">
        <f>Tabla3[[#This Row],[OCULTAR3]]</f>
        <v>2.5333364999999999</v>
      </c>
      <c r="S2941" s="53">
        <f>Tabla3[[#This Row],[PRECIO SIN %]]-Tabla3[[#This Row],[PRECIO SIN %]]*10%</f>
        <v>2.2800028499999998</v>
      </c>
      <c r="T2941" s="80">
        <f>(Tabla3[[#This Row],[PRECIO CON DESCT.]]-(Tabla3[[#This Row],[PRECIO CON DESCT.]]*$T$6))</f>
        <v>1.4364017954999999</v>
      </c>
      <c r="U2941" s="96"/>
      <c r="V2941" s="94">
        <f>Tabla3[[#This Row],[PRECIO %      en $]]*Tabla3[[#This Row],[PEDIDO ]]</f>
        <v>0</v>
      </c>
      <c r="W2941" s="57">
        <f>Tabla3[[#This Row],[PRECIO CON DESCT.]]*Tabla3[[#This Row],[PEDIDO ]]</f>
        <v>0</v>
      </c>
      <c r="X2941" s="58">
        <f>Tabla3[[#This Row],[PRECIO SIN %]]*Tabla3[[#This Row],[PEDIDO ]]</f>
        <v>0</v>
      </c>
    </row>
    <row r="2942" spans="1:24" ht="33" customHeight="1" x14ac:dyDescent="0.4">
      <c r="A2942" s="125">
        <v>8904159415178</v>
      </c>
      <c r="B2942" s="59" t="s">
        <v>225</v>
      </c>
      <c r="C2942" s="59" t="s">
        <v>57</v>
      </c>
      <c r="D29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42" s="119" t="s">
        <v>3408</v>
      </c>
      <c r="F2942" s="76" t="s">
        <v>537</v>
      </c>
      <c r="G29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42" s="78">
        <v>218</v>
      </c>
      <c r="J2942" s="52">
        <v>3.88889</v>
      </c>
      <c r="K2942" s="60">
        <f>Tabla3[[#This Row],[PRECIOS]]-Tabla3[[#This Row],[PRECIOS]]*10%</f>
        <v>3.5000010000000001</v>
      </c>
      <c r="L2942" s="101"/>
      <c r="M2942" s="61"/>
      <c r="N2942" s="55">
        <f>IFERROR(Tabla3[[#This Row],[PRECIOS]]-Tabla3[[#This Row],[PRECIOS]]*Tabla3[[#This Row],[% PRODUCTO]]," ")</f>
        <v>3.88889</v>
      </c>
      <c r="O2942" s="61"/>
      <c r="P2942" s="55">
        <f>IFERROR(Tabla3[[#This Row],[OCULTAR2]]-Tabla3[[#This Row],[OCULTAR2]]*Tabla3[[#This Row],[% LÍNEA]]," ")</f>
        <v>3.88889</v>
      </c>
      <c r="Q2942" s="56">
        <f>IFERROR(Tabla3[[#This Row],[% PRODUCTO]]+Tabla3[[#This Row],[% LÍNEA]]," ")</f>
        <v>0</v>
      </c>
      <c r="R2942" s="60">
        <f>Tabla3[[#This Row],[OCULTAR3]]</f>
        <v>3.88889</v>
      </c>
      <c r="S2942" s="60">
        <f>Tabla3[[#This Row],[PRECIO SIN %]]-Tabla3[[#This Row],[PRECIO SIN %]]*10%</f>
        <v>3.5000010000000001</v>
      </c>
      <c r="T2942" s="80">
        <f>(Tabla3[[#This Row],[PRECIO CON DESCT.]]-(Tabla3[[#This Row],[PRECIO CON DESCT.]]*$T$6))</f>
        <v>2.2050006299999998</v>
      </c>
      <c r="U2942" s="96"/>
      <c r="V2942" s="94">
        <f>Tabla3[[#This Row],[PRECIO %      en $]]*Tabla3[[#This Row],[PEDIDO ]]</f>
        <v>0</v>
      </c>
      <c r="W2942" s="57">
        <f>Tabla3[[#This Row],[PRECIO CON DESCT.]]*Tabla3[[#This Row],[PEDIDO ]]</f>
        <v>0</v>
      </c>
      <c r="X2942" s="58">
        <f>Tabla3[[#This Row],[PRECIO SIN %]]*Tabla3[[#This Row],[PEDIDO ]]</f>
        <v>0</v>
      </c>
    </row>
    <row r="2943" spans="1:24" ht="33" customHeight="1" x14ac:dyDescent="0.4">
      <c r="A2943" s="124">
        <v>7598677000070</v>
      </c>
      <c r="B2943" s="51" t="s">
        <v>225</v>
      </c>
      <c r="C2943" s="51" t="s">
        <v>125</v>
      </c>
      <c r="D29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43" s="118" t="s">
        <v>3409</v>
      </c>
      <c r="F2943" s="75" t="s">
        <v>537</v>
      </c>
      <c r="G29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43" s="77">
        <v>46</v>
      </c>
      <c r="J2943" s="52">
        <v>7.5555599999999998</v>
      </c>
      <c r="K2943" s="53">
        <f>Tabla3[[#This Row],[PRECIOS]]-Tabla3[[#This Row],[PRECIOS]]*10%</f>
        <v>6.8000039999999995</v>
      </c>
      <c r="L2943" s="101"/>
      <c r="M2943" s="54"/>
      <c r="N2943" s="55">
        <f>IFERROR(Tabla3[[#This Row],[PRECIOS]]-Tabla3[[#This Row],[PRECIOS]]*Tabla3[[#This Row],[% PRODUCTO]]," ")</f>
        <v>7.5555599999999998</v>
      </c>
      <c r="O2943" s="54"/>
      <c r="P2943" s="55">
        <f>IFERROR(Tabla3[[#This Row],[OCULTAR2]]-Tabla3[[#This Row],[OCULTAR2]]*Tabla3[[#This Row],[% LÍNEA]]," ")</f>
        <v>7.5555599999999998</v>
      </c>
      <c r="Q2943" s="56">
        <f>IFERROR(Tabla3[[#This Row],[% PRODUCTO]]+Tabla3[[#This Row],[% LÍNEA]]," ")</f>
        <v>0</v>
      </c>
      <c r="R2943" s="53">
        <f>Tabla3[[#This Row],[OCULTAR3]]</f>
        <v>7.5555599999999998</v>
      </c>
      <c r="S2943" s="53">
        <f>Tabla3[[#This Row],[PRECIO SIN %]]-Tabla3[[#This Row],[PRECIO SIN %]]*10%</f>
        <v>6.8000039999999995</v>
      </c>
      <c r="T2943" s="80">
        <f>(Tabla3[[#This Row],[PRECIO CON DESCT.]]-(Tabla3[[#This Row],[PRECIO CON DESCT.]]*$T$6))</f>
        <v>4.2840025199999996</v>
      </c>
      <c r="U2943" s="96"/>
      <c r="V2943" s="94">
        <f>Tabla3[[#This Row],[PRECIO %      en $]]*Tabla3[[#This Row],[PEDIDO ]]</f>
        <v>0</v>
      </c>
      <c r="W2943" s="57">
        <f>Tabla3[[#This Row],[PRECIO CON DESCT.]]*Tabla3[[#This Row],[PEDIDO ]]</f>
        <v>0</v>
      </c>
      <c r="X2943" s="58">
        <f>Tabla3[[#This Row],[PRECIO SIN %]]*Tabla3[[#This Row],[PEDIDO ]]</f>
        <v>0</v>
      </c>
    </row>
    <row r="2944" spans="1:24" ht="33" customHeight="1" x14ac:dyDescent="0.4">
      <c r="A2944" s="125">
        <v>793969044337</v>
      </c>
      <c r="B2944" s="59" t="s">
        <v>225</v>
      </c>
      <c r="C2944" s="59" t="s">
        <v>150</v>
      </c>
      <c r="D29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44" s="119" t="s">
        <v>3410</v>
      </c>
      <c r="F2944" s="76" t="s">
        <v>537</v>
      </c>
      <c r="G29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29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2944" s="78">
        <v>100</v>
      </c>
      <c r="J2944" s="52">
        <v>3.0555599999999998</v>
      </c>
      <c r="K2944" s="60">
        <f>Tabla3[[#This Row],[PRECIOS]]-Tabla3[[#This Row],[PRECIOS]]*10%</f>
        <v>2.7500039999999997</v>
      </c>
      <c r="L2944" s="101"/>
      <c r="M2944" s="61"/>
      <c r="N2944" s="55">
        <f>IFERROR(Tabla3[[#This Row],[PRECIOS]]-Tabla3[[#This Row],[PRECIOS]]*Tabla3[[#This Row],[% PRODUCTO]]," ")</f>
        <v>3.0555599999999998</v>
      </c>
      <c r="O2944" s="61">
        <v>0.05</v>
      </c>
      <c r="P2944" s="55">
        <f>IFERROR(Tabla3[[#This Row],[OCULTAR2]]-Tabla3[[#This Row],[OCULTAR2]]*Tabla3[[#This Row],[% LÍNEA]]," ")</f>
        <v>2.9027819999999998</v>
      </c>
      <c r="Q2944" s="56">
        <f>IFERROR(Tabla3[[#This Row],[% PRODUCTO]]+Tabla3[[#This Row],[% LÍNEA]]," ")</f>
        <v>0.05</v>
      </c>
      <c r="R2944" s="60">
        <f>Tabla3[[#This Row],[OCULTAR3]]</f>
        <v>2.9027819999999998</v>
      </c>
      <c r="S2944" s="60">
        <f>Tabla3[[#This Row],[PRECIO SIN %]]-Tabla3[[#This Row],[PRECIO SIN %]]*10%</f>
        <v>2.6125037999999998</v>
      </c>
      <c r="T2944" s="80">
        <f>(Tabla3[[#This Row],[PRECIO CON DESCT.]]-(Tabla3[[#This Row],[PRECIO CON DESCT.]]*$T$6))</f>
        <v>1.6458773939999998</v>
      </c>
      <c r="U2944" s="96"/>
      <c r="V2944" s="94">
        <f>Tabla3[[#This Row],[PRECIO %      en $]]*Tabla3[[#This Row],[PEDIDO ]]</f>
        <v>0</v>
      </c>
      <c r="W2944" s="57">
        <f>Tabla3[[#This Row],[PRECIO CON DESCT.]]*Tabla3[[#This Row],[PEDIDO ]]</f>
        <v>0</v>
      </c>
      <c r="X2944" s="58">
        <f>Tabla3[[#This Row],[PRECIO SIN %]]*Tabla3[[#This Row],[PEDIDO ]]</f>
        <v>0</v>
      </c>
    </row>
    <row r="2945" spans="1:24" ht="33" customHeight="1" x14ac:dyDescent="0.4">
      <c r="A2945" s="124">
        <v>7703153020330</v>
      </c>
      <c r="B2945" s="51" t="s">
        <v>225</v>
      </c>
      <c r="C2945" s="51" t="s">
        <v>263</v>
      </c>
      <c r="D29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45" s="118" t="s">
        <v>3411</v>
      </c>
      <c r="F2945" s="75" t="s">
        <v>537</v>
      </c>
      <c r="G29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45" s="77">
        <v>13</v>
      </c>
      <c r="J2945" s="52">
        <v>22.733329999999999</v>
      </c>
      <c r="K2945" s="53">
        <f>Tabla3[[#This Row],[PRECIOS]]-Tabla3[[#This Row],[PRECIOS]]*10%</f>
        <v>20.459996999999998</v>
      </c>
      <c r="L2945" s="101"/>
      <c r="M2945" s="54"/>
      <c r="N2945" s="55">
        <f>IFERROR(Tabla3[[#This Row],[PRECIOS]]-Tabla3[[#This Row],[PRECIOS]]*Tabla3[[#This Row],[% PRODUCTO]]," ")</f>
        <v>22.733329999999999</v>
      </c>
      <c r="O2945" s="54"/>
      <c r="P2945" s="55">
        <f>IFERROR(Tabla3[[#This Row],[OCULTAR2]]-Tabla3[[#This Row],[OCULTAR2]]*Tabla3[[#This Row],[% LÍNEA]]," ")</f>
        <v>22.733329999999999</v>
      </c>
      <c r="Q2945" s="56">
        <f>IFERROR(Tabla3[[#This Row],[% PRODUCTO]]+Tabla3[[#This Row],[% LÍNEA]]," ")</f>
        <v>0</v>
      </c>
      <c r="R2945" s="53">
        <f>Tabla3[[#This Row],[OCULTAR3]]</f>
        <v>22.733329999999999</v>
      </c>
      <c r="S2945" s="53">
        <f>Tabla3[[#This Row],[PRECIO SIN %]]-Tabla3[[#This Row],[PRECIO SIN %]]*10%</f>
        <v>20.459996999999998</v>
      </c>
      <c r="T2945" s="80">
        <f>(Tabla3[[#This Row],[PRECIO CON DESCT.]]-(Tabla3[[#This Row],[PRECIO CON DESCT.]]*$T$6))</f>
        <v>12.889798109999997</v>
      </c>
      <c r="U2945" s="96"/>
      <c r="V2945" s="94">
        <f>Tabla3[[#This Row],[PRECIO %      en $]]*Tabla3[[#This Row],[PEDIDO ]]</f>
        <v>0</v>
      </c>
      <c r="W2945" s="57">
        <f>Tabla3[[#This Row],[PRECIO CON DESCT.]]*Tabla3[[#This Row],[PEDIDO ]]</f>
        <v>0</v>
      </c>
      <c r="X2945" s="58">
        <f>Tabla3[[#This Row],[PRECIO SIN %]]*Tabla3[[#This Row],[PEDIDO ]]</f>
        <v>0</v>
      </c>
    </row>
    <row r="2946" spans="1:24" ht="33" customHeight="1" x14ac:dyDescent="0.4">
      <c r="A2946" s="125">
        <v>720524031136</v>
      </c>
      <c r="B2946" s="59" t="s">
        <v>225</v>
      </c>
      <c r="C2946" s="59" t="s">
        <v>229</v>
      </c>
      <c r="D29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46" s="119" t="s">
        <v>3412</v>
      </c>
      <c r="F2946" s="76" t="s">
        <v>537</v>
      </c>
      <c r="G29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46" s="78">
        <v>2</v>
      </c>
      <c r="J2946" s="52">
        <v>9.9222199999999994</v>
      </c>
      <c r="K2946" s="60">
        <f>Tabla3[[#This Row],[PRECIOS]]-Tabla3[[#This Row],[PRECIOS]]*10%</f>
        <v>8.9299979999999994</v>
      </c>
      <c r="L2946" s="101"/>
      <c r="M2946" s="61"/>
      <c r="N2946" s="55">
        <f>IFERROR(Tabla3[[#This Row],[PRECIOS]]-Tabla3[[#This Row],[PRECIOS]]*Tabla3[[#This Row],[% PRODUCTO]]," ")</f>
        <v>9.9222199999999994</v>
      </c>
      <c r="O2946" s="61"/>
      <c r="P2946" s="55">
        <f>IFERROR(Tabla3[[#This Row],[OCULTAR2]]-Tabla3[[#This Row],[OCULTAR2]]*Tabla3[[#This Row],[% LÍNEA]]," ")</f>
        <v>9.9222199999999994</v>
      </c>
      <c r="Q2946" s="56">
        <f>IFERROR(Tabla3[[#This Row],[% PRODUCTO]]+Tabla3[[#This Row],[% LÍNEA]]," ")</f>
        <v>0</v>
      </c>
      <c r="R2946" s="60">
        <f>Tabla3[[#This Row],[OCULTAR3]]</f>
        <v>9.9222199999999994</v>
      </c>
      <c r="S2946" s="60">
        <f>Tabla3[[#This Row],[PRECIO SIN %]]-Tabla3[[#This Row],[PRECIO SIN %]]*10%</f>
        <v>8.9299979999999994</v>
      </c>
      <c r="T2946" s="80">
        <f>(Tabla3[[#This Row],[PRECIO CON DESCT.]]-(Tabla3[[#This Row],[PRECIO CON DESCT.]]*$T$6))</f>
        <v>5.6258987400000002</v>
      </c>
      <c r="U2946" s="96"/>
      <c r="V2946" s="94">
        <f>Tabla3[[#This Row],[PRECIO %      en $]]*Tabla3[[#This Row],[PEDIDO ]]</f>
        <v>0</v>
      </c>
      <c r="W2946" s="57">
        <f>Tabla3[[#This Row],[PRECIO CON DESCT.]]*Tabla3[[#This Row],[PEDIDO ]]</f>
        <v>0</v>
      </c>
      <c r="X2946" s="58">
        <f>Tabla3[[#This Row],[PRECIO SIN %]]*Tabla3[[#This Row],[PEDIDO ]]</f>
        <v>0</v>
      </c>
    </row>
    <row r="2947" spans="1:24" ht="33" customHeight="1" x14ac:dyDescent="0.4">
      <c r="A2947" s="124">
        <v>7591818111024</v>
      </c>
      <c r="B2947" s="51" t="s">
        <v>225</v>
      </c>
      <c r="C2947" s="51" t="s">
        <v>105</v>
      </c>
      <c r="D29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947" s="118" t="s">
        <v>3413</v>
      </c>
      <c r="F2947" s="75" t="s">
        <v>537</v>
      </c>
      <c r="G29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47" s="77">
        <v>16</v>
      </c>
      <c r="J2947" s="52">
        <v>4.8666700000000001</v>
      </c>
      <c r="K2947" s="53">
        <f>Tabla3[[#This Row],[PRECIOS]]-Tabla3[[#This Row],[PRECIOS]]*10%</f>
        <v>4.3800030000000003</v>
      </c>
      <c r="L2947" s="101"/>
      <c r="M2947" s="54"/>
      <c r="N2947" s="55">
        <f>IFERROR(Tabla3[[#This Row],[PRECIOS]]-Tabla3[[#This Row],[PRECIOS]]*Tabla3[[#This Row],[% PRODUCTO]]," ")</f>
        <v>4.8666700000000001</v>
      </c>
      <c r="O2947" s="54"/>
      <c r="P2947" s="55">
        <f>IFERROR(Tabla3[[#This Row],[OCULTAR2]]-Tabla3[[#This Row],[OCULTAR2]]*Tabla3[[#This Row],[% LÍNEA]]," ")</f>
        <v>4.8666700000000001</v>
      </c>
      <c r="Q2947" s="56">
        <f>IFERROR(Tabla3[[#This Row],[% PRODUCTO]]+Tabla3[[#This Row],[% LÍNEA]]," ")</f>
        <v>0</v>
      </c>
      <c r="R2947" s="53">
        <f>Tabla3[[#This Row],[OCULTAR3]]</f>
        <v>4.8666700000000001</v>
      </c>
      <c r="S2947" s="53">
        <f>Tabla3[[#This Row],[PRECIO SIN %]]-Tabla3[[#This Row],[PRECIO SIN %]]*10%</f>
        <v>4.3800030000000003</v>
      </c>
      <c r="T2947" s="80">
        <f>(Tabla3[[#This Row],[PRECIO CON DESCT.]]-(Tabla3[[#This Row],[PRECIO CON DESCT.]]*$T$6))</f>
        <v>2.7594018900000004</v>
      </c>
      <c r="U2947" s="96"/>
      <c r="V2947" s="94">
        <f>Tabla3[[#This Row],[PRECIO %      en $]]*Tabla3[[#This Row],[PEDIDO ]]</f>
        <v>0</v>
      </c>
      <c r="W2947" s="57">
        <f>Tabla3[[#This Row],[PRECIO CON DESCT.]]*Tabla3[[#This Row],[PEDIDO ]]</f>
        <v>0</v>
      </c>
      <c r="X2947" s="58">
        <f>Tabla3[[#This Row],[PRECIO SIN %]]*Tabla3[[#This Row],[PEDIDO ]]</f>
        <v>0</v>
      </c>
    </row>
    <row r="2948" spans="1:24" ht="33" customHeight="1" x14ac:dyDescent="0.4">
      <c r="A2948" s="125">
        <v>7591196000101</v>
      </c>
      <c r="B2948" s="59" t="s">
        <v>225</v>
      </c>
      <c r="C2948" s="59" t="s">
        <v>200</v>
      </c>
      <c r="D29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48" s="119" t="s">
        <v>3414</v>
      </c>
      <c r="F2948" s="76" t="s">
        <v>537</v>
      </c>
      <c r="G29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48" s="78">
        <v>48</v>
      </c>
      <c r="J2948" s="52">
        <v>8.1666699999999999</v>
      </c>
      <c r="K2948" s="60">
        <f>Tabla3[[#This Row],[PRECIOS]]-Tabla3[[#This Row],[PRECIOS]]*10%</f>
        <v>7.3500030000000001</v>
      </c>
      <c r="L2948" s="101"/>
      <c r="M2948" s="61"/>
      <c r="N2948" s="55">
        <f>IFERROR(Tabla3[[#This Row],[PRECIOS]]-Tabla3[[#This Row],[PRECIOS]]*Tabla3[[#This Row],[% PRODUCTO]]," ")</f>
        <v>8.1666699999999999</v>
      </c>
      <c r="O2948" s="61"/>
      <c r="P2948" s="55">
        <f>IFERROR(Tabla3[[#This Row],[OCULTAR2]]-Tabla3[[#This Row],[OCULTAR2]]*Tabla3[[#This Row],[% LÍNEA]]," ")</f>
        <v>8.1666699999999999</v>
      </c>
      <c r="Q2948" s="56">
        <f>IFERROR(Tabla3[[#This Row],[% PRODUCTO]]+Tabla3[[#This Row],[% LÍNEA]]," ")</f>
        <v>0</v>
      </c>
      <c r="R2948" s="60">
        <f>Tabla3[[#This Row],[OCULTAR3]]</f>
        <v>8.1666699999999999</v>
      </c>
      <c r="S2948" s="60">
        <f>Tabla3[[#This Row],[PRECIO SIN %]]-Tabla3[[#This Row],[PRECIO SIN %]]*10%</f>
        <v>7.3500030000000001</v>
      </c>
      <c r="T2948" s="80">
        <f>(Tabla3[[#This Row],[PRECIO CON DESCT.]]-(Tabla3[[#This Row],[PRECIO CON DESCT.]]*$T$6))</f>
        <v>4.6305018899999997</v>
      </c>
      <c r="U2948" s="96"/>
      <c r="V2948" s="94">
        <f>Tabla3[[#This Row],[PRECIO %      en $]]*Tabla3[[#This Row],[PEDIDO ]]</f>
        <v>0</v>
      </c>
      <c r="W2948" s="57">
        <f>Tabla3[[#This Row],[PRECIO CON DESCT.]]*Tabla3[[#This Row],[PEDIDO ]]</f>
        <v>0</v>
      </c>
      <c r="X2948" s="58">
        <f>Tabla3[[#This Row],[PRECIO SIN %]]*Tabla3[[#This Row],[PEDIDO ]]</f>
        <v>0</v>
      </c>
    </row>
    <row r="2949" spans="1:24" ht="33" customHeight="1" x14ac:dyDescent="0.4">
      <c r="A2949" s="124">
        <v>7591818111017</v>
      </c>
      <c r="B2949" s="51" t="s">
        <v>225</v>
      </c>
      <c r="C2949" s="51" t="s">
        <v>105</v>
      </c>
      <c r="D29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949" s="118" t="s">
        <v>3415</v>
      </c>
      <c r="F2949" s="75" t="s">
        <v>537</v>
      </c>
      <c r="G29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49" s="77">
        <v>21</v>
      </c>
      <c r="J2949" s="52">
        <v>4.6666699999999999</v>
      </c>
      <c r="K2949" s="53">
        <f>Tabla3[[#This Row],[PRECIOS]]-Tabla3[[#This Row],[PRECIOS]]*10%</f>
        <v>4.2000029999999997</v>
      </c>
      <c r="L2949" s="101"/>
      <c r="M2949" s="54"/>
      <c r="N2949" s="55">
        <f>IFERROR(Tabla3[[#This Row],[PRECIOS]]-Tabla3[[#This Row],[PRECIOS]]*Tabla3[[#This Row],[% PRODUCTO]]," ")</f>
        <v>4.6666699999999999</v>
      </c>
      <c r="O2949" s="54"/>
      <c r="P2949" s="55">
        <f>IFERROR(Tabla3[[#This Row],[OCULTAR2]]-Tabla3[[#This Row],[OCULTAR2]]*Tabla3[[#This Row],[% LÍNEA]]," ")</f>
        <v>4.6666699999999999</v>
      </c>
      <c r="Q2949" s="56">
        <f>IFERROR(Tabla3[[#This Row],[% PRODUCTO]]+Tabla3[[#This Row],[% LÍNEA]]," ")</f>
        <v>0</v>
      </c>
      <c r="R2949" s="53">
        <f>Tabla3[[#This Row],[OCULTAR3]]</f>
        <v>4.6666699999999999</v>
      </c>
      <c r="S2949" s="53">
        <f>Tabla3[[#This Row],[PRECIO SIN %]]-Tabla3[[#This Row],[PRECIO SIN %]]*10%</f>
        <v>4.2000029999999997</v>
      </c>
      <c r="T2949" s="80">
        <f>(Tabla3[[#This Row],[PRECIO CON DESCT.]]-(Tabla3[[#This Row],[PRECIO CON DESCT.]]*$T$6))</f>
        <v>2.64600189</v>
      </c>
      <c r="U2949" s="96"/>
      <c r="V2949" s="94">
        <f>Tabla3[[#This Row],[PRECIO %      en $]]*Tabla3[[#This Row],[PEDIDO ]]</f>
        <v>0</v>
      </c>
      <c r="W2949" s="57">
        <f>Tabla3[[#This Row],[PRECIO CON DESCT.]]*Tabla3[[#This Row],[PEDIDO ]]</f>
        <v>0</v>
      </c>
      <c r="X2949" s="58">
        <f>Tabla3[[#This Row],[PRECIO SIN %]]*Tabla3[[#This Row],[PEDIDO ]]</f>
        <v>0</v>
      </c>
    </row>
    <row r="2950" spans="1:24" ht="33" customHeight="1" x14ac:dyDescent="0.4">
      <c r="A2950" s="125">
        <v>7706309000262</v>
      </c>
      <c r="B2950" s="59" t="s">
        <v>225</v>
      </c>
      <c r="C2950" s="59" t="s">
        <v>288</v>
      </c>
      <c r="D29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50" s="119" t="s">
        <v>3416</v>
      </c>
      <c r="F2950" s="76" t="s">
        <v>537</v>
      </c>
      <c r="G29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50" s="78">
        <v>47</v>
      </c>
      <c r="J2950" s="52">
        <v>5.8111100000000002</v>
      </c>
      <c r="K2950" s="60">
        <f>Tabla3[[#This Row],[PRECIOS]]-Tabla3[[#This Row],[PRECIOS]]*10%</f>
        <v>5.2299990000000003</v>
      </c>
      <c r="L2950" s="101"/>
      <c r="M2950" s="61"/>
      <c r="N2950" s="55">
        <f>IFERROR(Tabla3[[#This Row],[PRECIOS]]-Tabla3[[#This Row],[PRECIOS]]*Tabla3[[#This Row],[% PRODUCTO]]," ")</f>
        <v>5.8111100000000002</v>
      </c>
      <c r="O2950" s="61"/>
      <c r="P2950" s="55">
        <f>IFERROR(Tabla3[[#This Row],[OCULTAR2]]-Tabla3[[#This Row],[OCULTAR2]]*Tabla3[[#This Row],[% LÍNEA]]," ")</f>
        <v>5.8111100000000002</v>
      </c>
      <c r="Q2950" s="56">
        <f>IFERROR(Tabla3[[#This Row],[% PRODUCTO]]+Tabla3[[#This Row],[% LÍNEA]]," ")</f>
        <v>0</v>
      </c>
      <c r="R2950" s="60">
        <f>Tabla3[[#This Row],[OCULTAR3]]</f>
        <v>5.8111100000000002</v>
      </c>
      <c r="S2950" s="60">
        <f>Tabla3[[#This Row],[PRECIO SIN %]]-Tabla3[[#This Row],[PRECIO SIN %]]*10%</f>
        <v>5.2299990000000003</v>
      </c>
      <c r="T2950" s="80">
        <f>(Tabla3[[#This Row],[PRECIO CON DESCT.]]-(Tabla3[[#This Row],[PRECIO CON DESCT.]]*$T$6))</f>
        <v>3.2948993700000004</v>
      </c>
      <c r="U2950" s="96"/>
      <c r="V2950" s="94">
        <f>Tabla3[[#This Row],[PRECIO %      en $]]*Tabla3[[#This Row],[PEDIDO ]]</f>
        <v>0</v>
      </c>
      <c r="W2950" s="57">
        <f>Tabla3[[#This Row],[PRECIO CON DESCT.]]*Tabla3[[#This Row],[PEDIDO ]]</f>
        <v>0</v>
      </c>
      <c r="X2950" s="58">
        <f>Tabla3[[#This Row],[PRECIO SIN %]]*Tabla3[[#This Row],[PEDIDO ]]</f>
        <v>0</v>
      </c>
    </row>
    <row r="2951" spans="1:24" ht="33" customHeight="1" x14ac:dyDescent="0.4">
      <c r="A2951" s="124">
        <v>7591196000088</v>
      </c>
      <c r="B2951" s="51" t="s">
        <v>225</v>
      </c>
      <c r="C2951" s="51" t="s">
        <v>200</v>
      </c>
      <c r="D29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51" s="118" t="s">
        <v>3417</v>
      </c>
      <c r="F2951" s="75" t="s">
        <v>537</v>
      </c>
      <c r="G29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51" s="77">
        <v>151</v>
      </c>
      <c r="J2951" s="52">
        <v>3.5555599999999998</v>
      </c>
      <c r="K2951" s="53">
        <f>Tabla3[[#This Row],[PRECIOS]]-Tabla3[[#This Row],[PRECIOS]]*10%</f>
        <v>3.2000039999999998</v>
      </c>
      <c r="L2951" s="101"/>
      <c r="M2951" s="54"/>
      <c r="N2951" s="55">
        <f>IFERROR(Tabla3[[#This Row],[PRECIOS]]-Tabla3[[#This Row],[PRECIOS]]*Tabla3[[#This Row],[% PRODUCTO]]," ")</f>
        <v>3.5555599999999998</v>
      </c>
      <c r="O2951" s="54"/>
      <c r="P2951" s="55">
        <f>IFERROR(Tabla3[[#This Row],[OCULTAR2]]-Tabla3[[#This Row],[OCULTAR2]]*Tabla3[[#This Row],[% LÍNEA]]," ")</f>
        <v>3.5555599999999998</v>
      </c>
      <c r="Q2951" s="56">
        <f>IFERROR(Tabla3[[#This Row],[% PRODUCTO]]+Tabla3[[#This Row],[% LÍNEA]]," ")</f>
        <v>0</v>
      </c>
      <c r="R2951" s="53">
        <f>Tabla3[[#This Row],[OCULTAR3]]</f>
        <v>3.5555599999999998</v>
      </c>
      <c r="S2951" s="53">
        <f>Tabla3[[#This Row],[PRECIO SIN %]]-Tabla3[[#This Row],[PRECIO SIN %]]*10%</f>
        <v>3.2000039999999998</v>
      </c>
      <c r="T2951" s="80">
        <f>(Tabla3[[#This Row],[PRECIO CON DESCT.]]-(Tabla3[[#This Row],[PRECIO CON DESCT.]]*$T$6))</f>
        <v>2.0160025199999998</v>
      </c>
      <c r="U2951" s="96"/>
      <c r="V2951" s="94">
        <f>Tabla3[[#This Row],[PRECIO %      en $]]*Tabla3[[#This Row],[PEDIDO ]]</f>
        <v>0</v>
      </c>
      <c r="W2951" s="57">
        <f>Tabla3[[#This Row],[PRECIO CON DESCT.]]*Tabla3[[#This Row],[PEDIDO ]]</f>
        <v>0</v>
      </c>
      <c r="X2951" s="58">
        <f>Tabla3[[#This Row],[PRECIO SIN %]]*Tabla3[[#This Row],[PEDIDO ]]</f>
        <v>0</v>
      </c>
    </row>
    <row r="2952" spans="1:24" ht="33" customHeight="1" x14ac:dyDescent="0.4">
      <c r="A2952" s="125">
        <v>7703712033641</v>
      </c>
      <c r="B2952" s="59" t="s">
        <v>225</v>
      </c>
      <c r="C2952" s="59" t="s">
        <v>152</v>
      </c>
      <c r="D29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52" s="119" t="s">
        <v>3418</v>
      </c>
      <c r="F2952" s="76" t="s">
        <v>537</v>
      </c>
      <c r="G29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52" s="78">
        <v>626</v>
      </c>
      <c r="J2952" s="52">
        <v>6</v>
      </c>
      <c r="K2952" s="60">
        <f>Tabla3[[#This Row],[PRECIOS]]-Tabla3[[#This Row],[PRECIOS]]*10%</f>
        <v>5.4</v>
      </c>
      <c r="L2952" s="101"/>
      <c r="M2952" s="61"/>
      <c r="N2952" s="55">
        <f>IFERROR(Tabla3[[#This Row],[PRECIOS]]-Tabla3[[#This Row],[PRECIOS]]*Tabla3[[#This Row],[% PRODUCTO]]," ")</f>
        <v>6</v>
      </c>
      <c r="O2952" s="61"/>
      <c r="P2952" s="55">
        <f>IFERROR(Tabla3[[#This Row],[OCULTAR2]]-Tabla3[[#This Row],[OCULTAR2]]*Tabla3[[#This Row],[% LÍNEA]]," ")</f>
        <v>6</v>
      </c>
      <c r="Q2952" s="56">
        <f>IFERROR(Tabla3[[#This Row],[% PRODUCTO]]+Tabla3[[#This Row],[% LÍNEA]]," ")</f>
        <v>0</v>
      </c>
      <c r="R2952" s="60">
        <f>Tabla3[[#This Row],[OCULTAR3]]</f>
        <v>6</v>
      </c>
      <c r="S2952" s="60">
        <f>Tabla3[[#This Row],[PRECIO SIN %]]-Tabla3[[#This Row],[PRECIO SIN %]]*10%</f>
        <v>5.4</v>
      </c>
      <c r="T2952" s="80">
        <f>(Tabla3[[#This Row],[PRECIO CON DESCT.]]-(Tabla3[[#This Row],[PRECIO CON DESCT.]]*$T$6))</f>
        <v>3.4020000000000001</v>
      </c>
      <c r="U2952" s="96"/>
      <c r="V2952" s="94">
        <f>Tabla3[[#This Row],[PRECIO %      en $]]*Tabla3[[#This Row],[PEDIDO ]]</f>
        <v>0</v>
      </c>
      <c r="W2952" s="57">
        <f>Tabla3[[#This Row],[PRECIO CON DESCT.]]*Tabla3[[#This Row],[PEDIDO ]]</f>
        <v>0</v>
      </c>
      <c r="X2952" s="58">
        <f>Tabla3[[#This Row],[PRECIO SIN %]]*Tabla3[[#This Row],[PEDIDO ]]</f>
        <v>0</v>
      </c>
    </row>
    <row r="2953" spans="1:24" ht="33" customHeight="1" x14ac:dyDescent="0.4">
      <c r="A2953" s="124">
        <v>7591519317572</v>
      </c>
      <c r="B2953" s="51" t="s">
        <v>225</v>
      </c>
      <c r="C2953" s="51" t="s">
        <v>149</v>
      </c>
      <c r="D29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53" s="118" t="s">
        <v>3419</v>
      </c>
      <c r="F2953" s="75" t="s">
        <v>537</v>
      </c>
      <c r="G29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53" s="77">
        <v>1173</v>
      </c>
      <c r="J2953" s="52">
        <v>1.7222200000000001</v>
      </c>
      <c r="K2953" s="53">
        <f>Tabla3[[#This Row],[PRECIOS]]-Tabla3[[#This Row],[PRECIOS]]*10%</f>
        <v>1.549998</v>
      </c>
      <c r="L2953" s="101"/>
      <c r="M2953" s="54"/>
      <c r="N2953" s="55">
        <f>IFERROR(Tabla3[[#This Row],[PRECIOS]]-Tabla3[[#This Row],[PRECIOS]]*Tabla3[[#This Row],[% PRODUCTO]]," ")</f>
        <v>1.7222200000000001</v>
      </c>
      <c r="O2953" s="54"/>
      <c r="P2953" s="55">
        <f>IFERROR(Tabla3[[#This Row],[OCULTAR2]]-Tabla3[[#This Row],[OCULTAR2]]*Tabla3[[#This Row],[% LÍNEA]]," ")</f>
        <v>1.7222200000000001</v>
      </c>
      <c r="Q2953" s="56">
        <f>IFERROR(Tabla3[[#This Row],[% PRODUCTO]]+Tabla3[[#This Row],[% LÍNEA]]," ")</f>
        <v>0</v>
      </c>
      <c r="R2953" s="53">
        <f>Tabla3[[#This Row],[OCULTAR3]]</f>
        <v>1.7222200000000001</v>
      </c>
      <c r="S2953" s="53">
        <f>Tabla3[[#This Row],[PRECIO SIN %]]-Tabla3[[#This Row],[PRECIO SIN %]]*10%</f>
        <v>1.549998</v>
      </c>
      <c r="T2953" s="80">
        <f>(Tabla3[[#This Row],[PRECIO CON DESCT.]]-(Tabla3[[#This Row],[PRECIO CON DESCT.]]*$T$6))</f>
        <v>0.97649874000000003</v>
      </c>
      <c r="U2953" s="96"/>
      <c r="V2953" s="94">
        <f>Tabla3[[#This Row],[PRECIO %      en $]]*Tabla3[[#This Row],[PEDIDO ]]</f>
        <v>0</v>
      </c>
      <c r="W2953" s="57">
        <f>Tabla3[[#This Row],[PRECIO CON DESCT.]]*Tabla3[[#This Row],[PEDIDO ]]</f>
        <v>0</v>
      </c>
      <c r="X2953" s="58">
        <f>Tabla3[[#This Row],[PRECIO SIN %]]*Tabla3[[#This Row],[PEDIDO ]]</f>
        <v>0</v>
      </c>
    </row>
    <row r="2954" spans="1:24" ht="33" customHeight="1" x14ac:dyDescent="0.4">
      <c r="A2954" s="125">
        <v>7591519317428</v>
      </c>
      <c r="B2954" s="59" t="s">
        <v>225</v>
      </c>
      <c r="C2954" s="59" t="s">
        <v>149</v>
      </c>
      <c r="D29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54" s="119" t="s">
        <v>3420</v>
      </c>
      <c r="F2954" s="76" t="s">
        <v>537</v>
      </c>
      <c r="G29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54" s="78">
        <v>164</v>
      </c>
      <c r="J2954" s="52">
        <v>6.75556</v>
      </c>
      <c r="K2954" s="60">
        <f>Tabla3[[#This Row],[PRECIOS]]-Tabla3[[#This Row],[PRECIOS]]*10%</f>
        <v>6.0800039999999997</v>
      </c>
      <c r="L2954" s="101"/>
      <c r="M2954" s="61"/>
      <c r="N2954" s="55">
        <f>IFERROR(Tabla3[[#This Row],[PRECIOS]]-Tabla3[[#This Row],[PRECIOS]]*Tabla3[[#This Row],[% PRODUCTO]]," ")</f>
        <v>6.75556</v>
      </c>
      <c r="O2954" s="61"/>
      <c r="P2954" s="55">
        <f>IFERROR(Tabla3[[#This Row],[OCULTAR2]]-Tabla3[[#This Row],[OCULTAR2]]*Tabla3[[#This Row],[% LÍNEA]]," ")</f>
        <v>6.75556</v>
      </c>
      <c r="Q2954" s="56">
        <f>IFERROR(Tabla3[[#This Row],[% PRODUCTO]]+Tabla3[[#This Row],[% LÍNEA]]," ")</f>
        <v>0</v>
      </c>
      <c r="R2954" s="60">
        <f>Tabla3[[#This Row],[OCULTAR3]]</f>
        <v>6.75556</v>
      </c>
      <c r="S2954" s="60">
        <f>Tabla3[[#This Row],[PRECIO SIN %]]-Tabla3[[#This Row],[PRECIO SIN %]]*10%</f>
        <v>6.0800039999999997</v>
      </c>
      <c r="T2954" s="80">
        <f>(Tabla3[[#This Row],[PRECIO CON DESCT.]]-(Tabla3[[#This Row],[PRECIO CON DESCT.]]*$T$6))</f>
        <v>3.8304025199999998</v>
      </c>
      <c r="U2954" s="96"/>
      <c r="V2954" s="94">
        <f>Tabla3[[#This Row],[PRECIO %      en $]]*Tabla3[[#This Row],[PEDIDO ]]</f>
        <v>0</v>
      </c>
      <c r="W2954" s="57">
        <f>Tabla3[[#This Row],[PRECIO CON DESCT.]]*Tabla3[[#This Row],[PEDIDO ]]</f>
        <v>0</v>
      </c>
      <c r="X2954" s="58">
        <f>Tabla3[[#This Row],[PRECIO SIN %]]*Tabla3[[#This Row],[PEDIDO ]]</f>
        <v>0</v>
      </c>
    </row>
    <row r="2955" spans="1:24" ht="33" customHeight="1" x14ac:dyDescent="0.4">
      <c r="A2955" s="124">
        <v>7591519317435</v>
      </c>
      <c r="B2955" s="51" t="s">
        <v>225</v>
      </c>
      <c r="C2955" s="51" t="s">
        <v>149</v>
      </c>
      <c r="D29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55" s="118" t="s">
        <v>3421</v>
      </c>
      <c r="F2955" s="75" t="s">
        <v>537</v>
      </c>
      <c r="G29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55" s="77">
        <v>59</v>
      </c>
      <c r="J2955" s="52">
        <v>10</v>
      </c>
      <c r="K2955" s="53">
        <f>Tabla3[[#This Row],[PRECIOS]]-Tabla3[[#This Row],[PRECIOS]]*10%</f>
        <v>9</v>
      </c>
      <c r="L2955" s="101"/>
      <c r="M2955" s="54"/>
      <c r="N2955" s="55">
        <f>IFERROR(Tabla3[[#This Row],[PRECIOS]]-Tabla3[[#This Row],[PRECIOS]]*Tabla3[[#This Row],[% PRODUCTO]]," ")</f>
        <v>10</v>
      </c>
      <c r="O2955" s="54"/>
      <c r="P2955" s="55">
        <f>IFERROR(Tabla3[[#This Row],[OCULTAR2]]-Tabla3[[#This Row],[OCULTAR2]]*Tabla3[[#This Row],[% LÍNEA]]," ")</f>
        <v>10</v>
      </c>
      <c r="Q2955" s="56">
        <f>IFERROR(Tabla3[[#This Row],[% PRODUCTO]]+Tabla3[[#This Row],[% LÍNEA]]," ")</f>
        <v>0</v>
      </c>
      <c r="R2955" s="53">
        <f>Tabla3[[#This Row],[OCULTAR3]]</f>
        <v>10</v>
      </c>
      <c r="S2955" s="53">
        <f>Tabla3[[#This Row],[PRECIO SIN %]]-Tabla3[[#This Row],[PRECIO SIN %]]*10%</f>
        <v>9</v>
      </c>
      <c r="T2955" s="80">
        <f>(Tabla3[[#This Row],[PRECIO CON DESCT.]]-(Tabla3[[#This Row],[PRECIO CON DESCT.]]*$T$6))</f>
        <v>5.67</v>
      </c>
      <c r="U2955" s="96"/>
      <c r="V2955" s="94">
        <f>Tabla3[[#This Row],[PRECIO %      en $]]*Tabla3[[#This Row],[PEDIDO ]]</f>
        <v>0</v>
      </c>
      <c r="W2955" s="57">
        <f>Tabla3[[#This Row],[PRECIO CON DESCT.]]*Tabla3[[#This Row],[PEDIDO ]]</f>
        <v>0</v>
      </c>
      <c r="X2955" s="58">
        <f>Tabla3[[#This Row],[PRECIO SIN %]]*Tabla3[[#This Row],[PEDIDO ]]</f>
        <v>0</v>
      </c>
    </row>
    <row r="2956" spans="1:24" ht="33" customHeight="1" x14ac:dyDescent="0.4">
      <c r="A2956" s="125">
        <v>7591519000573</v>
      </c>
      <c r="B2956" s="59" t="s">
        <v>225</v>
      </c>
      <c r="C2956" s="59" t="s">
        <v>149</v>
      </c>
      <c r="D29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56" s="119" t="s">
        <v>3422</v>
      </c>
      <c r="F2956" s="76" t="s">
        <v>537</v>
      </c>
      <c r="G29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56" s="78">
        <v>47</v>
      </c>
      <c r="J2956" s="52">
        <v>19.55556</v>
      </c>
      <c r="K2956" s="60">
        <f>Tabla3[[#This Row],[PRECIOS]]-Tabla3[[#This Row],[PRECIOS]]*10%</f>
        <v>17.600003999999998</v>
      </c>
      <c r="L2956" s="101"/>
      <c r="M2956" s="61"/>
      <c r="N2956" s="55">
        <f>IFERROR(Tabla3[[#This Row],[PRECIOS]]-Tabla3[[#This Row],[PRECIOS]]*Tabla3[[#This Row],[% PRODUCTO]]," ")</f>
        <v>19.55556</v>
      </c>
      <c r="O2956" s="61"/>
      <c r="P2956" s="55">
        <f>IFERROR(Tabla3[[#This Row],[OCULTAR2]]-Tabla3[[#This Row],[OCULTAR2]]*Tabla3[[#This Row],[% LÍNEA]]," ")</f>
        <v>19.55556</v>
      </c>
      <c r="Q2956" s="56">
        <f>IFERROR(Tabla3[[#This Row],[% PRODUCTO]]+Tabla3[[#This Row],[% LÍNEA]]," ")</f>
        <v>0</v>
      </c>
      <c r="R2956" s="60">
        <f>Tabla3[[#This Row],[OCULTAR3]]</f>
        <v>19.55556</v>
      </c>
      <c r="S2956" s="60">
        <f>Tabla3[[#This Row],[PRECIO SIN %]]-Tabla3[[#This Row],[PRECIO SIN %]]*10%</f>
        <v>17.600003999999998</v>
      </c>
      <c r="T2956" s="80">
        <f>(Tabla3[[#This Row],[PRECIO CON DESCT.]]-(Tabla3[[#This Row],[PRECIO CON DESCT.]]*$T$6))</f>
        <v>11.08800252</v>
      </c>
      <c r="U2956" s="96"/>
      <c r="V2956" s="94">
        <f>Tabla3[[#This Row],[PRECIO %      en $]]*Tabla3[[#This Row],[PEDIDO ]]</f>
        <v>0</v>
      </c>
      <c r="W2956" s="57">
        <f>Tabla3[[#This Row],[PRECIO CON DESCT.]]*Tabla3[[#This Row],[PEDIDO ]]</f>
        <v>0</v>
      </c>
      <c r="X2956" s="58">
        <f>Tabla3[[#This Row],[PRECIO SIN %]]*Tabla3[[#This Row],[PEDIDO ]]</f>
        <v>0</v>
      </c>
    </row>
    <row r="2957" spans="1:24" ht="33" customHeight="1" x14ac:dyDescent="0.4">
      <c r="A2957" s="124">
        <v>7591243839739</v>
      </c>
      <c r="B2957" s="51" t="s">
        <v>225</v>
      </c>
      <c r="C2957" s="51" t="s">
        <v>108</v>
      </c>
      <c r="D29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957" s="118" t="s">
        <v>3423</v>
      </c>
      <c r="F2957" s="75" t="s">
        <v>537</v>
      </c>
      <c r="G29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57" s="77">
        <v>13</v>
      </c>
      <c r="J2957" s="52">
        <v>5.0444399999999998</v>
      </c>
      <c r="K2957" s="53">
        <f>Tabla3[[#This Row],[PRECIOS]]-Tabla3[[#This Row],[PRECIOS]]*10%</f>
        <v>4.5399959999999995</v>
      </c>
      <c r="L2957" s="101"/>
      <c r="M2957" s="54"/>
      <c r="N2957" s="55">
        <f>IFERROR(Tabla3[[#This Row],[PRECIOS]]-Tabla3[[#This Row],[PRECIOS]]*Tabla3[[#This Row],[% PRODUCTO]]," ")</f>
        <v>5.0444399999999998</v>
      </c>
      <c r="O2957" s="54"/>
      <c r="P2957" s="55">
        <f>IFERROR(Tabla3[[#This Row],[OCULTAR2]]-Tabla3[[#This Row],[OCULTAR2]]*Tabla3[[#This Row],[% LÍNEA]]," ")</f>
        <v>5.0444399999999998</v>
      </c>
      <c r="Q2957" s="56">
        <f>IFERROR(Tabla3[[#This Row],[% PRODUCTO]]+Tabla3[[#This Row],[% LÍNEA]]," ")</f>
        <v>0</v>
      </c>
      <c r="R2957" s="53">
        <f>Tabla3[[#This Row],[OCULTAR3]]</f>
        <v>5.0444399999999998</v>
      </c>
      <c r="S2957" s="53">
        <f>Tabla3[[#This Row],[PRECIO SIN %]]-Tabla3[[#This Row],[PRECIO SIN %]]*10%</f>
        <v>4.5399959999999995</v>
      </c>
      <c r="T2957" s="80">
        <f>(Tabla3[[#This Row],[PRECIO CON DESCT.]]-(Tabla3[[#This Row],[PRECIO CON DESCT.]]*$T$6))</f>
        <v>2.8601974799999996</v>
      </c>
      <c r="U2957" s="96"/>
      <c r="V2957" s="94">
        <f>Tabla3[[#This Row],[PRECIO %      en $]]*Tabla3[[#This Row],[PEDIDO ]]</f>
        <v>0</v>
      </c>
      <c r="W2957" s="57">
        <f>Tabla3[[#This Row],[PRECIO CON DESCT.]]*Tabla3[[#This Row],[PEDIDO ]]</f>
        <v>0</v>
      </c>
      <c r="X2957" s="58">
        <f>Tabla3[[#This Row],[PRECIO SIN %]]*Tabla3[[#This Row],[PEDIDO ]]</f>
        <v>0</v>
      </c>
    </row>
    <row r="2958" spans="1:24" ht="33" customHeight="1" x14ac:dyDescent="0.4">
      <c r="A2958" s="125">
        <v>7591243839753</v>
      </c>
      <c r="B2958" s="59" t="s">
        <v>225</v>
      </c>
      <c r="C2958" s="59" t="s">
        <v>108</v>
      </c>
      <c r="D29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958" s="119" t="s">
        <v>3424</v>
      </c>
      <c r="F2958" s="76" t="s">
        <v>537</v>
      </c>
      <c r="G29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58" s="78">
        <v>18</v>
      </c>
      <c r="J2958" s="52">
        <v>7.7777799999999999</v>
      </c>
      <c r="K2958" s="60">
        <f>Tabla3[[#This Row],[PRECIOS]]-Tabla3[[#This Row],[PRECIOS]]*10%</f>
        <v>7.0000020000000003</v>
      </c>
      <c r="L2958" s="101"/>
      <c r="M2958" s="61"/>
      <c r="N2958" s="55">
        <f>IFERROR(Tabla3[[#This Row],[PRECIOS]]-Tabla3[[#This Row],[PRECIOS]]*Tabla3[[#This Row],[% PRODUCTO]]," ")</f>
        <v>7.7777799999999999</v>
      </c>
      <c r="O2958" s="61"/>
      <c r="P2958" s="55">
        <f>IFERROR(Tabla3[[#This Row],[OCULTAR2]]-Tabla3[[#This Row],[OCULTAR2]]*Tabla3[[#This Row],[% LÍNEA]]," ")</f>
        <v>7.7777799999999999</v>
      </c>
      <c r="Q2958" s="56">
        <f>IFERROR(Tabla3[[#This Row],[% PRODUCTO]]+Tabla3[[#This Row],[% LÍNEA]]," ")</f>
        <v>0</v>
      </c>
      <c r="R2958" s="60">
        <f>Tabla3[[#This Row],[OCULTAR3]]</f>
        <v>7.7777799999999999</v>
      </c>
      <c r="S2958" s="60">
        <f>Tabla3[[#This Row],[PRECIO SIN %]]-Tabla3[[#This Row],[PRECIO SIN %]]*10%</f>
        <v>7.0000020000000003</v>
      </c>
      <c r="T2958" s="80">
        <f>(Tabla3[[#This Row],[PRECIO CON DESCT.]]-(Tabla3[[#This Row],[PRECIO CON DESCT.]]*$T$6))</f>
        <v>4.4100012599999996</v>
      </c>
      <c r="U2958" s="96"/>
      <c r="V2958" s="94">
        <f>Tabla3[[#This Row],[PRECIO %      en $]]*Tabla3[[#This Row],[PEDIDO ]]</f>
        <v>0</v>
      </c>
      <c r="W2958" s="57">
        <f>Tabla3[[#This Row],[PRECIO CON DESCT.]]*Tabla3[[#This Row],[PEDIDO ]]</f>
        <v>0</v>
      </c>
      <c r="X2958" s="58">
        <f>Tabla3[[#This Row],[PRECIO SIN %]]*Tabla3[[#This Row],[PEDIDO ]]</f>
        <v>0</v>
      </c>
    </row>
    <row r="2959" spans="1:24" ht="33" customHeight="1" x14ac:dyDescent="0.4">
      <c r="A2959" s="124">
        <v>7598252000730</v>
      </c>
      <c r="B2959" s="51" t="s">
        <v>225</v>
      </c>
      <c r="C2959" s="51" t="s">
        <v>56</v>
      </c>
      <c r="D29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59" s="118" t="s">
        <v>3425</v>
      </c>
      <c r="F2959" s="75" t="s">
        <v>537</v>
      </c>
      <c r="G29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59" s="77">
        <v>43</v>
      </c>
      <c r="J2959" s="52">
        <v>9.38889</v>
      </c>
      <c r="K2959" s="53">
        <f>Tabla3[[#This Row],[PRECIOS]]-Tabla3[[#This Row],[PRECIOS]]*10%</f>
        <v>8.4500010000000003</v>
      </c>
      <c r="L2959" s="101"/>
      <c r="M2959" s="54"/>
      <c r="N2959" s="55">
        <f>IFERROR(Tabla3[[#This Row],[PRECIOS]]-Tabla3[[#This Row],[PRECIOS]]*Tabla3[[#This Row],[% PRODUCTO]]," ")</f>
        <v>9.38889</v>
      </c>
      <c r="O2959" s="54"/>
      <c r="P2959" s="55">
        <f>IFERROR(Tabla3[[#This Row],[OCULTAR2]]-Tabla3[[#This Row],[OCULTAR2]]*Tabla3[[#This Row],[% LÍNEA]]," ")</f>
        <v>9.38889</v>
      </c>
      <c r="Q2959" s="56">
        <f>IFERROR(Tabla3[[#This Row],[% PRODUCTO]]+Tabla3[[#This Row],[% LÍNEA]]," ")</f>
        <v>0</v>
      </c>
      <c r="R2959" s="53">
        <f>Tabla3[[#This Row],[OCULTAR3]]</f>
        <v>9.38889</v>
      </c>
      <c r="S2959" s="53">
        <f>Tabla3[[#This Row],[PRECIO SIN %]]-Tabla3[[#This Row],[PRECIO SIN %]]*10%</f>
        <v>8.4500010000000003</v>
      </c>
      <c r="T2959" s="80">
        <f>(Tabla3[[#This Row],[PRECIO CON DESCT.]]-(Tabla3[[#This Row],[PRECIO CON DESCT.]]*$T$6))</f>
        <v>5.3235006299999998</v>
      </c>
      <c r="U2959" s="96"/>
      <c r="V2959" s="94">
        <f>Tabla3[[#This Row],[PRECIO %      en $]]*Tabla3[[#This Row],[PEDIDO ]]</f>
        <v>0</v>
      </c>
      <c r="W2959" s="57">
        <f>Tabla3[[#This Row],[PRECIO CON DESCT.]]*Tabla3[[#This Row],[PEDIDO ]]</f>
        <v>0</v>
      </c>
      <c r="X2959" s="58">
        <f>Tabla3[[#This Row],[PRECIO SIN %]]*Tabla3[[#This Row],[PEDIDO ]]</f>
        <v>0</v>
      </c>
    </row>
    <row r="2960" spans="1:24" ht="33" customHeight="1" x14ac:dyDescent="0.4">
      <c r="A2960" s="125">
        <v>7592803003874</v>
      </c>
      <c r="B2960" s="59" t="s">
        <v>225</v>
      </c>
      <c r="C2960" s="59" t="s">
        <v>132</v>
      </c>
      <c r="D29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60" s="119" t="s">
        <v>3426</v>
      </c>
      <c r="F2960" s="76" t="s">
        <v>537</v>
      </c>
      <c r="G29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60" s="78">
        <v>11</v>
      </c>
      <c r="J2960" s="52">
        <v>5.3333300000000001</v>
      </c>
      <c r="K2960" s="60">
        <f>Tabla3[[#This Row],[PRECIOS]]-Tabla3[[#This Row],[PRECIOS]]*10%</f>
        <v>4.7999970000000003</v>
      </c>
      <c r="L2960" s="101"/>
      <c r="M2960" s="61"/>
      <c r="N2960" s="55">
        <f>IFERROR(Tabla3[[#This Row],[PRECIOS]]-Tabla3[[#This Row],[PRECIOS]]*Tabla3[[#This Row],[% PRODUCTO]]," ")</f>
        <v>5.3333300000000001</v>
      </c>
      <c r="O2960" s="61"/>
      <c r="P2960" s="55">
        <f>IFERROR(Tabla3[[#This Row],[OCULTAR2]]-Tabla3[[#This Row],[OCULTAR2]]*Tabla3[[#This Row],[% LÍNEA]]," ")</f>
        <v>5.3333300000000001</v>
      </c>
      <c r="Q2960" s="56">
        <f>IFERROR(Tabla3[[#This Row],[% PRODUCTO]]+Tabla3[[#This Row],[% LÍNEA]]," ")</f>
        <v>0</v>
      </c>
      <c r="R2960" s="60">
        <f>Tabla3[[#This Row],[OCULTAR3]]</f>
        <v>5.3333300000000001</v>
      </c>
      <c r="S2960" s="60">
        <f>Tabla3[[#This Row],[PRECIO SIN %]]-Tabla3[[#This Row],[PRECIO SIN %]]*10%</f>
        <v>4.7999970000000003</v>
      </c>
      <c r="T2960" s="80">
        <f>(Tabla3[[#This Row],[PRECIO CON DESCT.]]-(Tabla3[[#This Row],[PRECIO CON DESCT.]]*$T$6))</f>
        <v>3.02399811</v>
      </c>
      <c r="U2960" s="96"/>
      <c r="V2960" s="94">
        <f>Tabla3[[#This Row],[PRECIO %      en $]]*Tabla3[[#This Row],[PEDIDO ]]</f>
        <v>0</v>
      </c>
      <c r="W2960" s="57">
        <f>Tabla3[[#This Row],[PRECIO CON DESCT.]]*Tabla3[[#This Row],[PEDIDO ]]</f>
        <v>0</v>
      </c>
      <c r="X2960" s="58">
        <f>Tabla3[[#This Row],[PRECIO SIN %]]*Tabla3[[#This Row],[PEDIDO ]]</f>
        <v>0</v>
      </c>
    </row>
    <row r="2961" spans="1:24" ht="33" customHeight="1" x14ac:dyDescent="0.4">
      <c r="A2961" s="124">
        <v>7598677000575</v>
      </c>
      <c r="B2961" s="51" t="s">
        <v>225</v>
      </c>
      <c r="C2961" s="51" t="s">
        <v>125</v>
      </c>
      <c r="D29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61" s="118" t="s">
        <v>3427</v>
      </c>
      <c r="F2961" s="75" t="s">
        <v>537</v>
      </c>
      <c r="G29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61" s="77">
        <v>52</v>
      </c>
      <c r="J2961" s="52">
        <v>3.2888899999999999</v>
      </c>
      <c r="K2961" s="53">
        <f>Tabla3[[#This Row],[PRECIOS]]-Tabla3[[#This Row],[PRECIOS]]*10%</f>
        <v>2.9600010000000001</v>
      </c>
      <c r="L2961" s="101"/>
      <c r="M2961" s="54"/>
      <c r="N2961" s="55">
        <f>IFERROR(Tabla3[[#This Row],[PRECIOS]]-Tabla3[[#This Row],[PRECIOS]]*Tabla3[[#This Row],[% PRODUCTO]]," ")</f>
        <v>3.2888899999999999</v>
      </c>
      <c r="O2961" s="54"/>
      <c r="P2961" s="55">
        <f>IFERROR(Tabla3[[#This Row],[OCULTAR2]]-Tabla3[[#This Row],[OCULTAR2]]*Tabla3[[#This Row],[% LÍNEA]]," ")</f>
        <v>3.2888899999999999</v>
      </c>
      <c r="Q2961" s="56">
        <f>IFERROR(Tabla3[[#This Row],[% PRODUCTO]]+Tabla3[[#This Row],[% LÍNEA]]," ")</f>
        <v>0</v>
      </c>
      <c r="R2961" s="53">
        <f>Tabla3[[#This Row],[OCULTAR3]]</f>
        <v>3.2888899999999999</v>
      </c>
      <c r="S2961" s="53">
        <f>Tabla3[[#This Row],[PRECIO SIN %]]-Tabla3[[#This Row],[PRECIO SIN %]]*10%</f>
        <v>2.9600010000000001</v>
      </c>
      <c r="T2961" s="80">
        <f>(Tabla3[[#This Row],[PRECIO CON DESCT.]]-(Tabla3[[#This Row],[PRECIO CON DESCT.]]*$T$6))</f>
        <v>1.8648006300000002</v>
      </c>
      <c r="U2961" s="96"/>
      <c r="V2961" s="94">
        <f>Tabla3[[#This Row],[PRECIO %      en $]]*Tabla3[[#This Row],[PEDIDO ]]</f>
        <v>0</v>
      </c>
      <c r="W2961" s="57">
        <f>Tabla3[[#This Row],[PRECIO CON DESCT.]]*Tabla3[[#This Row],[PEDIDO ]]</f>
        <v>0</v>
      </c>
      <c r="X2961" s="58">
        <f>Tabla3[[#This Row],[PRECIO SIN %]]*Tabla3[[#This Row],[PEDIDO ]]</f>
        <v>0</v>
      </c>
    </row>
    <row r="2962" spans="1:24" ht="33" customHeight="1" x14ac:dyDescent="0.4">
      <c r="A2962" s="125">
        <v>8904210707181</v>
      </c>
      <c r="B2962" s="59" t="s">
        <v>225</v>
      </c>
      <c r="C2962" s="59" t="s">
        <v>209</v>
      </c>
      <c r="D29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62" s="119" t="s">
        <v>3428</v>
      </c>
      <c r="F2962" s="76" t="s">
        <v>537</v>
      </c>
      <c r="G29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62" s="78">
        <v>245</v>
      </c>
      <c r="J2962" s="52">
        <v>9.0555599999999998</v>
      </c>
      <c r="K2962" s="60">
        <f>Tabla3[[#This Row],[PRECIOS]]-Tabla3[[#This Row],[PRECIOS]]*10%</f>
        <v>8.1500039999999991</v>
      </c>
      <c r="L2962" s="101"/>
      <c r="M2962" s="61"/>
      <c r="N2962" s="55">
        <f>IFERROR(Tabla3[[#This Row],[PRECIOS]]-Tabla3[[#This Row],[PRECIOS]]*Tabla3[[#This Row],[% PRODUCTO]]," ")</f>
        <v>9.0555599999999998</v>
      </c>
      <c r="O2962" s="61"/>
      <c r="P2962" s="55">
        <f>IFERROR(Tabla3[[#This Row],[OCULTAR2]]-Tabla3[[#This Row],[OCULTAR2]]*Tabla3[[#This Row],[% LÍNEA]]," ")</f>
        <v>9.0555599999999998</v>
      </c>
      <c r="Q2962" s="56">
        <f>IFERROR(Tabla3[[#This Row],[% PRODUCTO]]+Tabla3[[#This Row],[% LÍNEA]]," ")</f>
        <v>0</v>
      </c>
      <c r="R2962" s="60">
        <f>Tabla3[[#This Row],[OCULTAR3]]</f>
        <v>9.0555599999999998</v>
      </c>
      <c r="S2962" s="60">
        <f>Tabla3[[#This Row],[PRECIO SIN %]]-Tabla3[[#This Row],[PRECIO SIN %]]*10%</f>
        <v>8.1500039999999991</v>
      </c>
      <c r="T2962" s="80">
        <f>(Tabla3[[#This Row],[PRECIO CON DESCT.]]-(Tabla3[[#This Row],[PRECIO CON DESCT.]]*$T$6))</f>
        <v>5.1345025199999998</v>
      </c>
      <c r="U2962" s="96"/>
      <c r="V2962" s="94">
        <f>Tabla3[[#This Row],[PRECIO %      en $]]*Tabla3[[#This Row],[PEDIDO ]]</f>
        <v>0</v>
      </c>
      <c r="W2962" s="57">
        <f>Tabla3[[#This Row],[PRECIO CON DESCT.]]*Tabla3[[#This Row],[PEDIDO ]]</f>
        <v>0</v>
      </c>
      <c r="X2962" s="58">
        <f>Tabla3[[#This Row],[PRECIO SIN %]]*Tabla3[[#This Row],[PEDIDO ]]</f>
        <v>0</v>
      </c>
    </row>
    <row r="2963" spans="1:24" ht="33" customHeight="1" x14ac:dyDescent="0.4">
      <c r="A2963" s="124">
        <v>7591585370280</v>
      </c>
      <c r="B2963" s="51" t="s">
        <v>225</v>
      </c>
      <c r="C2963" s="51" t="s">
        <v>75</v>
      </c>
      <c r="D29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63" s="118" t="s">
        <v>3429</v>
      </c>
      <c r="F2963" s="75" t="s">
        <v>537</v>
      </c>
      <c r="G29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63" s="77">
        <v>97</v>
      </c>
      <c r="J2963" s="52">
        <v>5.2888900000000003</v>
      </c>
      <c r="K2963" s="53">
        <f>Tabla3[[#This Row],[PRECIOS]]-Tabla3[[#This Row],[PRECIOS]]*10%</f>
        <v>4.7600009999999999</v>
      </c>
      <c r="L2963" s="101"/>
      <c r="M2963" s="54"/>
      <c r="N2963" s="55">
        <f>IFERROR(Tabla3[[#This Row],[PRECIOS]]-Tabla3[[#This Row],[PRECIOS]]*Tabla3[[#This Row],[% PRODUCTO]]," ")</f>
        <v>5.2888900000000003</v>
      </c>
      <c r="O2963" s="54"/>
      <c r="P2963" s="55">
        <f>IFERROR(Tabla3[[#This Row],[OCULTAR2]]-Tabla3[[#This Row],[OCULTAR2]]*Tabla3[[#This Row],[% LÍNEA]]," ")</f>
        <v>5.2888900000000003</v>
      </c>
      <c r="Q2963" s="56">
        <f>IFERROR(Tabla3[[#This Row],[% PRODUCTO]]+Tabla3[[#This Row],[% LÍNEA]]," ")</f>
        <v>0</v>
      </c>
      <c r="R2963" s="53">
        <f>Tabla3[[#This Row],[OCULTAR3]]</f>
        <v>5.2888900000000003</v>
      </c>
      <c r="S2963" s="53">
        <f>Tabla3[[#This Row],[PRECIO SIN %]]-Tabla3[[#This Row],[PRECIO SIN %]]*10%</f>
        <v>4.7600009999999999</v>
      </c>
      <c r="T2963" s="80">
        <f>(Tabla3[[#This Row],[PRECIO CON DESCT.]]-(Tabla3[[#This Row],[PRECIO CON DESCT.]]*$T$6))</f>
        <v>2.9988006299999999</v>
      </c>
      <c r="U2963" s="96"/>
      <c r="V2963" s="94">
        <f>Tabla3[[#This Row],[PRECIO %      en $]]*Tabla3[[#This Row],[PEDIDO ]]</f>
        <v>0</v>
      </c>
      <c r="W2963" s="57">
        <f>Tabla3[[#This Row],[PRECIO CON DESCT.]]*Tabla3[[#This Row],[PEDIDO ]]</f>
        <v>0</v>
      </c>
      <c r="X2963" s="58">
        <f>Tabla3[[#This Row],[PRECIO SIN %]]*Tabla3[[#This Row],[PEDIDO ]]</f>
        <v>0</v>
      </c>
    </row>
    <row r="2964" spans="1:24" ht="33" customHeight="1" x14ac:dyDescent="0.4">
      <c r="A2964" s="125">
        <v>730170649425</v>
      </c>
      <c r="B2964" s="59" t="s">
        <v>225</v>
      </c>
      <c r="C2964" s="59" t="s">
        <v>72</v>
      </c>
      <c r="D29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64" s="119" t="s">
        <v>3430</v>
      </c>
      <c r="F2964" s="76" t="s">
        <v>537</v>
      </c>
      <c r="G29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64" s="78">
        <v>78</v>
      </c>
      <c r="J2964" s="52">
        <v>1.7222200000000001</v>
      </c>
      <c r="K2964" s="60">
        <f>Tabla3[[#This Row],[PRECIOS]]-Tabla3[[#This Row],[PRECIOS]]*10%</f>
        <v>1.549998</v>
      </c>
      <c r="L2964" s="101"/>
      <c r="M2964" s="61"/>
      <c r="N2964" s="55">
        <f>IFERROR(Tabla3[[#This Row],[PRECIOS]]-Tabla3[[#This Row],[PRECIOS]]*Tabla3[[#This Row],[% PRODUCTO]]," ")</f>
        <v>1.7222200000000001</v>
      </c>
      <c r="O2964" s="61"/>
      <c r="P2964" s="55">
        <f>IFERROR(Tabla3[[#This Row],[OCULTAR2]]-Tabla3[[#This Row],[OCULTAR2]]*Tabla3[[#This Row],[% LÍNEA]]," ")</f>
        <v>1.7222200000000001</v>
      </c>
      <c r="Q2964" s="56">
        <f>IFERROR(Tabla3[[#This Row],[% PRODUCTO]]+Tabla3[[#This Row],[% LÍNEA]]," ")</f>
        <v>0</v>
      </c>
      <c r="R2964" s="60">
        <f>Tabla3[[#This Row],[OCULTAR3]]</f>
        <v>1.7222200000000001</v>
      </c>
      <c r="S2964" s="60">
        <f>Tabla3[[#This Row],[PRECIO SIN %]]-Tabla3[[#This Row],[PRECIO SIN %]]*10%</f>
        <v>1.549998</v>
      </c>
      <c r="T2964" s="80">
        <f>(Tabla3[[#This Row],[PRECIO CON DESCT.]]-(Tabla3[[#This Row],[PRECIO CON DESCT.]]*$T$6))</f>
        <v>0.97649874000000003</v>
      </c>
      <c r="U2964" s="96"/>
      <c r="V2964" s="94">
        <f>Tabla3[[#This Row],[PRECIO %      en $]]*Tabla3[[#This Row],[PEDIDO ]]</f>
        <v>0</v>
      </c>
      <c r="W2964" s="57">
        <f>Tabla3[[#This Row],[PRECIO CON DESCT.]]*Tabla3[[#This Row],[PEDIDO ]]</f>
        <v>0</v>
      </c>
      <c r="X2964" s="58">
        <f>Tabla3[[#This Row],[PRECIO SIN %]]*Tabla3[[#This Row],[PEDIDO ]]</f>
        <v>0</v>
      </c>
    </row>
    <row r="2965" spans="1:24" ht="33" customHeight="1" x14ac:dyDescent="0.4">
      <c r="A2965" s="124">
        <v>720524031068</v>
      </c>
      <c r="B2965" s="51" t="s">
        <v>225</v>
      </c>
      <c r="C2965" s="51" t="s">
        <v>229</v>
      </c>
      <c r="D29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65" s="118" t="s">
        <v>3431</v>
      </c>
      <c r="F2965" s="75" t="s">
        <v>537</v>
      </c>
      <c r="G29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65" s="77">
        <v>3</v>
      </c>
      <c r="J2965" s="52">
        <v>2.6666699999999999</v>
      </c>
      <c r="K2965" s="53">
        <f>Tabla3[[#This Row],[PRECIOS]]-Tabla3[[#This Row],[PRECIOS]]*10%</f>
        <v>2.4000029999999999</v>
      </c>
      <c r="L2965" s="101"/>
      <c r="M2965" s="54"/>
      <c r="N2965" s="55">
        <f>IFERROR(Tabla3[[#This Row],[PRECIOS]]-Tabla3[[#This Row],[PRECIOS]]*Tabla3[[#This Row],[% PRODUCTO]]," ")</f>
        <v>2.6666699999999999</v>
      </c>
      <c r="O2965" s="54"/>
      <c r="P2965" s="55">
        <f>IFERROR(Tabla3[[#This Row],[OCULTAR2]]-Tabla3[[#This Row],[OCULTAR2]]*Tabla3[[#This Row],[% LÍNEA]]," ")</f>
        <v>2.6666699999999999</v>
      </c>
      <c r="Q2965" s="56">
        <f>IFERROR(Tabla3[[#This Row],[% PRODUCTO]]+Tabla3[[#This Row],[% LÍNEA]]," ")</f>
        <v>0</v>
      </c>
      <c r="R2965" s="53">
        <f>Tabla3[[#This Row],[OCULTAR3]]</f>
        <v>2.6666699999999999</v>
      </c>
      <c r="S2965" s="53">
        <f>Tabla3[[#This Row],[PRECIO SIN %]]-Tabla3[[#This Row],[PRECIO SIN %]]*10%</f>
        <v>2.4000029999999999</v>
      </c>
      <c r="T2965" s="80">
        <f>(Tabla3[[#This Row],[PRECIO CON DESCT.]]-(Tabla3[[#This Row],[PRECIO CON DESCT.]]*$T$6))</f>
        <v>1.5120018900000001</v>
      </c>
      <c r="U2965" s="96"/>
      <c r="V2965" s="94">
        <f>Tabla3[[#This Row],[PRECIO %      en $]]*Tabla3[[#This Row],[PEDIDO ]]</f>
        <v>0</v>
      </c>
      <c r="W2965" s="57">
        <f>Tabla3[[#This Row],[PRECIO CON DESCT.]]*Tabla3[[#This Row],[PEDIDO ]]</f>
        <v>0</v>
      </c>
      <c r="X2965" s="58">
        <f>Tabla3[[#This Row],[PRECIO SIN %]]*Tabla3[[#This Row],[PEDIDO ]]</f>
        <v>0</v>
      </c>
    </row>
    <row r="2966" spans="1:24" ht="33" customHeight="1" x14ac:dyDescent="0.4">
      <c r="A2966" s="125"/>
      <c r="B2966" s="59" t="s">
        <v>225</v>
      </c>
      <c r="C2966" s="59" t="s">
        <v>67</v>
      </c>
      <c r="D29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966" s="119" t="s">
        <v>3432</v>
      </c>
      <c r="F2966" s="76" t="s">
        <v>537</v>
      </c>
      <c r="G29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966" s="78">
        <v>120</v>
      </c>
      <c r="J2966" s="52">
        <v>1.6666700000000001</v>
      </c>
      <c r="K2966" s="60">
        <f>Tabla3[[#This Row],[PRECIOS]]-Tabla3[[#This Row],[PRECIOS]]*10%</f>
        <v>1.500003</v>
      </c>
      <c r="L2966" s="101" t="s">
        <v>5327</v>
      </c>
      <c r="M2966" s="61"/>
      <c r="N2966" s="55">
        <f>IFERROR(Tabla3[[#This Row],[PRECIOS]]-Tabla3[[#This Row],[PRECIOS]]*Tabla3[[#This Row],[% PRODUCTO]]," ")</f>
        <v>1.6666700000000001</v>
      </c>
      <c r="O2966" s="61"/>
      <c r="P2966" s="55">
        <f>IFERROR(Tabla3[[#This Row],[OCULTAR2]]-Tabla3[[#This Row],[OCULTAR2]]*Tabla3[[#This Row],[% LÍNEA]]," ")</f>
        <v>1.6666700000000001</v>
      </c>
      <c r="Q2966" s="56">
        <f>IFERROR(Tabla3[[#This Row],[% PRODUCTO]]+Tabla3[[#This Row],[% LÍNEA]]," ")</f>
        <v>0</v>
      </c>
      <c r="R2966" s="60">
        <f>Tabla3[[#This Row],[OCULTAR3]]</f>
        <v>1.6666700000000001</v>
      </c>
      <c r="S2966" s="60">
        <f>Tabla3[[#This Row],[PRECIO SIN %]]-Tabla3[[#This Row],[PRECIO SIN %]]*10%</f>
        <v>1.500003</v>
      </c>
      <c r="T2966" s="80">
        <f>(Tabla3[[#This Row],[PRECIO CON DESCT.]]-(Tabla3[[#This Row],[PRECIO CON DESCT.]]*$T$6))</f>
        <v>0.94500189000000001</v>
      </c>
      <c r="U2966" s="96"/>
      <c r="V2966" s="94">
        <f>Tabla3[[#This Row],[PRECIO %      en $]]*Tabla3[[#This Row],[PEDIDO ]]</f>
        <v>0</v>
      </c>
      <c r="W2966" s="57">
        <f>Tabla3[[#This Row],[PRECIO CON DESCT.]]*Tabla3[[#This Row],[PEDIDO ]]</f>
        <v>0</v>
      </c>
      <c r="X2966" s="58">
        <f>Tabla3[[#This Row],[PRECIO SIN %]]*Tabla3[[#This Row],[PEDIDO ]]</f>
        <v>0</v>
      </c>
    </row>
    <row r="2967" spans="1:24" ht="33" customHeight="1" x14ac:dyDescent="0.4">
      <c r="A2967" s="124">
        <v>7759050000081</v>
      </c>
      <c r="B2967" s="51" t="s">
        <v>225</v>
      </c>
      <c r="C2967" s="51" t="s">
        <v>269</v>
      </c>
      <c r="D29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67" s="118" t="s">
        <v>3433</v>
      </c>
      <c r="F2967" s="75" t="s">
        <v>537</v>
      </c>
      <c r="G29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67" s="77">
        <v>239</v>
      </c>
      <c r="J2967" s="52">
        <v>0.61111000000000004</v>
      </c>
      <c r="K2967" s="53">
        <f>Tabla3[[#This Row],[PRECIOS]]-Tabla3[[#This Row],[PRECIOS]]*10%</f>
        <v>0.54999900000000002</v>
      </c>
      <c r="L2967" s="101"/>
      <c r="M2967" s="54"/>
      <c r="N2967" s="55">
        <f>IFERROR(Tabla3[[#This Row],[PRECIOS]]-Tabla3[[#This Row],[PRECIOS]]*Tabla3[[#This Row],[% PRODUCTO]]," ")</f>
        <v>0.61111000000000004</v>
      </c>
      <c r="O2967" s="54"/>
      <c r="P2967" s="55">
        <f>IFERROR(Tabla3[[#This Row],[OCULTAR2]]-Tabla3[[#This Row],[OCULTAR2]]*Tabla3[[#This Row],[% LÍNEA]]," ")</f>
        <v>0.61111000000000004</v>
      </c>
      <c r="Q2967" s="56">
        <f>IFERROR(Tabla3[[#This Row],[% PRODUCTO]]+Tabla3[[#This Row],[% LÍNEA]]," ")</f>
        <v>0</v>
      </c>
      <c r="R2967" s="53">
        <f>Tabla3[[#This Row],[OCULTAR3]]</f>
        <v>0.61111000000000004</v>
      </c>
      <c r="S2967" s="53">
        <f>Tabla3[[#This Row],[PRECIO SIN %]]-Tabla3[[#This Row],[PRECIO SIN %]]*10%</f>
        <v>0.54999900000000002</v>
      </c>
      <c r="T2967" s="80">
        <f>(Tabla3[[#This Row],[PRECIO CON DESCT.]]-(Tabla3[[#This Row],[PRECIO CON DESCT.]]*$T$6))</f>
        <v>0.34649936999999997</v>
      </c>
      <c r="U2967" s="96"/>
      <c r="V2967" s="94">
        <f>Tabla3[[#This Row],[PRECIO %      en $]]*Tabla3[[#This Row],[PEDIDO ]]</f>
        <v>0</v>
      </c>
      <c r="W2967" s="57">
        <f>Tabla3[[#This Row],[PRECIO CON DESCT.]]*Tabla3[[#This Row],[PEDIDO ]]</f>
        <v>0</v>
      </c>
      <c r="X2967" s="58">
        <f>Tabla3[[#This Row],[PRECIO SIN %]]*Tabla3[[#This Row],[PEDIDO ]]</f>
        <v>0</v>
      </c>
    </row>
    <row r="2968" spans="1:24" ht="33" customHeight="1" x14ac:dyDescent="0.4">
      <c r="A2968" s="125">
        <v>7750215029398</v>
      </c>
      <c r="B2968" s="59" t="s">
        <v>225</v>
      </c>
      <c r="C2968" s="59" t="s">
        <v>172</v>
      </c>
      <c r="D29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68" s="119" t="s">
        <v>3434</v>
      </c>
      <c r="F2968" s="76" t="s">
        <v>537</v>
      </c>
      <c r="G29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68" s="78">
        <v>10</v>
      </c>
      <c r="J2968" s="52">
        <v>3.1</v>
      </c>
      <c r="K2968" s="60">
        <f>Tabla3[[#This Row],[PRECIOS]]-Tabla3[[#This Row],[PRECIOS]]*10%</f>
        <v>2.79</v>
      </c>
      <c r="L2968" s="101"/>
      <c r="M2968" s="61"/>
      <c r="N2968" s="55">
        <f>IFERROR(Tabla3[[#This Row],[PRECIOS]]-Tabla3[[#This Row],[PRECIOS]]*Tabla3[[#This Row],[% PRODUCTO]]," ")</f>
        <v>3.1</v>
      </c>
      <c r="O2968" s="61"/>
      <c r="P2968" s="55">
        <f>IFERROR(Tabla3[[#This Row],[OCULTAR2]]-Tabla3[[#This Row],[OCULTAR2]]*Tabla3[[#This Row],[% LÍNEA]]," ")</f>
        <v>3.1</v>
      </c>
      <c r="Q2968" s="56">
        <f>IFERROR(Tabla3[[#This Row],[% PRODUCTO]]+Tabla3[[#This Row],[% LÍNEA]]," ")</f>
        <v>0</v>
      </c>
      <c r="R2968" s="60">
        <f>Tabla3[[#This Row],[OCULTAR3]]</f>
        <v>3.1</v>
      </c>
      <c r="S2968" s="60">
        <f>Tabla3[[#This Row],[PRECIO SIN %]]-Tabla3[[#This Row],[PRECIO SIN %]]*10%</f>
        <v>2.79</v>
      </c>
      <c r="T2968" s="80">
        <f>(Tabla3[[#This Row],[PRECIO CON DESCT.]]-(Tabla3[[#This Row],[PRECIO CON DESCT.]]*$T$6))</f>
        <v>1.7577</v>
      </c>
      <c r="U2968" s="96"/>
      <c r="V2968" s="94">
        <f>Tabla3[[#This Row],[PRECIO %      en $]]*Tabla3[[#This Row],[PEDIDO ]]</f>
        <v>0</v>
      </c>
      <c r="W2968" s="57">
        <f>Tabla3[[#This Row],[PRECIO CON DESCT.]]*Tabla3[[#This Row],[PEDIDO ]]</f>
        <v>0</v>
      </c>
      <c r="X2968" s="58">
        <f>Tabla3[[#This Row],[PRECIO SIN %]]*Tabla3[[#This Row],[PEDIDO ]]</f>
        <v>0</v>
      </c>
    </row>
    <row r="2969" spans="1:24" ht="33" customHeight="1" x14ac:dyDescent="0.4">
      <c r="A2969" s="124">
        <v>7841141005447</v>
      </c>
      <c r="B2969" s="51" t="s">
        <v>225</v>
      </c>
      <c r="C2969" s="51" t="s">
        <v>280</v>
      </c>
      <c r="D29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969" s="118" t="s">
        <v>3435</v>
      </c>
      <c r="F2969" s="75" t="s">
        <v>537</v>
      </c>
      <c r="G29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969" s="77">
        <v>24</v>
      </c>
      <c r="J2969" s="52">
        <v>4.4444400000000002</v>
      </c>
      <c r="K2969" s="53">
        <f>Tabla3[[#This Row],[PRECIOS]]-Tabla3[[#This Row],[PRECIOS]]*10%</f>
        <v>3.9999960000000003</v>
      </c>
      <c r="L2969" s="101" t="s">
        <v>5327</v>
      </c>
      <c r="M2969" s="54"/>
      <c r="N2969" s="55">
        <f>IFERROR(Tabla3[[#This Row],[PRECIOS]]-Tabla3[[#This Row],[PRECIOS]]*Tabla3[[#This Row],[% PRODUCTO]]," ")</f>
        <v>4.4444400000000002</v>
      </c>
      <c r="O2969" s="54"/>
      <c r="P2969" s="55">
        <f>IFERROR(Tabla3[[#This Row],[OCULTAR2]]-Tabla3[[#This Row],[OCULTAR2]]*Tabla3[[#This Row],[% LÍNEA]]," ")</f>
        <v>4.4444400000000002</v>
      </c>
      <c r="Q2969" s="56">
        <f>IFERROR(Tabla3[[#This Row],[% PRODUCTO]]+Tabla3[[#This Row],[% LÍNEA]]," ")</f>
        <v>0</v>
      </c>
      <c r="R2969" s="53">
        <f>Tabla3[[#This Row],[OCULTAR3]]</f>
        <v>4.4444400000000002</v>
      </c>
      <c r="S2969" s="53">
        <f>Tabla3[[#This Row],[PRECIO SIN %]]-Tabla3[[#This Row],[PRECIO SIN %]]*10%</f>
        <v>3.9999960000000003</v>
      </c>
      <c r="T2969" s="80">
        <f>(Tabla3[[#This Row],[PRECIO CON DESCT.]]-(Tabla3[[#This Row],[PRECIO CON DESCT.]]*$T$6))</f>
        <v>2.5199974800000002</v>
      </c>
      <c r="U2969" s="96"/>
      <c r="V2969" s="94">
        <f>Tabla3[[#This Row],[PRECIO %      en $]]*Tabla3[[#This Row],[PEDIDO ]]</f>
        <v>0</v>
      </c>
      <c r="W2969" s="57">
        <f>Tabla3[[#This Row],[PRECIO CON DESCT.]]*Tabla3[[#This Row],[PEDIDO ]]</f>
        <v>0</v>
      </c>
      <c r="X2969" s="58">
        <f>Tabla3[[#This Row],[PRECIO SIN %]]*Tabla3[[#This Row],[PEDIDO ]]</f>
        <v>0</v>
      </c>
    </row>
    <row r="2970" spans="1:24" ht="33" customHeight="1" x14ac:dyDescent="0.4">
      <c r="A2970" s="125">
        <v>7898100242900</v>
      </c>
      <c r="B2970" s="59" t="s">
        <v>225</v>
      </c>
      <c r="C2970" s="59" t="s">
        <v>211</v>
      </c>
      <c r="D29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70" s="119" t="s">
        <v>3436</v>
      </c>
      <c r="F2970" s="76" t="s">
        <v>537</v>
      </c>
      <c r="G29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70" s="78">
        <v>953</v>
      </c>
      <c r="J2970" s="52">
        <v>3.61111</v>
      </c>
      <c r="K2970" s="60">
        <f>Tabla3[[#This Row],[PRECIOS]]-Tabla3[[#This Row],[PRECIOS]]*10%</f>
        <v>3.2499989999999999</v>
      </c>
      <c r="L2970" s="101"/>
      <c r="M2970" s="61"/>
      <c r="N2970" s="55">
        <f>IFERROR(Tabla3[[#This Row],[PRECIOS]]-Tabla3[[#This Row],[PRECIOS]]*Tabla3[[#This Row],[% PRODUCTO]]," ")</f>
        <v>3.61111</v>
      </c>
      <c r="O2970" s="61"/>
      <c r="P2970" s="55">
        <f>IFERROR(Tabla3[[#This Row],[OCULTAR2]]-Tabla3[[#This Row],[OCULTAR2]]*Tabla3[[#This Row],[% LÍNEA]]," ")</f>
        <v>3.61111</v>
      </c>
      <c r="Q2970" s="56">
        <f>IFERROR(Tabla3[[#This Row],[% PRODUCTO]]+Tabla3[[#This Row],[% LÍNEA]]," ")</f>
        <v>0</v>
      </c>
      <c r="R2970" s="60">
        <f>Tabla3[[#This Row],[OCULTAR3]]</f>
        <v>3.61111</v>
      </c>
      <c r="S2970" s="60">
        <f>Tabla3[[#This Row],[PRECIO SIN %]]-Tabla3[[#This Row],[PRECIO SIN %]]*10%</f>
        <v>3.2499989999999999</v>
      </c>
      <c r="T2970" s="80">
        <f>(Tabla3[[#This Row],[PRECIO CON DESCT.]]-(Tabla3[[#This Row],[PRECIO CON DESCT.]]*$T$6))</f>
        <v>2.0474993699999997</v>
      </c>
      <c r="U2970" s="96"/>
      <c r="V2970" s="94">
        <f>Tabla3[[#This Row],[PRECIO %      en $]]*Tabla3[[#This Row],[PEDIDO ]]</f>
        <v>0</v>
      </c>
      <c r="W2970" s="57">
        <f>Tabla3[[#This Row],[PRECIO CON DESCT.]]*Tabla3[[#This Row],[PEDIDO ]]</f>
        <v>0</v>
      </c>
      <c r="X2970" s="58">
        <f>Tabla3[[#This Row],[PRECIO SIN %]]*Tabla3[[#This Row],[PEDIDO ]]</f>
        <v>0</v>
      </c>
    </row>
    <row r="2971" spans="1:24" ht="33" customHeight="1" x14ac:dyDescent="0.4">
      <c r="A2971" s="124">
        <v>7898100242962</v>
      </c>
      <c r="B2971" s="51" t="s">
        <v>225</v>
      </c>
      <c r="C2971" s="51" t="s">
        <v>211</v>
      </c>
      <c r="D29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71" s="118" t="s">
        <v>3437</v>
      </c>
      <c r="F2971" s="75" t="s">
        <v>537</v>
      </c>
      <c r="G29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71" s="77">
        <v>6</v>
      </c>
      <c r="J2971" s="52">
        <v>1.71</v>
      </c>
      <c r="K2971" s="53">
        <f>Tabla3[[#This Row],[PRECIOS]]-Tabla3[[#This Row],[PRECIOS]]*10%</f>
        <v>1.5389999999999999</v>
      </c>
      <c r="L2971" s="101"/>
      <c r="M2971" s="54"/>
      <c r="N2971" s="55">
        <f>IFERROR(Tabla3[[#This Row],[PRECIOS]]-Tabla3[[#This Row],[PRECIOS]]*Tabla3[[#This Row],[% PRODUCTO]]," ")</f>
        <v>1.71</v>
      </c>
      <c r="O2971" s="54"/>
      <c r="P2971" s="55">
        <f>IFERROR(Tabla3[[#This Row],[OCULTAR2]]-Tabla3[[#This Row],[OCULTAR2]]*Tabla3[[#This Row],[% LÍNEA]]," ")</f>
        <v>1.71</v>
      </c>
      <c r="Q2971" s="56">
        <f>IFERROR(Tabla3[[#This Row],[% PRODUCTO]]+Tabla3[[#This Row],[% LÍNEA]]," ")</f>
        <v>0</v>
      </c>
      <c r="R2971" s="53">
        <f>Tabla3[[#This Row],[OCULTAR3]]</f>
        <v>1.71</v>
      </c>
      <c r="S2971" s="53">
        <f>Tabla3[[#This Row],[PRECIO SIN %]]-Tabla3[[#This Row],[PRECIO SIN %]]*10%</f>
        <v>1.5389999999999999</v>
      </c>
      <c r="T2971" s="80">
        <f>(Tabla3[[#This Row],[PRECIO CON DESCT.]]-(Tabla3[[#This Row],[PRECIO CON DESCT.]]*$T$6))</f>
        <v>0.96956999999999993</v>
      </c>
      <c r="U2971" s="96"/>
      <c r="V2971" s="94">
        <f>Tabla3[[#This Row],[PRECIO %      en $]]*Tabla3[[#This Row],[PEDIDO ]]</f>
        <v>0</v>
      </c>
      <c r="W2971" s="57">
        <f>Tabla3[[#This Row],[PRECIO CON DESCT.]]*Tabla3[[#This Row],[PEDIDO ]]</f>
        <v>0</v>
      </c>
      <c r="X2971" s="58">
        <f>Tabla3[[#This Row],[PRECIO SIN %]]*Tabla3[[#This Row],[PEDIDO ]]</f>
        <v>0</v>
      </c>
    </row>
    <row r="2972" spans="1:24" ht="33" customHeight="1" x14ac:dyDescent="0.4">
      <c r="A2972" s="125">
        <v>7800063330556</v>
      </c>
      <c r="B2972" s="59" t="s">
        <v>225</v>
      </c>
      <c r="C2972" s="59" t="s">
        <v>113</v>
      </c>
      <c r="D29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72" s="119" t="s">
        <v>3438</v>
      </c>
      <c r="F2972" s="76" t="s">
        <v>537</v>
      </c>
      <c r="G29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72" s="78">
        <v>8</v>
      </c>
      <c r="J2972" s="52">
        <v>12.22222</v>
      </c>
      <c r="K2972" s="60">
        <f>Tabla3[[#This Row],[PRECIOS]]-Tabla3[[#This Row],[PRECIOS]]*10%</f>
        <v>10.999998</v>
      </c>
      <c r="L2972" s="101"/>
      <c r="M2972" s="61"/>
      <c r="N2972" s="55">
        <f>IFERROR(Tabla3[[#This Row],[PRECIOS]]-Tabla3[[#This Row],[PRECIOS]]*Tabla3[[#This Row],[% PRODUCTO]]," ")</f>
        <v>12.22222</v>
      </c>
      <c r="O2972" s="61"/>
      <c r="P2972" s="55">
        <f>IFERROR(Tabla3[[#This Row],[OCULTAR2]]-Tabla3[[#This Row],[OCULTAR2]]*Tabla3[[#This Row],[% LÍNEA]]," ")</f>
        <v>12.22222</v>
      </c>
      <c r="Q2972" s="56">
        <f>IFERROR(Tabla3[[#This Row],[% PRODUCTO]]+Tabla3[[#This Row],[% LÍNEA]]," ")</f>
        <v>0</v>
      </c>
      <c r="R2972" s="60">
        <f>Tabla3[[#This Row],[OCULTAR3]]</f>
        <v>12.22222</v>
      </c>
      <c r="S2972" s="60">
        <f>Tabla3[[#This Row],[PRECIO SIN %]]-Tabla3[[#This Row],[PRECIO SIN %]]*10%</f>
        <v>10.999998</v>
      </c>
      <c r="T2972" s="80">
        <f>(Tabla3[[#This Row],[PRECIO CON DESCT.]]-(Tabla3[[#This Row],[PRECIO CON DESCT.]]*$T$6))</f>
        <v>6.9299987400000003</v>
      </c>
      <c r="U2972" s="96"/>
      <c r="V2972" s="94">
        <f>Tabla3[[#This Row],[PRECIO %      en $]]*Tabla3[[#This Row],[PEDIDO ]]</f>
        <v>0</v>
      </c>
      <c r="W2972" s="57">
        <f>Tabla3[[#This Row],[PRECIO CON DESCT.]]*Tabla3[[#This Row],[PEDIDO ]]</f>
        <v>0</v>
      </c>
      <c r="X2972" s="58">
        <f>Tabla3[[#This Row],[PRECIO SIN %]]*Tabla3[[#This Row],[PEDIDO ]]</f>
        <v>0</v>
      </c>
    </row>
    <row r="2973" spans="1:24" ht="33" customHeight="1" x14ac:dyDescent="0.4">
      <c r="A2973" s="124">
        <v>7598677000353</v>
      </c>
      <c r="B2973" s="51" t="s">
        <v>225</v>
      </c>
      <c r="C2973" s="51" t="s">
        <v>275</v>
      </c>
      <c r="D29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73" s="118" t="s">
        <v>3439</v>
      </c>
      <c r="F2973" s="75" t="s">
        <v>537</v>
      </c>
      <c r="G29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73" s="77">
        <v>98</v>
      </c>
      <c r="J2973" s="52">
        <v>9.5555599999999998</v>
      </c>
      <c r="K2973" s="53">
        <f>Tabla3[[#This Row],[PRECIOS]]-Tabla3[[#This Row],[PRECIOS]]*10%</f>
        <v>8.6000040000000002</v>
      </c>
      <c r="L2973" s="101"/>
      <c r="M2973" s="54"/>
      <c r="N2973" s="55">
        <f>IFERROR(Tabla3[[#This Row],[PRECIOS]]-Tabla3[[#This Row],[PRECIOS]]*Tabla3[[#This Row],[% PRODUCTO]]," ")</f>
        <v>9.5555599999999998</v>
      </c>
      <c r="O2973" s="54"/>
      <c r="P2973" s="55">
        <f>IFERROR(Tabla3[[#This Row],[OCULTAR2]]-Tabla3[[#This Row],[OCULTAR2]]*Tabla3[[#This Row],[% LÍNEA]]," ")</f>
        <v>9.5555599999999998</v>
      </c>
      <c r="Q2973" s="56">
        <f>IFERROR(Tabla3[[#This Row],[% PRODUCTO]]+Tabla3[[#This Row],[% LÍNEA]]," ")</f>
        <v>0</v>
      </c>
      <c r="R2973" s="53">
        <f>Tabla3[[#This Row],[OCULTAR3]]</f>
        <v>9.5555599999999998</v>
      </c>
      <c r="S2973" s="53">
        <f>Tabla3[[#This Row],[PRECIO SIN %]]-Tabla3[[#This Row],[PRECIO SIN %]]*10%</f>
        <v>8.6000040000000002</v>
      </c>
      <c r="T2973" s="80">
        <f>(Tabla3[[#This Row],[PRECIO CON DESCT.]]-(Tabla3[[#This Row],[PRECIO CON DESCT.]]*$T$6))</f>
        <v>5.4180025199999999</v>
      </c>
      <c r="U2973" s="96"/>
      <c r="V2973" s="94">
        <f>Tabla3[[#This Row],[PRECIO %      en $]]*Tabla3[[#This Row],[PEDIDO ]]</f>
        <v>0</v>
      </c>
      <c r="W2973" s="57">
        <f>Tabla3[[#This Row],[PRECIO CON DESCT.]]*Tabla3[[#This Row],[PEDIDO ]]</f>
        <v>0</v>
      </c>
      <c r="X2973" s="58">
        <f>Tabla3[[#This Row],[PRECIO SIN %]]*Tabla3[[#This Row],[PEDIDO ]]</f>
        <v>0</v>
      </c>
    </row>
    <row r="2974" spans="1:24" ht="33" customHeight="1" x14ac:dyDescent="0.4">
      <c r="A2974" s="125">
        <v>7595152002833</v>
      </c>
      <c r="B2974" s="59" t="s">
        <v>225</v>
      </c>
      <c r="C2974" s="59" t="s">
        <v>233</v>
      </c>
      <c r="D29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74" s="119" t="s">
        <v>3440</v>
      </c>
      <c r="F2974" s="76" t="s">
        <v>537</v>
      </c>
      <c r="G29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74" s="78">
        <v>93</v>
      </c>
      <c r="J2974" s="52">
        <v>6.6666699999999999</v>
      </c>
      <c r="K2974" s="60">
        <f>Tabla3[[#This Row],[PRECIOS]]-Tabla3[[#This Row],[PRECIOS]]*10%</f>
        <v>6.0000029999999995</v>
      </c>
      <c r="L2974" s="101"/>
      <c r="M2974" s="61"/>
      <c r="N2974" s="55">
        <f>IFERROR(Tabla3[[#This Row],[PRECIOS]]-Tabla3[[#This Row],[PRECIOS]]*Tabla3[[#This Row],[% PRODUCTO]]," ")</f>
        <v>6.6666699999999999</v>
      </c>
      <c r="O2974" s="61"/>
      <c r="P2974" s="55">
        <f>IFERROR(Tabla3[[#This Row],[OCULTAR2]]-Tabla3[[#This Row],[OCULTAR2]]*Tabla3[[#This Row],[% LÍNEA]]," ")</f>
        <v>6.6666699999999999</v>
      </c>
      <c r="Q2974" s="56">
        <f>IFERROR(Tabla3[[#This Row],[% PRODUCTO]]+Tabla3[[#This Row],[% LÍNEA]]," ")</f>
        <v>0</v>
      </c>
      <c r="R2974" s="60">
        <f>Tabla3[[#This Row],[OCULTAR3]]</f>
        <v>6.6666699999999999</v>
      </c>
      <c r="S2974" s="60">
        <f>Tabla3[[#This Row],[PRECIO SIN %]]-Tabla3[[#This Row],[PRECIO SIN %]]*10%</f>
        <v>6.0000029999999995</v>
      </c>
      <c r="T2974" s="80">
        <f>(Tabla3[[#This Row],[PRECIO CON DESCT.]]-(Tabla3[[#This Row],[PRECIO CON DESCT.]]*$T$6))</f>
        <v>3.7800018899999999</v>
      </c>
      <c r="U2974" s="96"/>
      <c r="V2974" s="94">
        <f>Tabla3[[#This Row],[PRECIO %      en $]]*Tabla3[[#This Row],[PEDIDO ]]</f>
        <v>0</v>
      </c>
      <c r="W2974" s="57">
        <f>Tabla3[[#This Row],[PRECIO CON DESCT.]]*Tabla3[[#This Row],[PEDIDO ]]</f>
        <v>0</v>
      </c>
      <c r="X2974" s="58">
        <f>Tabla3[[#This Row],[PRECIO SIN %]]*Tabla3[[#This Row],[PEDIDO ]]</f>
        <v>0</v>
      </c>
    </row>
    <row r="2975" spans="1:24" ht="33" customHeight="1" x14ac:dyDescent="0.4">
      <c r="A2975" s="124">
        <v>7598677000261</v>
      </c>
      <c r="B2975" s="51" t="s">
        <v>225</v>
      </c>
      <c r="C2975" s="51" t="s">
        <v>125</v>
      </c>
      <c r="D29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75" s="118" t="s">
        <v>3441</v>
      </c>
      <c r="F2975" s="75" t="s">
        <v>537</v>
      </c>
      <c r="G29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75" s="77">
        <v>110</v>
      </c>
      <c r="J2975" s="52">
        <v>16.11111</v>
      </c>
      <c r="K2975" s="53">
        <f>Tabla3[[#This Row],[PRECIOS]]-Tabla3[[#This Row],[PRECIOS]]*10%</f>
        <v>14.499998999999999</v>
      </c>
      <c r="L2975" s="101"/>
      <c r="M2975" s="54"/>
      <c r="N2975" s="55">
        <f>IFERROR(Tabla3[[#This Row],[PRECIOS]]-Tabla3[[#This Row],[PRECIOS]]*Tabla3[[#This Row],[% PRODUCTO]]," ")</f>
        <v>16.11111</v>
      </c>
      <c r="O2975" s="54"/>
      <c r="P2975" s="55">
        <f>IFERROR(Tabla3[[#This Row],[OCULTAR2]]-Tabla3[[#This Row],[OCULTAR2]]*Tabla3[[#This Row],[% LÍNEA]]," ")</f>
        <v>16.11111</v>
      </c>
      <c r="Q2975" s="56">
        <f>IFERROR(Tabla3[[#This Row],[% PRODUCTO]]+Tabla3[[#This Row],[% LÍNEA]]," ")</f>
        <v>0</v>
      </c>
      <c r="R2975" s="53">
        <f>Tabla3[[#This Row],[OCULTAR3]]</f>
        <v>16.11111</v>
      </c>
      <c r="S2975" s="53">
        <f>Tabla3[[#This Row],[PRECIO SIN %]]-Tabla3[[#This Row],[PRECIO SIN %]]*10%</f>
        <v>14.499998999999999</v>
      </c>
      <c r="T2975" s="80">
        <f>(Tabla3[[#This Row],[PRECIO CON DESCT.]]-(Tabla3[[#This Row],[PRECIO CON DESCT.]]*$T$6))</f>
        <v>9.1349993699999992</v>
      </c>
      <c r="U2975" s="96"/>
      <c r="V2975" s="94">
        <f>Tabla3[[#This Row],[PRECIO %      en $]]*Tabla3[[#This Row],[PEDIDO ]]</f>
        <v>0</v>
      </c>
      <c r="W2975" s="57">
        <f>Tabla3[[#This Row],[PRECIO CON DESCT.]]*Tabla3[[#This Row],[PEDIDO ]]</f>
        <v>0</v>
      </c>
      <c r="X2975" s="58">
        <f>Tabla3[[#This Row],[PRECIO SIN %]]*Tabla3[[#This Row],[PEDIDO ]]</f>
        <v>0</v>
      </c>
    </row>
    <row r="2976" spans="1:24" ht="33" customHeight="1" x14ac:dyDescent="0.4">
      <c r="A2976" s="125">
        <v>7501384504946</v>
      </c>
      <c r="B2976" s="59" t="s">
        <v>225</v>
      </c>
      <c r="C2976" s="59" t="s">
        <v>113</v>
      </c>
      <c r="D29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76" s="119" t="s">
        <v>3442</v>
      </c>
      <c r="F2976" s="76" t="s">
        <v>537</v>
      </c>
      <c r="G29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76" s="78">
        <v>67</v>
      </c>
      <c r="J2976" s="52">
        <v>15.72222</v>
      </c>
      <c r="K2976" s="60">
        <f>Tabla3[[#This Row],[PRECIOS]]-Tabla3[[#This Row],[PRECIOS]]*10%</f>
        <v>14.149998</v>
      </c>
      <c r="L2976" s="101"/>
      <c r="M2976" s="61"/>
      <c r="N2976" s="55">
        <f>IFERROR(Tabla3[[#This Row],[PRECIOS]]-Tabla3[[#This Row],[PRECIOS]]*Tabla3[[#This Row],[% PRODUCTO]]," ")</f>
        <v>15.72222</v>
      </c>
      <c r="O2976" s="61"/>
      <c r="P2976" s="55">
        <f>IFERROR(Tabla3[[#This Row],[OCULTAR2]]-Tabla3[[#This Row],[OCULTAR2]]*Tabla3[[#This Row],[% LÍNEA]]," ")</f>
        <v>15.72222</v>
      </c>
      <c r="Q2976" s="56">
        <f>IFERROR(Tabla3[[#This Row],[% PRODUCTO]]+Tabla3[[#This Row],[% LÍNEA]]," ")</f>
        <v>0</v>
      </c>
      <c r="R2976" s="60">
        <f>Tabla3[[#This Row],[OCULTAR3]]</f>
        <v>15.72222</v>
      </c>
      <c r="S2976" s="60">
        <f>Tabla3[[#This Row],[PRECIO SIN %]]-Tabla3[[#This Row],[PRECIO SIN %]]*10%</f>
        <v>14.149998</v>
      </c>
      <c r="T2976" s="80">
        <f>(Tabla3[[#This Row],[PRECIO CON DESCT.]]-(Tabla3[[#This Row],[PRECIO CON DESCT.]]*$T$6))</f>
        <v>8.9144987399999991</v>
      </c>
      <c r="U2976" s="96"/>
      <c r="V2976" s="94">
        <f>Tabla3[[#This Row],[PRECIO %      en $]]*Tabla3[[#This Row],[PEDIDO ]]</f>
        <v>0</v>
      </c>
      <c r="W2976" s="57">
        <f>Tabla3[[#This Row],[PRECIO CON DESCT.]]*Tabla3[[#This Row],[PEDIDO ]]</f>
        <v>0</v>
      </c>
      <c r="X2976" s="58">
        <f>Tabla3[[#This Row],[PRECIO SIN %]]*Tabla3[[#This Row],[PEDIDO ]]</f>
        <v>0</v>
      </c>
    </row>
    <row r="2977" spans="1:24" ht="33" customHeight="1" x14ac:dyDescent="0.4">
      <c r="A2977" s="124">
        <v>21281083292</v>
      </c>
      <c r="B2977" s="51" t="s">
        <v>225</v>
      </c>
      <c r="C2977" s="51" t="s">
        <v>109</v>
      </c>
      <c r="D29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2977" s="118" t="s">
        <v>3443</v>
      </c>
      <c r="F2977" s="75" t="s">
        <v>537</v>
      </c>
      <c r="G29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2977" s="77">
        <v>172</v>
      </c>
      <c r="J2977" s="52">
        <v>16.600000000000001</v>
      </c>
      <c r="K2977" s="53">
        <f>Tabla3[[#This Row],[PRECIOS]]-Tabla3[[#This Row],[PRECIOS]]*10%</f>
        <v>14.940000000000001</v>
      </c>
      <c r="L2977" s="101" t="s">
        <v>5327</v>
      </c>
      <c r="M2977" s="54"/>
      <c r="N2977" s="55">
        <f>IFERROR(Tabla3[[#This Row],[PRECIOS]]-Tabla3[[#This Row],[PRECIOS]]*Tabla3[[#This Row],[% PRODUCTO]]," ")</f>
        <v>16.600000000000001</v>
      </c>
      <c r="O2977" s="54"/>
      <c r="P2977" s="55">
        <f>IFERROR(Tabla3[[#This Row],[OCULTAR2]]-Tabla3[[#This Row],[OCULTAR2]]*Tabla3[[#This Row],[% LÍNEA]]," ")</f>
        <v>16.600000000000001</v>
      </c>
      <c r="Q2977" s="56">
        <f>IFERROR(Tabla3[[#This Row],[% PRODUCTO]]+Tabla3[[#This Row],[% LÍNEA]]," ")</f>
        <v>0</v>
      </c>
      <c r="R2977" s="53">
        <f>Tabla3[[#This Row],[OCULTAR3]]</f>
        <v>16.600000000000001</v>
      </c>
      <c r="S2977" s="53">
        <f>Tabla3[[#This Row],[PRECIO SIN %]]-Tabla3[[#This Row],[PRECIO SIN %]]*10%</f>
        <v>14.940000000000001</v>
      </c>
      <c r="T2977" s="80">
        <f>(Tabla3[[#This Row],[PRECIO CON DESCT.]]-(Tabla3[[#This Row],[PRECIO CON DESCT.]]*$T$6))</f>
        <v>9.4122000000000021</v>
      </c>
      <c r="U2977" s="96"/>
      <c r="V2977" s="94">
        <f>Tabla3[[#This Row],[PRECIO %      en $]]*Tabla3[[#This Row],[PEDIDO ]]</f>
        <v>0</v>
      </c>
      <c r="W2977" s="57">
        <f>Tabla3[[#This Row],[PRECIO CON DESCT.]]*Tabla3[[#This Row],[PEDIDO ]]</f>
        <v>0</v>
      </c>
      <c r="X2977" s="58">
        <f>Tabla3[[#This Row],[PRECIO SIN %]]*Tabla3[[#This Row],[PEDIDO ]]</f>
        <v>0</v>
      </c>
    </row>
    <row r="2978" spans="1:24" ht="33" customHeight="1" x14ac:dyDescent="0.4">
      <c r="A2978" s="125">
        <v>7702184594001</v>
      </c>
      <c r="B2978" s="59" t="s">
        <v>225</v>
      </c>
      <c r="C2978" s="59" t="s">
        <v>135</v>
      </c>
      <c r="D29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78" s="119" t="s">
        <v>3444</v>
      </c>
      <c r="F2978" s="76" t="s">
        <v>537</v>
      </c>
      <c r="G29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78" s="78">
        <v>36</v>
      </c>
      <c r="J2978" s="52">
        <v>7.61111</v>
      </c>
      <c r="K2978" s="60">
        <f>Tabla3[[#This Row],[PRECIOS]]-Tabla3[[#This Row],[PRECIOS]]*10%</f>
        <v>6.8499990000000004</v>
      </c>
      <c r="L2978" s="101"/>
      <c r="M2978" s="61"/>
      <c r="N2978" s="55">
        <f>IFERROR(Tabla3[[#This Row],[PRECIOS]]-Tabla3[[#This Row],[PRECIOS]]*Tabla3[[#This Row],[% PRODUCTO]]," ")</f>
        <v>7.61111</v>
      </c>
      <c r="O2978" s="61"/>
      <c r="P2978" s="55">
        <f>IFERROR(Tabla3[[#This Row],[OCULTAR2]]-Tabla3[[#This Row],[OCULTAR2]]*Tabla3[[#This Row],[% LÍNEA]]," ")</f>
        <v>7.61111</v>
      </c>
      <c r="Q2978" s="56">
        <f>IFERROR(Tabla3[[#This Row],[% PRODUCTO]]+Tabla3[[#This Row],[% LÍNEA]]," ")</f>
        <v>0</v>
      </c>
      <c r="R2978" s="60">
        <f>Tabla3[[#This Row],[OCULTAR3]]</f>
        <v>7.61111</v>
      </c>
      <c r="S2978" s="60">
        <f>Tabla3[[#This Row],[PRECIO SIN %]]-Tabla3[[#This Row],[PRECIO SIN %]]*10%</f>
        <v>6.8499990000000004</v>
      </c>
      <c r="T2978" s="80">
        <f>(Tabla3[[#This Row],[PRECIO CON DESCT.]]-(Tabla3[[#This Row],[PRECIO CON DESCT.]]*$T$6))</f>
        <v>4.3154993700000004</v>
      </c>
      <c r="U2978" s="96"/>
      <c r="V2978" s="94">
        <f>Tabla3[[#This Row],[PRECIO %      en $]]*Tabla3[[#This Row],[PEDIDO ]]</f>
        <v>0</v>
      </c>
      <c r="W2978" s="57">
        <f>Tabla3[[#This Row],[PRECIO CON DESCT.]]*Tabla3[[#This Row],[PEDIDO ]]</f>
        <v>0</v>
      </c>
      <c r="X2978" s="58">
        <f>Tabla3[[#This Row],[PRECIO SIN %]]*Tabla3[[#This Row],[PEDIDO ]]</f>
        <v>0</v>
      </c>
    </row>
    <row r="2979" spans="1:24" ht="33" customHeight="1" x14ac:dyDescent="0.4">
      <c r="A2979" s="124">
        <v>8904278598486</v>
      </c>
      <c r="B2979" s="51" t="s">
        <v>225</v>
      </c>
      <c r="C2979" s="51" t="s">
        <v>241</v>
      </c>
      <c r="D29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79" s="118" t="s">
        <v>3445</v>
      </c>
      <c r="F2979" s="75" t="s">
        <v>537</v>
      </c>
      <c r="G29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79" s="77">
        <v>17</v>
      </c>
      <c r="J2979" s="52">
        <v>5.7666700000000004</v>
      </c>
      <c r="K2979" s="53">
        <f>Tabla3[[#This Row],[PRECIOS]]-Tabla3[[#This Row],[PRECIOS]]*10%</f>
        <v>5.1900030000000008</v>
      </c>
      <c r="L2979" s="101"/>
      <c r="M2979" s="54"/>
      <c r="N2979" s="55">
        <f>IFERROR(Tabla3[[#This Row],[PRECIOS]]-Tabla3[[#This Row],[PRECIOS]]*Tabla3[[#This Row],[% PRODUCTO]]," ")</f>
        <v>5.7666700000000004</v>
      </c>
      <c r="O2979" s="54"/>
      <c r="P2979" s="55">
        <f>IFERROR(Tabla3[[#This Row],[OCULTAR2]]-Tabla3[[#This Row],[OCULTAR2]]*Tabla3[[#This Row],[% LÍNEA]]," ")</f>
        <v>5.7666700000000004</v>
      </c>
      <c r="Q2979" s="56">
        <f>IFERROR(Tabla3[[#This Row],[% PRODUCTO]]+Tabla3[[#This Row],[% LÍNEA]]," ")</f>
        <v>0</v>
      </c>
      <c r="R2979" s="53">
        <f>Tabla3[[#This Row],[OCULTAR3]]</f>
        <v>5.7666700000000004</v>
      </c>
      <c r="S2979" s="53">
        <f>Tabla3[[#This Row],[PRECIO SIN %]]-Tabla3[[#This Row],[PRECIO SIN %]]*10%</f>
        <v>5.1900030000000008</v>
      </c>
      <c r="T2979" s="80">
        <f>(Tabla3[[#This Row],[PRECIO CON DESCT.]]-(Tabla3[[#This Row],[PRECIO CON DESCT.]]*$T$6))</f>
        <v>3.2697018900000003</v>
      </c>
      <c r="U2979" s="96"/>
      <c r="V2979" s="94">
        <f>Tabla3[[#This Row],[PRECIO %      en $]]*Tabla3[[#This Row],[PEDIDO ]]</f>
        <v>0</v>
      </c>
      <c r="W2979" s="57">
        <f>Tabla3[[#This Row],[PRECIO CON DESCT.]]*Tabla3[[#This Row],[PEDIDO ]]</f>
        <v>0</v>
      </c>
      <c r="X2979" s="58">
        <f>Tabla3[[#This Row],[PRECIO SIN %]]*Tabla3[[#This Row],[PEDIDO ]]</f>
        <v>0</v>
      </c>
    </row>
    <row r="2980" spans="1:24" ht="33" customHeight="1" x14ac:dyDescent="0.4">
      <c r="A2980" s="125">
        <v>7591585111050</v>
      </c>
      <c r="B2980" s="59" t="s">
        <v>225</v>
      </c>
      <c r="C2980" s="59" t="s">
        <v>104</v>
      </c>
      <c r="D29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80" s="119" t="s">
        <v>3446</v>
      </c>
      <c r="F2980" s="76" t="s">
        <v>537</v>
      </c>
      <c r="G29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80" s="78">
        <v>1</v>
      </c>
      <c r="J2980" s="52">
        <v>11.366669999999999</v>
      </c>
      <c r="K2980" s="60">
        <f>Tabla3[[#This Row],[PRECIOS]]-Tabla3[[#This Row],[PRECIOS]]*10%</f>
        <v>10.230003</v>
      </c>
      <c r="L2980" s="101"/>
      <c r="M2980" s="61"/>
      <c r="N2980" s="55">
        <f>IFERROR(Tabla3[[#This Row],[PRECIOS]]-Tabla3[[#This Row],[PRECIOS]]*Tabla3[[#This Row],[% PRODUCTO]]," ")</f>
        <v>11.366669999999999</v>
      </c>
      <c r="O2980" s="61"/>
      <c r="P2980" s="55">
        <f>IFERROR(Tabla3[[#This Row],[OCULTAR2]]-Tabla3[[#This Row],[OCULTAR2]]*Tabla3[[#This Row],[% LÍNEA]]," ")</f>
        <v>11.366669999999999</v>
      </c>
      <c r="Q2980" s="56">
        <f>IFERROR(Tabla3[[#This Row],[% PRODUCTO]]+Tabla3[[#This Row],[% LÍNEA]]," ")</f>
        <v>0</v>
      </c>
      <c r="R2980" s="60">
        <f>Tabla3[[#This Row],[OCULTAR3]]</f>
        <v>11.366669999999999</v>
      </c>
      <c r="S2980" s="60">
        <f>Tabla3[[#This Row],[PRECIO SIN %]]-Tabla3[[#This Row],[PRECIO SIN %]]*10%</f>
        <v>10.230003</v>
      </c>
      <c r="T2980" s="80">
        <f>(Tabla3[[#This Row],[PRECIO CON DESCT.]]-(Tabla3[[#This Row],[PRECIO CON DESCT.]]*$T$6))</f>
        <v>6.4449018900000006</v>
      </c>
      <c r="U2980" s="96"/>
      <c r="V2980" s="94">
        <f>Tabla3[[#This Row],[PRECIO %      en $]]*Tabla3[[#This Row],[PEDIDO ]]</f>
        <v>0</v>
      </c>
      <c r="W2980" s="57">
        <f>Tabla3[[#This Row],[PRECIO CON DESCT.]]*Tabla3[[#This Row],[PEDIDO ]]</f>
        <v>0</v>
      </c>
      <c r="X2980" s="58">
        <f>Tabla3[[#This Row],[PRECIO SIN %]]*Tabla3[[#This Row],[PEDIDO ]]</f>
        <v>0</v>
      </c>
    </row>
    <row r="2981" spans="1:24" ht="33" customHeight="1" x14ac:dyDescent="0.4">
      <c r="A2981" s="124">
        <v>7592432002576</v>
      </c>
      <c r="B2981" s="51" t="s">
        <v>225</v>
      </c>
      <c r="C2981" s="51" t="s">
        <v>118</v>
      </c>
      <c r="D29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81" s="118" t="s">
        <v>3447</v>
      </c>
      <c r="F2981" s="75" t="s">
        <v>537</v>
      </c>
      <c r="G29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81" s="77">
        <v>143</v>
      </c>
      <c r="J2981" s="52">
        <v>6.6666699999999999</v>
      </c>
      <c r="K2981" s="53">
        <f>Tabla3[[#This Row],[PRECIOS]]-Tabla3[[#This Row],[PRECIOS]]*10%</f>
        <v>6.0000029999999995</v>
      </c>
      <c r="L2981" s="101"/>
      <c r="M2981" s="54"/>
      <c r="N2981" s="55">
        <f>IFERROR(Tabla3[[#This Row],[PRECIOS]]-Tabla3[[#This Row],[PRECIOS]]*Tabla3[[#This Row],[% PRODUCTO]]," ")</f>
        <v>6.6666699999999999</v>
      </c>
      <c r="O2981" s="54"/>
      <c r="P2981" s="55">
        <f>IFERROR(Tabla3[[#This Row],[OCULTAR2]]-Tabla3[[#This Row],[OCULTAR2]]*Tabla3[[#This Row],[% LÍNEA]]," ")</f>
        <v>6.6666699999999999</v>
      </c>
      <c r="Q2981" s="56">
        <f>IFERROR(Tabla3[[#This Row],[% PRODUCTO]]+Tabla3[[#This Row],[% LÍNEA]]," ")</f>
        <v>0</v>
      </c>
      <c r="R2981" s="53">
        <f>Tabla3[[#This Row],[OCULTAR3]]</f>
        <v>6.6666699999999999</v>
      </c>
      <c r="S2981" s="53">
        <f>Tabla3[[#This Row],[PRECIO SIN %]]-Tabla3[[#This Row],[PRECIO SIN %]]*10%</f>
        <v>6.0000029999999995</v>
      </c>
      <c r="T2981" s="80">
        <f>(Tabla3[[#This Row],[PRECIO CON DESCT.]]-(Tabla3[[#This Row],[PRECIO CON DESCT.]]*$T$6))</f>
        <v>3.7800018899999999</v>
      </c>
      <c r="U2981" s="96"/>
      <c r="V2981" s="94">
        <f>Tabla3[[#This Row],[PRECIO %      en $]]*Tabla3[[#This Row],[PEDIDO ]]</f>
        <v>0</v>
      </c>
      <c r="W2981" s="57">
        <f>Tabla3[[#This Row],[PRECIO CON DESCT.]]*Tabla3[[#This Row],[PEDIDO ]]</f>
        <v>0</v>
      </c>
      <c r="X2981" s="58">
        <f>Tabla3[[#This Row],[PRECIO SIN %]]*Tabla3[[#This Row],[PEDIDO ]]</f>
        <v>0</v>
      </c>
    </row>
    <row r="2982" spans="1:24" ht="33" customHeight="1" x14ac:dyDescent="0.4">
      <c r="A2982" s="125">
        <v>7591818213124</v>
      </c>
      <c r="B2982" s="59" t="s">
        <v>225</v>
      </c>
      <c r="C2982" s="59" t="s">
        <v>105</v>
      </c>
      <c r="D29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982" s="119" t="s">
        <v>3448</v>
      </c>
      <c r="F2982" s="76" t="s">
        <v>537</v>
      </c>
      <c r="G29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82" s="78">
        <v>141</v>
      </c>
      <c r="J2982" s="52">
        <v>5.61111</v>
      </c>
      <c r="K2982" s="60">
        <f>Tabla3[[#This Row],[PRECIOS]]-Tabla3[[#This Row],[PRECIOS]]*10%</f>
        <v>5.0499989999999997</v>
      </c>
      <c r="L2982" s="101"/>
      <c r="M2982" s="61"/>
      <c r="N2982" s="55">
        <f>IFERROR(Tabla3[[#This Row],[PRECIOS]]-Tabla3[[#This Row],[PRECIOS]]*Tabla3[[#This Row],[% PRODUCTO]]," ")</f>
        <v>5.61111</v>
      </c>
      <c r="O2982" s="61"/>
      <c r="P2982" s="55">
        <f>IFERROR(Tabla3[[#This Row],[OCULTAR2]]-Tabla3[[#This Row],[OCULTAR2]]*Tabla3[[#This Row],[% LÍNEA]]," ")</f>
        <v>5.61111</v>
      </c>
      <c r="Q2982" s="56">
        <f>IFERROR(Tabla3[[#This Row],[% PRODUCTO]]+Tabla3[[#This Row],[% LÍNEA]]," ")</f>
        <v>0</v>
      </c>
      <c r="R2982" s="60">
        <f>Tabla3[[#This Row],[OCULTAR3]]</f>
        <v>5.61111</v>
      </c>
      <c r="S2982" s="60">
        <f>Tabla3[[#This Row],[PRECIO SIN %]]-Tabla3[[#This Row],[PRECIO SIN %]]*10%</f>
        <v>5.0499989999999997</v>
      </c>
      <c r="T2982" s="80">
        <f>(Tabla3[[#This Row],[PRECIO CON DESCT.]]-(Tabla3[[#This Row],[PRECIO CON DESCT.]]*$T$6))</f>
        <v>3.18149937</v>
      </c>
      <c r="U2982" s="96"/>
      <c r="V2982" s="94">
        <f>Tabla3[[#This Row],[PRECIO %      en $]]*Tabla3[[#This Row],[PEDIDO ]]</f>
        <v>0</v>
      </c>
      <c r="W2982" s="57">
        <f>Tabla3[[#This Row],[PRECIO CON DESCT.]]*Tabla3[[#This Row],[PEDIDO ]]</f>
        <v>0</v>
      </c>
      <c r="X2982" s="58">
        <f>Tabla3[[#This Row],[PRECIO SIN %]]*Tabla3[[#This Row],[PEDIDO ]]</f>
        <v>0</v>
      </c>
    </row>
    <row r="2983" spans="1:24" ht="33" customHeight="1" x14ac:dyDescent="0.4">
      <c r="A2983" s="124">
        <v>7592454172073</v>
      </c>
      <c r="B2983" s="51" t="s">
        <v>225</v>
      </c>
      <c r="C2983" s="51" t="s">
        <v>171</v>
      </c>
      <c r="D29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83" s="118" t="s">
        <v>3449</v>
      </c>
      <c r="F2983" s="75" t="s">
        <v>537</v>
      </c>
      <c r="G29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83" s="77">
        <v>48</v>
      </c>
      <c r="J2983" s="52">
        <v>4.1666699999999999</v>
      </c>
      <c r="K2983" s="53">
        <f>Tabla3[[#This Row],[PRECIOS]]-Tabla3[[#This Row],[PRECIOS]]*10%</f>
        <v>3.750003</v>
      </c>
      <c r="L2983" s="101"/>
      <c r="M2983" s="54"/>
      <c r="N2983" s="55">
        <f>IFERROR(Tabla3[[#This Row],[PRECIOS]]-Tabla3[[#This Row],[PRECIOS]]*Tabla3[[#This Row],[% PRODUCTO]]," ")</f>
        <v>4.1666699999999999</v>
      </c>
      <c r="O2983" s="54"/>
      <c r="P2983" s="55">
        <f>IFERROR(Tabla3[[#This Row],[OCULTAR2]]-Tabla3[[#This Row],[OCULTAR2]]*Tabla3[[#This Row],[% LÍNEA]]," ")</f>
        <v>4.1666699999999999</v>
      </c>
      <c r="Q2983" s="56">
        <f>IFERROR(Tabla3[[#This Row],[% PRODUCTO]]+Tabla3[[#This Row],[% LÍNEA]]," ")</f>
        <v>0</v>
      </c>
      <c r="R2983" s="53">
        <f>Tabla3[[#This Row],[OCULTAR3]]</f>
        <v>4.1666699999999999</v>
      </c>
      <c r="S2983" s="53">
        <f>Tabla3[[#This Row],[PRECIO SIN %]]-Tabla3[[#This Row],[PRECIO SIN %]]*10%</f>
        <v>3.750003</v>
      </c>
      <c r="T2983" s="80">
        <f>(Tabla3[[#This Row],[PRECIO CON DESCT.]]-(Tabla3[[#This Row],[PRECIO CON DESCT.]]*$T$6))</f>
        <v>2.3625018899999999</v>
      </c>
      <c r="U2983" s="96"/>
      <c r="V2983" s="94">
        <f>Tabla3[[#This Row],[PRECIO %      en $]]*Tabla3[[#This Row],[PEDIDO ]]</f>
        <v>0</v>
      </c>
      <c r="W2983" s="57">
        <f>Tabla3[[#This Row],[PRECIO CON DESCT.]]*Tabla3[[#This Row],[PEDIDO ]]</f>
        <v>0</v>
      </c>
      <c r="X2983" s="58">
        <f>Tabla3[[#This Row],[PRECIO SIN %]]*Tabla3[[#This Row],[PEDIDO ]]</f>
        <v>0</v>
      </c>
    </row>
    <row r="2984" spans="1:24" ht="33" customHeight="1" x14ac:dyDescent="0.4">
      <c r="A2984" s="125">
        <v>7703712030930</v>
      </c>
      <c r="B2984" s="59" t="s">
        <v>225</v>
      </c>
      <c r="C2984" s="59" t="s">
        <v>152</v>
      </c>
      <c r="D29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84" s="119" t="s">
        <v>3450</v>
      </c>
      <c r="F2984" s="76" t="s">
        <v>537</v>
      </c>
      <c r="G29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84" s="78">
        <v>349</v>
      </c>
      <c r="J2984" s="52">
        <v>2.9</v>
      </c>
      <c r="K2984" s="60">
        <f>Tabla3[[#This Row],[PRECIOS]]-Tabla3[[#This Row],[PRECIOS]]*10%</f>
        <v>2.61</v>
      </c>
      <c r="L2984" s="101"/>
      <c r="M2984" s="61"/>
      <c r="N2984" s="55">
        <f>IFERROR(Tabla3[[#This Row],[PRECIOS]]-Tabla3[[#This Row],[PRECIOS]]*Tabla3[[#This Row],[% PRODUCTO]]," ")</f>
        <v>2.9</v>
      </c>
      <c r="O2984" s="61"/>
      <c r="P2984" s="55">
        <f>IFERROR(Tabla3[[#This Row],[OCULTAR2]]-Tabla3[[#This Row],[OCULTAR2]]*Tabla3[[#This Row],[% LÍNEA]]," ")</f>
        <v>2.9</v>
      </c>
      <c r="Q2984" s="56">
        <f>IFERROR(Tabla3[[#This Row],[% PRODUCTO]]+Tabla3[[#This Row],[% LÍNEA]]," ")</f>
        <v>0</v>
      </c>
      <c r="R2984" s="60">
        <f>Tabla3[[#This Row],[OCULTAR3]]</f>
        <v>2.9</v>
      </c>
      <c r="S2984" s="60">
        <f>Tabla3[[#This Row],[PRECIO SIN %]]-Tabla3[[#This Row],[PRECIO SIN %]]*10%</f>
        <v>2.61</v>
      </c>
      <c r="T2984" s="80">
        <f>(Tabla3[[#This Row],[PRECIO CON DESCT.]]-(Tabla3[[#This Row],[PRECIO CON DESCT.]]*$T$6))</f>
        <v>1.6442999999999999</v>
      </c>
      <c r="U2984" s="96"/>
      <c r="V2984" s="94">
        <f>Tabla3[[#This Row],[PRECIO %      en $]]*Tabla3[[#This Row],[PEDIDO ]]</f>
        <v>0</v>
      </c>
      <c r="W2984" s="57">
        <f>Tabla3[[#This Row],[PRECIO CON DESCT.]]*Tabla3[[#This Row],[PEDIDO ]]</f>
        <v>0</v>
      </c>
      <c r="X2984" s="58">
        <f>Tabla3[[#This Row],[PRECIO SIN %]]*Tabla3[[#This Row],[PEDIDO ]]</f>
        <v>0</v>
      </c>
    </row>
    <row r="2985" spans="1:24" ht="33" customHeight="1" x14ac:dyDescent="0.4">
      <c r="A2985" s="124">
        <v>7598455000735</v>
      </c>
      <c r="B2985" s="51" t="s">
        <v>225</v>
      </c>
      <c r="C2985" s="51" t="s">
        <v>58</v>
      </c>
      <c r="D29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985" s="118" t="s">
        <v>3451</v>
      </c>
      <c r="F2985" s="75" t="s">
        <v>537</v>
      </c>
      <c r="G29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85" s="77">
        <v>74</v>
      </c>
      <c r="J2985" s="52">
        <v>5.9333299999999998</v>
      </c>
      <c r="K2985" s="53">
        <f>Tabla3[[#This Row],[PRECIOS]]-Tabla3[[#This Row],[PRECIOS]]*10%</f>
        <v>5.3399969999999994</v>
      </c>
      <c r="L2985" s="101"/>
      <c r="M2985" s="54"/>
      <c r="N2985" s="55">
        <f>IFERROR(Tabla3[[#This Row],[PRECIOS]]-Tabla3[[#This Row],[PRECIOS]]*Tabla3[[#This Row],[% PRODUCTO]]," ")</f>
        <v>5.9333299999999998</v>
      </c>
      <c r="O2985" s="54"/>
      <c r="P2985" s="55">
        <f>IFERROR(Tabla3[[#This Row],[OCULTAR2]]-Tabla3[[#This Row],[OCULTAR2]]*Tabla3[[#This Row],[% LÍNEA]]," ")</f>
        <v>5.9333299999999998</v>
      </c>
      <c r="Q2985" s="56">
        <f>IFERROR(Tabla3[[#This Row],[% PRODUCTO]]+Tabla3[[#This Row],[% LÍNEA]]," ")</f>
        <v>0</v>
      </c>
      <c r="R2985" s="53">
        <f>Tabla3[[#This Row],[OCULTAR3]]</f>
        <v>5.9333299999999998</v>
      </c>
      <c r="S2985" s="53">
        <f>Tabla3[[#This Row],[PRECIO SIN %]]-Tabla3[[#This Row],[PRECIO SIN %]]*10%</f>
        <v>5.3399969999999994</v>
      </c>
      <c r="T2985" s="80">
        <f>(Tabla3[[#This Row],[PRECIO CON DESCT.]]-(Tabla3[[#This Row],[PRECIO CON DESCT.]]*$T$6))</f>
        <v>3.3641981099999994</v>
      </c>
      <c r="U2985" s="96"/>
      <c r="V2985" s="94">
        <f>Tabla3[[#This Row],[PRECIO %      en $]]*Tabla3[[#This Row],[PEDIDO ]]</f>
        <v>0</v>
      </c>
      <c r="W2985" s="57">
        <f>Tabla3[[#This Row],[PRECIO CON DESCT.]]*Tabla3[[#This Row],[PEDIDO ]]</f>
        <v>0</v>
      </c>
      <c r="X2985" s="58">
        <f>Tabla3[[#This Row],[PRECIO SIN %]]*Tabla3[[#This Row],[PEDIDO ]]</f>
        <v>0</v>
      </c>
    </row>
    <row r="2986" spans="1:24" ht="33" customHeight="1" x14ac:dyDescent="0.4">
      <c r="A2986" s="125">
        <v>7592806132076</v>
      </c>
      <c r="B2986" s="59" t="s">
        <v>225</v>
      </c>
      <c r="C2986" s="59" t="s">
        <v>74</v>
      </c>
      <c r="D29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86" s="119" t="s">
        <v>3452</v>
      </c>
      <c r="F2986" s="76" t="s">
        <v>537</v>
      </c>
      <c r="G29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86" s="78">
        <v>161</v>
      </c>
      <c r="J2986" s="52">
        <v>6.9</v>
      </c>
      <c r="K2986" s="60">
        <f>Tabla3[[#This Row],[PRECIOS]]-Tabla3[[#This Row],[PRECIOS]]*10%</f>
        <v>6.21</v>
      </c>
      <c r="L2986" s="101"/>
      <c r="M2986" s="61"/>
      <c r="N2986" s="55">
        <f>IFERROR(Tabla3[[#This Row],[PRECIOS]]-Tabla3[[#This Row],[PRECIOS]]*Tabla3[[#This Row],[% PRODUCTO]]," ")</f>
        <v>6.9</v>
      </c>
      <c r="O2986" s="61"/>
      <c r="P2986" s="55">
        <f>IFERROR(Tabla3[[#This Row],[OCULTAR2]]-Tabla3[[#This Row],[OCULTAR2]]*Tabla3[[#This Row],[% LÍNEA]]," ")</f>
        <v>6.9</v>
      </c>
      <c r="Q2986" s="56">
        <f>IFERROR(Tabla3[[#This Row],[% PRODUCTO]]+Tabla3[[#This Row],[% LÍNEA]]," ")</f>
        <v>0</v>
      </c>
      <c r="R2986" s="60">
        <f>Tabla3[[#This Row],[OCULTAR3]]</f>
        <v>6.9</v>
      </c>
      <c r="S2986" s="60">
        <f>Tabla3[[#This Row],[PRECIO SIN %]]-Tabla3[[#This Row],[PRECIO SIN %]]*10%</f>
        <v>6.21</v>
      </c>
      <c r="T2986" s="80">
        <f>(Tabla3[[#This Row],[PRECIO CON DESCT.]]-(Tabla3[[#This Row],[PRECIO CON DESCT.]]*$T$6))</f>
        <v>3.9123000000000001</v>
      </c>
      <c r="U2986" s="96"/>
      <c r="V2986" s="94">
        <f>Tabla3[[#This Row],[PRECIO %      en $]]*Tabla3[[#This Row],[PEDIDO ]]</f>
        <v>0</v>
      </c>
      <c r="W2986" s="57">
        <f>Tabla3[[#This Row],[PRECIO CON DESCT.]]*Tabla3[[#This Row],[PEDIDO ]]</f>
        <v>0</v>
      </c>
      <c r="X2986" s="58">
        <f>Tabla3[[#This Row],[PRECIO SIN %]]*Tabla3[[#This Row],[PEDIDO ]]</f>
        <v>0</v>
      </c>
    </row>
    <row r="2987" spans="1:24" ht="33" customHeight="1" x14ac:dyDescent="0.4">
      <c r="A2987" s="124">
        <v>7598578000278</v>
      </c>
      <c r="B2987" s="51" t="s">
        <v>225</v>
      </c>
      <c r="C2987" s="51" t="s">
        <v>159</v>
      </c>
      <c r="D29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87" s="118" t="s">
        <v>3453</v>
      </c>
      <c r="F2987" s="75" t="s">
        <v>537</v>
      </c>
      <c r="G29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87" s="77">
        <v>48</v>
      </c>
      <c r="J2987" s="52">
        <v>7.88889</v>
      </c>
      <c r="K2987" s="53">
        <f>Tabla3[[#This Row],[PRECIOS]]-Tabla3[[#This Row],[PRECIOS]]*10%</f>
        <v>7.1000009999999998</v>
      </c>
      <c r="L2987" s="101"/>
      <c r="M2987" s="54"/>
      <c r="N2987" s="55">
        <f>IFERROR(Tabla3[[#This Row],[PRECIOS]]-Tabla3[[#This Row],[PRECIOS]]*Tabla3[[#This Row],[% PRODUCTO]]," ")</f>
        <v>7.88889</v>
      </c>
      <c r="O2987" s="54"/>
      <c r="P2987" s="55">
        <f>IFERROR(Tabla3[[#This Row],[OCULTAR2]]-Tabla3[[#This Row],[OCULTAR2]]*Tabla3[[#This Row],[% LÍNEA]]," ")</f>
        <v>7.88889</v>
      </c>
      <c r="Q2987" s="56">
        <f>IFERROR(Tabla3[[#This Row],[% PRODUCTO]]+Tabla3[[#This Row],[% LÍNEA]]," ")</f>
        <v>0</v>
      </c>
      <c r="R2987" s="53">
        <f>Tabla3[[#This Row],[OCULTAR3]]</f>
        <v>7.88889</v>
      </c>
      <c r="S2987" s="53">
        <f>Tabla3[[#This Row],[PRECIO SIN %]]-Tabla3[[#This Row],[PRECIO SIN %]]*10%</f>
        <v>7.1000009999999998</v>
      </c>
      <c r="T2987" s="80">
        <f>(Tabla3[[#This Row],[PRECIO CON DESCT.]]-(Tabla3[[#This Row],[PRECIO CON DESCT.]]*$T$6))</f>
        <v>4.4730006299999996</v>
      </c>
      <c r="U2987" s="96"/>
      <c r="V2987" s="94">
        <f>Tabla3[[#This Row],[PRECIO %      en $]]*Tabla3[[#This Row],[PEDIDO ]]</f>
        <v>0</v>
      </c>
      <c r="W2987" s="57">
        <f>Tabla3[[#This Row],[PRECIO CON DESCT.]]*Tabla3[[#This Row],[PEDIDO ]]</f>
        <v>0</v>
      </c>
      <c r="X2987" s="58">
        <f>Tabla3[[#This Row],[PRECIO SIN %]]*Tabla3[[#This Row],[PEDIDO ]]</f>
        <v>0</v>
      </c>
    </row>
    <row r="2988" spans="1:24" ht="33" customHeight="1" x14ac:dyDescent="0.4">
      <c r="A2988" s="125">
        <v>7598252101826</v>
      </c>
      <c r="B2988" s="59" t="s">
        <v>225</v>
      </c>
      <c r="C2988" s="59" t="s">
        <v>56</v>
      </c>
      <c r="D29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88" s="119" t="s">
        <v>3454</v>
      </c>
      <c r="F2988" s="76" t="s">
        <v>537</v>
      </c>
      <c r="G29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88" s="78">
        <v>112</v>
      </c>
      <c r="J2988" s="52">
        <v>6.5555599999999998</v>
      </c>
      <c r="K2988" s="60">
        <f>Tabla3[[#This Row],[PRECIOS]]-Tabla3[[#This Row],[PRECIOS]]*10%</f>
        <v>5.900004</v>
      </c>
      <c r="L2988" s="101"/>
      <c r="M2988" s="61"/>
      <c r="N2988" s="55">
        <f>IFERROR(Tabla3[[#This Row],[PRECIOS]]-Tabla3[[#This Row],[PRECIOS]]*Tabla3[[#This Row],[% PRODUCTO]]," ")</f>
        <v>6.5555599999999998</v>
      </c>
      <c r="O2988" s="61"/>
      <c r="P2988" s="55">
        <f>IFERROR(Tabla3[[#This Row],[OCULTAR2]]-Tabla3[[#This Row],[OCULTAR2]]*Tabla3[[#This Row],[% LÍNEA]]," ")</f>
        <v>6.5555599999999998</v>
      </c>
      <c r="Q2988" s="56">
        <f>IFERROR(Tabla3[[#This Row],[% PRODUCTO]]+Tabla3[[#This Row],[% LÍNEA]]," ")</f>
        <v>0</v>
      </c>
      <c r="R2988" s="60">
        <f>Tabla3[[#This Row],[OCULTAR3]]</f>
        <v>6.5555599999999998</v>
      </c>
      <c r="S2988" s="60">
        <f>Tabla3[[#This Row],[PRECIO SIN %]]-Tabla3[[#This Row],[PRECIO SIN %]]*10%</f>
        <v>5.900004</v>
      </c>
      <c r="T2988" s="80">
        <f>(Tabla3[[#This Row],[PRECIO CON DESCT.]]-(Tabla3[[#This Row],[PRECIO CON DESCT.]]*$T$6))</f>
        <v>3.7170025199999999</v>
      </c>
      <c r="U2988" s="96"/>
      <c r="V2988" s="94">
        <f>Tabla3[[#This Row],[PRECIO %      en $]]*Tabla3[[#This Row],[PEDIDO ]]</f>
        <v>0</v>
      </c>
      <c r="W2988" s="57">
        <f>Tabla3[[#This Row],[PRECIO CON DESCT.]]*Tabla3[[#This Row],[PEDIDO ]]</f>
        <v>0</v>
      </c>
      <c r="X2988" s="58">
        <f>Tabla3[[#This Row],[PRECIO SIN %]]*Tabla3[[#This Row],[PEDIDO ]]</f>
        <v>0</v>
      </c>
    </row>
    <row r="2989" spans="1:24" ht="33" customHeight="1" x14ac:dyDescent="0.4">
      <c r="A2989" s="124">
        <v>7592806132038</v>
      </c>
      <c r="B2989" s="51" t="s">
        <v>225</v>
      </c>
      <c r="C2989" s="51" t="s">
        <v>74</v>
      </c>
      <c r="D29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89" s="118" t="s">
        <v>3455</v>
      </c>
      <c r="F2989" s="75" t="s">
        <v>537</v>
      </c>
      <c r="G29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89" s="77">
        <v>309</v>
      </c>
      <c r="J2989" s="52">
        <v>6.8444399999999996</v>
      </c>
      <c r="K2989" s="53">
        <f>Tabla3[[#This Row],[PRECIOS]]-Tabla3[[#This Row],[PRECIOS]]*10%</f>
        <v>6.1599959999999996</v>
      </c>
      <c r="L2989" s="101"/>
      <c r="M2989" s="54"/>
      <c r="N2989" s="55">
        <f>IFERROR(Tabla3[[#This Row],[PRECIOS]]-Tabla3[[#This Row],[PRECIOS]]*Tabla3[[#This Row],[% PRODUCTO]]," ")</f>
        <v>6.8444399999999996</v>
      </c>
      <c r="O2989" s="54"/>
      <c r="P2989" s="55">
        <f>IFERROR(Tabla3[[#This Row],[OCULTAR2]]-Tabla3[[#This Row],[OCULTAR2]]*Tabla3[[#This Row],[% LÍNEA]]," ")</f>
        <v>6.8444399999999996</v>
      </c>
      <c r="Q2989" s="56">
        <f>IFERROR(Tabla3[[#This Row],[% PRODUCTO]]+Tabla3[[#This Row],[% LÍNEA]]," ")</f>
        <v>0</v>
      </c>
      <c r="R2989" s="53">
        <f>Tabla3[[#This Row],[OCULTAR3]]</f>
        <v>6.8444399999999996</v>
      </c>
      <c r="S2989" s="53">
        <f>Tabla3[[#This Row],[PRECIO SIN %]]-Tabla3[[#This Row],[PRECIO SIN %]]*10%</f>
        <v>6.1599959999999996</v>
      </c>
      <c r="T2989" s="80">
        <f>(Tabla3[[#This Row],[PRECIO CON DESCT.]]-(Tabla3[[#This Row],[PRECIO CON DESCT.]]*$T$6))</f>
        <v>3.8807974799999996</v>
      </c>
      <c r="U2989" s="96"/>
      <c r="V2989" s="94">
        <f>Tabla3[[#This Row],[PRECIO %      en $]]*Tabla3[[#This Row],[PEDIDO ]]</f>
        <v>0</v>
      </c>
      <c r="W2989" s="57">
        <f>Tabla3[[#This Row],[PRECIO CON DESCT.]]*Tabla3[[#This Row],[PEDIDO ]]</f>
        <v>0</v>
      </c>
      <c r="X2989" s="58">
        <f>Tabla3[[#This Row],[PRECIO SIN %]]*Tabla3[[#This Row],[PEDIDO ]]</f>
        <v>0</v>
      </c>
    </row>
    <row r="2990" spans="1:24" ht="33" customHeight="1" x14ac:dyDescent="0.4">
      <c r="A2990" s="125">
        <v>7592806132021</v>
      </c>
      <c r="B2990" s="59" t="s">
        <v>225</v>
      </c>
      <c r="C2990" s="59" t="s">
        <v>74</v>
      </c>
      <c r="D29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90" s="119" t="s">
        <v>3456</v>
      </c>
      <c r="F2990" s="76" t="s">
        <v>537</v>
      </c>
      <c r="G29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90" s="78">
        <v>50</v>
      </c>
      <c r="J2990" s="52">
        <v>14.44444</v>
      </c>
      <c r="K2990" s="60">
        <f>Tabla3[[#This Row],[PRECIOS]]-Tabla3[[#This Row],[PRECIOS]]*10%</f>
        <v>12.999995999999999</v>
      </c>
      <c r="L2990" s="101"/>
      <c r="M2990" s="61"/>
      <c r="N2990" s="55">
        <f>IFERROR(Tabla3[[#This Row],[PRECIOS]]-Tabla3[[#This Row],[PRECIOS]]*Tabla3[[#This Row],[% PRODUCTO]]," ")</f>
        <v>14.44444</v>
      </c>
      <c r="O2990" s="61"/>
      <c r="P2990" s="55">
        <f>IFERROR(Tabla3[[#This Row],[OCULTAR2]]-Tabla3[[#This Row],[OCULTAR2]]*Tabla3[[#This Row],[% LÍNEA]]," ")</f>
        <v>14.44444</v>
      </c>
      <c r="Q2990" s="56">
        <f>IFERROR(Tabla3[[#This Row],[% PRODUCTO]]+Tabla3[[#This Row],[% LÍNEA]]," ")</f>
        <v>0</v>
      </c>
      <c r="R2990" s="60">
        <f>Tabla3[[#This Row],[OCULTAR3]]</f>
        <v>14.44444</v>
      </c>
      <c r="S2990" s="60">
        <f>Tabla3[[#This Row],[PRECIO SIN %]]-Tabla3[[#This Row],[PRECIO SIN %]]*10%</f>
        <v>12.999995999999999</v>
      </c>
      <c r="T2990" s="80">
        <f>(Tabla3[[#This Row],[PRECIO CON DESCT.]]-(Tabla3[[#This Row],[PRECIO CON DESCT.]]*$T$6))</f>
        <v>8.1899974799999988</v>
      </c>
      <c r="U2990" s="96"/>
      <c r="V2990" s="94">
        <f>Tabla3[[#This Row],[PRECIO %      en $]]*Tabla3[[#This Row],[PEDIDO ]]</f>
        <v>0</v>
      </c>
      <c r="W2990" s="57">
        <f>Tabla3[[#This Row],[PRECIO CON DESCT.]]*Tabla3[[#This Row],[PEDIDO ]]</f>
        <v>0</v>
      </c>
      <c r="X2990" s="58">
        <f>Tabla3[[#This Row],[PRECIO SIN %]]*Tabla3[[#This Row],[PEDIDO ]]</f>
        <v>0</v>
      </c>
    </row>
    <row r="2991" spans="1:24" ht="33" customHeight="1" x14ac:dyDescent="0.4">
      <c r="A2991" s="124">
        <v>7592806132052</v>
      </c>
      <c r="B2991" s="51" t="s">
        <v>225</v>
      </c>
      <c r="C2991" s="51" t="s">
        <v>74</v>
      </c>
      <c r="D29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91" s="118" t="s">
        <v>3457</v>
      </c>
      <c r="F2991" s="75" t="s">
        <v>537</v>
      </c>
      <c r="G29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91" s="77">
        <v>1811</v>
      </c>
      <c r="J2991" s="52">
        <v>0.46666999999999997</v>
      </c>
      <c r="K2991" s="53">
        <f>Tabla3[[#This Row],[PRECIOS]]-Tabla3[[#This Row],[PRECIOS]]*10%</f>
        <v>0.42000299999999996</v>
      </c>
      <c r="L2991" s="101"/>
      <c r="M2991" s="54"/>
      <c r="N2991" s="55">
        <f>IFERROR(Tabla3[[#This Row],[PRECIOS]]-Tabla3[[#This Row],[PRECIOS]]*Tabla3[[#This Row],[% PRODUCTO]]," ")</f>
        <v>0.46666999999999997</v>
      </c>
      <c r="O2991" s="54"/>
      <c r="P2991" s="55">
        <f>IFERROR(Tabla3[[#This Row],[OCULTAR2]]-Tabla3[[#This Row],[OCULTAR2]]*Tabla3[[#This Row],[% LÍNEA]]," ")</f>
        <v>0.46666999999999997</v>
      </c>
      <c r="Q2991" s="56">
        <f>IFERROR(Tabla3[[#This Row],[% PRODUCTO]]+Tabla3[[#This Row],[% LÍNEA]]," ")</f>
        <v>0</v>
      </c>
      <c r="R2991" s="53">
        <f>Tabla3[[#This Row],[OCULTAR3]]</f>
        <v>0.46666999999999997</v>
      </c>
      <c r="S2991" s="53">
        <f>Tabla3[[#This Row],[PRECIO SIN %]]-Tabla3[[#This Row],[PRECIO SIN %]]*10%</f>
        <v>0.42000299999999996</v>
      </c>
      <c r="T2991" s="80">
        <f>(Tabla3[[#This Row],[PRECIO CON DESCT.]]-(Tabla3[[#This Row],[PRECIO CON DESCT.]]*$T$6))</f>
        <v>0.26460189000000001</v>
      </c>
      <c r="U2991" s="96"/>
      <c r="V2991" s="94">
        <f>Tabla3[[#This Row],[PRECIO %      en $]]*Tabla3[[#This Row],[PEDIDO ]]</f>
        <v>0</v>
      </c>
      <c r="W2991" s="57">
        <f>Tabla3[[#This Row],[PRECIO CON DESCT.]]*Tabla3[[#This Row],[PEDIDO ]]</f>
        <v>0</v>
      </c>
      <c r="X2991" s="58">
        <f>Tabla3[[#This Row],[PRECIO SIN %]]*Tabla3[[#This Row],[PEDIDO ]]</f>
        <v>0</v>
      </c>
    </row>
    <row r="2992" spans="1:24" ht="33" customHeight="1" x14ac:dyDescent="0.4">
      <c r="A2992" s="125">
        <v>7592601303138</v>
      </c>
      <c r="B2992" s="59" t="s">
        <v>225</v>
      </c>
      <c r="C2992" s="59" t="s">
        <v>98</v>
      </c>
      <c r="D29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92" s="119" t="s">
        <v>3458</v>
      </c>
      <c r="F2992" s="76" t="s">
        <v>537</v>
      </c>
      <c r="G29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92" s="78">
        <v>36</v>
      </c>
      <c r="J2992" s="52">
        <v>7.2222200000000001</v>
      </c>
      <c r="K2992" s="60">
        <f>Tabla3[[#This Row],[PRECIOS]]-Tabla3[[#This Row],[PRECIOS]]*10%</f>
        <v>6.4999979999999997</v>
      </c>
      <c r="L2992" s="101"/>
      <c r="M2992" s="61"/>
      <c r="N2992" s="55">
        <f>IFERROR(Tabla3[[#This Row],[PRECIOS]]-Tabla3[[#This Row],[PRECIOS]]*Tabla3[[#This Row],[% PRODUCTO]]," ")</f>
        <v>7.2222200000000001</v>
      </c>
      <c r="O2992" s="61"/>
      <c r="P2992" s="55">
        <f>IFERROR(Tabla3[[#This Row],[OCULTAR2]]-Tabla3[[#This Row],[OCULTAR2]]*Tabla3[[#This Row],[% LÍNEA]]," ")</f>
        <v>7.2222200000000001</v>
      </c>
      <c r="Q2992" s="56">
        <f>IFERROR(Tabla3[[#This Row],[% PRODUCTO]]+Tabla3[[#This Row],[% LÍNEA]]," ")</f>
        <v>0</v>
      </c>
      <c r="R2992" s="60">
        <f>Tabla3[[#This Row],[OCULTAR3]]</f>
        <v>7.2222200000000001</v>
      </c>
      <c r="S2992" s="60">
        <f>Tabla3[[#This Row],[PRECIO SIN %]]-Tabla3[[#This Row],[PRECIO SIN %]]*10%</f>
        <v>6.4999979999999997</v>
      </c>
      <c r="T2992" s="80">
        <f>(Tabla3[[#This Row],[PRECIO CON DESCT.]]-(Tabla3[[#This Row],[PRECIO CON DESCT.]]*$T$6))</f>
        <v>4.0949987399999994</v>
      </c>
      <c r="U2992" s="96"/>
      <c r="V2992" s="94">
        <f>Tabla3[[#This Row],[PRECIO %      en $]]*Tabla3[[#This Row],[PEDIDO ]]</f>
        <v>0</v>
      </c>
      <c r="W2992" s="57">
        <f>Tabla3[[#This Row],[PRECIO CON DESCT.]]*Tabla3[[#This Row],[PEDIDO ]]</f>
        <v>0</v>
      </c>
      <c r="X2992" s="58">
        <f>Tabla3[[#This Row],[PRECIO SIN %]]*Tabla3[[#This Row],[PEDIDO ]]</f>
        <v>0</v>
      </c>
    </row>
    <row r="2993" spans="1:24" ht="33" customHeight="1" x14ac:dyDescent="0.4">
      <c r="A2993" s="124">
        <v>7898633381800</v>
      </c>
      <c r="B2993" s="51" t="s">
        <v>225</v>
      </c>
      <c r="C2993" s="51" t="s">
        <v>289</v>
      </c>
      <c r="D29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93" s="118" t="s">
        <v>3459</v>
      </c>
      <c r="F2993" s="75" t="s">
        <v>537</v>
      </c>
      <c r="G29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93" s="77">
        <v>1356</v>
      </c>
      <c r="J2993" s="52">
        <v>4.7777799999999999</v>
      </c>
      <c r="K2993" s="53">
        <f>Tabla3[[#This Row],[PRECIOS]]-Tabla3[[#This Row],[PRECIOS]]*10%</f>
        <v>4.3000020000000001</v>
      </c>
      <c r="L2993" s="101"/>
      <c r="M2993" s="54"/>
      <c r="N2993" s="55">
        <f>IFERROR(Tabla3[[#This Row],[PRECIOS]]-Tabla3[[#This Row],[PRECIOS]]*Tabla3[[#This Row],[% PRODUCTO]]," ")</f>
        <v>4.7777799999999999</v>
      </c>
      <c r="O2993" s="54"/>
      <c r="P2993" s="55">
        <f>IFERROR(Tabla3[[#This Row],[OCULTAR2]]-Tabla3[[#This Row],[OCULTAR2]]*Tabla3[[#This Row],[% LÍNEA]]," ")</f>
        <v>4.7777799999999999</v>
      </c>
      <c r="Q2993" s="56">
        <f>IFERROR(Tabla3[[#This Row],[% PRODUCTO]]+Tabla3[[#This Row],[% LÍNEA]]," ")</f>
        <v>0</v>
      </c>
      <c r="R2993" s="53">
        <f>Tabla3[[#This Row],[OCULTAR3]]</f>
        <v>4.7777799999999999</v>
      </c>
      <c r="S2993" s="53">
        <f>Tabla3[[#This Row],[PRECIO SIN %]]-Tabla3[[#This Row],[PRECIO SIN %]]*10%</f>
        <v>4.3000020000000001</v>
      </c>
      <c r="T2993" s="80">
        <f>(Tabla3[[#This Row],[PRECIO CON DESCT.]]-(Tabla3[[#This Row],[PRECIO CON DESCT.]]*$T$6))</f>
        <v>2.70900126</v>
      </c>
      <c r="U2993" s="96"/>
      <c r="V2993" s="94">
        <f>Tabla3[[#This Row],[PRECIO %      en $]]*Tabla3[[#This Row],[PEDIDO ]]</f>
        <v>0</v>
      </c>
      <c r="W2993" s="57">
        <f>Tabla3[[#This Row],[PRECIO CON DESCT.]]*Tabla3[[#This Row],[PEDIDO ]]</f>
        <v>0</v>
      </c>
      <c r="X2993" s="58">
        <f>Tabla3[[#This Row],[PRECIO SIN %]]*Tabla3[[#This Row],[PEDIDO ]]</f>
        <v>0</v>
      </c>
    </row>
    <row r="2994" spans="1:24" ht="33" customHeight="1" x14ac:dyDescent="0.4">
      <c r="A2994" s="125">
        <v>7898633381961</v>
      </c>
      <c r="B2994" s="59" t="s">
        <v>225</v>
      </c>
      <c r="C2994" s="59" t="s">
        <v>289</v>
      </c>
      <c r="D29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94" s="119" t="s">
        <v>3460</v>
      </c>
      <c r="F2994" s="76" t="s">
        <v>537</v>
      </c>
      <c r="G29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94" s="78">
        <v>409</v>
      </c>
      <c r="J2994" s="52">
        <v>7.5555599999999998</v>
      </c>
      <c r="K2994" s="60">
        <f>Tabla3[[#This Row],[PRECIOS]]-Tabla3[[#This Row],[PRECIOS]]*10%</f>
        <v>6.8000039999999995</v>
      </c>
      <c r="L2994" s="101"/>
      <c r="M2994" s="61"/>
      <c r="N2994" s="55">
        <f>IFERROR(Tabla3[[#This Row],[PRECIOS]]-Tabla3[[#This Row],[PRECIOS]]*Tabla3[[#This Row],[% PRODUCTO]]," ")</f>
        <v>7.5555599999999998</v>
      </c>
      <c r="O2994" s="61"/>
      <c r="P2994" s="55">
        <f>IFERROR(Tabla3[[#This Row],[OCULTAR2]]-Tabla3[[#This Row],[OCULTAR2]]*Tabla3[[#This Row],[% LÍNEA]]," ")</f>
        <v>7.5555599999999998</v>
      </c>
      <c r="Q2994" s="56">
        <f>IFERROR(Tabla3[[#This Row],[% PRODUCTO]]+Tabla3[[#This Row],[% LÍNEA]]," ")</f>
        <v>0</v>
      </c>
      <c r="R2994" s="60">
        <f>Tabla3[[#This Row],[OCULTAR3]]</f>
        <v>7.5555599999999998</v>
      </c>
      <c r="S2994" s="60">
        <f>Tabla3[[#This Row],[PRECIO SIN %]]-Tabla3[[#This Row],[PRECIO SIN %]]*10%</f>
        <v>6.8000039999999995</v>
      </c>
      <c r="T2994" s="80">
        <f>(Tabla3[[#This Row],[PRECIO CON DESCT.]]-(Tabla3[[#This Row],[PRECIO CON DESCT.]]*$T$6))</f>
        <v>4.2840025199999996</v>
      </c>
      <c r="U2994" s="96"/>
      <c r="V2994" s="94">
        <f>Tabla3[[#This Row],[PRECIO %      en $]]*Tabla3[[#This Row],[PEDIDO ]]</f>
        <v>0</v>
      </c>
      <c r="W2994" s="57">
        <f>Tabla3[[#This Row],[PRECIO CON DESCT.]]*Tabla3[[#This Row],[PEDIDO ]]</f>
        <v>0</v>
      </c>
      <c r="X2994" s="58">
        <f>Tabla3[[#This Row],[PRECIO SIN %]]*Tabla3[[#This Row],[PEDIDO ]]</f>
        <v>0</v>
      </c>
    </row>
    <row r="2995" spans="1:24" ht="33" customHeight="1" x14ac:dyDescent="0.4">
      <c r="A2995" s="124">
        <v>7591585119865</v>
      </c>
      <c r="B2995" s="51" t="s">
        <v>225</v>
      </c>
      <c r="C2995" s="51" t="s">
        <v>104</v>
      </c>
      <c r="D29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95" s="118" t="s">
        <v>3461</v>
      </c>
      <c r="F2995" s="75" t="s">
        <v>537</v>
      </c>
      <c r="G29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95" s="77">
        <v>12</v>
      </c>
      <c r="J2995" s="52">
        <v>19.27778</v>
      </c>
      <c r="K2995" s="53">
        <f>Tabla3[[#This Row],[PRECIOS]]-Tabla3[[#This Row],[PRECIOS]]*10%</f>
        <v>17.350002</v>
      </c>
      <c r="L2995" s="101"/>
      <c r="M2995" s="54"/>
      <c r="N2995" s="55">
        <f>IFERROR(Tabla3[[#This Row],[PRECIOS]]-Tabla3[[#This Row],[PRECIOS]]*Tabla3[[#This Row],[% PRODUCTO]]," ")</f>
        <v>19.27778</v>
      </c>
      <c r="O2995" s="54"/>
      <c r="P2995" s="55">
        <f>IFERROR(Tabla3[[#This Row],[OCULTAR2]]-Tabla3[[#This Row],[OCULTAR2]]*Tabla3[[#This Row],[% LÍNEA]]," ")</f>
        <v>19.27778</v>
      </c>
      <c r="Q2995" s="56">
        <f>IFERROR(Tabla3[[#This Row],[% PRODUCTO]]+Tabla3[[#This Row],[% LÍNEA]]," ")</f>
        <v>0</v>
      </c>
      <c r="R2995" s="53">
        <f>Tabla3[[#This Row],[OCULTAR3]]</f>
        <v>19.27778</v>
      </c>
      <c r="S2995" s="53">
        <f>Tabla3[[#This Row],[PRECIO SIN %]]-Tabla3[[#This Row],[PRECIO SIN %]]*10%</f>
        <v>17.350002</v>
      </c>
      <c r="T2995" s="80">
        <f>(Tabla3[[#This Row],[PRECIO CON DESCT.]]-(Tabla3[[#This Row],[PRECIO CON DESCT.]]*$T$6))</f>
        <v>10.93050126</v>
      </c>
      <c r="U2995" s="96"/>
      <c r="V2995" s="94">
        <f>Tabla3[[#This Row],[PRECIO %      en $]]*Tabla3[[#This Row],[PEDIDO ]]</f>
        <v>0</v>
      </c>
      <c r="W2995" s="57">
        <f>Tabla3[[#This Row],[PRECIO CON DESCT.]]*Tabla3[[#This Row],[PEDIDO ]]</f>
        <v>0</v>
      </c>
      <c r="X2995" s="58">
        <f>Tabla3[[#This Row],[PRECIO SIN %]]*Tabla3[[#This Row],[PEDIDO ]]</f>
        <v>0</v>
      </c>
    </row>
    <row r="2996" spans="1:24" ht="33" customHeight="1" x14ac:dyDescent="0.4">
      <c r="A2996" s="125">
        <v>7591196002242</v>
      </c>
      <c r="B2996" s="59" t="s">
        <v>225</v>
      </c>
      <c r="C2996" s="59" t="s">
        <v>200</v>
      </c>
      <c r="D29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96" s="119" t="s">
        <v>3462</v>
      </c>
      <c r="F2996" s="76" t="s">
        <v>537</v>
      </c>
      <c r="G29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96" s="78">
        <v>297</v>
      </c>
      <c r="J2996" s="52">
        <v>14.44444</v>
      </c>
      <c r="K2996" s="60">
        <f>Tabla3[[#This Row],[PRECIOS]]-Tabla3[[#This Row],[PRECIOS]]*10%</f>
        <v>12.999995999999999</v>
      </c>
      <c r="L2996" s="101"/>
      <c r="M2996" s="61"/>
      <c r="N2996" s="55">
        <f>IFERROR(Tabla3[[#This Row],[PRECIOS]]-Tabla3[[#This Row],[PRECIOS]]*Tabla3[[#This Row],[% PRODUCTO]]," ")</f>
        <v>14.44444</v>
      </c>
      <c r="O2996" s="61"/>
      <c r="P2996" s="55">
        <f>IFERROR(Tabla3[[#This Row],[OCULTAR2]]-Tabla3[[#This Row],[OCULTAR2]]*Tabla3[[#This Row],[% LÍNEA]]," ")</f>
        <v>14.44444</v>
      </c>
      <c r="Q2996" s="56">
        <f>IFERROR(Tabla3[[#This Row],[% PRODUCTO]]+Tabla3[[#This Row],[% LÍNEA]]," ")</f>
        <v>0</v>
      </c>
      <c r="R2996" s="60">
        <f>Tabla3[[#This Row],[OCULTAR3]]</f>
        <v>14.44444</v>
      </c>
      <c r="S2996" s="60">
        <f>Tabla3[[#This Row],[PRECIO SIN %]]-Tabla3[[#This Row],[PRECIO SIN %]]*10%</f>
        <v>12.999995999999999</v>
      </c>
      <c r="T2996" s="80">
        <f>(Tabla3[[#This Row],[PRECIO CON DESCT.]]-(Tabla3[[#This Row],[PRECIO CON DESCT.]]*$T$6))</f>
        <v>8.1899974799999988</v>
      </c>
      <c r="U2996" s="96"/>
      <c r="V2996" s="94">
        <f>Tabla3[[#This Row],[PRECIO %      en $]]*Tabla3[[#This Row],[PEDIDO ]]</f>
        <v>0</v>
      </c>
      <c r="W2996" s="57">
        <f>Tabla3[[#This Row],[PRECIO CON DESCT.]]*Tabla3[[#This Row],[PEDIDO ]]</f>
        <v>0</v>
      </c>
      <c r="X2996" s="58">
        <f>Tabla3[[#This Row],[PRECIO SIN %]]*Tabla3[[#This Row],[PEDIDO ]]</f>
        <v>0</v>
      </c>
    </row>
    <row r="2997" spans="1:24" ht="33" customHeight="1" x14ac:dyDescent="0.4">
      <c r="A2997" s="124">
        <v>7591818716830</v>
      </c>
      <c r="B2997" s="51" t="s">
        <v>225</v>
      </c>
      <c r="C2997" s="51" t="s">
        <v>105</v>
      </c>
      <c r="D29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2997" s="118" t="s">
        <v>3463</v>
      </c>
      <c r="F2997" s="75" t="s">
        <v>537</v>
      </c>
      <c r="G29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97" s="77">
        <v>52</v>
      </c>
      <c r="J2997" s="52">
        <v>8.3666699999999992</v>
      </c>
      <c r="K2997" s="53">
        <f>Tabla3[[#This Row],[PRECIOS]]-Tabla3[[#This Row],[PRECIOS]]*10%</f>
        <v>7.5300029999999989</v>
      </c>
      <c r="L2997" s="101"/>
      <c r="M2997" s="54"/>
      <c r="N2997" s="55">
        <f>IFERROR(Tabla3[[#This Row],[PRECIOS]]-Tabla3[[#This Row],[PRECIOS]]*Tabla3[[#This Row],[% PRODUCTO]]," ")</f>
        <v>8.3666699999999992</v>
      </c>
      <c r="O2997" s="54"/>
      <c r="P2997" s="55">
        <f>IFERROR(Tabla3[[#This Row],[OCULTAR2]]-Tabla3[[#This Row],[OCULTAR2]]*Tabla3[[#This Row],[% LÍNEA]]," ")</f>
        <v>8.3666699999999992</v>
      </c>
      <c r="Q2997" s="56">
        <f>IFERROR(Tabla3[[#This Row],[% PRODUCTO]]+Tabla3[[#This Row],[% LÍNEA]]," ")</f>
        <v>0</v>
      </c>
      <c r="R2997" s="53">
        <f>Tabla3[[#This Row],[OCULTAR3]]</f>
        <v>8.3666699999999992</v>
      </c>
      <c r="S2997" s="53">
        <f>Tabla3[[#This Row],[PRECIO SIN %]]-Tabla3[[#This Row],[PRECIO SIN %]]*10%</f>
        <v>7.5300029999999989</v>
      </c>
      <c r="T2997" s="80">
        <f>(Tabla3[[#This Row],[PRECIO CON DESCT.]]-(Tabla3[[#This Row],[PRECIO CON DESCT.]]*$T$6))</f>
        <v>4.7439018899999992</v>
      </c>
      <c r="U2997" s="96"/>
      <c r="V2997" s="94">
        <f>Tabla3[[#This Row],[PRECIO %      en $]]*Tabla3[[#This Row],[PEDIDO ]]</f>
        <v>0</v>
      </c>
      <c r="W2997" s="57">
        <f>Tabla3[[#This Row],[PRECIO CON DESCT.]]*Tabla3[[#This Row],[PEDIDO ]]</f>
        <v>0</v>
      </c>
      <c r="X2997" s="58">
        <f>Tabla3[[#This Row],[PRECIO SIN %]]*Tabla3[[#This Row],[PEDIDO ]]</f>
        <v>0</v>
      </c>
    </row>
    <row r="2998" spans="1:24" ht="33" customHeight="1" x14ac:dyDescent="0.4">
      <c r="A2998" s="125">
        <v>7598252000778</v>
      </c>
      <c r="B2998" s="59" t="s">
        <v>225</v>
      </c>
      <c r="C2998" s="59" t="s">
        <v>56</v>
      </c>
      <c r="D29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98" s="119" t="s">
        <v>3464</v>
      </c>
      <c r="F2998" s="76" t="s">
        <v>537</v>
      </c>
      <c r="G29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98" s="78">
        <v>80</v>
      </c>
      <c r="J2998" s="52">
        <v>8.61111</v>
      </c>
      <c r="K2998" s="60">
        <f>Tabla3[[#This Row],[PRECIOS]]-Tabla3[[#This Row],[PRECIOS]]*10%</f>
        <v>7.7499989999999999</v>
      </c>
      <c r="L2998" s="101"/>
      <c r="M2998" s="61"/>
      <c r="N2998" s="55">
        <f>IFERROR(Tabla3[[#This Row],[PRECIOS]]-Tabla3[[#This Row],[PRECIOS]]*Tabla3[[#This Row],[% PRODUCTO]]," ")</f>
        <v>8.61111</v>
      </c>
      <c r="O2998" s="61"/>
      <c r="P2998" s="55">
        <f>IFERROR(Tabla3[[#This Row],[OCULTAR2]]-Tabla3[[#This Row],[OCULTAR2]]*Tabla3[[#This Row],[% LÍNEA]]," ")</f>
        <v>8.61111</v>
      </c>
      <c r="Q2998" s="56">
        <f>IFERROR(Tabla3[[#This Row],[% PRODUCTO]]+Tabla3[[#This Row],[% LÍNEA]]," ")</f>
        <v>0</v>
      </c>
      <c r="R2998" s="60">
        <f>Tabla3[[#This Row],[OCULTAR3]]</f>
        <v>8.61111</v>
      </c>
      <c r="S2998" s="60">
        <f>Tabla3[[#This Row],[PRECIO SIN %]]-Tabla3[[#This Row],[PRECIO SIN %]]*10%</f>
        <v>7.7499989999999999</v>
      </c>
      <c r="T2998" s="80">
        <f>(Tabla3[[#This Row],[PRECIO CON DESCT.]]-(Tabla3[[#This Row],[PRECIO CON DESCT.]]*$T$6))</f>
        <v>4.8824993699999997</v>
      </c>
      <c r="U2998" s="96"/>
      <c r="V2998" s="94">
        <f>Tabla3[[#This Row],[PRECIO %      en $]]*Tabla3[[#This Row],[PEDIDO ]]</f>
        <v>0</v>
      </c>
      <c r="W2998" s="57">
        <f>Tabla3[[#This Row],[PRECIO CON DESCT.]]*Tabla3[[#This Row],[PEDIDO ]]</f>
        <v>0</v>
      </c>
      <c r="X2998" s="58">
        <f>Tabla3[[#This Row],[PRECIO SIN %]]*Tabla3[[#This Row],[PEDIDO ]]</f>
        <v>0</v>
      </c>
    </row>
    <row r="2999" spans="1:24" ht="33" customHeight="1" x14ac:dyDescent="0.4">
      <c r="A2999" s="124">
        <v>7598008002599</v>
      </c>
      <c r="B2999" s="51" t="s">
        <v>225</v>
      </c>
      <c r="C2999" s="51" t="s">
        <v>134</v>
      </c>
      <c r="D29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2999" s="118" t="s">
        <v>3465</v>
      </c>
      <c r="F2999" s="75" t="s">
        <v>537</v>
      </c>
      <c r="G29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29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2999" s="77">
        <v>188</v>
      </c>
      <c r="J2999" s="52">
        <v>1.93333</v>
      </c>
      <c r="K2999" s="53">
        <f>Tabla3[[#This Row],[PRECIOS]]-Tabla3[[#This Row],[PRECIOS]]*10%</f>
        <v>1.739997</v>
      </c>
      <c r="L2999" s="101"/>
      <c r="M2999" s="54"/>
      <c r="N2999" s="55">
        <f>IFERROR(Tabla3[[#This Row],[PRECIOS]]-Tabla3[[#This Row],[PRECIOS]]*Tabla3[[#This Row],[% PRODUCTO]]," ")</f>
        <v>1.93333</v>
      </c>
      <c r="O2999" s="54"/>
      <c r="P2999" s="55">
        <f>IFERROR(Tabla3[[#This Row],[OCULTAR2]]-Tabla3[[#This Row],[OCULTAR2]]*Tabla3[[#This Row],[% LÍNEA]]," ")</f>
        <v>1.93333</v>
      </c>
      <c r="Q2999" s="56">
        <f>IFERROR(Tabla3[[#This Row],[% PRODUCTO]]+Tabla3[[#This Row],[% LÍNEA]]," ")</f>
        <v>0</v>
      </c>
      <c r="R2999" s="53">
        <f>Tabla3[[#This Row],[OCULTAR3]]</f>
        <v>1.93333</v>
      </c>
      <c r="S2999" s="53">
        <f>Tabla3[[#This Row],[PRECIO SIN %]]-Tabla3[[#This Row],[PRECIO SIN %]]*10%</f>
        <v>1.739997</v>
      </c>
      <c r="T2999" s="80">
        <f>(Tabla3[[#This Row],[PRECIO CON DESCT.]]-(Tabla3[[#This Row],[PRECIO CON DESCT.]]*$T$6))</f>
        <v>1.09619811</v>
      </c>
      <c r="U2999" s="96"/>
      <c r="V2999" s="94">
        <f>Tabla3[[#This Row],[PRECIO %      en $]]*Tabla3[[#This Row],[PEDIDO ]]</f>
        <v>0</v>
      </c>
      <c r="W2999" s="57">
        <f>Tabla3[[#This Row],[PRECIO CON DESCT.]]*Tabla3[[#This Row],[PEDIDO ]]</f>
        <v>0</v>
      </c>
      <c r="X2999" s="58">
        <f>Tabla3[[#This Row],[PRECIO SIN %]]*Tabla3[[#This Row],[PEDIDO ]]</f>
        <v>0</v>
      </c>
    </row>
    <row r="3000" spans="1:24" ht="33" customHeight="1" x14ac:dyDescent="0.4">
      <c r="A3000" s="125">
        <v>7598176000175</v>
      </c>
      <c r="B3000" s="59" t="s">
        <v>225</v>
      </c>
      <c r="C3000" s="59" t="s">
        <v>168</v>
      </c>
      <c r="D30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00" s="119" t="s">
        <v>3466</v>
      </c>
      <c r="F3000" s="76" t="s">
        <v>537</v>
      </c>
      <c r="G30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00" s="78">
        <v>68</v>
      </c>
      <c r="J3000" s="52">
        <v>5.2333299999999996</v>
      </c>
      <c r="K3000" s="60">
        <f>Tabla3[[#This Row],[PRECIOS]]-Tabla3[[#This Row],[PRECIOS]]*10%</f>
        <v>4.7099969999999995</v>
      </c>
      <c r="L3000" s="101"/>
      <c r="M3000" s="61"/>
      <c r="N3000" s="55">
        <f>IFERROR(Tabla3[[#This Row],[PRECIOS]]-Tabla3[[#This Row],[PRECIOS]]*Tabla3[[#This Row],[% PRODUCTO]]," ")</f>
        <v>5.2333299999999996</v>
      </c>
      <c r="O3000" s="61"/>
      <c r="P3000" s="55">
        <f>IFERROR(Tabla3[[#This Row],[OCULTAR2]]-Tabla3[[#This Row],[OCULTAR2]]*Tabla3[[#This Row],[% LÍNEA]]," ")</f>
        <v>5.2333299999999996</v>
      </c>
      <c r="Q3000" s="56">
        <f>IFERROR(Tabla3[[#This Row],[% PRODUCTO]]+Tabla3[[#This Row],[% LÍNEA]]," ")</f>
        <v>0</v>
      </c>
      <c r="R3000" s="60">
        <f>Tabla3[[#This Row],[OCULTAR3]]</f>
        <v>5.2333299999999996</v>
      </c>
      <c r="S3000" s="60">
        <f>Tabla3[[#This Row],[PRECIO SIN %]]-Tabla3[[#This Row],[PRECIO SIN %]]*10%</f>
        <v>4.7099969999999995</v>
      </c>
      <c r="T3000" s="80">
        <f>(Tabla3[[#This Row],[PRECIO CON DESCT.]]-(Tabla3[[#This Row],[PRECIO CON DESCT.]]*$T$6))</f>
        <v>2.9672981099999998</v>
      </c>
      <c r="U3000" s="96"/>
      <c r="V3000" s="94">
        <f>Tabla3[[#This Row],[PRECIO %      en $]]*Tabla3[[#This Row],[PEDIDO ]]</f>
        <v>0</v>
      </c>
      <c r="W3000" s="57">
        <f>Tabla3[[#This Row],[PRECIO CON DESCT.]]*Tabla3[[#This Row],[PEDIDO ]]</f>
        <v>0</v>
      </c>
      <c r="X3000" s="58">
        <f>Tabla3[[#This Row],[PRECIO SIN %]]*Tabla3[[#This Row],[PEDIDO ]]</f>
        <v>0</v>
      </c>
    </row>
    <row r="3001" spans="1:24" ht="33" customHeight="1" x14ac:dyDescent="0.4">
      <c r="A3001" s="124">
        <v>7896714200699</v>
      </c>
      <c r="B3001" s="51" t="s">
        <v>225</v>
      </c>
      <c r="C3001" s="51" t="s">
        <v>257</v>
      </c>
      <c r="D30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01" s="118" t="s">
        <v>3467</v>
      </c>
      <c r="F3001" s="75" t="s">
        <v>537</v>
      </c>
      <c r="G30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01" s="77">
        <v>185</v>
      </c>
      <c r="J3001" s="52">
        <v>5.5555599999999998</v>
      </c>
      <c r="K3001" s="53">
        <f>Tabla3[[#This Row],[PRECIOS]]-Tabla3[[#This Row],[PRECIOS]]*10%</f>
        <v>5.0000039999999997</v>
      </c>
      <c r="L3001" s="101"/>
      <c r="M3001" s="54"/>
      <c r="N3001" s="55">
        <f>IFERROR(Tabla3[[#This Row],[PRECIOS]]-Tabla3[[#This Row],[PRECIOS]]*Tabla3[[#This Row],[% PRODUCTO]]," ")</f>
        <v>5.5555599999999998</v>
      </c>
      <c r="O3001" s="54"/>
      <c r="P3001" s="55">
        <f>IFERROR(Tabla3[[#This Row],[OCULTAR2]]-Tabla3[[#This Row],[OCULTAR2]]*Tabla3[[#This Row],[% LÍNEA]]," ")</f>
        <v>5.5555599999999998</v>
      </c>
      <c r="Q3001" s="56">
        <f>IFERROR(Tabla3[[#This Row],[% PRODUCTO]]+Tabla3[[#This Row],[% LÍNEA]]," ")</f>
        <v>0</v>
      </c>
      <c r="R3001" s="53">
        <f>Tabla3[[#This Row],[OCULTAR3]]</f>
        <v>5.5555599999999998</v>
      </c>
      <c r="S3001" s="53">
        <f>Tabla3[[#This Row],[PRECIO SIN %]]-Tabla3[[#This Row],[PRECIO SIN %]]*10%</f>
        <v>5.0000039999999997</v>
      </c>
      <c r="T3001" s="80">
        <f>(Tabla3[[#This Row],[PRECIO CON DESCT.]]-(Tabla3[[#This Row],[PRECIO CON DESCT.]]*$T$6))</f>
        <v>3.1500025200000001</v>
      </c>
      <c r="U3001" s="96"/>
      <c r="V3001" s="94">
        <f>Tabla3[[#This Row],[PRECIO %      en $]]*Tabla3[[#This Row],[PEDIDO ]]</f>
        <v>0</v>
      </c>
      <c r="W3001" s="57">
        <f>Tabla3[[#This Row],[PRECIO CON DESCT.]]*Tabla3[[#This Row],[PEDIDO ]]</f>
        <v>0</v>
      </c>
      <c r="X3001" s="58">
        <f>Tabla3[[#This Row],[PRECIO SIN %]]*Tabla3[[#This Row],[PEDIDO ]]</f>
        <v>0</v>
      </c>
    </row>
    <row r="3002" spans="1:24" ht="33" customHeight="1" x14ac:dyDescent="0.4">
      <c r="A3002" s="125">
        <v>7591519001044</v>
      </c>
      <c r="B3002" s="59" t="s">
        <v>225</v>
      </c>
      <c r="C3002" s="59" t="s">
        <v>149</v>
      </c>
      <c r="D30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02" s="119" t="s">
        <v>3468</v>
      </c>
      <c r="F3002" s="76" t="s">
        <v>537</v>
      </c>
      <c r="G30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02" s="78">
        <v>187</v>
      </c>
      <c r="J3002" s="52">
        <v>5.8</v>
      </c>
      <c r="K3002" s="60">
        <f>Tabla3[[#This Row],[PRECIOS]]-Tabla3[[#This Row],[PRECIOS]]*10%</f>
        <v>5.22</v>
      </c>
      <c r="L3002" s="101"/>
      <c r="M3002" s="61"/>
      <c r="N3002" s="55">
        <f>IFERROR(Tabla3[[#This Row],[PRECIOS]]-Tabla3[[#This Row],[PRECIOS]]*Tabla3[[#This Row],[% PRODUCTO]]," ")</f>
        <v>5.8</v>
      </c>
      <c r="O3002" s="61"/>
      <c r="P3002" s="55">
        <f>IFERROR(Tabla3[[#This Row],[OCULTAR2]]-Tabla3[[#This Row],[OCULTAR2]]*Tabla3[[#This Row],[% LÍNEA]]," ")</f>
        <v>5.8</v>
      </c>
      <c r="Q3002" s="56">
        <f>IFERROR(Tabla3[[#This Row],[% PRODUCTO]]+Tabla3[[#This Row],[% LÍNEA]]," ")</f>
        <v>0</v>
      </c>
      <c r="R3002" s="60">
        <f>Tabla3[[#This Row],[OCULTAR3]]</f>
        <v>5.8</v>
      </c>
      <c r="S3002" s="60">
        <f>Tabla3[[#This Row],[PRECIO SIN %]]-Tabla3[[#This Row],[PRECIO SIN %]]*10%</f>
        <v>5.22</v>
      </c>
      <c r="T3002" s="80">
        <f>(Tabla3[[#This Row],[PRECIO CON DESCT.]]-(Tabla3[[#This Row],[PRECIO CON DESCT.]]*$T$6))</f>
        <v>3.2885999999999997</v>
      </c>
      <c r="U3002" s="96"/>
      <c r="V3002" s="94">
        <f>Tabla3[[#This Row],[PRECIO %      en $]]*Tabla3[[#This Row],[PEDIDO ]]</f>
        <v>0</v>
      </c>
      <c r="W3002" s="57">
        <f>Tabla3[[#This Row],[PRECIO CON DESCT.]]*Tabla3[[#This Row],[PEDIDO ]]</f>
        <v>0</v>
      </c>
      <c r="X3002" s="58">
        <f>Tabla3[[#This Row],[PRECIO SIN %]]*Tabla3[[#This Row],[PEDIDO ]]</f>
        <v>0</v>
      </c>
    </row>
    <row r="3003" spans="1:24" ht="33" customHeight="1" x14ac:dyDescent="0.4">
      <c r="A3003" s="124">
        <v>7591020007474</v>
      </c>
      <c r="B3003" s="51" t="s">
        <v>225</v>
      </c>
      <c r="C3003" s="51" t="s">
        <v>101</v>
      </c>
      <c r="D30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03" s="118" t="s">
        <v>3469</v>
      </c>
      <c r="F3003" s="75" t="s">
        <v>537</v>
      </c>
      <c r="G30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03" s="77">
        <v>202</v>
      </c>
      <c r="J3003" s="52">
        <v>5.5</v>
      </c>
      <c r="K3003" s="53">
        <f>Tabla3[[#This Row],[PRECIOS]]-Tabla3[[#This Row],[PRECIOS]]*10%</f>
        <v>4.95</v>
      </c>
      <c r="L3003" s="101"/>
      <c r="M3003" s="54"/>
      <c r="N3003" s="55">
        <f>IFERROR(Tabla3[[#This Row],[PRECIOS]]-Tabla3[[#This Row],[PRECIOS]]*Tabla3[[#This Row],[% PRODUCTO]]," ")</f>
        <v>5.5</v>
      </c>
      <c r="O3003" s="54"/>
      <c r="P3003" s="55">
        <f>IFERROR(Tabla3[[#This Row],[OCULTAR2]]-Tabla3[[#This Row],[OCULTAR2]]*Tabla3[[#This Row],[% LÍNEA]]," ")</f>
        <v>5.5</v>
      </c>
      <c r="Q3003" s="56">
        <f>IFERROR(Tabla3[[#This Row],[% PRODUCTO]]+Tabla3[[#This Row],[% LÍNEA]]," ")</f>
        <v>0</v>
      </c>
      <c r="R3003" s="53">
        <f>Tabla3[[#This Row],[OCULTAR3]]</f>
        <v>5.5</v>
      </c>
      <c r="S3003" s="53">
        <f>Tabla3[[#This Row],[PRECIO SIN %]]-Tabla3[[#This Row],[PRECIO SIN %]]*10%</f>
        <v>4.95</v>
      </c>
      <c r="T3003" s="80">
        <f>(Tabla3[[#This Row],[PRECIO CON DESCT.]]-(Tabla3[[#This Row],[PRECIO CON DESCT.]]*$T$6))</f>
        <v>3.1185</v>
      </c>
      <c r="U3003" s="96"/>
      <c r="V3003" s="94">
        <f>Tabla3[[#This Row],[PRECIO %      en $]]*Tabla3[[#This Row],[PEDIDO ]]</f>
        <v>0</v>
      </c>
      <c r="W3003" s="57">
        <f>Tabla3[[#This Row],[PRECIO CON DESCT.]]*Tabla3[[#This Row],[PEDIDO ]]</f>
        <v>0</v>
      </c>
      <c r="X3003" s="58">
        <f>Tabla3[[#This Row],[PRECIO SIN %]]*Tabla3[[#This Row],[PEDIDO ]]</f>
        <v>0</v>
      </c>
    </row>
    <row r="3004" spans="1:24" ht="33" customHeight="1" x14ac:dyDescent="0.4">
      <c r="A3004" s="125">
        <v>7896714200705</v>
      </c>
      <c r="B3004" s="59" t="s">
        <v>225</v>
      </c>
      <c r="C3004" s="59" t="s">
        <v>257</v>
      </c>
      <c r="D30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004" s="119" t="s">
        <v>3470</v>
      </c>
      <c r="F3004" s="76" t="s">
        <v>537</v>
      </c>
      <c r="G30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004" s="78">
        <v>94</v>
      </c>
      <c r="J3004" s="52">
        <v>4.5555599999999998</v>
      </c>
      <c r="K3004" s="60">
        <f>Tabla3[[#This Row],[PRECIOS]]-Tabla3[[#This Row],[PRECIOS]]*10%</f>
        <v>4.1000040000000002</v>
      </c>
      <c r="L3004" s="101" t="s">
        <v>5327</v>
      </c>
      <c r="M3004" s="61"/>
      <c r="N3004" s="55">
        <f>IFERROR(Tabla3[[#This Row],[PRECIOS]]-Tabla3[[#This Row],[PRECIOS]]*Tabla3[[#This Row],[% PRODUCTO]]," ")</f>
        <v>4.5555599999999998</v>
      </c>
      <c r="O3004" s="61"/>
      <c r="P3004" s="55">
        <f>IFERROR(Tabla3[[#This Row],[OCULTAR2]]-Tabla3[[#This Row],[OCULTAR2]]*Tabla3[[#This Row],[% LÍNEA]]," ")</f>
        <v>4.5555599999999998</v>
      </c>
      <c r="Q3004" s="56">
        <f>IFERROR(Tabla3[[#This Row],[% PRODUCTO]]+Tabla3[[#This Row],[% LÍNEA]]," ")</f>
        <v>0</v>
      </c>
      <c r="R3004" s="60">
        <f>Tabla3[[#This Row],[OCULTAR3]]</f>
        <v>4.5555599999999998</v>
      </c>
      <c r="S3004" s="60">
        <f>Tabla3[[#This Row],[PRECIO SIN %]]-Tabla3[[#This Row],[PRECIO SIN %]]*10%</f>
        <v>4.1000040000000002</v>
      </c>
      <c r="T3004" s="80">
        <f>(Tabla3[[#This Row],[PRECIO CON DESCT.]]-(Tabla3[[#This Row],[PRECIO CON DESCT.]]*$T$6))</f>
        <v>2.58300252</v>
      </c>
      <c r="U3004" s="96"/>
      <c r="V3004" s="94">
        <f>Tabla3[[#This Row],[PRECIO %      en $]]*Tabla3[[#This Row],[PEDIDO ]]</f>
        <v>0</v>
      </c>
      <c r="W3004" s="57">
        <f>Tabla3[[#This Row],[PRECIO CON DESCT.]]*Tabla3[[#This Row],[PEDIDO ]]</f>
        <v>0</v>
      </c>
      <c r="X3004" s="58">
        <f>Tabla3[[#This Row],[PRECIO SIN %]]*Tabla3[[#This Row],[PEDIDO ]]</f>
        <v>0</v>
      </c>
    </row>
    <row r="3005" spans="1:24" ht="33" customHeight="1" x14ac:dyDescent="0.4">
      <c r="A3005" s="124">
        <v>7591519001037</v>
      </c>
      <c r="B3005" s="51" t="s">
        <v>225</v>
      </c>
      <c r="C3005" s="51" t="s">
        <v>149</v>
      </c>
      <c r="D30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05" s="118" t="s">
        <v>3471</v>
      </c>
      <c r="F3005" s="75" t="s">
        <v>537</v>
      </c>
      <c r="G30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05" s="77">
        <v>354</v>
      </c>
      <c r="J3005" s="52">
        <v>2.25556</v>
      </c>
      <c r="K3005" s="53">
        <f>Tabla3[[#This Row],[PRECIOS]]-Tabla3[[#This Row],[PRECIOS]]*10%</f>
        <v>2.0300039999999999</v>
      </c>
      <c r="L3005" s="101"/>
      <c r="M3005" s="54"/>
      <c r="N3005" s="55">
        <f>IFERROR(Tabla3[[#This Row],[PRECIOS]]-Tabla3[[#This Row],[PRECIOS]]*Tabla3[[#This Row],[% PRODUCTO]]," ")</f>
        <v>2.25556</v>
      </c>
      <c r="O3005" s="54"/>
      <c r="P3005" s="55">
        <f>IFERROR(Tabla3[[#This Row],[OCULTAR2]]-Tabla3[[#This Row],[OCULTAR2]]*Tabla3[[#This Row],[% LÍNEA]]," ")</f>
        <v>2.25556</v>
      </c>
      <c r="Q3005" s="56">
        <f>IFERROR(Tabla3[[#This Row],[% PRODUCTO]]+Tabla3[[#This Row],[% LÍNEA]]," ")</f>
        <v>0</v>
      </c>
      <c r="R3005" s="53">
        <f>Tabla3[[#This Row],[OCULTAR3]]</f>
        <v>2.25556</v>
      </c>
      <c r="S3005" s="53">
        <f>Tabla3[[#This Row],[PRECIO SIN %]]-Tabla3[[#This Row],[PRECIO SIN %]]*10%</f>
        <v>2.0300039999999999</v>
      </c>
      <c r="T3005" s="80">
        <f>(Tabla3[[#This Row],[PRECIO CON DESCT.]]-(Tabla3[[#This Row],[PRECIO CON DESCT.]]*$T$6))</f>
        <v>1.2789025199999999</v>
      </c>
      <c r="U3005" s="96"/>
      <c r="V3005" s="94">
        <f>Tabla3[[#This Row],[PRECIO %      en $]]*Tabla3[[#This Row],[PEDIDO ]]</f>
        <v>0</v>
      </c>
      <c r="W3005" s="57">
        <f>Tabla3[[#This Row],[PRECIO CON DESCT.]]*Tabla3[[#This Row],[PEDIDO ]]</f>
        <v>0</v>
      </c>
      <c r="X3005" s="58">
        <f>Tabla3[[#This Row],[PRECIO SIN %]]*Tabla3[[#This Row],[PEDIDO ]]</f>
        <v>0</v>
      </c>
    </row>
    <row r="3006" spans="1:24" ht="33" customHeight="1" x14ac:dyDescent="0.4">
      <c r="A3006" s="125">
        <v>7590027002635</v>
      </c>
      <c r="B3006" s="59" t="s">
        <v>225</v>
      </c>
      <c r="C3006" s="59" t="s">
        <v>250</v>
      </c>
      <c r="D30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06" s="119" t="s">
        <v>3472</v>
      </c>
      <c r="F3006" s="76" t="s">
        <v>537</v>
      </c>
      <c r="G30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06" s="78">
        <v>9</v>
      </c>
      <c r="J3006" s="52">
        <v>3.0555599999999998</v>
      </c>
      <c r="K3006" s="60">
        <f>Tabla3[[#This Row],[PRECIOS]]-Tabla3[[#This Row],[PRECIOS]]*10%</f>
        <v>2.7500039999999997</v>
      </c>
      <c r="L3006" s="101"/>
      <c r="M3006" s="61"/>
      <c r="N3006" s="55">
        <f>IFERROR(Tabla3[[#This Row],[PRECIOS]]-Tabla3[[#This Row],[PRECIOS]]*Tabla3[[#This Row],[% PRODUCTO]]," ")</f>
        <v>3.0555599999999998</v>
      </c>
      <c r="O3006" s="61"/>
      <c r="P3006" s="55">
        <f>IFERROR(Tabla3[[#This Row],[OCULTAR2]]-Tabla3[[#This Row],[OCULTAR2]]*Tabla3[[#This Row],[% LÍNEA]]," ")</f>
        <v>3.0555599999999998</v>
      </c>
      <c r="Q3006" s="56">
        <f>IFERROR(Tabla3[[#This Row],[% PRODUCTO]]+Tabla3[[#This Row],[% LÍNEA]]," ")</f>
        <v>0</v>
      </c>
      <c r="R3006" s="60">
        <f>Tabla3[[#This Row],[OCULTAR3]]</f>
        <v>3.0555599999999998</v>
      </c>
      <c r="S3006" s="60">
        <f>Tabla3[[#This Row],[PRECIO SIN %]]-Tabla3[[#This Row],[PRECIO SIN %]]*10%</f>
        <v>2.7500039999999997</v>
      </c>
      <c r="T3006" s="80">
        <f>(Tabla3[[#This Row],[PRECIO CON DESCT.]]-(Tabla3[[#This Row],[PRECIO CON DESCT.]]*$T$6))</f>
        <v>1.7325025199999997</v>
      </c>
      <c r="U3006" s="96"/>
      <c r="V3006" s="94">
        <f>Tabla3[[#This Row],[PRECIO %      en $]]*Tabla3[[#This Row],[PEDIDO ]]</f>
        <v>0</v>
      </c>
      <c r="W3006" s="57">
        <f>Tabla3[[#This Row],[PRECIO CON DESCT.]]*Tabla3[[#This Row],[PEDIDO ]]</f>
        <v>0</v>
      </c>
      <c r="X3006" s="58">
        <f>Tabla3[[#This Row],[PRECIO SIN %]]*Tabla3[[#This Row],[PEDIDO ]]</f>
        <v>0</v>
      </c>
    </row>
    <row r="3007" spans="1:24" ht="33" customHeight="1" x14ac:dyDescent="0.4">
      <c r="A3007" s="124">
        <v>7591020003193</v>
      </c>
      <c r="B3007" s="51" t="s">
        <v>225</v>
      </c>
      <c r="C3007" s="51" t="s">
        <v>101</v>
      </c>
      <c r="D30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07" s="118" t="s">
        <v>3473</v>
      </c>
      <c r="F3007" s="75" t="s">
        <v>537</v>
      </c>
      <c r="G30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07" s="77">
        <v>90</v>
      </c>
      <c r="J3007" s="52">
        <v>2.2222200000000001</v>
      </c>
      <c r="K3007" s="53">
        <f>Tabla3[[#This Row],[PRECIOS]]-Tabla3[[#This Row],[PRECIOS]]*10%</f>
        <v>1.9999980000000002</v>
      </c>
      <c r="L3007" s="101"/>
      <c r="M3007" s="54"/>
      <c r="N3007" s="55">
        <f>IFERROR(Tabla3[[#This Row],[PRECIOS]]-Tabla3[[#This Row],[PRECIOS]]*Tabla3[[#This Row],[% PRODUCTO]]," ")</f>
        <v>2.2222200000000001</v>
      </c>
      <c r="O3007" s="54"/>
      <c r="P3007" s="55">
        <f>IFERROR(Tabla3[[#This Row],[OCULTAR2]]-Tabla3[[#This Row],[OCULTAR2]]*Tabla3[[#This Row],[% LÍNEA]]," ")</f>
        <v>2.2222200000000001</v>
      </c>
      <c r="Q3007" s="56">
        <f>IFERROR(Tabla3[[#This Row],[% PRODUCTO]]+Tabla3[[#This Row],[% LÍNEA]]," ")</f>
        <v>0</v>
      </c>
      <c r="R3007" s="53">
        <f>Tabla3[[#This Row],[OCULTAR3]]</f>
        <v>2.2222200000000001</v>
      </c>
      <c r="S3007" s="53">
        <f>Tabla3[[#This Row],[PRECIO SIN %]]-Tabla3[[#This Row],[PRECIO SIN %]]*10%</f>
        <v>1.9999980000000002</v>
      </c>
      <c r="T3007" s="80">
        <f>(Tabla3[[#This Row],[PRECIO CON DESCT.]]-(Tabla3[[#This Row],[PRECIO CON DESCT.]]*$T$6))</f>
        <v>1.2599987400000001</v>
      </c>
      <c r="U3007" s="96"/>
      <c r="V3007" s="94">
        <f>Tabla3[[#This Row],[PRECIO %      en $]]*Tabla3[[#This Row],[PEDIDO ]]</f>
        <v>0</v>
      </c>
      <c r="W3007" s="57">
        <f>Tabla3[[#This Row],[PRECIO CON DESCT.]]*Tabla3[[#This Row],[PEDIDO ]]</f>
        <v>0</v>
      </c>
      <c r="X3007" s="58">
        <f>Tabla3[[#This Row],[PRECIO SIN %]]*Tabla3[[#This Row],[PEDIDO ]]</f>
        <v>0</v>
      </c>
    </row>
    <row r="3008" spans="1:24" ht="33" customHeight="1" x14ac:dyDescent="0.4">
      <c r="A3008" s="125">
        <v>7591519050806</v>
      </c>
      <c r="B3008" s="59" t="s">
        <v>225</v>
      </c>
      <c r="C3008" s="59" t="s">
        <v>149</v>
      </c>
      <c r="D30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08" s="119" t="s">
        <v>3474</v>
      </c>
      <c r="F3008" s="76" t="s">
        <v>537</v>
      </c>
      <c r="G30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08" s="78">
        <v>318</v>
      </c>
      <c r="J3008" s="52">
        <v>5.9111099999999999</v>
      </c>
      <c r="K3008" s="60">
        <f>Tabla3[[#This Row],[PRECIOS]]-Tabla3[[#This Row],[PRECIOS]]*10%</f>
        <v>5.3199990000000001</v>
      </c>
      <c r="L3008" s="101"/>
      <c r="M3008" s="61"/>
      <c r="N3008" s="55">
        <f>IFERROR(Tabla3[[#This Row],[PRECIOS]]-Tabla3[[#This Row],[PRECIOS]]*Tabla3[[#This Row],[% PRODUCTO]]," ")</f>
        <v>5.9111099999999999</v>
      </c>
      <c r="O3008" s="61"/>
      <c r="P3008" s="55">
        <f>IFERROR(Tabla3[[#This Row],[OCULTAR2]]-Tabla3[[#This Row],[OCULTAR2]]*Tabla3[[#This Row],[% LÍNEA]]," ")</f>
        <v>5.9111099999999999</v>
      </c>
      <c r="Q3008" s="56">
        <f>IFERROR(Tabla3[[#This Row],[% PRODUCTO]]+Tabla3[[#This Row],[% LÍNEA]]," ")</f>
        <v>0</v>
      </c>
      <c r="R3008" s="60">
        <f>Tabla3[[#This Row],[OCULTAR3]]</f>
        <v>5.9111099999999999</v>
      </c>
      <c r="S3008" s="60">
        <f>Tabla3[[#This Row],[PRECIO SIN %]]-Tabla3[[#This Row],[PRECIO SIN %]]*10%</f>
        <v>5.3199990000000001</v>
      </c>
      <c r="T3008" s="80">
        <f>(Tabla3[[#This Row],[PRECIO CON DESCT.]]-(Tabla3[[#This Row],[PRECIO CON DESCT.]]*$T$6))</f>
        <v>3.3515993700000002</v>
      </c>
      <c r="U3008" s="96"/>
      <c r="V3008" s="94">
        <f>Tabla3[[#This Row],[PRECIO %      en $]]*Tabla3[[#This Row],[PEDIDO ]]</f>
        <v>0</v>
      </c>
      <c r="W3008" s="57">
        <f>Tabla3[[#This Row],[PRECIO CON DESCT.]]*Tabla3[[#This Row],[PEDIDO ]]</f>
        <v>0</v>
      </c>
      <c r="X3008" s="58">
        <f>Tabla3[[#This Row],[PRECIO SIN %]]*Tabla3[[#This Row],[PEDIDO ]]</f>
        <v>0</v>
      </c>
    </row>
    <row r="3009" spans="1:24" ht="33" customHeight="1" x14ac:dyDescent="0.4">
      <c r="A3009" s="124">
        <v>7591619520490</v>
      </c>
      <c r="B3009" s="51" t="s">
        <v>225</v>
      </c>
      <c r="C3009" s="51" t="s">
        <v>131</v>
      </c>
      <c r="D30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09" s="118" t="s">
        <v>3475</v>
      </c>
      <c r="F3009" s="75" t="s">
        <v>537</v>
      </c>
      <c r="G30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09" s="77">
        <v>5</v>
      </c>
      <c r="J3009" s="52">
        <v>9.5555599999999998</v>
      </c>
      <c r="K3009" s="53">
        <f>Tabla3[[#This Row],[PRECIOS]]-Tabla3[[#This Row],[PRECIOS]]*10%</f>
        <v>8.6000040000000002</v>
      </c>
      <c r="L3009" s="101"/>
      <c r="M3009" s="54"/>
      <c r="N3009" s="55">
        <f>IFERROR(Tabla3[[#This Row],[PRECIOS]]-Tabla3[[#This Row],[PRECIOS]]*Tabla3[[#This Row],[% PRODUCTO]]," ")</f>
        <v>9.5555599999999998</v>
      </c>
      <c r="O3009" s="54"/>
      <c r="P3009" s="55">
        <f>IFERROR(Tabla3[[#This Row],[OCULTAR2]]-Tabla3[[#This Row],[OCULTAR2]]*Tabla3[[#This Row],[% LÍNEA]]," ")</f>
        <v>9.5555599999999998</v>
      </c>
      <c r="Q3009" s="56">
        <f>IFERROR(Tabla3[[#This Row],[% PRODUCTO]]+Tabla3[[#This Row],[% LÍNEA]]," ")</f>
        <v>0</v>
      </c>
      <c r="R3009" s="53">
        <f>Tabla3[[#This Row],[OCULTAR3]]</f>
        <v>9.5555599999999998</v>
      </c>
      <c r="S3009" s="53">
        <f>Tabla3[[#This Row],[PRECIO SIN %]]-Tabla3[[#This Row],[PRECIO SIN %]]*10%</f>
        <v>8.6000040000000002</v>
      </c>
      <c r="T3009" s="80">
        <f>(Tabla3[[#This Row],[PRECIO CON DESCT.]]-(Tabla3[[#This Row],[PRECIO CON DESCT.]]*$T$6))</f>
        <v>5.4180025199999999</v>
      </c>
      <c r="U3009" s="96"/>
      <c r="V3009" s="94">
        <f>Tabla3[[#This Row],[PRECIO %      en $]]*Tabla3[[#This Row],[PEDIDO ]]</f>
        <v>0</v>
      </c>
      <c r="W3009" s="57">
        <f>Tabla3[[#This Row],[PRECIO CON DESCT.]]*Tabla3[[#This Row],[PEDIDO ]]</f>
        <v>0</v>
      </c>
      <c r="X3009" s="58">
        <f>Tabla3[[#This Row],[PRECIO SIN %]]*Tabla3[[#This Row],[PEDIDO ]]</f>
        <v>0</v>
      </c>
    </row>
    <row r="3010" spans="1:24" ht="33" customHeight="1" x14ac:dyDescent="0.4">
      <c r="A3010" s="125">
        <v>7591585317025</v>
      </c>
      <c r="B3010" s="59" t="s">
        <v>225</v>
      </c>
      <c r="C3010" s="59" t="s">
        <v>104</v>
      </c>
      <c r="D30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10" s="119" t="s">
        <v>3476</v>
      </c>
      <c r="F3010" s="76" t="s">
        <v>537</v>
      </c>
      <c r="G30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10" s="78">
        <v>33</v>
      </c>
      <c r="J3010" s="52">
        <v>10.55556</v>
      </c>
      <c r="K3010" s="60">
        <f>Tabla3[[#This Row],[PRECIOS]]-Tabla3[[#This Row],[PRECIOS]]*10%</f>
        <v>9.5000040000000006</v>
      </c>
      <c r="L3010" s="101"/>
      <c r="M3010" s="61"/>
      <c r="N3010" s="55">
        <f>IFERROR(Tabla3[[#This Row],[PRECIOS]]-Tabla3[[#This Row],[PRECIOS]]*Tabla3[[#This Row],[% PRODUCTO]]," ")</f>
        <v>10.55556</v>
      </c>
      <c r="O3010" s="61"/>
      <c r="P3010" s="55">
        <f>IFERROR(Tabla3[[#This Row],[OCULTAR2]]-Tabla3[[#This Row],[OCULTAR2]]*Tabla3[[#This Row],[% LÍNEA]]," ")</f>
        <v>10.55556</v>
      </c>
      <c r="Q3010" s="56">
        <f>IFERROR(Tabla3[[#This Row],[% PRODUCTO]]+Tabla3[[#This Row],[% LÍNEA]]," ")</f>
        <v>0</v>
      </c>
      <c r="R3010" s="60">
        <f>Tabla3[[#This Row],[OCULTAR3]]</f>
        <v>10.55556</v>
      </c>
      <c r="S3010" s="60">
        <f>Tabla3[[#This Row],[PRECIO SIN %]]-Tabla3[[#This Row],[PRECIO SIN %]]*10%</f>
        <v>9.5000040000000006</v>
      </c>
      <c r="T3010" s="80">
        <f>(Tabla3[[#This Row],[PRECIO CON DESCT.]]-(Tabla3[[#This Row],[PRECIO CON DESCT.]]*$T$6))</f>
        <v>5.9850025200000001</v>
      </c>
      <c r="U3010" s="96"/>
      <c r="V3010" s="94">
        <f>Tabla3[[#This Row],[PRECIO %      en $]]*Tabla3[[#This Row],[PEDIDO ]]</f>
        <v>0</v>
      </c>
      <c r="W3010" s="57">
        <f>Tabla3[[#This Row],[PRECIO CON DESCT.]]*Tabla3[[#This Row],[PEDIDO ]]</f>
        <v>0</v>
      </c>
      <c r="X3010" s="58">
        <f>Tabla3[[#This Row],[PRECIO SIN %]]*Tabla3[[#This Row],[PEDIDO ]]</f>
        <v>0</v>
      </c>
    </row>
    <row r="3011" spans="1:24" ht="33" customHeight="1" x14ac:dyDescent="0.4">
      <c r="A3011" s="124">
        <v>7591020081009</v>
      </c>
      <c r="B3011" s="51" t="s">
        <v>225</v>
      </c>
      <c r="C3011" s="51" t="s">
        <v>196</v>
      </c>
      <c r="D30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011" s="118" t="s">
        <v>3477</v>
      </c>
      <c r="F3011" s="75" t="s">
        <v>537</v>
      </c>
      <c r="G30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011" s="77">
        <v>78</v>
      </c>
      <c r="J3011" s="52">
        <v>11.255559999999999</v>
      </c>
      <c r="K3011" s="53">
        <f>Tabla3[[#This Row],[PRECIOS]]-Tabla3[[#This Row],[PRECIOS]]*10%</f>
        <v>10.130004</v>
      </c>
      <c r="L3011" s="101" t="s">
        <v>5327</v>
      </c>
      <c r="M3011" s="54"/>
      <c r="N3011" s="55">
        <f>IFERROR(Tabla3[[#This Row],[PRECIOS]]-Tabla3[[#This Row],[PRECIOS]]*Tabla3[[#This Row],[% PRODUCTO]]," ")</f>
        <v>11.255559999999999</v>
      </c>
      <c r="O3011" s="54"/>
      <c r="P3011" s="55">
        <f>IFERROR(Tabla3[[#This Row],[OCULTAR2]]-Tabla3[[#This Row],[OCULTAR2]]*Tabla3[[#This Row],[% LÍNEA]]," ")</f>
        <v>11.255559999999999</v>
      </c>
      <c r="Q3011" s="56">
        <f>IFERROR(Tabla3[[#This Row],[% PRODUCTO]]+Tabla3[[#This Row],[% LÍNEA]]," ")</f>
        <v>0</v>
      </c>
      <c r="R3011" s="53">
        <f>Tabla3[[#This Row],[OCULTAR3]]</f>
        <v>11.255559999999999</v>
      </c>
      <c r="S3011" s="53">
        <f>Tabla3[[#This Row],[PRECIO SIN %]]-Tabla3[[#This Row],[PRECIO SIN %]]*10%</f>
        <v>10.130004</v>
      </c>
      <c r="T3011" s="80">
        <f>(Tabla3[[#This Row],[PRECIO CON DESCT.]]-(Tabla3[[#This Row],[PRECIO CON DESCT.]]*$T$6))</f>
        <v>6.3819025199999997</v>
      </c>
      <c r="U3011" s="96"/>
      <c r="V3011" s="94">
        <f>Tabla3[[#This Row],[PRECIO %      en $]]*Tabla3[[#This Row],[PEDIDO ]]</f>
        <v>0</v>
      </c>
      <c r="W3011" s="57">
        <f>Tabla3[[#This Row],[PRECIO CON DESCT.]]*Tabla3[[#This Row],[PEDIDO ]]</f>
        <v>0</v>
      </c>
      <c r="X3011" s="58">
        <f>Tabla3[[#This Row],[PRECIO SIN %]]*Tabla3[[#This Row],[PEDIDO ]]</f>
        <v>0</v>
      </c>
    </row>
    <row r="3012" spans="1:24" ht="33" customHeight="1" x14ac:dyDescent="0.4">
      <c r="A3012" s="125">
        <v>7591519001860</v>
      </c>
      <c r="B3012" s="59" t="s">
        <v>225</v>
      </c>
      <c r="C3012" s="59" t="s">
        <v>149</v>
      </c>
      <c r="D30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012" s="119" t="s">
        <v>3478</v>
      </c>
      <c r="F3012" s="76" t="s">
        <v>537</v>
      </c>
      <c r="G30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012" s="78">
        <v>55</v>
      </c>
      <c r="J3012" s="52">
        <v>8.6666699999999999</v>
      </c>
      <c r="K3012" s="60">
        <f>Tabla3[[#This Row],[PRECIOS]]-Tabla3[[#This Row],[PRECIOS]]*10%</f>
        <v>7.8000030000000002</v>
      </c>
      <c r="L3012" s="101" t="s">
        <v>5327</v>
      </c>
      <c r="M3012" s="61"/>
      <c r="N3012" s="55">
        <f>IFERROR(Tabla3[[#This Row],[PRECIOS]]-Tabla3[[#This Row],[PRECIOS]]*Tabla3[[#This Row],[% PRODUCTO]]," ")</f>
        <v>8.6666699999999999</v>
      </c>
      <c r="O3012" s="61"/>
      <c r="P3012" s="55">
        <f>IFERROR(Tabla3[[#This Row],[OCULTAR2]]-Tabla3[[#This Row],[OCULTAR2]]*Tabla3[[#This Row],[% LÍNEA]]," ")</f>
        <v>8.6666699999999999</v>
      </c>
      <c r="Q3012" s="56">
        <f>IFERROR(Tabla3[[#This Row],[% PRODUCTO]]+Tabla3[[#This Row],[% LÍNEA]]," ")</f>
        <v>0</v>
      </c>
      <c r="R3012" s="60">
        <f>Tabla3[[#This Row],[OCULTAR3]]</f>
        <v>8.6666699999999999</v>
      </c>
      <c r="S3012" s="60">
        <f>Tabla3[[#This Row],[PRECIO SIN %]]-Tabla3[[#This Row],[PRECIO SIN %]]*10%</f>
        <v>7.8000030000000002</v>
      </c>
      <c r="T3012" s="80">
        <f>(Tabla3[[#This Row],[PRECIO CON DESCT.]]-(Tabla3[[#This Row],[PRECIO CON DESCT.]]*$T$6))</f>
        <v>4.9140018899999998</v>
      </c>
      <c r="U3012" s="96"/>
      <c r="V3012" s="94">
        <f>Tabla3[[#This Row],[PRECIO %      en $]]*Tabla3[[#This Row],[PEDIDO ]]</f>
        <v>0</v>
      </c>
      <c r="W3012" s="57">
        <f>Tabla3[[#This Row],[PRECIO CON DESCT.]]*Tabla3[[#This Row],[PEDIDO ]]</f>
        <v>0</v>
      </c>
      <c r="X3012" s="58">
        <f>Tabla3[[#This Row],[PRECIO SIN %]]*Tabla3[[#This Row],[PEDIDO ]]</f>
        <v>0</v>
      </c>
    </row>
    <row r="3013" spans="1:24" ht="33" customHeight="1" x14ac:dyDescent="0.4">
      <c r="A3013" s="124">
        <v>7597758001272</v>
      </c>
      <c r="B3013" s="51" t="s">
        <v>225</v>
      </c>
      <c r="C3013" s="51" t="s">
        <v>67</v>
      </c>
      <c r="D30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013" s="118" t="s">
        <v>3479</v>
      </c>
      <c r="F3013" s="75" t="s">
        <v>537</v>
      </c>
      <c r="G30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013" s="77">
        <v>53</v>
      </c>
      <c r="J3013" s="52">
        <v>9.4888899999999996</v>
      </c>
      <c r="K3013" s="53">
        <f>Tabla3[[#This Row],[PRECIOS]]-Tabla3[[#This Row],[PRECIOS]]*10%</f>
        <v>8.5400010000000002</v>
      </c>
      <c r="L3013" s="101" t="s">
        <v>5327</v>
      </c>
      <c r="M3013" s="54"/>
      <c r="N3013" s="55">
        <f>IFERROR(Tabla3[[#This Row],[PRECIOS]]-Tabla3[[#This Row],[PRECIOS]]*Tabla3[[#This Row],[% PRODUCTO]]," ")</f>
        <v>9.4888899999999996</v>
      </c>
      <c r="O3013" s="54"/>
      <c r="P3013" s="55">
        <f>IFERROR(Tabla3[[#This Row],[OCULTAR2]]-Tabla3[[#This Row],[OCULTAR2]]*Tabla3[[#This Row],[% LÍNEA]]," ")</f>
        <v>9.4888899999999996</v>
      </c>
      <c r="Q3013" s="56">
        <f>IFERROR(Tabla3[[#This Row],[% PRODUCTO]]+Tabla3[[#This Row],[% LÍNEA]]," ")</f>
        <v>0</v>
      </c>
      <c r="R3013" s="53">
        <f>Tabla3[[#This Row],[OCULTAR3]]</f>
        <v>9.4888899999999996</v>
      </c>
      <c r="S3013" s="53">
        <f>Tabla3[[#This Row],[PRECIO SIN %]]-Tabla3[[#This Row],[PRECIO SIN %]]*10%</f>
        <v>8.5400010000000002</v>
      </c>
      <c r="T3013" s="80">
        <f>(Tabla3[[#This Row],[PRECIO CON DESCT.]]-(Tabla3[[#This Row],[PRECIO CON DESCT.]]*$T$6))</f>
        <v>5.38020063</v>
      </c>
      <c r="U3013" s="96"/>
      <c r="V3013" s="94">
        <f>Tabla3[[#This Row],[PRECIO %      en $]]*Tabla3[[#This Row],[PEDIDO ]]</f>
        <v>0</v>
      </c>
      <c r="W3013" s="57">
        <f>Tabla3[[#This Row],[PRECIO CON DESCT.]]*Tabla3[[#This Row],[PEDIDO ]]</f>
        <v>0</v>
      </c>
      <c r="X3013" s="58">
        <f>Tabla3[[#This Row],[PRECIO SIN %]]*Tabla3[[#This Row],[PEDIDO ]]</f>
        <v>0</v>
      </c>
    </row>
    <row r="3014" spans="1:24" ht="33" customHeight="1" x14ac:dyDescent="0.4">
      <c r="A3014" s="125">
        <v>8906143192027</v>
      </c>
      <c r="B3014" s="59" t="s">
        <v>225</v>
      </c>
      <c r="C3014" s="59" t="s">
        <v>267</v>
      </c>
      <c r="D30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014" s="119" t="s">
        <v>3480</v>
      </c>
      <c r="F3014" s="76" t="s">
        <v>537</v>
      </c>
      <c r="G30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014" s="78">
        <v>43</v>
      </c>
      <c r="J3014" s="52">
        <v>8.7777799999999999</v>
      </c>
      <c r="K3014" s="60">
        <f>Tabla3[[#This Row],[PRECIOS]]-Tabla3[[#This Row],[PRECIOS]]*10%</f>
        <v>7.9000019999999997</v>
      </c>
      <c r="L3014" s="101" t="s">
        <v>5327</v>
      </c>
      <c r="M3014" s="61"/>
      <c r="N3014" s="55">
        <f>IFERROR(Tabla3[[#This Row],[PRECIOS]]-Tabla3[[#This Row],[PRECIOS]]*Tabla3[[#This Row],[% PRODUCTO]]," ")</f>
        <v>8.7777799999999999</v>
      </c>
      <c r="O3014" s="61"/>
      <c r="P3014" s="55">
        <f>IFERROR(Tabla3[[#This Row],[OCULTAR2]]-Tabla3[[#This Row],[OCULTAR2]]*Tabla3[[#This Row],[% LÍNEA]]," ")</f>
        <v>8.7777799999999999</v>
      </c>
      <c r="Q3014" s="56">
        <f>IFERROR(Tabla3[[#This Row],[% PRODUCTO]]+Tabla3[[#This Row],[% LÍNEA]]," ")</f>
        <v>0</v>
      </c>
      <c r="R3014" s="60">
        <f>Tabla3[[#This Row],[OCULTAR3]]</f>
        <v>8.7777799999999999</v>
      </c>
      <c r="S3014" s="60">
        <f>Tabla3[[#This Row],[PRECIO SIN %]]-Tabla3[[#This Row],[PRECIO SIN %]]*10%</f>
        <v>7.9000019999999997</v>
      </c>
      <c r="T3014" s="80">
        <f>(Tabla3[[#This Row],[PRECIO CON DESCT.]]-(Tabla3[[#This Row],[PRECIO CON DESCT.]]*$T$6))</f>
        <v>4.9770012599999998</v>
      </c>
      <c r="U3014" s="96"/>
      <c r="V3014" s="94">
        <f>Tabla3[[#This Row],[PRECIO %      en $]]*Tabla3[[#This Row],[PEDIDO ]]</f>
        <v>0</v>
      </c>
      <c r="W3014" s="57">
        <f>Tabla3[[#This Row],[PRECIO CON DESCT.]]*Tabla3[[#This Row],[PEDIDO ]]</f>
        <v>0</v>
      </c>
      <c r="X3014" s="58">
        <f>Tabla3[[#This Row],[PRECIO SIN %]]*Tabla3[[#This Row],[PEDIDO ]]</f>
        <v>0</v>
      </c>
    </row>
    <row r="3015" spans="1:24" ht="33" customHeight="1" x14ac:dyDescent="0.4">
      <c r="A3015" s="124">
        <v>7591619520476</v>
      </c>
      <c r="B3015" s="51" t="s">
        <v>225</v>
      </c>
      <c r="C3015" s="51" t="s">
        <v>131</v>
      </c>
      <c r="D30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15" s="118" t="s">
        <v>3481</v>
      </c>
      <c r="F3015" s="75" t="s">
        <v>537</v>
      </c>
      <c r="G30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15" s="77">
        <v>118</v>
      </c>
      <c r="J3015" s="52">
        <v>9.2222200000000001</v>
      </c>
      <c r="K3015" s="53">
        <f>Tabla3[[#This Row],[PRECIOS]]-Tabla3[[#This Row],[PRECIOS]]*10%</f>
        <v>8.2999980000000004</v>
      </c>
      <c r="L3015" s="101"/>
      <c r="M3015" s="54"/>
      <c r="N3015" s="55">
        <f>IFERROR(Tabla3[[#This Row],[PRECIOS]]-Tabla3[[#This Row],[PRECIOS]]*Tabla3[[#This Row],[% PRODUCTO]]," ")</f>
        <v>9.2222200000000001</v>
      </c>
      <c r="O3015" s="54"/>
      <c r="P3015" s="55">
        <f>IFERROR(Tabla3[[#This Row],[OCULTAR2]]-Tabla3[[#This Row],[OCULTAR2]]*Tabla3[[#This Row],[% LÍNEA]]," ")</f>
        <v>9.2222200000000001</v>
      </c>
      <c r="Q3015" s="56">
        <f>IFERROR(Tabla3[[#This Row],[% PRODUCTO]]+Tabla3[[#This Row],[% LÍNEA]]," ")</f>
        <v>0</v>
      </c>
      <c r="R3015" s="53">
        <f>Tabla3[[#This Row],[OCULTAR3]]</f>
        <v>9.2222200000000001</v>
      </c>
      <c r="S3015" s="53">
        <f>Tabla3[[#This Row],[PRECIO SIN %]]-Tabla3[[#This Row],[PRECIO SIN %]]*10%</f>
        <v>8.2999980000000004</v>
      </c>
      <c r="T3015" s="80">
        <f>(Tabla3[[#This Row],[PRECIO CON DESCT.]]-(Tabla3[[#This Row],[PRECIO CON DESCT.]]*$T$6))</f>
        <v>5.2289987399999998</v>
      </c>
      <c r="U3015" s="96"/>
      <c r="V3015" s="94">
        <f>Tabla3[[#This Row],[PRECIO %      en $]]*Tabla3[[#This Row],[PEDIDO ]]</f>
        <v>0</v>
      </c>
      <c r="W3015" s="57">
        <f>Tabla3[[#This Row],[PRECIO CON DESCT.]]*Tabla3[[#This Row],[PEDIDO ]]</f>
        <v>0</v>
      </c>
      <c r="X3015" s="58">
        <f>Tabla3[[#This Row],[PRECIO SIN %]]*Tabla3[[#This Row],[PEDIDO ]]</f>
        <v>0</v>
      </c>
    </row>
    <row r="3016" spans="1:24" ht="33" customHeight="1" x14ac:dyDescent="0.4">
      <c r="A3016" s="125">
        <v>8906159253859</v>
      </c>
      <c r="B3016" s="59" t="s">
        <v>225</v>
      </c>
      <c r="C3016" s="59" t="s">
        <v>133</v>
      </c>
      <c r="D30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16" s="119" t="s">
        <v>3482</v>
      </c>
      <c r="F3016" s="76" t="s">
        <v>537</v>
      </c>
      <c r="G30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16" s="78">
        <v>222</v>
      </c>
      <c r="J3016" s="52">
        <v>2.73333</v>
      </c>
      <c r="K3016" s="60">
        <f>Tabla3[[#This Row],[PRECIOS]]-Tabla3[[#This Row],[PRECIOS]]*10%</f>
        <v>2.459997</v>
      </c>
      <c r="L3016" s="101"/>
      <c r="M3016" s="61"/>
      <c r="N3016" s="55">
        <f>IFERROR(Tabla3[[#This Row],[PRECIOS]]-Tabla3[[#This Row],[PRECIOS]]*Tabla3[[#This Row],[% PRODUCTO]]," ")</f>
        <v>2.73333</v>
      </c>
      <c r="O3016" s="61"/>
      <c r="P3016" s="55">
        <f>IFERROR(Tabla3[[#This Row],[OCULTAR2]]-Tabla3[[#This Row],[OCULTAR2]]*Tabla3[[#This Row],[% LÍNEA]]," ")</f>
        <v>2.73333</v>
      </c>
      <c r="Q3016" s="56">
        <f>IFERROR(Tabla3[[#This Row],[% PRODUCTO]]+Tabla3[[#This Row],[% LÍNEA]]," ")</f>
        <v>0</v>
      </c>
      <c r="R3016" s="60">
        <f>Tabla3[[#This Row],[OCULTAR3]]</f>
        <v>2.73333</v>
      </c>
      <c r="S3016" s="60">
        <f>Tabla3[[#This Row],[PRECIO SIN %]]-Tabla3[[#This Row],[PRECIO SIN %]]*10%</f>
        <v>2.459997</v>
      </c>
      <c r="T3016" s="80">
        <f>(Tabla3[[#This Row],[PRECIO CON DESCT.]]-(Tabla3[[#This Row],[PRECIO CON DESCT.]]*$T$6))</f>
        <v>1.54979811</v>
      </c>
      <c r="U3016" s="96"/>
      <c r="V3016" s="94">
        <f>Tabla3[[#This Row],[PRECIO %      en $]]*Tabla3[[#This Row],[PEDIDO ]]</f>
        <v>0</v>
      </c>
      <c r="W3016" s="57">
        <f>Tabla3[[#This Row],[PRECIO CON DESCT.]]*Tabla3[[#This Row],[PEDIDO ]]</f>
        <v>0</v>
      </c>
      <c r="X3016" s="58">
        <f>Tabla3[[#This Row],[PRECIO SIN %]]*Tabla3[[#This Row],[PEDIDO ]]</f>
        <v>0</v>
      </c>
    </row>
    <row r="3017" spans="1:24" ht="33" customHeight="1" x14ac:dyDescent="0.4">
      <c r="A3017" s="124">
        <v>7591585117052</v>
      </c>
      <c r="B3017" s="51" t="s">
        <v>225</v>
      </c>
      <c r="C3017" s="51" t="s">
        <v>104</v>
      </c>
      <c r="D30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17" s="118" t="s">
        <v>3483</v>
      </c>
      <c r="F3017" s="75" t="s">
        <v>537</v>
      </c>
      <c r="G30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17" s="77">
        <v>57</v>
      </c>
      <c r="J3017" s="52">
        <v>6.8666700000000001</v>
      </c>
      <c r="K3017" s="53">
        <f>Tabla3[[#This Row],[PRECIOS]]-Tabla3[[#This Row],[PRECIOS]]*10%</f>
        <v>6.1800030000000001</v>
      </c>
      <c r="L3017" s="101"/>
      <c r="M3017" s="54"/>
      <c r="N3017" s="55">
        <f>IFERROR(Tabla3[[#This Row],[PRECIOS]]-Tabla3[[#This Row],[PRECIOS]]*Tabla3[[#This Row],[% PRODUCTO]]," ")</f>
        <v>6.8666700000000001</v>
      </c>
      <c r="O3017" s="54"/>
      <c r="P3017" s="55">
        <f>IFERROR(Tabla3[[#This Row],[OCULTAR2]]-Tabla3[[#This Row],[OCULTAR2]]*Tabla3[[#This Row],[% LÍNEA]]," ")</f>
        <v>6.8666700000000001</v>
      </c>
      <c r="Q3017" s="56">
        <f>IFERROR(Tabla3[[#This Row],[% PRODUCTO]]+Tabla3[[#This Row],[% LÍNEA]]," ")</f>
        <v>0</v>
      </c>
      <c r="R3017" s="53">
        <f>Tabla3[[#This Row],[OCULTAR3]]</f>
        <v>6.8666700000000001</v>
      </c>
      <c r="S3017" s="53">
        <f>Tabla3[[#This Row],[PRECIO SIN %]]-Tabla3[[#This Row],[PRECIO SIN %]]*10%</f>
        <v>6.1800030000000001</v>
      </c>
      <c r="T3017" s="80">
        <f>(Tabla3[[#This Row],[PRECIO CON DESCT.]]-(Tabla3[[#This Row],[PRECIO CON DESCT.]]*$T$6))</f>
        <v>3.8934018900000003</v>
      </c>
      <c r="U3017" s="96"/>
      <c r="V3017" s="94">
        <f>Tabla3[[#This Row],[PRECIO %      en $]]*Tabla3[[#This Row],[PEDIDO ]]</f>
        <v>0</v>
      </c>
      <c r="W3017" s="57">
        <f>Tabla3[[#This Row],[PRECIO CON DESCT.]]*Tabla3[[#This Row],[PEDIDO ]]</f>
        <v>0</v>
      </c>
      <c r="X3017" s="58">
        <f>Tabla3[[#This Row],[PRECIO SIN %]]*Tabla3[[#This Row],[PEDIDO ]]</f>
        <v>0</v>
      </c>
    </row>
    <row r="3018" spans="1:24" ht="33" customHeight="1" x14ac:dyDescent="0.4">
      <c r="A3018" s="125">
        <v>8904210806204</v>
      </c>
      <c r="B3018" s="59" t="s">
        <v>225</v>
      </c>
      <c r="C3018" s="59" t="s">
        <v>209</v>
      </c>
      <c r="D30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18" s="119" t="s">
        <v>3484</v>
      </c>
      <c r="F3018" s="76" t="s">
        <v>537</v>
      </c>
      <c r="G30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18" s="78">
        <v>134</v>
      </c>
      <c r="J3018" s="52">
        <v>5.3333300000000001</v>
      </c>
      <c r="K3018" s="60">
        <f>Tabla3[[#This Row],[PRECIOS]]-Tabla3[[#This Row],[PRECIOS]]*10%</f>
        <v>4.7999970000000003</v>
      </c>
      <c r="L3018" s="101"/>
      <c r="M3018" s="61"/>
      <c r="N3018" s="55">
        <f>IFERROR(Tabla3[[#This Row],[PRECIOS]]-Tabla3[[#This Row],[PRECIOS]]*Tabla3[[#This Row],[% PRODUCTO]]," ")</f>
        <v>5.3333300000000001</v>
      </c>
      <c r="O3018" s="61"/>
      <c r="P3018" s="55">
        <f>IFERROR(Tabla3[[#This Row],[OCULTAR2]]-Tabla3[[#This Row],[OCULTAR2]]*Tabla3[[#This Row],[% LÍNEA]]," ")</f>
        <v>5.3333300000000001</v>
      </c>
      <c r="Q3018" s="56">
        <f>IFERROR(Tabla3[[#This Row],[% PRODUCTO]]+Tabla3[[#This Row],[% LÍNEA]]," ")</f>
        <v>0</v>
      </c>
      <c r="R3018" s="60">
        <f>Tabla3[[#This Row],[OCULTAR3]]</f>
        <v>5.3333300000000001</v>
      </c>
      <c r="S3018" s="60">
        <f>Tabla3[[#This Row],[PRECIO SIN %]]-Tabla3[[#This Row],[PRECIO SIN %]]*10%</f>
        <v>4.7999970000000003</v>
      </c>
      <c r="T3018" s="80">
        <f>(Tabla3[[#This Row],[PRECIO CON DESCT.]]-(Tabla3[[#This Row],[PRECIO CON DESCT.]]*$T$6))</f>
        <v>3.02399811</v>
      </c>
      <c r="U3018" s="96"/>
      <c r="V3018" s="94">
        <f>Tabla3[[#This Row],[PRECIO %      en $]]*Tabla3[[#This Row],[PEDIDO ]]</f>
        <v>0</v>
      </c>
      <c r="W3018" s="57">
        <f>Tabla3[[#This Row],[PRECIO CON DESCT.]]*Tabla3[[#This Row],[PEDIDO ]]</f>
        <v>0</v>
      </c>
      <c r="X3018" s="58">
        <f>Tabla3[[#This Row],[PRECIO SIN %]]*Tabla3[[#This Row],[PEDIDO ]]</f>
        <v>0</v>
      </c>
    </row>
    <row r="3019" spans="1:24" ht="33" customHeight="1" x14ac:dyDescent="0.4">
      <c r="A3019" s="124">
        <v>7592803004079</v>
      </c>
      <c r="B3019" s="51" t="s">
        <v>225</v>
      </c>
      <c r="C3019" s="51" t="s">
        <v>132</v>
      </c>
      <c r="D30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19" s="118" t="s">
        <v>3485</v>
      </c>
      <c r="F3019" s="75" t="s">
        <v>537</v>
      </c>
      <c r="G30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19" s="77">
        <v>145</v>
      </c>
      <c r="J3019" s="52">
        <v>6.6444400000000003</v>
      </c>
      <c r="K3019" s="53">
        <f>Tabla3[[#This Row],[PRECIOS]]-Tabla3[[#This Row],[PRECIOS]]*10%</f>
        <v>5.9799959999999999</v>
      </c>
      <c r="L3019" s="101"/>
      <c r="M3019" s="54"/>
      <c r="N3019" s="55">
        <f>IFERROR(Tabla3[[#This Row],[PRECIOS]]-Tabla3[[#This Row],[PRECIOS]]*Tabla3[[#This Row],[% PRODUCTO]]," ")</f>
        <v>6.6444400000000003</v>
      </c>
      <c r="O3019" s="54"/>
      <c r="P3019" s="55">
        <f>IFERROR(Tabla3[[#This Row],[OCULTAR2]]-Tabla3[[#This Row],[OCULTAR2]]*Tabla3[[#This Row],[% LÍNEA]]," ")</f>
        <v>6.6444400000000003</v>
      </c>
      <c r="Q3019" s="56">
        <f>IFERROR(Tabla3[[#This Row],[% PRODUCTO]]+Tabla3[[#This Row],[% LÍNEA]]," ")</f>
        <v>0</v>
      </c>
      <c r="R3019" s="53">
        <f>Tabla3[[#This Row],[OCULTAR3]]</f>
        <v>6.6444400000000003</v>
      </c>
      <c r="S3019" s="53">
        <f>Tabla3[[#This Row],[PRECIO SIN %]]-Tabla3[[#This Row],[PRECIO SIN %]]*10%</f>
        <v>5.9799959999999999</v>
      </c>
      <c r="T3019" s="80">
        <f>(Tabla3[[#This Row],[PRECIO CON DESCT.]]-(Tabla3[[#This Row],[PRECIO CON DESCT.]]*$T$6))</f>
        <v>3.7673974800000001</v>
      </c>
      <c r="U3019" s="96"/>
      <c r="V3019" s="94">
        <f>Tabla3[[#This Row],[PRECIO %      en $]]*Tabla3[[#This Row],[PEDIDO ]]</f>
        <v>0</v>
      </c>
      <c r="W3019" s="57">
        <f>Tabla3[[#This Row],[PRECIO CON DESCT.]]*Tabla3[[#This Row],[PEDIDO ]]</f>
        <v>0</v>
      </c>
      <c r="X3019" s="58">
        <f>Tabla3[[#This Row],[PRECIO SIN %]]*Tabla3[[#This Row],[PEDIDO ]]</f>
        <v>0</v>
      </c>
    </row>
    <row r="3020" spans="1:24" ht="33" customHeight="1" x14ac:dyDescent="0.4">
      <c r="A3020" s="125">
        <v>8906112610569</v>
      </c>
      <c r="B3020" s="59" t="s">
        <v>225</v>
      </c>
      <c r="C3020" s="59" t="s">
        <v>57</v>
      </c>
      <c r="D30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20" s="119" t="s">
        <v>3486</v>
      </c>
      <c r="F3020" s="76" t="s">
        <v>537</v>
      </c>
      <c r="G30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20" s="78">
        <v>195</v>
      </c>
      <c r="J3020" s="52">
        <v>2.6666699999999999</v>
      </c>
      <c r="K3020" s="60">
        <f>Tabla3[[#This Row],[PRECIOS]]-Tabla3[[#This Row],[PRECIOS]]*10%</f>
        <v>2.4000029999999999</v>
      </c>
      <c r="L3020" s="101"/>
      <c r="M3020" s="61"/>
      <c r="N3020" s="55">
        <f>IFERROR(Tabla3[[#This Row],[PRECIOS]]-Tabla3[[#This Row],[PRECIOS]]*Tabla3[[#This Row],[% PRODUCTO]]," ")</f>
        <v>2.6666699999999999</v>
      </c>
      <c r="O3020" s="61"/>
      <c r="P3020" s="55">
        <f>IFERROR(Tabla3[[#This Row],[OCULTAR2]]-Tabla3[[#This Row],[OCULTAR2]]*Tabla3[[#This Row],[% LÍNEA]]," ")</f>
        <v>2.6666699999999999</v>
      </c>
      <c r="Q3020" s="56">
        <f>IFERROR(Tabla3[[#This Row],[% PRODUCTO]]+Tabla3[[#This Row],[% LÍNEA]]," ")</f>
        <v>0</v>
      </c>
      <c r="R3020" s="60">
        <f>Tabla3[[#This Row],[OCULTAR3]]</f>
        <v>2.6666699999999999</v>
      </c>
      <c r="S3020" s="60">
        <f>Tabla3[[#This Row],[PRECIO SIN %]]-Tabla3[[#This Row],[PRECIO SIN %]]*10%</f>
        <v>2.4000029999999999</v>
      </c>
      <c r="T3020" s="80">
        <f>(Tabla3[[#This Row],[PRECIO CON DESCT.]]-(Tabla3[[#This Row],[PRECIO CON DESCT.]]*$T$6))</f>
        <v>1.5120018900000001</v>
      </c>
      <c r="U3020" s="96"/>
      <c r="V3020" s="94">
        <f>Tabla3[[#This Row],[PRECIO %      en $]]*Tabla3[[#This Row],[PEDIDO ]]</f>
        <v>0</v>
      </c>
      <c r="W3020" s="57">
        <f>Tabla3[[#This Row],[PRECIO CON DESCT.]]*Tabla3[[#This Row],[PEDIDO ]]</f>
        <v>0</v>
      </c>
      <c r="X3020" s="58">
        <f>Tabla3[[#This Row],[PRECIO SIN %]]*Tabla3[[#This Row],[PEDIDO ]]</f>
        <v>0</v>
      </c>
    </row>
    <row r="3021" spans="1:24" ht="33" customHeight="1" x14ac:dyDescent="0.4">
      <c r="A3021" s="124">
        <v>7591619520483</v>
      </c>
      <c r="B3021" s="51" t="s">
        <v>225</v>
      </c>
      <c r="C3021" s="51" t="s">
        <v>131</v>
      </c>
      <c r="D30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21" s="118" t="s">
        <v>3487</v>
      </c>
      <c r="F3021" s="75" t="s">
        <v>537</v>
      </c>
      <c r="G30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21" s="77">
        <v>51</v>
      </c>
      <c r="J3021" s="52">
        <v>5.0555599999999998</v>
      </c>
      <c r="K3021" s="53">
        <f>Tabla3[[#This Row],[PRECIOS]]-Tabla3[[#This Row],[PRECIOS]]*10%</f>
        <v>4.5500039999999995</v>
      </c>
      <c r="L3021" s="101"/>
      <c r="M3021" s="54"/>
      <c r="N3021" s="55">
        <f>IFERROR(Tabla3[[#This Row],[PRECIOS]]-Tabla3[[#This Row],[PRECIOS]]*Tabla3[[#This Row],[% PRODUCTO]]," ")</f>
        <v>5.0555599999999998</v>
      </c>
      <c r="O3021" s="54"/>
      <c r="P3021" s="55">
        <f>IFERROR(Tabla3[[#This Row],[OCULTAR2]]-Tabla3[[#This Row],[OCULTAR2]]*Tabla3[[#This Row],[% LÍNEA]]," ")</f>
        <v>5.0555599999999998</v>
      </c>
      <c r="Q3021" s="56">
        <f>IFERROR(Tabla3[[#This Row],[% PRODUCTO]]+Tabla3[[#This Row],[% LÍNEA]]," ")</f>
        <v>0</v>
      </c>
      <c r="R3021" s="53">
        <f>Tabla3[[#This Row],[OCULTAR3]]</f>
        <v>5.0555599999999998</v>
      </c>
      <c r="S3021" s="53">
        <f>Tabla3[[#This Row],[PRECIO SIN %]]-Tabla3[[#This Row],[PRECIO SIN %]]*10%</f>
        <v>4.5500039999999995</v>
      </c>
      <c r="T3021" s="80">
        <f>(Tabla3[[#This Row],[PRECIO CON DESCT.]]-(Tabla3[[#This Row],[PRECIO CON DESCT.]]*$T$6))</f>
        <v>2.8665025199999996</v>
      </c>
      <c r="U3021" s="96"/>
      <c r="V3021" s="94">
        <f>Tabla3[[#This Row],[PRECIO %      en $]]*Tabla3[[#This Row],[PEDIDO ]]</f>
        <v>0</v>
      </c>
      <c r="W3021" s="57">
        <f>Tabla3[[#This Row],[PRECIO CON DESCT.]]*Tabla3[[#This Row],[PEDIDO ]]</f>
        <v>0</v>
      </c>
      <c r="X3021" s="58">
        <f>Tabla3[[#This Row],[PRECIO SIN %]]*Tabla3[[#This Row],[PEDIDO ]]</f>
        <v>0</v>
      </c>
    </row>
    <row r="3022" spans="1:24" ht="33" customHeight="1" x14ac:dyDescent="0.4">
      <c r="A3022" s="125">
        <v>6977234271336</v>
      </c>
      <c r="B3022" s="59" t="s">
        <v>225</v>
      </c>
      <c r="C3022" s="59" t="s">
        <v>120</v>
      </c>
      <c r="D30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22" s="119" t="s">
        <v>3488</v>
      </c>
      <c r="F3022" s="76" t="s">
        <v>537</v>
      </c>
      <c r="G30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22" s="78">
        <v>205</v>
      </c>
      <c r="J3022" s="52">
        <v>1.88889</v>
      </c>
      <c r="K3022" s="60">
        <f>Tabla3[[#This Row],[PRECIOS]]-Tabla3[[#This Row],[PRECIOS]]*10%</f>
        <v>1.7000009999999999</v>
      </c>
      <c r="L3022" s="101"/>
      <c r="M3022" s="61"/>
      <c r="N3022" s="55">
        <f>IFERROR(Tabla3[[#This Row],[PRECIOS]]-Tabla3[[#This Row],[PRECIOS]]*Tabla3[[#This Row],[% PRODUCTO]]," ")</f>
        <v>1.88889</v>
      </c>
      <c r="O3022" s="61"/>
      <c r="P3022" s="55">
        <f>IFERROR(Tabla3[[#This Row],[OCULTAR2]]-Tabla3[[#This Row],[OCULTAR2]]*Tabla3[[#This Row],[% LÍNEA]]," ")</f>
        <v>1.88889</v>
      </c>
      <c r="Q3022" s="56">
        <f>IFERROR(Tabla3[[#This Row],[% PRODUCTO]]+Tabla3[[#This Row],[% LÍNEA]]," ")</f>
        <v>0</v>
      </c>
      <c r="R3022" s="60">
        <f>Tabla3[[#This Row],[OCULTAR3]]</f>
        <v>1.88889</v>
      </c>
      <c r="S3022" s="60">
        <f>Tabla3[[#This Row],[PRECIO SIN %]]-Tabla3[[#This Row],[PRECIO SIN %]]*10%</f>
        <v>1.7000009999999999</v>
      </c>
      <c r="T3022" s="80">
        <f>(Tabla3[[#This Row],[PRECIO CON DESCT.]]-(Tabla3[[#This Row],[PRECIO CON DESCT.]]*$T$6))</f>
        <v>1.0710006299999999</v>
      </c>
      <c r="U3022" s="96"/>
      <c r="V3022" s="94">
        <f>Tabla3[[#This Row],[PRECIO %      en $]]*Tabla3[[#This Row],[PEDIDO ]]</f>
        <v>0</v>
      </c>
      <c r="W3022" s="57">
        <f>Tabla3[[#This Row],[PRECIO CON DESCT.]]*Tabla3[[#This Row],[PEDIDO ]]</f>
        <v>0</v>
      </c>
      <c r="X3022" s="58">
        <f>Tabla3[[#This Row],[PRECIO SIN %]]*Tabla3[[#This Row],[PEDIDO ]]</f>
        <v>0</v>
      </c>
    </row>
    <row r="3023" spans="1:24" ht="33" customHeight="1" x14ac:dyDescent="0.4">
      <c r="A3023" s="124">
        <v>7591585317018</v>
      </c>
      <c r="B3023" s="51" t="s">
        <v>225</v>
      </c>
      <c r="C3023" s="51" t="s">
        <v>104</v>
      </c>
      <c r="D30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23" s="118" t="s">
        <v>3489</v>
      </c>
      <c r="F3023" s="75" t="s">
        <v>537</v>
      </c>
      <c r="G30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23" s="77">
        <v>72</v>
      </c>
      <c r="J3023" s="52">
        <v>5.3666700000000001</v>
      </c>
      <c r="K3023" s="53">
        <f>Tabla3[[#This Row],[PRECIOS]]-Tabla3[[#This Row],[PRECIOS]]*10%</f>
        <v>4.8300029999999996</v>
      </c>
      <c r="L3023" s="101"/>
      <c r="M3023" s="54"/>
      <c r="N3023" s="55">
        <f>IFERROR(Tabla3[[#This Row],[PRECIOS]]-Tabla3[[#This Row],[PRECIOS]]*Tabla3[[#This Row],[% PRODUCTO]]," ")</f>
        <v>5.3666700000000001</v>
      </c>
      <c r="O3023" s="54"/>
      <c r="P3023" s="55">
        <f>IFERROR(Tabla3[[#This Row],[OCULTAR2]]-Tabla3[[#This Row],[OCULTAR2]]*Tabla3[[#This Row],[% LÍNEA]]," ")</f>
        <v>5.3666700000000001</v>
      </c>
      <c r="Q3023" s="56">
        <f>IFERROR(Tabla3[[#This Row],[% PRODUCTO]]+Tabla3[[#This Row],[% LÍNEA]]," ")</f>
        <v>0</v>
      </c>
      <c r="R3023" s="53">
        <f>Tabla3[[#This Row],[OCULTAR3]]</f>
        <v>5.3666700000000001</v>
      </c>
      <c r="S3023" s="53">
        <f>Tabla3[[#This Row],[PRECIO SIN %]]-Tabla3[[#This Row],[PRECIO SIN %]]*10%</f>
        <v>4.8300029999999996</v>
      </c>
      <c r="T3023" s="80">
        <f>(Tabla3[[#This Row],[PRECIO CON DESCT.]]-(Tabla3[[#This Row],[PRECIO CON DESCT.]]*$T$6))</f>
        <v>3.0429018899999996</v>
      </c>
      <c r="U3023" s="96"/>
      <c r="V3023" s="94">
        <f>Tabla3[[#This Row],[PRECIO %      en $]]*Tabla3[[#This Row],[PEDIDO ]]</f>
        <v>0</v>
      </c>
      <c r="W3023" s="57">
        <f>Tabla3[[#This Row],[PRECIO CON DESCT.]]*Tabla3[[#This Row],[PEDIDO ]]</f>
        <v>0</v>
      </c>
      <c r="X3023" s="58">
        <f>Tabla3[[#This Row],[PRECIO SIN %]]*Tabla3[[#This Row],[PEDIDO ]]</f>
        <v>0</v>
      </c>
    </row>
    <row r="3024" spans="1:24" ht="33" customHeight="1" x14ac:dyDescent="0.4">
      <c r="A3024" s="125">
        <v>8906082151420</v>
      </c>
      <c r="B3024" s="59" t="s">
        <v>225</v>
      </c>
      <c r="C3024" s="59" t="s">
        <v>133</v>
      </c>
      <c r="D30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24" s="119" t="s">
        <v>3490</v>
      </c>
      <c r="F3024" s="76" t="s">
        <v>537</v>
      </c>
      <c r="G30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24" s="78">
        <v>641</v>
      </c>
      <c r="J3024" s="52">
        <v>3.5555599999999998</v>
      </c>
      <c r="K3024" s="60">
        <f>Tabla3[[#This Row],[PRECIOS]]-Tabla3[[#This Row],[PRECIOS]]*10%</f>
        <v>3.2000039999999998</v>
      </c>
      <c r="L3024" s="101"/>
      <c r="M3024" s="61"/>
      <c r="N3024" s="55">
        <f>IFERROR(Tabla3[[#This Row],[PRECIOS]]-Tabla3[[#This Row],[PRECIOS]]*Tabla3[[#This Row],[% PRODUCTO]]," ")</f>
        <v>3.5555599999999998</v>
      </c>
      <c r="O3024" s="61"/>
      <c r="P3024" s="55">
        <f>IFERROR(Tabla3[[#This Row],[OCULTAR2]]-Tabla3[[#This Row],[OCULTAR2]]*Tabla3[[#This Row],[% LÍNEA]]," ")</f>
        <v>3.5555599999999998</v>
      </c>
      <c r="Q3024" s="56">
        <f>IFERROR(Tabla3[[#This Row],[% PRODUCTO]]+Tabla3[[#This Row],[% LÍNEA]]," ")</f>
        <v>0</v>
      </c>
      <c r="R3024" s="60">
        <f>Tabla3[[#This Row],[OCULTAR3]]</f>
        <v>3.5555599999999998</v>
      </c>
      <c r="S3024" s="60">
        <f>Tabla3[[#This Row],[PRECIO SIN %]]-Tabla3[[#This Row],[PRECIO SIN %]]*10%</f>
        <v>3.2000039999999998</v>
      </c>
      <c r="T3024" s="80">
        <f>(Tabla3[[#This Row],[PRECIO CON DESCT.]]-(Tabla3[[#This Row],[PRECIO CON DESCT.]]*$T$6))</f>
        <v>2.0160025199999998</v>
      </c>
      <c r="U3024" s="96"/>
      <c r="V3024" s="94">
        <f>Tabla3[[#This Row],[PRECIO %      en $]]*Tabla3[[#This Row],[PEDIDO ]]</f>
        <v>0</v>
      </c>
      <c r="W3024" s="57">
        <f>Tabla3[[#This Row],[PRECIO CON DESCT.]]*Tabla3[[#This Row],[PEDIDO ]]</f>
        <v>0</v>
      </c>
      <c r="X3024" s="58">
        <f>Tabla3[[#This Row],[PRECIO SIN %]]*Tabla3[[#This Row],[PEDIDO ]]</f>
        <v>0</v>
      </c>
    </row>
    <row r="3025" spans="1:24" ht="33" customHeight="1" x14ac:dyDescent="0.4">
      <c r="A3025" s="124">
        <v>7599112000099</v>
      </c>
      <c r="B3025" s="51" t="s">
        <v>225</v>
      </c>
      <c r="C3025" s="51" t="s">
        <v>208</v>
      </c>
      <c r="D30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25" s="118" t="s">
        <v>3491</v>
      </c>
      <c r="F3025" s="75" t="s">
        <v>537</v>
      </c>
      <c r="G30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25" s="77">
        <v>11</v>
      </c>
      <c r="J3025" s="52">
        <v>8.4444400000000002</v>
      </c>
      <c r="K3025" s="53">
        <f>Tabla3[[#This Row],[PRECIOS]]-Tabla3[[#This Row],[PRECIOS]]*10%</f>
        <v>7.599996</v>
      </c>
      <c r="L3025" s="101"/>
      <c r="M3025" s="54"/>
      <c r="N3025" s="55">
        <f>IFERROR(Tabla3[[#This Row],[PRECIOS]]-Tabla3[[#This Row],[PRECIOS]]*Tabla3[[#This Row],[% PRODUCTO]]," ")</f>
        <v>8.4444400000000002</v>
      </c>
      <c r="O3025" s="54"/>
      <c r="P3025" s="55">
        <f>IFERROR(Tabla3[[#This Row],[OCULTAR2]]-Tabla3[[#This Row],[OCULTAR2]]*Tabla3[[#This Row],[% LÍNEA]]," ")</f>
        <v>8.4444400000000002</v>
      </c>
      <c r="Q3025" s="56">
        <f>IFERROR(Tabla3[[#This Row],[% PRODUCTO]]+Tabla3[[#This Row],[% LÍNEA]]," ")</f>
        <v>0</v>
      </c>
      <c r="R3025" s="53">
        <f>Tabla3[[#This Row],[OCULTAR3]]</f>
        <v>8.4444400000000002</v>
      </c>
      <c r="S3025" s="53">
        <f>Tabla3[[#This Row],[PRECIO SIN %]]-Tabla3[[#This Row],[PRECIO SIN %]]*10%</f>
        <v>7.599996</v>
      </c>
      <c r="T3025" s="80">
        <f>(Tabla3[[#This Row],[PRECIO CON DESCT.]]-(Tabla3[[#This Row],[PRECIO CON DESCT.]]*$T$6))</f>
        <v>4.7879974799999996</v>
      </c>
      <c r="U3025" s="96"/>
      <c r="V3025" s="94">
        <f>Tabla3[[#This Row],[PRECIO %      en $]]*Tabla3[[#This Row],[PEDIDO ]]</f>
        <v>0</v>
      </c>
      <c r="W3025" s="57">
        <f>Tabla3[[#This Row],[PRECIO CON DESCT.]]*Tabla3[[#This Row],[PEDIDO ]]</f>
        <v>0</v>
      </c>
      <c r="X3025" s="58">
        <f>Tabla3[[#This Row],[PRECIO SIN %]]*Tabla3[[#This Row],[PEDIDO ]]</f>
        <v>0</v>
      </c>
    </row>
    <row r="3026" spans="1:24" ht="33" customHeight="1" x14ac:dyDescent="0.4">
      <c r="A3026" s="125">
        <v>7591020080996</v>
      </c>
      <c r="B3026" s="59" t="s">
        <v>225</v>
      </c>
      <c r="C3026" s="59" t="s">
        <v>196</v>
      </c>
      <c r="D30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026" s="119" t="s">
        <v>3492</v>
      </c>
      <c r="F3026" s="76" t="s">
        <v>537</v>
      </c>
      <c r="G30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026" s="78">
        <v>92</v>
      </c>
      <c r="J3026" s="52">
        <v>6.0555599999999998</v>
      </c>
      <c r="K3026" s="60">
        <f>Tabla3[[#This Row],[PRECIOS]]-Tabla3[[#This Row],[PRECIOS]]*10%</f>
        <v>5.4500039999999998</v>
      </c>
      <c r="L3026" s="101" t="s">
        <v>5327</v>
      </c>
      <c r="M3026" s="61"/>
      <c r="N3026" s="55">
        <f>IFERROR(Tabla3[[#This Row],[PRECIOS]]-Tabla3[[#This Row],[PRECIOS]]*Tabla3[[#This Row],[% PRODUCTO]]," ")</f>
        <v>6.0555599999999998</v>
      </c>
      <c r="O3026" s="61"/>
      <c r="P3026" s="55">
        <f>IFERROR(Tabla3[[#This Row],[OCULTAR2]]-Tabla3[[#This Row],[OCULTAR2]]*Tabla3[[#This Row],[% LÍNEA]]," ")</f>
        <v>6.0555599999999998</v>
      </c>
      <c r="Q3026" s="56">
        <f>IFERROR(Tabla3[[#This Row],[% PRODUCTO]]+Tabla3[[#This Row],[% LÍNEA]]," ")</f>
        <v>0</v>
      </c>
      <c r="R3026" s="60">
        <f>Tabla3[[#This Row],[OCULTAR3]]</f>
        <v>6.0555599999999998</v>
      </c>
      <c r="S3026" s="60">
        <f>Tabla3[[#This Row],[PRECIO SIN %]]-Tabla3[[#This Row],[PRECIO SIN %]]*10%</f>
        <v>5.4500039999999998</v>
      </c>
      <c r="T3026" s="80">
        <f>(Tabla3[[#This Row],[PRECIO CON DESCT.]]-(Tabla3[[#This Row],[PRECIO CON DESCT.]]*$T$6))</f>
        <v>3.4335025199999998</v>
      </c>
      <c r="U3026" s="96"/>
      <c r="V3026" s="94">
        <f>Tabla3[[#This Row],[PRECIO %      en $]]*Tabla3[[#This Row],[PEDIDO ]]</f>
        <v>0</v>
      </c>
      <c r="W3026" s="57">
        <f>Tabla3[[#This Row],[PRECIO CON DESCT.]]*Tabla3[[#This Row],[PEDIDO ]]</f>
        <v>0</v>
      </c>
      <c r="X3026" s="58">
        <f>Tabla3[[#This Row],[PRECIO SIN %]]*Tabla3[[#This Row],[PEDIDO ]]</f>
        <v>0</v>
      </c>
    </row>
    <row r="3027" spans="1:24" ht="33" customHeight="1" x14ac:dyDescent="0.4">
      <c r="A3027" s="124">
        <v>8906130230770</v>
      </c>
      <c r="B3027" s="51" t="s">
        <v>225</v>
      </c>
      <c r="C3027" s="51" t="s">
        <v>106</v>
      </c>
      <c r="D30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27" s="118" t="s">
        <v>3493</v>
      </c>
      <c r="F3027" s="75" t="s">
        <v>537</v>
      </c>
      <c r="G30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27" s="77">
        <v>2</v>
      </c>
      <c r="J3027" s="52">
        <v>2.51111</v>
      </c>
      <c r="K3027" s="53">
        <f>Tabla3[[#This Row],[PRECIOS]]-Tabla3[[#This Row],[PRECIOS]]*10%</f>
        <v>2.2599990000000001</v>
      </c>
      <c r="L3027" s="101"/>
      <c r="M3027" s="54"/>
      <c r="N3027" s="55">
        <f>IFERROR(Tabla3[[#This Row],[PRECIOS]]-Tabla3[[#This Row],[PRECIOS]]*Tabla3[[#This Row],[% PRODUCTO]]," ")</f>
        <v>2.51111</v>
      </c>
      <c r="O3027" s="54"/>
      <c r="P3027" s="55">
        <f>IFERROR(Tabla3[[#This Row],[OCULTAR2]]-Tabla3[[#This Row],[OCULTAR2]]*Tabla3[[#This Row],[% LÍNEA]]," ")</f>
        <v>2.51111</v>
      </c>
      <c r="Q3027" s="56">
        <f>IFERROR(Tabla3[[#This Row],[% PRODUCTO]]+Tabla3[[#This Row],[% LÍNEA]]," ")</f>
        <v>0</v>
      </c>
      <c r="R3027" s="53">
        <f>Tabla3[[#This Row],[OCULTAR3]]</f>
        <v>2.51111</v>
      </c>
      <c r="S3027" s="53">
        <f>Tabla3[[#This Row],[PRECIO SIN %]]-Tabla3[[#This Row],[PRECIO SIN %]]*10%</f>
        <v>2.2599990000000001</v>
      </c>
      <c r="T3027" s="80">
        <f>(Tabla3[[#This Row],[PRECIO CON DESCT.]]-(Tabla3[[#This Row],[PRECIO CON DESCT.]]*$T$6))</f>
        <v>1.4237993700000002</v>
      </c>
      <c r="U3027" s="96"/>
      <c r="V3027" s="94">
        <f>Tabla3[[#This Row],[PRECIO %      en $]]*Tabla3[[#This Row],[PEDIDO ]]</f>
        <v>0</v>
      </c>
      <c r="W3027" s="57">
        <f>Tabla3[[#This Row],[PRECIO CON DESCT.]]*Tabla3[[#This Row],[PEDIDO ]]</f>
        <v>0</v>
      </c>
      <c r="X3027" s="58">
        <f>Tabla3[[#This Row],[PRECIO SIN %]]*Tabla3[[#This Row],[PEDIDO ]]</f>
        <v>0</v>
      </c>
    </row>
    <row r="3028" spans="1:24" ht="33" customHeight="1" x14ac:dyDescent="0.4">
      <c r="A3028" s="125">
        <v>756029628250</v>
      </c>
      <c r="B3028" s="59" t="s">
        <v>225</v>
      </c>
      <c r="C3028" s="59" t="s">
        <v>229</v>
      </c>
      <c r="D30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28" s="119" t="s">
        <v>3494</v>
      </c>
      <c r="F3028" s="76" t="s">
        <v>537</v>
      </c>
      <c r="G30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28" s="78">
        <v>56</v>
      </c>
      <c r="J3028" s="52">
        <v>3.7222200000000001</v>
      </c>
      <c r="K3028" s="60">
        <f>Tabla3[[#This Row],[PRECIOS]]-Tabla3[[#This Row],[PRECIOS]]*10%</f>
        <v>3.3499980000000003</v>
      </c>
      <c r="L3028" s="101"/>
      <c r="M3028" s="61"/>
      <c r="N3028" s="55">
        <f>IFERROR(Tabla3[[#This Row],[PRECIOS]]-Tabla3[[#This Row],[PRECIOS]]*Tabla3[[#This Row],[% PRODUCTO]]," ")</f>
        <v>3.7222200000000001</v>
      </c>
      <c r="O3028" s="61"/>
      <c r="P3028" s="55">
        <f>IFERROR(Tabla3[[#This Row],[OCULTAR2]]-Tabla3[[#This Row],[OCULTAR2]]*Tabla3[[#This Row],[% LÍNEA]]," ")</f>
        <v>3.7222200000000001</v>
      </c>
      <c r="Q3028" s="56">
        <f>IFERROR(Tabla3[[#This Row],[% PRODUCTO]]+Tabla3[[#This Row],[% LÍNEA]]," ")</f>
        <v>0</v>
      </c>
      <c r="R3028" s="60">
        <f>Tabla3[[#This Row],[OCULTAR3]]</f>
        <v>3.7222200000000001</v>
      </c>
      <c r="S3028" s="60">
        <f>Tabla3[[#This Row],[PRECIO SIN %]]-Tabla3[[#This Row],[PRECIO SIN %]]*10%</f>
        <v>3.3499980000000003</v>
      </c>
      <c r="T3028" s="80">
        <f>(Tabla3[[#This Row],[PRECIO CON DESCT.]]-(Tabla3[[#This Row],[PRECIO CON DESCT.]]*$T$6))</f>
        <v>2.1104987400000002</v>
      </c>
      <c r="U3028" s="96"/>
      <c r="V3028" s="94">
        <f>Tabla3[[#This Row],[PRECIO %      en $]]*Tabla3[[#This Row],[PEDIDO ]]</f>
        <v>0</v>
      </c>
      <c r="W3028" s="57">
        <f>Tabla3[[#This Row],[PRECIO CON DESCT.]]*Tabla3[[#This Row],[PEDIDO ]]</f>
        <v>0</v>
      </c>
      <c r="X3028" s="58">
        <f>Tabla3[[#This Row],[PRECIO SIN %]]*Tabla3[[#This Row],[PEDIDO ]]</f>
        <v>0</v>
      </c>
    </row>
    <row r="3029" spans="1:24" ht="33" customHeight="1" x14ac:dyDescent="0.4">
      <c r="A3029" s="124">
        <v>7591519001853</v>
      </c>
      <c r="B3029" s="51" t="s">
        <v>225</v>
      </c>
      <c r="C3029" s="51" t="s">
        <v>149</v>
      </c>
      <c r="D30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29" s="118" t="s">
        <v>3495</v>
      </c>
      <c r="F3029" s="75" t="s">
        <v>537</v>
      </c>
      <c r="G30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29" s="77">
        <v>196</v>
      </c>
      <c r="J3029" s="52">
        <v>4.7222200000000001</v>
      </c>
      <c r="K3029" s="53">
        <f>Tabla3[[#This Row],[PRECIOS]]-Tabla3[[#This Row],[PRECIOS]]*10%</f>
        <v>4.2499979999999997</v>
      </c>
      <c r="L3029" s="101"/>
      <c r="M3029" s="54"/>
      <c r="N3029" s="55">
        <f>IFERROR(Tabla3[[#This Row],[PRECIOS]]-Tabla3[[#This Row],[PRECIOS]]*Tabla3[[#This Row],[% PRODUCTO]]," ")</f>
        <v>4.7222200000000001</v>
      </c>
      <c r="O3029" s="54"/>
      <c r="P3029" s="55">
        <f>IFERROR(Tabla3[[#This Row],[OCULTAR2]]-Tabla3[[#This Row],[OCULTAR2]]*Tabla3[[#This Row],[% LÍNEA]]," ")</f>
        <v>4.7222200000000001</v>
      </c>
      <c r="Q3029" s="56">
        <f>IFERROR(Tabla3[[#This Row],[% PRODUCTO]]+Tabla3[[#This Row],[% LÍNEA]]," ")</f>
        <v>0</v>
      </c>
      <c r="R3029" s="53">
        <f>Tabla3[[#This Row],[OCULTAR3]]</f>
        <v>4.7222200000000001</v>
      </c>
      <c r="S3029" s="53">
        <f>Tabla3[[#This Row],[PRECIO SIN %]]-Tabla3[[#This Row],[PRECIO SIN %]]*10%</f>
        <v>4.2499979999999997</v>
      </c>
      <c r="T3029" s="80">
        <f>(Tabla3[[#This Row],[PRECIO CON DESCT.]]-(Tabla3[[#This Row],[PRECIO CON DESCT.]]*$T$6))</f>
        <v>2.6774987399999999</v>
      </c>
      <c r="U3029" s="96"/>
      <c r="V3029" s="94">
        <f>Tabla3[[#This Row],[PRECIO %      en $]]*Tabla3[[#This Row],[PEDIDO ]]</f>
        <v>0</v>
      </c>
      <c r="W3029" s="57">
        <f>Tabla3[[#This Row],[PRECIO CON DESCT.]]*Tabla3[[#This Row],[PEDIDO ]]</f>
        <v>0</v>
      </c>
      <c r="X3029" s="58">
        <f>Tabla3[[#This Row],[PRECIO SIN %]]*Tabla3[[#This Row],[PEDIDO ]]</f>
        <v>0</v>
      </c>
    </row>
    <row r="3030" spans="1:24" ht="33" customHeight="1" x14ac:dyDescent="0.4">
      <c r="A3030" s="125">
        <v>632627843434</v>
      </c>
      <c r="B3030" s="59" t="s">
        <v>225</v>
      </c>
      <c r="C3030" s="59" t="s">
        <v>150</v>
      </c>
      <c r="D30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30" s="119" t="s">
        <v>3496</v>
      </c>
      <c r="F3030" s="76" t="s">
        <v>537</v>
      </c>
      <c r="G30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30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3030" s="78">
        <v>77</v>
      </c>
      <c r="J3030" s="52">
        <v>4.7222200000000001</v>
      </c>
      <c r="K3030" s="60">
        <f>Tabla3[[#This Row],[PRECIOS]]-Tabla3[[#This Row],[PRECIOS]]*10%</f>
        <v>4.2499979999999997</v>
      </c>
      <c r="L3030" s="101"/>
      <c r="M3030" s="61"/>
      <c r="N3030" s="55">
        <f>IFERROR(Tabla3[[#This Row],[PRECIOS]]-Tabla3[[#This Row],[PRECIOS]]*Tabla3[[#This Row],[% PRODUCTO]]," ")</f>
        <v>4.7222200000000001</v>
      </c>
      <c r="O3030" s="61">
        <v>0.05</v>
      </c>
      <c r="P3030" s="55">
        <f>IFERROR(Tabla3[[#This Row],[OCULTAR2]]-Tabla3[[#This Row],[OCULTAR2]]*Tabla3[[#This Row],[% LÍNEA]]," ")</f>
        <v>4.4861089999999999</v>
      </c>
      <c r="Q3030" s="56">
        <f>IFERROR(Tabla3[[#This Row],[% PRODUCTO]]+Tabla3[[#This Row],[% LÍNEA]]," ")</f>
        <v>0.05</v>
      </c>
      <c r="R3030" s="60">
        <f>Tabla3[[#This Row],[OCULTAR3]]</f>
        <v>4.4861089999999999</v>
      </c>
      <c r="S3030" s="60">
        <f>Tabla3[[#This Row],[PRECIO SIN %]]-Tabla3[[#This Row],[PRECIO SIN %]]*10%</f>
        <v>4.0374980999999996</v>
      </c>
      <c r="T3030" s="80">
        <f>(Tabla3[[#This Row],[PRECIO CON DESCT.]]-(Tabla3[[#This Row],[PRECIO CON DESCT.]]*$T$6))</f>
        <v>2.543623803</v>
      </c>
      <c r="U3030" s="96"/>
      <c r="V3030" s="94">
        <f>Tabla3[[#This Row],[PRECIO %      en $]]*Tabla3[[#This Row],[PEDIDO ]]</f>
        <v>0</v>
      </c>
      <c r="W3030" s="57">
        <f>Tabla3[[#This Row],[PRECIO CON DESCT.]]*Tabla3[[#This Row],[PEDIDO ]]</f>
        <v>0</v>
      </c>
      <c r="X3030" s="58">
        <f>Tabla3[[#This Row],[PRECIO SIN %]]*Tabla3[[#This Row],[PEDIDO ]]</f>
        <v>0</v>
      </c>
    </row>
    <row r="3031" spans="1:24" ht="33" customHeight="1" x14ac:dyDescent="0.4">
      <c r="A3031" s="124">
        <v>632627843434</v>
      </c>
      <c r="B3031" s="51" t="s">
        <v>225</v>
      </c>
      <c r="C3031" s="51" t="s">
        <v>150</v>
      </c>
      <c r="D30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31" s="118" t="s">
        <v>3497</v>
      </c>
      <c r="F3031" s="75" t="s">
        <v>537</v>
      </c>
      <c r="G30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30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3031" s="77">
        <v>210</v>
      </c>
      <c r="J3031" s="52">
        <v>4.7222200000000001</v>
      </c>
      <c r="K3031" s="53">
        <f>Tabla3[[#This Row],[PRECIOS]]-Tabla3[[#This Row],[PRECIOS]]*10%</f>
        <v>4.2499979999999997</v>
      </c>
      <c r="L3031" s="101"/>
      <c r="M3031" s="54"/>
      <c r="N3031" s="55">
        <f>IFERROR(Tabla3[[#This Row],[PRECIOS]]-Tabla3[[#This Row],[PRECIOS]]*Tabla3[[#This Row],[% PRODUCTO]]," ")</f>
        <v>4.7222200000000001</v>
      </c>
      <c r="O3031" s="54">
        <v>0.05</v>
      </c>
      <c r="P3031" s="55">
        <f>IFERROR(Tabla3[[#This Row],[OCULTAR2]]-Tabla3[[#This Row],[OCULTAR2]]*Tabla3[[#This Row],[% LÍNEA]]," ")</f>
        <v>4.4861089999999999</v>
      </c>
      <c r="Q3031" s="56">
        <f>IFERROR(Tabla3[[#This Row],[% PRODUCTO]]+Tabla3[[#This Row],[% LÍNEA]]," ")</f>
        <v>0.05</v>
      </c>
      <c r="R3031" s="53">
        <f>Tabla3[[#This Row],[OCULTAR3]]</f>
        <v>4.4861089999999999</v>
      </c>
      <c r="S3031" s="53">
        <f>Tabla3[[#This Row],[PRECIO SIN %]]-Tabla3[[#This Row],[PRECIO SIN %]]*10%</f>
        <v>4.0374980999999996</v>
      </c>
      <c r="T3031" s="80">
        <f>(Tabla3[[#This Row],[PRECIO CON DESCT.]]-(Tabla3[[#This Row],[PRECIO CON DESCT.]]*$T$6))</f>
        <v>2.543623803</v>
      </c>
      <c r="U3031" s="96"/>
      <c r="V3031" s="94">
        <f>Tabla3[[#This Row],[PRECIO %      en $]]*Tabla3[[#This Row],[PEDIDO ]]</f>
        <v>0</v>
      </c>
      <c r="W3031" s="57">
        <f>Tabla3[[#This Row],[PRECIO CON DESCT.]]*Tabla3[[#This Row],[PEDIDO ]]</f>
        <v>0</v>
      </c>
      <c r="X3031" s="58">
        <f>Tabla3[[#This Row],[PRECIO SIN %]]*Tabla3[[#This Row],[PEDIDO ]]</f>
        <v>0</v>
      </c>
    </row>
    <row r="3032" spans="1:24" ht="33" customHeight="1" x14ac:dyDescent="0.4">
      <c r="A3032" s="125">
        <v>8908020242917</v>
      </c>
      <c r="B3032" s="59" t="s">
        <v>225</v>
      </c>
      <c r="C3032" s="59" t="s">
        <v>206</v>
      </c>
      <c r="D30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32" s="119" t="s">
        <v>3498</v>
      </c>
      <c r="F3032" s="76" t="s">
        <v>537</v>
      </c>
      <c r="G30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32" s="78">
        <v>62</v>
      </c>
      <c r="J3032" s="52">
        <v>3.9666700000000001</v>
      </c>
      <c r="K3032" s="60">
        <f>Tabla3[[#This Row],[PRECIOS]]-Tabla3[[#This Row],[PRECIOS]]*10%</f>
        <v>3.5700030000000003</v>
      </c>
      <c r="L3032" s="101"/>
      <c r="M3032" s="61"/>
      <c r="N3032" s="55">
        <f>IFERROR(Tabla3[[#This Row],[PRECIOS]]-Tabla3[[#This Row],[PRECIOS]]*Tabla3[[#This Row],[% PRODUCTO]]," ")</f>
        <v>3.9666700000000001</v>
      </c>
      <c r="O3032" s="61"/>
      <c r="P3032" s="55">
        <f>IFERROR(Tabla3[[#This Row],[OCULTAR2]]-Tabla3[[#This Row],[OCULTAR2]]*Tabla3[[#This Row],[% LÍNEA]]," ")</f>
        <v>3.9666700000000001</v>
      </c>
      <c r="Q3032" s="56">
        <f>IFERROR(Tabla3[[#This Row],[% PRODUCTO]]+Tabla3[[#This Row],[% LÍNEA]]," ")</f>
        <v>0</v>
      </c>
      <c r="R3032" s="60">
        <f>Tabla3[[#This Row],[OCULTAR3]]</f>
        <v>3.9666700000000001</v>
      </c>
      <c r="S3032" s="60">
        <f>Tabla3[[#This Row],[PRECIO SIN %]]-Tabla3[[#This Row],[PRECIO SIN %]]*10%</f>
        <v>3.5700030000000003</v>
      </c>
      <c r="T3032" s="80">
        <f>(Tabla3[[#This Row],[PRECIO CON DESCT.]]-(Tabla3[[#This Row],[PRECIO CON DESCT.]]*$T$6))</f>
        <v>2.2491018900000004</v>
      </c>
      <c r="U3032" s="96"/>
      <c r="V3032" s="94">
        <f>Tabla3[[#This Row],[PRECIO %      en $]]*Tabla3[[#This Row],[PEDIDO ]]</f>
        <v>0</v>
      </c>
      <c r="W3032" s="57">
        <f>Tabla3[[#This Row],[PRECIO CON DESCT.]]*Tabla3[[#This Row],[PEDIDO ]]</f>
        <v>0</v>
      </c>
      <c r="X3032" s="58">
        <f>Tabla3[[#This Row],[PRECIO SIN %]]*Tabla3[[#This Row],[PEDIDO ]]</f>
        <v>0</v>
      </c>
    </row>
    <row r="3033" spans="1:24" ht="33" customHeight="1" x14ac:dyDescent="0.4">
      <c r="A3033" s="124">
        <v>17597758001262</v>
      </c>
      <c r="B3033" s="51" t="s">
        <v>225</v>
      </c>
      <c r="C3033" s="51" t="s">
        <v>67</v>
      </c>
      <c r="D30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033" s="118" t="s">
        <v>3499</v>
      </c>
      <c r="F3033" s="75" t="s">
        <v>537</v>
      </c>
      <c r="G30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033" s="77">
        <v>34</v>
      </c>
      <c r="J3033" s="52">
        <v>5.88889</v>
      </c>
      <c r="K3033" s="53">
        <f>Tabla3[[#This Row],[PRECIOS]]-Tabla3[[#This Row],[PRECIOS]]*10%</f>
        <v>5.300001</v>
      </c>
      <c r="L3033" s="101" t="s">
        <v>5327</v>
      </c>
      <c r="M3033" s="54"/>
      <c r="N3033" s="55">
        <f>IFERROR(Tabla3[[#This Row],[PRECIOS]]-Tabla3[[#This Row],[PRECIOS]]*Tabla3[[#This Row],[% PRODUCTO]]," ")</f>
        <v>5.88889</v>
      </c>
      <c r="O3033" s="54"/>
      <c r="P3033" s="55">
        <f>IFERROR(Tabla3[[#This Row],[OCULTAR2]]-Tabla3[[#This Row],[OCULTAR2]]*Tabla3[[#This Row],[% LÍNEA]]," ")</f>
        <v>5.88889</v>
      </c>
      <c r="Q3033" s="56">
        <f>IFERROR(Tabla3[[#This Row],[% PRODUCTO]]+Tabla3[[#This Row],[% LÍNEA]]," ")</f>
        <v>0</v>
      </c>
      <c r="R3033" s="53">
        <f>Tabla3[[#This Row],[OCULTAR3]]</f>
        <v>5.88889</v>
      </c>
      <c r="S3033" s="53">
        <f>Tabla3[[#This Row],[PRECIO SIN %]]-Tabla3[[#This Row],[PRECIO SIN %]]*10%</f>
        <v>5.300001</v>
      </c>
      <c r="T3033" s="80">
        <f>(Tabla3[[#This Row],[PRECIO CON DESCT.]]-(Tabla3[[#This Row],[PRECIO CON DESCT.]]*$T$6))</f>
        <v>3.3390006300000001</v>
      </c>
      <c r="U3033" s="96"/>
      <c r="V3033" s="94">
        <f>Tabla3[[#This Row],[PRECIO %      en $]]*Tabla3[[#This Row],[PEDIDO ]]</f>
        <v>0</v>
      </c>
      <c r="W3033" s="57">
        <f>Tabla3[[#This Row],[PRECIO CON DESCT.]]*Tabla3[[#This Row],[PEDIDO ]]</f>
        <v>0</v>
      </c>
      <c r="X3033" s="58">
        <f>Tabla3[[#This Row],[PRECIO SIN %]]*Tabla3[[#This Row],[PEDIDO ]]</f>
        <v>0</v>
      </c>
    </row>
    <row r="3034" spans="1:24" ht="33" customHeight="1" x14ac:dyDescent="0.4">
      <c r="A3034" s="125">
        <v>9604056831161</v>
      </c>
      <c r="B3034" s="59" t="s">
        <v>225</v>
      </c>
      <c r="C3034" s="59" t="s">
        <v>123</v>
      </c>
      <c r="D30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34" s="119" t="s">
        <v>3500</v>
      </c>
      <c r="F3034" s="76" t="s">
        <v>537</v>
      </c>
      <c r="G30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34" s="78">
        <v>124</v>
      </c>
      <c r="J3034" s="52">
        <v>3.4111099999999999</v>
      </c>
      <c r="K3034" s="60">
        <f>Tabla3[[#This Row],[PRECIOS]]-Tabla3[[#This Row],[PRECIOS]]*10%</f>
        <v>3.0699989999999997</v>
      </c>
      <c r="L3034" s="101"/>
      <c r="M3034" s="61"/>
      <c r="N3034" s="55">
        <f>IFERROR(Tabla3[[#This Row],[PRECIOS]]-Tabla3[[#This Row],[PRECIOS]]*Tabla3[[#This Row],[% PRODUCTO]]," ")</f>
        <v>3.4111099999999999</v>
      </c>
      <c r="O3034" s="61"/>
      <c r="P3034" s="55">
        <f>IFERROR(Tabla3[[#This Row],[OCULTAR2]]-Tabla3[[#This Row],[OCULTAR2]]*Tabla3[[#This Row],[% LÍNEA]]," ")</f>
        <v>3.4111099999999999</v>
      </c>
      <c r="Q3034" s="56">
        <f>IFERROR(Tabla3[[#This Row],[% PRODUCTO]]+Tabla3[[#This Row],[% LÍNEA]]," ")</f>
        <v>0</v>
      </c>
      <c r="R3034" s="60">
        <f>Tabla3[[#This Row],[OCULTAR3]]</f>
        <v>3.4111099999999999</v>
      </c>
      <c r="S3034" s="60">
        <f>Tabla3[[#This Row],[PRECIO SIN %]]-Tabla3[[#This Row],[PRECIO SIN %]]*10%</f>
        <v>3.0699989999999997</v>
      </c>
      <c r="T3034" s="80">
        <f>(Tabla3[[#This Row],[PRECIO CON DESCT.]]-(Tabla3[[#This Row],[PRECIO CON DESCT.]]*$T$6))</f>
        <v>1.9340993699999998</v>
      </c>
      <c r="U3034" s="96"/>
      <c r="V3034" s="94">
        <f>Tabla3[[#This Row],[PRECIO %      en $]]*Tabla3[[#This Row],[PEDIDO ]]</f>
        <v>0</v>
      </c>
      <c r="W3034" s="57">
        <f>Tabla3[[#This Row],[PRECIO CON DESCT.]]*Tabla3[[#This Row],[PEDIDO ]]</f>
        <v>0</v>
      </c>
      <c r="X3034" s="58">
        <f>Tabla3[[#This Row],[PRECIO SIN %]]*Tabla3[[#This Row],[PEDIDO ]]</f>
        <v>0</v>
      </c>
    </row>
    <row r="3035" spans="1:24" ht="33" customHeight="1" x14ac:dyDescent="0.4">
      <c r="A3035" s="124"/>
      <c r="B3035" s="51" t="s">
        <v>225</v>
      </c>
      <c r="C3035" s="51" t="s">
        <v>269</v>
      </c>
      <c r="D30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35" s="118" t="s">
        <v>3501</v>
      </c>
      <c r="F3035" s="75" t="s">
        <v>537</v>
      </c>
      <c r="G30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35" s="77">
        <v>40</v>
      </c>
      <c r="J3035" s="52">
        <v>5.11111</v>
      </c>
      <c r="K3035" s="53">
        <f>Tabla3[[#This Row],[PRECIOS]]-Tabla3[[#This Row],[PRECIOS]]*10%</f>
        <v>4.5999990000000004</v>
      </c>
      <c r="L3035" s="101"/>
      <c r="M3035" s="54"/>
      <c r="N3035" s="55">
        <f>IFERROR(Tabla3[[#This Row],[PRECIOS]]-Tabla3[[#This Row],[PRECIOS]]*Tabla3[[#This Row],[% PRODUCTO]]," ")</f>
        <v>5.11111</v>
      </c>
      <c r="O3035" s="54"/>
      <c r="P3035" s="55">
        <f>IFERROR(Tabla3[[#This Row],[OCULTAR2]]-Tabla3[[#This Row],[OCULTAR2]]*Tabla3[[#This Row],[% LÍNEA]]," ")</f>
        <v>5.11111</v>
      </c>
      <c r="Q3035" s="56">
        <f>IFERROR(Tabla3[[#This Row],[% PRODUCTO]]+Tabla3[[#This Row],[% LÍNEA]]," ")</f>
        <v>0</v>
      </c>
      <c r="R3035" s="53">
        <f>Tabla3[[#This Row],[OCULTAR3]]</f>
        <v>5.11111</v>
      </c>
      <c r="S3035" s="53">
        <f>Tabla3[[#This Row],[PRECIO SIN %]]-Tabla3[[#This Row],[PRECIO SIN %]]*10%</f>
        <v>4.5999990000000004</v>
      </c>
      <c r="T3035" s="80">
        <f>(Tabla3[[#This Row],[PRECIO CON DESCT.]]-(Tabla3[[#This Row],[PRECIO CON DESCT.]]*$T$6))</f>
        <v>2.89799937</v>
      </c>
      <c r="U3035" s="96"/>
      <c r="V3035" s="94">
        <f>Tabla3[[#This Row],[PRECIO %      en $]]*Tabla3[[#This Row],[PEDIDO ]]</f>
        <v>0</v>
      </c>
      <c r="W3035" s="57">
        <f>Tabla3[[#This Row],[PRECIO CON DESCT.]]*Tabla3[[#This Row],[PEDIDO ]]</f>
        <v>0</v>
      </c>
      <c r="X3035" s="58">
        <f>Tabla3[[#This Row],[PRECIO SIN %]]*Tabla3[[#This Row],[PEDIDO ]]</f>
        <v>0</v>
      </c>
    </row>
    <row r="3036" spans="1:24" ht="33" customHeight="1" x14ac:dyDescent="0.4">
      <c r="A3036" s="125">
        <v>7595414000997</v>
      </c>
      <c r="B3036" s="59" t="s">
        <v>225</v>
      </c>
      <c r="C3036" s="59" t="s">
        <v>50</v>
      </c>
      <c r="D30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36" s="119" t="s">
        <v>3502</v>
      </c>
      <c r="F3036" s="76" t="s">
        <v>537</v>
      </c>
      <c r="G30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36" s="78">
        <v>28</v>
      </c>
      <c r="J3036" s="52">
        <v>11.55556</v>
      </c>
      <c r="K3036" s="60">
        <f>Tabla3[[#This Row],[PRECIOS]]-Tabla3[[#This Row],[PRECIOS]]*10%</f>
        <v>10.400003999999999</v>
      </c>
      <c r="L3036" s="101"/>
      <c r="M3036" s="61"/>
      <c r="N3036" s="55">
        <f>IFERROR(Tabla3[[#This Row],[PRECIOS]]-Tabla3[[#This Row],[PRECIOS]]*Tabla3[[#This Row],[% PRODUCTO]]," ")</f>
        <v>11.55556</v>
      </c>
      <c r="O3036" s="61"/>
      <c r="P3036" s="55">
        <f>IFERROR(Tabla3[[#This Row],[OCULTAR2]]-Tabla3[[#This Row],[OCULTAR2]]*Tabla3[[#This Row],[% LÍNEA]]," ")</f>
        <v>11.55556</v>
      </c>
      <c r="Q3036" s="56">
        <f>IFERROR(Tabla3[[#This Row],[% PRODUCTO]]+Tabla3[[#This Row],[% LÍNEA]]," ")</f>
        <v>0</v>
      </c>
      <c r="R3036" s="60">
        <f>Tabla3[[#This Row],[OCULTAR3]]</f>
        <v>11.55556</v>
      </c>
      <c r="S3036" s="60">
        <f>Tabla3[[#This Row],[PRECIO SIN %]]-Tabla3[[#This Row],[PRECIO SIN %]]*10%</f>
        <v>10.400003999999999</v>
      </c>
      <c r="T3036" s="80">
        <f>(Tabla3[[#This Row],[PRECIO CON DESCT.]]-(Tabla3[[#This Row],[PRECIO CON DESCT.]]*$T$6))</f>
        <v>6.5520025199999994</v>
      </c>
      <c r="U3036" s="96"/>
      <c r="V3036" s="94">
        <f>Tabla3[[#This Row],[PRECIO %      en $]]*Tabla3[[#This Row],[PEDIDO ]]</f>
        <v>0</v>
      </c>
      <c r="W3036" s="57">
        <f>Tabla3[[#This Row],[PRECIO CON DESCT.]]*Tabla3[[#This Row],[PEDIDO ]]</f>
        <v>0</v>
      </c>
      <c r="X3036" s="58">
        <f>Tabla3[[#This Row],[PRECIO SIN %]]*Tabla3[[#This Row],[PEDIDO ]]</f>
        <v>0</v>
      </c>
    </row>
    <row r="3037" spans="1:24" ht="33" customHeight="1" x14ac:dyDescent="0.4">
      <c r="A3037" s="124">
        <v>8906009239880</v>
      </c>
      <c r="B3037" s="51" t="s">
        <v>225</v>
      </c>
      <c r="C3037" s="51" t="s">
        <v>119</v>
      </c>
      <c r="D30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37" s="118" t="s">
        <v>3503</v>
      </c>
      <c r="F3037" s="75" t="s">
        <v>537</v>
      </c>
      <c r="G30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37" s="77">
        <v>125</v>
      </c>
      <c r="J3037" s="52">
        <v>10.17778</v>
      </c>
      <c r="K3037" s="53">
        <f>Tabla3[[#This Row],[PRECIOS]]-Tabla3[[#This Row],[PRECIOS]]*10%</f>
        <v>9.1600020000000004</v>
      </c>
      <c r="L3037" s="101"/>
      <c r="M3037" s="54"/>
      <c r="N3037" s="55">
        <f>IFERROR(Tabla3[[#This Row],[PRECIOS]]-Tabla3[[#This Row],[PRECIOS]]*Tabla3[[#This Row],[% PRODUCTO]]," ")</f>
        <v>10.17778</v>
      </c>
      <c r="O3037" s="54"/>
      <c r="P3037" s="55">
        <f>IFERROR(Tabla3[[#This Row],[OCULTAR2]]-Tabla3[[#This Row],[OCULTAR2]]*Tabla3[[#This Row],[% LÍNEA]]," ")</f>
        <v>10.17778</v>
      </c>
      <c r="Q3037" s="56">
        <f>IFERROR(Tabla3[[#This Row],[% PRODUCTO]]+Tabla3[[#This Row],[% LÍNEA]]," ")</f>
        <v>0</v>
      </c>
      <c r="R3037" s="53">
        <f>Tabla3[[#This Row],[OCULTAR3]]</f>
        <v>10.17778</v>
      </c>
      <c r="S3037" s="53">
        <f>Tabla3[[#This Row],[PRECIO SIN %]]-Tabla3[[#This Row],[PRECIO SIN %]]*10%</f>
        <v>9.1600020000000004</v>
      </c>
      <c r="T3037" s="80">
        <f>(Tabla3[[#This Row],[PRECIO CON DESCT.]]-(Tabla3[[#This Row],[PRECIO CON DESCT.]]*$T$6))</f>
        <v>5.7708012600000007</v>
      </c>
      <c r="U3037" s="96"/>
      <c r="V3037" s="94">
        <f>Tabla3[[#This Row],[PRECIO %      en $]]*Tabla3[[#This Row],[PEDIDO ]]</f>
        <v>0</v>
      </c>
      <c r="W3037" s="57">
        <f>Tabla3[[#This Row],[PRECIO CON DESCT.]]*Tabla3[[#This Row],[PEDIDO ]]</f>
        <v>0</v>
      </c>
      <c r="X3037" s="58">
        <f>Tabla3[[#This Row],[PRECIO SIN %]]*Tabla3[[#This Row],[PEDIDO ]]</f>
        <v>0</v>
      </c>
    </row>
    <row r="3038" spans="1:24" ht="33" customHeight="1" x14ac:dyDescent="0.4">
      <c r="A3038" s="125">
        <v>8906009239903</v>
      </c>
      <c r="B3038" s="59" t="s">
        <v>225</v>
      </c>
      <c r="C3038" s="59" t="s">
        <v>119</v>
      </c>
      <c r="D30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38" s="119" t="s">
        <v>3504</v>
      </c>
      <c r="F3038" s="76" t="s">
        <v>537</v>
      </c>
      <c r="G30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38" s="78">
        <v>156</v>
      </c>
      <c r="J3038" s="52">
        <v>12.244440000000001</v>
      </c>
      <c r="K3038" s="60">
        <f>Tabla3[[#This Row],[PRECIOS]]-Tabla3[[#This Row],[PRECIOS]]*10%</f>
        <v>11.019996000000001</v>
      </c>
      <c r="L3038" s="101"/>
      <c r="M3038" s="61"/>
      <c r="N3038" s="55">
        <f>IFERROR(Tabla3[[#This Row],[PRECIOS]]-Tabla3[[#This Row],[PRECIOS]]*Tabla3[[#This Row],[% PRODUCTO]]," ")</f>
        <v>12.244440000000001</v>
      </c>
      <c r="O3038" s="61"/>
      <c r="P3038" s="55">
        <f>IFERROR(Tabla3[[#This Row],[OCULTAR2]]-Tabla3[[#This Row],[OCULTAR2]]*Tabla3[[#This Row],[% LÍNEA]]," ")</f>
        <v>12.244440000000001</v>
      </c>
      <c r="Q3038" s="56">
        <f>IFERROR(Tabla3[[#This Row],[% PRODUCTO]]+Tabla3[[#This Row],[% LÍNEA]]," ")</f>
        <v>0</v>
      </c>
      <c r="R3038" s="60">
        <f>Tabla3[[#This Row],[OCULTAR3]]</f>
        <v>12.244440000000001</v>
      </c>
      <c r="S3038" s="60">
        <f>Tabla3[[#This Row],[PRECIO SIN %]]-Tabla3[[#This Row],[PRECIO SIN %]]*10%</f>
        <v>11.019996000000001</v>
      </c>
      <c r="T3038" s="80">
        <f>(Tabla3[[#This Row],[PRECIO CON DESCT.]]-(Tabla3[[#This Row],[PRECIO CON DESCT.]]*$T$6))</f>
        <v>6.9425974800000008</v>
      </c>
      <c r="U3038" s="96"/>
      <c r="V3038" s="94">
        <f>Tabla3[[#This Row],[PRECIO %      en $]]*Tabla3[[#This Row],[PEDIDO ]]</f>
        <v>0</v>
      </c>
      <c r="W3038" s="57">
        <f>Tabla3[[#This Row],[PRECIO CON DESCT.]]*Tabla3[[#This Row],[PEDIDO ]]</f>
        <v>0</v>
      </c>
      <c r="X3038" s="58">
        <f>Tabla3[[#This Row],[PRECIO SIN %]]*Tabla3[[#This Row],[PEDIDO ]]</f>
        <v>0</v>
      </c>
    </row>
    <row r="3039" spans="1:24" ht="33" customHeight="1" x14ac:dyDescent="0.4">
      <c r="A3039" s="124">
        <v>7591619001135</v>
      </c>
      <c r="B3039" s="51" t="s">
        <v>225</v>
      </c>
      <c r="C3039" s="51" t="s">
        <v>131</v>
      </c>
      <c r="D30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39" s="118" t="s">
        <v>3505</v>
      </c>
      <c r="F3039" s="75" t="s">
        <v>537</v>
      </c>
      <c r="G30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39" s="77">
        <v>264</v>
      </c>
      <c r="J3039" s="52">
        <v>5.6666699999999999</v>
      </c>
      <c r="K3039" s="53">
        <f>Tabla3[[#This Row],[PRECIOS]]-Tabla3[[#This Row],[PRECIOS]]*10%</f>
        <v>5.1000030000000001</v>
      </c>
      <c r="L3039" s="101"/>
      <c r="M3039" s="54"/>
      <c r="N3039" s="55">
        <f>IFERROR(Tabla3[[#This Row],[PRECIOS]]-Tabla3[[#This Row],[PRECIOS]]*Tabla3[[#This Row],[% PRODUCTO]]," ")</f>
        <v>5.6666699999999999</v>
      </c>
      <c r="O3039" s="54"/>
      <c r="P3039" s="55">
        <f>IFERROR(Tabla3[[#This Row],[OCULTAR2]]-Tabla3[[#This Row],[OCULTAR2]]*Tabla3[[#This Row],[% LÍNEA]]," ")</f>
        <v>5.6666699999999999</v>
      </c>
      <c r="Q3039" s="56">
        <f>IFERROR(Tabla3[[#This Row],[% PRODUCTO]]+Tabla3[[#This Row],[% LÍNEA]]," ")</f>
        <v>0</v>
      </c>
      <c r="R3039" s="53">
        <f>Tabla3[[#This Row],[OCULTAR3]]</f>
        <v>5.6666699999999999</v>
      </c>
      <c r="S3039" s="53">
        <f>Tabla3[[#This Row],[PRECIO SIN %]]-Tabla3[[#This Row],[PRECIO SIN %]]*10%</f>
        <v>5.1000030000000001</v>
      </c>
      <c r="T3039" s="80">
        <f>(Tabla3[[#This Row],[PRECIO CON DESCT.]]-(Tabla3[[#This Row],[PRECIO CON DESCT.]]*$T$6))</f>
        <v>3.2130018900000001</v>
      </c>
      <c r="U3039" s="96"/>
      <c r="V3039" s="94">
        <f>Tabla3[[#This Row],[PRECIO %      en $]]*Tabla3[[#This Row],[PEDIDO ]]</f>
        <v>0</v>
      </c>
      <c r="W3039" s="57">
        <f>Tabla3[[#This Row],[PRECIO CON DESCT.]]*Tabla3[[#This Row],[PEDIDO ]]</f>
        <v>0</v>
      </c>
      <c r="X3039" s="58">
        <f>Tabla3[[#This Row],[PRECIO SIN %]]*Tabla3[[#This Row],[PEDIDO ]]</f>
        <v>0</v>
      </c>
    </row>
    <row r="3040" spans="1:24" ht="33" customHeight="1" x14ac:dyDescent="0.4">
      <c r="A3040" s="125">
        <v>7591619518695</v>
      </c>
      <c r="B3040" s="59" t="s">
        <v>225</v>
      </c>
      <c r="C3040" s="59" t="s">
        <v>131</v>
      </c>
      <c r="D30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40" s="119" t="s">
        <v>3506</v>
      </c>
      <c r="F3040" s="76" t="s">
        <v>537</v>
      </c>
      <c r="G30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40" s="78">
        <v>472</v>
      </c>
      <c r="J3040" s="52">
        <v>10.5</v>
      </c>
      <c r="K3040" s="60">
        <f>Tabla3[[#This Row],[PRECIOS]]-Tabla3[[#This Row],[PRECIOS]]*10%</f>
        <v>9.4499999999999993</v>
      </c>
      <c r="L3040" s="101"/>
      <c r="M3040" s="61"/>
      <c r="N3040" s="55">
        <f>IFERROR(Tabla3[[#This Row],[PRECIOS]]-Tabla3[[#This Row],[PRECIOS]]*Tabla3[[#This Row],[% PRODUCTO]]," ")</f>
        <v>10.5</v>
      </c>
      <c r="O3040" s="61"/>
      <c r="P3040" s="55">
        <f>IFERROR(Tabla3[[#This Row],[OCULTAR2]]-Tabla3[[#This Row],[OCULTAR2]]*Tabla3[[#This Row],[% LÍNEA]]," ")</f>
        <v>10.5</v>
      </c>
      <c r="Q3040" s="56">
        <f>IFERROR(Tabla3[[#This Row],[% PRODUCTO]]+Tabla3[[#This Row],[% LÍNEA]]," ")</f>
        <v>0</v>
      </c>
      <c r="R3040" s="60">
        <f>Tabla3[[#This Row],[OCULTAR3]]</f>
        <v>10.5</v>
      </c>
      <c r="S3040" s="60">
        <f>Tabla3[[#This Row],[PRECIO SIN %]]-Tabla3[[#This Row],[PRECIO SIN %]]*10%</f>
        <v>9.4499999999999993</v>
      </c>
      <c r="T3040" s="80">
        <f>(Tabla3[[#This Row],[PRECIO CON DESCT.]]-(Tabla3[[#This Row],[PRECIO CON DESCT.]]*$T$6))</f>
        <v>5.9535</v>
      </c>
      <c r="U3040" s="96"/>
      <c r="V3040" s="94">
        <f>Tabla3[[#This Row],[PRECIO %      en $]]*Tabla3[[#This Row],[PEDIDO ]]</f>
        <v>0</v>
      </c>
      <c r="W3040" s="57">
        <f>Tabla3[[#This Row],[PRECIO CON DESCT.]]*Tabla3[[#This Row],[PEDIDO ]]</f>
        <v>0</v>
      </c>
      <c r="X3040" s="58">
        <f>Tabla3[[#This Row],[PRECIO SIN %]]*Tabla3[[#This Row],[PEDIDO ]]</f>
        <v>0</v>
      </c>
    </row>
    <row r="3041" spans="1:24" ht="33" customHeight="1" x14ac:dyDescent="0.4">
      <c r="A3041" s="124">
        <v>7591619517940</v>
      </c>
      <c r="B3041" s="51" t="s">
        <v>225</v>
      </c>
      <c r="C3041" s="51" t="s">
        <v>131</v>
      </c>
      <c r="D30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41" s="118" t="s">
        <v>3507</v>
      </c>
      <c r="F3041" s="75" t="s">
        <v>537</v>
      </c>
      <c r="G30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41" s="77">
        <v>421</v>
      </c>
      <c r="J3041" s="52">
        <v>7.7777799999999999</v>
      </c>
      <c r="K3041" s="53">
        <f>Tabla3[[#This Row],[PRECIOS]]-Tabla3[[#This Row],[PRECIOS]]*10%</f>
        <v>7.0000020000000003</v>
      </c>
      <c r="L3041" s="101"/>
      <c r="M3041" s="54"/>
      <c r="N3041" s="55">
        <f>IFERROR(Tabla3[[#This Row],[PRECIOS]]-Tabla3[[#This Row],[PRECIOS]]*Tabla3[[#This Row],[% PRODUCTO]]," ")</f>
        <v>7.7777799999999999</v>
      </c>
      <c r="O3041" s="54"/>
      <c r="P3041" s="55">
        <f>IFERROR(Tabla3[[#This Row],[OCULTAR2]]-Tabla3[[#This Row],[OCULTAR2]]*Tabla3[[#This Row],[% LÍNEA]]," ")</f>
        <v>7.7777799999999999</v>
      </c>
      <c r="Q3041" s="56">
        <f>IFERROR(Tabla3[[#This Row],[% PRODUCTO]]+Tabla3[[#This Row],[% LÍNEA]]," ")</f>
        <v>0</v>
      </c>
      <c r="R3041" s="53">
        <f>Tabla3[[#This Row],[OCULTAR3]]</f>
        <v>7.7777799999999999</v>
      </c>
      <c r="S3041" s="53">
        <f>Tabla3[[#This Row],[PRECIO SIN %]]-Tabla3[[#This Row],[PRECIO SIN %]]*10%</f>
        <v>7.0000020000000003</v>
      </c>
      <c r="T3041" s="80">
        <f>(Tabla3[[#This Row],[PRECIO CON DESCT.]]-(Tabla3[[#This Row],[PRECIO CON DESCT.]]*$T$6))</f>
        <v>4.4100012599999996</v>
      </c>
      <c r="U3041" s="96"/>
      <c r="V3041" s="94">
        <f>Tabla3[[#This Row],[PRECIO %      en $]]*Tabla3[[#This Row],[PEDIDO ]]</f>
        <v>0</v>
      </c>
      <c r="W3041" s="57">
        <f>Tabla3[[#This Row],[PRECIO CON DESCT.]]*Tabla3[[#This Row],[PEDIDO ]]</f>
        <v>0</v>
      </c>
      <c r="X3041" s="58">
        <f>Tabla3[[#This Row],[PRECIO SIN %]]*Tabla3[[#This Row],[PEDIDO ]]</f>
        <v>0</v>
      </c>
    </row>
    <row r="3042" spans="1:24" ht="33" customHeight="1" x14ac:dyDescent="0.4">
      <c r="A3042" s="125">
        <v>7410000706308</v>
      </c>
      <c r="B3042" s="59" t="s">
        <v>225</v>
      </c>
      <c r="C3042" s="59" t="s">
        <v>221</v>
      </c>
      <c r="D30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42" s="119" t="s">
        <v>3508</v>
      </c>
      <c r="F3042" s="76" t="s">
        <v>537</v>
      </c>
      <c r="G30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42" s="78">
        <v>11</v>
      </c>
      <c r="J3042" s="52">
        <v>7.7777799999999999</v>
      </c>
      <c r="K3042" s="60">
        <f>Tabla3[[#This Row],[PRECIOS]]-Tabla3[[#This Row],[PRECIOS]]*10%</f>
        <v>7.0000020000000003</v>
      </c>
      <c r="L3042" s="101"/>
      <c r="M3042" s="61"/>
      <c r="N3042" s="55">
        <f>IFERROR(Tabla3[[#This Row],[PRECIOS]]-Tabla3[[#This Row],[PRECIOS]]*Tabla3[[#This Row],[% PRODUCTO]]," ")</f>
        <v>7.7777799999999999</v>
      </c>
      <c r="O3042" s="61"/>
      <c r="P3042" s="55">
        <f>IFERROR(Tabla3[[#This Row],[OCULTAR2]]-Tabla3[[#This Row],[OCULTAR2]]*Tabla3[[#This Row],[% LÍNEA]]," ")</f>
        <v>7.7777799999999999</v>
      </c>
      <c r="Q3042" s="56">
        <f>IFERROR(Tabla3[[#This Row],[% PRODUCTO]]+Tabla3[[#This Row],[% LÍNEA]]," ")</f>
        <v>0</v>
      </c>
      <c r="R3042" s="60">
        <f>Tabla3[[#This Row],[OCULTAR3]]</f>
        <v>7.7777799999999999</v>
      </c>
      <c r="S3042" s="60">
        <f>Tabla3[[#This Row],[PRECIO SIN %]]-Tabla3[[#This Row],[PRECIO SIN %]]*10%</f>
        <v>7.0000020000000003</v>
      </c>
      <c r="T3042" s="80">
        <f>(Tabla3[[#This Row],[PRECIO CON DESCT.]]-(Tabla3[[#This Row],[PRECIO CON DESCT.]]*$T$6))</f>
        <v>4.4100012599999996</v>
      </c>
      <c r="U3042" s="96"/>
      <c r="V3042" s="94">
        <f>Tabla3[[#This Row],[PRECIO %      en $]]*Tabla3[[#This Row],[PEDIDO ]]</f>
        <v>0</v>
      </c>
      <c r="W3042" s="57">
        <f>Tabla3[[#This Row],[PRECIO CON DESCT.]]*Tabla3[[#This Row],[PEDIDO ]]</f>
        <v>0</v>
      </c>
      <c r="X3042" s="58">
        <f>Tabla3[[#This Row],[PRECIO SIN %]]*Tabla3[[#This Row],[PEDIDO ]]</f>
        <v>0</v>
      </c>
    </row>
    <row r="3043" spans="1:24" ht="33" customHeight="1" x14ac:dyDescent="0.4">
      <c r="A3043" s="124">
        <v>7703712031463</v>
      </c>
      <c r="B3043" s="51" t="s">
        <v>225</v>
      </c>
      <c r="C3043" s="51" t="s">
        <v>152</v>
      </c>
      <c r="D30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43" s="118" t="s">
        <v>3509</v>
      </c>
      <c r="F3043" s="75" t="s">
        <v>537</v>
      </c>
      <c r="G30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43" s="77">
        <v>129</v>
      </c>
      <c r="J3043" s="52">
        <v>2.5555599999999998</v>
      </c>
      <c r="K3043" s="53">
        <f>Tabla3[[#This Row],[PRECIOS]]-Tabla3[[#This Row],[PRECIOS]]*10%</f>
        <v>2.3000039999999999</v>
      </c>
      <c r="L3043" s="101"/>
      <c r="M3043" s="54"/>
      <c r="N3043" s="55">
        <f>IFERROR(Tabla3[[#This Row],[PRECIOS]]-Tabla3[[#This Row],[PRECIOS]]*Tabla3[[#This Row],[% PRODUCTO]]," ")</f>
        <v>2.5555599999999998</v>
      </c>
      <c r="O3043" s="54"/>
      <c r="P3043" s="55">
        <f>IFERROR(Tabla3[[#This Row],[OCULTAR2]]-Tabla3[[#This Row],[OCULTAR2]]*Tabla3[[#This Row],[% LÍNEA]]," ")</f>
        <v>2.5555599999999998</v>
      </c>
      <c r="Q3043" s="56">
        <f>IFERROR(Tabla3[[#This Row],[% PRODUCTO]]+Tabla3[[#This Row],[% LÍNEA]]," ")</f>
        <v>0</v>
      </c>
      <c r="R3043" s="53">
        <f>Tabla3[[#This Row],[OCULTAR3]]</f>
        <v>2.5555599999999998</v>
      </c>
      <c r="S3043" s="53">
        <f>Tabla3[[#This Row],[PRECIO SIN %]]-Tabla3[[#This Row],[PRECIO SIN %]]*10%</f>
        <v>2.3000039999999999</v>
      </c>
      <c r="T3043" s="80">
        <f>(Tabla3[[#This Row],[PRECIO CON DESCT.]]-(Tabla3[[#This Row],[PRECIO CON DESCT.]]*$T$6))</f>
        <v>1.4490025200000001</v>
      </c>
      <c r="U3043" s="96"/>
      <c r="V3043" s="94">
        <f>Tabla3[[#This Row],[PRECIO %      en $]]*Tabla3[[#This Row],[PEDIDO ]]</f>
        <v>0</v>
      </c>
      <c r="W3043" s="57">
        <f>Tabla3[[#This Row],[PRECIO CON DESCT.]]*Tabla3[[#This Row],[PEDIDO ]]</f>
        <v>0</v>
      </c>
      <c r="X3043" s="58">
        <f>Tabla3[[#This Row],[PRECIO SIN %]]*Tabla3[[#This Row],[PEDIDO ]]</f>
        <v>0</v>
      </c>
    </row>
    <row r="3044" spans="1:24" ht="33" customHeight="1" x14ac:dyDescent="0.4">
      <c r="A3044" s="125">
        <v>7703712031463</v>
      </c>
      <c r="B3044" s="59" t="s">
        <v>225</v>
      </c>
      <c r="C3044" s="59" t="s">
        <v>152</v>
      </c>
      <c r="D30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44" s="119" t="s">
        <v>3510</v>
      </c>
      <c r="F3044" s="76" t="s">
        <v>537</v>
      </c>
      <c r="G30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44" s="78">
        <v>2</v>
      </c>
      <c r="J3044" s="52">
        <v>1.7777799999999999</v>
      </c>
      <c r="K3044" s="60">
        <f>Tabla3[[#This Row],[PRECIOS]]-Tabla3[[#This Row],[PRECIOS]]*10%</f>
        <v>1.6000019999999999</v>
      </c>
      <c r="L3044" s="101"/>
      <c r="M3044" s="61"/>
      <c r="N3044" s="55">
        <f>IFERROR(Tabla3[[#This Row],[PRECIOS]]-Tabla3[[#This Row],[PRECIOS]]*Tabla3[[#This Row],[% PRODUCTO]]," ")</f>
        <v>1.7777799999999999</v>
      </c>
      <c r="O3044" s="61"/>
      <c r="P3044" s="55">
        <f>IFERROR(Tabla3[[#This Row],[OCULTAR2]]-Tabla3[[#This Row],[OCULTAR2]]*Tabla3[[#This Row],[% LÍNEA]]," ")</f>
        <v>1.7777799999999999</v>
      </c>
      <c r="Q3044" s="56">
        <f>IFERROR(Tabla3[[#This Row],[% PRODUCTO]]+Tabla3[[#This Row],[% LÍNEA]]," ")</f>
        <v>0</v>
      </c>
      <c r="R3044" s="60">
        <f>Tabla3[[#This Row],[OCULTAR3]]</f>
        <v>1.7777799999999999</v>
      </c>
      <c r="S3044" s="60">
        <f>Tabla3[[#This Row],[PRECIO SIN %]]-Tabla3[[#This Row],[PRECIO SIN %]]*10%</f>
        <v>1.6000019999999999</v>
      </c>
      <c r="T3044" s="80">
        <f>(Tabla3[[#This Row],[PRECIO CON DESCT.]]-(Tabla3[[#This Row],[PRECIO CON DESCT.]]*$T$6))</f>
        <v>1.0080012599999999</v>
      </c>
      <c r="U3044" s="96"/>
      <c r="V3044" s="94">
        <f>Tabla3[[#This Row],[PRECIO %      en $]]*Tabla3[[#This Row],[PEDIDO ]]</f>
        <v>0</v>
      </c>
      <c r="W3044" s="57">
        <f>Tabla3[[#This Row],[PRECIO CON DESCT.]]*Tabla3[[#This Row],[PEDIDO ]]</f>
        <v>0</v>
      </c>
      <c r="X3044" s="58">
        <f>Tabla3[[#This Row],[PRECIO SIN %]]*Tabla3[[#This Row],[PEDIDO ]]</f>
        <v>0</v>
      </c>
    </row>
    <row r="3045" spans="1:24" ht="33" customHeight="1" x14ac:dyDescent="0.4">
      <c r="A3045" s="124">
        <v>7594001100171</v>
      </c>
      <c r="B3045" s="51" t="s">
        <v>225</v>
      </c>
      <c r="C3045" s="51" t="s">
        <v>203</v>
      </c>
      <c r="D30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45" s="118" t="s">
        <v>3511</v>
      </c>
      <c r="F3045" s="75" t="s">
        <v>537</v>
      </c>
      <c r="G30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45" s="77">
        <v>342</v>
      </c>
      <c r="J3045" s="52">
        <v>4.3333300000000001</v>
      </c>
      <c r="K3045" s="53">
        <f>Tabla3[[#This Row],[PRECIOS]]-Tabla3[[#This Row],[PRECIOS]]*10%</f>
        <v>3.8999969999999999</v>
      </c>
      <c r="L3045" s="101"/>
      <c r="M3045" s="54"/>
      <c r="N3045" s="55">
        <f>IFERROR(Tabla3[[#This Row],[PRECIOS]]-Tabla3[[#This Row],[PRECIOS]]*Tabla3[[#This Row],[% PRODUCTO]]," ")</f>
        <v>4.3333300000000001</v>
      </c>
      <c r="O3045" s="54"/>
      <c r="P3045" s="55">
        <f>IFERROR(Tabla3[[#This Row],[OCULTAR2]]-Tabla3[[#This Row],[OCULTAR2]]*Tabla3[[#This Row],[% LÍNEA]]," ")</f>
        <v>4.3333300000000001</v>
      </c>
      <c r="Q3045" s="56">
        <f>IFERROR(Tabla3[[#This Row],[% PRODUCTO]]+Tabla3[[#This Row],[% LÍNEA]]," ")</f>
        <v>0</v>
      </c>
      <c r="R3045" s="53">
        <f>Tabla3[[#This Row],[OCULTAR3]]</f>
        <v>4.3333300000000001</v>
      </c>
      <c r="S3045" s="53">
        <f>Tabla3[[#This Row],[PRECIO SIN %]]-Tabla3[[#This Row],[PRECIO SIN %]]*10%</f>
        <v>3.8999969999999999</v>
      </c>
      <c r="T3045" s="80">
        <f>(Tabla3[[#This Row],[PRECIO CON DESCT.]]-(Tabla3[[#This Row],[PRECIO CON DESCT.]]*$T$6))</f>
        <v>2.4569981099999998</v>
      </c>
      <c r="U3045" s="96"/>
      <c r="V3045" s="94">
        <f>Tabla3[[#This Row],[PRECIO %      en $]]*Tabla3[[#This Row],[PEDIDO ]]</f>
        <v>0</v>
      </c>
      <c r="W3045" s="57">
        <f>Tabla3[[#This Row],[PRECIO CON DESCT.]]*Tabla3[[#This Row],[PEDIDO ]]</f>
        <v>0</v>
      </c>
      <c r="X3045" s="58">
        <f>Tabla3[[#This Row],[PRECIO SIN %]]*Tabla3[[#This Row],[PEDIDO ]]</f>
        <v>0</v>
      </c>
    </row>
    <row r="3046" spans="1:24" ht="33" customHeight="1" x14ac:dyDescent="0.4">
      <c r="A3046" s="125">
        <v>7592803002532</v>
      </c>
      <c r="B3046" s="59" t="s">
        <v>225</v>
      </c>
      <c r="C3046" s="59" t="s">
        <v>132</v>
      </c>
      <c r="D30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46" s="119" t="s">
        <v>3512</v>
      </c>
      <c r="F3046" s="76" t="s">
        <v>537</v>
      </c>
      <c r="G30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46" s="78">
        <v>39</v>
      </c>
      <c r="J3046" s="52">
        <v>11.977779999999999</v>
      </c>
      <c r="K3046" s="60">
        <f>Tabla3[[#This Row],[PRECIOS]]-Tabla3[[#This Row],[PRECIOS]]*10%</f>
        <v>10.780002</v>
      </c>
      <c r="L3046" s="101"/>
      <c r="M3046" s="61"/>
      <c r="N3046" s="55">
        <f>IFERROR(Tabla3[[#This Row],[PRECIOS]]-Tabla3[[#This Row],[PRECIOS]]*Tabla3[[#This Row],[% PRODUCTO]]," ")</f>
        <v>11.977779999999999</v>
      </c>
      <c r="O3046" s="61"/>
      <c r="P3046" s="55">
        <f>IFERROR(Tabla3[[#This Row],[OCULTAR2]]-Tabla3[[#This Row],[OCULTAR2]]*Tabla3[[#This Row],[% LÍNEA]]," ")</f>
        <v>11.977779999999999</v>
      </c>
      <c r="Q3046" s="56">
        <f>IFERROR(Tabla3[[#This Row],[% PRODUCTO]]+Tabla3[[#This Row],[% LÍNEA]]," ")</f>
        <v>0</v>
      </c>
      <c r="R3046" s="60">
        <f>Tabla3[[#This Row],[OCULTAR3]]</f>
        <v>11.977779999999999</v>
      </c>
      <c r="S3046" s="60">
        <f>Tabla3[[#This Row],[PRECIO SIN %]]-Tabla3[[#This Row],[PRECIO SIN %]]*10%</f>
        <v>10.780002</v>
      </c>
      <c r="T3046" s="80">
        <f>(Tabla3[[#This Row],[PRECIO CON DESCT.]]-(Tabla3[[#This Row],[PRECIO CON DESCT.]]*$T$6))</f>
        <v>6.7914012599999998</v>
      </c>
      <c r="U3046" s="96"/>
      <c r="V3046" s="94">
        <f>Tabla3[[#This Row],[PRECIO %      en $]]*Tabla3[[#This Row],[PEDIDO ]]</f>
        <v>0</v>
      </c>
      <c r="W3046" s="57">
        <f>Tabla3[[#This Row],[PRECIO CON DESCT.]]*Tabla3[[#This Row],[PEDIDO ]]</f>
        <v>0</v>
      </c>
      <c r="X3046" s="58">
        <f>Tabla3[[#This Row],[PRECIO SIN %]]*Tabla3[[#This Row],[PEDIDO ]]</f>
        <v>0</v>
      </c>
    </row>
    <row r="3047" spans="1:24" ht="33" customHeight="1" x14ac:dyDescent="0.4">
      <c r="A3047" s="124">
        <v>7591020009218</v>
      </c>
      <c r="B3047" s="51" t="s">
        <v>225</v>
      </c>
      <c r="C3047" s="51" t="s">
        <v>196</v>
      </c>
      <c r="D30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47" s="118" t="s">
        <v>3513</v>
      </c>
      <c r="F3047" s="75" t="s">
        <v>537</v>
      </c>
      <c r="G30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47" s="77">
        <v>70</v>
      </c>
      <c r="J3047" s="52">
        <v>10.44444</v>
      </c>
      <c r="K3047" s="53">
        <f>Tabla3[[#This Row],[PRECIOS]]-Tabla3[[#This Row],[PRECIOS]]*10%</f>
        <v>9.3999959999999998</v>
      </c>
      <c r="L3047" s="101"/>
      <c r="M3047" s="54"/>
      <c r="N3047" s="55">
        <f>IFERROR(Tabla3[[#This Row],[PRECIOS]]-Tabla3[[#This Row],[PRECIOS]]*Tabla3[[#This Row],[% PRODUCTO]]," ")</f>
        <v>10.44444</v>
      </c>
      <c r="O3047" s="54"/>
      <c r="P3047" s="55">
        <f>IFERROR(Tabla3[[#This Row],[OCULTAR2]]-Tabla3[[#This Row],[OCULTAR2]]*Tabla3[[#This Row],[% LÍNEA]]," ")</f>
        <v>10.44444</v>
      </c>
      <c r="Q3047" s="56">
        <f>IFERROR(Tabla3[[#This Row],[% PRODUCTO]]+Tabla3[[#This Row],[% LÍNEA]]," ")</f>
        <v>0</v>
      </c>
      <c r="R3047" s="53">
        <f>Tabla3[[#This Row],[OCULTAR3]]</f>
        <v>10.44444</v>
      </c>
      <c r="S3047" s="53">
        <f>Tabla3[[#This Row],[PRECIO SIN %]]-Tabla3[[#This Row],[PRECIO SIN %]]*10%</f>
        <v>9.3999959999999998</v>
      </c>
      <c r="T3047" s="80">
        <f>(Tabla3[[#This Row],[PRECIO CON DESCT.]]-(Tabla3[[#This Row],[PRECIO CON DESCT.]]*$T$6))</f>
        <v>5.9219974799999999</v>
      </c>
      <c r="U3047" s="96"/>
      <c r="V3047" s="94">
        <f>Tabla3[[#This Row],[PRECIO %      en $]]*Tabla3[[#This Row],[PEDIDO ]]</f>
        <v>0</v>
      </c>
      <c r="W3047" s="57">
        <f>Tabla3[[#This Row],[PRECIO CON DESCT.]]*Tabla3[[#This Row],[PEDIDO ]]</f>
        <v>0</v>
      </c>
      <c r="X3047" s="58">
        <f>Tabla3[[#This Row],[PRECIO SIN %]]*Tabla3[[#This Row],[PEDIDO ]]</f>
        <v>0</v>
      </c>
    </row>
    <row r="3048" spans="1:24" ht="33" customHeight="1" x14ac:dyDescent="0.4">
      <c r="A3048" s="125">
        <v>7592803002549</v>
      </c>
      <c r="B3048" s="59" t="s">
        <v>225</v>
      </c>
      <c r="C3048" s="59" t="s">
        <v>132</v>
      </c>
      <c r="D30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48" s="119" t="s">
        <v>3514</v>
      </c>
      <c r="F3048" s="76" t="s">
        <v>537</v>
      </c>
      <c r="G30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48" s="78">
        <v>17</v>
      </c>
      <c r="J3048" s="52">
        <v>14.72222</v>
      </c>
      <c r="K3048" s="60">
        <f>Tabla3[[#This Row],[PRECIOS]]-Tabla3[[#This Row],[PRECIOS]]*10%</f>
        <v>13.249998</v>
      </c>
      <c r="L3048" s="101"/>
      <c r="M3048" s="61"/>
      <c r="N3048" s="55">
        <f>IFERROR(Tabla3[[#This Row],[PRECIOS]]-Tabla3[[#This Row],[PRECIOS]]*Tabla3[[#This Row],[% PRODUCTO]]," ")</f>
        <v>14.72222</v>
      </c>
      <c r="O3048" s="61"/>
      <c r="P3048" s="55">
        <f>IFERROR(Tabla3[[#This Row],[OCULTAR2]]-Tabla3[[#This Row],[OCULTAR2]]*Tabla3[[#This Row],[% LÍNEA]]," ")</f>
        <v>14.72222</v>
      </c>
      <c r="Q3048" s="56">
        <f>IFERROR(Tabla3[[#This Row],[% PRODUCTO]]+Tabla3[[#This Row],[% LÍNEA]]," ")</f>
        <v>0</v>
      </c>
      <c r="R3048" s="60">
        <f>Tabla3[[#This Row],[OCULTAR3]]</f>
        <v>14.72222</v>
      </c>
      <c r="S3048" s="60">
        <f>Tabla3[[#This Row],[PRECIO SIN %]]-Tabla3[[#This Row],[PRECIO SIN %]]*10%</f>
        <v>13.249998</v>
      </c>
      <c r="T3048" s="80">
        <f>(Tabla3[[#This Row],[PRECIO CON DESCT.]]-(Tabla3[[#This Row],[PRECIO CON DESCT.]]*$T$6))</f>
        <v>8.3474987399999989</v>
      </c>
      <c r="U3048" s="96"/>
      <c r="V3048" s="94">
        <f>Tabla3[[#This Row],[PRECIO %      en $]]*Tabla3[[#This Row],[PEDIDO ]]</f>
        <v>0</v>
      </c>
      <c r="W3048" s="57">
        <f>Tabla3[[#This Row],[PRECIO CON DESCT.]]*Tabla3[[#This Row],[PEDIDO ]]</f>
        <v>0</v>
      </c>
      <c r="X3048" s="58">
        <f>Tabla3[[#This Row],[PRECIO SIN %]]*Tabla3[[#This Row],[PEDIDO ]]</f>
        <v>0</v>
      </c>
    </row>
    <row r="3049" spans="1:24" ht="33" customHeight="1" x14ac:dyDescent="0.4">
      <c r="A3049" s="124">
        <v>7598677000704</v>
      </c>
      <c r="B3049" s="51" t="s">
        <v>225</v>
      </c>
      <c r="C3049" s="51" t="s">
        <v>125</v>
      </c>
      <c r="D30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49" s="118" t="s">
        <v>3515</v>
      </c>
      <c r="F3049" s="75" t="s">
        <v>537</v>
      </c>
      <c r="G30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49" s="77">
        <v>80</v>
      </c>
      <c r="J3049" s="52">
        <v>10.66667</v>
      </c>
      <c r="K3049" s="53">
        <f>Tabla3[[#This Row],[PRECIOS]]-Tabla3[[#This Row],[PRECIOS]]*10%</f>
        <v>9.6000029999999992</v>
      </c>
      <c r="L3049" s="101"/>
      <c r="M3049" s="54"/>
      <c r="N3049" s="55">
        <f>IFERROR(Tabla3[[#This Row],[PRECIOS]]-Tabla3[[#This Row],[PRECIOS]]*Tabla3[[#This Row],[% PRODUCTO]]," ")</f>
        <v>10.66667</v>
      </c>
      <c r="O3049" s="54"/>
      <c r="P3049" s="55">
        <f>IFERROR(Tabla3[[#This Row],[OCULTAR2]]-Tabla3[[#This Row],[OCULTAR2]]*Tabla3[[#This Row],[% LÍNEA]]," ")</f>
        <v>10.66667</v>
      </c>
      <c r="Q3049" s="56">
        <f>IFERROR(Tabla3[[#This Row],[% PRODUCTO]]+Tabla3[[#This Row],[% LÍNEA]]," ")</f>
        <v>0</v>
      </c>
      <c r="R3049" s="53">
        <f>Tabla3[[#This Row],[OCULTAR3]]</f>
        <v>10.66667</v>
      </c>
      <c r="S3049" s="53">
        <f>Tabla3[[#This Row],[PRECIO SIN %]]-Tabla3[[#This Row],[PRECIO SIN %]]*10%</f>
        <v>9.6000029999999992</v>
      </c>
      <c r="T3049" s="80">
        <f>(Tabla3[[#This Row],[PRECIO CON DESCT.]]-(Tabla3[[#This Row],[PRECIO CON DESCT.]]*$T$6))</f>
        <v>6.0480018900000001</v>
      </c>
      <c r="U3049" s="96"/>
      <c r="V3049" s="94">
        <f>Tabla3[[#This Row],[PRECIO %      en $]]*Tabla3[[#This Row],[PEDIDO ]]</f>
        <v>0</v>
      </c>
      <c r="W3049" s="57">
        <f>Tabla3[[#This Row],[PRECIO CON DESCT.]]*Tabla3[[#This Row],[PEDIDO ]]</f>
        <v>0</v>
      </c>
      <c r="X3049" s="58">
        <f>Tabla3[[#This Row],[PRECIO SIN %]]*Tabla3[[#This Row],[PEDIDO ]]</f>
        <v>0</v>
      </c>
    </row>
    <row r="3050" spans="1:24" ht="33" customHeight="1" x14ac:dyDescent="0.4">
      <c r="A3050" s="125">
        <v>7598677000049</v>
      </c>
      <c r="B3050" s="59" t="s">
        <v>225</v>
      </c>
      <c r="C3050" s="59" t="s">
        <v>125</v>
      </c>
      <c r="D30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50" s="119" t="s">
        <v>3515</v>
      </c>
      <c r="F3050" s="76" t="s">
        <v>537</v>
      </c>
      <c r="G30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50" s="78">
        <v>13</v>
      </c>
      <c r="J3050" s="52">
        <v>7.5</v>
      </c>
      <c r="K3050" s="60">
        <f>Tabla3[[#This Row],[PRECIOS]]-Tabla3[[#This Row],[PRECIOS]]*10%</f>
        <v>6.75</v>
      </c>
      <c r="L3050" s="101"/>
      <c r="M3050" s="61"/>
      <c r="N3050" s="55">
        <f>IFERROR(Tabla3[[#This Row],[PRECIOS]]-Tabla3[[#This Row],[PRECIOS]]*Tabla3[[#This Row],[% PRODUCTO]]," ")</f>
        <v>7.5</v>
      </c>
      <c r="O3050" s="61"/>
      <c r="P3050" s="55">
        <f>IFERROR(Tabla3[[#This Row],[OCULTAR2]]-Tabla3[[#This Row],[OCULTAR2]]*Tabla3[[#This Row],[% LÍNEA]]," ")</f>
        <v>7.5</v>
      </c>
      <c r="Q3050" s="56">
        <f>IFERROR(Tabla3[[#This Row],[% PRODUCTO]]+Tabla3[[#This Row],[% LÍNEA]]," ")</f>
        <v>0</v>
      </c>
      <c r="R3050" s="60">
        <f>Tabla3[[#This Row],[OCULTAR3]]</f>
        <v>7.5</v>
      </c>
      <c r="S3050" s="60">
        <f>Tabla3[[#This Row],[PRECIO SIN %]]-Tabla3[[#This Row],[PRECIO SIN %]]*10%</f>
        <v>6.75</v>
      </c>
      <c r="T3050" s="80">
        <f>(Tabla3[[#This Row],[PRECIO CON DESCT.]]-(Tabla3[[#This Row],[PRECIO CON DESCT.]]*$T$6))</f>
        <v>4.2524999999999995</v>
      </c>
      <c r="U3050" s="96"/>
      <c r="V3050" s="94">
        <f>Tabla3[[#This Row],[PRECIO %      en $]]*Tabla3[[#This Row],[PEDIDO ]]</f>
        <v>0</v>
      </c>
      <c r="W3050" s="57">
        <f>Tabla3[[#This Row],[PRECIO CON DESCT.]]*Tabla3[[#This Row],[PEDIDO ]]</f>
        <v>0</v>
      </c>
      <c r="X3050" s="58">
        <f>Tabla3[[#This Row],[PRECIO SIN %]]*Tabla3[[#This Row],[PEDIDO ]]</f>
        <v>0</v>
      </c>
    </row>
    <row r="3051" spans="1:24" ht="33" customHeight="1" x14ac:dyDescent="0.4">
      <c r="A3051" s="124">
        <v>791466996111</v>
      </c>
      <c r="B3051" s="51" t="s">
        <v>225</v>
      </c>
      <c r="C3051" s="51" t="s">
        <v>53</v>
      </c>
      <c r="D30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051" s="118" t="s">
        <v>3516</v>
      </c>
      <c r="F3051" s="75" t="s">
        <v>537</v>
      </c>
      <c r="G30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51" s="77">
        <v>4</v>
      </c>
      <c r="J3051" s="52">
        <v>3.0555599999999998</v>
      </c>
      <c r="K3051" s="53">
        <f>Tabla3[[#This Row],[PRECIOS]]-Tabla3[[#This Row],[PRECIOS]]*10%</f>
        <v>2.7500039999999997</v>
      </c>
      <c r="L3051" s="101"/>
      <c r="M3051" s="54"/>
      <c r="N3051" s="55">
        <f>IFERROR(Tabla3[[#This Row],[PRECIOS]]-Tabla3[[#This Row],[PRECIOS]]*Tabla3[[#This Row],[% PRODUCTO]]," ")</f>
        <v>3.0555599999999998</v>
      </c>
      <c r="O3051" s="54"/>
      <c r="P3051" s="55">
        <f>IFERROR(Tabla3[[#This Row],[OCULTAR2]]-Tabla3[[#This Row],[OCULTAR2]]*Tabla3[[#This Row],[% LÍNEA]]," ")</f>
        <v>3.0555599999999998</v>
      </c>
      <c r="Q3051" s="56">
        <f>IFERROR(Tabla3[[#This Row],[% PRODUCTO]]+Tabla3[[#This Row],[% LÍNEA]]," ")</f>
        <v>0</v>
      </c>
      <c r="R3051" s="53">
        <f>Tabla3[[#This Row],[OCULTAR3]]</f>
        <v>3.0555599999999998</v>
      </c>
      <c r="S3051" s="53">
        <f>Tabla3[[#This Row],[PRECIO SIN %]]-Tabla3[[#This Row],[PRECIO SIN %]]*10%</f>
        <v>2.7500039999999997</v>
      </c>
      <c r="T3051" s="80">
        <f>(Tabla3[[#This Row],[PRECIO CON DESCT.]]-(Tabla3[[#This Row],[PRECIO CON DESCT.]]*$T$6))</f>
        <v>1.7325025199999997</v>
      </c>
      <c r="U3051" s="96"/>
      <c r="V3051" s="94">
        <f>Tabla3[[#This Row],[PRECIO %      en $]]*Tabla3[[#This Row],[PEDIDO ]]</f>
        <v>0</v>
      </c>
      <c r="W3051" s="57">
        <f>Tabla3[[#This Row],[PRECIO CON DESCT.]]*Tabla3[[#This Row],[PEDIDO ]]</f>
        <v>0</v>
      </c>
      <c r="X3051" s="58">
        <f>Tabla3[[#This Row],[PRECIO SIN %]]*Tabla3[[#This Row],[PEDIDO ]]</f>
        <v>0</v>
      </c>
    </row>
    <row r="3052" spans="1:24" ht="33" customHeight="1" x14ac:dyDescent="0.4">
      <c r="A3052" s="125">
        <v>7591020009720</v>
      </c>
      <c r="B3052" s="59" t="s">
        <v>225</v>
      </c>
      <c r="C3052" s="59" t="s">
        <v>196</v>
      </c>
      <c r="D30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052" s="119" t="s">
        <v>3517</v>
      </c>
      <c r="F3052" s="76" t="s">
        <v>537</v>
      </c>
      <c r="G30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052" s="78">
        <v>39</v>
      </c>
      <c r="J3052" s="52">
        <v>12.5</v>
      </c>
      <c r="K3052" s="60">
        <f>Tabla3[[#This Row],[PRECIOS]]-Tabla3[[#This Row],[PRECIOS]]*10%</f>
        <v>11.25</v>
      </c>
      <c r="L3052" s="101" t="s">
        <v>5327</v>
      </c>
      <c r="M3052" s="61"/>
      <c r="N3052" s="55">
        <f>IFERROR(Tabla3[[#This Row],[PRECIOS]]-Tabla3[[#This Row],[PRECIOS]]*Tabla3[[#This Row],[% PRODUCTO]]," ")</f>
        <v>12.5</v>
      </c>
      <c r="O3052" s="61"/>
      <c r="P3052" s="55">
        <f>IFERROR(Tabla3[[#This Row],[OCULTAR2]]-Tabla3[[#This Row],[OCULTAR2]]*Tabla3[[#This Row],[% LÍNEA]]," ")</f>
        <v>12.5</v>
      </c>
      <c r="Q3052" s="56">
        <f>IFERROR(Tabla3[[#This Row],[% PRODUCTO]]+Tabla3[[#This Row],[% LÍNEA]]," ")</f>
        <v>0</v>
      </c>
      <c r="R3052" s="60">
        <f>Tabla3[[#This Row],[OCULTAR3]]</f>
        <v>12.5</v>
      </c>
      <c r="S3052" s="60">
        <f>Tabla3[[#This Row],[PRECIO SIN %]]-Tabla3[[#This Row],[PRECIO SIN %]]*10%</f>
        <v>11.25</v>
      </c>
      <c r="T3052" s="80">
        <f>(Tabla3[[#This Row],[PRECIO CON DESCT.]]-(Tabla3[[#This Row],[PRECIO CON DESCT.]]*$T$6))</f>
        <v>7.0875000000000004</v>
      </c>
      <c r="U3052" s="96"/>
      <c r="V3052" s="94">
        <f>Tabla3[[#This Row],[PRECIO %      en $]]*Tabla3[[#This Row],[PEDIDO ]]</f>
        <v>0</v>
      </c>
      <c r="W3052" s="57">
        <f>Tabla3[[#This Row],[PRECIO CON DESCT.]]*Tabla3[[#This Row],[PEDIDO ]]</f>
        <v>0</v>
      </c>
      <c r="X3052" s="58">
        <f>Tabla3[[#This Row],[PRECIO SIN %]]*Tabla3[[#This Row],[PEDIDO ]]</f>
        <v>0</v>
      </c>
    </row>
    <row r="3053" spans="1:24" ht="33" customHeight="1" x14ac:dyDescent="0.4">
      <c r="A3053" s="124">
        <v>7598677000513</v>
      </c>
      <c r="B3053" s="51" t="s">
        <v>225</v>
      </c>
      <c r="C3053" s="51" t="s">
        <v>125</v>
      </c>
      <c r="D30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53" s="118" t="s">
        <v>3518</v>
      </c>
      <c r="F3053" s="75" t="s">
        <v>537</v>
      </c>
      <c r="G30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53" s="77">
        <v>1</v>
      </c>
      <c r="J3053" s="52">
        <v>6.4444400000000002</v>
      </c>
      <c r="K3053" s="53">
        <f>Tabla3[[#This Row],[PRECIOS]]-Tabla3[[#This Row],[PRECIOS]]*10%</f>
        <v>5.7999960000000002</v>
      </c>
      <c r="L3053" s="101"/>
      <c r="M3053" s="54"/>
      <c r="N3053" s="55">
        <f>IFERROR(Tabla3[[#This Row],[PRECIOS]]-Tabla3[[#This Row],[PRECIOS]]*Tabla3[[#This Row],[% PRODUCTO]]," ")</f>
        <v>6.4444400000000002</v>
      </c>
      <c r="O3053" s="54"/>
      <c r="P3053" s="55">
        <f>IFERROR(Tabla3[[#This Row],[OCULTAR2]]-Tabla3[[#This Row],[OCULTAR2]]*Tabla3[[#This Row],[% LÍNEA]]," ")</f>
        <v>6.4444400000000002</v>
      </c>
      <c r="Q3053" s="56">
        <f>IFERROR(Tabla3[[#This Row],[% PRODUCTO]]+Tabla3[[#This Row],[% LÍNEA]]," ")</f>
        <v>0</v>
      </c>
      <c r="R3053" s="53">
        <f>Tabla3[[#This Row],[OCULTAR3]]</f>
        <v>6.4444400000000002</v>
      </c>
      <c r="S3053" s="53">
        <f>Tabla3[[#This Row],[PRECIO SIN %]]-Tabla3[[#This Row],[PRECIO SIN %]]*10%</f>
        <v>5.7999960000000002</v>
      </c>
      <c r="T3053" s="80">
        <f>(Tabla3[[#This Row],[PRECIO CON DESCT.]]-(Tabla3[[#This Row],[PRECIO CON DESCT.]]*$T$6))</f>
        <v>3.6539974800000001</v>
      </c>
      <c r="U3053" s="96"/>
      <c r="V3053" s="94">
        <f>Tabla3[[#This Row],[PRECIO %      en $]]*Tabla3[[#This Row],[PEDIDO ]]</f>
        <v>0</v>
      </c>
      <c r="W3053" s="57">
        <f>Tabla3[[#This Row],[PRECIO CON DESCT.]]*Tabla3[[#This Row],[PEDIDO ]]</f>
        <v>0</v>
      </c>
      <c r="X3053" s="58">
        <f>Tabla3[[#This Row],[PRECIO SIN %]]*Tabla3[[#This Row],[PEDIDO ]]</f>
        <v>0</v>
      </c>
    </row>
    <row r="3054" spans="1:24" ht="33" customHeight="1" x14ac:dyDescent="0.4">
      <c r="A3054" s="125">
        <v>7591020009232</v>
      </c>
      <c r="B3054" s="59" t="s">
        <v>225</v>
      </c>
      <c r="C3054" s="59" t="s">
        <v>196</v>
      </c>
      <c r="D30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54" s="119" t="s">
        <v>3519</v>
      </c>
      <c r="F3054" s="76" t="s">
        <v>537</v>
      </c>
      <c r="G30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54" s="78">
        <v>37</v>
      </c>
      <c r="J3054" s="52">
        <v>7.3333300000000001</v>
      </c>
      <c r="K3054" s="60">
        <f>Tabla3[[#This Row],[PRECIOS]]-Tabla3[[#This Row],[PRECIOS]]*10%</f>
        <v>6.5999970000000001</v>
      </c>
      <c r="L3054" s="101"/>
      <c r="M3054" s="61"/>
      <c r="N3054" s="55">
        <f>IFERROR(Tabla3[[#This Row],[PRECIOS]]-Tabla3[[#This Row],[PRECIOS]]*Tabla3[[#This Row],[% PRODUCTO]]," ")</f>
        <v>7.3333300000000001</v>
      </c>
      <c r="O3054" s="61"/>
      <c r="P3054" s="55">
        <f>IFERROR(Tabla3[[#This Row],[OCULTAR2]]-Tabla3[[#This Row],[OCULTAR2]]*Tabla3[[#This Row],[% LÍNEA]]," ")</f>
        <v>7.3333300000000001</v>
      </c>
      <c r="Q3054" s="56">
        <f>IFERROR(Tabla3[[#This Row],[% PRODUCTO]]+Tabla3[[#This Row],[% LÍNEA]]," ")</f>
        <v>0</v>
      </c>
      <c r="R3054" s="60">
        <f>Tabla3[[#This Row],[OCULTAR3]]</f>
        <v>7.3333300000000001</v>
      </c>
      <c r="S3054" s="60">
        <f>Tabla3[[#This Row],[PRECIO SIN %]]-Tabla3[[#This Row],[PRECIO SIN %]]*10%</f>
        <v>6.5999970000000001</v>
      </c>
      <c r="T3054" s="80">
        <f>(Tabla3[[#This Row],[PRECIO CON DESCT.]]-(Tabla3[[#This Row],[PRECIO CON DESCT.]]*$T$6))</f>
        <v>4.1579981100000003</v>
      </c>
      <c r="U3054" s="96"/>
      <c r="V3054" s="94">
        <f>Tabla3[[#This Row],[PRECIO %      en $]]*Tabla3[[#This Row],[PEDIDO ]]</f>
        <v>0</v>
      </c>
      <c r="W3054" s="57">
        <f>Tabla3[[#This Row],[PRECIO CON DESCT.]]*Tabla3[[#This Row],[PEDIDO ]]</f>
        <v>0</v>
      </c>
      <c r="X3054" s="58">
        <f>Tabla3[[#This Row],[PRECIO SIN %]]*Tabla3[[#This Row],[PEDIDO ]]</f>
        <v>0</v>
      </c>
    </row>
    <row r="3055" spans="1:24" ht="33" customHeight="1" x14ac:dyDescent="0.4">
      <c r="A3055" s="124">
        <v>7501384546205</v>
      </c>
      <c r="B3055" s="51" t="s">
        <v>225</v>
      </c>
      <c r="C3055" s="51" t="s">
        <v>113</v>
      </c>
      <c r="D30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55" s="118" t="s">
        <v>3520</v>
      </c>
      <c r="F3055" s="75" t="s">
        <v>537</v>
      </c>
      <c r="G30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55" s="77">
        <v>3</v>
      </c>
      <c r="J3055" s="52">
        <v>5.4555600000000002</v>
      </c>
      <c r="K3055" s="53">
        <f>Tabla3[[#This Row],[PRECIOS]]-Tabla3[[#This Row],[PRECIOS]]*10%</f>
        <v>4.9100039999999998</v>
      </c>
      <c r="L3055" s="101"/>
      <c r="M3055" s="54"/>
      <c r="N3055" s="55">
        <f>IFERROR(Tabla3[[#This Row],[PRECIOS]]-Tabla3[[#This Row],[PRECIOS]]*Tabla3[[#This Row],[% PRODUCTO]]," ")</f>
        <v>5.4555600000000002</v>
      </c>
      <c r="O3055" s="54"/>
      <c r="P3055" s="55">
        <f>IFERROR(Tabla3[[#This Row],[OCULTAR2]]-Tabla3[[#This Row],[OCULTAR2]]*Tabla3[[#This Row],[% LÍNEA]]," ")</f>
        <v>5.4555600000000002</v>
      </c>
      <c r="Q3055" s="56">
        <f>IFERROR(Tabla3[[#This Row],[% PRODUCTO]]+Tabla3[[#This Row],[% LÍNEA]]," ")</f>
        <v>0</v>
      </c>
      <c r="R3055" s="53">
        <f>Tabla3[[#This Row],[OCULTAR3]]</f>
        <v>5.4555600000000002</v>
      </c>
      <c r="S3055" s="53">
        <f>Tabla3[[#This Row],[PRECIO SIN %]]-Tabla3[[#This Row],[PRECIO SIN %]]*10%</f>
        <v>4.9100039999999998</v>
      </c>
      <c r="T3055" s="80">
        <f>(Tabla3[[#This Row],[PRECIO CON DESCT.]]-(Tabla3[[#This Row],[PRECIO CON DESCT.]]*$T$6))</f>
        <v>3.0933025199999999</v>
      </c>
      <c r="U3055" s="96"/>
      <c r="V3055" s="94">
        <f>Tabla3[[#This Row],[PRECIO %      en $]]*Tabla3[[#This Row],[PEDIDO ]]</f>
        <v>0</v>
      </c>
      <c r="W3055" s="57">
        <f>Tabla3[[#This Row],[PRECIO CON DESCT.]]*Tabla3[[#This Row],[PEDIDO ]]</f>
        <v>0</v>
      </c>
      <c r="X3055" s="58">
        <f>Tabla3[[#This Row],[PRECIO SIN %]]*Tabla3[[#This Row],[PEDIDO ]]</f>
        <v>0</v>
      </c>
    </row>
    <row r="3056" spans="1:24" ht="33" customHeight="1" x14ac:dyDescent="0.4">
      <c r="A3056" s="125">
        <v>7591619520520</v>
      </c>
      <c r="B3056" s="59" t="s">
        <v>225</v>
      </c>
      <c r="C3056" s="59" t="s">
        <v>131</v>
      </c>
      <c r="D30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56" s="119" t="s">
        <v>3521</v>
      </c>
      <c r="F3056" s="76" t="s">
        <v>537</v>
      </c>
      <c r="G30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56" s="78">
        <v>180</v>
      </c>
      <c r="J3056" s="52">
        <v>6.7777799999999999</v>
      </c>
      <c r="K3056" s="60">
        <f>Tabla3[[#This Row],[PRECIOS]]-Tabla3[[#This Row],[PRECIOS]]*10%</f>
        <v>6.1000019999999999</v>
      </c>
      <c r="L3056" s="101"/>
      <c r="M3056" s="61"/>
      <c r="N3056" s="55">
        <f>IFERROR(Tabla3[[#This Row],[PRECIOS]]-Tabla3[[#This Row],[PRECIOS]]*Tabla3[[#This Row],[% PRODUCTO]]," ")</f>
        <v>6.7777799999999999</v>
      </c>
      <c r="O3056" s="61"/>
      <c r="P3056" s="55">
        <f>IFERROR(Tabla3[[#This Row],[OCULTAR2]]-Tabla3[[#This Row],[OCULTAR2]]*Tabla3[[#This Row],[% LÍNEA]]," ")</f>
        <v>6.7777799999999999</v>
      </c>
      <c r="Q3056" s="56">
        <f>IFERROR(Tabla3[[#This Row],[% PRODUCTO]]+Tabla3[[#This Row],[% LÍNEA]]," ")</f>
        <v>0</v>
      </c>
      <c r="R3056" s="60">
        <f>Tabla3[[#This Row],[OCULTAR3]]</f>
        <v>6.7777799999999999</v>
      </c>
      <c r="S3056" s="60">
        <f>Tabla3[[#This Row],[PRECIO SIN %]]-Tabla3[[#This Row],[PRECIO SIN %]]*10%</f>
        <v>6.1000019999999999</v>
      </c>
      <c r="T3056" s="80">
        <f>(Tabla3[[#This Row],[PRECIO CON DESCT.]]-(Tabla3[[#This Row],[PRECIO CON DESCT.]]*$T$6))</f>
        <v>3.8430012599999999</v>
      </c>
      <c r="U3056" s="96"/>
      <c r="V3056" s="94">
        <f>Tabla3[[#This Row],[PRECIO %      en $]]*Tabla3[[#This Row],[PEDIDO ]]</f>
        <v>0</v>
      </c>
      <c r="W3056" s="57">
        <f>Tabla3[[#This Row],[PRECIO CON DESCT.]]*Tabla3[[#This Row],[PEDIDO ]]</f>
        <v>0</v>
      </c>
      <c r="X3056" s="58">
        <f>Tabla3[[#This Row],[PRECIO SIN %]]*Tabla3[[#This Row],[PEDIDO ]]</f>
        <v>0</v>
      </c>
    </row>
    <row r="3057" spans="1:24" ht="33" customHeight="1" x14ac:dyDescent="0.4">
      <c r="A3057" s="124">
        <v>7591619520537</v>
      </c>
      <c r="B3057" s="51" t="s">
        <v>225</v>
      </c>
      <c r="C3057" s="51" t="s">
        <v>131</v>
      </c>
      <c r="D30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57" s="118" t="s">
        <v>3522</v>
      </c>
      <c r="F3057" s="75" t="s">
        <v>537</v>
      </c>
      <c r="G30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57" s="77">
        <v>193</v>
      </c>
      <c r="J3057" s="52">
        <v>8.38889</v>
      </c>
      <c r="K3057" s="53">
        <f>Tabla3[[#This Row],[PRECIOS]]-Tabla3[[#This Row],[PRECIOS]]*10%</f>
        <v>7.550001</v>
      </c>
      <c r="L3057" s="101"/>
      <c r="M3057" s="54"/>
      <c r="N3057" s="55">
        <f>IFERROR(Tabla3[[#This Row],[PRECIOS]]-Tabla3[[#This Row],[PRECIOS]]*Tabla3[[#This Row],[% PRODUCTO]]," ")</f>
        <v>8.38889</v>
      </c>
      <c r="O3057" s="54"/>
      <c r="P3057" s="55">
        <f>IFERROR(Tabla3[[#This Row],[OCULTAR2]]-Tabla3[[#This Row],[OCULTAR2]]*Tabla3[[#This Row],[% LÍNEA]]," ")</f>
        <v>8.38889</v>
      </c>
      <c r="Q3057" s="56">
        <f>IFERROR(Tabla3[[#This Row],[% PRODUCTO]]+Tabla3[[#This Row],[% LÍNEA]]," ")</f>
        <v>0</v>
      </c>
      <c r="R3057" s="53">
        <f>Tabla3[[#This Row],[OCULTAR3]]</f>
        <v>8.38889</v>
      </c>
      <c r="S3057" s="53">
        <f>Tabla3[[#This Row],[PRECIO SIN %]]-Tabla3[[#This Row],[PRECIO SIN %]]*10%</f>
        <v>7.550001</v>
      </c>
      <c r="T3057" s="80">
        <f>(Tabla3[[#This Row],[PRECIO CON DESCT.]]-(Tabla3[[#This Row],[PRECIO CON DESCT.]]*$T$6))</f>
        <v>4.7565006299999997</v>
      </c>
      <c r="U3057" s="96"/>
      <c r="V3057" s="94">
        <f>Tabla3[[#This Row],[PRECIO %      en $]]*Tabla3[[#This Row],[PEDIDO ]]</f>
        <v>0</v>
      </c>
      <c r="W3057" s="57">
        <f>Tabla3[[#This Row],[PRECIO CON DESCT.]]*Tabla3[[#This Row],[PEDIDO ]]</f>
        <v>0</v>
      </c>
      <c r="X3057" s="58">
        <f>Tabla3[[#This Row],[PRECIO SIN %]]*Tabla3[[#This Row],[PEDIDO ]]</f>
        <v>0</v>
      </c>
    </row>
    <row r="3058" spans="1:24" ht="33" customHeight="1" x14ac:dyDescent="0.4">
      <c r="A3058" s="125">
        <v>8906143191860</v>
      </c>
      <c r="B3058" s="59" t="s">
        <v>225</v>
      </c>
      <c r="C3058" s="59" t="s">
        <v>267</v>
      </c>
      <c r="D30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058" s="119" t="s">
        <v>3523</v>
      </c>
      <c r="F3058" s="76" t="s">
        <v>537</v>
      </c>
      <c r="G30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058" s="78">
        <v>53</v>
      </c>
      <c r="J3058" s="52">
        <v>5.4444400000000002</v>
      </c>
      <c r="K3058" s="60">
        <f>Tabla3[[#This Row],[PRECIOS]]-Tabla3[[#This Row],[PRECIOS]]*10%</f>
        <v>4.8999959999999998</v>
      </c>
      <c r="L3058" s="101" t="s">
        <v>5327</v>
      </c>
      <c r="M3058" s="61"/>
      <c r="N3058" s="55">
        <f>IFERROR(Tabla3[[#This Row],[PRECIOS]]-Tabla3[[#This Row],[PRECIOS]]*Tabla3[[#This Row],[% PRODUCTO]]," ")</f>
        <v>5.4444400000000002</v>
      </c>
      <c r="O3058" s="61"/>
      <c r="P3058" s="55">
        <f>IFERROR(Tabla3[[#This Row],[OCULTAR2]]-Tabla3[[#This Row],[OCULTAR2]]*Tabla3[[#This Row],[% LÍNEA]]," ")</f>
        <v>5.4444400000000002</v>
      </c>
      <c r="Q3058" s="56">
        <f>IFERROR(Tabla3[[#This Row],[% PRODUCTO]]+Tabla3[[#This Row],[% LÍNEA]]," ")</f>
        <v>0</v>
      </c>
      <c r="R3058" s="60">
        <f>Tabla3[[#This Row],[OCULTAR3]]</f>
        <v>5.4444400000000002</v>
      </c>
      <c r="S3058" s="60">
        <f>Tabla3[[#This Row],[PRECIO SIN %]]-Tabla3[[#This Row],[PRECIO SIN %]]*10%</f>
        <v>4.8999959999999998</v>
      </c>
      <c r="T3058" s="80">
        <f>(Tabla3[[#This Row],[PRECIO CON DESCT.]]-(Tabla3[[#This Row],[PRECIO CON DESCT.]]*$T$6))</f>
        <v>3.08699748</v>
      </c>
      <c r="U3058" s="96"/>
      <c r="V3058" s="94">
        <f>Tabla3[[#This Row],[PRECIO %      en $]]*Tabla3[[#This Row],[PEDIDO ]]</f>
        <v>0</v>
      </c>
      <c r="W3058" s="57">
        <f>Tabla3[[#This Row],[PRECIO CON DESCT.]]*Tabla3[[#This Row],[PEDIDO ]]</f>
        <v>0</v>
      </c>
      <c r="X3058" s="58">
        <f>Tabla3[[#This Row],[PRECIO SIN %]]*Tabla3[[#This Row],[PEDIDO ]]</f>
        <v>0</v>
      </c>
    </row>
    <row r="3059" spans="1:24" ht="33" customHeight="1" x14ac:dyDescent="0.4">
      <c r="A3059" s="124">
        <v>8904306503901</v>
      </c>
      <c r="B3059" s="51" t="s">
        <v>225</v>
      </c>
      <c r="C3059" s="51" t="s">
        <v>146</v>
      </c>
      <c r="D30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59" s="118" t="s">
        <v>3524</v>
      </c>
      <c r="F3059" s="75" t="s">
        <v>537</v>
      </c>
      <c r="G30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59" s="77">
        <v>119</v>
      </c>
      <c r="J3059" s="52">
        <v>2.1777799999999998</v>
      </c>
      <c r="K3059" s="53">
        <f>Tabla3[[#This Row],[PRECIOS]]-Tabla3[[#This Row],[PRECIOS]]*10%</f>
        <v>1.9600019999999998</v>
      </c>
      <c r="L3059" s="101"/>
      <c r="M3059" s="54"/>
      <c r="N3059" s="55">
        <f>IFERROR(Tabla3[[#This Row],[PRECIOS]]-Tabla3[[#This Row],[PRECIOS]]*Tabla3[[#This Row],[% PRODUCTO]]," ")</f>
        <v>2.1777799999999998</v>
      </c>
      <c r="O3059" s="54"/>
      <c r="P3059" s="55">
        <f>IFERROR(Tabla3[[#This Row],[OCULTAR2]]-Tabla3[[#This Row],[OCULTAR2]]*Tabla3[[#This Row],[% LÍNEA]]," ")</f>
        <v>2.1777799999999998</v>
      </c>
      <c r="Q3059" s="56">
        <f>IFERROR(Tabla3[[#This Row],[% PRODUCTO]]+Tabla3[[#This Row],[% LÍNEA]]," ")</f>
        <v>0</v>
      </c>
      <c r="R3059" s="53">
        <f>Tabla3[[#This Row],[OCULTAR3]]</f>
        <v>2.1777799999999998</v>
      </c>
      <c r="S3059" s="53">
        <f>Tabla3[[#This Row],[PRECIO SIN %]]-Tabla3[[#This Row],[PRECIO SIN %]]*10%</f>
        <v>1.9600019999999998</v>
      </c>
      <c r="T3059" s="80">
        <f>(Tabla3[[#This Row],[PRECIO CON DESCT.]]-(Tabla3[[#This Row],[PRECIO CON DESCT.]]*$T$6))</f>
        <v>1.2348012599999998</v>
      </c>
      <c r="U3059" s="96"/>
      <c r="V3059" s="94">
        <f>Tabla3[[#This Row],[PRECIO %      en $]]*Tabla3[[#This Row],[PEDIDO ]]</f>
        <v>0</v>
      </c>
      <c r="W3059" s="57">
        <f>Tabla3[[#This Row],[PRECIO CON DESCT.]]*Tabla3[[#This Row],[PEDIDO ]]</f>
        <v>0</v>
      </c>
      <c r="X3059" s="58">
        <f>Tabla3[[#This Row],[PRECIO SIN %]]*Tabla3[[#This Row],[PEDIDO ]]</f>
        <v>0</v>
      </c>
    </row>
    <row r="3060" spans="1:24" ht="33" customHeight="1" x14ac:dyDescent="0.4">
      <c r="A3060" s="125">
        <v>7592803000989</v>
      </c>
      <c r="B3060" s="59" t="s">
        <v>225</v>
      </c>
      <c r="C3060" s="59" t="s">
        <v>132</v>
      </c>
      <c r="D30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60" s="119" t="s">
        <v>3525</v>
      </c>
      <c r="F3060" s="76" t="s">
        <v>537</v>
      </c>
      <c r="G30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60" s="78">
        <v>61</v>
      </c>
      <c r="J3060" s="52">
        <v>7.3222199999999997</v>
      </c>
      <c r="K3060" s="60">
        <f>Tabla3[[#This Row],[PRECIOS]]-Tabla3[[#This Row],[PRECIOS]]*10%</f>
        <v>6.5899979999999996</v>
      </c>
      <c r="L3060" s="101"/>
      <c r="M3060" s="61"/>
      <c r="N3060" s="55">
        <f>IFERROR(Tabla3[[#This Row],[PRECIOS]]-Tabla3[[#This Row],[PRECIOS]]*Tabla3[[#This Row],[% PRODUCTO]]," ")</f>
        <v>7.3222199999999997</v>
      </c>
      <c r="O3060" s="61"/>
      <c r="P3060" s="55">
        <f>IFERROR(Tabla3[[#This Row],[OCULTAR2]]-Tabla3[[#This Row],[OCULTAR2]]*Tabla3[[#This Row],[% LÍNEA]]," ")</f>
        <v>7.3222199999999997</v>
      </c>
      <c r="Q3060" s="56">
        <f>IFERROR(Tabla3[[#This Row],[% PRODUCTO]]+Tabla3[[#This Row],[% LÍNEA]]," ")</f>
        <v>0</v>
      </c>
      <c r="R3060" s="60">
        <f>Tabla3[[#This Row],[OCULTAR3]]</f>
        <v>7.3222199999999997</v>
      </c>
      <c r="S3060" s="60">
        <f>Tabla3[[#This Row],[PRECIO SIN %]]-Tabla3[[#This Row],[PRECIO SIN %]]*10%</f>
        <v>6.5899979999999996</v>
      </c>
      <c r="T3060" s="80">
        <f>(Tabla3[[#This Row],[PRECIO CON DESCT.]]-(Tabla3[[#This Row],[PRECIO CON DESCT.]]*$T$6))</f>
        <v>4.1516987399999996</v>
      </c>
      <c r="U3060" s="96"/>
      <c r="V3060" s="94">
        <f>Tabla3[[#This Row],[PRECIO %      en $]]*Tabla3[[#This Row],[PEDIDO ]]</f>
        <v>0</v>
      </c>
      <c r="W3060" s="57">
        <f>Tabla3[[#This Row],[PRECIO CON DESCT.]]*Tabla3[[#This Row],[PEDIDO ]]</f>
        <v>0</v>
      </c>
      <c r="X3060" s="58">
        <f>Tabla3[[#This Row],[PRECIO SIN %]]*Tabla3[[#This Row],[PEDIDO ]]</f>
        <v>0</v>
      </c>
    </row>
    <row r="3061" spans="1:24" ht="33" customHeight="1" x14ac:dyDescent="0.4">
      <c r="A3061" s="124">
        <v>8906159254757</v>
      </c>
      <c r="B3061" s="51" t="s">
        <v>225</v>
      </c>
      <c r="C3061" s="51" t="s">
        <v>87</v>
      </c>
      <c r="D30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061" s="118" t="s">
        <v>3526</v>
      </c>
      <c r="F3061" s="75" t="s">
        <v>537</v>
      </c>
      <c r="G30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061" s="77">
        <v>31</v>
      </c>
      <c r="J3061" s="52">
        <v>5.3</v>
      </c>
      <c r="K3061" s="53">
        <f>Tabla3[[#This Row],[PRECIOS]]-Tabla3[[#This Row],[PRECIOS]]*10%</f>
        <v>4.7699999999999996</v>
      </c>
      <c r="L3061" s="101" t="s">
        <v>5327</v>
      </c>
      <c r="M3061" s="54"/>
      <c r="N3061" s="55">
        <f>IFERROR(Tabla3[[#This Row],[PRECIOS]]-Tabla3[[#This Row],[PRECIOS]]*Tabla3[[#This Row],[% PRODUCTO]]," ")</f>
        <v>5.3</v>
      </c>
      <c r="O3061" s="54"/>
      <c r="P3061" s="55">
        <f>IFERROR(Tabla3[[#This Row],[OCULTAR2]]-Tabla3[[#This Row],[OCULTAR2]]*Tabla3[[#This Row],[% LÍNEA]]," ")</f>
        <v>5.3</v>
      </c>
      <c r="Q3061" s="56">
        <f>IFERROR(Tabla3[[#This Row],[% PRODUCTO]]+Tabla3[[#This Row],[% LÍNEA]]," ")</f>
        <v>0</v>
      </c>
      <c r="R3061" s="53">
        <f>Tabla3[[#This Row],[OCULTAR3]]</f>
        <v>5.3</v>
      </c>
      <c r="S3061" s="53">
        <f>Tabla3[[#This Row],[PRECIO SIN %]]-Tabla3[[#This Row],[PRECIO SIN %]]*10%</f>
        <v>4.7699999999999996</v>
      </c>
      <c r="T3061" s="80">
        <f>(Tabla3[[#This Row],[PRECIO CON DESCT.]]-(Tabla3[[#This Row],[PRECIO CON DESCT.]]*$T$6))</f>
        <v>3.0050999999999997</v>
      </c>
      <c r="U3061" s="96"/>
      <c r="V3061" s="94">
        <f>Tabla3[[#This Row],[PRECIO %      en $]]*Tabla3[[#This Row],[PEDIDO ]]</f>
        <v>0</v>
      </c>
      <c r="W3061" s="57">
        <f>Tabla3[[#This Row],[PRECIO CON DESCT.]]*Tabla3[[#This Row],[PEDIDO ]]</f>
        <v>0</v>
      </c>
      <c r="X3061" s="58">
        <f>Tabla3[[#This Row],[PRECIO SIN %]]*Tabla3[[#This Row],[PEDIDO ]]</f>
        <v>0</v>
      </c>
    </row>
    <row r="3062" spans="1:24" ht="33" customHeight="1" x14ac:dyDescent="0.4">
      <c r="A3062" s="125">
        <v>8906159254849</v>
      </c>
      <c r="B3062" s="59" t="s">
        <v>225</v>
      </c>
      <c r="C3062" s="59" t="s">
        <v>87</v>
      </c>
      <c r="D30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062" s="119" t="s">
        <v>3527</v>
      </c>
      <c r="F3062" s="76" t="s">
        <v>537</v>
      </c>
      <c r="G30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062" s="78">
        <v>17</v>
      </c>
      <c r="J3062" s="52">
        <v>11.911110000000001</v>
      </c>
      <c r="K3062" s="60">
        <f>Tabla3[[#This Row],[PRECIOS]]-Tabla3[[#This Row],[PRECIOS]]*10%</f>
        <v>10.719999000000001</v>
      </c>
      <c r="L3062" s="101" t="s">
        <v>5327</v>
      </c>
      <c r="M3062" s="61"/>
      <c r="N3062" s="55">
        <f>IFERROR(Tabla3[[#This Row],[PRECIOS]]-Tabla3[[#This Row],[PRECIOS]]*Tabla3[[#This Row],[% PRODUCTO]]," ")</f>
        <v>11.911110000000001</v>
      </c>
      <c r="O3062" s="61"/>
      <c r="P3062" s="55">
        <f>IFERROR(Tabla3[[#This Row],[OCULTAR2]]-Tabla3[[#This Row],[OCULTAR2]]*Tabla3[[#This Row],[% LÍNEA]]," ")</f>
        <v>11.911110000000001</v>
      </c>
      <c r="Q3062" s="56">
        <f>IFERROR(Tabla3[[#This Row],[% PRODUCTO]]+Tabla3[[#This Row],[% LÍNEA]]," ")</f>
        <v>0</v>
      </c>
      <c r="R3062" s="60">
        <f>Tabla3[[#This Row],[OCULTAR3]]</f>
        <v>11.911110000000001</v>
      </c>
      <c r="S3062" s="60">
        <f>Tabla3[[#This Row],[PRECIO SIN %]]-Tabla3[[#This Row],[PRECIO SIN %]]*10%</f>
        <v>10.719999000000001</v>
      </c>
      <c r="T3062" s="80">
        <f>(Tabla3[[#This Row],[PRECIO CON DESCT.]]-(Tabla3[[#This Row],[PRECIO CON DESCT.]]*$T$6))</f>
        <v>6.7535993700000008</v>
      </c>
      <c r="U3062" s="96"/>
      <c r="V3062" s="94">
        <f>Tabla3[[#This Row],[PRECIO %      en $]]*Tabla3[[#This Row],[PEDIDO ]]</f>
        <v>0</v>
      </c>
      <c r="W3062" s="57">
        <f>Tabla3[[#This Row],[PRECIO CON DESCT.]]*Tabla3[[#This Row],[PEDIDO ]]</f>
        <v>0</v>
      </c>
      <c r="X3062" s="58">
        <f>Tabla3[[#This Row],[PRECIO SIN %]]*Tabla3[[#This Row],[PEDIDO ]]</f>
        <v>0</v>
      </c>
    </row>
    <row r="3063" spans="1:24" ht="33" customHeight="1" x14ac:dyDescent="0.4">
      <c r="A3063" s="124">
        <v>7592803001023</v>
      </c>
      <c r="B3063" s="51" t="s">
        <v>225</v>
      </c>
      <c r="C3063" s="51" t="s">
        <v>132</v>
      </c>
      <c r="D30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63" s="118" t="s">
        <v>3528</v>
      </c>
      <c r="F3063" s="75" t="s">
        <v>537</v>
      </c>
      <c r="G30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63" s="77">
        <v>39</v>
      </c>
      <c r="J3063" s="52">
        <v>11.866669999999999</v>
      </c>
      <c r="K3063" s="53">
        <f>Tabla3[[#This Row],[PRECIOS]]-Tabla3[[#This Row],[PRECIOS]]*10%</f>
        <v>10.680002999999999</v>
      </c>
      <c r="L3063" s="101"/>
      <c r="M3063" s="54"/>
      <c r="N3063" s="55">
        <f>IFERROR(Tabla3[[#This Row],[PRECIOS]]-Tabla3[[#This Row],[PRECIOS]]*Tabla3[[#This Row],[% PRODUCTO]]," ")</f>
        <v>11.866669999999999</v>
      </c>
      <c r="O3063" s="54"/>
      <c r="P3063" s="55">
        <f>IFERROR(Tabla3[[#This Row],[OCULTAR2]]-Tabla3[[#This Row],[OCULTAR2]]*Tabla3[[#This Row],[% LÍNEA]]," ")</f>
        <v>11.866669999999999</v>
      </c>
      <c r="Q3063" s="56">
        <f>IFERROR(Tabla3[[#This Row],[% PRODUCTO]]+Tabla3[[#This Row],[% LÍNEA]]," ")</f>
        <v>0</v>
      </c>
      <c r="R3063" s="53">
        <f>Tabla3[[#This Row],[OCULTAR3]]</f>
        <v>11.866669999999999</v>
      </c>
      <c r="S3063" s="53">
        <f>Tabla3[[#This Row],[PRECIO SIN %]]-Tabla3[[#This Row],[PRECIO SIN %]]*10%</f>
        <v>10.680002999999999</v>
      </c>
      <c r="T3063" s="80">
        <f>(Tabla3[[#This Row],[PRECIO CON DESCT.]]-(Tabla3[[#This Row],[PRECIO CON DESCT.]]*$T$6))</f>
        <v>6.7284018899999998</v>
      </c>
      <c r="U3063" s="96"/>
      <c r="V3063" s="94">
        <f>Tabla3[[#This Row],[PRECIO %      en $]]*Tabla3[[#This Row],[PEDIDO ]]</f>
        <v>0</v>
      </c>
      <c r="W3063" s="57">
        <f>Tabla3[[#This Row],[PRECIO CON DESCT.]]*Tabla3[[#This Row],[PEDIDO ]]</f>
        <v>0</v>
      </c>
      <c r="X3063" s="58">
        <f>Tabla3[[#This Row],[PRECIO SIN %]]*Tabla3[[#This Row],[PEDIDO ]]</f>
        <v>0</v>
      </c>
    </row>
    <row r="3064" spans="1:24" ht="33" customHeight="1" x14ac:dyDescent="0.4">
      <c r="A3064" s="125">
        <v>632627843571</v>
      </c>
      <c r="B3064" s="59" t="s">
        <v>225</v>
      </c>
      <c r="C3064" s="59" t="s">
        <v>150</v>
      </c>
      <c r="D30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64" s="119" t="s">
        <v>3529</v>
      </c>
      <c r="F3064" s="76" t="s">
        <v>537</v>
      </c>
      <c r="G30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30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3064" s="78">
        <v>218</v>
      </c>
      <c r="J3064" s="52">
        <v>3.3333300000000001</v>
      </c>
      <c r="K3064" s="60">
        <f>Tabla3[[#This Row],[PRECIOS]]-Tabla3[[#This Row],[PRECIOS]]*10%</f>
        <v>2.999997</v>
      </c>
      <c r="L3064" s="101"/>
      <c r="M3064" s="61"/>
      <c r="N3064" s="55">
        <f>IFERROR(Tabla3[[#This Row],[PRECIOS]]-Tabla3[[#This Row],[PRECIOS]]*Tabla3[[#This Row],[% PRODUCTO]]," ")</f>
        <v>3.3333300000000001</v>
      </c>
      <c r="O3064" s="61">
        <v>0.05</v>
      </c>
      <c r="P3064" s="55">
        <f>IFERROR(Tabla3[[#This Row],[OCULTAR2]]-Tabla3[[#This Row],[OCULTAR2]]*Tabla3[[#This Row],[% LÍNEA]]," ")</f>
        <v>3.1666635000000003</v>
      </c>
      <c r="Q3064" s="56">
        <f>IFERROR(Tabla3[[#This Row],[% PRODUCTO]]+Tabla3[[#This Row],[% LÍNEA]]," ")</f>
        <v>0.05</v>
      </c>
      <c r="R3064" s="60">
        <f>Tabla3[[#This Row],[OCULTAR3]]</f>
        <v>3.1666635000000003</v>
      </c>
      <c r="S3064" s="60">
        <f>Tabla3[[#This Row],[PRECIO SIN %]]-Tabla3[[#This Row],[PRECIO SIN %]]*10%</f>
        <v>2.8499971500000001</v>
      </c>
      <c r="T3064" s="80">
        <f>(Tabla3[[#This Row],[PRECIO CON DESCT.]]-(Tabla3[[#This Row],[PRECIO CON DESCT.]]*$T$6))</f>
        <v>1.7954982045000001</v>
      </c>
      <c r="U3064" s="96"/>
      <c r="V3064" s="94">
        <f>Tabla3[[#This Row],[PRECIO %      en $]]*Tabla3[[#This Row],[PEDIDO ]]</f>
        <v>0</v>
      </c>
      <c r="W3064" s="57">
        <f>Tabla3[[#This Row],[PRECIO CON DESCT.]]*Tabla3[[#This Row],[PEDIDO ]]</f>
        <v>0</v>
      </c>
      <c r="X3064" s="58">
        <f>Tabla3[[#This Row],[PRECIO SIN %]]*Tabla3[[#This Row],[PEDIDO ]]</f>
        <v>0</v>
      </c>
    </row>
    <row r="3065" spans="1:24" ht="33" customHeight="1" x14ac:dyDescent="0.4">
      <c r="A3065" s="124">
        <v>632627843571</v>
      </c>
      <c r="B3065" s="51" t="s">
        <v>225</v>
      </c>
      <c r="C3065" s="51" t="s">
        <v>150</v>
      </c>
      <c r="D30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65" s="118" t="s">
        <v>3529</v>
      </c>
      <c r="F3065" s="75" t="s">
        <v>537</v>
      </c>
      <c r="G30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30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3065" s="77">
        <v>1</v>
      </c>
      <c r="J3065" s="52">
        <v>3.37778</v>
      </c>
      <c r="K3065" s="53">
        <f>Tabla3[[#This Row],[PRECIOS]]-Tabla3[[#This Row],[PRECIOS]]*10%</f>
        <v>3.0400019999999999</v>
      </c>
      <c r="L3065" s="101"/>
      <c r="M3065" s="54"/>
      <c r="N3065" s="55">
        <f>IFERROR(Tabla3[[#This Row],[PRECIOS]]-Tabla3[[#This Row],[PRECIOS]]*Tabla3[[#This Row],[% PRODUCTO]]," ")</f>
        <v>3.37778</v>
      </c>
      <c r="O3065" s="54">
        <v>0.05</v>
      </c>
      <c r="P3065" s="55">
        <f>IFERROR(Tabla3[[#This Row],[OCULTAR2]]-Tabla3[[#This Row],[OCULTAR2]]*Tabla3[[#This Row],[% LÍNEA]]," ")</f>
        <v>3.2088909999999999</v>
      </c>
      <c r="Q3065" s="56">
        <f>IFERROR(Tabla3[[#This Row],[% PRODUCTO]]+Tabla3[[#This Row],[% LÍNEA]]," ")</f>
        <v>0.05</v>
      </c>
      <c r="R3065" s="53">
        <f>Tabla3[[#This Row],[OCULTAR3]]</f>
        <v>3.2088909999999999</v>
      </c>
      <c r="S3065" s="53">
        <f>Tabla3[[#This Row],[PRECIO SIN %]]-Tabla3[[#This Row],[PRECIO SIN %]]*10%</f>
        <v>2.8880018999999999</v>
      </c>
      <c r="T3065" s="80">
        <f>(Tabla3[[#This Row],[PRECIO CON DESCT.]]-(Tabla3[[#This Row],[PRECIO CON DESCT.]]*$T$6))</f>
        <v>1.819441197</v>
      </c>
      <c r="U3065" s="96"/>
      <c r="V3065" s="94">
        <f>Tabla3[[#This Row],[PRECIO %      en $]]*Tabla3[[#This Row],[PEDIDO ]]</f>
        <v>0</v>
      </c>
      <c r="W3065" s="57">
        <f>Tabla3[[#This Row],[PRECIO CON DESCT.]]*Tabla3[[#This Row],[PEDIDO ]]</f>
        <v>0</v>
      </c>
      <c r="X3065" s="58">
        <f>Tabla3[[#This Row],[PRECIO SIN %]]*Tabla3[[#This Row],[PEDIDO ]]</f>
        <v>0</v>
      </c>
    </row>
    <row r="3066" spans="1:24" ht="33" customHeight="1" x14ac:dyDescent="0.4">
      <c r="A3066" s="125">
        <v>7592803001153</v>
      </c>
      <c r="B3066" s="59" t="s">
        <v>225</v>
      </c>
      <c r="C3066" s="59" t="s">
        <v>132</v>
      </c>
      <c r="D30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66" s="119" t="s">
        <v>3530</v>
      </c>
      <c r="F3066" s="76" t="s">
        <v>537</v>
      </c>
      <c r="G30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66" s="78">
        <v>55</v>
      </c>
      <c r="J3066" s="52">
        <v>2.6888899999999998</v>
      </c>
      <c r="K3066" s="60">
        <f>Tabla3[[#This Row],[PRECIOS]]-Tabla3[[#This Row],[PRECIOS]]*10%</f>
        <v>2.4200009999999996</v>
      </c>
      <c r="L3066" s="101"/>
      <c r="M3066" s="61"/>
      <c r="N3066" s="55">
        <f>IFERROR(Tabla3[[#This Row],[PRECIOS]]-Tabla3[[#This Row],[PRECIOS]]*Tabla3[[#This Row],[% PRODUCTO]]," ")</f>
        <v>2.6888899999999998</v>
      </c>
      <c r="O3066" s="61"/>
      <c r="P3066" s="55">
        <f>IFERROR(Tabla3[[#This Row],[OCULTAR2]]-Tabla3[[#This Row],[OCULTAR2]]*Tabla3[[#This Row],[% LÍNEA]]," ")</f>
        <v>2.6888899999999998</v>
      </c>
      <c r="Q3066" s="56">
        <f>IFERROR(Tabla3[[#This Row],[% PRODUCTO]]+Tabla3[[#This Row],[% LÍNEA]]," ")</f>
        <v>0</v>
      </c>
      <c r="R3066" s="60">
        <f>Tabla3[[#This Row],[OCULTAR3]]</f>
        <v>2.6888899999999998</v>
      </c>
      <c r="S3066" s="60">
        <f>Tabla3[[#This Row],[PRECIO SIN %]]-Tabla3[[#This Row],[PRECIO SIN %]]*10%</f>
        <v>2.4200009999999996</v>
      </c>
      <c r="T3066" s="80">
        <f>(Tabla3[[#This Row],[PRECIO CON DESCT.]]-(Tabla3[[#This Row],[PRECIO CON DESCT.]]*$T$6))</f>
        <v>1.5246006299999997</v>
      </c>
      <c r="U3066" s="96"/>
      <c r="V3066" s="94">
        <f>Tabla3[[#This Row],[PRECIO %      en $]]*Tabla3[[#This Row],[PEDIDO ]]</f>
        <v>0</v>
      </c>
      <c r="W3066" s="57">
        <f>Tabla3[[#This Row],[PRECIO CON DESCT.]]*Tabla3[[#This Row],[PEDIDO ]]</f>
        <v>0</v>
      </c>
      <c r="X3066" s="58">
        <f>Tabla3[[#This Row],[PRECIO SIN %]]*Tabla3[[#This Row],[PEDIDO ]]</f>
        <v>0</v>
      </c>
    </row>
    <row r="3067" spans="1:24" ht="33" customHeight="1" x14ac:dyDescent="0.4">
      <c r="A3067" s="124">
        <v>7592803004024</v>
      </c>
      <c r="B3067" s="51" t="s">
        <v>225</v>
      </c>
      <c r="C3067" s="51" t="s">
        <v>132</v>
      </c>
      <c r="D30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67" s="118" t="s">
        <v>3531</v>
      </c>
      <c r="F3067" s="75" t="s">
        <v>537</v>
      </c>
      <c r="G30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67" s="77">
        <v>23</v>
      </c>
      <c r="J3067" s="52">
        <v>4.9777800000000001</v>
      </c>
      <c r="K3067" s="53">
        <f>Tabla3[[#This Row],[PRECIOS]]-Tabla3[[#This Row],[PRECIOS]]*10%</f>
        <v>4.4800019999999998</v>
      </c>
      <c r="L3067" s="101"/>
      <c r="M3067" s="54"/>
      <c r="N3067" s="55">
        <f>IFERROR(Tabla3[[#This Row],[PRECIOS]]-Tabla3[[#This Row],[PRECIOS]]*Tabla3[[#This Row],[% PRODUCTO]]," ")</f>
        <v>4.9777800000000001</v>
      </c>
      <c r="O3067" s="54"/>
      <c r="P3067" s="55">
        <f>IFERROR(Tabla3[[#This Row],[OCULTAR2]]-Tabla3[[#This Row],[OCULTAR2]]*Tabla3[[#This Row],[% LÍNEA]]," ")</f>
        <v>4.9777800000000001</v>
      </c>
      <c r="Q3067" s="56">
        <f>IFERROR(Tabla3[[#This Row],[% PRODUCTO]]+Tabla3[[#This Row],[% LÍNEA]]," ")</f>
        <v>0</v>
      </c>
      <c r="R3067" s="53">
        <f>Tabla3[[#This Row],[OCULTAR3]]</f>
        <v>4.9777800000000001</v>
      </c>
      <c r="S3067" s="53">
        <f>Tabla3[[#This Row],[PRECIO SIN %]]-Tabla3[[#This Row],[PRECIO SIN %]]*10%</f>
        <v>4.4800019999999998</v>
      </c>
      <c r="T3067" s="80">
        <f>(Tabla3[[#This Row],[PRECIO CON DESCT.]]-(Tabla3[[#This Row],[PRECIO CON DESCT.]]*$T$6))</f>
        <v>2.8224012599999999</v>
      </c>
      <c r="U3067" s="96"/>
      <c r="V3067" s="94">
        <f>Tabla3[[#This Row],[PRECIO %      en $]]*Tabla3[[#This Row],[PEDIDO ]]</f>
        <v>0</v>
      </c>
      <c r="W3067" s="57">
        <f>Tabla3[[#This Row],[PRECIO CON DESCT.]]*Tabla3[[#This Row],[PEDIDO ]]</f>
        <v>0</v>
      </c>
      <c r="X3067" s="58">
        <f>Tabla3[[#This Row],[PRECIO SIN %]]*Tabla3[[#This Row],[PEDIDO ]]</f>
        <v>0</v>
      </c>
    </row>
    <row r="3068" spans="1:24" ht="33" customHeight="1" x14ac:dyDescent="0.4">
      <c r="A3068" s="125">
        <v>7840282039298</v>
      </c>
      <c r="B3068" s="59" t="s">
        <v>225</v>
      </c>
      <c r="C3068" s="59" t="s">
        <v>165</v>
      </c>
      <c r="D30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68" s="119" t="s">
        <v>3532</v>
      </c>
      <c r="F3068" s="76" t="s">
        <v>537</v>
      </c>
      <c r="G30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68" s="78">
        <v>2</v>
      </c>
      <c r="J3068" s="52">
        <v>12.88889</v>
      </c>
      <c r="K3068" s="60">
        <f>Tabla3[[#This Row],[PRECIOS]]-Tabla3[[#This Row],[PRECIOS]]*10%</f>
        <v>11.600000999999999</v>
      </c>
      <c r="L3068" s="101"/>
      <c r="M3068" s="61"/>
      <c r="N3068" s="55">
        <f>IFERROR(Tabla3[[#This Row],[PRECIOS]]-Tabla3[[#This Row],[PRECIOS]]*Tabla3[[#This Row],[% PRODUCTO]]," ")</f>
        <v>12.88889</v>
      </c>
      <c r="O3068" s="61"/>
      <c r="P3068" s="55">
        <f>IFERROR(Tabla3[[#This Row],[OCULTAR2]]-Tabla3[[#This Row],[OCULTAR2]]*Tabla3[[#This Row],[% LÍNEA]]," ")</f>
        <v>12.88889</v>
      </c>
      <c r="Q3068" s="56">
        <f>IFERROR(Tabla3[[#This Row],[% PRODUCTO]]+Tabla3[[#This Row],[% LÍNEA]]," ")</f>
        <v>0</v>
      </c>
      <c r="R3068" s="60">
        <f>Tabla3[[#This Row],[OCULTAR3]]</f>
        <v>12.88889</v>
      </c>
      <c r="S3068" s="60">
        <f>Tabla3[[#This Row],[PRECIO SIN %]]-Tabla3[[#This Row],[PRECIO SIN %]]*10%</f>
        <v>11.600000999999999</v>
      </c>
      <c r="T3068" s="80">
        <f>(Tabla3[[#This Row],[PRECIO CON DESCT.]]-(Tabla3[[#This Row],[PRECIO CON DESCT.]]*$T$6))</f>
        <v>7.3080006299999996</v>
      </c>
      <c r="U3068" s="96"/>
      <c r="V3068" s="94">
        <f>Tabla3[[#This Row],[PRECIO %      en $]]*Tabla3[[#This Row],[PEDIDO ]]</f>
        <v>0</v>
      </c>
      <c r="W3068" s="57">
        <f>Tabla3[[#This Row],[PRECIO CON DESCT.]]*Tabla3[[#This Row],[PEDIDO ]]</f>
        <v>0</v>
      </c>
      <c r="X3068" s="58">
        <f>Tabla3[[#This Row],[PRECIO SIN %]]*Tabla3[[#This Row],[PEDIDO ]]</f>
        <v>0</v>
      </c>
    </row>
    <row r="3069" spans="1:24" ht="33" customHeight="1" x14ac:dyDescent="0.4">
      <c r="A3069" s="124">
        <v>8904187822368</v>
      </c>
      <c r="B3069" s="51" t="s">
        <v>225</v>
      </c>
      <c r="C3069" s="51" t="s">
        <v>91</v>
      </c>
      <c r="D30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69" s="118" t="s">
        <v>3533</v>
      </c>
      <c r="F3069" s="75" t="s">
        <v>537</v>
      </c>
      <c r="G30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69" s="77">
        <v>358</v>
      </c>
      <c r="J3069" s="52">
        <v>5.3333300000000001</v>
      </c>
      <c r="K3069" s="53">
        <f>Tabla3[[#This Row],[PRECIOS]]-Tabla3[[#This Row],[PRECIOS]]*10%</f>
        <v>4.7999970000000003</v>
      </c>
      <c r="L3069" s="101"/>
      <c r="M3069" s="54"/>
      <c r="N3069" s="55">
        <f>IFERROR(Tabla3[[#This Row],[PRECIOS]]-Tabla3[[#This Row],[PRECIOS]]*Tabla3[[#This Row],[% PRODUCTO]]," ")</f>
        <v>5.3333300000000001</v>
      </c>
      <c r="O3069" s="54"/>
      <c r="P3069" s="55">
        <f>IFERROR(Tabla3[[#This Row],[OCULTAR2]]-Tabla3[[#This Row],[OCULTAR2]]*Tabla3[[#This Row],[% LÍNEA]]," ")</f>
        <v>5.3333300000000001</v>
      </c>
      <c r="Q3069" s="56">
        <f>IFERROR(Tabla3[[#This Row],[% PRODUCTO]]+Tabla3[[#This Row],[% LÍNEA]]," ")</f>
        <v>0</v>
      </c>
      <c r="R3069" s="53">
        <f>Tabla3[[#This Row],[OCULTAR3]]</f>
        <v>5.3333300000000001</v>
      </c>
      <c r="S3069" s="53">
        <f>Tabla3[[#This Row],[PRECIO SIN %]]-Tabla3[[#This Row],[PRECIO SIN %]]*10%</f>
        <v>4.7999970000000003</v>
      </c>
      <c r="T3069" s="80">
        <f>(Tabla3[[#This Row],[PRECIO CON DESCT.]]-(Tabla3[[#This Row],[PRECIO CON DESCT.]]*$T$6))</f>
        <v>3.02399811</v>
      </c>
      <c r="U3069" s="96"/>
      <c r="V3069" s="94">
        <f>Tabla3[[#This Row],[PRECIO %      en $]]*Tabla3[[#This Row],[PEDIDO ]]</f>
        <v>0</v>
      </c>
      <c r="W3069" s="57">
        <f>Tabla3[[#This Row],[PRECIO CON DESCT.]]*Tabla3[[#This Row],[PEDIDO ]]</f>
        <v>0</v>
      </c>
      <c r="X3069" s="58">
        <f>Tabla3[[#This Row],[PRECIO SIN %]]*Tabla3[[#This Row],[PEDIDO ]]</f>
        <v>0</v>
      </c>
    </row>
    <row r="3070" spans="1:24" ht="33" customHeight="1" x14ac:dyDescent="0.4">
      <c r="A3070" s="125">
        <v>7591651002237</v>
      </c>
      <c r="B3070" s="59" t="s">
        <v>225</v>
      </c>
      <c r="C3070" s="59" t="s">
        <v>129</v>
      </c>
      <c r="D30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70" s="119" t="s">
        <v>3534</v>
      </c>
      <c r="F3070" s="76" t="s">
        <v>537</v>
      </c>
      <c r="G30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70" s="78">
        <v>22</v>
      </c>
      <c r="J3070" s="52">
        <v>13.66667</v>
      </c>
      <c r="K3070" s="60">
        <f>Tabla3[[#This Row],[PRECIOS]]-Tabla3[[#This Row],[PRECIOS]]*10%</f>
        <v>12.300003</v>
      </c>
      <c r="L3070" s="101"/>
      <c r="M3070" s="61"/>
      <c r="N3070" s="55">
        <f>IFERROR(Tabla3[[#This Row],[PRECIOS]]-Tabla3[[#This Row],[PRECIOS]]*Tabla3[[#This Row],[% PRODUCTO]]," ")</f>
        <v>13.66667</v>
      </c>
      <c r="O3070" s="61"/>
      <c r="P3070" s="55">
        <f>IFERROR(Tabla3[[#This Row],[OCULTAR2]]-Tabla3[[#This Row],[OCULTAR2]]*Tabla3[[#This Row],[% LÍNEA]]," ")</f>
        <v>13.66667</v>
      </c>
      <c r="Q3070" s="56">
        <f>IFERROR(Tabla3[[#This Row],[% PRODUCTO]]+Tabla3[[#This Row],[% LÍNEA]]," ")</f>
        <v>0</v>
      </c>
      <c r="R3070" s="60">
        <f>Tabla3[[#This Row],[OCULTAR3]]</f>
        <v>13.66667</v>
      </c>
      <c r="S3070" s="60">
        <f>Tabla3[[#This Row],[PRECIO SIN %]]-Tabla3[[#This Row],[PRECIO SIN %]]*10%</f>
        <v>12.300003</v>
      </c>
      <c r="T3070" s="80">
        <f>(Tabla3[[#This Row],[PRECIO CON DESCT.]]-(Tabla3[[#This Row],[PRECIO CON DESCT.]]*$T$6))</f>
        <v>7.7490018900000006</v>
      </c>
      <c r="U3070" s="96"/>
      <c r="V3070" s="94">
        <f>Tabla3[[#This Row],[PRECIO %      en $]]*Tabla3[[#This Row],[PEDIDO ]]</f>
        <v>0</v>
      </c>
      <c r="W3070" s="57">
        <f>Tabla3[[#This Row],[PRECIO CON DESCT.]]*Tabla3[[#This Row],[PEDIDO ]]</f>
        <v>0</v>
      </c>
      <c r="X3070" s="58">
        <f>Tabla3[[#This Row],[PRECIO SIN %]]*Tabla3[[#This Row],[PEDIDO ]]</f>
        <v>0</v>
      </c>
    </row>
    <row r="3071" spans="1:24" ht="33" customHeight="1" x14ac:dyDescent="0.4">
      <c r="A3071" s="124">
        <v>7598455000667</v>
      </c>
      <c r="B3071" s="51" t="s">
        <v>225</v>
      </c>
      <c r="C3071" s="51" t="s">
        <v>58</v>
      </c>
      <c r="D30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071" s="118" t="s">
        <v>3535</v>
      </c>
      <c r="F3071" s="75" t="s">
        <v>537</v>
      </c>
      <c r="G30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71" s="77">
        <v>190</v>
      </c>
      <c r="J3071" s="52">
        <v>7.7777799999999999</v>
      </c>
      <c r="K3071" s="53">
        <f>Tabla3[[#This Row],[PRECIOS]]-Tabla3[[#This Row],[PRECIOS]]*10%</f>
        <v>7.0000020000000003</v>
      </c>
      <c r="L3071" s="101"/>
      <c r="M3071" s="54"/>
      <c r="N3071" s="55">
        <f>IFERROR(Tabla3[[#This Row],[PRECIOS]]-Tabla3[[#This Row],[PRECIOS]]*Tabla3[[#This Row],[% PRODUCTO]]," ")</f>
        <v>7.7777799999999999</v>
      </c>
      <c r="O3071" s="54"/>
      <c r="P3071" s="55">
        <f>IFERROR(Tabla3[[#This Row],[OCULTAR2]]-Tabla3[[#This Row],[OCULTAR2]]*Tabla3[[#This Row],[% LÍNEA]]," ")</f>
        <v>7.7777799999999999</v>
      </c>
      <c r="Q3071" s="56">
        <f>IFERROR(Tabla3[[#This Row],[% PRODUCTO]]+Tabla3[[#This Row],[% LÍNEA]]," ")</f>
        <v>0</v>
      </c>
      <c r="R3071" s="53">
        <f>Tabla3[[#This Row],[OCULTAR3]]</f>
        <v>7.7777799999999999</v>
      </c>
      <c r="S3071" s="53">
        <f>Tabla3[[#This Row],[PRECIO SIN %]]-Tabla3[[#This Row],[PRECIO SIN %]]*10%</f>
        <v>7.0000020000000003</v>
      </c>
      <c r="T3071" s="80">
        <f>(Tabla3[[#This Row],[PRECIO CON DESCT.]]-(Tabla3[[#This Row],[PRECIO CON DESCT.]]*$T$6))</f>
        <v>4.4100012599999996</v>
      </c>
      <c r="U3071" s="96"/>
      <c r="V3071" s="94">
        <f>Tabla3[[#This Row],[PRECIO %      en $]]*Tabla3[[#This Row],[PEDIDO ]]</f>
        <v>0</v>
      </c>
      <c r="W3071" s="57">
        <f>Tabla3[[#This Row],[PRECIO CON DESCT.]]*Tabla3[[#This Row],[PEDIDO ]]</f>
        <v>0</v>
      </c>
      <c r="X3071" s="58">
        <f>Tabla3[[#This Row],[PRECIO SIN %]]*Tabla3[[#This Row],[PEDIDO ]]</f>
        <v>0</v>
      </c>
    </row>
    <row r="3072" spans="1:24" ht="33" customHeight="1" x14ac:dyDescent="0.4">
      <c r="A3072" s="125">
        <v>7703763306640</v>
      </c>
      <c r="B3072" s="59" t="s">
        <v>225</v>
      </c>
      <c r="C3072" s="59" t="s">
        <v>188</v>
      </c>
      <c r="D30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72" s="119" t="s">
        <v>3536</v>
      </c>
      <c r="F3072" s="76" t="s">
        <v>537</v>
      </c>
      <c r="G30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72" s="78">
        <v>22</v>
      </c>
      <c r="J3072" s="52">
        <v>17.77778</v>
      </c>
      <c r="K3072" s="60">
        <f>Tabla3[[#This Row],[PRECIOS]]-Tabla3[[#This Row],[PRECIOS]]*10%</f>
        <v>16.000001999999999</v>
      </c>
      <c r="L3072" s="101"/>
      <c r="M3072" s="61"/>
      <c r="N3072" s="55">
        <f>IFERROR(Tabla3[[#This Row],[PRECIOS]]-Tabla3[[#This Row],[PRECIOS]]*Tabla3[[#This Row],[% PRODUCTO]]," ")</f>
        <v>17.77778</v>
      </c>
      <c r="O3072" s="61"/>
      <c r="P3072" s="55">
        <f>IFERROR(Tabla3[[#This Row],[OCULTAR2]]-Tabla3[[#This Row],[OCULTAR2]]*Tabla3[[#This Row],[% LÍNEA]]," ")</f>
        <v>17.77778</v>
      </c>
      <c r="Q3072" s="56">
        <f>IFERROR(Tabla3[[#This Row],[% PRODUCTO]]+Tabla3[[#This Row],[% LÍNEA]]," ")</f>
        <v>0</v>
      </c>
      <c r="R3072" s="60">
        <f>Tabla3[[#This Row],[OCULTAR3]]</f>
        <v>17.77778</v>
      </c>
      <c r="S3072" s="60">
        <f>Tabla3[[#This Row],[PRECIO SIN %]]-Tabla3[[#This Row],[PRECIO SIN %]]*10%</f>
        <v>16.000001999999999</v>
      </c>
      <c r="T3072" s="80">
        <f>(Tabla3[[#This Row],[PRECIO CON DESCT.]]-(Tabla3[[#This Row],[PRECIO CON DESCT.]]*$T$6))</f>
        <v>10.08000126</v>
      </c>
      <c r="U3072" s="96"/>
      <c r="V3072" s="94">
        <f>Tabla3[[#This Row],[PRECIO %      en $]]*Tabla3[[#This Row],[PEDIDO ]]</f>
        <v>0</v>
      </c>
      <c r="W3072" s="57">
        <f>Tabla3[[#This Row],[PRECIO CON DESCT.]]*Tabla3[[#This Row],[PEDIDO ]]</f>
        <v>0</v>
      </c>
      <c r="X3072" s="58">
        <f>Tabla3[[#This Row],[PRECIO SIN %]]*Tabla3[[#This Row],[PEDIDO ]]</f>
        <v>0</v>
      </c>
    </row>
    <row r="3073" spans="1:24" ht="33" customHeight="1" x14ac:dyDescent="0.4">
      <c r="A3073" s="124">
        <v>7591651002244</v>
      </c>
      <c r="B3073" s="51" t="s">
        <v>225</v>
      </c>
      <c r="C3073" s="51" t="s">
        <v>129</v>
      </c>
      <c r="D30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73" s="118" t="s">
        <v>3537</v>
      </c>
      <c r="F3073" s="75" t="s">
        <v>537</v>
      </c>
      <c r="G30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73" s="77">
        <v>24</v>
      </c>
      <c r="J3073" s="52">
        <v>34.22222</v>
      </c>
      <c r="K3073" s="53">
        <f>Tabla3[[#This Row],[PRECIOS]]-Tabla3[[#This Row],[PRECIOS]]*10%</f>
        <v>30.799997999999999</v>
      </c>
      <c r="L3073" s="101"/>
      <c r="M3073" s="54"/>
      <c r="N3073" s="55">
        <f>IFERROR(Tabla3[[#This Row],[PRECIOS]]-Tabla3[[#This Row],[PRECIOS]]*Tabla3[[#This Row],[% PRODUCTO]]," ")</f>
        <v>34.22222</v>
      </c>
      <c r="O3073" s="54"/>
      <c r="P3073" s="55">
        <f>IFERROR(Tabla3[[#This Row],[OCULTAR2]]-Tabla3[[#This Row],[OCULTAR2]]*Tabla3[[#This Row],[% LÍNEA]]," ")</f>
        <v>34.22222</v>
      </c>
      <c r="Q3073" s="56">
        <f>IFERROR(Tabla3[[#This Row],[% PRODUCTO]]+Tabla3[[#This Row],[% LÍNEA]]," ")</f>
        <v>0</v>
      </c>
      <c r="R3073" s="53">
        <f>Tabla3[[#This Row],[OCULTAR3]]</f>
        <v>34.22222</v>
      </c>
      <c r="S3073" s="53">
        <f>Tabla3[[#This Row],[PRECIO SIN %]]-Tabla3[[#This Row],[PRECIO SIN %]]*10%</f>
        <v>30.799997999999999</v>
      </c>
      <c r="T3073" s="80">
        <f>(Tabla3[[#This Row],[PRECIO CON DESCT.]]-(Tabla3[[#This Row],[PRECIO CON DESCT.]]*$T$6))</f>
        <v>19.403998739999999</v>
      </c>
      <c r="U3073" s="96"/>
      <c r="V3073" s="94">
        <f>Tabla3[[#This Row],[PRECIO %      en $]]*Tabla3[[#This Row],[PEDIDO ]]</f>
        <v>0</v>
      </c>
      <c r="W3073" s="57">
        <f>Tabla3[[#This Row],[PRECIO CON DESCT.]]*Tabla3[[#This Row],[PEDIDO ]]</f>
        <v>0</v>
      </c>
      <c r="X3073" s="58">
        <f>Tabla3[[#This Row],[PRECIO SIN %]]*Tabla3[[#This Row],[PEDIDO ]]</f>
        <v>0</v>
      </c>
    </row>
    <row r="3074" spans="1:24" ht="33" customHeight="1" x14ac:dyDescent="0.4">
      <c r="A3074" s="125">
        <v>7703763069248</v>
      </c>
      <c r="B3074" s="59" t="s">
        <v>225</v>
      </c>
      <c r="C3074" s="59" t="s">
        <v>188</v>
      </c>
      <c r="D30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74" s="119" t="s">
        <v>3538</v>
      </c>
      <c r="F3074" s="76" t="s">
        <v>537</v>
      </c>
      <c r="G30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74" s="78">
        <v>1</v>
      </c>
      <c r="J3074" s="52">
        <v>31.6</v>
      </c>
      <c r="K3074" s="60">
        <f>Tabla3[[#This Row],[PRECIOS]]-Tabla3[[#This Row],[PRECIOS]]*10%</f>
        <v>28.44</v>
      </c>
      <c r="L3074" s="101"/>
      <c r="M3074" s="61"/>
      <c r="N3074" s="55">
        <f>IFERROR(Tabla3[[#This Row],[PRECIOS]]-Tabla3[[#This Row],[PRECIOS]]*Tabla3[[#This Row],[% PRODUCTO]]," ")</f>
        <v>31.6</v>
      </c>
      <c r="O3074" s="61"/>
      <c r="P3074" s="55">
        <f>IFERROR(Tabla3[[#This Row],[OCULTAR2]]-Tabla3[[#This Row],[OCULTAR2]]*Tabla3[[#This Row],[% LÍNEA]]," ")</f>
        <v>31.6</v>
      </c>
      <c r="Q3074" s="56">
        <f>IFERROR(Tabla3[[#This Row],[% PRODUCTO]]+Tabla3[[#This Row],[% LÍNEA]]," ")</f>
        <v>0</v>
      </c>
      <c r="R3074" s="60">
        <f>Tabla3[[#This Row],[OCULTAR3]]</f>
        <v>31.6</v>
      </c>
      <c r="S3074" s="60">
        <f>Tabla3[[#This Row],[PRECIO SIN %]]-Tabla3[[#This Row],[PRECIO SIN %]]*10%</f>
        <v>28.44</v>
      </c>
      <c r="T3074" s="80">
        <f>(Tabla3[[#This Row],[PRECIO CON DESCT.]]-(Tabla3[[#This Row],[PRECIO CON DESCT.]]*$T$6))</f>
        <v>17.917200000000001</v>
      </c>
      <c r="U3074" s="96"/>
      <c r="V3074" s="94">
        <f>Tabla3[[#This Row],[PRECIO %      en $]]*Tabla3[[#This Row],[PEDIDO ]]</f>
        <v>0</v>
      </c>
      <c r="W3074" s="57">
        <f>Tabla3[[#This Row],[PRECIO CON DESCT.]]*Tabla3[[#This Row],[PEDIDO ]]</f>
        <v>0</v>
      </c>
      <c r="X3074" s="58">
        <f>Tabla3[[#This Row],[PRECIO SIN %]]*Tabla3[[#This Row],[PEDIDO ]]</f>
        <v>0</v>
      </c>
    </row>
    <row r="3075" spans="1:24" ht="33" customHeight="1" x14ac:dyDescent="0.4">
      <c r="A3075" s="124">
        <v>7591585112552</v>
      </c>
      <c r="B3075" s="51" t="s">
        <v>225</v>
      </c>
      <c r="C3075" s="51" t="s">
        <v>104</v>
      </c>
      <c r="D30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75" s="118" t="s">
        <v>3539</v>
      </c>
      <c r="F3075" s="75" t="s">
        <v>537</v>
      </c>
      <c r="G30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75" s="77">
        <v>11</v>
      </c>
      <c r="J3075" s="52">
        <v>11.94444</v>
      </c>
      <c r="K3075" s="53">
        <f>Tabla3[[#This Row],[PRECIOS]]-Tabla3[[#This Row],[PRECIOS]]*10%</f>
        <v>10.749995999999999</v>
      </c>
      <c r="L3075" s="101"/>
      <c r="M3075" s="54"/>
      <c r="N3075" s="55">
        <f>IFERROR(Tabla3[[#This Row],[PRECIOS]]-Tabla3[[#This Row],[PRECIOS]]*Tabla3[[#This Row],[% PRODUCTO]]," ")</f>
        <v>11.94444</v>
      </c>
      <c r="O3075" s="54"/>
      <c r="P3075" s="55">
        <f>IFERROR(Tabla3[[#This Row],[OCULTAR2]]-Tabla3[[#This Row],[OCULTAR2]]*Tabla3[[#This Row],[% LÍNEA]]," ")</f>
        <v>11.94444</v>
      </c>
      <c r="Q3075" s="56">
        <f>IFERROR(Tabla3[[#This Row],[% PRODUCTO]]+Tabla3[[#This Row],[% LÍNEA]]," ")</f>
        <v>0</v>
      </c>
      <c r="R3075" s="53">
        <f>Tabla3[[#This Row],[OCULTAR3]]</f>
        <v>11.94444</v>
      </c>
      <c r="S3075" s="53">
        <f>Tabla3[[#This Row],[PRECIO SIN %]]-Tabla3[[#This Row],[PRECIO SIN %]]*10%</f>
        <v>10.749995999999999</v>
      </c>
      <c r="T3075" s="80">
        <f>(Tabla3[[#This Row],[PRECIO CON DESCT.]]-(Tabla3[[#This Row],[PRECIO CON DESCT.]]*$T$6))</f>
        <v>6.7724974800000002</v>
      </c>
      <c r="U3075" s="96"/>
      <c r="V3075" s="94">
        <f>Tabla3[[#This Row],[PRECIO %      en $]]*Tabla3[[#This Row],[PEDIDO ]]</f>
        <v>0</v>
      </c>
      <c r="W3075" s="57">
        <f>Tabla3[[#This Row],[PRECIO CON DESCT.]]*Tabla3[[#This Row],[PEDIDO ]]</f>
        <v>0</v>
      </c>
      <c r="X3075" s="58">
        <f>Tabla3[[#This Row],[PRECIO SIN %]]*Tabla3[[#This Row],[PEDIDO ]]</f>
        <v>0</v>
      </c>
    </row>
    <row r="3076" spans="1:24" ht="33" customHeight="1" x14ac:dyDescent="0.4">
      <c r="A3076" s="125">
        <v>7591020080538</v>
      </c>
      <c r="B3076" s="59" t="s">
        <v>225</v>
      </c>
      <c r="C3076" s="59" t="s">
        <v>196</v>
      </c>
      <c r="D30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76" s="119" t="s">
        <v>3540</v>
      </c>
      <c r="F3076" s="76" t="s">
        <v>537</v>
      </c>
      <c r="G30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76" s="78">
        <v>99</v>
      </c>
      <c r="J3076" s="52">
        <v>6.7777799999999999</v>
      </c>
      <c r="K3076" s="60">
        <f>Tabla3[[#This Row],[PRECIOS]]-Tabla3[[#This Row],[PRECIOS]]*10%</f>
        <v>6.1000019999999999</v>
      </c>
      <c r="L3076" s="101"/>
      <c r="M3076" s="61"/>
      <c r="N3076" s="55">
        <f>IFERROR(Tabla3[[#This Row],[PRECIOS]]-Tabla3[[#This Row],[PRECIOS]]*Tabla3[[#This Row],[% PRODUCTO]]," ")</f>
        <v>6.7777799999999999</v>
      </c>
      <c r="O3076" s="61"/>
      <c r="P3076" s="55">
        <f>IFERROR(Tabla3[[#This Row],[OCULTAR2]]-Tabla3[[#This Row],[OCULTAR2]]*Tabla3[[#This Row],[% LÍNEA]]," ")</f>
        <v>6.7777799999999999</v>
      </c>
      <c r="Q3076" s="56">
        <f>IFERROR(Tabla3[[#This Row],[% PRODUCTO]]+Tabla3[[#This Row],[% LÍNEA]]," ")</f>
        <v>0</v>
      </c>
      <c r="R3076" s="60">
        <f>Tabla3[[#This Row],[OCULTAR3]]</f>
        <v>6.7777799999999999</v>
      </c>
      <c r="S3076" s="60">
        <f>Tabla3[[#This Row],[PRECIO SIN %]]-Tabla3[[#This Row],[PRECIO SIN %]]*10%</f>
        <v>6.1000019999999999</v>
      </c>
      <c r="T3076" s="80">
        <f>(Tabla3[[#This Row],[PRECIO CON DESCT.]]-(Tabla3[[#This Row],[PRECIO CON DESCT.]]*$T$6))</f>
        <v>3.8430012599999999</v>
      </c>
      <c r="U3076" s="96"/>
      <c r="V3076" s="94">
        <f>Tabla3[[#This Row],[PRECIO %      en $]]*Tabla3[[#This Row],[PEDIDO ]]</f>
        <v>0</v>
      </c>
      <c r="W3076" s="57">
        <f>Tabla3[[#This Row],[PRECIO CON DESCT.]]*Tabla3[[#This Row],[PEDIDO ]]</f>
        <v>0</v>
      </c>
      <c r="X3076" s="58">
        <f>Tabla3[[#This Row],[PRECIO SIN %]]*Tabla3[[#This Row],[PEDIDO ]]</f>
        <v>0</v>
      </c>
    </row>
    <row r="3077" spans="1:24" ht="33" customHeight="1" x14ac:dyDescent="0.4">
      <c r="A3077" s="124">
        <v>7594000491669</v>
      </c>
      <c r="B3077" s="51" t="s">
        <v>225</v>
      </c>
      <c r="C3077" s="51" t="s">
        <v>83</v>
      </c>
      <c r="D30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77" s="118" t="s">
        <v>3541</v>
      </c>
      <c r="F3077" s="75" t="s">
        <v>537</v>
      </c>
      <c r="G30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77" s="77">
        <v>104</v>
      </c>
      <c r="J3077" s="52">
        <v>6.0555599999999998</v>
      </c>
      <c r="K3077" s="53">
        <f>Tabla3[[#This Row],[PRECIOS]]-Tabla3[[#This Row],[PRECIOS]]*10%</f>
        <v>5.4500039999999998</v>
      </c>
      <c r="L3077" s="101"/>
      <c r="M3077" s="54"/>
      <c r="N3077" s="55">
        <f>IFERROR(Tabla3[[#This Row],[PRECIOS]]-Tabla3[[#This Row],[PRECIOS]]*Tabla3[[#This Row],[% PRODUCTO]]," ")</f>
        <v>6.0555599999999998</v>
      </c>
      <c r="O3077" s="54"/>
      <c r="P3077" s="55">
        <f>IFERROR(Tabla3[[#This Row],[OCULTAR2]]-Tabla3[[#This Row],[OCULTAR2]]*Tabla3[[#This Row],[% LÍNEA]]," ")</f>
        <v>6.0555599999999998</v>
      </c>
      <c r="Q3077" s="56">
        <f>IFERROR(Tabla3[[#This Row],[% PRODUCTO]]+Tabla3[[#This Row],[% LÍNEA]]," ")</f>
        <v>0</v>
      </c>
      <c r="R3077" s="53">
        <f>Tabla3[[#This Row],[OCULTAR3]]</f>
        <v>6.0555599999999998</v>
      </c>
      <c r="S3077" s="53">
        <f>Tabla3[[#This Row],[PRECIO SIN %]]-Tabla3[[#This Row],[PRECIO SIN %]]*10%</f>
        <v>5.4500039999999998</v>
      </c>
      <c r="T3077" s="80">
        <f>(Tabla3[[#This Row],[PRECIO CON DESCT.]]-(Tabla3[[#This Row],[PRECIO CON DESCT.]]*$T$6))</f>
        <v>3.4335025199999998</v>
      </c>
      <c r="U3077" s="96"/>
      <c r="V3077" s="94">
        <f>Tabla3[[#This Row],[PRECIO %      en $]]*Tabla3[[#This Row],[PEDIDO ]]</f>
        <v>0</v>
      </c>
      <c r="W3077" s="57">
        <f>Tabla3[[#This Row],[PRECIO CON DESCT.]]*Tabla3[[#This Row],[PEDIDO ]]</f>
        <v>0</v>
      </c>
      <c r="X3077" s="58">
        <f>Tabla3[[#This Row],[PRECIO SIN %]]*Tabla3[[#This Row],[PEDIDO ]]</f>
        <v>0</v>
      </c>
    </row>
    <row r="3078" spans="1:24" ht="33" customHeight="1" x14ac:dyDescent="0.4">
      <c r="A3078" s="125">
        <v>8908020242535</v>
      </c>
      <c r="B3078" s="59" t="s">
        <v>225</v>
      </c>
      <c r="C3078" s="59" t="s">
        <v>206</v>
      </c>
      <c r="D30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78" s="119" t="s">
        <v>3542</v>
      </c>
      <c r="F3078" s="76" t="s">
        <v>537</v>
      </c>
      <c r="G30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78" s="78">
        <v>155</v>
      </c>
      <c r="J3078" s="52">
        <v>2.5666699999999998</v>
      </c>
      <c r="K3078" s="60">
        <f>Tabla3[[#This Row],[PRECIOS]]-Tabla3[[#This Row],[PRECIOS]]*10%</f>
        <v>2.310003</v>
      </c>
      <c r="L3078" s="101"/>
      <c r="M3078" s="61"/>
      <c r="N3078" s="55">
        <f>IFERROR(Tabla3[[#This Row],[PRECIOS]]-Tabla3[[#This Row],[PRECIOS]]*Tabla3[[#This Row],[% PRODUCTO]]," ")</f>
        <v>2.5666699999999998</v>
      </c>
      <c r="O3078" s="61"/>
      <c r="P3078" s="55">
        <f>IFERROR(Tabla3[[#This Row],[OCULTAR2]]-Tabla3[[#This Row],[OCULTAR2]]*Tabla3[[#This Row],[% LÍNEA]]," ")</f>
        <v>2.5666699999999998</v>
      </c>
      <c r="Q3078" s="56">
        <f>IFERROR(Tabla3[[#This Row],[% PRODUCTO]]+Tabla3[[#This Row],[% LÍNEA]]," ")</f>
        <v>0</v>
      </c>
      <c r="R3078" s="60">
        <f>Tabla3[[#This Row],[OCULTAR3]]</f>
        <v>2.5666699999999998</v>
      </c>
      <c r="S3078" s="60">
        <f>Tabla3[[#This Row],[PRECIO SIN %]]-Tabla3[[#This Row],[PRECIO SIN %]]*10%</f>
        <v>2.310003</v>
      </c>
      <c r="T3078" s="80">
        <f>(Tabla3[[#This Row],[PRECIO CON DESCT.]]-(Tabla3[[#This Row],[PRECIO CON DESCT.]]*$T$6))</f>
        <v>1.4553018899999999</v>
      </c>
      <c r="U3078" s="96"/>
      <c r="V3078" s="94">
        <f>Tabla3[[#This Row],[PRECIO %      en $]]*Tabla3[[#This Row],[PEDIDO ]]</f>
        <v>0</v>
      </c>
      <c r="W3078" s="57">
        <f>Tabla3[[#This Row],[PRECIO CON DESCT.]]*Tabla3[[#This Row],[PEDIDO ]]</f>
        <v>0</v>
      </c>
      <c r="X3078" s="58">
        <f>Tabla3[[#This Row],[PRECIO SIN %]]*Tabla3[[#This Row],[PEDIDO ]]</f>
        <v>0</v>
      </c>
    </row>
    <row r="3079" spans="1:24" ht="33" customHeight="1" x14ac:dyDescent="0.4">
      <c r="A3079" s="124">
        <v>7591020009775</v>
      </c>
      <c r="B3079" s="51" t="s">
        <v>225</v>
      </c>
      <c r="C3079" s="51" t="s">
        <v>196</v>
      </c>
      <c r="D30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79" s="118" t="s">
        <v>3543</v>
      </c>
      <c r="F3079" s="75" t="s">
        <v>537</v>
      </c>
      <c r="G30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79" s="77">
        <v>18</v>
      </c>
      <c r="J3079" s="52">
        <v>5.0444399999999998</v>
      </c>
      <c r="K3079" s="53">
        <f>Tabla3[[#This Row],[PRECIOS]]-Tabla3[[#This Row],[PRECIOS]]*10%</f>
        <v>4.5399959999999995</v>
      </c>
      <c r="L3079" s="101"/>
      <c r="M3079" s="54"/>
      <c r="N3079" s="55">
        <f>IFERROR(Tabla3[[#This Row],[PRECIOS]]-Tabla3[[#This Row],[PRECIOS]]*Tabla3[[#This Row],[% PRODUCTO]]," ")</f>
        <v>5.0444399999999998</v>
      </c>
      <c r="O3079" s="54"/>
      <c r="P3079" s="55">
        <f>IFERROR(Tabla3[[#This Row],[OCULTAR2]]-Tabla3[[#This Row],[OCULTAR2]]*Tabla3[[#This Row],[% LÍNEA]]," ")</f>
        <v>5.0444399999999998</v>
      </c>
      <c r="Q3079" s="56">
        <f>IFERROR(Tabla3[[#This Row],[% PRODUCTO]]+Tabla3[[#This Row],[% LÍNEA]]," ")</f>
        <v>0</v>
      </c>
      <c r="R3079" s="53">
        <f>Tabla3[[#This Row],[OCULTAR3]]</f>
        <v>5.0444399999999998</v>
      </c>
      <c r="S3079" s="53">
        <f>Tabla3[[#This Row],[PRECIO SIN %]]-Tabla3[[#This Row],[PRECIO SIN %]]*10%</f>
        <v>4.5399959999999995</v>
      </c>
      <c r="T3079" s="80">
        <f>(Tabla3[[#This Row],[PRECIO CON DESCT.]]-(Tabla3[[#This Row],[PRECIO CON DESCT.]]*$T$6))</f>
        <v>2.8601974799999996</v>
      </c>
      <c r="U3079" s="96"/>
      <c r="V3079" s="94">
        <f>Tabla3[[#This Row],[PRECIO %      en $]]*Tabla3[[#This Row],[PEDIDO ]]</f>
        <v>0</v>
      </c>
      <c r="W3079" s="57">
        <f>Tabla3[[#This Row],[PRECIO CON DESCT.]]*Tabla3[[#This Row],[PEDIDO ]]</f>
        <v>0</v>
      </c>
      <c r="X3079" s="58">
        <f>Tabla3[[#This Row],[PRECIO SIN %]]*Tabla3[[#This Row],[PEDIDO ]]</f>
        <v>0</v>
      </c>
    </row>
    <row r="3080" spans="1:24" ht="33" customHeight="1" x14ac:dyDescent="0.4">
      <c r="A3080" s="125">
        <v>7594000491799</v>
      </c>
      <c r="B3080" s="59" t="s">
        <v>225</v>
      </c>
      <c r="C3080" s="59" t="s">
        <v>83</v>
      </c>
      <c r="D30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80" s="119" t="s">
        <v>3544</v>
      </c>
      <c r="F3080" s="76" t="s">
        <v>537</v>
      </c>
      <c r="G30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80" s="78">
        <v>232</v>
      </c>
      <c r="J3080" s="52">
        <v>6.5555599999999998</v>
      </c>
      <c r="K3080" s="60">
        <f>Tabla3[[#This Row],[PRECIOS]]-Tabla3[[#This Row],[PRECIOS]]*10%</f>
        <v>5.900004</v>
      </c>
      <c r="L3080" s="101"/>
      <c r="M3080" s="61"/>
      <c r="N3080" s="55">
        <f>IFERROR(Tabla3[[#This Row],[PRECIOS]]-Tabla3[[#This Row],[PRECIOS]]*Tabla3[[#This Row],[% PRODUCTO]]," ")</f>
        <v>6.5555599999999998</v>
      </c>
      <c r="O3080" s="61"/>
      <c r="P3080" s="55">
        <f>IFERROR(Tabla3[[#This Row],[OCULTAR2]]-Tabla3[[#This Row],[OCULTAR2]]*Tabla3[[#This Row],[% LÍNEA]]," ")</f>
        <v>6.5555599999999998</v>
      </c>
      <c r="Q3080" s="56">
        <f>IFERROR(Tabla3[[#This Row],[% PRODUCTO]]+Tabla3[[#This Row],[% LÍNEA]]," ")</f>
        <v>0</v>
      </c>
      <c r="R3080" s="60">
        <f>Tabla3[[#This Row],[OCULTAR3]]</f>
        <v>6.5555599999999998</v>
      </c>
      <c r="S3080" s="60">
        <f>Tabla3[[#This Row],[PRECIO SIN %]]-Tabla3[[#This Row],[PRECIO SIN %]]*10%</f>
        <v>5.900004</v>
      </c>
      <c r="T3080" s="80">
        <f>(Tabla3[[#This Row],[PRECIO CON DESCT.]]-(Tabla3[[#This Row],[PRECIO CON DESCT.]]*$T$6))</f>
        <v>3.7170025199999999</v>
      </c>
      <c r="U3080" s="96"/>
      <c r="V3080" s="94">
        <f>Tabla3[[#This Row],[PRECIO %      en $]]*Tabla3[[#This Row],[PEDIDO ]]</f>
        <v>0</v>
      </c>
      <c r="W3080" s="57">
        <f>Tabla3[[#This Row],[PRECIO CON DESCT.]]*Tabla3[[#This Row],[PEDIDO ]]</f>
        <v>0</v>
      </c>
      <c r="X3080" s="58">
        <f>Tabla3[[#This Row],[PRECIO SIN %]]*Tabla3[[#This Row],[PEDIDO ]]</f>
        <v>0</v>
      </c>
    </row>
    <row r="3081" spans="1:24" ht="33" customHeight="1" x14ac:dyDescent="0.4">
      <c r="A3081" s="124">
        <v>8904180217802</v>
      </c>
      <c r="B3081" s="51" t="s">
        <v>225</v>
      </c>
      <c r="C3081" s="51" t="s">
        <v>133</v>
      </c>
      <c r="D30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81" s="118" t="s">
        <v>3545</v>
      </c>
      <c r="F3081" s="75" t="s">
        <v>537</v>
      </c>
      <c r="G30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81" s="77">
        <v>36</v>
      </c>
      <c r="J3081" s="52">
        <v>3.6888899999999998</v>
      </c>
      <c r="K3081" s="53">
        <f>Tabla3[[#This Row],[PRECIOS]]-Tabla3[[#This Row],[PRECIOS]]*10%</f>
        <v>3.3200009999999995</v>
      </c>
      <c r="L3081" s="101"/>
      <c r="M3081" s="54"/>
      <c r="N3081" s="55">
        <f>IFERROR(Tabla3[[#This Row],[PRECIOS]]-Tabla3[[#This Row],[PRECIOS]]*Tabla3[[#This Row],[% PRODUCTO]]," ")</f>
        <v>3.6888899999999998</v>
      </c>
      <c r="O3081" s="54"/>
      <c r="P3081" s="55">
        <f>IFERROR(Tabla3[[#This Row],[OCULTAR2]]-Tabla3[[#This Row],[OCULTAR2]]*Tabla3[[#This Row],[% LÍNEA]]," ")</f>
        <v>3.6888899999999998</v>
      </c>
      <c r="Q3081" s="56">
        <f>IFERROR(Tabla3[[#This Row],[% PRODUCTO]]+Tabla3[[#This Row],[% LÍNEA]]," ")</f>
        <v>0</v>
      </c>
      <c r="R3081" s="53">
        <f>Tabla3[[#This Row],[OCULTAR3]]</f>
        <v>3.6888899999999998</v>
      </c>
      <c r="S3081" s="53">
        <f>Tabla3[[#This Row],[PRECIO SIN %]]-Tabla3[[#This Row],[PRECIO SIN %]]*10%</f>
        <v>3.3200009999999995</v>
      </c>
      <c r="T3081" s="80">
        <f>(Tabla3[[#This Row],[PRECIO CON DESCT.]]-(Tabla3[[#This Row],[PRECIO CON DESCT.]]*$T$6))</f>
        <v>2.0916006299999994</v>
      </c>
      <c r="U3081" s="96"/>
      <c r="V3081" s="94">
        <f>Tabla3[[#This Row],[PRECIO %      en $]]*Tabla3[[#This Row],[PEDIDO ]]</f>
        <v>0</v>
      </c>
      <c r="W3081" s="57">
        <f>Tabla3[[#This Row],[PRECIO CON DESCT.]]*Tabla3[[#This Row],[PEDIDO ]]</f>
        <v>0</v>
      </c>
      <c r="X3081" s="58">
        <f>Tabla3[[#This Row],[PRECIO SIN %]]*Tabla3[[#This Row],[PEDIDO ]]</f>
        <v>0</v>
      </c>
    </row>
    <row r="3082" spans="1:24" ht="33" customHeight="1" x14ac:dyDescent="0.4">
      <c r="A3082" s="125">
        <v>7591020080590</v>
      </c>
      <c r="B3082" s="59" t="s">
        <v>225</v>
      </c>
      <c r="C3082" s="59" t="s">
        <v>196</v>
      </c>
      <c r="D30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82" s="119" t="s">
        <v>3546</v>
      </c>
      <c r="F3082" s="76" t="s">
        <v>537</v>
      </c>
      <c r="G30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82" s="78">
        <v>15</v>
      </c>
      <c r="J3082" s="52">
        <v>8.3333300000000001</v>
      </c>
      <c r="K3082" s="60">
        <f>Tabla3[[#This Row],[PRECIOS]]-Tabla3[[#This Row],[PRECIOS]]*10%</f>
        <v>7.4999970000000005</v>
      </c>
      <c r="L3082" s="101"/>
      <c r="M3082" s="61"/>
      <c r="N3082" s="55">
        <f>IFERROR(Tabla3[[#This Row],[PRECIOS]]-Tabla3[[#This Row],[PRECIOS]]*Tabla3[[#This Row],[% PRODUCTO]]," ")</f>
        <v>8.3333300000000001</v>
      </c>
      <c r="O3082" s="61"/>
      <c r="P3082" s="55">
        <f>IFERROR(Tabla3[[#This Row],[OCULTAR2]]-Tabla3[[#This Row],[OCULTAR2]]*Tabla3[[#This Row],[% LÍNEA]]," ")</f>
        <v>8.3333300000000001</v>
      </c>
      <c r="Q3082" s="56">
        <f>IFERROR(Tabla3[[#This Row],[% PRODUCTO]]+Tabla3[[#This Row],[% LÍNEA]]," ")</f>
        <v>0</v>
      </c>
      <c r="R3082" s="60">
        <f>Tabla3[[#This Row],[OCULTAR3]]</f>
        <v>8.3333300000000001</v>
      </c>
      <c r="S3082" s="60">
        <f>Tabla3[[#This Row],[PRECIO SIN %]]-Tabla3[[#This Row],[PRECIO SIN %]]*10%</f>
        <v>7.4999970000000005</v>
      </c>
      <c r="T3082" s="80">
        <f>(Tabla3[[#This Row],[PRECIO CON DESCT.]]-(Tabla3[[#This Row],[PRECIO CON DESCT.]]*$T$6))</f>
        <v>4.7249981100000005</v>
      </c>
      <c r="U3082" s="96"/>
      <c r="V3082" s="94">
        <f>Tabla3[[#This Row],[PRECIO %      en $]]*Tabla3[[#This Row],[PEDIDO ]]</f>
        <v>0</v>
      </c>
      <c r="W3082" s="57">
        <f>Tabla3[[#This Row],[PRECIO CON DESCT.]]*Tabla3[[#This Row],[PEDIDO ]]</f>
        <v>0</v>
      </c>
      <c r="X3082" s="58">
        <f>Tabla3[[#This Row],[PRECIO SIN %]]*Tabla3[[#This Row],[PEDIDO ]]</f>
        <v>0</v>
      </c>
    </row>
    <row r="3083" spans="1:24" ht="33" customHeight="1" x14ac:dyDescent="0.4">
      <c r="A3083" s="124">
        <v>7594000490617</v>
      </c>
      <c r="B3083" s="51" t="s">
        <v>225</v>
      </c>
      <c r="C3083" s="51" t="s">
        <v>83</v>
      </c>
      <c r="D30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83" s="118" t="s">
        <v>3547</v>
      </c>
      <c r="F3083" s="75" t="s">
        <v>537</v>
      </c>
      <c r="G30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83" s="77">
        <v>83</v>
      </c>
      <c r="J3083" s="52">
        <v>6.9444400000000002</v>
      </c>
      <c r="K3083" s="53">
        <f>Tabla3[[#This Row],[PRECIOS]]-Tabla3[[#This Row],[PRECIOS]]*10%</f>
        <v>6.2499960000000003</v>
      </c>
      <c r="L3083" s="101"/>
      <c r="M3083" s="54"/>
      <c r="N3083" s="55">
        <f>IFERROR(Tabla3[[#This Row],[PRECIOS]]-Tabla3[[#This Row],[PRECIOS]]*Tabla3[[#This Row],[% PRODUCTO]]," ")</f>
        <v>6.9444400000000002</v>
      </c>
      <c r="O3083" s="54"/>
      <c r="P3083" s="55">
        <f>IFERROR(Tabla3[[#This Row],[OCULTAR2]]-Tabla3[[#This Row],[OCULTAR2]]*Tabla3[[#This Row],[% LÍNEA]]," ")</f>
        <v>6.9444400000000002</v>
      </c>
      <c r="Q3083" s="56">
        <f>IFERROR(Tabla3[[#This Row],[% PRODUCTO]]+Tabla3[[#This Row],[% LÍNEA]]," ")</f>
        <v>0</v>
      </c>
      <c r="R3083" s="53">
        <f>Tabla3[[#This Row],[OCULTAR3]]</f>
        <v>6.9444400000000002</v>
      </c>
      <c r="S3083" s="53">
        <f>Tabla3[[#This Row],[PRECIO SIN %]]-Tabla3[[#This Row],[PRECIO SIN %]]*10%</f>
        <v>6.2499960000000003</v>
      </c>
      <c r="T3083" s="80">
        <f>(Tabla3[[#This Row],[PRECIO CON DESCT.]]-(Tabla3[[#This Row],[PRECIO CON DESCT.]]*$T$6))</f>
        <v>3.9374974800000002</v>
      </c>
      <c r="U3083" s="96"/>
      <c r="V3083" s="94">
        <f>Tabla3[[#This Row],[PRECIO %      en $]]*Tabla3[[#This Row],[PEDIDO ]]</f>
        <v>0</v>
      </c>
      <c r="W3083" s="57">
        <f>Tabla3[[#This Row],[PRECIO CON DESCT.]]*Tabla3[[#This Row],[PEDIDO ]]</f>
        <v>0</v>
      </c>
      <c r="X3083" s="58">
        <f>Tabla3[[#This Row],[PRECIO SIN %]]*Tabla3[[#This Row],[PEDIDO ]]</f>
        <v>0</v>
      </c>
    </row>
    <row r="3084" spans="1:24" ht="33" customHeight="1" x14ac:dyDescent="0.4">
      <c r="A3084" s="125">
        <v>8908020242542</v>
      </c>
      <c r="B3084" s="59" t="s">
        <v>225</v>
      </c>
      <c r="C3084" s="59" t="s">
        <v>206</v>
      </c>
      <c r="D30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84" s="119" t="s">
        <v>3548</v>
      </c>
      <c r="F3084" s="76" t="s">
        <v>537</v>
      </c>
      <c r="G30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84" s="78">
        <v>226</v>
      </c>
      <c r="J3084" s="52">
        <v>2.7777799999999999</v>
      </c>
      <c r="K3084" s="60">
        <f>Tabla3[[#This Row],[PRECIOS]]-Tabla3[[#This Row],[PRECIOS]]*10%</f>
        <v>2.5000019999999998</v>
      </c>
      <c r="L3084" s="101"/>
      <c r="M3084" s="61"/>
      <c r="N3084" s="55">
        <f>IFERROR(Tabla3[[#This Row],[PRECIOS]]-Tabla3[[#This Row],[PRECIOS]]*Tabla3[[#This Row],[% PRODUCTO]]," ")</f>
        <v>2.7777799999999999</v>
      </c>
      <c r="O3084" s="61"/>
      <c r="P3084" s="55">
        <f>IFERROR(Tabla3[[#This Row],[OCULTAR2]]-Tabla3[[#This Row],[OCULTAR2]]*Tabla3[[#This Row],[% LÍNEA]]," ")</f>
        <v>2.7777799999999999</v>
      </c>
      <c r="Q3084" s="56">
        <f>IFERROR(Tabla3[[#This Row],[% PRODUCTO]]+Tabla3[[#This Row],[% LÍNEA]]," ")</f>
        <v>0</v>
      </c>
      <c r="R3084" s="60">
        <f>Tabla3[[#This Row],[OCULTAR3]]</f>
        <v>2.7777799999999999</v>
      </c>
      <c r="S3084" s="60">
        <f>Tabla3[[#This Row],[PRECIO SIN %]]-Tabla3[[#This Row],[PRECIO SIN %]]*10%</f>
        <v>2.5000019999999998</v>
      </c>
      <c r="T3084" s="80">
        <f>(Tabla3[[#This Row],[PRECIO CON DESCT.]]-(Tabla3[[#This Row],[PRECIO CON DESCT.]]*$T$6))</f>
        <v>1.5750012600000001</v>
      </c>
      <c r="U3084" s="96"/>
      <c r="V3084" s="94">
        <f>Tabla3[[#This Row],[PRECIO %      en $]]*Tabla3[[#This Row],[PEDIDO ]]</f>
        <v>0</v>
      </c>
      <c r="W3084" s="57">
        <f>Tabla3[[#This Row],[PRECIO CON DESCT.]]*Tabla3[[#This Row],[PEDIDO ]]</f>
        <v>0</v>
      </c>
      <c r="X3084" s="58">
        <f>Tabla3[[#This Row],[PRECIO SIN %]]*Tabla3[[#This Row],[PEDIDO ]]</f>
        <v>0</v>
      </c>
    </row>
    <row r="3085" spans="1:24" ht="33" customHeight="1" x14ac:dyDescent="0.4">
      <c r="A3085" s="124">
        <v>7591020080521</v>
      </c>
      <c r="B3085" s="51" t="s">
        <v>225</v>
      </c>
      <c r="C3085" s="51" t="s">
        <v>196</v>
      </c>
      <c r="D30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85" s="118" t="s">
        <v>3549</v>
      </c>
      <c r="F3085" s="75" t="s">
        <v>537</v>
      </c>
      <c r="G30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85" s="77">
        <v>69</v>
      </c>
      <c r="J3085" s="52">
        <v>10.311109999999999</v>
      </c>
      <c r="K3085" s="53">
        <f>Tabla3[[#This Row],[PRECIOS]]-Tabla3[[#This Row],[PRECIOS]]*10%</f>
        <v>9.2799990000000001</v>
      </c>
      <c r="L3085" s="101"/>
      <c r="M3085" s="54"/>
      <c r="N3085" s="55">
        <f>IFERROR(Tabla3[[#This Row],[PRECIOS]]-Tabla3[[#This Row],[PRECIOS]]*Tabla3[[#This Row],[% PRODUCTO]]," ")</f>
        <v>10.311109999999999</v>
      </c>
      <c r="O3085" s="54"/>
      <c r="P3085" s="55">
        <f>IFERROR(Tabla3[[#This Row],[OCULTAR2]]-Tabla3[[#This Row],[OCULTAR2]]*Tabla3[[#This Row],[% LÍNEA]]," ")</f>
        <v>10.311109999999999</v>
      </c>
      <c r="Q3085" s="56">
        <f>IFERROR(Tabla3[[#This Row],[% PRODUCTO]]+Tabla3[[#This Row],[% LÍNEA]]," ")</f>
        <v>0</v>
      </c>
      <c r="R3085" s="53">
        <f>Tabla3[[#This Row],[OCULTAR3]]</f>
        <v>10.311109999999999</v>
      </c>
      <c r="S3085" s="53">
        <f>Tabla3[[#This Row],[PRECIO SIN %]]-Tabla3[[#This Row],[PRECIO SIN %]]*10%</f>
        <v>9.2799990000000001</v>
      </c>
      <c r="T3085" s="80">
        <f>(Tabla3[[#This Row],[PRECIO CON DESCT.]]-(Tabla3[[#This Row],[PRECIO CON DESCT.]]*$T$6))</f>
        <v>5.8463993700000003</v>
      </c>
      <c r="U3085" s="96"/>
      <c r="V3085" s="94">
        <f>Tabla3[[#This Row],[PRECIO %      en $]]*Tabla3[[#This Row],[PEDIDO ]]</f>
        <v>0</v>
      </c>
      <c r="W3085" s="57">
        <f>Tabla3[[#This Row],[PRECIO CON DESCT.]]*Tabla3[[#This Row],[PEDIDO ]]</f>
        <v>0</v>
      </c>
      <c r="X3085" s="58">
        <f>Tabla3[[#This Row],[PRECIO SIN %]]*Tabla3[[#This Row],[PEDIDO ]]</f>
        <v>0</v>
      </c>
    </row>
    <row r="3086" spans="1:24" ht="33" customHeight="1" x14ac:dyDescent="0.4">
      <c r="A3086" s="125">
        <v>7594000490624</v>
      </c>
      <c r="B3086" s="59" t="s">
        <v>225</v>
      </c>
      <c r="C3086" s="59" t="s">
        <v>83</v>
      </c>
      <c r="D30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86" s="119" t="s">
        <v>3550</v>
      </c>
      <c r="F3086" s="76" t="s">
        <v>537</v>
      </c>
      <c r="G30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86" s="78">
        <v>55</v>
      </c>
      <c r="J3086" s="52">
        <v>8.6888900000000007</v>
      </c>
      <c r="K3086" s="60">
        <f>Tabla3[[#This Row],[PRECIOS]]-Tabla3[[#This Row],[PRECIOS]]*10%</f>
        <v>7.8200010000000004</v>
      </c>
      <c r="L3086" s="101"/>
      <c r="M3086" s="61"/>
      <c r="N3086" s="55">
        <f>IFERROR(Tabla3[[#This Row],[PRECIOS]]-Tabla3[[#This Row],[PRECIOS]]*Tabla3[[#This Row],[% PRODUCTO]]," ")</f>
        <v>8.6888900000000007</v>
      </c>
      <c r="O3086" s="61"/>
      <c r="P3086" s="55">
        <f>IFERROR(Tabla3[[#This Row],[OCULTAR2]]-Tabla3[[#This Row],[OCULTAR2]]*Tabla3[[#This Row],[% LÍNEA]]," ")</f>
        <v>8.6888900000000007</v>
      </c>
      <c r="Q3086" s="56">
        <f>IFERROR(Tabla3[[#This Row],[% PRODUCTO]]+Tabla3[[#This Row],[% LÍNEA]]," ")</f>
        <v>0</v>
      </c>
      <c r="R3086" s="60">
        <f>Tabla3[[#This Row],[OCULTAR3]]</f>
        <v>8.6888900000000007</v>
      </c>
      <c r="S3086" s="60">
        <f>Tabla3[[#This Row],[PRECIO SIN %]]-Tabla3[[#This Row],[PRECIO SIN %]]*10%</f>
        <v>7.8200010000000004</v>
      </c>
      <c r="T3086" s="80">
        <f>(Tabla3[[#This Row],[PRECIO CON DESCT.]]-(Tabla3[[#This Row],[PRECIO CON DESCT.]]*$T$6))</f>
        <v>4.9266006300000003</v>
      </c>
      <c r="U3086" s="96"/>
      <c r="V3086" s="94">
        <f>Tabla3[[#This Row],[PRECIO %      en $]]*Tabla3[[#This Row],[PEDIDO ]]</f>
        <v>0</v>
      </c>
      <c r="W3086" s="57">
        <f>Tabla3[[#This Row],[PRECIO CON DESCT.]]*Tabla3[[#This Row],[PEDIDO ]]</f>
        <v>0</v>
      </c>
      <c r="X3086" s="58">
        <f>Tabla3[[#This Row],[PRECIO SIN %]]*Tabla3[[#This Row],[PEDIDO ]]</f>
        <v>0</v>
      </c>
    </row>
    <row r="3087" spans="1:24" ht="33" customHeight="1" x14ac:dyDescent="0.4">
      <c r="A3087" s="124">
        <v>7591585213358</v>
      </c>
      <c r="B3087" s="51" t="s">
        <v>225</v>
      </c>
      <c r="C3087" s="51" t="s">
        <v>104</v>
      </c>
      <c r="D30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87" s="118" t="s">
        <v>3551</v>
      </c>
      <c r="F3087" s="75" t="s">
        <v>537</v>
      </c>
      <c r="G30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87" s="77">
        <v>11</v>
      </c>
      <c r="J3087" s="52">
        <v>16.899999999999999</v>
      </c>
      <c r="K3087" s="53">
        <f>Tabla3[[#This Row],[PRECIOS]]-Tabla3[[#This Row],[PRECIOS]]*10%</f>
        <v>15.209999999999999</v>
      </c>
      <c r="L3087" s="101"/>
      <c r="M3087" s="54"/>
      <c r="N3087" s="55">
        <f>IFERROR(Tabla3[[#This Row],[PRECIOS]]-Tabla3[[#This Row],[PRECIOS]]*Tabla3[[#This Row],[% PRODUCTO]]," ")</f>
        <v>16.899999999999999</v>
      </c>
      <c r="O3087" s="54"/>
      <c r="P3087" s="55">
        <f>IFERROR(Tabla3[[#This Row],[OCULTAR2]]-Tabla3[[#This Row],[OCULTAR2]]*Tabla3[[#This Row],[% LÍNEA]]," ")</f>
        <v>16.899999999999999</v>
      </c>
      <c r="Q3087" s="56">
        <f>IFERROR(Tabla3[[#This Row],[% PRODUCTO]]+Tabla3[[#This Row],[% LÍNEA]]," ")</f>
        <v>0</v>
      </c>
      <c r="R3087" s="53">
        <f>Tabla3[[#This Row],[OCULTAR3]]</f>
        <v>16.899999999999999</v>
      </c>
      <c r="S3087" s="53">
        <f>Tabla3[[#This Row],[PRECIO SIN %]]-Tabla3[[#This Row],[PRECIO SIN %]]*10%</f>
        <v>15.209999999999999</v>
      </c>
      <c r="T3087" s="80">
        <f>(Tabla3[[#This Row],[PRECIO CON DESCT.]]-(Tabla3[[#This Row],[PRECIO CON DESCT.]]*$T$6))</f>
        <v>9.5823</v>
      </c>
      <c r="U3087" s="96"/>
      <c r="V3087" s="94">
        <f>Tabla3[[#This Row],[PRECIO %      en $]]*Tabla3[[#This Row],[PEDIDO ]]</f>
        <v>0</v>
      </c>
      <c r="W3087" s="57">
        <f>Tabla3[[#This Row],[PRECIO CON DESCT.]]*Tabla3[[#This Row],[PEDIDO ]]</f>
        <v>0</v>
      </c>
      <c r="X3087" s="58">
        <f>Tabla3[[#This Row],[PRECIO SIN %]]*Tabla3[[#This Row],[PEDIDO ]]</f>
        <v>0</v>
      </c>
    </row>
    <row r="3088" spans="1:24" ht="33" customHeight="1" x14ac:dyDescent="0.4">
      <c r="A3088" s="125">
        <v>7591519000405</v>
      </c>
      <c r="B3088" s="59" t="s">
        <v>225</v>
      </c>
      <c r="C3088" s="59" t="s">
        <v>249</v>
      </c>
      <c r="D30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88" s="119" t="s">
        <v>3552</v>
      </c>
      <c r="F3088" s="76" t="s">
        <v>537</v>
      </c>
      <c r="G30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88" s="78">
        <v>16</v>
      </c>
      <c r="J3088" s="52">
        <v>7.11111</v>
      </c>
      <c r="K3088" s="60">
        <f>Tabla3[[#This Row],[PRECIOS]]-Tabla3[[#This Row],[PRECIOS]]*10%</f>
        <v>6.3999990000000002</v>
      </c>
      <c r="L3088" s="101"/>
      <c r="M3088" s="61"/>
      <c r="N3088" s="55">
        <f>IFERROR(Tabla3[[#This Row],[PRECIOS]]-Tabla3[[#This Row],[PRECIOS]]*Tabla3[[#This Row],[% PRODUCTO]]," ")</f>
        <v>7.11111</v>
      </c>
      <c r="O3088" s="61"/>
      <c r="P3088" s="55">
        <f>IFERROR(Tabla3[[#This Row],[OCULTAR2]]-Tabla3[[#This Row],[OCULTAR2]]*Tabla3[[#This Row],[% LÍNEA]]," ")</f>
        <v>7.11111</v>
      </c>
      <c r="Q3088" s="56">
        <f>IFERROR(Tabla3[[#This Row],[% PRODUCTO]]+Tabla3[[#This Row],[% LÍNEA]]," ")</f>
        <v>0</v>
      </c>
      <c r="R3088" s="60">
        <f>Tabla3[[#This Row],[OCULTAR3]]</f>
        <v>7.11111</v>
      </c>
      <c r="S3088" s="60">
        <f>Tabla3[[#This Row],[PRECIO SIN %]]-Tabla3[[#This Row],[PRECIO SIN %]]*10%</f>
        <v>6.3999990000000002</v>
      </c>
      <c r="T3088" s="80">
        <f>(Tabla3[[#This Row],[PRECIO CON DESCT.]]-(Tabla3[[#This Row],[PRECIO CON DESCT.]]*$T$6))</f>
        <v>4.0319993700000003</v>
      </c>
      <c r="U3088" s="96"/>
      <c r="V3088" s="94">
        <f>Tabla3[[#This Row],[PRECIO %      en $]]*Tabla3[[#This Row],[PEDIDO ]]</f>
        <v>0</v>
      </c>
      <c r="W3088" s="57">
        <f>Tabla3[[#This Row],[PRECIO CON DESCT.]]*Tabla3[[#This Row],[PEDIDO ]]</f>
        <v>0</v>
      </c>
      <c r="X3088" s="58">
        <f>Tabla3[[#This Row],[PRECIO SIN %]]*Tabla3[[#This Row],[PEDIDO ]]</f>
        <v>0</v>
      </c>
    </row>
    <row r="3089" spans="1:24" ht="33" customHeight="1" x14ac:dyDescent="0.4">
      <c r="A3089" s="124">
        <v>7591020009621</v>
      </c>
      <c r="B3089" s="51" t="s">
        <v>225</v>
      </c>
      <c r="C3089" s="51" t="s">
        <v>196</v>
      </c>
      <c r="D30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089" s="118" t="s">
        <v>3553</v>
      </c>
      <c r="F3089" s="75" t="s">
        <v>537</v>
      </c>
      <c r="G30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089" s="77">
        <v>18</v>
      </c>
      <c r="J3089" s="52">
        <v>12.88889</v>
      </c>
      <c r="K3089" s="53">
        <f>Tabla3[[#This Row],[PRECIOS]]-Tabla3[[#This Row],[PRECIOS]]*10%</f>
        <v>11.600000999999999</v>
      </c>
      <c r="L3089" s="101" t="s">
        <v>5327</v>
      </c>
      <c r="M3089" s="54"/>
      <c r="N3089" s="55">
        <f>IFERROR(Tabla3[[#This Row],[PRECIOS]]-Tabla3[[#This Row],[PRECIOS]]*Tabla3[[#This Row],[% PRODUCTO]]," ")</f>
        <v>12.88889</v>
      </c>
      <c r="O3089" s="54"/>
      <c r="P3089" s="55">
        <f>IFERROR(Tabla3[[#This Row],[OCULTAR2]]-Tabla3[[#This Row],[OCULTAR2]]*Tabla3[[#This Row],[% LÍNEA]]," ")</f>
        <v>12.88889</v>
      </c>
      <c r="Q3089" s="56">
        <f>IFERROR(Tabla3[[#This Row],[% PRODUCTO]]+Tabla3[[#This Row],[% LÍNEA]]," ")</f>
        <v>0</v>
      </c>
      <c r="R3089" s="53">
        <f>Tabla3[[#This Row],[OCULTAR3]]</f>
        <v>12.88889</v>
      </c>
      <c r="S3089" s="53">
        <f>Tabla3[[#This Row],[PRECIO SIN %]]-Tabla3[[#This Row],[PRECIO SIN %]]*10%</f>
        <v>11.600000999999999</v>
      </c>
      <c r="T3089" s="80">
        <f>(Tabla3[[#This Row],[PRECIO CON DESCT.]]-(Tabla3[[#This Row],[PRECIO CON DESCT.]]*$T$6))</f>
        <v>7.3080006299999996</v>
      </c>
      <c r="U3089" s="96"/>
      <c r="V3089" s="94">
        <f>Tabla3[[#This Row],[PRECIO %      en $]]*Tabla3[[#This Row],[PEDIDO ]]</f>
        <v>0</v>
      </c>
      <c r="W3089" s="57">
        <f>Tabla3[[#This Row],[PRECIO CON DESCT.]]*Tabla3[[#This Row],[PEDIDO ]]</f>
        <v>0</v>
      </c>
      <c r="X3089" s="58">
        <f>Tabla3[[#This Row],[PRECIO SIN %]]*Tabla3[[#This Row],[PEDIDO ]]</f>
        <v>0</v>
      </c>
    </row>
    <row r="3090" spans="1:24" ht="33" customHeight="1" x14ac:dyDescent="0.4">
      <c r="A3090" s="125">
        <v>7592803004284</v>
      </c>
      <c r="B3090" s="59" t="s">
        <v>225</v>
      </c>
      <c r="C3090" s="59" t="s">
        <v>132</v>
      </c>
      <c r="D30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90" s="119" t="s">
        <v>3554</v>
      </c>
      <c r="F3090" s="76" t="s">
        <v>537</v>
      </c>
      <c r="G30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90" s="78">
        <v>43</v>
      </c>
      <c r="J3090" s="52">
        <v>12.17778</v>
      </c>
      <c r="K3090" s="60">
        <f>Tabla3[[#This Row],[PRECIOS]]-Tabla3[[#This Row],[PRECIOS]]*10%</f>
        <v>10.960001999999999</v>
      </c>
      <c r="L3090" s="101"/>
      <c r="M3090" s="61"/>
      <c r="N3090" s="55">
        <f>IFERROR(Tabla3[[#This Row],[PRECIOS]]-Tabla3[[#This Row],[PRECIOS]]*Tabla3[[#This Row],[% PRODUCTO]]," ")</f>
        <v>12.17778</v>
      </c>
      <c r="O3090" s="61"/>
      <c r="P3090" s="55">
        <f>IFERROR(Tabla3[[#This Row],[OCULTAR2]]-Tabla3[[#This Row],[OCULTAR2]]*Tabla3[[#This Row],[% LÍNEA]]," ")</f>
        <v>12.17778</v>
      </c>
      <c r="Q3090" s="56">
        <f>IFERROR(Tabla3[[#This Row],[% PRODUCTO]]+Tabla3[[#This Row],[% LÍNEA]]," ")</f>
        <v>0</v>
      </c>
      <c r="R3090" s="60">
        <f>Tabla3[[#This Row],[OCULTAR3]]</f>
        <v>12.17778</v>
      </c>
      <c r="S3090" s="60">
        <f>Tabla3[[#This Row],[PRECIO SIN %]]-Tabla3[[#This Row],[PRECIO SIN %]]*10%</f>
        <v>10.960001999999999</v>
      </c>
      <c r="T3090" s="80">
        <f>(Tabla3[[#This Row],[PRECIO CON DESCT.]]-(Tabla3[[#This Row],[PRECIO CON DESCT.]]*$T$6))</f>
        <v>6.9048012599999993</v>
      </c>
      <c r="U3090" s="96"/>
      <c r="V3090" s="94">
        <f>Tabla3[[#This Row],[PRECIO %      en $]]*Tabla3[[#This Row],[PEDIDO ]]</f>
        <v>0</v>
      </c>
      <c r="W3090" s="57">
        <f>Tabla3[[#This Row],[PRECIO CON DESCT.]]*Tabla3[[#This Row],[PEDIDO ]]</f>
        <v>0</v>
      </c>
      <c r="X3090" s="58">
        <f>Tabla3[[#This Row],[PRECIO SIN %]]*Tabla3[[#This Row],[PEDIDO ]]</f>
        <v>0</v>
      </c>
    </row>
    <row r="3091" spans="1:24" ht="33" customHeight="1" x14ac:dyDescent="0.4">
      <c r="A3091" s="124">
        <v>730170649456</v>
      </c>
      <c r="B3091" s="51" t="s">
        <v>225</v>
      </c>
      <c r="C3091" s="51" t="s">
        <v>72</v>
      </c>
      <c r="D30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091" s="118" t="s">
        <v>3555</v>
      </c>
      <c r="F3091" s="75" t="s">
        <v>537</v>
      </c>
      <c r="G30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091" s="77">
        <v>11</v>
      </c>
      <c r="J3091" s="52">
        <v>2.0777800000000002</v>
      </c>
      <c r="K3091" s="53">
        <f>Tabla3[[#This Row],[PRECIOS]]-Tabla3[[#This Row],[PRECIOS]]*10%</f>
        <v>1.8700020000000002</v>
      </c>
      <c r="L3091" s="101" t="s">
        <v>5327</v>
      </c>
      <c r="M3091" s="54"/>
      <c r="N3091" s="55">
        <f>IFERROR(Tabla3[[#This Row],[PRECIOS]]-Tabla3[[#This Row],[PRECIOS]]*Tabla3[[#This Row],[% PRODUCTO]]," ")</f>
        <v>2.0777800000000002</v>
      </c>
      <c r="O3091" s="54"/>
      <c r="P3091" s="55">
        <f>IFERROR(Tabla3[[#This Row],[OCULTAR2]]-Tabla3[[#This Row],[OCULTAR2]]*Tabla3[[#This Row],[% LÍNEA]]," ")</f>
        <v>2.0777800000000002</v>
      </c>
      <c r="Q3091" s="56">
        <f>IFERROR(Tabla3[[#This Row],[% PRODUCTO]]+Tabla3[[#This Row],[% LÍNEA]]," ")</f>
        <v>0</v>
      </c>
      <c r="R3091" s="53">
        <f>Tabla3[[#This Row],[OCULTAR3]]</f>
        <v>2.0777800000000002</v>
      </c>
      <c r="S3091" s="53">
        <f>Tabla3[[#This Row],[PRECIO SIN %]]-Tabla3[[#This Row],[PRECIO SIN %]]*10%</f>
        <v>1.8700020000000002</v>
      </c>
      <c r="T3091" s="80">
        <f>(Tabla3[[#This Row],[PRECIO CON DESCT.]]-(Tabla3[[#This Row],[PRECIO CON DESCT.]]*$T$6))</f>
        <v>1.17810126</v>
      </c>
      <c r="U3091" s="96"/>
      <c r="V3091" s="94">
        <f>Tabla3[[#This Row],[PRECIO %      en $]]*Tabla3[[#This Row],[PEDIDO ]]</f>
        <v>0</v>
      </c>
      <c r="W3091" s="57">
        <f>Tabla3[[#This Row],[PRECIO CON DESCT.]]*Tabla3[[#This Row],[PEDIDO ]]</f>
        <v>0</v>
      </c>
      <c r="X3091" s="58">
        <f>Tabla3[[#This Row],[PRECIO SIN %]]*Tabla3[[#This Row],[PEDIDO ]]</f>
        <v>0</v>
      </c>
    </row>
    <row r="3092" spans="1:24" ht="33" customHeight="1" x14ac:dyDescent="0.4">
      <c r="A3092" s="125">
        <v>7591585213334</v>
      </c>
      <c r="B3092" s="59" t="s">
        <v>225</v>
      </c>
      <c r="C3092" s="59" t="s">
        <v>104</v>
      </c>
      <c r="D30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92" s="119" t="s">
        <v>3556</v>
      </c>
      <c r="F3092" s="76" t="s">
        <v>537</v>
      </c>
      <c r="G30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92" s="78">
        <v>48</v>
      </c>
      <c r="J3092" s="52">
        <v>23.05556</v>
      </c>
      <c r="K3092" s="60">
        <f>Tabla3[[#This Row],[PRECIOS]]-Tabla3[[#This Row],[PRECIOS]]*10%</f>
        <v>20.750004000000001</v>
      </c>
      <c r="L3092" s="101"/>
      <c r="M3092" s="61"/>
      <c r="N3092" s="55">
        <f>IFERROR(Tabla3[[#This Row],[PRECIOS]]-Tabla3[[#This Row],[PRECIOS]]*Tabla3[[#This Row],[% PRODUCTO]]," ")</f>
        <v>23.05556</v>
      </c>
      <c r="O3092" s="61"/>
      <c r="P3092" s="55">
        <f>IFERROR(Tabla3[[#This Row],[OCULTAR2]]-Tabla3[[#This Row],[OCULTAR2]]*Tabla3[[#This Row],[% LÍNEA]]," ")</f>
        <v>23.05556</v>
      </c>
      <c r="Q3092" s="56">
        <f>IFERROR(Tabla3[[#This Row],[% PRODUCTO]]+Tabla3[[#This Row],[% LÍNEA]]," ")</f>
        <v>0</v>
      </c>
      <c r="R3092" s="60">
        <f>Tabla3[[#This Row],[OCULTAR3]]</f>
        <v>23.05556</v>
      </c>
      <c r="S3092" s="60">
        <f>Tabla3[[#This Row],[PRECIO SIN %]]-Tabla3[[#This Row],[PRECIO SIN %]]*10%</f>
        <v>20.750004000000001</v>
      </c>
      <c r="T3092" s="80">
        <f>(Tabla3[[#This Row],[PRECIO CON DESCT.]]-(Tabla3[[#This Row],[PRECIO CON DESCT.]]*$T$6))</f>
        <v>13.07250252</v>
      </c>
      <c r="U3092" s="96"/>
      <c r="V3092" s="94">
        <f>Tabla3[[#This Row],[PRECIO %      en $]]*Tabla3[[#This Row],[PEDIDO ]]</f>
        <v>0</v>
      </c>
      <c r="W3092" s="57">
        <f>Tabla3[[#This Row],[PRECIO CON DESCT.]]*Tabla3[[#This Row],[PEDIDO ]]</f>
        <v>0</v>
      </c>
      <c r="X3092" s="58">
        <f>Tabla3[[#This Row],[PRECIO SIN %]]*Tabla3[[#This Row],[PEDIDO ]]</f>
        <v>0</v>
      </c>
    </row>
    <row r="3093" spans="1:24" ht="33" customHeight="1" x14ac:dyDescent="0.4">
      <c r="A3093" s="124">
        <v>8906104081032</v>
      </c>
      <c r="B3093" s="51" t="s">
        <v>225</v>
      </c>
      <c r="C3093" s="51" t="s">
        <v>208</v>
      </c>
      <c r="D30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93" s="118" t="s">
        <v>3557</v>
      </c>
      <c r="F3093" s="75" t="s">
        <v>537</v>
      </c>
      <c r="G30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93" s="77">
        <v>12</v>
      </c>
      <c r="J3093" s="52">
        <v>11.66667</v>
      </c>
      <c r="K3093" s="53">
        <f>Tabla3[[#This Row],[PRECIOS]]-Tabla3[[#This Row],[PRECIOS]]*10%</f>
        <v>10.500003</v>
      </c>
      <c r="L3093" s="101"/>
      <c r="M3093" s="54"/>
      <c r="N3093" s="55">
        <f>IFERROR(Tabla3[[#This Row],[PRECIOS]]-Tabla3[[#This Row],[PRECIOS]]*Tabla3[[#This Row],[% PRODUCTO]]," ")</f>
        <v>11.66667</v>
      </c>
      <c r="O3093" s="54"/>
      <c r="P3093" s="55">
        <f>IFERROR(Tabla3[[#This Row],[OCULTAR2]]-Tabla3[[#This Row],[OCULTAR2]]*Tabla3[[#This Row],[% LÍNEA]]," ")</f>
        <v>11.66667</v>
      </c>
      <c r="Q3093" s="56">
        <f>IFERROR(Tabla3[[#This Row],[% PRODUCTO]]+Tabla3[[#This Row],[% LÍNEA]]," ")</f>
        <v>0</v>
      </c>
      <c r="R3093" s="53">
        <f>Tabla3[[#This Row],[OCULTAR3]]</f>
        <v>11.66667</v>
      </c>
      <c r="S3093" s="53">
        <f>Tabla3[[#This Row],[PRECIO SIN %]]-Tabla3[[#This Row],[PRECIO SIN %]]*10%</f>
        <v>10.500003</v>
      </c>
      <c r="T3093" s="80">
        <f>(Tabla3[[#This Row],[PRECIO CON DESCT.]]-(Tabla3[[#This Row],[PRECIO CON DESCT.]]*$T$6))</f>
        <v>6.6150018900000003</v>
      </c>
      <c r="U3093" s="96"/>
      <c r="V3093" s="94">
        <f>Tabla3[[#This Row],[PRECIO %      en $]]*Tabla3[[#This Row],[PEDIDO ]]</f>
        <v>0</v>
      </c>
      <c r="W3093" s="57">
        <f>Tabla3[[#This Row],[PRECIO CON DESCT.]]*Tabla3[[#This Row],[PEDIDO ]]</f>
        <v>0</v>
      </c>
      <c r="X3093" s="58">
        <f>Tabla3[[#This Row],[PRECIO SIN %]]*Tabla3[[#This Row],[PEDIDO ]]</f>
        <v>0</v>
      </c>
    </row>
    <row r="3094" spans="1:24" ht="33" customHeight="1" x14ac:dyDescent="0.4">
      <c r="A3094" s="125">
        <v>7591519000412</v>
      </c>
      <c r="B3094" s="59" t="s">
        <v>225</v>
      </c>
      <c r="C3094" s="59" t="s">
        <v>249</v>
      </c>
      <c r="D30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94" s="119" t="s">
        <v>3558</v>
      </c>
      <c r="F3094" s="76" t="s">
        <v>537</v>
      </c>
      <c r="G30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94" s="78">
        <v>38</v>
      </c>
      <c r="J3094" s="52">
        <v>9.7222200000000001</v>
      </c>
      <c r="K3094" s="60">
        <f>Tabla3[[#This Row],[PRECIOS]]-Tabla3[[#This Row],[PRECIOS]]*10%</f>
        <v>8.7499979999999997</v>
      </c>
      <c r="L3094" s="101"/>
      <c r="M3094" s="61"/>
      <c r="N3094" s="55">
        <f>IFERROR(Tabla3[[#This Row],[PRECIOS]]-Tabla3[[#This Row],[PRECIOS]]*Tabla3[[#This Row],[% PRODUCTO]]," ")</f>
        <v>9.7222200000000001</v>
      </c>
      <c r="O3094" s="61"/>
      <c r="P3094" s="55">
        <f>IFERROR(Tabla3[[#This Row],[OCULTAR2]]-Tabla3[[#This Row],[OCULTAR2]]*Tabla3[[#This Row],[% LÍNEA]]," ")</f>
        <v>9.7222200000000001</v>
      </c>
      <c r="Q3094" s="56">
        <f>IFERROR(Tabla3[[#This Row],[% PRODUCTO]]+Tabla3[[#This Row],[% LÍNEA]]," ")</f>
        <v>0</v>
      </c>
      <c r="R3094" s="60">
        <f>Tabla3[[#This Row],[OCULTAR3]]</f>
        <v>9.7222200000000001</v>
      </c>
      <c r="S3094" s="60">
        <f>Tabla3[[#This Row],[PRECIO SIN %]]-Tabla3[[#This Row],[PRECIO SIN %]]*10%</f>
        <v>8.7499979999999997</v>
      </c>
      <c r="T3094" s="80">
        <f>(Tabla3[[#This Row],[PRECIO CON DESCT.]]-(Tabla3[[#This Row],[PRECIO CON DESCT.]]*$T$6))</f>
        <v>5.5124987399999998</v>
      </c>
      <c r="U3094" s="96"/>
      <c r="V3094" s="94">
        <f>Tabla3[[#This Row],[PRECIO %      en $]]*Tabla3[[#This Row],[PEDIDO ]]</f>
        <v>0</v>
      </c>
      <c r="W3094" s="57">
        <f>Tabla3[[#This Row],[PRECIO CON DESCT.]]*Tabla3[[#This Row],[PEDIDO ]]</f>
        <v>0</v>
      </c>
      <c r="X3094" s="58">
        <f>Tabla3[[#This Row],[PRECIO SIN %]]*Tabla3[[#This Row],[PEDIDO ]]</f>
        <v>0</v>
      </c>
    </row>
    <row r="3095" spans="1:24" ht="33" customHeight="1" x14ac:dyDescent="0.4">
      <c r="A3095" s="124">
        <v>7591020009638</v>
      </c>
      <c r="B3095" s="51" t="s">
        <v>225</v>
      </c>
      <c r="C3095" s="51" t="s">
        <v>196</v>
      </c>
      <c r="D30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095" s="118" t="s">
        <v>3559</v>
      </c>
      <c r="F3095" s="75" t="s">
        <v>537</v>
      </c>
      <c r="G30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095" s="77">
        <v>20</v>
      </c>
      <c r="J3095" s="52">
        <v>15.55556</v>
      </c>
      <c r="K3095" s="53">
        <f>Tabla3[[#This Row],[PRECIOS]]-Tabla3[[#This Row],[PRECIOS]]*10%</f>
        <v>14.000004000000001</v>
      </c>
      <c r="L3095" s="101" t="s">
        <v>5327</v>
      </c>
      <c r="M3095" s="54"/>
      <c r="N3095" s="55">
        <f>IFERROR(Tabla3[[#This Row],[PRECIOS]]-Tabla3[[#This Row],[PRECIOS]]*Tabla3[[#This Row],[% PRODUCTO]]," ")</f>
        <v>15.55556</v>
      </c>
      <c r="O3095" s="54"/>
      <c r="P3095" s="55">
        <f>IFERROR(Tabla3[[#This Row],[OCULTAR2]]-Tabla3[[#This Row],[OCULTAR2]]*Tabla3[[#This Row],[% LÍNEA]]," ")</f>
        <v>15.55556</v>
      </c>
      <c r="Q3095" s="56">
        <f>IFERROR(Tabla3[[#This Row],[% PRODUCTO]]+Tabla3[[#This Row],[% LÍNEA]]," ")</f>
        <v>0</v>
      </c>
      <c r="R3095" s="53">
        <f>Tabla3[[#This Row],[OCULTAR3]]</f>
        <v>15.55556</v>
      </c>
      <c r="S3095" s="53">
        <f>Tabla3[[#This Row],[PRECIO SIN %]]-Tabla3[[#This Row],[PRECIO SIN %]]*10%</f>
        <v>14.000004000000001</v>
      </c>
      <c r="T3095" s="80">
        <f>(Tabla3[[#This Row],[PRECIO CON DESCT.]]-(Tabla3[[#This Row],[PRECIO CON DESCT.]]*$T$6))</f>
        <v>8.8200025199999992</v>
      </c>
      <c r="U3095" s="96"/>
      <c r="V3095" s="94">
        <f>Tabla3[[#This Row],[PRECIO %      en $]]*Tabla3[[#This Row],[PEDIDO ]]</f>
        <v>0</v>
      </c>
      <c r="W3095" s="57">
        <f>Tabla3[[#This Row],[PRECIO CON DESCT.]]*Tabla3[[#This Row],[PEDIDO ]]</f>
        <v>0</v>
      </c>
      <c r="X3095" s="58">
        <f>Tabla3[[#This Row],[PRECIO SIN %]]*Tabla3[[#This Row],[PEDIDO ]]</f>
        <v>0</v>
      </c>
    </row>
    <row r="3096" spans="1:24" ht="33" customHeight="1" x14ac:dyDescent="0.4">
      <c r="A3096" s="125">
        <v>7592803004291</v>
      </c>
      <c r="B3096" s="59" t="s">
        <v>225</v>
      </c>
      <c r="C3096" s="59" t="s">
        <v>132</v>
      </c>
      <c r="D30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96" s="119" t="s">
        <v>3560</v>
      </c>
      <c r="F3096" s="76" t="s">
        <v>537</v>
      </c>
      <c r="G30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96" s="78">
        <v>79</v>
      </c>
      <c r="J3096" s="52">
        <v>14.71111</v>
      </c>
      <c r="K3096" s="60">
        <f>Tabla3[[#This Row],[PRECIOS]]-Tabla3[[#This Row],[PRECIOS]]*10%</f>
        <v>13.239998999999999</v>
      </c>
      <c r="L3096" s="101"/>
      <c r="M3096" s="61"/>
      <c r="N3096" s="55">
        <f>IFERROR(Tabla3[[#This Row],[PRECIOS]]-Tabla3[[#This Row],[PRECIOS]]*Tabla3[[#This Row],[% PRODUCTO]]," ")</f>
        <v>14.71111</v>
      </c>
      <c r="O3096" s="61"/>
      <c r="P3096" s="55">
        <f>IFERROR(Tabla3[[#This Row],[OCULTAR2]]-Tabla3[[#This Row],[OCULTAR2]]*Tabla3[[#This Row],[% LÍNEA]]," ")</f>
        <v>14.71111</v>
      </c>
      <c r="Q3096" s="56">
        <f>IFERROR(Tabla3[[#This Row],[% PRODUCTO]]+Tabla3[[#This Row],[% LÍNEA]]," ")</f>
        <v>0</v>
      </c>
      <c r="R3096" s="60">
        <f>Tabla3[[#This Row],[OCULTAR3]]</f>
        <v>14.71111</v>
      </c>
      <c r="S3096" s="60">
        <f>Tabla3[[#This Row],[PRECIO SIN %]]-Tabla3[[#This Row],[PRECIO SIN %]]*10%</f>
        <v>13.239998999999999</v>
      </c>
      <c r="T3096" s="80">
        <f>(Tabla3[[#This Row],[PRECIO CON DESCT.]]-(Tabla3[[#This Row],[PRECIO CON DESCT.]]*$T$6))</f>
        <v>8.3411993699999982</v>
      </c>
      <c r="U3096" s="96"/>
      <c r="V3096" s="94">
        <f>Tabla3[[#This Row],[PRECIO %      en $]]*Tabla3[[#This Row],[PEDIDO ]]</f>
        <v>0</v>
      </c>
      <c r="W3096" s="57">
        <f>Tabla3[[#This Row],[PRECIO CON DESCT.]]*Tabla3[[#This Row],[PEDIDO ]]</f>
        <v>0</v>
      </c>
      <c r="X3096" s="58">
        <f>Tabla3[[#This Row],[PRECIO SIN %]]*Tabla3[[#This Row],[PEDIDO ]]</f>
        <v>0</v>
      </c>
    </row>
    <row r="3097" spans="1:24" ht="33" customHeight="1" x14ac:dyDescent="0.4">
      <c r="A3097" s="124">
        <v>7598252101703</v>
      </c>
      <c r="B3097" s="51" t="s">
        <v>225</v>
      </c>
      <c r="C3097" s="51" t="s">
        <v>56</v>
      </c>
      <c r="D30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97" s="118" t="s">
        <v>3561</v>
      </c>
      <c r="F3097" s="75" t="s">
        <v>537</v>
      </c>
      <c r="G30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97" s="77">
        <v>87</v>
      </c>
      <c r="J3097" s="52">
        <v>13.72222</v>
      </c>
      <c r="K3097" s="53">
        <f>Tabla3[[#This Row],[PRECIOS]]-Tabla3[[#This Row],[PRECIOS]]*10%</f>
        <v>12.349997999999999</v>
      </c>
      <c r="L3097" s="101"/>
      <c r="M3097" s="54"/>
      <c r="N3097" s="55">
        <f>IFERROR(Tabla3[[#This Row],[PRECIOS]]-Tabla3[[#This Row],[PRECIOS]]*Tabla3[[#This Row],[% PRODUCTO]]," ")</f>
        <v>13.72222</v>
      </c>
      <c r="O3097" s="54"/>
      <c r="P3097" s="55">
        <f>IFERROR(Tabla3[[#This Row],[OCULTAR2]]-Tabla3[[#This Row],[OCULTAR2]]*Tabla3[[#This Row],[% LÍNEA]]," ")</f>
        <v>13.72222</v>
      </c>
      <c r="Q3097" s="56">
        <f>IFERROR(Tabla3[[#This Row],[% PRODUCTO]]+Tabla3[[#This Row],[% LÍNEA]]," ")</f>
        <v>0</v>
      </c>
      <c r="R3097" s="53">
        <f>Tabla3[[#This Row],[OCULTAR3]]</f>
        <v>13.72222</v>
      </c>
      <c r="S3097" s="53">
        <f>Tabla3[[#This Row],[PRECIO SIN %]]-Tabla3[[#This Row],[PRECIO SIN %]]*10%</f>
        <v>12.349997999999999</v>
      </c>
      <c r="T3097" s="80">
        <f>(Tabla3[[#This Row],[PRECIO CON DESCT.]]-(Tabla3[[#This Row],[PRECIO CON DESCT.]]*$T$6))</f>
        <v>7.7804987399999996</v>
      </c>
      <c r="U3097" s="96"/>
      <c r="V3097" s="94">
        <f>Tabla3[[#This Row],[PRECIO %      en $]]*Tabla3[[#This Row],[PEDIDO ]]</f>
        <v>0</v>
      </c>
      <c r="W3097" s="57">
        <f>Tabla3[[#This Row],[PRECIO CON DESCT.]]*Tabla3[[#This Row],[PEDIDO ]]</f>
        <v>0</v>
      </c>
      <c r="X3097" s="58">
        <f>Tabla3[[#This Row],[PRECIO SIN %]]*Tabla3[[#This Row],[PEDIDO ]]</f>
        <v>0</v>
      </c>
    </row>
    <row r="3098" spans="1:24" ht="33" customHeight="1" x14ac:dyDescent="0.4">
      <c r="A3098" s="125">
        <v>7591585213341</v>
      </c>
      <c r="B3098" s="59" t="s">
        <v>225</v>
      </c>
      <c r="C3098" s="59" t="s">
        <v>104</v>
      </c>
      <c r="D30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98" s="119" t="s">
        <v>3562</v>
      </c>
      <c r="F3098" s="76" t="s">
        <v>537</v>
      </c>
      <c r="G30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98" s="78">
        <v>53</v>
      </c>
      <c r="J3098" s="52">
        <v>25.5</v>
      </c>
      <c r="K3098" s="60">
        <f>Tabla3[[#This Row],[PRECIOS]]-Tabla3[[#This Row],[PRECIOS]]*10%</f>
        <v>22.95</v>
      </c>
      <c r="L3098" s="101"/>
      <c r="M3098" s="61"/>
      <c r="N3098" s="55">
        <f>IFERROR(Tabla3[[#This Row],[PRECIOS]]-Tabla3[[#This Row],[PRECIOS]]*Tabla3[[#This Row],[% PRODUCTO]]," ")</f>
        <v>25.5</v>
      </c>
      <c r="O3098" s="61"/>
      <c r="P3098" s="55">
        <f>IFERROR(Tabla3[[#This Row],[OCULTAR2]]-Tabla3[[#This Row],[OCULTAR2]]*Tabla3[[#This Row],[% LÍNEA]]," ")</f>
        <v>25.5</v>
      </c>
      <c r="Q3098" s="56">
        <f>IFERROR(Tabla3[[#This Row],[% PRODUCTO]]+Tabla3[[#This Row],[% LÍNEA]]," ")</f>
        <v>0</v>
      </c>
      <c r="R3098" s="60">
        <f>Tabla3[[#This Row],[OCULTAR3]]</f>
        <v>25.5</v>
      </c>
      <c r="S3098" s="60">
        <f>Tabla3[[#This Row],[PRECIO SIN %]]-Tabla3[[#This Row],[PRECIO SIN %]]*10%</f>
        <v>22.95</v>
      </c>
      <c r="T3098" s="80">
        <f>(Tabla3[[#This Row],[PRECIO CON DESCT.]]-(Tabla3[[#This Row],[PRECIO CON DESCT.]]*$T$6))</f>
        <v>14.458499999999999</v>
      </c>
      <c r="U3098" s="96"/>
      <c r="V3098" s="94">
        <f>Tabla3[[#This Row],[PRECIO %      en $]]*Tabla3[[#This Row],[PEDIDO ]]</f>
        <v>0</v>
      </c>
      <c r="W3098" s="57">
        <f>Tabla3[[#This Row],[PRECIO CON DESCT.]]*Tabla3[[#This Row],[PEDIDO ]]</f>
        <v>0</v>
      </c>
      <c r="X3098" s="58">
        <f>Tabla3[[#This Row],[PRECIO SIN %]]*Tabla3[[#This Row],[PEDIDO ]]</f>
        <v>0</v>
      </c>
    </row>
    <row r="3099" spans="1:24" ht="33" customHeight="1" x14ac:dyDescent="0.4">
      <c r="A3099" s="124">
        <v>8906104081049</v>
      </c>
      <c r="B3099" s="51" t="s">
        <v>225</v>
      </c>
      <c r="C3099" s="51" t="s">
        <v>208</v>
      </c>
      <c r="D30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099" s="118" t="s">
        <v>3563</v>
      </c>
      <c r="F3099" s="75" t="s">
        <v>537</v>
      </c>
      <c r="G30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0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099" s="77">
        <v>7</v>
      </c>
      <c r="J3099" s="52">
        <v>14.22222</v>
      </c>
      <c r="K3099" s="53">
        <f>Tabla3[[#This Row],[PRECIOS]]-Tabla3[[#This Row],[PRECIOS]]*10%</f>
        <v>12.799998</v>
      </c>
      <c r="L3099" s="101"/>
      <c r="M3099" s="54"/>
      <c r="N3099" s="55">
        <f>IFERROR(Tabla3[[#This Row],[PRECIOS]]-Tabla3[[#This Row],[PRECIOS]]*Tabla3[[#This Row],[% PRODUCTO]]," ")</f>
        <v>14.22222</v>
      </c>
      <c r="O3099" s="54"/>
      <c r="P3099" s="55">
        <f>IFERROR(Tabla3[[#This Row],[OCULTAR2]]-Tabla3[[#This Row],[OCULTAR2]]*Tabla3[[#This Row],[% LÍNEA]]," ")</f>
        <v>14.22222</v>
      </c>
      <c r="Q3099" s="56">
        <f>IFERROR(Tabla3[[#This Row],[% PRODUCTO]]+Tabla3[[#This Row],[% LÍNEA]]," ")</f>
        <v>0</v>
      </c>
      <c r="R3099" s="53">
        <f>Tabla3[[#This Row],[OCULTAR3]]</f>
        <v>14.22222</v>
      </c>
      <c r="S3099" s="53">
        <f>Tabla3[[#This Row],[PRECIO SIN %]]-Tabla3[[#This Row],[PRECIO SIN %]]*10%</f>
        <v>12.799998</v>
      </c>
      <c r="T3099" s="80">
        <f>(Tabla3[[#This Row],[PRECIO CON DESCT.]]-(Tabla3[[#This Row],[PRECIO CON DESCT.]]*$T$6))</f>
        <v>8.0639987400000006</v>
      </c>
      <c r="U3099" s="96"/>
      <c r="V3099" s="94">
        <f>Tabla3[[#This Row],[PRECIO %      en $]]*Tabla3[[#This Row],[PEDIDO ]]</f>
        <v>0</v>
      </c>
      <c r="W3099" s="57">
        <f>Tabla3[[#This Row],[PRECIO CON DESCT.]]*Tabla3[[#This Row],[PEDIDO ]]</f>
        <v>0</v>
      </c>
      <c r="X3099" s="58">
        <f>Tabla3[[#This Row],[PRECIO SIN %]]*Tabla3[[#This Row],[PEDIDO ]]</f>
        <v>0</v>
      </c>
    </row>
    <row r="3100" spans="1:24" ht="33" customHeight="1" x14ac:dyDescent="0.4">
      <c r="A3100" s="125">
        <v>7591519000429</v>
      </c>
      <c r="B3100" s="59" t="s">
        <v>225</v>
      </c>
      <c r="C3100" s="59" t="s">
        <v>249</v>
      </c>
      <c r="D31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00" s="119" t="s">
        <v>3564</v>
      </c>
      <c r="F3100" s="76" t="s">
        <v>537</v>
      </c>
      <c r="G31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00" s="78">
        <v>33</v>
      </c>
      <c r="J3100" s="52">
        <v>12.55556</v>
      </c>
      <c r="K3100" s="60">
        <f>Tabla3[[#This Row],[PRECIOS]]-Tabla3[[#This Row],[PRECIOS]]*10%</f>
        <v>11.300003999999999</v>
      </c>
      <c r="L3100" s="101"/>
      <c r="M3100" s="61"/>
      <c r="N3100" s="55">
        <f>IFERROR(Tabla3[[#This Row],[PRECIOS]]-Tabla3[[#This Row],[PRECIOS]]*Tabla3[[#This Row],[% PRODUCTO]]," ")</f>
        <v>12.55556</v>
      </c>
      <c r="O3100" s="61"/>
      <c r="P3100" s="55">
        <f>IFERROR(Tabla3[[#This Row],[OCULTAR2]]-Tabla3[[#This Row],[OCULTAR2]]*Tabla3[[#This Row],[% LÍNEA]]," ")</f>
        <v>12.55556</v>
      </c>
      <c r="Q3100" s="56">
        <f>IFERROR(Tabla3[[#This Row],[% PRODUCTO]]+Tabla3[[#This Row],[% LÍNEA]]," ")</f>
        <v>0</v>
      </c>
      <c r="R3100" s="60">
        <f>Tabla3[[#This Row],[OCULTAR3]]</f>
        <v>12.55556</v>
      </c>
      <c r="S3100" s="60">
        <f>Tabla3[[#This Row],[PRECIO SIN %]]-Tabla3[[#This Row],[PRECIO SIN %]]*10%</f>
        <v>11.300003999999999</v>
      </c>
      <c r="T3100" s="80">
        <f>(Tabla3[[#This Row],[PRECIO CON DESCT.]]-(Tabla3[[#This Row],[PRECIO CON DESCT.]]*$T$6))</f>
        <v>7.1190025199999996</v>
      </c>
      <c r="U3100" s="96"/>
      <c r="V3100" s="94">
        <f>Tabla3[[#This Row],[PRECIO %      en $]]*Tabla3[[#This Row],[PEDIDO ]]</f>
        <v>0</v>
      </c>
      <c r="W3100" s="57">
        <f>Tabla3[[#This Row],[PRECIO CON DESCT.]]*Tabla3[[#This Row],[PEDIDO ]]</f>
        <v>0</v>
      </c>
      <c r="X3100" s="58">
        <f>Tabla3[[#This Row],[PRECIO SIN %]]*Tabla3[[#This Row],[PEDIDO ]]</f>
        <v>0</v>
      </c>
    </row>
    <row r="3101" spans="1:24" ht="33" customHeight="1" x14ac:dyDescent="0.4">
      <c r="A3101" s="124">
        <v>7591020009645</v>
      </c>
      <c r="B3101" s="51" t="s">
        <v>225</v>
      </c>
      <c r="C3101" s="51" t="s">
        <v>196</v>
      </c>
      <c r="D31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101" s="118" t="s">
        <v>3565</v>
      </c>
      <c r="F3101" s="75" t="s">
        <v>537</v>
      </c>
      <c r="G31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101" s="77">
        <v>16</v>
      </c>
      <c r="J3101" s="52">
        <v>17.600000000000001</v>
      </c>
      <c r="K3101" s="53">
        <f>Tabla3[[#This Row],[PRECIOS]]-Tabla3[[#This Row],[PRECIOS]]*10%</f>
        <v>15.840000000000002</v>
      </c>
      <c r="L3101" s="101" t="s">
        <v>5327</v>
      </c>
      <c r="M3101" s="54"/>
      <c r="N3101" s="55">
        <f>IFERROR(Tabla3[[#This Row],[PRECIOS]]-Tabla3[[#This Row],[PRECIOS]]*Tabla3[[#This Row],[% PRODUCTO]]," ")</f>
        <v>17.600000000000001</v>
      </c>
      <c r="O3101" s="54"/>
      <c r="P3101" s="55">
        <f>IFERROR(Tabla3[[#This Row],[OCULTAR2]]-Tabla3[[#This Row],[OCULTAR2]]*Tabla3[[#This Row],[% LÍNEA]]," ")</f>
        <v>17.600000000000001</v>
      </c>
      <c r="Q3101" s="56">
        <f>IFERROR(Tabla3[[#This Row],[% PRODUCTO]]+Tabla3[[#This Row],[% LÍNEA]]," ")</f>
        <v>0</v>
      </c>
      <c r="R3101" s="53">
        <f>Tabla3[[#This Row],[OCULTAR3]]</f>
        <v>17.600000000000001</v>
      </c>
      <c r="S3101" s="53">
        <f>Tabla3[[#This Row],[PRECIO SIN %]]-Tabla3[[#This Row],[PRECIO SIN %]]*10%</f>
        <v>15.840000000000002</v>
      </c>
      <c r="T3101" s="80">
        <f>(Tabla3[[#This Row],[PRECIO CON DESCT.]]-(Tabla3[[#This Row],[PRECIO CON DESCT.]]*$T$6))</f>
        <v>9.9792000000000023</v>
      </c>
      <c r="U3101" s="96"/>
      <c r="V3101" s="94">
        <f>Tabla3[[#This Row],[PRECIO %      en $]]*Tabla3[[#This Row],[PEDIDO ]]</f>
        <v>0</v>
      </c>
      <c r="W3101" s="57">
        <f>Tabla3[[#This Row],[PRECIO CON DESCT.]]*Tabla3[[#This Row],[PEDIDO ]]</f>
        <v>0</v>
      </c>
      <c r="X3101" s="58">
        <f>Tabla3[[#This Row],[PRECIO SIN %]]*Tabla3[[#This Row],[PEDIDO ]]</f>
        <v>0</v>
      </c>
    </row>
    <row r="3102" spans="1:24" ht="33" customHeight="1" x14ac:dyDescent="0.4">
      <c r="A3102" s="125">
        <v>7592803004307</v>
      </c>
      <c r="B3102" s="59" t="s">
        <v>225</v>
      </c>
      <c r="C3102" s="59" t="s">
        <v>132</v>
      </c>
      <c r="D31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02" s="119" t="s">
        <v>3566</v>
      </c>
      <c r="F3102" s="76" t="s">
        <v>537</v>
      </c>
      <c r="G31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02" s="78">
        <v>62</v>
      </c>
      <c r="J3102" s="52">
        <v>16.933330000000002</v>
      </c>
      <c r="K3102" s="60">
        <f>Tabla3[[#This Row],[PRECIOS]]-Tabla3[[#This Row],[PRECIOS]]*10%</f>
        <v>15.239997000000001</v>
      </c>
      <c r="L3102" s="101"/>
      <c r="M3102" s="61"/>
      <c r="N3102" s="55">
        <f>IFERROR(Tabla3[[#This Row],[PRECIOS]]-Tabla3[[#This Row],[PRECIOS]]*Tabla3[[#This Row],[% PRODUCTO]]," ")</f>
        <v>16.933330000000002</v>
      </c>
      <c r="O3102" s="61"/>
      <c r="P3102" s="55">
        <f>IFERROR(Tabla3[[#This Row],[OCULTAR2]]-Tabla3[[#This Row],[OCULTAR2]]*Tabla3[[#This Row],[% LÍNEA]]," ")</f>
        <v>16.933330000000002</v>
      </c>
      <c r="Q3102" s="56">
        <f>IFERROR(Tabla3[[#This Row],[% PRODUCTO]]+Tabla3[[#This Row],[% LÍNEA]]," ")</f>
        <v>0</v>
      </c>
      <c r="R3102" s="60">
        <f>Tabla3[[#This Row],[OCULTAR3]]</f>
        <v>16.933330000000002</v>
      </c>
      <c r="S3102" s="60">
        <f>Tabla3[[#This Row],[PRECIO SIN %]]-Tabla3[[#This Row],[PRECIO SIN %]]*10%</f>
        <v>15.239997000000001</v>
      </c>
      <c r="T3102" s="80">
        <f>(Tabla3[[#This Row],[PRECIO CON DESCT.]]-(Tabla3[[#This Row],[PRECIO CON DESCT.]]*$T$6))</f>
        <v>9.6011981100000003</v>
      </c>
      <c r="U3102" s="96"/>
      <c r="V3102" s="94">
        <f>Tabla3[[#This Row],[PRECIO %      en $]]*Tabla3[[#This Row],[PEDIDO ]]</f>
        <v>0</v>
      </c>
      <c r="W3102" s="57">
        <f>Tabla3[[#This Row],[PRECIO CON DESCT.]]*Tabla3[[#This Row],[PEDIDO ]]</f>
        <v>0</v>
      </c>
      <c r="X3102" s="58">
        <f>Tabla3[[#This Row],[PRECIO SIN %]]*Tabla3[[#This Row],[PEDIDO ]]</f>
        <v>0</v>
      </c>
    </row>
    <row r="3103" spans="1:24" ht="33" customHeight="1" x14ac:dyDescent="0.4">
      <c r="A3103" s="124">
        <v>8904187885424</v>
      </c>
      <c r="B3103" s="51" t="s">
        <v>225</v>
      </c>
      <c r="C3103" s="51" t="s">
        <v>91</v>
      </c>
      <c r="D31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03" s="118" t="s">
        <v>3567</v>
      </c>
      <c r="F3103" s="75" t="s">
        <v>537</v>
      </c>
      <c r="G31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03" s="77">
        <v>45</v>
      </c>
      <c r="J3103" s="52">
        <v>6.2666700000000004</v>
      </c>
      <c r="K3103" s="53">
        <f>Tabla3[[#This Row],[PRECIOS]]-Tabla3[[#This Row],[PRECIOS]]*10%</f>
        <v>5.6400030000000001</v>
      </c>
      <c r="L3103" s="101"/>
      <c r="M3103" s="54"/>
      <c r="N3103" s="55">
        <f>IFERROR(Tabla3[[#This Row],[PRECIOS]]-Tabla3[[#This Row],[PRECIOS]]*Tabla3[[#This Row],[% PRODUCTO]]," ")</f>
        <v>6.2666700000000004</v>
      </c>
      <c r="O3103" s="54"/>
      <c r="P3103" s="55">
        <f>IFERROR(Tabla3[[#This Row],[OCULTAR2]]-Tabla3[[#This Row],[OCULTAR2]]*Tabla3[[#This Row],[% LÍNEA]]," ")</f>
        <v>6.2666700000000004</v>
      </c>
      <c r="Q3103" s="56">
        <f>IFERROR(Tabla3[[#This Row],[% PRODUCTO]]+Tabla3[[#This Row],[% LÍNEA]]," ")</f>
        <v>0</v>
      </c>
      <c r="R3103" s="53">
        <f>Tabla3[[#This Row],[OCULTAR3]]</f>
        <v>6.2666700000000004</v>
      </c>
      <c r="S3103" s="53">
        <f>Tabla3[[#This Row],[PRECIO SIN %]]-Tabla3[[#This Row],[PRECIO SIN %]]*10%</f>
        <v>5.6400030000000001</v>
      </c>
      <c r="T3103" s="80">
        <f>(Tabla3[[#This Row],[PRECIO CON DESCT.]]-(Tabla3[[#This Row],[PRECIO CON DESCT.]]*$T$6))</f>
        <v>3.55320189</v>
      </c>
      <c r="U3103" s="96"/>
      <c r="V3103" s="94">
        <f>Tabla3[[#This Row],[PRECIO %      en $]]*Tabla3[[#This Row],[PEDIDO ]]</f>
        <v>0</v>
      </c>
      <c r="W3103" s="57">
        <f>Tabla3[[#This Row],[PRECIO CON DESCT.]]*Tabla3[[#This Row],[PEDIDO ]]</f>
        <v>0</v>
      </c>
      <c r="X3103" s="58">
        <f>Tabla3[[#This Row],[PRECIO SIN %]]*Tabla3[[#This Row],[PEDIDO ]]</f>
        <v>0</v>
      </c>
    </row>
    <row r="3104" spans="1:24" ht="33" customHeight="1" x14ac:dyDescent="0.4">
      <c r="A3104" s="125">
        <v>730170649463</v>
      </c>
      <c r="B3104" s="59" t="s">
        <v>225</v>
      </c>
      <c r="C3104" s="59" t="s">
        <v>72</v>
      </c>
      <c r="D31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104" s="119" t="s">
        <v>3568</v>
      </c>
      <c r="F3104" s="76" t="s">
        <v>537</v>
      </c>
      <c r="G31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104" s="78">
        <v>38</v>
      </c>
      <c r="J3104" s="52">
        <v>4.3333300000000001</v>
      </c>
      <c r="K3104" s="60">
        <f>Tabla3[[#This Row],[PRECIOS]]-Tabla3[[#This Row],[PRECIOS]]*10%</f>
        <v>3.8999969999999999</v>
      </c>
      <c r="L3104" s="101" t="s">
        <v>5327</v>
      </c>
      <c r="M3104" s="61"/>
      <c r="N3104" s="55">
        <f>IFERROR(Tabla3[[#This Row],[PRECIOS]]-Tabla3[[#This Row],[PRECIOS]]*Tabla3[[#This Row],[% PRODUCTO]]," ")</f>
        <v>4.3333300000000001</v>
      </c>
      <c r="O3104" s="61"/>
      <c r="P3104" s="55">
        <f>IFERROR(Tabla3[[#This Row],[OCULTAR2]]-Tabla3[[#This Row],[OCULTAR2]]*Tabla3[[#This Row],[% LÍNEA]]," ")</f>
        <v>4.3333300000000001</v>
      </c>
      <c r="Q3104" s="56">
        <f>IFERROR(Tabla3[[#This Row],[% PRODUCTO]]+Tabla3[[#This Row],[% LÍNEA]]," ")</f>
        <v>0</v>
      </c>
      <c r="R3104" s="60">
        <f>Tabla3[[#This Row],[OCULTAR3]]</f>
        <v>4.3333300000000001</v>
      </c>
      <c r="S3104" s="60">
        <f>Tabla3[[#This Row],[PRECIO SIN %]]-Tabla3[[#This Row],[PRECIO SIN %]]*10%</f>
        <v>3.8999969999999999</v>
      </c>
      <c r="T3104" s="80">
        <f>(Tabla3[[#This Row],[PRECIO CON DESCT.]]-(Tabla3[[#This Row],[PRECIO CON DESCT.]]*$T$6))</f>
        <v>2.4569981099999998</v>
      </c>
      <c r="U3104" s="96"/>
      <c r="V3104" s="94">
        <f>Tabla3[[#This Row],[PRECIO %      en $]]*Tabla3[[#This Row],[PEDIDO ]]</f>
        <v>0</v>
      </c>
      <c r="W3104" s="57">
        <f>Tabla3[[#This Row],[PRECIO CON DESCT.]]*Tabla3[[#This Row],[PEDIDO ]]</f>
        <v>0</v>
      </c>
      <c r="X3104" s="58">
        <f>Tabla3[[#This Row],[PRECIO SIN %]]*Tabla3[[#This Row],[PEDIDO ]]</f>
        <v>0</v>
      </c>
    </row>
    <row r="3105" spans="1:24" ht="33" customHeight="1" x14ac:dyDescent="0.4">
      <c r="A3105" s="124">
        <v>7598252101697</v>
      </c>
      <c r="B3105" s="51" t="s">
        <v>225</v>
      </c>
      <c r="C3105" s="51" t="s">
        <v>56</v>
      </c>
      <c r="D31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05" s="118" t="s">
        <v>3569</v>
      </c>
      <c r="F3105" s="75" t="s">
        <v>537</v>
      </c>
      <c r="G31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05" s="77">
        <v>54</v>
      </c>
      <c r="J3105" s="52">
        <v>15</v>
      </c>
      <c r="K3105" s="53">
        <f>Tabla3[[#This Row],[PRECIOS]]-Tabla3[[#This Row],[PRECIOS]]*10%</f>
        <v>13.5</v>
      </c>
      <c r="L3105" s="101"/>
      <c r="M3105" s="54"/>
      <c r="N3105" s="55">
        <f>IFERROR(Tabla3[[#This Row],[PRECIOS]]-Tabla3[[#This Row],[PRECIOS]]*Tabla3[[#This Row],[% PRODUCTO]]," ")</f>
        <v>15</v>
      </c>
      <c r="O3105" s="54"/>
      <c r="P3105" s="55">
        <f>IFERROR(Tabla3[[#This Row],[OCULTAR2]]-Tabla3[[#This Row],[OCULTAR2]]*Tabla3[[#This Row],[% LÍNEA]]," ")</f>
        <v>15</v>
      </c>
      <c r="Q3105" s="56">
        <f>IFERROR(Tabla3[[#This Row],[% PRODUCTO]]+Tabla3[[#This Row],[% LÍNEA]]," ")</f>
        <v>0</v>
      </c>
      <c r="R3105" s="53">
        <f>Tabla3[[#This Row],[OCULTAR3]]</f>
        <v>15</v>
      </c>
      <c r="S3105" s="53">
        <f>Tabla3[[#This Row],[PRECIO SIN %]]-Tabla3[[#This Row],[PRECIO SIN %]]*10%</f>
        <v>13.5</v>
      </c>
      <c r="T3105" s="80">
        <f>(Tabla3[[#This Row],[PRECIO CON DESCT.]]-(Tabla3[[#This Row],[PRECIO CON DESCT.]]*$T$6))</f>
        <v>8.504999999999999</v>
      </c>
      <c r="U3105" s="96"/>
      <c r="V3105" s="94">
        <f>Tabla3[[#This Row],[PRECIO %      en $]]*Tabla3[[#This Row],[PEDIDO ]]</f>
        <v>0</v>
      </c>
      <c r="W3105" s="57">
        <f>Tabla3[[#This Row],[PRECIO CON DESCT.]]*Tabla3[[#This Row],[PEDIDO ]]</f>
        <v>0</v>
      </c>
      <c r="X3105" s="58">
        <f>Tabla3[[#This Row],[PRECIO SIN %]]*Tabla3[[#This Row],[PEDIDO ]]</f>
        <v>0</v>
      </c>
    </row>
    <row r="3106" spans="1:24" ht="33" customHeight="1" x14ac:dyDescent="0.4">
      <c r="A3106" s="125">
        <v>7599112000150</v>
      </c>
      <c r="B3106" s="59" t="s">
        <v>225</v>
      </c>
      <c r="C3106" s="59" t="s">
        <v>208</v>
      </c>
      <c r="D31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06" s="119" t="s">
        <v>3570</v>
      </c>
      <c r="F3106" s="76" t="s">
        <v>537</v>
      </c>
      <c r="G31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06" s="78">
        <v>11</v>
      </c>
      <c r="J3106" s="52">
        <v>12.88889</v>
      </c>
      <c r="K3106" s="60">
        <f>Tabla3[[#This Row],[PRECIOS]]-Tabla3[[#This Row],[PRECIOS]]*10%</f>
        <v>11.600000999999999</v>
      </c>
      <c r="L3106" s="101"/>
      <c r="M3106" s="61"/>
      <c r="N3106" s="55">
        <f>IFERROR(Tabla3[[#This Row],[PRECIOS]]-Tabla3[[#This Row],[PRECIOS]]*Tabla3[[#This Row],[% PRODUCTO]]," ")</f>
        <v>12.88889</v>
      </c>
      <c r="O3106" s="61"/>
      <c r="P3106" s="55">
        <f>IFERROR(Tabla3[[#This Row],[OCULTAR2]]-Tabla3[[#This Row],[OCULTAR2]]*Tabla3[[#This Row],[% LÍNEA]]," ")</f>
        <v>12.88889</v>
      </c>
      <c r="Q3106" s="56">
        <f>IFERROR(Tabla3[[#This Row],[% PRODUCTO]]+Tabla3[[#This Row],[% LÍNEA]]," ")</f>
        <v>0</v>
      </c>
      <c r="R3106" s="60">
        <f>Tabla3[[#This Row],[OCULTAR3]]</f>
        <v>12.88889</v>
      </c>
      <c r="S3106" s="60">
        <f>Tabla3[[#This Row],[PRECIO SIN %]]-Tabla3[[#This Row],[PRECIO SIN %]]*10%</f>
        <v>11.600000999999999</v>
      </c>
      <c r="T3106" s="80">
        <f>(Tabla3[[#This Row],[PRECIO CON DESCT.]]-(Tabla3[[#This Row],[PRECIO CON DESCT.]]*$T$6))</f>
        <v>7.3080006299999996</v>
      </c>
      <c r="U3106" s="96"/>
      <c r="V3106" s="94">
        <f>Tabla3[[#This Row],[PRECIO %      en $]]*Tabla3[[#This Row],[PEDIDO ]]</f>
        <v>0</v>
      </c>
      <c r="W3106" s="57">
        <f>Tabla3[[#This Row],[PRECIO CON DESCT.]]*Tabla3[[#This Row],[PEDIDO ]]</f>
        <v>0</v>
      </c>
      <c r="X3106" s="58">
        <f>Tabla3[[#This Row],[PRECIO SIN %]]*Tabla3[[#This Row],[PEDIDO ]]</f>
        <v>0</v>
      </c>
    </row>
    <row r="3107" spans="1:24" ht="33" customHeight="1" x14ac:dyDescent="0.4">
      <c r="A3107" s="124">
        <v>7703763359004</v>
      </c>
      <c r="B3107" s="51" t="s">
        <v>225</v>
      </c>
      <c r="C3107" s="51" t="s">
        <v>171</v>
      </c>
      <c r="D31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07" s="118" t="s">
        <v>3571</v>
      </c>
      <c r="F3107" s="75" t="s">
        <v>537</v>
      </c>
      <c r="G31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07" s="77">
        <v>11</v>
      </c>
      <c r="J3107" s="52">
        <v>4.5222199999999999</v>
      </c>
      <c r="K3107" s="53">
        <f>Tabla3[[#This Row],[PRECIOS]]-Tabla3[[#This Row],[PRECIOS]]*10%</f>
        <v>4.069998</v>
      </c>
      <c r="L3107" s="101"/>
      <c r="M3107" s="54"/>
      <c r="N3107" s="55">
        <f>IFERROR(Tabla3[[#This Row],[PRECIOS]]-Tabla3[[#This Row],[PRECIOS]]*Tabla3[[#This Row],[% PRODUCTO]]," ")</f>
        <v>4.5222199999999999</v>
      </c>
      <c r="O3107" s="54"/>
      <c r="P3107" s="55">
        <f>IFERROR(Tabla3[[#This Row],[OCULTAR2]]-Tabla3[[#This Row],[OCULTAR2]]*Tabla3[[#This Row],[% LÍNEA]]," ")</f>
        <v>4.5222199999999999</v>
      </c>
      <c r="Q3107" s="56">
        <f>IFERROR(Tabla3[[#This Row],[% PRODUCTO]]+Tabla3[[#This Row],[% LÍNEA]]," ")</f>
        <v>0</v>
      </c>
      <c r="R3107" s="53">
        <f>Tabla3[[#This Row],[OCULTAR3]]</f>
        <v>4.5222199999999999</v>
      </c>
      <c r="S3107" s="53">
        <f>Tabla3[[#This Row],[PRECIO SIN %]]-Tabla3[[#This Row],[PRECIO SIN %]]*10%</f>
        <v>4.069998</v>
      </c>
      <c r="T3107" s="80">
        <f>(Tabla3[[#This Row],[PRECIO CON DESCT.]]-(Tabla3[[#This Row],[PRECIO CON DESCT.]]*$T$6))</f>
        <v>2.5640987399999999</v>
      </c>
      <c r="U3107" s="96"/>
      <c r="V3107" s="94">
        <f>Tabla3[[#This Row],[PRECIO %      en $]]*Tabla3[[#This Row],[PEDIDO ]]</f>
        <v>0</v>
      </c>
      <c r="W3107" s="57">
        <f>Tabla3[[#This Row],[PRECIO CON DESCT.]]*Tabla3[[#This Row],[PEDIDO ]]</f>
        <v>0</v>
      </c>
      <c r="X3107" s="58">
        <f>Tabla3[[#This Row],[PRECIO SIN %]]*Tabla3[[#This Row],[PEDIDO ]]</f>
        <v>0</v>
      </c>
    </row>
    <row r="3108" spans="1:24" ht="33" customHeight="1" x14ac:dyDescent="0.4">
      <c r="A3108" s="125">
        <v>7703763050901</v>
      </c>
      <c r="B3108" s="59" t="s">
        <v>225</v>
      </c>
      <c r="C3108" s="59" t="s">
        <v>171</v>
      </c>
      <c r="D31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108" s="119" t="s">
        <v>3572</v>
      </c>
      <c r="F3108" s="76" t="s">
        <v>537</v>
      </c>
      <c r="G31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108" s="78">
        <v>48</v>
      </c>
      <c r="J3108" s="52">
        <v>10.244440000000001</v>
      </c>
      <c r="K3108" s="60">
        <f>Tabla3[[#This Row],[PRECIOS]]-Tabla3[[#This Row],[PRECIOS]]*10%</f>
        <v>9.2199960000000001</v>
      </c>
      <c r="L3108" s="101" t="s">
        <v>5327</v>
      </c>
      <c r="M3108" s="61"/>
      <c r="N3108" s="55">
        <f>IFERROR(Tabla3[[#This Row],[PRECIOS]]-Tabla3[[#This Row],[PRECIOS]]*Tabla3[[#This Row],[% PRODUCTO]]," ")</f>
        <v>10.244440000000001</v>
      </c>
      <c r="O3108" s="61"/>
      <c r="P3108" s="55">
        <f>IFERROR(Tabla3[[#This Row],[OCULTAR2]]-Tabla3[[#This Row],[OCULTAR2]]*Tabla3[[#This Row],[% LÍNEA]]," ")</f>
        <v>10.244440000000001</v>
      </c>
      <c r="Q3108" s="56">
        <f>IFERROR(Tabla3[[#This Row],[% PRODUCTO]]+Tabla3[[#This Row],[% LÍNEA]]," ")</f>
        <v>0</v>
      </c>
      <c r="R3108" s="60">
        <f>Tabla3[[#This Row],[OCULTAR3]]</f>
        <v>10.244440000000001</v>
      </c>
      <c r="S3108" s="60">
        <f>Tabla3[[#This Row],[PRECIO SIN %]]-Tabla3[[#This Row],[PRECIO SIN %]]*10%</f>
        <v>9.2199960000000001</v>
      </c>
      <c r="T3108" s="80">
        <f>(Tabla3[[#This Row],[PRECIO CON DESCT.]]-(Tabla3[[#This Row],[PRECIO CON DESCT.]]*$T$6))</f>
        <v>5.8085974799999995</v>
      </c>
      <c r="U3108" s="96"/>
      <c r="V3108" s="94">
        <f>Tabla3[[#This Row],[PRECIO %      en $]]*Tabla3[[#This Row],[PEDIDO ]]</f>
        <v>0</v>
      </c>
      <c r="W3108" s="57">
        <f>Tabla3[[#This Row],[PRECIO CON DESCT.]]*Tabla3[[#This Row],[PEDIDO ]]</f>
        <v>0</v>
      </c>
      <c r="X3108" s="58">
        <f>Tabla3[[#This Row],[PRECIO SIN %]]*Tabla3[[#This Row],[PEDIDO ]]</f>
        <v>0</v>
      </c>
    </row>
    <row r="3109" spans="1:24" ht="33" customHeight="1" x14ac:dyDescent="0.4">
      <c r="A3109" s="124">
        <v>8906130231449</v>
      </c>
      <c r="B3109" s="51" t="s">
        <v>225</v>
      </c>
      <c r="C3109" s="51" t="s">
        <v>106</v>
      </c>
      <c r="D31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09" s="118" t="s">
        <v>3573</v>
      </c>
      <c r="F3109" s="75" t="s">
        <v>537</v>
      </c>
      <c r="G31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09" s="77">
        <v>26</v>
      </c>
      <c r="J3109" s="52">
        <v>3.75556</v>
      </c>
      <c r="K3109" s="53">
        <f>Tabla3[[#This Row],[PRECIOS]]-Tabla3[[#This Row],[PRECIOS]]*10%</f>
        <v>3.380004</v>
      </c>
      <c r="L3109" s="101"/>
      <c r="M3109" s="54"/>
      <c r="N3109" s="55">
        <f>IFERROR(Tabla3[[#This Row],[PRECIOS]]-Tabla3[[#This Row],[PRECIOS]]*Tabla3[[#This Row],[% PRODUCTO]]," ")</f>
        <v>3.75556</v>
      </c>
      <c r="O3109" s="54"/>
      <c r="P3109" s="55">
        <f>IFERROR(Tabla3[[#This Row],[OCULTAR2]]-Tabla3[[#This Row],[OCULTAR2]]*Tabla3[[#This Row],[% LÍNEA]]," ")</f>
        <v>3.75556</v>
      </c>
      <c r="Q3109" s="56">
        <f>IFERROR(Tabla3[[#This Row],[% PRODUCTO]]+Tabla3[[#This Row],[% LÍNEA]]," ")</f>
        <v>0</v>
      </c>
      <c r="R3109" s="53">
        <f>Tabla3[[#This Row],[OCULTAR3]]</f>
        <v>3.75556</v>
      </c>
      <c r="S3109" s="53">
        <f>Tabla3[[#This Row],[PRECIO SIN %]]-Tabla3[[#This Row],[PRECIO SIN %]]*10%</f>
        <v>3.380004</v>
      </c>
      <c r="T3109" s="80">
        <f>(Tabla3[[#This Row],[PRECIO CON DESCT.]]-(Tabla3[[#This Row],[PRECIO CON DESCT.]]*$T$6))</f>
        <v>2.1294025200000002</v>
      </c>
      <c r="U3109" s="96"/>
      <c r="V3109" s="94">
        <f>Tabla3[[#This Row],[PRECIO %      en $]]*Tabla3[[#This Row],[PEDIDO ]]</f>
        <v>0</v>
      </c>
      <c r="W3109" s="57">
        <f>Tabla3[[#This Row],[PRECIO CON DESCT.]]*Tabla3[[#This Row],[PEDIDO ]]</f>
        <v>0</v>
      </c>
      <c r="X3109" s="58">
        <f>Tabla3[[#This Row],[PRECIO SIN %]]*Tabla3[[#This Row],[PEDIDO ]]</f>
        <v>0</v>
      </c>
    </row>
    <row r="3110" spans="1:24" ht="33" customHeight="1" x14ac:dyDescent="0.4">
      <c r="A3110" s="125">
        <v>7703763895779</v>
      </c>
      <c r="B3110" s="59" t="s">
        <v>225</v>
      </c>
      <c r="C3110" s="59" t="s">
        <v>171</v>
      </c>
      <c r="D31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10" s="119" t="s">
        <v>3574</v>
      </c>
      <c r="F3110" s="76" t="s">
        <v>537</v>
      </c>
      <c r="G31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10" s="78">
        <v>20</v>
      </c>
      <c r="J3110" s="52">
        <v>6.8777799999999996</v>
      </c>
      <c r="K3110" s="60">
        <f>Tabla3[[#This Row],[PRECIOS]]-Tabla3[[#This Row],[PRECIOS]]*10%</f>
        <v>6.1900019999999998</v>
      </c>
      <c r="L3110" s="101"/>
      <c r="M3110" s="61"/>
      <c r="N3110" s="55">
        <f>IFERROR(Tabla3[[#This Row],[PRECIOS]]-Tabla3[[#This Row],[PRECIOS]]*Tabla3[[#This Row],[% PRODUCTO]]," ")</f>
        <v>6.8777799999999996</v>
      </c>
      <c r="O3110" s="61"/>
      <c r="P3110" s="55">
        <f>IFERROR(Tabla3[[#This Row],[OCULTAR2]]-Tabla3[[#This Row],[OCULTAR2]]*Tabla3[[#This Row],[% LÍNEA]]," ")</f>
        <v>6.8777799999999996</v>
      </c>
      <c r="Q3110" s="56">
        <f>IFERROR(Tabla3[[#This Row],[% PRODUCTO]]+Tabla3[[#This Row],[% LÍNEA]]," ")</f>
        <v>0</v>
      </c>
      <c r="R3110" s="60">
        <f>Tabla3[[#This Row],[OCULTAR3]]</f>
        <v>6.8777799999999996</v>
      </c>
      <c r="S3110" s="60">
        <f>Tabla3[[#This Row],[PRECIO SIN %]]-Tabla3[[#This Row],[PRECIO SIN %]]*10%</f>
        <v>6.1900019999999998</v>
      </c>
      <c r="T3110" s="80">
        <f>(Tabla3[[#This Row],[PRECIO CON DESCT.]]-(Tabla3[[#This Row],[PRECIO CON DESCT.]]*$T$6))</f>
        <v>3.8997012600000001</v>
      </c>
      <c r="U3110" s="96"/>
      <c r="V3110" s="94">
        <f>Tabla3[[#This Row],[PRECIO %      en $]]*Tabla3[[#This Row],[PEDIDO ]]</f>
        <v>0</v>
      </c>
      <c r="W3110" s="57">
        <f>Tabla3[[#This Row],[PRECIO CON DESCT.]]*Tabla3[[#This Row],[PEDIDO ]]</f>
        <v>0</v>
      </c>
      <c r="X3110" s="58">
        <f>Tabla3[[#This Row],[PRECIO SIN %]]*Tabla3[[#This Row],[PEDIDO ]]</f>
        <v>0</v>
      </c>
    </row>
    <row r="3111" spans="1:24" ht="33" customHeight="1" x14ac:dyDescent="0.4">
      <c r="A3111" s="124">
        <v>7591585372604</v>
      </c>
      <c r="B3111" s="51" t="s">
        <v>225</v>
      </c>
      <c r="C3111" s="51" t="s">
        <v>104</v>
      </c>
      <c r="D31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11" s="118" t="s">
        <v>3575</v>
      </c>
      <c r="F3111" s="75" t="s">
        <v>537</v>
      </c>
      <c r="G31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11" s="77">
        <v>38</v>
      </c>
      <c r="J3111" s="52">
        <v>18.688890000000001</v>
      </c>
      <c r="K3111" s="53">
        <f>Tabla3[[#This Row],[PRECIOS]]-Tabla3[[#This Row],[PRECIOS]]*10%</f>
        <v>16.820001000000001</v>
      </c>
      <c r="L3111" s="101"/>
      <c r="M3111" s="54"/>
      <c r="N3111" s="55">
        <f>IFERROR(Tabla3[[#This Row],[PRECIOS]]-Tabla3[[#This Row],[PRECIOS]]*Tabla3[[#This Row],[% PRODUCTO]]," ")</f>
        <v>18.688890000000001</v>
      </c>
      <c r="O3111" s="54"/>
      <c r="P3111" s="55">
        <f>IFERROR(Tabla3[[#This Row],[OCULTAR2]]-Tabla3[[#This Row],[OCULTAR2]]*Tabla3[[#This Row],[% LÍNEA]]," ")</f>
        <v>18.688890000000001</v>
      </c>
      <c r="Q3111" s="56">
        <f>IFERROR(Tabla3[[#This Row],[% PRODUCTO]]+Tabla3[[#This Row],[% LÍNEA]]," ")</f>
        <v>0</v>
      </c>
      <c r="R3111" s="53">
        <f>Tabla3[[#This Row],[OCULTAR3]]</f>
        <v>18.688890000000001</v>
      </c>
      <c r="S3111" s="53">
        <f>Tabla3[[#This Row],[PRECIO SIN %]]-Tabla3[[#This Row],[PRECIO SIN %]]*10%</f>
        <v>16.820001000000001</v>
      </c>
      <c r="T3111" s="80">
        <f>(Tabla3[[#This Row],[PRECIO CON DESCT.]]-(Tabla3[[#This Row],[PRECIO CON DESCT.]]*$T$6))</f>
        <v>10.596600630000001</v>
      </c>
      <c r="U3111" s="96"/>
      <c r="V3111" s="94">
        <f>Tabla3[[#This Row],[PRECIO %      en $]]*Tabla3[[#This Row],[PEDIDO ]]</f>
        <v>0</v>
      </c>
      <c r="W3111" s="57">
        <f>Tabla3[[#This Row],[PRECIO CON DESCT.]]*Tabla3[[#This Row],[PEDIDO ]]</f>
        <v>0</v>
      </c>
      <c r="X3111" s="58">
        <f>Tabla3[[#This Row],[PRECIO SIN %]]*Tabla3[[#This Row],[PEDIDO ]]</f>
        <v>0</v>
      </c>
    </row>
    <row r="3112" spans="1:24" ht="33" customHeight="1" x14ac:dyDescent="0.4">
      <c r="A3112" s="125">
        <v>7598176000144</v>
      </c>
      <c r="B3112" s="59" t="s">
        <v>225</v>
      </c>
      <c r="C3112" s="59" t="s">
        <v>168</v>
      </c>
      <c r="D31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12" s="119" t="s">
        <v>3576</v>
      </c>
      <c r="F3112" s="76" t="s">
        <v>537</v>
      </c>
      <c r="G31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12" s="78">
        <v>55</v>
      </c>
      <c r="J3112" s="52">
        <v>4.4777800000000001</v>
      </c>
      <c r="K3112" s="60">
        <f>Tabla3[[#This Row],[PRECIOS]]-Tabla3[[#This Row],[PRECIOS]]*10%</f>
        <v>4.0300019999999996</v>
      </c>
      <c r="L3112" s="101"/>
      <c r="M3112" s="61"/>
      <c r="N3112" s="55">
        <f>IFERROR(Tabla3[[#This Row],[PRECIOS]]-Tabla3[[#This Row],[PRECIOS]]*Tabla3[[#This Row],[% PRODUCTO]]," ")</f>
        <v>4.4777800000000001</v>
      </c>
      <c r="O3112" s="61"/>
      <c r="P3112" s="55">
        <f>IFERROR(Tabla3[[#This Row],[OCULTAR2]]-Tabla3[[#This Row],[OCULTAR2]]*Tabla3[[#This Row],[% LÍNEA]]," ")</f>
        <v>4.4777800000000001</v>
      </c>
      <c r="Q3112" s="56">
        <f>IFERROR(Tabla3[[#This Row],[% PRODUCTO]]+Tabla3[[#This Row],[% LÍNEA]]," ")</f>
        <v>0</v>
      </c>
      <c r="R3112" s="60">
        <f>Tabla3[[#This Row],[OCULTAR3]]</f>
        <v>4.4777800000000001</v>
      </c>
      <c r="S3112" s="60">
        <f>Tabla3[[#This Row],[PRECIO SIN %]]-Tabla3[[#This Row],[PRECIO SIN %]]*10%</f>
        <v>4.0300019999999996</v>
      </c>
      <c r="T3112" s="80">
        <f>(Tabla3[[#This Row],[PRECIO CON DESCT.]]-(Tabla3[[#This Row],[PRECIO CON DESCT.]]*$T$6))</f>
        <v>2.5389012599999998</v>
      </c>
      <c r="U3112" s="96"/>
      <c r="V3112" s="94">
        <f>Tabla3[[#This Row],[PRECIO %      en $]]*Tabla3[[#This Row],[PEDIDO ]]</f>
        <v>0</v>
      </c>
      <c r="W3112" s="57">
        <f>Tabla3[[#This Row],[PRECIO CON DESCT.]]*Tabla3[[#This Row],[PEDIDO ]]</f>
        <v>0</v>
      </c>
      <c r="X3112" s="58">
        <f>Tabla3[[#This Row],[PRECIO SIN %]]*Tabla3[[#This Row],[PEDIDO ]]</f>
        <v>0</v>
      </c>
    </row>
    <row r="3113" spans="1:24" ht="33" customHeight="1" x14ac:dyDescent="0.4">
      <c r="A3113" s="124">
        <v>8906130231449</v>
      </c>
      <c r="B3113" s="51" t="s">
        <v>225</v>
      </c>
      <c r="C3113" s="51" t="s">
        <v>106</v>
      </c>
      <c r="D31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13" s="118" t="s">
        <v>3577</v>
      </c>
      <c r="F3113" s="75" t="s">
        <v>537</v>
      </c>
      <c r="G31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13" s="77">
        <v>20</v>
      </c>
      <c r="J3113" s="52">
        <v>3.75556</v>
      </c>
      <c r="K3113" s="53">
        <f>Tabla3[[#This Row],[PRECIOS]]-Tabla3[[#This Row],[PRECIOS]]*10%</f>
        <v>3.380004</v>
      </c>
      <c r="L3113" s="101"/>
      <c r="M3113" s="54"/>
      <c r="N3113" s="55">
        <f>IFERROR(Tabla3[[#This Row],[PRECIOS]]-Tabla3[[#This Row],[PRECIOS]]*Tabla3[[#This Row],[% PRODUCTO]]," ")</f>
        <v>3.75556</v>
      </c>
      <c r="O3113" s="54"/>
      <c r="P3113" s="55">
        <f>IFERROR(Tabla3[[#This Row],[OCULTAR2]]-Tabla3[[#This Row],[OCULTAR2]]*Tabla3[[#This Row],[% LÍNEA]]," ")</f>
        <v>3.75556</v>
      </c>
      <c r="Q3113" s="56">
        <f>IFERROR(Tabla3[[#This Row],[% PRODUCTO]]+Tabla3[[#This Row],[% LÍNEA]]," ")</f>
        <v>0</v>
      </c>
      <c r="R3113" s="53">
        <f>Tabla3[[#This Row],[OCULTAR3]]</f>
        <v>3.75556</v>
      </c>
      <c r="S3113" s="53">
        <f>Tabla3[[#This Row],[PRECIO SIN %]]-Tabla3[[#This Row],[PRECIO SIN %]]*10%</f>
        <v>3.380004</v>
      </c>
      <c r="T3113" s="80">
        <f>(Tabla3[[#This Row],[PRECIO CON DESCT.]]-(Tabla3[[#This Row],[PRECIO CON DESCT.]]*$T$6))</f>
        <v>2.1294025200000002</v>
      </c>
      <c r="U3113" s="96"/>
      <c r="V3113" s="94">
        <f>Tabla3[[#This Row],[PRECIO %      en $]]*Tabla3[[#This Row],[PEDIDO ]]</f>
        <v>0</v>
      </c>
      <c r="W3113" s="57">
        <f>Tabla3[[#This Row],[PRECIO CON DESCT.]]*Tabla3[[#This Row],[PEDIDO ]]</f>
        <v>0</v>
      </c>
      <c r="X3113" s="58">
        <f>Tabla3[[#This Row],[PRECIO SIN %]]*Tabla3[[#This Row],[PEDIDO ]]</f>
        <v>0</v>
      </c>
    </row>
    <row r="3114" spans="1:24" ht="33" customHeight="1" x14ac:dyDescent="0.4">
      <c r="A3114" s="125">
        <v>7598252000709</v>
      </c>
      <c r="B3114" s="59" t="s">
        <v>225</v>
      </c>
      <c r="C3114" s="59" t="s">
        <v>56</v>
      </c>
      <c r="D31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14" s="119" t="s">
        <v>3578</v>
      </c>
      <c r="F3114" s="76" t="s">
        <v>537</v>
      </c>
      <c r="G31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14" s="78">
        <v>108</v>
      </c>
      <c r="J3114" s="52">
        <v>16.77778</v>
      </c>
      <c r="K3114" s="60">
        <f>Tabla3[[#This Row],[PRECIOS]]-Tabla3[[#This Row],[PRECIOS]]*10%</f>
        <v>15.100002</v>
      </c>
      <c r="L3114" s="101"/>
      <c r="M3114" s="61"/>
      <c r="N3114" s="55">
        <f>IFERROR(Tabla3[[#This Row],[PRECIOS]]-Tabla3[[#This Row],[PRECIOS]]*Tabla3[[#This Row],[% PRODUCTO]]," ")</f>
        <v>16.77778</v>
      </c>
      <c r="O3114" s="61"/>
      <c r="P3114" s="55">
        <f>IFERROR(Tabla3[[#This Row],[OCULTAR2]]-Tabla3[[#This Row],[OCULTAR2]]*Tabla3[[#This Row],[% LÍNEA]]," ")</f>
        <v>16.77778</v>
      </c>
      <c r="Q3114" s="56">
        <f>IFERROR(Tabla3[[#This Row],[% PRODUCTO]]+Tabla3[[#This Row],[% LÍNEA]]," ")</f>
        <v>0</v>
      </c>
      <c r="R3114" s="60">
        <f>Tabla3[[#This Row],[OCULTAR3]]</f>
        <v>16.77778</v>
      </c>
      <c r="S3114" s="60">
        <f>Tabla3[[#This Row],[PRECIO SIN %]]-Tabla3[[#This Row],[PRECIO SIN %]]*10%</f>
        <v>15.100002</v>
      </c>
      <c r="T3114" s="80">
        <f>(Tabla3[[#This Row],[PRECIO CON DESCT.]]-(Tabla3[[#This Row],[PRECIO CON DESCT.]]*$T$6))</f>
        <v>9.5130012599999993</v>
      </c>
      <c r="U3114" s="96"/>
      <c r="V3114" s="94">
        <f>Tabla3[[#This Row],[PRECIO %      en $]]*Tabla3[[#This Row],[PEDIDO ]]</f>
        <v>0</v>
      </c>
      <c r="W3114" s="57">
        <f>Tabla3[[#This Row],[PRECIO CON DESCT.]]*Tabla3[[#This Row],[PEDIDO ]]</f>
        <v>0</v>
      </c>
      <c r="X3114" s="58">
        <f>Tabla3[[#This Row],[PRECIO SIN %]]*Tabla3[[#This Row],[PEDIDO ]]</f>
        <v>0</v>
      </c>
    </row>
    <row r="3115" spans="1:24" ht="33" customHeight="1" x14ac:dyDescent="0.4">
      <c r="A3115" s="124">
        <v>7709137132242</v>
      </c>
      <c r="B3115" s="51" t="s">
        <v>225</v>
      </c>
      <c r="C3115" s="51" t="s">
        <v>188</v>
      </c>
      <c r="D31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15" s="118" t="s">
        <v>3579</v>
      </c>
      <c r="F3115" s="75" t="s">
        <v>537</v>
      </c>
      <c r="G31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15" s="77">
        <v>1274</v>
      </c>
      <c r="J3115" s="52">
        <v>1.5333300000000001</v>
      </c>
      <c r="K3115" s="53">
        <f>Tabla3[[#This Row],[PRECIOS]]-Tabla3[[#This Row],[PRECIOS]]*10%</f>
        <v>1.3799970000000001</v>
      </c>
      <c r="L3115" s="101"/>
      <c r="M3115" s="54"/>
      <c r="N3115" s="55">
        <f>IFERROR(Tabla3[[#This Row],[PRECIOS]]-Tabla3[[#This Row],[PRECIOS]]*Tabla3[[#This Row],[% PRODUCTO]]," ")</f>
        <v>1.5333300000000001</v>
      </c>
      <c r="O3115" s="54"/>
      <c r="P3115" s="55">
        <f>IFERROR(Tabla3[[#This Row],[OCULTAR2]]-Tabla3[[#This Row],[OCULTAR2]]*Tabla3[[#This Row],[% LÍNEA]]," ")</f>
        <v>1.5333300000000001</v>
      </c>
      <c r="Q3115" s="56">
        <f>IFERROR(Tabla3[[#This Row],[% PRODUCTO]]+Tabla3[[#This Row],[% LÍNEA]]," ")</f>
        <v>0</v>
      </c>
      <c r="R3115" s="53">
        <f>Tabla3[[#This Row],[OCULTAR3]]</f>
        <v>1.5333300000000001</v>
      </c>
      <c r="S3115" s="53">
        <f>Tabla3[[#This Row],[PRECIO SIN %]]-Tabla3[[#This Row],[PRECIO SIN %]]*10%</f>
        <v>1.3799970000000001</v>
      </c>
      <c r="T3115" s="80">
        <f>(Tabla3[[#This Row],[PRECIO CON DESCT.]]-(Tabla3[[#This Row],[PRECIO CON DESCT.]]*$T$6))</f>
        <v>0.86939811000000011</v>
      </c>
      <c r="U3115" s="96"/>
      <c r="V3115" s="94">
        <f>Tabla3[[#This Row],[PRECIO %      en $]]*Tabla3[[#This Row],[PEDIDO ]]</f>
        <v>0</v>
      </c>
      <c r="W3115" s="57">
        <f>Tabla3[[#This Row],[PRECIO CON DESCT.]]*Tabla3[[#This Row],[PEDIDO ]]</f>
        <v>0</v>
      </c>
      <c r="X3115" s="58">
        <f>Tabla3[[#This Row],[PRECIO SIN %]]*Tabla3[[#This Row],[PEDIDO ]]</f>
        <v>0</v>
      </c>
    </row>
    <row r="3116" spans="1:24" ht="33" customHeight="1" x14ac:dyDescent="0.4">
      <c r="A3116" s="125">
        <v>7598252002093</v>
      </c>
      <c r="B3116" s="59" t="s">
        <v>225</v>
      </c>
      <c r="C3116" s="59" t="s">
        <v>56</v>
      </c>
      <c r="D31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116" s="119" t="s">
        <v>3580</v>
      </c>
      <c r="F3116" s="76" t="s">
        <v>537</v>
      </c>
      <c r="G31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116" s="78">
        <v>30</v>
      </c>
      <c r="J3116" s="52">
        <v>24.38889</v>
      </c>
      <c r="K3116" s="60">
        <f>Tabla3[[#This Row],[PRECIOS]]-Tabla3[[#This Row],[PRECIOS]]*10%</f>
        <v>21.950001</v>
      </c>
      <c r="L3116" s="101" t="s">
        <v>5327</v>
      </c>
      <c r="M3116" s="61"/>
      <c r="N3116" s="55">
        <f>IFERROR(Tabla3[[#This Row],[PRECIOS]]-Tabla3[[#This Row],[PRECIOS]]*Tabla3[[#This Row],[% PRODUCTO]]," ")</f>
        <v>24.38889</v>
      </c>
      <c r="O3116" s="61"/>
      <c r="P3116" s="55">
        <f>IFERROR(Tabla3[[#This Row],[OCULTAR2]]-Tabla3[[#This Row],[OCULTAR2]]*Tabla3[[#This Row],[% LÍNEA]]," ")</f>
        <v>24.38889</v>
      </c>
      <c r="Q3116" s="56">
        <f>IFERROR(Tabla3[[#This Row],[% PRODUCTO]]+Tabla3[[#This Row],[% LÍNEA]]," ")</f>
        <v>0</v>
      </c>
      <c r="R3116" s="60">
        <f>Tabla3[[#This Row],[OCULTAR3]]</f>
        <v>24.38889</v>
      </c>
      <c r="S3116" s="60">
        <f>Tabla3[[#This Row],[PRECIO SIN %]]-Tabla3[[#This Row],[PRECIO SIN %]]*10%</f>
        <v>21.950001</v>
      </c>
      <c r="T3116" s="80">
        <f>(Tabla3[[#This Row],[PRECIO CON DESCT.]]-(Tabla3[[#This Row],[PRECIO CON DESCT.]]*$T$6))</f>
        <v>13.828500630000001</v>
      </c>
      <c r="U3116" s="96"/>
      <c r="V3116" s="94">
        <f>Tabla3[[#This Row],[PRECIO %      en $]]*Tabla3[[#This Row],[PEDIDO ]]</f>
        <v>0</v>
      </c>
      <c r="W3116" s="57">
        <f>Tabla3[[#This Row],[PRECIO CON DESCT.]]*Tabla3[[#This Row],[PEDIDO ]]</f>
        <v>0</v>
      </c>
      <c r="X3116" s="58">
        <f>Tabla3[[#This Row],[PRECIO SIN %]]*Tabla3[[#This Row],[PEDIDO ]]</f>
        <v>0</v>
      </c>
    </row>
    <row r="3117" spans="1:24" ht="33" customHeight="1" x14ac:dyDescent="0.4">
      <c r="A3117" s="124">
        <v>7730766002446</v>
      </c>
      <c r="B3117" s="51" t="s">
        <v>225</v>
      </c>
      <c r="C3117" s="51" t="s">
        <v>290</v>
      </c>
      <c r="D31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17" s="118" t="s">
        <v>3581</v>
      </c>
      <c r="F3117" s="75" t="s">
        <v>537</v>
      </c>
      <c r="G31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17" s="77">
        <v>13</v>
      </c>
      <c r="J3117" s="52">
        <v>44.166670000000003</v>
      </c>
      <c r="K3117" s="53">
        <f>Tabla3[[#This Row],[PRECIOS]]-Tabla3[[#This Row],[PRECIOS]]*10%</f>
        <v>39.750003000000007</v>
      </c>
      <c r="L3117" s="101"/>
      <c r="M3117" s="54"/>
      <c r="N3117" s="55">
        <f>IFERROR(Tabla3[[#This Row],[PRECIOS]]-Tabla3[[#This Row],[PRECIOS]]*Tabla3[[#This Row],[% PRODUCTO]]," ")</f>
        <v>44.166670000000003</v>
      </c>
      <c r="O3117" s="54"/>
      <c r="P3117" s="55">
        <f>IFERROR(Tabla3[[#This Row],[OCULTAR2]]-Tabla3[[#This Row],[OCULTAR2]]*Tabla3[[#This Row],[% LÍNEA]]," ")</f>
        <v>44.166670000000003</v>
      </c>
      <c r="Q3117" s="56">
        <f>IFERROR(Tabla3[[#This Row],[% PRODUCTO]]+Tabla3[[#This Row],[% LÍNEA]]," ")</f>
        <v>0</v>
      </c>
      <c r="R3117" s="53">
        <f>Tabla3[[#This Row],[OCULTAR3]]</f>
        <v>44.166670000000003</v>
      </c>
      <c r="S3117" s="53">
        <f>Tabla3[[#This Row],[PRECIO SIN %]]-Tabla3[[#This Row],[PRECIO SIN %]]*10%</f>
        <v>39.750003000000007</v>
      </c>
      <c r="T3117" s="80">
        <f>(Tabla3[[#This Row],[PRECIO CON DESCT.]]-(Tabla3[[#This Row],[PRECIO CON DESCT.]]*$T$6))</f>
        <v>25.042501890000004</v>
      </c>
      <c r="U3117" s="96"/>
      <c r="V3117" s="94">
        <f>Tabla3[[#This Row],[PRECIO %      en $]]*Tabla3[[#This Row],[PEDIDO ]]</f>
        <v>0</v>
      </c>
      <c r="W3117" s="57">
        <f>Tabla3[[#This Row],[PRECIO CON DESCT.]]*Tabla3[[#This Row],[PEDIDO ]]</f>
        <v>0</v>
      </c>
      <c r="X3117" s="58">
        <f>Tabla3[[#This Row],[PRECIO SIN %]]*Tabla3[[#This Row],[PEDIDO ]]</f>
        <v>0</v>
      </c>
    </row>
    <row r="3118" spans="1:24" ht="33" customHeight="1" x14ac:dyDescent="0.4">
      <c r="A3118" s="125">
        <v>7599112000433</v>
      </c>
      <c r="B3118" s="59" t="s">
        <v>225</v>
      </c>
      <c r="C3118" s="59" t="s">
        <v>208</v>
      </c>
      <c r="D31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18" s="119" t="s">
        <v>3582</v>
      </c>
      <c r="F3118" s="76" t="s">
        <v>537</v>
      </c>
      <c r="G31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18" s="78">
        <v>10</v>
      </c>
      <c r="J3118" s="52">
        <v>33.333329999999997</v>
      </c>
      <c r="K3118" s="60">
        <f>Tabla3[[#This Row],[PRECIOS]]-Tabla3[[#This Row],[PRECIOS]]*10%</f>
        <v>29.999996999999997</v>
      </c>
      <c r="L3118" s="101"/>
      <c r="M3118" s="61"/>
      <c r="N3118" s="55">
        <f>IFERROR(Tabla3[[#This Row],[PRECIOS]]-Tabla3[[#This Row],[PRECIOS]]*Tabla3[[#This Row],[% PRODUCTO]]," ")</f>
        <v>33.333329999999997</v>
      </c>
      <c r="O3118" s="61"/>
      <c r="P3118" s="55">
        <f>IFERROR(Tabla3[[#This Row],[OCULTAR2]]-Tabla3[[#This Row],[OCULTAR2]]*Tabla3[[#This Row],[% LÍNEA]]," ")</f>
        <v>33.333329999999997</v>
      </c>
      <c r="Q3118" s="56">
        <f>IFERROR(Tabla3[[#This Row],[% PRODUCTO]]+Tabla3[[#This Row],[% LÍNEA]]," ")</f>
        <v>0</v>
      </c>
      <c r="R3118" s="60">
        <f>Tabla3[[#This Row],[OCULTAR3]]</f>
        <v>33.333329999999997</v>
      </c>
      <c r="S3118" s="60">
        <f>Tabla3[[#This Row],[PRECIO SIN %]]-Tabla3[[#This Row],[PRECIO SIN %]]*10%</f>
        <v>29.999996999999997</v>
      </c>
      <c r="T3118" s="80">
        <f>(Tabla3[[#This Row],[PRECIO CON DESCT.]]-(Tabla3[[#This Row],[PRECIO CON DESCT.]]*$T$6))</f>
        <v>18.899998109999999</v>
      </c>
      <c r="U3118" s="96"/>
      <c r="V3118" s="94">
        <f>Tabla3[[#This Row],[PRECIO %      en $]]*Tabla3[[#This Row],[PEDIDO ]]</f>
        <v>0</v>
      </c>
      <c r="W3118" s="57">
        <f>Tabla3[[#This Row],[PRECIO CON DESCT.]]*Tabla3[[#This Row],[PEDIDO ]]</f>
        <v>0</v>
      </c>
      <c r="X3118" s="58">
        <f>Tabla3[[#This Row],[PRECIO SIN %]]*Tabla3[[#This Row],[PEDIDO ]]</f>
        <v>0</v>
      </c>
    </row>
    <row r="3119" spans="1:24" ht="33" customHeight="1" x14ac:dyDescent="0.4">
      <c r="A3119" s="124">
        <v>7730766002460</v>
      </c>
      <c r="B3119" s="51" t="s">
        <v>225</v>
      </c>
      <c r="C3119" s="51" t="s">
        <v>290</v>
      </c>
      <c r="D31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119" s="118" t="s">
        <v>3583</v>
      </c>
      <c r="F3119" s="75" t="s">
        <v>537</v>
      </c>
      <c r="G31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119" s="77">
        <v>5</v>
      </c>
      <c r="J3119" s="52">
        <v>70.955560000000006</v>
      </c>
      <c r="K3119" s="53">
        <f>Tabla3[[#This Row],[PRECIOS]]-Tabla3[[#This Row],[PRECIOS]]*10%</f>
        <v>63.860004000000004</v>
      </c>
      <c r="L3119" s="101" t="s">
        <v>5327</v>
      </c>
      <c r="M3119" s="54"/>
      <c r="N3119" s="55">
        <f>IFERROR(Tabla3[[#This Row],[PRECIOS]]-Tabla3[[#This Row],[PRECIOS]]*Tabla3[[#This Row],[% PRODUCTO]]," ")</f>
        <v>70.955560000000006</v>
      </c>
      <c r="O3119" s="54"/>
      <c r="P3119" s="55">
        <f>IFERROR(Tabla3[[#This Row],[OCULTAR2]]-Tabla3[[#This Row],[OCULTAR2]]*Tabla3[[#This Row],[% LÍNEA]]," ")</f>
        <v>70.955560000000006</v>
      </c>
      <c r="Q3119" s="56">
        <f>IFERROR(Tabla3[[#This Row],[% PRODUCTO]]+Tabla3[[#This Row],[% LÍNEA]]," ")</f>
        <v>0</v>
      </c>
      <c r="R3119" s="53">
        <f>Tabla3[[#This Row],[OCULTAR3]]</f>
        <v>70.955560000000006</v>
      </c>
      <c r="S3119" s="53">
        <f>Tabla3[[#This Row],[PRECIO SIN %]]-Tabla3[[#This Row],[PRECIO SIN %]]*10%</f>
        <v>63.860004000000004</v>
      </c>
      <c r="T3119" s="80">
        <f>(Tabla3[[#This Row],[PRECIO CON DESCT.]]-(Tabla3[[#This Row],[PRECIO CON DESCT.]]*$T$6))</f>
        <v>40.231802520000002</v>
      </c>
      <c r="U3119" s="96"/>
      <c r="V3119" s="94">
        <f>Tabla3[[#This Row],[PRECIO %      en $]]*Tabla3[[#This Row],[PEDIDO ]]</f>
        <v>0</v>
      </c>
      <c r="W3119" s="57">
        <f>Tabla3[[#This Row],[PRECIO CON DESCT.]]*Tabla3[[#This Row],[PEDIDO ]]</f>
        <v>0</v>
      </c>
      <c r="X3119" s="58">
        <f>Tabla3[[#This Row],[PRECIO SIN %]]*Tabla3[[#This Row],[PEDIDO ]]</f>
        <v>0</v>
      </c>
    </row>
    <row r="3120" spans="1:24" ht="33" customHeight="1" x14ac:dyDescent="0.4">
      <c r="A3120" s="125">
        <v>7800004500260</v>
      </c>
      <c r="B3120" s="59" t="s">
        <v>225</v>
      </c>
      <c r="C3120" s="59" t="s">
        <v>291</v>
      </c>
      <c r="D31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20" s="119" t="s">
        <v>3584</v>
      </c>
      <c r="F3120" s="76" t="s">
        <v>537</v>
      </c>
      <c r="G31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20" s="78">
        <v>285</v>
      </c>
      <c r="J3120" s="52">
        <v>0.77778000000000003</v>
      </c>
      <c r="K3120" s="60">
        <f>Tabla3[[#This Row],[PRECIOS]]-Tabla3[[#This Row],[PRECIOS]]*10%</f>
        <v>0.70000200000000001</v>
      </c>
      <c r="L3120" s="101"/>
      <c r="M3120" s="61"/>
      <c r="N3120" s="55">
        <f>IFERROR(Tabla3[[#This Row],[PRECIOS]]-Tabla3[[#This Row],[PRECIOS]]*Tabla3[[#This Row],[% PRODUCTO]]," ")</f>
        <v>0.77778000000000003</v>
      </c>
      <c r="O3120" s="61"/>
      <c r="P3120" s="55">
        <f>IFERROR(Tabla3[[#This Row],[OCULTAR2]]-Tabla3[[#This Row],[OCULTAR2]]*Tabla3[[#This Row],[% LÍNEA]]," ")</f>
        <v>0.77778000000000003</v>
      </c>
      <c r="Q3120" s="56">
        <f>IFERROR(Tabla3[[#This Row],[% PRODUCTO]]+Tabla3[[#This Row],[% LÍNEA]]," ")</f>
        <v>0</v>
      </c>
      <c r="R3120" s="60">
        <f>Tabla3[[#This Row],[OCULTAR3]]</f>
        <v>0.77778000000000003</v>
      </c>
      <c r="S3120" s="60">
        <f>Tabla3[[#This Row],[PRECIO SIN %]]-Tabla3[[#This Row],[PRECIO SIN %]]*10%</f>
        <v>0.70000200000000001</v>
      </c>
      <c r="T3120" s="80">
        <f>(Tabla3[[#This Row],[PRECIO CON DESCT.]]-(Tabla3[[#This Row],[PRECIO CON DESCT.]]*$T$6))</f>
        <v>0.44100126000000001</v>
      </c>
      <c r="U3120" s="96"/>
      <c r="V3120" s="94">
        <f>Tabla3[[#This Row],[PRECIO %      en $]]*Tabla3[[#This Row],[PEDIDO ]]</f>
        <v>0</v>
      </c>
      <c r="W3120" s="57">
        <f>Tabla3[[#This Row],[PRECIO CON DESCT.]]*Tabla3[[#This Row],[PEDIDO ]]</f>
        <v>0</v>
      </c>
      <c r="X3120" s="58">
        <f>Tabla3[[#This Row],[PRECIO SIN %]]*Tabla3[[#This Row],[PEDIDO ]]</f>
        <v>0</v>
      </c>
    </row>
    <row r="3121" spans="1:24" ht="33" customHeight="1" x14ac:dyDescent="0.4">
      <c r="A3121" s="124">
        <v>7800004261512</v>
      </c>
      <c r="B3121" s="51" t="s">
        <v>225</v>
      </c>
      <c r="C3121" s="51" t="s">
        <v>291</v>
      </c>
      <c r="D31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21" s="118" t="s">
        <v>3585</v>
      </c>
      <c r="F3121" s="75" t="s">
        <v>537</v>
      </c>
      <c r="G31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21" s="77">
        <v>1081</v>
      </c>
      <c r="J3121" s="52">
        <v>0.8</v>
      </c>
      <c r="K3121" s="53">
        <f>Tabla3[[#This Row],[PRECIOS]]-Tabla3[[#This Row],[PRECIOS]]*10%</f>
        <v>0.72</v>
      </c>
      <c r="L3121" s="101"/>
      <c r="M3121" s="54"/>
      <c r="N3121" s="55">
        <f>IFERROR(Tabla3[[#This Row],[PRECIOS]]-Tabla3[[#This Row],[PRECIOS]]*Tabla3[[#This Row],[% PRODUCTO]]," ")</f>
        <v>0.8</v>
      </c>
      <c r="O3121" s="54"/>
      <c r="P3121" s="55">
        <f>IFERROR(Tabla3[[#This Row],[OCULTAR2]]-Tabla3[[#This Row],[OCULTAR2]]*Tabla3[[#This Row],[% LÍNEA]]," ")</f>
        <v>0.8</v>
      </c>
      <c r="Q3121" s="56">
        <f>IFERROR(Tabla3[[#This Row],[% PRODUCTO]]+Tabla3[[#This Row],[% LÍNEA]]," ")</f>
        <v>0</v>
      </c>
      <c r="R3121" s="53">
        <f>Tabla3[[#This Row],[OCULTAR3]]</f>
        <v>0.8</v>
      </c>
      <c r="S3121" s="53">
        <f>Tabla3[[#This Row],[PRECIO SIN %]]-Tabla3[[#This Row],[PRECIO SIN %]]*10%</f>
        <v>0.72</v>
      </c>
      <c r="T3121" s="80">
        <f>(Tabla3[[#This Row],[PRECIO CON DESCT.]]-(Tabla3[[#This Row],[PRECIO CON DESCT.]]*$T$6))</f>
        <v>0.4536</v>
      </c>
      <c r="U3121" s="96"/>
      <c r="V3121" s="94">
        <f>Tabla3[[#This Row],[PRECIO %      en $]]*Tabla3[[#This Row],[PEDIDO ]]</f>
        <v>0</v>
      </c>
      <c r="W3121" s="57">
        <f>Tabla3[[#This Row],[PRECIO CON DESCT.]]*Tabla3[[#This Row],[PEDIDO ]]</f>
        <v>0</v>
      </c>
      <c r="X3121" s="58">
        <f>Tabla3[[#This Row],[PRECIO SIN %]]*Tabla3[[#This Row],[PEDIDO ]]</f>
        <v>0</v>
      </c>
    </row>
    <row r="3122" spans="1:24" ht="33" customHeight="1" x14ac:dyDescent="0.4">
      <c r="A3122" s="125">
        <v>7591020001625</v>
      </c>
      <c r="B3122" s="59" t="s">
        <v>225</v>
      </c>
      <c r="C3122" s="59" t="s">
        <v>196</v>
      </c>
      <c r="D31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22" s="119" t="s">
        <v>3586</v>
      </c>
      <c r="F3122" s="76" t="s">
        <v>537</v>
      </c>
      <c r="G31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22" s="78">
        <v>68</v>
      </c>
      <c r="J3122" s="52">
        <v>9.1666699999999999</v>
      </c>
      <c r="K3122" s="60">
        <f>Tabla3[[#This Row],[PRECIOS]]-Tabla3[[#This Row],[PRECIOS]]*10%</f>
        <v>8.2500029999999995</v>
      </c>
      <c r="L3122" s="101"/>
      <c r="M3122" s="61"/>
      <c r="N3122" s="55">
        <f>IFERROR(Tabla3[[#This Row],[PRECIOS]]-Tabla3[[#This Row],[PRECIOS]]*Tabla3[[#This Row],[% PRODUCTO]]," ")</f>
        <v>9.1666699999999999</v>
      </c>
      <c r="O3122" s="61"/>
      <c r="P3122" s="55">
        <f>IFERROR(Tabla3[[#This Row],[OCULTAR2]]-Tabla3[[#This Row],[OCULTAR2]]*Tabla3[[#This Row],[% LÍNEA]]," ")</f>
        <v>9.1666699999999999</v>
      </c>
      <c r="Q3122" s="56">
        <f>IFERROR(Tabla3[[#This Row],[% PRODUCTO]]+Tabla3[[#This Row],[% LÍNEA]]," ")</f>
        <v>0</v>
      </c>
      <c r="R3122" s="60">
        <f>Tabla3[[#This Row],[OCULTAR3]]</f>
        <v>9.1666699999999999</v>
      </c>
      <c r="S3122" s="60">
        <f>Tabla3[[#This Row],[PRECIO SIN %]]-Tabla3[[#This Row],[PRECIO SIN %]]*10%</f>
        <v>8.2500029999999995</v>
      </c>
      <c r="T3122" s="80">
        <f>(Tabla3[[#This Row],[PRECIO CON DESCT.]]-(Tabla3[[#This Row],[PRECIO CON DESCT.]]*$T$6))</f>
        <v>5.1975018899999998</v>
      </c>
      <c r="U3122" s="96"/>
      <c r="V3122" s="94">
        <f>Tabla3[[#This Row],[PRECIO %      en $]]*Tabla3[[#This Row],[PEDIDO ]]</f>
        <v>0</v>
      </c>
      <c r="W3122" s="57">
        <f>Tabla3[[#This Row],[PRECIO CON DESCT.]]*Tabla3[[#This Row],[PEDIDO ]]</f>
        <v>0</v>
      </c>
      <c r="X3122" s="58">
        <f>Tabla3[[#This Row],[PRECIO SIN %]]*Tabla3[[#This Row],[PEDIDO ]]</f>
        <v>0</v>
      </c>
    </row>
    <row r="3123" spans="1:24" ht="33" customHeight="1" x14ac:dyDescent="0.4">
      <c r="A3123" s="124">
        <v>7598252001829</v>
      </c>
      <c r="B3123" s="51" t="s">
        <v>225</v>
      </c>
      <c r="C3123" s="51" t="s">
        <v>56</v>
      </c>
      <c r="D31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23" s="118" t="s">
        <v>3587</v>
      </c>
      <c r="F3123" s="75" t="s">
        <v>537</v>
      </c>
      <c r="G31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23" s="77">
        <v>124</v>
      </c>
      <c r="J3123" s="52">
        <v>8.11111</v>
      </c>
      <c r="K3123" s="53">
        <f>Tabla3[[#This Row],[PRECIOS]]-Tabla3[[#This Row],[PRECIOS]]*10%</f>
        <v>7.2999989999999997</v>
      </c>
      <c r="L3123" s="101"/>
      <c r="M3123" s="54"/>
      <c r="N3123" s="55">
        <f>IFERROR(Tabla3[[#This Row],[PRECIOS]]-Tabla3[[#This Row],[PRECIOS]]*Tabla3[[#This Row],[% PRODUCTO]]," ")</f>
        <v>8.11111</v>
      </c>
      <c r="O3123" s="54"/>
      <c r="P3123" s="55">
        <f>IFERROR(Tabla3[[#This Row],[OCULTAR2]]-Tabla3[[#This Row],[OCULTAR2]]*Tabla3[[#This Row],[% LÍNEA]]," ")</f>
        <v>8.11111</v>
      </c>
      <c r="Q3123" s="56">
        <f>IFERROR(Tabla3[[#This Row],[% PRODUCTO]]+Tabla3[[#This Row],[% LÍNEA]]," ")</f>
        <v>0</v>
      </c>
      <c r="R3123" s="53">
        <f>Tabla3[[#This Row],[OCULTAR3]]</f>
        <v>8.11111</v>
      </c>
      <c r="S3123" s="53">
        <f>Tabla3[[#This Row],[PRECIO SIN %]]-Tabla3[[#This Row],[PRECIO SIN %]]*10%</f>
        <v>7.2999989999999997</v>
      </c>
      <c r="T3123" s="80">
        <f>(Tabla3[[#This Row],[PRECIO CON DESCT.]]-(Tabla3[[#This Row],[PRECIO CON DESCT.]]*$T$6))</f>
        <v>4.5989993699999996</v>
      </c>
      <c r="U3123" s="96"/>
      <c r="V3123" s="94">
        <f>Tabla3[[#This Row],[PRECIO %      en $]]*Tabla3[[#This Row],[PEDIDO ]]</f>
        <v>0</v>
      </c>
      <c r="W3123" s="57">
        <f>Tabla3[[#This Row],[PRECIO CON DESCT.]]*Tabla3[[#This Row],[PEDIDO ]]</f>
        <v>0</v>
      </c>
      <c r="X3123" s="58">
        <f>Tabla3[[#This Row],[PRECIO SIN %]]*Tabla3[[#This Row],[PEDIDO ]]</f>
        <v>0</v>
      </c>
    </row>
    <row r="3124" spans="1:24" ht="33" customHeight="1" x14ac:dyDescent="0.4">
      <c r="A3124" s="125">
        <v>7502213042738</v>
      </c>
      <c r="B3124" s="59" t="s">
        <v>225</v>
      </c>
      <c r="C3124" s="59" t="s">
        <v>253</v>
      </c>
      <c r="D31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24" s="119" t="s">
        <v>3588</v>
      </c>
      <c r="F3124" s="76" t="s">
        <v>537</v>
      </c>
      <c r="G31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24" s="78">
        <v>1</v>
      </c>
      <c r="J3124" s="52">
        <v>7.5555599999999998</v>
      </c>
      <c r="K3124" s="60">
        <f>Tabla3[[#This Row],[PRECIOS]]-Tabla3[[#This Row],[PRECIOS]]*10%</f>
        <v>6.8000039999999995</v>
      </c>
      <c r="L3124" s="101"/>
      <c r="M3124" s="61"/>
      <c r="N3124" s="55">
        <f>IFERROR(Tabla3[[#This Row],[PRECIOS]]-Tabla3[[#This Row],[PRECIOS]]*Tabla3[[#This Row],[% PRODUCTO]]," ")</f>
        <v>7.5555599999999998</v>
      </c>
      <c r="O3124" s="61"/>
      <c r="P3124" s="55">
        <f>IFERROR(Tabla3[[#This Row],[OCULTAR2]]-Tabla3[[#This Row],[OCULTAR2]]*Tabla3[[#This Row],[% LÍNEA]]," ")</f>
        <v>7.5555599999999998</v>
      </c>
      <c r="Q3124" s="56">
        <f>IFERROR(Tabla3[[#This Row],[% PRODUCTO]]+Tabla3[[#This Row],[% LÍNEA]]," ")</f>
        <v>0</v>
      </c>
      <c r="R3124" s="60">
        <f>Tabla3[[#This Row],[OCULTAR3]]</f>
        <v>7.5555599999999998</v>
      </c>
      <c r="S3124" s="60">
        <f>Tabla3[[#This Row],[PRECIO SIN %]]-Tabla3[[#This Row],[PRECIO SIN %]]*10%</f>
        <v>6.8000039999999995</v>
      </c>
      <c r="T3124" s="80">
        <f>(Tabla3[[#This Row],[PRECIO CON DESCT.]]-(Tabla3[[#This Row],[PRECIO CON DESCT.]]*$T$6))</f>
        <v>4.2840025199999996</v>
      </c>
      <c r="U3124" s="96"/>
      <c r="V3124" s="94">
        <f>Tabla3[[#This Row],[PRECIO %      en $]]*Tabla3[[#This Row],[PEDIDO ]]</f>
        <v>0</v>
      </c>
      <c r="W3124" s="57">
        <f>Tabla3[[#This Row],[PRECIO CON DESCT.]]*Tabla3[[#This Row],[PEDIDO ]]</f>
        <v>0</v>
      </c>
      <c r="X3124" s="58">
        <f>Tabla3[[#This Row],[PRECIO SIN %]]*Tabla3[[#This Row],[PEDIDO ]]</f>
        <v>0</v>
      </c>
    </row>
    <row r="3125" spans="1:24" ht="33" customHeight="1" x14ac:dyDescent="0.4">
      <c r="A3125" s="124">
        <v>7707274721206</v>
      </c>
      <c r="B3125" s="51" t="s">
        <v>225</v>
      </c>
      <c r="C3125" s="51" t="s">
        <v>276</v>
      </c>
      <c r="D31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25" s="118" t="s">
        <v>3589</v>
      </c>
      <c r="F3125" s="75" t="s">
        <v>537</v>
      </c>
      <c r="G31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25" s="77">
        <v>297</v>
      </c>
      <c r="J3125" s="52">
        <v>6.7777799999999999</v>
      </c>
      <c r="K3125" s="53">
        <f>Tabla3[[#This Row],[PRECIOS]]-Tabla3[[#This Row],[PRECIOS]]*10%</f>
        <v>6.1000019999999999</v>
      </c>
      <c r="L3125" s="101"/>
      <c r="M3125" s="54"/>
      <c r="N3125" s="55">
        <f>IFERROR(Tabla3[[#This Row],[PRECIOS]]-Tabla3[[#This Row],[PRECIOS]]*Tabla3[[#This Row],[% PRODUCTO]]," ")</f>
        <v>6.7777799999999999</v>
      </c>
      <c r="O3125" s="54"/>
      <c r="P3125" s="55">
        <f>IFERROR(Tabla3[[#This Row],[OCULTAR2]]-Tabla3[[#This Row],[OCULTAR2]]*Tabla3[[#This Row],[% LÍNEA]]," ")</f>
        <v>6.7777799999999999</v>
      </c>
      <c r="Q3125" s="56">
        <f>IFERROR(Tabla3[[#This Row],[% PRODUCTO]]+Tabla3[[#This Row],[% LÍNEA]]," ")</f>
        <v>0</v>
      </c>
      <c r="R3125" s="53">
        <f>Tabla3[[#This Row],[OCULTAR3]]</f>
        <v>6.7777799999999999</v>
      </c>
      <c r="S3125" s="53">
        <f>Tabla3[[#This Row],[PRECIO SIN %]]-Tabla3[[#This Row],[PRECIO SIN %]]*10%</f>
        <v>6.1000019999999999</v>
      </c>
      <c r="T3125" s="80">
        <f>(Tabla3[[#This Row],[PRECIO CON DESCT.]]-(Tabla3[[#This Row],[PRECIO CON DESCT.]]*$T$6))</f>
        <v>3.8430012599999999</v>
      </c>
      <c r="U3125" s="96"/>
      <c r="V3125" s="94">
        <f>Tabla3[[#This Row],[PRECIO %      en $]]*Tabla3[[#This Row],[PEDIDO ]]</f>
        <v>0</v>
      </c>
      <c r="W3125" s="57">
        <f>Tabla3[[#This Row],[PRECIO CON DESCT.]]*Tabla3[[#This Row],[PEDIDO ]]</f>
        <v>0</v>
      </c>
      <c r="X3125" s="58">
        <f>Tabla3[[#This Row],[PRECIO SIN %]]*Tabla3[[#This Row],[PEDIDO ]]</f>
        <v>0</v>
      </c>
    </row>
    <row r="3126" spans="1:24" ht="33" customHeight="1" x14ac:dyDescent="0.4">
      <c r="A3126" s="125">
        <v>8901117247888</v>
      </c>
      <c r="B3126" s="59" t="s">
        <v>225</v>
      </c>
      <c r="C3126" s="59" t="s">
        <v>292</v>
      </c>
      <c r="D31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26" s="119" t="s">
        <v>3590</v>
      </c>
      <c r="F3126" s="76" t="s">
        <v>537</v>
      </c>
      <c r="G31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26" s="78">
        <v>143</v>
      </c>
      <c r="J3126" s="52">
        <v>4.5555599999999998</v>
      </c>
      <c r="K3126" s="60">
        <f>Tabla3[[#This Row],[PRECIOS]]-Tabla3[[#This Row],[PRECIOS]]*10%</f>
        <v>4.1000040000000002</v>
      </c>
      <c r="L3126" s="101"/>
      <c r="M3126" s="61"/>
      <c r="N3126" s="55">
        <f>IFERROR(Tabla3[[#This Row],[PRECIOS]]-Tabla3[[#This Row],[PRECIOS]]*Tabla3[[#This Row],[% PRODUCTO]]," ")</f>
        <v>4.5555599999999998</v>
      </c>
      <c r="O3126" s="61"/>
      <c r="P3126" s="55">
        <f>IFERROR(Tabla3[[#This Row],[OCULTAR2]]-Tabla3[[#This Row],[OCULTAR2]]*Tabla3[[#This Row],[% LÍNEA]]," ")</f>
        <v>4.5555599999999998</v>
      </c>
      <c r="Q3126" s="56">
        <f>IFERROR(Tabla3[[#This Row],[% PRODUCTO]]+Tabla3[[#This Row],[% LÍNEA]]," ")</f>
        <v>0</v>
      </c>
      <c r="R3126" s="60">
        <f>Tabla3[[#This Row],[OCULTAR3]]</f>
        <v>4.5555599999999998</v>
      </c>
      <c r="S3126" s="60">
        <f>Tabla3[[#This Row],[PRECIO SIN %]]-Tabla3[[#This Row],[PRECIO SIN %]]*10%</f>
        <v>4.1000040000000002</v>
      </c>
      <c r="T3126" s="80">
        <f>(Tabla3[[#This Row],[PRECIO CON DESCT.]]-(Tabla3[[#This Row],[PRECIO CON DESCT.]]*$T$6))</f>
        <v>2.58300252</v>
      </c>
      <c r="U3126" s="96"/>
      <c r="V3126" s="94">
        <f>Tabla3[[#This Row],[PRECIO %      en $]]*Tabla3[[#This Row],[PEDIDO ]]</f>
        <v>0</v>
      </c>
      <c r="W3126" s="57">
        <f>Tabla3[[#This Row],[PRECIO CON DESCT.]]*Tabla3[[#This Row],[PEDIDO ]]</f>
        <v>0</v>
      </c>
      <c r="X3126" s="58">
        <f>Tabla3[[#This Row],[PRECIO SIN %]]*Tabla3[[#This Row],[PEDIDO ]]</f>
        <v>0</v>
      </c>
    </row>
    <row r="3127" spans="1:24" ht="33" customHeight="1" x14ac:dyDescent="0.4">
      <c r="A3127" s="124">
        <v>7591196000606</v>
      </c>
      <c r="B3127" s="51" t="s">
        <v>225</v>
      </c>
      <c r="C3127" s="51" t="s">
        <v>200</v>
      </c>
      <c r="D31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27" s="118" t="s">
        <v>3591</v>
      </c>
      <c r="F3127" s="75" t="s">
        <v>537</v>
      </c>
      <c r="G31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27" s="77">
        <v>17</v>
      </c>
      <c r="J3127" s="52">
        <v>19.44444</v>
      </c>
      <c r="K3127" s="53">
        <f>Tabla3[[#This Row],[PRECIOS]]-Tabla3[[#This Row],[PRECIOS]]*10%</f>
        <v>17.499995999999999</v>
      </c>
      <c r="L3127" s="101"/>
      <c r="M3127" s="54"/>
      <c r="N3127" s="55">
        <f>IFERROR(Tabla3[[#This Row],[PRECIOS]]-Tabla3[[#This Row],[PRECIOS]]*Tabla3[[#This Row],[% PRODUCTO]]," ")</f>
        <v>19.44444</v>
      </c>
      <c r="O3127" s="54"/>
      <c r="P3127" s="55">
        <f>IFERROR(Tabla3[[#This Row],[OCULTAR2]]-Tabla3[[#This Row],[OCULTAR2]]*Tabla3[[#This Row],[% LÍNEA]]," ")</f>
        <v>19.44444</v>
      </c>
      <c r="Q3127" s="56">
        <f>IFERROR(Tabla3[[#This Row],[% PRODUCTO]]+Tabla3[[#This Row],[% LÍNEA]]," ")</f>
        <v>0</v>
      </c>
      <c r="R3127" s="53">
        <f>Tabla3[[#This Row],[OCULTAR3]]</f>
        <v>19.44444</v>
      </c>
      <c r="S3127" s="53">
        <f>Tabla3[[#This Row],[PRECIO SIN %]]-Tabla3[[#This Row],[PRECIO SIN %]]*10%</f>
        <v>17.499995999999999</v>
      </c>
      <c r="T3127" s="80">
        <f>(Tabla3[[#This Row],[PRECIO CON DESCT.]]-(Tabla3[[#This Row],[PRECIO CON DESCT.]]*$T$6))</f>
        <v>11.02499748</v>
      </c>
      <c r="U3127" s="96"/>
      <c r="V3127" s="94">
        <f>Tabla3[[#This Row],[PRECIO %      en $]]*Tabla3[[#This Row],[PEDIDO ]]</f>
        <v>0</v>
      </c>
      <c r="W3127" s="57">
        <f>Tabla3[[#This Row],[PRECIO CON DESCT.]]*Tabla3[[#This Row],[PEDIDO ]]</f>
        <v>0</v>
      </c>
      <c r="X3127" s="58">
        <f>Tabla3[[#This Row],[PRECIO SIN %]]*Tabla3[[#This Row],[PEDIDO ]]</f>
        <v>0</v>
      </c>
    </row>
    <row r="3128" spans="1:24" ht="33" customHeight="1" x14ac:dyDescent="0.4">
      <c r="A3128" s="125">
        <v>7598252101512</v>
      </c>
      <c r="B3128" s="59" t="s">
        <v>225</v>
      </c>
      <c r="C3128" s="59" t="s">
        <v>56</v>
      </c>
      <c r="D31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28" s="119" t="s">
        <v>3592</v>
      </c>
      <c r="F3128" s="76" t="s">
        <v>537</v>
      </c>
      <c r="G31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28" s="78">
        <v>45</v>
      </c>
      <c r="J3128" s="52">
        <v>9.6444399999999995</v>
      </c>
      <c r="K3128" s="60">
        <f>Tabla3[[#This Row],[PRECIOS]]-Tabla3[[#This Row],[PRECIOS]]*10%</f>
        <v>8.6799959999999992</v>
      </c>
      <c r="L3128" s="101"/>
      <c r="M3128" s="61"/>
      <c r="N3128" s="55">
        <f>IFERROR(Tabla3[[#This Row],[PRECIOS]]-Tabla3[[#This Row],[PRECIOS]]*Tabla3[[#This Row],[% PRODUCTO]]," ")</f>
        <v>9.6444399999999995</v>
      </c>
      <c r="O3128" s="61"/>
      <c r="P3128" s="55">
        <f>IFERROR(Tabla3[[#This Row],[OCULTAR2]]-Tabla3[[#This Row],[OCULTAR2]]*Tabla3[[#This Row],[% LÍNEA]]," ")</f>
        <v>9.6444399999999995</v>
      </c>
      <c r="Q3128" s="56">
        <f>IFERROR(Tabla3[[#This Row],[% PRODUCTO]]+Tabla3[[#This Row],[% LÍNEA]]," ")</f>
        <v>0</v>
      </c>
      <c r="R3128" s="60">
        <f>Tabla3[[#This Row],[OCULTAR3]]</f>
        <v>9.6444399999999995</v>
      </c>
      <c r="S3128" s="60">
        <f>Tabla3[[#This Row],[PRECIO SIN %]]-Tabla3[[#This Row],[PRECIO SIN %]]*10%</f>
        <v>8.6799959999999992</v>
      </c>
      <c r="T3128" s="80">
        <f>(Tabla3[[#This Row],[PRECIO CON DESCT.]]-(Tabla3[[#This Row],[PRECIO CON DESCT.]]*$T$6))</f>
        <v>5.4683974800000001</v>
      </c>
      <c r="U3128" s="96"/>
      <c r="V3128" s="94">
        <f>Tabla3[[#This Row],[PRECIO %      en $]]*Tabla3[[#This Row],[PEDIDO ]]</f>
        <v>0</v>
      </c>
      <c r="W3128" s="57">
        <f>Tabla3[[#This Row],[PRECIO CON DESCT.]]*Tabla3[[#This Row],[PEDIDO ]]</f>
        <v>0</v>
      </c>
      <c r="X3128" s="58">
        <f>Tabla3[[#This Row],[PRECIO SIN %]]*Tabla3[[#This Row],[PEDIDO ]]</f>
        <v>0</v>
      </c>
    </row>
    <row r="3129" spans="1:24" ht="33" customHeight="1" x14ac:dyDescent="0.4">
      <c r="A3129" s="124">
        <v>7597533000278</v>
      </c>
      <c r="B3129" s="51" t="s">
        <v>225</v>
      </c>
      <c r="C3129" s="51" t="s">
        <v>130</v>
      </c>
      <c r="D31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29" s="118" t="s">
        <v>3593</v>
      </c>
      <c r="F3129" s="75" t="s">
        <v>537</v>
      </c>
      <c r="G31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29" s="77">
        <v>14</v>
      </c>
      <c r="J3129" s="52">
        <v>6.11111</v>
      </c>
      <c r="K3129" s="53">
        <f>Tabla3[[#This Row],[PRECIOS]]-Tabla3[[#This Row],[PRECIOS]]*10%</f>
        <v>5.4999989999999999</v>
      </c>
      <c r="L3129" s="101"/>
      <c r="M3129" s="54"/>
      <c r="N3129" s="55">
        <f>IFERROR(Tabla3[[#This Row],[PRECIOS]]-Tabla3[[#This Row],[PRECIOS]]*Tabla3[[#This Row],[% PRODUCTO]]," ")</f>
        <v>6.11111</v>
      </c>
      <c r="O3129" s="54"/>
      <c r="P3129" s="55">
        <f>IFERROR(Tabla3[[#This Row],[OCULTAR2]]-Tabla3[[#This Row],[OCULTAR2]]*Tabla3[[#This Row],[% LÍNEA]]," ")</f>
        <v>6.11111</v>
      </c>
      <c r="Q3129" s="56">
        <f>IFERROR(Tabla3[[#This Row],[% PRODUCTO]]+Tabla3[[#This Row],[% LÍNEA]]," ")</f>
        <v>0</v>
      </c>
      <c r="R3129" s="53">
        <f>Tabla3[[#This Row],[OCULTAR3]]</f>
        <v>6.11111</v>
      </c>
      <c r="S3129" s="53">
        <f>Tabla3[[#This Row],[PRECIO SIN %]]-Tabla3[[#This Row],[PRECIO SIN %]]*10%</f>
        <v>5.4999989999999999</v>
      </c>
      <c r="T3129" s="80">
        <f>(Tabla3[[#This Row],[PRECIO CON DESCT.]]-(Tabla3[[#This Row],[PRECIO CON DESCT.]]*$T$6))</f>
        <v>3.4649993700000001</v>
      </c>
      <c r="U3129" s="96"/>
      <c r="V3129" s="94">
        <f>Tabla3[[#This Row],[PRECIO %      en $]]*Tabla3[[#This Row],[PEDIDO ]]</f>
        <v>0</v>
      </c>
      <c r="W3129" s="57">
        <f>Tabla3[[#This Row],[PRECIO CON DESCT.]]*Tabla3[[#This Row],[PEDIDO ]]</f>
        <v>0</v>
      </c>
      <c r="X3129" s="58">
        <f>Tabla3[[#This Row],[PRECIO SIN %]]*Tabla3[[#This Row],[PEDIDO ]]</f>
        <v>0</v>
      </c>
    </row>
    <row r="3130" spans="1:24" ht="33" customHeight="1" x14ac:dyDescent="0.4">
      <c r="A3130" s="125">
        <v>8906188190644</v>
      </c>
      <c r="B3130" s="59" t="s">
        <v>225</v>
      </c>
      <c r="C3130" s="59" t="s">
        <v>248</v>
      </c>
      <c r="D31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130" s="119" t="s">
        <v>3594</v>
      </c>
      <c r="F3130" s="76" t="s">
        <v>537</v>
      </c>
      <c r="G31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130" s="78">
        <v>10</v>
      </c>
      <c r="J3130" s="52">
        <v>3.5</v>
      </c>
      <c r="K3130" s="60">
        <f>Tabla3[[#This Row],[PRECIOS]]-Tabla3[[#This Row],[PRECIOS]]*10%</f>
        <v>3.15</v>
      </c>
      <c r="L3130" s="101" t="s">
        <v>5327</v>
      </c>
      <c r="M3130" s="61"/>
      <c r="N3130" s="55">
        <f>IFERROR(Tabla3[[#This Row],[PRECIOS]]-Tabla3[[#This Row],[PRECIOS]]*Tabla3[[#This Row],[% PRODUCTO]]," ")</f>
        <v>3.5</v>
      </c>
      <c r="O3130" s="61"/>
      <c r="P3130" s="55">
        <f>IFERROR(Tabla3[[#This Row],[OCULTAR2]]-Tabla3[[#This Row],[OCULTAR2]]*Tabla3[[#This Row],[% LÍNEA]]," ")</f>
        <v>3.5</v>
      </c>
      <c r="Q3130" s="56">
        <f>IFERROR(Tabla3[[#This Row],[% PRODUCTO]]+Tabla3[[#This Row],[% LÍNEA]]," ")</f>
        <v>0</v>
      </c>
      <c r="R3130" s="60">
        <f>Tabla3[[#This Row],[OCULTAR3]]</f>
        <v>3.5</v>
      </c>
      <c r="S3130" s="60">
        <f>Tabla3[[#This Row],[PRECIO SIN %]]-Tabla3[[#This Row],[PRECIO SIN %]]*10%</f>
        <v>3.15</v>
      </c>
      <c r="T3130" s="80">
        <f>(Tabla3[[#This Row],[PRECIO CON DESCT.]]-(Tabla3[[#This Row],[PRECIO CON DESCT.]]*$T$6))</f>
        <v>1.9844999999999999</v>
      </c>
      <c r="U3130" s="96"/>
      <c r="V3130" s="94">
        <f>Tabla3[[#This Row],[PRECIO %      en $]]*Tabla3[[#This Row],[PEDIDO ]]</f>
        <v>0</v>
      </c>
      <c r="W3130" s="57">
        <f>Tabla3[[#This Row],[PRECIO CON DESCT.]]*Tabla3[[#This Row],[PEDIDO ]]</f>
        <v>0</v>
      </c>
      <c r="X3130" s="58">
        <f>Tabla3[[#This Row],[PRECIO SIN %]]*Tabla3[[#This Row],[PEDIDO ]]</f>
        <v>0</v>
      </c>
    </row>
    <row r="3131" spans="1:24" ht="33" customHeight="1" x14ac:dyDescent="0.4">
      <c r="A3131" s="124">
        <v>8908000942301</v>
      </c>
      <c r="B3131" s="51" t="s">
        <v>225</v>
      </c>
      <c r="C3131" s="51" t="s">
        <v>120</v>
      </c>
      <c r="D31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31" s="118" t="s">
        <v>3595</v>
      </c>
      <c r="F3131" s="75" t="s">
        <v>537</v>
      </c>
      <c r="G31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31" s="77">
        <v>270</v>
      </c>
      <c r="J3131" s="52">
        <v>5.2111099999999997</v>
      </c>
      <c r="K3131" s="53">
        <f>Tabla3[[#This Row],[PRECIOS]]-Tabla3[[#This Row],[PRECIOS]]*10%</f>
        <v>4.6899989999999994</v>
      </c>
      <c r="L3131" s="101"/>
      <c r="M3131" s="54"/>
      <c r="N3131" s="55">
        <f>IFERROR(Tabla3[[#This Row],[PRECIOS]]-Tabla3[[#This Row],[PRECIOS]]*Tabla3[[#This Row],[% PRODUCTO]]," ")</f>
        <v>5.2111099999999997</v>
      </c>
      <c r="O3131" s="54"/>
      <c r="P3131" s="55">
        <f>IFERROR(Tabla3[[#This Row],[OCULTAR2]]-Tabla3[[#This Row],[OCULTAR2]]*Tabla3[[#This Row],[% LÍNEA]]," ")</f>
        <v>5.2111099999999997</v>
      </c>
      <c r="Q3131" s="56">
        <f>IFERROR(Tabla3[[#This Row],[% PRODUCTO]]+Tabla3[[#This Row],[% LÍNEA]]," ")</f>
        <v>0</v>
      </c>
      <c r="R3131" s="53">
        <f>Tabla3[[#This Row],[OCULTAR3]]</f>
        <v>5.2111099999999997</v>
      </c>
      <c r="S3131" s="53">
        <f>Tabla3[[#This Row],[PRECIO SIN %]]-Tabla3[[#This Row],[PRECIO SIN %]]*10%</f>
        <v>4.6899989999999994</v>
      </c>
      <c r="T3131" s="80">
        <f>(Tabla3[[#This Row],[PRECIO CON DESCT.]]-(Tabla3[[#This Row],[PRECIO CON DESCT.]]*$T$6))</f>
        <v>2.9546993699999997</v>
      </c>
      <c r="U3131" s="96"/>
      <c r="V3131" s="94">
        <f>Tabla3[[#This Row],[PRECIO %      en $]]*Tabla3[[#This Row],[PEDIDO ]]</f>
        <v>0</v>
      </c>
      <c r="W3131" s="57">
        <f>Tabla3[[#This Row],[PRECIO CON DESCT.]]*Tabla3[[#This Row],[PEDIDO ]]</f>
        <v>0</v>
      </c>
      <c r="X3131" s="58">
        <f>Tabla3[[#This Row],[PRECIO SIN %]]*Tabla3[[#This Row],[PEDIDO ]]</f>
        <v>0</v>
      </c>
    </row>
    <row r="3132" spans="1:24" ht="33" customHeight="1" x14ac:dyDescent="0.4">
      <c r="A3132" s="125">
        <v>7502213042776</v>
      </c>
      <c r="B3132" s="59" t="s">
        <v>225</v>
      </c>
      <c r="C3132" s="59" t="s">
        <v>253</v>
      </c>
      <c r="D31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32" s="119" t="s">
        <v>3596</v>
      </c>
      <c r="F3132" s="76" t="s">
        <v>537</v>
      </c>
      <c r="G31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32" s="78">
        <v>4</v>
      </c>
      <c r="J3132" s="52">
        <v>19</v>
      </c>
      <c r="K3132" s="60">
        <f>Tabla3[[#This Row],[PRECIOS]]-Tabla3[[#This Row],[PRECIOS]]*10%</f>
        <v>17.100000000000001</v>
      </c>
      <c r="L3132" s="101"/>
      <c r="M3132" s="61"/>
      <c r="N3132" s="55">
        <f>IFERROR(Tabla3[[#This Row],[PRECIOS]]-Tabla3[[#This Row],[PRECIOS]]*Tabla3[[#This Row],[% PRODUCTO]]," ")</f>
        <v>19</v>
      </c>
      <c r="O3132" s="61"/>
      <c r="P3132" s="55">
        <f>IFERROR(Tabla3[[#This Row],[OCULTAR2]]-Tabla3[[#This Row],[OCULTAR2]]*Tabla3[[#This Row],[% LÍNEA]]," ")</f>
        <v>19</v>
      </c>
      <c r="Q3132" s="56">
        <f>IFERROR(Tabla3[[#This Row],[% PRODUCTO]]+Tabla3[[#This Row],[% LÍNEA]]," ")</f>
        <v>0</v>
      </c>
      <c r="R3132" s="60">
        <f>Tabla3[[#This Row],[OCULTAR3]]</f>
        <v>19</v>
      </c>
      <c r="S3132" s="60">
        <f>Tabla3[[#This Row],[PRECIO SIN %]]-Tabla3[[#This Row],[PRECIO SIN %]]*10%</f>
        <v>17.100000000000001</v>
      </c>
      <c r="T3132" s="80">
        <f>(Tabla3[[#This Row],[PRECIO CON DESCT.]]-(Tabla3[[#This Row],[PRECIO CON DESCT.]]*$T$6))</f>
        <v>10.773</v>
      </c>
      <c r="U3132" s="96"/>
      <c r="V3132" s="94">
        <f>Tabla3[[#This Row],[PRECIO %      en $]]*Tabla3[[#This Row],[PEDIDO ]]</f>
        <v>0</v>
      </c>
      <c r="W3132" s="57">
        <f>Tabla3[[#This Row],[PRECIO CON DESCT.]]*Tabla3[[#This Row],[PEDIDO ]]</f>
        <v>0</v>
      </c>
      <c r="X3132" s="58">
        <f>Tabla3[[#This Row],[PRECIO SIN %]]*Tabla3[[#This Row],[PEDIDO ]]</f>
        <v>0</v>
      </c>
    </row>
    <row r="3133" spans="1:24" ht="33" customHeight="1" x14ac:dyDescent="0.4">
      <c r="A3133" s="124">
        <v>7730698013442</v>
      </c>
      <c r="B3133" s="51" t="s">
        <v>225</v>
      </c>
      <c r="C3133" s="51" t="s">
        <v>83</v>
      </c>
      <c r="D31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33" s="118" t="s">
        <v>3597</v>
      </c>
      <c r="F3133" s="75" t="s">
        <v>537</v>
      </c>
      <c r="G31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33" s="77">
        <v>12</v>
      </c>
      <c r="J3133" s="52">
        <v>32.700000000000003</v>
      </c>
      <c r="K3133" s="53">
        <f>Tabla3[[#This Row],[PRECIOS]]-Tabla3[[#This Row],[PRECIOS]]*10%</f>
        <v>29.430000000000003</v>
      </c>
      <c r="L3133" s="101"/>
      <c r="M3133" s="54"/>
      <c r="N3133" s="55">
        <f>IFERROR(Tabla3[[#This Row],[PRECIOS]]-Tabla3[[#This Row],[PRECIOS]]*Tabla3[[#This Row],[% PRODUCTO]]," ")</f>
        <v>32.700000000000003</v>
      </c>
      <c r="O3133" s="54"/>
      <c r="P3133" s="55">
        <f>IFERROR(Tabla3[[#This Row],[OCULTAR2]]-Tabla3[[#This Row],[OCULTAR2]]*Tabla3[[#This Row],[% LÍNEA]]," ")</f>
        <v>32.700000000000003</v>
      </c>
      <c r="Q3133" s="56">
        <f>IFERROR(Tabla3[[#This Row],[% PRODUCTO]]+Tabla3[[#This Row],[% LÍNEA]]," ")</f>
        <v>0</v>
      </c>
      <c r="R3133" s="53">
        <f>Tabla3[[#This Row],[OCULTAR3]]</f>
        <v>32.700000000000003</v>
      </c>
      <c r="S3133" s="53">
        <f>Tabla3[[#This Row],[PRECIO SIN %]]-Tabla3[[#This Row],[PRECIO SIN %]]*10%</f>
        <v>29.430000000000003</v>
      </c>
      <c r="T3133" s="80">
        <f>(Tabla3[[#This Row],[PRECIO CON DESCT.]]-(Tabla3[[#This Row],[PRECIO CON DESCT.]]*$T$6))</f>
        <v>18.540900000000001</v>
      </c>
      <c r="U3133" s="96"/>
      <c r="V3133" s="94">
        <f>Tabla3[[#This Row],[PRECIO %      en $]]*Tabla3[[#This Row],[PEDIDO ]]</f>
        <v>0</v>
      </c>
      <c r="W3133" s="57">
        <f>Tabla3[[#This Row],[PRECIO CON DESCT.]]*Tabla3[[#This Row],[PEDIDO ]]</f>
        <v>0</v>
      </c>
      <c r="X3133" s="58">
        <f>Tabla3[[#This Row],[PRECIO SIN %]]*Tabla3[[#This Row],[PEDIDO ]]</f>
        <v>0</v>
      </c>
    </row>
    <row r="3134" spans="1:24" ht="33" customHeight="1" x14ac:dyDescent="0.4">
      <c r="A3134" s="125">
        <v>890410708027</v>
      </c>
      <c r="B3134" s="59" t="s">
        <v>225</v>
      </c>
      <c r="C3134" s="59" t="s">
        <v>209</v>
      </c>
      <c r="D31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34" s="119" t="s">
        <v>3598</v>
      </c>
      <c r="F3134" s="76" t="s">
        <v>537</v>
      </c>
      <c r="G31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34" s="78">
        <v>42</v>
      </c>
      <c r="J3134" s="52">
        <v>21.466670000000001</v>
      </c>
      <c r="K3134" s="60">
        <f>Tabla3[[#This Row],[PRECIOS]]-Tabla3[[#This Row],[PRECIOS]]*10%</f>
        <v>19.320003</v>
      </c>
      <c r="L3134" s="101"/>
      <c r="M3134" s="61"/>
      <c r="N3134" s="55">
        <f>IFERROR(Tabla3[[#This Row],[PRECIOS]]-Tabla3[[#This Row],[PRECIOS]]*Tabla3[[#This Row],[% PRODUCTO]]," ")</f>
        <v>21.466670000000001</v>
      </c>
      <c r="O3134" s="61"/>
      <c r="P3134" s="55">
        <f>IFERROR(Tabla3[[#This Row],[OCULTAR2]]-Tabla3[[#This Row],[OCULTAR2]]*Tabla3[[#This Row],[% LÍNEA]]," ")</f>
        <v>21.466670000000001</v>
      </c>
      <c r="Q3134" s="56">
        <f>IFERROR(Tabla3[[#This Row],[% PRODUCTO]]+Tabla3[[#This Row],[% LÍNEA]]," ")</f>
        <v>0</v>
      </c>
      <c r="R3134" s="60">
        <f>Tabla3[[#This Row],[OCULTAR3]]</f>
        <v>21.466670000000001</v>
      </c>
      <c r="S3134" s="60">
        <f>Tabla3[[#This Row],[PRECIO SIN %]]-Tabla3[[#This Row],[PRECIO SIN %]]*10%</f>
        <v>19.320003</v>
      </c>
      <c r="T3134" s="80">
        <f>(Tabla3[[#This Row],[PRECIO CON DESCT.]]-(Tabla3[[#This Row],[PRECIO CON DESCT.]]*$T$6))</f>
        <v>12.17160189</v>
      </c>
      <c r="U3134" s="96"/>
      <c r="V3134" s="94">
        <f>Tabla3[[#This Row],[PRECIO %      en $]]*Tabla3[[#This Row],[PEDIDO ]]</f>
        <v>0</v>
      </c>
      <c r="W3134" s="57">
        <f>Tabla3[[#This Row],[PRECIO CON DESCT.]]*Tabla3[[#This Row],[PEDIDO ]]</f>
        <v>0</v>
      </c>
      <c r="X3134" s="58">
        <f>Tabla3[[#This Row],[PRECIO SIN %]]*Tabla3[[#This Row],[PEDIDO ]]</f>
        <v>0</v>
      </c>
    </row>
    <row r="3135" spans="1:24" ht="33" customHeight="1" x14ac:dyDescent="0.4">
      <c r="A3135" s="124">
        <v>8908010870298</v>
      </c>
      <c r="B3135" s="51" t="s">
        <v>225</v>
      </c>
      <c r="C3135" s="51" t="s">
        <v>72</v>
      </c>
      <c r="D31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35" s="118" t="s">
        <v>3599</v>
      </c>
      <c r="F3135" s="75" t="s">
        <v>537</v>
      </c>
      <c r="G31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35" s="77">
        <v>41</v>
      </c>
      <c r="J3135" s="52">
        <v>17.11111</v>
      </c>
      <c r="K3135" s="53">
        <f>Tabla3[[#This Row],[PRECIOS]]-Tabla3[[#This Row],[PRECIOS]]*10%</f>
        <v>15.399998999999999</v>
      </c>
      <c r="L3135" s="101"/>
      <c r="M3135" s="54"/>
      <c r="N3135" s="55">
        <f>IFERROR(Tabla3[[#This Row],[PRECIOS]]-Tabla3[[#This Row],[PRECIOS]]*Tabla3[[#This Row],[% PRODUCTO]]," ")</f>
        <v>17.11111</v>
      </c>
      <c r="O3135" s="54"/>
      <c r="P3135" s="55">
        <f>IFERROR(Tabla3[[#This Row],[OCULTAR2]]-Tabla3[[#This Row],[OCULTAR2]]*Tabla3[[#This Row],[% LÍNEA]]," ")</f>
        <v>17.11111</v>
      </c>
      <c r="Q3135" s="56">
        <f>IFERROR(Tabla3[[#This Row],[% PRODUCTO]]+Tabla3[[#This Row],[% LÍNEA]]," ")</f>
        <v>0</v>
      </c>
      <c r="R3135" s="53">
        <f>Tabla3[[#This Row],[OCULTAR3]]</f>
        <v>17.11111</v>
      </c>
      <c r="S3135" s="53">
        <f>Tabla3[[#This Row],[PRECIO SIN %]]-Tabla3[[#This Row],[PRECIO SIN %]]*10%</f>
        <v>15.399998999999999</v>
      </c>
      <c r="T3135" s="80">
        <f>(Tabla3[[#This Row],[PRECIO CON DESCT.]]-(Tabla3[[#This Row],[PRECIO CON DESCT.]]*$T$6))</f>
        <v>9.7019993699999993</v>
      </c>
      <c r="U3135" s="96"/>
      <c r="V3135" s="94">
        <f>Tabla3[[#This Row],[PRECIO %      en $]]*Tabla3[[#This Row],[PEDIDO ]]</f>
        <v>0</v>
      </c>
      <c r="W3135" s="57">
        <f>Tabla3[[#This Row],[PRECIO CON DESCT.]]*Tabla3[[#This Row],[PEDIDO ]]</f>
        <v>0</v>
      </c>
      <c r="X3135" s="58">
        <f>Tabla3[[#This Row],[PRECIO SIN %]]*Tabla3[[#This Row],[PEDIDO ]]</f>
        <v>0</v>
      </c>
    </row>
    <row r="3136" spans="1:24" ht="33" customHeight="1" x14ac:dyDescent="0.4">
      <c r="A3136" s="125">
        <v>7730698013435</v>
      </c>
      <c r="B3136" s="59" t="s">
        <v>225</v>
      </c>
      <c r="C3136" s="59" t="s">
        <v>83</v>
      </c>
      <c r="D31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36" s="119" t="s">
        <v>3600</v>
      </c>
      <c r="F3136" s="76" t="s">
        <v>537</v>
      </c>
      <c r="G31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36" s="78">
        <v>20</v>
      </c>
      <c r="J3136" s="52">
        <v>23.33333</v>
      </c>
      <c r="K3136" s="60">
        <f>Tabla3[[#This Row],[PRECIOS]]-Tabla3[[#This Row],[PRECIOS]]*10%</f>
        <v>20.999997</v>
      </c>
      <c r="L3136" s="101"/>
      <c r="M3136" s="61"/>
      <c r="N3136" s="55">
        <f>IFERROR(Tabla3[[#This Row],[PRECIOS]]-Tabla3[[#This Row],[PRECIOS]]*Tabla3[[#This Row],[% PRODUCTO]]," ")</f>
        <v>23.33333</v>
      </c>
      <c r="O3136" s="61"/>
      <c r="P3136" s="55">
        <f>IFERROR(Tabla3[[#This Row],[OCULTAR2]]-Tabla3[[#This Row],[OCULTAR2]]*Tabla3[[#This Row],[% LÍNEA]]," ")</f>
        <v>23.33333</v>
      </c>
      <c r="Q3136" s="56">
        <f>IFERROR(Tabla3[[#This Row],[% PRODUCTO]]+Tabla3[[#This Row],[% LÍNEA]]," ")</f>
        <v>0</v>
      </c>
      <c r="R3136" s="60">
        <f>Tabla3[[#This Row],[OCULTAR3]]</f>
        <v>23.33333</v>
      </c>
      <c r="S3136" s="60">
        <f>Tabla3[[#This Row],[PRECIO SIN %]]-Tabla3[[#This Row],[PRECIO SIN %]]*10%</f>
        <v>20.999997</v>
      </c>
      <c r="T3136" s="80">
        <f>(Tabla3[[#This Row],[PRECIO CON DESCT.]]-(Tabla3[[#This Row],[PRECIO CON DESCT.]]*$T$6))</f>
        <v>13.22999811</v>
      </c>
      <c r="U3136" s="96"/>
      <c r="V3136" s="94">
        <f>Tabla3[[#This Row],[PRECIO %      en $]]*Tabla3[[#This Row],[PEDIDO ]]</f>
        <v>0</v>
      </c>
      <c r="W3136" s="57">
        <f>Tabla3[[#This Row],[PRECIO CON DESCT.]]*Tabla3[[#This Row],[PEDIDO ]]</f>
        <v>0</v>
      </c>
      <c r="X3136" s="58">
        <f>Tabla3[[#This Row],[PRECIO SIN %]]*Tabla3[[#This Row],[PEDIDO ]]</f>
        <v>0</v>
      </c>
    </row>
    <row r="3137" spans="1:24" ht="33" customHeight="1" x14ac:dyDescent="0.4">
      <c r="A3137" s="124">
        <v>7502213042653</v>
      </c>
      <c r="B3137" s="51" t="s">
        <v>225</v>
      </c>
      <c r="C3137" s="51" t="s">
        <v>253</v>
      </c>
      <c r="D31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37" s="118" t="s">
        <v>3601</v>
      </c>
      <c r="F3137" s="75" t="s">
        <v>537</v>
      </c>
      <c r="G31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37" s="77">
        <v>1</v>
      </c>
      <c r="J3137" s="52">
        <v>17.977779999999999</v>
      </c>
      <c r="K3137" s="53">
        <f>Tabla3[[#This Row],[PRECIOS]]-Tabla3[[#This Row],[PRECIOS]]*10%</f>
        <v>16.180001999999998</v>
      </c>
      <c r="L3137" s="101"/>
      <c r="M3137" s="54"/>
      <c r="N3137" s="55">
        <f>IFERROR(Tabla3[[#This Row],[PRECIOS]]-Tabla3[[#This Row],[PRECIOS]]*Tabla3[[#This Row],[% PRODUCTO]]," ")</f>
        <v>17.977779999999999</v>
      </c>
      <c r="O3137" s="54"/>
      <c r="P3137" s="55">
        <f>IFERROR(Tabla3[[#This Row],[OCULTAR2]]-Tabla3[[#This Row],[OCULTAR2]]*Tabla3[[#This Row],[% LÍNEA]]," ")</f>
        <v>17.977779999999999</v>
      </c>
      <c r="Q3137" s="56">
        <f>IFERROR(Tabla3[[#This Row],[% PRODUCTO]]+Tabla3[[#This Row],[% LÍNEA]]," ")</f>
        <v>0</v>
      </c>
      <c r="R3137" s="53">
        <f>Tabla3[[#This Row],[OCULTAR3]]</f>
        <v>17.977779999999999</v>
      </c>
      <c r="S3137" s="53">
        <f>Tabla3[[#This Row],[PRECIO SIN %]]-Tabla3[[#This Row],[PRECIO SIN %]]*10%</f>
        <v>16.180001999999998</v>
      </c>
      <c r="T3137" s="80">
        <f>(Tabla3[[#This Row],[PRECIO CON DESCT.]]-(Tabla3[[#This Row],[PRECIO CON DESCT.]]*$T$6))</f>
        <v>10.193401259999998</v>
      </c>
      <c r="U3137" s="96"/>
      <c r="V3137" s="94">
        <f>Tabla3[[#This Row],[PRECIO %      en $]]*Tabla3[[#This Row],[PEDIDO ]]</f>
        <v>0</v>
      </c>
      <c r="W3137" s="57">
        <f>Tabla3[[#This Row],[PRECIO CON DESCT.]]*Tabla3[[#This Row],[PEDIDO ]]</f>
        <v>0</v>
      </c>
      <c r="X3137" s="58">
        <f>Tabla3[[#This Row],[PRECIO SIN %]]*Tabla3[[#This Row],[PEDIDO ]]</f>
        <v>0</v>
      </c>
    </row>
    <row r="3138" spans="1:24" ht="33" customHeight="1" x14ac:dyDescent="0.4">
      <c r="A3138" s="125">
        <v>7591585110282</v>
      </c>
      <c r="B3138" s="59" t="s">
        <v>225</v>
      </c>
      <c r="C3138" s="59" t="s">
        <v>104</v>
      </c>
      <c r="D31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38" s="119" t="s">
        <v>3602</v>
      </c>
      <c r="F3138" s="76" t="s">
        <v>537</v>
      </c>
      <c r="G31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38" s="78">
        <v>1</v>
      </c>
      <c r="J3138" s="52">
        <v>22.33</v>
      </c>
      <c r="K3138" s="60">
        <f>Tabla3[[#This Row],[PRECIOS]]-Tabla3[[#This Row],[PRECIOS]]*10%</f>
        <v>20.096999999999998</v>
      </c>
      <c r="L3138" s="101"/>
      <c r="M3138" s="61"/>
      <c r="N3138" s="55">
        <f>IFERROR(Tabla3[[#This Row],[PRECIOS]]-Tabla3[[#This Row],[PRECIOS]]*Tabla3[[#This Row],[% PRODUCTO]]," ")</f>
        <v>22.33</v>
      </c>
      <c r="O3138" s="61"/>
      <c r="P3138" s="55">
        <f>IFERROR(Tabla3[[#This Row],[OCULTAR2]]-Tabla3[[#This Row],[OCULTAR2]]*Tabla3[[#This Row],[% LÍNEA]]," ")</f>
        <v>22.33</v>
      </c>
      <c r="Q3138" s="56">
        <f>IFERROR(Tabla3[[#This Row],[% PRODUCTO]]+Tabla3[[#This Row],[% LÍNEA]]," ")</f>
        <v>0</v>
      </c>
      <c r="R3138" s="60">
        <f>Tabla3[[#This Row],[OCULTAR3]]</f>
        <v>22.33</v>
      </c>
      <c r="S3138" s="60">
        <f>Tabla3[[#This Row],[PRECIO SIN %]]-Tabla3[[#This Row],[PRECIO SIN %]]*10%</f>
        <v>20.096999999999998</v>
      </c>
      <c r="T3138" s="80">
        <f>(Tabla3[[#This Row],[PRECIO CON DESCT.]]-(Tabla3[[#This Row],[PRECIO CON DESCT.]]*$T$6))</f>
        <v>12.661109999999999</v>
      </c>
      <c r="U3138" s="96"/>
      <c r="V3138" s="94">
        <f>Tabla3[[#This Row],[PRECIO %      en $]]*Tabla3[[#This Row],[PEDIDO ]]</f>
        <v>0</v>
      </c>
      <c r="W3138" s="57">
        <f>Tabla3[[#This Row],[PRECIO CON DESCT.]]*Tabla3[[#This Row],[PEDIDO ]]</f>
        <v>0</v>
      </c>
      <c r="X3138" s="58">
        <f>Tabla3[[#This Row],[PRECIO SIN %]]*Tabla3[[#This Row],[PEDIDO ]]</f>
        <v>0</v>
      </c>
    </row>
    <row r="3139" spans="1:24" ht="33" customHeight="1" x14ac:dyDescent="0.4">
      <c r="A3139" s="124">
        <v>7591241846609</v>
      </c>
      <c r="B3139" s="51" t="s">
        <v>225</v>
      </c>
      <c r="C3139" s="51" t="s">
        <v>108</v>
      </c>
      <c r="D31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139" s="118" t="s">
        <v>3603</v>
      </c>
      <c r="F3139" s="75" t="s">
        <v>537</v>
      </c>
      <c r="G31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39" s="77">
        <v>76</v>
      </c>
      <c r="J3139" s="52">
        <v>3.5</v>
      </c>
      <c r="K3139" s="53">
        <f>Tabla3[[#This Row],[PRECIOS]]-Tabla3[[#This Row],[PRECIOS]]*10%</f>
        <v>3.15</v>
      </c>
      <c r="L3139" s="101"/>
      <c r="M3139" s="54"/>
      <c r="N3139" s="55">
        <f>IFERROR(Tabla3[[#This Row],[PRECIOS]]-Tabla3[[#This Row],[PRECIOS]]*Tabla3[[#This Row],[% PRODUCTO]]," ")</f>
        <v>3.5</v>
      </c>
      <c r="O3139" s="54"/>
      <c r="P3139" s="55">
        <f>IFERROR(Tabla3[[#This Row],[OCULTAR2]]-Tabla3[[#This Row],[OCULTAR2]]*Tabla3[[#This Row],[% LÍNEA]]," ")</f>
        <v>3.5</v>
      </c>
      <c r="Q3139" s="56">
        <f>IFERROR(Tabla3[[#This Row],[% PRODUCTO]]+Tabla3[[#This Row],[% LÍNEA]]," ")</f>
        <v>0</v>
      </c>
      <c r="R3139" s="53">
        <f>Tabla3[[#This Row],[OCULTAR3]]</f>
        <v>3.5</v>
      </c>
      <c r="S3139" s="53">
        <f>Tabla3[[#This Row],[PRECIO SIN %]]-Tabla3[[#This Row],[PRECIO SIN %]]*10%</f>
        <v>3.15</v>
      </c>
      <c r="T3139" s="80">
        <f>(Tabla3[[#This Row],[PRECIO CON DESCT.]]-(Tabla3[[#This Row],[PRECIO CON DESCT.]]*$T$6))</f>
        <v>1.9844999999999999</v>
      </c>
      <c r="U3139" s="96"/>
      <c r="V3139" s="94">
        <f>Tabla3[[#This Row],[PRECIO %      en $]]*Tabla3[[#This Row],[PEDIDO ]]</f>
        <v>0</v>
      </c>
      <c r="W3139" s="57">
        <f>Tabla3[[#This Row],[PRECIO CON DESCT.]]*Tabla3[[#This Row],[PEDIDO ]]</f>
        <v>0</v>
      </c>
      <c r="X3139" s="58">
        <f>Tabla3[[#This Row],[PRECIO SIN %]]*Tabla3[[#This Row],[PEDIDO ]]</f>
        <v>0</v>
      </c>
    </row>
    <row r="3140" spans="1:24" ht="33" customHeight="1" x14ac:dyDescent="0.4">
      <c r="A3140" s="125">
        <v>7591241846647</v>
      </c>
      <c r="B3140" s="59" t="s">
        <v>225</v>
      </c>
      <c r="C3140" s="59" t="s">
        <v>108</v>
      </c>
      <c r="D31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140" s="119" t="s">
        <v>3604</v>
      </c>
      <c r="F3140" s="76" t="s">
        <v>537</v>
      </c>
      <c r="G31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40" s="78">
        <v>49</v>
      </c>
      <c r="J3140" s="52">
        <v>3.6666699999999999</v>
      </c>
      <c r="K3140" s="60">
        <f>Tabla3[[#This Row],[PRECIOS]]-Tabla3[[#This Row],[PRECIOS]]*10%</f>
        <v>3.3000029999999998</v>
      </c>
      <c r="L3140" s="101"/>
      <c r="M3140" s="61"/>
      <c r="N3140" s="55">
        <f>IFERROR(Tabla3[[#This Row],[PRECIOS]]-Tabla3[[#This Row],[PRECIOS]]*Tabla3[[#This Row],[% PRODUCTO]]," ")</f>
        <v>3.6666699999999999</v>
      </c>
      <c r="O3140" s="61"/>
      <c r="P3140" s="55">
        <f>IFERROR(Tabla3[[#This Row],[OCULTAR2]]-Tabla3[[#This Row],[OCULTAR2]]*Tabla3[[#This Row],[% LÍNEA]]," ")</f>
        <v>3.6666699999999999</v>
      </c>
      <c r="Q3140" s="56">
        <f>IFERROR(Tabla3[[#This Row],[% PRODUCTO]]+Tabla3[[#This Row],[% LÍNEA]]," ")</f>
        <v>0</v>
      </c>
      <c r="R3140" s="60">
        <f>Tabla3[[#This Row],[OCULTAR3]]</f>
        <v>3.6666699999999999</v>
      </c>
      <c r="S3140" s="60">
        <f>Tabla3[[#This Row],[PRECIO SIN %]]-Tabla3[[#This Row],[PRECIO SIN %]]*10%</f>
        <v>3.3000029999999998</v>
      </c>
      <c r="T3140" s="80">
        <f>(Tabla3[[#This Row],[PRECIO CON DESCT.]]-(Tabla3[[#This Row],[PRECIO CON DESCT.]]*$T$6))</f>
        <v>2.0790018899999998</v>
      </c>
      <c r="U3140" s="96"/>
      <c r="V3140" s="94">
        <f>Tabla3[[#This Row],[PRECIO %      en $]]*Tabla3[[#This Row],[PEDIDO ]]</f>
        <v>0</v>
      </c>
      <c r="W3140" s="57">
        <f>Tabla3[[#This Row],[PRECIO CON DESCT.]]*Tabla3[[#This Row],[PEDIDO ]]</f>
        <v>0</v>
      </c>
      <c r="X3140" s="58">
        <f>Tabla3[[#This Row],[PRECIO SIN %]]*Tabla3[[#This Row],[PEDIDO ]]</f>
        <v>0</v>
      </c>
    </row>
    <row r="3141" spans="1:24" ht="33" customHeight="1" x14ac:dyDescent="0.4">
      <c r="A3141" s="124">
        <v>7703712034204</v>
      </c>
      <c r="B3141" s="51" t="s">
        <v>225</v>
      </c>
      <c r="C3141" s="51" t="s">
        <v>152</v>
      </c>
      <c r="D31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41" s="118" t="s">
        <v>3605</v>
      </c>
      <c r="F3141" s="75" t="s">
        <v>537</v>
      </c>
      <c r="G31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41" s="77">
        <v>788</v>
      </c>
      <c r="J3141" s="52">
        <v>3.1777799999999998</v>
      </c>
      <c r="K3141" s="53">
        <f>Tabla3[[#This Row],[PRECIOS]]-Tabla3[[#This Row],[PRECIOS]]*10%</f>
        <v>2.8600019999999997</v>
      </c>
      <c r="L3141" s="101"/>
      <c r="M3141" s="54"/>
      <c r="N3141" s="55">
        <f>IFERROR(Tabla3[[#This Row],[PRECIOS]]-Tabla3[[#This Row],[PRECIOS]]*Tabla3[[#This Row],[% PRODUCTO]]," ")</f>
        <v>3.1777799999999998</v>
      </c>
      <c r="O3141" s="54"/>
      <c r="P3141" s="55">
        <f>IFERROR(Tabla3[[#This Row],[OCULTAR2]]-Tabla3[[#This Row],[OCULTAR2]]*Tabla3[[#This Row],[% LÍNEA]]," ")</f>
        <v>3.1777799999999998</v>
      </c>
      <c r="Q3141" s="56">
        <f>IFERROR(Tabla3[[#This Row],[% PRODUCTO]]+Tabla3[[#This Row],[% LÍNEA]]," ")</f>
        <v>0</v>
      </c>
      <c r="R3141" s="53">
        <f>Tabla3[[#This Row],[OCULTAR3]]</f>
        <v>3.1777799999999998</v>
      </c>
      <c r="S3141" s="53">
        <f>Tabla3[[#This Row],[PRECIO SIN %]]-Tabla3[[#This Row],[PRECIO SIN %]]*10%</f>
        <v>2.8600019999999997</v>
      </c>
      <c r="T3141" s="80">
        <f>(Tabla3[[#This Row],[PRECIO CON DESCT.]]-(Tabla3[[#This Row],[PRECIO CON DESCT.]]*$T$6))</f>
        <v>1.8018012599999997</v>
      </c>
      <c r="U3141" s="96"/>
      <c r="V3141" s="94">
        <f>Tabla3[[#This Row],[PRECIO %      en $]]*Tabla3[[#This Row],[PEDIDO ]]</f>
        <v>0</v>
      </c>
      <c r="W3141" s="57">
        <f>Tabla3[[#This Row],[PRECIO CON DESCT.]]*Tabla3[[#This Row],[PEDIDO ]]</f>
        <v>0</v>
      </c>
      <c r="X3141" s="58">
        <f>Tabla3[[#This Row],[PRECIO SIN %]]*Tabla3[[#This Row],[PEDIDO ]]</f>
        <v>0</v>
      </c>
    </row>
    <row r="3142" spans="1:24" ht="33" customHeight="1" x14ac:dyDescent="0.4">
      <c r="A3142" s="125">
        <v>7591585175106</v>
      </c>
      <c r="B3142" s="59" t="s">
        <v>225</v>
      </c>
      <c r="C3142" s="59" t="s">
        <v>75</v>
      </c>
      <c r="D31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42" s="119" t="s">
        <v>3606</v>
      </c>
      <c r="F3142" s="76" t="s">
        <v>537</v>
      </c>
      <c r="G31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42" s="78">
        <v>3</v>
      </c>
      <c r="J3142" s="52">
        <v>3.37778</v>
      </c>
      <c r="K3142" s="60">
        <f>Tabla3[[#This Row],[PRECIOS]]-Tabla3[[#This Row],[PRECIOS]]*10%</f>
        <v>3.0400019999999999</v>
      </c>
      <c r="L3142" s="101"/>
      <c r="M3142" s="61"/>
      <c r="N3142" s="55">
        <f>IFERROR(Tabla3[[#This Row],[PRECIOS]]-Tabla3[[#This Row],[PRECIOS]]*Tabla3[[#This Row],[% PRODUCTO]]," ")</f>
        <v>3.37778</v>
      </c>
      <c r="O3142" s="61"/>
      <c r="P3142" s="55">
        <f>IFERROR(Tabla3[[#This Row],[OCULTAR2]]-Tabla3[[#This Row],[OCULTAR2]]*Tabla3[[#This Row],[% LÍNEA]]," ")</f>
        <v>3.37778</v>
      </c>
      <c r="Q3142" s="56">
        <f>IFERROR(Tabla3[[#This Row],[% PRODUCTO]]+Tabla3[[#This Row],[% LÍNEA]]," ")</f>
        <v>0</v>
      </c>
      <c r="R3142" s="60">
        <f>Tabla3[[#This Row],[OCULTAR3]]</f>
        <v>3.37778</v>
      </c>
      <c r="S3142" s="60">
        <f>Tabla3[[#This Row],[PRECIO SIN %]]-Tabla3[[#This Row],[PRECIO SIN %]]*10%</f>
        <v>3.0400019999999999</v>
      </c>
      <c r="T3142" s="80">
        <f>(Tabla3[[#This Row],[PRECIO CON DESCT.]]-(Tabla3[[#This Row],[PRECIO CON DESCT.]]*$T$6))</f>
        <v>1.9152012599999999</v>
      </c>
      <c r="U3142" s="96"/>
      <c r="V3142" s="94">
        <f>Tabla3[[#This Row],[PRECIO %      en $]]*Tabla3[[#This Row],[PEDIDO ]]</f>
        <v>0</v>
      </c>
      <c r="W3142" s="57">
        <f>Tabla3[[#This Row],[PRECIO CON DESCT.]]*Tabla3[[#This Row],[PEDIDO ]]</f>
        <v>0</v>
      </c>
      <c r="X3142" s="58">
        <f>Tabla3[[#This Row],[PRECIO SIN %]]*Tabla3[[#This Row],[PEDIDO ]]</f>
        <v>0</v>
      </c>
    </row>
    <row r="3143" spans="1:24" ht="33" customHeight="1" x14ac:dyDescent="0.4">
      <c r="A3143" s="124">
        <v>7703153019914</v>
      </c>
      <c r="B3143" s="51" t="s">
        <v>225</v>
      </c>
      <c r="C3143" s="51" t="s">
        <v>263</v>
      </c>
      <c r="D31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43" s="118" t="s">
        <v>3607</v>
      </c>
      <c r="F3143" s="75" t="s">
        <v>537</v>
      </c>
      <c r="G31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43" s="77">
        <v>88</v>
      </c>
      <c r="J3143" s="52">
        <v>3.5</v>
      </c>
      <c r="K3143" s="53">
        <f>Tabla3[[#This Row],[PRECIOS]]-Tabla3[[#This Row],[PRECIOS]]*10%</f>
        <v>3.15</v>
      </c>
      <c r="L3143" s="101"/>
      <c r="M3143" s="54"/>
      <c r="N3143" s="55">
        <f>IFERROR(Tabla3[[#This Row],[PRECIOS]]-Tabla3[[#This Row],[PRECIOS]]*Tabla3[[#This Row],[% PRODUCTO]]," ")</f>
        <v>3.5</v>
      </c>
      <c r="O3143" s="54"/>
      <c r="P3143" s="55">
        <f>IFERROR(Tabla3[[#This Row],[OCULTAR2]]-Tabla3[[#This Row],[OCULTAR2]]*Tabla3[[#This Row],[% LÍNEA]]," ")</f>
        <v>3.5</v>
      </c>
      <c r="Q3143" s="56">
        <f>IFERROR(Tabla3[[#This Row],[% PRODUCTO]]+Tabla3[[#This Row],[% LÍNEA]]," ")</f>
        <v>0</v>
      </c>
      <c r="R3143" s="53">
        <f>Tabla3[[#This Row],[OCULTAR3]]</f>
        <v>3.5</v>
      </c>
      <c r="S3143" s="53">
        <f>Tabla3[[#This Row],[PRECIO SIN %]]-Tabla3[[#This Row],[PRECIO SIN %]]*10%</f>
        <v>3.15</v>
      </c>
      <c r="T3143" s="80">
        <f>(Tabla3[[#This Row],[PRECIO CON DESCT.]]-(Tabla3[[#This Row],[PRECIO CON DESCT.]]*$T$6))</f>
        <v>1.9844999999999999</v>
      </c>
      <c r="U3143" s="96"/>
      <c r="V3143" s="94">
        <f>Tabla3[[#This Row],[PRECIO %      en $]]*Tabla3[[#This Row],[PEDIDO ]]</f>
        <v>0</v>
      </c>
      <c r="W3143" s="57">
        <f>Tabla3[[#This Row],[PRECIO CON DESCT.]]*Tabla3[[#This Row],[PEDIDO ]]</f>
        <v>0</v>
      </c>
      <c r="X3143" s="58">
        <f>Tabla3[[#This Row],[PRECIO SIN %]]*Tabla3[[#This Row],[PEDIDO ]]</f>
        <v>0</v>
      </c>
    </row>
    <row r="3144" spans="1:24" ht="33" customHeight="1" x14ac:dyDescent="0.4">
      <c r="A3144" s="125">
        <v>7591519003918</v>
      </c>
      <c r="B3144" s="59" t="s">
        <v>225</v>
      </c>
      <c r="C3144" s="59" t="s">
        <v>149</v>
      </c>
      <c r="D31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44" s="119" t="s">
        <v>3608</v>
      </c>
      <c r="F3144" s="76" t="s">
        <v>537</v>
      </c>
      <c r="G31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44" s="78">
        <v>224</v>
      </c>
      <c r="J3144" s="52">
        <v>3.8333300000000001</v>
      </c>
      <c r="K3144" s="60">
        <f>Tabla3[[#This Row],[PRECIOS]]-Tabla3[[#This Row],[PRECIOS]]*10%</f>
        <v>3.4499970000000002</v>
      </c>
      <c r="L3144" s="101"/>
      <c r="M3144" s="61"/>
      <c r="N3144" s="55">
        <f>IFERROR(Tabla3[[#This Row],[PRECIOS]]-Tabla3[[#This Row],[PRECIOS]]*Tabla3[[#This Row],[% PRODUCTO]]," ")</f>
        <v>3.8333300000000001</v>
      </c>
      <c r="O3144" s="61"/>
      <c r="P3144" s="55">
        <f>IFERROR(Tabla3[[#This Row],[OCULTAR2]]-Tabla3[[#This Row],[OCULTAR2]]*Tabla3[[#This Row],[% LÍNEA]]," ")</f>
        <v>3.8333300000000001</v>
      </c>
      <c r="Q3144" s="56">
        <f>IFERROR(Tabla3[[#This Row],[% PRODUCTO]]+Tabla3[[#This Row],[% LÍNEA]]," ")</f>
        <v>0</v>
      </c>
      <c r="R3144" s="60">
        <f>Tabla3[[#This Row],[OCULTAR3]]</f>
        <v>3.8333300000000001</v>
      </c>
      <c r="S3144" s="60">
        <f>Tabla3[[#This Row],[PRECIO SIN %]]-Tabla3[[#This Row],[PRECIO SIN %]]*10%</f>
        <v>3.4499970000000002</v>
      </c>
      <c r="T3144" s="80">
        <f>(Tabla3[[#This Row],[PRECIO CON DESCT.]]-(Tabla3[[#This Row],[PRECIO CON DESCT.]]*$T$6))</f>
        <v>2.1734981100000001</v>
      </c>
      <c r="U3144" s="96"/>
      <c r="V3144" s="94">
        <f>Tabla3[[#This Row],[PRECIO %      en $]]*Tabla3[[#This Row],[PEDIDO ]]</f>
        <v>0</v>
      </c>
      <c r="W3144" s="57">
        <f>Tabla3[[#This Row],[PRECIO CON DESCT.]]*Tabla3[[#This Row],[PEDIDO ]]</f>
        <v>0</v>
      </c>
      <c r="X3144" s="58">
        <f>Tabla3[[#This Row],[PRECIO SIN %]]*Tabla3[[#This Row],[PEDIDO ]]</f>
        <v>0</v>
      </c>
    </row>
    <row r="3145" spans="1:24" ht="33" customHeight="1" x14ac:dyDescent="0.4">
      <c r="A3145" s="124">
        <v>7591020008181</v>
      </c>
      <c r="B3145" s="51" t="s">
        <v>225</v>
      </c>
      <c r="C3145" s="51" t="s">
        <v>101</v>
      </c>
      <c r="D31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45" s="118" t="s">
        <v>3609</v>
      </c>
      <c r="F3145" s="75" t="s">
        <v>537</v>
      </c>
      <c r="G31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45" s="77">
        <v>25</v>
      </c>
      <c r="J3145" s="52">
        <v>3.5</v>
      </c>
      <c r="K3145" s="53">
        <f>Tabla3[[#This Row],[PRECIOS]]-Tabla3[[#This Row],[PRECIOS]]*10%</f>
        <v>3.15</v>
      </c>
      <c r="L3145" s="101"/>
      <c r="M3145" s="54"/>
      <c r="N3145" s="55">
        <f>IFERROR(Tabla3[[#This Row],[PRECIOS]]-Tabla3[[#This Row],[PRECIOS]]*Tabla3[[#This Row],[% PRODUCTO]]," ")</f>
        <v>3.5</v>
      </c>
      <c r="O3145" s="54"/>
      <c r="P3145" s="55">
        <f>IFERROR(Tabla3[[#This Row],[OCULTAR2]]-Tabla3[[#This Row],[OCULTAR2]]*Tabla3[[#This Row],[% LÍNEA]]," ")</f>
        <v>3.5</v>
      </c>
      <c r="Q3145" s="56">
        <f>IFERROR(Tabla3[[#This Row],[% PRODUCTO]]+Tabla3[[#This Row],[% LÍNEA]]," ")</f>
        <v>0</v>
      </c>
      <c r="R3145" s="53">
        <f>Tabla3[[#This Row],[OCULTAR3]]</f>
        <v>3.5</v>
      </c>
      <c r="S3145" s="53">
        <f>Tabla3[[#This Row],[PRECIO SIN %]]-Tabla3[[#This Row],[PRECIO SIN %]]*10%</f>
        <v>3.15</v>
      </c>
      <c r="T3145" s="80">
        <f>(Tabla3[[#This Row],[PRECIO CON DESCT.]]-(Tabla3[[#This Row],[PRECIO CON DESCT.]]*$T$6))</f>
        <v>1.9844999999999999</v>
      </c>
      <c r="U3145" s="96"/>
      <c r="V3145" s="94">
        <f>Tabla3[[#This Row],[PRECIO %      en $]]*Tabla3[[#This Row],[PEDIDO ]]</f>
        <v>0</v>
      </c>
      <c r="W3145" s="57">
        <f>Tabla3[[#This Row],[PRECIO CON DESCT.]]*Tabla3[[#This Row],[PEDIDO ]]</f>
        <v>0</v>
      </c>
      <c r="X3145" s="58">
        <f>Tabla3[[#This Row],[PRECIO SIN %]]*Tabla3[[#This Row],[PEDIDO ]]</f>
        <v>0</v>
      </c>
    </row>
    <row r="3146" spans="1:24" ht="33" customHeight="1" x14ac:dyDescent="0.4">
      <c r="A3146" s="125">
        <v>7594001101475</v>
      </c>
      <c r="B3146" s="59" t="s">
        <v>225</v>
      </c>
      <c r="C3146" s="59" t="s">
        <v>203</v>
      </c>
      <c r="D31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46" s="119" t="s">
        <v>3610</v>
      </c>
      <c r="F3146" s="76" t="s">
        <v>537</v>
      </c>
      <c r="G31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46" s="78">
        <v>340</v>
      </c>
      <c r="J3146" s="52">
        <v>2.6666699999999999</v>
      </c>
      <c r="K3146" s="60">
        <f>Tabla3[[#This Row],[PRECIOS]]-Tabla3[[#This Row],[PRECIOS]]*10%</f>
        <v>2.4000029999999999</v>
      </c>
      <c r="L3146" s="101"/>
      <c r="M3146" s="61"/>
      <c r="N3146" s="55">
        <f>IFERROR(Tabla3[[#This Row],[PRECIOS]]-Tabla3[[#This Row],[PRECIOS]]*Tabla3[[#This Row],[% PRODUCTO]]," ")</f>
        <v>2.6666699999999999</v>
      </c>
      <c r="O3146" s="61"/>
      <c r="P3146" s="55">
        <f>IFERROR(Tabla3[[#This Row],[OCULTAR2]]-Tabla3[[#This Row],[OCULTAR2]]*Tabla3[[#This Row],[% LÍNEA]]," ")</f>
        <v>2.6666699999999999</v>
      </c>
      <c r="Q3146" s="56">
        <f>IFERROR(Tabla3[[#This Row],[% PRODUCTO]]+Tabla3[[#This Row],[% LÍNEA]]," ")</f>
        <v>0</v>
      </c>
      <c r="R3146" s="60">
        <f>Tabla3[[#This Row],[OCULTAR3]]</f>
        <v>2.6666699999999999</v>
      </c>
      <c r="S3146" s="60">
        <f>Tabla3[[#This Row],[PRECIO SIN %]]-Tabla3[[#This Row],[PRECIO SIN %]]*10%</f>
        <v>2.4000029999999999</v>
      </c>
      <c r="T3146" s="80">
        <f>(Tabla3[[#This Row],[PRECIO CON DESCT.]]-(Tabla3[[#This Row],[PRECIO CON DESCT.]]*$T$6))</f>
        <v>1.5120018900000001</v>
      </c>
      <c r="U3146" s="96"/>
      <c r="V3146" s="94">
        <f>Tabla3[[#This Row],[PRECIO %      en $]]*Tabla3[[#This Row],[PEDIDO ]]</f>
        <v>0</v>
      </c>
      <c r="W3146" s="57">
        <f>Tabla3[[#This Row],[PRECIO CON DESCT.]]*Tabla3[[#This Row],[PEDIDO ]]</f>
        <v>0</v>
      </c>
      <c r="X3146" s="58">
        <f>Tabla3[[#This Row],[PRECIO SIN %]]*Tabla3[[#This Row],[PEDIDO ]]</f>
        <v>0</v>
      </c>
    </row>
    <row r="3147" spans="1:24" ht="33" customHeight="1" x14ac:dyDescent="0.4">
      <c r="A3147" s="124">
        <v>7592616471013</v>
      </c>
      <c r="B3147" s="51" t="s">
        <v>225</v>
      </c>
      <c r="C3147" s="51" t="s">
        <v>161</v>
      </c>
      <c r="D31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47" s="118" t="s">
        <v>3611</v>
      </c>
      <c r="F3147" s="75" t="s">
        <v>537</v>
      </c>
      <c r="G31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47" s="77">
        <v>81</v>
      </c>
      <c r="J3147" s="52">
        <v>1.37778</v>
      </c>
      <c r="K3147" s="53">
        <f>Tabla3[[#This Row],[PRECIOS]]-Tabla3[[#This Row],[PRECIOS]]*10%</f>
        <v>1.240002</v>
      </c>
      <c r="L3147" s="101"/>
      <c r="M3147" s="54"/>
      <c r="N3147" s="55">
        <f>IFERROR(Tabla3[[#This Row],[PRECIOS]]-Tabla3[[#This Row],[PRECIOS]]*Tabla3[[#This Row],[% PRODUCTO]]," ")</f>
        <v>1.37778</v>
      </c>
      <c r="O3147" s="54"/>
      <c r="P3147" s="55">
        <f>IFERROR(Tabla3[[#This Row],[OCULTAR2]]-Tabla3[[#This Row],[OCULTAR2]]*Tabla3[[#This Row],[% LÍNEA]]," ")</f>
        <v>1.37778</v>
      </c>
      <c r="Q3147" s="56">
        <f>IFERROR(Tabla3[[#This Row],[% PRODUCTO]]+Tabla3[[#This Row],[% LÍNEA]]," ")</f>
        <v>0</v>
      </c>
      <c r="R3147" s="53">
        <f>Tabla3[[#This Row],[OCULTAR3]]</f>
        <v>1.37778</v>
      </c>
      <c r="S3147" s="53">
        <f>Tabla3[[#This Row],[PRECIO SIN %]]-Tabla3[[#This Row],[PRECIO SIN %]]*10%</f>
        <v>1.240002</v>
      </c>
      <c r="T3147" s="80">
        <f>(Tabla3[[#This Row],[PRECIO CON DESCT.]]-(Tabla3[[#This Row],[PRECIO CON DESCT.]]*$T$6))</f>
        <v>0.78120126000000001</v>
      </c>
      <c r="U3147" s="96"/>
      <c r="V3147" s="94">
        <f>Tabla3[[#This Row],[PRECIO %      en $]]*Tabla3[[#This Row],[PEDIDO ]]</f>
        <v>0</v>
      </c>
      <c r="W3147" s="57">
        <f>Tabla3[[#This Row],[PRECIO CON DESCT.]]*Tabla3[[#This Row],[PEDIDO ]]</f>
        <v>0</v>
      </c>
      <c r="X3147" s="58">
        <f>Tabla3[[#This Row],[PRECIO SIN %]]*Tabla3[[#This Row],[PEDIDO ]]</f>
        <v>0</v>
      </c>
    </row>
    <row r="3148" spans="1:24" ht="33" customHeight="1" x14ac:dyDescent="0.4">
      <c r="A3148" s="125">
        <v>8908020242924</v>
      </c>
      <c r="B3148" s="59" t="s">
        <v>225</v>
      </c>
      <c r="C3148" s="59" t="s">
        <v>206</v>
      </c>
      <c r="D31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48" s="119" t="s">
        <v>3612</v>
      </c>
      <c r="F3148" s="76" t="s">
        <v>537</v>
      </c>
      <c r="G31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48" s="78">
        <v>193</v>
      </c>
      <c r="J3148" s="52">
        <v>1.3333299999999999</v>
      </c>
      <c r="K3148" s="60">
        <f>Tabla3[[#This Row],[PRECIOS]]-Tabla3[[#This Row],[PRECIOS]]*10%</f>
        <v>1.199997</v>
      </c>
      <c r="L3148" s="101"/>
      <c r="M3148" s="61"/>
      <c r="N3148" s="55">
        <f>IFERROR(Tabla3[[#This Row],[PRECIOS]]-Tabla3[[#This Row],[PRECIOS]]*Tabla3[[#This Row],[% PRODUCTO]]," ")</f>
        <v>1.3333299999999999</v>
      </c>
      <c r="O3148" s="61"/>
      <c r="P3148" s="55">
        <f>IFERROR(Tabla3[[#This Row],[OCULTAR2]]-Tabla3[[#This Row],[OCULTAR2]]*Tabla3[[#This Row],[% LÍNEA]]," ")</f>
        <v>1.3333299999999999</v>
      </c>
      <c r="Q3148" s="56">
        <f>IFERROR(Tabla3[[#This Row],[% PRODUCTO]]+Tabla3[[#This Row],[% LÍNEA]]," ")</f>
        <v>0</v>
      </c>
      <c r="R3148" s="60">
        <f>Tabla3[[#This Row],[OCULTAR3]]</f>
        <v>1.3333299999999999</v>
      </c>
      <c r="S3148" s="60">
        <f>Tabla3[[#This Row],[PRECIO SIN %]]-Tabla3[[#This Row],[PRECIO SIN %]]*10%</f>
        <v>1.199997</v>
      </c>
      <c r="T3148" s="80">
        <f>(Tabla3[[#This Row],[PRECIO CON DESCT.]]-(Tabla3[[#This Row],[PRECIO CON DESCT.]]*$T$6))</f>
        <v>0.75599810999999995</v>
      </c>
      <c r="U3148" s="96"/>
      <c r="V3148" s="94">
        <f>Tabla3[[#This Row],[PRECIO %      en $]]*Tabla3[[#This Row],[PEDIDO ]]</f>
        <v>0</v>
      </c>
      <c r="W3148" s="57">
        <f>Tabla3[[#This Row],[PRECIO CON DESCT.]]*Tabla3[[#This Row],[PEDIDO ]]</f>
        <v>0</v>
      </c>
      <c r="X3148" s="58">
        <f>Tabla3[[#This Row],[PRECIO SIN %]]*Tabla3[[#This Row],[PEDIDO ]]</f>
        <v>0</v>
      </c>
    </row>
    <row r="3149" spans="1:24" ht="33" customHeight="1" x14ac:dyDescent="0.4">
      <c r="A3149" s="124">
        <v>198715553222</v>
      </c>
      <c r="B3149" s="51" t="s">
        <v>225</v>
      </c>
      <c r="C3149" s="51" t="s">
        <v>119</v>
      </c>
      <c r="D31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49" s="118" t="s">
        <v>3613</v>
      </c>
      <c r="F3149" s="75" t="s">
        <v>537</v>
      </c>
      <c r="G31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49" s="77">
        <v>40</v>
      </c>
      <c r="J3149" s="52">
        <v>5.7222200000000001</v>
      </c>
      <c r="K3149" s="53">
        <f>Tabla3[[#This Row],[PRECIOS]]-Tabla3[[#This Row],[PRECIOS]]*10%</f>
        <v>5.1499980000000001</v>
      </c>
      <c r="L3149" s="101"/>
      <c r="M3149" s="54"/>
      <c r="N3149" s="55">
        <f>IFERROR(Tabla3[[#This Row],[PRECIOS]]-Tabla3[[#This Row],[PRECIOS]]*Tabla3[[#This Row],[% PRODUCTO]]," ")</f>
        <v>5.7222200000000001</v>
      </c>
      <c r="O3149" s="54"/>
      <c r="P3149" s="55">
        <f>IFERROR(Tabla3[[#This Row],[OCULTAR2]]-Tabla3[[#This Row],[OCULTAR2]]*Tabla3[[#This Row],[% LÍNEA]]," ")</f>
        <v>5.7222200000000001</v>
      </c>
      <c r="Q3149" s="56">
        <f>IFERROR(Tabla3[[#This Row],[% PRODUCTO]]+Tabla3[[#This Row],[% LÍNEA]]," ")</f>
        <v>0</v>
      </c>
      <c r="R3149" s="53">
        <f>Tabla3[[#This Row],[OCULTAR3]]</f>
        <v>5.7222200000000001</v>
      </c>
      <c r="S3149" s="53">
        <f>Tabla3[[#This Row],[PRECIO SIN %]]-Tabla3[[#This Row],[PRECIO SIN %]]*10%</f>
        <v>5.1499980000000001</v>
      </c>
      <c r="T3149" s="80">
        <f>(Tabla3[[#This Row],[PRECIO CON DESCT.]]-(Tabla3[[#This Row],[PRECIO CON DESCT.]]*$T$6))</f>
        <v>3.24449874</v>
      </c>
      <c r="U3149" s="96"/>
      <c r="V3149" s="94">
        <f>Tabla3[[#This Row],[PRECIO %      en $]]*Tabla3[[#This Row],[PEDIDO ]]</f>
        <v>0</v>
      </c>
      <c r="W3149" s="57">
        <f>Tabla3[[#This Row],[PRECIO CON DESCT.]]*Tabla3[[#This Row],[PEDIDO ]]</f>
        <v>0</v>
      </c>
      <c r="X3149" s="58">
        <f>Tabla3[[#This Row],[PRECIO SIN %]]*Tabla3[[#This Row],[PEDIDO ]]</f>
        <v>0</v>
      </c>
    </row>
    <row r="3150" spans="1:24" ht="33" customHeight="1" x14ac:dyDescent="0.4">
      <c r="A3150" s="125">
        <v>7590027002703</v>
      </c>
      <c r="B3150" s="59" t="s">
        <v>225</v>
      </c>
      <c r="C3150" s="59" t="s">
        <v>250</v>
      </c>
      <c r="D31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50" s="119" t="s">
        <v>3614</v>
      </c>
      <c r="F3150" s="76" t="s">
        <v>537</v>
      </c>
      <c r="G31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50" s="78">
        <v>55</v>
      </c>
      <c r="J3150" s="52">
        <v>4.4444400000000002</v>
      </c>
      <c r="K3150" s="60">
        <f>Tabla3[[#This Row],[PRECIOS]]-Tabla3[[#This Row],[PRECIOS]]*10%</f>
        <v>3.9999960000000003</v>
      </c>
      <c r="L3150" s="101"/>
      <c r="M3150" s="61"/>
      <c r="N3150" s="55">
        <f>IFERROR(Tabla3[[#This Row],[PRECIOS]]-Tabla3[[#This Row],[PRECIOS]]*Tabla3[[#This Row],[% PRODUCTO]]," ")</f>
        <v>4.4444400000000002</v>
      </c>
      <c r="O3150" s="61"/>
      <c r="P3150" s="55">
        <f>IFERROR(Tabla3[[#This Row],[OCULTAR2]]-Tabla3[[#This Row],[OCULTAR2]]*Tabla3[[#This Row],[% LÍNEA]]," ")</f>
        <v>4.4444400000000002</v>
      </c>
      <c r="Q3150" s="56">
        <f>IFERROR(Tabla3[[#This Row],[% PRODUCTO]]+Tabla3[[#This Row],[% LÍNEA]]," ")</f>
        <v>0</v>
      </c>
      <c r="R3150" s="60">
        <f>Tabla3[[#This Row],[OCULTAR3]]</f>
        <v>4.4444400000000002</v>
      </c>
      <c r="S3150" s="60">
        <f>Tabla3[[#This Row],[PRECIO SIN %]]-Tabla3[[#This Row],[PRECIO SIN %]]*10%</f>
        <v>3.9999960000000003</v>
      </c>
      <c r="T3150" s="80">
        <f>(Tabla3[[#This Row],[PRECIO CON DESCT.]]-(Tabla3[[#This Row],[PRECIO CON DESCT.]]*$T$6))</f>
        <v>2.5199974800000002</v>
      </c>
      <c r="U3150" s="96"/>
      <c r="V3150" s="94">
        <f>Tabla3[[#This Row],[PRECIO %      en $]]*Tabla3[[#This Row],[PEDIDO ]]</f>
        <v>0</v>
      </c>
      <c r="W3150" s="57">
        <f>Tabla3[[#This Row],[PRECIO CON DESCT.]]*Tabla3[[#This Row],[PEDIDO ]]</f>
        <v>0</v>
      </c>
      <c r="X3150" s="58">
        <f>Tabla3[[#This Row],[PRECIO SIN %]]*Tabla3[[#This Row],[PEDIDO ]]</f>
        <v>0</v>
      </c>
    </row>
    <row r="3151" spans="1:24" ht="33" customHeight="1" x14ac:dyDescent="0.4">
      <c r="A3151" s="124">
        <v>7861152102607</v>
      </c>
      <c r="B3151" s="51" t="s">
        <v>225</v>
      </c>
      <c r="C3151" s="51" t="s">
        <v>280</v>
      </c>
      <c r="D31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51" s="118" t="s">
        <v>3615</v>
      </c>
      <c r="F3151" s="75" t="s">
        <v>537</v>
      </c>
      <c r="G31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51" s="77">
        <v>24</v>
      </c>
      <c r="J3151" s="52">
        <v>10</v>
      </c>
      <c r="K3151" s="53">
        <f>Tabla3[[#This Row],[PRECIOS]]-Tabla3[[#This Row],[PRECIOS]]*10%</f>
        <v>9</v>
      </c>
      <c r="L3151" s="101"/>
      <c r="M3151" s="54"/>
      <c r="N3151" s="55">
        <f>IFERROR(Tabla3[[#This Row],[PRECIOS]]-Tabla3[[#This Row],[PRECIOS]]*Tabla3[[#This Row],[% PRODUCTO]]," ")</f>
        <v>10</v>
      </c>
      <c r="O3151" s="54"/>
      <c r="P3151" s="55">
        <f>IFERROR(Tabla3[[#This Row],[OCULTAR2]]-Tabla3[[#This Row],[OCULTAR2]]*Tabla3[[#This Row],[% LÍNEA]]," ")</f>
        <v>10</v>
      </c>
      <c r="Q3151" s="56">
        <f>IFERROR(Tabla3[[#This Row],[% PRODUCTO]]+Tabla3[[#This Row],[% LÍNEA]]," ")</f>
        <v>0</v>
      </c>
      <c r="R3151" s="53">
        <f>Tabla3[[#This Row],[OCULTAR3]]</f>
        <v>10</v>
      </c>
      <c r="S3151" s="53">
        <f>Tabla3[[#This Row],[PRECIO SIN %]]-Tabla3[[#This Row],[PRECIO SIN %]]*10%</f>
        <v>9</v>
      </c>
      <c r="T3151" s="80">
        <f>(Tabla3[[#This Row],[PRECIO CON DESCT.]]-(Tabla3[[#This Row],[PRECIO CON DESCT.]]*$T$6))</f>
        <v>5.67</v>
      </c>
      <c r="U3151" s="96"/>
      <c r="V3151" s="94">
        <f>Tabla3[[#This Row],[PRECIO %      en $]]*Tabla3[[#This Row],[PEDIDO ]]</f>
        <v>0</v>
      </c>
      <c r="W3151" s="57">
        <f>Tabla3[[#This Row],[PRECIO CON DESCT.]]*Tabla3[[#This Row],[PEDIDO ]]</f>
        <v>0</v>
      </c>
      <c r="X3151" s="58">
        <f>Tabla3[[#This Row],[PRECIO SIN %]]*Tabla3[[#This Row],[PEDIDO ]]</f>
        <v>0</v>
      </c>
    </row>
    <row r="3152" spans="1:24" ht="33" customHeight="1" x14ac:dyDescent="0.4">
      <c r="A3152" s="125">
        <v>720524031181</v>
      </c>
      <c r="B3152" s="59" t="s">
        <v>225</v>
      </c>
      <c r="C3152" s="59" t="s">
        <v>229</v>
      </c>
      <c r="D31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52" s="119" t="s">
        <v>3616</v>
      </c>
      <c r="F3152" s="76" t="s">
        <v>537</v>
      </c>
      <c r="G31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52" s="78">
        <v>18</v>
      </c>
      <c r="J3152" s="52">
        <v>1.6444399999999999</v>
      </c>
      <c r="K3152" s="60">
        <f>Tabla3[[#This Row],[PRECIOS]]-Tabla3[[#This Row],[PRECIOS]]*10%</f>
        <v>1.4799959999999999</v>
      </c>
      <c r="L3152" s="101"/>
      <c r="M3152" s="61"/>
      <c r="N3152" s="55">
        <f>IFERROR(Tabla3[[#This Row],[PRECIOS]]-Tabla3[[#This Row],[PRECIOS]]*Tabla3[[#This Row],[% PRODUCTO]]," ")</f>
        <v>1.6444399999999999</v>
      </c>
      <c r="O3152" s="61"/>
      <c r="P3152" s="55">
        <f>IFERROR(Tabla3[[#This Row],[OCULTAR2]]-Tabla3[[#This Row],[OCULTAR2]]*Tabla3[[#This Row],[% LÍNEA]]," ")</f>
        <v>1.6444399999999999</v>
      </c>
      <c r="Q3152" s="56">
        <f>IFERROR(Tabla3[[#This Row],[% PRODUCTO]]+Tabla3[[#This Row],[% LÍNEA]]," ")</f>
        <v>0</v>
      </c>
      <c r="R3152" s="60">
        <f>Tabla3[[#This Row],[OCULTAR3]]</f>
        <v>1.6444399999999999</v>
      </c>
      <c r="S3152" s="60">
        <f>Tabla3[[#This Row],[PRECIO SIN %]]-Tabla3[[#This Row],[PRECIO SIN %]]*10%</f>
        <v>1.4799959999999999</v>
      </c>
      <c r="T3152" s="80">
        <f>(Tabla3[[#This Row],[PRECIO CON DESCT.]]-(Tabla3[[#This Row],[PRECIO CON DESCT.]]*$T$6))</f>
        <v>0.93239747999999989</v>
      </c>
      <c r="U3152" s="96"/>
      <c r="V3152" s="94">
        <f>Tabla3[[#This Row],[PRECIO %      en $]]*Tabla3[[#This Row],[PEDIDO ]]</f>
        <v>0</v>
      </c>
      <c r="W3152" s="57">
        <f>Tabla3[[#This Row],[PRECIO CON DESCT.]]*Tabla3[[#This Row],[PEDIDO ]]</f>
        <v>0</v>
      </c>
      <c r="X3152" s="58">
        <f>Tabla3[[#This Row],[PRECIO SIN %]]*Tabla3[[#This Row],[PEDIDO ]]</f>
        <v>0</v>
      </c>
    </row>
    <row r="3153" spans="1:24" ht="33" customHeight="1" x14ac:dyDescent="0.4">
      <c r="A3153" s="124">
        <v>8906051293090</v>
      </c>
      <c r="B3153" s="51" t="s">
        <v>225</v>
      </c>
      <c r="C3153" s="51" t="s">
        <v>128</v>
      </c>
      <c r="D31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53" s="118" t="s">
        <v>3617</v>
      </c>
      <c r="F3153" s="75" t="s">
        <v>537</v>
      </c>
      <c r="G31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53" s="77">
        <v>421</v>
      </c>
      <c r="J3153" s="52">
        <v>2.11111</v>
      </c>
      <c r="K3153" s="53">
        <f>Tabla3[[#This Row],[PRECIOS]]-Tabla3[[#This Row],[PRECIOS]]*10%</f>
        <v>1.899999</v>
      </c>
      <c r="L3153" s="101"/>
      <c r="M3153" s="54"/>
      <c r="N3153" s="55">
        <f>IFERROR(Tabla3[[#This Row],[PRECIOS]]-Tabla3[[#This Row],[PRECIOS]]*Tabla3[[#This Row],[% PRODUCTO]]," ")</f>
        <v>2.11111</v>
      </c>
      <c r="O3153" s="54"/>
      <c r="P3153" s="55">
        <f>IFERROR(Tabla3[[#This Row],[OCULTAR2]]-Tabla3[[#This Row],[OCULTAR2]]*Tabla3[[#This Row],[% LÍNEA]]," ")</f>
        <v>2.11111</v>
      </c>
      <c r="Q3153" s="56">
        <f>IFERROR(Tabla3[[#This Row],[% PRODUCTO]]+Tabla3[[#This Row],[% LÍNEA]]," ")</f>
        <v>0</v>
      </c>
      <c r="R3153" s="53">
        <f>Tabla3[[#This Row],[OCULTAR3]]</f>
        <v>2.11111</v>
      </c>
      <c r="S3153" s="53">
        <f>Tabla3[[#This Row],[PRECIO SIN %]]-Tabla3[[#This Row],[PRECIO SIN %]]*10%</f>
        <v>1.899999</v>
      </c>
      <c r="T3153" s="80">
        <f>(Tabla3[[#This Row],[PRECIO CON DESCT.]]-(Tabla3[[#This Row],[PRECIO CON DESCT.]]*$T$6))</f>
        <v>1.1969993699999999</v>
      </c>
      <c r="U3153" s="96"/>
      <c r="V3153" s="94">
        <f>Tabla3[[#This Row],[PRECIO %      en $]]*Tabla3[[#This Row],[PEDIDO ]]</f>
        <v>0</v>
      </c>
      <c r="W3153" s="57">
        <f>Tabla3[[#This Row],[PRECIO CON DESCT.]]*Tabla3[[#This Row],[PEDIDO ]]</f>
        <v>0</v>
      </c>
      <c r="X3153" s="58">
        <f>Tabla3[[#This Row],[PRECIO SIN %]]*Tabla3[[#This Row],[PEDIDO ]]</f>
        <v>0</v>
      </c>
    </row>
    <row r="3154" spans="1:24" ht="33" customHeight="1" x14ac:dyDescent="0.4">
      <c r="A3154" s="125">
        <v>7591519007183</v>
      </c>
      <c r="B3154" s="59" t="s">
        <v>225</v>
      </c>
      <c r="C3154" s="59" t="s">
        <v>149</v>
      </c>
      <c r="D31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54" s="119" t="s">
        <v>3618</v>
      </c>
      <c r="F3154" s="76" t="s">
        <v>537</v>
      </c>
      <c r="G31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54" s="78">
        <v>89</v>
      </c>
      <c r="J3154" s="52">
        <v>4.0777799999999997</v>
      </c>
      <c r="K3154" s="60">
        <f>Tabla3[[#This Row],[PRECIOS]]-Tabla3[[#This Row],[PRECIOS]]*10%</f>
        <v>3.6700019999999998</v>
      </c>
      <c r="L3154" s="101"/>
      <c r="M3154" s="61"/>
      <c r="N3154" s="55">
        <f>IFERROR(Tabla3[[#This Row],[PRECIOS]]-Tabla3[[#This Row],[PRECIOS]]*Tabla3[[#This Row],[% PRODUCTO]]," ")</f>
        <v>4.0777799999999997</v>
      </c>
      <c r="O3154" s="61"/>
      <c r="P3154" s="55">
        <f>IFERROR(Tabla3[[#This Row],[OCULTAR2]]-Tabla3[[#This Row],[OCULTAR2]]*Tabla3[[#This Row],[% LÍNEA]]," ")</f>
        <v>4.0777799999999997</v>
      </c>
      <c r="Q3154" s="56">
        <f>IFERROR(Tabla3[[#This Row],[% PRODUCTO]]+Tabla3[[#This Row],[% LÍNEA]]," ")</f>
        <v>0</v>
      </c>
      <c r="R3154" s="60">
        <f>Tabla3[[#This Row],[OCULTAR3]]</f>
        <v>4.0777799999999997</v>
      </c>
      <c r="S3154" s="60">
        <f>Tabla3[[#This Row],[PRECIO SIN %]]-Tabla3[[#This Row],[PRECIO SIN %]]*10%</f>
        <v>3.6700019999999998</v>
      </c>
      <c r="T3154" s="80">
        <f>(Tabla3[[#This Row],[PRECIO CON DESCT.]]-(Tabla3[[#This Row],[PRECIO CON DESCT.]]*$T$6))</f>
        <v>2.3121012599999999</v>
      </c>
      <c r="U3154" s="96"/>
      <c r="V3154" s="94">
        <f>Tabla3[[#This Row],[PRECIO %      en $]]*Tabla3[[#This Row],[PEDIDO ]]</f>
        <v>0</v>
      </c>
      <c r="W3154" s="57">
        <f>Tabla3[[#This Row],[PRECIO CON DESCT.]]*Tabla3[[#This Row],[PEDIDO ]]</f>
        <v>0</v>
      </c>
      <c r="X3154" s="58">
        <f>Tabla3[[#This Row],[PRECIO SIN %]]*Tabla3[[#This Row],[PEDIDO ]]</f>
        <v>0</v>
      </c>
    </row>
    <row r="3155" spans="1:24" ht="33" customHeight="1" x14ac:dyDescent="0.4">
      <c r="A3155" s="124">
        <v>7703763190164</v>
      </c>
      <c r="B3155" s="51" t="s">
        <v>225</v>
      </c>
      <c r="C3155" s="51" t="s">
        <v>171</v>
      </c>
      <c r="D31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55" s="118" t="s">
        <v>3619</v>
      </c>
      <c r="F3155" s="75" t="s">
        <v>537</v>
      </c>
      <c r="G31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55" s="77">
        <v>39</v>
      </c>
      <c r="J3155" s="52">
        <v>4.1444400000000003</v>
      </c>
      <c r="K3155" s="53">
        <f>Tabla3[[#This Row],[PRECIOS]]-Tabla3[[#This Row],[PRECIOS]]*10%</f>
        <v>3.7299960000000003</v>
      </c>
      <c r="L3155" s="101"/>
      <c r="M3155" s="54"/>
      <c r="N3155" s="55">
        <f>IFERROR(Tabla3[[#This Row],[PRECIOS]]-Tabla3[[#This Row],[PRECIOS]]*Tabla3[[#This Row],[% PRODUCTO]]," ")</f>
        <v>4.1444400000000003</v>
      </c>
      <c r="O3155" s="54"/>
      <c r="P3155" s="55">
        <f>IFERROR(Tabla3[[#This Row],[OCULTAR2]]-Tabla3[[#This Row],[OCULTAR2]]*Tabla3[[#This Row],[% LÍNEA]]," ")</f>
        <v>4.1444400000000003</v>
      </c>
      <c r="Q3155" s="56">
        <f>IFERROR(Tabla3[[#This Row],[% PRODUCTO]]+Tabla3[[#This Row],[% LÍNEA]]," ")</f>
        <v>0</v>
      </c>
      <c r="R3155" s="53">
        <f>Tabla3[[#This Row],[OCULTAR3]]</f>
        <v>4.1444400000000003</v>
      </c>
      <c r="S3155" s="53">
        <f>Tabla3[[#This Row],[PRECIO SIN %]]-Tabla3[[#This Row],[PRECIO SIN %]]*10%</f>
        <v>3.7299960000000003</v>
      </c>
      <c r="T3155" s="80">
        <f>(Tabla3[[#This Row],[PRECIO CON DESCT.]]-(Tabla3[[#This Row],[PRECIO CON DESCT.]]*$T$6))</f>
        <v>2.3498974800000001</v>
      </c>
      <c r="U3155" s="96"/>
      <c r="V3155" s="94">
        <f>Tabla3[[#This Row],[PRECIO %      en $]]*Tabla3[[#This Row],[PEDIDO ]]</f>
        <v>0</v>
      </c>
      <c r="W3155" s="57">
        <f>Tabla3[[#This Row],[PRECIO CON DESCT.]]*Tabla3[[#This Row],[PEDIDO ]]</f>
        <v>0</v>
      </c>
      <c r="X3155" s="58">
        <f>Tabla3[[#This Row],[PRECIO SIN %]]*Tabla3[[#This Row],[PEDIDO ]]</f>
        <v>0</v>
      </c>
    </row>
    <row r="3156" spans="1:24" ht="33" customHeight="1" x14ac:dyDescent="0.4">
      <c r="A3156" s="125">
        <v>7591519001051</v>
      </c>
      <c r="B3156" s="59" t="s">
        <v>225</v>
      </c>
      <c r="C3156" s="59" t="s">
        <v>149</v>
      </c>
      <c r="D31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56" s="119" t="s">
        <v>3620</v>
      </c>
      <c r="F3156" s="76" t="s">
        <v>537</v>
      </c>
      <c r="G31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56" s="78">
        <v>38</v>
      </c>
      <c r="J3156" s="52">
        <v>10.27778</v>
      </c>
      <c r="K3156" s="60">
        <f>Tabla3[[#This Row],[PRECIOS]]-Tabla3[[#This Row],[PRECIOS]]*10%</f>
        <v>9.2500020000000003</v>
      </c>
      <c r="L3156" s="101"/>
      <c r="M3156" s="61"/>
      <c r="N3156" s="55">
        <f>IFERROR(Tabla3[[#This Row],[PRECIOS]]-Tabla3[[#This Row],[PRECIOS]]*Tabla3[[#This Row],[% PRODUCTO]]," ")</f>
        <v>10.27778</v>
      </c>
      <c r="O3156" s="61"/>
      <c r="P3156" s="55">
        <f>IFERROR(Tabla3[[#This Row],[OCULTAR2]]-Tabla3[[#This Row],[OCULTAR2]]*Tabla3[[#This Row],[% LÍNEA]]," ")</f>
        <v>10.27778</v>
      </c>
      <c r="Q3156" s="56">
        <f>IFERROR(Tabla3[[#This Row],[% PRODUCTO]]+Tabla3[[#This Row],[% LÍNEA]]," ")</f>
        <v>0</v>
      </c>
      <c r="R3156" s="60">
        <f>Tabla3[[#This Row],[OCULTAR3]]</f>
        <v>10.27778</v>
      </c>
      <c r="S3156" s="60">
        <f>Tabla3[[#This Row],[PRECIO SIN %]]-Tabla3[[#This Row],[PRECIO SIN %]]*10%</f>
        <v>9.2500020000000003</v>
      </c>
      <c r="T3156" s="80">
        <f>(Tabla3[[#This Row],[PRECIO CON DESCT.]]-(Tabla3[[#This Row],[PRECIO CON DESCT.]]*$T$6))</f>
        <v>5.82750126</v>
      </c>
      <c r="U3156" s="96"/>
      <c r="V3156" s="94">
        <f>Tabla3[[#This Row],[PRECIO %      en $]]*Tabla3[[#This Row],[PEDIDO ]]</f>
        <v>0</v>
      </c>
      <c r="W3156" s="57">
        <f>Tabla3[[#This Row],[PRECIO CON DESCT.]]*Tabla3[[#This Row],[PEDIDO ]]</f>
        <v>0</v>
      </c>
      <c r="X3156" s="58">
        <f>Tabla3[[#This Row],[PRECIO SIN %]]*Tabla3[[#This Row],[PEDIDO ]]</f>
        <v>0</v>
      </c>
    </row>
    <row r="3157" spans="1:24" ht="33" customHeight="1" x14ac:dyDescent="0.4">
      <c r="A3157" s="124">
        <v>7598677000063</v>
      </c>
      <c r="B3157" s="51" t="s">
        <v>225</v>
      </c>
      <c r="C3157" s="51" t="s">
        <v>125</v>
      </c>
      <c r="D31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57" s="118" t="s">
        <v>3621</v>
      </c>
      <c r="F3157" s="75" t="s">
        <v>537</v>
      </c>
      <c r="G31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57" s="77">
        <v>169</v>
      </c>
      <c r="J3157" s="52">
        <v>3.2111100000000001</v>
      </c>
      <c r="K3157" s="53">
        <f>Tabla3[[#This Row],[PRECIOS]]-Tabla3[[#This Row],[PRECIOS]]*10%</f>
        <v>2.889999</v>
      </c>
      <c r="L3157" s="101"/>
      <c r="M3157" s="54"/>
      <c r="N3157" s="55">
        <f>IFERROR(Tabla3[[#This Row],[PRECIOS]]-Tabla3[[#This Row],[PRECIOS]]*Tabla3[[#This Row],[% PRODUCTO]]," ")</f>
        <v>3.2111100000000001</v>
      </c>
      <c r="O3157" s="54"/>
      <c r="P3157" s="55">
        <f>IFERROR(Tabla3[[#This Row],[OCULTAR2]]-Tabla3[[#This Row],[OCULTAR2]]*Tabla3[[#This Row],[% LÍNEA]]," ")</f>
        <v>3.2111100000000001</v>
      </c>
      <c r="Q3157" s="56">
        <f>IFERROR(Tabla3[[#This Row],[% PRODUCTO]]+Tabla3[[#This Row],[% LÍNEA]]," ")</f>
        <v>0</v>
      </c>
      <c r="R3157" s="53">
        <f>Tabla3[[#This Row],[OCULTAR3]]</f>
        <v>3.2111100000000001</v>
      </c>
      <c r="S3157" s="53">
        <f>Tabla3[[#This Row],[PRECIO SIN %]]-Tabla3[[#This Row],[PRECIO SIN %]]*10%</f>
        <v>2.889999</v>
      </c>
      <c r="T3157" s="80">
        <f>(Tabla3[[#This Row],[PRECIO CON DESCT.]]-(Tabla3[[#This Row],[PRECIO CON DESCT.]]*$T$6))</f>
        <v>1.82069937</v>
      </c>
      <c r="U3157" s="96"/>
      <c r="V3157" s="94">
        <f>Tabla3[[#This Row],[PRECIO %      en $]]*Tabla3[[#This Row],[PEDIDO ]]</f>
        <v>0</v>
      </c>
      <c r="W3157" s="57">
        <f>Tabla3[[#This Row],[PRECIO CON DESCT.]]*Tabla3[[#This Row],[PEDIDO ]]</f>
        <v>0</v>
      </c>
      <c r="X3157" s="58">
        <f>Tabla3[[#This Row],[PRECIO SIN %]]*Tabla3[[#This Row],[PEDIDO ]]</f>
        <v>0</v>
      </c>
    </row>
    <row r="3158" spans="1:24" ht="33" customHeight="1" x14ac:dyDescent="0.4">
      <c r="A3158" s="125">
        <v>7591585378279</v>
      </c>
      <c r="B3158" s="59" t="s">
        <v>225</v>
      </c>
      <c r="C3158" s="59" t="s">
        <v>75</v>
      </c>
      <c r="D31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58" s="119" t="s">
        <v>3622</v>
      </c>
      <c r="F3158" s="76" t="s">
        <v>537</v>
      </c>
      <c r="G31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58" s="78">
        <v>1</v>
      </c>
      <c r="J3158" s="52">
        <v>8.38889</v>
      </c>
      <c r="K3158" s="60">
        <f>Tabla3[[#This Row],[PRECIOS]]-Tabla3[[#This Row],[PRECIOS]]*10%</f>
        <v>7.550001</v>
      </c>
      <c r="L3158" s="101"/>
      <c r="M3158" s="61"/>
      <c r="N3158" s="55">
        <f>IFERROR(Tabla3[[#This Row],[PRECIOS]]-Tabla3[[#This Row],[PRECIOS]]*Tabla3[[#This Row],[% PRODUCTO]]," ")</f>
        <v>8.38889</v>
      </c>
      <c r="O3158" s="61"/>
      <c r="P3158" s="55">
        <f>IFERROR(Tabla3[[#This Row],[OCULTAR2]]-Tabla3[[#This Row],[OCULTAR2]]*Tabla3[[#This Row],[% LÍNEA]]," ")</f>
        <v>8.38889</v>
      </c>
      <c r="Q3158" s="56">
        <f>IFERROR(Tabla3[[#This Row],[% PRODUCTO]]+Tabla3[[#This Row],[% LÍNEA]]," ")</f>
        <v>0</v>
      </c>
      <c r="R3158" s="60">
        <f>Tabla3[[#This Row],[OCULTAR3]]</f>
        <v>8.38889</v>
      </c>
      <c r="S3158" s="60">
        <f>Tabla3[[#This Row],[PRECIO SIN %]]-Tabla3[[#This Row],[PRECIO SIN %]]*10%</f>
        <v>7.550001</v>
      </c>
      <c r="T3158" s="80">
        <f>(Tabla3[[#This Row],[PRECIO CON DESCT.]]-(Tabla3[[#This Row],[PRECIO CON DESCT.]]*$T$6))</f>
        <v>4.7565006299999997</v>
      </c>
      <c r="U3158" s="96"/>
      <c r="V3158" s="94">
        <f>Tabla3[[#This Row],[PRECIO %      en $]]*Tabla3[[#This Row],[PEDIDO ]]</f>
        <v>0</v>
      </c>
      <c r="W3158" s="57">
        <f>Tabla3[[#This Row],[PRECIO CON DESCT.]]*Tabla3[[#This Row],[PEDIDO ]]</f>
        <v>0</v>
      </c>
      <c r="X3158" s="58">
        <f>Tabla3[[#This Row],[PRECIO SIN %]]*Tabla3[[#This Row],[PEDIDO ]]</f>
        <v>0</v>
      </c>
    </row>
    <row r="3159" spans="1:24" ht="33" customHeight="1" x14ac:dyDescent="0.4">
      <c r="A3159" s="124">
        <v>7592454003780</v>
      </c>
      <c r="B3159" s="51" t="s">
        <v>225</v>
      </c>
      <c r="C3159" s="51" t="s">
        <v>171</v>
      </c>
      <c r="D31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59" s="118" t="s">
        <v>3623</v>
      </c>
      <c r="F3159" s="75" t="s">
        <v>537</v>
      </c>
      <c r="G31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59" s="77">
        <v>38</v>
      </c>
      <c r="J3159" s="52">
        <v>9.7666699999999995</v>
      </c>
      <c r="K3159" s="53">
        <f>Tabla3[[#This Row],[PRECIOS]]-Tabla3[[#This Row],[PRECIOS]]*10%</f>
        <v>8.7900029999999987</v>
      </c>
      <c r="L3159" s="101"/>
      <c r="M3159" s="54"/>
      <c r="N3159" s="55">
        <f>IFERROR(Tabla3[[#This Row],[PRECIOS]]-Tabla3[[#This Row],[PRECIOS]]*Tabla3[[#This Row],[% PRODUCTO]]," ")</f>
        <v>9.7666699999999995</v>
      </c>
      <c r="O3159" s="54"/>
      <c r="P3159" s="55">
        <f>IFERROR(Tabla3[[#This Row],[OCULTAR2]]-Tabla3[[#This Row],[OCULTAR2]]*Tabla3[[#This Row],[% LÍNEA]]," ")</f>
        <v>9.7666699999999995</v>
      </c>
      <c r="Q3159" s="56">
        <f>IFERROR(Tabla3[[#This Row],[% PRODUCTO]]+Tabla3[[#This Row],[% LÍNEA]]," ")</f>
        <v>0</v>
      </c>
      <c r="R3159" s="53">
        <f>Tabla3[[#This Row],[OCULTAR3]]</f>
        <v>9.7666699999999995</v>
      </c>
      <c r="S3159" s="53">
        <f>Tabla3[[#This Row],[PRECIO SIN %]]-Tabla3[[#This Row],[PRECIO SIN %]]*10%</f>
        <v>8.7900029999999987</v>
      </c>
      <c r="T3159" s="80">
        <f>(Tabla3[[#This Row],[PRECIO CON DESCT.]]-(Tabla3[[#This Row],[PRECIO CON DESCT.]]*$T$6))</f>
        <v>5.5377018899999992</v>
      </c>
      <c r="U3159" s="96"/>
      <c r="V3159" s="94">
        <f>Tabla3[[#This Row],[PRECIO %      en $]]*Tabla3[[#This Row],[PEDIDO ]]</f>
        <v>0</v>
      </c>
      <c r="W3159" s="57">
        <f>Tabla3[[#This Row],[PRECIO CON DESCT.]]*Tabla3[[#This Row],[PEDIDO ]]</f>
        <v>0</v>
      </c>
      <c r="X3159" s="58">
        <f>Tabla3[[#This Row],[PRECIO SIN %]]*Tabla3[[#This Row],[PEDIDO ]]</f>
        <v>0</v>
      </c>
    </row>
    <row r="3160" spans="1:24" ht="33" customHeight="1" x14ac:dyDescent="0.4">
      <c r="A3160" s="125">
        <v>8904324101585</v>
      </c>
      <c r="B3160" s="59" t="s">
        <v>225</v>
      </c>
      <c r="C3160" s="59" t="s">
        <v>166</v>
      </c>
      <c r="D31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60" s="119" t="s">
        <v>3624</v>
      </c>
      <c r="F3160" s="76" t="s">
        <v>537</v>
      </c>
      <c r="G31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60" s="78">
        <v>990</v>
      </c>
      <c r="J3160" s="52">
        <v>0.77778000000000003</v>
      </c>
      <c r="K3160" s="60">
        <f>Tabla3[[#This Row],[PRECIOS]]-Tabla3[[#This Row],[PRECIOS]]*10%</f>
        <v>0.70000200000000001</v>
      </c>
      <c r="L3160" s="101"/>
      <c r="M3160" s="61"/>
      <c r="N3160" s="55">
        <f>IFERROR(Tabla3[[#This Row],[PRECIOS]]-Tabla3[[#This Row],[PRECIOS]]*Tabla3[[#This Row],[% PRODUCTO]]," ")</f>
        <v>0.77778000000000003</v>
      </c>
      <c r="O3160" s="61"/>
      <c r="P3160" s="55">
        <f>IFERROR(Tabla3[[#This Row],[OCULTAR2]]-Tabla3[[#This Row],[OCULTAR2]]*Tabla3[[#This Row],[% LÍNEA]]," ")</f>
        <v>0.77778000000000003</v>
      </c>
      <c r="Q3160" s="56">
        <f>IFERROR(Tabla3[[#This Row],[% PRODUCTO]]+Tabla3[[#This Row],[% LÍNEA]]," ")</f>
        <v>0</v>
      </c>
      <c r="R3160" s="60">
        <f>Tabla3[[#This Row],[OCULTAR3]]</f>
        <v>0.77778000000000003</v>
      </c>
      <c r="S3160" s="60">
        <f>Tabla3[[#This Row],[PRECIO SIN %]]-Tabla3[[#This Row],[PRECIO SIN %]]*10%</f>
        <v>0.70000200000000001</v>
      </c>
      <c r="T3160" s="80">
        <f>(Tabla3[[#This Row],[PRECIO CON DESCT.]]-(Tabla3[[#This Row],[PRECIO CON DESCT.]]*$T$6))</f>
        <v>0.44100126000000001</v>
      </c>
      <c r="U3160" s="96"/>
      <c r="V3160" s="94">
        <f>Tabla3[[#This Row],[PRECIO %      en $]]*Tabla3[[#This Row],[PEDIDO ]]</f>
        <v>0</v>
      </c>
      <c r="W3160" s="57">
        <f>Tabla3[[#This Row],[PRECIO CON DESCT.]]*Tabla3[[#This Row],[PEDIDO ]]</f>
        <v>0</v>
      </c>
      <c r="X3160" s="58">
        <f>Tabla3[[#This Row],[PRECIO SIN %]]*Tabla3[[#This Row],[PEDIDO ]]</f>
        <v>0</v>
      </c>
    </row>
    <row r="3161" spans="1:24" ht="33" customHeight="1" x14ac:dyDescent="0.4">
      <c r="A3161" s="124">
        <v>7591020006330</v>
      </c>
      <c r="B3161" s="51" t="s">
        <v>225</v>
      </c>
      <c r="C3161" s="51" t="s">
        <v>196</v>
      </c>
      <c r="D31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61" s="118" t="s">
        <v>3625</v>
      </c>
      <c r="F3161" s="75" t="s">
        <v>537</v>
      </c>
      <c r="G31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61" s="77">
        <v>167</v>
      </c>
      <c r="J3161" s="52">
        <v>2.5</v>
      </c>
      <c r="K3161" s="53">
        <f>Tabla3[[#This Row],[PRECIOS]]-Tabla3[[#This Row],[PRECIOS]]*10%</f>
        <v>2.25</v>
      </c>
      <c r="L3161" s="101"/>
      <c r="M3161" s="54"/>
      <c r="N3161" s="55">
        <f>IFERROR(Tabla3[[#This Row],[PRECIOS]]-Tabla3[[#This Row],[PRECIOS]]*Tabla3[[#This Row],[% PRODUCTO]]," ")</f>
        <v>2.5</v>
      </c>
      <c r="O3161" s="54"/>
      <c r="P3161" s="55">
        <f>IFERROR(Tabla3[[#This Row],[OCULTAR2]]-Tabla3[[#This Row],[OCULTAR2]]*Tabla3[[#This Row],[% LÍNEA]]," ")</f>
        <v>2.5</v>
      </c>
      <c r="Q3161" s="56">
        <f>IFERROR(Tabla3[[#This Row],[% PRODUCTO]]+Tabla3[[#This Row],[% LÍNEA]]," ")</f>
        <v>0</v>
      </c>
      <c r="R3161" s="53">
        <f>Tabla3[[#This Row],[OCULTAR3]]</f>
        <v>2.5</v>
      </c>
      <c r="S3161" s="53">
        <f>Tabla3[[#This Row],[PRECIO SIN %]]-Tabla3[[#This Row],[PRECIO SIN %]]*10%</f>
        <v>2.25</v>
      </c>
      <c r="T3161" s="80">
        <f>(Tabla3[[#This Row],[PRECIO CON DESCT.]]-(Tabla3[[#This Row],[PRECIO CON DESCT.]]*$T$6))</f>
        <v>1.4175</v>
      </c>
      <c r="U3161" s="96"/>
      <c r="V3161" s="94">
        <f>Tabla3[[#This Row],[PRECIO %      en $]]*Tabla3[[#This Row],[PEDIDO ]]</f>
        <v>0</v>
      </c>
      <c r="W3161" s="57">
        <f>Tabla3[[#This Row],[PRECIO CON DESCT.]]*Tabla3[[#This Row],[PEDIDO ]]</f>
        <v>0</v>
      </c>
      <c r="X3161" s="58">
        <f>Tabla3[[#This Row],[PRECIO SIN %]]*Tabla3[[#This Row],[PEDIDO ]]</f>
        <v>0</v>
      </c>
    </row>
    <row r="3162" spans="1:24" ht="33" customHeight="1" x14ac:dyDescent="0.4">
      <c r="A3162" s="125">
        <v>7591020009386</v>
      </c>
      <c r="B3162" s="59" t="s">
        <v>225</v>
      </c>
      <c r="C3162" s="59" t="s">
        <v>196</v>
      </c>
      <c r="D31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62" s="119" t="s">
        <v>3626</v>
      </c>
      <c r="F3162" s="76" t="s">
        <v>537</v>
      </c>
      <c r="G31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62" s="78">
        <v>196</v>
      </c>
      <c r="J3162" s="52">
        <v>3.9666700000000001</v>
      </c>
      <c r="K3162" s="60">
        <f>Tabla3[[#This Row],[PRECIOS]]-Tabla3[[#This Row],[PRECIOS]]*10%</f>
        <v>3.5700030000000003</v>
      </c>
      <c r="L3162" s="101"/>
      <c r="M3162" s="61"/>
      <c r="N3162" s="55">
        <f>IFERROR(Tabla3[[#This Row],[PRECIOS]]-Tabla3[[#This Row],[PRECIOS]]*Tabla3[[#This Row],[% PRODUCTO]]," ")</f>
        <v>3.9666700000000001</v>
      </c>
      <c r="O3162" s="61"/>
      <c r="P3162" s="55">
        <f>IFERROR(Tabla3[[#This Row],[OCULTAR2]]-Tabla3[[#This Row],[OCULTAR2]]*Tabla3[[#This Row],[% LÍNEA]]," ")</f>
        <v>3.9666700000000001</v>
      </c>
      <c r="Q3162" s="56">
        <f>IFERROR(Tabla3[[#This Row],[% PRODUCTO]]+Tabla3[[#This Row],[% LÍNEA]]," ")</f>
        <v>0</v>
      </c>
      <c r="R3162" s="60">
        <f>Tabla3[[#This Row],[OCULTAR3]]</f>
        <v>3.9666700000000001</v>
      </c>
      <c r="S3162" s="60">
        <f>Tabla3[[#This Row],[PRECIO SIN %]]-Tabla3[[#This Row],[PRECIO SIN %]]*10%</f>
        <v>3.5700030000000003</v>
      </c>
      <c r="T3162" s="80">
        <f>(Tabla3[[#This Row],[PRECIO CON DESCT.]]-(Tabla3[[#This Row],[PRECIO CON DESCT.]]*$T$6))</f>
        <v>2.2491018900000004</v>
      </c>
      <c r="U3162" s="96"/>
      <c r="V3162" s="94">
        <f>Tabla3[[#This Row],[PRECIO %      en $]]*Tabla3[[#This Row],[PEDIDO ]]</f>
        <v>0</v>
      </c>
      <c r="W3162" s="57">
        <f>Tabla3[[#This Row],[PRECIO CON DESCT.]]*Tabla3[[#This Row],[PEDIDO ]]</f>
        <v>0</v>
      </c>
      <c r="X3162" s="58">
        <f>Tabla3[[#This Row],[PRECIO SIN %]]*Tabla3[[#This Row],[PEDIDO ]]</f>
        <v>0</v>
      </c>
    </row>
    <row r="3163" spans="1:24" ht="33" customHeight="1" x14ac:dyDescent="0.4">
      <c r="A3163" s="124">
        <v>8906130231227</v>
      </c>
      <c r="B3163" s="51" t="s">
        <v>225</v>
      </c>
      <c r="C3163" s="51" t="s">
        <v>106</v>
      </c>
      <c r="D31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63" s="118" t="s">
        <v>3627</v>
      </c>
      <c r="F3163" s="75" t="s">
        <v>537</v>
      </c>
      <c r="G31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63" s="77">
        <v>543</v>
      </c>
      <c r="J3163" s="52">
        <v>2.7111100000000001</v>
      </c>
      <c r="K3163" s="53">
        <f>Tabla3[[#This Row],[PRECIOS]]-Tabla3[[#This Row],[PRECIOS]]*10%</f>
        <v>2.4399990000000003</v>
      </c>
      <c r="L3163" s="101"/>
      <c r="M3163" s="54"/>
      <c r="N3163" s="55">
        <f>IFERROR(Tabla3[[#This Row],[PRECIOS]]-Tabla3[[#This Row],[PRECIOS]]*Tabla3[[#This Row],[% PRODUCTO]]," ")</f>
        <v>2.7111100000000001</v>
      </c>
      <c r="O3163" s="54"/>
      <c r="P3163" s="55">
        <f>IFERROR(Tabla3[[#This Row],[OCULTAR2]]-Tabla3[[#This Row],[OCULTAR2]]*Tabla3[[#This Row],[% LÍNEA]]," ")</f>
        <v>2.7111100000000001</v>
      </c>
      <c r="Q3163" s="56">
        <f>IFERROR(Tabla3[[#This Row],[% PRODUCTO]]+Tabla3[[#This Row],[% LÍNEA]]," ")</f>
        <v>0</v>
      </c>
      <c r="R3163" s="53">
        <f>Tabla3[[#This Row],[OCULTAR3]]</f>
        <v>2.7111100000000001</v>
      </c>
      <c r="S3163" s="53">
        <f>Tabla3[[#This Row],[PRECIO SIN %]]-Tabla3[[#This Row],[PRECIO SIN %]]*10%</f>
        <v>2.4399990000000003</v>
      </c>
      <c r="T3163" s="80">
        <f>(Tabla3[[#This Row],[PRECIO CON DESCT.]]-(Tabla3[[#This Row],[PRECIO CON DESCT.]]*$T$6))</f>
        <v>1.5371993700000002</v>
      </c>
      <c r="U3163" s="96"/>
      <c r="V3163" s="94">
        <f>Tabla3[[#This Row],[PRECIO %      en $]]*Tabla3[[#This Row],[PEDIDO ]]</f>
        <v>0</v>
      </c>
      <c r="W3163" s="57">
        <f>Tabla3[[#This Row],[PRECIO CON DESCT.]]*Tabla3[[#This Row],[PEDIDO ]]</f>
        <v>0</v>
      </c>
      <c r="X3163" s="58">
        <f>Tabla3[[#This Row],[PRECIO SIN %]]*Tabla3[[#This Row],[PEDIDO ]]</f>
        <v>0</v>
      </c>
    </row>
    <row r="3164" spans="1:24" ht="33" customHeight="1" x14ac:dyDescent="0.4">
      <c r="A3164" s="125">
        <v>7594001101642</v>
      </c>
      <c r="B3164" s="59" t="s">
        <v>225</v>
      </c>
      <c r="C3164" s="59" t="s">
        <v>203</v>
      </c>
      <c r="D31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64" s="119" t="s">
        <v>3628</v>
      </c>
      <c r="F3164" s="76" t="s">
        <v>537</v>
      </c>
      <c r="G31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64" s="78">
        <v>421</v>
      </c>
      <c r="J3164" s="52">
        <v>2</v>
      </c>
      <c r="K3164" s="60">
        <f>Tabla3[[#This Row],[PRECIOS]]-Tabla3[[#This Row],[PRECIOS]]*10%</f>
        <v>1.8</v>
      </c>
      <c r="L3164" s="101"/>
      <c r="M3164" s="61"/>
      <c r="N3164" s="55">
        <f>IFERROR(Tabla3[[#This Row],[PRECIOS]]-Tabla3[[#This Row],[PRECIOS]]*Tabla3[[#This Row],[% PRODUCTO]]," ")</f>
        <v>2</v>
      </c>
      <c r="O3164" s="61"/>
      <c r="P3164" s="55">
        <f>IFERROR(Tabla3[[#This Row],[OCULTAR2]]-Tabla3[[#This Row],[OCULTAR2]]*Tabla3[[#This Row],[% LÍNEA]]," ")</f>
        <v>2</v>
      </c>
      <c r="Q3164" s="56">
        <f>IFERROR(Tabla3[[#This Row],[% PRODUCTO]]+Tabla3[[#This Row],[% LÍNEA]]," ")</f>
        <v>0</v>
      </c>
      <c r="R3164" s="60">
        <f>Tabla3[[#This Row],[OCULTAR3]]</f>
        <v>2</v>
      </c>
      <c r="S3164" s="60">
        <f>Tabla3[[#This Row],[PRECIO SIN %]]-Tabla3[[#This Row],[PRECIO SIN %]]*10%</f>
        <v>1.8</v>
      </c>
      <c r="T3164" s="80">
        <f>(Tabla3[[#This Row],[PRECIO CON DESCT.]]-(Tabla3[[#This Row],[PRECIO CON DESCT.]]*$T$6))</f>
        <v>1.1339999999999999</v>
      </c>
      <c r="U3164" s="96"/>
      <c r="V3164" s="94">
        <f>Tabla3[[#This Row],[PRECIO %      en $]]*Tabla3[[#This Row],[PEDIDO ]]</f>
        <v>0</v>
      </c>
      <c r="W3164" s="57">
        <f>Tabla3[[#This Row],[PRECIO CON DESCT.]]*Tabla3[[#This Row],[PEDIDO ]]</f>
        <v>0</v>
      </c>
      <c r="X3164" s="58">
        <f>Tabla3[[#This Row],[PRECIO SIN %]]*Tabla3[[#This Row],[PEDIDO ]]</f>
        <v>0</v>
      </c>
    </row>
    <row r="3165" spans="1:24" ht="33" customHeight="1" x14ac:dyDescent="0.4">
      <c r="A3165" s="124">
        <v>7594001101659</v>
      </c>
      <c r="B3165" s="51" t="s">
        <v>225</v>
      </c>
      <c r="C3165" s="51" t="s">
        <v>203</v>
      </c>
      <c r="D31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65" s="118" t="s">
        <v>3629</v>
      </c>
      <c r="F3165" s="75" t="s">
        <v>537</v>
      </c>
      <c r="G31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65" s="77">
        <v>615</v>
      </c>
      <c r="J3165" s="52">
        <v>2.88889</v>
      </c>
      <c r="K3165" s="53">
        <f>Tabla3[[#This Row],[PRECIOS]]-Tabla3[[#This Row],[PRECIOS]]*10%</f>
        <v>2.6000009999999998</v>
      </c>
      <c r="L3165" s="101"/>
      <c r="M3165" s="54"/>
      <c r="N3165" s="55">
        <f>IFERROR(Tabla3[[#This Row],[PRECIOS]]-Tabla3[[#This Row],[PRECIOS]]*Tabla3[[#This Row],[% PRODUCTO]]," ")</f>
        <v>2.88889</v>
      </c>
      <c r="O3165" s="54"/>
      <c r="P3165" s="55">
        <f>IFERROR(Tabla3[[#This Row],[OCULTAR2]]-Tabla3[[#This Row],[OCULTAR2]]*Tabla3[[#This Row],[% LÍNEA]]," ")</f>
        <v>2.88889</v>
      </c>
      <c r="Q3165" s="56">
        <f>IFERROR(Tabla3[[#This Row],[% PRODUCTO]]+Tabla3[[#This Row],[% LÍNEA]]," ")</f>
        <v>0</v>
      </c>
      <c r="R3165" s="53">
        <f>Tabla3[[#This Row],[OCULTAR3]]</f>
        <v>2.88889</v>
      </c>
      <c r="S3165" s="53">
        <f>Tabla3[[#This Row],[PRECIO SIN %]]-Tabla3[[#This Row],[PRECIO SIN %]]*10%</f>
        <v>2.6000009999999998</v>
      </c>
      <c r="T3165" s="80">
        <f>(Tabla3[[#This Row],[PRECIO CON DESCT.]]-(Tabla3[[#This Row],[PRECIO CON DESCT.]]*$T$6))</f>
        <v>1.6380006299999998</v>
      </c>
      <c r="U3165" s="96"/>
      <c r="V3165" s="94">
        <f>Tabla3[[#This Row],[PRECIO %      en $]]*Tabla3[[#This Row],[PEDIDO ]]</f>
        <v>0</v>
      </c>
      <c r="W3165" s="57">
        <f>Tabla3[[#This Row],[PRECIO CON DESCT.]]*Tabla3[[#This Row],[PEDIDO ]]</f>
        <v>0</v>
      </c>
      <c r="X3165" s="58">
        <f>Tabla3[[#This Row],[PRECIO SIN %]]*Tabla3[[#This Row],[PEDIDO ]]</f>
        <v>0</v>
      </c>
    </row>
    <row r="3166" spans="1:24" ht="33" customHeight="1" x14ac:dyDescent="0.4">
      <c r="A3166" s="125">
        <v>8904464205051</v>
      </c>
      <c r="B3166" s="59" t="s">
        <v>225</v>
      </c>
      <c r="C3166" s="59" t="s">
        <v>120</v>
      </c>
      <c r="D31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66" s="119" t="s">
        <v>3630</v>
      </c>
      <c r="F3166" s="76" t="s">
        <v>537</v>
      </c>
      <c r="G31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66" s="78">
        <v>634</v>
      </c>
      <c r="J3166" s="52">
        <v>1.6666700000000001</v>
      </c>
      <c r="K3166" s="60">
        <f>Tabla3[[#This Row],[PRECIOS]]-Tabla3[[#This Row],[PRECIOS]]*10%</f>
        <v>1.500003</v>
      </c>
      <c r="L3166" s="101"/>
      <c r="M3166" s="61"/>
      <c r="N3166" s="55">
        <f>IFERROR(Tabla3[[#This Row],[PRECIOS]]-Tabla3[[#This Row],[PRECIOS]]*Tabla3[[#This Row],[% PRODUCTO]]," ")</f>
        <v>1.6666700000000001</v>
      </c>
      <c r="O3166" s="61"/>
      <c r="P3166" s="55">
        <f>IFERROR(Tabla3[[#This Row],[OCULTAR2]]-Tabla3[[#This Row],[OCULTAR2]]*Tabla3[[#This Row],[% LÍNEA]]," ")</f>
        <v>1.6666700000000001</v>
      </c>
      <c r="Q3166" s="56">
        <f>IFERROR(Tabla3[[#This Row],[% PRODUCTO]]+Tabla3[[#This Row],[% LÍNEA]]," ")</f>
        <v>0</v>
      </c>
      <c r="R3166" s="60">
        <f>Tabla3[[#This Row],[OCULTAR3]]</f>
        <v>1.6666700000000001</v>
      </c>
      <c r="S3166" s="60">
        <f>Tabla3[[#This Row],[PRECIO SIN %]]-Tabla3[[#This Row],[PRECIO SIN %]]*10%</f>
        <v>1.500003</v>
      </c>
      <c r="T3166" s="80">
        <f>(Tabla3[[#This Row],[PRECIO CON DESCT.]]-(Tabla3[[#This Row],[PRECIO CON DESCT.]]*$T$6))</f>
        <v>0.94500189000000001</v>
      </c>
      <c r="U3166" s="96"/>
      <c r="V3166" s="94">
        <f>Tabla3[[#This Row],[PRECIO %      en $]]*Tabla3[[#This Row],[PEDIDO ]]</f>
        <v>0</v>
      </c>
      <c r="W3166" s="57">
        <f>Tabla3[[#This Row],[PRECIO CON DESCT.]]*Tabla3[[#This Row],[PEDIDO ]]</f>
        <v>0</v>
      </c>
      <c r="X3166" s="58">
        <f>Tabla3[[#This Row],[PRECIO SIN %]]*Tabla3[[#This Row],[PEDIDO ]]</f>
        <v>0</v>
      </c>
    </row>
    <row r="3167" spans="1:24" ht="33" customHeight="1" x14ac:dyDescent="0.4">
      <c r="A3167" s="124">
        <v>7591020005012</v>
      </c>
      <c r="B3167" s="51" t="s">
        <v>225</v>
      </c>
      <c r="C3167" s="51" t="s">
        <v>196</v>
      </c>
      <c r="D31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67" s="118" t="s">
        <v>3631</v>
      </c>
      <c r="F3167" s="75" t="s">
        <v>537</v>
      </c>
      <c r="G31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67" s="77">
        <v>1003</v>
      </c>
      <c r="J3167" s="52">
        <v>1.31111</v>
      </c>
      <c r="K3167" s="53">
        <f>Tabla3[[#This Row],[PRECIOS]]-Tabla3[[#This Row],[PRECIOS]]*10%</f>
        <v>1.179999</v>
      </c>
      <c r="L3167" s="101"/>
      <c r="M3167" s="54"/>
      <c r="N3167" s="55">
        <f>IFERROR(Tabla3[[#This Row],[PRECIOS]]-Tabla3[[#This Row],[PRECIOS]]*Tabla3[[#This Row],[% PRODUCTO]]," ")</f>
        <v>1.31111</v>
      </c>
      <c r="O3167" s="54"/>
      <c r="P3167" s="55">
        <f>IFERROR(Tabla3[[#This Row],[OCULTAR2]]-Tabla3[[#This Row],[OCULTAR2]]*Tabla3[[#This Row],[% LÍNEA]]," ")</f>
        <v>1.31111</v>
      </c>
      <c r="Q3167" s="56">
        <f>IFERROR(Tabla3[[#This Row],[% PRODUCTO]]+Tabla3[[#This Row],[% LÍNEA]]," ")</f>
        <v>0</v>
      </c>
      <c r="R3167" s="53">
        <f>Tabla3[[#This Row],[OCULTAR3]]</f>
        <v>1.31111</v>
      </c>
      <c r="S3167" s="53">
        <f>Tabla3[[#This Row],[PRECIO SIN %]]-Tabla3[[#This Row],[PRECIO SIN %]]*10%</f>
        <v>1.179999</v>
      </c>
      <c r="T3167" s="80">
        <f>(Tabla3[[#This Row],[PRECIO CON DESCT.]]-(Tabla3[[#This Row],[PRECIO CON DESCT.]]*$T$6))</f>
        <v>0.74339937</v>
      </c>
      <c r="U3167" s="96"/>
      <c r="V3167" s="94">
        <f>Tabla3[[#This Row],[PRECIO %      en $]]*Tabla3[[#This Row],[PEDIDO ]]</f>
        <v>0</v>
      </c>
      <c r="W3167" s="57">
        <f>Tabla3[[#This Row],[PRECIO CON DESCT.]]*Tabla3[[#This Row],[PEDIDO ]]</f>
        <v>0</v>
      </c>
      <c r="X3167" s="58">
        <f>Tabla3[[#This Row],[PRECIO SIN %]]*Tabla3[[#This Row],[PEDIDO ]]</f>
        <v>0</v>
      </c>
    </row>
    <row r="3168" spans="1:24" ht="33" customHeight="1" x14ac:dyDescent="0.4">
      <c r="A3168" s="125">
        <v>7591020008440</v>
      </c>
      <c r="B3168" s="59" t="s">
        <v>225</v>
      </c>
      <c r="C3168" s="59" t="s">
        <v>196</v>
      </c>
      <c r="D31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68" s="119" t="s">
        <v>3632</v>
      </c>
      <c r="F3168" s="76" t="s">
        <v>537</v>
      </c>
      <c r="G31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68" s="78">
        <v>109</v>
      </c>
      <c r="J3168" s="52">
        <v>9.88889</v>
      </c>
      <c r="K3168" s="60">
        <f>Tabla3[[#This Row],[PRECIOS]]-Tabla3[[#This Row],[PRECIOS]]*10%</f>
        <v>8.9000009999999996</v>
      </c>
      <c r="L3168" s="101"/>
      <c r="M3168" s="61"/>
      <c r="N3168" s="55">
        <f>IFERROR(Tabla3[[#This Row],[PRECIOS]]-Tabla3[[#This Row],[PRECIOS]]*Tabla3[[#This Row],[% PRODUCTO]]," ")</f>
        <v>9.88889</v>
      </c>
      <c r="O3168" s="61"/>
      <c r="P3168" s="55">
        <f>IFERROR(Tabla3[[#This Row],[OCULTAR2]]-Tabla3[[#This Row],[OCULTAR2]]*Tabla3[[#This Row],[% LÍNEA]]," ")</f>
        <v>9.88889</v>
      </c>
      <c r="Q3168" s="56">
        <f>IFERROR(Tabla3[[#This Row],[% PRODUCTO]]+Tabla3[[#This Row],[% LÍNEA]]," ")</f>
        <v>0</v>
      </c>
      <c r="R3168" s="60">
        <f>Tabla3[[#This Row],[OCULTAR3]]</f>
        <v>9.88889</v>
      </c>
      <c r="S3168" s="60">
        <f>Tabla3[[#This Row],[PRECIO SIN %]]-Tabla3[[#This Row],[PRECIO SIN %]]*10%</f>
        <v>8.9000009999999996</v>
      </c>
      <c r="T3168" s="80">
        <f>(Tabla3[[#This Row],[PRECIO CON DESCT.]]-(Tabla3[[#This Row],[PRECIO CON DESCT.]]*$T$6))</f>
        <v>5.6070006299999999</v>
      </c>
      <c r="U3168" s="96"/>
      <c r="V3168" s="94">
        <f>Tabla3[[#This Row],[PRECIO %      en $]]*Tabla3[[#This Row],[PEDIDO ]]</f>
        <v>0</v>
      </c>
      <c r="W3168" s="57">
        <f>Tabla3[[#This Row],[PRECIO CON DESCT.]]*Tabla3[[#This Row],[PEDIDO ]]</f>
        <v>0</v>
      </c>
      <c r="X3168" s="58">
        <f>Tabla3[[#This Row],[PRECIO SIN %]]*Tabla3[[#This Row],[PEDIDO ]]</f>
        <v>0</v>
      </c>
    </row>
    <row r="3169" spans="1:24" ht="33" customHeight="1" x14ac:dyDescent="0.4">
      <c r="A3169" s="124">
        <v>7591020003230</v>
      </c>
      <c r="B3169" s="51" t="s">
        <v>225</v>
      </c>
      <c r="C3169" s="51" t="s">
        <v>196</v>
      </c>
      <c r="D31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69" s="118" t="s">
        <v>3633</v>
      </c>
      <c r="F3169" s="75" t="s">
        <v>537</v>
      </c>
      <c r="G31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69" s="77">
        <v>789</v>
      </c>
      <c r="J3169" s="52">
        <v>2.3333300000000001</v>
      </c>
      <c r="K3169" s="53">
        <f>Tabla3[[#This Row],[PRECIOS]]-Tabla3[[#This Row],[PRECIOS]]*10%</f>
        <v>2.0999970000000001</v>
      </c>
      <c r="L3169" s="101"/>
      <c r="M3169" s="54"/>
      <c r="N3169" s="55">
        <f>IFERROR(Tabla3[[#This Row],[PRECIOS]]-Tabla3[[#This Row],[PRECIOS]]*Tabla3[[#This Row],[% PRODUCTO]]," ")</f>
        <v>2.3333300000000001</v>
      </c>
      <c r="O3169" s="54"/>
      <c r="P3169" s="55">
        <f>IFERROR(Tabla3[[#This Row],[OCULTAR2]]-Tabla3[[#This Row],[OCULTAR2]]*Tabla3[[#This Row],[% LÍNEA]]," ")</f>
        <v>2.3333300000000001</v>
      </c>
      <c r="Q3169" s="56">
        <f>IFERROR(Tabla3[[#This Row],[% PRODUCTO]]+Tabla3[[#This Row],[% LÍNEA]]," ")</f>
        <v>0</v>
      </c>
      <c r="R3169" s="53">
        <f>Tabla3[[#This Row],[OCULTAR3]]</f>
        <v>2.3333300000000001</v>
      </c>
      <c r="S3169" s="53">
        <f>Tabla3[[#This Row],[PRECIO SIN %]]-Tabla3[[#This Row],[PRECIO SIN %]]*10%</f>
        <v>2.0999970000000001</v>
      </c>
      <c r="T3169" s="80">
        <f>(Tabla3[[#This Row],[PRECIO CON DESCT.]]-(Tabla3[[#This Row],[PRECIO CON DESCT.]]*$T$6))</f>
        <v>1.3229981100000001</v>
      </c>
      <c r="U3169" s="96"/>
      <c r="V3169" s="94">
        <f>Tabla3[[#This Row],[PRECIO %      en $]]*Tabla3[[#This Row],[PEDIDO ]]</f>
        <v>0</v>
      </c>
      <c r="W3169" s="57">
        <f>Tabla3[[#This Row],[PRECIO CON DESCT.]]*Tabla3[[#This Row],[PEDIDO ]]</f>
        <v>0</v>
      </c>
      <c r="X3169" s="58">
        <f>Tabla3[[#This Row],[PRECIO SIN %]]*Tabla3[[#This Row],[PEDIDO ]]</f>
        <v>0</v>
      </c>
    </row>
    <row r="3170" spans="1:24" ht="33" customHeight="1" x14ac:dyDescent="0.4">
      <c r="A3170" s="125">
        <v>7591020005029</v>
      </c>
      <c r="B3170" s="59" t="s">
        <v>225</v>
      </c>
      <c r="C3170" s="59" t="s">
        <v>196</v>
      </c>
      <c r="D31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70" s="119" t="s">
        <v>3634</v>
      </c>
      <c r="F3170" s="76" t="s">
        <v>537</v>
      </c>
      <c r="G31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70" s="78">
        <v>231</v>
      </c>
      <c r="J3170" s="52">
        <v>3.2222200000000001</v>
      </c>
      <c r="K3170" s="60">
        <f>Tabla3[[#This Row],[PRECIOS]]-Tabla3[[#This Row],[PRECIOS]]*10%</f>
        <v>2.8999980000000001</v>
      </c>
      <c r="L3170" s="101"/>
      <c r="M3170" s="61"/>
      <c r="N3170" s="55">
        <f>IFERROR(Tabla3[[#This Row],[PRECIOS]]-Tabla3[[#This Row],[PRECIOS]]*Tabla3[[#This Row],[% PRODUCTO]]," ")</f>
        <v>3.2222200000000001</v>
      </c>
      <c r="O3170" s="61"/>
      <c r="P3170" s="55">
        <f>IFERROR(Tabla3[[#This Row],[OCULTAR2]]-Tabla3[[#This Row],[OCULTAR2]]*Tabla3[[#This Row],[% LÍNEA]]," ")</f>
        <v>3.2222200000000001</v>
      </c>
      <c r="Q3170" s="56">
        <f>IFERROR(Tabla3[[#This Row],[% PRODUCTO]]+Tabla3[[#This Row],[% LÍNEA]]," ")</f>
        <v>0</v>
      </c>
      <c r="R3170" s="60">
        <f>Tabla3[[#This Row],[OCULTAR3]]</f>
        <v>3.2222200000000001</v>
      </c>
      <c r="S3170" s="60">
        <f>Tabla3[[#This Row],[PRECIO SIN %]]-Tabla3[[#This Row],[PRECIO SIN %]]*10%</f>
        <v>2.8999980000000001</v>
      </c>
      <c r="T3170" s="80">
        <f>(Tabla3[[#This Row],[PRECIO CON DESCT.]]-(Tabla3[[#This Row],[PRECIO CON DESCT.]]*$T$6))</f>
        <v>1.8269987400000001</v>
      </c>
      <c r="U3170" s="96"/>
      <c r="V3170" s="94">
        <f>Tabla3[[#This Row],[PRECIO %      en $]]*Tabla3[[#This Row],[PEDIDO ]]</f>
        <v>0</v>
      </c>
      <c r="W3170" s="57">
        <f>Tabla3[[#This Row],[PRECIO CON DESCT.]]*Tabla3[[#This Row],[PEDIDO ]]</f>
        <v>0</v>
      </c>
      <c r="X3170" s="58">
        <f>Tabla3[[#This Row],[PRECIO SIN %]]*Tabla3[[#This Row],[PEDIDO ]]</f>
        <v>0</v>
      </c>
    </row>
    <row r="3171" spans="1:24" ht="33" customHeight="1" x14ac:dyDescent="0.4">
      <c r="A3171" s="124">
        <v>7598008002728</v>
      </c>
      <c r="B3171" s="51" t="s">
        <v>225</v>
      </c>
      <c r="C3171" s="51" t="s">
        <v>134</v>
      </c>
      <c r="D31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171" s="118" t="s">
        <v>3635</v>
      </c>
      <c r="F3171" s="75" t="s">
        <v>537</v>
      </c>
      <c r="G31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171" s="77">
        <v>3236</v>
      </c>
      <c r="J3171" s="52">
        <v>0.38889000000000001</v>
      </c>
      <c r="K3171" s="53">
        <f>Tabla3[[#This Row],[PRECIOS]]-Tabla3[[#This Row],[PRECIOS]]*10%</f>
        <v>0.35000100000000001</v>
      </c>
      <c r="L3171" s="101" t="s">
        <v>5327</v>
      </c>
      <c r="M3171" s="54"/>
      <c r="N3171" s="55">
        <f>IFERROR(Tabla3[[#This Row],[PRECIOS]]-Tabla3[[#This Row],[PRECIOS]]*Tabla3[[#This Row],[% PRODUCTO]]," ")</f>
        <v>0.38889000000000001</v>
      </c>
      <c r="O3171" s="54"/>
      <c r="P3171" s="55">
        <f>IFERROR(Tabla3[[#This Row],[OCULTAR2]]-Tabla3[[#This Row],[OCULTAR2]]*Tabla3[[#This Row],[% LÍNEA]]," ")</f>
        <v>0.38889000000000001</v>
      </c>
      <c r="Q3171" s="56">
        <f>IFERROR(Tabla3[[#This Row],[% PRODUCTO]]+Tabla3[[#This Row],[% LÍNEA]]," ")</f>
        <v>0</v>
      </c>
      <c r="R3171" s="53">
        <f>Tabla3[[#This Row],[OCULTAR3]]</f>
        <v>0.38889000000000001</v>
      </c>
      <c r="S3171" s="53">
        <f>Tabla3[[#This Row],[PRECIO SIN %]]-Tabla3[[#This Row],[PRECIO SIN %]]*10%</f>
        <v>0.35000100000000001</v>
      </c>
      <c r="T3171" s="80">
        <f>(Tabla3[[#This Row],[PRECIO CON DESCT.]]-(Tabla3[[#This Row],[PRECIO CON DESCT.]]*$T$6))</f>
        <v>0.22050063</v>
      </c>
      <c r="U3171" s="96"/>
      <c r="V3171" s="94">
        <f>Tabla3[[#This Row],[PRECIO %      en $]]*Tabla3[[#This Row],[PEDIDO ]]</f>
        <v>0</v>
      </c>
      <c r="W3171" s="57">
        <f>Tabla3[[#This Row],[PRECIO CON DESCT.]]*Tabla3[[#This Row],[PEDIDO ]]</f>
        <v>0</v>
      </c>
      <c r="X3171" s="58">
        <f>Tabla3[[#This Row],[PRECIO SIN %]]*Tabla3[[#This Row],[PEDIDO ]]</f>
        <v>0</v>
      </c>
    </row>
    <row r="3172" spans="1:24" ht="33" customHeight="1" x14ac:dyDescent="0.4">
      <c r="A3172" s="125">
        <v>7594001101413</v>
      </c>
      <c r="B3172" s="59" t="s">
        <v>225</v>
      </c>
      <c r="C3172" s="59" t="s">
        <v>203</v>
      </c>
      <c r="D31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72" s="119" t="s">
        <v>3636</v>
      </c>
      <c r="F3172" s="76" t="s">
        <v>537</v>
      </c>
      <c r="G31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72" s="78">
        <v>1634</v>
      </c>
      <c r="J3172" s="52">
        <v>1</v>
      </c>
      <c r="K3172" s="60">
        <f>Tabla3[[#This Row],[PRECIOS]]-Tabla3[[#This Row],[PRECIOS]]*10%</f>
        <v>0.9</v>
      </c>
      <c r="L3172" s="101"/>
      <c r="M3172" s="61"/>
      <c r="N3172" s="55">
        <f>IFERROR(Tabla3[[#This Row],[PRECIOS]]-Tabla3[[#This Row],[PRECIOS]]*Tabla3[[#This Row],[% PRODUCTO]]," ")</f>
        <v>1</v>
      </c>
      <c r="O3172" s="61"/>
      <c r="P3172" s="55">
        <f>IFERROR(Tabla3[[#This Row],[OCULTAR2]]-Tabla3[[#This Row],[OCULTAR2]]*Tabla3[[#This Row],[% LÍNEA]]," ")</f>
        <v>1</v>
      </c>
      <c r="Q3172" s="56">
        <f>IFERROR(Tabla3[[#This Row],[% PRODUCTO]]+Tabla3[[#This Row],[% LÍNEA]]," ")</f>
        <v>0</v>
      </c>
      <c r="R3172" s="60">
        <f>Tabla3[[#This Row],[OCULTAR3]]</f>
        <v>1</v>
      </c>
      <c r="S3172" s="60">
        <f>Tabla3[[#This Row],[PRECIO SIN %]]-Tabla3[[#This Row],[PRECIO SIN %]]*10%</f>
        <v>0.9</v>
      </c>
      <c r="T3172" s="80">
        <f>(Tabla3[[#This Row],[PRECIO CON DESCT.]]-(Tabla3[[#This Row],[PRECIO CON DESCT.]]*$T$6))</f>
        <v>0.56699999999999995</v>
      </c>
      <c r="U3172" s="96"/>
      <c r="V3172" s="94">
        <f>Tabla3[[#This Row],[PRECIO %      en $]]*Tabla3[[#This Row],[PEDIDO ]]</f>
        <v>0</v>
      </c>
      <c r="W3172" s="57">
        <f>Tabla3[[#This Row],[PRECIO CON DESCT.]]*Tabla3[[#This Row],[PEDIDO ]]</f>
        <v>0</v>
      </c>
      <c r="X3172" s="58">
        <f>Tabla3[[#This Row],[PRECIO SIN %]]*Tabla3[[#This Row],[PEDIDO ]]</f>
        <v>0</v>
      </c>
    </row>
    <row r="3173" spans="1:24" ht="33" customHeight="1" x14ac:dyDescent="0.4">
      <c r="A3173" s="124">
        <v>7594001101420</v>
      </c>
      <c r="B3173" s="51" t="s">
        <v>225</v>
      </c>
      <c r="C3173" s="51" t="s">
        <v>203</v>
      </c>
      <c r="D31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73" s="118" t="s">
        <v>3637</v>
      </c>
      <c r="F3173" s="75" t="s">
        <v>537</v>
      </c>
      <c r="G31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73" s="77">
        <v>604</v>
      </c>
      <c r="J3173" s="52">
        <v>1.9444399999999999</v>
      </c>
      <c r="K3173" s="53">
        <f>Tabla3[[#This Row],[PRECIOS]]-Tabla3[[#This Row],[PRECIOS]]*10%</f>
        <v>1.7499959999999999</v>
      </c>
      <c r="L3173" s="101"/>
      <c r="M3173" s="54"/>
      <c r="N3173" s="55">
        <f>IFERROR(Tabla3[[#This Row],[PRECIOS]]-Tabla3[[#This Row],[PRECIOS]]*Tabla3[[#This Row],[% PRODUCTO]]," ")</f>
        <v>1.9444399999999999</v>
      </c>
      <c r="O3173" s="54"/>
      <c r="P3173" s="55">
        <f>IFERROR(Tabla3[[#This Row],[OCULTAR2]]-Tabla3[[#This Row],[OCULTAR2]]*Tabla3[[#This Row],[% LÍNEA]]," ")</f>
        <v>1.9444399999999999</v>
      </c>
      <c r="Q3173" s="56">
        <f>IFERROR(Tabla3[[#This Row],[% PRODUCTO]]+Tabla3[[#This Row],[% LÍNEA]]," ")</f>
        <v>0</v>
      </c>
      <c r="R3173" s="53">
        <f>Tabla3[[#This Row],[OCULTAR3]]</f>
        <v>1.9444399999999999</v>
      </c>
      <c r="S3173" s="53">
        <f>Tabla3[[#This Row],[PRECIO SIN %]]-Tabla3[[#This Row],[PRECIO SIN %]]*10%</f>
        <v>1.7499959999999999</v>
      </c>
      <c r="T3173" s="80">
        <f>(Tabla3[[#This Row],[PRECIO CON DESCT.]]-(Tabla3[[#This Row],[PRECIO CON DESCT.]]*$T$6))</f>
        <v>1.1024974799999998</v>
      </c>
      <c r="U3173" s="96"/>
      <c r="V3173" s="94">
        <f>Tabla3[[#This Row],[PRECIO %      en $]]*Tabla3[[#This Row],[PEDIDO ]]</f>
        <v>0</v>
      </c>
      <c r="W3173" s="57">
        <f>Tabla3[[#This Row],[PRECIO CON DESCT.]]*Tabla3[[#This Row],[PEDIDO ]]</f>
        <v>0</v>
      </c>
      <c r="X3173" s="58">
        <f>Tabla3[[#This Row],[PRECIO SIN %]]*Tabla3[[#This Row],[PEDIDO ]]</f>
        <v>0</v>
      </c>
    </row>
    <row r="3174" spans="1:24" ht="33" customHeight="1" x14ac:dyDescent="0.4">
      <c r="A3174" s="125">
        <v>7592803002358</v>
      </c>
      <c r="B3174" s="59" t="s">
        <v>225</v>
      </c>
      <c r="C3174" s="59" t="s">
        <v>132</v>
      </c>
      <c r="D31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74" s="119" t="s">
        <v>3638</v>
      </c>
      <c r="F3174" s="76" t="s">
        <v>537</v>
      </c>
      <c r="G31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74" s="78">
        <v>58</v>
      </c>
      <c r="J3174" s="52">
        <v>0.93332999999999999</v>
      </c>
      <c r="K3174" s="60">
        <f>Tabla3[[#This Row],[PRECIOS]]-Tabla3[[#This Row],[PRECIOS]]*10%</f>
        <v>0.83999699999999999</v>
      </c>
      <c r="L3174" s="101"/>
      <c r="M3174" s="61"/>
      <c r="N3174" s="55">
        <f>IFERROR(Tabla3[[#This Row],[PRECIOS]]-Tabla3[[#This Row],[PRECIOS]]*Tabla3[[#This Row],[% PRODUCTO]]," ")</f>
        <v>0.93332999999999999</v>
      </c>
      <c r="O3174" s="61"/>
      <c r="P3174" s="55">
        <f>IFERROR(Tabla3[[#This Row],[OCULTAR2]]-Tabla3[[#This Row],[OCULTAR2]]*Tabla3[[#This Row],[% LÍNEA]]," ")</f>
        <v>0.93332999999999999</v>
      </c>
      <c r="Q3174" s="56">
        <f>IFERROR(Tabla3[[#This Row],[% PRODUCTO]]+Tabla3[[#This Row],[% LÍNEA]]," ")</f>
        <v>0</v>
      </c>
      <c r="R3174" s="60">
        <f>Tabla3[[#This Row],[OCULTAR3]]</f>
        <v>0.93332999999999999</v>
      </c>
      <c r="S3174" s="60">
        <f>Tabla3[[#This Row],[PRECIO SIN %]]-Tabla3[[#This Row],[PRECIO SIN %]]*10%</f>
        <v>0.83999699999999999</v>
      </c>
      <c r="T3174" s="80">
        <f>(Tabla3[[#This Row],[PRECIO CON DESCT.]]-(Tabla3[[#This Row],[PRECIO CON DESCT.]]*$T$6))</f>
        <v>0.52919811000000005</v>
      </c>
      <c r="U3174" s="96"/>
      <c r="V3174" s="94">
        <f>Tabla3[[#This Row],[PRECIO %      en $]]*Tabla3[[#This Row],[PEDIDO ]]</f>
        <v>0</v>
      </c>
      <c r="W3174" s="57">
        <f>Tabla3[[#This Row],[PRECIO CON DESCT.]]*Tabla3[[#This Row],[PEDIDO ]]</f>
        <v>0</v>
      </c>
      <c r="X3174" s="58">
        <f>Tabla3[[#This Row],[PRECIO SIN %]]*Tabla3[[#This Row],[PEDIDO ]]</f>
        <v>0</v>
      </c>
    </row>
    <row r="3175" spans="1:24" ht="33" customHeight="1" x14ac:dyDescent="0.4">
      <c r="A3175" s="124">
        <v>7592803002365</v>
      </c>
      <c r="B3175" s="51" t="s">
        <v>225</v>
      </c>
      <c r="C3175" s="51" t="s">
        <v>132</v>
      </c>
      <c r="D31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75" s="118" t="s">
        <v>3639</v>
      </c>
      <c r="F3175" s="75" t="s">
        <v>537</v>
      </c>
      <c r="G31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75" s="77">
        <v>83</v>
      </c>
      <c r="J3175" s="52">
        <v>1.3444400000000001</v>
      </c>
      <c r="K3175" s="53">
        <f>Tabla3[[#This Row],[PRECIOS]]-Tabla3[[#This Row],[PRECIOS]]*10%</f>
        <v>1.2099960000000001</v>
      </c>
      <c r="L3175" s="101"/>
      <c r="M3175" s="54"/>
      <c r="N3175" s="55">
        <f>IFERROR(Tabla3[[#This Row],[PRECIOS]]-Tabla3[[#This Row],[PRECIOS]]*Tabla3[[#This Row],[% PRODUCTO]]," ")</f>
        <v>1.3444400000000001</v>
      </c>
      <c r="O3175" s="54"/>
      <c r="P3175" s="55">
        <f>IFERROR(Tabla3[[#This Row],[OCULTAR2]]-Tabla3[[#This Row],[OCULTAR2]]*Tabla3[[#This Row],[% LÍNEA]]," ")</f>
        <v>1.3444400000000001</v>
      </c>
      <c r="Q3175" s="56">
        <f>IFERROR(Tabla3[[#This Row],[% PRODUCTO]]+Tabla3[[#This Row],[% LÍNEA]]," ")</f>
        <v>0</v>
      </c>
      <c r="R3175" s="53">
        <f>Tabla3[[#This Row],[OCULTAR3]]</f>
        <v>1.3444400000000001</v>
      </c>
      <c r="S3175" s="53">
        <f>Tabla3[[#This Row],[PRECIO SIN %]]-Tabla3[[#This Row],[PRECIO SIN %]]*10%</f>
        <v>1.2099960000000001</v>
      </c>
      <c r="T3175" s="80">
        <f>(Tabla3[[#This Row],[PRECIO CON DESCT.]]-(Tabla3[[#This Row],[PRECIO CON DESCT.]]*$T$6))</f>
        <v>0.76229747999999997</v>
      </c>
      <c r="U3175" s="96"/>
      <c r="V3175" s="94">
        <f>Tabla3[[#This Row],[PRECIO %      en $]]*Tabla3[[#This Row],[PEDIDO ]]</f>
        <v>0</v>
      </c>
      <c r="W3175" s="57">
        <f>Tabla3[[#This Row],[PRECIO CON DESCT.]]*Tabla3[[#This Row],[PEDIDO ]]</f>
        <v>0</v>
      </c>
      <c r="X3175" s="58">
        <f>Tabla3[[#This Row],[PRECIO SIN %]]*Tabla3[[#This Row],[PEDIDO ]]</f>
        <v>0</v>
      </c>
    </row>
    <row r="3176" spans="1:24" ht="33" customHeight="1" x14ac:dyDescent="0.4">
      <c r="A3176" s="125">
        <v>7592803002297</v>
      </c>
      <c r="B3176" s="59" t="s">
        <v>225</v>
      </c>
      <c r="C3176" s="59" t="s">
        <v>132</v>
      </c>
      <c r="D31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76" s="119" t="s">
        <v>3640</v>
      </c>
      <c r="F3176" s="76" t="s">
        <v>537</v>
      </c>
      <c r="G31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76" s="78">
        <v>48</v>
      </c>
      <c r="J3176" s="52">
        <v>1.92222</v>
      </c>
      <c r="K3176" s="60">
        <f>Tabla3[[#This Row],[PRECIOS]]-Tabla3[[#This Row],[PRECIOS]]*10%</f>
        <v>1.7299980000000001</v>
      </c>
      <c r="L3176" s="101"/>
      <c r="M3176" s="61"/>
      <c r="N3176" s="55">
        <f>IFERROR(Tabla3[[#This Row],[PRECIOS]]-Tabla3[[#This Row],[PRECIOS]]*Tabla3[[#This Row],[% PRODUCTO]]," ")</f>
        <v>1.92222</v>
      </c>
      <c r="O3176" s="61"/>
      <c r="P3176" s="55">
        <f>IFERROR(Tabla3[[#This Row],[OCULTAR2]]-Tabla3[[#This Row],[OCULTAR2]]*Tabla3[[#This Row],[% LÍNEA]]," ")</f>
        <v>1.92222</v>
      </c>
      <c r="Q3176" s="56">
        <f>IFERROR(Tabla3[[#This Row],[% PRODUCTO]]+Tabla3[[#This Row],[% LÍNEA]]," ")</f>
        <v>0</v>
      </c>
      <c r="R3176" s="60">
        <f>Tabla3[[#This Row],[OCULTAR3]]</f>
        <v>1.92222</v>
      </c>
      <c r="S3176" s="60">
        <f>Tabla3[[#This Row],[PRECIO SIN %]]-Tabla3[[#This Row],[PRECIO SIN %]]*10%</f>
        <v>1.7299980000000001</v>
      </c>
      <c r="T3176" s="80">
        <f>(Tabla3[[#This Row],[PRECIO CON DESCT.]]-(Tabla3[[#This Row],[PRECIO CON DESCT.]]*$T$6))</f>
        <v>1.0898987400000002</v>
      </c>
      <c r="U3176" s="96"/>
      <c r="V3176" s="94">
        <f>Tabla3[[#This Row],[PRECIO %      en $]]*Tabla3[[#This Row],[PEDIDO ]]</f>
        <v>0</v>
      </c>
      <c r="W3176" s="57">
        <f>Tabla3[[#This Row],[PRECIO CON DESCT.]]*Tabla3[[#This Row],[PEDIDO ]]</f>
        <v>0</v>
      </c>
      <c r="X3176" s="58">
        <f>Tabla3[[#This Row],[PRECIO SIN %]]*Tabla3[[#This Row],[PEDIDO ]]</f>
        <v>0</v>
      </c>
    </row>
    <row r="3177" spans="1:24" ht="33" customHeight="1" x14ac:dyDescent="0.4">
      <c r="A3177" s="124">
        <v>7703712030787</v>
      </c>
      <c r="B3177" s="51" t="s">
        <v>225</v>
      </c>
      <c r="C3177" s="51" t="s">
        <v>152</v>
      </c>
      <c r="D31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77" s="118" t="s">
        <v>3641</v>
      </c>
      <c r="F3177" s="75" t="s">
        <v>537</v>
      </c>
      <c r="G31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77" s="77">
        <v>894</v>
      </c>
      <c r="J3177" s="52">
        <v>1.4444399999999999</v>
      </c>
      <c r="K3177" s="53">
        <f>Tabla3[[#This Row],[PRECIOS]]-Tabla3[[#This Row],[PRECIOS]]*10%</f>
        <v>1.2999959999999999</v>
      </c>
      <c r="L3177" s="101"/>
      <c r="M3177" s="54"/>
      <c r="N3177" s="55">
        <f>IFERROR(Tabla3[[#This Row],[PRECIOS]]-Tabla3[[#This Row],[PRECIOS]]*Tabla3[[#This Row],[% PRODUCTO]]," ")</f>
        <v>1.4444399999999999</v>
      </c>
      <c r="O3177" s="54"/>
      <c r="P3177" s="55">
        <f>IFERROR(Tabla3[[#This Row],[OCULTAR2]]-Tabla3[[#This Row],[OCULTAR2]]*Tabla3[[#This Row],[% LÍNEA]]," ")</f>
        <v>1.4444399999999999</v>
      </c>
      <c r="Q3177" s="56">
        <f>IFERROR(Tabla3[[#This Row],[% PRODUCTO]]+Tabla3[[#This Row],[% LÍNEA]]," ")</f>
        <v>0</v>
      </c>
      <c r="R3177" s="53">
        <f>Tabla3[[#This Row],[OCULTAR3]]</f>
        <v>1.4444399999999999</v>
      </c>
      <c r="S3177" s="53">
        <f>Tabla3[[#This Row],[PRECIO SIN %]]-Tabla3[[#This Row],[PRECIO SIN %]]*10%</f>
        <v>1.2999959999999999</v>
      </c>
      <c r="T3177" s="80">
        <f>(Tabla3[[#This Row],[PRECIO CON DESCT.]]-(Tabla3[[#This Row],[PRECIO CON DESCT.]]*$T$6))</f>
        <v>0.81899747999999994</v>
      </c>
      <c r="U3177" s="96"/>
      <c r="V3177" s="94">
        <f>Tabla3[[#This Row],[PRECIO %      en $]]*Tabla3[[#This Row],[PEDIDO ]]</f>
        <v>0</v>
      </c>
      <c r="W3177" s="57">
        <f>Tabla3[[#This Row],[PRECIO CON DESCT.]]*Tabla3[[#This Row],[PEDIDO ]]</f>
        <v>0</v>
      </c>
      <c r="X3177" s="58">
        <f>Tabla3[[#This Row],[PRECIO SIN %]]*Tabla3[[#This Row],[PEDIDO ]]</f>
        <v>0</v>
      </c>
    </row>
    <row r="3178" spans="1:24" ht="33" customHeight="1" x14ac:dyDescent="0.4">
      <c r="A3178" s="125">
        <v>7592616576596</v>
      </c>
      <c r="B3178" s="59" t="s">
        <v>225</v>
      </c>
      <c r="C3178" s="59" t="s">
        <v>161</v>
      </c>
      <c r="D31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78" s="119" t="s">
        <v>3642</v>
      </c>
      <c r="F3178" s="76" t="s">
        <v>537</v>
      </c>
      <c r="G31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78" s="78">
        <v>44</v>
      </c>
      <c r="J3178" s="52">
        <v>1.6333299999999999</v>
      </c>
      <c r="K3178" s="60">
        <f>Tabla3[[#This Row],[PRECIOS]]-Tabla3[[#This Row],[PRECIOS]]*10%</f>
        <v>1.469997</v>
      </c>
      <c r="L3178" s="101"/>
      <c r="M3178" s="61"/>
      <c r="N3178" s="55">
        <f>IFERROR(Tabla3[[#This Row],[PRECIOS]]-Tabla3[[#This Row],[PRECIOS]]*Tabla3[[#This Row],[% PRODUCTO]]," ")</f>
        <v>1.6333299999999999</v>
      </c>
      <c r="O3178" s="61"/>
      <c r="P3178" s="55">
        <f>IFERROR(Tabla3[[#This Row],[OCULTAR2]]-Tabla3[[#This Row],[OCULTAR2]]*Tabla3[[#This Row],[% LÍNEA]]," ")</f>
        <v>1.6333299999999999</v>
      </c>
      <c r="Q3178" s="56">
        <f>IFERROR(Tabla3[[#This Row],[% PRODUCTO]]+Tabla3[[#This Row],[% LÍNEA]]," ")</f>
        <v>0</v>
      </c>
      <c r="R3178" s="60">
        <f>Tabla3[[#This Row],[OCULTAR3]]</f>
        <v>1.6333299999999999</v>
      </c>
      <c r="S3178" s="60">
        <f>Tabla3[[#This Row],[PRECIO SIN %]]-Tabla3[[#This Row],[PRECIO SIN %]]*10%</f>
        <v>1.469997</v>
      </c>
      <c r="T3178" s="80">
        <f>(Tabla3[[#This Row],[PRECIO CON DESCT.]]-(Tabla3[[#This Row],[PRECIO CON DESCT.]]*$T$6))</f>
        <v>0.92609810999999997</v>
      </c>
      <c r="U3178" s="96"/>
      <c r="V3178" s="94">
        <f>Tabla3[[#This Row],[PRECIO %      en $]]*Tabla3[[#This Row],[PEDIDO ]]</f>
        <v>0</v>
      </c>
      <c r="W3178" s="57">
        <f>Tabla3[[#This Row],[PRECIO CON DESCT.]]*Tabla3[[#This Row],[PEDIDO ]]</f>
        <v>0</v>
      </c>
      <c r="X3178" s="58">
        <f>Tabla3[[#This Row],[PRECIO SIN %]]*Tabla3[[#This Row],[PEDIDO ]]</f>
        <v>0</v>
      </c>
    </row>
    <row r="3179" spans="1:24" ht="33" customHeight="1" x14ac:dyDescent="0.4">
      <c r="A3179" s="124"/>
      <c r="B3179" s="51" t="s">
        <v>225</v>
      </c>
      <c r="C3179" s="51" t="s">
        <v>257</v>
      </c>
      <c r="D31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79" s="118" t="s">
        <v>3643</v>
      </c>
      <c r="F3179" s="75" t="s">
        <v>537</v>
      </c>
      <c r="G31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79" s="77">
        <v>151</v>
      </c>
      <c r="J3179" s="52">
        <v>1.88889</v>
      </c>
      <c r="K3179" s="53">
        <f>Tabla3[[#This Row],[PRECIOS]]-Tabla3[[#This Row],[PRECIOS]]*10%</f>
        <v>1.7000009999999999</v>
      </c>
      <c r="L3179" s="101"/>
      <c r="M3179" s="54"/>
      <c r="N3179" s="55">
        <f>IFERROR(Tabla3[[#This Row],[PRECIOS]]-Tabla3[[#This Row],[PRECIOS]]*Tabla3[[#This Row],[% PRODUCTO]]," ")</f>
        <v>1.88889</v>
      </c>
      <c r="O3179" s="54"/>
      <c r="P3179" s="55">
        <f>IFERROR(Tabla3[[#This Row],[OCULTAR2]]-Tabla3[[#This Row],[OCULTAR2]]*Tabla3[[#This Row],[% LÍNEA]]," ")</f>
        <v>1.88889</v>
      </c>
      <c r="Q3179" s="56">
        <f>IFERROR(Tabla3[[#This Row],[% PRODUCTO]]+Tabla3[[#This Row],[% LÍNEA]]," ")</f>
        <v>0</v>
      </c>
      <c r="R3179" s="53">
        <f>Tabla3[[#This Row],[OCULTAR3]]</f>
        <v>1.88889</v>
      </c>
      <c r="S3179" s="53">
        <f>Tabla3[[#This Row],[PRECIO SIN %]]-Tabla3[[#This Row],[PRECIO SIN %]]*10%</f>
        <v>1.7000009999999999</v>
      </c>
      <c r="T3179" s="80">
        <f>(Tabla3[[#This Row],[PRECIO CON DESCT.]]-(Tabla3[[#This Row],[PRECIO CON DESCT.]]*$T$6))</f>
        <v>1.0710006299999999</v>
      </c>
      <c r="U3179" s="96"/>
      <c r="V3179" s="94">
        <f>Tabla3[[#This Row],[PRECIO %      en $]]*Tabla3[[#This Row],[PEDIDO ]]</f>
        <v>0</v>
      </c>
      <c r="W3179" s="57">
        <f>Tabla3[[#This Row],[PRECIO CON DESCT.]]*Tabla3[[#This Row],[PEDIDO ]]</f>
        <v>0</v>
      </c>
      <c r="X3179" s="58">
        <f>Tabla3[[#This Row],[PRECIO SIN %]]*Tabla3[[#This Row],[PEDIDO ]]</f>
        <v>0</v>
      </c>
    </row>
    <row r="3180" spans="1:24" ht="33" customHeight="1" x14ac:dyDescent="0.4">
      <c r="A3180" s="125">
        <v>7591818210314</v>
      </c>
      <c r="B3180" s="59" t="s">
        <v>225</v>
      </c>
      <c r="C3180" s="59" t="s">
        <v>105</v>
      </c>
      <c r="D31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180" s="119" t="s">
        <v>3644</v>
      </c>
      <c r="F3180" s="76" t="s">
        <v>537</v>
      </c>
      <c r="G31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80" s="78">
        <v>55</v>
      </c>
      <c r="J3180" s="52">
        <v>4.5</v>
      </c>
      <c r="K3180" s="60">
        <f>Tabla3[[#This Row],[PRECIOS]]-Tabla3[[#This Row],[PRECIOS]]*10%</f>
        <v>4.05</v>
      </c>
      <c r="L3180" s="101"/>
      <c r="M3180" s="61"/>
      <c r="N3180" s="55">
        <f>IFERROR(Tabla3[[#This Row],[PRECIOS]]-Tabla3[[#This Row],[PRECIOS]]*Tabla3[[#This Row],[% PRODUCTO]]," ")</f>
        <v>4.5</v>
      </c>
      <c r="O3180" s="61"/>
      <c r="P3180" s="55">
        <f>IFERROR(Tabla3[[#This Row],[OCULTAR2]]-Tabla3[[#This Row],[OCULTAR2]]*Tabla3[[#This Row],[% LÍNEA]]," ")</f>
        <v>4.5</v>
      </c>
      <c r="Q3180" s="56">
        <f>IFERROR(Tabla3[[#This Row],[% PRODUCTO]]+Tabla3[[#This Row],[% LÍNEA]]," ")</f>
        <v>0</v>
      </c>
      <c r="R3180" s="60">
        <f>Tabla3[[#This Row],[OCULTAR3]]</f>
        <v>4.5</v>
      </c>
      <c r="S3180" s="60">
        <f>Tabla3[[#This Row],[PRECIO SIN %]]-Tabla3[[#This Row],[PRECIO SIN %]]*10%</f>
        <v>4.05</v>
      </c>
      <c r="T3180" s="80">
        <f>(Tabla3[[#This Row],[PRECIO CON DESCT.]]-(Tabla3[[#This Row],[PRECIO CON DESCT.]]*$T$6))</f>
        <v>2.5514999999999999</v>
      </c>
      <c r="U3180" s="96"/>
      <c r="V3180" s="94">
        <f>Tabla3[[#This Row],[PRECIO %      en $]]*Tabla3[[#This Row],[PEDIDO ]]</f>
        <v>0</v>
      </c>
      <c r="W3180" s="57">
        <f>Tabla3[[#This Row],[PRECIO CON DESCT.]]*Tabla3[[#This Row],[PEDIDO ]]</f>
        <v>0</v>
      </c>
      <c r="X3180" s="58">
        <f>Tabla3[[#This Row],[PRECIO SIN %]]*Tabla3[[#This Row],[PEDIDO ]]</f>
        <v>0</v>
      </c>
    </row>
    <row r="3181" spans="1:24" ht="33" customHeight="1" x14ac:dyDescent="0.4">
      <c r="A3181" s="124">
        <v>7592349001822</v>
      </c>
      <c r="B3181" s="51" t="s">
        <v>225</v>
      </c>
      <c r="C3181" s="51" t="s">
        <v>155</v>
      </c>
      <c r="D31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181" s="118" t="s">
        <v>3645</v>
      </c>
      <c r="F3181" s="75" t="s">
        <v>537</v>
      </c>
      <c r="G31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81" s="77">
        <v>268</v>
      </c>
      <c r="J3181" s="52">
        <v>5.8222199999999997</v>
      </c>
      <c r="K3181" s="53">
        <f>Tabla3[[#This Row],[PRECIOS]]-Tabla3[[#This Row],[PRECIOS]]*10%</f>
        <v>5.2399979999999999</v>
      </c>
      <c r="L3181" s="101"/>
      <c r="M3181" s="54"/>
      <c r="N3181" s="55">
        <f>IFERROR(Tabla3[[#This Row],[PRECIOS]]-Tabla3[[#This Row],[PRECIOS]]*Tabla3[[#This Row],[% PRODUCTO]]," ")</f>
        <v>5.8222199999999997</v>
      </c>
      <c r="O3181" s="54"/>
      <c r="P3181" s="55">
        <f>IFERROR(Tabla3[[#This Row],[OCULTAR2]]-Tabla3[[#This Row],[OCULTAR2]]*Tabla3[[#This Row],[% LÍNEA]]," ")</f>
        <v>5.8222199999999997</v>
      </c>
      <c r="Q3181" s="56">
        <f>IFERROR(Tabla3[[#This Row],[% PRODUCTO]]+Tabla3[[#This Row],[% LÍNEA]]," ")</f>
        <v>0</v>
      </c>
      <c r="R3181" s="53">
        <f>Tabla3[[#This Row],[OCULTAR3]]</f>
        <v>5.8222199999999997</v>
      </c>
      <c r="S3181" s="53">
        <f>Tabla3[[#This Row],[PRECIO SIN %]]-Tabla3[[#This Row],[PRECIO SIN %]]*10%</f>
        <v>5.2399979999999999</v>
      </c>
      <c r="T3181" s="80">
        <f>(Tabla3[[#This Row],[PRECIO CON DESCT.]]-(Tabla3[[#This Row],[PRECIO CON DESCT.]]*$T$6))</f>
        <v>3.3011987400000002</v>
      </c>
      <c r="U3181" s="96"/>
      <c r="V3181" s="94">
        <f>Tabla3[[#This Row],[PRECIO %      en $]]*Tabla3[[#This Row],[PEDIDO ]]</f>
        <v>0</v>
      </c>
      <c r="W3181" s="57">
        <f>Tabla3[[#This Row],[PRECIO CON DESCT.]]*Tabla3[[#This Row],[PEDIDO ]]</f>
        <v>0</v>
      </c>
      <c r="X3181" s="58">
        <f>Tabla3[[#This Row],[PRECIO SIN %]]*Tabla3[[#This Row],[PEDIDO ]]</f>
        <v>0</v>
      </c>
    </row>
    <row r="3182" spans="1:24" ht="33" customHeight="1" x14ac:dyDescent="0.4">
      <c r="A3182" s="125">
        <v>7894164009657</v>
      </c>
      <c r="B3182" s="59" t="s">
        <v>225</v>
      </c>
      <c r="C3182" s="59" t="s">
        <v>218</v>
      </c>
      <c r="D31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82" s="119" t="s">
        <v>3646</v>
      </c>
      <c r="F3182" s="76" t="s">
        <v>537</v>
      </c>
      <c r="G31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82" s="78">
        <v>964</v>
      </c>
      <c r="J3182" s="52">
        <v>2.4111099999999999</v>
      </c>
      <c r="K3182" s="60">
        <f>Tabla3[[#This Row],[PRECIOS]]-Tabla3[[#This Row],[PRECIOS]]*10%</f>
        <v>2.1699989999999998</v>
      </c>
      <c r="L3182" s="101"/>
      <c r="M3182" s="61"/>
      <c r="N3182" s="55">
        <f>IFERROR(Tabla3[[#This Row],[PRECIOS]]-Tabla3[[#This Row],[PRECIOS]]*Tabla3[[#This Row],[% PRODUCTO]]," ")</f>
        <v>2.4111099999999999</v>
      </c>
      <c r="O3182" s="61"/>
      <c r="P3182" s="55">
        <f>IFERROR(Tabla3[[#This Row],[OCULTAR2]]-Tabla3[[#This Row],[OCULTAR2]]*Tabla3[[#This Row],[% LÍNEA]]," ")</f>
        <v>2.4111099999999999</v>
      </c>
      <c r="Q3182" s="56">
        <f>IFERROR(Tabla3[[#This Row],[% PRODUCTO]]+Tabla3[[#This Row],[% LÍNEA]]," ")</f>
        <v>0</v>
      </c>
      <c r="R3182" s="60">
        <f>Tabla3[[#This Row],[OCULTAR3]]</f>
        <v>2.4111099999999999</v>
      </c>
      <c r="S3182" s="60">
        <f>Tabla3[[#This Row],[PRECIO SIN %]]-Tabla3[[#This Row],[PRECIO SIN %]]*10%</f>
        <v>2.1699989999999998</v>
      </c>
      <c r="T3182" s="80">
        <f>(Tabla3[[#This Row],[PRECIO CON DESCT.]]-(Tabla3[[#This Row],[PRECIO CON DESCT.]]*$T$6))</f>
        <v>1.36709937</v>
      </c>
      <c r="U3182" s="96"/>
      <c r="V3182" s="94">
        <f>Tabla3[[#This Row],[PRECIO %      en $]]*Tabla3[[#This Row],[PEDIDO ]]</f>
        <v>0</v>
      </c>
      <c r="W3182" s="57">
        <f>Tabla3[[#This Row],[PRECIO CON DESCT.]]*Tabla3[[#This Row],[PEDIDO ]]</f>
        <v>0</v>
      </c>
      <c r="X3182" s="58">
        <f>Tabla3[[#This Row],[PRECIO SIN %]]*Tabla3[[#This Row],[PEDIDO ]]</f>
        <v>0</v>
      </c>
    </row>
    <row r="3183" spans="1:24" ht="33" customHeight="1" x14ac:dyDescent="0.4">
      <c r="A3183" s="124">
        <v>7896112136804</v>
      </c>
      <c r="B3183" s="51" t="s">
        <v>225</v>
      </c>
      <c r="C3183" s="51" t="s">
        <v>260</v>
      </c>
      <c r="D31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83" s="118" t="s">
        <v>3647</v>
      </c>
      <c r="F3183" s="75" t="s">
        <v>537</v>
      </c>
      <c r="G31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83" s="77">
        <v>1</v>
      </c>
      <c r="J3183" s="52">
        <v>2.5555599999999998</v>
      </c>
      <c r="K3183" s="53">
        <f>Tabla3[[#This Row],[PRECIOS]]-Tabla3[[#This Row],[PRECIOS]]*10%</f>
        <v>2.3000039999999999</v>
      </c>
      <c r="L3183" s="101"/>
      <c r="M3183" s="54"/>
      <c r="N3183" s="55">
        <f>IFERROR(Tabla3[[#This Row],[PRECIOS]]-Tabla3[[#This Row],[PRECIOS]]*Tabla3[[#This Row],[% PRODUCTO]]," ")</f>
        <v>2.5555599999999998</v>
      </c>
      <c r="O3183" s="54"/>
      <c r="P3183" s="55">
        <f>IFERROR(Tabla3[[#This Row],[OCULTAR2]]-Tabla3[[#This Row],[OCULTAR2]]*Tabla3[[#This Row],[% LÍNEA]]," ")</f>
        <v>2.5555599999999998</v>
      </c>
      <c r="Q3183" s="56">
        <f>IFERROR(Tabla3[[#This Row],[% PRODUCTO]]+Tabla3[[#This Row],[% LÍNEA]]," ")</f>
        <v>0</v>
      </c>
      <c r="R3183" s="53">
        <f>Tabla3[[#This Row],[OCULTAR3]]</f>
        <v>2.5555599999999998</v>
      </c>
      <c r="S3183" s="53">
        <f>Tabla3[[#This Row],[PRECIO SIN %]]-Tabla3[[#This Row],[PRECIO SIN %]]*10%</f>
        <v>2.3000039999999999</v>
      </c>
      <c r="T3183" s="80">
        <f>(Tabla3[[#This Row],[PRECIO CON DESCT.]]-(Tabla3[[#This Row],[PRECIO CON DESCT.]]*$T$6))</f>
        <v>1.4490025200000001</v>
      </c>
      <c r="U3183" s="96"/>
      <c r="V3183" s="94">
        <f>Tabla3[[#This Row],[PRECIO %      en $]]*Tabla3[[#This Row],[PEDIDO ]]</f>
        <v>0</v>
      </c>
      <c r="W3183" s="57">
        <f>Tabla3[[#This Row],[PRECIO CON DESCT.]]*Tabla3[[#This Row],[PEDIDO ]]</f>
        <v>0</v>
      </c>
      <c r="X3183" s="58">
        <f>Tabla3[[#This Row],[PRECIO SIN %]]*Tabla3[[#This Row],[PEDIDO ]]</f>
        <v>0</v>
      </c>
    </row>
    <row r="3184" spans="1:24" ht="33" customHeight="1" x14ac:dyDescent="0.4">
      <c r="A3184" s="125">
        <v>7592432900032</v>
      </c>
      <c r="B3184" s="59" t="s">
        <v>225</v>
      </c>
      <c r="C3184" s="59" t="s">
        <v>118</v>
      </c>
      <c r="D31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84" s="119" t="s">
        <v>3648</v>
      </c>
      <c r="F3184" s="76" t="s">
        <v>537</v>
      </c>
      <c r="G31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84" s="78">
        <v>234</v>
      </c>
      <c r="J3184" s="52">
        <v>6</v>
      </c>
      <c r="K3184" s="60">
        <f>Tabla3[[#This Row],[PRECIOS]]-Tabla3[[#This Row],[PRECIOS]]*10%</f>
        <v>5.4</v>
      </c>
      <c r="L3184" s="101"/>
      <c r="M3184" s="61"/>
      <c r="N3184" s="55">
        <f>IFERROR(Tabla3[[#This Row],[PRECIOS]]-Tabla3[[#This Row],[PRECIOS]]*Tabla3[[#This Row],[% PRODUCTO]]," ")</f>
        <v>6</v>
      </c>
      <c r="O3184" s="61"/>
      <c r="P3184" s="55">
        <f>IFERROR(Tabla3[[#This Row],[OCULTAR2]]-Tabla3[[#This Row],[OCULTAR2]]*Tabla3[[#This Row],[% LÍNEA]]," ")</f>
        <v>6</v>
      </c>
      <c r="Q3184" s="56">
        <f>IFERROR(Tabla3[[#This Row],[% PRODUCTO]]+Tabla3[[#This Row],[% LÍNEA]]," ")</f>
        <v>0</v>
      </c>
      <c r="R3184" s="60">
        <f>Tabla3[[#This Row],[OCULTAR3]]</f>
        <v>6</v>
      </c>
      <c r="S3184" s="60">
        <f>Tabla3[[#This Row],[PRECIO SIN %]]-Tabla3[[#This Row],[PRECIO SIN %]]*10%</f>
        <v>5.4</v>
      </c>
      <c r="T3184" s="80">
        <f>(Tabla3[[#This Row],[PRECIO CON DESCT.]]-(Tabla3[[#This Row],[PRECIO CON DESCT.]]*$T$6))</f>
        <v>3.4020000000000001</v>
      </c>
      <c r="U3184" s="96"/>
      <c r="V3184" s="94">
        <f>Tabla3[[#This Row],[PRECIO %      en $]]*Tabla3[[#This Row],[PEDIDO ]]</f>
        <v>0</v>
      </c>
      <c r="W3184" s="57">
        <f>Tabla3[[#This Row],[PRECIO CON DESCT.]]*Tabla3[[#This Row],[PEDIDO ]]</f>
        <v>0</v>
      </c>
      <c r="X3184" s="58">
        <f>Tabla3[[#This Row],[PRECIO SIN %]]*Tabla3[[#This Row],[PEDIDO ]]</f>
        <v>0</v>
      </c>
    </row>
    <row r="3185" spans="1:24" ht="33" customHeight="1" x14ac:dyDescent="0.4">
      <c r="A3185" s="124">
        <v>7592432010212</v>
      </c>
      <c r="B3185" s="51" t="s">
        <v>225</v>
      </c>
      <c r="C3185" s="51" t="s">
        <v>118</v>
      </c>
      <c r="D31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85" s="118" t="s">
        <v>3649</v>
      </c>
      <c r="F3185" s="75" t="s">
        <v>537</v>
      </c>
      <c r="G31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85" s="77">
        <v>91</v>
      </c>
      <c r="J3185" s="52">
        <v>9.11111</v>
      </c>
      <c r="K3185" s="53">
        <f>Tabla3[[#This Row],[PRECIOS]]-Tabla3[[#This Row],[PRECIOS]]*10%</f>
        <v>8.199999</v>
      </c>
      <c r="L3185" s="101"/>
      <c r="M3185" s="54"/>
      <c r="N3185" s="55">
        <f>IFERROR(Tabla3[[#This Row],[PRECIOS]]-Tabla3[[#This Row],[PRECIOS]]*Tabla3[[#This Row],[% PRODUCTO]]," ")</f>
        <v>9.11111</v>
      </c>
      <c r="O3185" s="54"/>
      <c r="P3185" s="55">
        <f>IFERROR(Tabla3[[#This Row],[OCULTAR2]]-Tabla3[[#This Row],[OCULTAR2]]*Tabla3[[#This Row],[% LÍNEA]]," ")</f>
        <v>9.11111</v>
      </c>
      <c r="Q3185" s="56">
        <f>IFERROR(Tabla3[[#This Row],[% PRODUCTO]]+Tabla3[[#This Row],[% LÍNEA]]," ")</f>
        <v>0</v>
      </c>
      <c r="R3185" s="53">
        <f>Tabla3[[#This Row],[OCULTAR3]]</f>
        <v>9.11111</v>
      </c>
      <c r="S3185" s="53">
        <f>Tabla3[[#This Row],[PRECIO SIN %]]-Tabla3[[#This Row],[PRECIO SIN %]]*10%</f>
        <v>8.199999</v>
      </c>
      <c r="T3185" s="80">
        <f>(Tabla3[[#This Row],[PRECIO CON DESCT.]]-(Tabla3[[#This Row],[PRECIO CON DESCT.]]*$T$6))</f>
        <v>5.1659993699999998</v>
      </c>
      <c r="U3185" s="96"/>
      <c r="V3185" s="94">
        <f>Tabla3[[#This Row],[PRECIO %      en $]]*Tabla3[[#This Row],[PEDIDO ]]</f>
        <v>0</v>
      </c>
      <c r="W3185" s="57">
        <f>Tabla3[[#This Row],[PRECIO CON DESCT.]]*Tabla3[[#This Row],[PEDIDO ]]</f>
        <v>0</v>
      </c>
      <c r="X3185" s="58">
        <f>Tabla3[[#This Row],[PRECIO SIN %]]*Tabla3[[#This Row],[PEDIDO ]]</f>
        <v>0</v>
      </c>
    </row>
    <row r="3186" spans="1:24" ht="33" customHeight="1" x14ac:dyDescent="0.4">
      <c r="A3186" s="125">
        <v>7591519001815</v>
      </c>
      <c r="B3186" s="59" t="s">
        <v>225</v>
      </c>
      <c r="C3186" s="59" t="s">
        <v>149</v>
      </c>
      <c r="D31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86" s="119" t="s">
        <v>3650</v>
      </c>
      <c r="F3186" s="76" t="s">
        <v>537</v>
      </c>
      <c r="G31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86" s="78">
        <v>33</v>
      </c>
      <c r="J3186" s="52">
        <v>6.4333299999999998</v>
      </c>
      <c r="K3186" s="60">
        <f>Tabla3[[#This Row],[PRECIOS]]-Tabla3[[#This Row],[PRECIOS]]*10%</f>
        <v>5.7899969999999996</v>
      </c>
      <c r="L3186" s="101"/>
      <c r="M3186" s="61"/>
      <c r="N3186" s="55">
        <f>IFERROR(Tabla3[[#This Row],[PRECIOS]]-Tabla3[[#This Row],[PRECIOS]]*Tabla3[[#This Row],[% PRODUCTO]]," ")</f>
        <v>6.4333299999999998</v>
      </c>
      <c r="O3186" s="61"/>
      <c r="P3186" s="55">
        <f>IFERROR(Tabla3[[#This Row],[OCULTAR2]]-Tabla3[[#This Row],[OCULTAR2]]*Tabla3[[#This Row],[% LÍNEA]]," ")</f>
        <v>6.4333299999999998</v>
      </c>
      <c r="Q3186" s="56">
        <f>IFERROR(Tabla3[[#This Row],[% PRODUCTO]]+Tabla3[[#This Row],[% LÍNEA]]," ")</f>
        <v>0</v>
      </c>
      <c r="R3186" s="60">
        <f>Tabla3[[#This Row],[OCULTAR3]]</f>
        <v>6.4333299999999998</v>
      </c>
      <c r="S3186" s="60">
        <f>Tabla3[[#This Row],[PRECIO SIN %]]-Tabla3[[#This Row],[PRECIO SIN %]]*10%</f>
        <v>5.7899969999999996</v>
      </c>
      <c r="T3186" s="80">
        <f>(Tabla3[[#This Row],[PRECIO CON DESCT.]]-(Tabla3[[#This Row],[PRECIO CON DESCT.]]*$T$6))</f>
        <v>3.6476981099999999</v>
      </c>
      <c r="U3186" s="96"/>
      <c r="V3186" s="94">
        <f>Tabla3[[#This Row],[PRECIO %      en $]]*Tabla3[[#This Row],[PEDIDO ]]</f>
        <v>0</v>
      </c>
      <c r="W3186" s="57">
        <f>Tabla3[[#This Row],[PRECIO CON DESCT.]]*Tabla3[[#This Row],[PEDIDO ]]</f>
        <v>0</v>
      </c>
      <c r="X3186" s="58">
        <f>Tabla3[[#This Row],[PRECIO SIN %]]*Tabla3[[#This Row],[PEDIDO ]]</f>
        <v>0</v>
      </c>
    </row>
    <row r="3187" spans="1:24" ht="33" customHeight="1" x14ac:dyDescent="0.4">
      <c r="A3187" s="124">
        <v>7598578000742</v>
      </c>
      <c r="B3187" s="51" t="s">
        <v>225</v>
      </c>
      <c r="C3187" s="51" t="s">
        <v>159</v>
      </c>
      <c r="D31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87" s="118" t="s">
        <v>3651</v>
      </c>
      <c r="F3187" s="75" t="s">
        <v>537</v>
      </c>
      <c r="G31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87" s="77">
        <v>49</v>
      </c>
      <c r="J3187" s="52">
        <v>6.11111</v>
      </c>
      <c r="K3187" s="53">
        <f>Tabla3[[#This Row],[PRECIOS]]-Tabla3[[#This Row],[PRECIOS]]*10%</f>
        <v>5.4999989999999999</v>
      </c>
      <c r="L3187" s="101"/>
      <c r="M3187" s="54"/>
      <c r="N3187" s="55">
        <f>IFERROR(Tabla3[[#This Row],[PRECIOS]]-Tabla3[[#This Row],[PRECIOS]]*Tabla3[[#This Row],[% PRODUCTO]]," ")</f>
        <v>6.11111</v>
      </c>
      <c r="O3187" s="54"/>
      <c r="P3187" s="55">
        <f>IFERROR(Tabla3[[#This Row],[OCULTAR2]]-Tabla3[[#This Row],[OCULTAR2]]*Tabla3[[#This Row],[% LÍNEA]]," ")</f>
        <v>6.11111</v>
      </c>
      <c r="Q3187" s="56">
        <f>IFERROR(Tabla3[[#This Row],[% PRODUCTO]]+Tabla3[[#This Row],[% LÍNEA]]," ")</f>
        <v>0</v>
      </c>
      <c r="R3187" s="53">
        <f>Tabla3[[#This Row],[OCULTAR3]]</f>
        <v>6.11111</v>
      </c>
      <c r="S3187" s="53">
        <f>Tabla3[[#This Row],[PRECIO SIN %]]-Tabla3[[#This Row],[PRECIO SIN %]]*10%</f>
        <v>5.4999989999999999</v>
      </c>
      <c r="T3187" s="80">
        <f>(Tabla3[[#This Row],[PRECIO CON DESCT.]]-(Tabla3[[#This Row],[PRECIO CON DESCT.]]*$T$6))</f>
        <v>3.4649993700000001</v>
      </c>
      <c r="U3187" s="96"/>
      <c r="V3187" s="94">
        <f>Tabla3[[#This Row],[PRECIO %      en $]]*Tabla3[[#This Row],[PEDIDO ]]</f>
        <v>0</v>
      </c>
      <c r="W3187" s="57">
        <f>Tabla3[[#This Row],[PRECIO CON DESCT.]]*Tabla3[[#This Row],[PEDIDO ]]</f>
        <v>0</v>
      </c>
      <c r="X3187" s="58">
        <f>Tabla3[[#This Row],[PRECIO SIN %]]*Tabla3[[#This Row],[PEDIDO ]]</f>
        <v>0</v>
      </c>
    </row>
    <row r="3188" spans="1:24" ht="33" customHeight="1" x14ac:dyDescent="0.4">
      <c r="A3188" s="125">
        <v>7591062014607</v>
      </c>
      <c r="B3188" s="59" t="s">
        <v>225</v>
      </c>
      <c r="C3188" s="59" t="s">
        <v>189</v>
      </c>
      <c r="D31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88" s="119" t="s">
        <v>3652</v>
      </c>
      <c r="F3188" s="76" t="s">
        <v>537</v>
      </c>
      <c r="G31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88" s="78">
        <v>175</v>
      </c>
      <c r="J3188" s="52">
        <v>6.9555600000000002</v>
      </c>
      <c r="K3188" s="60">
        <f>Tabla3[[#This Row],[PRECIOS]]-Tabla3[[#This Row],[PRECIOS]]*10%</f>
        <v>6.2600040000000003</v>
      </c>
      <c r="L3188" s="101"/>
      <c r="M3188" s="61"/>
      <c r="N3188" s="55">
        <f>IFERROR(Tabla3[[#This Row],[PRECIOS]]-Tabla3[[#This Row],[PRECIOS]]*Tabla3[[#This Row],[% PRODUCTO]]," ")</f>
        <v>6.9555600000000002</v>
      </c>
      <c r="O3188" s="61"/>
      <c r="P3188" s="55">
        <f>IFERROR(Tabla3[[#This Row],[OCULTAR2]]-Tabla3[[#This Row],[OCULTAR2]]*Tabla3[[#This Row],[% LÍNEA]]," ")</f>
        <v>6.9555600000000002</v>
      </c>
      <c r="Q3188" s="56">
        <f>IFERROR(Tabla3[[#This Row],[% PRODUCTO]]+Tabla3[[#This Row],[% LÍNEA]]," ")</f>
        <v>0</v>
      </c>
      <c r="R3188" s="60">
        <f>Tabla3[[#This Row],[OCULTAR3]]</f>
        <v>6.9555600000000002</v>
      </c>
      <c r="S3188" s="60">
        <f>Tabla3[[#This Row],[PRECIO SIN %]]-Tabla3[[#This Row],[PRECIO SIN %]]*10%</f>
        <v>6.2600040000000003</v>
      </c>
      <c r="T3188" s="80">
        <f>(Tabla3[[#This Row],[PRECIO CON DESCT.]]-(Tabla3[[#This Row],[PRECIO CON DESCT.]]*$T$6))</f>
        <v>3.9438025200000002</v>
      </c>
      <c r="U3188" s="96"/>
      <c r="V3188" s="94">
        <f>Tabla3[[#This Row],[PRECIO %      en $]]*Tabla3[[#This Row],[PEDIDO ]]</f>
        <v>0</v>
      </c>
      <c r="W3188" s="57">
        <f>Tabla3[[#This Row],[PRECIO CON DESCT.]]*Tabla3[[#This Row],[PEDIDO ]]</f>
        <v>0</v>
      </c>
      <c r="X3188" s="58">
        <f>Tabla3[[#This Row],[PRECIO SIN %]]*Tabla3[[#This Row],[PEDIDO ]]</f>
        <v>0</v>
      </c>
    </row>
    <row r="3189" spans="1:24" ht="33" customHeight="1" x14ac:dyDescent="0.4">
      <c r="A3189" s="124">
        <v>7592782001854</v>
      </c>
      <c r="B3189" s="51" t="s">
        <v>225</v>
      </c>
      <c r="C3189" s="51" t="s">
        <v>91</v>
      </c>
      <c r="D31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89" s="118" t="s">
        <v>3653</v>
      </c>
      <c r="F3189" s="75" t="s">
        <v>537</v>
      </c>
      <c r="G31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89" s="77">
        <v>68</v>
      </c>
      <c r="J3189" s="52">
        <v>5.88889</v>
      </c>
      <c r="K3189" s="53">
        <f>Tabla3[[#This Row],[PRECIOS]]-Tabla3[[#This Row],[PRECIOS]]*10%</f>
        <v>5.300001</v>
      </c>
      <c r="L3189" s="101"/>
      <c r="M3189" s="54"/>
      <c r="N3189" s="55">
        <f>IFERROR(Tabla3[[#This Row],[PRECIOS]]-Tabla3[[#This Row],[PRECIOS]]*Tabla3[[#This Row],[% PRODUCTO]]," ")</f>
        <v>5.88889</v>
      </c>
      <c r="O3189" s="54"/>
      <c r="P3189" s="55">
        <f>IFERROR(Tabla3[[#This Row],[OCULTAR2]]-Tabla3[[#This Row],[OCULTAR2]]*Tabla3[[#This Row],[% LÍNEA]]," ")</f>
        <v>5.88889</v>
      </c>
      <c r="Q3189" s="56">
        <f>IFERROR(Tabla3[[#This Row],[% PRODUCTO]]+Tabla3[[#This Row],[% LÍNEA]]," ")</f>
        <v>0</v>
      </c>
      <c r="R3189" s="53">
        <f>Tabla3[[#This Row],[OCULTAR3]]</f>
        <v>5.88889</v>
      </c>
      <c r="S3189" s="53">
        <f>Tabla3[[#This Row],[PRECIO SIN %]]-Tabla3[[#This Row],[PRECIO SIN %]]*10%</f>
        <v>5.300001</v>
      </c>
      <c r="T3189" s="80">
        <f>(Tabla3[[#This Row],[PRECIO CON DESCT.]]-(Tabla3[[#This Row],[PRECIO CON DESCT.]]*$T$6))</f>
        <v>3.3390006300000001</v>
      </c>
      <c r="U3189" s="96"/>
      <c r="V3189" s="94">
        <f>Tabla3[[#This Row],[PRECIO %      en $]]*Tabla3[[#This Row],[PEDIDO ]]</f>
        <v>0</v>
      </c>
      <c r="W3189" s="57">
        <f>Tabla3[[#This Row],[PRECIO CON DESCT.]]*Tabla3[[#This Row],[PEDIDO ]]</f>
        <v>0</v>
      </c>
      <c r="X3189" s="58">
        <f>Tabla3[[#This Row],[PRECIO SIN %]]*Tabla3[[#This Row],[PEDIDO ]]</f>
        <v>0</v>
      </c>
    </row>
    <row r="3190" spans="1:24" ht="33" customHeight="1" x14ac:dyDescent="0.4">
      <c r="A3190" s="125">
        <v>7592349001068</v>
      </c>
      <c r="B3190" s="59" t="s">
        <v>225</v>
      </c>
      <c r="C3190" s="59" t="s">
        <v>155</v>
      </c>
      <c r="D31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190" s="119" t="s">
        <v>3654</v>
      </c>
      <c r="F3190" s="76" t="s">
        <v>537</v>
      </c>
      <c r="G31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90" s="78">
        <v>48</v>
      </c>
      <c r="J3190" s="52">
        <v>7.8333300000000001</v>
      </c>
      <c r="K3190" s="60">
        <f>Tabla3[[#This Row],[PRECIOS]]-Tabla3[[#This Row],[PRECIOS]]*10%</f>
        <v>7.0499970000000003</v>
      </c>
      <c r="L3190" s="101"/>
      <c r="M3190" s="61"/>
      <c r="N3190" s="55">
        <f>IFERROR(Tabla3[[#This Row],[PRECIOS]]-Tabla3[[#This Row],[PRECIOS]]*Tabla3[[#This Row],[% PRODUCTO]]," ")</f>
        <v>7.8333300000000001</v>
      </c>
      <c r="O3190" s="61"/>
      <c r="P3190" s="55">
        <f>IFERROR(Tabla3[[#This Row],[OCULTAR2]]-Tabla3[[#This Row],[OCULTAR2]]*Tabla3[[#This Row],[% LÍNEA]]," ")</f>
        <v>7.8333300000000001</v>
      </c>
      <c r="Q3190" s="56">
        <f>IFERROR(Tabla3[[#This Row],[% PRODUCTO]]+Tabla3[[#This Row],[% LÍNEA]]," ")</f>
        <v>0</v>
      </c>
      <c r="R3190" s="60">
        <f>Tabla3[[#This Row],[OCULTAR3]]</f>
        <v>7.8333300000000001</v>
      </c>
      <c r="S3190" s="60">
        <f>Tabla3[[#This Row],[PRECIO SIN %]]-Tabla3[[#This Row],[PRECIO SIN %]]*10%</f>
        <v>7.0499970000000003</v>
      </c>
      <c r="T3190" s="80">
        <f>(Tabla3[[#This Row],[PRECIO CON DESCT.]]-(Tabla3[[#This Row],[PRECIO CON DESCT.]]*$T$6))</f>
        <v>4.4414981100000004</v>
      </c>
      <c r="U3190" s="96"/>
      <c r="V3190" s="94">
        <f>Tabla3[[#This Row],[PRECIO %      en $]]*Tabla3[[#This Row],[PEDIDO ]]</f>
        <v>0</v>
      </c>
      <c r="W3190" s="57">
        <f>Tabla3[[#This Row],[PRECIO CON DESCT.]]*Tabla3[[#This Row],[PEDIDO ]]</f>
        <v>0</v>
      </c>
      <c r="X3190" s="58">
        <f>Tabla3[[#This Row],[PRECIO SIN %]]*Tabla3[[#This Row],[PEDIDO ]]</f>
        <v>0</v>
      </c>
    </row>
    <row r="3191" spans="1:24" ht="33" customHeight="1" x14ac:dyDescent="0.4">
      <c r="A3191" s="124">
        <v>7592349722925</v>
      </c>
      <c r="B3191" s="51" t="s">
        <v>225</v>
      </c>
      <c r="C3191" s="51" t="s">
        <v>155</v>
      </c>
      <c r="D31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191" s="118" t="s">
        <v>3655</v>
      </c>
      <c r="F3191" s="75" t="s">
        <v>537</v>
      </c>
      <c r="G31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91" s="77">
        <v>267</v>
      </c>
      <c r="J3191" s="52">
        <v>6.1888899999999998</v>
      </c>
      <c r="K3191" s="53">
        <f>Tabla3[[#This Row],[PRECIOS]]-Tabla3[[#This Row],[PRECIOS]]*10%</f>
        <v>5.5700009999999995</v>
      </c>
      <c r="L3191" s="101"/>
      <c r="M3191" s="54"/>
      <c r="N3191" s="55">
        <f>IFERROR(Tabla3[[#This Row],[PRECIOS]]-Tabla3[[#This Row],[PRECIOS]]*Tabla3[[#This Row],[% PRODUCTO]]," ")</f>
        <v>6.1888899999999998</v>
      </c>
      <c r="O3191" s="54"/>
      <c r="P3191" s="55">
        <f>IFERROR(Tabla3[[#This Row],[OCULTAR2]]-Tabla3[[#This Row],[OCULTAR2]]*Tabla3[[#This Row],[% LÍNEA]]," ")</f>
        <v>6.1888899999999998</v>
      </c>
      <c r="Q3191" s="56">
        <f>IFERROR(Tabla3[[#This Row],[% PRODUCTO]]+Tabla3[[#This Row],[% LÍNEA]]," ")</f>
        <v>0</v>
      </c>
      <c r="R3191" s="53">
        <f>Tabla3[[#This Row],[OCULTAR3]]</f>
        <v>6.1888899999999998</v>
      </c>
      <c r="S3191" s="53">
        <f>Tabla3[[#This Row],[PRECIO SIN %]]-Tabla3[[#This Row],[PRECIO SIN %]]*10%</f>
        <v>5.5700009999999995</v>
      </c>
      <c r="T3191" s="80">
        <f>(Tabla3[[#This Row],[PRECIO CON DESCT.]]-(Tabla3[[#This Row],[PRECIO CON DESCT.]]*$T$6))</f>
        <v>3.5091006299999998</v>
      </c>
      <c r="U3191" s="96"/>
      <c r="V3191" s="94">
        <f>Tabla3[[#This Row],[PRECIO %      en $]]*Tabla3[[#This Row],[PEDIDO ]]</f>
        <v>0</v>
      </c>
      <c r="W3191" s="57">
        <f>Tabla3[[#This Row],[PRECIO CON DESCT.]]*Tabla3[[#This Row],[PEDIDO ]]</f>
        <v>0</v>
      </c>
      <c r="X3191" s="58">
        <f>Tabla3[[#This Row],[PRECIO SIN %]]*Tabla3[[#This Row],[PEDIDO ]]</f>
        <v>0</v>
      </c>
    </row>
    <row r="3192" spans="1:24" ht="33" customHeight="1" x14ac:dyDescent="0.4">
      <c r="A3192" s="125">
        <v>7894164009640</v>
      </c>
      <c r="B3192" s="59" t="s">
        <v>225</v>
      </c>
      <c r="C3192" s="59" t="s">
        <v>218</v>
      </c>
      <c r="D31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92" s="119" t="s">
        <v>3656</v>
      </c>
      <c r="F3192" s="76" t="s">
        <v>537</v>
      </c>
      <c r="G31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92" s="78">
        <v>760</v>
      </c>
      <c r="J3192" s="52">
        <v>1.5888899999999999</v>
      </c>
      <c r="K3192" s="60">
        <f>Tabla3[[#This Row],[PRECIOS]]-Tabla3[[#This Row],[PRECIOS]]*10%</f>
        <v>1.4300009999999999</v>
      </c>
      <c r="L3192" s="101"/>
      <c r="M3192" s="61"/>
      <c r="N3192" s="55">
        <f>IFERROR(Tabla3[[#This Row],[PRECIOS]]-Tabla3[[#This Row],[PRECIOS]]*Tabla3[[#This Row],[% PRODUCTO]]," ")</f>
        <v>1.5888899999999999</v>
      </c>
      <c r="O3192" s="61"/>
      <c r="P3192" s="55">
        <f>IFERROR(Tabla3[[#This Row],[OCULTAR2]]-Tabla3[[#This Row],[OCULTAR2]]*Tabla3[[#This Row],[% LÍNEA]]," ")</f>
        <v>1.5888899999999999</v>
      </c>
      <c r="Q3192" s="56">
        <f>IFERROR(Tabla3[[#This Row],[% PRODUCTO]]+Tabla3[[#This Row],[% LÍNEA]]," ")</f>
        <v>0</v>
      </c>
      <c r="R3192" s="60">
        <f>Tabla3[[#This Row],[OCULTAR3]]</f>
        <v>1.5888899999999999</v>
      </c>
      <c r="S3192" s="60">
        <f>Tabla3[[#This Row],[PRECIO SIN %]]-Tabla3[[#This Row],[PRECIO SIN %]]*10%</f>
        <v>1.4300009999999999</v>
      </c>
      <c r="T3192" s="80">
        <f>(Tabla3[[#This Row],[PRECIO CON DESCT.]]-(Tabla3[[#This Row],[PRECIO CON DESCT.]]*$T$6))</f>
        <v>0.90090062999999987</v>
      </c>
      <c r="U3192" s="96"/>
      <c r="V3192" s="94">
        <f>Tabla3[[#This Row],[PRECIO %      en $]]*Tabla3[[#This Row],[PEDIDO ]]</f>
        <v>0</v>
      </c>
      <c r="W3192" s="57">
        <f>Tabla3[[#This Row],[PRECIO CON DESCT.]]*Tabla3[[#This Row],[PEDIDO ]]</f>
        <v>0</v>
      </c>
      <c r="X3192" s="58">
        <f>Tabla3[[#This Row],[PRECIO SIN %]]*Tabla3[[#This Row],[PEDIDO ]]</f>
        <v>0</v>
      </c>
    </row>
    <row r="3193" spans="1:24" ht="33" customHeight="1" x14ac:dyDescent="0.4">
      <c r="A3193" s="124">
        <v>7591818210406</v>
      </c>
      <c r="B3193" s="51" t="s">
        <v>225</v>
      </c>
      <c r="C3193" s="51" t="s">
        <v>105</v>
      </c>
      <c r="D31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193" s="118" t="s">
        <v>3657</v>
      </c>
      <c r="F3193" s="75" t="s">
        <v>537</v>
      </c>
      <c r="G31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93" s="77">
        <v>79</v>
      </c>
      <c r="J3193" s="52">
        <v>6.7</v>
      </c>
      <c r="K3193" s="53">
        <f>Tabla3[[#This Row],[PRECIOS]]-Tabla3[[#This Row],[PRECIOS]]*10%</f>
        <v>6.03</v>
      </c>
      <c r="L3193" s="101"/>
      <c r="M3193" s="54"/>
      <c r="N3193" s="55">
        <f>IFERROR(Tabla3[[#This Row],[PRECIOS]]-Tabla3[[#This Row],[PRECIOS]]*Tabla3[[#This Row],[% PRODUCTO]]," ")</f>
        <v>6.7</v>
      </c>
      <c r="O3193" s="54"/>
      <c r="P3193" s="55">
        <f>IFERROR(Tabla3[[#This Row],[OCULTAR2]]-Tabla3[[#This Row],[OCULTAR2]]*Tabla3[[#This Row],[% LÍNEA]]," ")</f>
        <v>6.7</v>
      </c>
      <c r="Q3193" s="56">
        <f>IFERROR(Tabla3[[#This Row],[% PRODUCTO]]+Tabla3[[#This Row],[% LÍNEA]]," ")</f>
        <v>0</v>
      </c>
      <c r="R3193" s="53">
        <f>Tabla3[[#This Row],[OCULTAR3]]</f>
        <v>6.7</v>
      </c>
      <c r="S3193" s="53">
        <f>Tabla3[[#This Row],[PRECIO SIN %]]-Tabla3[[#This Row],[PRECIO SIN %]]*10%</f>
        <v>6.03</v>
      </c>
      <c r="T3193" s="80">
        <f>(Tabla3[[#This Row],[PRECIO CON DESCT.]]-(Tabla3[[#This Row],[PRECIO CON DESCT.]]*$T$6))</f>
        <v>3.7989000000000002</v>
      </c>
      <c r="U3193" s="96"/>
      <c r="V3193" s="94">
        <f>Tabla3[[#This Row],[PRECIO %      en $]]*Tabla3[[#This Row],[PEDIDO ]]</f>
        <v>0</v>
      </c>
      <c r="W3193" s="57">
        <f>Tabla3[[#This Row],[PRECIO CON DESCT.]]*Tabla3[[#This Row],[PEDIDO ]]</f>
        <v>0</v>
      </c>
      <c r="X3193" s="58">
        <f>Tabla3[[#This Row],[PRECIO SIN %]]*Tabla3[[#This Row],[PEDIDO ]]</f>
        <v>0</v>
      </c>
    </row>
    <row r="3194" spans="1:24" ht="33" customHeight="1" x14ac:dyDescent="0.4">
      <c r="A3194" s="125">
        <v>7592349001723</v>
      </c>
      <c r="B3194" s="59" t="s">
        <v>225</v>
      </c>
      <c r="C3194" s="59" t="s">
        <v>155</v>
      </c>
      <c r="D31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194" s="119" t="s">
        <v>3658</v>
      </c>
      <c r="F3194" s="76" t="s">
        <v>537</v>
      </c>
      <c r="G31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94" s="78">
        <v>461</v>
      </c>
      <c r="J3194" s="52">
        <v>6.4444400000000002</v>
      </c>
      <c r="K3194" s="60">
        <f>Tabla3[[#This Row],[PRECIOS]]-Tabla3[[#This Row],[PRECIOS]]*10%</f>
        <v>5.7999960000000002</v>
      </c>
      <c r="L3194" s="101"/>
      <c r="M3194" s="61"/>
      <c r="N3194" s="55">
        <f>IFERROR(Tabla3[[#This Row],[PRECIOS]]-Tabla3[[#This Row],[PRECIOS]]*Tabla3[[#This Row],[% PRODUCTO]]," ")</f>
        <v>6.4444400000000002</v>
      </c>
      <c r="O3194" s="61"/>
      <c r="P3194" s="55">
        <f>IFERROR(Tabla3[[#This Row],[OCULTAR2]]-Tabla3[[#This Row],[OCULTAR2]]*Tabla3[[#This Row],[% LÍNEA]]," ")</f>
        <v>6.4444400000000002</v>
      </c>
      <c r="Q3194" s="56">
        <f>IFERROR(Tabla3[[#This Row],[% PRODUCTO]]+Tabla3[[#This Row],[% LÍNEA]]," ")</f>
        <v>0</v>
      </c>
      <c r="R3194" s="60">
        <f>Tabla3[[#This Row],[OCULTAR3]]</f>
        <v>6.4444400000000002</v>
      </c>
      <c r="S3194" s="60">
        <f>Tabla3[[#This Row],[PRECIO SIN %]]-Tabla3[[#This Row],[PRECIO SIN %]]*10%</f>
        <v>5.7999960000000002</v>
      </c>
      <c r="T3194" s="80">
        <f>(Tabla3[[#This Row],[PRECIO CON DESCT.]]-(Tabla3[[#This Row],[PRECIO CON DESCT.]]*$T$6))</f>
        <v>3.6539974800000001</v>
      </c>
      <c r="U3194" s="96"/>
      <c r="V3194" s="94">
        <f>Tabla3[[#This Row],[PRECIO %      en $]]*Tabla3[[#This Row],[PEDIDO ]]</f>
        <v>0</v>
      </c>
      <c r="W3194" s="57">
        <f>Tabla3[[#This Row],[PRECIO CON DESCT.]]*Tabla3[[#This Row],[PEDIDO ]]</f>
        <v>0</v>
      </c>
      <c r="X3194" s="58">
        <f>Tabla3[[#This Row],[PRECIO SIN %]]*Tabla3[[#This Row],[PEDIDO ]]</f>
        <v>0</v>
      </c>
    </row>
    <row r="3195" spans="1:24" ht="33" customHeight="1" x14ac:dyDescent="0.4">
      <c r="A3195" s="124">
        <v>7591062166191</v>
      </c>
      <c r="B3195" s="51" t="s">
        <v>225</v>
      </c>
      <c r="C3195" s="51" t="s">
        <v>189</v>
      </c>
      <c r="D31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95" s="118" t="s">
        <v>3659</v>
      </c>
      <c r="F3195" s="75" t="s">
        <v>537</v>
      </c>
      <c r="G31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95" s="77">
        <v>1</v>
      </c>
      <c r="J3195" s="52">
        <v>7.0888900000000001</v>
      </c>
      <c r="K3195" s="53">
        <f>Tabla3[[#This Row],[PRECIOS]]-Tabla3[[#This Row],[PRECIOS]]*10%</f>
        <v>6.380001</v>
      </c>
      <c r="L3195" s="101"/>
      <c r="M3195" s="54"/>
      <c r="N3195" s="55">
        <f>IFERROR(Tabla3[[#This Row],[PRECIOS]]-Tabla3[[#This Row],[PRECIOS]]*Tabla3[[#This Row],[% PRODUCTO]]," ")</f>
        <v>7.0888900000000001</v>
      </c>
      <c r="O3195" s="54"/>
      <c r="P3195" s="55">
        <f>IFERROR(Tabla3[[#This Row],[OCULTAR2]]-Tabla3[[#This Row],[OCULTAR2]]*Tabla3[[#This Row],[% LÍNEA]]," ")</f>
        <v>7.0888900000000001</v>
      </c>
      <c r="Q3195" s="56">
        <f>IFERROR(Tabla3[[#This Row],[% PRODUCTO]]+Tabla3[[#This Row],[% LÍNEA]]," ")</f>
        <v>0</v>
      </c>
      <c r="R3195" s="53">
        <f>Tabla3[[#This Row],[OCULTAR3]]</f>
        <v>7.0888900000000001</v>
      </c>
      <c r="S3195" s="53">
        <f>Tabla3[[#This Row],[PRECIO SIN %]]-Tabla3[[#This Row],[PRECIO SIN %]]*10%</f>
        <v>6.380001</v>
      </c>
      <c r="T3195" s="80">
        <f>(Tabla3[[#This Row],[PRECIO CON DESCT.]]-(Tabla3[[#This Row],[PRECIO CON DESCT.]]*$T$6))</f>
        <v>4.0194006299999998</v>
      </c>
      <c r="U3195" s="96"/>
      <c r="V3195" s="94">
        <f>Tabla3[[#This Row],[PRECIO %      en $]]*Tabla3[[#This Row],[PEDIDO ]]</f>
        <v>0</v>
      </c>
      <c r="W3195" s="57">
        <f>Tabla3[[#This Row],[PRECIO CON DESCT.]]*Tabla3[[#This Row],[PEDIDO ]]</f>
        <v>0</v>
      </c>
      <c r="X3195" s="58">
        <f>Tabla3[[#This Row],[PRECIO SIN %]]*Tabla3[[#This Row],[PEDIDO ]]</f>
        <v>0</v>
      </c>
    </row>
    <row r="3196" spans="1:24" ht="33" customHeight="1" x14ac:dyDescent="0.4">
      <c r="A3196" s="125">
        <v>7592803001603</v>
      </c>
      <c r="B3196" s="59" t="s">
        <v>225</v>
      </c>
      <c r="C3196" s="59" t="s">
        <v>132</v>
      </c>
      <c r="D31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96" s="119" t="s">
        <v>3660</v>
      </c>
      <c r="F3196" s="76" t="s">
        <v>537</v>
      </c>
      <c r="G31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96" s="78">
        <v>32</v>
      </c>
      <c r="J3196" s="52">
        <v>5.24444</v>
      </c>
      <c r="K3196" s="60">
        <f>Tabla3[[#This Row],[PRECIOS]]-Tabla3[[#This Row],[PRECIOS]]*10%</f>
        <v>4.7199960000000001</v>
      </c>
      <c r="L3196" s="101"/>
      <c r="M3196" s="61"/>
      <c r="N3196" s="55">
        <f>IFERROR(Tabla3[[#This Row],[PRECIOS]]-Tabla3[[#This Row],[PRECIOS]]*Tabla3[[#This Row],[% PRODUCTO]]," ")</f>
        <v>5.24444</v>
      </c>
      <c r="O3196" s="61"/>
      <c r="P3196" s="55">
        <f>IFERROR(Tabla3[[#This Row],[OCULTAR2]]-Tabla3[[#This Row],[OCULTAR2]]*Tabla3[[#This Row],[% LÍNEA]]," ")</f>
        <v>5.24444</v>
      </c>
      <c r="Q3196" s="56">
        <f>IFERROR(Tabla3[[#This Row],[% PRODUCTO]]+Tabla3[[#This Row],[% LÍNEA]]," ")</f>
        <v>0</v>
      </c>
      <c r="R3196" s="60">
        <f>Tabla3[[#This Row],[OCULTAR3]]</f>
        <v>5.24444</v>
      </c>
      <c r="S3196" s="60">
        <f>Tabla3[[#This Row],[PRECIO SIN %]]-Tabla3[[#This Row],[PRECIO SIN %]]*10%</f>
        <v>4.7199960000000001</v>
      </c>
      <c r="T3196" s="80">
        <f>(Tabla3[[#This Row],[PRECIO CON DESCT.]]-(Tabla3[[#This Row],[PRECIO CON DESCT.]]*$T$6))</f>
        <v>2.97359748</v>
      </c>
      <c r="U3196" s="96"/>
      <c r="V3196" s="94">
        <f>Tabla3[[#This Row],[PRECIO %      en $]]*Tabla3[[#This Row],[PEDIDO ]]</f>
        <v>0</v>
      </c>
      <c r="W3196" s="57">
        <f>Tabla3[[#This Row],[PRECIO CON DESCT.]]*Tabla3[[#This Row],[PEDIDO ]]</f>
        <v>0</v>
      </c>
      <c r="X3196" s="58">
        <f>Tabla3[[#This Row],[PRECIO SIN %]]*Tabla3[[#This Row],[PEDIDO ]]</f>
        <v>0</v>
      </c>
    </row>
    <row r="3197" spans="1:24" ht="33" customHeight="1" x14ac:dyDescent="0.4">
      <c r="A3197" s="124">
        <v>7592803001610</v>
      </c>
      <c r="B3197" s="51" t="s">
        <v>225</v>
      </c>
      <c r="C3197" s="51" t="s">
        <v>132</v>
      </c>
      <c r="D31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97" s="118" t="s">
        <v>3661</v>
      </c>
      <c r="F3197" s="75" t="s">
        <v>537</v>
      </c>
      <c r="G31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97" s="77">
        <v>16</v>
      </c>
      <c r="J3197" s="52">
        <v>5.0444399999999998</v>
      </c>
      <c r="K3197" s="53">
        <f>Tabla3[[#This Row],[PRECIOS]]-Tabla3[[#This Row],[PRECIOS]]*10%</f>
        <v>4.5399959999999995</v>
      </c>
      <c r="L3197" s="101"/>
      <c r="M3197" s="54"/>
      <c r="N3197" s="55">
        <f>IFERROR(Tabla3[[#This Row],[PRECIOS]]-Tabla3[[#This Row],[PRECIOS]]*Tabla3[[#This Row],[% PRODUCTO]]," ")</f>
        <v>5.0444399999999998</v>
      </c>
      <c r="O3197" s="54"/>
      <c r="P3197" s="55">
        <f>IFERROR(Tabla3[[#This Row],[OCULTAR2]]-Tabla3[[#This Row],[OCULTAR2]]*Tabla3[[#This Row],[% LÍNEA]]," ")</f>
        <v>5.0444399999999998</v>
      </c>
      <c r="Q3197" s="56">
        <f>IFERROR(Tabla3[[#This Row],[% PRODUCTO]]+Tabla3[[#This Row],[% LÍNEA]]," ")</f>
        <v>0</v>
      </c>
      <c r="R3197" s="53">
        <f>Tabla3[[#This Row],[OCULTAR3]]</f>
        <v>5.0444399999999998</v>
      </c>
      <c r="S3197" s="53">
        <f>Tabla3[[#This Row],[PRECIO SIN %]]-Tabla3[[#This Row],[PRECIO SIN %]]*10%</f>
        <v>4.5399959999999995</v>
      </c>
      <c r="T3197" s="80">
        <f>(Tabla3[[#This Row],[PRECIO CON DESCT.]]-(Tabla3[[#This Row],[PRECIO CON DESCT.]]*$T$6))</f>
        <v>2.8601974799999996</v>
      </c>
      <c r="U3197" s="96"/>
      <c r="V3197" s="94">
        <f>Tabla3[[#This Row],[PRECIO %      en $]]*Tabla3[[#This Row],[PEDIDO ]]</f>
        <v>0</v>
      </c>
      <c r="W3197" s="57">
        <f>Tabla3[[#This Row],[PRECIO CON DESCT.]]*Tabla3[[#This Row],[PEDIDO ]]</f>
        <v>0</v>
      </c>
      <c r="X3197" s="58">
        <f>Tabla3[[#This Row],[PRECIO SIN %]]*Tabla3[[#This Row],[PEDIDO ]]</f>
        <v>0</v>
      </c>
    </row>
    <row r="3198" spans="1:24" ht="33" customHeight="1" x14ac:dyDescent="0.4">
      <c r="A3198" s="125">
        <v>7598176000731</v>
      </c>
      <c r="B3198" s="59" t="s">
        <v>225</v>
      </c>
      <c r="C3198" s="59" t="s">
        <v>252</v>
      </c>
      <c r="D31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98" s="119" t="s">
        <v>3662</v>
      </c>
      <c r="F3198" s="76" t="s">
        <v>537</v>
      </c>
      <c r="G31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98" s="78">
        <v>52</v>
      </c>
      <c r="J3198" s="52">
        <v>9.7777799999999999</v>
      </c>
      <c r="K3198" s="60">
        <f>Tabla3[[#This Row],[PRECIOS]]-Tabla3[[#This Row],[PRECIOS]]*10%</f>
        <v>8.8000019999999992</v>
      </c>
      <c r="L3198" s="101"/>
      <c r="M3198" s="61"/>
      <c r="N3198" s="55">
        <f>IFERROR(Tabla3[[#This Row],[PRECIOS]]-Tabla3[[#This Row],[PRECIOS]]*Tabla3[[#This Row],[% PRODUCTO]]," ")</f>
        <v>9.7777799999999999</v>
      </c>
      <c r="O3198" s="61"/>
      <c r="P3198" s="55">
        <f>IFERROR(Tabla3[[#This Row],[OCULTAR2]]-Tabla3[[#This Row],[OCULTAR2]]*Tabla3[[#This Row],[% LÍNEA]]," ")</f>
        <v>9.7777799999999999</v>
      </c>
      <c r="Q3198" s="56">
        <f>IFERROR(Tabla3[[#This Row],[% PRODUCTO]]+Tabla3[[#This Row],[% LÍNEA]]," ")</f>
        <v>0</v>
      </c>
      <c r="R3198" s="60">
        <f>Tabla3[[#This Row],[OCULTAR3]]</f>
        <v>9.7777799999999999</v>
      </c>
      <c r="S3198" s="60">
        <f>Tabla3[[#This Row],[PRECIO SIN %]]-Tabla3[[#This Row],[PRECIO SIN %]]*10%</f>
        <v>8.8000019999999992</v>
      </c>
      <c r="T3198" s="80">
        <f>(Tabla3[[#This Row],[PRECIO CON DESCT.]]-(Tabla3[[#This Row],[PRECIO CON DESCT.]]*$T$6))</f>
        <v>5.5440012599999999</v>
      </c>
      <c r="U3198" s="96"/>
      <c r="V3198" s="94">
        <f>Tabla3[[#This Row],[PRECIO %      en $]]*Tabla3[[#This Row],[PEDIDO ]]</f>
        <v>0</v>
      </c>
      <c r="W3198" s="57">
        <f>Tabla3[[#This Row],[PRECIO CON DESCT.]]*Tabla3[[#This Row],[PEDIDO ]]</f>
        <v>0</v>
      </c>
      <c r="X3198" s="58">
        <f>Tabla3[[#This Row],[PRECIO SIN %]]*Tabla3[[#This Row],[PEDIDO ]]</f>
        <v>0</v>
      </c>
    </row>
    <row r="3199" spans="1:24" ht="33" customHeight="1" x14ac:dyDescent="0.4">
      <c r="A3199" s="124">
        <v>212810862864</v>
      </c>
      <c r="B3199" s="51" t="s">
        <v>225</v>
      </c>
      <c r="C3199" s="51" t="s">
        <v>109</v>
      </c>
      <c r="D31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199" s="118" t="s">
        <v>3663</v>
      </c>
      <c r="F3199" s="75" t="s">
        <v>537</v>
      </c>
      <c r="G31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1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199" s="77">
        <v>27</v>
      </c>
      <c r="J3199" s="52">
        <v>9.1444399999999995</v>
      </c>
      <c r="K3199" s="53">
        <f>Tabla3[[#This Row],[PRECIOS]]-Tabla3[[#This Row],[PRECIOS]]*10%</f>
        <v>8.2299959999999999</v>
      </c>
      <c r="L3199" s="101"/>
      <c r="M3199" s="54"/>
      <c r="N3199" s="55">
        <f>IFERROR(Tabla3[[#This Row],[PRECIOS]]-Tabla3[[#This Row],[PRECIOS]]*Tabla3[[#This Row],[% PRODUCTO]]," ")</f>
        <v>9.1444399999999995</v>
      </c>
      <c r="O3199" s="54"/>
      <c r="P3199" s="55">
        <f>IFERROR(Tabla3[[#This Row],[OCULTAR2]]-Tabla3[[#This Row],[OCULTAR2]]*Tabla3[[#This Row],[% LÍNEA]]," ")</f>
        <v>9.1444399999999995</v>
      </c>
      <c r="Q3199" s="56">
        <f>IFERROR(Tabla3[[#This Row],[% PRODUCTO]]+Tabla3[[#This Row],[% LÍNEA]]," ")</f>
        <v>0</v>
      </c>
      <c r="R3199" s="53">
        <f>Tabla3[[#This Row],[OCULTAR3]]</f>
        <v>9.1444399999999995</v>
      </c>
      <c r="S3199" s="53">
        <f>Tabla3[[#This Row],[PRECIO SIN %]]-Tabla3[[#This Row],[PRECIO SIN %]]*10%</f>
        <v>8.2299959999999999</v>
      </c>
      <c r="T3199" s="80">
        <f>(Tabla3[[#This Row],[PRECIO CON DESCT.]]-(Tabla3[[#This Row],[PRECIO CON DESCT.]]*$T$6))</f>
        <v>5.1848974800000001</v>
      </c>
      <c r="U3199" s="96"/>
      <c r="V3199" s="94">
        <f>Tabla3[[#This Row],[PRECIO %      en $]]*Tabla3[[#This Row],[PEDIDO ]]</f>
        <v>0</v>
      </c>
      <c r="W3199" s="57">
        <f>Tabla3[[#This Row],[PRECIO CON DESCT.]]*Tabla3[[#This Row],[PEDIDO ]]</f>
        <v>0</v>
      </c>
      <c r="X3199" s="58">
        <f>Tabla3[[#This Row],[PRECIO SIN %]]*Tabla3[[#This Row],[PEDIDO ]]</f>
        <v>0</v>
      </c>
    </row>
    <row r="3200" spans="1:24" ht="33" customHeight="1" x14ac:dyDescent="0.4">
      <c r="A3200" s="125">
        <v>7599112000440</v>
      </c>
      <c r="B3200" s="59" t="s">
        <v>225</v>
      </c>
      <c r="C3200" s="59" t="s">
        <v>208</v>
      </c>
      <c r="D32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00" s="119" t="s">
        <v>3664</v>
      </c>
      <c r="F3200" s="76" t="s">
        <v>537</v>
      </c>
      <c r="G32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00" s="78">
        <v>8</v>
      </c>
      <c r="J3200" s="52">
        <v>29.6</v>
      </c>
      <c r="K3200" s="60">
        <f>Tabla3[[#This Row],[PRECIOS]]-Tabla3[[#This Row],[PRECIOS]]*10%</f>
        <v>26.64</v>
      </c>
      <c r="L3200" s="101"/>
      <c r="M3200" s="61"/>
      <c r="N3200" s="55">
        <f>IFERROR(Tabla3[[#This Row],[PRECIOS]]-Tabla3[[#This Row],[PRECIOS]]*Tabla3[[#This Row],[% PRODUCTO]]," ")</f>
        <v>29.6</v>
      </c>
      <c r="O3200" s="61"/>
      <c r="P3200" s="55">
        <f>IFERROR(Tabla3[[#This Row],[OCULTAR2]]-Tabla3[[#This Row],[OCULTAR2]]*Tabla3[[#This Row],[% LÍNEA]]," ")</f>
        <v>29.6</v>
      </c>
      <c r="Q3200" s="56">
        <f>IFERROR(Tabla3[[#This Row],[% PRODUCTO]]+Tabla3[[#This Row],[% LÍNEA]]," ")</f>
        <v>0</v>
      </c>
      <c r="R3200" s="60">
        <f>Tabla3[[#This Row],[OCULTAR3]]</f>
        <v>29.6</v>
      </c>
      <c r="S3200" s="60">
        <f>Tabla3[[#This Row],[PRECIO SIN %]]-Tabla3[[#This Row],[PRECIO SIN %]]*10%</f>
        <v>26.64</v>
      </c>
      <c r="T3200" s="80">
        <f>(Tabla3[[#This Row],[PRECIO CON DESCT.]]-(Tabla3[[#This Row],[PRECIO CON DESCT.]]*$T$6))</f>
        <v>16.783200000000001</v>
      </c>
      <c r="U3200" s="96"/>
      <c r="V3200" s="94">
        <f>Tabla3[[#This Row],[PRECIO %      en $]]*Tabla3[[#This Row],[PEDIDO ]]</f>
        <v>0</v>
      </c>
      <c r="W3200" s="57">
        <f>Tabla3[[#This Row],[PRECIO CON DESCT.]]*Tabla3[[#This Row],[PEDIDO ]]</f>
        <v>0</v>
      </c>
      <c r="X3200" s="58">
        <f>Tabla3[[#This Row],[PRECIO SIN %]]*Tabla3[[#This Row],[PEDIDO ]]</f>
        <v>0</v>
      </c>
    </row>
    <row r="3201" spans="1:24" ht="33" customHeight="1" x14ac:dyDescent="0.4">
      <c r="A3201" s="124">
        <v>7597641000023</v>
      </c>
      <c r="B3201" s="51" t="s">
        <v>225</v>
      </c>
      <c r="C3201" s="51" t="s">
        <v>293</v>
      </c>
      <c r="D32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01" s="118" t="s">
        <v>3665</v>
      </c>
      <c r="F3201" s="75" t="s">
        <v>537</v>
      </c>
      <c r="G32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01" s="77">
        <v>69</v>
      </c>
      <c r="J3201" s="52">
        <v>7.4111099999999999</v>
      </c>
      <c r="K3201" s="53">
        <f>Tabla3[[#This Row],[PRECIOS]]-Tabla3[[#This Row],[PRECIOS]]*10%</f>
        <v>6.6699989999999998</v>
      </c>
      <c r="L3201" s="101"/>
      <c r="M3201" s="54"/>
      <c r="N3201" s="55">
        <f>IFERROR(Tabla3[[#This Row],[PRECIOS]]-Tabla3[[#This Row],[PRECIOS]]*Tabla3[[#This Row],[% PRODUCTO]]," ")</f>
        <v>7.4111099999999999</v>
      </c>
      <c r="O3201" s="54"/>
      <c r="P3201" s="55">
        <f>IFERROR(Tabla3[[#This Row],[OCULTAR2]]-Tabla3[[#This Row],[OCULTAR2]]*Tabla3[[#This Row],[% LÍNEA]]," ")</f>
        <v>7.4111099999999999</v>
      </c>
      <c r="Q3201" s="56">
        <f>IFERROR(Tabla3[[#This Row],[% PRODUCTO]]+Tabla3[[#This Row],[% LÍNEA]]," ")</f>
        <v>0</v>
      </c>
      <c r="R3201" s="53">
        <f>Tabla3[[#This Row],[OCULTAR3]]</f>
        <v>7.4111099999999999</v>
      </c>
      <c r="S3201" s="53">
        <f>Tabla3[[#This Row],[PRECIO SIN %]]-Tabla3[[#This Row],[PRECIO SIN %]]*10%</f>
        <v>6.6699989999999998</v>
      </c>
      <c r="T3201" s="80">
        <f>(Tabla3[[#This Row],[PRECIO CON DESCT.]]-(Tabla3[[#This Row],[PRECIO CON DESCT.]]*$T$6))</f>
        <v>4.20209937</v>
      </c>
      <c r="U3201" s="96"/>
      <c r="V3201" s="94">
        <f>Tabla3[[#This Row],[PRECIO %      en $]]*Tabla3[[#This Row],[PEDIDO ]]</f>
        <v>0</v>
      </c>
      <c r="W3201" s="57">
        <f>Tabla3[[#This Row],[PRECIO CON DESCT.]]*Tabla3[[#This Row],[PEDIDO ]]</f>
        <v>0</v>
      </c>
      <c r="X3201" s="58">
        <f>Tabla3[[#This Row],[PRECIO SIN %]]*Tabla3[[#This Row],[PEDIDO ]]</f>
        <v>0</v>
      </c>
    </row>
    <row r="3202" spans="1:24" ht="33" customHeight="1" x14ac:dyDescent="0.4">
      <c r="A3202" s="125">
        <v>7597641900019</v>
      </c>
      <c r="B3202" s="59" t="s">
        <v>225</v>
      </c>
      <c r="C3202" s="59" t="s">
        <v>294</v>
      </c>
      <c r="D32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02" s="119" t="s">
        <v>3666</v>
      </c>
      <c r="F3202" s="76" t="s">
        <v>537</v>
      </c>
      <c r="G32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02" s="78">
        <v>101</v>
      </c>
      <c r="J3202" s="52">
        <v>9.6888900000000007</v>
      </c>
      <c r="K3202" s="60">
        <f>Tabla3[[#This Row],[PRECIOS]]-Tabla3[[#This Row],[PRECIOS]]*10%</f>
        <v>8.7200009999999999</v>
      </c>
      <c r="L3202" s="101"/>
      <c r="M3202" s="61"/>
      <c r="N3202" s="55">
        <f>IFERROR(Tabla3[[#This Row],[PRECIOS]]-Tabla3[[#This Row],[PRECIOS]]*Tabla3[[#This Row],[% PRODUCTO]]," ")</f>
        <v>9.6888900000000007</v>
      </c>
      <c r="O3202" s="61"/>
      <c r="P3202" s="55">
        <f>IFERROR(Tabla3[[#This Row],[OCULTAR2]]-Tabla3[[#This Row],[OCULTAR2]]*Tabla3[[#This Row],[% LÍNEA]]," ")</f>
        <v>9.6888900000000007</v>
      </c>
      <c r="Q3202" s="56">
        <f>IFERROR(Tabla3[[#This Row],[% PRODUCTO]]+Tabla3[[#This Row],[% LÍNEA]]," ")</f>
        <v>0</v>
      </c>
      <c r="R3202" s="60">
        <f>Tabla3[[#This Row],[OCULTAR3]]</f>
        <v>9.6888900000000007</v>
      </c>
      <c r="S3202" s="60">
        <f>Tabla3[[#This Row],[PRECIO SIN %]]-Tabla3[[#This Row],[PRECIO SIN %]]*10%</f>
        <v>8.7200009999999999</v>
      </c>
      <c r="T3202" s="80">
        <f>(Tabla3[[#This Row],[PRECIO CON DESCT.]]-(Tabla3[[#This Row],[PRECIO CON DESCT.]]*$T$6))</f>
        <v>5.4936006299999995</v>
      </c>
      <c r="U3202" s="96"/>
      <c r="V3202" s="94">
        <f>Tabla3[[#This Row],[PRECIO %      en $]]*Tabla3[[#This Row],[PEDIDO ]]</f>
        <v>0</v>
      </c>
      <c r="W3202" s="57">
        <f>Tabla3[[#This Row],[PRECIO CON DESCT.]]*Tabla3[[#This Row],[PEDIDO ]]</f>
        <v>0</v>
      </c>
      <c r="X3202" s="58">
        <f>Tabla3[[#This Row],[PRECIO SIN %]]*Tabla3[[#This Row],[PEDIDO ]]</f>
        <v>0</v>
      </c>
    </row>
    <row r="3203" spans="1:24" ht="33" customHeight="1" x14ac:dyDescent="0.4">
      <c r="A3203" s="124">
        <v>7591929000156</v>
      </c>
      <c r="B3203" s="51" t="s">
        <v>225</v>
      </c>
      <c r="C3203" s="51" t="s">
        <v>295</v>
      </c>
      <c r="D32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03" s="118" t="s">
        <v>3667</v>
      </c>
      <c r="F3203" s="75" t="s">
        <v>526</v>
      </c>
      <c r="G32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03" s="77">
        <v>1</v>
      </c>
      <c r="J3203" s="52">
        <v>5.6666699999999999</v>
      </c>
      <c r="K3203" s="53">
        <f>Tabla3[[#This Row],[PRECIOS]]-Tabla3[[#This Row],[PRECIOS]]*10%</f>
        <v>5.1000030000000001</v>
      </c>
      <c r="L3203" s="101"/>
      <c r="M3203" s="54"/>
      <c r="N3203" s="55">
        <f>IFERROR(Tabla3[[#This Row],[PRECIOS]]-Tabla3[[#This Row],[PRECIOS]]*Tabla3[[#This Row],[% PRODUCTO]]," ")</f>
        <v>5.6666699999999999</v>
      </c>
      <c r="O3203" s="54"/>
      <c r="P3203" s="55">
        <f>IFERROR(Tabla3[[#This Row],[OCULTAR2]]-Tabla3[[#This Row],[OCULTAR2]]*Tabla3[[#This Row],[% LÍNEA]]," ")</f>
        <v>5.6666699999999999</v>
      </c>
      <c r="Q3203" s="56">
        <f>IFERROR(Tabla3[[#This Row],[% PRODUCTO]]+Tabla3[[#This Row],[% LÍNEA]]," ")</f>
        <v>0</v>
      </c>
      <c r="R3203" s="53">
        <f>Tabla3[[#This Row],[OCULTAR3]]</f>
        <v>5.6666699999999999</v>
      </c>
      <c r="S3203" s="53">
        <f>Tabla3[[#This Row],[PRECIO SIN %]]-Tabla3[[#This Row],[PRECIO SIN %]]*10%</f>
        <v>5.1000030000000001</v>
      </c>
      <c r="T3203" s="80">
        <f>(Tabla3[[#This Row],[PRECIO CON DESCT.]]-(Tabla3[[#This Row],[PRECIO CON DESCT.]]*$T$6))</f>
        <v>3.2130018900000001</v>
      </c>
      <c r="U3203" s="96"/>
      <c r="V3203" s="94">
        <f>Tabla3[[#This Row],[PRECIO %      en $]]*Tabla3[[#This Row],[PEDIDO ]]</f>
        <v>0</v>
      </c>
      <c r="W3203" s="57">
        <f>Tabla3[[#This Row],[PRECIO CON DESCT.]]*Tabla3[[#This Row],[PEDIDO ]]</f>
        <v>0</v>
      </c>
      <c r="X3203" s="58">
        <f>Tabla3[[#This Row],[PRECIO SIN %]]*Tabla3[[#This Row],[PEDIDO ]]</f>
        <v>0</v>
      </c>
    </row>
    <row r="3204" spans="1:24" ht="33" customHeight="1" x14ac:dyDescent="0.4">
      <c r="A3204" s="125">
        <v>759192982806</v>
      </c>
      <c r="B3204" s="59" t="s">
        <v>225</v>
      </c>
      <c r="C3204" s="59" t="s">
        <v>295</v>
      </c>
      <c r="D32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04" s="119" t="s">
        <v>3668</v>
      </c>
      <c r="F3204" s="76" t="s">
        <v>526</v>
      </c>
      <c r="G32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04" s="78">
        <v>1</v>
      </c>
      <c r="J3204" s="52">
        <v>10</v>
      </c>
      <c r="K3204" s="60">
        <f>Tabla3[[#This Row],[PRECIOS]]-Tabla3[[#This Row],[PRECIOS]]*10%</f>
        <v>9</v>
      </c>
      <c r="L3204" s="101"/>
      <c r="M3204" s="61"/>
      <c r="N3204" s="55">
        <f>IFERROR(Tabla3[[#This Row],[PRECIOS]]-Tabla3[[#This Row],[PRECIOS]]*Tabla3[[#This Row],[% PRODUCTO]]," ")</f>
        <v>10</v>
      </c>
      <c r="O3204" s="61"/>
      <c r="P3204" s="55">
        <f>IFERROR(Tabla3[[#This Row],[OCULTAR2]]-Tabla3[[#This Row],[OCULTAR2]]*Tabla3[[#This Row],[% LÍNEA]]," ")</f>
        <v>10</v>
      </c>
      <c r="Q3204" s="56">
        <f>IFERROR(Tabla3[[#This Row],[% PRODUCTO]]+Tabla3[[#This Row],[% LÍNEA]]," ")</f>
        <v>0</v>
      </c>
      <c r="R3204" s="60">
        <f>Tabla3[[#This Row],[OCULTAR3]]</f>
        <v>10</v>
      </c>
      <c r="S3204" s="60">
        <f>Tabla3[[#This Row],[PRECIO SIN %]]-Tabla3[[#This Row],[PRECIO SIN %]]*10%</f>
        <v>9</v>
      </c>
      <c r="T3204" s="80">
        <f>(Tabla3[[#This Row],[PRECIO CON DESCT.]]-(Tabla3[[#This Row],[PRECIO CON DESCT.]]*$T$6))</f>
        <v>5.67</v>
      </c>
      <c r="U3204" s="96"/>
      <c r="V3204" s="94">
        <f>Tabla3[[#This Row],[PRECIO %      en $]]*Tabla3[[#This Row],[PEDIDO ]]</f>
        <v>0</v>
      </c>
      <c r="W3204" s="57">
        <f>Tabla3[[#This Row],[PRECIO CON DESCT.]]*Tabla3[[#This Row],[PEDIDO ]]</f>
        <v>0</v>
      </c>
      <c r="X3204" s="58">
        <f>Tabla3[[#This Row],[PRECIO SIN %]]*Tabla3[[#This Row],[PEDIDO ]]</f>
        <v>0</v>
      </c>
    </row>
    <row r="3205" spans="1:24" ht="33" customHeight="1" x14ac:dyDescent="0.4">
      <c r="A3205" s="124">
        <v>7591929000019</v>
      </c>
      <c r="B3205" s="51" t="s">
        <v>225</v>
      </c>
      <c r="C3205" s="51" t="s">
        <v>295</v>
      </c>
      <c r="D32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05" s="118" t="s">
        <v>3669</v>
      </c>
      <c r="F3205" s="75" t="s">
        <v>526</v>
      </c>
      <c r="G32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05" s="77">
        <v>14</v>
      </c>
      <c r="J3205" s="52">
        <v>12.55556</v>
      </c>
      <c r="K3205" s="53">
        <f>Tabla3[[#This Row],[PRECIOS]]-Tabla3[[#This Row],[PRECIOS]]*10%</f>
        <v>11.300003999999999</v>
      </c>
      <c r="L3205" s="101"/>
      <c r="M3205" s="54"/>
      <c r="N3205" s="55">
        <f>IFERROR(Tabla3[[#This Row],[PRECIOS]]-Tabla3[[#This Row],[PRECIOS]]*Tabla3[[#This Row],[% PRODUCTO]]," ")</f>
        <v>12.55556</v>
      </c>
      <c r="O3205" s="54"/>
      <c r="P3205" s="55">
        <f>IFERROR(Tabla3[[#This Row],[OCULTAR2]]-Tabla3[[#This Row],[OCULTAR2]]*Tabla3[[#This Row],[% LÍNEA]]," ")</f>
        <v>12.55556</v>
      </c>
      <c r="Q3205" s="56">
        <f>IFERROR(Tabla3[[#This Row],[% PRODUCTO]]+Tabla3[[#This Row],[% LÍNEA]]," ")</f>
        <v>0</v>
      </c>
      <c r="R3205" s="53">
        <f>Tabla3[[#This Row],[OCULTAR3]]</f>
        <v>12.55556</v>
      </c>
      <c r="S3205" s="53">
        <f>Tabla3[[#This Row],[PRECIO SIN %]]-Tabla3[[#This Row],[PRECIO SIN %]]*10%</f>
        <v>11.300003999999999</v>
      </c>
      <c r="T3205" s="80">
        <f>(Tabla3[[#This Row],[PRECIO CON DESCT.]]-(Tabla3[[#This Row],[PRECIO CON DESCT.]]*$T$6))</f>
        <v>7.1190025199999996</v>
      </c>
      <c r="U3205" s="96"/>
      <c r="V3205" s="94">
        <f>Tabla3[[#This Row],[PRECIO %      en $]]*Tabla3[[#This Row],[PEDIDO ]]</f>
        <v>0</v>
      </c>
      <c r="W3205" s="57">
        <f>Tabla3[[#This Row],[PRECIO CON DESCT.]]*Tabla3[[#This Row],[PEDIDO ]]</f>
        <v>0</v>
      </c>
      <c r="X3205" s="58">
        <f>Tabla3[[#This Row],[PRECIO SIN %]]*Tabla3[[#This Row],[PEDIDO ]]</f>
        <v>0</v>
      </c>
    </row>
    <row r="3206" spans="1:24" ht="33" customHeight="1" x14ac:dyDescent="0.4">
      <c r="A3206" s="125">
        <v>7800004004874</v>
      </c>
      <c r="B3206" s="59" t="s">
        <v>225</v>
      </c>
      <c r="C3206" s="59" t="s">
        <v>127</v>
      </c>
      <c r="D32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06" s="119" t="s">
        <v>3670</v>
      </c>
      <c r="F3206" s="76" t="s">
        <v>537</v>
      </c>
      <c r="G32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06" s="78">
        <v>10</v>
      </c>
      <c r="J3206" s="52">
        <v>7.11111</v>
      </c>
      <c r="K3206" s="60">
        <f>Tabla3[[#This Row],[PRECIOS]]-Tabla3[[#This Row],[PRECIOS]]*10%</f>
        <v>6.3999990000000002</v>
      </c>
      <c r="L3206" s="101"/>
      <c r="M3206" s="61"/>
      <c r="N3206" s="55">
        <f>IFERROR(Tabla3[[#This Row],[PRECIOS]]-Tabla3[[#This Row],[PRECIOS]]*Tabla3[[#This Row],[% PRODUCTO]]," ")</f>
        <v>7.11111</v>
      </c>
      <c r="O3206" s="61"/>
      <c r="P3206" s="55">
        <f>IFERROR(Tabla3[[#This Row],[OCULTAR2]]-Tabla3[[#This Row],[OCULTAR2]]*Tabla3[[#This Row],[% LÍNEA]]," ")</f>
        <v>7.11111</v>
      </c>
      <c r="Q3206" s="56">
        <f>IFERROR(Tabla3[[#This Row],[% PRODUCTO]]+Tabla3[[#This Row],[% LÍNEA]]," ")</f>
        <v>0</v>
      </c>
      <c r="R3206" s="60">
        <f>Tabla3[[#This Row],[OCULTAR3]]</f>
        <v>7.11111</v>
      </c>
      <c r="S3206" s="60">
        <f>Tabla3[[#This Row],[PRECIO SIN %]]-Tabla3[[#This Row],[PRECIO SIN %]]*10%</f>
        <v>6.3999990000000002</v>
      </c>
      <c r="T3206" s="80">
        <f>(Tabla3[[#This Row],[PRECIO CON DESCT.]]-(Tabla3[[#This Row],[PRECIO CON DESCT.]]*$T$6))</f>
        <v>4.0319993700000003</v>
      </c>
      <c r="U3206" s="96"/>
      <c r="V3206" s="94">
        <f>Tabla3[[#This Row],[PRECIO %      en $]]*Tabla3[[#This Row],[PEDIDO ]]</f>
        <v>0</v>
      </c>
      <c r="W3206" s="57">
        <f>Tabla3[[#This Row],[PRECIO CON DESCT.]]*Tabla3[[#This Row],[PEDIDO ]]</f>
        <v>0</v>
      </c>
      <c r="X3206" s="58">
        <f>Tabla3[[#This Row],[PRECIO SIN %]]*Tabla3[[#This Row],[PEDIDO ]]</f>
        <v>0</v>
      </c>
    </row>
    <row r="3207" spans="1:24" ht="33" customHeight="1" x14ac:dyDescent="0.4">
      <c r="A3207" s="124">
        <v>7410000705080</v>
      </c>
      <c r="B3207" s="51" t="s">
        <v>225</v>
      </c>
      <c r="C3207" s="51" t="s">
        <v>221</v>
      </c>
      <c r="D32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07" s="118" t="s">
        <v>3671</v>
      </c>
      <c r="F3207" s="75" t="s">
        <v>537</v>
      </c>
      <c r="G32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07" s="77">
        <v>235</v>
      </c>
      <c r="J3207" s="52">
        <v>7.88889</v>
      </c>
      <c r="K3207" s="53">
        <f>Tabla3[[#This Row],[PRECIOS]]-Tabla3[[#This Row],[PRECIOS]]*10%</f>
        <v>7.1000009999999998</v>
      </c>
      <c r="L3207" s="101"/>
      <c r="M3207" s="54"/>
      <c r="N3207" s="55">
        <f>IFERROR(Tabla3[[#This Row],[PRECIOS]]-Tabla3[[#This Row],[PRECIOS]]*Tabla3[[#This Row],[% PRODUCTO]]," ")</f>
        <v>7.88889</v>
      </c>
      <c r="O3207" s="54"/>
      <c r="P3207" s="55">
        <f>IFERROR(Tabla3[[#This Row],[OCULTAR2]]-Tabla3[[#This Row],[OCULTAR2]]*Tabla3[[#This Row],[% LÍNEA]]," ")</f>
        <v>7.88889</v>
      </c>
      <c r="Q3207" s="56">
        <f>IFERROR(Tabla3[[#This Row],[% PRODUCTO]]+Tabla3[[#This Row],[% LÍNEA]]," ")</f>
        <v>0</v>
      </c>
      <c r="R3207" s="53">
        <f>Tabla3[[#This Row],[OCULTAR3]]</f>
        <v>7.88889</v>
      </c>
      <c r="S3207" s="53">
        <f>Tabla3[[#This Row],[PRECIO SIN %]]-Tabla3[[#This Row],[PRECIO SIN %]]*10%</f>
        <v>7.1000009999999998</v>
      </c>
      <c r="T3207" s="80">
        <f>(Tabla3[[#This Row],[PRECIO CON DESCT.]]-(Tabla3[[#This Row],[PRECIO CON DESCT.]]*$T$6))</f>
        <v>4.4730006299999996</v>
      </c>
      <c r="U3207" s="96"/>
      <c r="V3207" s="94">
        <f>Tabla3[[#This Row],[PRECIO %      en $]]*Tabla3[[#This Row],[PEDIDO ]]</f>
        <v>0</v>
      </c>
      <c r="W3207" s="57">
        <f>Tabla3[[#This Row],[PRECIO CON DESCT.]]*Tabla3[[#This Row],[PEDIDO ]]</f>
        <v>0</v>
      </c>
      <c r="X3207" s="58">
        <f>Tabla3[[#This Row],[PRECIO SIN %]]*Tabla3[[#This Row],[PEDIDO ]]</f>
        <v>0</v>
      </c>
    </row>
    <row r="3208" spans="1:24" ht="33" customHeight="1" x14ac:dyDescent="0.4">
      <c r="A3208" s="125">
        <v>793869810544</v>
      </c>
      <c r="B3208" s="59" t="s">
        <v>225</v>
      </c>
      <c r="C3208" s="59" t="s">
        <v>254</v>
      </c>
      <c r="D32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08" s="119" t="s">
        <v>3672</v>
      </c>
      <c r="F3208" s="76" t="s">
        <v>537</v>
      </c>
      <c r="G32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08" s="78">
        <v>329</v>
      </c>
      <c r="J3208" s="52">
        <v>0.77778000000000003</v>
      </c>
      <c r="K3208" s="60">
        <f>Tabla3[[#This Row],[PRECIOS]]-Tabla3[[#This Row],[PRECIOS]]*10%</f>
        <v>0.70000200000000001</v>
      </c>
      <c r="L3208" s="101"/>
      <c r="M3208" s="61"/>
      <c r="N3208" s="55">
        <f>IFERROR(Tabla3[[#This Row],[PRECIOS]]-Tabla3[[#This Row],[PRECIOS]]*Tabla3[[#This Row],[% PRODUCTO]]," ")</f>
        <v>0.77778000000000003</v>
      </c>
      <c r="O3208" s="61"/>
      <c r="P3208" s="55">
        <f>IFERROR(Tabla3[[#This Row],[OCULTAR2]]-Tabla3[[#This Row],[OCULTAR2]]*Tabla3[[#This Row],[% LÍNEA]]," ")</f>
        <v>0.77778000000000003</v>
      </c>
      <c r="Q3208" s="56">
        <f>IFERROR(Tabla3[[#This Row],[% PRODUCTO]]+Tabla3[[#This Row],[% LÍNEA]]," ")</f>
        <v>0</v>
      </c>
      <c r="R3208" s="60">
        <f>Tabla3[[#This Row],[OCULTAR3]]</f>
        <v>0.77778000000000003</v>
      </c>
      <c r="S3208" s="60">
        <f>Tabla3[[#This Row],[PRECIO SIN %]]-Tabla3[[#This Row],[PRECIO SIN %]]*10%</f>
        <v>0.70000200000000001</v>
      </c>
      <c r="T3208" s="80">
        <f>(Tabla3[[#This Row],[PRECIO CON DESCT.]]-(Tabla3[[#This Row],[PRECIO CON DESCT.]]*$T$6))</f>
        <v>0.44100126000000001</v>
      </c>
      <c r="U3208" s="96"/>
      <c r="V3208" s="94">
        <f>Tabla3[[#This Row],[PRECIO %      en $]]*Tabla3[[#This Row],[PEDIDO ]]</f>
        <v>0</v>
      </c>
      <c r="W3208" s="57">
        <f>Tabla3[[#This Row],[PRECIO CON DESCT.]]*Tabla3[[#This Row],[PEDIDO ]]</f>
        <v>0</v>
      </c>
      <c r="X3208" s="58">
        <f>Tabla3[[#This Row],[PRECIO SIN %]]*Tabla3[[#This Row],[PEDIDO ]]</f>
        <v>0</v>
      </c>
    </row>
    <row r="3209" spans="1:24" ht="33" customHeight="1" x14ac:dyDescent="0.4">
      <c r="A3209" s="124">
        <v>7598677000292</v>
      </c>
      <c r="B3209" s="51" t="s">
        <v>225</v>
      </c>
      <c r="C3209" s="51" t="s">
        <v>125</v>
      </c>
      <c r="D32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09" s="118" t="s">
        <v>3673</v>
      </c>
      <c r="F3209" s="75" t="s">
        <v>537</v>
      </c>
      <c r="G32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09" s="77">
        <v>23</v>
      </c>
      <c r="J3209" s="52">
        <v>7.11111</v>
      </c>
      <c r="K3209" s="53">
        <f>Tabla3[[#This Row],[PRECIOS]]-Tabla3[[#This Row],[PRECIOS]]*10%</f>
        <v>6.3999990000000002</v>
      </c>
      <c r="L3209" s="101"/>
      <c r="M3209" s="54"/>
      <c r="N3209" s="55">
        <f>IFERROR(Tabla3[[#This Row],[PRECIOS]]-Tabla3[[#This Row],[PRECIOS]]*Tabla3[[#This Row],[% PRODUCTO]]," ")</f>
        <v>7.11111</v>
      </c>
      <c r="O3209" s="54"/>
      <c r="P3209" s="55">
        <f>IFERROR(Tabla3[[#This Row],[OCULTAR2]]-Tabla3[[#This Row],[OCULTAR2]]*Tabla3[[#This Row],[% LÍNEA]]," ")</f>
        <v>7.11111</v>
      </c>
      <c r="Q3209" s="56">
        <f>IFERROR(Tabla3[[#This Row],[% PRODUCTO]]+Tabla3[[#This Row],[% LÍNEA]]," ")</f>
        <v>0</v>
      </c>
      <c r="R3209" s="53">
        <f>Tabla3[[#This Row],[OCULTAR3]]</f>
        <v>7.11111</v>
      </c>
      <c r="S3209" s="53">
        <f>Tabla3[[#This Row],[PRECIO SIN %]]-Tabla3[[#This Row],[PRECIO SIN %]]*10%</f>
        <v>6.3999990000000002</v>
      </c>
      <c r="T3209" s="80">
        <f>(Tabla3[[#This Row],[PRECIO CON DESCT.]]-(Tabla3[[#This Row],[PRECIO CON DESCT.]]*$T$6))</f>
        <v>4.0319993700000003</v>
      </c>
      <c r="U3209" s="96"/>
      <c r="V3209" s="94">
        <f>Tabla3[[#This Row],[PRECIO %      en $]]*Tabla3[[#This Row],[PEDIDO ]]</f>
        <v>0</v>
      </c>
      <c r="W3209" s="57">
        <f>Tabla3[[#This Row],[PRECIO CON DESCT.]]*Tabla3[[#This Row],[PEDIDO ]]</f>
        <v>0</v>
      </c>
      <c r="X3209" s="58">
        <f>Tabla3[[#This Row],[PRECIO SIN %]]*Tabla3[[#This Row],[PEDIDO ]]</f>
        <v>0</v>
      </c>
    </row>
    <row r="3210" spans="1:24" ht="33" customHeight="1" x14ac:dyDescent="0.4">
      <c r="A3210" s="125">
        <v>7591585111135</v>
      </c>
      <c r="B3210" s="59" t="s">
        <v>225</v>
      </c>
      <c r="C3210" s="59" t="s">
        <v>104</v>
      </c>
      <c r="D32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10" s="119" t="s">
        <v>3674</v>
      </c>
      <c r="F3210" s="76" t="s">
        <v>537</v>
      </c>
      <c r="G32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10" s="78">
        <v>31</v>
      </c>
      <c r="J3210" s="52">
        <v>9.11111</v>
      </c>
      <c r="K3210" s="60">
        <f>Tabla3[[#This Row],[PRECIOS]]-Tabla3[[#This Row],[PRECIOS]]*10%</f>
        <v>8.199999</v>
      </c>
      <c r="L3210" s="101"/>
      <c r="M3210" s="61"/>
      <c r="N3210" s="55">
        <f>IFERROR(Tabla3[[#This Row],[PRECIOS]]-Tabla3[[#This Row],[PRECIOS]]*Tabla3[[#This Row],[% PRODUCTO]]," ")</f>
        <v>9.11111</v>
      </c>
      <c r="O3210" s="61"/>
      <c r="P3210" s="55">
        <f>IFERROR(Tabla3[[#This Row],[OCULTAR2]]-Tabla3[[#This Row],[OCULTAR2]]*Tabla3[[#This Row],[% LÍNEA]]," ")</f>
        <v>9.11111</v>
      </c>
      <c r="Q3210" s="56">
        <f>IFERROR(Tabla3[[#This Row],[% PRODUCTO]]+Tabla3[[#This Row],[% LÍNEA]]," ")</f>
        <v>0</v>
      </c>
      <c r="R3210" s="60">
        <f>Tabla3[[#This Row],[OCULTAR3]]</f>
        <v>9.11111</v>
      </c>
      <c r="S3210" s="60">
        <f>Tabla3[[#This Row],[PRECIO SIN %]]-Tabla3[[#This Row],[PRECIO SIN %]]*10%</f>
        <v>8.199999</v>
      </c>
      <c r="T3210" s="80">
        <f>(Tabla3[[#This Row],[PRECIO CON DESCT.]]-(Tabla3[[#This Row],[PRECIO CON DESCT.]]*$T$6))</f>
        <v>5.1659993699999998</v>
      </c>
      <c r="U3210" s="96"/>
      <c r="V3210" s="94">
        <f>Tabla3[[#This Row],[PRECIO %      en $]]*Tabla3[[#This Row],[PEDIDO ]]</f>
        <v>0</v>
      </c>
      <c r="W3210" s="57">
        <f>Tabla3[[#This Row],[PRECIO CON DESCT.]]*Tabla3[[#This Row],[PEDIDO ]]</f>
        <v>0</v>
      </c>
      <c r="X3210" s="58">
        <f>Tabla3[[#This Row],[PRECIO SIN %]]*Tabla3[[#This Row],[PEDIDO ]]</f>
        <v>0</v>
      </c>
    </row>
    <row r="3211" spans="1:24" ht="33" customHeight="1" x14ac:dyDescent="0.4">
      <c r="A3211" s="124">
        <v>7703038062431</v>
      </c>
      <c r="B3211" s="51" t="s">
        <v>225</v>
      </c>
      <c r="C3211" s="51" t="s">
        <v>215</v>
      </c>
      <c r="D32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11" s="118" t="s">
        <v>3675</v>
      </c>
      <c r="F3211" s="75" t="s">
        <v>537</v>
      </c>
      <c r="G32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11" s="77">
        <v>11</v>
      </c>
      <c r="J3211" s="52">
        <v>4.6222200000000004</v>
      </c>
      <c r="K3211" s="53">
        <f>Tabla3[[#This Row],[PRECIOS]]-Tabla3[[#This Row],[PRECIOS]]*10%</f>
        <v>4.1599980000000008</v>
      </c>
      <c r="L3211" s="101"/>
      <c r="M3211" s="54"/>
      <c r="N3211" s="55">
        <f>IFERROR(Tabla3[[#This Row],[PRECIOS]]-Tabla3[[#This Row],[PRECIOS]]*Tabla3[[#This Row],[% PRODUCTO]]," ")</f>
        <v>4.6222200000000004</v>
      </c>
      <c r="O3211" s="54"/>
      <c r="P3211" s="55">
        <f>IFERROR(Tabla3[[#This Row],[OCULTAR2]]-Tabla3[[#This Row],[OCULTAR2]]*Tabla3[[#This Row],[% LÍNEA]]," ")</f>
        <v>4.6222200000000004</v>
      </c>
      <c r="Q3211" s="56">
        <f>IFERROR(Tabla3[[#This Row],[% PRODUCTO]]+Tabla3[[#This Row],[% LÍNEA]]," ")</f>
        <v>0</v>
      </c>
      <c r="R3211" s="53">
        <f>Tabla3[[#This Row],[OCULTAR3]]</f>
        <v>4.6222200000000004</v>
      </c>
      <c r="S3211" s="53">
        <f>Tabla3[[#This Row],[PRECIO SIN %]]-Tabla3[[#This Row],[PRECIO SIN %]]*10%</f>
        <v>4.1599980000000008</v>
      </c>
      <c r="T3211" s="80">
        <f>(Tabla3[[#This Row],[PRECIO CON DESCT.]]-(Tabla3[[#This Row],[PRECIO CON DESCT.]]*$T$6))</f>
        <v>2.6207987400000006</v>
      </c>
      <c r="U3211" s="96"/>
      <c r="V3211" s="94">
        <f>Tabla3[[#This Row],[PRECIO %      en $]]*Tabla3[[#This Row],[PEDIDO ]]</f>
        <v>0</v>
      </c>
      <c r="W3211" s="57">
        <f>Tabla3[[#This Row],[PRECIO CON DESCT.]]*Tabla3[[#This Row],[PEDIDO ]]</f>
        <v>0</v>
      </c>
      <c r="X3211" s="58">
        <f>Tabla3[[#This Row],[PRECIO SIN %]]*Tabla3[[#This Row],[PEDIDO ]]</f>
        <v>0</v>
      </c>
    </row>
    <row r="3212" spans="1:24" ht="33" customHeight="1" x14ac:dyDescent="0.4">
      <c r="A3212" s="125">
        <v>7703038040477</v>
      </c>
      <c r="B3212" s="59" t="s">
        <v>225</v>
      </c>
      <c r="C3212" s="59" t="s">
        <v>215</v>
      </c>
      <c r="D32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12" s="119" t="s">
        <v>3676</v>
      </c>
      <c r="F3212" s="76" t="s">
        <v>537</v>
      </c>
      <c r="G32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12" s="78">
        <v>1260</v>
      </c>
      <c r="J3212" s="52">
        <v>0.68889</v>
      </c>
      <c r="K3212" s="60">
        <f>Tabla3[[#This Row],[PRECIOS]]-Tabla3[[#This Row],[PRECIOS]]*10%</f>
        <v>0.62000100000000002</v>
      </c>
      <c r="L3212" s="101"/>
      <c r="M3212" s="61"/>
      <c r="N3212" s="55">
        <f>IFERROR(Tabla3[[#This Row],[PRECIOS]]-Tabla3[[#This Row],[PRECIOS]]*Tabla3[[#This Row],[% PRODUCTO]]," ")</f>
        <v>0.68889</v>
      </c>
      <c r="O3212" s="61"/>
      <c r="P3212" s="55">
        <f>IFERROR(Tabla3[[#This Row],[OCULTAR2]]-Tabla3[[#This Row],[OCULTAR2]]*Tabla3[[#This Row],[% LÍNEA]]," ")</f>
        <v>0.68889</v>
      </c>
      <c r="Q3212" s="56">
        <f>IFERROR(Tabla3[[#This Row],[% PRODUCTO]]+Tabla3[[#This Row],[% LÍNEA]]," ")</f>
        <v>0</v>
      </c>
      <c r="R3212" s="60">
        <f>Tabla3[[#This Row],[OCULTAR3]]</f>
        <v>0.68889</v>
      </c>
      <c r="S3212" s="60">
        <f>Tabla3[[#This Row],[PRECIO SIN %]]-Tabla3[[#This Row],[PRECIO SIN %]]*10%</f>
        <v>0.62000100000000002</v>
      </c>
      <c r="T3212" s="80">
        <f>(Tabla3[[#This Row],[PRECIO CON DESCT.]]-(Tabla3[[#This Row],[PRECIO CON DESCT.]]*$T$6))</f>
        <v>0.39060063</v>
      </c>
      <c r="U3212" s="96"/>
      <c r="V3212" s="94">
        <f>Tabla3[[#This Row],[PRECIO %      en $]]*Tabla3[[#This Row],[PEDIDO ]]</f>
        <v>0</v>
      </c>
      <c r="W3212" s="57">
        <f>Tabla3[[#This Row],[PRECIO CON DESCT.]]*Tabla3[[#This Row],[PEDIDO ]]</f>
        <v>0</v>
      </c>
      <c r="X3212" s="58">
        <f>Tabla3[[#This Row],[PRECIO SIN %]]*Tabla3[[#This Row],[PEDIDO ]]</f>
        <v>0</v>
      </c>
    </row>
    <row r="3213" spans="1:24" ht="33" customHeight="1" x14ac:dyDescent="0.4">
      <c r="A3213" s="124">
        <v>7702184011799</v>
      </c>
      <c r="B3213" s="51" t="s">
        <v>225</v>
      </c>
      <c r="C3213" s="51" t="s">
        <v>135</v>
      </c>
      <c r="D32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13" s="118" t="s">
        <v>3677</v>
      </c>
      <c r="F3213" s="75" t="s">
        <v>537</v>
      </c>
      <c r="G32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13" s="77">
        <v>1242</v>
      </c>
      <c r="J3213" s="52">
        <v>0.64444000000000001</v>
      </c>
      <c r="K3213" s="53">
        <f>Tabla3[[#This Row],[PRECIOS]]-Tabla3[[#This Row],[PRECIOS]]*10%</f>
        <v>0.57999599999999996</v>
      </c>
      <c r="L3213" s="101"/>
      <c r="M3213" s="54"/>
      <c r="N3213" s="55">
        <f>IFERROR(Tabla3[[#This Row],[PRECIOS]]-Tabla3[[#This Row],[PRECIOS]]*Tabla3[[#This Row],[% PRODUCTO]]," ")</f>
        <v>0.64444000000000001</v>
      </c>
      <c r="O3213" s="54"/>
      <c r="P3213" s="55">
        <f>IFERROR(Tabla3[[#This Row],[OCULTAR2]]-Tabla3[[#This Row],[OCULTAR2]]*Tabla3[[#This Row],[% LÍNEA]]," ")</f>
        <v>0.64444000000000001</v>
      </c>
      <c r="Q3213" s="56">
        <f>IFERROR(Tabla3[[#This Row],[% PRODUCTO]]+Tabla3[[#This Row],[% LÍNEA]]," ")</f>
        <v>0</v>
      </c>
      <c r="R3213" s="53">
        <f>Tabla3[[#This Row],[OCULTAR3]]</f>
        <v>0.64444000000000001</v>
      </c>
      <c r="S3213" s="53">
        <f>Tabla3[[#This Row],[PRECIO SIN %]]-Tabla3[[#This Row],[PRECIO SIN %]]*10%</f>
        <v>0.57999599999999996</v>
      </c>
      <c r="T3213" s="80">
        <f>(Tabla3[[#This Row],[PRECIO CON DESCT.]]-(Tabla3[[#This Row],[PRECIO CON DESCT.]]*$T$6))</f>
        <v>0.36539747999999994</v>
      </c>
      <c r="U3213" s="96"/>
      <c r="V3213" s="94">
        <f>Tabla3[[#This Row],[PRECIO %      en $]]*Tabla3[[#This Row],[PEDIDO ]]</f>
        <v>0</v>
      </c>
      <c r="W3213" s="57">
        <f>Tabla3[[#This Row],[PRECIO CON DESCT.]]*Tabla3[[#This Row],[PEDIDO ]]</f>
        <v>0</v>
      </c>
      <c r="X3213" s="58">
        <f>Tabla3[[#This Row],[PRECIO SIN %]]*Tabla3[[#This Row],[PEDIDO ]]</f>
        <v>0</v>
      </c>
    </row>
    <row r="3214" spans="1:24" ht="33" customHeight="1" x14ac:dyDescent="0.4">
      <c r="A3214" s="125">
        <v>7598008000380</v>
      </c>
      <c r="B3214" s="59" t="s">
        <v>225</v>
      </c>
      <c r="C3214" s="59" t="s">
        <v>134</v>
      </c>
      <c r="D32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14" s="119" t="s">
        <v>3678</v>
      </c>
      <c r="F3214" s="76" t="s">
        <v>537</v>
      </c>
      <c r="G32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14" s="78">
        <v>388</v>
      </c>
      <c r="J3214" s="52">
        <v>0.52222000000000002</v>
      </c>
      <c r="K3214" s="60">
        <f>Tabla3[[#This Row],[PRECIOS]]-Tabla3[[#This Row],[PRECIOS]]*10%</f>
        <v>0.46999800000000003</v>
      </c>
      <c r="L3214" s="101"/>
      <c r="M3214" s="61"/>
      <c r="N3214" s="55">
        <f>IFERROR(Tabla3[[#This Row],[PRECIOS]]-Tabla3[[#This Row],[PRECIOS]]*Tabla3[[#This Row],[% PRODUCTO]]," ")</f>
        <v>0.52222000000000002</v>
      </c>
      <c r="O3214" s="61"/>
      <c r="P3214" s="55">
        <f>IFERROR(Tabla3[[#This Row],[OCULTAR2]]-Tabla3[[#This Row],[OCULTAR2]]*Tabla3[[#This Row],[% LÍNEA]]," ")</f>
        <v>0.52222000000000002</v>
      </c>
      <c r="Q3214" s="56">
        <f>IFERROR(Tabla3[[#This Row],[% PRODUCTO]]+Tabla3[[#This Row],[% LÍNEA]]," ")</f>
        <v>0</v>
      </c>
      <c r="R3214" s="60">
        <f>Tabla3[[#This Row],[OCULTAR3]]</f>
        <v>0.52222000000000002</v>
      </c>
      <c r="S3214" s="60">
        <f>Tabla3[[#This Row],[PRECIO SIN %]]-Tabla3[[#This Row],[PRECIO SIN %]]*10%</f>
        <v>0.46999800000000003</v>
      </c>
      <c r="T3214" s="80">
        <f>(Tabla3[[#This Row],[PRECIO CON DESCT.]]-(Tabla3[[#This Row],[PRECIO CON DESCT.]]*$T$6))</f>
        <v>0.29609874000000003</v>
      </c>
      <c r="U3214" s="96"/>
      <c r="V3214" s="94">
        <f>Tabla3[[#This Row],[PRECIO %      en $]]*Tabla3[[#This Row],[PEDIDO ]]</f>
        <v>0</v>
      </c>
      <c r="W3214" s="57">
        <f>Tabla3[[#This Row],[PRECIO CON DESCT.]]*Tabla3[[#This Row],[PEDIDO ]]</f>
        <v>0</v>
      </c>
      <c r="X3214" s="58">
        <f>Tabla3[[#This Row],[PRECIO SIN %]]*Tabla3[[#This Row],[PEDIDO ]]</f>
        <v>0</v>
      </c>
    </row>
    <row r="3215" spans="1:24" ht="33" customHeight="1" x14ac:dyDescent="0.4">
      <c r="A3215" s="124">
        <v>7595152002888</v>
      </c>
      <c r="B3215" s="51" t="s">
        <v>225</v>
      </c>
      <c r="C3215" s="51" t="s">
        <v>233</v>
      </c>
      <c r="D32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15" s="118" t="s">
        <v>3679</v>
      </c>
      <c r="F3215" s="75" t="s">
        <v>537</v>
      </c>
      <c r="G32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15" s="77">
        <v>82</v>
      </c>
      <c r="J3215" s="52">
        <v>14.93333</v>
      </c>
      <c r="K3215" s="53">
        <f>Tabla3[[#This Row],[PRECIOS]]-Tabla3[[#This Row],[PRECIOS]]*10%</f>
        <v>13.439997</v>
      </c>
      <c r="L3215" s="101"/>
      <c r="M3215" s="54"/>
      <c r="N3215" s="55">
        <f>IFERROR(Tabla3[[#This Row],[PRECIOS]]-Tabla3[[#This Row],[PRECIOS]]*Tabla3[[#This Row],[% PRODUCTO]]," ")</f>
        <v>14.93333</v>
      </c>
      <c r="O3215" s="54"/>
      <c r="P3215" s="55">
        <f>IFERROR(Tabla3[[#This Row],[OCULTAR2]]-Tabla3[[#This Row],[OCULTAR2]]*Tabla3[[#This Row],[% LÍNEA]]," ")</f>
        <v>14.93333</v>
      </c>
      <c r="Q3215" s="56">
        <f>IFERROR(Tabla3[[#This Row],[% PRODUCTO]]+Tabla3[[#This Row],[% LÍNEA]]," ")</f>
        <v>0</v>
      </c>
      <c r="R3215" s="53">
        <f>Tabla3[[#This Row],[OCULTAR3]]</f>
        <v>14.93333</v>
      </c>
      <c r="S3215" s="53">
        <f>Tabla3[[#This Row],[PRECIO SIN %]]-Tabla3[[#This Row],[PRECIO SIN %]]*10%</f>
        <v>13.439997</v>
      </c>
      <c r="T3215" s="80">
        <f>(Tabla3[[#This Row],[PRECIO CON DESCT.]]-(Tabla3[[#This Row],[PRECIO CON DESCT.]]*$T$6))</f>
        <v>8.46719811</v>
      </c>
      <c r="U3215" s="96"/>
      <c r="V3215" s="94">
        <f>Tabla3[[#This Row],[PRECIO %      en $]]*Tabla3[[#This Row],[PEDIDO ]]</f>
        <v>0</v>
      </c>
      <c r="W3215" s="57">
        <f>Tabla3[[#This Row],[PRECIO CON DESCT.]]*Tabla3[[#This Row],[PEDIDO ]]</f>
        <v>0</v>
      </c>
      <c r="X3215" s="58">
        <f>Tabla3[[#This Row],[PRECIO SIN %]]*Tabla3[[#This Row],[PEDIDO ]]</f>
        <v>0</v>
      </c>
    </row>
    <row r="3216" spans="1:24" ht="33" customHeight="1" x14ac:dyDescent="0.4">
      <c r="A3216" s="125">
        <v>791467000442</v>
      </c>
      <c r="B3216" s="59" t="s">
        <v>225</v>
      </c>
      <c r="C3216" s="59" t="s">
        <v>53</v>
      </c>
      <c r="D32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216" s="119" t="s">
        <v>3680</v>
      </c>
      <c r="F3216" s="76" t="s">
        <v>537</v>
      </c>
      <c r="G32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16" s="78">
        <v>674</v>
      </c>
      <c r="J3216" s="52">
        <v>10</v>
      </c>
      <c r="K3216" s="60">
        <f>Tabla3[[#This Row],[PRECIOS]]-Tabla3[[#This Row],[PRECIOS]]*10%</f>
        <v>9</v>
      </c>
      <c r="L3216" s="101"/>
      <c r="M3216" s="61"/>
      <c r="N3216" s="55">
        <f>IFERROR(Tabla3[[#This Row],[PRECIOS]]-Tabla3[[#This Row],[PRECIOS]]*Tabla3[[#This Row],[% PRODUCTO]]," ")</f>
        <v>10</v>
      </c>
      <c r="O3216" s="61"/>
      <c r="P3216" s="55">
        <f>IFERROR(Tabla3[[#This Row],[OCULTAR2]]-Tabla3[[#This Row],[OCULTAR2]]*Tabla3[[#This Row],[% LÍNEA]]," ")</f>
        <v>10</v>
      </c>
      <c r="Q3216" s="56">
        <f>IFERROR(Tabla3[[#This Row],[% PRODUCTO]]+Tabla3[[#This Row],[% LÍNEA]]," ")</f>
        <v>0</v>
      </c>
      <c r="R3216" s="60">
        <f>Tabla3[[#This Row],[OCULTAR3]]</f>
        <v>10</v>
      </c>
      <c r="S3216" s="60">
        <f>Tabla3[[#This Row],[PRECIO SIN %]]-Tabla3[[#This Row],[PRECIO SIN %]]*10%</f>
        <v>9</v>
      </c>
      <c r="T3216" s="80">
        <f>(Tabla3[[#This Row],[PRECIO CON DESCT.]]-(Tabla3[[#This Row],[PRECIO CON DESCT.]]*$T$6))</f>
        <v>5.67</v>
      </c>
      <c r="U3216" s="96"/>
      <c r="V3216" s="94">
        <f>Tabla3[[#This Row],[PRECIO %      en $]]*Tabla3[[#This Row],[PEDIDO ]]</f>
        <v>0</v>
      </c>
      <c r="W3216" s="57">
        <f>Tabla3[[#This Row],[PRECIO CON DESCT.]]*Tabla3[[#This Row],[PEDIDO ]]</f>
        <v>0</v>
      </c>
      <c r="X3216" s="58">
        <f>Tabla3[[#This Row],[PRECIO SIN %]]*Tabla3[[#This Row],[PEDIDO ]]</f>
        <v>0</v>
      </c>
    </row>
    <row r="3217" spans="1:24" ht="33" customHeight="1" x14ac:dyDescent="0.4">
      <c r="A3217" s="124">
        <v>8906112610699</v>
      </c>
      <c r="B3217" s="51" t="s">
        <v>225</v>
      </c>
      <c r="C3217" s="51" t="s">
        <v>57</v>
      </c>
      <c r="D32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17" s="118" t="s">
        <v>3681</v>
      </c>
      <c r="F3217" s="75" t="s">
        <v>537</v>
      </c>
      <c r="G32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17" s="77">
        <v>90</v>
      </c>
      <c r="J3217" s="52">
        <v>16.77778</v>
      </c>
      <c r="K3217" s="53">
        <f>Tabla3[[#This Row],[PRECIOS]]-Tabla3[[#This Row],[PRECIOS]]*10%</f>
        <v>15.100002</v>
      </c>
      <c r="L3217" s="101"/>
      <c r="M3217" s="54"/>
      <c r="N3217" s="55">
        <f>IFERROR(Tabla3[[#This Row],[PRECIOS]]-Tabla3[[#This Row],[PRECIOS]]*Tabla3[[#This Row],[% PRODUCTO]]," ")</f>
        <v>16.77778</v>
      </c>
      <c r="O3217" s="54"/>
      <c r="P3217" s="55">
        <f>IFERROR(Tabla3[[#This Row],[OCULTAR2]]-Tabla3[[#This Row],[OCULTAR2]]*Tabla3[[#This Row],[% LÍNEA]]," ")</f>
        <v>16.77778</v>
      </c>
      <c r="Q3217" s="56">
        <f>IFERROR(Tabla3[[#This Row],[% PRODUCTO]]+Tabla3[[#This Row],[% LÍNEA]]," ")</f>
        <v>0</v>
      </c>
      <c r="R3217" s="53">
        <f>Tabla3[[#This Row],[OCULTAR3]]</f>
        <v>16.77778</v>
      </c>
      <c r="S3217" s="53">
        <f>Tabla3[[#This Row],[PRECIO SIN %]]-Tabla3[[#This Row],[PRECIO SIN %]]*10%</f>
        <v>15.100002</v>
      </c>
      <c r="T3217" s="80">
        <f>(Tabla3[[#This Row],[PRECIO CON DESCT.]]-(Tabla3[[#This Row],[PRECIO CON DESCT.]]*$T$6))</f>
        <v>9.5130012599999993</v>
      </c>
      <c r="U3217" s="96"/>
      <c r="V3217" s="94">
        <f>Tabla3[[#This Row],[PRECIO %      en $]]*Tabla3[[#This Row],[PEDIDO ]]</f>
        <v>0</v>
      </c>
      <c r="W3217" s="57">
        <f>Tabla3[[#This Row],[PRECIO CON DESCT.]]*Tabla3[[#This Row],[PEDIDO ]]</f>
        <v>0</v>
      </c>
      <c r="X3217" s="58">
        <f>Tabla3[[#This Row],[PRECIO SIN %]]*Tabla3[[#This Row],[PEDIDO ]]</f>
        <v>0</v>
      </c>
    </row>
    <row r="3218" spans="1:24" ht="33" customHeight="1" x14ac:dyDescent="0.4">
      <c r="A3218" s="125">
        <v>7598176000410</v>
      </c>
      <c r="B3218" s="59" t="s">
        <v>225</v>
      </c>
      <c r="C3218" s="59" t="s">
        <v>168</v>
      </c>
      <c r="D32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18" s="119" t="s">
        <v>3682</v>
      </c>
      <c r="F3218" s="76" t="s">
        <v>537</v>
      </c>
      <c r="G32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18" s="78">
        <v>708</v>
      </c>
      <c r="J3218" s="52">
        <v>9.6666699999999999</v>
      </c>
      <c r="K3218" s="60">
        <f>Tabla3[[#This Row],[PRECIOS]]-Tabla3[[#This Row],[PRECIOS]]*10%</f>
        <v>8.7000030000000006</v>
      </c>
      <c r="L3218" s="101"/>
      <c r="M3218" s="61"/>
      <c r="N3218" s="55">
        <f>IFERROR(Tabla3[[#This Row],[PRECIOS]]-Tabla3[[#This Row],[PRECIOS]]*Tabla3[[#This Row],[% PRODUCTO]]," ")</f>
        <v>9.6666699999999999</v>
      </c>
      <c r="O3218" s="61"/>
      <c r="P3218" s="55">
        <f>IFERROR(Tabla3[[#This Row],[OCULTAR2]]-Tabla3[[#This Row],[OCULTAR2]]*Tabla3[[#This Row],[% LÍNEA]]," ")</f>
        <v>9.6666699999999999</v>
      </c>
      <c r="Q3218" s="56">
        <f>IFERROR(Tabla3[[#This Row],[% PRODUCTO]]+Tabla3[[#This Row],[% LÍNEA]]," ")</f>
        <v>0</v>
      </c>
      <c r="R3218" s="60">
        <f>Tabla3[[#This Row],[OCULTAR3]]</f>
        <v>9.6666699999999999</v>
      </c>
      <c r="S3218" s="60">
        <f>Tabla3[[#This Row],[PRECIO SIN %]]-Tabla3[[#This Row],[PRECIO SIN %]]*10%</f>
        <v>8.7000030000000006</v>
      </c>
      <c r="T3218" s="80">
        <f>(Tabla3[[#This Row],[PRECIO CON DESCT.]]-(Tabla3[[#This Row],[PRECIO CON DESCT.]]*$T$6))</f>
        <v>5.4810018899999999</v>
      </c>
      <c r="U3218" s="96"/>
      <c r="V3218" s="94">
        <f>Tabla3[[#This Row],[PRECIO %      en $]]*Tabla3[[#This Row],[PEDIDO ]]</f>
        <v>0</v>
      </c>
      <c r="W3218" s="57">
        <f>Tabla3[[#This Row],[PRECIO CON DESCT.]]*Tabla3[[#This Row],[PEDIDO ]]</f>
        <v>0</v>
      </c>
      <c r="X3218" s="58">
        <f>Tabla3[[#This Row],[PRECIO SIN %]]*Tabla3[[#This Row],[PEDIDO ]]</f>
        <v>0</v>
      </c>
    </row>
    <row r="3219" spans="1:24" ht="33" customHeight="1" x14ac:dyDescent="0.4">
      <c r="A3219" s="124">
        <v>7598578000186</v>
      </c>
      <c r="B3219" s="51" t="s">
        <v>225</v>
      </c>
      <c r="C3219" s="51" t="s">
        <v>159</v>
      </c>
      <c r="D32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19" s="118" t="s">
        <v>3683</v>
      </c>
      <c r="F3219" s="75" t="s">
        <v>537</v>
      </c>
      <c r="G32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19" s="77">
        <v>74</v>
      </c>
      <c r="J3219" s="52">
        <v>16.44444</v>
      </c>
      <c r="K3219" s="53">
        <f>Tabla3[[#This Row],[PRECIOS]]-Tabla3[[#This Row],[PRECIOS]]*10%</f>
        <v>14.799996</v>
      </c>
      <c r="L3219" s="101"/>
      <c r="M3219" s="54"/>
      <c r="N3219" s="55">
        <f>IFERROR(Tabla3[[#This Row],[PRECIOS]]-Tabla3[[#This Row],[PRECIOS]]*Tabla3[[#This Row],[% PRODUCTO]]," ")</f>
        <v>16.44444</v>
      </c>
      <c r="O3219" s="54"/>
      <c r="P3219" s="55">
        <f>IFERROR(Tabla3[[#This Row],[OCULTAR2]]-Tabla3[[#This Row],[OCULTAR2]]*Tabla3[[#This Row],[% LÍNEA]]," ")</f>
        <v>16.44444</v>
      </c>
      <c r="Q3219" s="56">
        <f>IFERROR(Tabla3[[#This Row],[% PRODUCTO]]+Tabla3[[#This Row],[% LÍNEA]]," ")</f>
        <v>0</v>
      </c>
      <c r="R3219" s="53">
        <f>Tabla3[[#This Row],[OCULTAR3]]</f>
        <v>16.44444</v>
      </c>
      <c r="S3219" s="53">
        <f>Tabla3[[#This Row],[PRECIO SIN %]]-Tabla3[[#This Row],[PRECIO SIN %]]*10%</f>
        <v>14.799996</v>
      </c>
      <c r="T3219" s="80">
        <f>(Tabla3[[#This Row],[PRECIO CON DESCT.]]-(Tabla3[[#This Row],[PRECIO CON DESCT.]]*$T$6))</f>
        <v>9.3239974799999992</v>
      </c>
      <c r="U3219" s="96"/>
      <c r="V3219" s="94">
        <f>Tabla3[[#This Row],[PRECIO %      en $]]*Tabla3[[#This Row],[PEDIDO ]]</f>
        <v>0</v>
      </c>
      <c r="W3219" s="57">
        <f>Tabla3[[#This Row],[PRECIO CON DESCT.]]*Tabla3[[#This Row],[PEDIDO ]]</f>
        <v>0</v>
      </c>
      <c r="X3219" s="58">
        <f>Tabla3[[#This Row],[PRECIO SIN %]]*Tabla3[[#This Row],[PEDIDO ]]</f>
        <v>0</v>
      </c>
    </row>
    <row r="3220" spans="1:24" ht="33" customHeight="1" x14ac:dyDescent="0.4">
      <c r="A3220" s="125">
        <v>7598252000105</v>
      </c>
      <c r="B3220" s="59" t="s">
        <v>225</v>
      </c>
      <c r="C3220" s="59" t="s">
        <v>56</v>
      </c>
      <c r="D32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20" s="119" t="s">
        <v>3684</v>
      </c>
      <c r="F3220" s="76" t="s">
        <v>537</v>
      </c>
      <c r="G32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20" s="78">
        <v>82</v>
      </c>
      <c r="J3220" s="52">
        <v>15</v>
      </c>
      <c r="K3220" s="60">
        <f>Tabla3[[#This Row],[PRECIOS]]-Tabla3[[#This Row],[PRECIOS]]*10%</f>
        <v>13.5</v>
      </c>
      <c r="L3220" s="101"/>
      <c r="M3220" s="61"/>
      <c r="N3220" s="55">
        <f>IFERROR(Tabla3[[#This Row],[PRECIOS]]-Tabla3[[#This Row],[PRECIOS]]*Tabla3[[#This Row],[% PRODUCTO]]," ")</f>
        <v>15</v>
      </c>
      <c r="O3220" s="61"/>
      <c r="P3220" s="55">
        <f>IFERROR(Tabla3[[#This Row],[OCULTAR2]]-Tabla3[[#This Row],[OCULTAR2]]*Tabla3[[#This Row],[% LÍNEA]]," ")</f>
        <v>15</v>
      </c>
      <c r="Q3220" s="56">
        <f>IFERROR(Tabla3[[#This Row],[% PRODUCTO]]+Tabla3[[#This Row],[% LÍNEA]]," ")</f>
        <v>0</v>
      </c>
      <c r="R3220" s="60">
        <f>Tabla3[[#This Row],[OCULTAR3]]</f>
        <v>15</v>
      </c>
      <c r="S3220" s="60">
        <f>Tabla3[[#This Row],[PRECIO SIN %]]-Tabla3[[#This Row],[PRECIO SIN %]]*10%</f>
        <v>13.5</v>
      </c>
      <c r="T3220" s="80">
        <f>(Tabla3[[#This Row],[PRECIO CON DESCT.]]-(Tabla3[[#This Row],[PRECIO CON DESCT.]]*$T$6))</f>
        <v>8.504999999999999</v>
      </c>
      <c r="U3220" s="96"/>
      <c r="V3220" s="94">
        <f>Tabla3[[#This Row],[PRECIO %      en $]]*Tabla3[[#This Row],[PEDIDO ]]</f>
        <v>0</v>
      </c>
      <c r="W3220" s="57">
        <f>Tabla3[[#This Row],[PRECIO CON DESCT.]]*Tabla3[[#This Row],[PEDIDO ]]</f>
        <v>0</v>
      </c>
      <c r="X3220" s="58">
        <f>Tabla3[[#This Row],[PRECIO SIN %]]*Tabla3[[#This Row],[PEDIDO ]]</f>
        <v>0</v>
      </c>
    </row>
    <row r="3221" spans="1:24" ht="33" customHeight="1" x14ac:dyDescent="0.4">
      <c r="A3221" s="124">
        <v>7591619520681</v>
      </c>
      <c r="B3221" s="51" t="s">
        <v>225</v>
      </c>
      <c r="C3221" s="51" t="s">
        <v>83</v>
      </c>
      <c r="D32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21" s="118" t="s">
        <v>3685</v>
      </c>
      <c r="F3221" s="75" t="s">
        <v>537</v>
      </c>
      <c r="G32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21" s="77">
        <v>15</v>
      </c>
      <c r="J3221" s="52">
        <v>16.811109999999999</v>
      </c>
      <c r="K3221" s="53">
        <f>Tabla3[[#This Row],[PRECIOS]]-Tabla3[[#This Row],[PRECIOS]]*10%</f>
        <v>15.129999</v>
      </c>
      <c r="L3221" s="101"/>
      <c r="M3221" s="54"/>
      <c r="N3221" s="55">
        <f>IFERROR(Tabla3[[#This Row],[PRECIOS]]-Tabla3[[#This Row],[PRECIOS]]*Tabla3[[#This Row],[% PRODUCTO]]," ")</f>
        <v>16.811109999999999</v>
      </c>
      <c r="O3221" s="54"/>
      <c r="P3221" s="55">
        <f>IFERROR(Tabla3[[#This Row],[OCULTAR2]]-Tabla3[[#This Row],[OCULTAR2]]*Tabla3[[#This Row],[% LÍNEA]]," ")</f>
        <v>16.811109999999999</v>
      </c>
      <c r="Q3221" s="56">
        <f>IFERROR(Tabla3[[#This Row],[% PRODUCTO]]+Tabla3[[#This Row],[% LÍNEA]]," ")</f>
        <v>0</v>
      </c>
      <c r="R3221" s="53">
        <f>Tabla3[[#This Row],[OCULTAR3]]</f>
        <v>16.811109999999999</v>
      </c>
      <c r="S3221" s="53">
        <f>Tabla3[[#This Row],[PRECIO SIN %]]-Tabla3[[#This Row],[PRECIO SIN %]]*10%</f>
        <v>15.129999</v>
      </c>
      <c r="T3221" s="80">
        <f>(Tabla3[[#This Row],[PRECIO CON DESCT.]]-(Tabla3[[#This Row],[PRECIO CON DESCT.]]*$T$6))</f>
        <v>9.5318993699999996</v>
      </c>
      <c r="U3221" s="96"/>
      <c r="V3221" s="94">
        <f>Tabla3[[#This Row],[PRECIO %      en $]]*Tabla3[[#This Row],[PEDIDO ]]</f>
        <v>0</v>
      </c>
      <c r="W3221" s="57">
        <f>Tabla3[[#This Row],[PRECIO CON DESCT.]]*Tabla3[[#This Row],[PEDIDO ]]</f>
        <v>0</v>
      </c>
      <c r="X3221" s="58">
        <f>Tabla3[[#This Row],[PRECIO SIN %]]*Tabla3[[#This Row],[PEDIDO ]]</f>
        <v>0</v>
      </c>
    </row>
    <row r="3222" spans="1:24" ht="33" customHeight="1" x14ac:dyDescent="0.4">
      <c r="A3222" s="125">
        <v>7898633380148</v>
      </c>
      <c r="B3222" s="59" t="s">
        <v>225</v>
      </c>
      <c r="C3222" s="59" t="s">
        <v>262</v>
      </c>
      <c r="D32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22" s="119" t="s">
        <v>3686</v>
      </c>
      <c r="F3222" s="76" t="s">
        <v>537</v>
      </c>
      <c r="G32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22" s="78">
        <v>12</v>
      </c>
      <c r="J3222" s="52">
        <v>7.4444400000000002</v>
      </c>
      <c r="K3222" s="60">
        <f>Tabla3[[#This Row],[PRECIOS]]-Tabla3[[#This Row],[PRECIOS]]*10%</f>
        <v>6.6999960000000005</v>
      </c>
      <c r="L3222" s="101"/>
      <c r="M3222" s="61"/>
      <c r="N3222" s="55">
        <f>IFERROR(Tabla3[[#This Row],[PRECIOS]]-Tabla3[[#This Row],[PRECIOS]]*Tabla3[[#This Row],[% PRODUCTO]]," ")</f>
        <v>7.4444400000000002</v>
      </c>
      <c r="O3222" s="61"/>
      <c r="P3222" s="55">
        <f>IFERROR(Tabla3[[#This Row],[OCULTAR2]]-Tabla3[[#This Row],[OCULTAR2]]*Tabla3[[#This Row],[% LÍNEA]]," ")</f>
        <v>7.4444400000000002</v>
      </c>
      <c r="Q3222" s="56">
        <f>IFERROR(Tabla3[[#This Row],[% PRODUCTO]]+Tabla3[[#This Row],[% LÍNEA]]," ")</f>
        <v>0</v>
      </c>
      <c r="R3222" s="60">
        <f>Tabla3[[#This Row],[OCULTAR3]]</f>
        <v>7.4444400000000002</v>
      </c>
      <c r="S3222" s="60">
        <f>Tabla3[[#This Row],[PRECIO SIN %]]-Tabla3[[#This Row],[PRECIO SIN %]]*10%</f>
        <v>6.6999960000000005</v>
      </c>
      <c r="T3222" s="80">
        <f>(Tabla3[[#This Row],[PRECIO CON DESCT.]]-(Tabla3[[#This Row],[PRECIO CON DESCT.]]*$T$6))</f>
        <v>4.2209974800000003</v>
      </c>
      <c r="U3222" s="96"/>
      <c r="V3222" s="94">
        <f>Tabla3[[#This Row],[PRECIO %      en $]]*Tabla3[[#This Row],[PEDIDO ]]</f>
        <v>0</v>
      </c>
      <c r="W3222" s="57">
        <f>Tabla3[[#This Row],[PRECIO CON DESCT.]]*Tabla3[[#This Row],[PEDIDO ]]</f>
        <v>0</v>
      </c>
      <c r="X3222" s="58">
        <f>Tabla3[[#This Row],[PRECIO SIN %]]*Tabla3[[#This Row],[PEDIDO ]]</f>
        <v>0</v>
      </c>
    </row>
    <row r="3223" spans="1:24" ht="33" customHeight="1" x14ac:dyDescent="0.4">
      <c r="A3223" s="124">
        <v>612197755559</v>
      </c>
      <c r="B3223" s="51" t="s">
        <v>225</v>
      </c>
      <c r="C3223" s="51" t="s">
        <v>131</v>
      </c>
      <c r="D32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23" s="118" t="s">
        <v>3687</v>
      </c>
      <c r="F3223" s="75" t="s">
        <v>526</v>
      </c>
      <c r="G32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23" s="77">
        <v>29</v>
      </c>
      <c r="J3223" s="52">
        <v>7.1666699999999999</v>
      </c>
      <c r="K3223" s="53">
        <f>Tabla3[[#This Row],[PRECIOS]]-Tabla3[[#This Row],[PRECIOS]]*10%</f>
        <v>6.4500029999999997</v>
      </c>
      <c r="L3223" s="101"/>
      <c r="M3223" s="54"/>
      <c r="N3223" s="55">
        <f>IFERROR(Tabla3[[#This Row],[PRECIOS]]-Tabla3[[#This Row],[PRECIOS]]*Tabla3[[#This Row],[% PRODUCTO]]," ")</f>
        <v>7.1666699999999999</v>
      </c>
      <c r="O3223" s="54"/>
      <c r="P3223" s="55">
        <f>IFERROR(Tabla3[[#This Row],[OCULTAR2]]-Tabla3[[#This Row],[OCULTAR2]]*Tabla3[[#This Row],[% LÍNEA]]," ")</f>
        <v>7.1666699999999999</v>
      </c>
      <c r="Q3223" s="56">
        <f>IFERROR(Tabla3[[#This Row],[% PRODUCTO]]+Tabla3[[#This Row],[% LÍNEA]]," ")</f>
        <v>0</v>
      </c>
      <c r="R3223" s="53">
        <f>Tabla3[[#This Row],[OCULTAR3]]</f>
        <v>7.1666699999999999</v>
      </c>
      <c r="S3223" s="53">
        <f>Tabla3[[#This Row],[PRECIO SIN %]]-Tabla3[[#This Row],[PRECIO SIN %]]*10%</f>
        <v>6.4500029999999997</v>
      </c>
      <c r="T3223" s="80">
        <f>(Tabla3[[#This Row],[PRECIO CON DESCT.]]-(Tabla3[[#This Row],[PRECIO CON DESCT.]]*$T$6))</f>
        <v>4.0635018899999995</v>
      </c>
      <c r="U3223" s="96"/>
      <c r="V3223" s="94">
        <f>Tabla3[[#This Row],[PRECIO %      en $]]*Tabla3[[#This Row],[PEDIDO ]]</f>
        <v>0</v>
      </c>
      <c r="W3223" s="57">
        <f>Tabla3[[#This Row],[PRECIO CON DESCT.]]*Tabla3[[#This Row],[PEDIDO ]]</f>
        <v>0</v>
      </c>
      <c r="X3223" s="58">
        <f>Tabla3[[#This Row],[PRECIO SIN %]]*Tabla3[[#This Row],[PEDIDO ]]</f>
        <v>0</v>
      </c>
    </row>
    <row r="3224" spans="1:24" ht="33" customHeight="1" x14ac:dyDescent="0.4">
      <c r="A3224" s="125">
        <v>612197711104</v>
      </c>
      <c r="B3224" s="59" t="s">
        <v>225</v>
      </c>
      <c r="C3224" s="59" t="s">
        <v>131</v>
      </c>
      <c r="D32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24" s="119" t="s">
        <v>3688</v>
      </c>
      <c r="F3224" s="76" t="s">
        <v>526</v>
      </c>
      <c r="G32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24" s="78">
        <v>25</v>
      </c>
      <c r="J3224" s="52">
        <v>6.9555600000000002</v>
      </c>
      <c r="K3224" s="60">
        <f>Tabla3[[#This Row],[PRECIOS]]-Tabla3[[#This Row],[PRECIOS]]*10%</f>
        <v>6.2600040000000003</v>
      </c>
      <c r="L3224" s="101"/>
      <c r="M3224" s="61"/>
      <c r="N3224" s="55">
        <f>IFERROR(Tabla3[[#This Row],[PRECIOS]]-Tabla3[[#This Row],[PRECIOS]]*Tabla3[[#This Row],[% PRODUCTO]]," ")</f>
        <v>6.9555600000000002</v>
      </c>
      <c r="O3224" s="61"/>
      <c r="P3224" s="55">
        <f>IFERROR(Tabla3[[#This Row],[OCULTAR2]]-Tabla3[[#This Row],[OCULTAR2]]*Tabla3[[#This Row],[% LÍNEA]]," ")</f>
        <v>6.9555600000000002</v>
      </c>
      <c r="Q3224" s="56">
        <f>IFERROR(Tabla3[[#This Row],[% PRODUCTO]]+Tabla3[[#This Row],[% LÍNEA]]," ")</f>
        <v>0</v>
      </c>
      <c r="R3224" s="60">
        <f>Tabla3[[#This Row],[OCULTAR3]]</f>
        <v>6.9555600000000002</v>
      </c>
      <c r="S3224" s="60">
        <f>Tabla3[[#This Row],[PRECIO SIN %]]-Tabla3[[#This Row],[PRECIO SIN %]]*10%</f>
        <v>6.2600040000000003</v>
      </c>
      <c r="T3224" s="80">
        <f>(Tabla3[[#This Row],[PRECIO CON DESCT.]]-(Tabla3[[#This Row],[PRECIO CON DESCT.]]*$T$6))</f>
        <v>3.9438025200000002</v>
      </c>
      <c r="U3224" s="96"/>
      <c r="V3224" s="94">
        <f>Tabla3[[#This Row],[PRECIO %      en $]]*Tabla3[[#This Row],[PEDIDO ]]</f>
        <v>0</v>
      </c>
      <c r="W3224" s="57">
        <f>Tabla3[[#This Row],[PRECIO CON DESCT.]]*Tabla3[[#This Row],[PEDIDO ]]</f>
        <v>0</v>
      </c>
      <c r="X3224" s="58">
        <f>Tabla3[[#This Row],[PRECIO SIN %]]*Tabla3[[#This Row],[PEDIDO ]]</f>
        <v>0</v>
      </c>
    </row>
    <row r="3225" spans="1:24" ht="33" customHeight="1" x14ac:dyDescent="0.4">
      <c r="A3225" s="124">
        <v>7894164008469</v>
      </c>
      <c r="B3225" s="51" t="s">
        <v>225</v>
      </c>
      <c r="C3225" s="51" t="s">
        <v>265</v>
      </c>
      <c r="D32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25" s="118" t="s">
        <v>3689</v>
      </c>
      <c r="F3225" s="75" t="s">
        <v>537</v>
      </c>
      <c r="G32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25" s="77">
        <v>16</v>
      </c>
      <c r="J3225" s="52">
        <v>12.44444</v>
      </c>
      <c r="K3225" s="53">
        <f>Tabla3[[#This Row],[PRECIOS]]-Tabla3[[#This Row],[PRECIOS]]*10%</f>
        <v>11.199996000000001</v>
      </c>
      <c r="L3225" s="101"/>
      <c r="M3225" s="54"/>
      <c r="N3225" s="55">
        <f>IFERROR(Tabla3[[#This Row],[PRECIOS]]-Tabla3[[#This Row],[PRECIOS]]*Tabla3[[#This Row],[% PRODUCTO]]," ")</f>
        <v>12.44444</v>
      </c>
      <c r="O3225" s="54"/>
      <c r="P3225" s="55">
        <f>IFERROR(Tabla3[[#This Row],[OCULTAR2]]-Tabla3[[#This Row],[OCULTAR2]]*Tabla3[[#This Row],[% LÍNEA]]," ")</f>
        <v>12.44444</v>
      </c>
      <c r="Q3225" s="56">
        <f>IFERROR(Tabla3[[#This Row],[% PRODUCTO]]+Tabla3[[#This Row],[% LÍNEA]]," ")</f>
        <v>0</v>
      </c>
      <c r="R3225" s="53">
        <f>Tabla3[[#This Row],[OCULTAR3]]</f>
        <v>12.44444</v>
      </c>
      <c r="S3225" s="53">
        <f>Tabla3[[#This Row],[PRECIO SIN %]]-Tabla3[[#This Row],[PRECIO SIN %]]*10%</f>
        <v>11.199996000000001</v>
      </c>
      <c r="T3225" s="80">
        <f>(Tabla3[[#This Row],[PRECIO CON DESCT.]]-(Tabla3[[#This Row],[PRECIO CON DESCT.]]*$T$6))</f>
        <v>7.0559974800000003</v>
      </c>
      <c r="U3225" s="96"/>
      <c r="V3225" s="94">
        <f>Tabla3[[#This Row],[PRECIO %      en $]]*Tabla3[[#This Row],[PEDIDO ]]</f>
        <v>0</v>
      </c>
      <c r="W3225" s="57">
        <f>Tabla3[[#This Row],[PRECIO CON DESCT.]]*Tabla3[[#This Row],[PEDIDO ]]</f>
        <v>0</v>
      </c>
      <c r="X3225" s="58">
        <f>Tabla3[[#This Row],[PRECIO SIN %]]*Tabla3[[#This Row],[PEDIDO ]]</f>
        <v>0</v>
      </c>
    </row>
    <row r="3226" spans="1:24" ht="33" customHeight="1" x14ac:dyDescent="0.4">
      <c r="A3226" s="125">
        <v>7894164008476</v>
      </c>
      <c r="B3226" s="59" t="s">
        <v>225</v>
      </c>
      <c r="C3226" s="59" t="s">
        <v>265</v>
      </c>
      <c r="D32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26" s="119" t="s">
        <v>3690</v>
      </c>
      <c r="F3226" s="76" t="s">
        <v>537</v>
      </c>
      <c r="G32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26" s="78">
        <v>3</v>
      </c>
      <c r="J3226" s="52">
        <v>12.44444</v>
      </c>
      <c r="K3226" s="60">
        <f>Tabla3[[#This Row],[PRECIOS]]-Tabla3[[#This Row],[PRECIOS]]*10%</f>
        <v>11.199996000000001</v>
      </c>
      <c r="L3226" s="101"/>
      <c r="M3226" s="61"/>
      <c r="N3226" s="55">
        <f>IFERROR(Tabla3[[#This Row],[PRECIOS]]-Tabla3[[#This Row],[PRECIOS]]*Tabla3[[#This Row],[% PRODUCTO]]," ")</f>
        <v>12.44444</v>
      </c>
      <c r="O3226" s="61"/>
      <c r="P3226" s="55">
        <f>IFERROR(Tabla3[[#This Row],[OCULTAR2]]-Tabla3[[#This Row],[OCULTAR2]]*Tabla3[[#This Row],[% LÍNEA]]," ")</f>
        <v>12.44444</v>
      </c>
      <c r="Q3226" s="56">
        <f>IFERROR(Tabla3[[#This Row],[% PRODUCTO]]+Tabla3[[#This Row],[% LÍNEA]]," ")</f>
        <v>0</v>
      </c>
      <c r="R3226" s="60">
        <f>Tabla3[[#This Row],[OCULTAR3]]</f>
        <v>12.44444</v>
      </c>
      <c r="S3226" s="60">
        <f>Tabla3[[#This Row],[PRECIO SIN %]]-Tabla3[[#This Row],[PRECIO SIN %]]*10%</f>
        <v>11.199996000000001</v>
      </c>
      <c r="T3226" s="80">
        <f>(Tabla3[[#This Row],[PRECIO CON DESCT.]]-(Tabla3[[#This Row],[PRECIO CON DESCT.]]*$T$6))</f>
        <v>7.0559974800000003</v>
      </c>
      <c r="U3226" s="96"/>
      <c r="V3226" s="94">
        <f>Tabla3[[#This Row],[PRECIO %      en $]]*Tabla3[[#This Row],[PEDIDO ]]</f>
        <v>0</v>
      </c>
      <c r="W3226" s="57">
        <f>Tabla3[[#This Row],[PRECIO CON DESCT.]]*Tabla3[[#This Row],[PEDIDO ]]</f>
        <v>0</v>
      </c>
      <c r="X3226" s="58">
        <f>Tabla3[[#This Row],[PRECIO SIN %]]*Tabla3[[#This Row],[PEDIDO ]]</f>
        <v>0</v>
      </c>
    </row>
    <row r="3227" spans="1:24" ht="33" customHeight="1" x14ac:dyDescent="0.4">
      <c r="A3227" s="124">
        <v>791466996210</v>
      </c>
      <c r="B3227" s="51" t="s">
        <v>225</v>
      </c>
      <c r="C3227" s="51" t="s">
        <v>53</v>
      </c>
      <c r="D32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227" s="118" t="s">
        <v>3691</v>
      </c>
      <c r="F3227" s="75" t="s">
        <v>537</v>
      </c>
      <c r="G32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27" s="77">
        <v>231</v>
      </c>
      <c r="J3227" s="52">
        <v>14.88889</v>
      </c>
      <c r="K3227" s="53">
        <f>Tabla3[[#This Row],[PRECIOS]]-Tabla3[[#This Row],[PRECIOS]]*10%</f>
        <v>13.400001</v>
      </c>
      <c r="L3227" s="101"/>
      <c r="M3227" s="54"/>
      <c r="N3227" s="55">
        <f>IFERROR(Tabla3[[#This Row],[PRECIOS]]-Tabla3[[#This Row],[PRECIOS]]*Tabla3[[#This Row],[% PRODUCTO]]," ")</f>
        <v>14.88889</v>
      </c>
      <c r="O3227" s="54"/>
      <c r="P3227" s="55">
        <f>IFERROR(Tabla3[[#This Row],[OCULTAR2]]-Tabla3[[#This Row],[OCULTAR2]]*Tabla3[[#This Row],[% LÍNEA]]," ")</f>
        <v>14.88889</v>
      </c>
      <c r="Q3227" s="56">
        <f>IFERROR(Tabla3[[#This Row],[% PRODUCTO]]+Tabla3[[#This Row],[% LÍNEA]]," ")</f>
        <v>0</v>
      </c>
      <c r="R3227" s="53">
        <f>Tabla3[[#This Row],[OCULTAR3]]</f>
        <v>14.88889</v>
      </c>
      <c r="S3227" s="53">
        <f>Tabla3[[#This Row],[PRECIO SIN %]]-Tabla3[[#This Row],[PRECIO SIN %]]*10%</f>
        <v>13.400001</v>
      </c>
      <c r="T3227" s="80">
        <f>(Tabla3[[#This Row],[PRECIO CON DESCT.]]-(Tabla3[[#This Row],[PRECIO CON DESCT.]]*$T$6))</f>
        <v>8.442000629999999</v>
      </c>
      <c r="U3227" s="96"/>
      <c r="V3227" s="94">
        <f>Tabla3[[#This Row],[PRECIO %      en $]]*Tabla3[[#This Row],[PEDIDO ]]</f>
        <v>0</v>
      </c>
      <c r="W3227" s="57">
        <f>Tabla3[[#This Row],[PRECIO CON DESCT.]]*Tabla3[[#This Row],[PEDIDO ]]</f>
        <v>0</v>
      </c>
      <c r="X3227" s="58">
        <f>Tabla3[[#This Row],[PRECIO SIN %]]*Tabla3[[#This Row],[PEDIDO ]]</f>
        <v>0</v>
      </c>
    </row>
    <row r="3228" spans="1:24" ht="33" customHeight="1" x14ac:dyDescent="0.4">
      <c r="A3228" s="125">
        <v>7591020008761</v>
      </c>
      <c r="B3228" s="59" t="s">
        <v>225</v>
      </c>
      <c r="C3228" s="59" t="s">
        <v>196</v>
      </c>
      <c r="D32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228" s="119" t="s">
        <v>3692</v>
      </c>
      <c r="F3228" s="76" t="s">
        <v>537</v>
      </c>
      <c r="G32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228" s="78">
        <v>69</v>
      </c>
      <c r="J3228" s="52">
        <v>2.38889</v>
      </c>
      <c r="K3228" s="60">
        <f>Tabla3[[#This Row],[PRECIOS]]-Tabla3[[#This Row],[PRECIOS]]*10%</f>
        <v>2.1500010000000001</v>
      </c>
      <c r="L3228" s="101" t="s">
        <v>5327</v>
      </c>
      <c r="M3228" s="61"/>
      <c r="N3228" s="55">
        <f>IFERROR(Tabla3[[#This Row],[PRECIOS]]-Tabla3[[#This Row],[PRECIOS]]*Tabla3[[#This Row],[% PRODUCTO]]," ")</f>
        <v>2.38889</v>
      </c>
      <c r="O3228" s="61"/>
      <c r="P3228" s="55">
        <f>IFERROR(Tabla3[[#This Row],[OCULTAR2]]-Tabla3[[#This Row],[OCULTAR2]]*Tabla3[[#This Row],[% LÍNEA]]," ")</f>
        <v>2.38889</v>
      </c>
      <c r="Q3228" s="56">
        <f>IFERROR(Tabla3[[#This Row],[% PRODUCTO]]+Tabla3[[#This Row],[% LÍNEA]]," ")</f>
        <v>0</v>
      </c>
      <c r="R3228" s="60">
        <f>Tabla3[[#This Row],[OCULTAR3]]</f>
        <v>2.38889</v>
      </c>
      <c r="S3228" s="60">
        <f>Tabla3[[#This Row],[PRECIO SIN %]]-Tabla3[[#This Row],[PRECIO SIN %]]*10%</f>
        <v>2.1500010000000001</v>
      </c>
      <c r="T3228" s="80">
        <f>(Tabla3[[#This Row],[PRECIO CON DESCT.]]-(Tabla3[[#This Row],[PRECIO CON DESCT.]]*$T$6))</f>
        <v>1.35450063</v>
      </c>
      <c r="U3228" s="96"/>
      <c r="V3228" s="94">
        <f>Tabla3[[#This Row],[PRECIO %      en $]]*Tabla3[[#This Row],[PEDIDO ]]</f>
        <v>0</v>
      </c>
      <c r="W3228" s="57">
        <f>Tabla3[[#This Row],[PRECIO CON DESCT.]]*Tabla3[[#This Row],[PEDIDO ]]</f>
        <v>0</v>
      </c>
      <c r="X3228" s="58">
        <f>Tabla3[[#This Row],[PRECIO SIN %]]*Tabla3[[#This Row],[PEDIDO ]]</f>
        <v>0</v>
      </c>
    </row>
    <row r="3229" spans="1:24" ht="33" customHeight="1" x14ac:dyDescent="0.4">
      <c r="A3229" s="124">
        <v>7592601000495</v>
      </c>
      <c r="B3229" s="51" t="s">
        <v>225</v>
      </c>
      <c r="C3229" s="51" t="s">
        <v>98</v>
      </c>
      <c r="D32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29" s="118" t="s">
        <v>3693</v>
      </c>
      <c r="F3229" s="75" t="s">
        <v>537</v>
      </c>
      <c r="G32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29" s="77">
        <v>48</v>
      </c>
      <c r="J3229" s="52">
        <v>1.32222</v>
      </c>
      <c r="K3229" s="53">
        <f>Tabla3[[#This Row],[PRECIOS]]-Tabla3[[#This Row],[PRECIOS]]*10%</f>
        <v>1.1899979999999999</v>
      </c>
      <c r="L3229" s="101"/>
      <c r="M3229" s="54"/>
      <c r="N3229" s="55">
        <f>IFERROR(Tabla3[[#This Row],[PRECIOS]]-Tabla3[[#This Row],[PRECIOS]]*Tabla3[[#This Row],[% PRODUCTO]]," ")</f>
        <v>1.32222</v>
      </c>
      <c r="O3229" s="54"/>
      <c r="P3229" s="55">
        <f>IFERROR(Tabla3[[#This Row],[OCULTAR2]]-Tabla3[[#This Row],[OCULTAR2]]*Tabla3[[#This Row],[% LÍNEA]]," ")</f>
        <v>1.32222</v>
      </c>
      <c r="Q3229" s="56">
        <f>IFERROR(Tabla3[[#This Row],[% PRODUCTO]]+Tabla3[[#This Row],[% LÍNEA]]," ")</f>
        <v>0</v>
      </c>
      <c r="R3229" s="53">
        <f>Tabla3[[#This Row],[OCULTAR3]]</f>
        <v>1.32222</v>
      </c>
      <c r="S3229" s="53">
        <f>Tabla3[[#This Row],[PRECIO SIN %]]-Tabla3[[#This Row],[PRECIO SIN %]]*10%</f>
        <v>1.1899979999999999</v>
      </c>
      <c r="T3229" s="80">
        <f>(Tabla3[[#This Row],[PRECIO CON DESCT.]]-(Tabla3[[#This Row],[PRECIO CON DESCT.]]*$T$6))</f>
        <v>0.74969873999999992</v>
      </c>
      <c r="U3229" s="96"/>
      <c r="V3229" s="94">
        <f>Tabla3[[#This Row],[PRECIO %      en $]]*Tabla3[[#This Row],[PEDIDO ]]</f>
        <v>0</v>
      </c>
      <c r="W3229" s="57">
        <f>Tabla3[[#This Row],[PRECIO CON DESCT.]]*Tabla3[[#This Row],[PEDIDO ]]</f>
        <v>0</v>
      </c>
      <c r="X3229" s="58">
        <f>Tabla3[[#This Row],[PRECIO SIN %]]*Tabla3[[#This Row],[PEDIDO ]]</f>
        <v>0</v>
      </c>
    </row>
    <row r="3230" spans="1:24" ht="33" customHeight="1" x14ac:dyDescent="0.4">
      <c r="A3230" s="125">
        <v>7592601000501</v>
      </c>
      <c r="B3230" s="59" t="s">
        <v>225</v>
      </c>
      <c r="C3230" s="59" t="s">
        <v>98</v>
      </c>
      <c r="D32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30" s="119" t="s">
        <v>3694</v>
      </c>
      <c r="F3230" s="76" t="s">
        <v>537</v>
      </c>
      <c r="G32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30" s="78">
        <v>21</v>
      </c>
      <c r="J3230" s="52">
        <v>2.61111</v>
      </c>
      <c r="K3230" s="60">
        <f>Tabla3[[#This Row],[PRECIOS]]-Tabla3[[#This Row],[PRECIOS]]*10%</f>
        <v>2.3499989999999999</v>
      </c>
      <c r="L3230" s="101"/>
      <c r="M3230" s="61"/>
      <c r="N3230" s="55">
        <f>IFERROR(Tabla3[[#This Row],[PRECIOS]]-Tabla3[[#This Row],[PRECIOS]]*Tabla3[[#This Row],[% PRODUCTO]]," ")</f>
        <v>2.61111</v>
      </c>
      <c r="O3230" s="61"/>
      <c r="P3230" s="55">
        <f>IFERROR(Tabla3[[#This Row],[OCULTAR2]]-Tabla3[[#This Row],[OCULTAR2]]*Tabla3[[#This Row],[% LÍNEA]]," ")</f>
        <v>2.61111</v>
      </c>
      <c r="Q3230" s="56">
        <f>IFERROR(Tabla3[[#This Row],[% PRODUCTO]]+Tabla3[[#This Row],[% LÍNEA]]," ")</f>
        <v>0</v>
      </c>
      <c r="R3230" s="60">
        <f>Tabla3[[#This Row],[OCULTAR3]]</f>
        <v>2.61111</v>
      </c>
      <c r="S3230" s="60">
        <f>Tabla3[[#This Row],[PRECIO SIN %]]-Tabla3[[#This Row],[PRECIO SIN %]]*10%</f>
        <v>2.3499989999999999</v>
      </c>
      <c r="T3230" s="80">
        <f>(Tabla3[[#This Row],[PRECIO CON DESCT.]]-(Tabla3[[#This Row],[PRECIO CON DESCT.]]*$T$6))</f>
        <v>1.48049937</v>
      </c>
      <c r="U3230" s="96"/>
      <c r="V3230" s="94">
        <f>Tabla3[[#This Row],[PRECIO %      en $]]*Tabla3[[#This Row],[PEDIDO ]]</f>
        <v>0</v>
      </c>
      <c r="W3230" s="57">
        <f>Tabla3[[#This Row],[PRECIO CON DESCT.]]*Tabla3[[#This Row],[PEDIDO ]]</f>
        <v>0</v>
      </c>
      <c r="X3230" s="58">
        <f>Tabla3[[#This Row],[PRECIO SIN %]]*Tabla3[[#This Row],[PEDIDO ]]</f>
        <v>0</v>
      </c>
    </row>
    <row r="3231" spans="1:24" ht="33" customHeight="1" x14ac:dyDescent="0.4">
      <c r="A3231" s="124">
        <v>7592601000518</v>
      </c>
      <c r="B3231" s="51" t="s">
        <v>225</v>
      </c>
      <c r="C3231" s="51" t="s">
        <v>98</v>
      </c>
      <c r="D32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31" s="118" t="s">
        <v>3695</v>
      </c>
      <c r="F3231" s="75" t="s">
        <v>537</v>
      </c>
      <c r="G32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31" s="77">
        <v>65</v>
      </c>
      <c r="J3231" s="52">
        <v>2.76667</v>
      </c>
      <c r="K3231" s="53">
        <f>Tabla3[[#This Row],[PRECIOS]]-Tabla3[[#This Row],[PRECIOS]]*10%</f>
        <v>2.4900029999999997</v>
      </c>
      <c r="L3231" s="101"/>
      <c r="M3231" s="54"/>
      <c r="N3231" s="55">
        <f>IFERROR(Tabla3[[#This Row],[PRECIOS]]-Tabla3[[#This Row],[PRECIOS]]*Tabla3[[#This Row],[% PRODUCTO]]," ")</f>
        <v>2.76667</v>
      </c>
      <c r="O3231" s="54"/>
      <c r="P3231" s="55">
        <f>IFERROR(Tabla3[[#This Row],[OCULTAR2]]-Tabla3[[#This Row],[OCULTAR2]]*Tabla3[[#This Row],[% LÍNEA]]," ")</f>
        <v>2.76667</v>
      </c>
      <c r="Q3231" s="56">
        <f>IFERROR(Tabla3[[#This Row],[% PRODUCTO]]+Tabla3[[#This Row],[% LÍNEA]]," ")</f>
        <v>0</v>
      </c>
      <c r="R3231" s="53">
        <f>Tabla3[[#This Row],[OCULTAR3]]</f>
        <v>2.76667</v>
      </c>
      <c r="S3231" s="53">
        <f>Tabla3[[#This Row],[PRECIO SIN %]]-Tabla3[[#This Row],[PRECIO SIN %]]*10%</f>
        <v>2.4900029999999997</v>
      </c>
      <c r="T3231" s="80">
        <f>(Tabla3[[#This Row],[PRECIO CON DESCT.]]-(Tabla3[[#This Row],[PRECIO CON DESCT.]]*$T$6))</f>
        <v>1.5687018899999998</v>
      </c>
      <c r="U3231" s="96"/>
      <c r="V3231" s="94">
        <f>Tabla3[[#This Row],[PRECIO %      en $]]*Tabla3[[#This Row],[PEDIDO ]]</f>
        <v>0</v>
      </c>
      <c r="W3231" s="57">
        <f>Tabla3[[#This Row],[PRECIO CON DESCT.]]*Tabla3[[#This Row],[PEDIDO ]]</f>
        <v>0</v>
      </c>
      <c r="X3231" s="58">
        <f>Tabla3[[#This Row],[PRECIO SIN %]]*Tabla3[[#This Row],[PEDIDO ]]</f>
        <v>0</v>
      </c>
    </row>
    <row r="3232" spans="1:24" ht="33" customHeight="1" x14ac:dyDescent="0.4">
      <c r="A3232" s="125">
        <v>7591020008754</v>
      </c>
      <c r="B3232" s="59" t="s">
        <v>225</v>
      </c>
      <c r="C3232" s="59" t="s">
        <v>196</v>
      </c>
      <c r="D32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32" s="119" t="s">
        <v>3696</v>
      </c>
      <c r="F3232" s="76" t="s">
        <v>537</v>
      </c>
      <c r="G32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32" s="78">
        <v>168</v>
      </c>
      <c r="J3232" s="52">
        <v>1.4444399999999999</v>
      </c>
      <c r="K3232" s="60">
        <f>Tabla3[[#This Row],[PRECIOS]]-Tabla3[[#This Row],[PRECIOS]]*10%</f>
        <v>1.2999959999999999</v>
      </c>
      <c r="L3232" s="101"/>
      <c r="M3232" s="61"/>
      <c r="N3232" s="55">
        <f>IFERROR(Tabla3[[#This Row],[PRECIOS]]-Tabla3[[#This Row],[PRECIOS]]*Tabla3[[#This Row],[% PRODUCTO]]," ")</f>
        <v>1.4444399999999999</v>
      </c>
      <c r="O3232" s="61"/>
      <c r="P3232" s="55">
        <f>IFERROR(Tabla3[[#This Row],[OCULTAR2]]-Tabla3[[#This Row],[OCULTAR2]]*Tabla3[[#This Row],[% LÍNEA]]," ")</f>
        <v>1.4444399999999999</v>
      </c>
      <c r="Q3232" s="56">
        <f>IFERROR(Tabla3[[#This Row],[% PRODUCTO]]+Tabla3[[#This Row],[% LÍNEA]]," ")</f>
        <v>0</v>
      </c>
      <c r="R3232" s="60">
        <f>Tabla3[[#This Row],[OCULTAR3]]</f>
        <v>1.4444399999999999</v>
      </c>
      <c r="S3232" s="60">
        <f>Tabla3[[#This Row],[PRECIO SIN %]]-Tabla3[[#This Row],[PRECIO SIN %]]*10%</f>
        <v>1.2999959999999999</v>
      </c>
      <c r="T3232" s="80">
        <f>(Tabla3[[#This Row],[PRECIO CON DESCT.]]-(Tabla3[[#This Row],[PRECIO CON DESCT.]]*$T$6))</f>
        <v>0.81899747999999994</v>
      </c>
      <c r="U3232" s="96"/>
      <c r="V3232" s="94">
        <f>Tabla3[[#This Row],[PRECIO %      en $]]*Tabla3[[#This Row],[PEDIDO ]]</f>
        <v>0</v>
      </c>
      <c r="W3232" s="57">
        <f>Tabla3[[#This Row],[PRECIO CON DESCT.]]*Tabla3[[#This Row],[PEDIDO ]]</f>
        <v>0</v>
      </c>
      <c r="X3232" s="58">
        <f>Tabla3[[#This Row],[PRECIO SIN %]]*Tabla3[[#This Row],[PEDIDO ]]</f>
        <v>0</v>
      </c>
    </row>
    <row r="3233" spans="1:24" ht="33" customHeight="1" x14ac:dyDescent="0.4">
      <c r="A3233" s="124">
        <v>7594001102243</v>
      </c>
      <c r="B3233" s="51" t="s">
        <v>225</v>
      </c>
      <c r="C3233" s="51" t="s">
        <v>203</v>
      </c>
      <c r="D32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33" s="118" t="s">
        <v>3697</v>
      </c>
      <c r="F3233" s="75" t="s">
        <v>537</v>
      </c>
      <c r="G32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33" s="77">
        <v>894</v>
      </c>
      <c r="J3233" s="52">
        <v>0.62222</v>
      </c>
      <c r="K3233" s="53">
        <f>Tabla3[[#This Row],[PRECIOS]]-Tabla3[[#This Row],[PRECIOS]]*10%</f>
        <v>0.559998</v>
      </c>
      <c r="L3233" s="101"/>
      <c r="M3233" s="54"/>
      <c r="N3233" s="55">
        <f>IFERROR(Tabla3[[#This Row],[PRECIOS]]-Tabla3[[#This Row],[PRECIOS]]*Tabla3[[#This Row],[% PRODUCTO]]," ")</f>
        <v>0.62222</v>
      </c>
      <c r="O3233" s="54"/>
      <c r="P3233" s="55">
        <f>IFERROR(Tabla3[[#This Row],[OCULTAR2]]-Tabla3[[#This Row],[OCULTAR2]]*Tabla3[[#This Row],[% LÍNEA]]," ")</f>
        <v>0.62222</v>
      </c>
      <c r="Q3233" s="56">
        <f>IFERROR(Tabla3[[#This Row],[% PRODUCTO]]+Tabla3[[#This Row],[% LÍNEA]]," ")</f>
        <v>0</v>
      </c>
      <c r="R3233" s="53">
        <f>Tabla3[[#This Row],[OCULTAR3]]</f>
        <v>0.62222</v>
      </c>
      <c r="S3233" s="53">
        <f>Tabla3[[#This Row],[PRECIO SIN %]]-Tabla3[[#This Row],[PRECIO SIN %]]*10%</f>
        <v>0.559998</v>
      </c>
      <c r="T3233" s="80">
        <f>(Tabla3[[#This Row],[PRECIO CON DESCT.]]-(Tabla3[[#This Row],[PRECIO CON DESCT.]]*$T$6))</f>
        <v>0.35279874</v>
      </c>
      <c r="U3233" s="96"/>
      <c r="V3233" s="94">
        <f>Tabla3[[#This Row],[PRECIO %      en $]]*Tabla3[[#This Row],[PEDIDO ]]</f>
        <v>0</v>
      </c>
      <c r="W3233" s="57">
        <f>Tabla3[[#This Row],[PRECIO CON DESCT.]]*Tabla3[[#This Row],[PEDIDO ]]</f>
        <v>0</v>
      </c>
      <c r="X3233" s="58">
        <f>Tabla3[[#This Row],[PRECIO SIN %]]*Tabla3[[#This Row],[PEDIDO ]]</f>
        <v>0</v>
      </c>
    </row>
    <row r="3234" spans="1:24" ht="33" customHeight="1" x14ac:dyDescent="0.4">
      <c r="A3234" s="125">
        <v>7594001102250</v>
      </c>
      <c r="B3234" s="59" t="s">
        <v>225</v>
      </c>
      <c r="C3234" s="59" t="s">
        <v>203</v>
      </c>
      <c r="D32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234" s="119" t="s">
        <v>3698</v>
      </c>
      <c r="F3234" s="76" t="s">
        <v>537</v>
      </c>
      <c r="G32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234" s="78">
        <v>285</v>
      </c>
      <c r="J3234" s="52">
        <v>1.04444</v>
      </c>
      <c r="K3234" s="60">
        <f>Tabla3[[#This Row],[PRECIOS]]-Tabla3[[#This Row],[PRECIOS]]*10%</f>
        <v>0.93999600000000005</v>
      </c>
      <c r="L3234" s="101" t="s">
        <v>5327</v>
      </c>
      <c r="M3234" s="61"/>
      <c r="N3234" s="55">
        <f>IFERROR(Tabla3[[#This Row],[PRECIOS]]-Tabla3[[#This Row],[PRECIOS]]*Tabla3[[#This Row],[% PRODUCTO]]," ")</f>
        <v>1.04444</v>
      </c>
      <c r="O3234" s="61"/>
      <c r="P3234" s="55">
        <f>IFERROR(Tabla3[[#This Row],[OCULTAR2]]-Tabla3[[#This Row],[OCULTAR2]]*Tabla3[[#This Row],[% LÍNEA]]," ")</f>
        <v>1.04444</v>
      </c>
      <c r="Q3234" s="56">
        <f>IFERROR(Tabla3[[#This Row],[% PRODUCTO]]+Tabla3[[#This Row],[% LÍNEA]]," ")</f>
        <v>0</v>
      </c>
      <c r="R3234" s="60">
        <f>Tabla3[[#This Row],[OCULTAR3]]</f>
        <v>1.04444</v>
      </c>
      <c r="S3234" s="60">
        <f>Tabla3[[#This Row],[PRECIO SIN %]]-Tabla3[[#This Row],[PRECIO SIN %]]*10%</f>
        <v>0.93999600000000005</v>
      </c>
      <c r="T3234" s="80">
        <f>(Tabla3[[#This Row],[PRECIO CON DESCT.]]-(Tabla3[[#This Row],[PRECIO CON DESCT.]]*$T$6))</f>
        <v>0.59219748000000005</v>
      </c>
      <c r="U3234" s="96"/>
      <c r="V3234" s="94">
        <f>Tabla3[[#This Row],[PRECIO %      en $]]*Tabla3[[#This Row],[PEDIDO ]]</f>
        <v>0</v>
      </c>
      <c r="W3234" s="57">
        <f>Tabla3[[#This Row],[PRECIO CON DESCT.]]*Tabla3[[#This Row],[PEDIDO ]]</f>
        <v>0</v>
      </c>
      <c r="X3234" s="58">
        <f>Tabla3[[#This Row],[PRECIO SIN %]]*Tabla3[[#This Row],[PEDIDO ]]</f>
        <v>0</v>
      </c>
    </row>
    <row r="3235" spans="1:24" ht="33" customHeight="1" x14ac:dyDescent="0.4">
      <c r="A3235" s="124">
        <v>7592454004077</v>
      </c>
      <c r="B3235" s="51" t="s">
        <v>225</v>
      </c>
      <c r="C3235" s="51" t="s">
        <v>188</v>
      </c>
      <c r="D32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35" s="118" t="s">
        <v>3699</v>
      </c>
      <c r="F3235" s="75" t="s">
        <v>537</v>
      </c>
      <c r="G32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35" s="77">
        <v>99</v>
      </c>
      <c r="J3235" s="52">
        <v>1.24444</v>
      </c>
      <c r="K3235" s="53">
        <f>Tabla3[[#This Row],[PRECIOS]]-Tabla3[[#This Row],[PRECIOS]]*10%</f>
        <v>1.119996</v>
      </c>
      <c r="L3235" s="101"/>
      <c r="M3235" s="54"/>
      <c r="N3235" s="55">
        <f>IFERROR(Tabla3[[#This Row],[PRECIOS]]-Tabla3[[#This Row],[PRECIOS]]*Tabla3[[#This Row],[% PRODUCTO]]," ")</f>
        <v>1.24444</v>
      </c>
      <c r="O3235" s="54"/>
      <c r="P3235" s="55">
        <f>IFERROR(Tabla3[[#This Row],[OCULTAR2]]-Tabla3[[#This Row],[OCULTAR2]]*Tabla3[[#This Row],[% LÍNEA]]," ")</f>
        <v>1.24444</v>
      </c>
      <c r="Q3235" s="56">
        <f>IFERROR(Tabla3[[#This Row],[% PRODUCTO]]+Tabla3[[#This Row],[% LÍNEA]]," ")</f>
        <v>0</v>
      </c>
      <c r="R3235" s="53">
        <f>Tabla3[[#This Row],[OCULTAR3]]</f>
        <v>1.24444</v>
      </c>
      <c r="S3235" s="53">
        <f>Tabla3[[#This Row],[PRECIO SIN %]]-Tabla3[[#This Row],[PRECIO SIN %]]*10%</f>
        <v>1.119996</v>
      </c>
      <c r="T3235" s="80">
        <f>(Tabla3[[#This Row],[PRECIO CON DESCT.]]-(Tabla3[[#This Row],[PRECIO CON DESCT.]]*$T$6))</f>
        <v>0.70559748</v>
      </c>
      <c r="U3235" s="96"/>
      <c r="V3235" s="94">
        <f>Tabla3[[#This Row],[PRECIO %      en $]]*Tabla3[[#This Row],[PEDIDO ]]</f>
        <v>0</v>
      </c>
      <c r="W3235" s="57">
        <f>Tabla3[[#This Row],[PRECIO CON DESCT.]]*Tabla3[[#This Row],[PEDIDO ]]</f>
        <v>0</v>
      </c>
      <c r="X3235" s="58">
        <f>Tabla3[[#This Row],[PRECIO SIN %]]*Tabla3[[#This Row],[PEDIDO ]]</f>
        <v>0</v>
      </c>
    </row>
    <row r="3236" spans="1:24" ht="33" customHeight="1" x14ac:dyDescent="0.4">
      <c r="A3236" s="125">
        <v>7591818000144</v>
      </c>
      <c r="B3236" s="59" t="s">
        <v>225</v>
      </c>
      <c r="C3236" s="59" t="s">
        <v>105</v>
      </c>
      <c r="D32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236" s="119" t="s">
        <v>3700</v>
      </c>
      <c r="F3236" s="76" t="s">
        <v>537</v>
      </c>
      <c r="G32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36" s="78">
        <v>44</v>
      </c>
      <c r="J3236" s="52">
        <v>5.2777799999999999</v>
      </c>
      <c r="K3236" s="60">
        <f>Tabla3[[#This Row],[PRECIOS]]-Tabla3[[#This Row],[PRECIOS]]*10%</f>
        <v>4.7500020000000003</v>
      </c>
      <c r="L3236" s="101"/>
      <c r="M3236" s="61"/>
      <c r="N3236" s="55">
        <f>IFERROR(Tabla3[[#This Row],[PRECIOS]]-Tabla3[[#This Row],[PRECIOS]]*Tabla3[[#This Row],[% PRODUCTO]]," ")</f>
        <v>5.2777799999999999</v>
      </c>
      <c r="O3236" s="61"/>
      <c r="P3236" s="55">
        <f>IFERROR(Tabla3[[#This Row],[OCULTAR2]]-Tabla3[[#This Row],[OCULTAR2]]*Tabla3[[#This Row],[% LÍNEA]]," ")</f>
        <v>5.2777799999999999</v>
      </c>
      <c r="Q3236" s="56">
        <f>IFERROR(Tabla3[[#This Row],[% PRODUCTO]]+Tabla3[[#This Row],[% LÍNEA]]," ")</f>
        <v>0</v>
      </c>
      <c r="R3236" s="60">
        <f>Tabla3[[#This Row],[OCULTAR3]]</f>
        <v>5.2777799999999999</v>
      </c>
      <c r="S3236" s="60">
        <f>Tabla3[[#This Row],[PRECIO SIN %]]-Tabla3[[#This Row],[PRECIO SIN %]]*10%</f>
        <v>4.7500020000000003</v>
      </c>
      <c r="T3236" s="80">
        <f>(Tabla3[[#This Row],[PRECIO CON DESCT.]]-(Tabla3[[#This Row],[PRECIO CON DESCT.]]*$T$6))</f>
        <v>2.9925012600000001</v>
      </c>
      <c r="U3236" s="96"/>
      <c r="V3236" s="94">
        <f>Tabla3[[#This Row],[PRECIO %      en $]]*Tabla3[[#This Row],[PEDIDO ]]</f>
        <v>0</v>
      </c>
      <c r="W3236" s="57">
        <f>Tabla3[[#This Row],[PRECIO CON DESCT.]]*Tabla3[[#This Row],[PEDIDO ]]</f>
        <v>0</v>
      </c>
      <c r="X3236" s="58">
        <f>Tabla3[[#This Row],[PRECIO SIN %]]*Tabla3[[#This Row],[PEDIDO ]]</f>
        <v>0</v>
      </c>
    </row>
    <row r="3237" spans="1:24" ht="33" customHeight="1" x14ac:dyDescent="0.4">
      <c r="A3237" s="124">
        <v>7591020080781</v>
      </c>
      <c r="B3237" s="51" t="s">
        <v>225</v>
      </c>
      <c r="C3237" s="51" t="s">
        <v>196</v>
      </c>
      <c r="D32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37" s="118" t="s">
        <v>3701</v>
      </c>
      <c r="F3237" s="75" t="s">
        <v>537</v>
      </c>
      <c r="G32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37" s="77">
        <v>52</v>
      </c>
      <c r="J3237" s="52">
        <v>7.1666699999999999</v>
      </c>
      <c r="K3237" s="53">
        <f>Tabla3[[#This Row],[PRECIOS]]-Tabla3[[#This Row],[PRECIOS]]*10%</f>
        <v>6.4500029999999997</v>
      </c>
      <c r="L3237" s="101"/>
      <c r="M3237" s="54"/>
      <c r="N3237" s="55">
        <f>IFERROR(Tabla3[[#This Row],[PRECIOS]]-Tabla3[[#This Row],[PRECIOS]]*Tabla3[[#This Row],[% PRODUCTO]]," ")</f>
        <v>7.1666699999999999</v>
      </c>
      <c r="O3237" s="54"/>
      <c r="P3237" s="55">
        <f>IFERROR(Tabla3[[#This Row],[OCULTAR2]]-Tabla3[[#This Row],[OCULTAR2]]*Tabla3[[#This Row],[% LÍNEA]]," ")</f>
        <v>7.1666699999999999</v>
      </c>
      <c r="Q3237" s="56">
        <f>IFERROR(Tabla3[[#This Row],[% PRODUCTO]]+Tabla3[[#This Row],[% LÍNEA]]," ")</f>
        <v>0</v>
      </c>
      <c r="R3237" s="53">
        <f>Tabla3[[#This Row],[OCULTAR3]]</f>
        <v>7.1666699999999999</v>
      </c>
      <c r="S3237" s="53">
        <f>Tabla3[[#This Row],[PRECIO SIN %]]-Tabla3[[#This Row],[PRECIO SIN %]]*10%</f>
        <v>6.4500029999999997</v>
      </c>
      <c r="T3237" s="80">
        <f>(Tabla3[[#This Row],[PRECIO CON DESCT.]]-(Tabla3[[#This Row],[PRECIO CON DESCT.]]*$T$6))</f>
        <v>4.0635018899999995</v>
      </c>
      <c r="U3237" s="96"/>
      <c r="V3237" s="94">
        <f>Tabla3[[#This Row],[PRECIO %      en $]]*Tabla3[[#This Row],[PEDIDO ]]</f>
        <v>0</v>
      </c>
      <c r="W3237" s="57">
        <f>Tabla3[[#This Row],[PRECIO CON DESCT.]]*Tabla3[[#This Row],[PEDIDO ]]</f>
        <v>0</v>
      </c>
      <c r="X3237" s="58">
        <f>Tabla3[[#This Row],[PRECIO SIN %]]*Tabla3[[#This Row],[PEDIDO ]]</f>
        <v>0</v>
      </c>
    </row>
    <row r="3238" spans="1:24" ht="33" customHeight="1" x14ac:dyDescent="0.4">
      <c r="A3238" s="125">
        <v>7594001102427</v>
      </c>
      <c r="B3238" s="59" t="s">
        <v>225</v>
      </c>
      <c r="C3238" s="59" t="s">
        <v>203</v>
      </c>
      <c r="D32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238" s="119" t="s">
        <v>3702</v>
      </c>
      <c r="F3238" s="76" t="s">
        <v>537</v>
      </c>
      <c r="G32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238" s="78">
        <v>169</v>
      </c>
      <c r="J3238" s="52">
        <v>5</v>
      </c>
      <c r="K3238" s="60">
        <f>Tabla3[[#This Row],[PRECIOS]]-Tabla3[[#This Row],[PRECIOS]]*10%</f>
        <v>4.5</v>
      </c>
      <c r="L3238" s="101" t="s">
        <v>5327</v>
      </c>
      <c r="M3238" s="61"/>
      <c r="N3238" s="55">
        <f>IFERROR(Tabla3[[#This Row],[PRECIOS]]-Tabla3[[#This Row],[PRECIOS]]*Tabla3[[#This Row],[% PRODUCTO]]," ")</f>
        <v>5</v>
      </c>
      <c r="O3238" s="61"/>
      <c r="P3238" s="55">
        <f>IFERROR(Tabla3[[#This Row],[OCULTAR2]]-Tabla3[[#This Row],[OCULTAR2]]*Tabla3[[#This Row],[% LÍNEA]]," ")</f>
        <v>5</v>
      </c>
      <c r="Q3238" s="56">
        <f>IFERROR(Tabla3[[#This Row],[% PRODUCTO]]+Tabla3[[#This Row],[% LÍNEA]]," ")</f>
        <v>0</v>
      </c>
      <c r="R3238" s="60">
        <f>Tabla3[[#This Row],[OCULTAR3]]</f>
        <v>5</v>
      </c>
      <c r="S3238" s="60">
        <f>Tabla3[[#This Row],[PRECIO SIN %]]-Tabla3[[#This Row],[PRECIO SIN %]]*10%</f>
        <v>4.5</v>
      </c>
      <c r="T3238" s="80">
        <f>(Tabla3[[#This Row],[PRECIO CON DESCT.]]-(Tabla3[[#This Row],[PRECIO CON DESCT.]]*$T$6))</f>
        <v>2.835</v>
      </c>
      <c r="U3238" s="96"/>
      <c r="V3238" s="94">
        <f>Tabla3[[#This Row],[PRECIO %      en $]]*Tabla3[[#This Row],[PEDIDO ]]</f>
        <v>0</v>
      </c>
      <c r="W3238" s="57">
        <f>Tabla3[[#This Row],[PRECIO CON DESCT.]]*Tabla3[[#This Row],[PEDIDO ]]</f>
        <v>0</v>
      </c>
      <c r="X3238" s="58">
        <f>Tabla3[[#This Row],[PRECIO SIN %]]*Tabla3[[#This Row],[PEDIDO ]]</f>
        <v>0</v>
      </c>
    </row>
    <row r="3239" spans="1:24" ht="33" customHeight="1" x14ac:dyDescent="0.4">
      <c r="A3239" s="124">
        <v>7592454004053</v>
      </c>
      <c r="B3239" s="51" t="s">
        <v>225</v>
      </c>
      <c r="C3239" s="51" t="s">
        <v>188</v>
      </c>
      <c r="D32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39" s="118" t="s">
        <v>3703</v>
      </c>
      <c r="F3239" s="75" t="s">
        <v>537</v>
      </c>
      <c r="G32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39" s="77">
        <v>72</v>
      </c>
      <c r="J3239" s="52">
        <v>2.9111099999999999</v>
      </c>
      <c r="K3239" s="53">
        <f>Tabla3[[#This Row],[PRECIOS]]-Tabla3[[#This Row],[PRECIOS]]*10%</f>
        <v>2.619999</v>
      </c>
      <c r="L3239" s="101"/>
      <c r="M3239" s="54"/>
      <c r="N3239" s="55">
        <f>IFERROR(Tabla3[[#This Row],[PRECIOS]]-Tabla3[[#This Row],[PRECIOS]]*Tabla3[[#This Row],[% PRODUCTO]]," ")</f>
        <v>2.9111099999999999</v>
      </c>
      <c r="O3239" s="54"/>
      <c r="P3239" s="55">
        <f>IFERROR(Tabla3[[#This Row],[OCULTAR2]]-Tabla3[[#This Row],[OCULTAR2]]*Tabla3[[#This Row],[% LÍNEA]]," ")</f>
        <v>2.9111099999999999</v>
      </c>
      <c r="Q3239" s="56">
        <f>IFERROR(Tabla3[[#This Row],[% PRODUCTO]]+Tabla3[[#This Row],[% LÍNEA]]," ")</f>
        <v>0</v>
      </c>
      <c r="R3239" s="53">
        <f>Tabla3[[#This Row],[OCULTAR3]]</f>
        <v>2.9111099999999999</v>
      </c>
      <c r="S3239" s="53">
        <f>Tabla3[[#This Row],[PRECIO SIN %]]-Tabla3[[#This Row],[PRECIO SIN %]]*10%</f>
        <v>2.619999</v>
      </c>
      <c r="T3239" s="80">
        <f>(Tabla3[[#This Row],[PRECIO CON DESCT.]]-(Tabla3[[#This Row],[PRECIO CON DESCT.]]*$T$6))</f>
        <v>1.6505993700000001</v>
      </c>
      <c r="U3239" s="96"/>
      <c r="V3239" s="94">
        <f>Tabla3[[#This Row],[PRECIO %      en $]]*Tabla3[[#This Row],[PEDIDO ]]</f>
        <v>0</v>
      </c>
      <c r="W3239" s="57">
        <f>Tabla3[[#This Row],[PRECIO CON DESCT.]]*Tabla3[[#This Row],[PEDIDO ]]</f>
        <v>0</v>
      </c>
      <c r="X3239" s="58">
        <f>Tabla3[[#This Row],[PRECIO SIN %]]*Tabla3[[#This Row],[PEDIDO ]]</f>
        <v>0</v>
      </c>
    </row>
    <row r="3240" spans="1:24" ht="33" customHeight="1" x14ac:dyDescent="0.4">
      <c r="A3240" s="125">
        <v>7591585274021</v>
      </c>
      <c r="B3240" s="59" t="s">
        <v>225</v>
      </c>
      <c r="C3240" s="59" t="s">
        <v>75</v>
      </c>
      <c r="D32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40" s="119" t="s">
        <v>3704</v>
      </c>
      <c r="F3240" s="76" t="s">
        <v>537</v>
      </c>
      <c r="G32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40" s="78">
        <v>17</v>
      </c>
      <c r="J3240" s="52">
        <v>8.3222199999999997</v>
      </c>
      <c r="K3240" s="60">
        <f>Tabla3[[#This Row],[PRECIOS]]-Tabla3[[#This Row],[PRECIOS]]*10%</f>
        <v>7.4899979999999999</v>
      </c>
      <c r="L3240" s="101"/>
      <c r="M3240" s="61"/>
      <c r="N3240" s="55">
        <f>IFERROR(Tabla3[[#This Row],[PRECIOS]]-Tabla3[[#This Row],[PRECIOS]]*Tabla3[[#This Row],[% PRODUCTO]]," ")</f>
        <v>8.3222199999999997</v>
      </c>
      <c r="O3240" s="61"/>
      <c r="P3240" s="55">
        <f>IFERROR(Tabla3[[#This Row],[OCULTAR2]]-Tabla3[[#This Row],[OCULTAR2]]*Tabla3[[#This Row],[% LÍNEA]]," ")</f>
        <v>8.3222199999999997</v>
      </c>
      <c r="Q3240" s="56">
        <f>IFERROR(Tabla3[[#This Row],[% PRODUCTO]]+Tabla3[[#This Row],[% LÍNEA]]," ")</f>
        <v>0</v>
      </c>
      <c r="R3240" s="60">
        <f>Tabla3[[#This Row],[OCULTAR3]]</f>
        <v>8.3222199999999997</v>
      </c>
      <c r="S3240" s="60">
        <f>Tabla3[[#This Row],[PRECIO SIN %]]-Tabla3[[#This Row],[PRECIO SIN %]]*10%</f>
        <v>7.4899979999999999</v>
      </c>
      <c r="T3240" s="80">
        <f>(Tabla3[[#This Row],[PRECIO CON DESCT.]]-(Tabla3[[#This Row],[PRECIO CON DESCT.]]*$T$6))</f>
        <v>4.7186987399999998</v>
      </c>
      <c r="U3240" s="96"/>
      <c r="V3240" s="94">
        <f>Tabla3[[#This Row],[PRECIO %      en $]]*Tabla3[[#This Row],[PEDIDO ]]</f>
        <v>0</v>
      </c>
      <c r="W3240" s="57">
        <f>Tabla3[[#This Row],[PRECIO CON DESCT.]]*Tabla3[[#This Row],[PEDIDO ]]</f>
        <v>0</v>
      </c>
      <c r="X3240" s="58">
        <f>Tabla3[[#This Row],[PRECIO SIN %]]*Tabla3[[#This Row],[PEDIDO ]]</f>
        <v>0</v>
      </c>
    </row>
    <row r="3241" spans="1:24" ht="33" customHeight="1" x14ac:dyDescent="0.4">
      <c r="A3241" s="124">
        <v>7599794000028</v>
      </c>
      <c r="B3241" s="51" t="s">
        <v>225</v>
      </c>
      <c r="C3241" s="51" t="s">
        <v>209</v>
      </c>
      <c r="D32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41" s="118" t="s">
        <v>3705</v>
      </c>
      <c r="F3241" s="75" t="s">
        <v>537</v>
      </c>
      <c r="G32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41" s="77">
        <v>422</v>
      </c>
      <c r="J3241" s="52">
        <v>3.37778</v>
      </c>
      <c r="K3241" s="53">
        <f>Tabla3[[#This Row],[PRECIOS]]-Tabla3[[#This Row],[PRECIOS]]*10%</f>
        <v>3.0400019999999999</v>
      </c>
      <c r="L3241" s="101"/>
      <c r="M3241" s="54"/>
      <c r="N3241" s="55">
        <f>IFERROR(Tabla3[[#This Row],[PRECIOS]]-Tabla3[[#This Row],[PRECIOS]]*Tabla3[[#This Row],[% PRODUCTO]]," ")</f>
        <v>3.37778</v>
      </c>
      <c r="O3241" s="54"/>
      <c r="P3241" s="55">
        <f>IFERROR(Tabla3[[#This Row],[OCULTAR2]]-Tabla3[[#This Row],[OCULTAR2]]*Tabla3[[#This Row],[% LÍNEA]]," ")</f>
        <v>3.37778</v>
      </c>
      <c r="Q3241" s="56">
        <f>IFERROR(Tabla3[[#This Row],[% PRODUCTO]]+Tabla3[[#This Row],[% LÍNEA]]," ")</f>
        <v>0</v>
      </c>
      <c r="R3241" s="53">
        <f>Tabla3[[#This Row],[OCULTAR3]]</f>
        <v>3.37778</v>
      </c>
      <c r="S3241" s="53">
        <f>Tabla3[[#This Row],[PRECIO SIN %]]-Tabla3[[#This Row],[PRECIO SIN %]]*10%</f>
        <v>3.0400019999999999</v>
      </c>
      <c r="T3241" s="80">
        <f>(Tabla3[[#This Row],[PRECIO CON DESCT.]]-(Tabla3[[#This Row],[PRECIO CON DESCT.]]*$T$6))</f>
        <v>1.9152012599999999</v>
      </c>
      <c r="U3241" s="96"/>
      <c r="V3241" s="94">
        <f>Tabla3[[#This Row],[PRECIO %      en $]]*Tabla3[[#This Row],[PEDIDO ]]</f>
        <v>0</v>
      </c>
      <c r="W3241" s="57">
        <f>Tabla3[[#This Row],[PRECIO CON DESCT.]]*Tabla3[[#This Row],[PEDIDO ]]</f>
        <v>0</v>
      </c>
      <c r="X3241" s="58">
        <f>Tabla3[[#This Row],[PRECIO SIN %]]*Tabla3[[#This Row],[PEDIDO ]]</f>
        <v>0</v>
      </c>
    </row>
    <row r="3242" spans="1:24" ht="33" customHeight="1" x14ac:dyDescent="0.4">
      <c r="A3242" s="125">
        <v>7591585219008</v>
      </c>
      <c r="B3242" s="59" t="s">
        <v>225</v>
      </c>
      <c r="C3242" s="59" t="s">
        <v>104</v>
      </c>
      <c r="D32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42" s="119" t="s">
        <v>3706</v>
      </c>
      <c r="F3242" s="76" t="s">
        <v>537</v>
      </c>
      <c r="G32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42" s="78">
        <v>79</v>
      </c>
      <c r="J3242" s="52">
        <v>11.43333</v>
      </c>
      <c r="K3242" s="60">
        <f>Tabla3[[#This Row],[PRECIOS]]-Tabla3[[#This Row],[PRECIOS]]*10%</f>
        <v>10.289997</v>
      </c>
      <c r="L3242" s="101"/>
      <c r="M3242" s="61"/>
      <c r="N3242" s="55">
        <f>IFERROR(Tabla3[[#This Row],[PRECIOS]]-Tabla3[[#This Row],[PRECIOS]]*Tabla3[[#This Row],[% PRODUCTO]]," ")</f>
        <v>11.43333</v>
      </c>
      <c r="O3242" s="61"/>
      <c r="P3242" s="55">
        <f>IFERROR(Tabla3[[#This Row],[OCULTAR2]]-Tabla3[[#This Row],[OCULTAR2]]*Tabla3[[#This Row],[% LÍNEA]]," ")</f>
        <v>11.43333</v>
      </c>
      <c r="Q3242" s="56">
        <f>IFERROR(Tabla3[[#This Row],[% PRODUCTO]]+Tabla3[[#This Row],[% LÍNEA]]," ")</f>
        <v>0</v>
      </c>
      <c r="R3242" s="60">
        <f>Tabla3[[#This Row],[OCULTAR3]]</f>
        <v>11.43333</v>
      </c>
      <c r="S3242" s="60">
        <f>Tabla3[[#This Row],[PRECIO SIN %]]-Tabla3[[#This Row],[PRECIO SIN %]]*10%</f>
        <v>10.289997</v>
      </c>
      <c r="T3242" s="80">
        <f>(Tabla3[[#This Row],[PRECIO CON DESCT.]]-(Tabla3[[#This Row],[PRECIO CON DESCT.]]*$T$6))</f>
        <v>6.4826981099999994</v>
      </c>
      <c r="U3242" s="96"/>
      <c r="V3242" s="94">
        <f>Tabla3[[#This Row],[PRECIO %      en $]]*Tabla3[[#This Row],[PEDIDO ]]</f>
        <v>0</v>
      </c>
      <c r="W3242" s="57">
        <f>Tabla3[[#This Row],[PRECIO CON DESCT.]]*Tabla3[[#This Row],[PEDIDO ]]</f>
        <v>0</v>
      </c>
      <c r="X3242" s="58">
        <f>Tabla3[[#This Row],[PRECIO SIN %]]*Tabla3[[#This Row],[PEDIDO ]]</f>
        <v>0</v>
      </c>
    </row>
    <row r="3243" spans="1:24" ht="33" customHeight="1" x14ac:dyDescent="0.4">
      <c r="A3243" s="124">
        <v>8906112610521</v>
      </c>
      <c r="B3243" s="51" t="s">
        <v>225</v>
      </c>
      <c r="C3243" s="51" t="s">
        <v>57</v>
      </c>
      <c r="D32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43" s="118" t="s">
        <v>3707</v>
      </c>
      <c r="F3243" s="75" t="s">
        <v>537</v>
      </c>
      <c r="G32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43" s="77">
        <v>184</v>
      </c>
      <c r="J3243" s="52">
        <v>1.0888899999999999</v>
      </c>
      <c r="K3243" s="53">
        <f>Tabla3[[#This Row],[PRECIOS]]-Tabla3[[#This Row],[PRECIOS]]*10%</f>
        <v>0.9800009999999999</v>
      </c>
      <c r="L3243" s="101"/>
      <c r="M3243" s="54"/>
      <c r="N3243" s="55">
        <f>IFERROR(Tabla3[[#This Row],[PRECIOS]]-Tabla3[[#This Row],[PRECIOS]]*Tabla3[[#This Row],[% PRODUCTO]]," ")</f>
        <v>1.0888899999999999</v>
      </c>
      <c r="O3243" s="54"/>
      <c r="P3243" s="55">
        <f>IFERROR(Tabla3[[#This Row],[OCULTAR2]]-Tabla3[[#This Row],[OCULTAR2]]*Tabla3[[#This Row],[% LÍNEA]]," ")</f>
        <v>1.0888899999999999</v>
      </c>
      <c r="Q3243" s="56">
        <f>IFERROR(Tabla3[[#This Row],[% PRODUCTO]]+Tabla3[[#This Row],[% LÍNEA]]," ")</f>
        <v>0</v>
      </c>
      <c r="R3243" s="53">
        <f>Tabla3[[#This Row],[OCULTAR3]]</f>
        <v>1.0888899999999999</v>
      </c>
      <c r="S3243" s="53">
        <f>Tabla3[[#This Row],[PRECIO SIN %]]-Tabla3[[#This Row],[PRECIO SIN %]]*10%</f>
        <v>0.9800009999999999</v>
      </c>
      <c r="T3243" s="80">
        <f>(Tabla3[[#This Row],[PRECIO CON DESCT.]]-(Tabla3[[#This Row],[PRECIO CON DESCT.]]*$T$6))</f>
        <v>0.61740062999999989</v>
      </c>
      <c r="U3243" s="96"/>
      <c r="V3243" s="94">
        <f>Tabla3[[#This Row],[PRECIO %      en $]]*Tabla3[[#This Row],[PEDIDO ]]</f>
        <v>0</v>
      </c>
      <c r="W3243" s="57">
        <f>Tabla3[[#This Row],[PRECIO CON DESCT.]]*Tabla3[[#This Row],[PEDIDO ]]</f>
        <v>0</v>
      </c>
      <c r="X3243" s="58">
        <f>Tabla3[[#This Row],[PRECIO SIN %]]*Tabla3[[#This Row],[PEDIDO ]]</f>
        <v>0</v>
      </c>
    </row>
    <row r="3244" spans="1:24" ht="33" customHeight="1" x14ac:dyDescent="0.4">
      <c r="A3244" s="125">
        <v>7730979095495</v>
      </c>
      <c r="B3244" s="59" t="s">
        <v>225</v>
      </c>
      <c r="C3244" s="59" t="s">
        <v>280</v>
      </c>
      <c r="D32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44" s="119" t="s">
        <v>3708</v>
      </c>
      <c r="F3244" s="76" t="s">
        <v>537</v>
      </c>
      <c r="G32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44" s="78">
        <v>11</v>
      </c>
      <c r="J3244" s="52">
        <v>15.21111</v>
      </c>
      <c r="K3244" s="60">
        <f>Tabla3[[#This Row],[PRECIOS]]-Tabla3[[#This Row],[PRECIOS]]*10%</f>
        <v>13.689999</v>
      </c>
      <c r="L3244" s="101"/>
      <c r="M3244" s="61"/>
      <c r="N3244" s="55">
        <f>IFERROR(Tabla3[[#This Row],[PRECIOS]]-Tabla3[[#This Row],[PRECIOS]]*Tabla3[[#This Row],[% PRODUCTO]]," ")</f>
        <v>15.21111</v>
      </c>
      <c r="O3244" s="61"/>
      <c r="P3244" s="55">
        <f>IFERROR(Tabla3[[#This Row],[OCULTAR2]]-Tabla3[[#This Row],[OCULTAR2]]*Tabla3[[#This Row],[% LÍNEA]]," ")</f>
        <v>15.21111</v>
      </c>
      <c r="Q3244" s="56">
        <f>IFERROR(Tabla3[[#This Row],[% PRODUCTO]]+Tabla3[[#This Row],[% LÍNEA]]," ")</f>
        <v>0</v>
      </c>
      <c r="R3244" s="60">
        <f>Tabla3[[#This Row],[OCULTAR3]]</f>
        <v>15.21111</v>
      </c>
      <c r="S3244" s="60">
        <f>Tabla3[[#This Row],[PRECIO SIN %]]-Tabla3[[#This Row],[PRECIO SIN %]]*10%</f>
        <v>13.689999</v>
      </c>
      <c r="T3244" s="80">
        <f>(Tabla3[[#This Row],[PRECIO CON DESCT.]]-(Tabla3[[#This Row],[PRECIO CON DESCT.]]*$T$6))</f>
        <v>8.6246993700000001</v>
      </c>
      <c r="U3244" s="96"/>
      <c r="V3244" s="94">
        <f>Tabla3[[#This Row],[PRECIO %      en $]]*Tabla3[[#This Row],[PEDIDO ]]</f>
        <v>0</v>
      </c>
      <c r="W3244" s="57">
        <f>Tabla3[[#This Row],[PRECIO CON DESCT.]]*Tabla3[[#This Row],[PEDIDO ]]</f>
        <v>0</v>
      </c>
      <c r="X3244" s="58">
        <f>Tabla3[[#This Row],[PRECIO SIN %]]*Tabla3[[#This Row],[PEDIDO ]]</f>
        <v>0</v>
      </c>
    </row>
    <row r="3245" spans="1:24" ht="33" customHeight="1" x14ac:dyDescent="0.4">
      <c r="A3245" s="124">
        <v>791466994858</v>
      </c>
      <c r="B3245" s="51" t="s">
        <v>225</v>
      </c>
      <c r="C3245" s="51" t="s">
        <v>53</v>
      </c>
      <c r="D32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245" s="118" t="s">
        <v>3709</v>
      </c>
      <c r="F3245" s="75" t="s">
        <v>537</v>
      </c>
      <c r="G32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45" s="77">
        <v>991</v>
      </c>
      <c r="J3245" s="52">
        <v>1.8444400000000001</v>
      </c>
      <c r="K3245" s="53">
        <f>Tabla3[[#This Row],[PRECIOS]]-Tabla3[[#This Row],[PRECIOS]]*10%</f>
        <v>1.659996</v>
      </c>
      <c r="L3245" s="101"/>
      <c r="M3245" s="54"/>
      <c r="N3245" s="55">
        <f>IFERROR(Tabla3[[#This Row],[PRECIOS]]-Tabla3[[#This Row],[PRECIOS]]*Tabla3[[#This Row],[% PRODUCTO]]," ")</f>
        <v>1.8444400000000001</v>
      </c>
      <c r="O3245" s="54"/>
      <c r="P3245" s="55">
        <f>IFERROR(Tabla3[[#This Row],[OCULTAR2]]-Tabla3[[#This Row],[OCULTAR2]]*Tabla3[[#This Row],[% LÍNEA]]," ")</f>
        <v>1.8444400000000001</v>
      </c>
      <c r="Q3245" s="56">
        <f>IFERROR(Tabla3[[#This Row],[% PRODUCTO]]+Tabla3[[#This Row],[% LÍNEA]]," ")</f>
        <v>0</v>
      </c>
      <c r="R3245" s="53">
        <f>Tabla3[[#This Row],[OCULTAR3]]</f>
        <v>1.8444400000000001</v>
      </c>
      <c r="S3245" s="53">
        <f>Tabla3[[#This Row],[PRECIO SIN %]]-Tabla3[[#This Row],[PRECIO SIN %]]*10%</f>
        <v>1.659996</v>
      </c>
      <c r="T3245" s="80">
        <f>(Tabla3[[#This Row],[PRECIO CON DESCT.]]-(Tabla3[[#This Row],[PRECIO CON DESCT.]]*$T$6))</f>
        <v>1.0457974800000001</v>
      </c>
      <c r="U3245" s="96"/>
      <c r="V3245" s="94">
        <f>Tabla3[[#This Row],[PRECIO %      en $]]*Tabla3[[#This Row],[PEDIDO ]]</f>
        <v>0</v>
      </c>
      <c r="W3245" s="57">
        <f>Tabla3[[#This Row],[PRECIO CON DESCT.]]*Tabla3[[#This Row],[PEDIDO ]]</f>
        <v>0</v>
      </c>
      <c r="X3245" s="58">
        <f>Tabla3[[#This Row],[PRECIO SIN %]]*Tabla3[[#This Row],[PEDIDO ]]</f>
        <v>0</v>
      </c>
    </row>
    <row r="3246" spans="1:24" ht="33" customHeight="1" x14ac:dyDescent="0.4">
      <c r="A3246" s="125">
        <v>7599112000105</v>
      </c>
      <c r="B3246" s="59" t="s">
        <v>225</v>
      </c>
      <c r="C3246" s="59" t="s">
        <v>208</v>
      </c>
      <c r="D32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46" s="119" t="s">
        <v>3710</v>
      </c>
      <c r="F3246" s="76" t="s">
        <v>537</v>
      </c>
      <c r="G32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46" s="78">
        <v>9</v>
      </c>
      <c r="J3246" s="52">
        <v>11.37778</v>
      </c>
      <c r="K3246" s="60">
        <f>Tabla3[[#This Row],[PRECIOS]]-Tabla3[[#This Row],[PRECIOS]]*10%</f>
        <v>10.240002</v>
      </c>
      <c r="L3246" s="101"/>
      <c r="M3246" s="61"/>
      <c r="N3246" s="55">
        <f>IFERROR(Tabla3[[#This Row],[PRECIOS]]-Tabla3[[#This Row],[PRECIOS]]*Tabla3[[#This Row],[% PRODUCTO]]," ")</f>
        <v>11.37778</v>
      </c>
      <c r="O3246" s="61"/>
      <c r="P3246" s="55">
        <f>IFERROR(Tabla3[[#This Row],[OCULTAR2]]-Tabla3[[#This Row],[OCULTAR2]]*Tabla3[[#This Row],[% LÍNEA]]," ")</f>
        <v>11.37778</v>
      </c>
      <c r="Q3246" s="56">
        <f>IFERROR(Tabla3[[#This Row],[% PRODUCTO]]+Tabla3[[#This Row],[% LÍNEA]]," ")</f>
        <v>0</v>
      </c>
      <c r="R3246" s="60">
        <f>Tabla3[[#This Row],[OCULTAR3]]</f>
        <v>11.37778</v>
      </c>
      <c r="S3246" s="60">
        <f>Tabla3[[#This Row],[PRECIO SIN %]]-Tabla3[[#This Row],[PRECIO SIN %]]*10%</f>
        <v>10.240002</v>
      </c>
      <c r="T3246" s="80">
        <f>(Tabla3[[#This Row],[PRECIO CON DESCT.]]-(Tabla3[[#This Row],[PRECIO CON DESCT.]]*$T$6))</f>
        <v>6.4512012600000004</v>
      </c>
      <c r="U3246" s="96"/>
      <c r="V3246" s="94">
        <f>Tabla3[[#This Row],[PRECIO %      en $]]*Tabla3[[#This Row],[PEDIDO ]]</f>
        <v>0</v>
      </c>
      <c r="W3246" s="57">
        <f>Tabla3[[#This Row],[PRECIO CON DESCT.]]*Tabla3[[#This Row],[PEDIDO ]]</f>
        <v>0</v>
      </c>
      <c r="X3246" s="58">
        <f>Tabla3[[#This Row],[PRECIO SIN %]]*Tabla3[[#This Row],[PEDIDO ]]</f>
        <v>0</v>
      </c>
    </row>
    <row r="3247" spans="1:24" ht="33" customHeight="1" x14ac:dyDescent="0.4">
      <c r="A3247" s="124">
        <v>7594001102359</v>
      </c>
      <c r="B3247" s="51" t="s">
        <v>225</v>
      </c>
      <c r="C3247" s="51" t="s">
        <v>203</v>
      </c>
      <c r="D32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247" s="118" t="s">
        <v>3711</v>
      </c>
      <c r="F3247" s="75" t="s">
        <v>537</v>
      </c>
      <c r="G32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247" s="77">
        <v>331</v>
      </c>
      <c r="J3247" s="52">
        <v>5.4444400000000002</v>
      </c>
      <c r="K3247" s="53">
        <f>Tabla3[[#This Row],[PRECIOS]]-Tabla3[[#This Row],[PRECIOS]]*10%</f>
        <v>4.8999959999999998</v>
      </c>
      <c r="L3247" s="101" t="s">
        <v>5327</v>
      </c>
      <c r="M3247" s="54"/>
      <c r="N3247" s="55">
        <f>IFERROR(Tabla3[[#This Row],[PRECIOS]]-Tabla3[[#This Row],[PRECIOS]]*Tabla3[[#This Row],[% PRODUCTO]]," ")</f>
        <v>5.4444400000000002</v>
      </c>
      <c r="O3247" s="54"/>
      <c r="P3247" s="55">
        <f>IFERROR(Tabla3[[#This Row],[OCULTAR2]]-Tabla3[[#This Row],[OCULTAR2]]*Tabla3[[#This Row],[% LÍNEA]]," ")</f>
        <v>5.4444400000000002</v>
      </c>
      <c r="Q3247" s="56">
        <f>IFERROR(Tabla3[[#This Row],[% PRODUCTO]]+Tabla3[[#This Row],[% LÍNEA]]," ")</f>
        <v>0</v>
      </c>
      <c r="R3247" s="53">
        <f>Tabla3[[#This Row],[OCULTAR3]]</f>
        <v>5.4444400000000002</v>
      </c>
      <c r="S3247" s="53">
        <f>Tabla3[[#This Row],[PRECIO SIN %]]-Tabla3[[#This Row],[PRECIO SIN %]]*10%</f>
        <v>4.8999959999999998</v>
      </c>
      <c r="T3247" s="80">
        <f>(Tabla3[[#This Row],[PRECIO CON DESCT.]]-(Tabla3[[#This Row],[PRECIO CON DESCT.]]*$T$6))</f>
        <v>3.08699748</v>
      </c>
      <c r="U3247" s="96"/>
      <c r="V3247" s="94">
        <f>Tabla3[[#This Row],[PRECIO %      en $]]*Tabla3[[#This Row],[PEDIDO ]]</f>
        <v>0</v>
      </c>
      <c r="W3247" s="57">
        <f>Tabla3[[#This Row],[PRECIO CON DESCT.]]*Tabla3[[#This Row],[PEDIDO ]]</f>
        <v>0</v>
      </c>
      <c r="X3247" s="58">
        <f>Tabla3[[#This Row],[PRECIO SIN %]]*Tabla3[[#This Row],[PEDIDO ]]</f>
        <v>0</v>
      </c>
    </row>
    <row r="3248" spans="1:24" ht="33" customHeight="1" x14ac:dyDescent="0.4">
      <c r="A3248" s="125">
        <v>7598176000069</v>
      </c>
      <c r="B3248" s="59" t="s">
        <v>225</v>
      </c>
      <c r="C3248" s="59" t="s">
        <v>168</v>
      </c>
      <c r="D32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48" s="119" t="s">
        <v>3712</v>
      </c>
      <c r="F3248" s="76" t="s">
        <v>537</v>
      </c>
      <c r="G32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48" s="78">
        <v>137</v>
      </c>
      <c r="J3248" s="52">
        <v>4.88889</v>
      </c>
      <c r="K3248" s="60">
        <f>Tabla3[[#This Row],[PRECIOS]]-Tabla3[[#This Row],[PRECIOS]]*10%</f>
        <v>4.4000009999999996</v>
      </c>
      <c r="L3248" s="101"/>
      <c r="M3248" s="61"/>
      <c r="N3248" s="55">
        <f>IFERROR(Tabla3[[#This Row],[PRECIOS]]-Tabla3[[#This Row],[PRECIOS]]*Tabla3[[#This Row],[% PRODUCTO]]," ")</f>
        <v>4.88889</v>
      </c>
      <c r="O3248" s="61"/>
      <c r="P3248" s="55">
        <f>IFERROR(Tabla3[[#This Row],[OCULTAR2]]-Tabla3[[#This Row],[OCULTAR2]]*Tabla3[[#This Row],[% LÍNEA]]," ")</f>
        <v>4.88889</v>
      </c>
      <c r="Q3248" s="56">
        <f>IFERROR(Tabla3[[#This Row],[% PRODUCTO]]+Tabla3[[#This Row],[% LÍNEA]]," ")</f>
        <v>0</v>
      </c>
      <c r="R3248" s="60">
        <f>Tabla3[[#This Row],[OCULTAR3]]</f>
        <v>4.88889</v>
      </c>
      <c r="S3248" s="60">
        <f>Tabla3[[#This Row],[PRECIO SIN %]]-Tabla3[[#This Row],[PRECIO SIN %]]*10%</f>
        <v>4.4000009999999996</v>
      </c>
      <c r="T3248" s="80">
        <f>(Tabla3[[#This Row],[PRECIO CON DESCT.]]-(Tabla3[[#This Row],[PRECIO CON DESCT.]]*$T$6))</f>
        <v>2.77200063</v>
      </c>
      <c r="U3248" s="96"/>
      <c r="V3248" s="94">
        <f>Tabla3[[#This Row],[PRECIO %      en $]]*Tabla3[[#This Row],[PEDIDO ]]</f>
        <v>0</v>
      </c>
      <c r="W3248" s="57">
        <f>Tabla3[[#This Row],[PRECIO CON DESCT.]]*Tabla3[[#This Row],[PEDIDO ]]</f>
        <v>0</v>
      </c>
      <c r="X3248" s="58">
        <f>Tabla3[[#This Row],[PRECIO SIN %]]*Tabla3[[#This Row],[PEDIDO ]]</f>
        <v>0</v>
      </c>
    </row>
    <row r="3249" spans="1:24" ht="33" customHeight="1" x14ac:dyDescent="0.4">
      <c r="A3249" s="124">
        <v>7591585219084</v>
      </c>
      <c r="B3249" s="51" t="s">
        <v>225</v>
      </c>
      <c r="C3249" s="51" t="s">
        <v>104</v>
      </c>
      <c r="D32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49" s="118" t="s">
        <v>3713</v>
      </c>
      <c r="F3249" s="75" t="s">
        <v>537</v>
      </c>
      <c r="G32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49" s="77">
        <v>44</v>
      </c>
      <c r="J3249" s="52">
        <v>24.77778</v>
      </c>
      <c r="K3249" s="53">
        <f>Tabla3[[#This Row],[PRECIOS]]-Tabla3[[#This Row],[PRECIOS]]*10%</f>
        <v>22.300001999999999</v>
      </c>
      <c r="L3249" s="101"/>
      <c r="M3249" s="54"/>
      <c r="N3249" s="55">
        <f>IFERROR(Tabla3[[#This Row],[PRECIOS]]-Tabla3[[#This Row],[PRECIOS]]*Tabla3[[#This Row],[% PRODUCTO]]," ")</f>
        <v>24.77778</v>
      </c>
      <c r="O3249" s="54"/>
      <c r="P3249" s="55">
        <f>IFERROR(Tabla3[[#This Row],[OCULTAR2]]-Tabla3[[#This Row],[OCULTAR2]]*Tabla3[[#This Row],[% LÍNEA]]," ")</f>
        <v>24.77778</v>
      </c>
      <c r="Q3249" s="56">
        <f>IFERROR(Tabla3[[#This Row],[% PRODUCTO]]+Tabla3[[#This Row],[% LÍNEA]]," ")</f>
        <v>0</v>
      </c>
      <c r="R3249" s="53">
        <f>Tabla3[[#This Row],[OCULTAR3]]</f>
        <v>24.77778</v>
      </c>
      <c r="S3249" s="53">
        <f>Tabla3[[#This Row],[PRECIO SIN %]]-Tabla3[[#This Row],[PRECIO SIN %]]*10%</f>
        <v>22.300001999999999</v>
      </c>
      <c r="T3249" s="80">
        <f>(Tabla3[[#This Row],[PRECIO CON DESCT.]]-(Tabla3[[#This Row],[PRECIO CON DESCT.]]*$T$6))</f>
        <v>14.049001259999999</v>
      </c>
      <c r="U3249" s="96"/>
      <c r="V3249" s="94">
        <f>Tabla3[[#This Row],[PRECIO %      en $]]*Tabla3[[#This Row],[PEDIDO ]]</f>
        <v>0</v>
      </c>
      <c r="W3249" s="57">
        <f>Tabla3[[#This Row],[PRECIO CON DESCT.]]*Tabla3[[#This Row],[PEDIDO ]]</f>
        <v>0</v>
      </c>
      <c r="X3249" s="58">
        <f>Tabla3[[#This Row],[PRECIO SIN %]]*Tabla3[[#This Row],[PEDIDO ]]</f>
        <v>0</v>
      </c>
    </row>
    <row r="3250" spans="1:24" ht="33" customHeight="1" x14ac:dyDescent="0.4">
      <c r="A3250" s="125">
        <v>9604056831178</v>
      </c>
      <c r="B3250" s="59" t="s">
        <v>225</v>
      </c>
      <c r="C3250" s="59" t="s">
        <v>123</v>
      </c>
      <c r="D32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50" s="119" t="s">
        <v>3714</v>
      </c>
      <c r="F3250" s="76" t="s">
        <v>537</v>
      </c>
      <c r="G32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50" s="78">
        <v>147</v>
      </c>
      <c r="J3250" s="52">
        <v>0.66666999999999998</v>
      </c>
      <c r="K3250" s="60">
        <f>Tabla3[[#This Row],[PRECIOS]]-Tabla3[[#This Row],[PRECIOS]]*10%</f>
        <v>0.60000299999999995</v>
      </c>
      <c r="L3250" s="101"/>
      <c r="M3250" s="61"/>
      <c r="N3250" s="55">
        <f>IFERROR(Tabla3[[#This Row],[PRECIOS]]-Tabla3[[#This Row],[PRECIOS]]*Tabla3[[#This Row],[% PRODUCTO]]," ")</f>
        <v>0.66666999999999998</v>
      </c>
      <c r="O3250" s="61"/>
      <c r="P3250" s="55">
        <f>IFERROR(Tabla3[[#This Row],[OCULTAR2]]-Tabla3[[#This Row],[OCULTAR2]]*Tabla3[[#This Row],[% LÍNEA]]," ")</f>
        <v>0.66666999999999998</v>
      </c>
      <c r="Q3250" s="56">
        <f>IFERROR(Tabla3[[#This Row],[% PRODUCTO]]+Tabla3[[#This Row],[% LÍNEA]]," ")</f>
        <v>0</v>
      </c>
      <c r="R3250" s="60">
        <f>Tabla3[[#This Row],[OCULTAR3]]</f>
        <v>0.66666999999999998</v>
      </c>
      <c r="S3250" s="60">
        <f>Tabla3[[#This Row],[PRECIO SIN %]]-Tabla3[[#This Row],[PRECIO SIN %]]*10%</f>
        <v>0.60000299999999995</v>
      </c>
      <c r="T3250" s="80">
        <f>(Tabla3[[#This Row],[PRECIO CON DESCT.]]-(Tabla3[[#This Row],[PRECIO CON DESCT.]]*$T$6))</f>
        <v>0.37800188999999995</v>
      </c>
      <c r="U3250" s="96"/>
      <c r="V3250" s="94">
        <f>Tabla3[[#This Row],[PRECIO %      en $]]*Tabla3[[#This Row],[PEDIDO ]]</f>
        <v>0</v>
      </c>
      <c r="W3250" s="57">
        <f>Tabla3[[#This Row],[PRECIO CON DESCT.]]*Tabla3[[#This Row],[PEDIDO ]]</f>
        <v>0</v>
      </c>
      <c r="X3250" s="58">
        <f>Tabla3[[#This Row],[PRECIO SIN %]]*Tabla3[[#This Row],[PEDIDO ]]</f>
        <v>0</v>
      </c>
    </row>
    <row r="3251" spans="1:24" ht="33" customHeight="1" x14ac:dyDescent="0.4">
      <c r="A3251" s="124">
        <v>7597758000626</v>
      </c>
      <c r="B3251" s="51" t="s">
        <v>225</v>
      </c>
      <c r="C3251" s="51" t="s">
        <v>67</v>
      </c>
      <c r="D32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251" s="118" t="s">
        <v>3715</v>
      </c>
      <c r="F3251" s="75" t="s">
        <v>537</v>
      </c>
      <c r="G32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251" s="77">
        <v>65</v>
      </c>
      <c r="J3251" s="52">
        <v>5.0333300000000003</v>
      </c>
      <c r="K3251" s="53">
        <f>Tabla3[[#This Row],[PRECIOS]]-Tabla3[[#This Row],[PRECIOS]]*10%</f>
        <v>4.5299969999999998</v>
      </c>
      <c r="L3251" s="101" t="s">
        <v>5327</v>
      </c>
      <c r="M3251" s="54"/>
      <c r="N3251" s="55">
        <f>IFERROR(Tabla3[[#This Row],[PRECIOS]]-Tabla3[[#This Row],[PRECIOS]]*Tabla3[[#This Row],[% PRODUCTO]]," ")</f>
        <v>5.0333300000000003</v>
      </c>
      <c r="O3251" s="54"/>
      <c r="P3251" s="55">
        <f>IFERROR(Tabla3[[#This Row],[OCULTAR2]]-Tabla3[[#This Row],[OCULTAR2]]*Tabla3[[#This Row],[% LÍNEA]]," ")</f>
        <v>5.0333300000000003</v>
      </c>
      <c r="Q3251" s="56">
        <f>IFERROR(Tabla3[[#This Row],[% PRODUCTO]]+Tabla3[[#This Row],[% LÍNEA]]," ")</f>
        <v>0</v>
      </c>
      <c r="R3251" s="53">
        <f>Tabla3[[#This Row],[OCULTAR3]]</f>
        <v>5.0333300000000003</v>
      </c>
      <c r="S3251" s="53">
        <f>Tabla3[[#This Row],[PRECIO SIN %]]-Tabla3[[#This Row],[PRECIO SIN %]]*10%</f>
        <v>4.5299969999999998</v>
      </c>
      <c r="T3251" s="80">
        <f>(Tabla3[[#This Row],[PRECIO CON DESCT.]]-(Tabla3[[#This Row],[PRECIO CON DESCT.]]*$T$6))</f>
        <v>2.8538981099999998</v>
      </c>
      <c r="U3251" s="96"/>
      <c r="V3251" s="94">
        <f>Tabla3[[#This Row],[PRECIO %      en $]]*Tabla3[[#This Row],[PEDIDO ]]</f>
        <v>0</v>
      </c>
      <c r="W3251" s="57">
        <f>Tabla3[[#This Row],[PRECIO CON DESCT.]]*Tabla3[[#This Row],[PEDIDO ]]</f>
        <v>0</v>
      </c>
      <c r="X3251" s="58">
        <f>Tabla3[[#This Row],[PRECIO SIN %]]*Tabla3[[#This Row],[PEDIDO ]]</f>
        <v>0</v>
      </c>
    </row>
    <row r="3252" spans="1:24" ht="33" customHeight="1" x14ac:dyDescent="0.4">
      <c r="A3252" s="125">
        <v>675696260191</v>
      </c>
      <c r="B3252" s="59" t="s">
        <v>225</v>
      </c>
      <c r="C3252" s="59" t="s">
        <v>109</v>
      </c>
      <c r="D32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52" s="119" t="s">
        <v>3716</v>
      </c>
      <c r="F3252" s="76" t="s">
        <v>537</v>
      </c>
      <c r="G32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52" s="78">
        <v>73</v>
      </c>
      <c r="J3252" s="52">
        <v>4.2888900000000003</v>
      </c>
      <c r="K3252" s="60">
        <f>Tabla3[[#This Row],[PRECIOS]]-Tabla3[[#This Row],[PRECIOS]]*10%</f>
        <v>3.8600010000000005</v>
      </c>
      <c r="L3252" s="101"/>
      <c r="M3252" s="61"/>
      <c r="N3252" s="55">
        <f>IFERROR(Tabla3[[#This Row],[PRECIOS]]-Tabla3[[#This Row],[PRECIOS]]*Tabla3[[#This Row],[% PRODUCTO]]," ")</f>
        <v>4.2888900000000003</v>
      </c>
      <c r="O3252" s="61"/>
      <c r="P3252" s="55">
        <f>IFERROR(Tabla3[[#This Row],[OCULTAR2]]-Tabla3[[#This Row],[OCULTAR2]]*Tabla3[[#This Row],[% LÍNEA]]," ")</f>
        <v>4.2888900000000003</v>
      </c>
      <c r="Q3252" s="56">
        <f>IFERROR(Tabla3[[#This Row],[% PRODUCTO]]+Tabla3[[#This Row],[% LÍNEA]]," ")</f>
        <v>0</v>
      </c>
      <c r="R3252" s="60">
        <f>Tabla3[[#This Row],[OCULTAR3]]</f>
        <v>4.2888900000000003</v>
      </c>
      <c r="S3252" s="60">
        <f>Tabla3[[#This Row],[PRECIO SIN %]]-Tabla3[[#This Row],[PRECIO SIN %]]*10%</f>
        <v>3.8600010000000005</v>
      </c>
      <c r="T3252" s="80">
        <f>(Tabla3[[#This Row],[PRECIO CON DESCT.]]-(Tabla3[[#This Row],[PRECIO CON DESCT.]]*$T$6))</f>
        <v>2.4318006300000006</v>
      </c>
      <c r="U3252" s="96"/>
      <c r="V3252" s="94">
        <f>Tabla3[[#This Row],[PRECIO %      en $]]*Tabla3[[#This Row],[PEDIDO ]]</f>
        <v>0</v>
      </c>
      <c r="W3252" s="57">
        <f>Tabla3[[#This Row],[PRECIO CON DESCT.]]*Tabla3[[#This Row],[PEDIDO ]]</f>
        <v>0</v>
      </c>
      <c r="X3252" s="58">
        <f>Tabla3[[#This Row],[PRECIO SIN %]]*Tabla3[[#This Row],[PEDIDO ]]</f>
        <v>0</v>
      </c>
    </row>
    <row r="3253" spans="1:24" ht="33" customHeight="1" x14ac:dyDescent="0.4">
      <c r="A3253" s="124">
        <v>8904178903960</v>
      </c>
      <c r="B3253" s="51" t="s">
        <v>225</v>
      </c>
      <c r="C3253" s="51" t="s">
        <v>128</v>
      </c>
      <c r="D32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53" s="118" t="s">
        <v>3717</v>
      </c>
      <c r="F3253" s="75" t="s">
        <v>537</v>
      </c>
      <c r="G32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53" s="77">
        <v>387</v>
      </c>
      <c r="J3253" s="52">
        <v>1.2222200000000001</v>
      </c>
      <c r="K3253" s="53">
        <f>Tabla3[[#This Row],[PRECIOS]]-Tabla3[[#This Row],[PRECIOS]]*10%</f>
        <v>1.099998</v>
      </c>
      <c r="L3253" s="101"/>
      <c r="M3253" s="54"/>
      <c r="N3253" s="55">
        <f>IFERROR(Tabla3[[#This Row],[PRECIOS]]-Tabla3[[#This Row],[PRECIOS]]*Tabla3[[#This Row],[% PRODUCTO]]," ")</f>
        <v>1.2222200000000001</v>
      </c>
      <c r="O3253" s="54"/>
      <c r="P3253" s="55">
        <f>IFERROR(Tabla3[[#This Row],[OCULTAR2]]-Tabla3[[#This Row],[OCULTAR2]]*Tabla3[[#This Row],[% LÍNEA]]," ")</f>
        <v>1.2222200000000001</v>
      </c>
      <c r="Q3253" s="56">
        <f>IFERROR(Tabla3[[#This Row],[% PRODUCTO]]+Tabla3[[#This Row],[% LÍNEA]]," ")</f>
        <v>0</v>
      </c>
      <c r="R3253" s="53">
        <f>Tabla3[[#This Row],[OCULTAR3]]</f>
        <v>1.2222200000000001</v>
      </c>
      <c r="S3253" s="53">
        <f>Tabla3[[#This Row],[PRECIO SIN %]]-Tabla3[[#This Row],[PRECIO SIN %]]*10%</f>
        <v>1.099998</v>
      </c>
      <c r="T3253" s="80">
        <f>(Tabla3[[#This Row],[PRECIO CON DESCT.]]-(Tabla3[[#This Row],[PRECIO CON DESCT.]]*$T$6))</f>
        <v>0.69299873999999995</v>
      </c>
      <c r="U3253" s="96"/>
      <c r="V3253" s="94">
        <f>Tabla3[[#This Row],[PRECIO %      en $]]*Tabla3[[#This Row],[PEDIDO ]]</f>
        <v>0</v>
      </c>
      <c r="W3253" s="57">
        <f>Tabla3[[#This Row],[PRECIO CON DESCT.]]*Tabla3[[#This Row],[PEDIDO ]]</f>
        <v>0</v>
      </c>
      <c r="X3253" s="58">
        <f>Tabla3[[#This Row],[PRECIO SIN %]]*Tabla3[[#This Row],[PEDIDO ]]</f>
        <v>0</v>
      </c>
    </row>
    <row r="3254" spans="1:24" ht="33" customHeight="1" x14ac:dyDescent="0.4">
      <c r="A3254" s="125">
        <v>8904210707105</v>
      </c>
      <c r="B3254" s="59" t="s">
        <v>225</v>
      </c>
      <c r="C3254" s="59" t="s">
        <v>209</v>
      </c>
      <c r="D32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54" s="119" t="s">
        <v>3718</v>
      </c>
      <c r="F3254" s="76" t="s">
        <v>537</v>
      </c>
      <c r="G32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54" s="78">
        <v>219</v>
      </c>
      <c r="J3254" s="52">
        <v>3.8333300000000001</v>
      </c>
      <c r="K3254" s="60">
        <f>Tabla3[[#This Row],[PRECIOS]]-Tabla3[[#This Row],[PRECIOS]]*10%</f>
        <v>3.4499970000000002</v>
      </c>
      <c r="L3254" s="101"/>
      <c r="M3254" s="61"/>
      <c r="N3254" s="55">
        <f>IFERROR(Tabla3[[#This Row],[PRECIOS]]-Tabla3[[#This Row],[PRECIOS]]*Tabla3[[#This Row],[% PRODUCTO]]," ")</f>
        <v>3.8333300000000001</v>
      </c>
      <c r="O3254" s="61"/>
      <c r="P3254" s="55">
        <f>IFERROR(Tabla3[[#This Row],[OCULTAR2]]-Tabla3[[#This Row],[OCULTAR2]]*Tabla3[[#This Row],[% LÍNEA]]," ")</f>
        <v>3.8333300000000001</v>
      </c>
      <c r="Q3254" s="56">
        <f>IFERROR(Tabla3[[#This Row],[% PRODUCTO]]+Tabla3[[#This Row],[% LÍNEA]]," ")</f>
        <v>0</v>
      </c>
      <c r="R3254" s="60">
        <f>Tabla3[[#This Row],[OCULTAR3]]</f>
        <v>3.8333300000000001</v>
      </c>
      <c r="S3254" s="60">
        <f>Tabla3[[#This Row],[PRECIO SIN %]]-Tabla3[[#This Row],[PRECIO SIN %]]*10%</f>
        <v>3.4499970000000002</v>
      </c>
      <c r="T3254" s="80">
        <f>(Tabla3[[#This Row],[PRECIO CON DESCT.]]-(Tabla3[[#This Row],[PRECIO CON DESCT.]]*$T$6))</f>
        <v>2.1734981100000001</v>
      </c>
      <c r="U3254" s="96"/>
      <c r="V3254" s="94">
        <f>Tabla3[[#This Row],[PRECIO %      en $]]*Tabla3[[#This Row],[PEDIDO ]]</f>
        <v>0</v>
      </c>
      <c r="W3254" s="57">
        <f>Tabla3[[#This Row],[PRECIO CON DESCT.]]*Tabla3[[#This Row],[PEDIDO ]]</f>
        <v>0</v>
      </c>
      <c r="X3254" s="58">
        <f>Tabla3[[#This Row],[PRECIO SIN %]]*Tabla3[[#This Row],[PEDIDO ]]</f>
        <v>0</v>
      </c>
    </row>
    <row r="3255" spans="1:24" ht="33" customHeight="1" x14ac:dyDescent="0.4">
      <c r="A3255" s="124">
        <v>8906143191853</v>
      </c>
      <c r="B3255" s="51" t="s">
        <v>225</v>
      </c>
      <c r="C3255" s="51" t="s">
        <v>267</v>
      </c>
      <c r="D32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255" s="118" t="s">
        <v>3719</v>
      </c>
      <c r="F3255" s="75" t="s">
        <v>537</v>
      </c>
      <c r="G32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255" s="77">
        <v>160</v>
      </c>
      <c r="J3255" s="52">
        <v>8.1666699999999999</v>
      </c>
      <c r="K3255" s="53">
        <f>Tabla3[[#This Row],[PRECIOS]]-Tabla3[[#This Row],[PRECIOS]]*10%</f>
        <v>7.3500030000000001</v>
      </c>
      <c r="L3255" s="101" t="s">
        <v>5327</v>
      </c>
      <c r="M3255" s="54"/>
      <c r="N3255" s="55">
        <f>IFERROR(Tabla3[[#This Row],[PRECIOS]]-Tabla3[[#This Row],[PRECIOS]]*Tabla3[[#This Row],[% PRODUCTO]]," ")</f>
        <v>8.1666699999999999</v>
      </c>
      <c r="O3255" s="54"/>
      <c r="P3255" s="55">
        <f>IFERROR(Tabla3[[#This Row],[OCULTAR2]]-Tabla3[[#This Row],[OCULTAR2]]*Tabla3[[#This Row],[% LÍNEA]]," ")</f>
        <v>8.1666699999999999</v>
      </c>
      <c r="Q3255" s="56">
        <f>IFERROR(Tabla3[[#This Row],[% PRODUCTO]]+Tabla3[[#This Row],[% LÍNEA]]," ")</f>
        <v>0</v>
      </c>
      <c r="R3255" s="53">
        <f>Tabla3[[#This Row],[OCULTAR3]]</f>
        <v>8.1666699999999999</v>
      </c>
      <c r="S3255" s="53">
        <f>Tabla3[[#This Row],[PRECIO SIN %]]-Tabla3[[#This Row],[PRECIO SIN %]]*10%</f>
        <v>7.3500030000000001</v>
      </c>
      <c r="T3255" s="80">
        <f>(Tabla3[[#This Row],[PRECIO CON DESCT.]]-(Tabla3[[#This Row],[PRECIO CON DESCT.]]*$T$6))</f>
        <v>4.6305018899999997</v>
      </c>
      <c r="U3255" s="96"/>
      <c r="V3255" s="94">
        <f>Tabla3[[#This Row],[PRECIO %      en $]]*Tabla3[[#This Row],[PEDIDO ]]</f>
        <v>0</v>
      </c>
      <c r="W3255" s="57">
        <f>Tabla3[[#This Row],[PRECIO CON DESCT.]]*Tabla3[[#This Row],[PEDIDO ]]</f>
        <v>0</v>
      </c>
      <c r="X3255" s="58">
        <f>Tabla3[[#This Row],[PRECIO SIN %]]*Tabla3[[#This Row],[PEDIDO ]]</f>
        <v>0</v>
      </c>
    </row>
    <row r="3256" spans="1:24" ht="33" customHeight="1" x14ac:dyDescent="0.4">
      <c r="A3256" s="125">
        <v>7599794000042</v>
      </c>
      <c r="B3256" s="59" t="s">
        <v>225</v>
      </c>
      <c r="C3256" s="59" t="s">
        <v>209</v>
      </c>
      <c r="D32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56" s="119" t="s">
        <v>3720</v>
      </c>
      <c r="F3256" s="76" t="s">
        <v>537</v>
      </c>
      <c r="G32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56" s="78">
        <v>582</v>
      </c>
      <c r="J3256" s="52">
        <v>7.7777799999999999</v>
      </c>
      <c r="K3256" s="60">
        <f>Tabla3[[#This Row],[PRECIOS]]-Tabla3[[#This Row],[PRECIOS]]*10%</f>
        <v>7.0000020000000003</v>
      </c>
      <c r="L3256" s="101"/>
      <c r="M3256" s="61"/>
      <c r="N3256" s="55">
        <f>IFERROR(Tabla3[[#This Row],[PRECIOS]]-Tabla3[[#This Row],[PRECIOS]]*Tabla3[[#This Row],[% PRODUCTO]]," ")</f>
        <v>7.7777799999999999</v>
      </c>
      <c r="O3256" s="61"/>
      <c r="P3256" s="55">
        <f>IFERROR(Tabla3[[#This Row],[OCULTAR2]]-Tabla3[[#This Row],[OCULTAR2]]*Tabla3[[#This Row],[% LÍNEA]]," ")</f>
        <v>7.7777799999999999</v>
      </c>
      <c r="Q3256" s="56">
        <f>IFERROR(Tabla3[[#This Row],[% PRODUCTO]]+Tabla3[[#This Row],[% LÍNEA]]," ")</f>
        <v>0</v>
      </c>
      <c r="R3256" s="60">
        <f>Tabla3[[#This Row],[OCULTAR3]]</f>
        <v>7.7777799999999999</v>
      </c>
      <c r="S3256" s="60">
        <f>Tabla3[[#This Row],[PRECIO SIN %]]-Tabla3[[#This Row],[PRECIO SIN %]]*10%</f>
        <v>7.0000020000000003</v>
      </c>
      <c r="T3256" s="80">
        <f>(Tabla3[[#This Row],[PRECIO CON DESCT.]]-(Tabla3[[#This Row],[PRECIO CON DESCT.]]*$T$6))</f>
        <v>4.4100012599999996</v>
      </c>
      <c r="U3256" s="96"/>
      <c r="V3256" s="94">
        <f>Tabla3[[#This Row],[PRECIO %      en $]]*Tabla3[[#This Row],[PEDIDO ]]</f>
        <v>0</v>
      </c>
      <c r="W3256" s="57">
        <f>Tabla3[[#This Row],[PRECIO CON DESCT.]]*Tabla3[[#This Row],[PEDIDO ]]</f>
        <v>0</v>
      </c>
      <c r="X3256" s="58">
        <f>Tabla3[[#This Row],[PRECIO SIN %]]*Tabla3[[#This Row],[PEDIDO ]]</f>
        <v>0</v>
      </c>
    </row>
    <row r="3257" spans="1:24" ht="33" customHeight="1" x14ac:dyDescent="0.4">
      <c r="A3257" s="124">
        <v>791466994933</v>
      </c>
      <c r="B3257" s="51" t="s">
        <v>225</v>
      </c>
      <c r="C3257" s="51" t="s">
        <v>53</v>
      </c>
      <c r="D32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257" s="118" t="s">
        <v>3721</v>
      </c>
      <c r="F3257" s="75" t="s">
        <v>537</v>
      </c>
      <c r="G32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57" s="77">
        <v>92</v>
      </c>
      <c r="J3257" s="52">
        <v>16.07</v>
      </c>
      <c r="K3257" s="53">
        <f>Tabla3[[#This Row],[PRECIOS]]-Tabla3[[#This Row],[PRECIOS]]*10%</f>
        <v>14.463000000000001</v>
      </c>
      <c r="L3257" s="101"/>
      <c r="M3257" s="54"/>
      <c r="N3257" s="55">
        <f>IFERROR(Tabla3[[#This Row],[PRECIOS]]-Tabla3[[#This Row],[PRECIOS]]*Tabla3[[#This Row],[% PRODUCTO]]," ")</f>
        <v>16.07</v>
      </c>
      <c r="O3257" s="54"/>
      <c r="P3257" s="55">
        <f>IFERROR(Tabla3[[#This Row],[OCULTAR2]]-Tabla3[[#This Row],[OCULTAR2]]*Tabla3[[#This Row],[% LÍNEA]]," ")</f>
        <v>16.07</v>
      </c>
      <c r="Q3257" s="56">
        <f>IFERROR(Tabla3[[#This Row],[% PRODUCTO]]+Tabla3[[#This Row],[% LÍNEA]]," ")</f>
        <v>0</v>
      </c>
      <c r="R3257" s="53">
        <f>Tabla3[[#This Row],[OCULTAR3]]</f>
        <v>16.07</v>
      </c>
      <c r="S3257" s="53">
        <f>Tabla3[[#This Row],[PRECIO SIN %]]-Tabla3[[#This Row],[PRECIO SIN %]]*10%</f>
        <v>14.463000000000001</v>
      </c>
      <c r="T3257" s="80">
        <f>(Tabla3[[#This Row],[PRECIO CON DESCT.]]-(Tabla3[[#This Row],[PRECIO CON DESCT.]]*$T$6))</f>
        <v>9.1116899999999994</v>
      </c>
      <c r="U3257" s="96"/>
      <c r="V3257" s="94">
        <f>Tabla3[[#This Row],[PRECIO %      en $]]*Tabla3[[#This Row],[PEDIDO ]]</f>
        <v>0</v>
      </c>
      <c r="W3257" s="57">
        <f>Tabla3[[#This Row],[PRECIO CON DESCT.]]*Tabla3[[#This Row],[PEDIDO ]]</f>
        <v>0</v>
      </c>
      <c r="X3257" s="58">
        <f>Tabla3[[#This Row],[PRECIO SIN %]]*Tabla3[[#This Row],[PEDIDO ]]</f>
        <v>0</v>
      </c>
    </row>
    <row r="3258" spans="1:24" ht="33" customHeight="1" x14ac:dyDescent="0.4">
      <c r="A3258" s="125">
        <v>730170649067</v>
      </c>
      <c r="B3258" s="59" t="s">
        <v>225</v>
      </c>
      <c r="C3258" s="59" t="s">
        <v>72</v>
      </c>
      <c r="D32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58" s="119" t="s">
        <v>3722</v>
      </c>
      <c r="F3258" s="76" t="s">
        <v>537</v>
      </c>
      <c r="G32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58" s="78">
        <v>512</v>
      </c>
      <c r="J3258" s="52">
        <v>2.24444</v>
      </c>
      <c r="K3258" s="60">
        <f>Tabla3[[#This Row],[PRECIOS]]-Tabla3[[#This Row],[PRECIOS]]*10%</f>
        <v>2.0199959999999999</v>
      </c>
      <c r="L3258" s="101"/>
      <c r="M3258" s="61"/>
      <c r="N3258" s="55">
        <f>IFERROR(Tabla3[[#This Row],[PRECIOS]]-Tabla3[[#This Row],[PRECIOS]]*Tabla3[[#This Row],[% PRODUCTO]]," ")</f>
        <v>2.24444</v>
      </c>
      <c r="O3258" s="61"/>
      <c r="P3258" s="55">
        <f>IFERROR(Tabla3[[#This Row],[OCULTAR2]]-Tabla3[[#This Row],[OCULTAR2]]*Tabla3[[#This Row],[% LÍNEA]]," ")</f>
        <v>2.24444</v>
      </c>
      <c r="Q3258" s="56">
        <f>IFERROR(Tabla3[[#This Row],[% PRODUCTO]]+Tabla3[[#This Row],[% LÍNEA]]," ")</f>
        <v>0</v>
      </c>
      <c r="R3258" s="60">
        <f>Tabla3[[#This Row],[OCULTAR3]]</f>
        <v>2.24444</v>
      </c>
      <c r="S3258" s="60">
        <f>Tabla3[[#This Row],[PRECIO SIN %]]-Tabla3[[#This Row],[PRECIO SIN %]]*10%</f>
        <v>2.0199959999999999</v>
      </c>
      <c r="T3258" s="80">
        <f>(Tabla3[[#This Row],[PRECIO CON DESCT.]]-(Tabla3[[#This Row],[PRECIO CON DESCT.]]*$T$6))</f>
        <v>1.2725974799999999</v>
      </c>
      <c r="U3258" s="96"/>
      <c r="V3258" s="94">
        <f>Tabla3[[#This Row],[PRECIO %      en $]]*Tabla3[[#This Row],[PEDIDO ]]</f>
        <v>0</v>
      </c>
      <c r="W3258" s="57">
        <f>Tabla3[[#This Row],[PRECIO CON DESCT.]]*Tabla3[[#This Row],[PEDIDO ]]</f>
        <v>0</v>
      </c>
      <c r="X3258" s="58">
        <f>Tabla3[[#This Row],[PRECIO SIN %]]*Tabla3[[#This Row],[PEDIDO ]]</f>
        <v>0</v>
      </c>
    </row>
    <row r="3259" spans="1:24" ht="33" customHeight="1" x14ac:dyDescent="0.4">
      <c r="A3259" s="124">
        <v>21241259262</v>
      </c>
      <c r="B3259" s="51" t="s">
        <v>225</v>
      </c>
      <c r="C3259" s="51" t="s">
        <v>109</v>
      </c>
      <c r="D32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59" s="118" t="s">
        <v>3723</v>
      </c>
      <c r="F3259" s="75" t="s">
        <v>537</v>
      </c>
      <c r="G32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59" s="77">
        <v>4</v>
      </c>
      <c r="J3259" s="52">
        <v>4.4333299999999998</v>
      </c>
      <c r="K3259" s="53">
        <f>Tabla3[[#This Row],[PRECIOS]]-Tabla3[[#This Row],[PRECIOS]]*10%</f>
        <v>3.9899969999999998</v>
      </c>
      <c r="L3259" s="101"/>
      <c r="M3259" s="54"/>
      <c r="N3259" s="55">
        <f>IFERROR(Tabla3[[#This Row],[PRECIOS]]-Tabla3[[#This Row],[PRECIOS]]*Tabla3[[#This Row],[% PRODUCTO]]," ")</f>
        <v>4.4333299999999998</v>
      </c>
      <c r="O3259" s="54"/>
      <c r="P3259" s="55">
        <f>IFERROR(Tabla3[[#This Row],[OCULTAR2]]-Tabla3[[#This Row],[OCULTAR2]]*Tabla3[[#This Row],[% LÍNEA]]," ")</f>
        <v>4.4333299999999998</v>
      </c>
      <c r="Q3259" s="56">
        <f>IFERROR(Tabla3[[#This Row],[% PRODUCTO]]+Tabla3[[#This Row],[% LÍNEA]]," ")</f>
        <v>0</v>
      </c>
      <c r="R3259" s="53">
        <f>Tabla3[[#This Row],[OCULTAR3]]</f>
        <v>4.4333299999999998</v>
      </c>
      <c r="S3259" s="53">
        <f>Tabla3[[#This Row],[PRECIO SIN %]]-Tabla3[[#This Row],[PRECIO SIN %]]*10%</f>
        <v>3.9899969999999998</v>
      </c>
      <c r="T3259" s="80">
        <f>(Tabla3[[#This Row],[PRECIO CON DESCT.]]-(Tabla3[[#This Row],[PRECIO CON DESCT.]]*$T$6))</f>
        <v>2.51369811</v>
      </c>
      <c r="U3259" s="96"/>
      <c r="V3259" s="94">
        <f>Tabla3[[#This Row],[PRECIO %      en $]]*Tabla3[[#This Row],[PEDIDO ]]</f>
        <v>0</v>
      </c>
      <c r="W3259" s="57">
        <f>Tabla3[[#This Row],[PRECIO CON DESCT.]]*Tabla3[[#This Row],[PEDIDO ]]</f>
        <v>0</v>
      </c>
      <c r="X3259" s="58">
        <f>Tabla3[[#This Row],[PRECIO SIN %]]*Tabla3[[#This Row],[PEDIDO ]]</f>
        <v>0</v>
      </c>
    </row>
    <row r="3260" spans="1:24" ht="33" customHeight="1" x14ac:dyDescent="0.4">
      <c r="A3260" s="125">
        <v>7503004908998</v>
      </c>
      <c r="B3260" s="59" t="s">
        <v>225</v>
      </c>
      <c r="C3260" s="59" t="s">
        <v>113</v>
      </c>
      <c r="D32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60" s="119" t="s">
        <v>3724</v>
      </c>
      <c r="F3260" s="76" t="s">
        <v>537</v>
      </c>
      <c r="G32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60" s="78">
        <v>56</v>
      </c>
      <c r="J3260" s="52">
        <v>7.9777800000000001</v>
      </c>
      <c r="K3260" s="60">
        <f>Tabla3[[#This Row],[PRECIOS]]-Tabla3[[#This Row],[PRECIOS]]*10%</f>
        <v>7.180002</v>
      </c>
      <c r="L3260" s="101"/>
      <c r="M3260" s="61"/>
      <c r="N3260" s="55">
        <f>IFERROR(Tabla3[[#This Row],[PRECIOS]]-Tabla3[[#This Row],[PRECIOS]]*Tabla3[[#This Row],[% PRODUCTO]]," ")</f>
        <v>7.9777800000000001</v>
      </c>
      <c r="O3260" s="61"/>
      <c r="P3260" s="55">
        <f>IFERROR(Tabla3[[#This Row],[OCULTAR2]]-Tabla3[[#This Row],[OCULTAR2]]*Tabla3[[#This Row],[% LÍNEA]]," ")</f>
        <v>7.9777800000000001</v>
      </c>
      <c r="Q3260" s="56">
        <f>IFERROR(Tabla3[[#This Row],[% PRODUCTO]]+Tabla3[[#This Row],[% LÍNEA]]," ")</f>
        <v>0</v>
      </c>
      <c r="R3260" s="60">
        <f>Tabla3[[#This Row],[OCULTAR3]]</f>
        <v>7.9777800000000001</v>
      </c>
      <c r="S3260" s="60">
        <f>Tabla3[[#This Row],[PRECIO SIN %]]-Tabla3[[#This Row],[PRECIO SIN %]]*10%</f>
        <v>7.180002</v>
      </c>
      <c r="T3260" s="80">
        <f>(Tabla3[[#This Row],[PRECIO CON DESCT.]]-(Tabla3[[#This Row],[PRECIO CON DESCT.]]*$T$6))</f>
        <v>4.52340126</v>
      </c>
      <c r="U3260" s="96"/>
      <c r="V3260" s="94">
        <f>Tabla3[[#This Row],[PRECIO %      en $]]*Tabla3[[#This Row],[PEDIDO ]]</f>
        <v>0</v>
      </c>
      <c r="W3260" s="57">
        <f>Tabla3[[#This Row],[PRECIO CON DESCT.]]*Tabla3[[#This Row],[PEDIDO ]]</f>
        <v>0</v>
      </c>
      <c r="X3260" s="58">
        <f>Tabla3[[#This Row],[PRECIO SIN %]]*Tabla3[[#This Row],[PEDIDO ]]</f>
        <v>0</v>
      </c>
    </row>
    <row r="3261" spans="1:24" ht="33" customHeight="1" x14ac:dyDescent="0.4">
      <c r="A3261" s="124">
        <v>7592601301806</v>
      </c>
      <c r="B3261" s="51" t="s">
        <v>225</v>
      </c>
      <c r="C3261" s="51" t="s">
        <v>98</v>
      </c>
      <c r="D32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61" s="118" t="s">
        <v>3725</v>
      </c>
      <c r="F3261" s="75" t="s">
        <v>537</v>
      </c>
      <c r="G32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61" s="77">
        <v>45</v>
      </c>
      <c r="J3261" s="52">
        <v>12.37778</v>
      </c>
      <c r="K3261" s="53">
        <f>Tabla3[[#This Row],[PRECIOS]]-Tabla3[[#This Row],[PRECIOS]]*10%</f>
        <v>11.140001999999999</v>
      </c>
      <c r="L3261" s="101"/>
      <c r="M3261" s="54"/>
      <c r="N3261" s="55">
        <f>IFERROR(Tabla3[[#This Row],[PRECIOS]]-Tabla3[[#This Row],[PRECIOS]]*Tabla3[[#This Row],[% PRODUCTO]]," ")</f>
        <v>12.37778</v>
      </c>
      <c r="O3261" s="54"/>
      <c r="P3261" s="55">
        <f>IFERROR(Tabla3[[#This Row],[OCULTAR2]]-Tabla3[[#This Row],[OCULTAR2]]*Tabla3[[#This Row],[% LÍNEA]]," ")</f>
        <v>12.37778</v>
      </c>
      <c r="Q3261" s="56">
        <f>IFERROR(Tabla3[[#This Row],[% PRODUCTO]]+Tabla3[[#This Row],[% LÍNEA]]," ")</f>
        <v>0</v>
      </c>
      <c r="R3261" s="53">
        <f>Tabla3[[#This Row],[OCULTAR3]]</f>
        <v>12.37778</v>
      </c>
      <c r="S3261" s="53">
        <f>Tabla3[[#This Row],[PRECIO SIN %]]-Tabla3[[#This Row],[PRECIO SIN %]]*10%</f>
        <v>11.140001999999999</v>
      </c>
      <c r="T3261" s="80">
        <f>(Tabla3[[#This Row],[PRECIO CON DESCT.]]-(Tabla3[[#This Row],[PRECIO CON DESCT.]]*$T$6))</f>
        <v>7.0182012599999997</v>
      </c>
      <c r="U3261" s="96"/>
      <c r="V3261" s="94">
        <f>Tabla3[[#This Row],[PRECIO %      en $]]*Tabla3[[#This Row],[PEDIDO ]]</f>
        <v>0</v>
      </c>
      <c r="W3261" s="57">
        <f>Tabla3[[#This Row],[PRECIO CON DESCT.]]*Tabla3[[#This Row],[PEDIDO ]]</f>
        <v>0</v>
      </c>
      <c r="X3261" s="58">
        <f>Tabla3[[#This Row],[PRECIO SIN %]]*Tabla3[[#This Row],[PEDIDO ]]</f>
        <v>0</v>
      </c>
    </row>
    <row r="3262" spans="1:24" ht="33" customHeight="1" x14ac:dyDescent="0.4">
      <c r="A3262" s="125">
        <v>7592601301813</v>
      </c>
      <c r="B3262" s="59" t="s">
        <v>225</v>
      </c>
      <c r="C3262" s="59" t="s">
        <v>98</v>
      </c>
      <c r="D32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62" s="119" t="s">
        <v>3726</v>
      </c>
      <c r="F3262" s="76" t="s">
        <v>537</v>
      </c>
      <c r="G32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62" s="78">
        <v>54</v>
      </c>
      <c r="J3262" s="52">
        <v>13.04444</v>
      </c>
      <c r="K3262" s="60">
        <f>Tabla3[[#This Row],[PRECIOS]]-Tabla3[[#This Row],[PRECIOS]]*10%</f>
        <v>11.739996</v>
      </c>
      <c r="L3262" s="101"/>
      <c r="M3262" s="61"/>
      <c r="N3262" s="55">
        <f>IFERROR(Tabla3[[#This Row],[PRECIOS]]-Tabla3[[#This Row],[PRECIOS]]*Tabla3[[#This Row],[% PRODUCTO]]," ")</f>
        <v>13.04444</v>
      </c>
      <c r="O3262" s="61"/>
      <c r="P3262" s="55">
        <f>IFERROR(Tabla3[[#This Row],[OCULTAR2]]-Tabla3[[#This Row],[OCULTAR2]]*Tabla3[[#This Row],[% LÍNEA]]," ")</f>
        <v>13.04444</v>
      </c>
      <c r="Q3262" s="56">
        <f>IFERROR(Tabla3[[#This Row],[% PRODUCTO]]+Tabla3[[#This Row],[% LÍNEA]]," ")</f>
        <v>0</v>
      </c>
      <c r="R3262" s="60">
        <f>Tabla3[[#This Row],[OCULTAR3]]</f>
        <v>13.04444</v>
      </c>
      <c r="S3262" s="60">
        <f>Tabla3[[#This Row],[PRECIO SIN %]]-Tabla3[[#This Row],[PRECIO SIN %]]*10%</f>
        <v>11.739996</v>
      </c>
      <c r="T3262" s="80">
        <f>(Tabla3[[#This Row],[PRECIO CON DESCT.]]-(Tabla3[[#This Row],[PRECIO CON DESCT.]]*$T$6))</f>
        <v>7.3961974799999997</v>
      </c>
      <c r="U3262" s="96"/>
      <c r="V3262" s="94">
        <f>Tabla3[[#This Row],[PRECIO %      en $]]*Tabla3[[#This Row],[PEDIDO ]]</f>
        <v>0</v>
      </c>
      <c r="W3262" s="57">
        <f>Tabla3[[#This Row],[PRECIO CON DESCT.]]*Tabla3[[#This Row],[PEDIDO ]]</f>
        <v>0</v>
      </c>
      <c r="X3262" s="58">
        <f>Tabla3[[#This Row],[PRECIO SIN %]]*Tabla3[[#This Row],[PEDIDO ]]</f>
        <v>0</v>
      </c>
    </row>
    <row r="3263" spans="1:24" ht="33" customHeight="1" x14ac:dyDescent="0.4">
      <c r="A3263" s="124">
        <v>7592601301837</v>
      </c>
      <c r="B3263" s="51" t="s">
        <v>225</v>
      </c>
      <c r="C3263" s="51" t="s">
        <v>98</v>
      </c>
      <c r="D32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63" s="118" t="s">
        <v>3727</v>
      </c>
      <c r="F3263" s="75" t="s">
        <v>537</v>
      </c>
      <c r="G32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63" s="77">
        <v>6</v>
      </c>
      <c r="J3263" s="52">
        <v>21.522220000000001</v>
      </c>
      <c r="K3263" s="53">
        <f>Tabla3[[#This Row],[PRECIOS]]-Tabla3[[#This Row],[PRECIOS]]*10%</f>
        <v>19.369998000000002</v>
      </c>
      <c r="L3263" s="101"/>
      <c r="M3263" s="54"/>
      <c r="N3263" s="55">
        <f>IFERROR(Tabla3[[#This Row],[PRECIOS]]-Tabla3[[#This Row],[PRECIOS]]*Tabla3[[#This Row],[% PRODUCTO]]," ")</f>
        <v>21.522220000000001</v>
      </c>
      <c r="O3263" s="54"/>
      <c r="P3263" s="55">
        <f>IFERROR(Tabla3[[#This Row],[OCULTAR2]]-Tabla3[[#This Row],[OCULTAR2]]*Tabla3[[#This Row],[% LÍNEA]]," ")</f>
        <v>21.522220000000001</v>
      </c>
      <c r="Q3263" s="56">
        <f>IFERROR(Tabla3[[#This Row],[% PRODUCTO]]+Tabla3[[#This Row],[% LÍNEA]]," ")</f>
        <v>0</v>
      </c>
      <c r="R3263" s="53">
        <f>Tabla3[[#This Row],[OCULTAR3]]</f>
        <v>21.522220000000001</v>
      </c>
      <c r="S3263" s="53">
        <f>Tabla3[[#This Row],[PRECIO SIN %]]-Tabla3[[#This Row],[PRECIO SIN %]]*10%</f>
        <v>19.369998000000002</v>
      </c>
      <c r="T3263" s="80">
        <f>(Tabla3[[#This Row],[PRECIO CON DESCT.]]-(Tabla3[[#This Row],[PRECIO CON DESCT.]]*$T$6))</f>
        <v>12.203098740000001</v>
      </c>
      <c r="U3263" s="96"/>
      <c r="V3263" s="94">
        <f>Tabla3[[#This Row],[PRECIO %      en $]]*Tabla3[[#This Row],[PEDIDO ]]</f>
        <v>0</v>
      </c>
      <c r="W3263" s="57">
        <f>Tabla3[[#This Row],[PRECIO CON DESCT.]]*Tabla3[[#This Row],[PEDIDO ]]</f>
        <v>0</v>
      </c>
      <c r="X3263" s="58">
        <f>Tabla3[[#This Row],[PRECIO SIN %]]*Tabla3[[#This Row],[PEDIDO ]]</f>
        <v>0</v>
      </c>
    </row>
    <row r="3264" spans="1:24" ht="33" customHeight="1" x14ac:dyDescent="0.4">
      <c r="A3264" s="125">
        <v>8904307705755</v>
      </c>
      <c r="B3264" s="59" t="s">
        <v>225</v>
      </c>
      <c r="C3264" s="59" t="s">
        <v>79</v>
      </c>
      <c r="D32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64" s="119" t="s">
        <v>3728</v>
      </c>
      <c r="F3264" s="76" t="s">
        <v>537</v>
      </c>
      <c r="G32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64" s="78">
        <v>75</v>
      </c>
      <c r="J3264" s="52">
        <v>8.9666700000000006</v>
      </c>
      <c r="K3264" s="60">
        <f>Tabla3[[#This Row],[PRECIOS]]-Tabla3[[#This Row],[PRECIOS]]*10%</f>
        <v>8.0700029999999998</v>
      </c>
      <c r="L3264" s="101"/>
      <c r="M3264" s="61"/>
      <c r="N3264" s="55">
        <f>IFERROR(Tabla3[[#This Row],[PRECIOS]]-Tabla3[[#This Row],[PRECIOS]]*Tabla3[[#This Row],[% PRODUCTO]]," ")</f>
        <v>8.9666700000000006</v>
      </c>
      <c r="O3264" s="61"/>
      <c r="P3264" s="55">
        <f>IFERROR(Tabla3[[#This Row],[OCULTAR2]]-Tabla3[[#This Row],[OCULTAR2]]*Tabla3[[#This Row],[% LÍNEA]]," ")</f>
        <v>8.9666700000000006</v>
      </c>
      <c r="Q3264" s="56">
        <f>IFERROR(Tabla3[[#This Row],[% PRODUCTO]]+Tabla3[[#This Row],[% LÍNEA]]," ")</f>
        <v>0</v>
      </c>
      <c r="R3264" s="60">
        <f>Tabla3[[#This Row],[OCULTAR3]]</f>
        <v>8.9666700000000006</v>
      </c>
      <c r="S3264" s="60">
        <f>Tabla3[[#This Row],[PRECIO SIN %]]-Tabla3[[#This Row],[PRECIO SIN %]]*10%</f>
        <v>8.0700029999999998</v>
      </c>
      <c r="T3264" s="80">
        <f>(Tabla3[[#This Row],[PRECIO CON DESCT.]]-(Tabla3[[#This Row],[PRECIO CON DESCT.]]*$T$6))</f>
        <v>5.0841018899999995</v>
      </c>
      <c r="U3264" s="96"/>
      <c r="V3264" s="94">
        <f>Tabla3[[#This Row],[PRECIO %      en $]]*Tabla3[[#This Row],[PEDIDO ]]</f>
        <v>0</v>
      </c>
      <c r="W3264" s="57">
        <f>Tabla3[[#This Row],[PRECIO CON DESCT.]]*Tabla3[[#This Row],[PEDIDO ]]</f>
        <v>0</v>
      </c>
      <c r="X3264" s="58">
        <f>Tabla3[[#This Row],[PRECIO SIN %]]*Tabla3[[#This Row],[PEDIDO ]]</f>
        <v>0</v>
      </c>
    </row>
    <row r="3265" spans="1:24" ht="33" customHeight="1" x14ac:dyDescent="0.4">
      <c r="A3265" s="124">
        <v>7709315171599</v>
      </c>
      <c r="B3265" s="51" t="s">
        <v>225</v>
      </c>
      <c r="C3265" s="51" t="s">
        <v>99</v>
      </c>
      <c r="D32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65" s="118" t="s">
        <v>3729</v>
      </c>
      <c r="F3265" s="75" t="s">
        <v>537</v>
      </c>
      <c r="G32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65" s="77">
        <v>41</v>
      </c>
      <c r="J3265" s="52">
        <v>5.11111</v>
      </c>
      <c r="K3265" s="53">
        <f>Tabla3[[#This Row],[PRECIOS]]-Tabla3[[#This Row],[PRECIOS]]*10%</f>
        <v>4.5999990000000004</v>
      </c>
      <c r="L3265" s="101"/>
      <c r="M3265" s="54"/>
      <c r="N3265" s="55">
        <f>IFERROR(Tabla3[[#This Row],[PRECIOS]]-Tabla3[[#This Row],[PRECIOS]]*Tabla3[[#This Row],[% PRODUCTO]]," ")</f>
        <v>5.11111</v>
      </c>
      <c r="O3265" s="54"/>
      <c r="P3265" s="55">
        <f>IFERROR(Tabla3[[#This Row],[OCULTAR2]]-Tabla3[[#This Row],[OCULTAR2]]*Tabla3[[#This Row],[% LÍNEA]]," ")</f>
        <v>5.11111</v>
      </c>
      <c r="Q3265" s="56">
        <f>IFERROR(Tabla3[[#This Row],[% PRODUCTO]]+Tabla3[[#This Row],[% LÍNEA]]," ")</f>
        <v>0</v>
      </c>
      <c r="R3265" s="53">
        <f>Tabla3[[#This Row],[OCULTAR3]]</f>
        <v>5.11111</v>
      </c>
      <c r="S3265" s="53">
        <f>Tabla3[[#This Row],[PRECIO SIN %]]-Tabla3[[#This Row],[PRECIO SIN %]]*10%</f>
        <v>4.5999990000000004</v>
      </c>
      <c r="T3265" s="80">
        <f>(Tabla3[[#This Row],[PRECIO CON DESCT.]]-(Tabla3[[#This Row],[PRECIO CON DESCT.]]*$T$6))</f>
        <v>2.89799937</v>
      </c>
      <c r="U3265" s="96"/>
      <c r="V3265" s="94">
        <f>Tabla3[[#This Row],[PRECIO %      en $]]*Tabla3[[#This Row],[PEDIDO ]]</f>
        <v>0</v>
      </c>
      <c r="W3265" s="57">
        <f>Tabla3[[#This Row],[PRECIO CON DESCT.]]*Tabla3[[#This Row],[PEDIDO ]]</f>
        <v>0</v>
      </c>
      <c r="X3265" s="58">
        <f>Tabla3[[#This Row],[PRECIO SIN %]]*Tabla3[[#This Row],[PEDIDO ]]</f>
        <v>0</v>
      </c>
    </row>
    <row r="3266" spans="1:24" ht="33" customHeight="1" x14ac:dyDescent="0.4">
      <c r="A3266" s="125">
        <v>7709315171599</v>
      </c>
      <c r="B3266" s="59" t="s">
        <v>225</v>
      </c>
      <c r="C3266" s="59" t="s">
        <v>99</v>
      </c>
      <c r="D32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66" s="119" t="s">
        <v>3729</v>
      </c>
      <c r="F3266" s="76" t="s">
        <v>537</v>
      </c>
      <c r="G32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66" s="78">
        <v>9</v>
      </c>
      <c r="J3266" s="52">
        <v>5.11111</v>
      </c>
      <c r="K3266" s="60">
        <f>Tabla3[[#This Row],[PRECIOS]]-Tabla3[[#This Row],[PRECIOS]]*10%</f>
        <v>4.5999990000000004</v>
      </c>
      <c r="L3266" s="101"/>
      <c r="M3266" s="61"/>
      <c r="N3266" s="55">
        <f>IFERROR(Tabla3[[#This Row],[PRECIOS]]-Tabla3[[#This Row],[PRECIOS]]*Tabla3[[#This Row],[% PRODUCTO]]," ")</f>
        <v>5.11111</v>
      </c>
      <c r="O3266" s="61"/>
      <c r="P3266" s="55">
        <f>IFERROR(Tabla3[[#This Row],[OCULTAR2]]-Tabla3[[#This Row],[OCULTAR2]]*Tabla3[[#This Row],[% LÍNEA]]," ")</f>
        <v>5.11111</v>
      </c>
      <c r="Q3266" s="56">
        <f>IFERROR(Tabla3[[#This Row],[% PRODUCTO]]+Tabla3[[#This Row],[% LÍNEA]]," ")</f>
        <v>0</v>
      </c>
      <c r="R3266" s="60">
        <f>Tabla3[[#This Row],[OCULTAR3]]</f>
        <v>5.11111</v>
      </c>
      <c r="S3266" s="60">
        <f>Tabla3[[#This Row],[PRECIO SIN %]]-Tabla3[[#This Row],[PRECIO SIN %]]*10%</f>
        <v>4.5999990000000004</v>
      </c>
      <c r="T3266" s="80">
        <f>(Tabla3[[#This Row],[PRECIO CON DESCT.]]-(Tabla3[[#This Row],[PRECIO CON DESCT.]]*$T$6))</f>
        <v>2.89799937</v>
      </c>
      <c r="U3266" s="96"/>
      <c r="V3266" s="94">
        <f>Tabla3[[#This Row],[PRECIO %      en $]]*Tabla3[[#This Row],[PEDIDO ]]</f>
        <v>0</v>
      </c>
      <c r="W3266" s="57">
        <f>Tabla3[[#This Row],[PRECIO CON DESCT.]]*Tabla3[[#This Row],[PEDIDO ]]</f>
        <v>0</v>
      </c>
      <c r="X3266" s="58">
        <f>Tabla3[[#This Row],[PRECIO SIN %]]*Tabla3[[#This Row],[PEDIDO ]]</f>
        <v>0</v>
      </c>
    </row>
    <row r="3267" spans="1:24" ht="33" customHeight="1" x14ac:dyDescent="0.4">
      <c r="A3267" s="124">
        <v>7598852001700</v>
      </c>
      <c r="B3267" s="51" t="s">
        <v>225</v>
      </c>
      <c r="C3267" s="51" t="s">
        <v>66</v>
      </c>
      <c r="D32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67" s="118" t="s">
        <v>3730</v>
      </c>
      <c r="F3267" s="75" t="s">
        <v>537</v>
      </c>
      <c r="G32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67" s="77">
        <v>7</v>
      </c>
      <c r="J3267" s="52">
        <v>2.24444</v>
      </c>
      <c r="K3267" s="53">
        <f>Tabla3[[#This Row],[PRECIOS]]-Tabla3[[#This Row],[PRECIOS]]*10%</f>
        <v>2.0199959999999999</v>
      </c>
      <c r="L3267" s="101"/>
      <c r="M3267" s="54"/>
      <c r="N3267" s="55">
        <f>IFERROR(Tabla3[[#This Row],[PRECIOS]]-Tabla3[[#This Row],[PRECIOS]]*Tabla3[[#This Row],[% PRODUCTO]]," ")</f>
        <v>2.24444</v>
      </c>
      <c r="O3267" s="54"/>
      <c r="P3267" s="55">
        <f>IFERROR(Tabla3[[#This Row],[OCULTAR2]]-Tabla3[[#This Row],[OCULTAR2]]*Tabla3[[#This Row],[% LÍNEA]]," ")</f>
        <v>2.24444</v>
      </c>
      <c r="Q3267" s="56">
        <f>IFERROR(Tabla3[[#This Row],[% PRODUCTO]]+Tabla3[[#This Row],[% LÍNEA]]," ")</f>
        <v>0</v>
      </c>
      <c r="R3267" s="53">
        <f>Tabla3[[#This Row],[OCULTAR3]]</f>
        <v>2.24444</v>
      </c>
      <c r="S3267" s="53">
        <f>Tabla3[[#This Row],[PRECIO SIN %]]-Tabla3[[#This Row],[PRECIO SIN %]]*10%</f>
        <v>2.0199959999999999</v>
      </c>
      <c r="T3267" s="80">
        <f>(Tabla3[[#This Row],[PRECIO CON DESCT.]]-(Tabla3[[#This Row],[PRECIO CON DESCT.]]*$T$6))</f>
        <v>1.2725974799999999</v>
      </c>
      <c r="U3267" s="96"/>
      <c r="V3267" s="94">
        <f>Tabla3[[#This Row],[PRECIO %      en $]]*Tabla3[[#This Row],[PEDIDO ]]</f>
        <v>0</v>
      </c>
      <c r="W3267" s="57">
        <f>Tabla3[[#This Row],[PRECIO CON DESCT.]]*Tabla3[[#This Row],[PEDIDO ]]</f>
        <v>0</v>
      </c>
      <c r="X3267" s="58">
        <f>Tabla3[[#This Row],[PRECIO SIN %]]*Tabla3[[#This Row],[PEDIDO ]]</f>
        <v>0</v>
      </c>
    </row>
    <row r="3268" spans="1:24" ht="33" customHeight="1" x14ac:dyDescent="0.4">
      <c r="A3268" s="125">
        <v>7401078900019</v>
      </c>
      <c r="B3268" s="59" t="s">
        <v>225</v>
      </c>
      <c r="C3268" s="59" t="s">
        <v>113</v>
      </c>
      <c r="D32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68" s="119" t="s">
        <v>3731</v>
      </c>
      <c r="F3268" s="76" t="s">
        <v>537</v>
      </c>
      <c r="G32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68" s="78">
        <v>1</v>
      </c>
      <c r="J3268" s="52">
        <v>25.533329999999999</v>
      </c>
      <c r="K3268" s="60">
        <f>Tabla3[[#This Row],[PRECIOS]]-Tabla3[[#This Row],[PRECIOS]]*10%</f>
        <v>22.979996999999997</v>
      </c>
      <c r="L3268" s="101"/>
      <c r="M3268" s="61"/>
      <c r="N3268" s="55">
        <f>IFERROR(Tabla3[[#This Row],[PRECIOS]]-Tabla3[[#This Row],[PRECIOS]]*Tabla3[[#This Row],[% PRODUCTO]]," ")</f>
        <v>25.533329999999999</v>
      </c>
      <c r="O3268" s="61"/>
      <c r="P3268" s="55">
        <f>IFERROR(Tabla3[[#This Row],[OCULTAR2]]-Tabla3[[#This Row],[OCULTAR2]]*Tabla3[[#This Row],[% LÍNEA]]," ")</f>
        <v>25.533329999999999</v>
      </c>
      <c r="Q3268" s="56">
        <f>IFERROR(Tabla3[[#This Row],[% PRODUCTO]]+Tabla3[[#This Row],[% LÍNEA]]," ")</f>
        <v>0</v>
      </c>
      <c r="R3268" s="60">
        <f>Tabla3[[#This Row],[OCULTAR3]]</f>
        <v>25.533329999999999</v>
      </c>
      <c r="S3268" s="60">
        <f>Tabla3[[#This Row],[PRECIO SIN %]]-Tabla3[[#This Row],[PRECIO SIN %]]*10%</f>
        <v>22.979996999999997</v>
      </c>
      <c r="T3268" s="80">
        <f>(Tabla3[[#This Row],[PRECIO CON DESCT.]]-(Tabla3[[#This Row],[PRECIO CON DESCT.]]*$T$6))</f>
        <v>14.477398109999998</v>
      </c>
      <c r="U3268" s="96"/>
      <c r="V3268" s="94">
        <f>Tabla3[[#This Row],[PRECIO %      en $]]*Tabla3[[#This Row],[PEDIDO ]]</f>
        <v>0</v>
      </c>
      <c r="W3268" s="57">
        <f>Tabla3[[#This Row],[PRECIO CON DESCT.]]*Tabla3[[#This Row],[PEDIDO ]]</f>
        <v>0</v>
      </c>
      <c r="X3268" s="58">
        <f>Tabla3[[#This Row],[PRECIO SIN %]]*Tabla3[[#This Row],[PEDIDO ]]</f>
        <v>0</v>
      </c>
    </row>
    <row r="3269" spans="1:24" ht="33" customHeight="1" x14ac:dyDescent="0.4">
      <c r="A3269" s="124">
        <v>7591585519849</v>
      </c>
      <c r="B3269" s="51" t="s">
        <v>225</v>
      </c>
      <c r="C3269" s="51" t="s">
        <v>104</v>
      </c>
      <c r="D32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69" s="118" t="s">
        <v>3732</v>
      </c>
      <c r="F3269" s="75" t="s">
        <v>537</v>
      </c>
      <c r="G32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69" s="77">
        <v>96</v>
      </c>
      <c r="J3269" s="52">
        <v>27.77778</v>
      </c>
      <c r="K3269" s="53">
        <f>Tabla3[[#This Row],[PRECIOS]]-Tabla3[[#This Row],[PRECIOS]]*10%</f>
        <v>25.000001999999999</v>
      </c>
      <c r="L3269" s="101"/>
      <c r="M3269" s="54"/>
      <c r="N3269" s="55">
        <f>IFERROR(Tabla3[[#This Row],[PRECIOS]]-Tabla3[[#This Row],[PRECIOS]]*Tabla3[[#This Row],[% PRODUCTO]]," ")</f>
        <v>27.77778</v>
      </c>
      <c r="O3269" s="54"/>
      <c r="P3269" s="55">
        <f>IFERROR(Tabla3[[#This Row],[OCULTAR2]]-Tabla3[[#This Row],[OCULTAR2]]*Tabla3[[#This Row],[% LÍNEA]]," ")</f>
        <v>27.77778</v>
      </c>
      <c r="Q3269" s="56">
        <f>IFERROR(Tabla3[[#This Row],[% PRODUCTO]]+Tabla3[[#This Row],[% LÍNEA]]," ")</f>
        <v>0</v>
      </c>
      <c r="R3269" s="53">
        <f>Tabla3[[#This Row],[OCULTAR3]]</f>
        <v>27.77778</v>
      </c>
      <c r="S3269" s="53">
        <f>Tabla3[[#This Row],[PRECIO SIN %]]-Tabla3[[#This Row],[PRECIO SIN %]]*10%</f>
        <v>25.000001999999999</v>
      </c>
      <c r="T3269" s="80">
        <f>(Tabla3[[#This Row],[PRECIO CON DESCT.]]-(Tabla3[[#This Row],[PRECIO CON DESCT.]]*$T$6))</f>
        <v>15.750001259999999</v>
      </c>
      <c r="U3269" s="96"/>
      <c r="V3269" s="94">
        <f>Tabla3[[#This Row],[PRECIO %      en $]]*Tabla3[[#This Row],[PEDIDO ]]</f>
        <v>0</v>
      </c>
      <c r="W3269" s="57">
        <f>Tabla3[[#This Row],[PRECIO CON DESCT.]]*Tabla3[[#This Row],[PEDIDO ]]</f>
        <v>0</v>
      </c>
      <c r="X3269" s="58">
        <f>Tabla3[[#This Row],[PRECIO SIN %]]*Tabla3[[#This Row],[PEDIDO ]]</f>
        <v>0</v>
      </c>
    </row>
    <row r="3270" spans="1:24" ht="33" customHeight="1" x14ac:dyDescent="0.4">
      <c r="A3270" s="125">
        <v>7597533000025</v>
      </c>
      <c r="B3270" s="59" t="s">
        <v>225</v>
      </c>
      <c r="C3270" s="59" t="s">
        <v>269</v>
      </c>
      <c r="D32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70" s="119" t="s">
        <v>3733</v>
      </c>
      <c r="F3270" s="76" t="s">
        <v>537</v>
      </c>
      <c r="G32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70" s="78">
        <v>71</v>
      </c>
      <c r="J3270" s="52">
        <v>11.83333</v>
      </c>
      <c r="K3270" s="60">
        <f>Tabla3[[#This Row],[PRECIOS]]-Tabla3[[#This Row],[PRECIOS]]*10%</f>
        <v>10.649997000000001</v>
      </c>
      <c r="L3270" s="101"/>
      <c r="M3270" s="61"/>
      <c r="N3270" s="55">
        <f>IFERROR(Tabla3[[#This Row],[PRECIOS]]-Tabla3[[#This Row],[PRECIOS]]*Tabla3[[#This Row],[% PRODUCTO]]," ")</f>
        <v>11.83333</v>
      </c>
      <c r="O3270" s="61"/>
      <c r="P3270" s="55">
        <f>IFERROR(Tabla3[[#This Row],[OCULTAR2]]-Tabla3[[#This Row],[OCULTAR2]]*Tabla3[[#This Row],[% LÍNEA]]," ")</f>
        <v>11.83333</v>
      </c>
      <c r="Q3270" s="56">
        <f>IFERROR(Tabla3[[#This Row],[% PRODUCTO]]+Tabla3[[#This Row],[% LÍNEA]]," ")</f>
        <v>0</v>
      </c>
      <c r="R3270" s="60">
        <f>Tabla3[[#This Row],[OCULTAR3]]</f>
        <v>11.83333</v>
      </c>
      <c r="S3270" s="60">
        <f>Tabla3[[#This Row],[PRECIO SIN %]]-Tabla3[[#This Row],[PRECIO SIN %]]*10%</f>
        <v>10.649997000000001</v>
      </c>
      <c r="T3270" s="80">
        <f>(Tabla3[[#This Row],[PRECIO CON DESCT.]]-(Tabla3[[#This Row],[PRECIO CON DESCT.]]*$T$6))</f>
        <v>6.7094981100000002</v>
      </c>
      <c r="U3270" s="96"/>
      <c r="V3270" s="94">
        <f>Tabla3[[#This Row],[PRECIO %      en $]]*Tabla3[[#This Row],[PEDIDO ]]</f>
        <v>0</v>
      </c>
      <c r="W3270" s="57">
        <f>Tabla3[[#This Row],[PRECIO CON DESCT.]]*Tabla3[[#This Row],[PEDIDO ]]</f>
        <v>0</v>
      </c>
      <c r="X3270" s="58">
        <f>Tabla3[[#This Row],[PRECIO SIN %]]*Tabla3[[#This Row],[PEDIDO ]]</f>
        <v>0</v>
      </c>
    </row>
    <row r="3271" spans="1:24" ht="33" customHeight="1" x14ac:dyDescent="0.4">
      <c r="A3271" s="124">
        <v>7598455000520</v>
      </c>
      <c r="B3271" s="51" t="s">
        <v>225</v>
      </c>
      <c r="C3271" s="51" t="s">
        <v>58</v>
      </c>
      <c r="D32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271" s="118" t="s">
        <v>3734</v>
      </c>
      <c r="F3271" s="75" t="s">
        <v>537</v>
      </c>
      <c r="G32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71" s="77">
        <v>209</v>
      </c>
      <c r="J3271" s="52">
        <v>3.8222200000000002</v>
      </c>
      <c r="K3271" s="53">
        <f>Tabla3[[#This Row],[PRECIOS]]-Tabla3[[#This Row],[PRECIOS]]*10%</f>
        <v>3.4399980000000001</v>
      </c>
      <c r="L3271" s="101"/>
      <c r="M3271" s="54"/>
      <c r="N3271" s="55">
        <f>IFERROR(Tabla3[[#This Row],[PRECIOS]]-Tabla3[[#This Row],[PRECIOS]]*Tabla3[[#This Row],[% PRODUCTO]]," ")</f>
        <v>3.8222200000000002</v>
      </c>
      <c r="O3271" s="54"/>
      <c r="P3271" s="55">
        <f>IFERROR(Tabla3[[#This Row],[OCULTAR2]]-Tabla3[[#This Row],[OCULTAR2]]*Tabla3[[#This Row],[% LÍNEA]]," ")</f>
        <v>3.8222200000000002</v>
      </c>
      <c r="Q3271" s="56">
        <f>IFERROR(Tabla3[[#This Row],[% PRODUCTO]]+Tabla3[[#This Row],[% LÍNEA]]," ")</f>
        <v>0</v>
      </c>
      <c r="R3271" s="53">
        <f>Tabla3[[#This Row],[OCULTAR3]]</f>
        <v>3.8222200000000002</v>
      </c>
      <c r="S3271" s="53">
        <f>Tabla3[[#This Row],[PRECIO SIN %]]-Tabla3[[#This Row],[PRECIO SIN %]]*10%</f>
        <v>3.4399980000000001</v>
      </c>
      <c r="T3271" s="80">
        <f>(Tabla3[[#This Row],[PRECIO CON DESCT.]]-(Tabla3[[#This Row],[PRECIO CON DESCT.]]*$T$6))</f>
        <v>2.1671987399999999</v>
      </c>
      <c r="U3271" s="96"/>
      <c r="V3271" s="94">
        <f>Tabla3[[#This Row],[PRECIO %      en $]]*Tabla3[[#This Row],[PEDIDO ]]</f>
        <v>0</v>
      </c>
      <c r="W3271" s="57">
        <f>Tabla3[[#This Row],[PRECIO CON DESCT.]]*Tabla3[[#This Row],[PEDIDO ]]</f>
        <v>0</v>
      </c>
      <c r="X3271" s="58">
        <f>Tabla3[[#This Row],[PRECIO SIN %]]*Tabla3[[#This Row],[PEDIDO ]]</f>
        <v>0</v>
      </c>
    </row>
    <row r="3272" spans="1:24" ht="33" customHeight="1" x14ac:dyDescent="0.4">
      <c r="A3272" s="125">
        <v>7591196001603</v>
      </c>
      <c r="B3272" s="59" t="s">
        <v>225</v>
      </c>
      <c r="C3272" s="59" t="s">
        <v>200</v>
      </c>
      <c r="D32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72" s="119" t="s">
        <v>3735</v>
      </c>
      <c r="F3272" s="76" t="s">
        <v>537</v>
      </c>
      <c r="G32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72" s="78">
        <v>54</v>
      </c>
      <c r="J3272" s="52">
        <v>11.77778</v>
      </c>
      <c r="K3272" s="60">
        <f>Tabla3[[#This Row],[PRECIOS]]-Tabla3[[#This Row],[PRECIOS]]*10%</f>
        <v>10.600002</v>
      </c>
      <c r="L3272" s="101"/>
      <c r="M3272" s="61"/>
      <c r="N3272" s="55">
        <f>IFERROR(Tabla3[[#This Row],[PRECIOS]]-Tabla3[[#This Row],[PRECIOS]]*Tabla3[[#This Row],[% PRODUCTO]]," ")</f>
        <v>11.77778</v>
      </c>
      <c r="O3272" s="61"/>
      <c r="P3272" s="55">
        <f>IFERROR(Tabla3[[#This Row],[OCULTAR2]]-Tabla3[[#This Row],[OCULTAR2]]*Tabla3[[#This Row],[% LÍNEA]]," ")</f>
        <v>11.77778</v>
      </c>
      <c r="Q3272" s="56">
        <f>IFERROR(Tabla3[[#This Row],[% PRODUCTO]]+Tabla3[[#This Row],[% LÍNEA]]," ")</f>
        <v>0</v>
      </c>
      <c r="R3272" s="60">
        <f>Tabla3[[#This Row],[OCULTAR3]]</f>
        <v>11.77778</v>
      </c>
      <c r="S3272" s="60">
        <f>Tabla3[[#This Row],[PRECIO SIN %]]-Tabla3[[#This Row],[PRECIO SIN %]]*10%</f>
        <v>10.600002</v>
      </c>
      <c r="T3272" s="80">
        <f>(Tabla3[[#This Row],[PRECIO CON DESCT.]]-(Tabla3[[#This Row],[PRECIO CON DESCT.]]*$T$6))</f>
        <v>6.6780012600000003</v>
      </c>
      <c r="U3272" s="96"/>
      <c r="V3272" s="94">
        <f>Tabla3[[#This Row],[PRECIO %      en $]]*Tabla3[[#This Row],[PEDIDO ]]</f>
        <v>0</v>
      </c>
      <c r="W3272" s="57">
        <f>Tabla3[[#This Row],[PRECIO CON DESCT.]]*Tabla3[[#This Row],[PEDIDO ]]</f>
        <v>0</v>
      </c>
      <c r="X3272" s="58">
        <f>Tabla3[[#This Row],[PRECIO SIN %]]*Tabla3[[#This Row],[PEDIDO ]]</f>
        <v>0</v>
      </c>
    </row>
    <row r="3273" spans="1:24" ht="33" customHeight="1" x14ac:dyDescent="0.4">
      <c r="A3273" s="124">
        <v>7598252101444</v>
      </c>
      <c r="B3273" s="51" t="s">
        <v>225</v>
      </c>
      <c r="C3273" s="51" t="s">
        <v>56</v>
      </c>
      <c r="D32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73" s="118" t="s">
        <v>3736</v>
      </c>
      <c r="F3273" s="75" t="s">
        <v>537</v>
      </c>
      <c r="G32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73" s="77">
        <v>142</v>
      </c>
      <c r="J3273" s="52">
        <v>5.3333300000000001</v>
      </c>
      <c r="K3273" s="53">
        <f>Tabla3[[#This Row],[PRECIOS]]-Tabla3[[#This Row],[PRECIOS]]*10%</f>
        <v>4.7999970000000003</v>
      </c>
      <c r="L3273" s="101"/>
      <c r="M3273" s="54"/>
      <c r="N3273" s="55">
        <f>IFERROR(Tabla3[[#This Row],[PRECIOS]]-Tabla3[[#This Row],[PRECIOS]]*Tabla3[[#This Row],[% PRODUCTO]]," ")</f>
        <v>5.3333300000000001</v>
      </c>
      <c r="O3273" s="54"/>
      <c r="P3273" s="55">
        <f>IFERROR(Tabla3[[#This Row],[OCULTAR2]]-Tabla3[[#This Row],[OCULTAR2]]*Tabla3[[#This Row],[% LÍNEA]]," ")</f>
        <v>5.3333300000000001</v>
      </c>
      <c r="Q3273" s="56">
        <f>IFERROR(Tabla3[[#This Row],[% PRODUCTO]]+Tabla3[[#This Row],[% LÍNEA]]," ")</f>
        <v>0</v>
      </c>
      <c r="R3273" s="53">
        <f>Tabla3[[#This Row],[OCULTAR3]]</f>
        <v>5.3333300000000001</v>
      </c>
      <c r="S3273" s="53">
        <f>Tabla3[[#This Row],[PRECIO SIN %]]-Tabla3[[#This Row],[PRECIO SIN %]]*10%</f>
        <v>4.7999970000000003</v>
      </c>
      <c r="T3273" s="80">
        <f>(Tabla3[[#This Row],[PRECIO CON DESCT.]]-(Tabla3[[#This Row],[PRECIO CON DESCT.]]*$T$6))</f>
        <v>3.02399811</v>
      </c>
      <c r="U3273" s="96"/>
      <c r="V3273" s="94">
        <f>Tabla3[[#This Row],[PRECIO %      en $]]*Tabla3[[#This Row],[PEDIDO ]]</f>
        <v>0</v>
      </c>
      <c r="W3273" s="57">
        <f>Tabla3[[#This Row],[PRECIO CON DESCT.]]*Tabla3[[#This Row],[PEDIDO ]]</f>
        <v>0</v>
      </c>
      <c r="X3273" s="58">
        <f>Tabla3[[#This Row],[PRECIO SIN %]]*Tabla3[[#This Row],[PEDIDO ]]</f>
        <v>0</v>
      </c>
    </row>
    <row r="3274" spans="1:24" ht="33" customHeight="1" x14ac:dyDescent="0.4">
      <c r="A3274" s="125">
        <v>7702605102617</v>
      </c>
      <c r="B3274" s="59" t="s">
        <v>225</v>
      </c>
      <c r="C3274" s="59" t="s">
        <v>113</v>
      </c>
      <c r="D32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74" s="119" t="s">
        <v>3737</v>
      </c>
      <c r="F3274" s="76" t="s">
        <v>537</v>
      </c>
      <c r="G32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74" s="78">
        <v>32</v>
      </c>
      <c r="J3274" s="52">
        <v>4.6666699999999999</v>
      </c>
      <c r="K3274" s="60">
        <f>Tabla3[[#This Row],[PRECIOS]]-Tabla3[[#This Row],[PRECIOS]]*10%</f>
        <v>4.2000029999999997</v>
      </c>
      <c r="L3274" s="101"/>
      <c r="M3274" s="61"/>
      <c r="N3274" s="55">
        <f>IFERROR(Tabla3[[#This Row],[PRECIOS]]-Tabla3[[#This Row],[PRECIOS]]*Tabla3[[#This Row],[% PRODUCTO]]," ")</f>
        <v>4.6666699999999999</v>
      </c>
      <c r="O3274" s="61"/>
      <c r="P3274" s="55">
        <f>IFERROR(Tabla3[[#This Row],[OCULTAR2]]-Tabla3[[#This Row],[OCULTAR2]]*Tabla3[[#This Row],[% LÍNEA]]," ")</f>
        <v>4.6666699999999999</v>
      </c>
      <c r="Q3274" s="56">
        <f>IFERROR(Tabla3[[#This Row],[% PRODUCTO]]+Tabla3[[#This Row],[% LÍNEA]]," ")</f>
        <v>0</v>
      </c>
      <c r="R3274" s="60">
        <f>Tabla3[[#This Row],[OCULTAR3]]</f>
        <v>4.6666699999999999</v>
      </c>
      <c r="S3274" s="60">
        <f>Tabla3[[#This Row],[PRECIO SIN %]]-Tabla3[[#This Row],[PRECIO SIN %]]*10%</f>
        <v>4.2000029999999997</v>
      </c>
      <c r="T3274" s="80">
        <f>(Tabla3[[#This Row],[PRECIO CON DESCT.]]-(Tabla3[[#This Row],[PRECIO CON DESCT.]]*$T$6))</f>
        <v>2.64600189</v>
      </c>
      <c r="U3274" s="96"/>
      <c r="V3274" s="94">
        <f>Tabla3[[#This Row],[PRECIO %      en $]]*Tabla3[[#This Row],[PEDIDO ]]</f>
        <v>0</v>
      </c>
      <c r="W3274" s="57">
        <f>Tabla3[[#This Row],[PRECIO CON DESCT.]]*Tabla3[[#This Row],[PEDIDO ]]</f>
        <v>0</v>
      </c>
      <c r="X3274" s="58">
        <f>Tabla3[[#This Row],[PRECIO SIN %]]*Tabla3[[#This Row],[PEDIDO ]]</f>
        <v>0</v>
      </c>
    </row>
    <row r="3275" spans="1:24" ht="33" customHeight="1" x14ac:dyDescent="0.4">
      <c r="A3275" s="124">
        <v>7594001100539</v>
      </c>
      <c r="B3275" s="51" t="s">
        <v>225</v>
      </c>
      <c r="C3275" s="51" t="s">
        <v>203</v>
      </c>
      <c r="D32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75" s="118" t="s">
        <v>3738</v>
      </c>
      <c r="F3275" s="75" t="s">
        <v>537</v>
      </c>
      <c r="G32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75" s="77">
        <v>252</v>
      </c>
      <c r="J3275" s="52">
        <v>2.8666700000000001</v>
      </c>
      <c r="K3275" s="53">
        <f>Tabla3[[#This Row],[PRECIOS]]-Tabla3[[#This Row],[PRECIOS]]*10%</f>
        <v>2.580003</v>
      </c>
      <c r="L3275" s="101"/>
      <c r="M3275" s="54"/>
      <c r="N3275" s="55">
        <f>IFERROR(Tabla3[[#This Row],[PRECIOS]]-Tabla3[[#This Row],[PRECIOS]]*Tabla3[[#This Row],[% PRODUCTO]]," ")</f>
        <v>2.8666700000000001</v>
      </c>
      <c r="O3275" s="54"/>
      <c r="P3275" s="55">
        <f>IFERROR(Tabla3[[#This Row],[OCULTAR2]]-Tabla3[[#This Row],[OCULTAR2]]*Tabla3[[#This Row],[% LÍNEA]]," ")</f>
        <v>2.8666700000000001</v>
      </c>
      <c r="Q3275" s="56">
        <f>IFERROR(Tabla3[[#This Row],[% PRODUCTO]]+Tabla3[[#This Row],[% LÍNEA]]," ")</f>
        <v>0</v>
      </c>
      <c r="R3275" s="53">
        <f>Tabla3[[#This Row],[OCULTAR3]]</f>
        <v>2.8666700000000001</v>
      </c>
      <c r="S3275" s="53">
        <f>Tabla3[[#This Row],[PRECIO SIN %]]-Tabla3[[#This Row],[PRECIO SIN %]]*10%</f>
        <v>2.580003</v>
      </c>
      <c r="T3275" s="80">
        <f>(Tabla3[[#This Row],[PRECIO CON DESCT.]]-(Tabla3[[#This Row],[PRECIO CON DESCT.]]*$T$6))</f>
        <v>1.62540189</v>
      </c>
      <c r="U3275" s="96"/>
      <c r="V3275" s="94">
        <f>Tabla3[[#This Row],[PRECIO %      en $]]*Tabla3[[#This Row],[PEDIDO ]]</f>
        <v>0</v>
      </c>
      <c r="W3275" s="57">
        <f>Tabla3[[#This Row],[PRECIO CON DESCT.]]*Tabla3[[#This Row],[PEDIDO ]]</f>
        <v>0</v>
      </c>
      <c r="X3275" s="58">
        <f>Tabla3[[#This Row],[PRECIO SIN %]]*Tabla3[[#This Row],[PEDIDO ]]</f>
        <v>0</v>
      </c>
    </row>
    <row r="3276" spans="1:24" ht="33" customHeight="1" x14ac:dyDescent="0.4">
      <c r="A3276" s="125">
        <v>7703712031067</v>
      </c>
      <c r="B3276" s="59" t="s">
        <v>225</v>
      </c>
      <c r="C3276" s="59" t="s">
        <v>152</v>
      </c>
      <c r="D32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76" s="119" t="s">
        <v>3739</v>
      </c>
      <c r="F3276" s="76" t="s">
        <v>537</v>
      </c>
      <c r="G32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76" s="78">
        <v>149</v>
      </c>
      <c r="J3276" s="52">
        <v>4.1888899999999998</v>
      </c>
      <c r="K3276" s="60">
        <f>Tabla3[[#This Row],[PRECIOS]]-Tabla3[[#This Row],[PRECIOS]]*10%</f>
        <v>3.7700009999999997</v>
      </c>
      <c r="L3276" s="101"/>
      <c r="M3276" s="61"/>
      <c r="N3276" s="55">
        <f>IFERROR(Tabla3[[#This Row],[PRECIOS]]-Tabla3[[#This Row],[PRECIOS]]*Tabla3[[#This Row],[% PRODUCTO]]," ")</f>
        <v>4.1888899999999998</v>
      </c>
      <c r="O3276" s="61"/>
      <c r="P3276" s="55">
        <f>IFERROR(Tabla3[[#This Row],[OCULTAR2]]-Tabla3[[#This Row],[OCULTAR2]]*Tabla3[[#This Row],[% LÍNEA]]," ")</f>
        <v>4.1888899999999998</v>
      </c>
      <c r="Q3276" s="56">
        <f>IFERROR(Tabla3[[#This Row],[% PRODUCTO]]+Tabla3[[#This Row],[% LÍNEA]]," ")</f>
        <v>0</v>
      </c>
      <c r="R3276" s="60">
        <f>Tabla3[[#This Row],[OCULTAR3]]</f>
        <v>4.1888899999999998</v>
      </c>
      <c r="S3276" s="60">
        <f>Tabla3[[#This Row],[PRECIO SIN %]]-Tabla3[[#This Row],[PRECIO SIN %]]*10%</f>
        <v>3.7700009999999997</v>
      </c>
      <c r="T3276" s="80">
        <f>(Tabla3[[#This Row],[PRECIO CON DESCT.]]-(Tabla3[[#This Row],[PRECIO CON DESCT.]]*$T$6))</f>
        <v>2.3751006299999999</v>
      </c>
      <c r="U3276" s="96"/>
      <c r="V3276" s="94">
        <f>Tabla3[[#This Row],[PRECIO %      en $]]*Tabla3[[#This Row],[PEDIDO ]]</f>
        <v>0</v>
      </c>
      <c r="W3276" s="57">
        <f>Tabla3[[#This Row],[PRECIO CON DESCT.]]*Tabla3[[#This Row],[PEDIDO ]]</f>
        <v>0</v>
      </c>
      <c r="X3276" s="58">
        <f>Tabla3[[#This Row],[PRECIO SIN %]]*Tabla3[[#This Row],[PEDIDO ]]</f>
        <v>0</v>
      </c>
    </row>
    <row r="3277" spans="1:24" ht="33" customHeight="1" x14ac:dyDescent="0.4">
      <c r="A3277" s="124">
        <v>7591020001052</v>
      </c>
      <c r="B3277" s="51" t="s">
        <v>225</v>
      </c>
      <c r="C3277" s="51" t="s">
        <v>196</v>
      </c>
      <c r="D32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77" s="118" t="s">
        <v>3740</v>
      </c>
      <c r="F3277" s="75" t="s">
        <v>537</v>
      </c>
      <c r="G32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77" s="77">
        <v>53</v>
      </c>
      <c r="J3277" s="52">
        <v>4.7222200000000001</v>
      </c>
      <c r="K3277" s="53">
        <f>Tabla3[[#This Row],[PRECIOS]]-Tabla3[[#This Row],[PRECIOS]]*10%</f>
        <v>4.2499979999999997</v>
      </c>
      <c r="L3277" s="101"/>
      <c r="M3277" s="54"/>
      <c r="N3277" s="55">
        <f>IFERROR(Tabla3[[#This Row],[PRECIOS]]-Tabla3[[#This Row],[PRECIOS]]*Tabla3[[#This Row],[% PRODUCTO]]," ")</f>
        <v>4.7222200000000001</v>
      </c>
      <c r="O3277" s="54"/>
      <c r="P3277" s="55">
        <f>IFERROR(Tabla3[[#This Row],[OCULTAR2]]-Tabla3[[#This Row],[OCULTAR2]]*Tabla3[[#This Row],[% LÍNEA]]," ")</f>
        <v>4.7222200000000001</v>
      </c>
      <c r="Q3277" s="56">
        <f>IFERROR(Tabla3[[#This Row],[% PRODUCTO]]+Tabla3[[#This Row],[% LÍNEA]]," ")</f>
        <v>0</v>
      </c>
      <c r="R3277" s="53">
        <f>Tabla3[[#This Row],[OCULTAR3]]</f>
        <v>4.7222200000000001</v>
      </c>
      <c r="S3277" s="53">
        <f>Tabla3[[#This Row],[PRECIO SIN %]]-Tabla3[[#This Row],[PRECIO SIN %]]*10%</f>
        <v>4.2499979999999997</v>
      </c>
      <c r="T3277" s="80">
        <f>(Tabla3[[#This Row],[PRECIO CON DESCT.]]-(Tabla3[[#This Row],[PRECIO CON DESCT.]]*$T$6))</f>
        <v>2.6774987399999999</v>
      </c>
      <c r="U3277" s="96"/>
      <c r="V3277" s="94">
        <f>Tabla3[[#This Row],[PRECIO %      en $]]*Tabla3[[#This Row],[PEDIDO ]]</f>
        <v>0</v>
      </c>
      <c r="W3277" s="57">
        <f>Tabla3[[#This Row],[PRECIO CON DESCT.]]*Tabla3[[#This Row],[PEDIDO ]]</f>
        <v>0</v>
      </c>
      <c r="X3277" s="58">
        <f>Tabla3[[#This Row],[PRECIO SIN %]]*Tabla3[[#This Row],[PEDIDO ]]</f>
        <v>0</v>
      </c>
    </row>
    <row r="3278" spans="1:24" ht="33" customHeight="1" x14ac:dyDescent="0.4">
      <c r="A3278" s="125">
        <v>7591818222164</v>
      </c>
      <c r="B3278" s="59" t="s">
        <v>225</v>
      </c>
      <c r="C3278" s="59" t="s">
        <v>105</v>
      </c>
      <c r="D32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278" s="119" t="s">
        <v>3741</v>
      </c>
      <c r="F3278" s="76" t="s">
        <v>537</v>
      </c>
      <c r="G32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78" s="78">
        <v>99</v>
      </c>
      <c r="J3278" s="52">
        <v>3.6444399999999999</v>
      </c>
      <c r="K3278" s="60">
        <f>Tabla3[[#This Row],[PRECIOS]]-Tabla3[[#This Row],[PRECIOS]]*10%</f>
        <v>3.2799959999999997</v>
      </c>
      <c r="L3278" s="101"/>
      <c r="M3278" s="61"/>
      <c r="N3278" s="55">
        <f>IFERROR(Tabla3[[#This Row],[PRECIOS]]-Tabla3[[#This Row],[PRECIOS]]*Tabla3[[#This Row],[% PRODUCTO]]," ")</f>
        <v>3.6444399999999999</v>
      </c>
      <c r="O3278" s="61"/>
      <c r="P3278" s="55">
        <f>IFERROR(Tabla3[[#This Row],[OCULTAR2]]-Tabla3[[#This Row],[OCULTAR2]]*Tabla3[[#This Row],[% LÍNEA]]," ")</f>
        <v>3.6444399999999999</v>
      </c>
      <c r="Q3278" s="56">
        <f>IFERROR(Tabla3[[#This Row],[% PRODUCTO]]+Tabla3[[#This Row],[% LÍNEA]]," ")</f>
        <v>0</v>
      </c>
      <c r="R3278" s="60">
        <f>Tabla3[[#This Row],[OCULTAR3]]</f>
        <v>3.6444399999999999</v>
      </c>
      <c r="S3278" s="60">
        <f>Tabla3[[#This Row],[PRECIO SIN %]]-Tabla3[[#This Row],[PRECIO SIN %]]*10%</f>
        <v>3.2799959999999997</v>
      </c>
      <c r="T3278" s="80">
        <f>(Tabla3[[#This Row],[PRECIO CON DESCT.]]-(Tabla3[[#This Row],[PRECIO CON DESCT.]]*$T$6))</f>
        <v>2.06639748</v>
      </c>
      <c r="U3278" s="96"/>
      <c r="V3278" s="94">
        <f>Tabla3[[#This Row],[PRECIO %      en $]]*Tabla3[[#This Row],[PEDIDO ]]</f>
        <v>0</v>
      </c>
      <c r="W3278" s="57">
        <f>Tabla3[[#This Row],[PRECIO CON DESCT.]]*Tabla3[[#This Row],[PEDIDO ]]</f>
        <v>0</v>
      </c>
      <c r="X3278" s="58">
        <f>Tabla3[[#This Row],[PRECIO SIN %]]*Tabla3[[#This Row],[PEDIDO ]]</f>
        <v>0</v>
      </c>
    </row>
    <row r="3279" spans="1:24" ht="33" customHeight="1" x14ac:dyDescent="0.4">
      <c r="A3279" s="124">
        <v>7591818116005</v>
      </c>
      <c r="B3279" s="51" t="s">
        <v>225</v>
      </c>
      <c r="C3279" s="51" t="s">
        <v>105</v>
      </c>
      <c r="D32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279" s="118" t="s">
        <v>3742</v>
      </c>
      <c r="F3279" s="75" t="s">
        <v>537</v>
      </c>
      <c r="G32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79" s="77">
        <v>96</v>
      </c>
      <c r="J3279" s="52">
        <v>2.4333300000000002</v>
      </c>
      <c r="K3279" s="53">
        <f>Tabla3[[#This Row],[PRECIOS]]-Tabla3[[#This Row],[PRECIOS]]*10%</f>
        <v>2.189997</v>
      </c>
      <c r="L3279" s="101"/>
      <c r="M3279" s="54"/>
      <c r="N3279" s="55">
        <f>IFERROR(Tabla3[[#This Row],[PRECIOS]]-Tabla3[[#This Row],[PRECIOS]]*Tabla3[[#This Row],[% PRODUCTO]]," ")</f>
        <v>2.4333300000000002</v>
      </c>
      <c r="O3279" s="54"/>
      <c r="P3279" s="55">
        <f>IFERROR(Tabla3[[#This Row],[OCULTAR2]]-Tabla3[[#This Row],[OCULTAR2]]*Tabla3[[#This Row],[% LÍNEA]]," ")</f>
        <v>2.4333300000000002</v>
      </c>
      <c r="Q3279" s="56">
        <f>IFERROR(Tabla3[[#This Row],[% PRODUCTO]]+Tabla3[[#This Row],[% LÍNEA]]," ")</f>
        <v>0</v>
      </c>
      <c r="R3279" s="53">
        <f>Tabla3[[#This Row],[OCULTAR3]]</f>
        <v>2.4333300000000002</v>
      </c>
      <c r="S3279" s="53">
        <f>Tabla3[[#This Row],[PRECIO SIN %]]-Tabla3[[#This Row],[PRECIO SIN %]]*10%</f>
        <v>2.189997</v>
      </c>
      <c r="T3279" s="80">
        <f>(Tabla3[[#This Row],[PRECIO CON DESCT.]]-(Tabla3[[#This Row],[PRECIO CON DESCT.]]*$T$6))</f>
        <v>1.3796981100000001</v>
      </c>
      <c r="U3279" s="96"/>
      <c r="V3279" s="94">
        <f>Tabla3[[#This Row],[PRECIO %      en $]]*Tabla3[[#This Row],[PEDIDO ]]</f>
        <v>0</v>
      </c>
      <c r="W3279" s="57">
        <f>Tabla3[[#This Row],[PRECIO CON DESCT.]]*Tabla3[[#This Row],[PEDIDO ]]</f>
        <v>0</v>
      </c>
      <c r="X3279" s="58">
        <f>Tabla3[[#This Row],[PRECIO SIN %]]*Tabla3[[#This Row],[PEDIDO ]]</f>
        <v>0</v>
      </c>
    </row>
    <row r="3280" spans="1:24" ht="33" customHeight="1" x14ac:dyDescent="0.4">
      <c r="A3280" s="125">
        <v>7594001100362</v>
      </c>
      <c r="B3280" s="59" t="s">
        <v>225</v>
      </c>
      <c r="C3280" s="59" t="s">
        <v>203</v>
      </c>
      <c r="D32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80" s="119" t="s">
        <v>3743</v>
      </c>
      <c r="F3280" s="76" t="s">
        <v>537</v>
      </c>
      <c r="G32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80" s="78">
        <v>938</v>
      </c>
      <c r="J3280" s="52">
        <v>4.11111</v>
      </c>
      <c r="K3280" s="60">
        <f>Tabla3[[#This Row],[PRECIOS]]-Tabla3[[#This Row],[PRECIOS]]*10%</f>
        <v>3.699999</v>
      </c>
      <c r="L3280" s="101"/>
      <c r="M3280" s="61"/>
      <c r="N3280" s="55">
        <f>IFERROR(Tabla3[[#This Row],[PRECIOS]]-Tabla3[[#This Row],[PRECIOS]]*Tabla3[[#This Row],[% PRODUCTO]]," ")</f>
        <v>4.11111</v>
      </c>
      <c r="O3280" s="61"/>
      <c r="P3280" s="55">
        <f>IFERROR(Tabla3[[#This Row],[OCULTAR2]]-Tabla3[[#This Row],[OCULTAR2]]*Tabla3[[#This Row],[% LÍNEA]]," ")</f>
        <v>4.11111</v>
      </c>
      <c r="Q3280" s="56">
        <f>IFERROR(Tabla3[[#This Row],[% PRODUCTO]]+Tabla3[[#This Row],[% LÍNEA]]," ")</f>
        <v>0</v>
      </c>
      <c r="R3280" s="60">
        <f>Tabla3[[#This Row],[OCULTAR3]]</f>
        <v>4.11111</v>
      </c>
      <c r="S3280" s="60">
        <f>Tabla3[[#This Row],[PRECIO SIN %]]-Tabla3[[#This Row],[PRECIO SIN %]]*10%</f>
        <v>3.699999</v>
      </c>
      <c r="T3280" s="80">
        <f>(Tabla3[[#This Row],[PRECIO CON DESCT.]]-(Tabla3[[#This Row],[PRECIO CON DESCT.]]*$T$6))</f>
        <v>2.3309993699999998</v>
      </c>
      <c r="U3280" s="96"/>
      <c r="V3280" s="94">
        <f>Tabla3[[#This Row],[PRECIO %      en $]]*Tabla3[[#This Row],[PEDIDO ]]</f>
        <v>0</v>
      </c>
      <c r="W3280" s="57">
        <f>Tabla3[[#This Row],[PRECIO CON DESCT.]]*Tabla3[[#This Row],[PEDIDO ]]</f>
        <v>0</v>
      </c>
      <c r="X3280" s="58">
        <f>Tabla3[[#This Row],[PRECIO SIN %]]*Tabla3[[#This Row],[PEDIDO ]]</f>
        <v>0</v>
      </c>
    </row>
    <row r="3281" spans="1:24" ht="33" customHeight="1" x14ac:dyDescent="0.4">
      <c r="A3281" s="124">
        <v>7591585377807</v>
      </c>
      <c r="B3281" s="51" t="s">
        <v>225</v>
      </c>
      <c r="C3281" s="51" t="s">
        <v>75</v>
      </c>
      <c r="D32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81" s="118" t="s">
        <v>3744</v>
      </c>
      <c r="F3281" s="75" t="s">
        <v>537</v>
      </c>
      <c r="G32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81" s="77">
        <v>19</v>
      </c>
      <c r="J3281" s="52">
        <v>3.9111099999999999</v>
      </c>
      <c r="K3281" s="53">
        <f>Tabla3[[#This Row],[PRECIOS]]-Tabla3[[#This Row],[PRECIOS]]*10%</f>
        <v>3.5199989999999999</v>
      </c>
      <c r="L3281" s="101"/>
      <c r="M3281" s="54"/>
      <c r="N3281" s="55">
        <f>IFERROR(Tabla3[[#This Row],[PRECIOS]]-Tabla3[[#This Row],[PRECIOS]]*Tabla3[[#This Row],[% PRODUCTO]]," ")</f>
        <v>3.9111099999999999</v>
      </c>
      <c r="O3281" s="54"/>
      <c r="P3281" s="55">
        <f>IFERROR(Tabla3[[#This Row],[OCULTAR2]]-Tabla3[[#This Row],[OCULTAR2]]*Tabla3[[#This Row],[% LÍNEA]]," ")</f>
        <v>3.9111099999999999</v>
      </c>
      <c r="Q3281" s="56">
        <f>IFERROR(Tabla3[[#This Row],[% PRODUCTO]]+Tabla3[[#This Row],[% LÍNEA]]," ")</f>
        <v>0</v>
      </c>
      <c r="R3281" s="53">
        <f>Tabla3[[#This Row],[OCULTAR3]]</f>
        <v>3.9111099999999999</v>
      </c>
      <c r="S3281" s="53">
        <f>Tabla3[[#This Row],[PRECIO SIN %]]-Tabla3[[#This Row],[PRECIO SIN %]]*10%</f>
        <v>3.5199989999999999</v>
      </c>
      <c r="T3281" s="80">
        <f>(Tabla3[[#This Row],[PRECIO CON DESCT.]]-(Tabla3[[#This Row],[PRECIO CON DESCT.]]*$T$6))</f>
        <v>2.2175993699999998</v>
      </c>
      <c r="U3281" s="96"/>
      <c r="V3281" s="94">
        <f>Tabla3[[#This Row],[PRECIO %      en $]]*Tabla3[[#This Row],[PEDIDO ]]</f>
        <v>0</v>
      </c>
      <c r="W3281" s="57">
        <f>Tabla3[[#This Row],[PRECIO CON DESCT.]]*Tabla3[[#This Row],[PEDIDO ]]</f>
        <v>0</v>
      </c>
      <c r="X3281" s="58">
        <f>Tabla3[[#This Row],[PRECIO SIN %]]*Tabla3[[#This Row],[PEDIDO ]]</f>
        <v>0</v>
      </c>
    </row>
    <row r="3282" spans="1:24" ht="33" customHeight="1" x14ac:dyDescent="0.4">
      <c r="A3282" s="125">
        <v>7598578000308</v>
      </c>
      <c r="B3282" s="59" t="s">
        <v>225</v>
      </c>
      <c r="C3282" s="59" t="s">
        <v>159</v>
      </c>
      <c r="D32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82" s="119" t="s">
        <v>3745</v>
      </c>
      <c r="F3282" s="76" t="s">
        <v>537</v>
      </c>
      <c r="G32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82" s="78">
        <v>261</v>
      </c>
      <c r="J3282" s="52">
        <v>3.5555599999999998</v>
      </c>
      <c r="K3282" s="60">
        <f>Tabla3[[#This Row],[PRECIOS]]-Tabla3[[#This Row],[PRECIOS]]*10%</f>
        <v>3.2000039999999998</v>
      </c>
      <c r="L3282" s="101"/>
      <c r="M3282" s="61"/>
      <c r="N3282" s="55">
        <f>IFERROR(Tabla3[[#This Row],[PRECIOS]]-Tabla3[[#This Row],[PRECIOS]]*Tabla3[[#This Row],[% PRODUCTO]]," ")</f>
        <v>3.5555599999999998</v>
      </c>
      <c r="O3282" s="61"/>
      <c r="P3282" s="55">
        <f>IFERROR(Tabla3[[#This Row],[OCULTAR2]]-Tabla3[[#This Row],[OCULTAR2]]*Tabla3[[#This Row],[% LÍNEA]]," ")</f>
        <v>3.5555599999999998</v>
      </c>
      <c r="Q3282" s="56">
        <f>IFERROR(Tabla3[[#This Row],[% PRODUCTO]]+Tabla3[[#This Row],[% LÍNEA]]," ")</f>
        <v>0</v>
      </c>
      <c r="R3282" s="60">
        <f>Tabla3[[#This Row],[OCULTAR3]]</f>
        <v>3.5555599999999998</v>
      </c>
      <c r="S3282" s="60">
        <f>Tabla3[[#This Row],[PRECIO SIN %]]-Tabla3[[#This Row],[PRECIO SIN %]]*10%</f>
        <v>3.2000039999999998</v>
      </c>
      <c r="T3282" s="80">
        <f>(Tabla3[[#This Row],[PRECIO CON DESCT.]]-(Tabla3[[#This Row],[PRECIO CON DESCT.]]*$T$6))</f>
        <v>2.0160025199999998</v>
      </c>
      <c r="U3282" s="96"/>
      <c r="V3282" s="94">
        <f>Tabla3[[#This Row],[PRECIO %      en $]]*Tabla3[[#This Row],[PEDIDO ]]</f>
        <v>0</v>
      </c>
      <c r="W3282" s="57">
        <f>Tabla3[[#This Row],[PRECIO CON DESCT.]]*Tabla3[[#This Row],[PEDIDO ]]</f>
        <v>0</v>
      </c>
      <c r="X3282" s="58">
        <f>Tabla3[[#This Row],[PRECIO SIN %]]*Tabla3[[#This Row],[PEDIDO ]]</f>
        <v>0</v>
      </c>
    </row>
    <row r="3283" spans="1:24" ht="33" customHeight="1" x14ac:dyDescent="0.4">
      <c r="A3283" s="124">
        <v>8908020242931</v>
      </c>
      <c r="B3283" s="51" t="s">
        <v>225</v>
      </c>
      <c r="C3283" s="51" t="s">
        <v>206</v>
      </c>
      <c r="D32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83" s="118" t="s">
        <v>3746</v>
      </c>
      <c r="F3283" s="75" t="s">
        <v>537</v>
      </c>
      <c r="G32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83" s="77">
        <v>326</v>
      </c>
      <c r="J3283" s="52">
        <v>2.2222200000000001</v>
      </c>
      <c r="K3283" s="53">
        <f>Tabla3[[#This Row],[PRECIOS]]-Tabla3[[#This Row],[PRECIOS]]*10%</f>
        <v>1.9999980000000002</v>
      </c>
      <c r="L3283" s="101"/>
      <c r="M3283" s="54"/>
      <c r="N3283" s="55">
        <f>IFERROR(Tabla3[[#This Row],[PRECIOS]]-Tabla3[[#This Row],[PRECIOS]]*Tabla3[[#This Row],[% PRODUCTO]]," ")</f>
        <v>2.2222200000000001</v>
      </c>
      <c r="O3283" s="54"/>
      <c r="P3283" s="55">
        <f>IFERROR(Tabla3[[#This Row],[OCULTAR2]]-Tabla3[[#This Row],[OCULTAR2]]*Tabla3[[#This Row],[% LÍNEA]]," ")</f>
        <v>2.2222200000000001</v>
      </c>
      <c r="Q3283" s="56">
        <f>IFERROR(Tabla3[[#This Row],[% PRODUCTO]]+Tabla3[[#This Row],[% LÍNEA]]," ")</f>
        <v>0</v>
      </c>
      <c r="R3283" s="53">
        <f>Tabla3[[#This Row],[OCULTAR3]]</f>
        <v>2.2222200000000001</v>
      </c>
      <c r="S3283" s="53">
        <f>Tabla3[[#This Row],[PRECIO SIN %]]-Tabla3[[#This Row],[PRECIO SIN %]]*10%</f>
        <v>1.9999980000000002</v>
      </c>
      <c r="T3283" s="80">
        <f>(Tabla3[[#This Row],[PRECIO CON DESCT.]]-(Tabla3[[#This Row],[PRECIO CON DESCT.]]*$T$6))</f>
        <v>1.2599987400000001</v>
      </c>
      <c r="U3283" s="96"/>
      <c r="V3283" s="94">
        <f>Tabla3[[#This Row],[PRECIO %      en $]]*Tabla3[[#This Row],[PEDIDO ]]</f>
        <v>0</v>
      </c>
      <c r="W3283" s="57">
        <f>Tabla3[[#This Row],[PRECIO CON DESCT.]]*Tabla3[[#This Row],[PEDIDO ]]</f>
        <v>0</v>
      </c>
      <c r="X3283" s="58">
        <f>Tabla3[[#This Row],[PRECIO SIN %]]*Tabla3[[#This Row],[PEDIDO ]]</f>
        <v>0</v>
      </c>
    </row>
    <row r="3284" spans="1:24" ht="33" customHeight="1" x14ac:dyDescent="0.4">
      <c r="A3284" s="125">
        <v>7592454003667</v>
      </c>
      <c r="B3284" s="59" t="s">
        <v>225</v>
      </c>
      <c r="C3284" s="59" t="s">
        <v>171</v>
      </c>
      <c r="D32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84" s="119" t="s">
        <v>3747</v>
      </c>
      <c r="F3284" s="76" t="s">
        <v>537</v>
      </c>
      <c r="G32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84" s="78">
        <v>45</v>
      </c>
      <c r="J3284" s="52">
        <v>4.11111</v>
      </c>
      <c r="K3284" s="60">
        <f>Tabla3[[#This Row],[PRECIOS]]-Tabla3[[#This Row],[PRECIOS]]*10%</f>
        <v>3.699999</v>
      </c>
      <c r="L3284" s="101"/>
      <c r="M3284" s="61"/>
      <c r="N3284" s="55">
        <f>IFERROR(Tabla3[[#This Row],[PRECIOS]]-Tabla3[[#This Row],[PRECIOS]]*Tabla3[[#This Row],[% PRODUCTO]]," ")</f>
        <v>4.11111</v>
      </c>
      <c r="O3284" s="61"/>
      <c r="P3284" s="55">
        <f>IFERROR(Tabla3[[#This Row],[OCULTAR2]]-Tabla3[[#This Row],[OCULTAR2]]*Tabla3[[#This Row],[% LÍNEA]]," ")</f>
        <v>4.11111</v>
      </c>
      <c r="Q3284" s="56">
        <f>IFERROR(Tabla3[[#This Row],[% PRODUCTO]]+Tabla3[[#This Row],[% LÍNEA]]," ")</f>
        <v>0</v>
      </c>
      <c r="R3284" s="60">
        <f>Tabla3[[#This Row],[OCULTAR3]]</f>
        <v>4.11111</v>
      </c>
      <c r="S3284" s="60">
        <f>Tabla3[[#This Row],[PRECIO SIN %]]-Tabla3[[#This Row],[PRECIO SIN %]]*10%</f>
        <v>3.699999</v>
      </c>
      <c r="T3284" s="80">
        <f>(Tabla3[[#This Row],[PRECIO CON DESCT.]]-(Tabla3[[#This Row],[PRECIO CON DESCT.]]*$T$6))</f>
        <v>2.3309993699999998</v>
      </c>
      <c r="U3284" s="96"/>
      <c r="V3284" s="94">
        <f>Tabla3[[#This Row],[PRECIO %      en $]]*Tabla3[[#This Row],[PEDIDO ]]</f>
        <v>0</v>
      </c>
      <c r="W3284" s="57">
        <f>Tabla3[[#This Row],[PRECIO CON DESCT.]]*Tabla3[[#This Row],[PEDIDO ]]</f>
        <v>0</v>
      </c>
      <c r="X3284" s="58">
        <f>Tabla3[[#This Row],[PRECIO SIN %]]*Tabla3[[#This Row],[PEDIDO ]]</f>
        <v>0</v>
      </c>
    </row>
    <row r="3285" spans="1:24" ht="33" customHeight="1" x14ac:dyDescent="0.4">
      <c r="A3285" s="124">
        <v>7591519007749</v>
      </c>
      <c r="B3285" s="51" t="s">
        <v>225</v>
      </c>
      <c r="C3285" s="51" t="s">
        <v>149</v>
      </c>
      <c r="D32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85" s="118" t="s">
        <v>3748</v>
      </c>
      <c r="F3285" s="75" t="s">
        <v>537</v>
      </c>
      <c r="G32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85" s="77">
        <v>50</v>
      </c>
      <c r="J3285" s="52">
        <v>4.5999999999999996</v>
      </c>
      <c r="K3285" s="53">
        <f>Tabla3[[#This Row],[PRECIOS]]-Tabla3[[#This Row],[PRECIOS]]*10%</f>
        <v>4.1399999999999997</v>
      </c>
      <c r="L3285" s="101"/>
      <c r="M3285" s="54"/>
      <c r="N3285" s="55">
        <f>IFERROR(Tabla3[[#This Row],[PRECIOS]]-Tabla3[[#This Row],[PRECIOS]]*Tabla3[[#This Row],[% PRODUCTO]]," ")</f>
        <v>4.5999999999999996</v>
      </c>
      <c r="O3285" s="54"/>
      <c r="P3285" s="55">
        <f>IFERROR(Tabla3[[#This Row],[OCULTAR2]]-Tabla3[[#This Row],[OCULTAR2]]*Tabla3[[#This Row],[% LÍNEA]]," ")</f>
        <v>4.5999999999999996</v>
      </c>
      <c r="Q3285" s="56">
        <f>IFERROR(Tabla3[[#This Row],[% PRODUCTO]]+Tabla3[[#This Row],[% LÍNEA]]," ")</f>
        <v>0</v>
      </c>
      <c r="R3285" s="53">
        <f>Tabla3[[#This Row],[OCULTAR3]]</f>
        <v>4.5999999999999996</v>
      </c>
      <c r="S3285" s="53">
        <f>Tabla3[[#This Row],[PRECIO SIN %]]-Tabla3[[#This Row],[PRECIO SIN %]]*10%</f>
        <v>4.1399999999999997</v>
      </c>
      <c r="T3285" s="80">
        <f>(Tabla3[[#This Row],[PRECIO CON DESCT.]]-(Tabla3[[#This Row],[PRECIO CON DESCT.]]*$T$6))</f>
        <v>2.6082000000000001</v>
      </c>
      <c r="U3285" s="96"/>
      <c r="V3285" s="94">
        <f>Tabla3[[#This Row],[PRECIO %      en $]]*Tabla3[[#This Row],[PEDIDO ]]</f>
        <v>0</v>
      </c>
      <c r="W3285" s="57">
        <f>Tabla3[[#This Row],[PRECIO CON DESCT.]]*Tabla3[[#This Row],[PEDIDO ]]</f>
        <v>0</v>
      </c>
      <c r="X3285" s="58">
        <f>Tabla3[[#This Row],[PRECIO SIN %]]*Tabla3[[#This Row],[PEDIDO ]]</f>
        <v>0</v>
      </c>
    </row>
    <row r="3286" spans="1:24" ht="33" customHeight="1" x14ac:dyDescent="0.4">
      <c r="A3286" s="125">
        <v>7592454889186</v>
      </c>
      <c r="B3286" s="59" t="s">
        <v>225</v>
      </c>
      <c r="C3286" s="59" t="s">
        <v>188</v>
      </c>
      <c r="D32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86" s="119" t="s">
        <v>3749</v>
      </c>
      <c r="F3286" s="76" t="s">
        <v>537</v>
      </c>
      <c r="G32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86" s="78">
        <v>21</v>
      </c>
      <c r="J3286" s="52">
        <v>6.6555600000000004</v>
      </c>
      <c r="K3286" s="60">
        <f>Tabla3[[#This Row],[PRECIOS]]-Tabla3[[#This Row],[PRECIOS]]*10%</f>
        <v>5.9900040000000008</v>
      </c>
      <c r="L3286" s="101"/>
      <c r="M3286" s="61"/>
      <c r="N3286" s="55">
        <f>IFERROR(Tabla3[[#This Row],[PRECIOS]]-Tabla3[[#This Row],[PRECIOS]]*Tabla3[[#This Row],[% PRODUCTO]]," ")</f>
        <v>6.6555600000000004</v>
      </c>
      <c r="O3286" s="61"/>
      <c r="P3286" s="55">
        <f>IFERROR(Tabla3[[#This Row],[OCULTAR2]]-Tabla3[[#This Row],[OCULTAR2]]*Tabla3[[#This Row],[% LÍNEA]]," ")</f>
        <v>6.6555600000000004</v>
      </c>
      <c r="Q3286" s="56">
        <f>IFERROR(Tabla3[[#This Row],[% PRODUCTO]]+Tabla3[[#This Row],[% LÍNEA]]," ")</f>
        <v>0</v>
      </c>
      <c r="R3286" s="60">
        <f>Tabla3[[#This Row],[OCULTAR3]]</f>
        <v>6.6555600000000004</v>
      </c>
      <c r="S3286" s="60">
        <f>Tabla3[[#This Row],[PRECIO SIN %]]-Tabla3[[#This Row],[PRECIO SIN %]]*10%</f>
        <v>5.9900040000000008</v>
      </c>
      <c r="T3286" s="80">
        <f>(Tabla3[[#This Row],[PRECIO CON DESCT.]]-(Tabla3[[#This Row],[PRECIO CON DESCT.]]*$T$6))</f>
        <v>3.7737025200000005</v>
      </c>
      <c r="U3286" s="96"/>
      <c r="V3286" s="94">
        <f>Tabla3[[#This Row],[PRECIO %      en $]]*Tabla3[[#This Row],[PEDIDO ]]</f>
        <v>0</v>
      </c>
      <c r="W3286" s="57">
        <f>Tabla3[[#This Row],[PRECIO CON DESCT.]]*Tabla3[[#This Row],[PEDIDO ]]</f>
        <v>0</v>
      </c>
      <c r="X3286" s="58">
        <f>Tabla3[[#This Row],[PRECIO SIN %]]*Tabla3[[#This Row],[PEDIDO ]]</f>
        <v>0</v>
      </c>
    </row>
    <row r="3287" spans="1:24" ht="33" customHeight="1" x14ac:dyDescent="0.4">
      <c r="A3287" s="124">
        <v>7592806133264</v>
      </c>
      <c r="B3287" s="51" t="s">
        <v>225</v>
      </c>
      <c r="C3287" s="51" t="s">
        <v>74</v>
      </c>
      <c r="D32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87" s="118" t="s">
        <v>3750</v>
      </c>
      <c r="F3287" s="75" t="s">
        <v>537</v>
      </c>
      <c r="G32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87" s="77">
        <v>15</v>
      </c>
      <c r="J3287" s="52">
        <v>4.4111099999999999</v>
      </c>
      <c r="K3287" s="53">
        <f>Tabla3[[#This Row],[PRECIOS]]-Tabla3[[#This Row],[PRECIOS]]*10%</f>
        <v>3.9699989999999996</v>
      </c>
      <c r="L3287" s="101"/>
      <c r="M3287" s="54"/>
      <c r="N3287" s="55">
        <f>IFERROR(Tabla3[[#This Row],[PRECIOS]]-Tabla3[[#This Row],[PRECIOS]]*Tabla3[[#This Row],[% PRODUCTO]]," ")</f>
        <v>4.4111099999999999</v>
      </c>
      <c r="O3287" s="54"/>
      <c r="P3287" s="55">
        <f>IFERROR(Tabla3[[#This Row],[OCULTAR2]]-Tabla3[[#This Row],[OCULTAR2]]*Tabla3[[#This Row],[% LÍNEA]]," ")</f>
        <v>4.4111099999999999</v>
      </c>
      <c r="Q3287" s="56">
        <f>IFERROR(Tabla3[[#This Row],[% PRODUCTO]]+Tabla3[[#This Row],[% LÍNEA]]," ")</f>
        <v>0</v>
      </c>
      <c r="R3287" s="53">
        <f>Tabla3[[#This Row],[OCULTAR3]]</f>
        <v>4.4111099999999999</v>
      </c>
      <c r="S3287" s="53">
        <f>Tabla3[[#This Row],[PRECIO SIN %]]-Tabla3[[#This Row],[PRECIO SIN %]]*10%</f>
        <v>3.9699989999999996</v>
      </c>
      <c r="T3287" s="80">
        <f>(Tabla3[[#This Row],[PRECIO CON DESCT.]]-(Tabla3[[#This Row],[PRECIO CON DESCT.]]*$T$6))</f>
        <v>2.5010993699999995</v>
      </c>
      <c r="U3287" s="96"/>
      <c r="V3287" s="94">
        <f>Tabla3[[#This Row],[PRECIO %      en $]]*Tabla3[[#This Row],[PEDIDO ]]</f>
        <v>0</v>
      </c>
      <c r="W3287" s="57">
        <f>Tabla3[[#This Row],[PRECIO CON DESCT.]]*Tabla3[[#This Row],[PEDIDO ]]</f>
        <v>0</v>
      </c>
      <c r="X3287" s="58">
        <f>Tabla3[[#This Row],[PRECIO SIN %]]*Tabla3[[#This Row],[PEDIDO ]]</f>
        <v>0</v>
      </c>
    </row>
    <row r="3288" spans="1:24" ht="33" customHeight="1" x14ac:dyDescent="0.4">
      <c r="A3288" s="125">
        <v>736372722416</v>
      </c>
      <c r="B3288" s="59" t="s">
        <v>225</v>
      </c>
      <c r="C3288" s="59" t="s">
        <v>150</v>
      </c>
      <c r="D32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88" s="119" t="s">
        <v>3751</v>
      </c>
      <c r="F3288" s="76" t="s">
        <v>537</v>
      </c>
      <c r="G32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32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3288" s="78">
        <v>246</v>
      </c>
      <c r="J3288" s="52">
        <v>4.88889</v>
      </c>
      <c r="K3288" s="60">
        <f>Tabla3[[#This Row],[PRECIOS]]-Tabla3[[#This Row],[PRECIOS]]*10%</f>
        <v>4.4000009999999996</v>
      </c>
      <c r="L3288" s="101"/>
      <c r="M3288" s="61"/>
      <c r="N3288" s="55">
        <f>IFERROR(Tabla3[[#This Row],[PRECIOS]]-Tabla3[[#This Row],[PRECIOS]]*Tabla3[[#This Row],[% PRODUCTO]]," ")</f>
        <v>4.88889</v>
      </c>
      <c r="O3288" s="61">
        <v>0.05</v>
      </c>
      <c r="P3288" s="55">
        <f>IFERROR(Tabla3[[#This Row],[OCULTAR2]]-Tabla3[[#This Row],[OCULTAR2]]*Tabla3[[#This Row],[% LÍNEA]]," ")</f>
        <v>4.6444454999999998</v>
      </c>
      <c r="Q3288" s="56">
        <f>IFERROR(Tabla3[[#This Row],[% PRODUCTO]]+Tabla3[[#This Row],[% LÍNEA]]," ")</f>
        <v>0.05</v>
      </c>
      <c r="R3288" s="60">
        <f>Tabla3[[#This Row],[OCULTAR3]]</f>
        <v>4.6444454999999998</v>
      </c>
      <c r="S3288" s="60">
        <f>Tabla3[[#This Row],[PRECIO SIN %]]-Tabla3[[#This Row],[PRECIO SIN %]]*10%</f>
        <v>4.1800009500000002</v>
      </c>
      <c r="T3288" s="80">
        <f>(Tabla3[[#This Row],[PRECIO CON DESCT.]]-(Tabla3[[#This Row],[PRECIO CON DESCT.]]*$T$6))</f>
        <v>2.6334005985000002</v>
      </c>
      <c r="U3288" s="96"/>
      <c r="V3288" s="94">
        <f>Tabla3[[#This Row],[PRECIO %      en $]]*Tabla3[[#This Row],[PEDIDO ]]</f>
        <v>0</v>
      </c>
      <c r="W3288" s="57">
        <f>Tabla3[[#This Row],[PRECIO CON DESCT.]]*Tabla3[[#This Row],[PEDIDO ]]</f>
        <v>0</v>
      </c>
      <c r="X3288" s="58">
        <f>Tabla3[[#This Row],[PRECIO SIN %]]*Tabla3[[#This Row],[PEDIDO ]]</f>
        <v>0</v>
      </c>
    </row>
    <row r="3289" spans="1:24" ht="33" customHeight="1" x14ac:dyDescent="0.4">
      <c r="A3289" s="124">
        <v>7592782000567</v>
      </c>
      <c r="B3289" s="51" t="s">
        <v>225</v>
      </c>
      <c r="C3289" s="51" t="s">
        <v>91</v>
      </c>
      <c r="D32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89" s="118" t="s">
        <v>3752</v>
      </c>
      <c r="F3289" s="75" t="s">
        <v>537</v>
      </c>
      <c r="G32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89" s="77">
        <v>150</v>
      </c>
      <c r="J3289" s="52">
        <v>12.2</v>
      </c>
      <c r="K3289" s="53">
        <f>Tabla3[[#This Row],[PRECIOS]]-Tabla3[[#This Row],[PRECIOS]]*10%</f>
        <v>10.979999999999999</v>
      </c>
      <c r="L3289" s="101"/>
      <c r="M3289" s="54"/>
      <c r="N3289" s="55">
        <f>IFERROR(Tabla3[[#This Row],[PRECIOS]]-Tabla3[[#This Row],[PRECIOS]]*Tabla3[[#This Row],[% PRODUCTO]]," ")</f>
        <v>12.2</v>
      </c>
      <c r="O3289" s="54"/>
      <c r="P3289" s="55">
        <f>IFERROR(Tabla3[[#This Row],[OCULTAR2]]-Tabla3[[#This Row],[OCULTAR2]]*Tabla3[[#This Row],[% LÍNEA]]," ")</f>
        <v>12.2</v>
      </c>
      <c r="Q3289" s="56">
        <f>IFERROR(Tabla3[[#This Row],[% PRODUCTO]]+Tabla3[[#This Row],[% LÍNEA]]," ")</f>
        <v>0</v>
      </c>
      <c r="R3289" s="53">
        <f>Tabla3[[#This Row],[OCULTAR3]]</f>
        <v>12.2</v>
      </c>
      <c r="S3289" s="53">
        <f>Tabla3[[#This Row],[PRECIO SIN %]]-Tabla3[[#This Row],[PRECIO SIN %]]*10%</f>
        <v>10.979999999999999</v>
      </c>
      <c r="T3289" s="80">
        <f>(Tabla3[[#This Row],[PRECIO CON DESCT.]]-(Tabla3[[#This Row],[PRECIO CON DESCT.]]*$T$6))</f>
        <v>6.9173999999999989</v>
      </c>
      <c r="U3289" s="96"/>
      <c r="V3289" s="94">
        <f>Tabla3[[#This Row],[PRECIO %      en $]]*Tabla3[[#This Row],[PEDIDO ]]</f>
        <v>0</v>
      </c>
      <c r="W3289" s="57">
        <f>Tabla3[[#This Row],[PRECIO CON DESCT.]]*Tabla3[[#This Row],[PEDIDO ]]</f>
        <v>0</v>
      </c>
      <c r="X3289" s="58">
        <f>Tabla3[[#This Row],[PRECIO SIN %]]*Tabla3[[#This Row],[PEDIDO ]]</f>
        <v>0</v>
      </c>
    </row>
    <row r="3290" spans="1:24" ht="33" customHeight="1" x14ac:dyDescent="0.4">
      <c r="A3290" s="125">
        <v>7598176000564</v>
      </c>
      <c r="B3290" s="59" t="s">
        <v>225</v>
      </c>
      <c r="C3290" s="59" t="s">
        <v>168</v>
      </c>
      <c r="D32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90" s="119" t="s">
        <v>3753</v>
      </c>
      <c r="F3290" s="76" t="s">
        <v>537</v>
      </c>
      <c r="G32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90" s="78">
        <v>188</v>
      </c>
      <c r="J3290" s="52">
        <v>6.4444400000000002</v>
      </c>
      <c r="K3290" s="60">
        <f>Tabla3[[#This Row],[PRECIOS]]-Tabla3[[#This Row],[PRECIOS]]*10%</f>
        <v>5.7999960000000002</v>
      </c>
      <c r="L3290" s="101"/>
      <c r="M3290" s="61"/>
      <c r="N3290" s="55">
        <f>IFERROR(Tabla3[[#This Row],[PRECIOS]]-Tabla3[[#This Row],[PRECIOS]]*Tabla3[[#This Row],[% PRODUCTO]]," ")</f>
        <v>6.4444400000000002</v>
      </c>
      <c r="O3290" s="61"/>
      <c r="P3290" s="55">
        <f>IFERROR(Tabla3[[#This Row],[OCULTAR2]]-Tabla3[[#This Row],[OCULTAR2]]*Tabla3[[#This Row],[% LÍNEA]]," ")</f>
        <v>6.4444400000000002</v>
      </c>
      <c r="Q3290" s="56">
        <f>IFERROR(Tabla3[[#This Row],[% PRODUCTO]]+Tabla3[[#This Row],[% LÍNEA]]," ")</f>
        <v>0</v>
      </c>
      <c r="R3290" s="60">
        <f>Tabla3[[#This Row],[OCULTAR3]]</f>
        <v>6.4444400000000002</v>
      </c>
      <c r="S3290" s="60">
        <f>Tabla3[[#This Row],[PRECIO SIN %]]-Tabla3[[#This Row],[PRECIO SIN %]]*10%</f>
        <v>5.7999960000000002</v>
      </c>
      <c r="T3290" s="80">
        <f>(Tabla3[[#This Row],[PRECIO CON DESCT.]]-(Tabla3[[#This Row],[PRECIO CON DESCT.]]*$T$6))</f>
        <v>3.6539974800000001</v>
      </c>
      <c r="U3290" s="96"/>
      <c r="V3290" s="94">
        <f>Tabla3[[#This Row],[PRECIO %      en $]]*Tabla3[[#This Row],[PEDIDO ]]</f>
        <v>0</v>
      </c>
      <c r="W3290" s="57">
        <f>Tabla3[[#This Row],[PRECIO CON DESCT.]]*Tabla3[[#This Row],[PEDIDO ]]</f>
        <v>0</v>
      </c>
      <c r="X3290" s="58">
        <f>Tabla3[[#This Row],[PRECIO SIN %]]*Tabla3[[#This Row],[PEDIDO ]]</f>
        <v>0</v>
      </c>
    </row>
    <row r="3291" spans="1:24" ht="33" customHeight="1" x14ac:dyDescent="0.4">
      <c r="A3291" s="124">
        <v>8904278581051</v>
      </c>
      <c r="B3291" s="51" t="s">
        <v>225</v>
      </c>
      <c r="C3291" s="51" t="s">
        <v>58</v>
      </c>
      <c r="D32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291" s="118" t="s">
        <v>3754</v>
      </c>
      <c r="F3291" s="75" t="s">
        <v>537</v>
      </c>
      <c r="G32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91" s="77">
        <v>35</v>
      </c>
      <c r="J3291" s="52">
        <v>3.0777800000000002</v>
      </c>
      <c r="K3291" s="53">
        <f>Tabla3[[#This Row],[PRECIOS]]-Tabla3[[#This Row],[PRECIOS]]*10%</f>
        <v>2.7700020000000003</v>
      </c>
      <c r="L3291" s="101"/>
      <c r="M3291" s="54"/>
      <c r="N3291" s="55">
        <f>IFERROR(Tabla3[[#This Row],[PRECIOS]]-Tabla3[[#This Row],[PRECIOS]]*Tabla3[[#This Row],[% PRODUCTO]]," ")</f>
        <v>3.0777800000000002</v>
      </c>
      <c r="O3291" s="54"/>
      <c r="P3291" s="55">
        <f>IFERROR(Tabla3[[#This Row],[OCULTAR2]]-Tabla3[[#This Row],[OCULTAR2]]*Tabla3[[#This Row],[% LÍNEA]]," ")</f>
        <v>3.0777800000000002</v>
      </c>
      <c r="Q3291" s="56">
        <f>IFERROR(Tabla3[[#This Row],[% PRODUCTO]]+Tabla3[[#This Row],[% LÍNEA]]," ")</f>
        <v>0</v>
      </c>
      <c r="R3291" s="53">
        <f>Tabla3[[#This Row],[OCULTAR3]]</f>
        <v>3.0777800000000002</v>
      </c>
      <c r="S3291" s="53">
        <f>Tabla3[[#This Row],[PRECIO SIN %]]-Tabla3[[#This Row],[PRECIO SIN %]]*10%</f>
        <v>2.7700020000000003</v>
      </c>
      <c r="T3291" s="80">
        <f>(Tabla3[[#This Row],[PRECIO CON DESCT.]]-(Tabla3[[#This Row],[PRECIO CON DESCT.]]*$T$6))</f>
        <v>1.7451012600000002</v>
      </c>
      <c r="U3291" s="96"/>
      <c r="V3291" s="94">
        <f>Tabla3[[#This Row],[PRECIO %      en $]]*Tabla3[[#This Row],[PEDIDO ]]</f>
        <v>0</v>
      </c>
      <c r="W3291" s="57">
        <f>Tabla3[[#This Row],[PRECIO CON DESCT.]]*Tabla3[[#This Row],[PEDIDO ]]</f>
        <v>0</v>
      </c>
      <c r="X3291" s="58">
        <f>Tabla3[[#This Row],[PRECIO SIN %]]*Tabla3[[#This Row],[PEDIDO ]]</f>
        <v>0</v>
      </c>
    </row>
    <row r="3292" spans="1:24" ht="33" customHeight="1" x14ac:dyDescent="0.4">
      <c r="A3292" s="125">
        <v>7598307000722</v>
      </c>
      <c r="B3292" s="59" t="s">
        <v>225</v>
      </c>
      <c r="C3292" s="59" t="s">
        <v>246</v>
      </c>
      <c r="D32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92" s="119" t="s">
        <v>3755</v>
      </c>
      <c r="F3292" s="76" t="s">
        <v>537</v>
      </c>
      <c r="G32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92" s="78">
        <v>112</v>
      </c>
      <c r="J3292" s="52">
        <v>2.7777799999999999</v>
      </c>
      <c r="K3292" s="60">
        <f>Tabla3[[#This Row],[PRECIOS]]-Tabla3[[#This Row],[PRECIOS]]*10%</f>
        <v>2.5000019999999998</v>
      </c>
      <c r="L3292" s="101"/>
      <c r="M3292" s="61"/>
      <c r="N3292" s="55">
        <f>IFERROR(Tabla3[[#This Row],[PRECIOS]]-Tabla3[[#This Row],[PRECIOS]]*Tabla3[[#This Row],[% PRODUCTO]]," ")</f>
        <v>2.7777799999999999</v>
      </c>
      <c r="O3292" s="61"/>
      <c r="P3292" s="55">
        <f>IFERROR(Tabla3[[#This Row],[OCULTAR2]]-Tabla3[[#This Row],[OCULTAR2]]*Tabla3[[#This Row],[% LÍNEA]]," ")</f>
        <v>2.7777799999999999</v>
      </c>
      <c r="Q3292" s="56">
        <f>IFERROR(Tabla3[[#This Row],[% PRODUCTO]]+Tabla3[[#This Row],[% LÍNEA]]," ")</f>
        <v>0</v>
      </c>
      <c r="R3292" s="60">
        <f>Tabla3[[#This Row],[OCULTAR3]]</f>
        <v>2.7777799999999999</v>
      </c>
      <c r="S3292" s="60">
        <f>Tabla3[[#This Row],[PRECIO SIN %]]-Tabla3[[#This Row],[PRECIO SIN %]]*10%</f>
        <v>2.5000019999999998</v>
      </c>
      <c r="T3292" s="80">
        <f>(Tabla3[[#This Row],[PRECIO CON DESCT.]]-(Tabla3[[#This Row],[PRECIO CON DESCT.]]*$T$6))</f>
        <v>1.5750012600000001</v>
      </c>
      <c r="U3292" s="96"/>
      <c r="V3292" s="94">
        <f>Tabla3[[#This Row],[PRECIO %      en $]]*Tabla3[[#This Row],[PEDIDO ]]</f>
        <v>0</v>
      </c>
      <c r="W3292" s="57">
        <f>Tabla3[[#This Row],[PRECIO CON DESCT.]]*Tabla3[[#This Row],[PEDIDO ]]</f>
        <v>0</v>
      </c>
      <c r="X3292" s="58">
        <f>Tabla3[[#This Row],[PRECIO SIN %]]*Tabla3[[#This Row],[PEDIDO ]]</f>
        <v>0</v>
      </c>
    </row>
    <row r="3293" spans="1:24" ht="33" customHeight="1" x14ac:dyDescent="0.4">
      <c r="A3293" s="124">
        <v>7795368001785</v>
      </c>
      <c r="B3293" s="51" t="s">
        <v>225</v>
      </c>
      <c r="C3293" s="51" t="s">
        <v>131</v>
      </c>
      <c r="D32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93" s="118" t="s">
        <v>3756</v>
      </c>
      <c r="F3293" s="75" t="s">
        <v>537</v>
      </c>
      <c r="G32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93" s="77">
        <v>11</v>
      </c>
      <c r="J3293" s="52">
        <v>4.9555600000000002</v>
      </c>
      <c r="K3293" s="53">
        <f>Tabla3[[#This Row],[PRECIOS]]-Tabla3[[#This Row],[PRECIOS]]*10%</f>
        <v>4.4600040000000005</v>
      </c>
      <c r="L3293" s="101"/>
      <c r="M3293" s="54"/>
      <c r="N3293" s="55">
        <f>IFERROR(Tabla3[[#This Row],[PRECIOS]]-Tabla3[[#This Row],[PRECIOS]]*Tabla3[[#This Row],[% PRODUCTO]]," ")</f>
        <v>4.9555600000000002</v>
      </c>
      <c r="O3293" s="54"/>
      <c r="P3293" s="55">
        <f>IFERROR(Tabla3[[#This Row],[OCULTAR2]]-Tabla3[[#This Row],[OCULTAR2]]*Tabla3[[#This Row],[% LÍNEA]]," ")</f>
        <v>4.9555600000000002</v>
      </c>
      <c r="Q3293" s="56">
        <f>IFERROR(Tabla3[[#This Row],[% PRODUCTO]]+Tabla3[[#This Row],[% LÍNEA]]," ")</f>
        <v>0</v>
      </c>
      <c r="R3293" s="53">
        <f>Tabla3[[#This Row],[OCULTAR3]]</f>
        <v>4.9555600000000002</v>
      </c>
      <c r="S3293" s="53">
        <f>Tabla3[[#This Row],[PRECIO SIN %]]-Tabla3[[#This Row],[PRECIO SIN %]]*10%</f>
        <v>4.4600040000000005</v>
      </c>
      <c r="T3293" s="80">
        <f>(Tabla3[[#This Row],[PRECIO CON DESCT.]]-(Tabla3[[#This Row],[PRECIO CON DESCT.]]*$T$6))</f>
        <v>2.8098025200000003</v>
      </c>
      <c r="U3293" s="96"/>
      <c r="V3293" s="94">
        <f>Tabla3[[#This Row],[PRECIO %      en $]]*Tabla3[[#This Row],[PEDIDO ]]</f>
        <v>0</v>
      </c>
      <c r="W3293" s="57">
        <f>Tabla3[[#This Row],[PRECIO CON DESCT.]]*Tabla3[[#This Row],[PEDIDO ]]</f>
        <v>0</v>
      </c>
      <c r="X3293" s="58">
        <f>Tabla3[[#This Row],[PRECIO SIN %]]*Tabla3[[#This Row],[PEDIDO ]]</f>
        <v>0</v>
      </c>
    </row>
    <row r="3294" spans="1:24" ht="33" customHeight="1" x14ac:dyDescent="0.4">
      <c r="A3294" s="125">
        <v>7591196000491</v>
      </c>
      <c r="B3294" s="59" t="s">
        <v>225</v>
      </c>
      <c r="C3294" s="59" t="s">
        <v>200</v>
      </c>
      <c r="D32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94" s="119" t="s">
        <v>3757</v>
      </c>
      <c r="F3294" s="76" t="s">
        <v>537</v>
      </c>
      <c r="G32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94" s="78">
        <v>57</v>
      </c>
      <c r="J3294" s="52">
        <v>7.9111099999999999</v>
      </c>
      <c r="K3294" s="60">
        <f>Tabla3[[#This Row],[PRECIOS]]-Tabla3[[#This Row],[PRECIOS]]*10%</f>
        <v>7.119999</v>
      </c>
      <c r="L3294" s="101"/>
      <c r="M3294" s="61"/>
      <c r="N3294" s="55">
        <f>IFERROR(Tabla3[[#This Row],[PRECIOS]]-Tabla3[[#This Row],[PRECIOS]]*Tabla3[[#This Row],[% PRODUCTO]]," ")</f>
        <v>7.9111099999999999</v>
      </c>
      <c r="O3294" s="61"/>
      <c r="P3294" s="55">
        <f>IFERROR(Tabla3[[#This Row],[OCULTAR2]]-Tabla3[[#This Row],[OCULTAR2]]*Tabla3[[#This Row],[% LÍNEA]]," ")</f>
        <v>7.9111099999999999</v>
      </c>
      <c r="Q3294" s="56">
        <f>IFERROR(Tabla3[[#This Row],[% PRODUCTO]]+Tabla3[[#This Row],[% LÍNEA]]," ")</f>
        <v>0</v>
      </c>
      <c r="R3294" s="60">
        <f>Tabla3[[#This Row],[OCULTAR3]]</f>
        <v>7.9111099999999999</v>
      </c>
      <c r="S3294" s="60">
        <f>Tabla3[[#This Row],[PRECIO SIN %]]-Tabla3[[#This Row],[PRECIO SIN %]]*10%</f>
        <v>7.119999</v>
      </c>
      <c r="T3294" s="80">
        <f>(Tabla3[[#This Row],[PRECIO CON DESCT.]]-(Tabla3[[#This Row],[PRECIO CON DESCT.]]*$T$6))</f>
        <v>4.4855993700000001</v>
      </c>
      <c r="U3294" s="96"/>
      <c r="V3294" s="94">
        <f>Tabla3[[#This Row],[PRECIO %      en $]]*Tabla3[[#This Row],[PEDIDO ]]</f>
        <v>0</v>
      </c>
      <c r="W3294" s="57">
        <f>Tabla3[[#This Row],[PRECIO CON DESCT.]]*Tabla3[[#This Row],[PEDIDO ]]</f>
        <v>0</v>
      </c>
      <c r="X3294" s="58">
        <f>Tabla3[[#This Row],[PRECIO SIN %]]*Tabla3[[#This Row],[PEDIDO ]]</f>
        <v>0</v>
      </c>
    </row>
    <row r="3295" spans="1:24" ht="33" customHeight="1" x14ac:dyDescent="0.4">
      <c r="A3295" s="124">
        <v>7598455000490</v>
      </c>
      <c r="B3295" s="51" t="s">
        <v>225</v>
      </c>
      <c r="C3295" s="51" t="s">
        <v>58</v>
      </c>
      <c r="D32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295" s="118" t="s">
        <v>3758</v>
      </c>
      <c r="F3295" s="75" t="s">
        <v>537</v>
      </c>
      <c r="G32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95" s="77">
        <v>316</v>
      </c>
      <c r="J3295" s="52">
        <v>3.6</v>
      </c>
      <c r="K3295" s="53">
        <f>Tabla3[[#This Row],[PRECIOS]]-Tabla3[[#This Row],[PRECIOS]]*10%</f>
        <v>3.24</v>
      </c>
      <c r="L3295" s="101"/>
      <c r="M3295" s="54"/>
      <c r="N3295" s="55">
        <f>IFERROR(Tabla3[[#This Row],[PRECIOS]]-Tabla3[[#This Row],[PRECIOS]]*Tabla3[[#This Row],[% PRODUCTO]]," ")</f>
        <v>3.6</v>
      </c>
      <c r="O3295" s="54"/>
      <c r="P3295" s="55">
        <f>IFERROR(Tabla3[[#This Row],[OCULTAR2]]-Tabla3[[#This Row],[OCULTAR2]]*Tabla3[[#This Row],[% LÍNEA]]," ")</f>
        <v>3.6</v>
      </c>
      <c r="Q3295" s="56">
        <f>IFERROR(Tabla3[[#This Row],[% PRODUCTO]]+Tabla3[[#This Row],[% LÍNEA]]," ")</f>
        <v>0</v>
      </c>
      <c r="R3295" s="53">
        <f>Tabla3[[#This Row],[OCULTAR3]]</f>
        <v>3.6</v>
      </c>
      <c r="S3295" s="53">
        <f>Tabla3[[#This Row],[PRECIO SIN %]]-Tabla3[[#This Row],[PRECIO SIN %]]*10%</f>
        <v>3.24</v>
      </c>
      <c r="T3295" s="80">
        <f>(Tabla3[[#This Row],[PRECIO CON DESCT.]]-(Tabla3[[#This Row],[PRECIO CON DESCT.]]*$T$6))</f>
        <v>2.0411999999999999</v>
      </c>
      <c r="U3295" s="96"/>
      <c r="V3295" s="94">
        <f>Tabla3[[#This Row],[PRECIO %      en $]]*Tabla3[[#This Row],[PEDIDO ]]</f>
        <v>0</v>
      </c>
      <c r="W3295" s="57">
        <f>Tabla3[[#This Row],[PRECIO CON DESCT.]]*Tabla3[[#This Row],[PEDIDO ]]</f>
        <v>0</v>
      </c>
      <c r="X3295" s="58">
        <f>Tabla3[[#This Row],[PRECIO SIN %]]*Tabla3[[#This Row],[PEDIDO ]]</f>
        <v>0</v>
      </c>
    </row>
    <row r="3296" spans="1:24" ht="33" customHeight="1" x14ac:dyDescent="0.4">
      <c r="A3296" s="125">
        <v>7591818716885</v>
      </c>
      <c r="B3296" s="59" t="s">
        <v>225</v>
      </c>
      <c r="C3296" s="59" t="s">
        <v>105</v>
      </c>
      <c r="D32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296" s="119" t="s">
        <v>3759</v>
      </c>
      <c r="F3296" s="76" t="s">
        <v>537</v>
      </c>
      <c r="G32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96" s="78">
        <v>30</v>
      </c>
      <c r="J3296" s="52">
        <v>5.5555599999999998</v>
      </c>
      <c r="K3296" s="60">
        <f>Tabla3[[#This Row],[PRECIOS]]-Tabla3[[#This Row],[PRECIOS]]*10%</f>
        <v>5.0000039999999997</v>
      </c>
      <c r="L3296" s="101"/>
      <c r="M3296" s="61"/>
      <c r="N3296" s="55">
        <f>IFERROR(Tabla3[[#This Row],[PRECIOS]]-Tabla3[[#This Row],[PRECIOS]]*Tabla3[[#This Row],[% PRODUCTO]]," ")</f>
        <v>5.5555599999999998</v>
      </c>
      <c r="O3296" s="61"/>
      <c r="P3296" s="55">
        <f>IFERROR(Tabla3[[#This Row],[OCULTAR2]]-Tabla3[[#This Row],[OCULTAR2]]*Tabla3[[#This Row],[% LÍNEA]]," ")</f>
        <v>5.5555599999999998</v>
      </c>
      <c r="Q3296" s="56">
        <f>IFERROR(Tabla3[[#This Row],[% PRODUCTO]]+Tabla3[[#This Row],[% LÍNEA]]," ")</f>
        <v>0</v>
      </c>
      <c r="R3296" s="60">
        <f>Tabla3[[#This Row],[OCULTAR3]]</f>
        <v>5.5555599999999998</v>
      </c>
      <c r="S3296" s="60">
        <f>Tabla3[[#This Row],[PRECIO SIN %]]-Tabla3[[#This Row],[PRECIO SIN %]]*10%</f>
        <v>5.0000039999999997</v>
      </c>
      <c r="T3296" s="80">
        <f>(Tabla3[[#This Row],[PRECIO CON DESCT.]]-(Tabla3[[#This Row],[PRECIO CON DESCT.]]*$T$6))</f>
        <v>3.1500025200000001</v>
      </c>
      <c r="U3296" s="96"/>
      <c r="V3296" s="94">
        <f>Tabla3[[#This Row],[PRECIO %      en $]]*Tabla3[[#This Row],[PEDIDO ]]</f>
        <v>0</v>
      </c>
      <c r="W3296" s="57">
        <f>Tabla3[[#This Row],[PRECIO CON DESCT.]]*Tabla3[[#This Row],[PEDIDO ]]</f>
        <v>0</v>
      </c>
      <c r="X3296" s="58">
        <f>Tabla3[[#This Row],[PRECIO SIN %]]*Tabla3[[#This Row],[PEDIDO ]]</f>
        <v>0</v>
      </c>
    </row>
    <row r="3297" spans="1:24" ht="33" customHeight="1" x14ac:dyDescent="0.4">
      <c r="A3297" s="124">
        <v>7598307000739</v>
      </c>
      <c r="B3297" s="51" t="s">
        <v>225</v>
      </c>
      <c r="C3297" s="51" t="s">
        <v>246</v>
      </c>
      <c r="D32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97" s="118" t="s">
        <v>3760</v>
      </c>
      <c r="F3297" s="75" t="s">
        <v>537</v>
      </c>
      <c r="G32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97" s="77">
        <v>161</v>
      </c>
      <c r="J3297" s="52">
        <v>3.2222200000000001</v>
      </c>
      <c r="K3297" s="53">
        <f>Tabla3[[#This Row],[PRECIOS]]-Tabla3[[#This Row],[PRECIOS]]*10%</f>
        <v>2.8999980000000001</v>
      </c>
      <c r="L3297" s="101"/>
      <c r="M3297" s="54"/>
      <c r="N3297" s="55">
        <f>IFERROR(Tabla3[[#This Row],[PRECIOS]]-Tabla3[[#This Row],[PRECIOS]]*Tabla3[[#This Row],[% PRODUCTO]]," ")</f>
        <v>3.2222200000000001</v>
      </c>
      <c r="O3297" s="54"/>
      <c r="P3297" s="55">
        <f>IFERROR(Tabla3[[#This Row],[OCULTAR2]]-Tabla3[[#This Row],[OCULTAR2]]*Tabla3[[#This Row],[% LÍNEA]]," ")</f>
        <v>3.2222200000000001</v>
      </c>
      <c r="Q3297" s="56">
        <f>IFERROR(Tabla3[[#This Row],[% PRODUCTO]]+Tabla3[[#This Row],[% LÍNEA]]," ")</f>
        <v>0</v>
      </c>
      <c r="R3297" s="53">
        <f>Tabla3[[#This Row],[OCULTAR3]]</f>
        <v>3.2222200000000001</v>
      </c>
      <c r="S3297" s="53">
        <f>Tabla3[[#This Row],[PRECIO SIN %]]-Tabla3[[#This Row],[PRECIO SIN %]]*10%</f>
        <v>2.8999980000000001</v>
      </c>
      <c r="T3297" s="80">
        <f>(Tabla3[[#This Row],[PRECIO CON DESCT.]]-(Tabla3[[#This Row],[PRECIO CON DESCT.]]*$T$6))</f>
        <v>1.8269987400000001</v>
      </c>
      <c r="U3297" s="96"/>
      <c r="V3297" s="94">
        <f>Tabla3[[#This Row],[PRECIO %      en $]]*Tabla3[[#This Row],[PEDIDO ]]</f>
        <v>0</v>
      </c>
      <c r="W3297" s="57">
        <f>Tabla3[[#This Row],[PRECIO CON DESCT.]]*Tabla3[[#This Row],[PEDIDO ]]</f>
        <v>0</v>
      </c>
      <c r="X3297" s="58">
        <f>Tabla3[[#This Row],[PRECIO SIN %]]*Tabla3[[#This Row],[PEDIDO ]]</f>
        <v>0</v>
      </c>
    </row>
    <row r="3298" spans="1:24" ht="33" customHeight="1" x14ac:dyDescent="0.4">
      <c r="A3298" s="125">
        <v>7591196000514</v>
      </c>
      <c r="B3298" s="59" t="s">
        <v>225</v>
      </c>
      <c r="C3298" s="59" t="s">
        <v>200</v>
      </c>
      <c r="D32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98" s="119" t="s">
        <v>3761</v>
      </c>
      <c r="F3298" s="76" t="s">
        <v>537</v>
      </c>
      <c r="G32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98" s="78">
        <v>201</v>
      </c>
      <c r="J3298" s="52">
        <v>5.11111</v>
      </c>
      <c r="K3298" s="60">
        <f>Tabla3[[#This Row],[PRECIOS]]-Tabla3[[#This Row],[PRECIOS]]*10%</f>
        <v>4.5999990000000004</v>
      </c>
      <c r="L3298" s="101"/>
      <c r="M3298" s="61"/>
      <c r="N3298" s="55">
        <f>IFERROR(Tabla3[[#This Row],[PRECIOS]]-Tabla3[[#This Row],[PRECIOS]]*Tabla3[[#This Row],[% PRODUCTO]]," ")</f>
        <v>5.11111</v>
      </c>
      <c r="O3298" s="61"/>
      <c r="P3298" s="55">
        <f>IFERROR(Tabla3[[#This Row],[OCULTAR2]]-Tabla3[[#This Row],[OCULTAR2]]*Tabla3[[#This Row],[% LÍNEA]]," ")</f>
        <v>5.11111</v>
      </c>
      <c r="Q3298" s="56">
        <f>IFERROR(Tabla3[[#This Row],[% PRODUCTO]]+Tabla3[[#This Row],[% LÍNEA]]," ")</f>
        <v>0</v>
      </c>
      <c r="R3298" s="60">
        <f>Tabla3[[#This Row],[OCULTAR3]]</f>
        <v>5.11111</v>
      </c>
      <c r="S3298" s="60">
        <f>Tabla3[[#This Row],[PRECIO SIN %]]-Tabla3[[#This Row],[PRECIO SIN %]]*10%</f>
        <v>4.5999990000000004</v>
      </c>
      <c r="T3298" s="80">
        <f>(Tabla3[[#This Row],[PRECIO CON DESCT.]]-(Tabla3[[#This Row],[PRECIO CON DESCT.]]*$T$6))</f>
        <v>2.89799937</v>
      </c>
      <c r="U3298" s="96"/>
      <c r="V3298" s="94">
        <f>Tabla3[[#This Row],[PRECIO %      en $]]*Tabla3[[#This Row],[PEDIDO ]]</f>
        <v>0</v>
      </c>
      <c r="W3298" s="57">
        <f>Tabla3[[#This Row],[PRECIO CON DESCT.]]*Tabla3[[#This Row],[PEDIDO ]]</f>
        <v>0</v>
      </c>
      <c r="X3298" s="58">
        <f>Tabla3[[#This Row],[PRECIO SIN %]]*Tabla3[[#This Row],[PEDIDO ]]</f>
        <v>0</v>
      </c>
    </row>
    <row r="3299" spans="1:24" ht="33" customHeight="1" x14ac:dyDescent="0.4">
      <c r="A3299" s="124">
        <v>7598008000946</v>
      </c>
      <c r="B3299" s="51" t="s">
        <v>225</v>
      </c>
      <c r="C3299" s="51" t="s">
        <v>134</v>
      </c>
      <c r="D32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299" s="118" t="s">
        <v>3762</v>
      </c>
      <c r="F3299" s="75" t="s">
        <v>537</v>
      </c>
      <c r="G32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2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299" s="77">
        <v>304</v>
      </c>
      <c r="J3299" s="52">
        <v>1.7111099999999999</v>
      </c>
      <c r="K3299" s="53">
        <f>Tabla3[[#This Row],[PRECIOS]]-Tabla3[[#This Row],[PRECIOS]]*10%</f>
        <v>1.5399989999999999</v>
      </c>
      <c r="L3299" s="101"/>
      <c r="M3299" s="54"/>
      <c r="N3299" s="55">
        <f>IFERROR(Tabla3[[#This Row],[PRECIOS]]-Tabla3[[#This Row],[PRECIOS]]*Tabla3[[#This Row],[% PRODUCTO]]," ")</f>
        <v>1.7111099999999999</v>
      </c>
      <c r="O3299" s="54"/>
      <c r="P3299" s="55">
        <f>IFERROR(Tabla3[[#This Row],[OCULTAR2]]-Tabla3[[#This Row],[OCULTAR2]]*Tabla3[[#This Row],[% LÍNEA]]," ")</f>
        <v>1.7111099999999999</v>
      </c>
      <c r="Q3299" s="56">
        <f>IFERROR(Tabla3[[#This Row],[% PRODUCTO]]+Tabla3[[#This Row],[% LÍNEA]]," ")</f>
        <v>0</v>
      </c>
      <c r="R3299" s="53">
        <f>Tabla3[[#This Row],[OCULTAR3]]</f>
        <v>1.7111099999999999</v>
      </c>
      <c r="S3299" s="53">
        <f>Tabla3[[#This Row],[PRECIO SIN %]]-Tabla3[[#This Row],[PRECIO SIN %]]*10%</f>
        <v>1.5399989999999999</v>
      </c>
      <c r="T3299" s="80">
        <f>(Tabla3[[#This Row],[PRECIO CON DESCT.]]-(Tabla3[[#This Row],[PRECIO CON DESCT.]]*$T$6))</f>
        <v>0.97019936999999989</v>
      </c>
      <c r="U3299" s="96"/>
      <c r="V3299" s="94">
        <f>Tabla3[[#This Row],[PRECIO %      en $]]*Tabla3[[#This Row],[PEDIDO ]]</f>
        <v>0</v>
      </c>
      <c r="W3299" s="57">
        <f>Tabla3[[#This Row],[PRECIO CON DESCT.]]*Tabla3[[#This Row],[PEDIDO ]]</f>
        <v>0</v>
      </c>
      <c r="X3299" s="58">
        <f>Tabla3[[#This Row],[PRECIO SIN %]]*Tabla3[[#This Row],[PEDIDO ]]</f>
        <v>0</v>
      </c>
    </row>
    <row r="3300" spans="1:24" ht="33" customHeight="1" x14ac:dyDescent="0.4">
      <c r="A3300" s="125">
        <v>7598852001335</v>
      </c>
      <c r="B3300" s="59" t="s">
        <v>225</v>
      </c>
      <c r="C3300" s="59" t="s">
        <v>66</v>
      </c>
      <c r="D33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00" s="119" t="s">
        <v>3763</v>
      </c>
      <c r="F3300" s="76" t="s">
        <v>537</v>
      </c>
      <c r="G33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00" s="78">
        <v>20</v>
      </c>
      <c r="J3300" s="52">
        <v>6.5222199999999999</v>
      </c>
      <c r="K3300" s="60">
        <f>Tabla3[[#This Row],[PRECIOS]]-Tabla3[[#This Row],[PRECIOS]]*10%</f>
        <v>5.8699979999999998</v>
      </c>
      <c r="L3300" s="101"/>
      <c r="M3300" s="61"/>
      <c r="N3300" s="55">
        <f>IFERROR(Tabla3[[#This Row],[PRECIOS]]-Tabla3[[#This Row],[PRECIOS]]*Tabla3[[#This Row],[% PRODUCTO]]," ")</f>
        <v>6.5222199999999999</v>
      </c>
      <c r="O3300" s="61"/>
      <c r="P3300" s="55">
        <f>IFERROR(Tabla3[[#This Row],[OCULTAR2]]-Tabla3[[#This Row],[OCULTAR2]]*Tabla3[[#This Row],[% LÍNEA]]," ")</f>
        <v>6.5222199999999999</v>
      </c>
      <c r="Q3300" s="56">
        <f>IFERROR(Tabla3[[#This Row],[% PRODUCTO]]+Tabla3[[#This Row],[% LÍNEA]]," ")</f>
        <v>0</v>
      </c>
      <c r="R3300" s="60">
        <f>Tabla3[[#This Row],[OCULTAR3]]</f>
        <v>6.5222199999999999</v>
      </c>
      <c r="S3300" s="60">
        <f>Tabla3[[#This Row],[PRECIO SIN %]]-Tabla3[[#This Row],[PRECIO SIN %]]*10%</f>
        <v>5.8699979999999998</v>
      </c>
      <c r="T3300" s="80">
        <f>(Tabla3[[#This Row],[PRECIO CON DESCT.]]-(Tabla3[[#This Row],[PRECIO CON DESCT.]]*$T$6))</f>
        <v>3.6980987399999998</v>
      </c>
      <c r="U3300" s="96"/>
      <c r="V3300" s="94">
        <f>Tabla3[[#This Row],[PRECIO %      en $]]*Tabla3[[#This Row],[PEDIDO ]]</f>
        <v>0</v>
      </c>
      <c r="W3300" s="57">
        <f>Tabla3[[#This Row],[PRECIO CON DESCT.]]*Tabla3[[#This Row],[PEDIDO ]]</f>
        <v>0</v>
      </c>
      <c r="X3300" s="58">
        <f>Tabla3[[#This Row],[PRECIO SIN %]]*Tabla3[[#This Row],[PEDIDO ]]</f>
        <v>0</v>
      </c>
    </row>
    <row r="3301" spans="1:24" ht="33" customHeight="1" x14ac:dyDescent="0.4">
      <c r="A3301" s="124">
        <v>7592806131031</v>
      </c>
      <c r="B3301" s="51" t="s">
        <v>225</v>
      </c>
      <c r="C3301" s="51" t="s">
        <v>74</v>
      </c>
      <c r="D33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01" s="118" t="s">
        <v>3764</v>
      </c>
      <c r="F3301" s="75" t="s">
        <v>537</v>
      </c>
      <c r="G33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01" s="77">
        <v>19</v>
      </c>
      <c r="J3301" s="52">
        <v>8.2222200000000001</v>
      </c>
      <c r="K3301" s="53">
        <f>Tabla3[[#This Row],[PRECIOS]]-Tabla3[[#This Row],[PRECIOS]]*10%</f>
        <v>7.3999980000000001</v>
      </c>
      <c r="L3301" s="101"/>
      <c r="M3301" s="54"/>
      <c r="N3301" s="55">
        <f>IFERROR(Tabla3[[#This Row],[PRECIOS]]-Tabla3[[#This Row],[PRECIOS]]*Tabla3[[#This Row],[% PRODUCTO]]," ")</f>
        <v>8.2222200000000001</v>
      </c>
      <c r="O3301" s="54"/>
      <c r="P3301" s="55">
        <f>IFERROR(Tabla3[[#This Row],[OCULTAR2]]-Tabla3[[#This Row],[OCULTAR2]]*Tabla3[[#This Row],[% LÍNEA]]," ")</f>
        <v>8.2222200000000001</v>
      </c>
      <c r="Q3301" s="56">
        <f>IFERROR(Tabla3[[#This Row],[% PRODUCTO]]+Tabla3[[#This Row],[% LÍNEA]]," ")</f>
        <v>0</v>
      </c>
      <c r="R3301" s="53">
        <f>Tabla3[[#This Row],[OCULTAR3]]</f>
        <v>8.2222200000000001</v>
      </c>
      <c r="S3301" s="53">
        <f>Tabla3[[#This Row],[PRECIO SIN %]]-Tabla3[[#This Row],[PRECIO SIN %]]*10%</f>
        <v>7.3999980000000001</v>
      </c>
      <c r="T3301" s="80">
        <f>(Tabla3[[#This Row],[PRECIO CON DESCT.]]-(Tabla3[[#This Row],[PRECIO CON DESCT.]]*$T$6))</f>
        <v>4.6619987399999996</v>
      </c>
      <c r="U3301" s="96"/>
      <c r="V3301" s="94">
        <f>Tabla3[[#This Row],[PRECIO %      en $]]*Tabla3[[#This Row],[PEDIDO ]]</f>
        <v>0</v>
      </c>
      <c r="W3301" s="57">
        <f>Tabla3[[#This Row],[PRECIO CON DESCT.]]*Tabla3[[#This Row],[PEDIDO ]]</f>
        <v>0</v>
      </c>
      <c r="X3301" s="58">
        <f>Tabla3[[#This Row],[PRECIO SIN %]]*Tabla3[[#This Row],[PEDIDO ]]</f>
        <v>0</v>
      </c>
    </row>
    <row r="3302" spans="1:24" ht="33" customHeight="1" x14ac:dyDescent="0.4">
      <c r="A3302" s="125">
        <v>7598252000228</v>
      </c>
      <c r="B3302" s="59" t="s">
        <v>225</v>
      </c>
      <c r="C3302" s="59" t="s">
        <v>56</v>
      </c>
      <c r="D33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02" s="119" t="s">
        <v>3765</v>
      </c>
      <c r="F3302" s="76" t="s">
        <v>537</v>
      </c>
      <c r="G33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02" s="78">
        <v>59</v>
      </c>
      <c r="J3302" s="52">
        <v>6.3333300000000001</v>
      </c>
      <c r="K3302" s="60">
        <f>Tabla3[[#This Row],[PRECIOS]]-Tabla3[[#This Row],[PRECIOS]]*10%</f>
        <v>5.6999969999999998</v>
      </c>
      <c r="L3302" s="101"/>
      <c r="M3302" s="61"/>
      <c r="N3302" s="55">
        <f>IFERROR(Tabla3[[#This Row],[PRECIOS]]-Tabla3[[#This Row],[PRECIOS]]*Tabla3[[#This Row],[% PRODUCTO]]," ")</f>
        <v>6.3333300000000001</v>
      </c>
      <c r="O3302" s="61"/>
      <c r="P3302" s="55">
        <f>IFERROR(Tabla3[[#This Row],[OCULTAR2]]-Tabla3[[#This Row],[OCULTAR2]]*Tabla3[[#This Row],[% LÍNEA]]," ")</f>
        <v>6.3333300000000001</v>
      </c>
      <c r="Q3302" s="56">
        <f>IFERROR(Tabla3[[#This Row],[% PRODUCTO]]+Tabla3[[#This Row],[% LÍNEA]]," ")</f>
        <v>0</v>
      </c>
      <c r="R3302" s="60">
        <f>Tabla3[[#This Row],[OCULTAR3]]</f>
        <v>6.3333300000000001</v>
      </c>
      <c r="S3302" s="60">
        <f>Tabla3[[#This Row],[PRECIO SIN %]]-Tabla3[[#This Row],[PRECIO SIN %]]*10%</f>
        <v>5.6999969999999998</v>
      </c>
      <c r="T3302" s="80">
        <f>(Tabla3[[#This Row],[PRECIO CON DESCT.]]-(Tabla3[[#This Row],[PRECIO CON DESCT.]]*$T$6))</f>
        <v>3.5909981099999997</v>
      </c>
      <c r="U3302" s="96"/>
      <c r="V3302" s="94">
        <f>Tabla3[[#This Row],[PRECIO %      en $]]*Tabla3[[#This Row],[PEDIDO ]]</f>
        <v>0</v>
      </c>
      <c r="W3302" s="57">
        <f>Tabla3[[#This Row],[PRECIO CON DESCT.]]*Tabla3[[#This Row],[PEDIDO ]]</f>
        <v>0</v>
      </c>
      <c r="X3302" s="58">
        <f>Tabla3[[#This Row],[PRECIO SIN %]]*Tabla3[[#This Row],[PEDIDO ]]</f>
        <v>0</v>
      </c>
    </row>
    <row r="3303" spans="1:24" ht="33" customHeight="1" x14ac:dyDescent="0.4">
      <c r="A3303" s="124">
        <v>7703038066637</v>
      </c>
      <c r="B3303" s="51" t="s">
        <v>225</v>
      </c>
      <c r="C3303" s="51" t="s">
        <v>215</v>
      </c>
      <c r="D33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03" s="118" t="s">
        <v>3766</v>
      </c>
      <c r="F3303" s="75" t="s">
        <v>537</v>
      </c>
      <c r="G33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03" s="77">
        <v>213</v>
      </c>
      <c r="J3303" s="52">
        <v>2.5888900000000001</v>
      </c>
      <c r="K3303" s="53">
        <f>Tabla3[[#This Row],[PRECIOS]]-Tabla3[[#This Row],[PRECIOS]]*10%</f>
        <v>2.3300010000000002</v>
      </c>
      <c r="L3303" s="101"/>
      <c r="M3303" s="54"/>
      <c r="N3303" s="55">
        <f>IFERROR(Tabla3[[#This Row],[PRECIOS]]-Tabla3[[#This Row],[PRECIOS]]*Tabla3[[#This Row],[% PRODUCTO]]," ")</f>
        <v>2.5888900000000001</v>
      </c>
      <c r="O3303" s="54"/>
      <c r="P3303" s="55">
        <f>IFERROR(Tabla3[[#This Row],[OCULTAR2]]-Tabla3[[#This Row],[OCULTAR2]]*Tabla3[[#This Row],[% LÍNEA]]," ")</f>
        <v>2.5888900000000001</v>
      </c>
      <c r="Q3303" s="56">
        <f>IFERROR(Tabla3[[#This Row],[% PRODUCTO]]+Tabla3[[#This Row],[% LÍNEA]]," ")</f>
        <v>0</v>
      </c>
      <c r="R3303" s="53">
        <f>Tabla3[[#This Row],[OCULTAR3]]</f>
        <v>2.5888900000000001</v>
      </c>
      <c r="S3303" s="53">
        <f>Tabla3[[#This Row],[PRECIO SIN %]]-Tabla3[[#This Row],[PRECIO SIN %]]*10%</f>
        <v>2.3300010000000002</v>
      </c>
      <c r="T3303" s="80">
        <f>(Tabla3[[#This Row],[PRECIO CON DESCT.]]-(Tabla3[[#This Row],[PRECIO CON DESCT.]]*$T$6))</f>
        <v>1.4679006300000002</v>
      </c>
      <c r="U3303" s="96"/>
      <c r="V3303" s="94">
        <f>Tabla3[[#This Row],[PRECIO %      en $]]*Tabla3[[#This Row],[PEDIDO ]]</f>
        <v>0</v>
      </c>
      <c r="W3303" s="57">
        <f>Tabla3[[#This Row],[PRECIO CON DESCT.]]*Tabla3[[#This Row],[PEDIDO ]]</f>
        <v>0</v>
      </c>
      <c r="X3303" s="58">
        <f>Tabla3[[#This Row],[PRECIO SIN %]]*Tabla3[[#This Row],[PEDIDO ]]</f>
        <v>0</v>
      </c>
    </row>
    <row r="3304" spans="1:24" ht="33" customHeight="1" x14ac:dyDescent="0.4">
      <c r="A3304" s="125">
        <v>7598578000599</v>
      </c>
      <c r="B3304" s="59" t="s">
        <v>225</v>
      </c>
      <c r="C3304" s="59" t="s">
        <v>159</v>
      </c>
      <c r="D33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304" s="119" t="s">
        <v>3767</v>
      </c>
      <c r="F3304" s="76" t="s">
        <v>537</v>
      </c>
      <c r="G33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304" s="78">
        <v>75</v>
      </c>
      <c r="J3304" s="52">
        <v>4</v>
      </c>
      <c r="K3304" s="60">
        <f>Tabla3[[#This Row],[PRECIOS]]-Tabla3[[#This Row],[PRECIOS]]*10%</f>
        <v>3.6</v>
      </c>
      <c r="L3304" s="101" t="s">
        <v>5327</v>
      </c>
      <c r="M3304" s="61"/>
      <c r="N3304" s="55">
        <f>IFERROR(Tabla3[[#This Row],[PRECIOS]]-Tabla3[[#This Row],[PRECIOS]]*Tabla3[[#This Row],[% PRODUCTO]]," ")</f>
        <v>4</v>
      </c>
      <c r="O3304" s="61"/>
      <c r="P3304" s="55">
        <f>IFERROR(Tabla3[[#This Row],[OCULTAR2]]-Tabla3[[#This Row],[OCULTAR2]]*Tabla3[[#This Row],[% LÍNEA]]," ")</f>
        <v>4</v>
      </c>
      <c r="Q3304" s="56">
        <f>IFERROR(Tabla3[[#This Row],[% PRODUCTO]]+Tabla3[[#This Row],[% LÍNEA]]," ")</f>
        <v>0</v>
      </c>
      <c r="R3304" s="60">
        <f>Tabla3[[#This Row],[OCULTAR3]]</f>
        <v>4</v>
      </c>
      <c r="S3304" s="60">
        <f>Tabla3[[#This Row],[PRECIO SIN %]]-Tabla3[[#This Row],[PRECIO SIN %]]*10%</f>
        <v>3.6</v>
      </c>
      <c r="T3304" s="80">
        <f>(Tabla3[[#This Row],[PRECIO CON DESCT.]]-(Tabla3[[#This Row],[PRECIO CON DESCT.]]*$T$6))</f>
        <v>2.2679999999999998</v>
      </c>
      <c r="U3304" s="96"/>
      <c r="V3304" s="94">
        <f>Tabla3[[#This Row],[PRECIO %      en $]]*Tabla3[[#This Row],[PEDIDO ]]</f>
        <v>0</v>
      </c>
      <c r="W3304" s="57">
        <f>Tabla3[[#This Row],[PRECIO CON DESCT.]]*Tabla3[[#This Row],[PEDIDO ]]</f>
        <v>0</v>
      </c>
      <c r="X3304" s="58">
        <f>Tabla3[[#This Row],[PRECIO SIN %]]*Tabla3[[#This Row],[PEDIDO ]]</f>
        <v>0</v>
      </c>
    </row>
    <row r="3305" spans="1:24" ht="33" customHeight="1" x14ac:dyDescent="0.4">
      <c r="A3305" s="124">
        <v>7598677000100</v>
      </c>
      <c r="B3305" s="51" t="s">
        <v>225</v>
      </c>
      <c r="C3305" s="51" t="s">
        <v>125</v>
      </c>
      <c r="D33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05" s="118" t="s">
        <v>3768</v>
      </c>
      <c r="F3305" s="75" t="s">
        <v>537</v>
      </c>
      <c r="G33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05" s="77">
        <v>214</v>
      </c>
      <c r="J3305" s="52">
        <v>2</v>
      </c>
      <c r="K3305" s="53">
        <f>Tabla3[[#This Row],[PRECIOS]]-Tabla3[[#This Row],[PRECIOS]]*10%</f>
        <v>1.8</v>
      </c>
      <c r="L3305" s="101"/>
      <c r="M3305" s="54"/>
      <c r="N3305" s="55">
        <f>IFERROR(Tabla3[[#This Row],[PRECIOS]]-Tabla3[[#This Row],[PRECIOS]]*Tabla3[[#This Row],[% PRODUCTO]]," ")</f>
        <v>2</v>
      </c>
      <c r="O3305" s="54"/>
      <c r="P3305" s="55">
        <f>IFERROR(Tabla3[[#This Row],[OCULTAR2]]-Tabla3[[#This Row],[OCULTAR2]]*Tabla3[[#This Row],[% LÍNEA]]," ")</f>
        <v>2</v>
      </c>
      <c r="Q3305" s="56">
        <f>IFERROR(Tabla3[[#This Row],[% PRODUCTO]]+Tabla3[[#This Row],[% LÍNEA]]," ")</f>
        <v>0</v>
      </c>
      <c r="R3305" s="53">
        <f>Tabla3[[#This Row],[OCULTAR3]]</f>
        <v>2</v>
      </c>
      <c r="S3305" s="53">
        <f>Tabla3[[#This Row],[PRECIO SIN %]]-Tabla3[[#This Row],[PRECIO SIN %]]*10%</f>
        <v>1.8</v>
      </c>
      <c r="T3305" s="80">
        <f>(Tabla3[[#This Row],[PRECIO CON DESCT.]]-(Tabla3[[#This Row],[PRECIO CON DESCT.]]*$T$6))</f>
        <v>1.1339999999999999</v>
      </c>
      <c r="U3305" s="96"/>
      <c r="V3305" s="94">
        <f>Tabla3[[#This Row],[PRECIO %      en $]]*Tabla3[[#This Row],[PEDIDO ]]</f>
        <v>0</v>
      </c>
      <c r="W3305" s="57">
        <f>Tabla3[[#This Row],[PRECIO CON DESCT.]]*Tabla3[[#This Row],[PEDIDO ]]</f>
        <v>0</v>
      </c>
      <c r="X3305" s="58">
        <f>Tabla3[[#This Row],[PRECIO SIN %]]*Tabla3[[#This Row],[PEDIDO ]]</f>
        <v>0</v>
      </c>
    </row>
    <row r="3306" spans="1:24" ht="33" customHeight="1" x14ac:dyDescent="0.4">
      <c r="A3306" s="125">
        <v>736372722423</v>
      </c>
      <c r="B3306" s="59" t="s">
        <v>225</v>
      </c>
      <c r="C3306" s="59" t="s">
        <v>150</v>
      </c>
      <c r="D33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06" s="119" t="s">
        <v>3769</v>
      </c>
      <c r="F3306" s="76" t="s">
        <v>537</v>
      </c>
      <c r="G33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33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3306" s="78">
        <v>512</v>
      </c>
      <c r="J3306" s="52">
        <v>2.5555599999999998</v>
      </c>
      <c r="K3306" s="60">
        <f>Tabla3[[#This Row],[PRECIOS]]-Tabla3[[#This Row],[PRECIOS]]*10%</f>
        <v>2.3000039999999999</v>
      </c>
      <c r="L3306" s="101"/>
      <c r="M3306" s="61"/>
      <c r="N3306" s="55">
        <f>IFERROR(Tabla3[[#This Row],[PRECIOS]]-Tabla3[[#This Row],[PRECIOS]]*Tabla3[[#This Row],[% PRODUCTO]]," ")</f>
        <v>2.5555599999999998</v>
      </c>
      <c r="O3306" s="61">
        <v>0.05</v>
      </c>
      <c r="P3306" s="55">
        <f>IFERROR(Tabla3[[#This Row],[OCULTAR2]]-Tabla3[[#This Row],[OCULTAR2]]*Tabla3[[#This Row],[% LÍNEA]]," ")</f>
        <v>2.4277819999999997</v>
      </c>
      <c r="Q3306" s="56">
        <f>IFERROR(Tabla3[[#This Row],[% PRODUCTO]]+Tabla3[[#This Row],[% LÍNEA]]," ")</f>
        <v>0.05</v>
      </c>
      <c r="R3306" s="60">
        <f>Tabla3[[#This Row],[OCULTAR3]]</f>
        <v>2.4277819999999997</v>
      </c>
      <c r="S3306" s="60">
        <f>Tabla3[[#This Row],[PRECIO SIN %]]-Tabla3[[#This Row],[PRECIO SIN %]]*10%</f>
        <v>2.1850037999999996</v>
      </c>
      <c r="T3306" s="80">
        <f>(Tabla3[[#This Row],[PRECIO CON DESCT.]]-(Tabla3[[#This Row],[PRECIO CON DESCT.]]*$T$6))</f>
        <v>1.3765523939999997</v>
      </c>
      <c r="U3306" s="96"/>
      <c r="V3306" s="94">
        <f>Tabla3[[#This Row],[PRECIO %      en $]]*Tabla3[[#This Row],[PEDIDO ]]</f>
        <v>0</v>
      </c>
      <c r="W3306" s="57">
        <f>Tabla3[[#This Row],[PRECIO CON DESCT.]]*Tabla3[[#This Row],[PEDIDO ]]</f>
        <v>0</v>
      </c>
      <c r="X3306" s="58">
        <f>Tabla3[[#This Row],[PRECIO SIN %]]*Tabla3[[#This Row],[PEDIDO ]]</f>
        <v>0</v>
      </c>
    </row>
    <row r="3307" spans="1:24" ht="33" customHeight="1" x14ac:dyDescent="0.4">
      <c r="A3307" s="124">
        <v>6942189530401</v>
      </c>
      <c r="B3307" s="51" t="s">
        <v>225</v>
      </c>
      <c r="C3307" s="51" t="s">
        <v>72</v>
      </c>
      <c r="D33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07" s="118" t="s">
        <v>3770</v>
      </c>
      <c r="F3307" s="75" t="s">
        <v>537</v>
      </c>
      <c r="G33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07" s="77">
        <v>121</v>
      </c>
      <c r="J3307" s="52">
        <v>2.5</v>
      </c>
      <c r="K3307" s="53">
        <f>Tabla3[[#This Row],[PRECIOS]]-Tabla3[[#This Row],[PRECIOS]]*10%</f>
        <v>2.25</v>
      </c>
      <c r="L3307" s="101"/>
      <c r="M3307" s="54"/>
      <c r="N3307" s="55">
        <f>IFERROR(Tabla3[[#This Row],[PRECIOS]]-Tabla3[[#This Row],[PRECIOS]]*Tabla3[[#This Row],[% PRODUCTO]]," ")</f>
        <v>2.5</v>
      </c>
      <c r="O3307" s="54"/>
      <c r="P3307" s="55">
        <f>IFERROR(Tabla3[[#This Row],[OCULTAR2]]-Tabla3[[#This Row],[OCULTAR2]]*Tabla3[[#This Row],[% LÍNEA]]," ")</f>
        <v>2.5</v>
      </c>
      <c r="Q3307" s="56">
        <f>IFERROR(Tabla3[[#This Row],[% PRODUCTO]]+Tabla3[[#This Row],[% LÍNEA]]," ")</f>
        <v>0</v>
      </c>
      <c r="R3307" s="53">
        <f>Tabla3[[#This Row],[OCULTAR3]]</f>
        <v>2.5</v>
      </c>
      <c r="S3307" s="53">
        <f>Tabla3[[#This Row],[PRECIO SIN %]]-Tabla3[[#This Row],[PRECIO SIN %]]*10%</f>
        <v>2.25</v>
      </c>
      <c r="T3307" s="80">
        <f>(Tabla3[[#This Row],[PRECIO CON DESCT.]]-(Tabla3[[#This Row],[PRECIO CON DESCT.]]*$T$6))</f>
        <v>1.4175</v>
      </c>
      <c r="U3307" s="96"/>
      <c r="V3307" s="94">
        <f>Tabla3[[#This Row],[PRECIO %      en $]]*Tabla3[[#This Row],[PEDIDO ]]</f>
        <v>0</v>
      </c>
      <c r="W3307" s="57">
        <f>Tabla3[[#This Row],[PRECIO CON DESCT.]]*Tabla3[[#This Row],[PEDIDO ]]</f>
        <v>0</v>
      </c>
      <c r="X3307" s="58">
        <f>Tabla3[[#This Row],[PRECIO SIN %]]*Tabla3[[#This Row],[PEDIDO ]]</f>
        <v>0</v>
      </c>
    </row>
    <row r="3308" spans="1:24" ht="33" customHeight="1" x14ac:dyDescent="0.4">
      <c r="A3308" s="125">
        <v>7703712031722</v>
      </c>
      <c r="B3308" s="59" t="s">
        <v>225</v>
      </c>
      <c r="C3308" s="59" t="s">
        <v>152</v>
      </c>
      <c r="D33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08" s="119" t="s">
        <v>3771</v>
      </c>
      <c r="F3308" s="76" t="s">
        <v>537</v>
      </c>
      <c r="G33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08" s="78">
        <v>363</v>
      </c>
      <c r="J3308" s="52">
        <v>6.5555599999999998</v>
      </c>
      <c r="K3308" s="60">
        <f>Tabla3[[#This Row],[PRECIOS]]-Tabla3[[#This Row],[PRECIOS]]*10%</f>
        <v>5.900004</v>
      </c>
      <c r="L3308" s="101"/>
      <c r="M3308" s="61"/>
      <c r="N3308" s="55">
        <f>IFERROR(Tabla3[[#This Row],[PRECIOS]]-Tabla3[[#This Row],[PRECIOS]]*Tabla3[[#This Row],[% PRODUCTO]]," ")</f>
        <v>6.5555599999999998</v>
      </c>
      <c r="O3308" s="61"/>
      <c r="P3308" s="55">
        <f>IFERROR(Tabla3[[#This Row],[OCULTAR2]]-Tabla3[[#This Row],[OCULTAR2]]*Tabla3[[#This Row],[% LÍNEA]]," ")</f>
        <v>6.5555599999999998</v>
      </c>
      <c r="Q3308" s="56">
        <f>IFERROR(Tabla3[[#This Row],[% PRODUCTO]]+Tabla3[[#This Row],[% LÍNEA]]," ")</f>
        <v>0</v>
      </c>
      <c r="R3308" s="60">
        <f>Tabla3[[#This Row],[OCULTAR3]]</f>
        <v>6.5555599999999998</v>
      </c>
      <c r="S3308" s="60">
        <f>Tabla3[[#This Row],[PRECIO SIN %]]-Tabla3[[#This Row],[PRECIO SIN %]]*10%</f>
        <v>5.900004</v>
      </c>
      <c r="T3308" s="80">
        <f>(Tabla3[[#This Row],[PRECIO CON DESCT.]]-(Tabla3[[#This Row],[PRECIO CON DESCT.]]*$T$6))</f>
        <v>3.7170025199999999</v>
      </c>
      <c r="U3308" s="96"/>
      <c r="V3308" s="94">
        <f>Tabla3[[#This Row],[PRECIO %      en $]]*Tabla3[[#This Row],[PEDIDO ]]</f>
        <v>0</v>
      </c>
      <c r="W3308" s="57">
        <f>Tabla3[[#This Row],[PRECIO CON DESCT.]]*Tabla3[[#This Row],[PEDIDO ]]</f>
        <v>0</v>
      </c>
      <c r="X3308" s="58">
        <f>Tabla3[[#This Row],[PRECIO SIN %]]*Tabla3[[#This Row],[PEDIDO ]]</f>
        <v>0</v>
      </c>
    </row>
    <row r="3309" spans="1:24" ht="33" customHeight="1" x14ac:dyDescent="0.4">
      <c r="A3309" s="124">
        <v>7703712031722</v>
      </c>
      <c r="B3309" s="51" t="s">
        <v>225</v>
      </c>
      <c r="C3309" s="51" t="s">
        <v>152</v>
      </c>
      <c r="D33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09" s="118" t="s">
        <v>3771</v>
      </c>
      <c r="F3309" s="75" t="s">
        <v>537</v>
      </c>
      <c r="G33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09" s="77">
        <v>339</v>
      </c>
      <c r="J3309" s="52">
        <v>3.1888899999999998</v>
      </c>
      <c r="K3309" s="53">
        <f>Tabla3[[#This Row],[PRECIOS]]-Tabla3[[#This Row],[PRECIOS]]*10%</f>
        <v>2.8700009999999998</v>
      </c>
      <c r="L3309" s="101"/>
      <c r="M3309" s="54"/>
      <c r="N3309" s="55">
        <f>IFERROR(Tabla3[[#This Row],[PRECIOS]]-Tabla3[[#This Row],[PRECIOS]]*Tabla3[[#This Row],[% PRODUCTO]]," ")</f>
        <v>3.1888899999999998</v>
      </c>
      <c r="O3309" s="54"/>
      <c r="P3309" s="55">
        <f>IFERROR(Tabla3[[#This Row],[OCULTAR2]]-Tabla3[[#This Row],[OCULTAR2]]*Tabla3[[#This Row],[% LÍNEA]]," ")</f>
        <v>3.1888899999999998</v>
      </c>
      <c r="Q3309" s="56">
        <f>IFERROR(Tabla3[[#This Row],[% PRODUCTO]]+Tabla3[[#This Row],[% LÍNEA]]," ")</f>
        <v>0</v>
      </c>
      <c r="R3309" s="53">
        <f>Tabla3[[#This Row],[OCULTAR3]]</f>
        <v>3.1888899999999998</v>
      </c>
      <c r="S3309" s="53">
        <f>Tabla3[[#This Row],[PRECIO SIN %]]-Tabla3[[#This Row],[PRECIO SIN %]]*10%</f>
        <v>2.8700009999999998</v>
      </c>
      <c r="T3309" s="80">
        <f>(Tabla3[[#This Row],[PRECIO CON DESCT.]]-(Tabla3[[#This Row],[PRECIO CON DESCT.]]*$T$6))</f>
        <v>1.80810063</v>
      </c>
      <c r="U3309" s="96"/>
      <c r="V3309" s="94">
        <f>Tabla3[[#This Row],[PRECIO %      en $]]*Tabla3[[#This Row],[PEDIDO ]]</f>
        <v>0</v>
      </c>
      <c r="W3309" s="57">
        <f>Tabla3[[#This Row],[PRECIO CON DESCT.]]*Tabla3[[#This Row],[PEDIDO ]]</f>
        <v>0</v>
      </c>
      <c r="X3309" s="58">
        <f>Tabla3[[#This Row],[PRECIO SIN %]]*Tabla3[[#This Row],[PEDIDO ]]</f>
        <v>0</v>
      </c>
    </row>
    <row r="3310" spans="1:24" ht="33" customHeight="1" x14ac:dyDescent="0.4">
      <c r="A3310" s="125">
        <v>7591519001761</v>
      </c>
      <c r="B3310" s="59" t="s">
        <v>225</v>
      </c>
      <c r="C3310" s="59" t="s">
        <v>149</v>
      </c>
      <c r="D33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310" s="119" t="s">
        <v>3772</v>
      </c>
      <c r="F3310" s="76" t="s">
        <v>537</v>
      </c>
      <c r="G33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310" s="78">
        <v>106</v>
      </c>
      <c r="J3310" s="52">
        <v>10.88889</v>
      </c>
      <c r="K3310" s="60">
        <f>Tabla3[[#This Row],[PRECIOS]]-Tabla3[[#This Row],[PRECIOS]]*10%</f>
        <v>9.800001</v>
      </c>
      <c r="L3310" s="101" t="s">
        <v>5327</v>
      </c>
      <c r="M3310" s="61"/>
      <c r="N3310" s="55">
        <f>IFERROR(Tabla3[[#This Row],[PRECIOS]]-Tabla3[[#This Row],[PRECIOS]]*Tabla3[[#This Row],[% PRODUCTO]]," ")</f>
        <v>10.88889</v>
      </c>
      <c r="O3310" s="61"/>
      <c r="P3310" s="55">
        <f>IFERROR(Tabla3[[#This Row],[OCULTAR2]]-Tabla3[[#This Row],[OCULTAR2]]*Tabla3[[#This Row],[% LÍNEA]]," ")</f>
        <v>10.88889</v>
      </c>
      <c r="Q3310" s="56">
        <f>IFERROR(Tabla3[[#This Row],[% PRODUCTO]]+Tabla3[[#This Row],[% LÍNEA]]," ")</f>
        <v>0</v>
      </c>
      <c r="R3310" s="60">
        <f>Tabla3[[#This Row],[OCULTAR3]]</f>
        <v>10.88889</v>
      </c>
      <c r="S3310" s="60">
        <f>Tabla3[[#This Row],[PRECIO SIN %]]-Tabla3[[#This Row],[PRECIO SIN %]]*10%</f>
        <v>9.800001</v>
      </c>
      <c r="T3310" s="80">
        <f>(Tabla3[[#This Row],[PRECIO CON DESCT.]]-(Tabla3[[#This Row],[PRECIO CON DESCT.]]*$T$6))</f>
        <v>6.1740006300000001</v>
      </c>
      <c r="U3310" s="96"/>
      <c r="V3310" s="94">
        <f>Tabla3[[#This Row],[PRECIO %      en $]]*Tabla3[[#This Row],[PEDIDO ]]</f>
        <v>0</v>
      </c>
      <c r="W3310" s="57">
        <f>Tabla3[[#This Row],[PRECIO CON DESCT.]]*Tabla3[[#This Row],[PEDIDO ]]</f>
        <v>0</v>
      </c>
      <c r="X3310" s="58">
        <f>Tabla3[[#This Row],[PRECIO SIN %]]*Tabla3[[#This Row],[PEDIDO ]]</f>
        <v>0</v>
      </c>
    </row>
    <row r="3311" spans="1:24" ht="33" customHeight="1" x14ac:dyDescent="0.4">
      <c r="A3311" s="124">
        <v>7702605102884</v>
      </c>
      <c r="B3311" s="51" t="s">
        <v>225</v>
      </c>
      <c r="C3311" s="51" t="s">
        <v>113</v>
      </c>
      <c r="D33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11" s="118" t="s">
        <v>3773</v>
      </c>
      <c r="F3311" s="75" t="s">
        <v>537</v>
      </c>
      <c r="G33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11" s="77">
        <v>17</v>
      </c>
      <c r="J3311" s="52">
        <v>11.66667</v>
      </c>
      <c r="K3311" s="53">
        <f>Tabla3[[#This Row],[PRECIOS]]-Tabla3[[#This Row],[PRECIOS]]*10%</f>
        <v>10.500003</v>
      </c>
      <c r="L3311" s="101"/>
      <c r="M3311" s="54"/>
      <c r="N3311" s="55">
        <f>IFERROR(Tabla3[[#This Row],[PRECIOS]]-Tabla3[[#This Row],[PRECIOS]]*Tabla3[[#This Row],[% PRODUCTO]]," ")</f>
        <v>11.66667</v>
      </c>
      <c r="O3311" s="54"/>
      <c r="P3311" s="55">
        <f>IFERROR(Tabla3[[#This Row],[OCULTAR2]]-Tabla3[[#This Row],[OCULTAR2]]*Tabla3[[#This Row],[% LÍNEA]]," ")</f>
        <v>11.66667</v>
      </c>
      <c r="Q3311" s="56">
        <f>IFERROR(Tabla3[[#This Row],[% PRODUCTO]]+Tabla3[[#This Row],[% LÍNEA]]," ")</f>
        <v>0</v>
      </c>
      <c r="R3311" s="53">
        <f>Tabla3[[#This Row],[OCULTAR3]]</f>
        <v>11.66667</v>
      </c>
      <c r="S3311" s="53">
        <f>Tabla3[[#This Row],[PRECIO SIN %]]-Tabla3[[#This Row],[PRECIO SIN %]]*10%</f>
        <v>10.500003</v>
      </c>
      <c r="T3311" s="80">
        <f>(Tabla3[[#This Row],[PRECIO CON DESCT.]]-(Tabla3[[#This Row],[PRECIO CON DESCT.]]*$T$6))</f>
        <v>6.6150018900000003</v>
      </c>
      <c r="U3311" s="96"/>
      <c r="V3311" s="94">
        <f>Tabla3[[#This Row],[PRECIO %      en $]]*Tabla3[[#This Row],[PEDIDO ]]</f>
        <v>0</v>
      </c>
      <c r="W3311" s="57">
        <f>Tabla3[[#This Row],[PRECIO CON DESCT.]]*Tabla3[[#This Row],[PEDIDO ]]</f>
        <v>0</v>
      </c>
      <c r="X3311" s="58">
        <f>Tabla3[[#This Row],[PRECIO SIN %]]*Tabla3[[#This Row],[PEDIDO ]]</f>
        <v>0</v>
      </c>
    </row>
    <row r="3312" spans="1:24" ht="33" customHeight="1" x14ac:dyDescent="0.4">
      <c r="A3312" s="125">
        <v>7591585114327</v>
      </c>
      <c r="B3312" s="59" t="s">
        <v>225</v>
      </c>
      <c r="C3312" s="59" t="s">
        <v>104</v>
      </c>
      <c r="D33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12" s="119" t="s">
        <v>3774</v>
      </c>
      <c r="F3312" s="76" t="s">
        <v>537</v>
      </c>
      <c r="G33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12" s="78">
        <v>63</v>
      </c>
      <c r="J3312" s="52">
        <v>14.06667</v>
      </c>
      <c r="K3312" s="60">
        <f>Tabla3[[#This Row],[PRECIOS]]-Tabla3[[#This Row],[PRECIOS]]*10%</f>
        <v>12.660003</v>
      </c>
      <c r="L3312" s="101"/>
      <c r="M3312" s="61"/>
      <c r="N3312" s="55">
        <f>IFERROR(Tabla3[[#This Row],[PRECIOS]]-Tabla3[[#This Row],[PRECIOS]]*Tabla3[[#This Row],[% PRODUCTO]]," ")</f>
        <v>14.06667</v>
      </c>
      <c r="O3312" s="61"/>
      <c r="P3312" s="55">
        <f>IFERROR(Tabla3[[#This Row],[OCULTAR2]]-Tabla3[[#This Row],[OCULTAR2]]*Tabla3[[#This Row],[% LÍNEA]]," ")</f>
        <v>14.06667</v>
      </c>
      <c r="Q3312" s="56">
        <f>IFERROR(Tabla3[[#This Row],[% PRODUCTO]]+Tabla3[[#This Row],[% LÍNEA]]," ")</f>
        <v>0</v>
      </c>
      <c r="R3312" s="60">
        <f>Tabla3[[#This Row],[OCULTAR3]]</f>
        <v>14.06667</v>
      </c>
      <c r="S3312" s="60">
        <f>Tabla3[[#This Row],[PRECIO SIN %]]-Tabla3[[#This Row],[PRECIO SIN %]]*10%</f>
        <v>12.660003</v>
      </c>
      <c r="T3312" s="80">
        <f>(Tabla3[[#This Row],[PRECIO CON DESCT.]]-(Tabla3[[#This Row],[PRECIO CON DESCT.]]*$T$6))</f>
        <v>7.9758018899999996</v>
      </c>
      <c r="U3312" s="96"/>
      <c r="V3312" s="94">
        <f>Tabla3[[#This Row],[PRECIO %      en $]]*Tabla3[[#This Row],[PEDIDO ]]</f>
        <v>0</v>
      </c>
      <c r="W3312" s="57">
        <f>Tabla3[[#This Row],[PRECIO CON DESCT.]]*Tabla3[[#This Row],[PEDIDO ]]</f>
        <v>0</v>
      </c>
      <c r="X3312" s="58">
        <f>Tabla3[[#This Row],[PRECIO SIN %]]*Tabla3[[#This Row],[PEDIDO ]]</f>
        <v>0</v>
      </c>
    </row>
    <row r="3313" spans="1:24" ht="33" customHeight="1" x14ac:dyDescent="0.4">
      <c r="A3313" s="124">
        <v>7703153044589</v>
      </c>
      <c r="B3313" s="51" t="s">
        <v>225</v>
      </c>
      <c r="C3313" s="51" t="s">
        <v>118</v>
      </c>
      <c r="D33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13" s="118" t="s">
        <v>3775</v>
      </c>
      <c r="F3313" s="75" t="s">
        <v>537</v>
      </c>
      <c r="G33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13" s="77">
        <v>50</v>
      </c>
      <c r="J3313" s="52">
        <v>12.22222</v>
      </c>
      <c r="K3313" s="53">
        <f>Tabla3[[#This Row],[PRECIOS]]-Tabla3[[#This Row],[PRECIOS]]*10%</f>
        <v>10.999998</v>
      </c>
      <c r="L3313" s="101"/>
      <c r="M3313" s="54"/>
      <c r="N3313" s="55">
        <f>IFERROR(Tabla3[[#This Row],[PRECIOS]]-Tabla3[[#This Row],[PRECIOS]]*Tabla3[[#This Row],[% PRODUCTO]]," ")</f>
        <v>12.22222</v>
      </c>
      <c r="O3313" s="54"/>
      <c r="P3313" s="55">
        <f>IFERROR(Tabla3[[#This Row],[OCULTAR2]]-Tabla3[[#This Row],[OCULTAR2]]*Tabla3[[#This Row],[% LÍNEA]]," ")</f>
        <v>12.22222</v>
      </c>
      <c r="Q3313" s="56">
        <f>IFERROR(Tabla3[[#This Row],[% PRODUCTO]]+Tabla3[[#This Row],[% LÍNEA]]," ")</f>
        <v>0</v>
      </c>
      <c r="R3313" s="53">
        <f>Tabla3[[#This Row],[OCULTAR3]]</f>
        <v>12.22222</v>
      </c>
      <c r="S3313" s="53">
        <f>Tabla3[[#This Row],[PRECIO SIN %]]-Tabla3[[#This Row],[PRECIO SIN %]]*10%</f>
        <v>10.999998</v>
      </c>
      <c r="T3313" s="80">
        <f>(Tabla3[[#This Row],[PRECIO CON DESCT.]]-(Tabla3[[#This Row],[PRECIO CON DESCT.]]*$T$6))</f>
        <v>6.9299987400000003</v>
      </c>
      <c r="U3313" s="96"/>
      <c r="V3313" s="94">
        <f>Tabla3[[#This Row],[PRECIO %      en $]]*Tabla3[[#This Row],[PEDIDO ]]</f>
        <v>0</v>
      </c>
      <c r="W3313" s="57">
        <f>Tabla3[[#This Row],[PRECIO CON DESCT.]]*Tabla3[[#This Row],[PEDIDO ]]</f>
        <v>0</v>
      </c>
      <c r="X3313" s="58">
        <f>Tabla3[[#This Row],[PRECIO SIN %]]*Tabla3[[#This Row],[PEDIDO ]]</f>
        <v>0</v>
      </c>
    </row>
    <row r="3314" spans="1:24" ht="33" customHeight="1" x14ac:dyDescent="0.4">
      <c r="A3314" s="125">
        <v>7598677000520</v>
      </c>
      <c r="B3314" s="59" t="s">
        <v>225</v>
      </c>
      <c r="C3314" s="59" t="s">
        <v>125</v>
      </c>
      <c r="D33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14" s="119" t="s">
        <v>3776</v>
      </c>
      <c r="F3314" s="76" t="s">
        <v>537</v>
      </c>
      <c r="G33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14" s="78">
        <v>184</v>
      </c>
      <c r="J3314" s="52">
        <v>4.11111</v>
      </c>
      <c r="K3314" s="60">
        <f>Tabla3[[#This Row],[PRECIOS]]-Tabla3[[#This Row],[PRECIOS]]*10%</f>
        <v>3.699999</v>
      </c>
      <c r="L3314" s="101"/>
      <c r="M3314" s="61"/>
      <c r="N3314" s="55">
        <f>IFERROR(Tabla3[[#This Row],[PRECIOS]]-Tabla3[[#This Row],[PRECIOS]]*Tabla3[[#This Row],[% PRODUCTO]]," ")</f>
        <v>4.11111</v>
      </c>
      <c r="O3314" s="61"/>
      <c r="P3314" s="55">
        <f>IFERROR(Tabla3[[#This Row],[OCULTAR2]]-Tabla3[[#This Row],[OCULTAR2]]*Tabla3[[#This Row],[% LÍNEA]]," ")</f>
        <v>4.11111</v>
      </c>
      <c r="Q3314" s="56">
        <f>IFERROR(Tabla3[[#This Row],[% PRODUCTO]]+Tabla3[[#This Row],[% LÍNEA]]," ")</f>
        <v>0</v>
      </c>
      <c r="R3314" s="60">
        <f>Tabla3[[#This Row],[OCULTAR3]]</f>
        <v>4.11111</v>
      </c>
      <c r="S3314" s="60">
        <f>Tabla3[[#This Row],[PRECIO SIN %]]-Tabla3[[#This Row],[PRECIO SIN %]]*10%</f>
        <v>3.699999</v>
      </c>
      <c r="T3314" s="80">
        <f>(Tabla3[[#This Row],[PRECIO CON DESCT.]]-(Tabla3[[#This Row],[PRECIO CON DESCT.]]*$T$6))</f>
        <v>2.3309993699999998</v>
      </c>
      <c r="U3314" s="96"/>
      <c r="V3314" s="94">
        <f>Tabla3[[#This Row],[PRECIO %      en $]]*Tabla3[[#This Row],[PEDIDO ]]</f>
        <v>0</v>
      </c>
      <c r="W3314" s="57">
        <f>Tabla3[[#This Row],[PRECIO CON DESCT.]]*Tabla3[[#This Row],[PEDIDO ]]</f>
        <v>0</v>
      </c>
      <c r="X3314" s="58">
        <f>Tabla3[[#This Row],[PRECIO SIN %]]*Tabla3[[#This Row],[PEDIDO ]]</f>
        <v>0</v>
      </c>
    </row>
    <row r="3315" spans="1:24" ht="33" customHeight="1" x14ac:dyDescent="0.4">
      <c r="A3315" s="124">
        <v>6942189530418</v>
      </c>
      <c r="B3315" s="51" t="s">
        <v>225</v>
      </c>
      <c r="C3315" s="51" t="s">
        <v>72</v>
      </c>
      <c r="D33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15" s="118" t="s">
        <v>3777</v>
      </c>
      <c r="F3315" s="75" t="s">
        <v>537</v>
      </c>
      <c r="G33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15" s="77">
        <v>86</v>
      </c>
      <c r="J3315" s="52">
        <v>3.9111099999999999</v>
      </c>
      <c r="K3315" s="53">
        <f>Tabla3[[#This Row],[PRECIOS]]-Tabla3[[#This Row],[PRECIOS]]*10%</f>
        <v>3.5199989999999999</v>
      </c>
      <c r="L3315" s="101"/>
      <c r="M3315" s="54"/>
      <c r="N3315" s="55">
        <f>IFERROR(Tabla3[[#This Row],[PRECIOS]]-Tabla3[[#This Row],[PRECIOS]]*Tabla3[[#This Row],[% PRODUCTO]]," ")</f>
        <v>3.9111099999999999</v>
      </c>
      <c r="O3315" s="54"/>
      <c r="P3315" s="55">
        <f>IFERROR(Tabla3[[#This Row],[OCULTAR2]]-Tabla3[[#This Row],[OCULTAR2]]*Tabla3[[#This Row],[% LÍNEA]]," ")</f>
        <v>3.9111099999999999</v>
      </c>
      <c r="Q3315" s="56">
        <f>IFERROR(Tabla3[[#This Row],[% PRODUCTO]]+Tabla3[[#This Row],[% LÍNEA]]," ")</f>
        <v>0</v>
      </c>
      <c r="R3315" s="53">
        <f>Tabla3[[#This Row],[OCULTAR3]]</f>
        <v>3.9111099999999999</v>
      </c>
      <c r="S3315" s="53">
        <f>Tabla3[[#This Row],[PRECIO SIN %]]-Tabla3[[#This Row],[PRECIO SIN %]]*10%</f>
        <v>3.5199989999999999</v>
      </c>
      <c r="T3315" s="80">
        <f>(Tabla3[[#This Row],[PRECIO CON DESCT.]]-(Tabla3[[#This Row],[PRECIO CON DESCT.]]*$T$6))</f>
        <v>2.2175993699999998</v>
      </c>
      <c r="U3315" s="96"/>
      <c r="V3315" s="94">
        <f>Tabla3[[#This Row],[PRECIO %      en $]]*Tabla3[[#This Row],[PEDIDO ]]</f>
        <v>0</v>
      </c>
      <c r="W3315" s="57">
        <f>Tabla3[[#This Row],[PRECIO CON DESCT.]]*Tabla3[[#This Row],[PEDIDO ]]</f>
        <v>0</v>
      </c>
      <c r="X3315" s="58">
        <f>Tabla3[[#This Row],[PRECIO SIN %]]*Tabla3[[#This Row],[PEDIDO ]]</f>
        <v>0</v>
      </c>
    </row>
    <row r="3316" spans="1:24" ht="33" customHeight="1" x14ac:dyDescent="0.4">
      <c r="A3316" s="125">
        <v>7703763861002</v>
      </c>
      <c r="B3316" s="59" t="s">
        <v>225</v>
      </c>
      <c r="C3316" s="59" t="s">
        <v>188</v>
      </c>
      <c r="D33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16" s="119" t="s">
        <v>3778</v>
      </c>
      <c r="F3316" s="76" t="s">
        <v>537</v>
      </c>
      <c r="G33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16" s="78">
        <v>62</v>
      </c>
      <c r="J3316" s="52">
        <v>11.22222</v>
      </c>
      <c r="K3316" s="60">
        <f>Tabla3[[#This Row],[PRECIOS]]-Tabla3[[#This Row],[PRECIOS]]*10%</f>
        <v>10.099997999999999</v>
      </c>
      <c r="L3316" s="101"/>
      <c r="M3316" s="61"/>
      <c r="N3316" s="55">
        <f>IFERROR(Tabla3[[#This Row],[PRECIOS]]-Tabla3[[#This Row],[PRECIOS]]*Tabla3[[#This Row],[% PRODUCTO]]," ")</f>
        <v>11.22222</v>
      </c>
      <c r="O3316" s="61"/>
      <c r="P3316" s="55">
        <f>IFERROR(Tabla3[[#This Row],[OCULTAR2]]-Tabla3[[#This Row],[OCULTAR2]]*Tabla3[[#This Row],[% LÍNEA]]," ")</f>
        <v>11.22222</v>
      </c>
      <c r="Q3316" s="56">
        <f>IFERROR(Tabla3[[#This Row],[% PRODUCTO]]+Tabla3[[#This Row],[% LÍNEA]]," ")</f>
        <v>0</v>
      </c>
      <c r="R3316" s="60">
        <f>Tabla3[[#This Row],[OCULTAR3]]</f>
        <v>11.22222</v>
      </c>
      <c r="S3316" s="60">
        <f>Tabla3[[#This Row],[PRECIO SIN %]]-Tabla3[[#This Row],[PRECIO SIN %]]*10%</f>
        <v>10.099997999999999</v>
      </c>
      <c r="T3316" s="80">
        <f>(Tabla3[[#This Row],[PRECIO CON DESCT.]]-(Tabla3[[#This Row],[PRECIO CON DESCT.]]*$T$6))</f>
        <v>6.3629987400000001</v>
      </c>
      <c r="U3316" s="96"/>
      <c r="V3316" s="94">
        <f>Tabla3[[#This Row],[PRECIO %      en $]]*Tabla3[[#This Row],[PEDIDO ]]</f>
        <v>0</v>
      </c>
      <c r="W3316" s="57">
        <f>Tabla3[[#This Row],[PRECIO CON DESCT.]]*Tabla3[[#This Row],[PEDIDO ]]</f>
        <v>0</v>
      </c>
      <c r="X3316" s="58">
        <f>Tabla3[[#This Row],[PRECIO SIN %]]*Tabla3[[#This Row],[PEDIDO ]]</f>
        <v>0</v>
      </c>
    </row>
    <row r="3317" spans="1:24" ht="33" customHeight="1" x14ac:dyDescent="0.4">
      <c r="A3317" s="124">
        <v>7598852001670</v>
      </c>
      <c r="B3317" s="51" t="s">
        <v>225</v>
      </c>
      <c r="C3317" s="51" t="s">
        <v>66</v>
      </c>
      <c r="D33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17" s="118" t="s">
        <v>3779</v>
      </c>
      <c r="F3317" s="75" t="s">
        <v>537</v>
      </c>
      <c r="G33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17" s="77">
        <v>29</v>
      </c>
      <c r="J3317" s="52">
        <v>7.8333300000000001</v>
      </c>
      <c r="K3317" s="53">
        <f>Tabla3[[#This Row],[PRECIOS]]-Tabla3[[#This Row],[PRECIOS]]*10%</f>
        <v>7.0499970000000003</v>
      </c>
      <c r="L3317" s="101"/>
      <c r="M3317" s="54"/>
      <c r="N3317" s="55">
        <f>IFERROR(Tabla3[[#This Row],[PRECIOS]]-Tabla3[[#This Row],[PRECIOS]]*Tabla3[[#This Row],[% PRODUCTO]]," ")</f>
        <v>7.8333300000000001</v>
      </c>
      <c r="O3317" s="54"/>
      <c r="P3317" s="55">
        <f>IFERROR(Tabla3[[#This Row],[OCULTAR2]]-Tabla3[[#This Row],[OCULTAR2]]*Tabla3[[#This Row],[% LÍNEA]]," ")</f>
        <v>7.8333300000000001</v>
      </c>
      <c r="Q3317" s="56">
        <f>IFERROR(Tabla3[[#This Row],[% PRODUCTO]]+Tabla3[[#This Row],[% LÍNEA]]," ")</f>
        <v>0</v>
      </c>
      <c r="R3317" s="53">
        <f>Tabla3[[#This Row],[OCULTAR3]]</f>
        <v>7.8333300000000001</v>
      </c>
      <c r="S3317" s="53">
        <f>Tabla3[[#This Row],[PRECIO SIN %]]-Tabla3[[#This Row],[PRECIO SIN %]]*10%</f>
        <v>7.0499970000000003</v>
      </c>
      <c r="T3317" s="80">
        <f>(Tabla3[[#This Row],[PRECIO CON DESCT.]]-(Tabla3[[#This Row],[PRECIO CON DESCT.]]*$T$6))</f>
        <v>4.4414981100000004</v>
      </c>
      <c r="U3317" s="96"/>
      <c r="V3317" s="94">
        <f>Tabla3[[#This Row],[PRECIO %      en $]]*Tabla3[[#This Row],[PEDIDO ]]</f>
        <v>0</v>
      </c>
      <c r="W3317" s="57">
        <f>Tabla3[[#This Row],[PRECIO CON DESCT.]]*Tabla3[[#This Row],[PEDIDO ]]</f>
        <v>0</v>
      </c>
      <c r="X3317" s="58">
        <f>Tabla3[[#This Row],[PRECIO SIN %]]*Tabla3[[#This Row],[PEDIDO ]]</f>
        <v>0</v>
      </c>
    </row>
    <row r="3318" spans="1:24" ht="33" customHeight="1" x14ac:dyDescent="0.4">
      <c r="A3318" s="125">
        <v>7592806133530</v>
      </c>
      <c r="B3318" s="59" t="s">
        <v>225</v>
      </c>
      <c r="C3318" s="59" t="s">
        <v>74</v>
      </c>
      <c r="D33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18" s="119" t="s">
        <v>3780</v>
      </c>
      <c r="F3318" s="76" t="s">
        <v>537</v>
      </c>
      <c r="G33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18" s="78">
        <v>101</v>
      </c>
      <c r="J3318" s="52">
        <v>10.55556</v>
      </c>
      <c r="K3318" s="60">
        <f>Tabla3[[#This Row],[PRECIOS]]-Tabla3[[#This Row],[PRECIOS]]*10%</f>
        <v>9.5000040000000006</v>
      </c>
      <c r="L3318" s="101"/>
      <c r="M3318" s="61"/>
      <c r="N3318" s="55">
        <f>IFERROR(Tabla3[[#This Row],[PRECIOS]]-Tabla3[[#This Row],[PRECIOS]]*Tabla3[[#This Row],[% PRODUCTO]]," ")</f>
        <v>10.55556</v>
      </c>
      <c r="O3318" s="61"/>
      <c r="P3318" s="55">
        <f>IFERROR(Tabla3[[#This Row],[OCULTAR2]]-Tabla3[[#This Row],[OCULTAR2]]*Tabla3[[#This Row],[% LÍNEA]]," ")</f>
        <v>10.55556</v>
      </c>
      <c r="Q3318" s="56">
        <f>IFERROR(Tabla3[[#This Row],[% PRODUCTO]]+Tabla3[[#This Row],[% LÍNEA]]," ")</f>
        <v>0</v>
      </c>
      <c r="R3318" s="60">
        <f>Tabla3[[#This Row],[OCULTAR3]]</f>
        <v>10.55556</v>
      </c>
      <c r="S3318" s="60">
        <f>Tabla3[[#This Row],[PRECIO SIN %]]-Tabla3[[#This Row],[PRECIO SIN %]]*10%</f>
        <v>9.5000040000000006</v>
      </c>
      <c r="T3318" s="80">
        <f>(Tabla3[[#This Row],[PRECIO CON DESCT.]]-(Tabla3[[#This Row],[PRECIO CON DESCT.]]*$T$6))</f>
        <v>5.9850025200000001</v>
      </c>
      <c r="U3318" s="96"/>
      <c r="V3318" s="94">
        <f>Tabla3[[#This Row],[PRECIO %      en $]]*Tabla3[[#This Row],[PEDIDO ]]</f>
        <v>0</v>
      </c>
      <c r="W3318" s="57">
        <f>Tabla3[[#This Row],[PRECIO CON DESCT.]]*Tabla3[[#This Row],[PEDIDO ]]</f>
        <v>0</v>
      </c>
      <c r="X3318" s="58">
        <f>Tabla3[[#This Row],[PRECIO SIN %]]*Tabla3[[#This Row],[PEDIDO ]]</f>
        <v>0</v>
      </c>
    </row>
    <row r="3319" spans="1:24" ht="33" customHeight="1" x14ac:dyDescent="0.4">
      <c r="A3319" s="124">
        <v>8904278581051</v>
      </c>
      <c r="B3319" s="51" t="s">
        <v>225</v>
      </c>
      <c r="C3319" s="51" t="s">
        <v>163</v>
      </c>
      <c r="D33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19" s="118" t="s">
        <v>3781</v>
      </c>
      <c r="F3319" s="75" t="s">
        <v>537</v>
      </c>
      <c r="G33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19" s="77">
        <v>209</v>
      </c>
      <c r="J3319" s="52">
        <v>1.3666700000000001</v>
      </c>
      <c r="K3319" s="53">
        <f>Tabla3[[#This Row],[PRECIOS]]-Tabla3[[#This Row],[PRECIOS]]*10%</f>
        <v>1.230003</v>
      </c>
      <c r="L3319" s="101"/>
      <c r="M3319" s="54"/>
      <c r="N3319" s="55">
        <f>IFERROR(Tabla3[[#This Row],[PRECIOS]]-Tabla3[[#This Row],[PRECIOS]]*Tabla3[[#This Row],[% PRODUCTO]]," ")</f>
        <v>1.3666700000000001</v>
      </c>
      <c r="O3319" s="54"/>
      <c r="P3319" s="55">
        <f>IFERROR(Tabla3[[#This Row],[OCULTAR2]]-Tabla3[[#This Row],[OCULTAR2]]*Tabla3[[#This Row],[% LÍNEA]]," ")</f>
        <v>1.3666700000000001</v>
      </c>
      <c r="Q3319" s="56">
        <f>IFERROR(Tabla3[[#This Row],[% PRODUCTO]]+Tabla3[[#This Row],[% LÍNEA]]," ")</f>
        <v>0</v>
      </c>
      <c r="R3319" s="53">
        <f>Tabla3[[#This Row],[OCULTAR3]]</f>
        <v>1.3666700000000001</v>
      </c>
      <c r="S3319" s="53">
        <f>Tabla3[[#This Row],[PRECIO SIN %]]-Tabla3[[#This Row],[PRECIO SIN %]]*10%</f>
        <v>1.230003</v>
      </c>
      <c r="T3319" s="80">
        <f>(Tabla3[[#This Row],[PRECIO CON DESCT.]]-(Tabla3[[#This Row],[PRECIO CON DESCT.]]*$T$6))</f>
        <v>0.77490188999999998</v>
      </c>
      <c r="U3319" s="96"/>
      <c r="V3319" s="94">
        <f>Tabla3[[#This Row],[PRECIO %      en $]]*Tabla3[[#This Row],[PEDIDO ]]</f>
        <v>0</v>
      </c>
      <c r="W3319" s="57">
        <f>Tabla3[[#This Row],[PRECIO CON DESCT.]]*Tabla3[[#This Row],[PEDIDO ]]</f>
        <v>0</v>
      </c>
      <c r="X3319" s="58">
        <f>Tabla3[[#This Row],[PRECIO SIN %]]*Tabla3[[#This Row],[PEDIDO ]]</f>
        <v>0</v>
      </c>
    </row>
    <row r="3320" spans="1:24" ht="33" customHeight="1" x14ac:dyDescent="0.4">
      <c r="A3320" s="125">
        <v>6942189304118</v>
      </c>
      <c r="B3320" s="59" t="s">
        <v>225</v>
      </c>
      <c r="C3320" s="59" t="s">
        <v>72</v>
      </c>
      <c r="D33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20" s="119" t="s">
        <v>3782</v>
      </c>
      <c r="F3320" s="76" t="s">
        <v>537</v>
      </c>
      <c r="G33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20" s="78">
        <v>65</v>
      </c>
      <c r="J3320" s="52">
        <v>0.8</v>
      </c>
      <c r="K3320" s="60">
        <f>Tabla3[[#This Row],[PRECIOS]]-Tabla3[[#This Row],[PRECIOS]]*10%</f>
        <v>0.72</v>
      </c>
      <c r="L3320" s="101"/>
      <c r="M3320" s="61"/>
      <c r="N3320" s="55">
        <f>IFERROR(Tabla3[[#This Row],[PRECIOS]]-Tabla3[[#This Row],[PRECIOS]]*Tabla3[[#This Row],[% PRODUCTO]]," ")</f>
        <v>0.8</v>
      </c>
      <c r="O3320" s="61"/>
      <c r="P3320" s="55">
        <f>IFERROR(Tabla3[[#This Row],[OCULTAR2]]-Tabla3[[#This Row],[OCULTAR2]]*Tabla3[[#This Row],[% LÍNEA]]," ")</f>
        <v>0.8</v>
      </c>
      <c r="Q3320" s="56">
        <f>IFERROR(Tabla3[[#This Row],[% PRODUCTO]]+Tabla3[[#This Row],[% LÍNEA]]," ")</f>
        <v>0</v>
      </c>
      <c r="R3320" s="60">
        <f>Tabla3[[#This Row],[OCULTAR3]]</f>
        <v>0.8</v>
      </c>
      <c r="S3320" s="60">
        <f>Tabla3[[#This Row],[PRECIO SIN %]]-Tabla3[[#This Row],[PRECIO SIN %]]*10%</f>
        <v>0.72</v>
      </c>
      <c r="T3320" s="80">
        <f>(Tabla3[[#This Row],[PRECIO CON DESCT.]]-(Tabla3[[#This Row],[PRECIO CON DESCT.]]*$T$6))</f>
        <v>0.4536</v>
      </c>
      <c r="U3320" s="96"/>
      <c r="V3320" s="94">
        <f>Tabla3[[#This Row],[PRECIO %      en $]]*Tabla3[[#This Row],[PEDIDO ]]</f>
        <v>0</v>
      </c>
      <c r="W3320" s="57">
        <f>Tabla3[[#This Row],[PRECIO CON DESCT.]]*Tabla3[[#This Row],[PEDIDO ]]</f>
        <v>0</v>
      </c>
      <c r="X3320" s="58">
        <f>Tabla3[[#This Row],[PRECIO SIN %]]*Tabla3[[#This Row],[PEDIDO ]]</f>
        <v>0</v>
      </c>
    </row>
    <row r="3321" spans="1:24" ht="33" customHeight="1" x14ac:dyDescent="0.4">
      <c r="A3321" s="124">
        <v>7703712030596</v>
      </c>
      <c r="B3321" s="51" t="s">
        <v>225</v>
      </c>
      <c r="C3321" s="51" t="s">
        <v>152</v>
      </c>
      <c r="D33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21" s="118" t="s">
        <v>3783</v>
      </c>
      <c r="F3321" s="75" t="s">
        <v>537</v>
      </c>
      <c r="G33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21" s="77">
        <v>92</v>
      </c>
      <c r="J3321" s="52">
        <v>5.2</v>
      </c>
      <c r="K3321" s="53">
        <f>Tabla3[[#This Row],[PRECIOS]]-Tabla3[[#This Row],[PRECIOS]]*10%</f>
        <v>4.68</v>
      </c>
      <c r="L3321" s="101"/>
      <c r="M3321" s="54"/>
      <c r="N3321" s="55">
        <f>IFERROR(Tabla3[[#This Row],[PRECIOS]]-Tabla3[[#This Row],[PRECIOS]]*Tabla3[[#This Row],[% PRODUCTO]]," ")</f>
        <v>5.2</v>
      </c>
      <c r="O3321" s="54"/>
      <c r="P3321" s="55">
        <f>IFERROR(Tabla3[[#This Row],[OCULTAR2]]-Tabla3[[#This Row],[OCULTAR2]]*Tabla3[[#This Row],[% LÍNEA]]," ")</f>
        <v>5.2</v>
      </c>
      <c r="Q3321" s="56">
        <f>IFERROR(Tabla3[[#This Row],[% PRODUCTO]]+Tabla3[[#This Row],[% LÍNEA]]," ")</f>
        <v>0</v>
      </c>
      <c r="R3321" s="53">
        <f>Tabla3[[#This Row],[OCULTAR3]]</f>
        <v>5.2</v>
      </c>
      <c r="S3321" s="53">
        <f>Tabla3[[#This Row],[PRECIO SIN %]]-Tabla3[[#This Row],[PRECIO SIN %]]*10%</f>
        <v>4.68</v>
      </c>
      <c r="T3321" s="80">
        <f>(Tabla3[[#This Row],[PRECIO CON DESCT.]]-(Tabla3[[#This Row],[PRECIO CON DESCT.]]*$T$6))</f>
        <v>2.9483999999999999</v>
      </c>
      <c r="U3321" s="96"/>
      <c r="V3321" s="94">
        <f>Tabla3[[#This Row],[PRECIO %      en $]]*Tabla3[[#This Row],[PEDIDO ]]</f>
        <v>0</v>
      </c>
      <c r="W3321" s="57">
        <f>Tabla3[[#This Row],[PRECIO CON DESCT.]]*Tabla3[[#This Row],[PEDIDO ]]</f>
        <v>0</v>
      </c>
      <c r="X3321" s="58">
        <f>Tabla3[[#This Row],[PRECIO SIN %]]*Tabla3[[#This Row],[PEDIDO ]]</f>
        <v>0</v>
      </c>
    </row>
    <row r="3322" spans="1:24" ht="33" customHeight="1" x14ac:dyDescent="0.4">
      <c r="A3322" s="125">
        <v>7592806133073</v>
      </c>
      <c r="B3322" s="59" t="s">
        <v>225</v>
      </c>
      <c r="C3322" s="59" t="s">
        <v>74</v>
      </c>
      <c r="D33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22" s="119" t="s">
        <v>3784</v>
      </c>
      <c r="F3322" s="76" t="s">
        <v>537</v>
      </c>
      <c r="G33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22" s="78">
        <v>212</v>
      </c>
      <c r="J3322" s="52">
        <v>8.6777800000000003</v>
      </c>
      <c r="K3322" s="60">
        <f>Tabla3[[#This Row],[PRECIOS]]-Tabla3[[#This Row],[PRECIOS]]*10%</f>
        <v>7.8100019999999999</v>
      </c>
      <c r="L3322" s="101"/>
      <c r="M3322" s="61"/>
      <c r="N3322" s="55">
        <f>IFERROR(Tabla3[[#This Row],[PRECIOS]]-Tabla3[[#This Row],[PRECIOS]]*Tabla3[[#This Row],[% PRODUCTO]]," ")</f>
        <v>8.6777800000000003</v>
      </c>
      <c r="O3322" s="61"/>
      <c r="P3322" s="55">
        <f>IFERROR(Tabla3[[#This Row],[OCULTAR2]]-Tabla3[[#This Row],[OCULTAR2]]*Tabla3[[#This Row],[% LÍNEA]]," ")</f>
        <v>8.6777800000000003</v>
      </c>
      <c r="Q3322" s="56">
        <f>IFERROR(Tabla3[[#This Row],[% PRODUCTO]]+Tabla3[[#This Row],[% LÍNEA]]," ")</f>
        <v>0</v>
      </c>
      <c r="R3322" s="60">
        <f>Tabla3[[#This Row],[OCULTAR3]]</f>
        <v>8.6777800000000003</v>
      </c>
      <c r="S3322" s="60">
        <f>Tabla3[[#This Row],[PRECIO SIN %]]-Tabla3[[#This Row],[PRECIO SIN %]]*10%</f>
        <v>7.8100019999999999</v>
      </c>
      <c r="T3322" s="80">
        <f>(Tabla3[[#This Row],[PRECIO CON DESCT.]]-(Tabla3[[#This Row],[PRECIO CON DESCT.]]*$T$6))</f>
        <v>4.9203012600000005</v>
      </c>
      <c r="U3322" s="96"/>
      <c r="V3322" s="94">
        <f>Tabla3[[#This Row],[PRECIO %      en $]]*Tabla3[[#This Row],[PEDIDO ]]</f>
        <v>0</v>
      </c>
      <c r="W3322" s="57">
        <f>Tabla3[[#This Row],[PRECIO CON DESCT.]]*Tabla3[[#This Row],[PEDIDO ]]</f>
        <v>0</v>
      </c>
      <c r="X3322" s="58">
        <f>Tabla3[[#This Row],[PRECIO SIN %]]*Tabla3[[#This Row],[PEDIDO ]]</f>
        <v>0</v>
      </c>
    </row>
    <row r="3323" spans="1:24" ht="33" customHeight="1" x14ac:dyDescent="0.4">
      <c r="A3323" s="124">
        <v>7591020001076</v>
      </c>
      <c r="B3323" s="51" t="s">
        <v>225</v>
      </c>
      <c r="C3323" s="51" t="s">
        <v>196</v>
      </c>
      <c r="D33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23" s="118" t="s">
        <v>3785</v>
      </c>
      <c r="F3323" s="75" t="s">
        <v>537</v>
      </c>
      <c r="G33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23" s="77">
        <v>84</v>
      </c>
      <c r="J3323" s="52">
        <v>5.7222200000000001</v>
      </c>
      <c r="K3323" s="53">
        <f>Tabla3[[#This Row],[PRECIOS]]-Tabla3[[#This Row],[PRECIOS]]*10%</f>
        <v>5.1499980000000001</v>
      </c>
      <c r="L3323" s="101"/>
      <c r="M3323" s="54"/>
      <c r="N3323" s="55">
        <f>IFERROR(Tabla3[[#This Row],[PRECIOS]]-Tabla3[[#This Row],[PRECIOS]]*Tabla3[[#This Row],[% PRODUCTO]]," ")</f>
        <v>5.7222200000000001</v>
      </c>
      <c r="O3323" s="54"/>
      <c r="P3323" s="55">
        <f>IFERROR(Tabla3[[#This Row],[OCULTAR2]]-Tabla3[[#This Row],[OCULTAR2]]*Tabla3[[#This Row],[% LÍNEA]]," ")</f>
        <v>5.7222200000000001</v>
      </c>
      <c r="Q3323" s="56">
        <f>IFERROR(Tabla3[[#This Row],[% PRODUCTO]]+Tabla3[[#This Row],[% LÍNEA]]," ")</f>
        <v>0</v>
      </c>
      <c r="R3323" s="53">
        <f>Tabla3[[#This Row],[OCULTAR3]]</f>
        <v>5.7222200000000001</v>
      </c>
      <c r="S3323" s="53">
        <f>Tabla3[[#This Row],[PRECIO SIN %]]-Tabla3[[#This Row],[PRECIO SIN %]]*10%</f>
        <v>5.1499980000000001</v>
      </c>
      <c r="T3323" s="80">
        <f>(Tabla3[[#This Row],[PRECIO CON DESCT.]]-(Tabla3[[#This Row],[PRECIO CON DESCT.]]*$T$6))</f>
        <v>3.24449874</v>
      </c>
      <c r="U3323" s="96"/>
      <c r="V3323" s="94">
        <f>Tabla3[[#This Row],[PRECIO %      en $]]*Tabla3[[#This Row],[PEDIDO ]]</f>
        <v>0</v>
      </c>
      <c r="W3323" s="57">
        <f>Tabla3[[#This Row],[PRECIO CON DESCT.]]*Tabla3[[#This Row],[PEDIDO ]]</f>
        <v>0</v>
      </c>
      <c r="X3323" s="58">
        <f>Tabla3[[#This Row],[PRECIO SIN %]]*Tabla3[[#This Row],[PEDIDO ]]</f>
        <v>0</v>
      </c>
    </row>
    <row r="3324" spans="1:24" ht="33" customHeight="1" x14ac:dyDescent="0.4">
      <c r="A3324" s="125">
        <v>7597758001562</v>
      </c>
      <c r="B3324" s="59" t="s">
        <v>225</v>
      </c>
      <c r="C3324" s="59" t="s">
        <v>67</v>
      </c>
      <c r="D33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24" s="119" t="s">
        <v>3786</v>
      </c>
      <c r="F3324" s="76" t="s">
        <v>537</v>
      </c>
      <c r="G33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24" s="78">
        <v>16</v>
      </c>
      <c r="J3324" s="52">
        <v>3.11111</v>
      </c>
      <c r="K3324" s="60">
        <f>Tabla3[[#This Row],[PRECIOS]]-Tabla3[[#This Row],[PRECIOS]]*10%</f>
        <v>2.7999990000000001</v>
      </c>
      <c r="L3324" s="101"/>
      <c r="M3324" s="61"/>
      <c r="N3324" s="55">
        <f>IFERROR(Tabla3[[#This Row],[PRECIOS]]-Tabla3[[#This Row],[PRECIOS]]*Tabla3[[#This Row],[% PRODUCTO]]," ")</f>
        <v>3.11111</v>
      </c>
      <c r="O3324" s="61"/>
      <c r="P3324" s="55">
        <f>IFERROR(Tabla3[[#This Row],[OCULTAR2]]-Tabla3[[#This Row],[OCULTAR2]]*Tabla3[[#This Row],[% LÍNEA]]," ")</f>
        <v>3.11111</v>
      </c>
      <c r="Q3324" s="56">
        <f>IFERROR(Tabla3[[#This Row],[% PRODUCTO]]+Tabla3[[#This Row],[% LÍNEA]]," ")</f>
        <v>0</v>
      </c>
      <c r="R3324" s="60">
        <f>Tabla3[[#This Row],[OCULTAR3]]</f>
        <v>3.11111</v>
      </c>
      <c r="S3324" s="60">
        <f>Tabla3[[#This Row],[PRECIO SIN %]]-Tabla3[[#This Row],[PRECIO SIN %]]*10%</f>
        <v>2.7999990000000001</v>
      </c>
      <c r="T3324" s="80">
        <f>(Tabla3[[#This Row],[PRECIO CON DESCT.]]-(Tabla3[[#This Row],[PRECIO CON DESCT.]]*$T$6))</f>
        <v>1.7639993700000001</v>
      </c>
      <c r="U3324" s="96"/>
      <c r="V3324" s="94">
        <f>Tabla3[[#This Row],[PRECIO %      en $]]*Tabla3[[#This Row],[PEDIDO ]]</f>
        <v>0</v>
      </c>
      <c r="W3324" s="57">
        <f>Tabla3[[#This Row],[PRECIO CON DESCT.]]*Tabla3[[#This Row],[PEDIDO ]]</f>
        <v>0</v>
      </c>
      <c r="X3324" s="58">
        <f>Tabla3[[#This Row],[PRECIO SIN %]]*Tabla3[[#This Row],[PEDIDO ]]</f>
        <v>0</v>
      </c>
    </row>
    <row r="3325" spans="1:24" ht="33" customHeight="1" x14ac:dyDescent="0.4">
      <c r="A3325" s="124">
        <v>7598008002421</v>
      </c>
      <c r="B3325" s="51" t="s">
        <v>225</v>
      </c>
      <c r="C3325" s="51" t="s">
        <v>134</v>
      </c>
      <c r="D33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25" s="118" t="s">
        <v>3787</v>
      </c>
      <c r="F3325" s="75" t="s">
        <v>537</v>
      </c>
      <c r="G33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25" s="77">
        <v>116</v>
      </c>
      <c r="J3325" s="52">
        <v>0.88888999999999996</v>
      </c>
      <c r="K3325" s="53">
        <f>Tabla3[[#This Row],[PRECIOS]]-Tabla3[[#This Row],[PRECIOS]]*10%</f>
        <v>0.80000099999999996</v>
      </c>
      <c r="L3325" s="101"/>
      <c r="M3325" s="54"/>
      <c r="N3325" s="55">
        <f>IFERROR(Tabla3[[#This Row],[PRECIOS]]-Tabla3[[#This Row],[PRECIOS]]*Tabla3[[#This Row],[% PRODUCTO]]," ")</f>
        <v>0.88888999999999996</v>
      </c>
      <c r="O3325" s="54"/>
      <c r="P3325" s="55">
        <f>IFERROR(Tabla3[[#This Row],[OCULTAR2]]-Tabla3[[#This Row],[OCULTAR2]]*Tabla3[[#This Row],[% LÍNEA]]," ")</f>
        <v>0.88888999999999996</v>
      </c>
      <c r="Q3325" s="56">
        <f>IFERROR(Tabla3[[#This Row],[% PRODUCTO]]+Tabla3[[#This Row],[% LÍNEA]]," ")</f>
        <v>0</v>
      </c>
      <c r="R3325" s="53">
        <f>Tabla3[[#This Row],[OCULTAR3]]</f>
        <v>0.88888999999999996</v>
      </c>
      <c r="S3325" s="53">
        <f>Tabla3[[#This Row],[PRECIO SIN %]]-Tabla3[[#This Row],[PRECIO SIN %]]*10%</f>
        <v>0.80000099999999996</v>
      </c>
      <c r="T3325" s="80">
        <f>(Tabla3[[#This Row],[PRECIO CON DESCT.]]-(Tabla3[[#This Row],[PRECIO CON DESCT.]]*$T$6))</f>
        <v>0.50400062999999995</v>
      </c>
      <c r="U3325" s="96"/>
      <c r="V3325" s="94">
        <f>Tabla3[[#This Row],[PRECIO %      en $]]*Tabla3[[#This Row],[PEDIDO ]]</f>
        <v>0</v>
      </c>
      <c r="W3325" s="57">
        <f>Tabla3[[#This Row],[PRECIO CON DESCT.]]*Tabla3[[#This Row],[PEDIDO ]]</f>
        <v>0</v>
      </c>
      <c r="X3325" s="58">
        <f>Tabla3[[#This Row],[PRECIO SIN %]]*Tabla3[[#This Row],[PEDIDO ]]</f>
        <v>0</v>
      </c>
    </row>
    <row r="3326" spans="1:24" ht="33" customHeight="1" x14ac:dyDescent="0.4">
      <c r="A3326" s="125">
        <v>7597533001695</v>
      </c>
      <c r="B3326" s="59" t="s">
        <v>225</v>
      </c>
      <c r="C3326" s="59" t="s">
        <v>130</v>
      </c>
      <c r="D33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26" s="119" t="s">
        <v>3788</v>
      </c>
      <c r="F3326" s="76" t="s">
        <v>537</v>
      </c>
      <c r="G33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26" s="78">
        <v>200</v>
      </c>
      <c r="J3326" s="52">
        <v>1.11111</v>
      </c>
      <c r="K3326" s="60">
        <f>Tabla3[[#This Row],[PRECIOS]]-Tabla3[[#This Row],[PRECIOS]]*10%</f>
        <v>0.99999900000000008</v>
      </c>
      <c r="L3326" s="101"/>
      <c r="M3326" s="61"/>
      <c r="N3326" s="55">
        <f>IFERROR(Tabla3[[#This Row],[PRECIOS]]-Tabla3[[#This Row],[PRECIOS]]*Tabla3[[#This Row],[% PRODUCTO]]," ")</f>
        <v>1.11111</v>
      </c>
      <c r="O3326" s="61"/>
      <c r="P3326" s="55">
        <f>IFERROR(Tabla3[[#This Row],[OCULTAR2]]-Tabla3[[#This Row],[OCULTAR2]]*Tabla3[[#This Row],[% LÍNEA]]," ")</f>
        <v>1.11111</v>
      </c>
      <c r="Q3326" s="56">
        <f>IFERROR(Tabla3[[#This Row],[% PRODUCTO]]+Tabla3[[#This Row],[% LÍNEA]]," ")</f>
        <v>0</v>
      </c>
      <c r="R3326" s="60">
        <f>Tabla3[[#This Row],[OCULTAR3]]</f>
        <v>1.11111</v>
      </c>
      <c r="S3326" s="60">
        <f>Tabla3[[#This Row],[PRECIO SIN %]]-Tabla3[[#This Row],[PRECIO SIN %]]*10%</f>
        <v>0.99999900000000008</v>
      </c>
      <c r="T3326" s="80">
        <f>(Tabla3[[#This Row],[PRECIO CON DESCT.]]-(Tabla3[[#This Row],[PRECIO CON DESCT.]]*$T$6))</f>
        <v>0.62999937000000006</v>
      </c>
      <c r="U3326" s="96"/>
      <c r="V3326" s="94">
        <f>Tabla3[[#This Row],[PRECIO %      en $]]*Tabla3[[#This Row],[PEDIDO ]]</f>
        <v>0</v>
      </c>
      <c r="W3326" s="57">
        <f>Tabla3[[#This Row],[PRECIO CON DESCT.]]*Tabla3[[#This Row],[PEDIDO ]]</f>
        <v>0</v>
      </c>
      <c r="X3326" s="58">
        <f>Tabla3[[#This Row],[PRECIO SIN %]]*Tabla3[[#This Row],[PEDIDO ]]</f>
        <v>0</v>
      </c>
    </row>
    <row r="3327" spans="1:24" ht="33" customHeight="1" x14ac:dyDescent="0.4">
      <c r="A3327" s="124">
        <v>7592348227025</v>
      </c>
      <c r="B3327" s="51" t="s">
        <v>225</v>
      </c>
      <c r="C3327" s="51" t="s">
        <v>127</v>
      </c>
      <c r="D33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27" s="118" t="s">
        <v>3789</v>
      </c>
      <c r="F3327" s="75" t="s">
        <v>537</v>
      </c>
      <c r="G33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27" s="77">
        <v>50</v>
      </c>
      <c r="J3327" s="52">
        <v>8.3222199999999997</v>
      </c>
      <c r="K3327" s="53">
        <f>Tabla3[[#This Row],[PRECIOS]]-Tabla3[[#This Row],[PRECIOS]]*10%</f>
        <v>7.4899979999999999</v>
      </c>
      <c r="L3327" s="101"/>
      <c r="M3327" s="54"/>
      <c r="N3327" s="55">
        <f>IFERROR(Tabla3[[#This Row],[PRECIOS]]-Tabla3[[#This Row],[PRECIOS]]*Tabla3[[#This Row],[% PRODUCTO]]," ")</f>
        <v>8.3222199999999997</v>
      </c>
      <c r="O3327" s="54"/>
      <c r="P3327" s="55">
        <f>IFERROR(Tabla3[[#This Row],[OCULTAR2]]-Tabla3[[#This Row],[OCULTAR2]]*Tabla3[[#This Row],[% LÍNEA]]," ")</f>
        <v>8.3222199999999997</v>
      </c>
      <c r="Q3327" s="56">
        <f>IFERROR(Tabla3[[#This Row],[% PRODUCTO]]+Tabla3[[#This Row],[% LÍNEA]]," ")</f>
        <v>0</v>
      </c>
      <c r="R3327" s="53">
        <f>Tabla3[[#This Row],[OCULTAR3]]</f>
        <v>8.3222199999999997</v>
      </c>
      <c r="S3327" s="53">
        <f>Tabla3[[#This Row],[PRECIO SIN %]]-Tabla3[[#This Row],[PRECIO SIN %]]*10%</f>
        <v>7.4899979999999999</v>
      </c>
      <c r="T3327" s="80">
        <f>(Tabla3[[#This Row],[PRECIO CON DESCT.]]-(Tabla3[[#This Row],[PRECIO CON DESCT.]]*$T$6))</f>
        <v>4.7186987399999998</v>
      </c>
      <c r="U3327" s="96"/>
      <c r="V3327" s="94">
        <f>Tabla3[[#This Row],[PRECIO %      en $]]*Tabla3[[#This Row],[PEDIDO ]]</f>
        <v>0</v>
      </c>
      <c r="W3327" s="57">
        <f>Tabla3[[#This Row],[PRECIO CON DESCT.]]*Tabla3[[#This Row],[PEDIDO ]]</f>
        <v>0</v>
      </c>
      <c r="X3327" s="58">
        <f>Tabla3[[#This Row],[PRECIO SIN %]]*Tabla3[[#This Row],[PEDIDO ]]</f>
        <v>0</v>
      </c>
    </row>
    <row r="3328" spans="1:24" ht="33" customHeight="1" x14ac:dyDescent="0.4">
      <c r="A3328" s="125">
        <v>7795368001693</v>
      </c>
      <c r="B3328" s="59" t="s">
        <v>225</v>
      </c>
      <c r="C3328" s="59" t="s">
        <v>245</v>
      </c>
      <c r="D33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28" s="119" t="s">
        <v>3790</v>
      </c>
      <c r="F3328" s="76" t="s">
        <v>537</v>
      </c>
      <c r="G33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28" s="78">
        <v>11</v>
      </c>
      <c r="J3328" s="52">
        <v>9.8666699999999992</v>
      </c>
      <c r="K3328" s="60">
        <f>Tabla3[[#This Row],[PRECIOS]]-Tabla3[[#This Row],[PRECIOS]]*10%</f>
        <v>8.8800029999999985</v>
      </c>
      <c r="L3328" s="101"/>
      <c r="M3328" s="61"/>
      <c r="N3328" s="55">
        <f>IFERROR(Tabla3[[#This Row],[PRECIOS]]-Tabla3[[#This Row],[PRECIOS]]*Tabla3[[#This Row],[% PRODUCTO]]," ")</f>
        <v>9.8666699999999992</v>
      </c>
      <c r="O3328" s="61"/>
      <c r="P3328" s="55">
        <f>IFERROR(Tabla3[[#This Row],[OCULTAR2]]-Tabla3[[#This Row],[OCULTAR2]]*Tabla3[[#This Row],[% LÍNEA]]," ")</f>
        <v>9.8666699999999992</v>
      </c>
      <c r="Q3328" s="56">
        <f>IFERROR(Tabla3[[#This Row],[% PRODUCTO]]+Tabla3[[#This Row],[% LÍNEA]]," ")</f>
        <v>0</v>
      </c>
      <c r="R3328" s="60">
        <f>Tabla3[[#This Row],[OCULTAR3]]</f>
        <v>9.8666699999999992</v>
      </c>
      <c r="S3328" s="60">
        <f>Tabla3[[#This Row],[PRECIO SIN %]]-Tabla3[[#This Row],[PRECIO SIN %]]*10%</f>
        <v>8.8800029999999985</v>
      </c>
      <c r="T3328" s="80">
        <f>(Tabla3[[#This Row],[PRECIO CON DESCT.]]-(Tabla3[[#This Row],[PRECIO CON DESCT.]]*$T$6))</f>
        <v>5.5944018899999985</v>
      </c>
      <c r="U3328" s="96"/>
      <c r="V3328" s="94">
        <f>Tabla3[[#This Row],[PRECIO %      en $]]*Tabla3[[#This Row],[PEDIDO ]]</f>
        <v>0</v>
      </c>
      <c r="W3328" s="57">
        <f>Tabla3[[#This Row],[PRECIO CON DESCT.]]*Tabla3[[#This Row],[PEDIDO ]]</f>
        <v>0</v>
      </c>
      <c r="X3328" s="58">
        <f>Tabla3[[#This Row],[PRECIO SIN %]]*Tabla3[[#This Row],[PEDIDO ]]</f>
        <v>0</v>
      </c>
    </row>
    <row r="3329" spans="1:24" ht="33" customHeight="1" x14ac:dyDescent="0.4">
      <c r="A3329" s="124">
        <v>7599513000117</v>
      </c>
      <c r="B3329" s="51" t="s">
        <v>225</v>
      </c>
      <c r="C3329" s="51" t="s">
        <v>91</v>
      </c>
      <c r="D33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29" s="118" t="s">
        <v>3791</v>
      </c>
      <c r="F3329" s="75" t="s">
        <v>537</v>
      </c>
      <c r="G33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29" s="77">
        <v>48</v>
      </c>
      <c r="J3329" s="52">
        <v>11.44444</v>
      </c>
      <c r="K3329" s="53">
        <f>Tabla3[[#This Row],[PRECIOS]]-Tabla3[[#This Row],[PRECIOS]]*10%</f>
        <v>10.299996</v>
      </c>
      <c r="L3329" s="101"/>
      <c r="M3329" s="54"/>
      <c r="N3329" s="55">
        <f>IFERROR(Tabla3[[#This Row],[PRECIOS]]-Tabla3[[#This Row],[PRECIOS]]*Tabla3[[#This Row],[% PRODUCTO]]," ")</f>
        <v>11.44444</v>
      </c>
      <c r="O3329" s="54"/>
      <c r="P3329" s="55">
        <f>IFERROR(Tabla3[[#This Row],[OCULTAR2]]-Tabla3[[#This Row],[OCULTAR2]]*Tabla3[[#This Row],[% LÍNEA]]," ")</f>
        <v>11.44444</v>
      </c>
      <c r="Q3329" s="56">
        <f>IFERROR(Tabla3[[#This Row],[% PRODUCTO]]+Tabla3[[#This Row],[% LÍNEA]]," ")</f>
        <v>0</v>
      </c>
      <c r="R3329" s="53">
        <f>Tabla3[[#This Row],[OCULTAR3]]</f>
        <v>11.44444</v>
      </c>
      <c r="S3329" s="53">
        <f>Tabla3[[#This Row],[PRECIO SIN %]]-Tabla3[[#This Row],[PRECIO SIN %]]*10%</f>
        <v>10.299996</v>
      </c>
      <c r="T3329" s="80">
        <f>(Tabla3[[#This Row],[PRECIO CON DESCT.]]-(Tabla3[[#This Row],[PRECIO CON DESCT.]]*$T$6))</f>
        <v>6.4889974800000001</v>
      </c>
      <c r="U3329" s="96"/>
      <c r="V3329" s="94">
        <f>Tabla3[[#This Row],[PRECIO %      en $]]*Tabla3[[#This Row],[PEDIDO ]]</f>
        <v>0</v>
      </c>
      <c r="W3329" s="57">
        <f>Tabla3[[#This Row],[PRECIO CON DESCT.]]*Tabla3[[#This Row],[PEDIDO ]]</f>
        <v>0</v>
      </c>
      <c r="X3329" s="58">
        <f>Tabla3[[#This Row],[PRECIO SIN %]]*Tabla3[[#This Row],[PEDIDO ]]</f>
        <v>0</v>
      </c>
    </row>
    <row r="3330" spans="1:24" ht="33" customHeight="1" x14ac:dyDescent="0.4">
      <c r="A3330" s="125">
        <v>8906109691243</v>
      </c>
      <c r="B3330" s="59" t="s">
        <v>225</v>
      </c>
      <c r="C3330" s="59" t="s">
        <v>57</v>
      </c>
      <c r="D33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30" s="119" t="s">
        <v>3792</v>
      </c>
      <c r="F3330" s="76" t="s">
        <v>537</v>
      </c>
      <c r="G33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30" s="78">
        <v>39</v>
      </c>
      <c r="J3330" s="52">
        <v>11.77778</v>
      </c>
      <c r="K3330" s="60">
        <f>Tabla3[[#This Row],[PRECIOS]]-Tabla3[[#This Row],[PRECIOS]]*10%</f>
        <v>10.600002</v>
      </c>
      <c r="L3330" s="101"/>
      <c r="M3330" s="61"/>
      <c r="N3330" s="55">
        <f>IFERROR(Tabla3[[#This Row],[PRECIOS]]-Tabla3[[#This Row],[PRECIOS]]*Tabla3[[#This Row],[% PRODUCTO]]," ")</f>
        <v>11.77778</v>
      </c>
      <c r="O3330" s="61"/>
      <c r="P3330" s="55">
        <f>IFERROR(Tabla3[[#This Row],[OCULTAR2]]-Tabla3[[#This Row],[OCULTAR2]]*Tabla3[[#This Row],[% LÍNEA]]," ")</f>
        <v>11.77778</v>
      </c>
      <c r="Q3330" s="56">
        <f>IFERROR(Tabla3[[#This Row],[% PRODUCTO]]+Tabla3[[#This Row],[% LÍNEA]]," ")</f>
        <v>0</v>
      </c>
      <c r="R3330" s="60">
        <f>Tabla3[[#This Row],[OCULTAR3]]</f>
        <v>11.77778</v>
      </c>
      <c r="S3330" s="60">
        <f>Tabla3[[#This Row],[PRECIO SIN %]]-Tabla3[[#This Row],[PRECIO SIN %]]*10%</f>
        <v>10.600002</v>
      </c>
      <c r="T3330" s="80">
        <f>(Tabla3[[#This Row],[PRECIO CON DESCT.]]-(Tabla3[[#This Row],[PRECIO CON DESCT.]]*$T$6))</f>
        <v>6.6780012600000003</v>
      </c>
      <c r="U3330" s="96"/>
      <c r="V3330" s="94">
        <f>Tabla3[[#This Row],[PRECIO %      en $]]*Tabla3[[#This Row],[PEDIDO ]]</f>
        <v>0</v>
      </c>
      <c r="W3330" s="57">
        <f>Tabla3[[#This Row],[PRECIO CON DESCT.]]*Tabla3[[#This Row],[PEDIDO ]]</f>
        <v>0</v>
      </c>
      <c r="X3330" s="58">
        <f>Tabla3[[#This Row],[PRECIO SIN %]]*Tabla3[[#This Row],[PEDIDO ]]</f>
        <v>0</v>
      </c>
    </row>
    <row r="3331" spans="1:24" ht="33" customHeight="1" x14ac:dyDescent="0.4">
      <c r="A3331" s="124">
        <v>7592601100836</v>
      </c>
      <c r="B3331" s="51" t="s">
        <v>225</v>
      </c>
      <c r="C3331" s="51" t="s">
        <v>98</v>
      </c>
      <c r="D33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31" s="118" t="s">
        <v>3793</v>
      </c>
      <c r="F3331" s="75" t="s">
        <v>537</v>
      </c>
      <c r="G33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31" s="77">
        <v>85</v>
      </c>
      <c r="J3331" s="52">
        <v>7.74444</v>
      </c>
      <c r="K3331" s="53">
        <f>Tabla3[[#This Row],[PRECIOS]]-Tabla3[[#This Row],[PRECIOS]]*10%</f>
        <v>6.9699960000000001</v>
      </c>
      <c r="L3331" s="101"/>
      <c r="M3331" s="54"/>
      <c r="N3331" s="55">
        <f>IFERROR(Tabla3[[#This Row],[PRECIOS]]-Tabla3[[#This Row],[PRECIOS]]*Tabla3[[#This Row],[% PRODUCTO]]," ")</f>
        <v>7.74444</v>
      </c>
      <c r="O3331" s="54"/>
      <c r="P3331" s="55">
        <f>IFERROR(Tabla3[[#This Row],[OCULTAR2]]-Tabla3[[#This Row],[OCULTAR2]]*Tabla3[[#This Row],[% LÍNEA]]," ")</f>
        <v>7.74444</v>
      </c>
      <c r="Q3331" s="56">
        <f>IFERROR(Tabla3[[#This Row],[% PRODUCTO]]+Tabla3[[#This Row],[% LÍNEA]]," ")</f>
        <v>0</v>
      </c>
      <c r="R3331" s="53">
        <f>Tabla3[[#This Row],[OCULTAR3]]</f>
        <v>7.74444</v>
      </c>
      <c r="S3331" s="53">
        <f>Tabla3[[#This Row],[PRECIO SIN %]]-Tabla3[[#This Row],[PRECIO SIN %]]*10%</f>
        <v>6.9699960000000001</v>
      </c>
      <c r="T3331" s="80">
        <f>(Tabla3[[#This Row],[PRECIO CON DESCT.]]-(Tabla3[[#This Row],[PRECIO CON DESCT.]]*$T$6))</f>
        <v>4.39109748</v>
      </c>
      <c r="U3331" s="96"/>
      <c r="V3331" s="94">
        <f>Tabla3[[#This Row],[PRECIO %      en $]]*Tabla3[[#This Row],[PEDIDO ]]</f>
        <v>0</v>
      </c>
      <c r="W3331" s="57">
        <f>Tabla3[[#This Row],[PRECIO CON DESCT.]]*Tabla3[[#This Row],[PEDIDO ]]</f>
        <v>0</v>
      </c>
      <c r="X3331" s="58">
        <f>Tabla3[[#This Row],[PRECIO SIN %]]*Tabla3[[#This Row],[PEDIDO ]]</f>
        <v>0</v>
      </c>
    </row>
    <row r="3332" spans="1:24" ht="33" customHeight="1" x14ac:dyDescent="0.4">
      <c r="A3332" s="125">
        <v>7800004509225</v>
      </c>
      <c r="B3332" s="59" t="s">
        <v>225</v>
      </c>
      <c r="C3332" s="59" t="s">
        <v>127</v>
      </c>
      <c r="D33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32" s="119" t="s">
        <v>3794</v>
      </c>
      <c r="F3332" s="76" t="s">
        <v>537</v>
      </c>
      <c r="G33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32" s="78">
        <v>13</v>
      </c>
      <c r="J3332" s="52">
        <v>3.9444400000000002</v>
      </c>
      <c r="K3332" s="60">
        <f>Tabla3[[#This Row],[PRECIOS]]-Tabla3[[#This Row],[PRECIOS]]*10%</f>
        <v>3.5499960000000002</v>
      </c>
      <c r="L3332" s="101"/>
      <c r="M3332" s="61"/>
      <c r="N3332" s="55">
        <f>IFERROR(Tabla3[[#This Row],[PRECIOS]]-Tabla3[[#This Row],[PRECIOS]]*Tabla3[[#This Row],[% PRODUCTO]]," ")</f>
        <v>3.9444400000000002</v>
      </c>
      <c r="O3332" s="61"/>
      <c r="P3332" s="55">
        <f>IFERROR(Tabla3[[#This Row],[OCULTAR2]]-Tabla3[[#This Row],[OCULTAR2]]*Tabla3[[#This Row],[% LÍNEA]]," ")</f>
        <v>3.9444400000000002</v>
      </c>
      <c r="Q3332" s="56">
        <f>IFERROR(Tabla3[[#This Row],[% PRODUCTO]]+Tabla3[[#This Row],[% LÍNEA]]," ")</f>
        <v>0</v>
      </c>
      <c r="R3332" s="60">
        <f>Tabla3[[#This Row],[OCULTAR3]]</f>
        <v>3.9444400000000002</v>
      </c>
      <c r="S3332" s="60">
        <f>Tabla3[[#This Row],[PRECIO SIN %]]-Tabla3[[#This Row],[PRECIO SIN %]]*10%</f>
        <v>3.5499960000000002</v>
      </c>
      <c r="T3332" s="80">
        <f>(Tabla3[[#This Row],[PRECIO CON DESCT.]]-(Tabla3[[#This Row],[PRECIO CON DESCT.]]*$T$6))</f>
        <v>2.2364974800000001</v>
      </c>
      <c r="U3332" s="96"/>
      <c r="V3332" s="94">
        <f>Tabla3[[#This Row],[PRECIO %      en $]]*Tabla3[[#This Row],[PEDIDO ]]</f>
        <v>0</v>
      </c>
      <c r="W3332" s="57">
        <f>Tabla3[[#This Row],[PRECIO CON DESCT.]]*Tabla3[[#This Row],[PEDIDO ]]</f>
        <v>0</v>
      </c>
      <c r="X3332" s="58">
        <f>Tabla3[[#This Row],[PRECIO SIN %]]*Tabla3[[#This Row],[PEDIDO ]]</f>
        <v>0</v>
      </c>
    </row>
    <row r="3333" spans="1:24" ht="33" customHeight="1" x14ac:dyDescent="0.4">
      <c r="A3333" s="124">
        <v>7592601100805</v>
      </c>
      <c r="B3333" s="51" t="s">
        <v>225</v>
      </c>
      <c r="C3333" s="51" t="s">
        <v>98</v>
      </c>
      <c r="D33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33" s="118" t="s">
        <v>3795</v>
      </c>
      <c r="F3333" s="75" t="s">
        <v>537</v>
      </c>
      <c r="G33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33" s="77">
        <v>41</v>
      </c>
      <c r="J3333" s="52">
        <v>9.7111099999999997</v>
      </c>
      <c r="K3333" s="53">
        <f>Tabla3[[#This Row],[PRECIOS]]-Tabla3[[#This Row],[PRECIOS]]*10%</f>
        <v>8.7399989999999992</v>
      </c>
      <c r="L3333" s="101"/>
      <c r="M3333" s="54"/>
      <c r="N3333" s="55">
        <f>IFERROR(Tabla3[[#This Row],[PRECIOS]]-Tabla3[[#This Row],[PRECIOS]]*Tabla3[[#This Row],[% PRODUCTO]]," ")</f>
        <v>9.7111099999999997</v>
      </c>
      <c r="O3333" s="54"/>
      <c r="P3333" s="55">
        <f>IFERROR(Tabla3[[#This Row],[OCULTAR2]]-Tabla3[[#This Row],[OCULTAR2]]*Tabla3[[#This Row],[% LÍNEA]]," ")</f>
        <v>9.7111099999999997</v>
      </c>
      <c r="Q3333" s="56">
        <f>IFERROR(Tabla3[[#This Row],[% PRODUCTO]]+Tabla3[[#This Row],[% LÍNEA]]," ")</f>
        <v>0</v>
      </c>
      <c r="R3333" s="53">
        <f>Tabla3[[#This Row],[OCULTAR3]]</f>
        <v>9.7111099999999997</v>
      </c>
      <c r="S3333" s="53">
        <f>Tabla3[[#This Row],[PRECIO SIN %]]-Tabla3[[#This Row],[PRECIO SIN %]]*10%</f>
        <v>8.7399989999999992</v>
      </c>
      <c r="T3333" s="80">
        <f>(Tabla3[[#This Row],[PRECIO CON DESCT.]]-(Tabla3[[#This Row],[PRECIO CON DESCT.]]*$T$6))</f>
        <v>5.5061993699999991</v>
      </c>
      <c r="U3333" s="96"/>
      <c r="V3333" s="94">
        <f>Tabla3[[#This Row],[PRECIO %      en $]]*Tabla3[[#This Row],[PEDIDO ]]</f>
        <v>0</v>
      </c>
      <c r="W3333" s="57">
        <f>Tabla3[[#This Row],[PRECIO CON DESCT.]]*Tabla3[[#This Row],[PEDIDO ]]</f>
        <v>0</v>
      </c>
      <c r="X3333" s="58">
        <f>Tabla3[[#This Row],[PRECIO SIN %]]*Tabla3[[#This Row],[PEDIDO ]]</f>
        <v>0</v>
      </c>
    </row>
    <row r="3334" spans="1:24" ht="33" customHeight="1" x14ac:dyDescent="0.4">
      <c r="A3334" s="125">
        <v>7800004000258</v>
      </c>
      <c r="B3334" s="59" t="s">
        <v>225</v>
      </c>
      <c r="C3334" s="59" t="s">
        <v>127</v>
      </c>
      <c r="D33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34" s="119" t="s">
        <v>3796</v>
      </c>
      <c r="F3334" s="76" t="s">
        <v>537</v>
      </c>
      <c r="G33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34" s="78">
        <v>26</v>
      </c>
      <c r="J3334" s="52">
        <v>7.0555599999999998</v>
      </c>
      <c r="K3334" s="60">
        <f>Tabla3[[#This Row],[PRECIOS]]-Tabla3[[#This Row],[PRECIOS]]*10%</f>
        <v>6.3500040000000002</v>
      </c>
      <c r="L3334" s="101"/>
      <c r="M3334" s="61"/>
      <c r="N3334" s="55">
        <f>IFERROR(Tabla3[[#This Row],[PRECIOS]]-Tabla3[[#This Row],[PRECIOS]]*Tabla3[[#This Row],[% PRODUCTO]]," ")</f>
        <v>7.0555599999999998</v>
      </c>
      <c r="O3334" s="61"/>
      <c r="P3334" s="55">
        <f>IFERROR(Tabla3[[#This Row],[OCULTAR2]]-Tabla3[[#This Row],[OCULTAR2]]*Tabla3[[#This Row],[% LÍNEA]]," ")</f>
        <v>7.0555599999999998</v>
      </c>
      <c r="Q3334" s="56">
        <f>IFERROR(Tabla3[[#This Row],[% PRODUCTO]]+Tabla3[[#This Row],[% LÍNEA]]," ")</f>
        <v>0</v>
      </c>
      <c r="R3334" s="60">
        <f>Tabla3[[#This Row],[OCULTAR3]]</f>
        <v>7.0555599999999998</v>
      </c>
      <c r="S3334" s="60">
        <f>Tabla3[[#This Row],[PRECIO SIN %]]-Tabla3[[#This Row],[PRECIO SIN %]]*10%</f>
        <v>6.3500040000000002</v>
      </c>
      <c r="T3334" s="80">
        <f>(Tabla3[[#This Row],[PRECIO CON DESCT.]]-(Tabla3[[#This Row],[PRECIO CON DESCT.]]*$T$6))</f>
        <v>4.0005025199999995</v>
      </c>
      <c r="U3334" s="96"/>
      <c r="V3334" s="94">
        <f>Tabla3[[#This Row],[PRECIO %      en $]]*Tabla3[[#This Row],[PEDIDO ]]</f>
        <v>0</v>
      </c>
      <c r="W3334" s="57">
        <f>Tabla3[[#This Row],[PRECIO CON DESCT.]]*Tabla3[[#This Row],[PEDIDO ]]</f>
        <v>0</v>
      </c>
      <c r="X3334" s="58">
        <f>Tabla3[[#This Row],[PRECIO SIN %]]*Tabla3[[#This Row],[PEDIDO ]]</f>
        <v>0</v>
      </c>
    </row>
    <row r="3335" spans="1:24" ht="33" customHeight="1" x14ac:dyDescent="0.4">
      <c r="A3335" s="124">
        <v>7592601201052</v>
      </c>
      <c r="B3335" s="51" t="s">
        <v>225</v>
      </c>
      <c r="C3335" s="51" t="s">
        <v>98</v>
      </c>
      <c r="D33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35" s="118" t="s">
        <v>3797</v>
      </c>
      <c r="F3335" s="75" t="s">
        <v>537</v>
      </c>
      <c r="G33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35" s="77">
        <v>23</v>
      </c>
      <c r="J3335" s="52">
        <v>15.1</v>
      </c>
      <c r="K3335" s="53">
        <f>Tabla3[[#This Row],[PRECIOS]]-Tabla3[[#This Row],[PRECIOS]]*10%</f>
        <v>13.59</v>
      </c>
      <c r="L3335" s="101"/>
      <c r="M3335" s="54"/>
      <c r="N3335" s="55">
        <f>IFERROR(Tabla3[[#This Row],[PRECIOS]]-Tabla3[[#This Row],[PRECIOS]]*Tabla3[[#This Row],[% PRODUCTO]]," ")</f>
        <v>15.1</v>
      </c>
      <c r="O3335" s="54"/>
      <c r="P3335" s="55">
        <f>IFERROR(Tabla3[[#This Row],[OCULTAR2]]-Tabla3[[#This Row],[OCULTAR2]]*Tabla3[[#This Row],[% LÍNEA]]," ")</f>
        <v>15.1</v>
      </c>
      <c r="Q3335" s="56">
        <f>IFERROR(Tabla3[[#This Row],[% PRODUCTO]]+Tabla3[[#This Row],[% LÍNEA]]," ")</f>
        <v>0</v>
      </c>
      <c r="R3335" s="53">
        <f>Tabla3[[#This Row],[OCULTAR3]]</f>
        <v>15.1</v>
      </c>
      <c r="S3335" s="53">
        <f>Tabla3[[#This Row],[PRECIO SIN %]]-Tabla3[[#This Row],[PRECIO SIN %]]*10%</f>
        <v>13.59</v>
      </c>
      <c r="T3335" s="80">
        <f>(Tabla3[[#This Row],[PRECIO CON DESCT.]]-(Tabla3[[#This Row],[PRECIO CON DESCT.]]*$T$6))</f>
        <v>8.5617000000000001</v>
      </c>
      <c r="U3335" s="96"/>
      <c r="V3335" s="94">
        <f>Tabla3[[#This Row],[PRECIO %      en $]]*Tabla3[[#This Row],[PEDIDO ]]</f>
        <v>0</v>
      </c>
      <c r="W3335" s="57">
        <f>Tabla3[[#This Row],[PRECIO CON DESCT.]]*Tabla3[[#This Row],[PEDIDO ]]</f>
        <v>0</v>
      </c>
      <c r="X3335" s="58">
        <f>Tabla3[[#This Row],[PRECIO SIN %]]*Tabla3[[#This Row],[PEDIDO ]]</f>
        <v>0</v>
      </c>
    </row>
    <row r="3336" spans="1:24" ht="33" customHeight="1" x14ac:dyDescent="0.4">
      <c r="A3336" s="125">
        <v>7591818000762</v>
      </c>
      <c r="B3336" s="59" t="s">
        <v>225</v>
      </c>
      <c r="C3336" s="59" t="s">
        <v>105</v>
      </c>
      <c r="D33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336" s="119" t="s">
        <v>3798</v>
      </c>
      <c r="F3336" s="76" t="s">
        <v>537</v>
      </c>
      <c r="G33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36" s="78">
        <v>97</v>
      </c>
      <c r="J3336" s="52">
        <v>9.9777799999999992</v>
      </c>
      <c r="K3336" s="60">
        <f>Tabla3[[#This Row],[PRECIOS]]-Tabla3[[#This Row],[PRECIOS]]*10%</f>
        <v>8.9800019999999989</v>
      </c>
      <c r="L3336" s="101"/>
      <c r="M3336" s="61"/>
      <c r="N3336" s="55">
        <f>IFERROR(Tabla3[[#This Row],[PRECIOS]]-Tabla3[[#This Row],[PRECIOS]]*Tabla3[[#This Row],[% PRODUCTO]]," ")</f>
        <v>9.9777799999999992</v>
      </c>
      <c r="O3336" s="61"/>
      <c r="P3336" s="55">
        <f>IFERROR(Tabla3[[#This Row],[OCULTAR2]]-Tabla3[[#This Row],[OCULTAR2]]*Tabla3[[#This Row],[% LÍNEA]]," ")</f>
        <v>9.9777799999999992</v>
      </c>
      <c r="Q3336" s="56">
        <f>IFERROR(Tabla3[[#This Row],[% PRODUCTO]]+Tabla3[[#This Row],[% LÍNEA]]," ")</f>
        <v>0</v>
      </c>
      <c r="R3336" s="60">
        <f>Tabla3[[#This Row],[OCULTAR3]]</f>
        <v>9.9777799999999992</v>
      </c>
      <c r="S3336" s="60">
        <f>Tabla3[[#This Row],[PRECIO SIN %]]-Tabla3[[#This Row],[PRECIO SIN %]]*10%</f>
        <v>8.9800019999999989</v>
      </c>
      <c r="T3336" s="80">
        <f>(Tabla3[[#This Row],[PRECIO CON DESCT.]]-(Tabla3[[#This Row],[PRECIO CON DESCT.]]*$T$6))</f>
        <v>5.6574012599999994</v>
      </c>
      <c r="U3336" s="96"/>
      <c r="V3336" s="94">
        <f>Tabla3[[#This Row],[PRECIO %      en $]]*Tabla3[[#This Row],[PEDIDO ]]</f>
        <v>0</v>
      </c>
      <c r="W3336" s="57">
        <f>Tabla3[[#This Row],[PRECIO CON DESCT.]]*Tabla3[[#This Row],[PEDIDO ]]</f>
        <v>0</v>
      </c>
      <c r="X3336" s="58">
        <f>Tabla3[[#This Row],[PRECIO SIN %]]*Tabla3[[#This Row],[PEDIDO ]]</f>
        <v>0</v>
      </c>
    </row>
    <row r="3337" spans="1:24" ht="33" customHeight="1" x14ac:dyDescent="0.4">
      <c r="A3337" s="124">
        <v>8906104081360</v>
      </c>
      <c r="B3337" s="51" t="s">
        <v>225</v>
      </c>
      <c r="C3337" s="51" t="s">
        <v>208</v>
      </c>
      <c r="D33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37" s="118" t="s">
        <v>3799</v>
      </c>
      <c r="F3337" s="75" t="s">
        <v>537</v>
      </c>
      <c r="G33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37" s="77">
        <v>36</v>
      </c>
      <c r="J3337" s="52">
        <v>10</v>
      </c>
      <c r="K3337" s="53">
        <f>Tabla3[[#This Row],[PRECIOS]]-Tabla3[[#This Row],[PRECIOS]]*10%</f>
        <v>9</v>
      </c>
      <c r="L3337" s="101"/>
      <c r="M3337" s="54"/>
      <c r="N3337" s="55">
        <f>IFERROR(Tabla3[[#This Row],[PRECIOS]]-Tabla3[[#This Row],[PRECIOS]]*Tabla3[[#This Row],[% PRODUCTO]]," ")</f>
        <v>10</v>
      </c>
      <c r="O3337" s="54"/>
      <c r="P3337" s="55">
        <f>IFERROR(Tabla3[[#This Row],[OCULTAR2]]-Tabla3[[#This Row],[OCULTAR2]]*Tabla3[[#This Row],[% LÍNEA]]," ")</f>
        <v>10</v>
      </c>
      <c r="Q3337" s="56">
        <f>IFERROR(Tabla3[[#This Row],[% PRODUCTO]]+Tabla3[[#This Row],[% LÍNEA]]," ")</f>
        <v>0</v>
      </c>
      <c r="R3337" s="53">
        <f>Tabla3[[#This Row],[OCULTAR3]]</f>
        <v>10</v>
      </c>
      <c r="S3337" s="53">
        <f>Tabla3[[#This Row],[PRECIO SIN %]]-Tabla3[[#This Row],[PRECIO SIN %]]*10%</f>
        <v>9</v>
      </c>
      <c r="T3337" s="80">
        <f>(Tabla3[[#This Row],[PRECIO CON DESCT.]]-(Tabla3[[#This Row],[PRECIO CON DESCT.]]*$T$6))</f>
        <v>5.67</v>
      </c>
      <c r="U3337" s="96"/>
      <c r="V3337" s="94">
        <f>Tabla3[[#This Row],[PRECIO %      en $]]*Tabla3[[#This Row],[PEDIDO ]]</f>
        <v>0</v>
      </c>
      <c r="W3337" s="57">
        <f>Tabla3[[#This Row],[PRECIO CON DESCT.]]*Tabla3[[#This Row],[PEDIDO ]]</f>
        <v>0</v>
      </c>
      <c r="X3337" s="58">
        <f>Tabla3[[#This Row],[PRECIO SIN %]]*Tabla3[[#This Row],[PEDIDO ]]</f>
        <v>0</v>
      </c>
    </row>
    <row r="3338" spans="1:24" ht="33" customHeight="1" x14ac:dyDescent="0.4">
      <c r="A3338" s="125">
        <v>7592454891424</v>
      </c>
      <c r="B3338" s="59" t="s">
        <v>225</v>
      </c>
      <c r="C3338" s="59" t="s">
        <v>171</v>
      </c>
      <c r="D33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38" s="119" t="s">
        <v>3800</v>
      </c>
      <c r="F3338" s="76" t="s">
        <v>537</v>
      </c>
      <c r="G33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38" s="78">
        <v>46</v>
      </c>
      <c r="J3338" s="52">
        <v>6.3777799999999996</v>
      </c>
      <c r="K3338" s="60">
        <f>Tabla3[[#This Row],[PRECIOS]]-Tabla3[[#This Row],[PRECIOS]]*10%</f>
        <v>5.7400019999999996</v>
      </c>
      <c r="L3338" s="101"/>
      <c r="M3338" s="61"/>
      <c r="N3338" s="55">
        <f>IFERROR(Tabla3[[#This Row],[PRECIOS]]-Tabla3[[#This Row],[PRECIOS]]*Tabla3[[#This Row],[% PRODUCTO]]," ")</f>
        <v>6.3777799999999996</v>
      </c>
      <c r="O3338" s="61"/>
      <c r="P3338" s="55">
        <f>IFERROR(Tabla3[[#This Row],[OCULTAR2]]-Tabla3[[#This Row],[OCULTAR2]]*Tabla3[[#This Row],[% LÍNEA]]," ")</f>
        <v>6.3777799999999996</v>
      </c>
      <c r="Q3338" s="56">
        <f>IFERROR(Tabla3[[#This Row],[% PRODUCTO]]+Tabla3[[#This Row],[% LÍNEA]]," ")</f>
        <v>0</v>
      </c>
      <c r="R3338" s="60">
        <f>Tabla3[[#This Row],[OCULTAR3]]</f>
        <v>6.3777799999999996</v>
      </c>
      <c r="S3338" s="60">
        <f>Tabla3[[#This Row],[PRECIO SIN %]]-Tabla3[[#This Row],[PRECIO SIN %]]*10%</f>
        <v>5.7400019999999996</v>
      </c>
      <c r="T3338" s="80">
        <f>(Tabla3[[#This Row],[PRECIO CON DESCT.]]-(Tabla3[[#This Row],[PRECIO CON DESCT.]]*$T$6))</f>
        <v>3.61620126</v>
      </c>
      <c r="U3338" s="96"/>
      <c r="V3338" s="94">
        <f>Tabla3[[#This Row],[PRECIO %      en $]]*Tabla3[[#This Row],[PEDIDO ]]</f>
        <v>0</v>
      </c>
      <c r="W3338" s="57">
        <f>Tabla3[[#This Row],[PRECIO CON DESCT.]]*Tabla3[[#This Row],[PEDIDO ]]</f>
        <v>0</v>
      </c>
      <c r="X3338" s="58">
        <f>Tabla3[[#This Row],[PRECIO SIN %]]*Tabla3[[#This Row],[PEDIDO ]]</f>
        <v>0</v>
      </c>
    </row>
    <row r="3339" spans="1:24" ht="33" customHeight="1" x14ac:dyDescent="0.4">
      <c r="A3339" s="124">
        <v>7592601303626</v>
      </c>
      <c r="B3339" s="51" t="s">
        <v>225</v>
      </c>
      <c r="C3339" s="51" t="s">
        <v>98</v>
      </c>
      <c r="D33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39" s="118" t="s">
        <v>3801</v>
      </c>
      <c r="F3339" s="75" t="s">
        <v>537</v>
      </c>
      <c r="G33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39" s="77">
        <v>30</v>
      </c>
      <c r="J3339" s="52">
        <v>18.55556</v>
      </c>
      <c r="K3339" s="53">
        <f>Tabla3[[#This Row],[PRECIOS]]-Tabla3[[#This Row],[PRECIOS]]*10%</f>
        <v>16.700004</v>
      </c>
      <c r="L3339" s="101"/>
      <c r="M3339" s="54"/>
      <c r="N3339" s="55">
        <f>IFERROR(Tabla3[[#This Row],[PRECIOS]]-Tabla3[[#This Row],[PRECIOS]]*Tabla3[[#This Row],[% PRODUCTO]]," ")</f>
        <v>18.55556</v>
      </c>
      <c r="O3339" s="54"/>
      <c r="P3339" s="55">
        <f>IFERROR(Tabla3[[#This Row],[OCULTAR2]]-Tabla3[[#This Row],[OCULTAR2]]*Tabla3[[#This Row],[% LÍNEA]]," ")</f>
        <v>18.55556</v>
      </c>
      <c r="Q3339" s="56">
        <f>IFERROR(Tabla3[[#This Row],[% PRODUCTO]]+Tabla3[[#This Row],[% LÍNEA]]," ")</f>
        <v>0</v>
      </c>
      <c r="R3339" s="53">
        <f>Tabla3[[#This Row],[OCULTAR3]]</f>
        <v>18.55556</v>
      </c>
      <c r="S3339" s="53">
        <f>Tabla3[[#This Row],[PRECIO SIN %]]-Tabla3[[#This Row],[PRECIO SIN %]]*10%</f>
        <v>16.700004</v>
      </c>
      <c r="T3339" s="80">
        <f>(Tabla3[[#This Row],[PRECIO CON DESCT.]]-(Tabla3[[#This Row],[PRECIO CON DESCT.]]*$T$6))</f>
        <v>10.52100252</v>
      </c>
      <c r="U3339" s="96"/>
      <c r="V3339" s="94">
        <f>Tabla3[[#This Row],[PRECIO %      en $]]*Tabla3[[#This Row],[PEDIDO ]]</f>
        <v>0</v>
      </c>
      <c r="W3339" s="57">
        <f>Tabla3[[#This Row],[PRECIO CON DESCT.]]*Tabla3[[#This Row],[PEDIDO ]]</f>
        <v>0</v>
      </c>
      <c r="X3339" s="58">
        <f>Tabla3[[#This Row],[PRECIO SIN %]]*Tabla3[[#This Row],[PEDIDO ]]</f>
        <v>0</v>
      </c>
    </row>
    <row r="3340" spans="1:24" ht="33" customHeight="1" x14ac:dyDescent="0.4">
      <c r="A3340" s="125">
        <v>7592349001891</v>
      </c>
      <c r="B3340" s="59" t="s">
        <v>225</v>
      </c>
      <c r="C3340" s="59" t="s">
        <v>228</v>
      </c>
      <c r="D33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40" s="119" t="s">
        <v>3802</v>
      </c>
      <c r="F3340" s="76" t="s">
        <v>537</v>
      </c>
      <c r="G33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40" s="78">
        <v>357</v>
      </c>
      <c r="J3340" s="52">
        <v>7.3333300000000001</v>
      </c>
      <c r="K3340" s="60">
        <f>Tabla3[[#This Row],[PRECIOS]]-Tabla3[[#This Row],[PRECIOS]]*10%</f>
        <v>6.5999970000000001</v>
      </c>
      <c r="L3340" s="101"/>
      <c r="M3340" s="61"/>
      <c r="N3340" s="55">
        <f>IFERROR(Tabla3[[#This Row],[PRECIOS]]-Tabla3[[#This Row],[PRECIOS]]*Tabla3[[#This Row],[% PRODUCTO]]," ")</f>
        <v>7.3333300000000001</v>
      </c>
      <c r="O3340" s="61"/>
      <c r="P3340" s="55">
        <f>IFERROR(Tabla3[[#This Row],[OCULTAR2]]-Tabla3[[#This Row],[OCULTAR2]]*Tabla3[[#This Row],[% LÍNEA]]," ")</f>
        <v>7.3333300000000001</v>
      </c>
      <c r="Q3340" s="56">
        <f>IFERROR(Tabla3[[#This Row],[% PRODUCTO]]+Tabla3[[#This Row],[% LÍNEA]]," ")</f>
        <v>0</v>
      </c>
      <c r="R3340" s="60">
        <f>Tabla3[[#This Row],[OCULTAR3]]</f>
        <v>7.3333300000000001</v>
      </c>
      <c r="S3340" s="60">
        <f>Tabla3[[#This Row],[PRECIO SIN %]]-Tabla3[[#This Row],[PRECIO SIN %]]*10%</f>
        <v>6.5999970000000001</v>
      </c>
      <c r="T3340" s="80">
        <f>(Tabla3[[#This Row],[PRECIO CON DESCT.]]-(Tabla3[[#This Row],[PRECIO CON DESCT.]]*$T$6))</f>
        <v>4.1579981100000003</v>
      </c>
      <c r="U3340" s="96"/>
      <c r="V3340" s="94">
        <f>Tabla3[[#This Row],[PRECIO %      en $]]*Tabla3[[#This Row],[PEDIDO ]]</f>
        <v>0</v>
      </c>
      <c r="W3340" s="57">
        <f>Tabla3[[#This Row],[PRECIO CON DESCT.]]*Tabla3[[#This Row],[PEDIDO ]]</f>
        <v>0</v>
      </c>
      <c r="X3340" s="58">
        <f>Tabla3[[#This Row],[PRECIO SIN %]]*Tabla3[[#This Row],[PEDIDO ]]</f>
        <v>0</v>
      </c>
    </row>
    <row r="3341" spans="1:24" ht="33" customHeight="1" x14ac:dyDescent="0.4">
      <c r="A3341" s="124">
        <v>8908020242986</v>
      </c>
      <c r="B3341" s="51" t="s">
        <v>225</v>
      </c>
      <c r="C3341" s="51" t="s">
        <v>206</v>
      </c>
      <c r="D33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41" s="118" t="s">
        <v>3803</v>
      </c>
      <c r="F3341" s="75" t="s">
        <v>537</v>
      </c>
      <c r="G33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41" s="77">
        <v>45</v>
      </c>
      <c r="J3341" s="52">
        <v>2.8444400000000001</v>
      </c>
      <c r="K3341" s="53">
        <f>Tabla3[[#This Row],[PRECIOS]]-Tabla3[[#This Row],[PRECIOS]]*10%</f>
        <v>2.5599959999999999</v>
      </c>
      <c r="L3341" s="101"/>
      <c r="M3341" s="54"/>
      <c r="N3341" s="55">
        <f>IFERROR(Tabla3[[#This Row],[PRECIOS]]-Tabla3[[#This Row],[PRECIOS]]*Tabla3[[#This Row],[% PRODUCTO]]," ")</f>
        <v>2.8444400000000001</v>
      </c>
      <c r="O3341" s="54"/>
      <c r="P3341" s="55">
        <f>IFERROR(Tabla3[[#This Row],[OCULTAR2]]-Tabla3[[#This Row],[OCULTAR2]]*Tabla3[[#This Row],[% LÍNEA]]," ")</f>
        <v>2.8444400000000001</v>
      </c>
      <c r="Q3341" s="56">
        <f>IFERROR(Tabla3[[#This Row],[% PRODUCTO]]+Tabla3[[#This Row],[% LÍNEA]]," ")</f>
        <v>0</v>
      </c>
      <c r="R3341" s="53">
        <f>Tabla3[[#This Row],[OCULTAR3]]</f>
        <v>2.8444400000000001</v>
      </c>
      <c r="S3341" s="53">
        <f>Tabla3[[#This Row],[PRECIO SIN %]]-Tabla3[[#This Row],[PRECIO SIN %]]*10%</f>
        <v>2.5599959999999999</v>
      </c>
      <c r="T3341" s="80">
        <f>(Tabla3[[#This Row],[PRECIO CON DESCT.]]-(Tabla3[[#This Row],[PRECIO CON DESCT.]]*$T$6))</f>
        <v>1.61279748</v>
      </c>
      <c r="U3341" s="96"/>
      <c r="V3341" s="94">
        <f>Tabla3[[#This Row],[PRECIO %      en $]]*Tabla3[[#This Row],[PEDIDO ]]</f>
        <v>0</v>
      </c>
      <c r="W3341" s="57">
        <f>Tabla3[[#This Row],[PRECIO CON DESCT.]]*Tabla3[[#This Row],[PEDIDO ]]</f>
        <v>0</v>
      </c>
      <c r="X3341" s="58">
        <f>Tabla3[[#This Row],[PRECIO SIN %]]*Tabla3[[#This Row],[PEDIDO ]]</f>
        <v>0</v>
      </c>
    </row>
    <row r="3342" spans="1:24" ht="33" customHeight="1" x14ac:dyDescent="0.4">
      <c r="A3342" s="125">
        <v>7598176000236</v>
      </c>
      <c r="B3342" s="59" t="s">
        <v>225</v>
      </c>
      <c r="C3342" s="59" t="s">
        <v>168</v>
      </c>
      <c r="D33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42" s="119" t="s">
        <v>3804</v>
      </c>
      <c r="F3342" s="76" t="s">
        <v>537</v>
      </c>
      <c r="G33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42" s="78">
        <v>211</v>
      </c>
      <c r="J3342" s="52">
        <v>2.6</v>
      </c>
      <c r="K3342" s="60">
        <f>Tabla3[[#This Row],[PRECIOS]]-Tabla3[[#This Row],[PRECIOS]]*10%</f>
        <v>2.34</v>
      </c>
      <c r="L3342" s="101"/>
      <c r="M3342" s="61"/>
      <c r="N3342" s="55">
        <f>IFERROR(Tabla3[[#This Row],[PRECIOS]]-Tabla3[[#This Row],[PRECIOS]]*Tabla3[[#This Row],[% PRODUCTO]]," ")</f>
        <v>2.6</v>
      </c>
      <c r="O3342" s="61"/>
      <c r="P3342" s="55">
        <f>IFERROR(Tabla3[[#This Row],[OCULTAR2]]-Tabla3[[#This Row],[OCULTAR2]]*Tabla3[[#This Row],[% LÍNEA]]," ")</f>
        <v>2.6</v>
      </c>
      <c r="Q3342" s="56">
        <f>IFERROR(Tabla3[[#This Row],[% PRODUCTO]]+Tabla3[[#This Row],[% LÍNEA]]," ")</f>
        <v>0</v>
      </c>
      <c r="R3342" s="60">
        <f>Tabla3[[#This Row],[OCULTAR3]]</f>
        <v>2.6</v>
      </c>
      <c r="S3342" s="60">
        <f>Tabla3[[#This Row],[PRECIO SIN %]]-Tabla3[[#This Row],[PRECIO SIN %]]*10%</f>
        <v>2.34</v>
      </c>
      <c r="T3342" s="80">
        <f>(Tabla3[[#This Row],[PRECIO CON DESCT.]]-(Tabla3[[#This Row],[PRECIO CON DESCT.]]*$T$6))</f>
        <v>1.4742</v>
      </c>
      <c r="U3342" s="96"/>
      <c r="V3342" s="94">
        <f>Tabla3[[#This Row],[PRECIO %      en $]]*Tabla3[[#This Row],[PEDIDO ]]</f>
        <v>0</v>
      </c>
      <c r="W3342" s="57">
        <f>Tabla3[[#This Row],[PRECIO CON DESCT.]]*Tabla3[[#This Row],[PEDIDO ]]</f>
        <v>0</v>
      </c>
      <c r="X3342" s="58">
        <f>Tabla3[[#This Row],[PRECIO SIN %]]*Tabla3[[#This Row],[PEDIDO ]]</f>
        <v>0</v>
      </c>
    </row>
    <row r="3343" spans="1:24" ht="33" customHeight="1" x14ac:dyDescent="0.4">
      <c r="A3343" s="124">
        <v>6921875011196</v>
      </c>
      <c r="B3343" s="51" t="s">
        <v>225</v>
      </c>
      <c r="C3343" s="51" t="s">
        <v>72</v>
      </c>
      <c r="D33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43" s="118" t="s">
        <v>3805</v>
      </c>
      <c r="F3343" s="75" t="s">
        <v>537</v>
      </c>
      <c r="G33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43" s="77">
        <v>134</v>
      </c>
      <c r="J3343" s="52">
        <v>2.4666700000000001</v>
      </c>
      <c r="K3343" s="53">
        <f>Tabla3[[#This Row],[PRECIOS]]-Tabla3[[#This Row],[PRECIOS]]*10%</f>
        <v>2.2200030000000002</v>
      </c>
      <c r="L3343" s="101"/>
      <c r="M3343" s="54"/>
      <c r="N3343" s="55">
        <f>IFERROR(Tabla3[[#This Row],[PRECIOS]]-Tabla3[[#This Row],[PRECIOS]]*Tabla3[[#This Row],[% PRODUCTO]]," ")</f>
        <v>2.4666700000000001</v>
      </c>
      <c r="O3343" s="54"/>
      <c r="P3343" s="55">
        <f>IFERROR(Tabla3[[#This Row],[OCULTAR2]]-Tabla3[[#This Row],[OCULTAR2]]*Tabla3[[#This Row],[% LÍNEA]]," ")</f>
        <v>2.4666700000000001</v>
      </c>
      <c r="Q3343" s="56">
        <f>IFERROR(Tabla3[[#This Row],[% PRODUCTO]]+Tabla3[[#This Row],[% LÍNEA]]," ")</f>
        <v>0</v>
      </c>
      <c r="R3343" s="53">
        <f>Tabla3[[#This Row],[OCULTAR3]]</f>
        <v>2.4666700000000001</v>
      </c>
      <c r="S3343" s="53">
        <f>Tabla3[[#This Row],[PRECIO SIN %]]-Tabla3[[#This Row],[PRECIO SIN %]]*10%</f>
        <v>2.2200030000000002</v>
      </c>
      <c r="T3343" s="80">
        <f>(Tabla3[[#This Row],[PRECIO CON DESCT.]]-(Tabla3[[#This Row],[PRECIO CON DESCT.]]*$T$6))</f>
        <v>1.3986018900000001</v>
      </c>
      <c r="U3343" s="96"/>
      <c r="V3343" s="94">
        <f>Tabla3[[#This Row],[PRECIO %      en $]]*Tabla3[[#This Row],[PEDIDO ]]</f>
        <v>0</v>
      </c>
      <c r="W3343" s="57">
        <f>Tabla3[[#This Row],[PRECIO CON DESCT.]]*Tabla3[[#This Row],[PEDIDO ]]</f>
        <v>0</v>
      </c>
      <c r="X3343" s="58">
        <f>Tabla3[[#This Row],[PRECIO SIN %]]*Tabla3[[#This Row],[PEDIDO ]]</f>
        <v>0</v>
      </c>
    </row>
    <row r="3344" spans="1:24" ht="33" customHeight="1" x14ac:dyDescent="0.4">
      <c r="A3344" s="125">
        <v>7591585275899</v>
      </c>
      <c r="B3344" s="59" t="s">
        <v>225</v>
      </c>
      <c r="C3344" s="59" t="s">
        <v>104</v>
      </c>
      <c r="D33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44" s="119" t="s">
        <v>3806</v>
      </c>
      <c r="F3344" s="76" t="s">
        <v>537</v>
      </c>
      <c r="G33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44" s="78">
        <v>112</v>
      </c>
      <c r="J3344" s="52">
        <v>18.188890000000001</v>
      </c>
      <c r="K3344" s="60">
        <f>Tabla3[[#This Row],[PRECIOS]]-Tabla3[[#This Row],[PRECIOS]]*10%</f>
        <v>16.370001000000002</v>
      </c>
      <c r="L3344" s="101"/>
      <c r="M3344" s="61"/>
      <c r="N3344" s="55">
        <f>IFERROR(Tabla3[[#This Row],[PRECIOS]]-Tabla3[[#This Row],[PRECIOS]]*Tabla3[[#This Row],[% PRODUCTO]]," ")</f>
        <v>18.188890000000001</v>
      </c>
      <c r="O3344" s="61"/>
      <c r="P3344" s="55">
        <f>IFERROR(Tabla3[[#This Row],[OCULTAR2]]-Tabla3[[#This Row],[OCULTAR2]]*Tabla3[[#This Row],[% LÍNEA]]," ")</f>
        <v>18.188890000000001</v>
      </c>
      <c r="Q3344" s="56">
        <f>IFERROR(Tabla3[[#This Row],[% PRODUCTO]]+Tabla3[[#This Row],[% LÍNEA]]," ")</f>
        <v>0</v>
      </c>
      <c r="R3344" s="60">
        <f>Tabla3[[#This Row],[OCULTAR3]]</f>
        <v>18.188890000000001</v>
      </c>
      <c r="S3344" s="60">
        <f>Tabla3[[#This Row],[PRECIO SIN %]]-Tabla3[[#This Row],[PRECIO SIN %]]*10%</f>
        <v>16.370001000000002</v>
      </c>
      <c r="T3344" s="80">
        <f>(Tabla3[[#This Row],[PRECIO CON DESCT.]]-(Tabla3[[#This Row],[PRECIO CON DESCT.]]*$T$6))</f>
        <v>10.313100630000001</v>
      </c>
      <c r="U3344" s="96"/>
      <c r="V3344" s="94">
        <f>Tabla3[[#This Row],[PRECIO %      en $]]*Tabla3[[#This Row],[PEDIDO ]]</f>
        <v>0</v>
      </c>
      <c r="W3344" s="57">
        <f>Tabla3[[#This Row],[PRECIO CON DESCT.]]*Tabla3[[#This Row],[PEDIDO ]]</f>
        <v>0</v>
      </c>
      <c r="X3344" s="58">
        <f>Tabla3[[#This Row],[PRECIO SIN %]]*Tabla3[[#This Row],[PEDIDO ]]</f>
        <v>0</v>
      </c>
    </row>
    <row r="3345" spans="1:24" ht="33" customHeight="1" x14ac:dyDescent="0.4">
      <c r="A3345" s="124">
        <v>7598578000209</v>
      </c>
      <c r="B3345" s="51" t="s">
        <v>225</v>
      </c>
      <c r="C3345" s="51" t="s">
        <v>159</v>
      </c>
      <c r="D33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345" s="118" t="s">
        <v>3807</v>
      </c>
      <c r="F3345" s="75" t="s">
        <v>537</v>
      </c>
      <c r="G33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345" s="77">
        <v>75</v>
      </c>
      <c r="J3345" s="52">
        <v>14.44444</v>
      </c>
      <c r="K3345" s="53">
        <f>Tabla3[[#This Row],[PRECIOS]]-Tabla3[[#This Row],[PRECIOS]]*10%</f>
        <v>12.999995999999999</v>
      </c>
      <c r="L3345" s="101" t="s">
        <v>5327</v>
      </c>
      <c r="M3345" s="54"/>
      <c r="N3345" s="55">
        <f>IFERROR(Tabla3[[#This Row],[PRECIOS]]-Tabla3[[#This Row],[PRECIOS]]*Tabla3[[#This Row],[% PRODUCTO]]," ")</f>
        <v>14.44444</v>
      </c>
      <c r="O3345" s="54"/>
      <c r="P3345" s="55">
        <f>IFERROR(Tabla3[[#This Row],[OCULTAR2]]-Tabla3[[#This Row],[OCULTAR2]]*Tabla3[[#This Row],[% LÍNEA]]," ")</f>
        <v>14.44444</v>
      </c>
      <c r="Q3345" s="56">
        <f>IFERROR(Tabla3[[#This Row],[% PRODUCTO]]+Tabla3[[#This Row],[% LÍNEA]]," ")</f>
        <v>0</v>
      </c>
      <c r="R3345" s="53">
        <f>Tabla3[[#This Row],[OCULTAR3]]</f>
        <v>14.44444</v>
      </c>
      <c r="S3345" s="53">
        <f>Tabla3[[#This Row],[PRECIO SIN %]]-Tabla3[[#This Row],[PRECIO SIN %]]*10%</f>
        <v>12.999995999999999</v>
      </c>
      <c r="T3345" s="80">
        <f>(Tabla3[[#This Row],[PRECIO CON DESCT.]]-(Tabla3[[#This Row],[PRECIO CON DESCT.]]*$T$6))</f>
        <v>8.1899974799999988</v>
      </c>
      <c r="U3345" s="96"/>
      <c r="V3345" s="94">
        <f>Tabla3[[#This Row],[PRECIO %      en $]]*Tabla3[[#This Row],[PEDIDO ]]</f>
        <v>0</v>
      </c>
      <c r="W3345" s="57">
        <f>Tabla3[[#This Row],[PRECIO CON DESCT.]]*Tabla3[[#This Row],[PEDIDO ]]</f>
        <v>0</v>
      </c>
      <c r="X3345" s="58">
        <f>Tabla3[[#This Row],[PRECIO SIN %]]*Tabla3[[#This Row],[PEDIDO ]]</f>
        <v>0</v>
      </c>
    </row>
    <row r="3346" spans="1:24" ht="33" customHeight="1" x14ac:dyDescent="0.4">
      <c r="A3346" s="125">
        <v>7598252101673</v>
      </c>
      <c r="B3346" s="59" t="s">
        <v>225</v>
      </c>
      <c r="C3346" s="59" t="s">
        <v>56</v>
      </c>
      <c r="D33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46" s="119" t="s">
        <v>3808</v>
      </c>
      <c r="F3346" s="76" t="s">
        <v>537</v>
      </c>
      <c r="G33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46" s="78">
        <v>364</v>
      </c>
      <c r="J3346" s="52">
        <v>10.23333</v>
      </c>
      <c r="K3346" s="60">
        <f>Tabla3[[#This Row],[PRECIOS]]-Tabla3[[#This Row],[PRECIOS]]*10%</f>
        <v>9.2099970000000013</v>
      </c>
      <c r="L3346" s="101"/>
      <c r="M3346" s="61"/>
      <c r="N3346" s="55">
        <f>IFERROR(Tabla3[[#This Row],[PRECIOS]]-Tabla3[[#This Row],[PRECIOS]]*Tabla3[[#This Row],[% PRODUCTO]]," ")</f>
        <v>10.23333</v>
      </c>
      <c r="O3346" s="61"/>
      <c r="P3346" s="55">
        <f>IFERROR(Tabla3[[#This Row],[OCULTAR2]]-Tabla3[[#This Row],[OCULTAR2]]*Tabla3[[#This Row],[% LÍNEA]]," ")</f>
        <v>10.23333</v>
      </c>
      <c r="Q3346" s="56">
        <f>IFERROR(Tabla3[[#This Row],[% PRODUCTO]]+Tabla3[[#This Row],[% LÍNEA]]," ")</f>
        <v>0</v>
      </c>
      <c r="R3346" s="60">
        <f>Tabla3[[#This Row],[OCULTAR3]]</f>
        <v>10.23333</v>
      </c>
      <c r="S3346" s="60">
        <f>Tabla3[[#This Row],[PRECIO SIN %]]-Tabla3[[#This Row],[PRECIO SIN %]]*10%</f>
        <v>9.2099970000000013</v>
      </c>
      <c r="T3346" s="80">
        <f>(Tabla3[[#This Row],[PRECIO CON DESCT.]]-(Tabla3[[#This Row],[PRECIO CON DESCT.]]*$T$6))</f>
        <v>5.8022981100000006</v>
      </c>
      <c r="U3346" s="96"/>
      <c r="V3346" s="94">
        <f>Tabla3[[#This Row],[PRECIO %      en $]]*Tabla3[[#This Row],[PEDIDO ]]</f>
        <v>0</v>
      </c>
      <c r="W3346" s="57">
        <f>Tabla3[[#This Row],[PRECIO CON DESCT.]]*Tabla3[[#This Row],[PEDIDO ]]</f>
        <v>0</v>
      </c>
      <c r="X3346" s="58">
        <f>Tabla3[[#This Row],[PRECIO SIN %]]*Tabla3[[#This Row],[PEDIDO ]]</f>
        <v>0</v>
      </c>
    </row>
    <row r="3347" spans="1:24" ht="33" customHeight="1" x14ac:dyDescent="0.4">
      <c r="A3347" s="124">
        <v>7598176001752</v>
      </c>
      <c r="B3347" s="51" t="s">
        <v>225</v>
      </c>
      <c r="C3347" s="51" t="s">
        <v>168</v>
      </c>
      <c r="D33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47" s="118" t="s">
        <v>3809</v>
      </c>
      <c r="F3347" s="75" t="s">
        <v>537</v>
      </c>
      <c r="G33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47" s="77">
        <v>194</v>
      </c>
      <c r="J3347" s="52">
        <v>5.5555599999999998</v>
      </c>
      <c r="K3347" s="53">
        <f>Tabla3[[#This Row],[PRECIOS]]-Tabla3[[#This Row],[PRECIOS]]*10%</f>
        <v>5.0000039999999997</v>
      </c>
      <c r="L3347" s="101"/>
      <c r="M3347" s="54"/>
      <c r="N3347" s="55">
        <f>IFERROR(Tabla3[[#This Row],[PRECIOS]]-Tabla3[[#This Row],[PRECIOS]]*Tabla3[[#This Row],[% PRODUCTO]]," ")</f>
        <v>5.5555599999999998</v>
      </c>
      <c r="O3347" s="54"/>
      <c r="P3347" s="55">
        <f>IFERROR(Tabla3[[#This Row],[OCULTAR2]]-Tabla3[[#This Row],[OCULTAR2]]*Tabla3[[#This Row],[% LÍNEA]]," ")</f>
        <v>5.5555599999999998</v>
      </c>
      <c r="Q3347" s="56">
        <f>IFERROR(Tabla3[[#This Row],[% PRODUCTO]]+Tabla3[[#This Row],[% LÍNEA]]," ")</f>
        <v>0</v>
      </c>
      <c r="R3347" s="53">
        <f>Tabla3[[#This Row],[OCULTAR3]]</f>
        <v>5.5555599999999998</v>
      </c>
      <c r="S3347" s="53">
        <f>Tabla3[[#This Row],[PRECIO SIN %]]-Tabla3[[#This Row],[PRECIO SIN %]]*10%</f>
        <v>5.0000039999999997</v>
      </c>
      <c r="T3347" s="80">
        <f>(Tabla3[[#This Row],[PRECIO CON DESCT.]]-(Tabla3[[#This Row],[PRECIO CON DESCT.]]*$T$6))</f>
        <v>3.1500025200000001</v>
      </c>
      <c r="U3347" s="96"/>
      <c r="V3347" s="94">
        <f>Tabla3[[#This Row],[PRECIO %      en $]]*Tabla3[[#This Row],[PEDIDO ]]</f>
        <v>0</v>
      </c>
      <c r="W3347" s="57">
        <f>Tabla3[[#This Row],[PRECIO CON DESCT.]]*Tabla3[[#This Row],[PEDIDO ]]</f>
        <v>0</v>
      </c>
      <c r="X3347" s="58">
        <f>Tabla3[[#This Row],[PRECIO SIN %]]*Tabla3[[#This Row],[PEDIDO ]]</f>
        <v>0</v>
      </c>
    </row>
    <row r="3348" spans="1:24" ht="33" customHeight="1" x14ac:dyDescent="0.4">
      <c r="A3348" s="125">
        <v>7592601201021</v>
      </c>
      <c r="B3348" s="59" t="s">
        <v>225</v>
      </c>
      <c r="C3348" s="59" t="s">
        <v>98</v>
      </c>
      <c r="D33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348" s="119" t="s">
        <v>3810</v>
      </c>
      <c r="F3348" s="76" t="s">
        <v>537</v>
      </c>
      <c r="G33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348" s="78">
        <v>1</v>
      </c>
      <c r="J3348" s="52">
        <v>6.4222200000000003</v>
      </c>
      <c r="K3348" s="60">
        <f>Tabla3[[#This Row],[PRECIOS]]-Tabla3[[#This Row],[PRECIOS]]*10%</f>
        <v>5.779998</v>
      </c>
      <c r="L3348" s="101" t="s">
        <v>5327</v>
      </c>
      <c r="M3348" s="61"/>
      <c r="N3348" s="55">
        <f>IFERROR(Tabla3[[#This Row],[PRECIOS]]-Tabla3[[#This Row],[PRECIOS]]*Tabla3[[#This Row],[% PRODUCTO]]," ")</f>
        <v>6.4222200000000003</v>
      </c>
      <c r="O3348" s="61"/>
      <c r="P3348" s="55">
        <f>IFERROR(Tabla3[[#This Row],[OCULTAR2]]-Tabla3[[#This Row],[OCULTAR2]]*Tabla3[[#This Row],[% LÍNEA]]," ")</f>
        <v>6.4222200000000003</v>
      </c>
      <c r="Q3348" s="56">
        <f>IFERROR(Tabla3[[#This Row],[% PRODUCTO]]+Tabla3[[#This Row],[% LÍNEA]]," ")</f>
        <v>0</v>
      </c>
      <c r="R3348" s="60">
        <f>Tabla3[[#This Row],[OCULTAR3]]</f>
        <v>6.4222200000000003</v>
      </c>
      <c r="S3348" s="60">
        <f>Tabla3[[#This Row],[PRECIO SIN %]]-Tabla3[[#This Row],[PRECIO SIN %]]*10%</f>
        <v>5.779998</v>
      </c>
      <c r="T3348" s="80">
        <f>(Tabla3[[#This Row],[PRECIO CON DESCT.]]-(Tabla3[[#This Row],[PRECIO CON DESCT.]]*$T$6))</f>
        <v>3.6413987400000001</v>
      </c>
      <c r="U3348" s="96"/>
      <c r="V3348" s="94">
        <f>Tabla3[[#This Row],[PRECIO %      en $]]*Tabla3[[#This Row],[PEDIDO ]]</f>
        <v>0</v>
      </c>
      <c r="W3348" s="57">
        <f>Tabla3[[#This Row],[PRECIO CON DESCT.]]*Tabla3[[#This Row],[PEDIDO ]]</f>
        <v>0</v>
      </c>
      <c r="X3348" s="58">
        <f>Tabla3[[#This Row],[PRECIO SIN %]]*Tabla3[[#This Row],[PEDIDO ]]</f>
        <v>0</v>
      </c>
    </row>
    <row r="3349" spans="1:24" ht="33" customHeight="1" x14ac:dyDescent="0.4">
      <c r="A3349" s="124">
        <v>7592601201038</v>
      </c>
      <c r="B3349" s="51" t="s">
        <v>225</v>
      </c>
      <c r="C3349" s="51" t="s">
        <v>98</v>
      </c>
      <c r="D33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49" s="118" t="s">
        <v>3811</v>
      </c>
      <c r="F3349" s="75" t="s">
        <v>537</v>
      </c>
      <c r="G33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49" s="77">
        <v>13</v>
      </c>
      <c r="J3349" s="52">
        <v>10.5</v>
      </c>
      <c r="K3349" s="53">
        <f>Tabla3[[#This Row],[PRECIOS]]-Tabla3[[#This Row],[PRECIOS]]*10%</f>
        <v>9.4499999999999993</v>
      </c>
      <c r="L3349" s="101"/>
      <c r="M3349" s="54"/>
      <c r="N3349" s="55">
        <f>IFERROR(Tabla3[[#This Row],[PRECIOS]]-Tabla3[[#This Row],[PRECIOS]]*Tabla3[[#This Row],[% PRODUCTO]]," ")</f>
        <v>10.5</v>
      </c>
      <c r="O3349" s="54"/>
      <c r="P3349" s="55">
        <f>IFERROR(Tabla3[[#This Row],[OCULTAR2]]-Tabla3[[#This Row],[OCULTAR2]]*Tabla3[[#This Row],[% LÍNEA]]," ")</f>
        <v>10.5</v>
      </c>
      <c r="Q3349" s="56">
        <f>IFERROR(Tabla3[[#This Row],[% PRODUCTO]]+Tabla3[[#This Row],[% LÍNEA]]," ")</f>
        <v>0</v>
      </c>
      <c r="R3349" s="53">
        <f>Tabla3[[#This Row],[OCULTAR3]]</f>
        <v>10.5</v>
      </c>
      <c r="S3349" s="53">
        <f>Tabla3[[#This Row],[PRECIO SIN %]]-Tabla3[[#This Row],[PRECIO SIN %]]*10%</f>
        <v>9.4499999999999993</v>
      </c>
      <c r="T3349" s="80">
        <f>(Tabla3[[#This Row],[PRECIO CON DESCT.]]-(Tabla3[[#This Row],[PRECIO CON DESCT.]]*$T$6))</f>
        <v>5.9535</v>
      </c>
      <c r="U3349" s="96"/>
      <c r="V3349" s="94">
        <f>Tabla3[[#This Row],[PRECIO %      en $]]*Tabla3[[#This Row],[PEDIDO ]]</f>
        <v>0</v>
      </c>
      <c r="W3349" s="57">
        <f>Tabla3[[#This Row],[PRECIO CON DESCT.]]*Tabla3[[#This Row],[PEDIDO ]]</f>
        <v>0</v>
      </c>
      <c r="X3349" s="58">
        <f>Tabla3[[#This Row],[PRECIO SIN %]]*Tabla3[[#This Row],[PEDIDO ]]</f>
        <v>0</v>
      </c>
    </row>
    <row r="3350" spans="1:24" ht="33" customHeight="1" x14ac:dyDescent="0.4">
      <c r="A3350" s="125">
        <v>7591818000090</v>
      </c>
      <c r="B3350" s="59" t="s">
        <v>225</v>
      </c>
      <c r="C3350" s="59" t="s">
        <v>105</v>
      </c>
      <c r="D33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350" s="119" t="s">
        <v>3812</v>
      </c>
      <c r="F3350" s="76" t="s">
        <v>537</v>
      </c>
      <c r="G33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50" s="78">
        <v>214</v>
      </c>
      <c r="J3350" s="52">
        <v>6.5111100000000004</v>
      </c>
      <c r="K3350" s="60">
        <f>Tabla3[[#This Row],[PRECIOS]]-Tabla3[[#This Row],[PRECIOS]]*10%</f>
        <v>5.8599990000000002</v>
      </c>
      <c r="L3350" s="101"/>
      <c r="M3350" s="61"/>
      <c r="N3350" s="55">
        <f>IFERROR(Tabla3[[#This Row],[PRECIOS]]-Tabla3[[#This Row],[PRECIOS]]*Tabla3[[#This Row],[% PRODUCTO]]," ")</f>
        <v>6.5111100000000004</v>
      </c>
      <c r="O3350" s="61"/>
      <c r="P3350" s="55">
        <f>IFERROR(Tabla3[[#This Row],[OCULTAR2]]-Tabla3[[#This Row],[OCULTAR2]]*Tabla3[[#This Row],[% LÍNEA]]," ")</f>
        <v>6.5111100000000004</v>
      </c>
      <c r="Q3350" s="56">
        <f>IFERROR(Tabla3[[#This Row],[% PRODUCTO]]+Tabla3[[#This Row],[% LÍNEA]]," ")</f>
        <v>0</v>
      </c>
      <c r="R3350" s="60">
        <f>Tabla3[[#This Row],[OCULTAR3]]</f>
        <v>6.5111100000000004</v>
      </c>
      <c r="S3350" s="60">
        <f>Tabla3[[#This Row],[PRECIO SIN %]]-Tabla3[[#This Row],[PRECIO SIN %]]*10%</f>
        <v>5.8599990000000002</v>
      </c>
      <c r="T3350" s="80">
        <f>(Tabla3[[#This Row],[PRECIO CON DESCT.]]-(Tabla3[[#This Row],[PRECIO CON DESCT.]]*$T$6))</f>
        <v>3.69179937</v>
      </c>
      <c r="U3350" s="96"/>
      <c r="V3350" s="94">
        <f>Tabla3[[#This Row],[PRECIO %      en $]]*Tabla3[[#This Row],[PEDIDO ]]</f>
        <v>0</v>
      </c>
      <c r="W3350" s="57">
        <f>Tabla3[[#This Row],[PRECIO CON DESCT.]]*Tabla3[[#This Row],[PEDIDO ]]</f>
        <v>0</v>
      </c>
      <c r="X3350" s="58">
        <f>Tabla3[[#This Row],[PRECIO SIN %]]*Tabla3[[#This Row],[PEDIDO ]]</f>
        <v>0</v>
      </c>
    </row>
    <row r="3351" spans="1:24" ht="33" customHeight="1" x14ac:dyDescent="0.4">
      <c r="A3351" s="124">
        <v>7592454891417</v>
      </c>
      <c r="B3351" s="51" t="s">
        <v>225</v>
      </c>
      <c r="C3351" s="51" t="s">
        <v>171</v>
      </c>
      <c r="D33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351" s="118" t="s">
        <v>3813</v>
      </c>
      <c r="F3351" s="75" t="s">
        <v>537</v>
      </c>
      <c r="G33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351" s="77">
        <v>43</v>
      </c>
      <c r="J3351" s="52">
        <v>4.8333300000000001</v>
      </c>
      <c r="K3351" s="53">
        <f>Tabla3[[#This Row],[PRECIOS]]-Tabla3[[#This Row],[PRECIOS]]*10%</f>
        <v>4.3499970000000001</v>
      </c>
      <c r="L3351" s="101" t="s">
        <v>5327</v>
      </c>
      <c r="M3351" s="54"/>
      <c r="N3351" s="55">
        <f>IFERROR(Tabla3[[#This Row],[PRECIOS]]-Tabla3[[#This Row],[PRECIOS]]*Tabla3[[#This Row],[% PRODUCTO]]," ")</f>
        <v>4.8333300000000001</v>
      </c>
      <c r="O3351" s="54"/>
      <c r="P3351" s="55">
        <f>IFERROR(Tabla3[[#This Row],[OCULTAR2]]-Tabla3[[#This Row],[OCULTAR2]]*Tabla3[[#This Row],[% LÍNEA]]," ")</f>
        <v>4.8333300000000001</v>
      </c>
      <c r="Q3351" s="56">
        <f>IFERROR(Tabla3[[#This Row],[% PRODUCTO]]+Tabla3[[#This Row],[% LÍNEA]]," ")</f>
        <v>0</v>
      </c>
      <c r="R3351" s="53">
        <f>Tabla3[[#This Row],[OCULTAR3]]</f>
        <v>4.8333300000000001</v>
      </c>
      <c r="S3351" s="53">
        <f>Tabla3[[#This Row],[PRECIO SIN %]]-Tabla3[[#This Row],[PRECIO SIN %]]*10%</f>
        <v>4.3499970000000001</v>
      </c>
      <c r="T3351" s="80">
        <f>(Tabla3[[#This Row],[PRECIO CON DESCT.]]-(Tabla3[[#This Row],[PRECIO CON DESCT.]]*$T$6))</f>
        <v>2.7404981099999999</v>
      </c>
      <c r="U3351" s="96"/>
      <c r="V3351" s="94">
        <f>Tabla3[[#This Row],[PRECIO %      en $]]*Tabla3[[#This Row],[PEDIDO ]]</f>
        <v>0</v>
      </c>
      <c r="W3351" s="57">
        <f>Tabla3[[#This Row],[PRECIO CON DESCT.]]*Tabla3[[#This Row],[PEDIDO ]]</f>
        <v>0</v>
      </c>
      <c r="X3351" s="58">
        <f>Tabla3[[#This Row],[PRECIO SIN %]]*Tabla3[[#This Row],[PEDIDO ]]</f>
        <v>0</v>
      </c>
    </row>
    <row r="3352" spans="1:24" ht="33" customHeight="1" x14ac:dyDescent="0.4">
      <c r="A3352" s="125">
        <v>7592601303602</v>
      </c>
      <c r="B3352" s="59" t="s">
        <v>225</v>
      </c>
      <c r="C3352" s="59" t="s">
        <v>98</v>
      </c>
      <c r="D33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52" s="119" t="s">
        <v>3814</v>
      </c>
      <c r="F3352" s="76" t="s">
        <v>537</v>
      </c>
      <c r="G33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52" s="78">
        <v>27</v>
      </c>
      <c r="J3352" s="52">
        <v>9.1999999999999993</v>
      </c>
      <c r="K3352" s="60">
        <f>Tabla3[[#This Row],[PRECIOS]]-Tabla3[[#This Row],[PRECIOS]]*10%</f>
        <v>8.2799999999999994</v>
      </c>
      <c r="L3352" s="101"/>
      <c r="M3352" s="61"/>
      <c r="N3352" s="55">
        <f>IFERROR(Tabla3[[#This Row],[PRECIOS]]-Tabla3[[#This Row],[PRECIOS]]*Tabla3[[#This Row],[% PRODUCTO]]," ")</f>
        <v>9.1999999999999993</v>
      </c>
      <c r="O3352" s="61"/>
      <c r="P3352" s="55">
        <f>IFERROR(Tabla3[[#This Row],[OCULTAR2]]-Tabla3[[#This Row],[OCULTAR2]]*Tabla3[[#This Row],[% LÍNEA]]," ")</f>
        <v>9.1999999999999993</v>
      </c>
      <c r="Q3352" s="56">
        <f>IFERROR(Tabla3[[#This Row],[% PRODUCTO]]+Tabla3[[#This Row],[% LÍNEA]]," ")</f>
        <v>0</v>
      </c>
      <c r="R3352" s="60">
        <f>Tabla3[[#This Row],[OCULTAR3]]</f>
        <v>9.1999999999999993</v>
      </c>
      <c r="S3352" s="60">
        <f>Tabla3[[#This Row],[PRECIO SIN %]]-Tabla3[[#This Row],[PRECIO SIN %]]*10%</f>
        <v>8.2799999999999994</v>
      </c>
      <c r="T3352" s="80">
        <f>(Tabla3[[#This Row],[PRECIO CON DESCT.]]-(Tabla3[[#This Row],[PRECIO CON DESCT.]]*$T$6))</f>
        <v>5.2164000000000001</v>
      </c>
      <c r="U3352" s="96"/>
      <c r="V3352" s="94">
        <f>Tabla3[[#This Row],[PRECIO %      en $]]*Tabla3[[#This Row],[PEDIDO ]]</f>
        <v>0</v>
      </c>
      <c r="W3352" s="57">
        <f>Tabla3[[#This Row],[PRECIO CON DESCT.]]*Tabla3[[#This Row],[PEDIDO ]]</f>
        <v>0</v>
      </c>
      <c r="X3352" s="58">
        <f>Tabla3[[#This Row],[PRECIO SIN %]]*Tabla3[[#This Row],[PEDIDO ]]</f>
        <v>0</v>
      </c>
    </row>
    <row r="3353" spans="1:24" ht="33" customHeight="1" x14ac:dyDescent="0.4">
      <c r="A3353" s="124">
        <v>7598981001756</v>
      </c>
      <c r="B3353" s="51" t="s">
        <v>225</v>
      </c>
      <c r="C3353" s="51" t="s">
        <v>274</v>
      </c>
      <c r="D33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53" s="118" t="s">
        <v>3815</v>
      </c>
      <c r="F3353" s="75" t="s">
        <v>537</v>
      </c>
      <c r="G33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53" s="77">
        <v>22</v>
      </c>
      <c r="J3353" s="52">
        <v>3.5222199999999999</v>
      </c>
      <c r="K3353" s="53">
        <f>Tabla3[[#This Row],[PRECIOS]]-Tabla3[[#This Row],[PRECIOS]]*10%</f>
        <v>3.1699979999999996</v>
      </c>
      <c r="L3353" s="101"/>
      <c r="M3353" s="54"/>
      <c r="N3353" s="55">
        <f>IFERROR(Tabla3[[#This Row],[PRECIOS]]-Tabla3[[#This Row],[PRECIOS]]*Tabla3[[#This Row],[% PRODUCTO]]," ")</f>
        <v>3.5222199999999999</v>
      </c>
      <c r="O3353" s="54"/>
      <c r="P3353" s="55">
        <f>IFERROR(Tabla3[[#This Row],[OCULTAR2]]-Tabla3[[#This Row],[OCULTAR2]]*Tabla3[[#This Row],[% LÍNEA]]," ")</f>
        <v>3.5222199999999999</v>
      </c>
      <c r="Q3353" s="56">
        <f>IFERROR(Tabla3[[#This Row],[% PRODUCTO]]+Tabla3[[#This Row],[% LÍNEA]]," ")</f>
        <v>0</v>
      </c>
      <c r="R3353" s="53">
        <f>Tabla3[[#This Row],[OCULTAR3]]</f>
        <v>3.5222199999999999</v>
      </c>
      <c r="S3353" s="53">
        <f>Tabla3[[#This Row],[PRECIO SIN %]]-Tabla3[[#This Row],[PRECIO SIN %]]*10%</f>
        <v>3.1699979999999996</v>
      </c>
      <c r="T3353" s="80">
        <f>(Tabla3[[#This Row],[PRECIO CON DESCT.]]-(Tabla3[[#This Row],[PRECIO CON DESCT.]]*$T$6))</f>
        <v>1.9970987399999998</v>
      </c>
      <c r="U3353" s="96"/>
      <c r="V3353" s="94">
        <f>Tabla3[[#This Row],[PRECIO %      en $]]*Tabla3[[#This Row],[PEDIDO ]]</f>
        <v>0</v>
      </c>
      <c r="W3353" s="57">
        <f>Tabla3[[#This Row],[PRECIO CON DESCT.]]*Tabla3[[#This Row],[PEDIDO ]]</f>
        <v>0</v>
      </c>
      <c r="X3353" s="58">
        <f>Tabla3[[#This Row],[PRECIO SIN %]]*Tabla3[[#This Row],[PEDIDO ]]</f>
        <v>0</v>
      </c>
    </row>
    <row r="3354" spans="1:24" ht="33" customHeight="1" x14ac:dyDescent="0.4">
      <c r="A3354" s="125">
        <v>7598981001763</v>
      </c>
      <c r="B3354" s="59" t="s">
        <v>225</v>
      </c>
      <c r="C3354" s="59" t="s">
        <v>274</v>
      </c>
      <c r="D33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54" s="119" t="s">
        <v>3816</v>
      </c>
      <c r="F3354" s="76" t="s">
        <v>537</v>
      </c>
      <c r="G33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54" s="78">
        <v>3</v>
      </c>
      <c r="J3354" s="52">
        <v>5.2222200000000001</v>
      </c>
      <c r="K3354" s="60">
        <f>Tabla3[[#This Row],[PRECIOS]]-Tabla3[[#This Row],[PRECIOS]]*10%</f>
        <v>4.6999979999999999</v>
      </c>
      <c r="L3354" s="101"/>
      <c r="M3354" s="61"/>
      <c r="N3354" s="55">
        <f>IFERROR(Tabla3[[#This Row],[PRECIOS]]-Tabla3[[#This Row],[PRECIOS]]*Tabla3[[#This Row],[% PRODUCTO]]," ")</f>
        <v>5.2222200000000001</v>
      </c>
      <c r="O3354" s="61"/>
      <c r="P3354" s="55">
        <f>IFERROR(Tabla3[[#This Row],[OCULTAR2]]-Tabla3[[#This Row],[OCULTAR2]]*Tabla3[[#This Row],[% LÍNEA]]," ")</f>
        <v>5.2222200000000001</v>
      </c>
      <c r="Q3354" s="56">
        <f>IFERROR(Tabla3[[#This Row],[% PRODUCTO]]+Tabla3[[#This Row],[% LÍNEA]]," ")</f>
        <v>0</v>
      </c>
      <c r="R3354" s="60">
        <f>Tabla3[[#This Row],[OCULTAR3]]</f>
        <v>5.2222200000000001</v>
      </c>
      <c r="S3354" s="60">
        <f>Tabla3[[#This Row],[PRECIO SIN %]]-Tabla3[[#This Row],[PRECIO SIN %]]*10%</f>
        <v>4.6999979999999999</v>
      </c>
      <c r="T3354" s="80">
        <f>(Tabla3[[#This Row],[PRECIO CON DESCT.]]-(Tabla3[[#This Row],[PRECIO CON DESCT.]]*$T$6))</f>
        <v>2.96099874</v>
      </c>
      <c r="U3354" s="96"/>
      <c r="V3354" s="94">
        <f>Tabla3[[#This Row],[PRECIO %      en $]]*Tabla3[[#This Row],[PEDIDO ]]</f>
        <v>0</v>
      </c>
      <c r="W3354" s="57">
        <f>Tabla3[[#This Row],[PRECIO CON DESCT.]]*Tabla3[[#This Row],[PEDIDO ]]</f>
        <v>0</v>
      </c>
      <c r="X3354" s="58">
        <f>Tabla3[[#This Row],[PRECIO SIN %]]*Tabla3[[#This Row],[PEDIDO ]]</f>
        <v>0</v>
      </c>
    </row>
    <row r="3355" spans="1:24" ht="33" customHeight="1" x14ac:dyDescent="0.4">
      <c r="A3355" s="124">
        <v>7592349001884</v>
      </c>
      <c r="B3355" s="51" t="s">
        <v>225</v>
      </c>
      <c r="C3355" s="51" t="s">
        <v>228</v>
      </c>
      <c r="D33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55" s="118" t="s">
        <v>3817</v>
      </c>
      <c r="F3355" s="75" t="s">
        <v>537</v>
      </c>
      <c r="G33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55" s="77">
        <v>244</v>
      </c>
      <c r="J3355" s="52">
        <v>3.9444400000000002</v>
      </c>
      <c r="K3355" s="53">
        <f>Tabla3[[#This Row],[PRECIOS]]-Tabla3[[#This Row],[PRECIOS]]*10%</f>
        <v>3.5499960000000002</v>
      </c>
      <c r="L3355" s="101"/>
      <c r="M3355" s="54"/>
      <c r="N3355" s="55">
        <f>IFERROR(Tabla3[[#This Row],[PRECIOS]]-Tabla3[[#This Row],[PRECIOS]]*Tabla3[[#This Row],[% PRODUCTO]]," ")</f>
        <v>3.9444400000000002</v>
      </c>
      <c r="O3355" s="54"/>
      <c r="P3355" s="55">
        <f>IFERROR(Tabla3[[#This Row],[OCULTAR2]]-Tabla3[[#This Row],[OCULTAR2]]*Tabla3[[#This Row],[% LÍNEA]]," ")</f>
        <v>3.9444400000000002</v>
      </c>
      <c r="Q3355" s="56">
        <f>IFERROR(Tabla3[[#This Row],[% PRODUCTO]]+Tabla3[[#This Row],[% LÍNEA]]," ")</f>
        <v>0</v>
      </c>
      <c r="R3355" s="53">
        <f>Tabla3[[#This Row],[OCULTAR3]]</f>
        <v>3.9444400000000002</v>
      </c>
      <c r="S3355" s="53">
        <f>Tabla3[[#This Row],[PRECIO SIN %]]-Tabla3[[#This Row],[PRECIO SIN %]]*10%</f>
        <v>3.5499960000000002</v>
      </c>
      <c r="T3355" s="80">
        <f>(Tabla3[[#This Row],[PRECIO CON DESCT.]]-(Tabla3[[#This Row],[PRECIO CON DESCT.]]*$T$6))</f>
        <v>2.2364974800000001</v>
      </c>
      <c r="U3355" s="96"/>
      <c r="V3355" s="94">
        <f>Tabla3[[#This Row],[PRECIO %      en $]]*Tabla3[[#This Row],[PEDIDO ]]</f>
        <v>0</v>
      </c>
      <c r="W3355" s="57">
        <f>Tabla3[[#This Row],[PRECIO CON DESCT.]]*Tabla3[[#This Row],[PEDIDO ]]</f>
        <v>0</v>
      </c>
      <c r="X3355" s="58">
        <f>Tabla3[[#This Row],[PRECIO SIN %]]*Tabla3[[#This Row],[PEDIDO ]]</f>
        <v>0</v>
      </c>
    </row>
    <row r="3356" spans="1:24" ht="33" customHeight="1" x14ac:dyDescent="0.4">
      <c r="A3356" s="125">
        <v>7591519006698</v>
      </c>
      <c r="B3356" s="59" t="s">
        <v>225</v>
      </c>
      <c r="C3356" s="59" t="s">
        <v>149</v>
      </c>
      <c r="D33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356" s="119" t="s">
        <v>3818</v>
      </c>
      <c r="F3356" s="76" t="s">
        <v>537</v>
      </c>
      <c r="G33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356" s="78">
        <v>21</v>
      </c>
      <c r="J3356" s="52">
        <v>4.3444399999999996</v>
      </c>
      <c r="K3356" s="60">
        <f>Tabla3[[#This Row],[PRECIOS]]-Tabla3[[#This Row],[PRECIOS]]*10%</f>
        <v>3.9099959999999996</v>
      </c>
      <c r="L3356" s="101" t="s">
        <v>5327</v>
      </c>
      <c r="M3356" s="61"/>
      <c r="N3356" s="55">
        <f>IFERROR(Tabla3[[#This Row],[PRECIOS]]-Tabla3[[#This Row],[PRECIOS]]*Tabla3[[#This Row],[% PRODUCTO]]," ")</f>
        <v>4.3444399999999996</v>
      </c>
      <c r="O3356" s="61"/>
      <c r="P3356" s="55">
        <f>IFERROR(Tabla3[[#This Row],[OCULTAR2]]-Tabla3[[#This Row],[OCULTAR2]]*Tabla3[[#This Row],[% LÍNEA]]," ")</f>
        <v>4.3444399999999996</v>
      </c>
      <c r="Q3356" s="56">
        <f>IFERROR(Tabla3[[#This Row],[% PRODUCTO]]+Tabla3[[#This Row],[% LÍNEA]]," ")</f>
        <v>0</v>
      </c>
      <c r="R3356" s="60">
        <f>Tabla3[[#This Row],[OCULTAR3]]</f>
        <v>4.3444399999999996</v>
      </c>
      <c r="S3356" s="60">
        <f>Tabla3[[#This Row],[PRECIO SIN %]]-Tabla3[[#This Row],[PRECIO SIN %]]*10%</f>
        <v>3.9099959999999996</v>
      </c>
      <c r="T3356" s="80">
        <f>(Tabla3[[#This Row],[PRECIO CON DESCT.]]-(Tabla3[[#This Row],[PRECIO CON DESCT.]]*$T$6))</f>
        <v>2.4632974799999996</v>
      </c>
      <c r="U3356" s="96"/>
      <c r="V3356" s="94">
        <f>Tabla3[[#This Row],[PRECIO %      en $]]*Tabla3[[#This Row],[PEDIDO ]]</f>
        <v>0</v>
      </c>
      <c r="W3356" s="57">
        <f>Tabla3[[#This Row],[PRECIO CON DESCT.]]*Tabla3[[#This Row],[PEDIDO ]]</f>
        <v>0</v>
      </c>
      <c r="X3356" s="58">
        <f>Tabla3[[#This Row],[PRECIO SIN %]]*Tabla3[[#This Row],[PEDIDO ]]</f>
        <v>0</v>
      </c>
    </row>
    <row r="3357" spans="1:24" ht="33" customHeight="1" x14ac:dyDescent="0.4">
      <c r="A3357" s="124">
        <v>7703763341092</v>
      </c>
      <c r="B3357" s="51" t="s">
        <v>225</v>
      </c>
      <c r="C3357" s="51" t="s">
        <v>171</v>
      </c>
      <c r="D33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57" s="118" t="s">
        <v>3819</v>
      </c>
      <c r="F3357" s="75" t="s">
        <v>537</v>
      </c>
      <c r="G33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57" s="77">
        <v>48</v>
      </c>
      <c r="J3357" s="52">
        <v>4.3111100000000002</v>
      </c>
      <c r="K3357" s="53">
        <f>Tabla3[[#This Row],[PRECIOS]]-Tabla3[[#This Row],[PRECIOS]]*10%</f>
        <v>3.8799990000000002</v>
      </c>
      <c r="L3357" s="101"/>
      <c r="M3357" s="54"/>
      <c r="N3357" s="55">
        <f>IFERROR(Tabla3[[#This Row],[PRECIOS]]-Tabla3[[#This Row],[PRECIOS]]*Tabla3[[#This Row],[% PRODUCTO]]," ")</f>
        <v>4.3111100000000002</v>
      </c>
      <c r="O3357" s="54"/>
      <c r="P3357" s="55">
        <f>IFERROR(Tabla3[[#This Row],[OCULTAR2]]-Tabla3[[#This Row],[OCULTAR2]]*Tabla3[[#This Row],[% LÍNEA]]," ")</f>
        <v>4.3111100000000002</v>
      </c>
      <c r="Q3357" s="56">
        <f>IFERROR(Tabla3[[#This Row],[% PRODUCTO]]+Tabla3[[#This Row],[% LÍNEA]]," ")</f>
        <v>0</v>
      </c>
      <c r="R3357" s="53">
        <f>Tabla3[[#This Row],[OCULTAR3]]</f>
        <v>4.3111100000000002</v>
      </c>
      <c r="S3357" s="53">
        <f>Tabla3[[#This Row],[PRECIO SIN %]]-Tabla3[[#This Row],[PRECIO SIN %]]*10%</f>
        <v>3.8799990000000002</v>
      </c>
      <c r="T3357" s="80">
        <f>(Tabla3[[#This Row],[PRECIO CON DESCT.]]-(Tabla3[[#This Row],[PRECIO CON DESCT.]]*$T$6))</f>
        <v>2.4443993700000002</v>
      </c>
      <c r="U3357" s="96"/>
      <c r="V3357" s="94">
        <f>Tabla3[[#This Row],[PRECIO %      en $]]*Tabla3[[#This Row],[PEDIDO ]]</f>
        <v>0</v>
      </c>
      <c r="W3357" s="57">
        <f>Tabla3[[#This Row],[PRECIO CON DESCT.]]*Tabla3[[#This Row],[PEDIDO ]]</f>
        <v>0</v>
      </c>
      <c r="X3357" s="58">
        <f>Tabla3[[#This Row],[PRECIO SIN %]]*Tabla3[[#This Row],[PEDIDO ]]</f>
        <v>0</v>
      </c>
    </row>
    <row r="3358" spans="1:24" ht="33" customHeight="1" x14ac:dyDescent="0.4">
      <c r="A3358" s="125">
        <v>6921875011189</v>
      </c>
      <c r="B3358" s="59" t="s">
        <v>225</v>
      </c>
      <c r="C3358" s="59" t="s">
        <v>72</v>
      </c>
      <c r="D33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58" s="119" t="s">
        <v>3820</v>
      </c>
      <c r="F3358" s="76" t="s">
        <v>537</v>
      </c>
      <c r="G33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58" s="78">
        <v>77</v>
      </c>
      <c r="J3358" s="52">
        <v>2.2222200000000001</v>
      </c>
      <c r="K3358" s="60">
        <f>Tabla3[[#This Row],[PRECIOS]]-Tabla3[[#This Row],[PRECIOS]]*10%</f>
        <v>1.9999980000000002</v>
      </c>
      <c r="L3358" s="101"/>
      <c r="M3358" s="61"/>
      <c r="N3358" s="55">
        <f>IFERROR(Tabla3[[#This Row],[PRECIOS]]-Tabla3[[#This Row],[PRECIOS]]*Tabla3[[#This Row],[% PRODUCTO]]," ")</f>
        <v>2.2222200000000001</v>
      </c>
      <c r="O3358" s="61"/>
      <c r="P3358" s="55">
        <f>IFERROR(Tabla3[[#This Row],[OCULTAR2]]-Tabla3[[#This Row],[OCULTAR2]]*Tabla3[[#This Row],[% LÍNEA]]," ")</f>
        <v>2.2222200000000001</v>
      </c>
      <c r="Q3358" s="56">
        <f>IFERROR(Tabla3[[#This Row],[% PRODUCTO]]+Tabla3[[#This Row],[% LÍNEA]]," ")</f>
        <v>0</v>
      </c>
      <c r="R3358" s="60">
        <f>Tabla3[[#This Row],[OCULTAR3]]</f>
        <v>2.2222200000000001</v>
      </c>
      <c r="S3358" s="60">
        <f>Tabla3[[#This Row],[PRECIO SIN %]]-Tabla3[[#This Row],[PRECIO SIN %]]*10%</f>
        <v>1.9999980000000002</v>
      </c>
      <c r="T3358" s="80">
        <f>(Tabla3[[#This Row],[PRECIO CON DESCT.]]-(Tabla3[[#This Row],[PRECIO CON DESCT.]]*$T$6))</f>
        <v>1.2599987400000001</v>
      </c>
      <c r="U3358" s="96"/>
      <c r="V3358" s="94">
        <f>Tabla3[[#This Row],[PRECIO %      en $]]*Tabla3[[#This Row],[PEDIDO ]]</f>
        <v>0</v>
      </c>
      <c r="W3358" s="57">
        <f>Tabla3[[#This Row],[PRECIO CON DESCT.]]*Tabla3[[#This Row],[PEDIDO ]]</f>
        <v>0</v>
      </c>
      <c r="X3358" s="58">
        <f>Tabla3[[#This Row],[PRECIO SIN %]]*Tabla3[[#This Row],[PEDIDO ]]</f>
        <v>0</v>
      </c>
    </row>
    <row r="3359" spans="1:24" ht="33" customHeight="1" x14ac:dyDescent="0.4">
      <c r="A3359" s="124">
        <v>7592454001465</v>
      </c>
      <c r="B3359" s="51" t="s">
        <v>225</v>
      </c>
      <c r="C3359" s="51" t="s">
        <v>171</v>
      </c>
      <c r="D33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359" s="118" t="s">
        <v>3821</v>
      </c>
      <c r="F3359" s="75" t="s">
        <v>537</v>
      </c>
      <c r="G33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359" s="77">
        <v>28</v>
      </c>
      <c r="J3359" s="52">
        <v>4.61111</v>
      </c>
      <c r="K3359" s="53">
        <f>Tabla3[[#This Row],[PRECIOS]]-Tabla3[[#This Row],[PRECIOS]]*10%</f>
        <v>4.1499990000000002</v>
      </c>
      <c r="L3359" s="101" t="s">
        <v>5327</v>
      </c>
      <c r="M3359" s="54"/>
      <c r="N3359" s="55">
        <f>IFERROR(Tabla3[[#This Row],[PRECIOS]]-Tabla3[[#This Row],[PRECIOS]]*Tabla3[[#This Row],[% PRODUCTO]]," ")</f>
        <v>4.61111</v>
      </c>
      <c r="O3359" s="54"/>
      <c r="P3359" s="55">
        <f>IFERROR(Tabla3[[#This Row],[OCULTAR2]]-Tabla3[[#This Row],[OCULTAR2]]*Tabla3[[#This Row],[% LÍNEA]]," ")</f>
        <v>4.61111</v>
      </c>
      <c r="Q3359" s="56">
        <f>IFERROR(Tabla3[[#This Row],[% PRODUCTO]]+Tabla3[[#This Row],[% LÍNEA]]," ")</f>
        <v>0</v>
      </c>
      <c r="R3359" s="53">
        <f>Tabla3[[#This Row],[OCULTAR3]]</f>
        <v>4.61111</v>
      </c>
      <c r="S3359" s="53">
        <f>Tabla3[[#This Row],[PRECIO SIN %]]-Tabla3[[#This Row],[PRECIO SIN %]]*10%</f>
        <v>4.1499990000000002</v>
      </c>
      <c r="T3359" s="80">
        <f>(Tabla3[[#This Row],[PRECIO CON DESCT.]]-(Tabla3[[#This Row],[PRECIO CON DESCT.]]*$T$6))</f>
        <v>2.6144993699999999</v>
      </c>
      <c r="U3359" s="96"/>
      <c r="V3359" s="94">
        <f>Tabla3[[#This Row],[PRECIO %      en $]]*Tabla3[[#This Row],[PEDIDO ]]</f>
        <v>0</v>
      </c>
      <c r="W3359" s="57">
        <f>Tabla3[[#This Row],[PRECIO CON DESCT.]]*Tabla3[[#This Row],[PEDIDO ]]</f>
        <v>0</v>
      </c>
      <c r="X3359" s="58">
        <f>Tabla3[[#This Row],[PRECIO SIN %]]*Tabla3[[#This Row],[PEDIDO ]]</f>
        <v>0</v>
      </c>
    </row>
    <row r="3360" spans="1:24" ht="33" customHeight="1" x14ac:dyDescent="0.4">
      <c r="A3360" s="125">
        <v>7591585275875</v>
      </c>
      <c r="B3360" s="59" t="s">
        <v>225</v>
      </c>
      <c r="C3360" s="59" t="s">
        <v>75</v>
      </c>
      <c r="D33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60" s="119" t="s">
        <v>3822</v>
      </c>
      <c r="F3360" s="76" t="s">
        <v>537</v>
      </c>
      <c r="G33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60" s="78">
        <v>272</v>
      </c>
      <c r="J3360" s="52">
        <v>7.2777799999999999</v>
      </c>
      <c r="K3360" s="60">
        <f>Tabla3[[#This Row],[PRECIOS]]-Tabla3[[#This Row],[PRECIOS]]*10%</f>
        <v>6.5500020000000001</v>
      </c>
      <c r="L3360" s="101"/>
      <c r="M3360" s="61"/>
      <c r="N3360" s="55">
        <f>IFERROR(Tabla3[[#This Row],[PRECIOS]]-Tabla3[[#This Row],[PRECIOS]]*Tabla3[[#This Row],[% PRODUCTO]]," ")</f>
        <v>7.2777799999999999</v>
      </c>
      <c r="O3360" s="61"/>
      <c r="P3360" s="55">
        <f>IFERROR(Tabla3[[#This Row],[OCULTAR2]]-Tabla3[[#This Row],[OCULTAR2]]*Tabla3[[#This Row],[% LÍNEA]]," ")</f>
        <v>7.2777799999999999</v>
      </c>
      <c r="Q3360" s="56">
        <f>IFERROR(Tabla3[[#This Row],[% PRODUCTO]]+Tabla3[[#This Row],[% LÍNEA]]," ")</f>
        <v>0</v>
      </c>
      <c r="R3360" s="60">
        <f>Tabla3[[#This Row],[OCULTAR3]]</f>
        <v>7.2777799999999999</v>
      </c>
      <c r="S3360" s="60">
        <f>Tabla3[[#This Row],[PRECIO SIN %]]-Tabla3[[#This Row],[PRECIO SIN %]]*10%</f>
        <v>6.5500020000000001</v>
      </c>
      <c r="T3360" s="80">
        <f>(Tabla3[[#This Row],[PRECIO CON DESCT.]]-(Tabla3[[#This Row],[PRECIO CON DESCT.]]*$T$6))</f>
        <v>4.1265012599999995</v>
      </c>
      <c r="U3360" s="96"/>
      <c r="V3360" s="94">
        <f>Tabla3[[#This Row],[PRECIO %      en $]]*Tabla3[[#This Row],[PEDIDO ]]</f>
        <v>0</v>
      </c>
      <c r="W3360" s="57">
        <f>Tabla3[[#This Row],[PRECIO CON DESCT.]]*Tabla3[[#This Row],[PEDIDO ]]</f>
        <v>0</v>
      </c>
      <c r="X3360" s="58">
        <f>Tabla3[[#This Row],[PRECIO SIN %]]*Tabla3[[#This Row],[PEDIDO ]]</f>
        <v>0</v>
      </c>
    </row>
    <row r="3361" spans="1:24" ht="33" customHeight="1" x14ac:dyDescent="0.4">
      <c r="A3361" s="124">
        <v>675696260085</v>
      </c>
      <c r="B3361" s="51" t="s">
        <v>225</v>
      </c>
      <c r="C3361" s="51" t="s">
        <v>109</v>
      </c>
      <c r="D33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61" s="118" t="s">
        <v>3823</v>
      </c>
      <c r="F3361" s="75" t="s">
        <v>537</v>
      </c>
      <c r="G33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61" s="77">
        <v>85</v>
      </c>
      <c r="J3361" s="52">
        <v>5.5555599999999998</v>
      </c>
      <c r="K3361" s="53">
        <f>Tabla3[[#This Row],[PRECIOS]]-Tabla3[[#This Row],[PRECIOS]]*10%</f>
        <v>5.0000039999999997</v>
      </c>
      <c r="L3361" s="101"/>
      <c r="M3361" s="54"/>
      <c r="N3361" s="55">
        <f>IFERROR(Tabla3[[#This Row],[PRECIOS]]-Tabla3[[#This Row],[PRECIOS]]*Tabla3[[#This Row],[% PRODUCTO]]," ")</f>
        <v>5.5555599999999998</v>
      </c>
      <c r="O3361" s="54"/>
      <c r="P3361" s="55">
        <f>IFERROR(Tabla3[[#This Row],[OCULTAR2]]-Tabla3[[#This Row],[OCULTAR2]]*Tabla3[[#This Row],[% LÍNEA]]," ")</f>
        <v>5.5555599999999998</v>
      </c>
      <c r="Q3361" s="56">
        <f>IFERROR(Tabla3[[#This Row],[% PRODUCTO]]+Tabla3[[#This Row],[% LÍNEA]]," ")</f>
        <v>0</v>
      </c>
      <c r="R3361" s="53">
        <f>Tabla3[[#This Row],[OCULTAR3]]</f>
        <v>5.5555599999999998</v>
      </c>
      <c r="S3361" s="53">
        <f>Tabla3[[#This Row],[PRECIO SIN %]]-Tabla3[[#This Row],[PRECIO SIN %]]*10%</f>
        <v>5.0000039999999997</v>
      </c>
      <c r="T3361" s="80">
        <f>(Tabla3[[#This Row],[PRECIO CON DESCT.]]-(Tabla3[[#This Row],[PRECIO CON DESCT.]]*$T$6))</f>
        <v>3.1500025200000001</v>
      </c>
      <c r="U3361" s="96"/>
      <c r="V3361" s="94">
        <f>Tabla3[[#This Row],[PRECIO %      en $]]*Tabla3[[#This Row],[PEDIDO ]]</f>
        <v>0</v>
      </c>
      <c r="W3361" s="57">
        <f>Tabla3[[#This Row],[PRECIO CON DESCT.]]*Tabla3[[#This Row],[PEDIDO ]]</f>
        <v>0</v>
      </c>
      <c r="X3361" s="58">
        <f>Tabla3[[#This Row],[PRECIO SIN %]]*Tabla3[[#This Row],[PEDIDO ]]</f>
        <v>0</v>
      </c>
    </row>
    <row r="3362" spans="1:24" ht="33" customHeight="1" x14ac:dyDescent="0.4">
      <c r="A3362" s="125">
        <v>7592349001907</v>
      </c>
      <c r="B3362" s="59" t="s">
        <v>225</v>
      </c>
      <c r="C3362" s="59" t="s">
        <v>228</v>
      </c>
      <c r="D33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62" s="119" t="s">
        <v>3824</v>
      </c>
      <c r="F3362" s="76" t="s">
        <v>537</v>
      </c>
      <c r="G33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62" s="78">
        <v>324</v>
      </c>
      <c r="J3362" s="52">
        <v>7.2222200000000001</v>
      </c>
      <c r="K3362" s="60">
        <f>Tabla3[[#This Row],[PRECIOS]]-Tabla3[[#This Row],[PRECIOS]]*10%</f>
        <v>6.4999979999999997</v>
      </c>
      <c r="L3362" s="101"/>
      <c r="M3362" s="61"/>
      <c r="N3362" s="55">
        <f>IFERROR(Tabla3[[#This Row],[PRECIOS]]-Tabla3[[#This Row],[PRECIOS]]*Tabla3[[#This Row],[% PRODUCTO]]," ")</f>
        <v>7.2222200000000001</v>
      </c>
      <c r="O3362" s="61"/>
      <c r="P3362" s="55">
        <f>IFERROR(Tabla3[[#This Row],[OCULTAR2]]-Tabla3[[#This Row],[OCULTAR2]]*Tabla3[[#This Row],[% LÍNEA]]," ")</f>
        <v>7.2222200000000001</v>
      </c>
      <c r="Q3362" s="56">
        <f>IFERROR(Tabla3[[#This Row],[% PRODUCTO]]+Tabla3[[#This Row],[% LÍNEA]]," ")</f>
        <v>0</v>
      </c>
      <c r="R3362" s="60">
        <f>Tabla3[[#This Row],[OCULTAR3]]</f>
        <v>7.2222200000000001</v>
      </c>
      <c r="S3362" s="60">
        <f>Tabla3[[#This Row],[PRECIO SIN %]]-Tabla3[[#This Row],[PRECIO SIN %]]*10%</f>
        <v>6.4999979999999997</v>
      </c>
      <c r="T3362" s="80">
        <f>(Tabla3[[#This Row],[PRECIO CON DESCT.]]-(Tabla3[[#This Row],[PRECIO CON DESCT.]]*$T$6))</f>
        <v>4.0949987399999994</v>
      </c>
      <c r="U3362" s="96"/>
      <c r="V3362" s="94">
        <f>Tabla3[[#This Row],[PRECIO %      en $]]*Tabla3[[#This Row],[PEDIDO ]]</f>
        <v>0</v>
      </c>
      <c r="W3362" s="57">
        <f>Tabla3[[#This Row],[PRECIO CON DESCT.]]*Tabla3[[#This Row],[PEDIDO ]]</f>
        <v>0</v>
      </c>
      <c r="X3362" s="58">
        <f>Tabla3[[#This Row],[PRECIO SIN %]]*Tabla3[[#This Row],[PEDIDO ]]</f>
        <v>0</v>
      </c>
    </row>
    <row r="3363" spans="1:24" ht="33" customHeight="1" x14ac:dyDescent="0.4">
      <c r="A3363" s="124">
        <v>7592454889780</v>
      </c>
      <c r="B3363" s="51" t="s">
        <v>225</v>
      </c>
      <c r="C3363" s="51" t="s">
        <v>171</v>
      </c>
      <c r="D33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363" s="118" t="s">
        <v>3825</v>
      </c>
      <c r="F3363" s="75" t="s">
        <v>537</v>
      </c>
      <c r="G33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363" s="77">
        <v>87</v>
      </c>
      <c r="J3363" s="52">
        <v>7.4444400000000002</v>
      </c>
      <c r="K3363" s="53">
        <f>Tabla3[[#This Row],[PRECIOS]]-Tabla3[[#This Row],[PRECIOS]]*10%</f>
        <v>6.6999960000000005</v>
      </c>
      <c r="L3363" s="101" t="s">
        <v>5327</v>
      </c>
      <c r="M3363" s="54"/>
      <c r="N3363" s="55">
        <f>IFERROR(Tabla3[[#This Row],[PRECIOS]]-Tabla3[[#This Row],[PRECIOS]]*Tabla3[[#This Row],[% PRODUCTO]]," ")</f>
        <v>7.4444400000000002</v>
      </c>
      <c r="O3363" s="54"/>
      <c r="P3363" s="55">
        <f>IFERROR(Tabla3[[#This Row],[OCULTAR2]]-Tabla3[[#This Row],[OCULTAR2]]*Tabla3[[#This Row],[% LÍNEA]]," ")</f>
        <v>7.4444400000000002</v>
      </c>
      <c r="Q3363" s="56">
        <f>IFERROR(Tabla3[[#This Row],[% PRODUCTO]]+Tabla3[[#This Row],[% LÍNEA]]," ")</f>
        <v>0</v>
      </c>
      <c r="R3363" s="53">
        <f>Tabla3[[#This Row],[OCULTAR3]]</f>
        <v>7.4444400000000002</v>
      </c>
      <c r="S3363" s="53">
        <f>Tabla3[[#This Row],[PRECIO SIN %]]-Tabla3[[#This Row],[PRECIO SIN %]]*10%</f>
        <v>6.6999960000000005</v>
      </c>
      <c r="T3363" s="80">
        <f>(Tabla3[[#This Row],[PRECIO CON DESCT.]]-(Tabla3[[#This Row],[PRECIO CON DESCT.]]*$T$6))</f>
        <v>4.2209974800000003</v>
      </c>
      <c r="U3363" s="96"/>
      <c r="V3363" s="94">
        <f>Tabla3[[#This Row],[PRECIO %      en $]]*Tabla3[[#This Row],[PEDIDO ]]</f>
        <v>0</v>
      </c>
      <c r="W3363" s="57">
        <f>Tabla3[[#This Row],[PRECIO CON DESCT.]]*Tabla3[[#This Row],[PEDIDO ]]</f>
        <v>0</v>
      </c>
      <c r="X3363" s="58">
        <f>Tabla3[[#This Row],[PRECIO SIN %]]*Tabla3[[#This Row],[PEDIDO ]]</f>
        <v>0</v>
      </c>
    </row>
    <row r="3364" spans="1:24" ht="33" customHeight="1" x14ac:dyDescent="0.4">
      <c r="A3364" s="125">
        <v>7591651002176</v>
      </c>
      <c r="B3364" s="59" t="s">
        <v>225</v>
      </c>
      <c r="C3364" s="59" t="s">
        <v>129</v>
      </c>
      <c r="D33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64" s="119" t="s">
        <v>3826</v>
      </c>
      <c r="F3364" s="76" t="s">
        <v>537</v>
      </c>
      <c r="G33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64" s="78">
        <v>3</v>
      </c>
      <c r="J3364" s="52">
        <v>32.488889999999998</v>
      </c>
      <c r="K3364" s="60">
        <f>Tabla3[[#This Row],[PRECIOS]]-Tabla3[[#This Row],[PRECIOS]]*10%</f>
        <v>29.240000999999999</v>
      </c>
      <c r="L3364" s="101"/>
      <c r="M3364" s="61"/>
      <c r="N3364" s="55">
        <f>IFERROR(Tabla3[[#This Row],[PRECIOS]]-Tabla3[[#This Row],[PRECIOS]]*Tabla3[[#This Row],[% PRODUCTO]]," ")</f>
        <v>32.488889999999998</v>
      </c>
      <c r="O3364" s="61"/>
      <c r="P3364" s="55">
        <f>IFERROR(Tabla3[[#This Row],[OCULTAR2]]-Tabla3[[#This Row],[OCULTAR2]]*Tabla3[[#This Row],[% LÍNEA]]," ")</f>
        <v>32.488889999999998</v>
      </c>
      <c r="Q3364" s="56">
        <f>IFERROR(Tabla3[[#This Row],[% PRODUCTO]]+Tabla3[[#This Row],[% LÍNEA]]," ")</f>
        <v>0</v>
      </c>
      <c r="R3364" s="60">
        <f>Tabla3[[#This Row],[OCULTAR3]]</f>
        <v>32.488889999999998</v>
      </c>
      <c r="S3364" s="60">
        <f>Tabla3[[#This Row],[PRECIO SIN %]]-Tabla3[[#This Row],[PRECIO SIN %]]*10%</f>
        <v>29.240000999999999</v>
      </c>
      <c r="T3364" s="80">
        <f>(Tabla3[[#This Row],[PRECIO CON DESCT.]]-(Tabla3[[#This Row],[PRECIO CON DESCT.]]*$T$6))</f>
        <v>18.421200630000001</v>
      </c>
      <c r="U3364" s="96"/>
      <c r="V3364" s="94">
        <f>Tabla3[[#This Row],[PRECIO %      en $]]*Tabla3[[#This Row],[PEDIDO ]]</f>
        <v>0</v>
      </c>
      <c r="W3364" s="57">
        <f>Tabla3[[#This Row],[PRECIO CON DESCT.]]*Tabla3[[#This Row],[PEDIDO ]]</f>
        <v>0</v>
      </c>
      <c r="X3364" s="58">
        <f>Tabla3[[#This Row],[PRECIO SIN %]]*Tabla3[[#This Row],[PEDIDO ]]</f>
        <v>0</v>
      </c>
    </row>
    <row r="3365" spans="1:24" ht="33" customHeight="1" x14ac:dyDescent="0.4">
      <c r="A3365" s="124">
        <v>7592803001498</v>
      </c>
      <c r="B3365" s="51" t="s">
        <v>225</v>
      </c>
      <c r="C3365" s="51" t="s">
        <v>132</v>
      </c>
      <c r="D33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65" s="118" t="s">
        <v>3827</v>
      </c>
      <c r="F3365" s="75" t="s">
        <v>537</v>
      </c>
      <c r="G33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65" s="77">
        <v>2</v>
      </c>
      <c r="J3365" s="52">
        <v>13.811109999999999</v>
      </c>
      <c r="K3365" s="53">
        <f>Tabla3[[#This Row],[PRECIOS]]-Tabla3[[#This Row],[PRECIOS]]*10%</f>
        <v>12.429998999999999</v>
      </c>
      <c r="L3365" s="101"/>
      <c r="M3365" s="54"/>
      <c r="N3365" s="55">
        <f>IFERROR(Tabla3[[#This Row],[PRECIOS]]-Tabla3[[#This Row],[PRECIOS]]*Tabla3[[#This Row],[% PRODUCTO]]," ")</f>
        <v>13.811109999999999</v>
      </c>
      <c r="O3365" s="54"/>
      <c r="P3365" s="55">
        <f>IFERROR(Tabla3[[#This Row],[OCULTAR2]]-Tabla3[[#This Row],[OCULTAR2]]*Tabla3[[#This Row],[% LÍNEA]]," ")</f>
        <v>13.811109999999999</v>
      </c>
      <c r="Q3365" s="56">
        <f>IFERROR(Tabla3[[#This Row],[% PRODUCTO]]+Tabla3[[#This Row],[% LÍNEA]]," ")</f>
        <v>0</v>
      </c>
      <c r="R3365" s="53">
        <f>Tabla3[[#This Row],[OCULTAR3]]</f>
        <v>13.811109999999999</v>
      </c>
      <c r="S3365" s="53">
        <f>Tabla3[[#This Row],[PRECIO SIN %]]-Tabla3[[#This Row],[PRECIO SIN %]]*10%</f>
        <v>12.429998999999999</v>
      </c>
      <c r="T3365" s="80">
        <f>(Tabla3[[#This Row],[PRECIO CON DESCT.]]-(Tabla3[[#This Row],[PRECIO CON DESCT.]]*$T$6))</f>
        <v>7.8308993699999991</v>
      </c>
      <c r="U3365" s="96"/>
      <c r="V3365" s="94">
        <f>Tabla3[[#This Row],[PRECIO %      en $]]*Tabla3[[#This Row],[PEDIDO ]]</f>
        <v>0</v>
      </c>
      <c r="W3365" s="57">
        <f>Tabla3[[#This Row],[PRECIO CON DESCT.]]*Tabla3[[#This Row],[PEDIDO ]]</f>
        <v>0</v>
      </c>
      <c r="X3365" s="58">
        <f>Tabla3[[#This Row],[PRECIO SIN %]]*Tabla3[[#This Row],[PEDIDO ]]</f>
        <v>0</v>
      </c>
    </row>
    <row r="3366" spans="1:24" ht="33" customHeight="1" x14ac:dyDescent="0.4">
      <c r="A3366" s="125">
        <v>7598677000209</v>
      </c>
      <c r="B3366" s="59" t="s">
        <v>225</v>
      </c>
      <c r="C3366" s="59" t="s">
        <v>125</v>
      </c>
      <c r="D33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66" s="119" t="s">
        <v>3828</v>
      </c>
      <c r="F3366" s="76" t="s">
        <v>537</v>
      </c>
      <c r="G33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66" s="78">
        <v>75</v>
      </c>
      <c r="J3366" s="52">
        <v>12.33333</v>
      </c>
      <c r="K3366" s="60">
        <f>Tabla3[[#This Row],[PRECIOS]]-Tabla3[[#This Row],[PRECIOS]]*10%</f>
        <v>11.099997</v>
      </c>
      <c r="L3366" s="101"/>
      <c r="M3366" s="61"/>
      <c r="N3366" s="55">
        <f>IFERROR(Tabla3[[#This Row],[PRECIOS]]-Tabla3[[#This Row],[PRECIOS]]*Tabla3[[#This Row],[% PRODUCTO]]," ")</f>
        <v>12.33333</v>
      </c>
      <c r="O3366" s="61"/>
      <c r="P3366" s="55">
        <f>IFERROR(Tabla3[[#This Row],[OCULTAR2]]-Tabla3[[#This Row],[OCULTAR2]]*Tabla3[[#This Row],[% LÍNEA]]," ")</f>
        <v>12.33333</v>
      </c>
      <c r="Q3366" s="56">
        <f>IFERROR(Tabla3[[#This Row],[% PRODUCTO]]+Tabla3[[#This Row],[% LÍNEA]]," ")</f>
        <v>0</v>
      </c>
      <c r="R3366" s="60">
        <f>Tabla3[[#This Row],[OCULTAR3]]</f>
        <v>12.33333</v>
      </c>
      <c r="S3366" s="60">
        <f>Tabla3[[#This Row],[PRECIO SIN %]]-Tabla3[[#This Row],[PRECIO SIN %]]*10%</f>
        <v>11.099997</v>
      </c>
      <c r="T3366" s="80">
        <f>(Tabla3[[#This Row],[PRECIO CON DESCT.]]-(Tabla3[[#This Row],[PRECIO CON DESCT.]]*$T$6))</f>
        <v>6.9929981100000003</v>
      </c>
      <c r="U3366" s="96"/>
      <c r="V3366" s="94">
        <f>Tabla3[[#This Row],[PRECIO %      en $]]*Tabla3[[#This Row],[PEDIDO ]]</f>
        <v>0</v>
      </c>
      <c r="W3366" s="57">
        <f>Tabla3[[#This Row],[PRECIO CON DESCT.]]*Tabla3[[#This Row],[PEDIDO ]]</f>
        <v>0</v>
      </c>
      <c r="X3366" s="58">
        <f>Tabla3[[#This Row],[PRECIO SIN %]]*Tabla3[[#This Row],[PEDIDO ]]</f>
        <v>0</v>
      </c>
    </row>
    <row r="3367" spans="1:24" ht="33" customHeight="1" x14ac:dyDescent="0.4">
      <c r="A3367" s="124">
        <v>7592803001504</v>
      </c>
      <c r="B3367" s="51" t="s">
        <v>225</v>
      </c>
      <c r="C3367" s="51" t="s">
        <v>132</v>
      </c>
      <c r="D33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67" s="118" t="s">
        <v>3829</v>
      </c>
      <c r="F3367" s="75" t="s">
        <v>537</v>
      </c>
      <c r="G33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67" s="77">
        <v>44</v>
      </c>
      <c r="J3367" s="52">
        <v>9.11111</v>
      </c>
      <c r="K3367" s="53">
        <f>Tabla3[[#This Row],[PRECIOS]]-Tabla3[[#This Row],[PRECIOS]]*10%</f>
        <v>8.199999</v>
      </c>
      <c r="L3367" s="101"/>
      <c r="M3367" s="54"/>
      <c r="N3367" s="55">
        <f>IFERROR(Tabla3[[#This Row],[PRECIOS]]-Tabla3[[#This Row],[PRECIOS]]*Tabla3[[#This Row],[% PRODUCTO]]," ")</f>
        <v>9.11111</v>
      </c>
      <c r="O3367" s="54"/>
      <c r="P3367" s="55">
        <f>IFERROR(Tabla3[[#This Row],[OCULTAR2]]-Tabla3[[#This Row],[OCULTAR2]]*Tabla3[[#This Row],[% LÍNEA]]," ")</f>
        <v>9.11111</v>
      </c>
      <c r="Q3367" s="56">
        <f>IFERROR(Tabla3[[#This Row],[% PRODUCTO]]+Tabla3[[#This Row],[% LÍNEA]]," ")</f>
        <v>0</v>
      </c>
      <c r="R3367" s="53">
        <f>Tabla3[[#This Row],[OCULTAR3]]</f>
        <v>9.11111</v>
      </c>
      <c r="S3367" s="53">
        <f>Tabla3[[#This Row],[PRECIO SIN %]]-Tabla3[[#This Row],[PRECIO SIN %]]*10%</f>
        <v>8.199999</v>
      </c>
      <c r="T3367" s="80">
        <f>(Tabla3[[#This Row],[PRECIO CON DESCT.]]-(Tabla3[[#This Row],[PRECIO CON DESCT.]]*$T$6))</f>
        <v>5.1659993699999998</v>
      </c>
      <c r="U3367" s="96"/>
      <c r="V3367" s="94">
        <f>Tabla3[[#This Row],[PRECIO %      en $]]*Tabla3[[#This Row],[PEDIDO ]]</f>
        <v>0</v>
      </c>
      <c r="W3367" s="57">
        <f>Tabla3[[#This Row],[PRECIO CON DESCT.]]*Tabla3[[#This Row],[PEDIDO ]]</f>
        <v>0</v>
      </c>
      <c r="X3367" s="58">
        <f>Tabla3[[#This Row],[PRECIO SIN %]]*Tabla3[[#This Row],[PEDIDO ]]</f>
        <v>0</v>
      </c>
    </row>
    <row r="3368" spans="1:24" ht="33" customHeight="1" x14ac:dyDescent="0.4">
      <c r="A3368" s="125">
        <v>8906159254764</v>
      </c>
      <c r="B3368" s="59" t="s">
        <v>225</v>
      </c>
      <c r="C3368" s="59" t="s">
        <v>87</v>
      </c>
      <c r="D33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68" s="119" t="s">
        <v>3830</v>
      </c>
      <c r="F3368" s="76" t="s">
        <v>537</v>
      </c>
      <c r="G33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68" s="78">
        <v>138</v>
      </c>
      <c r="J3368" s="52">
        <v>2.5</v>
      </c>
      <c r="K3368" s="60">
        <f>Tabla3[[#This Row],[PRECIOS]]-Tabla3[[#This Row],[PRECIOS]]*10%</f>
        <v>2.25</v>
      </c>
      <c r="L3368" s="101"/>
      <c r="M3368" s="61"/>
      <c r="N3368" s="55">
        <f>IFERROR(Tabla3[[#This Row],[PRECIOS]]-Tabla3[[#This Row],[PRECIOS]]*Tabla3[[#This Row],[% PRODUCTO]]," ")</f>
        <v>2.5</v>
      </c>
      <c r="O3368" s="61"/>
      <c r="P3368" s="55">
        <f>IFERROR(Tabla3[[#This Row],[OCULTAR2]]-Tabla3[[#This Row],[OCULTAR2]]*Tabla3[[#This Row],[% LÍNEA]]," ")</f>
        <v>2.5</v>
      </c>
      <c r="Q3368" s="56">
        <f>IFERROR(Tabla3[[#This Row],[% PRODUCTO]]+Tabla3[[#This Row],[% LÍNEA]]," ")</f>
        <v>0</v>
      </c>
      <c r="R3368" s="60">
        <f>Tabla3[[#This Row],[OCULTAR3]]</f>
        <v>2.5</v>
      </c>
      <c r="S3368" s="60">
        <f>Tabla3[[#This Row],[PRECIO SIN %]]-Tabla3[[#This Row],[PRECIO SIN %]]*10%</f>
        <v>2.25</v>
      </c>
      <c r="T3368" s="80">
        <f>(Tabla3[[#This Row],[PRECIO CON DESCT.]]-(Tabla3[[#This Row],[PRECIO CON DESCT.]]*$T$6))</f>
        <v>1.4175</v>
      </c>
      <c r="U3368" s="96"/>
      <c r="V3368" s="94">
        <f>Tabla3[[#This Row],[PRECIO %      en $]]*Tabla3[[#This Row],[PEDIDO ]]</f>
        <v>0</v>
      </c>
      <c r="W3368" s="57">
        <f>Tabla3[[#This Row],[PRECIO CON DESCT.]]*Tabla3[[#This Row],[PEDIDO ]]</f>
        <v>0</v>
      </c>
      <c r="X3368" s="58">
        <f>Tabla3[[#This Row],[PRECIO SIN %]]*Tabla3[[#This Row],[PEDIDO ]]</f>
        <v>0</v>
      </c>
    </row>
    <row r="3369" spans="1:24" ht="33" customHeight="1" x14ac:dyDescent="0.4">
      <c r="A3369" s="124">
        <v>7595152002932</v>
      </c>
      <c r="B3369" s="51" t="s">
        <v>225</v>
      </c>
      <c r="C3369" s="51" t="s">
        <v>233</v>
      </c>
      <c r="D33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69" s="118" t="s">
        <v>3831</v>
      </c>
      <c r="F3369" s="75" t="s">
        <v>537</v>
      </c>
      <c r="G33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69" s="77">
        <v>90</v>
      </c>
      <c r="J3369" s="52">
        <v>3.4777800000000001</v>
      </c>
      <c r="K3369" s="53">
        <f>Tabla3[[#This Row],[PRECIOS]]-Tabla3[[#This Row],[PRECIOS]]*10%</f>
        <v>3.1300020000000002</v>
      </c>
      <c r="L3369" s="101"/>
      <c r="M3369" s="54"/>
      <c r="N3369" s="55">
        <f>IFERROR(Tabla3[[#This Row],[PRECIOS]]-Tabla3[[#This Row],[PRECIOS]]*Tabla3[[#This Row],[% PRODUCTO]]," ")</f>
        <v>3.4777800000000001</v>
      </c>
      <c r="O3369" s="54"/>
      <c r="P3369" s="55">
        <f>IFERROR(Tabla3[[#This Row],[OCULTAR2]]-Tabla3[[#This Row],[OCULTAR2]]*Tabla3[[#This Row],[% LÍNEA]]," ")</f>
        <v>3.4777800000000001</v>
      </c>
      <c r="Q3369" s="56">
        <f>IFERROR(Tabla3[[#This Row],[% PRODUCTO]]+Tabla3[[#This Row],[% LÍNEA]]," ")</f>
        <v>0</v>
      </c>
      <c r="R3369" s="53">
        <f>Tabla3[[#This Row],[OCULTAR3]]</f>
        <v>3.4777800000000001</v>
      </c>
      <c r="S3369" s="53">
        <f>Tabla3[[#This Row],[PRECIO SIN %]]-Tabla3[[#This Row],[PRECIO SIN %]]*10%</f>
        <v>3.1300020000000002</v>
      </c>
      <c r="T3369" s="80">
        <f>(Tabla3[[#This Row],[PRECIO CON DESCT.]]-(Tabla3[[#This Row],[PRECIO CON DESCT.]]*$T$6))</f>
        <v>1.9719012600000001</v>
      </c>
      <c r="U3369" s="96"/>
      <c r="V3369" s="94">
        <f>Tabla3[[#This Row],[PRECIO %      en $]]*Tabla3[[#This Row],[PEDIDO ]]</f>
        <v>0</v>
      </c>
      <c r="W3369" s="57">
        <f>Tabla3[[#This Row],[PRECIO CON DESCT.]]*Tabla3[[#This Row],[PEDIDO ]]</f>
        <v>0</v>
      </c>
      <c r="X3369" s="58">
        <f>Tabla3[[#This Row],[PRECIO SIN %]]*Tabla3[[#This Row],[PEDIDO ]]</f>
        <v>0</v>
      </c>
    </row>
    <row r="3370" spans="1:24" ht="33" customHeight="1" x14ac:dyDescent="0.4">
      <c r="A3370" s="125">
        <v>7599608002644</v>
      </c>
      <c r="B3370" s="59" t="s">
        <v>225</v>
      </c>
      <c r="C3370" s="59" t="s">
        <v>86</v>
      </c>
      <c r="D33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70" s="119" t="s">
        <v>3832</v>
      </c>
      <c r="F3370" s="76" t="s">
        <v>537</v>
      </c>
      <c r="G33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70" s="78">
        <v>10</v>
      </c>
      <c r="J3370" s="52">
        <v>2.11111</v>
      </c>
      <c r="K3370" s="60">
        <f>Tabla3[[#This Row],[PRECIOS]]-Tabla3[[#This Row],[PRECIOS]]*10%</f>
        <v>1.899999</v>
      </c>
      <c r="L3370" s="101"/>
      <c r="M3370" s="61"/>
      <c r="N3370" s="55">
        <f>IFERROR(Tabla3[[#This Row],[PRECIOS]]-Tabla3[[#This Row],[PRECIOS]]*Tabla3[[#This Row],[% PRODUCTO]]," ")</f>
        <v>2.11111</v>
      </c>
      <c r="O3370" s="61"/>
      <c r="P3370" s="55">
        <f>IFERROR(Tabla3[[#This Row],[OCULTAR2]]-Tabla3[[#This Row],[OCULTAR2]]*Tabla3[[#This Row],[% LÍNEA]]," ")</f>
        <v>2.11111</v>
      </c>
      <c r="Q3370" s="56">
        <f>IFERROR(Tabla3[[#This Row],[% PRODUCTO]]+Tabla3[[#This Row],[% LÍNEA]]," ")</f>
        <v>0</v>
      </c>
      <c r="R3370" s="60">
        <f>Tabla3[[#This Row],[OCULTAR3]]</f>
        <v>2.11111</v>
      </c>
      <c r="S3370" s="60">
        <f>Tabla3[[#This Row],[PRECIO SIN %]]-Tabla3[[#This Row],[PRECIO SIN %]]*10%</f>
        <v>1.899999</v>
      </c>
      <c r="T3370" s="80">
        <f>(Tabla3[[#This Row],[PRECIO CON DESCT.]]-(Tabla3[[#This Row],[PRECIO CON DESCT.]]*$T$6))</f>
        <v>1.1969993699999999</v>
      </c>
      <c r="U3370" s="96"/>
      <c r="V3370" s="94">
        <f>Tabla3[[#This Row],[PRECIO %      en $]]*Tabla3[[#This Row],[PEDIDO ]]</f>
        <v>0</v>
      </c>
      <c r="W3370" s="57">
        <f>Tabla3[[#This Row],[PRECIO CON DESCT.]]*Tabla3[[#This Row],[PEDIDO ]]</f>
        <v>0</v>
      </c>
      <c r="X3370" s="58">
        <f>Tabla3[[#This Row],[PRECIO SIN %]]*Tabla3[[#This Row],[PEDIDO ]]</f>
        <v>0</v>
      </c>
    </row>
    <row r="3371" spans="1:24" ht="33" customHeight="1" x14ac:dyDescent="0.4">
      <c r="A3371" s="124">
        <v>7595414000980</v>
      </c>
      <c r="B3371" s="51" t="s">
        <v>225</v>
      </c>
      <c r="C3371" s="51" t="s">
        <v>50</v>
      </c>
      <c r="D33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71" s="118" t="s">
        <v>3833</v>
      </c>
      <c r="F3371" s="75" t="s">
        <v>537</v>
      </c>
      <c r="G33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71" s="77">
        <v>106</v>
      </c>
      <c r="J3371" s="52">
        <v>11.66667</v>
      </c>
      <c r="K3371" s="53">
        <f>Tabla3[[#This Row],[PRECIOS]]-Tabla3[[#This Row],[PRECIOS]]*10%</f>
        <v>10.500003</v>
      </c>
      <c r="L3371" s="101"/>
      <c r="M3371" s="54"/>
      <c r="N3371" s="55">
        <f>IFERROR(Tabla3[[#This Row],[PRECIOS]]-Tabla3[[#This Row],[PRECIOS]]*Tabla3[[#This Row],[% PRODUCTO]]," ")</f>
        <v>11.66667</v>
      </c>
      <c r="O3371" s="54"/>
      <c r="P3371" s="55">
        <f>IFERROR(Tabla3[[#This Row],[OCULTAR2]]-Tabla3[[#This Row],[OCULTAR2]]*Tabla3[[#This Row],[% LÍNEA]]," ")</f>
        <v>11.66667</v>
      </c>
      <c r="Q3371" s="56">
        <f>IFERROR(Tabla3[[#This Row],[% PRODUCTO]]+Tabla3[[#This Row],[% LÍNEA]]," ")</f>
        <v>0</v>
      </c>
      <c r="R3371" s="53">
        <f>Tabla3[[#This Row],[OCULTAR3]]</f>
        <v>11.66667</v>
      </c>
      <c r="S3371" s="53">
        <f>Tabla3[[#This Row],[PRECIO SIN %]]-Tabla3[[#This Row],[PRECIO SIN %]]*10%</f>
        <v>10.500003</v>
      </c>
      <c r="T3371" s="80">
        <f>(Tabla3[[#This Row],[PRECIO CON DESCT.]]-(Tabla3[[#This Row],[PRECIO CON DESCT.]]*$T$6))</f>
        <v>6.6150018900000003</v>
      </c>
      <c r="U3371" s="96"/>
      <c r="V3371" s="94">
        <f>Tabla3[[#This Row],[PRECIO %      en $]]*Tabla3[[#This Row],[PEDIDO ]]</f>
        <v>0</v>
      </c>
      <c r="W3371" s="57">
        <f>Tabla3[[#This Row],[PRECIO CON DESCT.]]*Tabla3[[#This Row],[PEDIDO ]]</f>
        <v>0</v>
      </c>
      <c r="X3371" s="58">
        <f>Tabla3[[#This Row],[PRECIO SIN %]]*Tabla3[[#This Row],[PEDIDO ]]</f>
        <v>0</v>
      </c>
    </row>
    <row r="3372" spans="1:24" ht="33" customHeight="1" x14ac:dyDescent="0.4">
      <c r="A3372" s="125">
        <v>7592601100492</v>
      </c>
      <c r="B3372" s="59" t="s">
        <v>225</v>
      </c>
      <c r="C3372" s="59" t="s">
        <v>98</v>
      </c>
      <c r="D33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72" s="119" t="s">
        <v>3834</v>
      </c>
      <c r="F3372" s="76" t="s">
        <v>537</v>
      </c>
      <c r="G33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72" s="78">
        <v>396</v>
      </c>
      <c r="J3372" s="52">
        <v>11.422219999999999</v>
      </c>
      <c r="K3372" s="60">
        <f>Tabla3[[#This Row],[PRECIOS]]-Tabla3[[#This Row],[PRECIOS]]*10%</f>
        <v>10.279997999999999</v>
      </c>
      <c r="L3372" s="101"/>
      <c r="M3372" s="61"/>
      <c r="N3372" s="55">
        <f>IFERROR(Tabla3[[#This Row],[PRECIOS]]-Tabla3[[#This Row],[PRECIOS]]*Tabla3[[#This Row],[% PRODUCTO]]," ")</f>
        <v>11.422219999999999</v>
      </c>
      <c r="O3372" s="61"/>
      <c r="P3372" s="55">
        <f>IFERROR(Tabla3[[#This Row],[OCULTAR2]]-Tabla3[[#This Row],[OCULTAR2]]*Tabla3[[#This Row],[% LÍNEA]]," ")</f>
        <v>11.422219999999999</v>
      </c>
      <c r="Q3372" s="56">
        <f>IFERROR(Tabla3[[#This Row],[% PRODUCTO]]+Tabla3[[#This Row],[% LÍNEA]]," ")</f>
        <v>0</v>
      </c>
      <c r="R3372" s="60">
        <f>Tabla3[[#This Row],[OCULTAR3]]</f>
        <v>11.422219999999999</v>
      </c>
      <c r="S3372" s="60">
        <f>Tabla3[[#This Row],[PRECIO SIN %]]-Tabla3[[#This Row],[PRECIO SIN %]]*10%</f>
        <v>10.279997999999999</v>
      </c>
      <c r="T3372" s="80">
        <f>(Tabla3[[#This Row],[PRECIO CON DESCT.]]-(Tabla3[[#This Row],[PRECIO CON DESCT.]]*$T$6))</f>
        <v>6.4763987399999996</v>
      </c>
      <c r="U3372" s="96"/>
      <c r="V3372" s="94">
        <f>Tabla3[[#This Row],[PRECIO %      en $]]*Tabla3[[#This Row],[PEDIDO ]]</f>
        <v>0</v>
      </c>
      <c r="W3372" s="57">
        <f>Tabla3[[#This Row],[PRECIO CON DESCT.]]*Tabla3[[#This Row],[PEDIDO ]]</f>
        <v>0</v>
      </c>
      <c r="X3372" s="58">
        <f>Tabla3[[#This Row],[PRECIO SIN %]]*Tabla3[[#This Row],[PEDIDO ]]</f>
        <v>0</v>
      </c>
    </row>
    <row r="3373" spans="1:24" ht="33" customHeight="1" x14ac:dyDescent="0.4">
      <c r="A3373" s="124">
        <v>7592601100423</v>
      </c>
      <c r="B3373" s="51" t="s">
        <v>225</v>
      </c>
      <c r="C3373" s="51" t="s">
        <v>98</v>
      </c>
      <c r="D33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73" s="118" t="s">
        <v>3835</v>
      </c>
      <c r="F3373" s="75" t="s">
        <v>537</v>
      </c>
      <c r="G33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73" s="77">
        <v>16</v>
      </c>
      <c r="J3373" s="52">
        <v>13.43333</v>
      </c>
      <c r="K3373" s="53">
        <f>Tabla3[[#This Row],[PRECIOS]]-Tabla3[[#This Row],[PRECIOS]]*10%</f>
        <v>12.089997</v>
      </c>
      <c r="L3373" s="101"/>
      <c r="M3373" s="54"/>
      <c r="N3373" s="55">
        <f>IFERROR(Tabla3[[#This Row],[PRECIOS]]-Tabla3[[#This Row],[PRECIOS]]*Tabla3[[#This Row],[% PRODUCTO]]," ")</f>
        <v>13.43333</v>
      </c>
      <c r="O3373" s="54"/>
      <c r="P3373" s="55">
        <f>IFERROR(Tabla3[[#This Row],[OCULTAR2]]-Tabla3[[#This Row],[OCULTAR2]]*Tabla3[[#This Row],[% LÍNEA]]," ")</f>
        <v>13.43333</v>
      </c>
      <c r="Q3373" s="56">
        <f>IFERROR(Tabla3[[#This Row],[% PRODUCTO]]+Tabla3[[#This Row],[% LÍNEA]]," ")</f>
        <v>0</v>
      </c>
      <c r="R3373" s="53">
        <f>Tabla3[[#This Row],[OCULTAR3]]</f>
        <v>13.43333</v>
      </c>
      <c r="S3373" s="53">
        <f>Tabla3[[#This Row],[PRECIO SIN %]]-Tabla3[[#This Row],[PRECIO SIN %]]*10%</f>
        <v>12.089997</v>
      </c>
      <c r="T3373" s="80">
        <f>(Tabla3[[#This Row],[PRECIO CON DESCT.]]-(Tabla3[[#This Row],[PRECIO CON DESCT.]]*$T$6))</f>
        <v>7.6166981100000006</v>
      </c>
      <c r="U3373" s="96"/>
      <c r="V3373" s="94">
        <f>Tabla3[[#This Row],[PRECIO %      en $]]*Tabla3[[#This Row],[PEDIDO ]]</f>
        <v>0</v>
      </c>
      <c r="W3373" s="57">
        <f>Tabla3[[#This Row],[PRECIO CON DESCT.]]*Tabla3[[#This Row],[PEDIDO ]]</f>
        <v>0</v>
      </c>
      <c r="X3373" s="58">
        <f>Tabla3[[#This Row],[PRECIO SIN %]]*Tabla3[[#This Row],[PEDIDO ]]</f>
        <v>0</v>
      </c>
    </row>
    <row r="3374" spans="1:24" ht="33" customHeight="1" x14ac:dyDescent="0.4">
      <c r="A3374" s="125">
        <v>7592430000505</v>
      </c>
      <c r="B3374" s="59" t="s">
        <v>225</v>
      </c>
      <c r="C3374" s="59" t="s">
        <v>296</v>
      </c>
      <c r="D33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74" s="119" t="s">
        <v>3836</v>
      </c>
      <c r="F3374" s="76" t="s">
        <v>537</v>
      </c>
      <c r="G33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74" s="78">
        <v>29</v>
      </c>
      <c r="J3374" s="52">
        <v>15.088889999999999</v>
      </c>
      <c r="K3374" s="60">
        <f>Tabla3[[#This Row],[PRECIOS]]-Tabla3[[#This Row],[PRECIOS]]*10%</f>
        <v>13.580000999999999</v>
      </c>
      <c r="L3374" s="101"/>
      <c r="M3374" s="61"/>
      <c r="N3374" s="55">
        <f>IFERROR(Tabla3[[#This Row],[PRECIOS]]-Tabla3[[#This Row],[PRECIOS]]*Tabla3[[#This Row],[% PRODUCTO]]," ")</f>
        <v>15.088889999999999</v>
      </c>
      <c r="O3374" s="61"/>
      <c r="P3374" s="55">
        <f>IFERROR(Tabla3[[#This Row],[OCULTAR2]]-Tabla3[[#This Row],[OCULTAR2]]*Tabla3[[#This Row],[% LÍNEA]]," ")</f>
        <v>15.088889999999999</v>
      </c>
      <c r="Q3374" s="56">
        <f>IFERROR(Tabla3[[#This Row],[% PRODUCTO]]+Tabla3[[#This Row],[% LÍNEA]]," ")</f>
        <v>0</v>
      </c>
      <c r="R3374" s="60">
        <f>Tabla3[[#This Row],[OCULTAR3]]</f>
        <v>15.088889999999999</v>
      </c>
      <c r="S3374" s="60">
        <f>Tabla3[[#This Row],[PRECIO SIN %]]-Tabla3[[#This Row],[PRECIO SIN %]]*10%</f>
        <v>13.580000999999999</v>
      </c>
      <c r="T3374" s="80">
        <f>(Tabla3[[#This Row],[PRECIO CON DESCT.]]-(Tabla3[[#This Row],[PRECIO CON DESCT.]]*$T$6))</f>
        <v>8.5554006299999994</v>
      </c>
      <c r="U3374" s="96"/>
      <c r="V3374" s="94">
        <f>Tabla3[[#This Row],[PRECIO %      en $]]*Tabla3[[#This Row],[PEDIDO ]]</f>
        <v>0</v>
      </c>
      <c r="W3374" s="57">
        <f>Tabla3[[#This Row],[PRECIO CON DESCT.]]*Tabla3[[#This Row],[PEDIDO ]]</f>
        <v>0</v>
      </c>
      <c r="X3374" s="58">
        <f>Tabla3[[#This Row],[PRECIO SIN %]]*Tabla3[[#This Row],[PEDIDO ]]</f>
        <v>0</v>
      </c>
    </row>
    <row r="3375" spans="1:24" ht="33" customHeight="1" x14ac:dyDescent="0.4">
      <c r="A3375" s="124">
        <v>8906179200130</v>
      </c>
      <c r="B3375" s="51" t="s">
        <v>225</v>
      </c>
      <c r="C3375" s="51" t="s">
        <v>109</v>
      </c>
      <c r="D33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75" s="118" t="s">
        <v>3837</v>
      </c>
      <c r="F3375" s="75" t="s">
        <v>537</v>
      </c>
      <c r="G33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75" s="77">
        <v>93</v>
      </c>
      <c r="J3375" s="52">
        <v>5.1666699999999999</v>
      </c>
      <c r="K3375" s="53">
        <f>Tabla3[[#This Row],[PRECIOS]]-Tabla3[[#This Row],[PRECIOS]]*10%</f>
        <v>4.6500029999999999</v>
      </c>
      <c r="L3375" s="101"/>
      <c r="M3375" s="54"/>
      <c r="N3375" s="55">
        <f>IFERROR(Tabla3[[#This Row],[PRECIOS]]-Tabla3[[#This Row],[PRECIOS]]*Tabla3[[#This Row],[% PRODUCTO]]," ")</f>
        <v>5.1666699999999999</v>
      </c>
      <c r="O3375" s="54"/>
      <c r="P3375" s="55">
        <f>IFERROR(Tabla3[[#This Row],[OCULTAR2]]-Tabla3[[#This Row],[OCULTAR2]]*Tabla3[[#This Row],[% LÍNEA]]," ")</f>
        <v>5.1666699999999999</v>
      </c>
      <c r="Q3375" s="56">
        <f>IFERROR(Tabla3[[#This Row],[% PRODUCTO]]+Tabla3[[#This Row],[% LÍNEA]]," ")</f>
        <v>0</v>
      </c>
      <c r="R3375" s="53">
        <f>Tabla3[[#This Row],[OCULTAR3]]</f>
        <v>5.1666699999999999</v>
      </c>
      <c r="S3375" s="53">
        <f>Tabla3[[#This Row],[PRECIO SIN %]]-Tabla3[[#This Row],[PRECIO SIN %]]*10%</f>
        <v>4.6500029999999999</v>
      </c>
      <c r="T3375" s="80">
        <f>(Tabla3[[#This Row],[PRECIO CON DESCT.]]-(Tabla3[[#This Row],[PRECIO CON DESCT.]]*$T$6))</f>
        <v>2.9295018900000001</v>
      </c>
      <c r="U3375" s="96"/>
      <c r="V3375" s="94">
        <f>Tabla3[[#This Row],[PRECIO %      en $]]*Tabla3[[#This Row],[PEDIDO ]]</f>
        <v>0</v>
      </c>
      <c r="W3375" s="57">
        <f>Tabla3[[#This Row],[PRECIO CON DESCT.]]*Tabla3[[#This Row],[PEDIDO ]]</f>
        <v>0</v>
      </c>
      <c r="X3375" s="58">
        <f>Tabla3[[#This Row],[PRECIO SIN %]]*Tabla3[[#This Row],[PEDIDO ]]</f>
        <v>0</v>
      </c>
    </row>
    <row r="3376" spans="1:24" ht="33" customHeight="1" x14ac:dyDescent="0.4">
      <c r="A3376" s="125">
        <v>6977234271381</v>
      </c>
      <c r="B3376" s="59" t="s">
        <v>225</v>
      </c>
      <c r="C3376" s="59" t="s">
        <v>120</v>
      </c>
      <c r="D33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76" s="119" t="s">
        <v>3838</v>
      </c>
      <c r="F3376" s="76" t="s">
        <v>537</v>
      </c>
      <c r="G33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76" s="78">
        <v>18</v>
      </c>
      <c r="J3376" s="52">
        <v>4.3444399999999996</v>
      </c>
      <c r="K3376" s="60">
        <f>Tabla3[[#This Row],[PRECIOS]]-Tabla3[[#This Row],[PRECIOS]]*10%</f>
        <v>3.9099959999999996</v>
      </c>
      <c r="L3376" s="101"/>
      <c r="M3376" s="61"/>
      <c r="N3376" s="55">
        <f>IFERROR(Tabla3[[#This Row],[PRECIOS]]-Tabla3[[#This Row],[PRECIOS]]*Tabla3[[#This Row],[% PRODUCTO]]," ")</f>
        <v>4.3444399999999996</v>
      </c>
      <c r="O3376" s="61"/>
      <c r="P3376" s="55">
        <f>IFERROR(Tabla3[[#This Row],[OCULTAR2]]-Tabla3[[#This Row],[OCULTAR2]]*Tabla3[[#This Row],[% LÍNEA]]," ")</f>
        <v>4.3444399999999996</v>
      </c>
      <c r="Q3376" s="56">
        <f>IFERROR(Tabla3[[#This Row],[% PRODUCTO]]+Tabla3[[#This Row],[% LÍNEA]]," ")</f>
        <v>0</v>
      </c>
      <c r="R3376" s="60">
        <f>Tabla3[[#This Row],[OCULTAR3]]</f>
        <v>4.3444399999999996</v>
      </c>
      <c r="S3376" s="60">
        <f>Tabla3[[#This Row],[PRECIO SIN %]]-Tabla3[[#This Row],[PRECIO SIN %]]*10%</f>
        <v>3.9099959999999996</v>
      </c>
      <c r="T3376" s="80">
        <f>(Tabla3[[#This Row],[PRECIO CON DESCT.]]-(Tabla3[[#This Row],[PRECIO CON DESCT.]]*$T$6))</f>
        <v>2.4632974799999996</v>
      </c>
      <c r="U3376" s="96"/>
      <c r="V3376" s="94">
        <f>Tabla3[[#This Row],[PRECIO %      en $]]*Tabla3[[#This Row],[PEDIDO ]]</f>
        <v>0</v>
      </c>
      <c r="W3376" s="57">
        <f>Tabla3[[#This Row],[PRECIO CON DESCT.]]*Tabla3[[#This Row],[PEDIDO ]]</f>
        <v>0</v>
      </c>
      <c r="X3376" s="58">
        <f>Tabla3[[#This Row],[PRECIO SIN %]]*Tabla3[[#This Row],[PEDIDO ]]</f>
        <v>0</v>
      </c>
    </row>
    <row r="3377" spans="1:24" ht="33" customHeight="1" x14ac:dyDescent="0.4">
      <c r="A3377" s="124">
        <v>7592349722963</v>
      </c>
      <c r="B3377" s="51" t="s">
        <v>225</v>
      </c>
      <c r="C3377" s="51" t="s">
        <v>217</v>
      </c>
      <c r="D33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77" s="118" t="s">
        <v>3839</v>
      </c>
      <c r="F3377" s="75" t="s">
        <v>537</v>
      </c>
      <c r="G33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33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3377" s="77">
        <v>465</v>
      </c>
      <c r="J3377" s="52">
        <v>9</v>
      </c>
      <c r="K3377" s="53">
        <f>Tabla3[[#This Row],[PRECIOS]]-Tabla3[[#This Row],[PRECIOS]]*10%</f>
        <v>8.1</v>
      </c>
      <c r="L3377" s="101"/>
      <c r="M3377" s="54"/>
      <c r="N3377" s="55">
        <f>IFERROR(Tabla3[[#This Row],[PRECIOS]]-Tabla3[[#This Row],[PRECIOS]]*Tabla3[[#This Row],[% PRODUCTO]]," ")</f>
        <v>9</v>
      </c>
      <c r="O3377" s="54">
        <v>0.05</v>
      </c>
      <c r="P3377" s="55">
        <f>IFERROR(Tabla3[[#This Row],[OCULTAR2]]-Tabla3[[#This Row],[OCULTAR2]]*Tabla3[[#This Row],[% LÍNEA]]," ")</f>
        <v>8.5500000000000007</v>
      </c>
      <c r="Q3377" s="56">
        <f>IFERROR(Tabla3[[#This Row],[% PRODUCTO]]+Tabla3[[#This Row],[% LÍNEA]]," ")</f>
        <v>0.05</v>
      </c>
      <c r="R3377" s="53">
        <f>Tabla3[[#This Row],[OCULTAR3]]</f>
        <v>8.5500000000000007</v>
      </c>
      <c r="S3377" s="53">
        <f>Tabla3[[#This Row],[PRECIO SIN %]]-Tabla3[[#This Row],[PRECIO SIN %]]*10%</f>
        <v>7.6950000000000003</v>
      </c>
      <c r="T3377" s="80">
        <f>(Tabla3[[#This Row],[PRECIO CON DESCT.]]-(Tabla3[[#This Row],[PRECIO CON DESCT.]]*$T$6))</f>
        <v>4.8478500000000002</v>
      </c>
      <c r="U3377" s="96"/>
      <c r="V3377" s="94">
        <f>Tabla3[[#This Row],[PRECIO %      en $]]*Tabla3[[#This Row],[PEDIDO ]]</f>
        <v>0</v>
      </c>
      <c r="W3377" s="57">
        <f>Tabla3[[#This Row],[PRECIO CON DESCT.]]*Tabla3[[#This Row],[PEDIDO ]]</f>
        <v>0</v>
      </c>
      <c r="X3377" s="58">
        <f>Tabla3[[#This Row],[PRECIO SIN %]]*Tabla3[[#This Row],[PEDIDO ]]</f>
        <v>0</v>
      </c>
    </row>
    <row r="3378" spans="1:24" ht="33" customHeight="1" x14ac:dyDescent="0.4">
      <c r="A3378" s="125">
        <v>806258967795</v>
      </c>
      <c r="B3378" s="59" t="s">
        <v>225</v>
      </c>
      <c r="C3378" s="59" t="s">
        <v>266</v>
      </c>
      <c r="D33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78" s="119" t="s">
        <v>3840</v>
      </c>
      <c r="F3378" s="76" t="s">
        <v>526</v>
      </c>
      <c r="G33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78" s="78">
        <v>12</v>
      </c>
      <c r="J3378" s="52">
        <v>17.77778</v>
      </c>
      <c r="K3378" s="60">
        <f>Tabla3[[#This Row],[PRECIOS]]-Tabla3[[#This Row],[PRECIOS]]*10%</f>
        <v>16.000001999999999</v>
      </c>
      <c r="L3378" s="101"/>
      <c r="M3378" s="61"/>
      <c r="N3378" s="55">
        <f>IFERROR(Tabla3[[#This Row],[PRECIOS]]-Tabla3[[#This Row],[PRECIOS]]*Tabla3[[#This Row],[% PRODUCTO]]," ")</f>
        <v>17.77778</v>
      </c>
      <c r="O3378" s="61"/>
      <c r="P3378" s="55">
        <f>IFERROR(Tabla3[[#This Row],[OCULTAR2]]-Tabla3[[#This Row],[OCULTAR2]]*Tabla3[[#This Row],[% LÍNEA]]," ")</f>
        <v>17.77778</v>
      </c>
      <c r="Q3378" s="56">
        <f>IFERROR(Tabla3[[#This Row],[% PRODUCTO]]+Tabla3[[#This Row],[% LÍNEA]]," ")</f>
        <v>0</v>
      </c>
      <c r="R3378" s="60">
        <f>Tabla3[[#This Row],[OCULTAR3]]</f>
        <v>17.77778</v>
      </c>
      <c r="S3378" s="60">
        <f>Tabla3[[#This Row],[PRECIO SIN %]]-Tabla3[[#This Row],[PRECIO SIN %]]*10%</f>
        <v>16.000001999999999</v>
      </c>
      <c r="T3378" s="80">
        <f>(Tabla3[[#This Row],[PRECIO CON DESCT.]]-(Tabla3[[#This Row],[PRECIO CON DESCT.]]*$T$6))</f>
        <v>10.08000126</v>
      </c>
      <c r="U3378" s="96"/>
      <c r="V3378" s="94">
        <f>Tabla3[[#This Row],[PRECIO %      en $]]*Tabla3[[#This Row],[PEDIDO ]]</f>
        <v>0</v>
      </c>
      <c r="W3378" s="57">
        <f>Tabla3[[#This Row],[PRECIO CON DESCT.]]*Tabla3[[#This Row],[PEDIDO ]]</f>
        <v>0</v>
      </c>
      <c r="X3378" s="58">
        <f>Tabla3[[#This Row],[PRECIO SIN %]]*Tabla3[[#This Row],[PEDIDO ]]</f>
        <v>0</v>
      </c>
    </row>
    <row r="3379" spans="1:24" ht="33" customHeight="1" x14ac:dyDescent="0.4">
      <c r="A3379" s="124">
        <v>7595414000867</v>
      </c>
      <c r="B3379" s="51" t="s">
        <v>225</v>
      </c>
      <c r="C3379" s="51" t="s">
        <v>50</v>
      </c>
      <c r="D33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79" s="118" t="s">
        <v>3841</v>
      </c>
      <c r="F3379" s="75" t="s">
        <v>537</v>
      </c>
      <c r="G33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79" s="77">
        <v>88</v>
      </c>
      <c r="J3379" s="52">
        <v>5.9666699999999997</v>
      </c>
      <c r="K3379" s="53">
        <f>Tabla3[[#This Row],[PRECIOS]]-Tabla3[[#This Row],[PRECIOS]]*10%</f>
        <v>5.3700029999999996</v>
      </c>
      <c r="L3379" s="101"/>
      <c r="M3379" s="54"/>
      <c r="N3379" s="55">
        <f>IFERROR(Tabla3[[#This Row],[PRECIOS]]-Tabla3[[#This Row],[PRECIOS]]*Tabla3[[#This Row],[% PRODUCTO]]," ")</f>
        <v>5.9666699999999997</v>
      </c>
      <c r="O3379" s="54"/>
      <c r="P3379" s="55">
        <f>IFERROR(Tabla3[[#This Row],[OCULTAR2]]-Tabla3[[#This Row],[OCULTAR2]]*Tabla3[[#This Row],[% LÍNEA]]," ")</f>
        <v>5.9666699999999997</v>
      </c>
      <c r="Q3379" s="56">
        <f>IFERROR(Tabla3[[#This Row],[% PRODUCTO]]+Tabla3[[#This Row],[% LÍNEA]]," ")</f>
        <v>0</v>
      </c>
      <c r="R3379" s="53">
        <f>Tabla3[[#This Row],[OCULTAR3]]</f>
        <v>5.9666699999999997</v>
      </c>
      <c r="S3379" s="53">
        <f>Tabla3[[#This Row],[PRECIO SIN %]]-Tabla3[[#This Row],[PRECIO SIN %]]*10%</f>
        <v>5.3700029999999996</v>
      </c>
      <c r="T3379" s="80">
        <f>(Tabla3[[#This Row],[PRECIO CON DESCT.]]-(Tabla3[[#This Row],[PRECIO CON DESCT.]]*$T$6))</f>
        <v>3.3831018899999998</v>
      </c>
      <c r="U3379" s="96"/>
      <c r="V3379" s="94">
        <f>Tabla3[[#This Row],[PRECIO %      en $]]*Tabla3[[#This Row],[PEDIDO ]]</f>
        <v>0</v>
      </c>
      <c r="W3379" s="57">
        <f>Tabla3[[#This Row],[PRECIO CON DESCT.]]*Tabla3[[#This Row],[PEDIDO ]]</f>
        <v>0</v>
      </c>
      <c r="X3379" s="58">
        <f>Tabla3[[#This Row],[PRECIO SIN %]]*Tabla3[[#This Row],[PEDIDO ]]</f>
        <v>0</v>
      </c>
    </row>
    <row r="3380" spans="1:24" ht="33" customHeight="1" x14ac:dyDescent="0.4">
      <c r="A3380" s="125">
        <v>7592432000510</v>
      </c>
      <c r="B3380" s="59" t="s">
        <v>225</v>
      </c>
      <c r="C3380" s="59" t="s">
        <v>149</v>
      </c>
      <c r="D33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80" s="119" t="s">
        <v>3842</v>
      </c>
      <c r="F3380" s="76" t="s">
        <v>537</v>
      </c>
      <c r="G33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80" s="78">
        <v>37</v>
      </c>
      <c r="J3380" s="52">
        <v>5.1444400000000003</v>
      </c>
      <c r="K3380" s="60">
        <f>Tabla3[[#This Row],[PRECIOS]]-Tabla3[[#This Row],[PRECIOS]]*10%</f>
        <v>4.6299960000000002</v>
      </c>
      <c r="L3380" s="101"/>
      <c r="M3380" s="61"/>
      <c r="N3380" s="55">
        <f>IFERROR(Tabla3[[#This Row],[PRECIOS]]-Tabla3[[#This Row],[PRECIOS]]*Tabla3[[#This Row],[% PRODUCTO]]," ")</f>
        <v>5.1444400000000003</v>
      </c>
      <c r="O3380" s="61"/>
      <c r="P3380" s="55">
        <f>IFERROR(Tabla3[[#This Row],[OCULTAR2]]-Tabla3[[#This Row],[OCULTAR2]]*Tabla3[[#This Row],[% LÍNEA]]," ")</f>
        <v>5.1444400000000003</v>
      </c>
      <c r="Q3380" s="56">
        <f>IFERROR(Tabla3[[#This Row],[% PRODUCTO]]+Tabla3[[#This Row],[% LÍNEA]]," ")</f>
        <v>0</v>
      </c>
      <c r="R3380" s="60">
        <f>Tabla3[[#This Row],[OCULTAR3]]</f>
        <v>5.1444400000000003</v>
      </c>
      <c r="S3380" s="60">
        <f>Tabla3[[#This Row],[PRECIO SIN %]]-Tabla3[[#This Row],[PRECIO SIN %]]*10%</f>
        <v>4.6299960000000002</v>
      </c>
      <c r="T3380" s="80">
        <f>(Tabla3[[#This Row],[PRECIO CON DESCT.]]-(Tabla3[[#This Row],[PRECIO CON DESCT.]]*$T$6))</f>
        <v>2.9168974800000003</v>
      </c>
      <c r="U3380" s="96"/>
      <c r="V3380" s="94">
        <f>Tabla3[[#This Row],[PRECIO %      en $]]*Tabla3[[#This Row],[PEDIDO ]]</f>
        <v>0</v>
      </c>
      <c r="W3380" s="57">
        <f>Tabla3[[#This Row],[PRECIO CON DESCT.]]*Tabla3[[#This Row],[PEDIDO ]]</f>
        <v>0</v>
      </c>
      <c r="X3380" s="58">
        <f>Tabla3[[#This Row],[PRECIO SIN %]]*Tabla3[[#This Row],[PEDIDO ]]</f>
        <v>0</v>
      </c>
    </row>
    <row r="3381" spans="1:24" ht="33" customHeight="1" x14ac:dyDescent="0.4">
      <c r="A3381" s="124">
        <v>7703153032890</v>
      </c>
      <c r="B3381" s="51" t="s">
        <v>225</v>
      </c>
      <c r="C3381" s="51" t="s">
        <v>263</v>
      </c>
      <c r="D33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81" s="118" t="s">
        <v>3843</v>
      </c>
      <c r="F3381" s="75" t="s">
        <v>537</v>
      </c>
      <c r="G33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81" s="77">
        <v>34</v>
      </c>
      <c r="J3381" s="52">
        <v>2.5555599999999998</v>
      </c>
      <c r="K3381" s="53">
        <f>Tabla3[[#This Row],[PRECIOS]]-Tabla3[[#This Row],[PRECIOS]]*10%</f>
        <v>2.3000039999999999</v>
      </c>
      <c r="L3381" s="101"/>
      <c r="M3381" s="54"/>
      <c r="N3381" s="55">
        <f>IFERROR(Tabla3[[#This Row],[PRECIOS]]-Tabla3[[#This Row],[PRECIOS]]*Tabla3[[#This Row],[% PRODUCTO]]," ")</f>
        <v>2.5555599999999998</v>
      </c>
      <c r="O3381" s="54"/>
      <c r="P3381" s="55">
        <f>IFERROR(Tabla3[[#This Row],[OCULTAR2]]-Tabla3[[#This Row],[OCULTAR2]]*Tabla3[[#This Row],[% LÍNEA]]," ")</f>
        <v>2.5555599999999998</v>
      </c>
      <c r="Q3381" s="56">
        <f>IFERROR(Tabla3[[#This Row],[% PRODUCTO]]+Tabla3[[#This Row],[% LÍNEA]]," ")</f>
        <v>0</v>
      </c>
      <c r="R3381" s="53">
        <f>Tabla3[[#This Row],[OCULTAR3]]</f>
        <v>2.5555599999999998</v>
      </c>
      <c r="S3381" s="53">
        <f>Tabla3[[#This Row],[PRECIO SIN %]]-Tabla3[[#This Row],[PRECIO SIN %]]*10%</f>
        <v>2.3000039999999999</v>
      </c>
      <c r="T3381" s="80">
        <f>(Tabla3[[#This Row],[PRECIO CON DESCT.]]-(Tabla3[[#This Row],[PRECIO CON DESCT.]]*$T$6))</f>
        <v>1.4490025200000001</v>
      </c>
      <c r="U3381" s="96"/>
      <c r="V3381" s="94">
        <f>Tabla3[[#This Row],[PRECIO %      en $]]*Tabla3[[#This Row],[PEDIDO ]]</f>
        <v>0</v>
      </c>
      <c r="W3381" s="57">
        <f>Tabla3[[#This Row],[PRECIO CON DESCT.]]*Tabla3[[#This Row],[PEDIDO ]]</f>
        <v>0</v>
      </c>
      <c r="X3381" s="58">
        <f>Tabla3[[#This Row],[PRECIO SIN %]]*Tabla3[[#This Row],[PEDIDO ]]</f>
        <v>0</v>
      </c>
    </row>
    <row r="3382" spans="1:24" ht="33" customHeight="1" x14ac:dyDescent="0.4">
      <c r="A3382" s="125">
        <v>7591585119193</v>
      </c>
      <c r="B3382" s="59" t="s">
        <v>225</v>
      </c>
      <c r="C3382" s="59" t="s">
        <v>104</v>
      </c>
      <c r="D33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82" s="119" t="s">
        <v>3844</v>
      </c>
      <c r="F3382" s="76" t="s">
        <v>537</v>
      </c>
      <c r="G33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82" s="78">
        <v>16</v>
      </c>
      <c r="J3382" s="52">
        <v>4.61111</v>
      </c>
      <c r="K3382" s="60">
        <f>Tabla3[[#This Row],[PRECIOS]]-Tabla3[[#This Row],[PRECIOS]]*10%</f>
        <v>4.1499990000000002</v>
      </c>
      <c r="L3382" s="101"/>
      <c r="M3382" s="61"/>
      <c r="N3382" s="55">
        <f>IFERROR(Tabla3[[#This Row],[PRECIOS]]-Tabla3[[#This Row],[PRECIOS]]*Tabla3[[#This Row],[% PRODUCTO]]," ")</f>
        <v>4.61111</v>
      </c>
      <c r="O3382" s="61"/>
      <c r="P3382" s="55">
        <f>IFERROR(Tabla3[[#This Row],[OCULTAR2]]-Tabla3[[#This Row],[OCULTAR2]]*Tabla3[[#This Row],[% LÍNEA]]," ")</f>
        <v>4.61111</v>
      </c>
      <c r="Q3382" s="56">
        <f>IFERROR(Tabla3[[#This Row],[% PRODUCTO]]+Tabla3[[#This Row],[% LÍNEA]]," ")</f>
        <v>0</v>
      </c>
      <c r="R3382" s="60">
        <f>Tabla3[[#This Row],[OCULTAR3]]</f>
        <v>4.61111</v>
      </c>
      <c r="S3382" s="60">
        <f>Tabla3[[#This Row],[PRECIO SIN %]]-Tabla3[[#This Row],[PRECIO SIN %]]*10%</f>
        <v>4.1499990000000002</v>
      </c>
      <c r="T3382" s="80">
        <f>(Tabla3[[#This Row],[PRECIO CON DESCT.]]-(Tabla3[[#This Row],[PRECIO CON DESCT.]]*$T$6))</f>
        <v>2.6144993699999999</v>
      </c>
      <c r="U3382" s="96"/>
      <c r="V3382" s="94">
        <f>Tabla3[[#This Row],[PRECIO %      en $]]*Tabla3[[#This Row],[PEDIDO ]]</f>
        <v>0</v>
      </c>
      <c r="W3382" s="57">
        <f>Tabla3[[#This Row],[PRECIO CON DESCT.]]*Tabla3[[#This Row],[PEDIDO ]]</f>
        <v>0</v>
      </c>
      <c r="X3382" s="58">
        <f>Tabla3[[#This Row],[PRECIO SIN %]]*Tabla3[[#This Row],[PEDIDO ]]</f>
        <v>0</v>
      </c>
    </row>
    <row r="3383" spans="1:24" ht="33" customHeight="1" x14ac:dyDescent="0.4">
      <c r="A3383" s="124">
        <v>7591585119100</v>
      </c>
      <c r="B3383" s="51" t="s">
        <v>225</v>
      </c>
      <c r="C3383" s="51" t="s">
        <v>104</v>
      </c>
      <c r="D33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83" s="118" t="s">
        <v>3845</v>
      </c>
      <c r="F3383" s="75" t="s">
        <v>537</v>
      </c>
      <c r="G33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83" s="77">
        <v>3</v>
      </c>
      <c r="J3383" s="52">
        <v>11.27778</v>
      </c>
      <c r="K3383" s="53">
        <f>Tabla3[[#This Row],[PRECIOS]]-Tabla3[[#This Row],[PRECIOS]]*10%</f>
        <v>10.150002000000001</v>
      </c>
      <c r="L3383" s="101"/>
      <c r="M3383" s="54"/>
      <c r="N3383" s="55">
        <f>IFERROR(Tabla3[[#This Row],[PRECIOS]]-Tabla3[[#This Row],[PRECIOS]]*Tabla3[[#This Row],[% PRODUCTO]]," ")</f>
        <v>11.27778</v>
      </c>
      <c r="O3383" s="54"/>
      <c r="P3383" s="55">
        <f>IFERROR(Tabla3[[#This Row],[OCULTAR2]]-Tabla3[[#This Row],[OCULTAR2]]*Tabla3[[#This Row],[% LÍNEA]]," ")</f>
        <v>11.27778</v>
      </c>
      <c r="Q3383" s="56">
        <f>IFERROR(Tabla3[[#This Row],[% PRODUCTO]]+Tabla3[[#This Row],[% LÍNEA]]," ")</f>
        <v>0</v>
      </c>
      <c r="R3383" s="53">
        <f>Tabla3[[#This Row],[OCULTAR3]]</f>
        <v>11.27778</v>
      </c>
      <c r="S3383" s="53">
        <f>Tabla3[[#This Row],[PRECIO SIN %]]-Tabla3[[#This Row],[PRECIO SIN %]]*10%</f>
        <v>10.150002000000001</v>
      </c>
      <c r="T3383" s="80">
        <f>(Tabla3[[#This Row],[PRECIO CON DESCT.]]-(Tabla3[[#This Row],[PRECIO CON DESCT.]]*$T$6))</f>
        <v>6.3945012600000002</v>
      </c>
      <c r="U3383" s="96"/>
      <c r="V3383" s="94">
        <f>Tabla3[[#This Row],[PRECIO %      en $]]*Tabla3[[#This Row],[PEDIDO ]]</f>
        <v>0</v>
      </c>
      <c r="W3383" s="57">
        <f>Tabla3[[#This Row],[PRECIO CON DESCT.]]*Tabla3[[#This Row],[PEDIDO ]]</f>
        <v>0</v>
      </c>
      <c r="X3383" s="58">
        <f>Tabla3[[#This Row],[PRECIO SIN %]]*Tabla3[[#This Row],[PEDIDO ]]</f>
        <v>0</v>
      </c>
    </row>
    <row r="3384" spans="1:24" ht="33" customHeight="1" x14ac:dyDescent="0.4">
      <c r="A3384" s="125">
        <v>7591585119162</v>
      </c>
      <c r="B3384" s="59" t="s">
        <v>225</v>
      </c>
      <c r="C3384" s="59" t="s">
        <v>104</v>
      </c>
      <c r="D33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84" s="119" t="s">
        <v>3846</v>
      </c>
      <c r="F3384" s="76" t="s">
        <v>537</v>
      </c>
      <c r="G33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84" s="78">
        <v>1</v>
      </c>
      <c r="J3384" s="52">
        <v>3.88889</v>
      </c>
      <c r="K3384" s="60">
        <f>Tabla3[[#This Row],[PRECIOS]]-Tabla3[[#This Row],[PRECIOS]]*10%</f>
        <v>3.5000010000000001</v>
      </c>
      <c r="L3384" s="101"/>
      <c r="M3384" s="61"/>
      <c r="N3384" s="55">
        <f>IFERROR(Tabla3[[#This Row],[PRECIOS]]-Tabla3[[#This Row],[PRECIOS]]*Tabla3[[#This Row],[% PRODUCTO]]," ")</f>
        <v>3.88889</v>
      </c>
      <c r="O3384" s="61"/>
      <c r="P3384" s="55">
        <f>IFERROR(Tabla3[[#This Row],[OCULTAR2]]-Tabla3[[#This Row],[OCULTAR2]]*Tabla3[[#This Row],[% LÍNEA]]," ")</f>
        <v>3.88889</v>
      </c>
      <c r="Q3384" s="56">
        <f>IFERROR(Tabla3[[#This Row],[% PRODUCTO]]+Tabla3[[#This Row],[% LÍNEA]]," ")</f>
        <v>0</v>
      </c>
      <c r="R3384" s="60">
        <f>Tabla3[[#This Row],[OCULTAR3]]</f>
        <v>3.88889</v>
      </c>
      <c r="S3384" s="60">
        <f>Tabla3[[#This Row],[PRECIO SIN %]]-Tabla3[[#This Row],[PRECIO SIN %]]*10%</f>
        <v>3.5000010000000001</v>
      </c>
      <c r="T3384" s="80">
        <f>(Tabla3[[#This Row],[PRECIO CON DESCT.]]-(Tabla3[[#This Row],[PRECIO CON DESCT.]]*$T$6))</f>
        <v>2.2050006299999998</v>
      </c>
      <c r="U3384" s="96"/>
      <c r="V3384" s="94">
        <f>Tabla3[[#This Row],[PRECIO %      en $]]*Tabla3[[#This Row],[PEDIDO ]]</f>
        <v>0</v>
      </c>
      <c r="W3384" s="57">
        <f>Tabla3[[#This Row],[PRECIO CON DESCT.]]*Tabla3[[#This Row],[PEDIDO ]]</f>
        <v>0</v>
      </c>
      <c r="X3384" s="58">
        <f>Tabla3[[#This Row],[PRECIO SIN %]]*Tabla3[[#This Row],[PEDIDO ]]</f>
        <v>0</v>
      </c>
    </row>
    <row r="3385" spans="1:24" ht="33" customHeight="1" x14ac:dyDescent="0.4">
      <c r="A3385" s="124">
        <v>7592432005560</v>
      </c>
      <c r="B3385" s="51" t="s">
        <v>225</v>
      </c>
      <c r="C3385" s="51" t="s">
        <v>118</v>
      </c>
      <c r="D33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85" s="118" t="s">
        <v>3847</v>
      </c>
      <c r="F3385" s="75" t="s">
        <v>537</v>
      </c>
      <c r="G33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85" s="77">
        <v>74</v>
      </c>
      <c r="J3385" s="52">
        <v>14</v>
      </c>
      <c r="K3385" s="53">
        <f>Tabla3[[#This Row],[PRECIOS]]-Tabla3[[#This Row],[PRECIOS]]*10%</f>
        <v>12.6</v>
      </c>
      <c r="L3385" s="101"/>
      <c r="M3385" s="54"/>
      <c r="N3385" s="55">
        <f>IFERROR(Tabla3[[#This Row],[PRECIOS]]-Tabla3[[#This Row],[PRECIOS]]*Tabla3[[#This Row],[% PRODUCTO]]," ")</f>
        <v>14</v>
      </c>
      <c r="O3385" s="54"/>
      <c r="P3385" s="55">
        <f>IFERROR(Tabla3[[#This Row],[OCULTAR2]]-Tabla3[[#This Row],[OCULTAR2]]*Tabla3[[#This Row],[% LÍNEA]]," ")</f>
        <v>14</v>
      </c>
      <c r="Q3385" s="56">
        <f>IFERROR(Tabla3[[#This Row],[% PRODUCTO]]+Tabla3[[#This Row],[% LÍNEA]]," ")</f>
        <v>0</v>
      </c>
      <c r="R3385" s="53">
        <f>Tabla3[[#This Row],[OCULTAR3]]</f>
        <v>14</v>
      </c>
      <c r="S3385" s="53">
        <f>Tabla3[[#This Row],[PRECIO SIN %]]-Tabla3[[#This Row],[PRECIO SIN %]]*10%</f>
        <v>12.6</v>
      </c>
      <c r="T3385" s="80">
        <f>(Tabla3[[#This Row],[PRECIO CON DESCT.]]-(Tabla3[[#This Row],[PRECIO CON DESCT.]]*$T$6))</f>
        <v>7.9379999999999997</v>
      </c>
      <c r="U3385" s="96"/>
      <c r="V3385" s="94">
        <f>Tabla3[[#This Row],[PRECIO %      en $]]*Tabla3[[#This Row],[PEDIDO ]]</f>
        <v>0</v>
      </c>
      <c r="W3385" s="57">
        <f>Tabla3[[#This Row],[PRECIO CON DESCT.]]*Tabla3[[#This Row],[PEDIDO ]]</f>
        <v>0</v>
      </c>
      <c r="X3385" s="58">
        <f>Tabla3[[#This Row],[PRECIO SIN %]]*Tabla3[[#This Row],[PEDIDO ]]</f>
        <v>0</v>
      </c>
    </row>
    <row r="3386" spans="1:24" ht="33" customHeight="1" x14ac:dyDescent="0.4">
      <c r="A3386" s="125">
        <v>6977234270018</v>
      </c>
      <c r="B3386" s="59" t="s">
        <v>225</v>
      </c>
      <c r="C3386" s="59" t="s">
        <v>120</v>
      </c>
      <c r="D33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86" s="119" t="s">
        <v>3848</v>
      </c>
      <c r="F3386" s="76" t="s">
        <v>537</v>
      </c>
      <c r="G33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86" s="78">
        <v>1276</v>
      </c>
      <c r="J3386" s="52">
        <v>1.88889</v>
      </c>
      <c r="K3386" s="60">
        <f>Tabla3[[#This Row],[PRECIOS]]-Tabla3[[#This Row],[PRECIOS]]*10%</f>
        <v>1.7000009999999999</v>
      </c>
      <c r="L3386" s="101"/>
      <c r="M3386" s="61"/>
      <c r="N3386" s="55">
        <f>IFERROR(Tabla3[[#This Row],[PRECIOS]]-Tabla3[[#This Row],[PRECIOS]]*Tabla3[[#This Row],[% PRODUCTO]]," ")</f>
        <v>1.88889</v>
      </c>
      <c r="O3386" s="61"/>
      <c r="P3386" s="55">
        <f>IFERROR(Tabla3[[#This Row],[OCULTAR2]]-Tabla3[[#This Row],[OCULTAR2]]*Tabla3[[#This Row],[% LÍNEA]]," ")</f>
        <v>1.88889</v>
      </c>
      <c r="Q3386" s="56">
        <f>IFERROR(Tabla3[[#This Row],[% PRODUCTO]]+Tabla3[[#This Row],[% LÍNEA]]," ")</f>
        <v>0</v>
      </c>
      <c r="R3386" s="60">
        <f>Tabla3[[#This Row],[OCULTAR3]]</f>
        <v>1.88889</v>
      </c>
      <c r="S3386" s="60">
        <f>Tabla3[[#This Row],[PRECIO SIN %]]-Tabla3[[#This Row],[PRECIO SIN %]]*10%</f>
        <v>1.7000009999999999</v>
      </c>
      <c r="T3386" s="80">
        <f>(Tabla3[[#This Row],[PRECIO CON DESCT.]]-(Tabla3[[#This Row],[PRECIO CON DESCT.]]*$T$6))</f>
        <v>1.0710006299999999</v>
      </c>
      <c r="U3386" s="96"/>
      <c r="V3386" s="94">
        <f>Tabla3[[#This Row],[PRECIO %      en $]]*Tabla3[[#This Row],[PEDIDO ]]</f>
        <v>0</v>
      </c>
      <c r="W3386" s="57">
        <f>Tabla3[[#This Row],[PRECIO CON DESCT.]]*Tabla3[[#This Row],[PEDIDO ]]</f>
        <v>0</v>
      </c>
      <c r="X3386" s="58">
        <f>Tabla3[[#This Row],[PRECIO SIN %]]*Tabla3[[#This Row],[PEDIDO ]]</f>
        <v>0</v>
      </c>
    </row>
    <row r="3387" spans="1:24" ht="33" customHeight="1" x14ac:dyDescent="0.4">
      <c r="A3387" s="124">
        <v>7592432901428</v>
      </c>
      <c r="B3387" s="51" t="s">
        <v>225</v>
      </c>
      <c r="C3387" s="51" t="s">
        <v>118</v>
      </c>
      <c r="D33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87" s="118" t="s">
        <v>3849</v>
      </c>
      <c r="F3387" s="75" t="s">
        <v>537</v>
      </c>
      <c r="G33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87" s="77">
        <v>69</v>
      </c>
      <c r="J3387" s="52">
        <v>7.7777799999999999</v>
      </c>
      <c r="K3387" s="53">
        <f>Tabla3[[#This Row],[PRECIOS]]-Tabla3[[#This Row],[PRECIOS]]*10%</f>
        <v>7.0000020000000003</v>
      </c>
      <c r="L3387" s="101"/>
      <c r="M3387" s="54"/>
      <c r="N3387" s="55">
        <f>IFERROR(Tabla3[[#This Row],[PRECIOS]]-Tabla3[[#This Row],[PRECIOS]]*Tabla3[[#This Row],[% PRODUCTO]]," ")</f>
        <v>7.7777799999999999</v>
      </c>
      <c r="O3387" s="54"/>
      <c r="P3387" s="55">
        <f>IFERROR(Tabla3[[#This Row],[OCULTAR2]]-Tabla3[[#This Row],[OCULTAR2]]*Tabla3[[#This Row],[% LÍNEA]]," ")</f>
        <v>7.7777799999999999</v>
      </c>
      <c r="Q3387" s="56">
        <f>IFERROR(Tabla3[[#This Row],[% PRODUCTO]]+Tabla3[[#This Row],[% LÍNEA]]," ")</f>
        <v>0</v>
      </c>
      <c r="R3387" s="53">
        <f>Tabla3[[#This Row],[OCULTAR3]]</f>
        <v>7.7777799999999999</v>
      </c>
      <c r="S3387" s="53">
        <f>Tabla3[[#This Row],[PRECIO SIN %]]-Tabla3[[#This Row],[PRECIO SIN %]]*10%</f>
        <v>7.0000020000000003</v>
      </c>
      <c r="T3387" s="80">
        <f>(Tabla3[[#This Row],[PRECIO CON DESCT.]]-(Tabla3[[#This Row],[PRECIO CON DESCT.]]*$T$6))</f>
        <v>4.4100012599999996</v>
      </c>
      <c r="U3387" s="96"/>
      <c r="V3387" s="94">
        <f>Tabla3[[#This Row],[PRECIO %      en $]]*Tabla3[[#This Row],[PEDIDO ]]</f>
        <v>0</v>
      </c>
      <c r="W3387" s="57">
        <f>Tabla3[[#This Row],[PRECIO CON DESCT.]]*Tabla3[[#This Row],[PEDIDO ]]</f>
        <v>0</v>
      </c>
      <c r="X3387" s="58">
        <f>Tabla3[[#This Row],[PRECIO SIN %]]*Tabla3[[#This Row],[PEDIDO ]]</f>
        <v>0</v>
      </c>
    </row>
    <row r="3388" spans="1:24" ht="33" customHeight="1" x14ac:dyDescent="0.4">
      <c r="A3388" s="125">
        <v>7592432005478</v>
      </c>
      <c r="B3388" s="59" t="s">
        <v>225</v>
      </c>
      <c r="C3388" s="59" t="s">
        <v>118</v>
      </c>
      <c r="D33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88" s="119" t="s">
        <v>3850</v>
      </c>
      <c r="F3388" s="76" t="s">
        <v>537</v>
      </c>
      <c r="G33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88" s="78">
        <v>145</v>
      </c>
      <c r="J3388" s="52">
        <v>12.22222</v>
      </c>
      <c r="K3388" s="60">
        <f>Tabla3[[#This Row],[PRECIOS]]-Tabla3[[#This Row],[PRECIOS]]*10%</f>
        <v>10.999998</v>
      </c>
      <c r="L3388" s="101"/>
      <c r="M3388" s="61"/>
      <c r="N3388" s="55">
        <f>IFERROR(Tabla3[[#This Row],[PRECIOS]]-Tabla3[[#This Row],[PRECIOS]]*Tabla3[[#This Row],[% PRODUCTO]]," ")</f>
        <v>12.22222</v>
      </c>
      <c r="O3388" s="61"/>
      <c r="P3388" s="55">
        <f>IFERROR(Tabla3[[#This Row],[OCULTAR2]]-Tabla3[[#This Row],[OCULTAR2]]*Tabla3[[#This Row],[% LÍNEA]]," ")</f>
        <v>12.22222</v>
      </c>
      <c r="Q3388" s="56">
        <f>IFERROR(Tabla3[[#This Row],[% PRODUCTO]]+Tabla3[[#This Row],[% LÍNEA]]," ")</f>
        <v>0</v>
      </c>
      <c r="R3388" s="60">
        <f>Tabla3[[#This Row],[OCULTAR3]]</f>
        <v>12.22222</v>
      </c>
      <c r="S3388" s="60">
        <f>Tabla3[[#This Row],[PRECIO SIN %]]-Tabla3[[#This Row],[PRECIO SIN %]]*10%</f>
        <v>10.999998</v>
      </c>
      <c r="T3388" s="80">
        <f>(Tabla3[[#This Row],[PRECIO CON DESCT.]]-(Tabla3[[#This Row],[PRECIO CON DESCT.]]*$T$6))</f>
        <v>6.9299987400000003</v>
      </c>
      <c r="U3388" s="96"/>
      <c r="V3388" s="94">
        <f>Tabla3[[#This Row],[PRECIO %      en $]]*Tabla3[[#This Row],[PEDIDO ]]</f>
        <v>0</v>
      </c>
      <c r="W3388" s="57">
        <f>Tabla3[[#This Row],[PRECIO CON DESCT.]]*Tabla3[[#This Row],[PEDIDO ]]</f>
        <v>0</v>
      </c>
      <c r="X3388" s="58">
        <f>Tabla3[[#This Row],[PRECIO SIN %]]*Tabla3[[#This Row],[PEDIDO ]]</f>
        <v>0</v>
      </c>
    </row>
    <row r="3389" spans="1:24" ht="33" customHeight="1" x14ac:dyDescent="0.4">
      <c r="A3389" s="124"/>
      <c r="B3389" s="51" t="s">
        <v>225</v>
      </c>
      <c r="C3389" s="51" t="s">
        <v>265</v>
      </c>
      <c r="D33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89" s="118" t="s">
        <v>3851</v>
      </c>
      <c r="F3389" s="75" t="s">
        <v>537</v>
      </c>
      <c r="G33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89" s="77">
        <v>2</v>
      </c>
      <c r="J3389" s="52">
        <v>7.0555599999999998</v>
      </c>
      <c r="K3389" s="53">
        <f>Tabla3[[#This Row],[PRECIOS]]-Tabla3[[#This Row],[PRECIOS]]*10%</f>
        <v>6.3500040000000002</v>
      </c>
      <c r="L3389" s="101"/>
      <c r="M3389" s="54"/>
      <c r="N3389" s="55">
        <f>IFERROR(Tabla3[[#This Row],[PRECIOS]]-Tabla3[[#This Row],[PRECIOS]]*Tabla3[[#This Row],[% PRODUCTO]]," ")</f>
        <v>7.0555599999999998</v>
      </c>
      <c r="O3389" s="54"/>
      <c r="P3389" s="55">
        <f>IFERROR(Tabla3[[#This Row],[OCULTAR2]]-Tabla3[[#This Row],[OCULTAR2]]*Tabla3[[#This Row],[% LÍNEA]]," ")</f>
        <v>7.0555599999999998</v>
      </c>
      <c r="Q3389" s="56">
        <f>IFERROR(Tabla3[[#This Row],[% PRODUCTO]]+Tabla3[[#This Row],[% LÍNEA]]," ")</f>
        <v>0</v>
      </c>
      <c r="R3389" s="53">
        <f>Tabla3[[#This Row],[OCULTAR3]]</f>
        <v>7.0555599999999998</v>
      </c>
      <c r="S3389" s="53">
        <f>Tabla3[[#This Row],[PRECIO SIN %]]-Tabla3[[#This Row],[PRECIO SIN %]]*10%</f>
        <v>6.3500040000000002</v>
      </c>
      <c r="T3389" s="80">
        <f>(Tabla3[[#This Row],[PRECIO CON DESCT.]]-(Tabla3[[#This Row],[PRECIO CON DESCT.]]*$T$6))</f>
        <v>4.0005025199999995</v>
      </c>
      <c r="U3389" s="96"/>
      <c r="V3389" s="94">
        <f>Tabla3[[#This Row],[PRECIO %      en $]]*Tabla3[[#This Row],[PEDIDO ]]</f>
        <v>0</v>
      </c>
      <c r="W3389" s="57">
        <f>Tabla3[[#This Row],[PRECIO CON DESCT.]]*Tabla3[[#This Row],[PEDIDO ]]</f>
        <v>0</v>
      </c>
      <c r="X3389" s="58">
        <f>Tabla3[[#This Row],[PRECIO SIN %]]*Tabla3[[#This Row],[PEDIDO ]]</f>
        <v>0</v>
      </c>
    </row>
    <row r="3390" spans="1:24" ht="33" customHeight="1" x14ac:dyDescent="0.4">
      <c r="A3390" s="125">
        <v>7894164007912</v>
      </c>
      <c r="B3390" s="59" t="s">
        <v>225</v>
      </c>
      <c r="C3390" s="59" t="s">
        <v>269</v>
      </c>
      <c r="D33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390" s="119" t="s">
        <v>3852</v>
      </c>
      <c r="F3390" s="76" t="s">
        <v>537</v>
      </c>
      <c r="G33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390" s="78">
        <v>37</v>
      </c>
      <c r="J3390" s="52">
        <v>8.2777799999999999</v>
      </c>
      <c r="K3390" s="60">
        <f>Tabla3[[#This Row],[PRECIOS]]-Tabla3[[#This Row],[PRECIOS]]*10%</f>
        <v>7.4500019999999996</v>
      </c>
      <c r="L3390" s="101" t="s">
        <v>5327</v>
      </c>
      <c r="M3390" s="61"/>
      <c r="N3390" s="55">
        <f>IFERROR(Tabla3[[#This Row],[PRECIOS]]-Tabla3[[#This Row],[PRECIOS]]*Tabla3[[#This Row],[% PRODUCTO]]," ")</f>
        <v>8.2777799999999999</v>
      </c>
      <c r="O3390" s="61"/>
      <c r="P3390" s="55">
        <f>IFERROR(Tabla3[[#This Row],[OCULTAR2]]-Tabla3[[#This Row],[OCULTAR2]]*Tabla3[[#This Row],[% LÍNEA]]," ")</f>
        <v>8.2777799999999999</v>
      </c>
      <c r="Q3390" s="56">
        <f>IFERROR(Tabla3[[#This Row],[% PRODUCTO]]+Tabla3[[#This Row],[% LÍNEA]]," ")</f>
        <v>0</v>
      </c>
      <c r="R3390" s="60">
        <f>Tabla3[[#This Row],[OCULTAR3]]</f>
        <v>8.2777799999999999</v>
      </c>
      <c r="S3390" s="60">
        <f>Tabla3[[#This Row],[PRECIO SIN %]]-Tabla3[[#This Row],[PRECIO SIN %]]*10%</f>
        <v>7.4500019999999996</v>
      </c>
      <c r="T3390" s="80">
        <f>(Tabla3[[#This Row],[PRECIO CON DESCT.]]-(Tabla3[[#This Row],[PRECIO CON DESCT.]]*$T$6))</f>
        <v>4.6935012599999997</v>
      </c>
      <c r="U3390" s="96"/>
      <c r="V3390" s="94">
        <f>Tabla3[[#This Row],[PRECIO %      en $]]*Tabla3[[#This Row],[PEDIDO ]]</f>
        <v>0</v>
      </c>
      <c r="W3390" s="57">
        <f>Tabla3[[#This Row],[PRECIO CON DESCT.]]*Tabla3[[#This Row],[PEDIDO ]]</f>
        <v>0</v>
      </c>
      <c r="X3390" s="58">
        <f>Tabla3[[#This Row],[PRECIO SIN %]]*Tabla3[[#This Row],[PEDIDO ]]</f>
        <v>0</v>
      </c>
    </row>
    <row r="3391" spans="1:24" ht="33" customHeight="1" x14ac:dyDescent="0.4">
      <c r="A3391" s="124">
        <v>7594001100164</v>
      </c>
      <c r="B3391" s="51" t="s">
        <v>225</v>
      </c>
      <c r="C3391" s="51" t="s">
        <v>203</v>
      </c>
      <c r="D33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91" s="118" t="s">
        <v>3853</v>
      </c>
      <c r="F3391" s="75" t="s">
        <v>537</v>
      </c>
      <c r="G33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91" s="77">
        <v>128</v>
      </c>
      <c r="J3391" s="52">
        <v>4.6666699999999999</v>
      </c>
      <c r="K3391" s="53">
        <f>Tabla3[[#This Row],[PRECIOS]]-Tabla3[[#This Row],[PRECIOS]]*10%</f>
        <v>4.2000029999999997</v>
      </c>
      <c r="L3391" s="101"/>
      <c r="M3391" s="54"/>
      <c r="N3391" s="55">
        <f>IFERROR(Tabla3[[#This Row],[PRECIOS]]-Tabla3[[#This Row],[PRECIOS]]*Tabla3[[#This Row],[% PRODUCTO]]," ")</f>
        <v>4.6666699999999999</v>
      </c>
      <c r="O3391" s="54"/>
      <c r="P3391" s="55">
        <f>IFERROR(Tabla3[[#This Row],[OCULTAR2]]-Tabla3[[#This Row],[OCULTAR2]]*Tabla3[[#This Row],[% LÍNEA]]," ")</f>
        <v>4.6666699999999999</v>
      </c>
      <c r="Q3391" s="56">
        <f>IFERROR(Tabla3[[#This Row],[% PRODUCTO]]+Tabla3[[#This Row],[% LÍNEA]]," ")</f>
        <v>0</v>
      </c>
      <c r="R3391" s="53">
        <f>Tabla3[[#This Row],[OCULTAR3]]</f>
        <v>4.6666699999999999</v>
      </c>
      <c r="S3391" s="53">
        <f>Tabla3[[#This Row],[PRECIO SIN %]]-Tabla3[[#This Row],[PRECIO SIN %]]*10%</f>
        <v>4.2000029999999997</v>
      </c>
      <c r="T3391" s="80">
        <f>(Tabla3[[#This Row],[PRECIO CON DESCT.]]-(Tabla3[[#This Row],[PRECIO CON DESCT.]]*$T$6))</f>
        <v>2.64600189</v>
      </c>
      <c r="U3391" s="96"/>
      <c r="V3391" s="94">
        <f>Tabla3[[#This Row],[PRECIO %      en $]]*Tabla3[[#This Row],[PEDIDO ]]</f>
        <v>0</v>
      </c>
      <c r="W3391" s="57">
        <f>Tabla3[[#This Row],[PRECIO CON DESCT.]]*Tabla3[[#This Row],[PEDIDO ]]</f>
        <v>0</v>
      </c>
      <c r="X3391" s="58">
        <f>Tabla3[[#This Row],[PRECIO SIN %]]*Tabla3[[#This Row],[PEDIDO ]]</f>
        <v>0</v>
      </c>
    </row>
    <row r="3392" spans="1:24" ht="33" customHeight="1" x14ac:dyDescent="0.4">
      <c r="A3392" s="125">
        <v>8906179200123</v>
      </c>
      <c r="B3392" s="59" t="s">
        <v>225</v>
      </c>
      <c r="C3392" s="59" t="s">
        <v>109</v>
      </c>
      <c r="D33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392" s="119" t="s">
        <v>3854</v>
      </c>
      <c r="F3392" s="76" t="s">
        <v>537</v>
      </c>
      <c r="G33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392" s="78">
        <v>76</v>
      </c>
      <c r="J3392" s="52">
        <v>5.11111</v>
      </c>
      <c r="K3392" s="60">
        <f>Tabla3[[#This Row],[PRECIOS]]-Tabla3[[#This Row],[PRECIOS]]*10%</f>
        <v>4.5999990000000004</v>
      </c>
      <c r="L3392" s="101" t="s">
        <v>5327</v>
      </c>
      <c r="M3392" s="61"/>
      <c r="N3392" s="55">
        <f>IFERROR(Tabla3[[#This Row],[PRECIOS]]-Tabla3[[#This Row],[PRECIOS]]*Tabla3[[#This Row],[% PRODUCTO]]," ")</f>
        <v>5.11111</v>
      </c>
      <c r="O3392" s="61"/>
      <c r="P3392" s="55">
        <f>IFERROR(Tabla3[[#This Row],[OCULTAR2]]-Tabla3[[#This Row],[OCULTAR2]]*Tabla3[[#This Row],[% LÍNEA]]," ")</f>
        <v>5.11111</v>
      </c>
      <c r="Q3392" s="56">
        <f>IFERROR(Tabla3[[#This Row],[% PRODUCTO]]+Tabla3[[#This Row],[% LÍNEA]]," ")</f>
        <v>0</v>
      </c>
      <c r="R3392" s="60">
        <f>Tabla3[[#This Row],[OCULTAR3]]</f>
        <v>5.11111</v>
      </c>
      <c r="S3392" s="60">
        <f>Tabla3[[#This Row],[PRECIO SIN %]]-Tabla3[[#This Row],[PRECIO SIN %]]*10%</f>
        <v>4.5999990000000004</v>
      </c>
      <c r="T3392" s="80">
        <f>(Tabla3[[#This Row],[PRECIO CON DESCT.]]-(Tabla3[[#This Row],[PRECIO CON DESCT.]]*$T$6))</f>
        <v>2.89799937</v>
      </c>
      <c r="U3392" s="96"/>
      <c r="V3392" s="94">
        <f>Tabla3[[#This Row],[PRECIO %      en $]]*Tabla3[[#This Row],[PEDIDO ]]</f>
        <v>0</v>
      </c>
      <c r="W3392" s="57">
        <f>Tabla3[[#This Row],[PRECIO CON DESCT.]]*Tabla3[[#This Row],[PEDIDO ]]</f>
        <v>0</v>
      </c>
      <c r="X3392" s="58">
        <f>Tabla3[[#This Row],[PRECIO SIN %]]*Tabla3[[#This Row],[PEDIDO ]]</f>
        <v>0</v>
      </c>
    </row>
    <row r="3393" spans="1:24" ht="33" customHeight="1" x14ac:dyDescent="0.4">
      <c r="A3393" s="124">
        <v>8906179200116</v>
      </c>
      <c r="B3393" s="51" t="s">
        <v>225</v>
      </c>
      <c r="C3393" s="51" t="s">
        <v>109</v>
      </c>
      <c r="D33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393" s="118" t="s">
        <v>3855</v>
      </c>
      <c r="F3393" s="75" t="s">
        <v>537</v>
      </c>
      <c r="G33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393" s="77">
        <v>52</v>
      </c>
      <c r="J3393" s="52">
        <v>6.11111</v>
      </c>
      <c r="K3393" s="53">
        <f>Tabla3[[#This Row],[PRECIOS]]-Tabla3[[#This Row],[PRECIOS]]*10%</f>
        <v>5.4999989999999999</v>
      </c>
      <c r="L3393" s="101" t="s">
        <v>5327</v>
      </c>
      <c r="M3393" s="54"/>
      <c r="N3393" s="55">
        <f>IFERROR(Tabla3[[#This Row],[PRECIOS]]-Tabla3[[#This Row],[PRECIOS]]*Tabla3[[#This Row],[% PRODUCTO]]," ")</f>
        <v>6.11111</v>
      </c>
      <c r="O3393" s="54"/>
      <c r="P3393" s="55">
        <f>IFERROR(Tabla3[[#This Row],[OCULTAR2]]-Tabla3[[#This Row],[OCULTAR2]]*Tabla3[[#This Row],[% LÍNEA]]," ")</f>
        <v>6.11111</v>
      </c>
      <c r="Q3393" s="56">
        <f>IFERROR(Tabla3[[#This Row],[% PRODUCTO]]+Tabla3[[#This Row],[% LÍNEA]]," ")</f>
        <v>0</v>
      </c>
      <c r="R3393" s="53">
        <f>Tabla3[[#This Row],[OCULTAR3]]</f>
        <v>6.11111</v>
      </c>
      <c r="S3393" s="53">
        <f>Tabla3[[#This Row],[PRECIO SIN %]]-Tabla3[[#This Row],[PRECIO SIN %]]*10%</f>
        <v>5.4999989999999999</v>
      </c>
      <c r="T3393" s="80">
        <f>(Tabla3[[#This Row],[PRECIO CON DESCT.]]-(Tabla3[[#This Row],[PRECIO CON DESCT.]]*$T$6))</f>
        <v>3.4649993700000001</v>
      </c>
      <c r="U3393" s="96"/>
      <c r="V3393" s="94">
        <f>Tabla3[[#This Row],[PRECIO %      en $]]*Tabla3[[#This Row],[PEDIDO ]]</f>
        <v>0</v>
      </c>
      <c r="W3393" s="57">
        <f>Tabla3[[#This Row],[PRECIO CON DESCT.]]*Tabla3[[#This Row],[PEDIDO ]]</f>
        <v>0</v>
      </c>
      <c r="X3393" s="58">
        <f>Tabla3[[#This Row],[PRECIO SIN %]]*Tabla3[[#This Row],[PEDIDO ]]</f>
        <v>0</v>
      </c>
    </row>
    <row r="3394" spans="1:24" ht="33" customHeight="1" x14ac:dyDescent="0.4">
      <c r="A3394" s="125">
        <v>796029455258</v>
      </c>
      <c r="B3394" s="59" t="s">
        <v>297</v>
      </c>
      <c r="C3394" s="59" t="s">
        <v>162</v>
      </c>
      <c r="D33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94" s="119" t="s">
        <v>3856</v>
      </c>
      <c r="F3394" s="76" t="s">
        <v>526</v>
      </c>
      <c r="G33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94" s="78">
        <v>1358</v>
      </c>
      <c r="J3394" s="52">
        <v>1.61111</v>
      </c>
      <c r="K3394" s="60">
        <f>Tabla3[[#This Row],[PRECIOS]]-Tabla3[[#This Row],[PRECIOS]]*10%</f>
        <v>1.449999</v>
      </c>
      <c r="L3394" s="101"/>
      <c r="M3394" s="61"/>
      <c r="N3394" s="55">
        <f>IFERROR(Tabla3[[#This Row],[PRECIOS]]-Tabla3[[#This Row],[PRECIOS]]*Tabla3[[#This Row],[% PRODUCTO]]," ")</f>
        <v>1.61111</v>
      </c>
      <c r="O3394" s="61"/>
      <c r="P3394" s="55">
        <f>IFERROR(Tabla3[[#This Row],[OCULTAR2]]-Tabla3[[#This Row],[OCULTAR2]]*Tabla3[[#This Row],[% LÍNEA]]," ")</f>
        <v>1.61111</v>
      </c>
      <c r="Q3394" s="56">
        <f>IFERROR(Tabla3[[#This Row],[% PRODUCTO]]+Tabla3[[#This Row],[% LÍNEA]]," ")</f>
        <v>0</v>
      </c>
      <c r="R3394" s="60">
        <f>Tabla3[[#This Row],[OCULTAR3]]</f>
        <v>1.61111</v>
      </c>
      <c r="S3394" s="60">
        <f>Tabla3[[#This Row],[PRECIO SIN %]]-Tabla3[[#This Row],[PRECIO SIN %]]*10%</f>
        <v>1.449999</v>
      </c>
      <c r="T3394" s="80">
        <f>(Tabla3[[#This Row],[PRECIO CON DESCT.]]-(Tabla3[[#This Row],[PRECIO CON DESCT.]]*$T$6))</f>
        <v>0.91349937000000003</v>
      </c>
      <c r="U3394" s="96"/>
      <c r="V3394" s="94">
        <f>Tabla3[[#This Row],[PRECIO %      en $]]*Tabla3[[#This Row],[PEDIDO ]]</f>
        <v>0</v>
      </c>
      <c r="W3394" s="57">
        <f>Tabla3[[#This Row],[PRECIO CON DESCT.]]*Tabla3[[#This Row],[PEDIDO ]]</f>
        <v>0</v>
      </c>
      <c r="X3394" s="58">
        <f>Tabla3[[#This Row],[PRECIO SIN %]]*Tabla3[[#This Row],[PEDIDO ]]</f>
        <v>0</v>
      </c>
    </row>
    <row r="3395" spans="1:24" ht="33" customHeight="1" x14ac:dyDescent="0.4">
      <c r="A3395" s="124">
        <v>796029455234</v>
      </c>
      <c r="B3395" s="51" t="s">
        <v>297</v>
      </c>
      <c r="C3395" s="51" t="s">
        <v>162</v>
      </c>
      <c r="D33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95" s="118" t="s">
        <v>3857</v>
      </c>
      <c r="F3395" s="75" t="s">
        <v>526</v>
      </c>
      <c r="G33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95" s="77">
        <v>1211</v>
      </c>
      <c r="J3395" s="52">
        <v>1.4444399999999999</v>
      </c>
      <c r="K3395" s="53">
        <f>Tabla3[[#This Row],[PRECIOS]]-Tabla3[[#This Row],[PRECIOS]]*10%</f>
        <v>1.2999959999999999</v>
      </c>
      <c r="L3395" s="101"/>
      <c r="M3395" s="54"/>
      <c r="N3395" s="55">
        <f>IFERROR(Tabla3[[#This Row],[PRECIOS]]-Tabla3[[#This Row],[PRECIOS]]*Tabla3[[#This Row],[% PRODUCTO]]," ")</f>
        <v>1.4444399999999999</v>
      </c>
      <c r="O3395" s="54"/>
      <c r="P3395" s="55">
        <f>IFERROR(Tabla3[[#This Row],[OCULTAR2]]-Tabla3[[#This Row],[OCULTAR2]]*Tabla3[[#This Row],[% LÍNEA]]," ")</f>
        <v>1.4444399999999999</v>
      </c>
      <c r="Q3395" s="56">
        <f>IFERROR(Tabla3[[#This Row],[% PRODUCTO]]+Tabla3[[#This Row],[% LÍNEA]]," ")</f>
        <v>0</v>
      </c>
      <c r="R3395" s="53">
        <f>Tabla3[[#This Row],[OCULTAR3]]</f>
        <v>1.4444399999999999</v>
      </c>
      <c r="S3395" s="53">
        <f>Tabla3[[#This Row],[PRECIO SIN %]]-Tabla3[[#This Row],[PRECIO SIN %]]*10%</f>
        <v>1.2999959999999999</v>
      </c>
      <c r="T3395" s="80">
        <f>(Tabla3[[#This Row],[PRECIO CON DESCT.]]-(Tabla3[[#This Row],[PRECIO CON DESCT.]]*$T$6))</f>
        <v>0.81899747999999994</v>
      </c>
      <c r="U3395" s="96"/>
      <c r="V3395" s="94">
        <f>Tabla3[[#This Row],[PRECIO %      en $]]*Tabla3[[#This Row],[PEDIDO ]]</f>
        <v>0</v>
      </c>
      <c r="W3395" s="57">
        <f>Tabla3[[#This Row],[PRECIO CON DESCT.]]*Tabla3[[#This Row],[PEDIDO ]]</f>
        <v>0</v>
      </c>
      <c r="X3395" s="58">
        <f>Tabla3[[#This Row],[PRECIO SIN %]]*Tabla3[[#This Row],[PEDIDO ]]</f>
        <v>0</v>
      </c>
    </row>
    <row r="3396" spans="1:24" ht="33" customHeight="1" x14ac:dyDescent="0.4">
      <c r="A3396" s="125">
        <v>796029455289</v>
      </c>
      <c r="B3396" s="59" t="s">
        <v>297</v>
      </c>
      <c r="C3396" s="59" t="s">
        <v>162</v>
      </c>
      <c r="D33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96" s="119" t="s">
        <v>3858</v>
      </c>
      <c r="F3396" s="76" t="s">
        <v>526</v>
      </c>
      <c r="G33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96" s="78">
        <v>979</v>
      </c>
      <c r="J3396" s="52">
        <v>1.83</v>
      </c>
      <c r="K3396" s="60">
        <f>Tabla3[[#This Row],[PRECIOS]]-Tabla3[[#This Row],[PRECIOS]]*10%</f>
        <v>1.647</v>
      </c>
      <c r="L3396" s="101"/>
      <c r="M3396" s="61"/>
      <c r="N3396" s="55">
        <f>IFERROR(Tabla3[[#This Row],[PRECIOS]]-Tabla3[[#This Row],[PRECIOS]]*Tabla3[[#This Row],[% PRODUCTO]]," ")</f>
        <v>1.83</v>
      </c>
      <c r="O3396" s="61"/>
      <c r="P3396" s="55">
        <f>IFERROR(Tabla3[[#This Row],[OCULTAR2]]-Tabla3[[#This Row],[OCULTAR2]]*Tabla3[[#This Row],[% LÍNEA]]," ")</f>
        <v>1.83</v>
      </c>
      <c r="Q3396" s="56">
        <f>IFERROR(Tabla3[[#This Row],[% PRODUCTO]]+Tabla3[[#This Row],[% LÍNEA]]," ")</f>
        <v>0</v>
      </c>
      <c r="R3396" s="60">
        <f>Tabla3[[#This Row],[OCULTAR3]]</f>
        <v>1.83</v>
      </c>
      <c r="S3396" s="60">
        <f>Tabla3[[#This Row],[PRECIO SIN %]]-Tabla3[[#This Row],[PRECIO SIN %]]*10%</f>
        <v>1.647</v>
      </c>
      <c r="T3396" s="80">
        <f>(Tabla3[[#This Row],[PRECIO CON DESCT.]]-(Tabla3[[#This Row],[PRECIO CON DESCT.]]*$T$6))</f>
        <v>1.0376099999999999</v>
      </c>
      <c r="U3396" s="96"/>
      <c r="V3396" s="94">
        <f>Tabla3[[#This Row],[PRECIO %      en $]]*Tabla3[[#This Row],[PEDIDO ]]</f>
        <v>0</v>
      </c>
      <c r="W3396" s="57">
        <f>Tabla3[[#This Row],[PRECIO CON DESCT.]]*Tabla3[[#This Row],[PEDIDO ]]</f>
        <v>0</v>
      </c>
      <c r="X3396" s="58">
        <f>Tabla3[[#This Row],[PRECIO SIN %]]*Tabla3[[#This Row],[PEDIDO ]]</f>
        <v>0</v>
      </c>
    </row>
    <row r="3397" spans="1:24" ht="33" customHeight="1" x14ac:dyDescent="0.4">
      <c r="A3397" s="124">
        <v>723592772666</v>
      </c>
      <c r="B3397" s="51" t="s">
        <v>297</v>
      </c>
      <c r="C3397" s="51" t="s">
        <v>162</v>
      </c>
      <c r="D33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97" s="118" t="s">
        <v>3859</v>
      </c>
      <c r="F3397" s="75" t="s">
        <v>526</v>
      </c>
      <c r="G33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97" s="77">
        <v>1415</v>
      </c>
      <c r="J3397" s="52">
        <v>2.5444399999999998</v>
      </c>
      <c r="K3397" s="53">
        <f>Tabla3[[#This Row],[PRECIOS]]-Tabla3[[#This Row],[PRECIOS]]*10%</f>
        <v>2.2899959999999999</v>
      </c>
      <c r="L3397" s="101"/>
      <c r="M3397" s="54"/>
      <c r="N3397" s="55">
        <f>IFERROR(Tabla3[[#This Row],[PRECIOS]]-Tabla3[[#This Row],[PRECIOS]]*Tabla3[[#This Row],[% PRODUCTO]]," ")</f>
        <v>2.5444399999999998</v>
      </c>
      <c r="O3397" s="54"/>
      <c r="P3397" s="55">
        <f>IFERROR(Tabla3[[#This Row],[OCULTAR2]]-Tabla3[[#This Row],[OCULTAR2]]*Tabla3[[#This Row],[% LÍNEA]]," ")</f>
        <v>2.5444399999999998</v>
      </c>
      <c r="Q3397" s="56">
        <f>IFERROR(Tabla3[[#This Row],[% PRODUCTO]]+Tabla3[[#This Row],[% LÍNEA]]," ")</f>
        <v>0</v>
      </c>
      <c r="R3397" s="53">
        <f>Tabla3[[#This Row],[OCULTAR3]]</f>
        <v>2.5444399999999998</v>
      </c>
      <c r="S3397" s="53">
        <f>Tabla3[[#This Row],[PRECIO SIN %]]-Tabla3[[#This Row],[PRECIO SIN %]]*10%</f>
        <v>2.2899959999999999</v>
      </c>
      <c r="T3397" s="80">
        <f>(Tabla3[[#This Row],[PRECIO CON DESCT.]]-(Tabla3[[#This Row],[PRECIO CON DESCT.]]*$T$6))</f>
        <v>1.4426974800000001</v>
      </c>
      <c r="U3397" s="96"/>
      <c r="V3397" s="94">
        <f>Tabla3[[#This Row],[PRECIO %      en $]]*Tabla3[[#This Row],[PEDIDO ]]</f>
        <v>0</v>
      </c>
      <c r="W3397" s="57">
        <f>Tabla3[[#This Row],[PRECIO CON DESCT.]]*Tabla3[[#This Row],[PEDIDO ]]</f>
        <v>0</v>
      </c>
      <c r="X3397" s="58">
        <f>Tabla3[[#This Row],[PRECIO SIN %]]*Tabla3[[#This Row],[PEDIDO ]]</f>
        <v>0</v>
      </c>
    </row>
    <row r="3398" spans="1:24" ht="33" customHeight="1" x14ac:dyDescent="0.4">
      <c r="A3398" s="125">
        <v>723592772697</v>
      </c>
      <c r="B3398" s="59" t="s">
        <v>297</v>
      </c>
      <c r="C3398" s="59" t="s">
        <v>162</v>
      </c>
      <c r="D33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98" s="119" t="s">
        <v>3860</v>
      </c>
      <c r="F3398" s="76" t="s">
        <v>526</v>
      </c>
      <c r="G33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98" s="78">
        <v>555</v>
      </c>
      <c r="J3398" s="52">
        <v>8</v>
      </c>
      <c r="K3398" s="60">
        <f>Tabla3[[#This Row],[PRECIOS]]-Tabla3[[#This Row],[PRECIOS]]*10%</f>
        <v>7.2</v>
      </c>
      <c r="L3398" s="101"/>
      <c r="M3398" s="61"/>
      <c r="N3398" s="55">
        <f>IFERROR(Tabla3[[#This Row],[PRECIOS]]-Tabla3[[#This Row],[PRECIOS]]*Tabla3[[#This Row],[% PRODUCTO]]," ")</f>
        <v>8</v>
      </c>
      <c r="O3398" s="61"/>
      <c r="P3398" s="55">
        <f>IFERROR(Tabla3[[#This Row],[OCULTAR2]]-Tabla3[[#This Row],[OCULTAR2]]*Tabla3[[#This Row],[% LÍNEA]]," ")</f>
        <v>8</v>
      </c>
      <c r="Q3398" s="56">
        <f>IFERROR(Tabla3[[#This Row],[% PRODUCTO]]+Tabla3[[#This Row],[% LÍNEA]]," ")</f>
        <v>0</v>
      </c>
      <c r="R3398" s="60">
        <f>Tabla3[[#This Row],[OCULTAR3]]</f>
        <v>8</v>
      </c>
      <c r="S3398" s="60">
        <f>Tabla3[[#This Row],[PRECIO SIN %]]-Tabla3[[#This Row],[PRECIO SIN %]]*10%</f>
        <v>7.2</v>
      </c>
      <c r="T3398" s="80">
        <f>(Tabla3[[#This Row],[PRECIO CON DESCT.]]-(Tabla3[[#This Row],[PRECIO CON DESCT.]]*$T$6))</f>
        <v>4.5359999999999996</v>
      </c>
      <c r="U3398" s="96"/>
      <c r="V3398" s="94">
        <f>Tabla3[[#This Row],[PRECIO %      en $]]*Tabla3[[#This Row],[PEDIDO ]]</f>
        <v>0</v>
      </c>
      <c r="W3398" s="57">
        <f>Tabla3[[#This Row],[PRECIO CON DESCT.]]*Tabla3[[#This Row],[PEDIDO ]]</f>
        <v>0</v>
      </c>
      <c r="X3398" s="58">
        <f>Tabla3[[#This Row],[PRECIO SIN %]]*Tabla3[[#This Row],[PEDIDO ]]</f>
        <v>0</v>
      </c>
    </row>
    <row r="3399" spans="1:24" ht="33" customHeight="1" x14ac:dyDescent="0.4">
      <c r="A3399" s="124">
        <v>7707331802800</v>
      </c>
      <c r="B3399" s="51" t="s">
        <v>297</v>
      </c>
      <c r="C3399" s="51" t="s">
        <v>298</v>
      </c>
      <c r="D33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399" s="118" t="s">
        <v>3861</v>
      </c>
      <c r="F3399" s="75" t="s">
        <v>526</v>
      </c>
      <c r="G33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3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399" s="77">
        <v>389</v>
      </c>
      <c r="J3399" s="52">
        <v>4.9111099999999999</v>
      </c>
      <c r="K3399" s="53">
        <f>Tabla3[[#This Row],[PRECIOS]]-Tabla3[[#This Row],[PRECIOS]]*10%</f>
        <v>4.4199989999999998</v>
      </c>
      <c r="L3399" s="101"/>
      <c r="M3399" s="54"/>
      <c r="N3399" s="55">
        <f>IFERROR(Tabla3[[#This Row],[PRECIOS]]-Tabla3[[#This Row],[PRECIOS]]*Tabla3[[#This Row],[% PRODUCTO]]," ")</f>
        <v>4.9111099999999999</v>
      </c>
      <c r="O3399" s="54"/>
      <c r="P3399" s="55">
        <f>IFERROR(Tabla3[[#This Row],[OCULTAR2]]-Tabla3[[#This Row],[OCULTAR2]]*Tabla3[[#This Row],[% LÍNEA]]," ")</f>
        <v>4.9111099999999999</v>
      </c>
      <c r="Q3399" s="56">
        <f>IFERROR(Tabla3[[#This Row],[% PRODUCTO]]+Tabla3[[#This Row],[% LÍNEA]]," ")</f>
        <v>0</v>
      </c>
      <c r="R3399" s="53">
        <f>Tabla3[[#This Row],[OCULTAR3]]</f>
        <v>4.9111099999999999</v>
      </c>
      <c r="S3399" s="53">
        <f>Tabla3[[#This Row],[PRECIO SIN %]]-Tabla3[[#This Row],[PRECIO SIN %]]*10%</f>
        <v>4.4199989999999998</v>
      </c>
      <c r="T3399" s="80">
        <f>(Tabla3[[#This Row],[PRECIO CON DESCT.]]-(Tabla3[[#This Row],[PRECIO CON DESCT.]]*$T$6))</f>
        <v>2.7845993699999996</v>
      </c>
      <c r="U3399" s="96"/>
      <c r="V3399" s="94">
        <f>Tabla3[[#This Row],[PRECIO %      en $]]*Tabla3[[#This Row],[PEDIDO ]]</f>
        <v>0</v>
      </c>
      <c r="W3399" s="57">
        <f>Tabla3[[#This Row],[PRECIO CON DESCT.]]*Tabla3[[#This Row],[PEDIDO ]]</f>
        <v>0</v>
      </c>
      <c r="X3399" s="58">
        <f>Tabla3[[#This Row],[PRECIO SIN %]]*Tabla3[[#This Row],[PEDIDO ]]</f>
        <v>0</v>
      </c>
    </row>
    <row r="3400" spans="1:24" ht="33" customHeight="1" x14ac:dyDescent="0.4">
      <c r="A3400" s="125">
        <v>7707331802817</v>
      </c>
      <c r="B3400" s="59" t="s">
        <v>297</v>
      </c>
      <c r="C3400" s="59" t="s">
        <v>298</v>
      </c>
      <c r="D34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00" s="119" t="s">
        <v>3862</v>
      </c>
      <c r="F3400" s="76" t="s">
        <v>526</v>
      </c>
      <c r="G34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00" s="78">
        <v>107</v>
      </c>
      <c r="J3400" s="52">
        <v>9.8333300000000001</v>
      </c>
      <c r="K3400" s="60">
        <f>Tabla3[[#This Row],[PRECIOS]]-Tabla3[[#This Row],[PRECIOS]]*10%</f>
        <v>8.8499970000000001</v>
      </c>
      <c r="L3400" s="101"/>
      <c r="M3400" s="61"/>
      <c r="N3400" s="55">
        <f>IFERROR(Tabla3[[#This Row],[PRECIOS]]-Tabla3[[#This Row],[PRECIOS]]*Tabla3[[#This Row],[% PRODUCTO]]," ")</f>
        <v>9.8333300000000001</v>
      </c>
      <c r="O3400" s="61"/>
      <c r="P3400" s="55">
        <f>IFERROR(Tabla3[[#This Row],[OCULTAR2]]-Tabla3[[#This Row],[OCULTAR2]]*Tabla3[[#This Row],[% LÍNEA]]," ")</f>
        <v>9.8333300000000001</v>
      </c>
      <c r="Q3400" s="56">
        <f>IFERROR(Tabla3[[#This Row],[% PRODUCTO]]+Tabla3[[#This Row],[% LÍNEA]]," ")</f>
        <v>0</v>
      </c>
      <c r="R3400" s="60">
        <f>Tabla3[[#This Row],[OCULTAR3]]</f>
        <v>9.8333300000000001</v>
      </c>
      <c r="S3400" s="60">
        <f>Tabla3[[#This Row],[PRECIO SIN %]]-Tabla3[[#This Row],[PRECIO SIN %]]*10%</f>
        <v>8.8499970000000001</v>
      </c>
      <c r="T3400" s="80">
        <f>(Tabla3[[#This Row],[PRECIO CON DESCT.]]-(Tabla3[[#This Row],[PRECIO CON DESCT.]]*$T$6))</f>
        <v>5.5754981099999998</v>
      </c>
      <c r="U3400" s="96"/>
      <c r="V3400" s="94">
        <f>Tabla3[[#This Row],[PRECIO %      en $]]*Tabla3[[#This Row],[PEDIDO ]]</f>
        <v>0</v>
      </c>
      <c r="W3400" s="57">
        <f>Tabla3[[#This Row],[PRECIO CON DESCT.]]*Tabla3[[#This Row],[PEDIDO ]]</f>
        <v>0</v>
      </c>
      <c r="X3400" s="58">
        <f>Tabla3[[#This Row],[PRECIO SIN %]]*Tabla3[[#This Row],[PEDIDO ]]</f>
        <v>0</v>
      </c>
    </row>
    <row r="3401" spans="1:24" ht="33" customHeight="1" x14ac:dyDescent="0.4">
      <c r="A3401" s="124" t="s">
        <v>299</v>
      </c>
      <c r="B3401" s="51" t="s">
        <v>297</v>
      </c>
      <c r="C3401" s="51" t="s">
        <v>298</v>
      </c>
      <c r="D34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01" s="118" t="s">
        <v>3863</v>
      </c>
      <c r="F3401" s="75" t="s">
        <v>526</v>
      </c>
      <c r="G34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01" s="77">
        <v>118</v>
      </c>
      <c r="J3401" s="52">
        <v>13.71111</v>
      </c>
      <c r="K3401" s="53">
        <f>Tabla3[[#This Row],[PRECIOS]]-Tabla3[[#This Row],[PRECIOS]]*10%</f>
        <v>12.339998999999999</v>
      </c>
      <c r="L3401" s="101"/>
      <c r="M3401" s="54"/>
      <c r="N3401" s="55">
        <f>IFERROR(Tabla3[[#This Row],[PRECIOS]]-Tabla3[[#This Row],[PRECIOS]]*Tabla3[[#This Row],[% PRODUCTO]]," ")</f>
        <v>13.71111</v>
      </c>
      <c r="O3401" s="54"/>
      <c r="P3401" s="55">
        <f>IFERROR(Tabla3[[#This Row],[OCULTAR2]]-Tabla3[[#This Row],[OCULTAR2]]*Tabla3[[#This Row],[% LÍNEA]]," ")</f>
        <v>13.71111</v>
      </c>
      <c r="Q3401" s="56">
        <f>IFERROR(Tabla3[[#This Row],[% PRODUCTO]]+Tabla3[[#This Row],[% LÍNEA]]," ")</f>
        <v>0</v>
      </c>
      <c r="R3401" s="53">
        <f>Tabla3[[#This Row],[OCULTAR3]]</f>
        <v>13.71111</v>
      </c>
      <c r="S3401" s="53">
        <f>Tabla3[[#This Row],[PRECIO SIN %]]-Tabla3[[#This Row],[PRECIO SIN %]]*10%</f>
        <v>12.339998999999999</v>
      </c>
      <c r="T3401" s="80">
        <f>(Tabla3[[#This Row],[PRECIO CON DESCT.]]-(Tabla3[[#This Row],[PRECIO CON DESCT.]]*$T$6))</f>
        <v>7.7741993699999989</v>
      </c>
      <c r="U3401" s="96"/>
      <c r="V3401" s="94">
        <f>Tabla3[[#This Row],[PRECIO %      en $]]*Tabla3[[#This Row],[PEDIDO ]]</f>
        <v>0</v>
      </c>
      <c r="W3401" s="57">
        <f>Tabla3[[#This Row],[PRECIO CON DESCT.]]*Tabla3[[#This Row],[PEDIDO ]]</f>
        <v>0</v>
      </c>
      <c r="X3401" s="58">
        <f>Tabla3[[#This Row],[PRECIO SIN %]]*Tabla3[[#This Row],[PEDIDO ]]</f>
        <v>0</v>
      </c>
    </row>
    <row r="3402" spans="1:24" ht="33" customHeight="1" x14ac:dyDescent="0.4">
      <c r="A3402" s="125">
        <v>7597478000364</v>
      </c>
      <c r="B3402" s="59" t="s">
        <v>297</v>
      </c>
      <c r="C3402" s="59" t="s">
        <v>246</v>
      </c>
      <c r="D34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402" s="119" t="s">
        <v>3864</v>
      </c>
      <c r="F3402" s="76" t="s">
        <v>526</v>
      </c>
      <c r="G34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402" s="78">
        <v>1440</v>
      </c>
      <c r="J3402" s="52">
        <v>1.38889</v>
      </c>
      <c r="K3402" s="60">
        <f>Tabla3[[#This Row],[PRECIOS]]-Tabla3[[#This Row],[PRECIOS]]*10%</f>
        <v>1.2500009999999999</v>
      </c>
      <c r="L3402" s="101" t="s">
        <v>5327</v>
      </c>
      <c r="M3402" s="61"/>
      <c r="N3402" s="55">
        <f>IFERROR(Tabla3[[#This Row],[PRECIOS]]-Tabla3[[#This Row],[PRECIOS]]*Tabla3[[#This Row],[% PRODUCTO]]," ")</f>
        <v>1.38889</v>
      </c>
      <c r="O3402" s="61"/>
      <c r="P3402" s="55">
        <f>IFERROR(Tabla3[[#This Row],[OCULTAR2]]-Tabla3[[#This Row],[OCULTAR2]]*Tabla3[[#This Row],[% LÍNEA]]," ")</f>
        <v>1.38889</v>
      </c>
      <c r="Q3402" s="56">
        <f>IFERROR(Tabla3[[#This Row],[% PRODUCTO]]+Tabla3[[#This Row],[% LÍNEA]]," ")</f>
        <v>0</v>
      </c>
      <c r="R3402" s="60">
        <f>Tabla3[[#This Row],[OCULTAR3]]</f>
        <v>1.38889</v>
      </c>
      <c r="S3402" s="60">
        <f>Tabla3[[#This Row],[PRECIO SIN %]]-Tabla3[[#This Row],[PRECIO SIN %]]*10%</f>
        <v>1.2500009999999999</v>
      </c>
      <c r="T3402" s="80">
        <f>(Tabla3[[#This Row],[PRECIO CON DESCT.]]-(Tabla3[[#This Row],[PRECIO CON DESCT.]]*$T$6))</f>
        <v>0.78750063000000003</v>
      </c>
      <c r="U3402" s="96"/>
      <c r="V3402" s="94">
        <f>Tabla3[[#This Row],[PRECIO %      en $]]*Tabla3[[#This Row],[PEDIDO ]]</f>
        <v>0</v>
      </c>
      <c r="W3402" s="57">
        <f>Tabla3[[#This Row],[PRECIO CON DESCT.]]*Tabla3[[#This Row],[PEDIDO ]]</f>
        <v>0</v>
      </c>
      <c r="X3402" s="58">
        <f>Tabla3[[#This Row],[PRECIO SIN %]]*Tabla3[[#This Row],[PEDIDO ]]</f>
        <v>0</v>
      </c>
    </row>
    <row r="3403" spans="1:24" ht="33" customHeight="1" x14ac:dyDescent="0.4">
      <c r="A3403" s="124">
        <v>7599457000013</v>
      </c>
      <c r="B3403" s="51" t="s">
        <v>297</v>
      </c>
      <c r="C3403" s="51" t="s">
        <v>300</v>
      </c>
      <c r="D34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03" s="118" t="s">
        <v>3865</v>
      </c>
      <c r="F3403" s="75" t="s">
        <v>526</v>
      </c>
      <c r="G34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03" s="77">
        <v>667</v>
      </c>
      <c r="J3403" s="52">
        <v>0.66666999999999998</v>
      </c>
      <c r="K3403" s="53">
        <f>Tabla3[[#This Row],[PRECIOS]]-Tabla3[[#This Row],[PRECIOS]]*10%</f>
        <v>0.60000299999999995</v>
      </c>
      <c r="L3403" s="101"/>
      <c r="M3403" s="54"/>
      <c r="N3403" s="55">
        <f>IFERROR(Tabla3[[#This Row],[PRECIOS]]-Tabla3[[#This Row],[PRECIOS]]*Tabla3[[#This Row],[% PRODUCTO]]," ")</f>
        <v>0.66666999999999998</v>
      </c>
      <c r="O3403" s="54"/>
      <c r="P3403" s="55">
        <f>IFERROR(Tabla3[[#This Row],[OCULTAR2]]-Tabla3[[#This Row],[OCULTAR2]]*Tabla3[[#This Row],[% LÍNEA]]," ")</f>
        <v>0.66666999999999998</v>
      </c>
      <c r="Q3403" s="56">
        <f>IFERROR(Tabla3[[#This Row],[% PRODUCTO]]+Tabla3[[#This Row],[% LÍNEA]]," ")</f>
        <v>0</v>
      </c>
      <c r="R3403" s="53">
        <f>Tabla3[[#This Row],[OCULTAR3]]</f>
        <v>0.66666999999999998</v>
      </c>
      <c r="S3403" s="53">
        <f>Tabla3[[#This Row],[PRECIO SIN %]]-Tabla3[[#This Row],[PRECIO SIN %]]*10%</f>
        <v>0.60000299999999995</v>
      </c>
      <c r="T3403" s="80">
        <f>(Tabla3[[#This Row],[PRECIO CON DESCT.]]-(Tabla3[[#This Row],[PRECIO CON DESCT.]]*$T$6))</f>
        <v>0.37800188999999995</v>
      </c>
      <c r="U3403" s="96"/>
      <c r="V3403" s="94">
        <f>Tabla3[[#This Row],[PRECIO %      en $]]*Tabla3[[#This Row],[PEDIDO ]]</f>
        <v>0</v>
      </c>
      <c r="W3403" s="57">
        <f>Tabla3[[#This Row],[PRECIO CON DESCT.]]*Tabla3[[#This Row],[PEDIDO ]]</f>
        <v>0</v>
      </c>
      <c r="X3403" s="58">
        <f>Tabla3[[#This Row],[PRECIO SIN %]]*Tabla3[[#This Row],[PEDIDO ]]</f>
        <v>0</v>
      </c>
    </row>
    <row r="3404" spans="1:24" ht="33" customHeight="1" x14ac:dyDescent="0.4">
      <c r="A3404" s="125">
        <v>7599457000020</v>
      </c>
      <c r="B3404" s="59" t="s">
        <v>297</v>
      </c>
      <c r="C3404" s="59" t="s">
        <v>300</v>
      </c>
      <c r="D34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04" s="119" t="s">
        <v>3866</v>
      </c>
      <c r="F3404" s="76" t="s">
        <v>526</v>
      </c>
      <c r="G34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04" s="78">
        <v>360</v>
      </c>
      <c r="J3404" s="52">
        <v>0.66666999999999998</v>
      </c>
      <c r="K3404" s="60">
        <f>Tabla3[[#This Row],[PRECIOS]]-Tabla3[[#This Row],[PRECIOS]]*10%</f>
        <v>0.60000299999999995</v>
      </c>
      <c r="L3404" s="101"/>
      <c r="M3404" s="61"/>
      <c r="N3404" s="55">
        <f>IFERROR(Tabla3[[#This Row],[PRECIOS]]-Tabla3[[#This Row],[PRECIOS]]*Tabla3[[#This Row],[% PRODUCTO]]," ")</f>
        <v>0.66666999999999998</v>
      </c>
      <c r="O3404" s="61"/>
      <c r="P3404" s="55">
        <f>IFERROR(Tabla3[[#This Row],[OCULTAR2]]-Tabla3[[#This Row],[OCULTAR2]]*Tabla3[[#This Row],[% LÍNEA]]," ")</f>
        <v>0.66666999999999998</v>
      </c>
      <c r="Q3404" s="56">
        <f>IFERROR(Tabla3[[#This Row],[% PRODUCTO]]+Tabla3[[#This Row],[% LÍNEA]]," ")</f>
        <v>0</v>
      </c>
      <c r="R3404" s="60">
        <f>Tabla3[[#This Row],[OCULTAR3]]</f>
        <v>0.66666999999999998</v>
      </c>
      <c r="S3404" s="60">
        <f>Tabla3[[#This Row],[PRECIO SIN %]]-Tabla3[[#This Row],[PRECIO SIN %]]*10%</f>
        <v>0.60000299999999995</v>
      </c>
      <c r="T3404" s="80">
        <f>(Tabla3[[#This Row],[PRECIO CON DESCT.]]-(Tabla3[[#This Row],[PRECIO CON DESCT.]]*$T$6))</f>
        <v>0.37800188999999995</v>
      </c>
      <c r="U3404" s="96"/>
      <c r="V3404" s="94">
        <f>Tabla3[[#This Row],[PRECIO %      en $]]*Tabla3[[#This Row],[PEDIDO ]]</f>
        <v>0</v>
      </c>
      <c r="W3404" s="57">
        <f>Tabla3[[#This Row],[PRECIO CON DESCT.]]*Tabla3[[#This Row],[PEDIDO ]]</f>
        <v>0</v>
      </c>
      <c r="X3404" s="58">
        <f>Tabla3[[#This Row],[PRECIO SIN %]]*Tabla3[[#This Row],[PEDIDO ]]</f>
        <v>0</v>
      </c>
    </row>
    <row r="3405" spans="1:24" ht="33" customHeight="1" x14ac:dyDescent="0.4">
      <c r="A3405" s="124">
        <v>7597478000357</v>
      </c>
      <c r="B3405" s="51" t="s">
        <v>297</v>
      </c>
      <c r="C3405" s="51" t="s">
        <v>246</v>
      </c>
      <c r="D34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405" s="118" t="s">
        <v>3867</v>
      </c>
      <c r="F3405" s="75" t="s">
        <v>526</v>
      </c>
      <c r="G34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405" s="77">
        <v>2681</v>
      </c>
      <c r="J3405" s="52">
        <v>0.61111000000000004</v>
      </c>
      <c r="K3405" s="53">
        <f>Tabla3[[#This Row],[PRECIOS]]-Tabla3[[#This Row],[PRECIOS]]*10%</f>
        <v>0.54999900000000002</v>
      </c>
      <c r="L3405" s="101" t="s">
        <v>5327</v>
      </c>
      <c r="M3405" s="54"/>
      <c r="N3405" s="55">
        <f>IFERROR(Tabla3[[#This Row],[PRECIOS]]-Tabla3[[#This Row],[PRECIOS]]*Tabla3[[#This Row],[% PRODUCTO]]," ")</f>
        <v>0.61111000000000004</v>
      </c>
      <c r="O3405" s="54"/>
      <c r="P3405" s="55">
        <f>IFERROR(Tabla3[[#This Row],[OCULTAR2]]-Tabla3[[#This Row],[OCULTAR2]]*Tabla3[[#This Row],[% LÍNEA]]," ")</f>
        <v>0.61111000000000004</v>
      </c>
      <c r="Q3405" s="56">
        <f>IFERROR(Tabla3[[#This Row],[% PRODUCTO]]+Tabla3[[#This Row],[% LÍNEA]]," ")</f>
        <v>0</v>
      </c>
      <c r="R3405" s="53">
        <f>Tabla3[[#This Row],[OCULTAR3]]</f>
        <v>0.61111000000000004</v>
      </c>
      <c r="S3405" s="53">
        <f>Tabla3[[#This Row],[PRECIO SIN %]]-Tabla3[[#This Row],[PRECIO SIN %]]*10%</f>
        <v>0.54999900000000002</v>
      </c>
      <c r="T3405" s="80">
        <f>(Tabla3[[#This Row],[PRECIO CON DESCT.]]-(Tabla3[[#This Row],[PRECIO CON DESCT.]]*$T$6))</f>
        <v>0.34649936999999997</v>
      </c>
      <c r="U3405" s="96"/>
      <c r="V3405" s="94">
        <f>Tabla3[[#This Row],[PRECIO %      en $]]*Tabla3[[#This Row],[PEDIDO ]]</f>
        <v>0</v>
      </c>
      <c r="W3405" s="57">
        <f>Tabla3[[#This Row],[PRECIO CON DESCT.]]*Tabla3[[#This Row],[PEDIDO ]]</f>
        <v>0</v>
      </c>
      <c r="X3405" s="58">
        <f>Tabla3[[#This Row],[PRECIO SIN %]]*Tabla3[[#This Row],[PEDIDO ]]</f>
        <v>0</v>
      </c>
    </row>
    <row r="3406" spans="1:24" ht="33" customHeight="1" x14ac:dyDescent="0.4">
      <c r="A3406" s="125">
        <v>7597478000371</v>
      </c>
      <c r="B3406" s="59" t="s">
        <v>297</v>
      </c>
      <c r="C3406" s="59" t="s">
        <v>246</v>
      </c>
      <c r="D34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406" s="119" t="s">
        <v>3868</v>
      </c>
      <c r="F3406" s="76" t="s">
        <v>526</v>
      </c>
      <c r="G34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406" s="78">
        <v>1152</v>
      </c>
      <c r="J3406" s="52">
        <v>2.4777800000000001</v>
      </c>
      <c r="K3406" s="60">
        <f>Tabla3[[#This Row],[PRECIOS]]-Tabla3[[#This Row],[PRECIOS]]*10%</f>
        <v>2.2300020000000003</v>
      </c>
      <c r="L3406" s="101" t="s">
        <v>5327</v>
      </c>
      <c r="M3406" s="61"/>
      <c r="N3406" s="55">
        <f>IFERROR(Tabla3[[#This Row],[PRECIOS]]-Tabla3[[#This Row],[PRECIOS]]*Tabla3[[#This Row],[% PRODUCTO]]," ")</f>
        <v>2.4777800000000001</v>
      </c>
      <c r="O3406" s="61"/>
      <c r="P3406" s="55">
        <f>IFERROR(Tabla3[[#This Row],[OCULTAR2]]-Tabla3[[#This Row],[OCULTAR2]]*Tabla3[[#This Row],[% LÍNEA]]," ")</f>
        <v>2.4777800000000001</v>
      </c>
      <c r="Q3406" s="56">
        <f>IFERROR(Tabla3[[#This Row],[% PRODUCTO]]+Tabla3[[#This Row],[% LÍNEA]]," ")</f>
        <v>0</v>
      </c>
      <c r="R3406" s="60">
        <f>Tabla3[[#This Row],[OCULTAR3]]</f>
        <v>2.4777800000000001</v>
      </c>
      <c r="S3406" s="60">
        <f>Tabla3[[#This Row],[PRECIO SIN %]]-Tabla3[[#This Row],[PRECIO SIN %]]*10%</f>
        <v>2.2300020000000003</v>
      </c>
      <c r="T3406" s="80">
        <f>(Tabla3[[#This Row],[PRECIO CON DESCT.]]-(Tabla3[[#This Row],[PRECIO CON DESCT.]]*$T$6))</f>
        <v>1.4049012600000002</v>
      </c>
      <c r="U3406" s="96"/>
      <c r="V3406" s="94">
        <f>Tabla3[[#This Row],[PRECIO %      en $]]*Tabla3[[#This Row],[PEDIDO ]]</f>
        <v>0</v>
      </c>
      <c r="W3406" s="57">
        <f>Tabla3[[#This Row],[PRECIO CON DESCT.]]*Tabla3[[#This Row],[PEDIDO ]]</f>
        <v>0</v>
      </c>
      <c r="X3406" s="58">
        <f>Tabla3[[#This Row],[PRECIO SIN %]]*Tabla3[[#This Row],[PEDIDO ]]</f>
        <v>0</v>
      </c>
    </row>
    <row r="3407" spans="1:24" ht="33" customHeight="1" x14ac:dyDescent="0.4">
      <c r="A3407" s="124">
        <v>7599457000075</v>
      </c>
      <c r="B3407" s="51" t="s">
        <v>297</v>
      </c>
      <c r="C3407" s="51" t="s">
        <v>300</v>
      </c>
      <c r="D34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07" s="118" t="s">
        <v>3869</v>
      </c>
      <c r="F3407" s="75" t="s">
        <v>526</v>
      </c>
      <c r="G34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07" s="77">
        <v>45</v>
      </c>
      <c r="J3407" s="52">
        <v>2.7777799999999999</v>
      </c>
      <c r="K3407" s="53">
        <f>Tabla3[[#This Row],[PRECIOS]]-Tabla3[[#This Row],[PRECIOS]]*10%</f>
        <v>2.5000019999999998</v>
      </c>
      <c r="L3407" s="101"/>
      <c r="M3407" s="54"/>
      <c r="N3407" s="55">
        <f>IFERROR(Tabla3[[#This Row],[PRECIOS]]-Tabla3[[#This Row],[PRECIOS]]*Tabla3[[#This Row],[% PRODUCTO]]," ")</f>
        <v>2.7777799999999999</v>
      </c>
      <c r="O3407" s="54"/>
      <c r="P3407" s="55">
        <f>IFERROR(Tabla3[[#This Row],[OCULTAR2]]-Tabla3[[#This Row],[OCULTAR2]]*Tabla3[[#This Row],[% LÍNEA]]," ")</f>
        <v>2.7777799999999999</v>
      </c>
      <c r="Q3407" s="56">
        <f>IFERROR(Tabla3[[#This Row],[% PRODUCTO]]+Tabla3[[#This Row],[% LÍNEA]]," ")</f>
        <v>0</v>
      </c>
      <c r="R3407" s="53">
        <f>Tabla3[[#This Row],[OCULTAR3]]</f>
        <v>2.7777799999999999</v>
      </c>
      <c r="S3407" s="53">
        <f>Tabla3[[#This Row],[PRECIO SIN %]]-Tabla3[[#This Row],[PRECIO SIN %]]*10%</f>
        <v>2.5000019999999998</v>
      </c>
      <c r="T3407" s="80">
        <f>(Tabla3[[#This Row],[PRECIO CON DESCT.]]-(Tabla3[[#This Row],[PRECIO CON DESCT.]]*$T$6))</f>
        <v>1.5750012600000001</v>
      </c>
      <c r="U3407" s="96"/>
      <c r="V3407" s="94">
        <f>Tabla3[[#This Row],[PRECIO %      en $]]*Tabla3[[#This Row],[PEDIDO ]]</f>
        <v>0</v>
      </c>
      <c r="W3407" s="57">
        <f>Tabla3[[#This Row],[PRECIO CON DESCT.]]*Tabla3[[#This Row],[PEDIDO ]]</f>
        <v>0</v>
      </c>
      <c r="X3407" s="58">
        <f>Tabla3[[#This Row],[PRECIO SIN %]]*Tabla3[[#This Row],[PEDIDO ]]</f>
        <v>0</v>
      </c>
    </row>
    <row r="3408" spans="1:24" ht="33" customHeight="1" x14ac:dyDescent="0.4">
      <c r="A3408" s="125">
        <v>7597297001856</v>
      </c>
      <c r="B3408" s="59" t="s">
        <v>297</v>
      </c>
      <c r="C3408" s="59" t="s">
        <v>301</v>
      </c>
      <c r="D34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408" s="119" t="s">
        <v>3870</v>
      </c>
      <c r="F3408" s="76" t="s">
        <v>526</v>
      </c>
      <c r="G34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408" s="78">
        <v>48</v>
      </c>
      <c r="J3408" s="52">
        <v>1.95556</v>
      </c>
      <c r="K3408" s="60">
        <f>Tabla3[[#This Row],[PRECIOS]]-Tabla3[[#This Row],[PRECIOS]]*10%</f>
        <v>1.7600039999999999</v>
      </c>
      <c r="L3408" s="101" t="s">
        <v>5327</v>
      </c>
      <c r="M3408" s="61"/>
      <c r="N3408" s="55">
        <f>IFERROR(Tabla3[[#This Row],[PRECIOS]]-Tabla3[[#This Row],[PRECIOS]]*Tabla3[[#This Row],[% PRODUCTO]]," ")</f>
        <v>1.95556</v>
      </c>
      <c r="O3408" s="61"/>
      <c r="P3408" s="55">
        <f>IFERROR(Tabla3[[#This Row],[OCULTAR2]]-Tabla3[[#This Row],[OCULTAR2]]*Tabla3[[#This Row],[% LÍNEA]]," ")</f>
        <v>1.95556</v>
      </c>
      <c r="Q3408" s="56">
        <f>IFERROR(Tabla3[[#This Row],[% PRODUCTO]]+Tabla3[[#This Row],[% LÍNEA]]," ")</f>
        <v>0</v>
      </c>
      <c r="R3408" s="60">
        <f>Tabla3[[#This Row],[OCULTAR3]]</f>
        <v>1.95556</v>
      </c>
      <c r="S3408" s="60">
        <f>Tabla3[[#This Row],[PRECIO SIN %]]-Tabla3[[#This Row],[PRECIO SIN %]]*10%</f>
        <v>1.7600039999999999</v>
      </c>
      <c r="T3408" s="80">
        <f>(Tabla3[[#This Row],[PRECIO CON DESCT.]]-(Tabla3[[#This Row],[PRECIO CON DESCT.]]*$T$6))</f>
        <v>1.1088025199999998</v>
      </c>
      <c r="U3408" s="96"/>
      <c r="V3408" s="94">
        <f>Tabla3[[#This Row],[PRECIO %      en $]]*Tabla3[[#This Row],[PEDIDO ]]</f>
        <v>0</v>
      </c>
      <c r="W3408" s="57">
        <f>Tabla3[[#This Row],[PRECIO CON DESCT.]]*Tabla3[[#This Row],[PEDIDO ]]</f>
        <v>0</v>
      </c>
      <c r="X3408" s="58">
        <f>Tabla3[[#This Row],[PRECIO SIN %]]*Tabla3[[#This Row],[PEDIDO ]]</f>
        <v>0</v>
      </c>
    </row>
    <row r="3409" spans="1:24" ht="33" customHeight="1" x14ac:dyDescent="0.4">
      <c r="A3409" s="124">
        <v>7597297000354</v>
      </c>
      <c r="B3409" s="51" t="s">
        <v>297</v>
      </c>
      <c r="C3409" s="51" t="s">
        <v>301</v>
      </c>
      <c r="D34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09" s="118" t="s">
        <v>3871</v>
      </c>
      <c r="F3409" s="75" t="s">
        <v>526</v>
      </c>
      <c r="G34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09" s="77">
        <v>152</v>
      </c>
      <c r="J3409" s="52">
        <v>2.8555600000000001</v>
      </c>
      <c r="K3409" s="53">
        <f>Tabla3[[#This Row],[PRECIOS]]-Tabla3[[#This Row],[PRECIOS]]*10%</f>
        <v>2.570004</v>
      </c>
      <c r="L3409" s="101"/>
      <c r="M3409" s="54"/>
      <c r="N3409" s="55">
        <f>IFERROR(Tabla3[[#This Row],[PRECIOS]]-Tabla3[[#This Row],[PRECIOS]]*Tabla3[[#This Row],[% PRODUCTO]]," ")</f>
        <v>2.8555600000000001</v>
      </c>
      <c r="O3409" s="54"/>
      <c r="P3409" s="55">
        <f>IFERROR(Tabla3[[#This Row],[OCULTAR2]]-Tabla3[[#This Row],[OCULTAR2]]*Tabla3[[#This Row],[% LÍNEA]]," ")</f>
        <v>2.8555600000000001</v>
      </c>
      <c r="Q3409" s="56">
        <f>IFERROR(Tabla3[[#This Row],[% PRODUCTO]]+Tabla3[[#This Row],[% LÍNEA]]," ")</f>
        <v>0</v>
      </c>
      <c r="R3409" s="53">
        <f>Tabla3[[#This Row],[OCULTAR3]]</f>
        <v>2.8555600000000001</v>
      </c>
      <c r="S3409" s="53">
        <f>Tabla3[[#This Row],[PRECIO SIN %]]-Tabla3[[#This Row],[PRECIO SIN %]]*10%</f>
        <v>2.570004</v>
      </c>
      <c r="T3409" s="80">
        <f>(Tabla3[[#This Row],[PRECIO CON DESCT.]]-(Tabla3[[#This Row],[PRECIO CON DESCT.]]*$T$6))</f>
        <v>1.61910252</v>
      </c>
      <c r="U3409" s="96"/>
      <c r="V3409" s="94">
        <f>Tabla3[[#This Row],[PRECIO %      en $]]*Tabla3[[#This Row],[PEDIDO ]]</f>
        <v>0</v>
      </c>
      <c r="W3409" s="57">
        <f>Tabla3[[#This Row],[PRECIO CON DESCT.]]*Tabla3[[#This Row],[PEDIDO ]]</f>
        <v>0</v>
      </c>
      <c r="X3409" s="58">
        <f>Tabla3[[#This Row],[PRECIO SIN %]]*Tabla3[[#This Row],[PEDIDO ]]</f>
        <v>0</v>
      </c>
    </row>
    <row r="3410" spans="1:24" ht="33" customHeight="1" x14ac:dyDescent="0.4">
      <c r="A3410" s="125">
        <v>7597297000323</v>
      </c>
      <c r="B3410" s="59" t="s">
        <v>297</v>
      </c>
      <c r="C3410" s="59" t="s">
        <v>301</v>
      </c>
      <c r="D34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10" s="119" t="s">
        <v>3872</v>
      </c>
      <c r="F3410" s="76" t="s">
        <v>526</v>
      </c>
      <c r="G34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10" s="78">
        <v>28</v>
      </c>
      <c r="J3410" s="52">
        <v>2.2222200000000001</v>
      </c>
      <c r="K3410" s="60">
        <f>Tabla3[[#This Row],[PRECIOS]]-Tabla3[[#This Row],[PRECIOS]]*10%</f>
        <v>1.9999980000000002</v>
      </c>
      <c r="L3410" s="101"/>
      <c r="M3410" s="61"/>
      <c r="N3410" s="55">
        <f>IFERROR(Tabla3[[#This Row],[PRECIOS]]-Tabla3[[#This Row],[PRECIOS]]*Tabla3[[#This Row],[% PRODUCTO]]," ")</f>
        <v>2.2222200000000001</v>
      </c>
      <c r="O3410" s="61"/>
      <c r="P3410" s="55">
        <f>IFERROR(Tabla3[[#This Row],[OCULTAR2]]-Tabla3[[#This Row],[OCULTAR2]]*Tabla3[[#This Row],[% LÍNEA]]," ")</f>
        <v>2.2222200000000001</v>
      </c>
      <c r="Q3410" s="56">
        <f>IFERROR(Tabla3[[#This Row],[% PRODUCTO]]+Tabla3[[#This Row],[% LÍNEA]]," ")</f>
        <v>0</v>
      </c>
      <c r="R3410" s="60">
        <f>Tabla3[[#This Row],[OCULTAR3]]</f>
        <v>2.2222200000000001</v>
      </c>
      <c r="S3410" s="60">
        <f>Tabla3[[#This Row],[PRECIO SIN %]]-Tabla3[[#This Row],[PRECIO SIN %]]*10%</f>
        <v>1.9999980000000002</v>
      </c>
      <c r="T3410" s="80">
        <f>(Tabla3[[#This Row],[PRECIO CON DESCT.]]-(Tabla3[[#This Row],[PRECIO CON DESCT.]]*$T$6))</f>
        <v>1.2599987400000001</v>
      </c>
      <c r="U3410" s="96"/>
      <c r="V3410" s="94">
        <f>Tabla3[[#This Row],[PRECIO %      en $]]*Tabla3[[#This Row],[PEDIDO ]]</f>
        <v>0</v>
      </c>
      <c r="W3410" s="57">
        <f>Tabla3[[#This Row],[PRECIO CON DESCT.]]*Tabla3[[#This Row],[PEDIDO ]]</f>
        <v>0</v>
      </c>
      <c r="X3410" s="58">
        <f>Tabla3[[#This Row],[PRECIO SIN %]]*Tabla3[[#This Row],[PEDIDO ]]</f>
        <v>0</v>
      </c>
    </row>
    <row r="3411" spans="1:24" ht="33" customHeight="1" x14ac:dyDescent="0.4">
      <c r="A3411" s="124">
        <v>7599794000110</v>
      </c>
      <c r="B3411" s="51" t="s">
        <v>297</v>
      </c>
      <c r="C3411" s="51" t="s">
        <v>209</v>
      </c>
      <c r="D34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11" s="118" t="s">
        <v>3873</v>
      </c>
      <c r="F3411" s="75" t="s">
        <v>526</v>
      </c>
      <c r="G34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11" s="77">
        <v>20</v>
      </c>
      <c r="J3411" s="52">
        <v>26.11111</v>
      </c>
      <c r="K3411" s="53">
        <f>Tabla3[[#This Row],[PRECIOS]]-Tabla3[[#This Row],[PRECIOS]]*10%</f>
        <v>23.499998999999999</v>
      </c>
      <c r="L3411" s="101"/>
      <c r="M3411" s="54"/>
      <c r="N3411" s="55">
        <f>IFERROR(Tabla3[[#This Row],[PRECIOS]]-Tabla3[[#This Row],[PRECIOS]]*Tabla3[[#This Row],[% PRODUCTO]]," ")</f>
        <v>26.11111</v>
      </c>
      <c r="O3411" s="54"/>
      <c r="P3411" s="55">
        <f>IFERROR(Tabla3[[#This Row],[OCULTAR2]]-Tabla3[[#This Row],[OCULTAR2]]*Tabla3[[#This Row],[% LÍNEA]]," ")</f>
        <v>26.11111</v>
      </c>
      <c r="Q3411" s="56">
        <f>IFERROR(Tabla3[[#This Row],[% PRODUCTO]]+Tabla3[[#This Row],[% LÍNEA]]," ")</f>
        <v>0</v>
      </c>
      <c r="R3411" s="53">
        <f>Tabla3[[#This Row],[OCULTAR3]]</f>
        <v>26.11111</v>
      </c>
      <c r="S3411" s="53">
        <f>Tabla3[[#This Row],[PRECIO SIN %]]-Tabla3[[#This Row],[PRECIO SIN %]]*10%</f>
        <v>23.499998999999999</v>
      </c>
      <c r="T3411" s="80">
        <f>(Tabla3[[#This Row],[PRECIO CON DESCT.]]-(Tabla3[[#This Row],[PRECIO CON DESCT.]]*$T$6))</f>
        <v>14.804999369999999</v>
      </c>
      <c r="U3411" s="96"/>
      <c r="V3411" s="94">
        <f>Tabla3[[#This Row],[PRECIO %      en $]]*Tabla3[[#This Row],[PEDIDO ]]</f>
        <v>0</v>
      </c>
      <c r="W3411" s="57">
        <f>Tabla3[[#This Row],[PRECIO CON DESCT.]]*Tabla3[[#This Row],[PEDIDO ]]</f>
        <v>0</v>
      </c>
      <c r="X3411" s="58">
        <f>Tabla3[[#This Row],[PRECIO SIN %]]*Tabla3[[#This Row],[PEDIDO ]]</f>
        <v>0</v>
      </c>
    </row>
    <row r="3412" spans="1:24" ht="33" customHeight="1" x14ac:dyDescent="0.4">
      <c r="A3412" s="125">
        <v>7707335641658</v>
      </c>
      <c r="B3412" s="59" t="s">
        <v>297</v>
      </c>
      <c r="C3412" s="59" t="s">
        <v>302</v>
      </c>
      <c r="D34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12" s="119" t="s">
        <v>3874</v>
      </c>
      <c r="F3412" s="76" t="s">
        <v>537</v>
      </c>
      <c r="G34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12" s="78">
        <v>39</v>
      </c>
      <c r="J3412" s="52">
        <v>7.5555599999999998</v>
      </c>
      <c r="K3412" s="60">
        <f>Tabla3[[#This Row],[PRECIOS]]-Tabla3[[#This Row],[PRECIOS]]*10%</f>
        <v>6.8000039999999995</v>
      </c>
      <c r="L3412" s="101"/>
      <c r="M3412" s="61"/>
      <c r="N3412" s="55">
        <f>IFERROR(Tabla3[[#This Row],[PRECIOS]]-Tabla3[[#This Row],[PRECIOS]]*Tabla3[[#This Row],[% PRODUCTO]]," ")</f>
        <v>7.5555599999999998</v>
      </c>
      <c r="O3412" s="61"/>
      <c r="P3412" s="55">
        <f>IFERROR(Tabla3[[#This Row],[OCULTAR2]]-Tabla3[[#This Row],[OCULTAR2]]*Tabla3[[#This Row],[% LÍNEA]]," ")</f>
        <v>7.5555599999999998</v>
      </c>
      <c r="Q3412" s="56">
        <f>IFERROR(Tabla3[[#This Row],[% PRODUCTO]]+Tabla3[[#This Row],[% LÍNEA]]," ")</f>
        <v>0</v>
      </c>
      <c r="R3412" s="60">
        <f>Tabla3[[#This Row],[OCULTAR3]]</f>
        <v>7.5555599999999998</v>
      </c>
      <c r="S3412" s="60">
        <f>Tabla3[[#This Row],[PRECIO SIN %]]-Tabla3[[#This Row],[PRECIO SIN %]]*10%</f>
        <v>6.8000039999999995</v>
      </c>
      <c r="T3412" s="80">
        <f>(Tabla3[[#This Row],[PRECIO CON DESCT.]]-(Tabla3[[#This Row],[PRECIO CON DESCT.]]*$T$6))</f>
        <v>4.2840025199999996</v>
      </c>
      <c r="U3412" s="96"/>
      <c r="V3412" s="94">
        <f>Tabla3[[#This Row],[PRECIO %      en $]]*Tabla3[[#This Row],[PEDIDO ]]</f>
        <v>0</v>
      </c>
      <c r="W3412" s="57">
        <f>Tabla3[[#This Row],[PRECIO CON DESCT.]]*Tabla3[[#This Row],[PEDIDO ]]</f>
        <v>0</v>
      </c>
      <c r="X3412" s="58">
        <f>Tabla3[[#This Row],[PRECIO SIN %]]*Tabla3[[#This Row],[PEDIDO ]]</f>
        <v>0</v>
      </c>
    </row>
    <row r="3413" spans="1:24" ht="33" customHeight="1" x14ac:dyDescent="0.4">
      <c r="A3413" s="124">
        <v>7599794000257</v>
      </c>
      <c r="B3413" s="51" t="s">
        <v>297</v>
      </c>
      <c r="C3413" s="51" t="s">
        <v>209</v>
      </c>
      <c r="D34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13" s="118" t="s">
        <v>3875</v>
      </c>
      <c r="F3413" s="75" t="s">
        <v>526</v>
      </c>
      <c r="G34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13" s="77">
        <v>26</v>
      </c>
      <c r="J3413" s="52">
        <v>24.533329999999999</v>
      </c>
      <c r="K3413" s="53">
        <f>Tabla3[[#This Row],[PRECIOS]]-Tabla3[[#This Row],[PRECIOS]]*10%</f>
        <v>22.079996999999999</v>
      </c>
      <c r="L3413" s="101"/>
      <c r="M3413" s="54"/>
      <c r="N3413" s="55">
        <f>IFERROR(Tabla3[[#This Row],[PRECIOS]]-Tabla3[[#This Row],[PRECIOS]]*Tabla3[[#This Row],[% PRODUCTO]]," ")</f>
        <v>24.533329999999999</v>
      </c>
      <c r="O3413" s="54"/>
      <c r="P3413" s="55">
        <f>IFERROR(Tabla3[[#This Row],[OCULTAR2]]-Tabla3[[#This Row],[OCULTAR2]]*Tabla3[[#This Row],[% LÍNEA]]," ")</f>
        <v>24.533329999999999</v>
      </c>
      <c r="Q3413" s="56">
        <f>IFERROR(Tabla3[[#This Row],[% PRODUCTO]]+Tabla3[[#This Row],[% LÍNEA]]," ")</f>
        <v>0</v>
      </c>
      <c r="R3413" s="53">
        <f>Tabla3[[#This Row],[OCULTAR3]]</f>
        <v>24.533329999999999</v>
      </c>
      <c r="S3413" s="53">
        <f>Tabla3[[#This Row],[PRECIO SIN %]]-Tabla3[[#This Row],[PRECIO SIN %]]*10%</f>
        <v>22.079996999999999</v>
      </c>
      <c r="T3413" s="80">
        <f>(Tabla3[[#This Row],[PRECIO CON DESCT.]]-(Tabla3[[#This Row],[PRECIO CON DESCT.]]*$T$6))</f>
        <v>13.910398109999999</v>
      </c>
      <c r="U3413" s="96"/>
      <c r="V3413" s="94">
        <f>Tabla3[[#This Row],[PRECIO %      en $]]*Tabla3[[#This Row],[PEDIDO ]]</f>
        <v>0</v>
      </c>
      <c r="W3413" s="57">
        <f>Tabla3[[#This Row],[PRECIO CON DESCT.]]*Tabla3[[#This Row],[PEDIDO ]]</f>
        <v>0</v>
      </c>
      <c r="X3413" s="58">
        <f>Tabla3[[#This Row],[PRECIO SIN %]]*Tabla3[[#This Row],[PEDIDO ]]</f>
        <v>0</v>
      </c>
    </row>
    <row r="3414" spans="1:24" ht="33" customHeight="1" x14ac:dyDescent="0.4">
      <c r="A3414" s="125">
        <v>7599794000127</v>
      </c>
      <c r="B3414" s="59" t="s">
        <v>297</v>
      </c>
      <c r="C3414" s="59" t="s">
        <v>209</v>
      </c>
      <c r="D34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14" s="119" t="s">
        <v>3876</v>
      </c>
      <c r="F3414" s="76" t="s">
        <v>526</v>
      </c>
      <c r="G34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14" s="78">
        <v>8</v>
      </c>
      <c r="J3414" s="52">
        <v>25.44444</v>
      </c>
      <c r="K3414" s="60">
        <f>Tabla3[[#This Row],[PRECIOS]]-Tabla3[[#This Row],[PRECIOS]]*10%</f>
        <v>22.899996000000002</v>
      </c>
      <c r="L3414" s="101"/>
      <c r="M3414" s="61"/>
      <c r="N3414" s="55">
        <f>IFERROR(Tabla3[[#This Row],[PRECIOS]]-Tabla3[[#This Row],[PRECIOS]]*Tabla3[[#This Row],[% PRODUCTO]]," ")</f>
        <v>25.44444</v>
      </c>
      <c r="O3414" s="61"/>
      <c r="P3414" s="55">
        <f>IFERROR(Tabla3[[#This Row],[OCULTAR2]]-Tabla3[[#This Row],[OCULTAR2]]*Tabla3[[#This Row],[% LÍNEA]]," ")</f>
        <v>25.44444</v>
      </c>
      <c r="Q3414" s="56">
        <f>IFERROR(Tabla3[[#This Row],[% PRODUCTO]]+Tabla3[[#This Row],[% LÍNEA]]," ")</f>
        <v>0</v>
      </c>
      <c r="R3414" s="60">
        <f>Tabla3[[#This Row],[OCULTAR3]]</f>
        <v>25.44444</v>
      </c>
      <c r="S3414" s="60">
        <f>Tabla3[[#This Row],[PRECIO SIN %]]-Tabla3[[#This Row],[PRECIO SIN %]]*10%</f>
        <v>22.899996000000002</v>
      </c>
      <c r="T3414" s="80">
        <f>(Tabla3[[#This Row],[PRECIO CON DESCT.]]-(Tabla3[[#This Row],[PRECIO CON DESCT.]]*$T$6))</f>
        <v>14.426997480000001</v>
      </c>
      <c r="U3414" s="96"/>
      <c r="V3414" s="94">
        <f>Tabla3[[#This Row],[PRECIO %      en $]]*Tabla3[[#This Row],[PEDIDO ]]</f>
        <v>0</v>
      </c>
      <c r="W3414" s="57">
        <f>Tabla3[[#This Row],[PRECIO CON DESCT.]]*Tabla3[[#This Row],[PEDIDO ]]</f>
        <v>0</v>
      </c>
      <c r="X3414" s="58">
        <f>Tabla3[[#This Row],[PRECIO SIN %]]*Tabla3[[#This Row],[PEDIDO ]]</f>
        <v>0</v>
      </c>
    </row>
    <row r="3415" spans="1:24" ht="33" customHeight="1" x14ac:dyDescent="0.4">
      <c r="A3415" s="124">
        <v>7707335641665</v>
      </c>
      <c r="B3415" s="51" t="s">
        <v>297</v>
      </c>
      <c r="C3415" s="51" t="s">
        <v>302</v>
      </c>
      <c r="D34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15" s="118" t="s">
        <v>3877</v>
      </c>
      <c r="F3415" s="75" t="s">
        <v>537</v>
      </c>
      <c r="G34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15" s="77">
        <v>17</v>
      </c>
      <c r="J3415" s="52">
        <v>7.5555599999999998</v>
      </c>
      <c r="K3415" s="53">
        <f>Tabla3[[#This Row],[PRECIOS]]-Tabla3[[#This Row],[PRECIOS]]*10%</f>
        <v>6.8000039999999995</v>
      </c>
      <c r="L3415" s="101"/>
      <c r="M3415" s="54"/>
      <c r="N3415" s="55">
        <f>IFERROR(Tabla3[[#This Row],[PRECIOS]]-Tabla3[[#This Row],[PRECIOS]]*Tabla3[[#This Row],[% PRODUCTO]]," ")</f>
        <v>7.5555599999999998</v>
      </c>
      <c r="O3415" s="54"/>
      <c r="P3415" s="55">
        <f>IFERROR(Tabla3[[#This Row],[OCULTAR2]]-Tabla3[[#This Row],[OCULTAR2]]*Tabla3[[#This Row],[% LÍNEA]]," ")</f>
        <v>7.5555599999999998</v>
      </c>
      <c r="Q3415" s="56">
        <f>IFERROR(Tabla3[[#This Row],[% PRODUCTO]]+Tabla3[[#This Row],[% LÍNEA]]," ")</f>
        <v>0</v>
      </c>
      <c r="R3415" s="53">
        <f>Tabla3[[#This Row],[OCULTAR3]]</f>
        <v>7.5555599999999998</v>
      </c>
      <c r="S3415" s="53">
        <f>Tabla3[[#This Row],[PRECIO SIN %]]-Tabla3[[#This Row],[PRECIO SIN %]]*10%</f>
        <v>6.8000039999999995</v>
      </c>
      <c r="T3415" s="80">
        <f>(Tabla3[[#This Row],[PRECIO CON DESCT.]]-(Tabla3[[#This Row],[PRECIO CON DESCT.]]*$T$6))</f>
        <v>4.2840025199999996</v>
      </c>
      <c r="U3415" s="96"/>
      <c r="V3415" s="94">
        <f>Tabla3[[#This Row],[PRECIO %      en $]]*Tabla3[[#This Row],[PEDIDO ]]</f>
        <v>0</v>
      </c>
      <c r="W3415" s="57">
        <f>Tabla3[[#This Row],[PRECIO CON DESCT.]]*Tabla3[[#This Row],[PEDIDO ]]</f>
        <v>0</v>
      </c>
      <c r="X3415" s="58">
        <f>Tabla3[[#This Row],[PRECIO SIN %]]*Tabla3[[#This Row],[PEDIDO ]]</f>
        <v>0</v>
      </c>
    </row>
    <row r="3416" spans="1:24" ht="33" customHeight="1" x14ac:dyDescent="0.4">
      <c r="A3416" s="125">
        <v>5055674110104</v>
      </c>
      <c r="B3416" s="59" t="s">
        <v>297</v>
      </c>
      <c r="C3416" s="59" t="s">
        <v>303</v>
      </c>
      <c r="D34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416" s="119" t="s">
        <v>3878</v>
      </c>
      <c r="F3416" s="76" t="s">
        <v>537</v>
      </c>
      <c r="G34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416" s="78">
        <v>58</v>
      </c>
      <c r="J3416" s="52">
        <v>6</v>
      </c>
      <c r="K3416" s="60">
        <f>Tabla3[[#This Row],[PRECIOS]]-Tabla3[[#This Row],[PRECIOS]]*10%</f>
        <v>5.4</v>
      </c>
      <c r="L3416" s="101" t="s">
        <v>5327</v>
      </c>
      <c r="M3416" s="61"/>
      <c r="N3416" s="55">
        <f>IFERROR(Tabla3[[#This Row],[PRECIOS]]-Tabla3[[#This Row],[PRECIOS]]*Tabla3[[#This Row],[% PRODUCTO]]," ")</f>
        <v>6</v>
      </c>
      <c r="O3416" s="61"/>
      <c r="P3416" s="55">
        <f>IFERROR(Tabla3[[#This Row],[OCULTAR2]]-Tabla3[[#This Row],[OCULTAR2]]*Tabla3[[#This Row],[% LÍNEA]]," ")</f>
        <v>6</v>
      </c>
      <c r="Q3416" s="56">
        <f>IFERROR(Tabla3[[#This Row],[% PRODUCTO]]+Tabla3[[#This Row],[% LÍNEA]]," ")</f>
        <v>0</v>
      </c>
      <c r="R3416" s="60">
        <f>Tabla3[[#This Row],[OCULTAR3]]</f>
        <v>6</v>
      </c>
      <c r="S3416" s="60">
        <f>Tabla3[[#This Row],[PRECIO SIN %]]-Tabla3[[#This Row],[PRECIO SIN %]]*10%</f>
        <v>5.4</v>
      </c>
      <c r="T3416" s="80">
        <f>(Tabla3[[#This Row],[PRECIO CON DESCT.]]-(Tabla3[[#This Row],[PRECIO CON DESCT.]]*$T$6))</f>
        <v>3.4020000000000001</v>
      </c>
      <c r="U3416" s="96"/>
      <c r="V3416" s="94">
        <f>Tabla3[[#This Row],[PRECIO %      en $]]*Tabla3[[#This Row],[PEDIDO ]]</f>
        <v>0</v>
      </c>
      <c r="W3416" s="57">
        <f>Tabla3[[#This Row],[PRECIO CON DESCT.]]*Tabla3[[#This Row],[PEDIDO ]]</f>
        <v>0</v>
      </c>
      <c r="X3416" s="58">
        <f>Tabla3[[#This Row],[PRECIO SIN %]]*Tabla3[[#This Row],[PEDIDO ]]</f>
        <v>0</v>
      </c>
    </row>
    <row r="3417" spans="1:24" ht="33" customHeight="1" x14ac:dyDescent="0.4">
      <c r="A3417" s="124">
        <v>1017247900165</v>
      </c>
      <c r="B3417" s="51" t="s">
        <v>297</v>
      </c>
      <c r="C3417" s="51" t="s">
        <v>303</v>
      </c>
      <c r="D34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17" s="118" t="s">
        <v>3879</v>
      </c>
      <c r="F3417" s="75" t="s">
        <v>537</v>
      </c>
      <c r="G34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17" s="77">
        <v>20</v>
      </c>
      <c r="J3417" s="52">
        <v>4.83</v>
      </c>
      <c r="K3417" s="53">
        <f>Tabla3[[#This Row],[PRECIOS]]-Tabla3[[#This Row],[PRECIOS]]*10%</f>
        <v>4.3470000000000004</v>
      </c>
      <c r="L3417" s="101"/>
      <c r="M3417" s="54"/>
      <c r="N3417" s="55">
        <f>IFERROR(Tabla3[[#This Row],[PRECIOS]]-Tabla3[[#This Row],[PRECIOS]]*Tabla3[[#This Row],[% PRODUCTO]]," ")</f>
        <v>4.83</v>
      </c>
      <c r="O3417" s="54"/>
      <c r="P3417" s="55">
        <f>IFERROR(Tabla3[[#This Row],[OCULTAR2]]-Tabla3[[#This Row],[OCULTAR2]]*Tabla3[[#This Row],[% LÍNEA]]," ")</f>
        <v>4.83</v>
      </c>
      <c r="Q3417" s="56">
        <f>IFERROR(Tabla3[[#This Row],[% PRODUCTO]]+Tabla3[[#This Row],[% LÍNEA]]," ")</f>
        <v>0</v>
      </c>
      <c r="R3417" s="53">
        <f>Tabla3[[#This Row],[OCULTAR3]]</f>
        <v>4.83</v>
      </c>
      <c r="S3417" s="53">
        <f>Tabla3[[#This Row],[PRECIO SIN %]]-Tabla3[[#This Row],[PRECIO SIN %]]*10%</f>
        <v>4.3470000000000004</v>
      </c>
      <c r="T3417" s="80">
        <f>(Tabla3[[#This Row],[PRECIO CON DESCT.]]-(Tabla3[[#This Row],[PRECIO CON DESCT.]]*$T$6))</f>
        <v>2.7386100000000004</v>
      </c>
      <c r="U3417" s="96"/>
      <c r="V3417" s="94">
        <f>Tabla3[[#This Row],[PRECIO %      en $]]*Tabla3[[#This Row],[PEDIDO ]]</f>
        <v>0</v>
      </c>
      <c r="W3417" s="57">
        <f>Tabla3[[#This Row],[PRECIO CON DESCT.]]*Tabla3[[#This Row],[PEDIDO ]]</f>
        <v>0</v>
      </c>
      <c r="X3417" s="58">
        <f>Tabla3[[#This Row],[PRECIO SIN %]]*Tabla3[[#This Row],[PEDIDO ]]</f>
        <v>0</v>
      </c>
    </row>
    <row r="3418" spans="1:24" ht="33" customHeight="1" x14ac:dyDescent="0.4">
      <c r="A3418" s="125">
        <v>7591956110248</v>
      </c>
      <c r="B3418" s="59" t="s">
        <v>297</v>
      </c>
      <c r="C3418" s="59" t="s">
        <v>304</v>
      </c>
      <c r="D34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18" s="119" t="s">
        <v>3880</v>
      </c>
      <c r="F3418" s="76" t="s">
        <v>537</v>
      </c>
      <c r="G34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18" s="78">
        <v>436</v>
      </c>
      <c r="J3418" s="52">
        <v>2.2111100000000001</v>
      </c>
      <c r="K3418" s="60">
        <f>Tabla3[[#This Row],[PRECIOS]]-Tabla3[[#This Row],[PRECIOS]]*10%</f>
        <v>1.9899990000000001</v>
      </c>
      <c r="L3418" s="101"/>
      <c r="M3418" s="61"/>
      <c r="N3418" s="55">
        <f>IFERROR(Tabla3[[#This Row],[PRECIOS]]-Tabla3[[#This Row],[PRECIOS]]*Tabla3[[#This Row],[% PRODUCTO]]," ")</f>
        <v>2.2111100000000001</v>
      </c>
      <c r="O3418" s="61"/>
      <c r="P3418" s="55">
        <f>IFERROR(Tabla3[[#This Row],[OCULTAR2]]-Tabla3[[#This Row],[OCULTAR2]]*Tabla3[[#This Row],[% LÍNEA]]," ")</f>
        <v>2.2111100000000001</v>
      </c>
      <c r="Q3418" s="56">
        <f>IFERROR(Tabla3[[#This Row],[% PRODUCTO]]+Tabla3[[#This Row],[% LÍNEA]]," ")</f>
        <v>0</v>
      </c>
      <c r="R3418" s="60">
        <f>Tabla3[[#This Row],[OCULTAR3]]</f>
        <v>2.2111100000000001</v>
      </c>
      <c r="S3418" s="60">
        <f>Tabla3[[#This Row],[PRECIO SIN %]]-Tabla3[[#This Row],[PRECIO SIN %]]*10%</f>
        <v>1.9899990000000001</v>
      </c>
      <c r="T3418" s="80">
        <f>(Tabla3[[#This Row],[PRECIO CON DESCT.]]-(Tabla3[[#This Row],[PRECIO CON DESCT.]]*$T$6))</f>
        <v>1.2536993700000001</v>
      </c>
      <c r="U3418" s="96"/>
      <c r="V3418" s="94">
        <f>Tabla3[[#This Row],[PRECIO %      en $]]*Tabla3[[#This Row],[PEDIDO ]]</f>
        <v>0</v>
      </c>
      <c r="W3418" s="57">
        <f>Tabla3[[#This Row],[PRECIO CON DESCT.]]*Tabla3[[#This Row],[PEDIDO ]]</f>
        <v>0</v>
      </c>
      <c r="X3418" s="58">
        <f>Tabla3[[#This Row],[PRECIO SIN %]]*Tabla3[[#This Row],[PEDIDO ]]</f>
        <v>0</v>
      </c>
    </row>
    <row r="3419" spans="1:24" ht="33" customHeight="1" x14ac:dyDescent="0.4">
      <c r="A3419" s="124">
        <v>7591956110217</v>
      </c>
      <c r="B3419" s="51" t="s">
        <v>297</v>
      </c>
      <c r="C3419" s="51" t="s">
        <v>304</v>
      </c>
      <c r="D34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19" s="118" t="s">
        <v>3881</v>
      </c>
      <c r="F3419" s="75" t="s">
        <v>537</v>
      </c>
      <c r="G34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19" s="77">
        <v>4354</v>
      </c>
      <c r="J3419" s="52">
        <v>0.52222000000000002</v>
      </c>
      <c r="K3419" s="53">
        <f>Tabla3[[#This Row],[PRECIOS]]-Tabla3[[#This Row],[PRECIOS]]*10%</f>
        <v>0.46999800000000003</v>
      </c>
      <c r="L3419" s="101"/>
      <c r="M3419" s="54"/>
      <c r="N3419" s="55">
        <f>IFERROR(Tabla3[[#This Row],[PRECIOS]]-Tabla3[[#This Row],[PRECIOS]]*Tabla3[[#This Row],[% PRODUCTO]]," ")</f>
        <v>0.52222000000000002</v>
      </c>
      <c r="O3419" s="54"/>
      <c r="P3419" s="55">
        <f>IFERROR(Tabla3[[#This Row],[OCULTAR2]]-Tabla3[[#This Row],[OCULTAR2]]*Tabla3[[#This Row],[% LÍNEA]]," ")</f>
        <v>0.52222000000000002</v>
      </c>
      <c r="Q3419" s="56">
        <f>IFERROR(Tabla3[[#This Row],[% PRODUCTO]]+Tabla3[[#This Row],[% LÍNEA]]," ")</f>
        <v>0</v>
      </c>
      <c r="R3419" s="53">
        <f>Tabla3[[#This Row],[OCULTAR3]]</f>
        <v>0.52222000000000002</v>
      </c>
      <c r="S3419" s="53">
        <f>Tabla3[[#This Row],[PRECIO SIN %]]-Tabla3[[#This Row],[PRECIO SIN %]]*10%</f>
        <v>0.46999800000000003</v>
      </c>
      <c r="T3419" s="80">
        <f>(Tabla3[[#This Row],[PRECIO CON DESCT.]]-(Tabla3[[#This Row],[PRECIO CON DESCT.]]*$T$6))</f>
        <v>0.29609874000000003</v>
      </c>
      <c r="U3419" s="96"/>
      <c r="V3419" s="94">
        <f>Tabla3[[#This Row],[PRECIO %      en $]]*Tabla3[[#This Row],[PEDIDO ]]</f>
        <v>0</v>
      </c>
      <c r="W3419" s="57">
        <f>Tabla3[[#This Row],[PRECIO CON DESCT.]]*Tabla3[[#This Row],[PEDIDO ]]</f>
        <v>0</v>
      </c>
      <c r="X3419" s="58">
        <f>Tabla3[[#This Row],[PRECIO SIN %]]*Tabla3[[#This Row],[PEDIDO ]]</f>
        <v>0</v>
      </c>
    </row>
    <row r="3420" spans="1:24" ht="33" customHeight="1" x14ac:dyDescent="0.4">
      <c r="A3420" s="125">
        <v>7593255000107</v>
      </c>
      <c r="B3420" s="59" t="s">
        <v>297</v>
      </c>
      <c r="C3420" s="59" t="s">
        <v>305</v>
      </c>
      <c r="D34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20" s="119" t="s">
        <v>3882</v>
      </c>
      <c r="F3420" s="76" t="s">
        <v>537</v>
      </c>
      <c r="G34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20" s="78">
        <v>38</v>
      </c>
      <c r="J3420" s="52">
        <v>0.94443999999999995</v>
      </c>
      <c r="K3420" s="60">
        <f>Tabla3[[#This Row],[PRECIOS]]-Tabla3[[#This Row],[PRECIOS]]*10%</f>
        <v>0.84999599999999997</v>
      </c>
      <c r="L3420" s="101"/>
      <c r="M3420" s="61"/>
      <c r="N3420" s="55">
        <f>IFERROR(Tabla3[[#This Row],[PRECIOS]]-Tabla3[[#This Row],[PRECIOS]]*Tabla3[[#This Row],[% PRODUCTO]]," ")</f>
        <v>0.94443999999999995</v>
      </c>
      <c r="O3420" s="61"/>
      <c r="P3420" s="55">
        <f>IFERROR(Tabla3[[#This Row],[OCULTAR2]]-Tabla3[[#This Row],[OCULTAR2]]*Tabla3[[#This Row],[% LÍNEA]]," ")</f>
        <v>0.94443999999999995</v>
      </c>
      <c r="Q3420" s="56">
        <f>IFERROR(Tabla3[[#This Row],[% PRODUCTO]]+Tabla3[[#This Row],[% LÍNEA]]," ")</f>
        <v>0</v>
      </c>
      <c r="R3420" s="60">
        <f>Tabla3[[#This Row],[OCULTAR3]]</f>
        <v>0.94443999999999995</v>
      </c>
      <c r="S3420" s="60">
        <f>Tabla3[[#This Row],[PRECIO SIN %]]-Tabla3[[#This Row],[PRECIO SIN %]]*10%</f>
        <v>0.84999599999999997</v>
      </c>
      <c r="T3420" s="80">
        <f>(Tabla3[[#This Row],[PRECIO CON DESCT.]]-(Tabla3[[#This Row],[PRECIO CON DESCT.]]*$T$6))</f>
        <v>0.53549747999999997</v>
      </c>
      <c r="U3420" s="96"/>
      <c r="V3420" s="94">
        <f>Tabla3[[#This Row],[PRECIO %      en $]]*Tabla3[[#This Row],[PEDIDO ]]</f>
        <v>0</v>
      </c>
      <c r="W3420" s="57">
        <f>Tabla3[[#This Row],[PRECIO CON DESCT.]]*Tabla3[[#This Row],[PEDIDO ]]</f>
        <v>0</v>
      </c>
      <c r="X3420" s="58">
        <f>Tabla3[[#This Row],[PRECIO SIN %]]*Tabla3[[#This Row],[PEDIDO ]]</f>
        <v>0</v>
      </c>
    </row>
    <row r="3421" spans="1:24" ht="33" customHeight="1" x14ac:dyDescent="0.4">
      <c r="A3421" s="124">
        <v>7591487000070</v>
      </c>
      <c r="B3421" s="51" t="s">
        <v>297</v>
      </c>
      <c r="C3421" s="51" t="s">
        <v>306</v>
      </c>
      <c r="D34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21" s="118" t="s">
        <v>3883</v>
      </c>
      <c r="F3421" s="75" t="s">
        <v>537</v>
      </c>
      <c r="G34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21" s="77">
        <v>133</v>
      </c>
      <c r="J3421" s="52">
        <v>2.0555599999999998</v>
      </c>
      <c r="K3421" s="53">
        <f>Tabla3[[#This Row],[PRECIOS]]-Tabla3[[#This Row],[PRECIOS]]*10%</f>
        <v>1.8500039999999998</v>
      </c>
      <c r="L3421" s="101"/>
      <c r="M3421" s="54"/>
      <c r="N3421" s="55">
        <f>IFERROR(Tabla3[[#This Row],[PRECIOS]]-Tabla3[[#This Row],[PRECIOS]]*Tabla3[[#This Row],[% PRODUCTO]]," ")</f>
        <v>2.0555599999999998</v>
      </c>
      <c r="O3421" s="54"/>
      <c r="P3421" s="55">
        <f>IFERROR(Tabla3[[#This Row],[OCULTAR2]]-Tabla3[[#This Row],[OCULTAR2]]*Tabla3[[#This Row],[% LÍNEA]]," ")</f>
        <v>2.0555599999999998</v>
      </c>
      <c r="Q3421" s="56">
        <f>IFERROR(Tabla3[[#This Row],[% PRODUCTO]]+Tabla3[[#This Row],[% LÍNEA]]," ")</f>
        <v>0</v>
      </c>
      <c r="R3421" s="53">
        <f>Tabla3[[#This Row],[OCULTAR3]]</f>
        <v>2.0555599999999998</v>
      </c>
      <c r="S3421" s="53">
        <f>Tabla3[[#This Row],[PRECIO SIN %]]-Tabla3[[#This Row],[PRECIO SIN %]]*10%</f>
        <v>1.8500039999999998</v>
      </c>
      <c r="T3421" s="80">
        <f>(Tabla3[[#This Row],[PRECIO CON DESCT.]]-(Tabla3[[#This Row],[PRECIO CON DESCT.]]*$T$6))</f>
        <v>1.16550252</v>
      </c>
      <c r="U3421" s="96"/>
      <c r="V3421" s="94">
        <f>Tabla3[[#This Row],[PRECIO %      en $]]*Tabla3[[#This Row],[PEDIDO ]]</f>
        <v>0</v>
      </c>
      <c r="W3421" s="57">
        <f>Tabla3[[#This Row],[PRECIO CON DESCT.]]*Tabla3[[#This Row],[PEDIDO ]]</f>
        <v>0</v>
      </c>
      <c r="X3421" s="58">
        <f>Tabla3[[#This Row],[PRECIO SIN %]]*Tabla3[[#This Row],[PEDIDO ]]</f>
        <v>0</v>
      </c>
    </row>
    <row r="3422" spans="1:24" ht="33" customHeight="1" x14ac:dyDescent="0.4">
      <c r="A3422" s="125">
        <v>7591956110224</v>
      </c>
      <c r="B3422" s="59" t="s">
        <v>297</v>
      </c>
      <c r="C3422" s="59" t="s">
        <v>304</v>
      </c>
      <c r="D34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22" s="119" t="s">
        <v>3884</v>
      </c>
      <c r="F3422" s="76" t="s">
        <v>537</v>
      </c>
      <c r="G34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22" s="78">
        <v>1865</v>
      </c>
      <c r="J3422" s="52">
        <v>0.74443999999999999</v>
      </c>
      <c r="K3422" s="60">
        <f>Tabla3[[#This Row],[PRECIOS]]-Tabla3[[#This Row],[PRECIOS]]*10%</f>
        <v>0.66999600000000004</v>
      </c>
      <c r="L3422" s="101"/>
      <c r="M3422" s="61"/>
      <c r="N3422" s="55">
        <f>IFERROR(Tabla3[[#This Row],[PRECIOS]]-Tabla3[[#This Row],[PRECIOS]]*Tabla3[[#This Row],[% PRODUCTO]]," ")</f>
        <v>0.74443999999999999</v>
      </c>
      <c r="O3422" s="61"/>
      <c r="P3422" s="55">
        <f>IFERROR(Tabla3[[#This Row],[OCULTAR2]]-Tabla3[[#This Row],[OCULTAR2]]*Tabla3[[#This Row],[% LÍNEA]]," ")</f>
        <v>0.74443999999999999</v>
      </c>
      <c r="Q3422" s="56">
        <f>IFERROR(Tabla3[[#This Row],[% PRODUCTO]]+Tabla3[[#This Row],[% LÍNEA]]," ")</f>
        <v>0</v>
      </c>
      <c r="R3422" s="60">
        <f>Tabla3[[#This Row],[OCULTAR3]]</f>
        <v>0.74443999999999999</v>
      </c>
      <c r="S3422" s="60">
        <f>Tabla3[[#This Row],[PRECIO SIN %]]-Tabla3[[#This Row],[PRECIO SIN %]]*10%</f>
        <v>0.66999600000000004</v>
      </c>
      <c r="T3422" s="80">
        <f>(Tabla3[[#This Row],[PRECIO CON DESCT.]]-(Tabla3[[#This Row],[PRECIO CON DESCT.]]*$T$6))</f>
        <v>0.42209748000000002</v>
      </c>
      <c r="U3422" s="96"/>
      <c r="V3422" s="94">
        <f>Tabla3[[#This Row],[PRECIO %      en $]]*Tabla3[[#This Row],[PEDIDO ]]</f>
        <v>0</v>
      </c>
      <c r="W3422" s="57">
        <f>Tabla3[[#This Row],[PRECIO CON DESCT.]]*Tabla3[[#This Row],[PEDIDO ]]</f>
        <v>0</v>
      </c>
      <c r="X3422" s="58">
        <f>Tabla3[[#This Row],[PRECIO SIN %]]*Tabla3[[#This Row],[PEDIDO ]]</f>
        <v>0</v>
      </c>
    </row>
    <row r="3423" spans="1:24" ht="33" customHeight="1" x14ac:dyDescent="0.4">
      <c r="A3423" s="124">
        <v>7591487000087</v>
      </c>
      <c r="B3423" s="51" t="s">
        <v>297</v>
      </c>
      <c r="C3423" s="51" t="s">
        <v>306</v>
      </c>
      <c r="D34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23" s="118" t="s">
        <v>3885</v>
      </c>
      <c r="F3423" s="75" t="s">
        <v>537</v>
      </c>
      <c r="G34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23" s="77">
        <v>1</v>
      </c>
      <c r="J3423" s="52">
        <v>3.75556</v>
      </c>
      <c r="K3423" s="53">
        <f>Tabla3[[#This Row],[PRECIOS]]-Tabla3[[#This Row],[PRECIOS]]*10%</f>
        <v>3.380004</v>
      </c>
      <c r="L3423" s="101"/>
      <c r="M3423" s="54"/>
      <c r="N3423" s="55">
        <f>IFERROR(Tabla3[[#This Row],[PRECIOS]]-Tabla3[[#This Row],[PRECIOS]]*Tabla3[[#This Row],[% PRODUCTO]]," ")</f>
        <v>3.75556</v>
      </c>
      <c r="O3423" s="54"/>
      <c r="P3423" s="55">
        <f>IFERROR(Tabla3[[#This Row],[OCULTAR2]]-Tabla3[[#This Row],[OCULTAR2]]*Tabla3[[#This Row],[% LÍNEA]]," ")</f>
        <v>3.75556</v>
      </c>
      <c r="Q3423" s="56">
        <f>IFERROR(Tabla3[[#This Row],[% PRODUCTO]]+Tabla3[[#This Row],[% LÍNEA]]," ")</f>
        <v>0</v>
      </c>
      <c r="R3423" s="53">
        <f>Tabla3[[#This Row],[OCULTAR3]]</f>
        <v>3.75556</v>
      </c>
      <c r="S3423" s="53">
        <f>Tabla3[[#This Row],[PRECIO SIN %]]-Tabla3[[#This Row],[PRECIO SIN %]]*10%</f>
        <v>3.380004</v>
      </c>
      <c r="T3423" s="80">
        <f>(Tabla3[[#This Row],[PRECIO CON DESCT.]]-(Tabla3[[#This Row],[PRECIO CON DESCT.]]*$T$6))</f>
        <v>2.1294025200000002</v>
      </c>
      <c r="U3423" s="96"/>
      <c r="V3423" s="94">
        <f>Tabla3[[#This Row],[PRECIO %      en $]]*Tabla3[[#This Row],[PEDIDO ]]</f>
        <v>0</v>
      </c>
      <c r="W3423" s="57">
        <f>Tabla3[[#This Row],[PRECIO CON DESCT.]]*Tabla3[[#This Row],[PEDIDO ]]</f>
        <v>0</v>
      </c>
      <c r="X3423" s="58">
        <f>Tabla3[[#This Row],[PRECIO SIN %]]*Tabla3[[#This Row],[PEDIDO ]]</f>
        <v>0</v>
      </c>
    </row>
    <row r="3424" spans="1:24" ht="33" customHeight="1" x14ac:dyDescent="0.4">
      <c r="A3424" s="125">
        <v>7591956110231</v>
      </c>
      <c r="B3424" s="59" t="s">
        <v>297</v>
      </c>
      <c r="C3424" s="59" t="s">
        <v>304</v>
      </c>
      <c r="D34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24" s="119" t="s">
        <v>3886</v>
      </c>
      <c r="F3424" s="76" t="s">
        <v>537</v>
      </c>
      <c r="G34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24" s="78">
        <v>2108</v>
      </c>
      <c r="J3424" s="52">
        <v>1.28</v>
      </c>
      <c r="K3424" s="60">
        <f>Tabla3[[#This Row],[PRECIOS]]-Tabla3[[#This Row],[PRECIOS]]*10%</f>
        <v>1.1520000000000001</v>
      </c>
      <c r="L3424" s="101"/>
      <c r="M3424" s="61"/>
      <c r="N3424" s="55">
        <f>IFERROR(Tabla3[[#This Row],[PRECIOS]]-Tabla3[[#This Row],[PRECIOS]]*Tabla3[[#This Row],[% PRODUCTO]]," ")</f>
        <v>1.28</v>
      </c>
      <c r="O3424" s="61"/>
      <c r="P3424" s="55">
        <f>IFERROR(Tabla3[[#This Row],[OCULTAR2]]-Tabla3[[#This Row],[OCULTAR2]]*Tabla3[[#This Row],[% LÍNEA]]," ")</f>
        <v>1.28</v>
      </c>
      <c r="Q3424" s="56">
        <f>IFERROR(Tabla3[[#This Row],[% PRODUCTO]]+Tabla3[[#This Row],[% LÍNEA]]," ")</f>
        <v>0</v>
      </c>
      <c r="R3424" s="60">
        <f>Tabla3[[#This Row],[OCULTAR3]]</f>
        <v>1.28</v>
      </c>
      <c r="S3424" s="60">
        <f>Tabla3[[#This Row],[PRECIO SIN %]]-Tabla3[[#This Row],[PRECIO SIN %]]*10%</f>
        <v>1.1520000000000001</v>
      </c>
      <c r="T3424" s="80">
        <f>(Tabla3[[#This Row],[PRECIO CON DESCT.]]-(Tabla3[[#This Row],[PRECIO CON DESCT.]]*$T$6))</f>
        <v>0.72576000000000007</v>
      </c>
      <c r="U3424" s="96"/>
      <c r="V3424" s="94">
        <f>Tabla3[[#This Row],[PRECIO %      en $]]*Tabla3[[#This Row],[PEDIDO ]]</f>
        <v>0</v>
      </c>
      <c r="W3424" s="57">
        <f>Tabla3[[#This Row],[PRECIO CON DESCT.]]*Tabla3[[#This Row],[PEDIDO ]]</f>
        <v>0</v>
      </c>
      <c r="X3424" s="58">
        <f>Tabla3[[#This Row],[PRECIO SIN %]]*Tabla3[[#This Row],[PEDIDO ]]</f>
        <v>0</v>
      </c>
    </row>
    <row r="3425" spans="1:24" ht="33" customHeight="1" x14ac:dyDescent="0.4">
      <c r="A3425" s="124">
        <v>7591956110255</v>
      </c>
      <c r="B3425" s="51" t="s">
        <v>297</v>
      </c>
      <c r="C3425" s="51" t="s">
        <v>304</v>
      </c>
      <c r="D34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25" s="118" t="s">
        <v>3887</v>
      </c>
      <c r="F3425" s="75" t="s">
        <v>537</v>
      </c>
      <c r="G34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25" s="77">
        <v>91</v>
      </c>
      <c r="J3425" s="52">
        <v>7.4666699999999997</v>
      </c>
      <c r="K3425" s="53">
        <f>Tabla3[[#This Row],[PRECIOS]]-Tabla3[[#This Row],[PRECIOS]]*10%</f>
        <v>6.7200030000000002</v>
      </c>
      <c r="L3425" s="101"/>
      <c r="M3425" s="54"/>
      <c r="N3425" s="55">
        <f>IFERROR(Tabla3[[#This Row],[PRECIOS]]-Tabla3[[#This Row],[PRECIOS]]*Tabla3[[#This Row],[% PRODUCTO]]," ")</f>
        <v>7.4666699999999997</v>
      </c>
      <c r="O3425" s="54"/>
      <c r="P3425" s="55">
        <f>IFERROR(Tabla3[[#This Row],[OCULTAR2]]-Tabla3[[#This Row],[OCULTAR2]]*Tabla3[[#This Row],[% LÍNEA]]," ")</f>
        <v>7.4666699999999997</v>
      </c>
      <c r="Q3425" s="56">
        <f>IFERROR(Tabla3[[#This Row],[% PRODUCTO]]+Tabla3[[#This Row],[% LÍNEA]]," ")</f>
        <v>0</v>
      </c>
      <c r="R3425" s="53">
        <f>Tabla3[[#This Row],[OCULTAR3]]</f>
        <v>7.4666699999999997</v>
      </c>
      <c r="S3425" s="53">
        <f>Tabla3[[#This Row],[PRECIO SIN %]]-Tabla3[[#This Row],[PRECIO SIN %]]*10%</f>
        <v>6.7200030000000002</v>
      </c>
      <c r="T3425" s="80">
        <f>(Tabla3[[#This Row],[PRECIO CON DESCT.]]-(Tabla3[[#This Row],[PRECIO CON DESCT.]]*$T$6))</f>
        <v>4.2336018900000001</v>
      </c>
      <c r="U3425" s="96"/>
      <c r="V3425" s="94">
        <f>Tabla3[[#This Row],[PRECIO %      en $]]*Tabla3[[#This Row],[PEDIDO ]]</f>
        <v>0</v>
      </c>
      <c r="W3425" s="57">
        <f>Tabla3[[#This Row],[PRECIO CON DESCT.]]*Tabla3[[#This Row],[PEDIDO ]]</f>
        <v>0</v>
      </c>
      <c r="X3425" s="58">
        <f>Tabla3[[#This Row],[PRECIO SIN %]]*Tabla3[[#This Row],[PEDIDO ]]</f>
        <v>0</v>
      </c>
    </row>
    <row r="3426" spans="1:24" ht="33" customHeight="1" x14ac:dyDescent="0.4">
      <c r="A3426" s="125">
        <v>7592044002681</v>
      </c>
      <c r="B3426" s="59" t="s">
        <v>297</v>
      </c>
      <c r="C3426" s="59" t="s">
        <v>304</v>
      </c>
      <c r="D34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26" s="119" t="s">
        <v>3888</v>
      </c>
      <c r="F3426" s="76" t="s">
        <v>537</v>
      </c>
      <c r="G34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26" s="78">
        <v>331</v>
      </c>
      <c r="J3426" s="52">
        <v>0.9</v>
      </c>
      <c r="K3426" s="60">
        <f>Tabla3[[#This Row],[PRECIOS]]-Tabla3[[#This Row],[PRECIOS]]*10%</f>
        <v>0.81</v>
      </c>
      <c r="L3426" s="101"/>
      <c r="M3426" s="61"/>
      <c r="N3426" s="55">
        <f>IFERROR(Tabla3[[#This Row],[PRECIOS]]-Tabla3[[#This Row],[PRECIOS]]*Tabla3[[#This Row],[% PRODUCTO]]," ")</f>
        <v>0.9</v>
      </c>
      <c r="O3426" s="61"/>
      <c r="P3426" s="55">
        <f>IFERROR(Tabla3[[#This Row],[OCULTAR2]]-Tabla3[[#This Row],[OCULTAR2]]*Tabla3[[#This Row],[% LÍNEA]]," ")</f>
        <v>0.9</v>
      </c>
      <c r="Q3426" s="56">
        <f>IFERROR(Tabla3[[#This Row],[% PRODUCTO]]+Tabla3[[#This Row],[% LÍNEA]]," ")</f>
        <v>0</v>
      </c>
      <c r="R3426" s="60">
        <f>Tabla3[[#This Row],[OCULTAR3]]</f>
        <v>0.9</v>
      </c>
      <c r="S3426" s="60">
        <f>Tabla3[[#This Row],[PRECIO SIN %]]-Tabla3[[#This Row],[PRECIO SIN %]]*10%</f>
        <v>0.81</v>
      </c>
      <c r="T3426" s="80">
        <f>(Tabla3[[#This Row],[PRECIO CON DESCT.]]-(Tabla3[[#This Row],[PRECIO CON DESCT.]]*$T$6))</f>
        <v>0.51029999999999998</v>
      </c>
      <c r="U3426" s="96"/>
      <c r="V3426" s="94">
        <f>Tabla3[[#This Row],[PRECIO %      en $]]*Tabla3[[#This Row],[PEDIDO ]]</f>
        <v>0</v>
      </c>
      <c r="W3426" s="57">
        <f>Tabla3[[#This Row],[PRECIO CON DESCT.]]*Tabla3[[#This Row],[PEDIDO ]]</f>
        <v>0</v>
      </c>
      <c r="X3426" s="58">
        <f>Tabla3[[#This Row],[PRECIO SIN %]]*Tabla3[[#This Row],[PEDIDO ]]</f>
        <v>0</v>
      </c>
    </row>
    <row r="3427" spans="1:24" ht="33" customHeight="1" x14ac:dyDescent="0.4">
      <c r="A3427" s="124">
        <v>7596793001025</v>
      </c>
      <c r="B3427" s="51" t="s">
        <v>297</v>
      </c>
      <c r="C3427" s="51" t="s">
        <v>307</v>
      </c>
      <c r="D34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27" s="118" t="s">
        <v>3889</v>
      </c>
      <c r="F3427" s="75" t="s">
        <v>537</v>
      </c>
      <c r="G34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27" s="77">
        <v>153</v>
      </c>
      <c r="J3427" s="52">
        <v>0.77778000000000003</v>
      </c>
      <c r="K3427" s="53">
        <f>Tabla3[[#This Row],[PRECIOS]]-Tabla3[[#This Row],[PRECIOS]]*10%</f>
        <v>0.70000200000000001</v>
      </c>
      <c r="L3427" s="101"/>
      <c r="M3427" s="54"/>
      <c r="N3427" s="55">
        <f>IFERROR(Tabla3[[#This Row],[PRECIOS]]-Tabla3[[#This Row],[PRECIOS]]*Tabla3[[#This Row],[% PRODUCTO]]," ")</f>
        <v>0.77778000000000003</v>
      </c>
      <c r="O3427" s="54"/>
      <c r="P3427" s="55">
        <f>IFERROR(Tabla3[[#This Row],[OCULTAR2]]-Tabla3[[#This Row],[OCULTAR2]]*Tabla3[[#This Row],[% LÍNEA]]," ")</f>
        <v>0.77778000000000003</v>
      </c>
      <c r="Q3427" s="56">
        <f>IFERROR(Tabla3[[#This Row],[% PRODUCTO]]+Tabla3[[#This Row],[% LÍNEA]]," ")</f>
        <v>0</v>
      </c>
      <c r="R3427" s="53">
        <f>Tabla3[[#This Row],[OCULTAR3]]</f>
        <v>0.77778000000000003</v>
      </c>
      <c r="S3427" s="53">
        <f>Tabla3[[#This Row],[PRECIO SIN %]]-Tabla3[[#This Row],[PRECIO SIN %]]*10%</f>
        <v>0.70000200000000001</v>
      </c>
      <c r="T3427" s="80">
        <f>(Tabla3[[#This Row],[PRECIO CON DESCT.]]-(Tabla3[[#This Row],[PRECIO CON DESCT.]]*$T$6))</f>
        <v>0.44100126000000001</v>
      </c>
      <c r="U3427" s="96"/>
      <c r="V3427" s="94">
        <f>Tabla3[[#This Row],[PRECIO %      en $]]*Tabla3[[#This Row],[PEDIDO ]]</f>
        <v>0</v>
      </c>
      <c r="W3427" s="57">
        <f>Tabla3[[#This Row],[PRECIO CON DESCT.]]*Tabla3[[#This Row],[PEDIDO ]]</f>
        <v>0</v>
      </c>
      <c r="X3427" s="58">
        <f>Tabla3[[#This Row],[PRECIO SIN %]]*Tabla3[[#This Row],[PEDIDO ]]</f>
        <v>0</v>
      </c>
    </row>
    <row r="3428" spans="1:24" ht="33" customHeight="1" x14ac:dyDescent="0.4">
      <c r="A3428" s="125">
        <v>810028130357</v>
      </c>
      <c r="B3428" s="59" t="s">
        <v>297</v>
      </c>
      <c r="C3428" s="59" t="s">
        <v>308</v>
      </c>
      <c r="D34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28" s="119" t="s">
        <v>3890</v>
      </c>
      <c r="F3428" s="76" t="s">
        <v>526</v>
      </c>
      <c r="G34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28" s="78">
        <v>291</v>
      </c>
      <c r="J3428" s="52">
        <v>0.88888999999999996</v>
      </c>
      <c r="K3428" s="60">
        <f>Tabla3[[#This Row],[PRECIOS]]-Tabla3[[#This Row],[PRECIOS]]*10%</f>
        <v>0.80000099999999996</v>
      </c>
      <c r="L3428" s="101"/>
      <c r="M3428" s="61"/>
      <c r="N3428" s="55">
        <f>IFERROR(Tabla3[[#This Row],[PRECIOS]]-Tabla3[[#This Row],[PRECIOS]]*Tabla3[[#This Row],[% PRODUCTO]]," ")</f>
        <v>0.88888999999999996</v>
      </c>
      <c r="O3428" s="61"/>
      <c r="P3428" s="55">
        <f>IFERROR(Tabla3[[#This Row],[OCULTAR2]]-Tabla3[[#This Row],[OCULTAR2]]*Tabla3[[#This Row],[% LÍNEA]]," ")</f>
        <v>0.88888999999999996</v>
      </c>
      <c r="Q3428" s="56">
        <f>IFERROR(Tabla3[[#This Row],[% PRODUCTO]]+Tabla3[[#This Row],[% LÍNEA]]," ")</f>
        <v>0</v>
      </c>
      <c r="R3428" s="60">
        <f>Tabla3[[#This Row],[OCULTAR3]]</f>
        <v>0.88888999999999996</v>
      </c>
      <c r="S3428" s="60">
        <f>Tabla3[[#This Row],[PRECIO SIN %]]-Tabla3[[#This Row],[PRECIO SIN %]]*10%</f>
        <v>0.80000099999999996</v>
      </c>
      <c r="T3428" s="80">
        <f>(Tabla3[[#This Row],[PRECIO CON DESCT.]]-(Tabla3[[#This Row],[PRECIO CON DESCT.]]*$T$6))</f>
        <v>0.50400062999999995</v>
      </c>
      <c r="U3428" s="96"/>
      <c r="V3428" s="94">
        <f>Tabla3[[#This Row],[PRECIO %      en $]]*Tabla3[[#This Row],[PEDIDO ]]</f>
        <v>0</v>
      </c>
      <c r="W3428" s="57">
        <f>Tabla3[[#This Row],[PRECIO CON DESCT.]]*Tabla3[[#This Row],[PEDIDO ]]</f>
        <v>0</v>
      </c>
      <c r="X3428" s="58">
        <f>Tabla3[[#This Row],[PRECIO SIN %]]*Tabla3[[#This Row],[PEDIDO ]]</f>
        <v>0</v>
      </c>
    </row>
    <row r="3429" spans="1:24" ht="33" customHeight="1" x14ac:dyDescent="0.4">
      <c r="A3429" s="124">
        <v>1435102059912</v>
      </c>
      <c r="B3429" s="51" t="s">
        <v>297</v>
      </c>
      <c r="C3429" s="51" t="s">
        <v>309</v>
      </c>
      <c r="D34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29" s="118" t="s">
        <v>3891</v>
      </c>
      <c r="F3429" s="75" t="s">
        <v>537</v>
      </c>
      <c r="G34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29" s="77">
        <v>37</v>
      </c>
      <c r="J3429" s="52">
        <v>0.66666999999999998</v>
      </c>
      <c r="K3429" s="53">
        <f>Tabla3[[#This Row],[PRECIOS]]-Tabla3[[#This Row],[PRECIOS]]*10%</f>
        <v>0.60000299999999995</v>
      </c>
      <c r="L3429" s="101"/>
      <c r="M3429" s="54"/>
      <c r="N3429" s="55">
        <f>IFERROR(Tabla3[[#This Row],[PRECIOS]]-Tabla3[[#This Row],[PRECIOS]]*Tabla3[[#This Row],[% PRODUCTO]]," ")</f>
        <v>0.66666999999999998</v>
      </c>
      <c r="O3429" s="54"/>
      <c r="P3429" s="55">
        <f>IFERROR(Tabla3[[#This Row],[OCULTAR2]]-Tabla3[[#This Row],[OCULTAR2]]*Tabla3[[#This Row],[% LÍNEA]]," ")</f>
        <v>0.66666999999999998</v>
      </c>
      <c r="Q3429" s="56">
        <f>IFERROR(Tabla3[[#This Row],[% PRODUCTO]]+Tabla3[[#This Row],[% LÍNEA]]," ")</f>
        <v>0</v>
      </c>
      <c r="R3429" s="53">
        <f>Tabla3[[#This Row],[OCULTAR3]]</f>
        <v>0.66666999999999998</v>
      </c>
      <c r="S3429" s="53">
        <f>Tabla3[[#This Row],[PRECIO SIN %]]-Tabla3[[#This Row],[PRECIO SIN %]]*10%</f>
        <v>0.60000299999999995</v>
      </c>
      <c r="T3429" s="80">
        <f>(Tabla3[[#This Row],[PRECIO CON DESCT.]]-(Tabla3[[#This Row],[PRECIO CON DESCT.]]*$T$6))</f>
        <v>0.37800188999999995</v>
      </c>
      <c r="U3429" s="96"/>
      <c r="V3429" s="94">
        <f>Tabla3[[#This Row],[PRECIO %      en $]]*Tabla3[[#This Row],[PEDIDO ]]</f>
        <v>0</v>
      </c>
      <c r="W3429" s="57">
        <f>Tabla3[[#This Row],[PRECIO CON DESCT.]]*Tabla3[[#This Row],[PEDIDO ]]</f>
        <v>0</v>
      </c>
      <c r="X3429" s="58">
        <f>Tabla3[[#This Row],[PRECIO SIN %]]*Tabla3[[#This Row],[PEDIDO ]]</f>
        <v>0</v>
      </c>
    </row>
    <row r="3430" spans="1:24" ht="33" customHeight="1" x14ac:dyDescent="0.4">
      <c r="A3430" s="125">
        <v>810028131095</v>
      </c>
      <c r="B3430" s="59" t="s">
        <v>297</v>
      </c>
      <c r="C3430" s="59" t="s">
        <v>308</v>
      </c>
      <c r="D34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30" s="119" t="s">
        <v>3892</v>
      </c>
      <c r="F3430" s="76" t="s">
        <v>526</v>
      </c>
      <c r="G34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30" s="78">
        <v>283</v>
      </c>
      <c r="J3430" s="52">
        <v>0.83333000000000002</v>
      </c>
      <c r="K3430" s="60">
        <f>Tabla3[[#This Row],[PRECIOS]]-Tabla3[[#This Row],[PRECIOS]]*10%</f>
        <v>0.74999700000000002</v>
      </c>
      <c r="L3430" s="101"/>
      <c r="M3430" s="61"/>
      <c r="N3430" s="55">
        <f>IFERROR(Tabla3[[#This Row],[PRECIOS]]-Tabla3[[#This Row],[PRECIOS]]*Tabla3[[#This Row],[% PRODUCTO]]," ")</f>
        <v>0.83333000000000002</v>
      </c>
      <c r="O3430" s="61"/>
      <c r="P3430" s="55">
        <f>IFERROR(Tabla3[[#This Row],[OCULTAR2]]-Tabla3[[#This Row],[OCULTAR2]]*Tabla3[[#This Row],[% LÍNEA]]," ")</f>
        <v>0.83333000000000002</v>
      </c>
      <c r="Q3430" s="56">
        <f>IFERROR(Tabla3[[#This Row],[% PRODUCTO]]+Tabla3[[#This Row],[% LÍNEA]]," ")</f>
        <v>0</v>
      </c>
      <c r="R3430" s="60">
        <f>Tabla3[[#This Row],[OCULTAR3]]</f>
        <v>0.83333000000000002</v>
      </c>
      <c r="S3430" s="60">
        <f>Tabla3[[#This Row],[PRECIO SIN %]]-Tabla3[[#This Row],[PRECIO SIN %]]*10%</f>
        <v>0.74999700000000002</v>
      </c>
      <c r="T3430" s="80">
        <f>(Tabla3[[#This Row],[PRECIO CON DESCT.]]-(Tabla3[[#This Row],[PRECIO CON DESCT.]]*$T$6))</f>
        <v>0.47249811000000003</v>
      </c>
      <c r="U3430" s="96"/>
      <c r="V3430" s="94">
        <f>Tabla3[[#This Row],[PRECIO %      en $]]*Tabla3[[#This Row],[PEDIDO ]]</f>
        <v>0</v>
      </c>
      <c r="W3430" s="57">
        <f>Tabla3[[#This Row],[PRECIO CON DESCT.]]*Tabla3[[#This Row],[PEDIDO ]]</f>
        <v>0</v>
      </c>
      <c r="X3430" s="58">
        <f>Tabla3[[#This Row],[PRECIO SIN %]]*Tabla3[[#This Row],[PEDIDO ]]</f>
        <v>0</v>
      </c>
    </row>
    <row r="3431" spans="1:24" ht="33" customHeight="1" x14ac:dyDescent="0.4">
      <c r="A3431" s="124">
        <v>7597830000209</v>
      </c>
      <c r="B3431" s="51" t="s">
        <v>297</v>
      </c>
      <c r="C3431" s="51" t="s">
        <v>310</v>
      </c>
      <c r="D34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31" s="118" t="s">
        <v>3893</v>
      </c>
      <c r="F3431" s="75" t="s">
        <v>526</v>
      </c>
      <c r="G34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31" s="77">
        <v>14</v>
      </c>
      <c r="J3431" s="52">
        <v>5.3333300000000001</v>
      </c>
      <c r="K3431" s="53">
        <f>Tabla3[[#This Row],[PRECIOS]]-Tabla3[[#This Row],[PRECIOS]]*10%</f>
        <v>4.7999970000000003</v>
      </c>
      <c r="L3431" s="101"/>
      <c r="M3431" s="54"/>
      <c r="N3431" s="55">
        <f>IFERROR(Tabla3[[#This Row],[PRECIOS]]-Tabla3[[#This Row],[PRECIOS]]*Tabla3[[#This Row],[% PRODUCTO]]," ")</f>
        <v>5.3333300000000001</v>
      </c>
      <c r="O3431" s="54"/>
      <c r="P3431" s="55">
        <f>IFERROR(Tabla3[[#This Row],[OCULTAR2]]-Tabla3[[#This Row],[OCULTAR2]]*Tabla3[[#This Row],[% LÍNEA]]," ")</f>
        <v>5.3333300000000001</v>
      </c>
      <c r="Q3431" s="56">
        <f>IFERROR(Tabla3[[#This Row],[% PRODUCTO]]+Tabla3[[#This Row],[% LÍNEA]]," ")</f>
        <v>0</v>
      </c>
      <c r="R3431" s="53">
        <f>Tabla3[[#This Row],[OCULTAR3]]</f>
        <v>5.3333300000000001</v>
      </c>
      <c r="S3431" s="53">
        <f>Tabla3[[#This Row],[PRECIO SIN %]]-Tabla3[[#This Row],[PRECIO SIN %]]*10%</f>
        <v>4.7999970000000003</v>
      </c>
      <c r="T3431" s="80">
        <f>(Tabla3[[#This Row],[PRECIO CON DESCT.]]-(Tabla3[[#This Row],[PRECIO CON DESCT.]]*$T$6))</f>
        <v>3.02399811</v>
      </c>
      <c r="U3431" s="96"/>
      <c r="V3431" s="94">
        <f>Tabla3[[#This Row],[PRECIO %      en $]]*Tabla3[[#This Row],[PEDIDO ]]</f>
        <v>0</v>
      </c>
      <c r="W3431" s="57">
        <f>Tabla3[[#This Row],[PRECIO CON DESCT.]]*Tabla3[[#This Row],[PEDIDO ]]</f>
        <v>0</v>
      </c>
      <c r="X3431" s="58">
        <f>Tabla3[[#This Row],[PRECIO SIN %]]*Tabla3[[#This Row],[PEDIDO ]]</f>
        <v>0</v>
      </c>
    </row>
    <row r="3432" spans="1:24" ht="33" customHeight="1" x14ac:dyDescent="0.4">
      <c r="A3432" s="125">
        <v>7597830000230</v>
      </c>
      <c r="B3432" s="59" t="s">
        <v>297</v>
      </c>
      <c r="C3432" s="59" t="s">
        <v>310</v>
      </c>
      <c r="D34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32" s="119" t="s">
        <v>3894</v>
      </c>
      <c r="F3432" s="76" t="s">
        <v>537</v>
      </c>
      <c r="G34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32" s="78">
        <v>11</v>
      </c>
      <c r="J3432" s="52">
        <v>3.9444400000000002</v>
      </c>
      <c r="K3432" s="60">
        <f>Tabla3[[#This Row],[PRECIOS]]-Tabla3[[#This Row],[PRECIOS]]*10%</f>
        <v>3.5499960000000002</v>
      </c>
      <c r="L3432" s="101"/>
      <c r="M3432" s="61"/>
      <c r="N3432" s="55">
        <f>IFERROR(Tabla3[[#This Row],[PRECIOS]]-Tabla3[[#This Row],[PRECIOS]]*Tabla3[[#This Row],[% PRODUCTO]]," ")</f>
        <v>3.9444400000000002</v>
      </c>
      <c r="O3432" s="61"/>
      <c r="P3432" s="55">
        <f>IFERROR(Tabla3[[#This Row],[OCULTAR2]]-Tabla3[[#This Row],[OCULTAR2]]*Tabla3[[#This Row],[% LÍNEA]]," ")</f>
        <v>3.9444400000000002</v>
      </c>
      <c r="Q3432" s="56">
        <f>IFERROR(Tabla3[[#This Row],[% PRODUCTO]]+Tabla3[[#This Row],[% LÍNEA]]," ")</f>
        <v>0</v>
      </c>
      <c r="R3432" s="60">
        <f>Tabla3[[#This Row],[OCULTAR3]]</f>
        <v>3.9444400000000002</v>
      </c>
      <c r="S3432" s="60">
        <f>Tabla3[[#This Row],[PRECIO SIN %]]-Tabla3[[#This Row],[PRECIO SIN %]]*10%</f>
        <v>3.5499960000000002</v>
      </c>
      <c r="T3432" s="80">
        <f>(Tabla3[[#This Row],[PRECIO CON DESCT.]]-(Tabla3[[#This Row],[PRECIO CON DESCT.]]*$T$6))</f>
        <v>2.2364974800000001</v>
      </c>
      <c r="U3432" s="96"/>
      <c r="V3432" s="94">
        <f>Tabla3[[#This Row],[PRECIO %      en $]]*Tabla3[[#This Row],[PEDIDO ]]</f>
        <v>0</v>
      </c>
      <c r="W3432" s="57">
        <f>Tabla3[[#This Row],[PRECIO CON DESCT.]]*Tabla3[[#This Row],[PEDIDO ]]</f>
        <v>0</v>
      </c>
      <c r="X3432" s="58">
        <f>Tabla3[[#This Row],[PRECIO SIN %]]*Tabla3[[#This Row],[PEDIDO ]]</f>
        <v>0</v>
      </c>
    </row>
    <row r="3433" spans="1:24" ht="33" customHeight="1" x14ac:dyDescent="0.4">
      <c r="A3433" s="124">
        <v>3170467210022</v>
      </c>
      <c r="B3433" s="51" t="s">
        <v>297</v>
      </c>
      <c r="C3433" s="51" t="s">
        <v>311</v>
      </c>
      <c r="D34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33" s="118" t="s">
        <v>3895</v>
      </c>
      <c r="F3433" s="75" t="s">
        <v>537</v>
      </c>
      <c r="G34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33" s="77">
        <v>18</v>
      </c>
      <c r="J3433" s="52">
        <v>5.2222200000000001</v>
      </c>
      <c r="K3433" s="53">
        <f>Tabla3[[#This Row],[PRECIOS]]-Tabla3[[#This Row],[PRECIOS]]*10%</f>
        <v>4.6999979999999999</v>
      </c>
      <c r="L3433" s="101"/>
      <c r="M3433" s="54"/>
      <c r="N3433" s="55">
        <f>IFERROR(Tabla3[[#This Row],[PRECIOS]]-Tabla3[[#This Row],[PRECIOS]]*Tabla3[[#This Row],[% PRODUCTO]]," ")</f>
        <v>5.2222200000000001</v>
      </c>
      <c r="O3433" s="54"/>
      <c r="P3433" s="55">
        <f>IFERROR(Tabla3[[#This Row],[OCULTAR2]]-Tabla3[[#This Row],[OCULTAR2]]*Tabla3[[#This Row],[% LÍNEA]]," ")</f>
        <v>5.2222200000000001</v>
      </c>
      <c r="Q3433" s="56">
        <f>IFERROR(Tabla3[[#This Row],[% PRODUCTO]]+Tabla3[[#This Row],[% LÍNEA]]," ")</f>
        <v>0</v>
      </c>
      <c r="R3433" s="53">
        <f>Tabla3[[#This Row],[OCULTAR3]]</f>
        <v>5.2222200000000001</v>
      </c>
      <c r="S3433" s="53">
        <f>Tabla3[[#This Row],[PRECIO SIN %]]-Tabla3[[#This Row],[PRECIO SIN %]]*10%</f>
        <v>4.6999979999999999</v>
      </c>
      <c r="T3433" s="80">
        <f>(Tabla3[[#This Row],[PRECIO CON DESCT.]]-(Tabla3[[#This Row],[PRECIO CON DESCT.]]*$T$6))</f>
        <v>2.96099874</v>
      </c>
      <c r="U3433" s="96"/>
      <c r="V3433" s="94">
        <f>Tabla3[[#This Row],[PRECIO %      en $]]*Tabla3[[#This Row],[PEDIDO ]]</f>
        <v>0</v>
      </c>
      <c r="W3433" s="57">
        <f>Tabla3[[#This Row],[PRECIO CON DESCT.]]*Tabla3[[#This Row],[PEDIDO ]]</f>
        <v>0</v>
      </c>
      <c r="X3433" s="58">
        <f>Tabla3[[#This Row],[PRECIO SIN %]]*Tabla3[[#This Row],[PEDIDO ]]</f>
        <v>0</v>
      </c>
    </row>
    <row r="3434" spans="1:24" ht="33" customHeight="1" x14ac:dyDescent="0.4">
      <c r="A3434" s="125">
        <v>7599457000211</v>
      </c>
      <c r="B3434" s="59" t="s">
        <v>297</v>
      </c>
      <c r="C3434" s="59" t="s">
        <v>300</v>
      </c>
      <c r="D34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34" s="119" t="s">
        <v>3896</v>
      </c>
      <c r="F3434" s="76" t="s">
        <v>526</v>
      </c>
      <c r="G34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34" s="78">
        <v>13</v>
      </c>
      <c r="J3434" s="52">
        <v>4.0555599999999998</v>
      </c>
      <c r="K3434" s="60">
        <f>Tabla3[[#This Row],[PRECIOS]]-Tabla3[[#This Row],[PRECIOS]]*10%</f>
        <v>3.650004</v>
      </c>
      <c r="L3434" s="101"/>
      <c r="M3434" s="61"/>
      <c r="N3434" s="55">
        <f>IFERROR(Tabla3[[#This Row],[PRECIOS]]-Tabla3[[#This Row],[PRECIOS]]*Tabla3[[#This Row],[% PRODUCTO]]," ")</f>
        <v>4.0555599999999998</v>
      </c>
      <c r="O3434" s="61"/>
      <c r="P3434" s="55">
        <f>IFERROR(Tabla3[[#This Row],[OCULTAR2]]-Tabla3[[#This Row],[OCULTAR2]]*Tabla3[[#This Row],[% LÍNEA]]," ")</f>
        <v>4.0555599999999998</v>
      </c>
      <c r="Q3434" s="56">
        <f>IFERROR(Tabla3[[#This Row],[% PRODUCTO]]+Tabla3[[#This Row],[% LÍNEA]]," ")</f>
        <v>0</v>
      </c>
      <c r="R3434" s="60">
        <f>Tabla3[[#This Row],[OCULTAR3]]</f>
        <v>4.0555599999999998</v>
      </c>
      <c r="S3434" s="60">
        <f>Tabla3[[#This Row],[PRECIO SIN %]]-Tabla3[[#This Row],[PRECIO SIN %]]*10%</f>
        <v>3.650004</v>
      </c>
      <c r="T3434" s="80">
        <f>(Tabla3[[#This Row],[PRECIO CON DESCT.]]-(Tabla3[[#This Row],[PRECIO CON DESCT.]]*$T$6))</f>
        <v>2.2995025199999999</v>
      </c>
      <c r="U3434" s="96"/>
      <c r="V3434" s="94">
        <f>Tabla3[[#This Row],[PRECIO %      en $]]*Tabla3[[#This Row],[PEDIDO ]]</f>
        <v>0</v>
      </c>
      <c r="W3434" s="57">
        <f>Tabla3[[#This Row],[PRECIO CON DESCT.]]*Tabla3[[#This Row],[PEDIDO ]]</f>
        <v>0</v>
      </c>
      <c r="X3434" s="58">
        <f>Tabla3[[#This Row],[PRECIO SIN %]]*Tabla3[[#This Row],[PEDIDO ]]</f>
        <v>0</v>
      </c>
    </row>
    <row r="3435" spans="1:24" ht="33" customHeight="1" x14ac:dyDescent="0.4">
      <c r="A3435" s="124">
        <v>7597830000322</v>
      </c>
      <c r="B3435" s="51" t="s">
        <v>297</v>
      </c>
      <c r="C3435" s="51" t="s">
        <v>310</v>
      </c>
      <c r="D34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35" s="118" t="s">
        <v>3897</v>
      </c>
      <c r="F3435" s="75" t="s">
        <v>537</v>
      </c>
      <c r="G34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35" s="77">
        <v>18</v>
      </c>
      <c r="J3435" s="52">
        <v>3.6333299999999999</v>
      </c>
      <c r="K3435" s="53">
        <f>Tabla3[[#This Row],[PRECIOS]]-Tabla3[[#This Row],[PRECIOS]]*10%</f>
        <v>3.269997</v>
      </c>
      <c r="L3435" s="101"/>
      <c r="M3435" s="54"/>
      <c r="N3435" s="55">
        <f>IFERROR(Tabla3[[#This Row],[PRECIOS]]-Tabla3[[#This Row],[PRECIOS]]*Tabla3[[#This Row],[% PRODUCTO]]," ")</f>
        <v>3.6333299999999999</v>
      </c>
      <c r="O3435" s="54"/>
      <c r="P3435" s="55">
        <f>IFERROR(Tabla3[[#This Row],[OCULTAR2]]-Tabla3[[#This Row],[OCULTAR2]]*Tabla3[[#This Row],[% LÍNEA]]," ")</f>
        <v>3.6333299999999999</v>
      </c>
      <c r="Q3435" s="56">
        <f>IFERROR(Tabla3[[#This Row],[% PRODUCTO]]+Tabla3[[#This Row],[% LÍNEA]]," ")</f>
        <v>0</v>
      </c>
      <c r="R3435" s="53">
        <f>Tabla3[[#This Row],[OCULTAR3]]</f>
        <v>3.6333299999999999</v>
      </c>
      <c r="S3435" s="53">
        <f>Tabla3[[#This Row],[PRECIO SIN %]]-Tabla3[[#This Row],[PRECIO SIN %]]*10%</f>
        <v>3.269997</v>
      </c>
      <c r="T3435" s="80">
        <f>(Tabla3[[#This Row],[PRECIO CON DESCT.]]-(Tabla3[[#This Row],[PRECIO CON DESCT.]]*$T$6))</f>
        <v>2.0600981100000002</v>
      </c>
      <c r="U3435" s="96"/>
      <c r="V3435" s="94">
        <f>Tabla3[[#This Row],[PRECIO %      en $]]*Tabla3[[#This Row],[PEDIDO ]]</f>
        <v>0</v>
      </c>
      <c r="W3435" s="57">
        <f>Tabla3[[#This Row],[PRECIO CON DESCT.]]*Tabla3[[#This Row],[PEDIDO ]]</f>
        <v>0</v>
      </c>
      <c r="X3435" s="58">
        <f>Tabla3[[#This Row],[PRECIO SIN %]]*Tabla3[[#This Row],[PEDIDO ]]</f>
        <v>0</v>
      </c>
    </row>
    <row r="3436" spans="1:24" ht="33" customHeight="1" x14ac:dyDescent="0.4">
      <c r="A3436" s="125">
        <v>3170467210023</v>
      </c>
      <c r="B3436" s="59" t="s">
        <v>297</v>
      </c>
      <c r="C3436" s="59" t="s">
        <v>311</v>
      </c>
      <c r="D34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36" s="119" t="s">
        <v>3898</v>
      </c>
      <c r="F3436" s="76" t="s">
        <v>537</v>
      </c>
      <c r="G34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36" s="78">
        <v>43</v>
      </c>
      <c r="J3436" s="52">
        <v>4.88889</v>
      </c>
      <c r="K3436" s="60">
        <f>Tabla3[[#This Row],[PRECIOS]]-Tabla3[[#This Row],[PRECIOS]]*10%</f>
        <v>4.4000009999999996</v>
      </c>
      <c r="L3436" s="101"/>
      <c r="M3436" s="61"/>
      <c r="N3436" s="55">
        <f>IFERROR(Tabla3[[#This Row],[PRECIOS]]-Tabla3[[#This Row],[PRECIOS]]*Tabla3[[#This Row],[% PRODUCTO]]," ")</f>
        <v>4.88889</v>
      </c>
      <c r="O3436" s="61"/>
      <c r="P3436" s="55">
        <f>IFERROR(Tabla3[[#This Row],[OCULTAR2]]-Tabla3[[#This Row],[OCULTAR2]]*Tabla3[[#This Row],[% LÍNEA]]," ")</f>
        <v>4.88889</v>
      </c>
      <c r="Q3436" s="56">
        <f>IFERROR(Tabla3[[#This Row],[% PRODUCTO]]+Tabla3[[#This Row],[% LÍNEA]]," ")</f>
        <v>0</v>
      </c>
      <c r="R3436" s="60">
        <f>Tabla3[[#This Row],[OCULTAR3]]</f>
        <v>4.88889</v>
      </c>
      <c r="S3436" s="60">
        <f>Tabla3[[#This Row],[PRECIO SIN %]]-Tabla3[[#This Row],[PRECIO SIN %]]*10%</f>
        <v>4.4000009999999996</v>
      </c>
      <c r="T3436" s="80">
        <f>(Tabla3[[#This Row],[PRECIO CON DESCT.]]-(Tabla3[[#This Row],[PRECIO CON DESCT.]]*$T$6))</f>
        <v>2.77200063</v>
      </c>
      <c r="U3436" s="96"/>
      <c r="V3436" s="94">
        <f>Tabla3[[#This Row],[PRECIO %      en $]]*Tabla3[[#This Row],[PEDIDO ]]</f>
        <v>0</v>
      </c>
      <c r="W3436" s="57">
        <f>Tabla3[[#This Row],[PRECIO CON DESCT.]]*Tabla3[[#This Row],[PEDIDO ]]</f>
        <v>0</v>
      </c>
      <c r="X3436" s="58">
        <f>Tabla3[[#This Row],[PRECIO SIN %]]*Tabla3[[#This Row],[PEDIDO ]]</f>
        <v>0</v>
      </c>
    </row>
    <row r="3437" spans="1:24" ht="33" customHeight="1" x14ac:dyDescent="0.4">
      <c r="A3437" s="124">
        <v>2703202647588</v>
      </c>
      <c r="B3437" s="51" t="s">
        <v>297</v>
      </c>
      <c r="C3437" s="51" t="s">
        <v>312</v>
      </c>
      <c r="D34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37" s="118" t="s">
        <v>3899</v>
      </c>
      <c r="F3437" s="75" t="s">
        <v>537</v>
      </c>
      <c r="G34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37" s="77">
        <v>10</v>
      </c>
      <c r="J3437" s="52">
        <v>2.2222200000000001</v>
      </c>
      <c r="K3437" s="53">
        <f>Tabla3[[#This Row],[PRECIOS]]-Tabla3[[#This Row],[PRECIOS]]*10%</f>
        <v>1.9999980000000002</v>
      </c>
      <c r="L3437" s="101"/>
      <c r="M3437" s="54"/>
      <c r="N3437" s="55">
        <f>IFERROR(Tabla3[[#This Row],[PRECIOS]]-Tabla3[[#This Row],[PRECIOS]]*Tabla3[[#This Row],[% PRODUCTO]]," ")</f>
        <v>2.2222200000000001</v>
      </c>
      <c r="O3437" s="54"/>
      <c r="P3437" s="55">
        <f>IFERROR(Tabla3[[#This Row],[OCULTAR2]]-Tabla3[[#This Row],[OCULTAR2]]*Tabla3[[#This Row],[% LÍNEA]]," ")</f>
        <v>2.2222200000000001</v>
      </c>
      <c r="Q3437" s="56">
        <f>IFERROR(Tabla3[[#This Row],[% PRODUCTO]]+Tabla3[[#This Row],[% LÍNEA]]," ")</f>
        <v>0</v>
      </c>
      <c r="R3437" s="53">
        <f>Tabla3[[#This Row],[OCULTAR3]]</f>
        <v>2.2222200000000001</v>
      </c>
      <c r="S3437" s="53">
        <f>Tabla3[[#This Row],[PRECIO SIN %]]-Tabla3[[#This Row],[PRECIO SIN %]]*10%</f>
        <v>1.9999980000000002</v>
      </c>
      <c r="T3437" s="80">
        <f>(Tabla3[[#This Row],[PRECIO CON DESCT.]]-(Tabla3[[#This Row],[PRECIO CON DESCT.]]*$T$6))</f>
        <v>1.2599987400000001</v>
      </c>
      <c r="U3437" s="96"/>
      <c r="V3437" s="94">
        <f>Tabla3[[#This Row],[PRECIO %      en $]]*Tabla3[[#This Row],[PEDIDO ]]</f>
        <v>0</v>
      </c>
      <c r="W3437" s="57">
        <f>Tabla3[[#This Row],[PRECIO CON DESCT.]]*Tabla3[[#This Row],[PEDIDO ]]</f>
        <v>0</v>
      </c>
      <c r="X3437" s="58">
        <f>Tabla3[[#This Row],[PRECIO SIN %]]*Tabla3[[#This Row],[PEDIDO ]]</f>
        <v>0</v>
      </c>
    </row>
    <row r="3438" spans="1:24" ht="33" customHeight="1" x14ac:dyDescent="0.4">
      <c r="A3438" s="125">
        <v>3170467210027</v>
      </c>
      <c r="B3438" s="59" t="s">
        <v>297</v>
      </c>
      <c r="C3438" s="59" t="s">
        <v>311</v>
      </c>
      <c r="D34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38" s="119" t="s">
        <v>3900</v>
      </c>
      <c r="F3438" s="76" t="s">
        <v>537</v>
      </c>
      <c r="G34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38" s="78">
        <v>17</v>
      </c>
      <c r="J3438" s="52">
        <v>6.34</v>
      </c>
      <c r="K3438" s="60">
        <f>Tabla3[[#This Row],[PRECIOS]]-Tabla3[[#This Row],[PRECIOS]]*10%</f>
        <v>5.7059999999999995</v>
      </c>
      <c r="L3438" s="101"/>
      <c r="M3438" s="61"/>
      <c r="N3438" s="55">
        <f>IFERROR(Tabla3[[#This Row],[PRECIOS]]-Tabla3[[#This Row],[PRECIOS]]*Tabla3[[#This Row],[% PRODUCTO]]," ")</f>
        <v>6.34</v>
      </c>
      <c r="O3438" s="61"/>
      <c r="P3438" s="55">
        <f>IFERROR(Tabla3[[#This Row],[OCULTAR2]]-Tabla3[[#This Row],[OCULTAR2]]*Tabla3[[#This Row],[% LÍNEA]]," ")</f>
        <v>6.34</v>
      </c>
      <c r="Q3438" s="56">
        <f>IFERROR(Tabla3[[#This Row],[% PRODUCTO]]+Tabla3[[#This Row],[% LÍNEA]]," ")</f>
        <v>0</v>
      </c>
      <c r="R3438" s="60">
        <f>Tabla3[[#This Row],[OCULTAR3]]</f>
        <v>6.34</v>
      </c>
      <c r="S3438" s="60">
        <f>Tabla3[[#This Row],[PRECIO SIN %]]-Tabla3[[#This Row],[PRECIO SIN %]]*10%</f>
        <v>5.7059999999999995</v>
      </c>
      <c r="T3438" s="80">
        <f>(Tabla3[[#This Row],[PRECIO CON DESCT.]]-(Tabla3[[#This Row],[PRECIO CON DESCT.]]*$T$6))</f>
        <v>3.5947799999999996</v>
      </c>
      <c r="U3438" s="96"/>
      <c r="V3438" s="94">
        <f>Tabla3[[#This Row],[PRECIO %      en $]]*Tabla3[[#This Row],[PEDIDO ]]</f>
        <v>0</v>
      </c>
      <c r="W3438" s="57">
        <f>Tabla3[[#This Row],[PRECIO CON DESCT.]]*Tabla3[[#This Row],[PEDIDO ]]</f>
        <v>0</v>
      </c>
      <c r="X3438" s="58">
        <f>Tabla3[[#This Row],[PRECIO SIN %]]*Tabla3[[#This Row],[PEDIDO ]]</f>
        <v>0</v>
      </c>
    </row>
    <row r="3439" spans="1:24" ht="33" customHeight="1" x14ac:dyDescent="0.4">
      <c r="A3439" s="124">
        <v>6971077610765</v>
      </c>
      <c r="B3439" s="51" t="s">
        <v>297</v>
      </c>
      <c r="C3439" s="51" t="s">
        <v>312</v>
      </c>
      <c r="D34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39" s="118" t="s">
        <v>3901</v>
      </c>
      <c r="F3439" s="75" t="s">
        <v>537</v>
      </c>
      <c r="G34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39" s="77">
        <v>7</v>
      </c>
      <c r="J3439" s="52">
        <v>5.5555599999999998</v>
      </c>
      <c r="K3439" s="53">
        <f>Tabla3[[#This Row],[PRECIOS]]-Tabla3[[#This Row],[PRECIOS]]*10%</f>
        <v>5.0000039999999997</v>
      </c>
      <c r="L3439" s="101"/>
      <c r="M3439" s="54"/>
      <c r="N3439" s="55">
        <f>IFERROR(Tabla3[[#This Row],[PRECIOS]]-Tabla3[[#This Row],[PRECIOS]]*Tabla3[[#This Row],[% PRODUCTO]]," ")</f>
        <v>5.5555599999999998</v>
      </c>
      <c r="O3439" s="54"/>
      <c r="P3439" s="55">
        <f>IFERROR(Tabla3[[#This Row],[OCULTAR2]]-Tabla3[[#This Row],[OCULTAR2]]*Tabla3[[#This Row],[% LÍNEA]]," ")</f>
        <v>5.5555599999999998</v>
      </c>
      <c r="Q3439" s="56">
        <f>IFERROR(Tabla3[[#This Row],[% PRODUCTO]]+Tabla3[[#This Row],[% LÍNEA]]," ")</f>
        <v>0</v>
      </c>
      <c r="R3439" s="53">
        <f>Tabla3[[#This Row],[OCULTAR3]]</f>
        <v>5.5555599999999998</v>
      </c>
      <c r="S3439" s="53">
        <f>Tabla3[[#This Row],[PRECIO SIN %]]-Tabla3[[#This Row],[PRECIO SIN %]]*10%</f>
        <v>5.0000039999999997</v>
      </c>
      <c r="T3439" s="80">
        <f>(Tabla3[[#This Row],[PRECIO CON DESCT.]]-(Tabla3[[#This Row],[PRECIO CON DESCT.]]*$T$6))</f>
        <v>3.1500025200000001</v>
      </c>
      <c r="U3439" s="96"/>
      <c r="V3439" s="94">
        <f>Tabla3[[#This Row],[PRECIO %      en $]]*Tabla3[[#This Row],[PEDIDO ]]</f>
        <v>0</v>
      </c>
      <c r="W3439" s="57">
        <f>Tabla3[[#This Row],[PRECIO CON DESCT.]]*Tabla3[[#This Row],[PEDIDO ]]</f>
        <v>0</v>
      </c>
      <c r="X3439" s="58">
        <f>Tabla3[[#This Row],[PRECIO SIN %]]*Tabla3[[#This Row],[PEDIDO ]]</f>
        <v>0</v>
      </c>
    </row>
    <row r="3440" spans="1:24" ht="33" customHeight="1" x14ac:dyDescent="0.4">
      <c r="A3440" s="125">
        <v>7591487000247</v>
      </c>
      <c r="B3440" s="59" t="s">
        <v>297</v>
      </c>
      <c r="C3440" s="59" t="s">
        <v>306</v>
      </c>
      <c r="D34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40" s="119" t="s">
        <v>3902</v>
      </c>
      <c r="F3440" s="76" t="s">
        <v>537</v>
      </c>
      <c r="G34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40" s="78">
        <v>24</v>
      </c>
      <c r="J3440" s="52">
        <v>1.8444400000000001</v>
      </c>
      <c r="K3440" s="60">
        <f>Tabla3[[#This Row],[PRECIOS]]-Tabla3[[#This Row],[PRECIOS]]*10%</f>
        <v>1.659996</v>
      </c>
      <c r="L3440" s="101"/>
      <c r="M3440" s="61"/>
      <c r="N3440" s="55">
        <f>IFERROR(Tabla3[[#This Row],[PRECIOS]]-Tabla3[[#This Row],[PRECIOS]]*Tabla3[[#This Row],[% PRODUCTO]]," ")</f>
        <v>1.8444400000000001</v>
      </c>
      <c r="O3440" s="61"/>
      <c r="P3440" s="55">
        <f>IFERROR(Tabla3[[#This Row],[OCULTAR2]]-Tabla3[[#This Row],[OCULTAR2]]*Tabla3[[#This Row],[% LÍNEA]]," ")</f>
        <v>1.8444400000000001</v>
      </c>
      <c r="Q3440" s="56">
        <f>IFERROR(Tabla3[[#This Row],[% PRODUCTO]]+Tabla3[[#This Row],[% LÍNEA]]," ")</f>
        <v>0</v>
      </c>
      <c r="R3440" s="60">
        <f>Tabla3[[#This Row],[OCULTAR3]]</f>
        <v>1.8444400000000001</v>
      </c>
      <c r="S3440" s="60">
        <f>Tabla3[[#This Row],[PRECIO SIN %]]-Tabla3[[#This Row],[PRECIO SIN %]]*10%</f>
        <v>1.659996</v>
      </c>
      <c r="T3440" s="80">
        <f>(Tabla3[[#This Row],[PRECIO CON DESCT.]]-(Tabla3[[#This Row],[PRECIO CON DESCT.]]*$T$6))</f>
        <v>1.0457974800000001</v>
      </c>
      <c r="U3440" s="96"/>
      <c r="V3440" s="94">
        <f>Tabla3[[#This Row],[PRECIO %      en $]]*Tabla3[[#This Row],[PEDIDO ]]</f>
        <v>0</v>
      </c>
      <c r="W3440" s="57">
        <f>Tabla3[[#This Row],[PRECIO CON DESCT.]]*Tabla3[[#This Row],[PEDIDO ]]</f>
        <v>0</v>
      </c>
      <c r="X3440" s="58">
        <f>Tabla3[[#This Row],[PRECIO SIN %]]*Tabla3[[#This Row],[PEDIDO ]]</f>
        <v>0</v>
      </c>
    </row>
    <row r="3441" spans="1:24" ht="33" customHeight="1" x14ac:dyDescent="0.4">
      <c r="A3441" s="124">
        <v>7591616002111</v>
      </c>
      <c r="B3441" s="51" t="s">
        <v>297</v>
      </c>
      <c r="C3441" s="51" t="s">
        <v>198</v>
      </c>
      <c r="D34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41" s="118" t="s">
        <v>3903</v>
      </c>
      <c r="F3441" s="75" t="s">
        <v>537</v>
      </c>
      <c r="G34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41" s="77">
        <v>94</v>
      </c>
      <c r="J3441" s="52">
        <v>2.5555599999999998</v>
      </c>
      <c r="K3441" s="53">
        <f>Tabla3[[#This Row],[PRECIOS]]-Tabla3[[#This Row],[PRECIOS]]*10%</f>
        <v>2.3000039999999999</v>
      </c>
      <c r="L3441" s="101"/>
      <c r="M3441" s="54"/>
      <c r="N3441" s="55">
        <f>IFERROR(Tabla3[[#This Row],[PRECIOS]]-Tabla3[[#This Row],[PRECIOS]]*Tabla3[[#This Row],[% PRODUCTO]]," ")</f>
        <v>2.5555599999999998</v>
      </c>
      <c r="O3441" s="54"/>
      <c r="P3441" s="55">
        <f>IFERROR(Tabla3[[#This Row],[OCULTAR2]]-Tabla3[[#This Row],[OCULTAR2]]*Tabla3[[#This Row],[% LÍNEA]]," ")</f>
        <v>2.5555599999999998</v>
      </c>
      <c r="Q3441" s="56">
        <f>IFERROR(Tabla3[[#This Row],[% PRODUCTO]]+Tabla3[[#This Row],[% LÍNEA]]," ")</f>
        <v>0</v>
      </c>
      <c r="R3441" s="53">
        <f>Tabla3[[#This Row],[OCULTAR3]]</f>
        <v>2.5555599999999998</v>
      </c>
      <c r="S3441" s="53">
        <f>Tabla3[[#This Row],[PRECIO SIN %]]-Tabla3[[#This Row],[PRECIO SIN %]]*10%</f>
        <v>2.3000039999999999</v>
      </c>
      <c r="T3441" s="80">
        <f>(Tabla3[[#This Row],[PRECIO CON DESCT.]]-(Tabla3[[#This Row],[PRECIO CON DESCT.]]*$T$6))</f>
        <v>1.4490025200000001</v>
      </c>
      <c r="U3441" s="96"/>
      <c r="V3441" s="94">
        <f>Tabla3[[#This Row],[PRECIO %      en $]]*Tabla3[[#This Row],[PEDIDO ]]</f>
        <v>0</v>
      </c>
      <c r="W3441" s="57">
        <f>Tabla3[[#This Row],[PRECIO CON DESCT.]]*Tabla3[[#This Row],[PEDIDO ]]</f>
        <v>0</v>
      </c>
      <c r="X3441" s="58">
        <f>Tabla3[[#This Row],[PRECIO SIN %]]*Tabla3[[#This Row],[PEDIDO ]]</f>
        <v>0</v>
      </c>
    </row>
    <row r="3442" spans="1:24" ht="33" customHeight="1" x14ac:dyDescent="0.4">
      <c r="A3442" s="125">
        <v>7592044000113</v>
      </c>
      <c r="B3442" s="59" t="s">
        <v>297</v>
      </c>
      <c r="C3442" s="59" t="s">
        <v>304</v>
      </c>
      <c r="D34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42" s="119" t="s">
        <v>3904</v>
      </c>
      <c r="F3442" s="76" t="s">
        <v>537</v>
      </c>
      <c r="G34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42" s="78">
        <v>903</v>
      </c>
      <c r="J3442" s="52">
        <v>3.9444400000000002</v>
      </c>
      <c r="K3442" s="60">
        <f>Tabla3[[#This Row],[PRECIOS]]-Tabla3[[#This Row],[PRECIOS]]*10%</f>
        <v>3.5499960000000002</v>
      </c>
      <c r="L3442" s="101"/>
      <c r="M3442" s="61"/>
      <c r="N3442" s="55">
        <f>IFERROR(Tabla3[[#This Row],[PRECIOS]]-Tabla3[[#This Row],[PRECIOS]]*Tabla3[[#This Row],[% PRODUCTO]]," ")</f>
        <v>3.9444400000000002</v>
      </c>
      <c r="O3442" s="61"/>
      <c r="P3442" s="55">
        <f>IFERROR(Tabla3[[#This Row],[OCULTAR2]]-Tabla3[[#This Row],[OCULTAR2]]*Tabla3[[#This Row],[% LÍNEA]]," ")</f>
        <v>3.9444400000000002</v>
      </c>
      <c r="Q3442" s="56">
        <f>IFERROR(Tabla3[[#This Row],[% PRODUCTO]]+Tabla3[[#This Row],[% LÍNEA]]," ")</f>
        <v>0</v>
      </c>
      <c r="R3442" s="60">
        <f>Tabla3[[#This Row],[OCULTAR3]]</f>
        <v>3.9444400000000002</v>
      </c>
      <c r="S3442" s="60">
        <f>Tabla3[[#This Row],[PRECIO SIN %]]-Tabla3[[#This Row],[PRECIO SIN %]]*10%</f>
        <v>3.5499960000000002</v>
      </c>
      <c r="T3442" s="80">
        <f>(Tabla3[[#This Row],[PRECIO CON DESCT.]]-(Tabla3[[#This Row],[PRECIO CON DESCT.]]*$T$6))</f>
        <v>2.2364974800000001</v>
      </c>
      <c r="U3442" s="96"/>
      <c r="V3442" s="94">
        <f>Tabla3[[#This Row],[PRECIO %      en $]]*Tabla3[[#This Row],[PEDIDO ]]</f>
        <v>0</v>
      </c>
      <c r="W3442" s="57">
        <f>Tabla3[[#This Row],[PRECIO CON DESCT.]]*Tabla3[[#This Row],[PEDIDO ]]</f>
        <v>0</v>
      </c>
      <c r="X3442" s="58">
        <f>Tabla3[[#This Row],[PRECIO SIN %]]*Tabla3[[#This Row],[PEDIDO ]]</f>
        <v>0</v>
      </c>
    </row>
    <row r="3443" spans="1:24" ht="33" customHeight="1" x14ac:dyDescent="0.4">
      <c r="A3443" s="124">
        <v>7592044000083</v>
      </c>
      <c r="B3443" s="51" t="s">
        <v>297</v>
      </c>
      <c r="C3443" s="51" t="s">
        <v>304</v>
      </c>
      <c r="D34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43" s="118" t="s">
        <v>3905</v>
      </c>
      <c r="F3443" s="75" t="s">
        <v>537</v>
      </c>
      <c r="G34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43" s="77">
        <v>4251</v>
      </c>
      <c r="J3443" s="52">
        <v>0.66666999999999998</v>
      </c>
      <c r="K3443" s="53">
        <f>Tabla3[[#This Row],[PRECIOS]]-Tabla3[[#This Row],[PRECIOS]]*10%</f>
        <v>0.60000299999999995</v>
      </c>
      <c r="L3443" s="101"/>
      <c r="M3443" s="54"/>
      <c r="N3443" s="55">
        <f>IFERROR(Tabla3[[#This Row],[PRECIOS]]-Tabla3[[#This Row],[PRECIOS]]*Tabla3[[#This Row],[% PRODUCTO]]," ")</f>
        <v>0.66666999999999998</v>
      </c>
      <c r="O3443" s="54"/>
      <c r="P3443" s="55">
        <f>IFERROR(Tabla3[[#This Row],[OCULTAR2]]-Tabla3[[#This Row],[OCULTAR2]]*Tabla3[[#This Row],[% LÍNEA]]," ")</f>
        <v>0.66666999999999998</v>
      </c>
      <c r="Q3443" s="56">
        <f>IFERROR(Tabla3[[#This Row],[% PRODUCTO]]+Tabla3[[#This Row],[% LÍNEA]]," ")</f>
        <v>0</v>
      </c>
      <c r="R3443" s="53">
        <f>Tabla3[[#This Row],[OCULTAR3]]</f>
        <v>0.66666999999999998</v>
      </c>
      <c r="S3443" s="53">
        <f>Tabla3[[#This Row],[PRECIO SIN %]]-Tabla3[[#This Row],[PRECIO SIN %]]*10%</f>
        <v>0.60000299999999995</v>
      </c>
      <c r="T3443" s="80">
        <f>(Tabla3[[#This Row],[PRECIO CON DESCT.]]-(Tabla3[[#This Row],[PRECIO CON DESCT.]]*$T$6))</f>
        <v>0.37800188999999995</v>
      </c>
      <c r="U3443" s="96"/>
      <c r="V3443" s="94">
        <f>Tabla3[[#This Row],[PRECIO %      en $]]*Tabla3[[#This Row],[PEDIDO ]]</f>
        <v>0</v>
      </c>
      <c r="W3443" s="57">
        <f>Tabla3[[#This Row],[PRECIO CON DESCT.]]*Tabla3[[#This Row],[PEDIDO ]]</f>
        <v>0</v>
      </c>
      <c r="X3443" s="58">
        <f>Tabla3[[#This Row],[PRECIO SIN %]]*Tabla3[[#This Row],[PEDIDO ]]</f>
        <v>0</v>
      </c>
    </row>
    <row r="3444" spans="1:24" ht="33" customHeight="1" x14ac:dyDescent="0.4">
      <c r="A3444" s="125">
        <v>7592044000090</v>
      </c>
      <c r="B3444" s="59" t="s">
        <v>297</v>
      </c>
      <c r="C3444" s="59" t="s">
        <v>304</v>
      </c>
      <c r="D34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44" s="119" t="s">
        <v>3906</v>
      </c>
      <c r="F3444" s="76" t="s">
        <v>537</v>
      </c>
      <c r="G34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44" s="78">
        <v>3738</v>
      </c>
      <c r="J3444" s="52">
        <v>1.18889</v>
      </c>
      <c r="K3444" s="60">
        <f>Tabla3[[#This Row],[PRECIOS]]-Tabla3[[#This Row],[PRECIOS]]*10%</f>
        <v>1.070001</v>
      </c>
      <c r="L3444" s="101"/>
      <c r="M3444" s="61"/>
      <c r="N3444" s="55">
        <f>IFERROR(Tabla3[[#This Row],[PRECIOS]]-Tabla3[[#This Row],[PRECIOS]]*Tabla3[[#This Row],[% PRODUCTO]]," ")</f>
        <v>1.18889</v>
      </c>
      <c r="O3444" s="61"/>
      <c r="P3444" s="55">
        <f>IFERROR(Tabla3[[#This Row],[OCULTAR2]]-Tabla3[[#This Row],[OCULTAR2]]*Tabla3[[#This Row],[% LÍNEA]]," ")</f>
        <v>1.18889</v>
      </c>
      <c r="Q3444" s="56">
        <f>IFERROR(Tabla3[[#This Row],[% PRODUCTO]]+Tabla3[[#This Row],[% LÍNEA]]," ")</f>
        <v>0</v>
      </c>
      <c r="R3444" s="60">
        <f>Tabla3[[#This Row],[OCULTAR3]]</f>
        <v>1.18889</v>
      </c>
      <c r="S3444" s="60">
        <f>Tabla3[[#This Row],[PRECIO SIN %]]-Tabla3[[#This Row],[PRECIO SIN %]]*10%</f>
        <v>1.070001</v>
      </c>
      <c r="T3444" s="80">
        <f>(Tabla3[[#This Row],[PRECIO CON DESCT.]]-(Tabla3[[#This Row],[PRECIO CON DESCT.]]*$T$6))</f>
        <v>0.67410062999999998</v>
      </c>
      <c r="U3444" s="96"/>
      <c r="V3444" s="94">
        <f>Tabla3[[#This Row],[PRECIO %      en $]]*Tabla3[[#This Row],[PEDIDO ]]</f>
        <v>0</v>
      </c>
      <c r="W3444" s="57">
        <f>Tabla3[[#This Row],[PRECIO CON DESCT.]]*Tabla3[[#This Row],[PEDIDO ]]</f>
        <v>0</v>
      </c>
      <c r="X3444" s="58">
        <f>Tabla3[[#This Row],[PRECIO SIN %]]*Tabla3[[#This Row],[PEDIDO ]]</f>
        <v>0</v>
      </c>
    </row>
    <row r="3445" spans="1:24" ht="33" customHeight="1" x14ac:dyDescent="0.4">
      <c r="A3445" s="124">
        <v>7592044000106</v>
      </c>
      <c r="B3445" s="51" t="s">
        <v>297</v>
      </c>
      <c r="C3445" s="51" t="s">
        <v>304</v>
      </c>
      <c r="D34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45" s="118" t="s">
        <v>3907</v>
      </c>
      <c r="F3445" s="75" t="s">
        <v>537</v>
      </c>
      <c r="G34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45" s="77">
        <v>726</v>
      </c>
      <c r="J3445" s="52">
        <v>2.0666699999999998</v>
      </c>
      <c r="K3445" s="53">
        <f>Tabla3[[#This Row],[PRECIOS]]-Tabla3[[#This Row],[PRECIOS]]*10%</f>
        <v>1.8600029999999999</v>
      </c>
      <c r="L3445" s="101"/>
      <c r="M3445" s="54"/>
      <c r="N3445" s="55">
        <f>IFERROR(Tabla3[[#This Row],[PRECIOS]]-Tabla3[[#This Row],[PRECIOS]]*Tabla3[[#This Row],[% PRODUCTO]]," ")</f>
        <v>2.0666699999999998</v>
      </c>
      <c r="O3445" s="54"/>
      <c r="P3445" s="55">
        <f>IFERROR(Tabla3[[#This Row],[OCULTAR2]]-Tabla3[[#This Row],[OCULTAR2]]*Tabla3[[#This Row],[% LÍNEA]]," ")</f>
        <v>2.0666699999999998</v>
      </c>
      <c r="Q3445" s="56">
        <f>IFERROR(Tabla3[[#This Row],[% PRODUCTO]]+Tabla3[[#This Row],[% LÍNEA]]," ")</f>
        <v>0</v>
      </c>
      <c r="R3445" s="53">
        <f>Tabla3[[#This Row],[OCULTAR3]]</f>
        <v>2.0666699999999998</v>
      </c>
      <c r="S3445" s="53">
        <f>Tabla3[[#This Row],[PRECIO SIN %]]-Tabla3[[#This Row],[PRECIO SIN %]]*10%</f>
        <v>1.8600029999999999</v>
      </c>
      <c r="T3445" s="80">
        <f>(Tabla3[[#This Row],[PRECIO CON DESCT.]]-(Tabla3[[#This Row],[PRECIO CON DESCT.]]*$T$6))</f>
        <v>1.1718018899999998</v>
      </c>
      <c r="U3445" s="96"/>
      <c r="V3445" s="94">
        <f>Tabla3[[#This Row],[PRECIO %      en $]]*Tabla3[[#This Row],[PEDIDO ]]</f>
        <v>0</v>
      </c>
      <c r="W3445" s="57">
        <f>Tabla3[[#This Row],[PRECIO CON DESCT.]]*Tabla3[[#This Row],[PEDIDO ]]</f>
        <v>0</v>
      </c>
      <c r="X3445" s="58">
        <f>Tabla3[[#This Row],[PRECIO SIN %]]*Tabla3[[#This Row],[PEDIDO ]]</f>
        <v>0</v>
      </c>
    </row>
    <row r="3446" spans="1:24" ht="33" customHeight="1" x14ac:dyDescent="0.4">
      <c r="A3446" s="125">
        <v>7592044000120</v>
      </c>
      <c r="B3446" s="59" t="s">
        <v>297</v>
      </c>
      <c r="C3446" s="59" t="s">
        <v>304</v>
      </c>
      <c r="D34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46" s="119" t="s">
        <v>3908</v>
      </c>
      <c r="F3446" s="76" t="s">
        <v>537</v>
      </c>
      <c r="G34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46" s="78">
        <v>214</v>
      </c>
      <c r="J3446" s="52">
        <v>14.33333</v>
      </c>
      <c r="K3446" s="60">
        <f>Tabla3[[#This Row],[PRECIOS]]-Tabla3[[#This Row],[PRECIOS]]*10%</f>
        <v>12.899996999999999</v>
      </c>
      <c r="L3446" s="101"/>
      <c r="M3446" s="61"/>
      <c r="N3446" s="55">
        <f>IFERROR(Tabla3[[#This Row],[PRECIOS]]-Tabla3[[#This Row],[PRECIOS]]*Tabla3[[#This Row],[% PRODUCTO]]," ")</f>
        <v>14.33333</v>
      </c>
      <c r="O3446" s="61"/>
      <c r="P3446" s="55">
        <f>IFERROR(Tabla3[[#This Row],[OCULTAR2]]-Tabla3[[#This Row],[OCULTAR2]]*Tabla3[[#This Row],[% LÍNEA]]," ")</f>
        <v>14.33333</v>
      </c>
      <c r="Q3446" s="56">
        <f>IFERROR(Tabla3[[#This Row],[% PRODUCTO]]+Tabla3[[#This Row],[% LÍNEA]]," ")</f>
        <v>0</v>
      </c>
      <c r="R3446" s="60">
        <f>Tabla3[[#This Row],[OCULTAR3]]</f>
        <v>14.33333</v>
      </c>
      <c r="S3446" s="60">
        <f>Tabla3[[#This Row],[PRECIO SIN %]]-Tabla3[[#This Row],[PRECIO SIN %]]*10%</f>
        <v>12.899996999999999</v>
      </c>
      <c r="T3446" s="80">
        <f>(Tabla3[[#This Row],[PRECIO CON DESCT.]]-(Tabla3[[#This Row],[PRECIO CON DESCT.]]*$T$6))</f>
        <v>8.1269981099999988</v>
      </c>
      <c r="U3446" s="96"/>
      <c r="V3446" s="94">
        <f>Tabla3[[#This Row],[PRECIO %      en $]]*Tabla3[[#This Row],[PEDIDO ]]</f>
        <v>0</v>
      </c>
      <c r="W3446" s="57">
        <f>Tabla3[[#This Row],[PRECIO CON DESCT.]]*Tabla3[[#This Row],[PEDIDO ]]</f>
        <v>0</v>
      </c>
      <c r="X3446" s="58">
        <f>Tabla3[[#This Row],[PRECIO SIN %]]*Tabla3[[#This Row],[PEDIDO ]]</f>
        <v>0</v>
      </c>
    </row>
    <row r="3447" spans="1:24" ht="33" customHeight="1" x14ac:dyDescent="0.4">
      <c r="A3447" s="124">
        <v>7592044002643</v>
      </c>
      <c r="B3447" s="51" t="s">
        <v>297</v>
      </c>
      <c r="C3447" s="51" t="s">
        <v>304</v>
      </c>
      <c r="D34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47" s="118" t="s">
        <v>3909</v>
      </c>
      <c r="F3447" s="75" t="s">
        <v>537</v>
      </c>
      <c r="G34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47" s="77">
        <v>1277</v>
      </c>
      <c r="J3447" s="52">
        <v>1.0333300000000001</v>
      </c>
      <c r="K3447" s="53">
        <f>Tabla3[[#This Row],[PRECIOS]]-Tabla3[[#This Row],[PRECIOS]]*10%</f>
        <v>0.92999700000000007</v>
      </c>
      <c r="L3447" s="101"/>
      <c r="M3447" s="54"/>
      <c r="N3447" s="55">
        <f>IFERROR(Tabla3[[#This Row],[PRECIOS]]-Tabla3[[#This Row],[PRECIOS]]*Tabla3[[#This Row],[% PRODUCTO]]," ")</f>
        <v>1.0333300000000001</v>
      </c>
      <c r="O3447" s="54"/>
      <c r="P3447" s="55">
        <f>IFERROR(Tabla3[[#This Row],[OCULTAR2]]-Tabla3[[#This Row],[OCULTAR2]]*Tabla3[[#This Row],[% LÍNEA]]," ")</f>
        <v>1.0333300000000001</v>
      </c>
      <c r="Q3447" s="56">
        <f>IFERROR(Tabla3[[#This Row],[% PRODUCTO]]+Tabla3[[#This Row],[% LÍNEA]]," ")</f>
        <v>0</v>
      </c>
      <c r="R3447" s="53">
        <f>Tabla3[[#This Row],[OCULTAR3]]</f>
        <v>1.0333300000000001</v>
      </c>
      <c r="S3447" s="53">
        <f>Tabla3[[#This Row],[PRECIO SIN %]]-Tabla3[[#This Row],[PRECIO SIN %]]*10%</f>
        <v>0.92999700000000007</v>
      </c>
      <c r="T3447" s="80">
        <f>(Tabla3[[#This Row],[PRECIO CON DESCT.]]-(Tabla3[[#This Row],[PRECIO CON DESCT.]]*$T$6))</f>
        <v>0.58589811000000003</v>
      </c>
      <c r="U3447" s="96"/>
      <c r="V3447" s="94">
        <f>Tabla3[[#This Row],[PRECIO %      en $]]*Tabla3[[#This Row],[PEDIDO ]]</f>
        <v>0</v>
      </c>
      <c r="W3447" s="57">
        <f>Tabla3[[#This Row],[PRECIO CON DESCT.]]*Tabla3[[#This Row],[PEDIDO ]]</f>
        <v>0</v>
      </c>
      <c r="X3447" s="58">
        <f>Tabla3[[#This Row],[PRECIO SIN %]]*Tabla3[[#This Row],[PEDIDO ]]</f>
        <v>0</v>
      </c>
    </row>
    <row r="3448" spans="1:24" ht="33" customHeight="1" x14ac:dyDescent="0.4">
      <c r="A3448" s="125">
        <v>7592044000076</v>
      </c>
      <c r="B3448" s="59" t="s">
        <v>297</v>
      </c>
      <c r="C3448" s="59" t="s">
        <v>304</v>
      </c>
      <c r="D34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48" s="119" t="s">
        <v>3910</v>
      </c>
      <c r="F3448" s="76" t="s">
        <v>537</v>
      </c>
      <c r="G34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48" s="78">
        <v>235</v>
      </c>
      <c r="J3448" s="52">
        <v>1.1555599999999999</v>
      </c>
      <c r="K3448" s="60">
        <f>Tabla3[[#This Row],[PRECIOS]]-Tabla3[[#This Row],[PRECIOS]]*10%</f>
        <v>1.0400039999999999</v>
      </c>
      <c r="L3448" s="101"/>
      <c r="M3448" s="61"/>
      <c r="N3448" s="55">
        <f>IFERROR(Tabla3[[#This Row],[PRECIOS]]-Tabla3[[#This Row],[PRECIOS]]*Tabla3[[#This Row],[% PRODUCTO]]," ")</f>
        <v>1.1555599999999999</v>
      </c>
      <c r="O3448" s="61"/>
      <c r="P3448" s="55">
        <f>IFERROR(Tabla3[[#This Row],[OCULTAR2]]-Tabla3[[#This Row],[OCULTAR2]]*Tabla3[[#This Row],[% LÍNEA]]," ")</f>
        <v>1.1555599999999999</v>
      </c>
      <c r="Q3448" s="56">
        <f>IFERROR(Tabla3[[#This Row],[% PRODUCTO]]+Tabla3[[#This Row],[% LÍNEA]]," ")</f>
        <v>0</v>
      </c>
      <c r="R3448" s="60">
        <f>Tabla3[[#This Row],[OCULTAR3]]</f>
        <v>1.1555599999999999</v>
      </c>
      <c r="S3448" s="60">
        <f>Tabla3[[#This Row],[PRECIO SIN %]]-Tabla3[[#This Row],[PRECIO SIN %]]*10%</f>
        <v>1.0400039999999999</v>
      </c>
      <c r="T3448" s="80">
        <f>(Tabla3[[#This Row],[PRECIO CON DESCT.]]-(Tabla3[[#This Row],[PRECIO CON DESCT.]]*$T$6))</f>
        <v>0.65520252000000001</v>
      </c>
      <c r="U3448" s="96"/>
      <c r="V3448" s="94">
        <f>Tabla3[[#This Row],[PRECIO %      en $]]*Tabla3[[#This Row],[PEDIDO ]]</f>
        <v>0</v>
      </c>
      <c r="W3448" s="57">
        <f>Tabla3[[#This Row],[PRECIO CON DESCT.]]*Tabla3[[#This Row],[PEDIDO ]]</f>
        <v>0</v>
      </c>
      <c r="X3448" s="58">
        <f>Tabla3[[#This Row],[PRECIO SIN %]]*Tabla3[[#This Row],[PEDIDO ]]</f>
        <v>0</v>
      </c>
    </row>
    <row r="3449" spans="1:24" ht="33" customHeight="1" x14ac:dyDescent="0.4">
      <c r="A3449" s="124">
        <v>7591487000018</v>
      </c>
      <c r="B3449" s="51" t="s">
        <v>297</v>
      </c>
      <c r="C3449" s="51" t="s">
        <v>306</v>
      </c>
      <c r="D34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49" s="118" t="s">
        <v>3911</v>
      </c>
      <c r="F3449" s="75" t="s">
        <v>537</v>
      </c>
      <c r="G34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49" s="77">
        <v>288</v>
      </c>
      <c r="J3449" s="52">
        <v>1.2</v>
      </c>
      <c r="K3449" s="53">
        <f>Tabla3[[#This Row],[PRECIOS]]-Tabla3[[#This Row],[PRECIOS]]*10%</f>
        <v>1.08</v>
      </c>
      <c r="L3449" s="101"/>
      <c r="M3449" s="54"/>
      <c r="N3449" s="55">
        <f>IFERROR(Tabla3[[#This Row],[PRECIOS]]-Tabla3[[#This Row],[PRECIOS]]*Tabla3[[#This Row],[% PRODUCTO]]," ")</f>
        <v>1.2</v>
      </c>
      <c r="O3449" s="54"/>
      <c r="P3449" s="55">
        <f>IFERROR(Tabla3[[#This Row],[OCULTAR2]]-Tabla3[[#This Row],[OCULTAR2]]*Tabla3[[#This Row],[% LÍNEA]]," ")</f>
        <v>1.2</v>
      </c>
      <c r="Q3449" s="56">
        <f>IFERROR(Tabla3[[#This Row],[% PRODUCTO]]+Tabla3[[#This Row],[% LÍNEA]]," ")</f>
        <v>0</v>
      </c>
      <c r="R3449" s="53">
        <f>Tabla3[[#This Row],[OCULTAR3]]</f>
        <v>1.2</v>
      </c>
      <c r="S3449" s="53">
        <f>Tabla3[[#This Row],[PRECIO SIN %]]-Tabla3[[#This Row],[PRECIO SIN %]]*10%</f>
        <v>1.08</v>
      </c>
      <c r="T3449" s="80">
        <f>(Tabla3[[#This Row],[PRECIO CON DESCT.]]-(Tabla3[[#This Row],[PRECIO CON DESCT.]]*$T$6))</f>
        <v>0.68040000000000012</v>
      </c>
      <c r="U3449" s="96"/>
      <c r="V3449" s="94">
        <f>Tabla3[[#This Row],[PRECIO %      en $]]*Tabla3[[#This Row],[PEDIDO ]]</f>
        <v>0</v>
      </c>
      <c r="W3449" s="57">
        <f>Tabla3[[#This Row],[PRECIO CON DESCT.]]*Tabla3[[#This Row],[PEDIDO ]]</f>
        <v>0</v>
      </c>
      <c r="X3449" s="58">
        <f>Tabla3[[#This Row],[PRECIO SIN %]]*Tabla3[[#This Row],[PEDIDO ]]</f>
        <v>0</v>
      </c>
    </row>
    <row r="3450" spans="1:24" ht="33" customHeight="1" x14ac:dyDescent="0.4">
      <c r="A3450" s="125">
        <v>7591487000025</v>
      </c>
      <c r="B3450" s="59" t="s">
        <v>297</v>
      </c>
      <c r="C3450" s="59" t="s">
        <v>306</v>
      </c>
      <c r="D34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50" s="119" t="s">
        <v>3912</v>
      </c>
      <c r="F3450" s="76" t="s">
        <v>537</v>
      </c>
      <c r="G34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50" s="78">
        <v>271</v>
      </c>
      <c r="J3450" s="52">
        <v>2.11111</v>
      </c>
      <c r="K3450" s="60">
        <f>Tabla3[[#This Row],[PRECIOS]]-Tabla3[[#This Row],[PRECIOS]]*10%</f>
        <v>1.899999</v>
      </c>
      <c r="L3450" s="101"/>
      <c r="M3450" s="61"/>
      <c r="N3450" s="55">
        <f>IFERROR(Tabla3[[#This Row],[PRECIOS]]-Tabla3[[#This Row],[PRECIOS]]*Tabla3[[#This Row],[% PRODUCTO]]," ")</f>
        <v>2.11111</v>
      </c>
      <c r="O3450" s="61"/>
      <c r="P3450" s="55">
        <f>IFERROR(Tabla3[[#This Row],[OCULTAR2]]-Tabla3[[#This Row],[OCULTAR2]]*Tabla3[[#This Row],[% LÍNEA]]," ")</f>
        <v>2.11111</v>
      </c>
      <c r="Q3450" s="56">
        <f>IFERROR(Tabla3[[#This Row],[% PRODUCTO]]+Tabla3[[#This Row],[% LÍNEA]]," ")</f>
        <v>0</v>
      </c>
      <c r="R3450" s="60">
        <f>Tabla3[[#This Row],[OCULTAR3]]</f>
        <v>2.11111</v>
      </c>
      <c r="S3450" s="60">
        <f>Tabla3[[#This Row],[PRECIO SIN %]]-Tabla3[[#This Row],[PRECIO SIN %]]*10%</f>
        <v>1.899999</v>
      </c>
      <c r="T3450" s="80">
        <f>(Tabla3[[#This Row],[PRECIO CON DESCT.]]-(Tabla3[[#This Row],[PRECIO CON DESCT.]]*$T$6))</f>
        <v>1.1969993699999999</v>
      </c>
      <c r="U3450" s="96"/>
      <c r="V3450" s="94">
        <f>Tabla3[[#This Row],[PRECIO %      en $]]*Tabla3[[#This Row],[PEDIDO ]]</f>
        <v>0</v>
      </c>
      <c r="W3450" s="57">
        <f>Tabla3[[#This Row],[PRECIO CON DESCT.]]*Tabla3[[#This Row],[PEDIDO ]]</f>
        <v>0</v>
      </c>
      <c r="X3450" s="58">
        <f>Tabla3[[#This Row],[PRECIO SIN %]]*Tabla3[[#This Row],[PEDIDO ]]</f>
        <v>0</v>
      </c>
    </row>
    <row r="3451" spans="1:24" ht="33" customHeight="1" x14ac:dyDescent="0.4">
      <c r="A3451" s="124">
        <v>7591487000032</v>
      </c>
      <c r="B3451" s="51" t="s">
        <v>297</v>
      </c>
      <c r="C3451" s="51" t="s">
        <v>306</v>
      </c>
      <c r="D34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51" s="118" t="s">
        <v>3913</v>
      </c>
      <c r="F3451" s="75" t="s">
        <v>537</v>
      </c>
      <c r="G34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51" s="77">
        <v>140</v>
      </c>
      <c r="J3451" s="52">
        <v>3.4111099999999999</v>
      </c>
      <c r="K3451" s="53">
        <f>Tabla3[[#This Row],[PRECIOS]]-Tabla3[[#This Row],[PRECIOS]]*10%</f>
        <v>3.0699989999999997</v>
      </c>
      <c r="L3451" s="101"/>
      <c r="M3451" s="54"/>
      <c r="N3451" s="55">
        <f>IFERROR(Tabla3[[#This Row],[PRECIOS]]-Tabla3[[#This Row],[PRECIOS]]*Tabla3[[#This Row],[% PRODUCTO]]," ")</f>
        <v>3.4111099999999999</v>
      </c>
      <c r="O3451" s="54"/>
      <c r="P3451" s="55">
        <f>IFERROR(Tabla3[[#This Row],[OCULTAR2]]-Tabla3[[#This Row],[OCULTAR2]]*Tabla3[[#This Row],[% LÍNEA]]," ")</f>
        <v>3.4111099999999999</v>
      </c>
      <c r="Q3451" s="56">
        <f>IFERROR(Tabla3[[#This Row],[% PRODUCTO]]+Tabla3[[#This Row],[% LÍNEA]]," ")</f>
        <v>0</v>
      </c>
      <c r="R3451" s="53">
        <f>Tabla3[[#This Row],[OCULTAR3]]</f>
        <v>3.4111099999999999</v>
      </c>
      <c r="S3451" s="53">
        <f>Tabla3[[#This Row],[PRECIO SIN %]]-Tabla3[[#This Row],[PRECIO SIN %]]*10%</f>
        <v>3.0699989999999997</v>
      </c>
      <c r="T3451" s="80">
        <f>(Tabla3[[#This Row],[PRECIO CON DESCT.]]-(Tabla3[[#This Row],[PRECIO CON DESCT.]]*$T$6))</f>
        <v>1.9340993699999998</v>
      </c>
      <c r="U3451" s="96"/>
      <c r="V3451" s="94">
        <f>Tabla3[[#This Row],[PRECIO %      en $]]*Tabla3[[#This Row],[PEDIDO ]]</f>
        <v>0</v>
      </c>
      <c r="W3451" s="57">
        <f>Tabla3[[#This Row],[PRECIO CON DESCT.]]*Tabla3[[#This Row],[PEDIDO ]]</f>
        <v>0</v>
      </c>
      <c r="X3451" s="58">
        <f>Tabla3[[#This Row],[PRECIO SIN %]]*Tabla3[[#This Row],[PEDIDO ]]</f>
        <v>0</v>
      </c>
    </row>
    <row r="3452" spans="1:24" ht="33" customHeight="1" x14ac:dyDescent="0.4">
      <c r="A3452" s="125">
        <v>7592074000671</v>
      </c>
      <c r="B3452" s="59" t="s">
        <v>297</v>
      </c>
      <c r="C3452" s="59" t="s">
        <v>313</v>
      </c>
      <c r="D34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52" s="119" t="s">
        <v>3914</v>
      </c>
      <c r="F3452" s="76" t="s">
        <v>537</v>
      </c>
      <c r="G34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52" s="78">
        <v>89</v>
      </c>
      <c r="J3452" s="52">
        <v>2.5</v>
      </c>
      <c r="K3452" s="60">
        <f>Tabla3[[#This Row],[PRECIOS]]-Tabla3[[#This Row],[PRECIOS]]*10%</f>
        <v>2.25</v>
      </c>
      <c r="L3452" s="101"/>
      <c r="M3452" s="61"/>
      <c r="N3452" s="55">
        <f>IFERROR(Tabla3[[#This Row],[PRECIOS]]-Tabla3[[#This Row],[PRECIOS]]*Tabla3[[#This Row],[% PRODUCTO]]," ")</f>
        <v>2.5</v>
      </c>
      <c r="O3452" s="61"/>
      <c r="P3452" s="55">
        <f>IFERROR(Tabla3[[#This Row],[OCULTAR2]]-Tabla3[[#This Row],[OCULTAR2]]*Tabla3[[#This Row],[% LÍNEA]]," ")</f>
        <v>2.5</v>
      </c>
      <c r="Q3452" s="56">
        <f>IFERROR(Tabla3[[#This Row],[% PRODUCTO]]+Tabla3[[#This Row],[% LÍNEA]]," ")</f>
        <v>0</v>
      </c>
      <c r="R3452" s="60">
        <f>Tabla3[[#This Row],[OCULTAR3]]</f>
        <v>2.5</v>
      </c>
      <c r="S3452" s="60">
        <f>Tabla3[[#This Row],[PRECIO SIN %]]-Tabla3[[#This Row],[PRECIO SIN %]]*10%</f>
        <v>2.25</v>
      </c>
      <c r="T3452" s="80">
        <f>(Tabla3[[#This Row],[PRECIO CON DESCT.]]-(Tabla3[[#This Row],[PRECIO CON DESCT.]]*$T$6))</f>
        <v>1.4175</v>
      </c>
      <c r="U3452" s="96"/>
      <c r="V3452" s="94">
        <f>Tabla3[[#This Row],[PRECIO %      en $]]*Tabla3[[#This Row],[PEDIDO ]]</f>
        <v>0</v>
      </c>
      <c r="W3452" s="57">
        <f>Tabla3[[#This Row],[PRECIO CON DESCT.]]*Tabla3[[#This Row],[PEDIDO ]]</f>
        <v>0</v>
      </c>
      <c r="X3452" s="58">
        <f>Tabla3[[#This Row],[PRECIO SIN %]]*Tabla3[[#This Row],[PEDIDO ]]</f>
        <v>0</v>
      </c>
    </row>
    <row r="3453" spans="1:24" ht="33" customHeight="1" x14ac:dyDescent="0.4">
      <c r="A3453" s="124">
        <v>7593255000176</v>
      </c>
      <c r="B3453" s="51" t="s">
        <v>297</v>
      </c>
      <c r="C3453" s="51" t="s">
        <v>314</v>
      </c>
      <c r="D34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53" s="118" t="s">
        <v>3915</v>
      </c>
      <c r="F3453" s="75" t="s">
        <v>526</v>
      </c>
      <c r="G34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53" s="77">
        <v>167</v>
      </c>
      <c r="J3453" s="52">
        <v>2.24444</v>
      </c>
      <c r="K3453" s="53">
        <f>Tabla3[[#This Row],[PRECIOS]]-Tabla3[[#This Row],[PRECIOS]]*10%</f>
        <v>2.0199959999999999</v>
      </c>
      <c r="L3453" s="101"/>
      <c r="M3453" s="54"/>
      <c r="N3453" s="55">
        <f>IFERROR(Tabla3[[#This Row],[PRECIOS]]-Tabla3[[#This Row],[PRECIOS]]*Tabla3[[#This Row],[% PRODUCTO]]," ")</f>
        <v>2.24444</v>
      </c>
      <c r="O3453" s="54"/>
      <c r="P3453" s="55">
        <f>IFERROR(Tabla3[[#This Row],[OCULTAR2]]-Tabla3[[#This Row],[OCULTAR2]]*Tabla3[[#This Row],[% LÍNEA]]," ")</f>
        <v>2.24444</v>
      </c>
      <c r="Q3453" s="56">
        <f>IFERROR(Tabla3[[#This Row],[% PRODUCTO]]+Tabla3[[#This Row],[% LÍNEA]]," ")</f>
        <v>0</v>
      </c>
      <c r="R3453" s="53">
        <f>Tabla3[[#This Row],[OCULTAR3]]</f>
        <v>2.24444</v>
      </c>
      <c r="S3453" s="53">
        <f>Tabla3[[#This Row],[PRECIO SIN %]]-Tabla3[[#This Row],[PRECIO SIN %]]*10%</f>
        <v>2.0199959999999999</v>
      </c>
      <c r="T3453" s="80">
        <f>(Tabla3[[#This Row],[PRECIO CON DESCT.]]-(Tabla3[[#This Row],[PRECIO CON DESCT.]]*$T$6))</f>
        <v>1.2725974799999999</v>
      </c>
      <c r="U3453" s="96"/>
      <c r="V3453" s="94">
        <f>Tabla3[[#This Row],[PRECIO %      en $]]*Tabla3[[#This Row],[PEDIDO ]]</f>
        <v>0</v>
      </c>
      <c r="W3453" s="57">
        <f>Tabla3[[#This Row],[PRECIO CON DESCT.]]*Tabla3[[#This Row],[PEDIDO ]]</f>
        <v>0</v>
      </c>
      <c r="X3453" s="58">
        <f>Tabla3[[#This Row],[PRECIO SIN %]]*Tabla3[[#This Row],[PEDIDO ]]</f>
        <v>0</v>
      </c>
    </row>
    <row r="3454" spans="1:24" ht="33" customHeight="1" x14ac:dyDescent="0.4">
      <c r="A3454" s="125">
        <v>7591442000077</v>
      </c>
      <c r="B3454" s="59" t="s">
        <v>297</v>
      </c>
      <c r="C3454" s="59" t="s">
        <v>315</v>
      </c>
      <c r="D34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54" s="119" t="s">
        <v>3916</v>
      </c>
      <c r="F3454" s="76" t="s">
        <v>526</v>
      </c>
      <c r="G34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54" s="78">
        <v>73</v>
      </c>
      <c r="J3454" s="52">
        <v>7.75556</v>
      </c>
      <c r="K3454" s="60">
        <f>Tabla3[[#This Row],[PRECIOS]]-Tabla3[[#This Row],[PRECIOS]]*10%</f>
        <v>6.9800040000000001</v>
      </c>
      <c r="L3454" s="101"/>
      <c r="M3454" s="61"/>
      <c r="N3454" s="55">
        <f>IFERROR(Tabla3[[#This Row],[PRECIOS]]-Tabla3[[#This Row],[PRECIOS]]*Tabla3[[#This Row],[% PRODUCTO]]," ")</f>
        <v>7.75556</v>
      </c>
      <c r="O3454" s="61"/>
      <c r="P3454" s="55">
        <f>IFERROR(Tabla3[[#This Row],[OCULTAR2]]-Tabla3[[#This Row],[OCULTAR2]]*Tabla3[[#This Row],[% LÍNEA]]," ")</f>
        <v>7.75556</v>
      </c>
      <c r="Q3454" s="56">
        <f>IFERROR(Tabla3[[#This Row],[% PRODUCTO]]+Tabla3[[#This Row],[% LÍNEA]]," ")</f>
        <v>0</v>
      </c>
      <c r="R3454" s="60">
        <f>Tabla3[[#This Row],[OCULTAR3]]</f>
        <v>7.75556</v>
      </c>
      <c r="S3454" s="60">
        <f>Tabla3[[#This Row],[PRECIO SIN %]]-Tabla3[[#This Row],[PRECIO SIN %]]*10%</f>
        <v>6.9800040000000001</v>
      </c>
      <c r="T3454" s="80">
        <f>(Tabla3[[#This Row],[PRECIO CON DESCT.]]-(Tabla3[[#This Row],[PRECIO CON DESCT.]]*$T$6))</f>
        <v>4.39740252</v>
      </c>
      <c r="U3454" s="96"/>
      <c r="V3454" s="94">
        <f>Tabla3[[#This Row],[PRECIO %      en $]]*Tabla3[[#This Row],[PEDIDO ]]</f>
        <v>0</v>
      </c>
      <c r="W3454" s="57">
        <f>Tabla3[[#This Row],[PRECIO CON DESCT.]]*Tabla3[[#This Row],[PEDIDO ]]</f>
        <v>0</v>
      </c>
      <c r="X3454" s="58">
        <f>Tabla3[[#This Row],[PRECIO SIN %]]*Tabla3[[#This Row],[PEDIDO ]]</f>
        <v>0</v>
      </c>
    </row>
    <row r="3455" spans="1:24" ht="33" customHeight="1" x14ac:dyDescent="0.4">
      <c r="A3455" s="124">
        <v>7593255000145</v>
      </c>
      <c r="B3455" s="51" t="s">
        <v>297</v>
      </c>
      <c r="C3455" s="51" t="s">
        <v>314</v>
      </c>
      <c r="D34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55" s="118" t="s">
        <v>3917</v>
      </c>
      <c r="F3455" s="75" t="s">
        <v>526</v>
      </c>
      <c r="G34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55" s="77">
        <v>970</v>
      </c>
      <c r="J3455" s="52">
        <v>0.51110999999999995</v>
      </c>
      <c r="K3455" s="53">
        <f>Tabla3[[#This Row],[PRECIOS]]-Tabla3[[#This Row],[PRECIOS]]*10%</f>
        <v>0.45999899999999994</v>
      </c>
      <c r="L3455" s="101"/>
      <c r="M3455" s="54"/>
      <c r="N3455" s="55">
        <f>IFERROR(Tabla3[[#This Row],[PRECIOS]]-Tabla3[[#This Row],[PRECIOS]]*Tabla3[[#This Row],[% PRODUCTO]]," ")</f>
        <v>0.51110999999999995</v>
      </c>
      <c r="O3455" s="54"/>
      <c r="P3455" s="55">
        <f>IFERROR(Tabla3[[#This Row],[OCULTAR2]]-Tabla3[[#This Row],[OCULTAR2]]*Tabla3[[#This Row],[% LÍNEA]]," ")</f>
        <v>0.51110999999999995</v>
      </c>
      <c r="Q3455" s="56">
        <f>IFERROR(Tabla3[[#This Row],[% PRODUCTO]]+Tabla3[[#This Row],[% LÍNEA]]," ")</f>
        <v>0</v>
      </c>
      <c r="R3455" s="53">
        <f>Tabla3[[#This Row],[OCULTAR3]]</f>
        <v>0.51110999999999995</v>
      </c>
      <c r="S3455" s="53">
        <f>Tabla3[[#This Row],[PRECIO SIN %]]-Tabla3[[#This Row],[PRECIO SIN %]]*10%</f>
        <v>0.45999899999999994</v>
      </c>
      <c r="T3455" s="80">
        <f>(Tabla3[[#This Row],[PRECIO CON DESCT.]]-(Tabla3[[#This Row],[PRECIO CON DESCT.]]*$T$6))</f>
        <v>0.28979937</v>
      </c>
      <c r="U3455" s="96"/>
      <c r="V3455" s="94">
        <f>Tabla3[[#This Row],[PRECIO %      en $]]*Tabla3[[#This Row],[PEDIDO ]]</f>
        <v>0</v>
      </c>
      <c r="W3455" s="57">
        <f>Tabla3[[#This Row],[PRECIO CON DESCT.]]*Tabla3[[#This Row],[PEDIDO ]]</f>
        <v>0</v>
      </c>
      <c r="X3455" s="58">
        <f>Tabla3[[#This Row],[PRECIO SIN %]]*Tabla3[[#This Row],[PEDIDO ]]</f>
        <v>0</v>
      </c>
    </row>
    <row r="3456" spans="1:24" ht="33" customHeight="1" x14ac:dyDescent="0.4">
      <c r="A3456" s="125">
        <v>7591442000046</v>
      </c>
      <c r="B3456" s="59" t="s">
        <v>297</v>
      </c>
      <c r="C3456" s="59" t="s">
        <v>315</v>
      </c>
      <c r="D34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56" s="119" t="s">
        <v>3918</v>
      </c>
      <c r="F3456" s="76" t="s">
        <v>526</v>
      </c>
      <c r="G34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56" s="78">
        <v>432</v>
      </c>
      <c r="J3456" s="52">
        <v>0.94443999999999995</v>
      </c>
      <c r="K3456" s="60">
        <f>Tabla3[[#This Row],[PRECIOS]]-Tabla3[[#This Row],[PRECIOS]]*10%</f>
        <v>0.84999599999999997</v>
      </c>
      <c r="L3456" s="101"/>
      <c r="M3456" s="61"/>
      <c r="N3456" s="55">
        <f>IFERROR(Tabla3[[#This Row],[PRECIOS]]-Tabla3[[#This Row],[PRECIOS]]*Tabla3[[#This Row],[% PRODUCTO]]," ")</f>
        <v>0.94443999999999995</v>
      </c>
      <c r="O3456" s="61"/>
      <c r="P3456" s="55">
        <f>IFERROR(Tabla3[[#This Row],[OCULTAR2]]-Tabla3[[#This Row],[OCULTAR2]]*Tabla3[[#This Row],[% LÍNEA]]," ")</f>
        <v>0.94443999999999995</v>
      </c>
      <c r="Q3456" s="56">
        <f>IFERROR(Tabla3[[#This Row],[% PRODUCTO]]+Tabla3[[#This Row],[% LÍNEA]]," ")</f>
        <v>0</v>
      </c>
      <c r="R3456" s="60">
        <f>Tabla3[[#This Row],[OCULTAR3]]</f>
        <v>0.94443999999999995</v>
      </c>
      <c r="S3456" s="60">
        <f>Tabla3[[#This Row],[PRECIO SIN %]]-Tabla3[[#This Row],[PRECIO SIN %]]*10%</f>
        <v>0.84999599999999997</v>
      </c>
      <c r="T3456" s="80">
        <f>(Tabla3[[#This Row],[PRECIO CON DESCT.]]-(Tabla3[[#This Row],[PRECIO CON DESCT.]]*$T$6))</f>
        <v>0.53549747999999997</v>
      </c>
      <c r="U3456" s="96"/>
      <c r="V3456" s="94">
        <f>Tabla3[[#This Row],[PRECIO %      en $]]*Tabla3[[#This Row],[PEDIDO ]]</f>
        <v>0</v>
      </c>
      <c r="W3456" s="57">
        <f>Tabla3[[#This Row],[PRECIO CON DESCT.]]*Tabla3[[#This Row],[PEDIDO ]]</f>
        <v>0</v>
      </c>
      <c r="X3456" s="58">
        <f>Tabla3[[#This Row],[PRECIO SIN %]]*Tabla3[[#This Row],[PEDIDO ]]</f>
        <v>0</v>
      </c>
    </row>
    <row r="3457" spans="1:24" ht="33" customHeight="1" x14ac:dyDescent="0.4">
      <c r="A3457" s="124">
        <v>7593255000152</v>
      </c>
      <c r="B3457" s="51" t="s">
        <v>297</v>
      </c>
      <c r="C3457" s="51" t="s">
        <v>314</v>
      </c>
      <c r="D34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57" s="118" t="s">
        <v>3919</v>
      </c>
      <c r="F3457" s="75" t="s">
        <v>526</v>
      </c>
      <c r="G34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57" s="77">
        <v>638</v>
      </c>
      <c r="J3457" s="52">
        <v>0.73333000000000004</v>
      </c>
      <c r="K3457" s="53">
        <f>Tabla3[[#This Row],[PRECIOS]]-Tabla3[[#This Row],[PRECIOS]]*10%</f>
        <v>0.65999700000000006</v>
      </c>
      <c r="L3457" s="101"/>
      <c r="M3457" s="54"/>
      <c r="N3457" s="55">
        <f>IFERROR(Tabla3[[#This Row],[PRECIOS]]-Tabla3[[#This Row],[PRECIOS]]*Tabla3[[#This Row],[% PRODUCTO]]," ")</f>
        <v>0.73333000000000004</v>
      </c>
      <c r="O3457" s="54"/>
      <c r="P3457" s="55">
        <f>IFERROR(Tabla3[[#This Row],[OCULTAR2]]-Tabla3[[#This Row],[OCULTAR2]]*Tabla3[[#This Row],[% LÍNEA]]," ")</f>
        <v>0.73333000000000004</v>
      </c>
      <c r="Q3457" s="56">
        <f>IFERROR(Tabla3[[#This Row],[% PRODUCTO]]+Tabla3[[#This Row],[% LÍNEA]]," ")</f>
        <v>0</v>
      </c>
      <c r="R3457" s="53">
        <f>Tabla3[[#This Row],[OCULTAR3]]</f>
        <v>0.73333000000000004</v>
      </c>
      <c r="S3457" s="53">
        <f>Tabla3[[#This Row],[PRECIO SIN %]]-Tabla3[[#This Row],[PRECIO SIN %]]*10%</f>
        <v>0.65999700000000006</v>
      </c>
      <c r="T3457" s="80">
        <f>(Tabla3[[#This Row],[PRECIO CON DESCT.]]-(Tabla3[[#This Row],[PRECIO CON DESCT.]]*$T$6))</f>
        <v>0.41579811</v>
      </c>
      <c r="U3457" s="96"/>
      <c r="V3457" s="94">
        <f>Tabla3[[#This Row],[PRECIO %      en $]]*Tabla3[[#This Row],[PEDIDO ]]</f>
        <v>0</v>
      </c>
      <c r="W3457" s="57">
        <f>Tabla3[[#This Row],[PRECIO CON DESCT.]]*Tabla3[[#This Row],[PEDIDO ]]</f>
        <v>0</v>
      </c>
      <c r="X3457" s="58">
        <f>Tabla3[[#This Row],[PRECIO SIN %]]*Tabla3[[#This Row],[PEDIDO ]]</f>
        <v>0</v>
      </c>
    </row>
    <row r="3458" spans="1:24" ht="33" customHeight="1" x14ac:dyDescent="0.4">
      <c r="A3458" s="125">
        <v>7591442000053</v>
      </c>
      <c r="B3458" s="59" t="s">
        <v>297</v>
      </c>
      <c r="C3458" s="59" t="s">
        <v>315</v>
      </c>
      <c r="D34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58" s="119" t="s">
        <v>3920</v>
      </c>
      <c r="F3458" s="76" t="s">
        <v>526</v>
      </c>
      <c r="G34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58" s="78">
        <v>161</v>
      </c>
      <c r="J3458" s="52">
        <v>2</v>
      </c>
      <c r="K3458" s="60">
        <f>Tabla3[[#This Row],[PRECIOS]]-Tabla3[[#This Row],[PRECIOS]]*10%</f>
        <v>1.8</v>
      </c>
      <c r="L3458" s="101"/>
      <c r="M3458" s="61"/>
      <c r="N3458" s="55">
        <f>IFERROR(Tabla3[[#This Row],[PRECIOS]]-Tabla3[[#This Row],[PRECIOS]]*Tabla3[[#This Row],[% PRODUCTO]]," ")</f>
        <v>2</v>
      </c>
      <c r="O3458" s="61"/>
      <c r="P3458" s="55">
        <f>IFERROR(Tabla3[[#This Row],[OCULTAR2]]-Tabla3[[#This Row],[OCULTAR2]]*Tabla3[[#This Row],[% LÍNEA]]," ")</f>
        <v>2</v>
      </c>
      <c r="Q3458" s="56">
        <f>IFERROR(Tabla3[[#This Row],[% PRODUCTO]]+Tabla3[[#This Row],[% LÍNEA]]," ")</f>
        <v>0</v>
      </c>
      <c r="R3458" s="60">
        <f>Tabla3[[#This Row],[OCULTAR3]]</f>
        <v>2</v>
      </c>
      <c r="S3458" s="60">
        <f>Tabla3[[#This Row],[PRECIO SIN %]]-Tabla3[[#This Row],[PRECIO SIN %]]*10%</f>
        <v>1.8</v>
      </c>
      <c r="T3458" s="80">
        <f>(Tabla3[[#This Row],[PRECIO CON DESCT.]]-(Tabla3[[#This Row],[PRECIO CON DESCT.]]*$T$6))</f>
        <v>1.1339999999999999</v>
      </c>
      <c r="U3458" s="96"/>
      <c r="V3458" s="94">
        <f>Tabla3[[#This Row],[PRECIO %      en $]]*Tabla3[[#This Row],[PEDIDO ]]</f>
        <v>0</v>
      </c>
      <c r="W3458" s="57">
        <f>Tabla3[[#This Row],[PRECIO CON DESCT.]]*Tabla3[[#This Row],[PEDIDO ]]</f>
        <v>0</v>
      </c>
      <c r="X3458" s="58">
        <f>Tabla3[[#This Row],[PRECIO SIN %]]*Tabla3[[#This Row],[PEDIDO ]]</f>
        <v>0</v>
      </c>
    </row>
    <row r="3459" spans="1:24" ht="33" customHeight="1" x14ac:dyDescent="0.4">
      <c r="A3459" s="124">
        <v>7593255000169</v>
      </c>
      <c r="B3459" s="51" t="s">
        <v>297</v>
      </c>
      <c r="C3459" s="51" t="s">
        <v>314</v>
      </c>
      <c r="D34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59" s="118" t="s">
        <v>3921</v>
      </c>
      <c r="F3459" s="75" t="s">
        <v>526</v>
      </c>
      <c r="G34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59" s="77">
        <v>111</v>
      </c>
      <c r="J3459" s="52">
        <v>1.44</v>
      </c>
      <c r="K3459" s="53">
        <f>Tabla3[[#This Row],[PRECIOS]]-Tabla3[[#This Row],[PRECIOS]]*10%</f>
        <v>1.296</v>
      </c>
      <c r="L3459" s="101"/>
      <c r="M3459" s="54"/>
      <c r="N3459" s="55">
        <f>IFERROR(Tabla3[[#This Row],[PRECIOS]]-Tabla3[[#This Row],[PRECIOS]]*Tabla3[[#This Row],[% PRODUCTO]]," ")</f>
        <v>1.44</v>
      </c>
      <c r="O3459" s="54"/>
      <c r="P3459" s="55">
        <f>IFERROR(Tabla3[[#This Row],[OCULTAR2]]-Tabla3[[#This Row],[OCULTAR2]]*Tabla3[[#This Row],[% LÍNEA]]," ")</f>
        <v>1.44</v>
      </c>
      <c r="Q3459" s="56">
        <f>IFERROR(Tabla3[[#This Row],[% PRODUCTO]]+Tabla3[[#This Row],[% LÍNEA]]," ")</f>
        <v>0</v>
      </c>
      <c r="R3459" s="53">
        <f>Tabla3[[#This Row],[OCULTAR3]]</f>
        <v>1.44</v>
      </c>
      <c r="S3459" s="53">
        <f>Tabla3[[#This Row],[PRECIO SIN %]]-Tabla3[[#This Row],[PRECIO SIN %]]*10%</f>
        <v>1.296</v>
      </c>
      <c r="T3459" s="80">
        <f>(Tabla3[[#This Row],[PRECIO CON DESCT.]]-(Tabla3[[#This Row],[PRECIO CON DESCT.]]*$T$6))</f>
        <v>0.81648000000000009</v>
      </c>
      <c r="U3459" s="96"/>
      <c r="V3459" s="94">
        <f>Tabla3[[#This Row],[PRECIO %      en $]]*Tabla3[[#This Row],[PEDIDO ]]</f>
        <v>0</v>
      </c>
      <c r="W3459" s="57">
        <f>Tabla3[[#This Row],[PRECIO CON DESCT.]]*Tabla3[[#This Row],[PEDIDO ]]</f>
        <v>0</v>
      </c>
      <c r="X3459" s="58">
        <f>Tabla3[[#This Row],[PRECIO SIN %]]*Tabla3[[#This Row],[PEDIDO ]]</f>
        <v>0</v>
      </c>
    </row>
    <row r="3460" spans="1:24" ht="33" customHeight="1" x14ac:dyDescent="0.4">
      <c r="A3460" s="125">
        <v>7591442000060</v>
      </c>
      <c r="B3460" s="59" t="s">
        <v>297</v>
      </c>
      <c r="C3460" s="59" t="s">
        <v>315</v>
      </c>
      <c r="D34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60" s="119" t="s">
        <v>3922</v>
      </c>
      <c r="F3460" s="76" t="s">
        <v>526</v>
      </c>
      <c r="G34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60" s="78">
        <v>33</v>
      </c>
      <c r="J3460" s="52">
        <v>4.1444400000000003</v>
      </c>
      <c r="K3460" s="60">
        <f>Tabla3[[#This Row],[PRECIOS]]-Tabla3[[#This Row],[PRECIOS]]*10%</f>
        <v>3.7299960000000003</v>
      </c>
      <c r="L3460" s="101"/>
      <c r="M3460" s="61"/>
      <c r="N3460" s="55">
        <f>IFERROR(Tabla3[[#This Row],[PRECIOS]]-Tabla3[[#This Row],[PRECIOS]]*Tabla3[[#This Row],[% PRODUCTO]]," ")</f>
        <v>4.1444400000000003</v>
      </c>
      <c r="O3460" s="61"/>
      <c r="P3460" s="55">
        <f>IFERROR(Tabla3[[#This Row],[OCULTAR2]]-Tabla3[[#This Row],[OCULTAR2]]*Tabla3[[#This Row],[% LÍNEA]]," ")</f>
        <v>4.1444400000000003</v>
      </c>
      <c r="Q3460" s="56">
        <f>IFERROR(Tabla3[[#This Row],[% PRODUCTO]]+Tabla3[[#This Row],[% LÍNEA]]," ")</f>
        <v>0</v>
      </c>
      <c r="R3460" s="60">
        <f>Tabla3[[#This Row],[OCULTAR3]]</f>
        <v>4.1444400000000003</v>
      </c>
      <c r="S3460" s="60">
        <f>Tabla3[[#This Row],[PRECIO SIN %]]-Tabla3[[#This Row],[PRECIO SIN %]]*10%</f>
        <v>3.7299960000000003</v>
      </c>
      <c r="T3460" s="80">
        <f>(Tabla3[[#This Row],[PRECIO CON DESCT.]]-(Tabla3[[#This Row],[PRECIO CON DESCT.]]*$T$6))</f>
        <v>2.3498974800000001</v>
      </c>
      <c r="U3460" s="96"/>
      <c r="V3460" s="94">
        <f>Tabla3[[#This Row],[PRECIO %      en $]]*Tabla3[[#This Row],[PEDIDO ]]</f>
        <v>0</v>
      </c>
      <c r="W3460" s="57">
        <f>Tabla3[[#This Row],[PRECIO CON DESCT.]]*Tabla3[[#This Row],[PEDIDO ]]</f>
        <v>0</v>
      </c>
      <c r="X3460" s="58">
        <f>Tabla3[[#This Row],[PRECIO SIN %]]*Tabla3[[#This Row],[PEDIDO ]]</f>
        <v>0</v>
      </c>
    </row>
    <row r="3461" spans="1:24" ht="33" customHeight="1" x14ac:dyDescent="0.4">
      <c r="A3461" s="124">
        <v>7599457000273</v>
      </c>
      <c r="B3461" s="51" t="s">
        <v>297</v>
      </c>
      <c r="C3461" s="51" t="s">
        <v>300</v>
      </c>
      <c r="D34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61" s="118" t="s">
        <v>3923</v>
      </c>
      <c r="F3461" s="75" t="s">
        <v>526</v>
      </c>
      <c r="G34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61" s="77">
        <v>36</v>
      </c>
      <c r="J3461" s="52">
        <v>4.4444400000000002</v>
      </c>
      <c r="K3461" s="53">
        <f>Tabla3[[#This Row],[PRECIOS]]-Tabla3[[#This Row],[PRECIOS]]*10%</f>
        <v>3.9999960000000003</v>
      </c>
      <c r="L3461" s="101"/>
      <c r="M3461" s="54"/>
      <c r="N3461" s="55">
        <f>IFERROR(Tabla3[[#This Row],[PRECIOS]]-Tabla3[[#This Row],[PRECIOS]]*Tabla3[[#This Row],[% PRODUCTO]]," ")</f>
        <v>4.4444400000000002</v>
      </c>
      <c r="O3461" s="54"/>
      <c r="P3461" s="55">
        <f>IFERROR(Tabla3[[#This Row],[OCULTAR2]]-Tabla3[[#This Row],[OCULTAR2]]*Tabla3[[#This Row],[% LÍNEA]]," ")</f>
        <v>4.4444400000000002</v>
      </c>
      <c r="Q3461" s="56">
        <f>IFERROR(Tabla3[[#This Row],[% PRODUCTO]]+Tabla3[[#This Row],[% LÍNEA]]," ")</f>
        <v>0</v>
      </c>
      <c r="R3461" s="53">
        <f>Tabla3[[#This Row],[OCULTAR3]]</f>
        <v>4.4444400000000002</v>
      </c>
      <c r="S3461" s="53">
        <f>Tabla3[[#This Row],[PRECIO SIN %]]-Tabla3[[#This Row],[PRECIO SIN %]]*10%</f>
        <v>3.9999960000000003</v>
      </c>
      <c r="T3461" s="80">
        <f>(Tabla3[[#This Row],[PRECIO CON DESCT.]]-(Tabla3[[#This Row],[PRECIO CON DESCT.]]*$T$6))</f>
        <v>2.5199974800000002</v>
      </c>
      <c r="U3461" s="96"/>
      <c r="V3461" s="94">
        <f>Tabla3[[#This Row],[PRECIO %      en $]]*Tabla3[[#This Row],[PEDIDO ]]</f>
        <v>0</v>
      </c>
      <c r="W3461" s="57">
        <f>Tabla3[[#This Row],[PRECIO CON DESCT.]]*Tabla3[[#This Row],[PEDIDO ]]</f>
        <v>0</v>
      </c>
      <c r="X3461" s="58">
        <f>Tabla3[[#This Row],[PRECIO SIN %]]*Tabla3[[#This Row],[PEDIDO ]]</f>
        <v>0</v>
      </c>
    </row>
    <row r="3462" spans="1:24" ht="33" customHeight="1" x14ac:dyDescent="0.4">
      <c r="A3462" s="125" t="s">
        <v>316</v>
      </c>
      <c r="B3462" s="59" t="s">
        <v>297</v>
      </c>
      <c r="C3462" s="59" t="s">
        <v>317</v>
      </c>
      <c r="D34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62" s="119" t="s">
        <v>3924</v>
      </c>
      <c r="F3462" s="76" t="s">
        <v>526</v>
      </c>
      <c r="G34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62" s="78">
        <v>78</v>
      </c>
      <c r="J3462" s="52">
        <v>5.77</v>
      </c>
      <c r="K3462" s="60">
        <f>Tabla3[[#This Row],[PRECIOS]]-Tabla3[[#This Row],[PRECIOS]]*10%</f>
        <v>5.1929999999999996</v>
      </c>
      <c r="L3462" s="101"/>
      <c r="M3462" s="61"/>
      <c r="N3462" s="55">
        <f>IFERROR(Tabla3[[#This Row],[PRECIOS]]-Tabla3[[#This Row],[PRECIOS]]*Tabla3[[#This Row],[% PRODUCTO]]," ")</f>
        <v>5.77</v>
      </c>
      <c r="O3462" s="61"/>
      <c r="P3462" s="55">
        <f>IFERROR(Tabla3[[#This Row],[OCULTAR2]]-Tabla3[[#This Row],[OCULTAR2]]*Tabla3[[#This Row],[% LÍNEA]]," ")</f>
        <v>5.77</v>
      </c>
      <c r="Q3462" s="56">
        <f>IFERROR(Tabla3[[#This Row],[% PRODUCTO]]+Tabla3[[#This Row],[% LÍNEA]]," ")</f>
        <v>0</v>
      </c>
      <c r="R3462" s="60">
        <f>Tabla3[[#This Row],[OCULTAR3]]</f>
        <v>5.77</v>
      </c>
      <c r="S3462" s="60">
        <f>Tabla3[[#This Row],[PRECIO SIN %]]-Tabla3[[#This Row],[PRECIO SIN %]]*10%</f>
        <v>5.1929999999999996</v>
      </c>
      <c r="T3462" s="80">
        <f>(Tabla3[[#This Row],[PRECIO CON DESCT.]]-(Tabla3[[#This Row],[PRECIO CON DESCT.]]*$T$6))</f>
        <v>3.2715899999999998</v>
      </c>
      <c r="U3462" s="96"/>
      <c r="V3462" s="94">
        <f>Tabla3[[#This Row],[PRECIO %      en $]]*Tabla3[[#This Row],[PEDIDO ]]</f>
        <v>0</v>
      </c>
      <c r="W3462" s="57">
        <f>Tabla3[[#This Row],[PRECIO CON DESCT.]]*Tabla3[[#This Row],[PEDIDO ]]</f>
        <v>0</v>
      </c>
      <c r="X3462" s="58">
        <f>Tabla3[[#This Row],[PRECIO SIN %]]*Tabla3[[#This Row],[PEDIDO ]]</f>
        <v>0</v>
      </c>
    </row>
    <row r="3463" spans="1:24" ht="33" customHeight="1" x14ac:dyDescent="0.4">
      <c r="A3463" s="124">
        <v>1238097135</v>
      </c>
      <c r="B3463" s="51" t="s">
        <v>297</v>
      </c>
      <c r="C3463" s="51" t="s">
        <v>318</v>
      </c>
      <c r="D34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63" s="118" t="s">
        <v>3925</v>
      </c>
      <c r="F3463" s="75" t="s">
        <v>526</v>
      </c>
      <c r="G34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63" s="77">
        <v>24</v>
      </c>
      <c r="J3463" s="52">
        <v>17.77778</v>
      </c>
      <c r="K3463" s="53">
        <f>Tabla3[[#This Row],[PRECIOS]]-Tabla3[[#This Row],[PRECIOS]]*10%</f>
        <v>16.000001999999999</v>
      </c>
      <c r="L3463" s="101"/>
      <c r="M3463" s="54"/>
      <c r="N3463" s="55">
        <f>IFERROR(Tabla3[[#This Row],[PRECIOS]]-Tabla3[[#This Row],[PRECIOS]]*Tabla3[[#This Row],[% PRODUCTO]]," ")</f>
        <v>17.77778</v>
      </c>
      <c r="O3463" s="54"/>
      <c r="P3463" s="55">
        <f>IFERROR(Tabla3[[#This Row],[OCULTAR2]]-Tabla3[[#This Row],[OCULTAR2]]*Tabla3[[#This Row],[% LÍNEA]]," ")</f>
        <v>17.77778</v>
      </c>
      <c r="Q3463" s="56">
        <f>IFERROR(Tabla3[[#This Row],[% PRODUCTO]]+Tabla3[[#This Row],[% LÍNEA]]," ")</f>
        <v>0</v>
      </c>
      <c r="R3463" s="53">
        <f>Tabla3[[#This Row],[OCULTAR3]]</f>
        <v>17.77778</v>
      </c>
      <c r="S3463" s="53">
        <f>Tabla3[[#This Row],[PRECIO SIN %]]-Tabla3[[#This Row],[PRECIO SIN %]]*10%</f>
        <v>16.000001999999999</v>
      </c>
      <c r="T3463" s="80">
        <f>(Tabla3[[#This Row],[PRECIO CON DESCT.]]-(Tabla3[[#This Row],[PRECIO CON DESCT.]]*$T$6))</f>
        <v>10.08000126</v>
      </c>
      <c r="U3463" s="96"/>
      <c r="V3463" s="94">
        <f>Tabla3[[#This Row],[PRECIO %      en $]]*Tabla3[[#This Row],[PEDIDO ]]</f>
        <v>0</v>
      </c>
      <c r="W3463" s="57">
        <f>Tabla3[[#This Row],[PRECIO CON DESCT.]]*Tabla3[[#This Row],[PEDIDO ]]</f>
        <v>0</v>
      </c>
      <c r="X3463" s="58">
        <f>Tabla3[[#This Row],[PRECIO SIN %]]*Tabla3[[#This Row],[PEDIDO ]]</f>
        <v>0</v>
      </c>
    </row>
    <row r="3464" spans="1:24" ht="33" customHeight="1" x14ac:dyDescent="0.4">
      <c r="A3464" s="125">
        <v>7597830006287</v>
      </c>
      <c r="B3464" s="59" t="s">
        <v>297</v>
      </c>
      <c r="C3464" s="59" t="s">
        <v>310</v>
      </c>
      <c r="D34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64" s="119" t="s">
        <v>3926</v>
      </c>
      <c r="F3464" s="76" t="s">
        <v>526</v>
      </c>
      <c r="G34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64" s="78">
        <v>193</v>
      </c>
      <c r="J3464" s="52">
        <v>1.2888900000000001</v>
      </c>
      <c r="K3464" s="60">
        <f>Tabla3[[#This Row],[PRECIOS]]-Tabla3[[#This Row],[PRECIOS]]*10%</f>
        <v>1.1600010000000001</v>
      </c>
      <c r="L3464" s="101"/>
      <c r="M3464" s="61"/>
      <c r="N3464" s="55">
        <f>IFERROR(Tabla3[[#This Row],[PRECIOS]]-Tabla3[[#This Row],[PRECIOS]]*Tabla3[[#This Row],[% PRODUCTO]]," ")</f>
        <v>1.2888900000000001</v>
      </c>
      <c r="O3464" s="61"/>
      <c r="P3464" s="55">
        <f>IFERROR(Tabla3[[#This Row],[OCULTAR2]]-Tabla3[[#This Row],[OCULTAR2]]*Tabla3[[#This Row],[% LÍNEA]]," ")</f>
        <v>1.2888900000000001</v>
      </c>
      <c r="Q3464" s="56">
        <f>IFERROR(Tabla3[[#This Row],[% PRODUCTO]]+Tabla3[[#This Row],[% LÍNEA]]," ")</f>
        <v>0</v>
      </c>
      <c r="R3464" s="60">
        <f>Tabla3[[#This Row],[OCULTAR3]]</f>
        <v>1.2888900000000001</v>
      </c>
      <c r="S3464" s="60">
        <f>Tabla3[[#This Row],[PRECIO SIN %]]-Tabla3[[#This Row],[PRECIO SIN %]]*10%</f>
        <v>1.1600010000000001</v>
      </c>
      <c r="T3464" s="80">
        <f>(Tabla3[[#This Row],[PRECIO CON DESCT.]]-(Tabla3[[#This Row],[PRECIO CON DESCT.]]*$T$6))</f>
        <v>0.73080063000000006</v>
      </c>
      <c r="U3464" s="96"/>
      <c r="V3464" s="94">
        <f>Tabla3[[#This Row],[PRECIO %      en $]]*Tabla3[[#This Row],[PEDIDO ]]</f>
        <v>0</v>
      </c>
      <c r="W3464" s="57">
        <f>Tabla3[[#This Row],[PRECIO CON DESCT.]]*Tabla3[[#This Row],[PEDIDO ]]</f>
        <v>0</v>
      </c>
      <c r="X3464" s="58">
        <f>Tabla3[[#This Row],[PRECIO SIN %]]*Tabla3[[#This Row],[PEDIDO ]]</f>
        <v>0</v>
      </c>
    </row>
    <row r="3465" spans="1:24" ht="33" customHeight="1" x14ac:dyDescent="0.4">
      <c r="A3465" s="124">
        <v>7599457003496</v>
      </c>
      <c r="B3465" s="51" t="s">
        <v>297</v>
      </c>
      <c r="C3465" s="51" t="s">
        <v>300</v>
      </c>
      <c r="D34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65" s="118" t="s">
        <v>3927</v>
      </c>
      <c r="F3465" s="75" t="s">
        <v>526</v>
      </c>
      <c r="G34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65" s="77">
        <v>116</v>
      </c>
      <c r="J3465" s="52">
        <v>1.5333300000000001</v>
      </c>
      <c r="K3465" s="53">
        <f>Tabla3[[#This Row],[PRECIOS]]-Tabla3[[#This Row],[PRECIOS]]*10%</f>
        <v>1.3799970000000001</v>
      </c>
      <c r="L3465" s="101"/>
      <c r="M3465" s="54"/>
      <c r="N3465" s="55">
        <f>IFERROR(Tabla3[[#This Row],[PRECIOS]]-Tabla3[[#This Row],[PRECIOS]]*Tabla3[[#This Row],[% PRODUCTO]]," ")</f>
        <v>1.5333300000000001</v>
      </c>
      <c r="O3465" s="54"/>
      <c r="P3465" s="55">
        <f>IFERROR(Tabla3[[#This Row],[OCULTAR2]]-Tabla3[[#This Row],[OCULTAR2]]*Tabla3[[#This Row],[% LÍNEA]]," ")</f>
        <v>1.5333300000000001</v>
      </c>
      <c r="Q3465" s="56">
        <f>IFERROR(Tabla3[[#This Row],[% PRODUCTO]]+Tabla3[[#This Row],[% LÍNEA]]," ")</f>
        <v>0</v>
      </c>
      <c r="R3465" s="53">
        <f>Tabla3[[#This Row],[OCULTAR3]]</f>
        <v>1.5333300000000001</v>
      </c>
      <c r="S3465" s="53">
        <f>Tabla3[[#This Row],[PRECIO SIN %]]-Tabla3[[#This Row],[PRECIO SIN %]]*10%</f>
        <v>1.3799970000000001</v>
      </c>
      <c r="T3465" s="80">
        <f>(Tabla3[[#This Row],[PRECIO CON DESCT.]]-(Tabla3[[#This Row],[PRECIO CON DESCT.]]*$T$6))</f>
        <v>0.86939811000000011</v>
      </c>
      <c r="U3465" s="96"/>
      <c r="V3465" s="94">
        <f>Tabla3[[#This Row],[PRECIO %      en $]]*Tabla3[[#This Row],[PEDIDO ]]</f>
        <v>0</v>
      </c>
      <c r="W3465" s="57">
        <f>Tabla3[[#This Row],[PRECIO CON DESCT.]]*Tabla3[[#This Row],[PEDIDO ]]</f>
        <v>0</v>
      </c>
      <c r="X3465" s="58">
        <f>Tabla3[[#This Row],[PRECIO SIN %]]*Tabla3[[#This Row],[PEDIDO ]]</f>
        <v>0</v>
      </c>
    </row>
    <row r="3466" spans="1:24" ht="33" customHeight="1" x14ac:dyDescent="0.4">
      <c r="A3466" s="125">
        <v>652931972248</v>
      </c>
      <c r="B3466" s="59" t="s">
        <v>297</v>
      </c>
      <c r="C3466" s="59" t="s">
        <v>319</v>
      </c>
      <c r="D34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66" s="119" t="s">
        <v>3928</v>
      </c>
      <c r="F3466" s="76" t="s">
        <v>526</v>
      </c>
      <c r="G34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66" s="78">
        <v>94</v>
      </c>
      <c r="J3466" s="52">
        <v>1.8333299999999999</v>
      </c>
      <c r="K3466" s="60">
        <f>Tabla3[[#This Row],[PRECIOS]]-Tabla3[[#This Row],[PRECIOS]]*10%</f>
        <v>1.6499969999999999</v>
      </c>
      <c r="L3466" s="101"/>
      <c r="M3466" s="61"/>
      <c r="N3466" s="55">
        <f>IFERROR(Tabla3[[#This Row],[PRECIOS]]-Tabla3[[#This Row],[PRECIOS]]*Tabla3[[#This Row],[% PRODUCTO]]," ")</f>
        <v>1.8333299999999999</v>
      </c>
      <c r="O3466" s="61"/>
      <c r="P3466" s="55">
        <f>IFERROR(Tabla3[[#This Row],[OCULTAR2]]-Tabla3[[#This Row],[OCULTAR2]]*Tabla3[[#This Row],[% LÍNEA]]," ")</f>
        <v>1.8333299999999999</v>
      </c>
      <c r="Q3466" s="56">
        <f>IFERROR(Tabla3[[#This Row],[% PRODUCTO]]+Tabla3[[#This Row],[% LÍNEA]]," ")</f>
        <v>0</v>
      </c>
      <c r="R3466" s="60">
        <f>Tabla3[[#This Row],[OCULTAR3]]</f>
        <v>1.8333299999999999</v>
      </c>
      <c r="S3466" s="60">
        <f>Tabla3[[#This Row],[PRECIO SIN %]]-Tabla3[[#This Row],[PRECIO SIN %]]*10%</f>
        <v>1.6499969999999999</v>
      </c>
      <c r="T3466" s="80">
        <f>(Tabla3[[#This Row],[PRECIO CON DESCT.]]-(Tabla3[[#This Row],[PRECIO CON DESCT.]]*$T$6))</f>
        <v>1.0394981099999998</v>
      </c>
      <c r="U3466" s="96"/>
      <c r="V3466" s="94">
        <f>Tabla3[[#This Row],[PRECIO %      en $]]*Tabla3[[#This Row],[PEDIDO ]]</f>
        <v>0</v>
      </c>
      <c r="W3466" s="57">
        <f>Tabla3[[#This Row],[PRECIO CON DESCT.]]*Tabla3[[#This Row],[PEDIDO ]]</f>
        <v>0</v>
      </c>
      <c r="X3466" s="58">
        <f>Tabla3[[#This Row],[PRECIO SIN %]]*Tabla3[[#This Row],[PEDIDO ]]</f>
        <v>0</v>
      </c>
    </row>
    <row r="3467" spans="1:24" ht="33" customHeight="1" x14ac:dyDescent="0.4">
      <c r="A3467" s="124">
        <v>6223003734060</v>
      </c>
      <c r="B3467" s="51" t="s">
        <v>297</v>
      </c>
      <c r="C3467" s="51" t="s">
        <v>320</v>
      </c>
      <c r="D34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67" s="118" t="s">
        <v>3929</v>
      </c>
      <c r="F3467" s="75" t="s">
        <v>526</v>
      </c>
      <c r="G34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67" s="77">
        <v>28</v>
      </c>
      <c r="J3467" s="52">
        <v>2.7888899999999999</v>
      </c>
      <c r="K3467" s="53">
        <f>Tabla3[[#This Row],[PRECIOS]]-Tabla3[[#This Row],[PRECIOS]]*10%</f>
        <v>2.5100009999999999</v>
      </c>
      <c r="L3467" s="101"/>
      <c r="M3467" s="54"/>
      <c r="N3467" s="55">
        <f>IFERROR(Tabla3[[#This Row],[PRECIOS]]-Tabla3[[#This Row],[PRECIOS]]*Tabla3[[#This Row],[% PRODUCTO]]," ")</f>
        <v>2.7888899999999999</v>
      </c>
      <c r="O3467" s="54"/>
      <c r="P3467" s="55">
        <f>IFERROR(Tabla3[[#This Row],[OCULTAR2]]-Tabla3[[#This Row],[OCULTAR2]]*Tabla3[[#This Row],[% LÍNEA]]," ")</f>
        <v>2.7888899999999999</v>
      </c>
      <c r="Q3467" s="56">
        <f>IFERROR(Tabla3[[#This Row],[% PRODUCTO]]+Tabla3[[#This Row],[% LÍNEA]]," ")</f>
        <v>0</v>
      </c>
      <c r="R3467" s="53">
        <f>Tabla3[[#This Row],[OCULTAR3]]</f>
        <v>2.7888899999999999</v>
      </c>
      <c r="S3467" s="53">
        <f>Tabla3[[#This Row],[PRECIO SIN %]]-Tabla3[[#This Row],[PRECIO SIN %]]*10%</f>
        <v>2.5100009999999999</v>
      </c>
      <c r="T3467" s="80">
        <f>(Tabla3[[#This Row],[PRECIO CON DESCT.]]-(Tabla3[[#This Row],[PRECIO CON DESCT.]]*$T$6))</f>
        <v>1.5813006299999999</v>
      </c>
      <c r="U3467" s="96"/>
      <c r="V3467" s="94">
        <f>Tabla3[[#This Row],[PRECIO %      en $]]*Tabla3[[#This Row],[PEDIDO ]]</f>
        <v>0</v>
      </c>
      <c r="W3467" s="57">
        <f>Tabla3[[#This Row],[PRECIO CON DESCT.]]*Tabla3[[#This Row],[PEDIDO ]]</f>
        <v>0</v>
      </c>
      <c r="X3467" s="58">
        <f>Tabla3[[#This Row],[PRECIO SIN %]]*Tabla3[[#This Row],[PEDIDO ]]</f>
        <v>0</v>
      </c>
    </row>
    <row r="3468" spans="1:24" ht="33" customHeight="1" x14ac:dyDescent="0.4">
      <c r="A3468" s="125">
        <v>8057681905546</v>
      </c>
      <c r="B3468" s="59" t="s">
        <v>297</v>
      </c>
      <c r="C3468" s="59" t="s">
        <v>321</v>
      </c>
      <c r="D34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68" s="119" t="s">
        <v>3930</v>
      </c>
      <c r="F3468" s="76" t="s">
        <v>537</v>
      </c>
      <c r="G34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68" s="78">
        <v>168</v>
      </c>
      <c r="J3468" s="52">
        <v>1.38889</v>
      </c>
      <c r="K3468" s="60">
        <f>Tabla3[[#This Row],[PRECIOS]]-Tabla3[[#This Row],[PRECIOS]]*10%</f>
        <v>1.2500009999999999</v>
      </c>
      <c r="L3468" s="101"/>
      <c r="M3468" s="61"/>
      <c r="N3468" s="55">
        <f>IFERROR(Tabla3[[#This Row],[PRECIOS]]-Tabla3[[#This Row],[PRECIOS]]*Tabla3[[#This Row],[% PRODUCTO]]," ")</f>
        <v>1.38889</v>
      </c>
      <c r="O3468" s="61"/>
      <c r="P3468" s="55">
        <f>IFERROR(Tabla3[[#This Row],[OCULTAR2]]-Tabla3[[#This Row],[OCULTAR2]]*Tabla3[[#This Row],[% LÍNEA]]," ")</f>
        <v>1.38889</v>
      </c>
      <c r="Q3468" s="56">
        <f>IFERROR(Tabla3[[#This Row],[% PRODUCTO]]+Tabla3[[#This Row],[% LÍNEA]]," ")</f>
        <v>0</v>
      </c>
      <c r="R3468" s="60">
        <f>Tabla3[[#This Row],[OCULTAR3]]</f>
        <v>1.38889</v>
      </c>
      <c r="S3468" s="60">
        <f>Tabla3[[#This Row],[PRECIO SIN %]]-Tabla3[[#This Row],[PRECIO SIN %]]*10%</f>
        <v>1.2500009999999999</v>
      </c>
      <c r="T3468" s="80">
        <f>(Tabla3[[#This Row],[PRECIO CON DESCT.]]-(Tabla3[[#This Row],[PRECIO CON DESCT.]]*$T$6))</f>
        <v>0.78750063000000003</v>
      </c>
      <c r="U3468" s="96"/>
      <c r="V3468" s="94">
        <f>Tabla3[[#This Row],[PRECIO %      en $]]*Tabla3[[#This Row],[PEDIDO ]]</f>
        <v>0</v>
      </c>
      <c r="W3468" s="57">
        <f>Tabla3[[#This Row],[PRECIO CON DESCT.]]*Tabla3[[#This Row],[PEDIDO ]]</f>
        <v>0</v>
      </c>
      <c r="X3468" s="58">
        <f>Tabla3[[#This Row],[PRECIO SIN %]]*Tabla3[[#This Row],[PEDIDO ]]</f>
        <v>0</v>
      </c>
    </row>
    <row r="3469" spans="1:24" ht="33" customHeight="1" x14ac:dyDescent="0.4">
      <c r="A3469" s="124">
        <v>5605622424842</v>
      </c>
      <c r="B3469" s="51" t="s">
        <v>297</v>
      </c>
      <c r="C3469" s="51" t="s">
        <v>322</v>
      </c>
      <c r="D34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69" s="118" t="s">
        <v>3931</v>
      </c>
      <c r="F3469" s="75" t="s">
        <v>526</v>
      </c>
      <c r="G34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69" s="77">
        <v>176</v>
      </c>
      <c r="J3469" s="52">
        <v>0.75556000000000001</v>
      </c>
      <c r="K3469" s="53">
        <f>Tabla3[[#This Row],[PRECIOS]]-Tabla3[[#This Row],[PRECIOS]]*10%</f>
        <v>0.68000400000000005</v>
      </c>
      <c r="L3469" s="101"/>
      <c r="M3469" s="54"/>
      <c r="N3469" s="55">
        <f>IFERROR(Tabla3[[#This Row],[PRECIOS]]-Tabla3[[#This Row],[PRECIOS]]*Tabla3[[#This Row],[% PRODUCTO]]," ")</f>
        <v>0.75556000000000001</v>
      </c>
      <c r="O3469" s="54"/>
      <c r="P3469" s="55">
        <f>IFERROR(Tabla3[[#This Row],[OCULTAR2]]-Tabla3[[#This Row],[OCULTAR2]]*Tabla3[[#This Row],[% LÍNEA]]," ")</f>
        <v>0.75556000000000001</v>
      </c>
      <c r="Q3469" s="56">
        <f>IFERROR(Tabla3[[#This Row],[% PRODUCTO]]+Tabla3[[#This Row],[% LÍNEA]]," ")</f>
        <v>0</v>
      </c>
      <c r="R3469" s="53">
        <f>Tabla3[[#This Row],[OCULTAR3]]</f>
        <v>0.75556000000000001</v>
      </c>
      <c r="S3469" s="53">
        <f>Tabla3[[#This Row],[PRECIO SIN %]]-Tabla3[[#This Row],[PRECIO SIN %]]*10%</f>
        <v>0.68000400000000005</v>
      </c>
      <c r="T3469" s="80">
        <f>(Tabla3[[#This Row],[PRECIO CON DESCT.]]-(Tabla3[[#This Row],[PRECIO CON DESCT.]]*$T$6))</f>
        <v>0.42840252000000001</v>
      </c>
      <c r="U3469" s="96"/>
      <c r="V3469" s="94">
        <f>Tabla3[[#This Row],[PRECIO %      en $]]*Tabla3[[#This Row],[PEDIDO ]]</f>
        <v>0</v>
      </c>
      <c r="W3469" s="57">
        <f>Tabla3[[#This Row],[PRECIO CON DESCT.]]*Tabla3[[#This Row],[PEDIDO ]]</f>
        <v>0</v>
      </c>
      <c r="X3469" s="58">
        <f>Tabla3[[#This Row],[PRECIO SIN %]]*Tabla3[[#This Row],[PEDIDO ]]</f>
        <v>0</v>
      </c>
    </row>
    <row r="3470" spans="1:24" ht="33" customHeight="1" x14ac:dyDescent="0.4">
      <c r="A3470" s="125">
        <v>7597297001696</v>
      </c>
      <c r="B3470" s="59" t="s">
        <v>297</v>
      </c>
      <c r="C3470" s="59" t="s">
        <v>301</v>
      </c>
      <c r="D34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70" s="119" t="s">
        <v>3932</v>
      </c>
      <c r="F3470" s="76" t="s">
        <v>526</v>
      </c>
      <c r="G34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70" s="78">
        <v>5</v>
      </c>
      <c r="J3470" s="52">
        <v>1.87778</v>
      </c>
      <c r="K3470" s="60">
        <f>Tabla3[[#This Row],[PRECIOS]]-Tabla3[[#This Row],[PRECIOS]]*10%</f>
        <v>1.690002</v>
      </c>
      <c r="L3470" s="101"/>
      <c r="M3470" s="61"/>
      <c r="N3470" s="55">
        <f>IFERROR(Tabla3[[#This Row],[PRECIOS]]-Tabla3[[#This Row],[PRECIOS]]*Tabla3[[#This Row],[% PRODUCTO]]," ")</f>
        <v>1.87778</v>
      </c>
      <c r="O3470" s="61"/>
      <c r="P3470" s="55">
        <f>IFERROR(Tabla3[[#This Row],[OCULTAR2]]-Tabla3[[#This Row],[OCULTAR2]]*Tabla3[[#This Row],[% LÍNEA]]," ")</f>
        <v>1.87778</v>
      </c>
      <c r="Q3470" s="56">
        <f>IFERROR(Tabla3[[#This Row],[% PRODUCTO]]+Tabla3[[#This Row],[% LÍNEA]]," ")</f>
        <v>0</v>
      </c>
      <c r="R3470" s="60">
        <f>Tabla3[[#This Row],[OCULTAR3]]</f>
        <v>1.87778</v>
      </c>
      <c r="S3470" s="60">
        <f>Tabla3[[#This Row],[PRECIO SIN %]]-Tabla3[[#This Row],[PRECIO SIN %]]*10%</f>
        <v>1.690002</v>
      </c>
      <c r="T3470" s="80">
        <f>(Tabla3[[#This Row],[PRECIO CON DESCT.]]-(Tabla3[[#This Row],[PRECIO CON DESCT.]]*$T$6))</f>
        <v>1.0647012600000001</v>
      </c>
      <c r="U3470" s="96"/>
      <c r="V3470" s="94">
        <f>Tabla3[[#This Row],[PRECIO %      en $]]*Tabla3[[#This Row],[PEDIDO ]]</f>
        <v>0</v>
      </c>
      <c r="W3470" s="57">
        <f>Tabla3[[#This Row],[PRECIO CON DESCT.]]*Tabla3[[#This Row],[PEDIDO ]]</f>
        <v>0</v>
      </c>
      <c r="X3470" s="58">
        <f>Tabla3[[#This Row],[PRECIO SIN %]]*Tabla3[[#This Row],[PEDIDO ]]</f>
        <v>0</v>
      </c>
    </row>
    <row r="3471" spans="1:24" ht="33" customHeight="1" x14ac:dyDescent="0.4">
      <c r="A3471" s="124">
        <v>6223004866821</v>
      </c>
      <c r="B3471" s="51" t="s">
        <v>297</v>
      </c>
      <c r="C3471" s="51" t="s">
        <v>190</v>
      </c>
      <c r="D34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71" s="118" t="s">
        <v>3933</v>
      </c>
      <c r="F3471" s="75" t="s">
        <v>526</v>
      </c>
      <c r="G34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71" s="77">
        <v>37</v>
      </c>
      <c r="J3471" s="52">
        <v>3.1666699999999999</v>
      </c>
      <c r="K3471" s="53">
        <f>Tabla3[[#This Row],[PRECIOS]]-Tabla3[[#This Row],[PRECIOS]]*10%</f>
        <v>2.8500030000000001</v>
      </c>
      <c r="L3471" s="101"/>
      <c r="M3471" s="54"/>
      <c r="N3471" s="55">
        <f>IFERROR(Tabla3[[#This Row],[PRECIOS]]-Tabla3[[#This Row],[PRECIOS]]*Tabla3[[#This Row],[% PRODUCTO]]," ")</f>
        <v>3.1666699999999999</v>
      </c>
      <c r="O3471" s="54"/>
      <c r="P3471" s="55">
        <f>IFERROR(Tabla3[[#This Row],[OCULTAR2]]-Tabla3[[#This Row],[OCULTAR2]]*Tabla3[[#This Row],[% LÍNEA]]," ")</f>
        <v>3.1666699999999999</v>
      </c>
      <c r="Q3471" s="56">
        <f>IFERROR(Tabla3[[#This Row],[% PRODUCTO]]+Tabla3[[#This Row],[% LÍNEA]]," ")</f>
        <v>0</v>
      </c>
      <c r="R3471" s="53">
        <f>Tabla3[[#This Row],[OCULTAR3]]</f>
        <v>3.1666699999999999</v>
      </c>
      <c r="S3471" s="53">
        <f>Tabla3[[#This Row],[PRECIO SIN %]]-Tabla3[[#This Row],[PRECIO SIN %]]*10%</f>
        <v>2.8500030000000001</v>
      </c>
      <c r="T3471" s="80">
        <f>(Tabla3[[#This Row],[PRECIO CON DESCT.]]-(Tabla3[[#This Row],[PRECIO CON DESCT.]]*$T$6))</f>
        <v>1.7955018900000002</v>
      </c>
      <c r="U3471" s="96"/>
      <c r="V3471" s="94">
        <f>Tabla3[[#This Row],[PRECIO %      en $]]*Tabla3[[#This Row],[PEDIDO ]]</f>
        <v>0</v>
      </c>
      <c r="W3471" s="57">
        <f>Tabla3[[#This Row],[PRECIO CON DESCT.]]*Tabla3[[#This Row],[PEDIDO ]]</f>
        <v>0</v>
      </c>
      <c r="X3471" s="58">
        <f>Tabla3[[#This Row],[PRECIO SIN %]]*Tabla3[[#This Row],[PEDIDO ]]</f>
        <v>0</v>
      </c>
    </row>
    <row r="3472" spans="1:24" ht="33" customHeight="1" x14ac:dyDescent="0.4">
      <c r="A3472" s="125">
        <v>3170497710010</v>
      </c>
      <c r="B3472" s="59" t="s">
        <v>297</v>
      </c>
      <c r="C3472" s="59" t="s">
        <v>311</v>
      </c>
      <c r="D34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72" s="119" t="s">
        <v>3934</v>
      </c>
      <c r="F3472" s="76" t="s">
        <v>526</v>
      </c>
      <c r="G34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72" s="78">
        <v>220</v>
      </c>
      <c r="J3472" s="52">
        <v>2.2000000000000002</v>
      </c>
      <c r="K3472" s="60">
        <f>Tabla3[[#This Row],[PRECIOS]]-Tabla3[[#This Row],[PRECIOS]]*10%</f>
        <v>1.9800000000000002</v>
      </c>
      <c r="L3472" s="101"/>
      <c r="M3472" s="61"/>
      <c r="N3472" s="55">
        <f>IFERROR(Tabla3[[#This Row],[PRECIOS]]-Tabla3[[#This Row],[PRECIOS]]*Tabla3[[#This Row],[% PRODUCTO]]," ")</f>
        <v>2.2000000000000002</v>
      </c>
      <c r="O3472" s="61"/>
      <c r="P3472" s="55">
        <f>IFERROR(Tabla3[[#This Row],[OCULTAR2]]-Tabla3[[#This Row],[OCULTAR2]]*Tabla3[[#This Row],[% LÍNEA]]," ")</f>
        <v>2.2000000000000002</v>
      </c>
      <c r="Q3472" s="56">
        <f>IFERROR(Tabla3[[#This Row],[% PRODUCTO]]+Tabla3[[#This Row],[% LÍNEA]]," ")</f>
        <v>0</v>
      </c>
      <c r="R3472" s="60">
        <f>Tabla3[[#This Row],[OCULTAR3]]</f>
        <v>2.2000000000000002</v>
      </c>
      <c r="S3472" s="60">
        <f>Tabla3[[#This Row],[PRECIO SIN %]]-Tabla3[[#This Row],[PRECIO SIN %]]*10%</f>
        <v>1.9800000000000002</v>
      </c>
      <c r="T3472" s="80">
        <f>(Tabla3[[#This Row],[PRECIO CON DESCT.]]-(Tabla3[[#This Row],[PRECIO CON DESCT.]]*$T$6))</f>
        <v>1.2474000000000003</v>
      </c>
      <c r="U3472" s="96"/>
      <c r="V3472" s="94">
        <f>Tabla3[[#This Row],[PRECIO %      en $]]*Tabla3[[#This Row],[PEDIDO ]]</f>
        <v>0</v>
      </c>
      <c r="W3472" s="57">
        <f>Tabla3[[#This Row],[PRECIO CON DESCT.]]*Tabla3[[#This Row],[PEDIDO ]]</f>
        <v>0</v>
      </c>
      <c r="X3472" s="58">
        <f>Tabla3[[#This Row],[PRECIO SIN %]]*Tabla3[[#This Row],[PEDIDO ]]</f>
        <v>0</v>
      </c>
    </row>
    <row r="3473" spans="1:24" ht="33" customHeight="1" x14ac:dyDescent="0.4">
      <c r="A3473" s="124">
        <v>51497040741</v>
      </c>
      <c r="B3473" s="51" t="s">
        <v>297</v>
      </c>
      <c r="C3473" s="51" t="s">
        <v>323</v>
      </c>
      <c r="D34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73" s="118" t="s">
        <v>3935</v>
      </c>
      <c r="F3473" s="75" t="s">
        <v>526</v>
      </c>
      <c r="G34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73" s="77">
        <v>16</v>
      </c>
      <c r="J3473" s="52">
        <v>8.7777799999999999</v>
      </c>
      <c r="K3473" s="53">
        <f>Tabla3[[#This Row],[PRECIOS]]-Tabla3[[#This Row],[PRECIOS]]*10%</f>
        <v>7.9000019999999997</v>
      </c>
      <c r="L3473" s="101"/>
      <c r="M3473" s="54"/>
      <c r="N3473" s="55">
        <f>IFERROR(Tabla3[[#This Row],[PRECIOS]]-Tabla3[[#This Row],[PRECIOS]]*Tabla3[[#This Row],[% PRODUCTO]]," ")</f>
        <v>8.7777799999999999</v>
      </c>
      <c r="O3473" s="54"/>
      <c r="P3473" s="55">
        <f>IFERROR(Tabla3[[#This Row],[OCULTAR2]]-Tabla3[[#This Row],[OCULTAR2]]*Tabla3[[#This Row],[% LÍNEA]]," ")</f>
        <v>8.7777799999999999</v>
      </c>
      <c r="Q3473" s="56">
        <f>IFERROR(Tabla3[[#This Row],[% PRODUCTO]]+Tabla3[[#This Row],[% LÍNEA]]," ")</f>
        <v>0</v>
      </c>
      <c r="R3473" s="53">
        <f>Tabla3[[#This Row],[OCULTAR3]]</f>
        <v>8.7777799999999999</v>
      </c>
      <c r="S3473" s="53">
        <f>Tabla3[[#This Row],[PRECIO SIN %]]-Tabla3[[#This Row],[PRECIO SIN %]]*10%</f>
        <v>7.9000019999999997</v>
      </c>
      <c r="T3473" s="80">
        <f>(Tabla3[[#This Row],[PRECIO CON DESCT.]]-(Tabla3[[#This Row],[PRECIO CON DESCT.]]*$T$6))</f>
        <v>4.9770012599999998</v>
      </c>
      <c r="U3473" s="96"/>
      <c r="V3473" s="94">
        <f>Tabla3[[#This Row],[PRECIO %      en $]]*Tabla3[[#This Row],[PEDIDO ]]</f>
        <v>0</v>
      </c>
      <c r="W3473" s="57">
        <f>Tabla3[[#This Row],[PRECIO CON DESCT.]]*Tabla3[[#This Row],[PEDIDO ]]</f>
        <v>0</v>
      </c>
      <c r="X3473" s="58">
        <f>Tabla3[[#This Row],[PRECIO SIN %]]*Tabla3[[#This Row],[PEDIDO ]]</f>
        <v>0</v>
      </c>
    </row>
    <row r="3474" spans="1:24" ht="33" customHeight="1" x14ac:dyDescent="0.4">
      <c r="A3474" s="125">
        <v>51497041939</v>
      </c>
      <c r="B3474" s="59" t="s">
        <v>297</v>
      </c>
      <c r="C3474" s="59" t="s">
        <v>323</v>
      </c>
      <c r="D34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74" s="119" t="s">
        <v>3936</v>
      </c>
      <c r="F3474" s="76" t="s">
        <v>526</v>
      </c>
      <c r="G34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74" s="78">
        <v>33</v>
      </c>
      <c r="J3474" s="52">
        <v>12.33333</v>
      </c>
      <c r="K3474" s="60">
        <f>Tabla3[[#This Row],[PRECIOS]]-Tabla3[[#This Row],[PRECIOS]]*10%</f>
        <v>11.099997</v>
      </c>
      <c r="L3474" s="101"/>
      <c r="M3474" s="61"/>
      <c r="N3474" s="55">
        <f>IFERROR(Tabla3[[#This Row],[PRECIOS]]-Tabla3[[#This Row],[PRECIOS]]*Tabla3[[#This Row],[% PRODUCTO]]," ")</f>
        <v>12.33333</v>
      </c>
      <c r="O3474" s="61"/>
      <c r="P3474" s="55">
        <f>IFERROR(Tabla3[[#This Row],[OCULTAR2]]-Tabla3[[#This Row],[OCULTAR2]]*Tabla3[[#This Row],[% LÍNEA]]," ")</f>
        <v>12.33333</v>
      </c>
      <c r="Q3474" s="56">
        <f>IFERROR(Tabla3[[#This Row],[% PRODUCTO]]+Tabla3[[#This Row],[% LÍNEA]]," ")</f>
        <v>0</v>
      </c>
      <c r="R3474" s="60">
        <f>Tabla3[[#This Row],[OCULTAR3]]</f>
        <v>12.33333</v>
      </c>
      <c r="S3474" s="60">
        <f>Tabla3[[#This Row],[PRECIO SIN %]]-Tabla3[[#This Row],[PRECIO SIN %]]*10%</f>
        <v>11.099997</v>
      </c>
      <c r="T3474" s="80">
        <f>(Tabla3[[#This Row],[PRECIO CON DESCT.]]-(Tabla3[[#This Row],[PRECIO CON DESCT.]]*$T$6))</f>
        <v>6.9929981100000003</v>
      </c>
      <c r="U3474" s="96"/>
      <c r="V3474" s="94">
        <f>Tabla3[[#This Row],[PRECIO %      en $]]*Tabla3[[#This Row],[PEDIDO ]]</f>
        <v>0</v>
      </c>
      <c r="W3474" s="57">
        <f>Tabla3[[#This Row],[PRECIO CON DESCT.]]*Tabla3[[#This Row],[PEDIDO ]]</f>
        <v>0</v>
      </c>
      <c r="X3474" s="58">
        <f>Tabla3[[#This Row],[PRECIO SIN %]]*Tabla3[[#This Row],[PEDIDO ]]</f>
        <v>0</v>
      </c>
    </row>
    <row r="3475" spans="1:24" ht="33" customHeight="1" x14ac:dyDescent="0.4">
      <c r="A3475" s="124">
        <v>793888352247</v>
      </c>
      <c r="B3475" s="51" t="s">
        <v>297</v>
      </c>
      <c r="C3475" s="51" t="s">
        <v>323</v>
      </c>
      <c r="D34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75" s="118" t="s">
        <v>3937</v>
      </c>
      <c r="F3475" s="75" t="s">
        <v>526</v>
      </c>
      <c r="G34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75" s="77">
        <v>4</v>
      </c>
      <c r="J3475" s="52">
        <v>16.455559999999998</v>
      </c>
      <c r="K3475" s="53">
        <f>Tabla3[[#This Row],[PRECIOS]]-Tabla3[[#This Row],[PRECIOS]]*10%</f>
        <v>14.810003999999999</v>
      </c>
      <c r="L3475" s="101"/>
      <c r="M3475" s="54"/>
      <c r="N3475" s="55">
        <f>IFERROR(Tabla3[[#This Row],[PRECIOS]]-Tabla3[[#This Row],[PRECIOS]]*Tabla3[[#This Row],[% PRODUCTO]]," ")</f>
        <v>16.455559999999998</v>
      </c>
      <c r="O3475" s="54"/>
      <c r="P3475" s="55">
        <f>IFERROR(Tabla3[[#This Row],[OCULTAR2]]-Tabla3[[#This Row],[OCULTAR2]]*Tabla3[[#This Row],[% LÍNEA]]," ")</f>
        <v>16.455559999999998</v>
      </c>
      <c r="Q3475" s="56">
        <f>IFERROR(Tabla3[[#This Row],[% PRODUCTO]]+Tabla3[[#This Row],[% LÍNEA]]," ")</f>
        <v>0</v>
      </c>
      <c r="R3475" s="53">
        <f>Tabla3[[#This Row],[OCULTAR3]]</f>
        <v>16.455559999999998</v>
      </c>
      <c r="S3475" s="53">
        <f>Tabla3[[#This Row],[PRECIO SIN %]]-Tabla3[[#This Row],[PRECIO SIN %]]*10%</f>
        <v>14.810003999999999</v>
      </c>
      <c r="T3475" s="80">
        <f>(Tabla3[[#This Row],[PRECIO CON DESCT.]]-(Tabla3[[#This Row],[PRECIO CON DESCT.]]*$T$6))</f>
        <v>9.33030252</v>
      </c>
      <c r="U3475" s="96"/>
      <c r="V3475" s="94">
        <f>Tabla3[[#This Row],[PRECIO %      en $]]*Tabla3[[#This Row],[PEDIDO ]]</f>
        <v>0</v>
      </c>
      <c r="W3475" s="57">
        <f>Tabla3[[#This Row],[PRECIO CON DESCT.]]*Tabla3[[#This Row],[PEDIDO ]]</f>
        <v>0</v>
      </c>
      <c r="X3475" s="58">
        <f>Tabla3[[#This Row],[PRECIO SIN %]]*Tabla3[[#This Row],[PEDIDO ]]</f>
        <v>0</v>
      </c>
    </row>
    <row r="3476" spans="1:24" ht="33" customHeight="1" x14ac:dyDescent="0.4">
      <c r="A3476" s="125">
        <v>825439014837</v>
      </c>
      <c r="B3476" s="59" t="s">
        <v>297</v>
      </c>
      <c r="C3476" s="59" t="s">
        <v>324</v>
      </c>
      <c r="D34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76" s="119" t="s">
        <v>3938</v>
      </c>
      <c r="F3476" s="76" t="s">
        <v>526</v>
      </c>
      <c r="G34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76" s="78">
        <v>8</v>
      </c>
      <c r="J3476" s="52">
        <v>12.7</v>
      </c>
      <c r="K3476" s="60">
        <f>Tabla3[[#This Row],[PRECIOS]]-Tabla3[[#This Row],[PRECIOS]]*10%</f>
        <v>11.43</v>
      </c>
      <c r="L3476" s="101"/>
      <c r="M3476" s="61"/>
      <c r="N3476" s="55">
        <f>IFERROR(Tabla3[[#This Row],[PRECIOS]]-Tabla3[[#This Row],[PRECIOS]]*Tabla3[[#This Row],[% PRODUCTO]]," ")</f>
        <v>12.7</v>
      </c>
      <c r="O3476" s="61"/>
      <c r="P3476" s="55">
        <f>IFERROR(Tabla3[[#This Row],[OCULTAR2]]-Tabla3[[#This Row],[OCULTAR2]]*Tabla3[[#This Row],[% LÍNEA]]," ")</f>
        <v>12.7</v>
      </c>
      <c r="Q3476" s="56">
        <f>IFERROR(Tabla3[[#This Row],[% PRODUCTO]]+Tabla3[[#This Row],[% LÍNEA]]," ")</f>
        <v>0</v>
      </c>
      <c r="R3476" s="60">
        <f>Tabla3[[#This Row],[OCULTAR3]]</f>
        <v>12.7</v>
      </c>
      <c r="S3476" s="60">
        <f>Tabla3[[#This Row],[PRECIO SIN %]]-Tabla3[[#This Row],[PRECIO SIN %]]*10%</f>
        <v>11.43</v>
      </c>
      <c r="T3476" s="80">
        <f>(Tabla3[[#This Row],[PRECIO CON DESCT.]]-(Tabla3[[#This Row],[PRECIO CON DESCT.]]*$T$6))</f>
        <v>7.2008999999999999</v>
      </c>
      <c r="U3476" s="96"/>
      <c r="V3476" s="94">
        <f>Tabla3[[#This Row],[PRECIO %      en $]]*Tabla3[[#This Row],[PEDIDO ]]</f>
        <v>0</v>
      </c>
      <c r="W3476" s="57">
        <f>Tabla3[[#This Row],[PRECIO CON DESCT.]]*Tabla3[[#This Row],[PEDIDO ]]</f>
        <v>0</v>
      </c>
      <c r="X3476" s="58">
        <f>Tabla3[[#This Row],[PRECIO SIN %]]*Tabla3[[#This Row],[PEDIDO ]]</f>
        <v>0</v>
      </c>
    </row>
    <row r="3477" spans="1:24" ht="33" customHeight="1" x14ac:dyDescent="0.4">
      <c r="A3477" s="124">
        <v>6224000132286</v>
      </c>
      <c r="B3477" s="51" t="s">
        <v>297</v>
      </c>
      <c r="C3477" s="51" t="s">
        <v>320</v>
      </c>
      <c r="D34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77" s="118" t="s">
        <v>3939</v>
      </c>
      <c r="F3477" s="75" t="s">
        <v>526</v>
      </c>
      <c r="G34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77" s="77">
        <v>20</v>
      </c>
      <c r="J3477" s="52">
        <v>3.88889</v>
      </c>
      <c r="K3477" s="53">
        <f>Tabla3[[#This Row],[PRECIOS]]-Tabla3[[#This Row],[PRECIOS]]*10%</f>
        <v>3.5000010000000001</v>
      </c>
      <c r="L3477" s="101"/>
      <c r="M3477" s="54"/>
      <c r="N3477" s="55">
        <f>IFERROR(Tabla3[[#This Row],[PRECIOS]]-Tabla3[[#This Row],[PRECIOS]]*Tabla3[[#This Row],[% PRODUCTO]]," ")</f>
        <v>3.88889</v>
      </c>
      <c r="O3477" s="54"/>
      <c r="P3477" s="55">
        <f>IFERROR(Tabla3[[#This Row],[OCULTAR2]]-Tabla3[[#This Row],[OCULTAR2]]*Tabla3[[#This Row],[% LÍNEA]]," ")</f>
        <v>3.88889</v>
      </c>
      <c r="Q3477" s="56">
        <f>IFERROR(Tabla3[[#This Row],[% PRODUCTO]]+Tabla3[[#This Row],[% LÍNEA]]," ")</f>
        <v>0</v>
      </c>
      <c r="R3477" s="53">
        <f>Tabla3[[#This Row],[OCULTAR3]]</f>
        <v>3.88889</v>
      </c>
      <c r="S3477" s="53">
        <f>Tabla3[[#This Row],[PRECIO SIN %]]-Tabla3[[#This Row],[PRECIO SIN %]]*10%</f>
        <v>3.5000010000000001</v>
      </c>
      <c r="T3477" s="80">
        <f>(Tabla3[[#This Row],[PRECIO CON DESCT.]]-(Tabla3[[#This Row],[PRECIO CON DESCT.]]*$T$6))</f>
        <v>2.2050006299999998</v>
      </c>
      <c r="U3477" s="96"/>
      <c r="V3477" s="94">
        <f>Tabla3[[#This Row],[PRECIO %      en $]]*Tabla3[[#This Row],[PEDIDO ]]</f>
        <v>0</v>
      </c>
      <c r="W3477" s="57">
        <f>Tabla3[[#This Row],[PRECIO CON DESCT.]]*Tabla3[[#This Row],[PEDIDO ]]</f>
        <v>0</v>
      </c>
      <c r="X3477" s="58">
        <f>Tabla3[[#This Row],[PRECIO SIN %]]*Tabla3[[#This Row],[PEDIDO ]]</f>
        <v>0</v>
      </c>
    </row>
    <row r="3478" spans="1:24" ht="33" customHeight="1" x14ac:dyDescent="0.4">
      <c r="A3478" s="125">
        <v>7597297001702</v>
      </c>
      <c r="B3478" s="59" t="s">
        <v>297</v>
      </c>
      <c r="C3478" s="59" t="s">
        <v>301</v>
      </c>
      <c r="D34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78" s="119" t="s">
        <v>3940</v>
      </c>
      <c r="F3478" s="76" t="s">
        <v>526</v>
      </c>
      <c r="G34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78" s="78">
        <v>84</v>
      </c>
      <c r="J3478" s="52">
        <v>1.3333299999999999</v>
      </c>
      <c r="K3478" s="60">
        <f>Tabla3[[#This Row],[PRECIOS]]-Tabla3[[#This Row],[PRECIOS]]*10%</f>
        <v>1.199997</v>
      </c>
      <c r="L3478" s="101"/>
      <c r="M3478" s="61"/>
      <c r="N3478" s="55">
        <f>IFERROR(Tabla3[[#This Row],[PRECIOS]]-Tabla3[[#This Row],[PRECIOS]]*Tabla3[[#This Row],[% PRODUCTO]]," ")</f>
        <v>1.3333299999999999</v>
      </c>
      <c r="O3478" s="61"/>
      <c r="P3478" s="55">
        <f>IFERROR(Tabla3[[#This Row],[OCULTAR2]]-Tabla3[[#This Row],[OCULTAR2]]*Tabla3[[#This Row],[% LÍNEA]]," ")</f>
        <v>1.3333299999999999</v>
      </c>
      <c r="Q3478" s="56">
        <f>IFERROR(Tabla3[[#This Row],[% PRODUCTO]]+Tabla3[[#This Row],[% LÍNEA]]," ")</f>
        <v>0</v>
      </c>
      <c r="R3478" s="60">
        <f>Tabla3[[#This Row],[OCULTAR3]]</f>
        <v>1.3333299999999999</v>
      </c>
      <c r="S3478" s="60">
        <f>Tabla3[[#This Row],[PRECIO SIN %]]-Tabla3[[#This Row],[PRECIO SIN %]]*10%</f>
        <v>1.199997</v>
      </c>
      <c r="T3478" s="80">
        <f>(Tabla3[[#This Row],[PRECIO CON DESCT.]]-(Tabla3[[#This Row],[PRECIO CON DESCT.]]*$T$6))</f>
        <v>0.75599810999999995</v>
      </c>
      <c r="U3478" s="96"/>
      <c r="V3478" s="94">
        <f>Tabla3[[#This Row],[PRECIO %      en $]]*Tabla3[[#This Row],[PEDIDO ]]</f>
        <v>0</v>
      </c>
      <c r="W3478" s="57">
        <f>Tabla3[[#This Row],[PRECIO CON DESCT.]]*Tabla3[[#This Row],[PEDIDO ]]</f>
        <v>0</v>
      </c>
      <c r="X3478" s="58">
        <f>Tabla3[[#This Row],[PRECIO SIN %]]*Tabla3[[#This Row],[PEDIDO ]]</f>
        <v>0</v>
      </c>
    </row>
    <row r="3479" spans="1:24" ht="33" customHeight="1" x14ac:dyDescent="0.4">
      <c r="A3479" s="124">
        <v>793888352049</v>
      </c>
      <c r="B3479" s="51" t="s">
        <v>297</v>
      </c>
      <c r="C3479" s="51" t="s">
        <v>323</v>
      </c>
      <c r="D34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79" s="118" t="s">
        <v>3941</v>
      </c>
      <c r="F3479" s="75" t="s">
        <v>526</v>
      </c>
      <c r="G34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79" s="77">
        <v>124</v>
      </c>
      <c r="J3479" s="52">
        <v>7.3333300000000001</v>
      </c>
      <c r="K3479" s="53">
        <f>Tabla3[[#This Row],[PRECIOS]]-Tabla3[[#This Row],[PRECIOS]]*10%</f>
        <v>6.5999970000000001</v>
      </c>
      <c r="L3479" s="101"/>
      <c r="M3479" s="54"/>
      <c r="N3479" s="55">
        <f>IFERROR(Tabla3[[#This Row],[PRECIOS]]-Tabla3[[#This Row],[PRECIOS]]*Tabla3[[#This Row],[% PRODUCTO]]," ")</f>
        <v>7.3333300000000001</v>
      </c>
      <c r="O3479" s="54"/>
      <c r="P3479" s="55">
        <f>IFERROR(Tabla3[[#This Row],[OCULTAR2]]-Tabla3[[#This Row],[OCULTAR2]]*Tabla3[[#This Row],[% LÍNEA]]," ")</f>
        <v>7.3333300000000001</v>
      </c>
      <c r="Q3479" s="56">
        <f>IFERROR(Tabla3[[#This Row],[% PRODUCTO]]+Tabla3[[#This Row],[% LÍNEA]]," ")</f>
        <v>0</v>
      </c>
      <c r="R3479" s="53">
        <f>Tabla3[[#This Row],[OCULTAR3]]</f>
        <v>7.3333300000000001</v>
      </c>
      <c r="S3479" s="53">
        <f>Tabla3[[#This Row],[PRECIO SIN %]]-Tabla3[[#This Row],[PRECIO SIN %]]*10%</f>
        <v>6.5999970000000001</v>
      </c>
      <c r="T3479" s="80">
        <f>(Tabla3[[#This Row],[PRECIO CON DESCT.]]-(Tabla3[[#This Row],[PRECIO CON DESCT.]]*$T$6))</f>
        <v>4.1579981100000003</v>
      </c>
      <c r="U3479" s="96"/>
      <c r="V3479" s="94">
        <f>Tabla3[[#This Row],[PRECIO %      en $]]*Tabla3[[#This Row],[PEDIDO ]]</f>
        <v>0</v>
      </c>
      <c r="W3479" s="57">
        <f>Tabla3[[#This Row],[PRECIO CON DESCT.]]*Tabla3[[#This Row],[PEDIDO ]]</f>
        <v>0</v>
      </c>
      <c r="X3479" s="58">
        <f>Tabla3[[#This Row],[PRECIO SIN %]]*Tabla3[[#This Row],[PEDIDO ]]</f>
        <v>0</v>
      </c>
    </row>
    <row r="3480" spans="1:24" ht="33" customHeight="1" x14ac:dyDescent="0.4">
      <c r="A3480" s="125">
        <v>51497040758</v>
      </c>
      <c r="B3480" s="59" t="s">
        <v>297</v>
      </c>
      <c r="C3480" s="59" t="s">
        <v>323</v>
      </c>
      <c r="D34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80" s="119" t="s">
        <v>3942</v>
      </c>
      <c r="F3480" s="76" t="s">
        <v>526</v>
      </c>
      <c r="G34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80" s="78">
        <v>19</v>
      </c>
      <c r="J3480" s="52">
        <v>11.66667</v>
      </c>
      <c r="K3480" s="60">
        <f>Tabla3[[#This Row],[PRECIOS]]-Tabla3[[#This Row],[PRECIOS]]*10%</f>
        <v>10.500003</v>
      </c>
      <c r="L3480" s="101"/>
      <c r="M3480" s="61"/>
      <c r="N3480" s="55">
        <f>IFERROR(Tabla3[[#This Row],[PRECIOS]]-Tabla3[[#This Row],[PRECIOS]]*Tabla3[[#This Row],[% PRODUCTO]]," ")</f>
        <v>11.66667</v>
      </c>
      <c r="O3480" s="61"/>
      <c r="P3480" s="55">
        <f>IFERROR(Tabla3[[#This Row],[OCULTAR2]]-Tabla3[[#This Row],[OCULTAR2]]*Tabla3[[#This Row],[% LÍNEA]]," ")</f>
        <v>11.66667</v>
      </c>
      <c r="Q3480" s="56">
        <f>IFERROR(Tabla3[[#This Row],[% PRODUCTO]]+Tabla3[[#This Row],[% LÍNEA]]," ")</f>
        <v>0</v>
      </c>
      <c r="R3480" s="60">
        <f>Tabla3[[#This Row],[OCULTAR3]]</f>
        <v>11.66667</v>
      </c>
      <c r="S3480" s="60">
        <f>Tabla3[[#This Row],[PRECIO SIN %]]-Tabla3[[#This Row],[PRECIO SIN %]]*10%</f>
        <v>10.500003</v>
      </c>
      <c r="T3480" s="80">
        <f>(Tabla3[[#This Row],[PRECIO CON DESCT.]]-(Tabla3[[#This Row],[PRECIO CON DESCT.]]*$T$6))</f>
        <v>6.6150018900000003</v>
      </c>
      <c r="U3480" s="96"/>
      <c r="V3480" s="94">
        <f>Tabla3[[#This Row],[PRECIO %      en $]]*Tabla3[[#This Row],[PEDIDO ]]</f>
        <v>0</v>
      </c>
      <c r="W3480" s="57">
        <f>Tabla3[[#This Row],[PRECIO CON DESCT.]]*Tabla3[[#This Row],[PEDIDO ]]</f>
        <v>0</v>
      </c>
      <c r="X3480" s="58">
        <f>Tabla3[[#This Row],[PRECIO SIN %]]*Tabla3[[#This Row],[PEDIDO ]]</f>
        <v>0</v>
      </c>
    </row>
    <row r="3481" spans="1:24" ht="33" customHeight="1" x14ac:dyDescent="0.4">
      <c r="A3481" s="124">
        <v>793888351844</v>
      </c>
      <c r="B3481" s="51" t="s">
        <v>297</v>
      </c>
      <c r="C3481" s="51" t="s">
        <v>323</v>
      </c>
      <c r="D34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81" s="118" t="s">
        <v>3943</v>
      </c>
      <c r="F3481" s="75" t="s">
        <v>526</v>
      </c>
      <c r="G34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81" s="77">
        <v>3</v>
      </c>
      <c r="J3481" s="52">
        <v>12.38889</v>
      </c>
      <c r="K3481" s="53">
        <f>Tabla3[[#This Row],[PRECIOS]]-Tabla3[[#This Row],[PRECIOS]]*10%</f>
        <v>11.150001</v>
      </c>
      <c r="L3481" s="101"/>
      <c r="M3481" s="54"/>
      <c r="N3481" s="55">
        <f>IFERROR(Tabla3[[#This Row],[PRECIOS]]-Tabla3[[#This Row],[PRECIOS]]*Tabla3[[#This Row],[% PRODUCTO]]," ")</f>
        <v>12.38889</v>
      </c>
      <c r="O3481" s="54"/>
      <c r="P3481" s="55">
        <f>IFERROR(Tabla3[[#This Row],[OCULTAR2]]-Tabla3[[#This Row],[OCULTAR2]]*Tabla3[[#This Row],[% LÍNEA]]," ")</f>
        <v>12.38889</v>
      </c>
      <c r="Q3481" s="56">
        <f>IFERROR(Tabla3[[#This Row],[% PRODUCTO]]+Tabla3[[#This Row],[% LÍNEA]]," ")</f>
        <v>0</v>
      </c>
      <c r="R3481" s="53">
        <f>Tabla3[[#This Row],[OCULTAR3]]</f>
        <v>12.38889</v>
      </c>
      <c r="S3481" s="53">
        <f>Tabla3[[#This Row],[PRECIO SIN %]]-Tabla3[[#This Row],[PRECIO SIN %]]*10%</f>
        <v>11.150001</v>
      </c>
      <c r="T3481" s="80">
        <f>(Tabla3[[#This Row],[PRECIO CON DESCT.]]-(Tabla3[[#This Row],[PRECIO CON DESCT.]]*$T$6))</f>
        <v>7.0245006299999995</v>
      </c>
      <c r="U3481" s="96"/>
      <c r="V3481" s="94">
        <f>Tabla3[[#This Row],[PRECIO %      en $]]*Tabla3[[#This Row],[PEDIDO ]]</f>
        <v>0</v>
      </c>
      <c r="W3481" s="57">
        <f>Tabla3[[#This Row],[PRECIO CON DESCT.]]*Tabla3[[#This Row],[PEDIDO ]]</f>
        <v>0</v>
      </c>
      <c r="X3481" s="58">
        <f>Tabla3[[#This Row],[PRECIO SIN %]]*Tabla3[[#This Row],[PEDIDO ]]</f>
        <v>0</v>
      </c>
    </row>
    <row r="3482" spans="1:24" ht="33" customHeight="1" x14ac:dyDescent="0.4">
      <c r="A3482" s="125">
        <v>8057681905072</v>
      </c>
      <c r="B3482" s="59" t="s">
        <v>297</v>
      </c>
      <c r="C3482" s="59" t="s">
        <v>321</v>
      </c>
      <c r="D34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82" s="119" t="s">
        <v>3944</v>
      </c>
      <c r="F3482" s="76" t="s">
        <v>537</v>
      </c>
      <c r="G34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82" s="78">
        <v>63</v>
      </c>
      <c r="J3482" s="52">
        <v>13.77778</v>
      </c>
      <c r="K3482" s="60">
        <f>Tabla3[[#This Row],[PRECIOS]]-Tabla3[[#This Row],[PRECIOS]]*10%</f>
        <v>12.400002000000001</v>
      </c>
      <c r="L3482" s="101"/>
      <c r="M3482" s="61"/>
      <c r="N3482" s="55">
        <f>IFERROR(Tabla3[[#This Row],[PRECIOS]]-Tabla3[[#This Row],[PRECIOS]]*Tabla3[[#This Row],[% PRODUCTO]]," ")</f>
        <v>13.77778</v>
      </c>
      <c r="O3482" s="61"/>
      <c r="P3482" s="55">
        <f>IFERROR(Tabla3[[#This Row],[OCULTAR2]]-Tabla3[[#This Row],[OCULTAR2]]*Tabla3[[#This Row],[% LÍNEA]]," ")</f>
        <v>13.77778</v>
      </c>
      <c r="Q3482" s="56">
        <f>IFERROR(Tabla3[[#This Row],[% PRODUCTO]]+Tabla3[[#This Row],[% LÍNEA]]," ")</f>
        <v>0</v>
      </c>
      <c r="R3482" s="60">
        <f>Tabla3[[#This Row],[OCULTAR3]]</f>
        <v>13.77778</v>
      </c>
      <c r="S3482" s="60">
        <f>Tabla3[[#This Row],[PRECIO SIN %]]-Tabla3[[#This Row],[PRECIO SIN %]]*10%</f>
        <v>12.400002000000001</v>
      </c>
      <c r="T3482" s="80">
        <f>(Tabla3[[#This Row],[PRECIO CON DESCT.]]-(Tabla3[[#This Row],[PRECIO CON DESCT.]]*$T$6))</f>
        <v>7.8120012600000006</v>
      </c>
      <c r="U3482" s="96"/>
      <c r="V3482" s="94">
        <f>Tabla3[[#This Row],[PRECIO %      en $]]*Tabla3[[#This Row],[PEDIDO ]]</f>
        <v>0</v>
      </c>
      <c r="W3482" s="57">
        <f>Tabla3[[#This Row],[PRECIO CON DESCT.]]*Tabla3[[#This Row],[PEDIDO ]]</f>
        <v>0</v>
      </c>
      <c r="X3482" s="58">
        <f>Tabla3[[#This Row],[PRECIO SIN %]]*Tabla3[[#This Row],[PEDIDO ]]</f>
        <v>0</v>
      </c>
    </row>
    <row r="3483" spans="1:24" ht="33" customHeight="1" x14ac:dyDescent="0.4">
      <c r="A3483" s="124">
        <v>8057681905102</v>
      </c>
      <c r="B3483" s="51" t="s">
        <v>297</v>
      </c>
      <c r="C3483" s="51" t="s">
        <v>321</v>
      </c>
      <c r="D34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83" s="118" t="s">
        <v>3945</v>
      </c>
      <c r="F3483" s="75" t="s">
        <v>537</v>
      </c>
      <c r="G34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83" s="77">
        <v>62</v>
      </c>
      <c r="J3483" s="52">
        <v>13.55556</v>
      </c>
      <c r="K3483" s="53">
        <f>Tabla3[[#This Row],[PRECIOS]]-Tabla3[[#This Row],[PRECIOS]]*10%</f>
        <v>12.200004</v>
      </c>
      <c r="L3483" s="101"/>
      <c r="M3483" s="54"/>
      <c r="N3483" s="55">
        <f>IFERROR(Tabla3[[#This Row],[PRECIOS]]-Tabla3[[#This Row],[PRECIOS]]*Tabla3[[#This Row],[% PRODUCTO]]," ")</f>
        <v>13.55556</v>
      </c>
      <c r="O3483" s="54"/>
      <c r="P3483" s="55">
        <f>IFERROR(Tabla3[[#This Row],[OCULTAR2]]-Tabla3[[#This Row],[OCULTAR2]]*Tabla3[[#This Row],[% LÍNEA]]," ")</f>
        <v>13.55556</v>
      </c>
      <c r="Q3483" s="56">
        <f>IFERROR(Tabla3[[#This Row],[% PRODUCTO]]+Tabla3[[#This Row],[% LÍNEA]]," ")</f>
        <v>0</v>
      </c>
      <c r="R3483" s="53">
        <f>Tabla3[[#This Row],[OCULTAR3]]</f>
        <v>13.55556</v>
      </c>
      <c r="S3483" s="53">
        <f>Tabla3[[#This Row],[PRECIO SIN %]]-Tabla3[[#This Row],[PRECIO SIN %]]*10%</f>
        <v>12.200004</v>
      </c>
      <c r="T3483" s="80">
        <f>(Tabla3[[#This Row],[PRECIO CON DESCT.]]-(Tabla3[[#This Row],[PRECIO CON DESCT.]]*$T$6))</f>
        <v>7.6860025199999997</v>
      </c>
      <c r="U3483" s="96"/>
      <c r="V3483" s="94">
        <f>Tabla3[[#This Row],[PRECIO %      en $]]*Tabla3[[#This Row],[PEDIDO ]]</f>
        <v>0</v>
      </c>
      <c r="W3483" s="57">
        <f>Tabla3[[#This Row],[PRECIO CON DESCT.]]*Tabla3[[#This Row],[PEDIDO ]]</f>
        <v>0</v>
      </c>
      <c r="X3483" s="58">
        <f>Tabla3[[#This Row],[PRECIO SIN %]]*Tabla3[[#This Row],[PEDIDO ]]</f>
        <v>0</v>
      </c>
    </row>
    <row r="3484" spans="1:24" ht="33" customHeight="1" x14ac:dyDescent="0.4">
      <c r="A3484" s="125" t="s">
        <v>325</v>
      </c>
      <c r="B3484" s="59" t="s">
        <v>297</v>
      </c>
      <c r="C3484" s="59" t="s">
        <v>321</v>
      </c>
      <c r="D34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84" s="119" t="s">
        <v>3946</v>
      </c>
      <c r="F3484" s="76" t="s">
        <v>537</v>
      </c>
      <c r="G34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84" s="78">
        <v>52</v>
      </c>
      <c r="J3484" s="52">
        <v>1.95556</v>
      </c>
      <c r="K3484" s="60">
        <f>Tabla3[[#This Row],[PRECIOS]]-Tabla3[[#This Row],[PRECIOS]]*10%</f>
        <v>1.7600039999999999</v>
      </c>
      <c r="L3484" s="101"/>
      <c r="M3484" s="61"/>
      <c r="N3484" s="55">
        <f>IFERROR(Tabla3[[#This Row],[PRECIOS]]-Tabla3[[#This Row],[PRECIOS]]*Tabla3[[#This Row],[% PRODUCTO]]," ")</f>
        <v>1.95556</v>
      </c>
      <c r="O3484" s="61"/>
      <c r="P3484" s="55">
        <f>IFERROR(Tabla3[[#This Row],[OCULTAR2]]-Tabla3[[#This Row],[OCULTAR2]]*Tabla3[[#This Row],[% LÍNEA]]," ")</f>
        <v>1.95556</v>
      </c>
      <c r="Q3484" s="56">
        <f>IFERROR(Tabla3[[#This Row],[% PRODUCTO]]+Tabla3[[#This Row],[% LÍNEA]]," ")</f>
        <v>0</v>
      </c>
      <c r="R3484" s="60">
        <f>Tabla3[[#This Row],[OCULTAR3]]</f>
        <v>1.95556</v>
      </c>
      <c r="S3484" s="60">
        <f>Tabla3[[#This Row],[PRECIO SIN %]]-Tabla3[[#This Row],[PRECIO SIN %]]*10%</f>
        <v>1.7600039999999999</v>
      </c>
      <c r="T3484" s="80">
        <f>(Tabla3[[#This Row],[PRECIO CON DESCT.]]-(Tabla3[[#This Row],[PRECIO CON DESCT.]]*$T$6))</f>
        <v>1.1088025199999998</v>
      </c>
      <c r="U3484" s="96"/>
      <c r="V3484" s="94">
        <f>Tabla3[[#This Row],[PRECIO %      en $]]*Tabla3[[#This Row],[PEDIDO ]]</f>
        <v>0</v>
      </c>
      <c r="W3484" s="57">
        <f>Tabla3[[#This Row],[PRECIO CON DESCT.]]*Tabla3[[#This Row],[PEDIDO ]]</f>
        <v>0</v>
      </c>
      <c r="X3484" s="58">
        <f>Tabla3[[#This Row],[PRECIO SIN %]]*Tabla3[[#This Row],[PEDIDO ]]</f>
        <v>0</v>
      </c>
    </row>
    <row r="3485" spans="1:24" ht="33" customHeight="1" x14ac:dyDescent="0.4">
      <c r="A3485" s="124">
        <v>8057681908936</v>
      </c>
      <c r="B3485" s="51" t="s">
        <v>297</v>
      </c>
      <c r="C3485" s="51" t="s">
        <v>321</v>
      </c>
      <c r="D34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85" s="118" t="s">
        <v>3947</v>
      </c>
      <c r="F3485" s="75" t="s">
        <v>537</v>
      </c>
      <c r="G34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85" s="77">
        <v>82</v>
      </c>
      <c r="J3485" s="52">
        <v>10.55556</v>
      </c>
      <c r="K3485" s="53">
        <f>Tabla3[[#This Row],[PRECIOS]]-Tabla3[[#This Row],[PRECIOS]]*10%</f>
        <v>9.5000040000000006</v>
      </c>
      <c r="L3485" s="101"/>
      <c r="M3485" s="54"/>
      <c r="N3485" s="55">
        <f>IFERROR(Tabla3[[#This Row],[PRECIOS]]-Tabla3[[#This Row],[PRECIOS]]*Tabla3[[#This Row],[% PRODUCTO]]," ")</f>
        <v>10.55556</v>
      </c>
      <c r="O3485" s="54"/>
      <c r="P3485" s="55">
        <f>IFERROR(Tabla3[[#This Row],[OCULTAR2]]-Tabla3[[#This Row],[OCULTAR2]]*Tabla3[[#This Row],[% LÍNEA]]," ")</f>
        <v>10.55556</v>
      </c>
      <c r="Q3485" s="56">
        <f>IFERROR(Tabla3[[#This Row],[% PRODUCTO]]+Tabla3[[#This Row],[% LÍNEA]]," ")</f>
        <v>0</v>
      </c>
      <c r="R3485" s="53">
        <f>Tabla3[[#This Row],[OCULTAR3]]</f>
        <v>10.55556</v>
      </c>
      <c r="S3485" s="53">
        <f>Tabla3[[#This Row],[PRECIO SIN %]]-Tabla3[[#This Row],[PRECIO SIN %]]*10%</f>
        <v>9.5000040000000006</v>
      </c>
      <c r="T3485" s="80">
        <f>(Tabla3[[#This Row],[PRECIO CON DESCT.]]-(Tabla3[[#This Row],[PRECIO CON DESCT.]]*$T$6))</f>
        <v>5.9850025200000001</v>
      </c>
      <c r="U3485" s="96"/>
      <c r="V3485" s="94">
        <f>Tabla3[[#This Row],[PRECIO %      en $]]*Tabla3[[#This Row],[PEDIDO ]]</f>
        <v>0</v>
      </c>
      <c r="W3485" s="57">
        <f>Tabla3[[#This Row],[PRECIO CON DESCT.]]*Tabla3[[#This Row],[PEDIDO ]]</f>
        <v>0</v>
      </c>
      <c r="X3485" s="58">
        <f>Tabla3[[#This Row],[PRECIO SIN %]]*Tabla3[[#This Row],[PEDIDO ]]</f>
        <v>0</v>
      </c>
    </row>
    <row r="3486" spans="1:24" ht="33" customHeight="1" x14ac:dyDescent="0.4">
      <c r="A3486" s="125">
        <v>3170497700010</v>
      </c>
      <c r="B3486" s="59" t="s">
        <v>297</v>
      </c>
      <c r="C3486" s="59" t="s">
        <v>311</v>
      </c>
      <c r="D34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86" s="119" t="s">
        <v>3948</v>
      </c>
      <c r="F3486" s="76" t="s">
        <v>526</v>
      </c>
      <c r="G34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86" s="78">
        <v>840</v>
      </c>
      <c r="J3486" s="52">
        <v>2.4444400000000002</v>
      </c>
      <c r="K3486" s="60">
        <f>Tabla3[[#This Row],[PRECIOS]]-Tabla3[[#This Row],[PRECIOS]]*10%</f>
        <v>2.1999960000000001</v>
      </c>
      <c r="L3486" s="101"/>
      <c r="M3486" s="61"/>
      <c r="N3486" s="55">
        <f>IFERROR(Tabla3[[#This Row],[PRECIOS]]-Tabla3[[#This Row],[PRECIOS]]*Tabla3[[#This Row],[% PRODUCTO]]," ")</f>
        <v>2.4444400000000002</v>
      </c>
      <c r="O3486" s="61"/>
      <c r="P3486" s="55">
        <f>IFERROR(Tabla3[[#This Row],[OCULTAR2]]-Tabla3[[#This Row],[OCULTAR2]]*Tabla3[[#This Row],[% LÍNEA]]," ")</f>
        <v>2.4444400000000002</v>
      </c>
      <c r="Q3486" s="56">
        <f>IFERROR(Tabla3[[#This Row],[% PRODUCTO]]+Tabla3[[#This Row],[% LÍNEA]]," ")</f>
        <v>0</v>
      </c>
      <c r="R3486" s="60">
        <f>Tabla3[[#This Row],[OCULTAR3]]</f>
        <v>2.4444400000000002</v>
      </c>
      <c r="S3486" s="60">
        <f>Tabla3[[#This Row],[PRECIO SIN %]]-Tabla3[[#This Row],[PRECIO SIN %]]*10%</f>
        <v>2.1999960000000001</v>
      </c>
      <c r="T3486" s="80">
        <f>(Tabla3[[#This Row],[PRECIO CON DESCT.]]-(Tabla3[[#This Row],[PRECIO CON DESCT.]]*$T$6))</f>
        <v>1.3859974799999999</v>
      </c>
      <c r="U3486" s="96"/>
      <c r="V3486" s="94">
        <f>Tabla3[[#This Row],[PRECIO %      en $]]*Tabla3[[#This Row],[PEDIDO ]]</f>
        <v>0</v>
      </c>
      <c r="W3486" s="57">
        <f>Tabla3[[#This Row],[PRECIO CON DESCT.]]*Tabla3[[#This Row],[PEDIDO ]]</f>
        <v>0</v>
      </c>
      <c r="X3486" s="58">
        <f>Tabla3[[#This Row],[PRECIO SIN %]]*Tabla3[[#This Row],[PEDIDO ]]</f>
        <v>0</v>
      </c>
    </row>
    <row r="3487" spans="1:24" ht="33" customHeight="1" x14ac:dyDescent="0.4">
      <c r="A3487" s="124">
        <v>51497041946</v>
      </c>
      <c r="B3487" s="51" t="s">
        <v>297</v>
      </c>
      <c r="C3487" s="51" t="s">
        <v>323</v>
      </c>
      <c r="D34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87" s="118" t="s">
        <v>3949</v>
      </c>
      <c r="F3487" s="75" t="s">
        <v>526</v>
      </c>
      <c r="G34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87" s="77">
        <v>9</v>
      </c>
      <c r="J3487" s="52">
        <v>12.71111</v>
      </c>
      <c r="K3487" s="53">
        <f>Tabla3[[#This Row],[PRECIOS]]-Tabla3[[#This Row],[PRECIOS]]*10%</f>
        <v>11.439999</v>
      </c>
      <c r="L3487" s="101"/>
      <c r="M3487" s="54"/>
      <c r="N3487" s="55">
        <f>IFERROR(Tabla3[[#This Row],[PRECIOS]]-Tabla3[[#This Row],[PRECIOS]]*Tabla3[[#This Row],[% PRODUCTO]]," ")</f>
        <v>12.71111</v>
      </c>
      <c r="O3487" s="54"/>
      <c r="P3487" s="55">
        <f>IFERROR(Tabla3[[#This Row],[OCULTAR2]]-Tabla3[[#This Row],[OCULTAR2]]*Tabla3[[#This Row],[% LÍNEA]]," ")</f>
        <v>12.71111</v>
      </c>
      <c r="Q3487" s="56">
        <f>IFERROR(Tabla3[[#This Row],[% PRODUCTO]]+Tabla3[[#This Row],[% LÍNEA]]," ")</f>
        <v>0</v>
      </c>
      <c r="R3487" s="53">
        <f>Tabla3[[#This Row],[OCULTAR3]]</f>
        <v>12.71111</v>
      </c>
      <c r="S3487" s="53">
        <f>Tabla3[[#This Row],[PRECIO SIN %]]-Tabla3[[#This Row],[PRECIO SIN %]]*10%</f>
        <v>11.439999</v>
      </c>
      <c r="T3487" s="80">
        <f>(Tabla3[[#This Row],[PRECIO CON DESCT.]]-(Tabla3[[#This Row],[PRECIO CON DESCT.]]*$T$6))</f>
        <v>7.2071993700000005</v>
      </c>
      <c r="U3487" s="96"/>
      <c r="V3487" s="94">
        <f>Tabla3[[#This Row],[PRECIO %      en $]]*Tabla3[[#This Row],[PEDIDO ]]</f>
        <v>0</v>
      </c>
      <c r="W3487" s="57">
        <f>Tabla3[[#This Row],[PRECIO CON DESCT.]]*Tabla3[[#This Row],[PEDIDO ]]</f>
        <v>0</v>
      </c>
      <c r="X3487" s="58">
        <f>Tabla3[[#This Row],[PRECIO SIN %]]*Tabla3[[#This Row],[PEDIDO ]]</f>
        <v>0</v>
      </c>
    </row>
    <row r="3488" spans="1:24" ht="33" customHeight="1" x14ac:dyDescent="0.4">
      <c r="A3488" s="125">
        <v>6223003734008</v>
      </c>
      <c r="B3488" s="59" t="s">
        <v>297</v>
      </c>
      <c r="C3488" s="59" t="s">
        <v>320</v>
      </c>
      <c r="D34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88" s="119" t="s">
        <v>3950</v>
      </c>
      <c r="F3488" s="76" t="s">
        <v>526</v>
      </c>
      <c r="G34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88" s="78">
        <v>32</v>
      </c>
      <c r="J3488" s="52">
        <v>3.0444399999999998</v>
      </c>
      <c r="K3488" s="60">
        <f>Tabla3[[#This Row],[PRECIOS]]-Tabla3[[#This Row],[PRECIOS]]*10%</f>
        <v>2.7399959999999997</v>
      </c>
      <c r="L3488" s="101"/>
      <c r="M3488" s="61"/>
      <c r="N3488" s="55">
        <f>IFERROR(Tabla3[[#This Row],[PRECIOS]]-Tabla3[[#This Row],[PRECIOS]]*Tabla3[[#This Row],[% PRODUCTO]]," ")</f>
        <v>3.0444399999999998</v>
      </c>
      <c r="O3488" s="61"/>
      <c r="P3488" s="55">
        <f>IFERROR(Tabla3[[#This Row],[OCULTAR2]]-Tabla3[[#This Row],[OCULTAR2]]*Tabla3[[#This Row],[% LÍNEA]]," ")</f>
        <v>3.0444399999999998</v>
      </c>
      <c r="Q3488" s="56">
        <f>IFERROR(Tabla3[[#This Row],[% PRODUCTO]]+Tabla3[[#This Row],[% LÍNEA]]," ")</f>
        <v>0</v>
      </c>
      <c r="R3488" s="60">
        <f>Tabla3[[#This Row],[OCULTAR3]]</f>
        <v>3.0444399999999998</v>
      </c>
      <c r="S3488" s="60">
        <f>Tabla3[[#This Row],[PRECIO SIN %]]-Tabla3[[#This Row],[PRECIO SIN %]]*10%</f>
        <v>2.7399959999999997</v>
      </c>
      <c r="T3488" s="80">
        <f>(Tabla3[[#This Row],[PRECIO CON DESCT.]]-(Tabla3[[#This Row],[PRECIO CON DESCT.]]*$T$6))</f>
        <v>1.7261974799999997</v>
      </c>
      <c r="U3488" s="96"/>
      <c r="V3488" s="94">
        <f>Tabla3[[#This Row],[PRECIO %      en $]]*Tabla3[[#This Row],[PEDIDO ]]</f>
        <v>0</v>
      </c>
      <c r="W3488" s="57">
        <f>Tabla3[[#This Row],[PRECIO CON DESCT.]]*Tabla3[[#This Row],[PEDIDO ]]</f>
        <v>0</v>
      </c>
      <c r="X3488" s="58">
        <f>Tabla3[[#This Row],[PRECIO SIN %]]*Tabla3[[#This Row],[PEDIDO ]]</f>
        <v>0</v>
      </c>
    </row>
    <row r="3489" spans="1:24" ht="33" customHeight="1" x14ac:dyDescent="0.4">
      <c r="A3489" s="124">
        <v>7597297000316</v>
      </c>
      <c r="B3489" s="51" t="s">
        <v>297</v>
      </c>
      <c r="C3489" s="51" t="s">
        <v>301</v>
      </c>
      <c r="D34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89" s="118" t="s">
        <v>3951</v>
      </c>
      <c r="F3489" s="75" t="s">
        <v>526</v>
      </c>
      <c r="G34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89" s="77">
        <v>8</v>
      </c>
      <c r="J3489" s="52">
        <v>1.87778</v>
      </c>
      <c r="K3489" s="53">
        <f>Tabla3[[#This Row],[PRECIOS]]-Tabla3[[#This Row],[PRECIOS]]*10%</f>
        <v>1.690002</v>
      </c>
      <c r="L3489" s="101"/>
      <c r="M3489" s="54"/>
      <c r="N3489" s="55">
        <f>IFERROR(Tabla3[[#This Row],[PRECIOS]]-Tabla3[[#This Row],[PRECIOS]]*Tabla3[[#This Row],[% PRODUCTO]]," ")</f>
        <v>1.87778</v>
      </c>
      <c r="O3489" s="54"/>
      <c r="P3489" s="55">
        <f>IFERROR(Tabla3[[#This Row],[OCULTAR2]]-Tabla3[[#This Row],[OCULTAR2]]*Tabla3[[#This Row],[% LÍNEA]]," ")</f>
        <v>1.87778</v>
      </c>
      <c r="Q3489" s="56">
        <f>IFERROR(Tabla3[[#This Row],[% PRODUCTO]]+Tabla3[[#This Row],[% LÍNEA]]," ")</f>
        <v>0</v>
      </c>
      <c r="R3489" s="53">
        <f>Tabla3[[#This Row],[OCULTAR3]]</f>
        <v>1.87778</v>
      </c>
      <c r="S3489" s="53">
        <f>Tabla3[[#This Row],[PRECIO SIN %]]-Tabla3[[#This Row],[PRECIO SIN %]]*10%</f>
        <v>1.690002</v>
      </c>
      <c r="T3489" s="80">
        <f>(Tabla3[[#This Row],[PRECIO CON DESCT.]]-(Tabla3[[#This Row],[PRECIO CON DESCT.]]*$T$6))</f>
        <v>1.0647012600000001</v>
      </c>
      <c r="U3489" s="96"/>
      <c r="V3489" s="94">
        <f>Tabla3[[#This Row],[PRECIO %      en $]]*Tabla3[[#This Row],[PEDIDO ]]</f>
        <v>0</v>
      </c>
      <c r="W3489" s="57">
        <f>Tabla3[[#This Row],[PRECIO CON DESCT.]]*Tabla3[[#This Row],[PEDIDO ]]</f>
        <v>0</v>
      </c>
      <c r="X3489" s="58">
        <f>Tabla3[[#This Row],[PRECIO SIN %]]*Tabla3[[#This Row],[PEDIDO ]]</f>
        <v>0</v>
      </c>
    </row>
    <row r="3490" spans="1:24" ht="33" customHeight="1" x14ac:dyDescent="0.4">
      <c r="A3490" s="125" t="s">
        <v>326</v>
      </c>
      <c r="B3490" s="59" t="s">
        <v>297</v>
      </c>
      <c r="C3490" s="59" t="s">
        <v>322</v>
      </c>
      <c r="D34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90" s="119" t="s">
        <v>3952</v>
      </c>
      <c r="F3490" s="76" t="s">
        <v>526</v>
      </c>
      <c r="G34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90" s="78">
        <v>337</v>
      </c>
      <c r="J3490" s="52">
        <v>0.47777999999999998</v>
      </c>
      <c r="K3490" s="60">
        <f>Tabla3[[#This Row],[PRECIOS]]-Tabla3[[#This Row],[PRECIOS]]*10%</f>
        <v>0.430002</v>
      </c>
      <c r="L3490" s="101"/>
      <c r="M3490" s="61"/>
      <c r="N3490" s="55">
        <f>IFERROR(Tabla3[[#This Row],[PRECIOS]]-Tabla3[[#This Row],[PRECIOS]]*Tabla3[[#This Row],[% PRODUCTO]]," ")</f>
        <v>0.47777999999999998</v>
      </c>
      <c r="O3490" s="61"/>
      <c r="P3490" s="55">
        <f>IFERROR(Tabla3[[#This Row],[OCULTAR2]]-Tabla3[[#This Row],[OCULTAR2]]*Tabla3[[#This Row],[% LÍNEA]]," ")</f>
        <v>0.47777999999999998</v>
      </c>
      <c r="Q3490" s="56">
        <f>IFERROR(Tabla3[[#This Row],[% PRODUCTO]]+Tabla3[[#This Row],[% LÍNEA]]," ")</f>
        <v>0</v>
      </c>
      <c r="R3490" s="60">
        <f>Tabla3[[#This Row],[OCULTAR3]]</f>
        <v>0.47777999999999998</v>
      </c>
      <c r="S3490" s="60">
        <f>Tabla3[[#This Row],[PRECIO SIN %]]-Tabla3[[#This Row],[PRECIO SIN %]]*10%</f>
        <v>0.430002</v>
      </c>
      <c r="T3490" s="80">
        <f>(Tabla3[[#This Row],[PRECIO CON DESCT.]]-(Tabla3[[#This Row],[PRECIO CON DESCT.]]*$T$6))</f>
        <v>0.27090126000000003</v>
      </c>
      <c r="U3490" s="96"/>
      <c r="V3490" s="94">
        <f>Tabla3[[#This Row],[PRECIO %      en $]]*Tabla3[[#This Row],[PEDIDO ]]</f>
        <v>0</v>
      </c>
      <c r="W3490" s="57">
        <f>Tabla3[[#This Row],[PRECIO CON DESCT.]]*Tabla3[[#This Row],[PEDIDO ]]</f>
        <v>0</v>
      </c>
      <c r="X3490" s="58">
        <f>Tabla3[[#This Row],[PRECIO SIN %]]*Tabla3[[#This Row],[PEDIDO ]]</f>
        <v>0</v>
      </c>
    </row>
    <row r="3491" spans="1:24" ht="33" customHeight="1" x14ac:dyDescent="0.4">
      <c r="A3491" s="124">
        <v>8057681905317</v>
      </c>
      <c r="B3491" s="51" t="s">
        <v>297</v>
      </c>
      <c r="C3491" s="51" t="s">
        <v>321</v>
      </c>
      <c r="D34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91" s="118" t="s">
        <v>3953</v>
      </c>
      <c r="F3491" s="75" t="s">
        <v>537</v>
      </c>
      <c r="G34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91" s="77">
        <v>45</v>
      </c>
      <c r="J3491" s="52">
        <v>1.8333299999999999</v>
      </c>
      <c r="K3491" s="53">
        <f>Tabla3[[#This Row],[PRECIOS]]-Tabla3[[#This Row],[PRECIOS]]*10%</f>
        <v>1.6499969999999999</v>
      </c>
      <c r="L3491" s="101"/>
      <c r="M3491" s="54"/>
      <c r="N3491" s="55">
        <f>IFERROR(Tabla3[[#This Row],[PRECIOS]]-Tabla3[[#This Row],[PRECIOS]]*Tabla3[[#This Row],[% PRODUCTO]]," ")</f>
        <v>1.8333299999999999</v>
      </c>
      <c r="O3491" s="54"/>
      <c r="P3491" s="55">
        <f>IFERROR(Tabla3[[#This Row],[OCULTAR2]]-Tabla3[[#This Row],[OCULTAR2]]*Tabla3[[#This Row],[% LÍNEA]]," ")</f>
        <v>1.8333299999999999</v>
      </c>
      <c r="Q3491" s="56">
        <f>IFERROR(Tabla3[[#This Row],[% PRODUCTO]]+Tabla3[[#This Row],[% LÍNEA]]," ")</f>
        <v>0</v>
      </c>
      <c r="R3491" s="53">
        <f>Tabla3[[#This Row],[OCULTAR3]]</f>
        <v>1.8333299999999999</v>
      </c>
      <c r="S3491" s="53">
        <f>Tabla3[[#This Row],[PRECIO SIN %]]-Tabla3[[#This Row],[PRECIO SIN %]]*10%</f>
        <v>1.6499969999999999</v>
      </c>
      <c r="T3491" s="80">
        <f>(Tabla3[[#This Row],[PRECIO CON DESCT.]]-(Tabla3[[#This Row],[PRECIO CON DESCT.]]*$T$6))</f>
        <v>1.0394981099999998</v>
      </c>
      <c r="U3491" s="96"/>
      <c r="V3491" s="94">
        <f>Tabla3[[#This Row],[PRECIO %      en $]]*Tabla3[[#This Row],[PEDIDO ]]</f>
        <v>0</v>
      </c>
      <c r="W3491" s="57">
        <f>Tabla3[[#This Row],[PRECIO CON DESCT.]]*Tabla3[[#This Row],[PEDIDO ]]</f>
        <v>0</v>
      </c>
      <c r="X3491" s="58">
        <f>Tabla3[[#This Row],[PRECIO SIN %]]*Tabla3[[#This Row],[PEDIDO ]]</f>
        <v>0</v>
      </c>
    </row>
    <row r="3492" spans="1:24" ht="33" customHeight="1" x14ac:dyDescent="0.4">
      <c r="A3492" s="125">
        <v>7597297000293</v>
      </c>
      <c r="B3492" s="59" t="s">
        <v>297</v>
      </c>
      <c r="C3492" s="59" t="s">
        <v>301</v>
      </c>
      <c r="D34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92" s="119" t="s">
        <v>3954</v>
      </c>
      <c r="F3492" s="76" t="s">
        <v>526</v>
      </c>
      <c r="G34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92" s="78">
        <v>42</v>
      </c>
      <c r="J3492" s="52">
        <v>1.95556</v>
      </c>
      <c r="K3492" s="60">
        <f>Tabla3[[#This Row],[PRECIOS]]-Tabla3[[#This Row],[PRECIOS]]*10%</f>
        <v>1.7600039999999999</v>
      </c>
      <c r="L3492" s="101"/>
      <c r="M3492" s="61"/>
      <c r="N3492" s="55">
        <f>IFERROR(Tabla3[[#This Row],[PRECIOS]]-Tabla3[[#This Row],[PRECIOS]]*Tabla3[[#This Row],[% PRODUCTO]]," ")</f>
        <v>1.95556</v>
      </c>
      <c r="O3492" s="61"/>
      <c r="P3492" s="55">
        <f>IFERROR(Tabla3[[#This Row],[OCULTAR2]]-Tabla3[[#This Row],[OCULTAR2]]*Tabla3[[#This Row],[% LÍNEA]]," ")</f>
        <v>1.95556</v>
      </c>
      <c r="Q3492" s="56">
        <f>IFERROR(Tabla3[[#This Row],[% PRODUCTO]]+Tabla3[[#This Row],[% LÍNEA]]," ")</f>
        <v>0</v>
      </c>
      <c r="R3492" s="60">
        <f>Tabla3[[#This Row],[OCULTAR3]]</f>
        <v>1.95556</v>
      </c>
      <c r="S3492" s="60">
        <f>Tabla3[[#This Row],[PRECIO SIN %]]-Tabla3[[#This Row],[PRECIO SIN %]]*10%</f>
        <v>1.7600039999999999</v>
      </c>
      <c r="T3492" s="80">
        <f>(Tabla3[[#This Row],[PRECIO CON DESCT.]]-(Tabla3[[#This Row],[PRECIO CON DESCT.]]*$T$6))</f>
        <v>1.1088025199999998</v>
      </c>
      <c r="U3492" s="96"/>
      <c r="V3492" s="94">
        <f>Tabla3[[#This Row],[PRECIO %      en $]]*Tabla3[[#This Row],[PEDIDO ]]</f>
        <v>0</v>
      </c>
      <c r="W3492" s="57">
        <f>Tabla3[[#This Row],[PRECIO CON DESCT.]]*Tabla3[[#This Row],[PEDIDO ]]</f>
        <v>0</v>
      </c>
      <c r="X3492" s="58">
        <f>Tabla3[[#This Row],[PRECIO SIN %]]*Tabla3[[#This Row],[PEDIDO ]]</f>
        <v>0</v>
      </c>
    </row>
    <row r="3493" spans="1:24" ht="33" customHeight="1" x14ac:dyDescent="0.4">
      <c r="A3493" s="124">
        <v>6223003734091</v>
      </c>
      <c r="B3493" s="51" t="s">
        <v>297</v>
      </c>
      <c r="C3493" s="51" t="s">
        <v>320</v>
      </c>
      <c r="D34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93" s="118" t="s">
        <v>3955</v>
      </c>
      <c r="F3493" s="75" t="s">
        <v>526</v>
      </c>
      <c r="G34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93" s="77">
        <v>4</v>
      </c>
      <c r="J3493" s="52">
        <v>2.88889</v>
      </c>
      <c r="K3493" s="53">
        <f>Tabla3[[#This Row],[PRECIOS]]-Tabla3[[#This Row],[PRECIOS]]*10%</f>
        <v>2.6000009999999998</v>
      </c>
      <c r="L3493" s="101"/>
      <c r="M3493" s="54"/>
      <c r="N3493" s="55">
        <f>IFERROR(Tabla3[[#This Row],[PRECIOS]]-Tabla3[[#This Row],[PRECIOS]]*Tabla3[[#This Row],[% PRODUCTO]]," ")</f>
        <v>2.88889</v>
      </c>
      <c r="O3493" s="54"/>
      <c r="P3493" s="55">
        <f>IFERROR(Tabla3[[#This Row],[OCULTAR2]]-Tabla3[[#This Row],[OCULTAR2]]*Tabla3[[#This Row],[% LÍNEA]]," ")</f>
        <v>2.88889</v>
      </c>
      <c r="Q3493" s="56">
        <f>IFERROR(Tabla3[[#This Row],[% PRODUCTO]]+Tabla3[[#This Row],[% LÍNEA]]," ")</f>
        <v>0</v>
      </c>
      <c r="R3493" s="53">
        <f>Tabla3[[#This Row],[OCULTAR3]]</f>
        <v>2.88889</v>
      </c>
      <c r="S3493" s="53">
        <f>Tabla3[[#This Row],[PRECIO SIN %]]-Tabla3[[#This Row],[PRECIO SIN %]]*10%</f>
        <v>2.6000009999999998</v>
      </c>
      <c r="T3493" s="80">
        <f>(Tabla3[[#This Row],[PRECIO CON DESCT.]]-(Tabla3[[#This Row],[PRECIO CON DESCT.]]*$T$6))</f>
        <v>1.6380006299999998</v>
      </c>
      <c r="U3493" s="96"/>
      <c r="V3493" s="94">
        <f>Tabla3[[#This Row],[PRECIO %      en $]]*Tabla3[[#This Row],[PEDIDO ]]</f>
        <v>0</v>
      </c>
      <c r="W3493" s="57">
        <f>Tabla3[[#This Row],[PRECIO CON DESCT.]]*Tabla3[[#This Row],[PEDIDO ]]</f>
        <v>0</v>
      </c>
      <c r="X3493" s="58">
        <f>Tabla3[[#This Row],[PRECIO SIN %]]*Tabla3[[#This Row],[PEDIDO ]]</f>
        <v>0</v>
      </c>
    </row>
    <row r="3494" spans="1:24" ht="33" customHeight="1" x14ac:dyDescent="0.4">
      <c r="A3494" s="125">
        <v>793888352742</v>
      </c>
      <c r="B3494" s="59" t="s">
        <v>297</v>
      </c>
      <c r="C3494" s="59" t="s">
        <v>323</v>
      </c>
      <c r="D34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94" s="119" t="s">
        <v>3956</v>
      </c>
      <c r="F3494" s="76" t="s">
        <v>526</v>
      </c>
      <c r="G34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94" s="78">
        <v>50</v>
      </c>
      <c r="J3494" s="52">
        <v>3.23</v>
      </c>
      <c r="K3494" s="60">
        <f>Tabla3[[#This Row],[PRECIOS]]-Tabla3[[#This Row],[PRECIOS]]*10%</f>
        <v>2.907</v>
      </c>
      <c r="L3494" s="101"/>
      <c r="M3494" s="61"/>
      <c r="N3494" s="55">
        <f>IFERROR(Tabla3[[#This Row],[PRECIOS]]-Tabla3[[#This Row],[PRECIOS]]*Tabla3[[#This Row],[% PRODUCTO]]," ")</f>
        <v>3.23</v>
      </c>
      <c r="O3494" s="61"/>
      <c r="P3494" s="55">
        <f>IFERROR(Tabla3[[#This Row],[OCULTAR2]]-Tabla3[[#This Row],[OCULTAR2]]*Tabla3[[#This Row],[% LÍNEA]]," ")</f>
        <v>3.23</v>
      </c>
      <c r="Q3494" s="56">
        <f>IFERROR(Tabla3[[#This Row],[% PRODUCTO]]+Tabla3[[#This Row],[% LÍNEA]]," ")</f>
        <v>0</v>
      </c>
      <c r="R3494" s="60">
        <f>Tabla3[[#This Row],[OCULTAR3]]</f>
        <v>3.23</v>
      </c>
      <c r="S3494" s="60">
        <f>Tabla3[[#This Row],[PRECIO SIN %]]-Tabla3[[#This Row],[PRECIO SIN %]]*10%</f>
        <v>2.907</v>
      </c>
      <c r="T3494" s="80">
        <f>(Tabla3[[#This Row],[PRECIO CON DESCT.]]-(Tabla3[[#This Row],[PRECIO CON DESCT.]]*$T$6))</f>
        <v>1.83141</v>
      </c>
      <c r="U3494" s="96"/>
      <c r="V3494" s="94">
        <f>Tabla3[[#This Row],[PRECIO %      en $]]*Tabla3[[#This Row],[PEDIDO ]]</f>
        <v>0</v>
      </c>
      <c r="W3494" s="57">
        <f>Tabla3[[#This Row],[PRECIO CON DESCT.]]*Tabla3[[#This Row],[PEDIDO ]]</f>
        <v>0</v>
      </c>
      <c r="X3494" s="58">
        <f>Tabla3[[#This Row],[PRECIO SIN %]]*Tabla3[[#This Row],[PEDIDO ]]</f>
        <v>0</v>
      </c>
    </row>
    <row r="3495" spans="1:24" ht="33" customHeight="1" x14ac:dyDescent="0.4">
      <c r="A3495" s="124">
        <v>742033994726</v>
      </c>
      <c r="B3495" s="51" t="s">
        <v>297</v>
      </c>
      <c r="C3495" s="51" t="s">
        <v>162</v>
      </c>
      <c r="D34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95" s="118" t="s">
        <v>3957</v>
      </c>
      <c r="F3495" s="75" t="s">
        <v>526</v>
      </c>
      <c r="G34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95" s="77">
        <v>169</v>
      </c>
      <c r="J3495" s="52">
        <v>1.9777800000000001</v>
      </c>
      <c r="K3495" s="53">
        <f>Tabla3[[#This Row],[PRECIOS]]-Tabla3[[#This Row],[PRECIOS]]*10%</f>
        <v>1.7800020000000001</v>
      </c>
      <c r="L3495" s="101"/>
      <c r="M3495" s="54"/>
      <c r="N3495" s="55">
        <f>IFERROR(Tabla3[[#This Row],[PRECIOS]]-Tabla3[[#This Row],[PRECIOS]]*Tabla3[[#This Row],[% PRODUCTO]]," ")</f>
        <v>1.9777800000000001</v>
      </c>
      <c r="O3495" s="54"/>
      <c r="P3495" s="55">
        <f>IFERROR(Tabla3[[#This Row],[OCULTAR2]]-Tabla3[[#This Row],[OCULTAR2]]*Tabla3[[#This Row],[% LÍNEA]]," ")</f>
        <v>1.9777800000000001</v>
      </c>
      <c r="Q3495" s="56">
        <f>IFERROR(Tabla3[[#This Row],[% PRODUCTO]]+Tabla3[[#This Row],[% LÍNEA]]," ")</f>
        <v>0</v>
      </c>
      <c r="R3495" s="53">
        <f>Tabla3[[#This Row],[OCULTAR3]]</f>
        <v>1.9777800000000001</v>
      </c>
      <c r="S3495" s="53">
        <f>Tabla3[[#This Row],[PRECIO SIN %]]-Tabla3[[#This Row],[PRECIO SIN %]]*10%</f>
        <v>1.7800020000000001</v>
      </c>
      <c r="T3495" s="80">
        <f>(Tabla3[[#This Row],[PRECIO CON DESCT.]]-(Tabla3[[#This Row],[PRECIO CON DESCT.]]*$T$6))</f>
        <v>1.1214012600000001</v>
      </c>
      <c r="U3495" s="96"/>
      <c r="V3495" s="94">
        <f>Tabla3[[#This Row],[PRECIO %      en $]]*Tabla3[[#This Row],[PEDIDO ]]</f>
        <v>0</v>
      </c>
      <c r="W3495" s="57">
        <f>Tabla3[[#This Row],[PRECIO CON DESCT.]]*Tabla3[[#This Row],[PEDIDO ]]</f>
        <v>0</v>
      </c>
      <c r="X3495" s="58">
        <f>Tabla3[[#This Row],[PRECIO SIN %]]*Tabla3[[#This Row],[PEDIDO ]]</f>
        <v>0</v>
      </c>
    </row>
    <row r="3496" spans="1:24" ht="33" customHeight="1" x14ac:dyDescent="0.4">
      <c r="A3496" s="125">
        <v>742033994719</v>
      </c>
      <c r="B3496" s="59" t="s">
        <v>297</v>
      </c>
      <c r="C3496" s="59" t="s">
        <v>162</v>
      </c>
      <c r="D34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96" s="119" t="s">
        <v>3958</v>
      </c>
      <c r="F3496" s="76" t="s">
        <v>526</v>
      </c>
      <c r="G34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96" s="78">
        <v>138</v>
      </c>
      <c r="J3496" s="52">
        <v>1.95556</v>
      </c>
      <c r="K3496" s="60">
        <f>Tabla3[[#This Row],[PRECIOS]]-Tabla3[[#This Row],[PRECIOS]]*10%</f>
        <v>1.7600039999999999</v>
      </c>
      <c r="L3496" s="101"/>
      <c r="M3496" s="61"/>
      <c r="N3496" s="55">
        <f>IFERROR(Tabla3[[#This Row],[PRECIOS]]-Tabla3[[#This Row],[PRECIOS]]*Tabla3[[#This Row],[% PRODUCTO]]," ")</f>
        <v>1.95556</v>
      </c>
      <c r="O3496" s="61"/>
      <c r="P3496" s="55">
        <f>IFERROR(Tabla3[[#This Row],[OCULTAR2]]-Tabla3[[#This Row],[OCULTAR2]]*Tabla3[[#This Row],[% LÍNEA]]," ")</f>
        <v>1.95556</v>
      </c>
      <c r="Q3496" s="56">
        <f>IFERROR(Tabla3[[#This Row],[% PRODUCTO]]+Tabla3[[#This Row],[% LÍNEA]]," ")</f>
        <v>0</v>
      </c>
      <c r="R3496" s="60">
        <f>Tabla3[[#This Row],[OCULTAR3]]</f>
        <v>1.95556</v>
      </c>
      <c r="S3496" s="60">
        <f>Tabla3[[#This Row],[PRECIO SIN %]]-Tabla3[[#This Row],[PRECIO SIN %]]*10%</f>
        <v>1.7600039999999999</v>
      </c>
      <c r="T3496" s="80">
        <f>(Tabla3[[#This Row],[PRECIO CON DESCT.]]-(Tabla3[[#This Row],[PRECIO CON DESCT.]]*$T$6))</f>
        <v>1.1088025199999998</v>
      </c>
      <c r="U3496" s="96"/>
      <c r="V3496" s="94">
        <f>Tabla3[[#This Row],[PRECIO %      en $]]*Tabla3[[#This Row],[PEDIDO ]]</f>
        <v>0</v>
      </c>
      <c r="W3496" s="57">
        <f>Tabla3[[#This Row],[PRECIO CON DESCT.]]*Tabla3[[#This Row],[PEDIDO ]]</f>
        <v>0</v>
      </c>
      <c r="X3496" s="58">
        <f>Tabla3[[#This Row],[PRECIO SIN %]]*Tabla3[[#This Row],[PEDIDO ]]</f>
        <v>0</v>
      </c>
    </row>
    <row r="3497" spans="1:24" ht="33" customHeight="1" x14ac:dyDescent="0.4">
      <c r="A3497" s="124">
        <v>742033994702</v>
      </c>
      <c r="B3497" s="51" t="s">
        <v>297</v>
      </c>
      <c r="C3497" s="51" t="s">
        <v>162</v>
      </c>
      <c r="D34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97" s="118" t="s">
        <v>3959</v>
      </c>
      <c r="F3497" s="75" t="s">
        <v>526</v>
      </c>
      <c r="G34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97" s="77">
        <v>70</v>
      </c>
      <c r="J3497" s="52">
        <v>1.96</v>
      </c>
      <c r="K3497" s="53">
        <f>Tabla3[[#This Row],[PRECIOS]]-Tabla3[[#This Row],[PRECIOS]]*10%</f>
        <v>1.764</v>
      </c>
      <c r="L3497" s="101"/>
      <c r="M3497" s="54"/>
      <c r="N3497" s="55">
        <f>IFERROR(Tabla3[[#This Row],[PRECIOS]]-Tabla3[[#This Row],[PRECIOS]]*Tabla3[[#This Row],[% PRODUCTO]]," ")</f>
        <v>1.96</v>
      </c>
      <c r="O3497" s="54"/>
      <c r="P3497" s="55">
        <f>IFERROR(Tabla3[[#This Row],[OCULTAR2]]-Tabla3[[#This Row],[OCULTAR2]]*Tabla3[[#This Row],[% LÍNEA]]," ")</f>
        <v>1.96</v>
      </c>
      <c r="Q3497" s="56">
        <f>IFERROR(Tabla3[[#This Row],[% PRODUCTO]]+Tabla3[[#This Row],[% LÍNEA]]," ")</f>
        <v>0</v>
      </c>
      <c r="R3497" s="53">
        <f>Tabla3[[#This Row],[OCULTAR3]]</f>
        <v>1.96</v>
      </c>
      <c r="S3497" s="53">
        <f>Tabla3[[#This Row],[PRECIO SIN %]]-Tabla3[[#This Row],[PRECIO SIN %]]*10%</f>
        <v>1.764</v>
      </c>
      <c r="T3497" s="80">
        <f>(Tabla3[[#This Row],[PRECIO CON DESCT.]]-(Tabla3[[#This Row],[PRECIO CON DESCT.]]*$T$6))</f>
        <v>1.1113200000000001</v>
      </c>
      <c r="U3497" s="96"/>
      <c r="V3497" s="94">
        <f>Tabla3[[#This Row],[PRECIO %      en $]]*Tabla3[[#This Row],[PEDIDO ]]</f>
        <v>0</v>
      </c>
      <c r="W3497" s="57">
        <f>Tabla3[[#This Row],[PRECIO CON DESCT.]]*Tabla3[[#This Row],[PEDIDO ]]</f>
        <v>0</v>
      </c>
      <c r="X3497" s="58">
        <f>Tabla3[[#This Row],[PRECIO SIN %]]*Tabla3[[#This Row],[PEDIDO ]]</f>
        <v>0</v>
      </c>
    </row>
    <row r="3498" spans="1:24" ht="33" customHeight="1" x14ac:dyDescent="0.4">
      <c r="A3498" s="125">
        <v>8057681908653</v>
      </c>
      <c r="B3498" s="59" t="s">
        <v>297</v>
      </c>
      <c r="C3498" s="59" t="s">
        <v>321</v>
      </c>
      <c r="D34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98" s="119" t="s">
        <v>3960</v>
      </c>
      <c r="F3498" s="76" t="s">
        <v>537</v>
      </c>
      <c r="G34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98" s="78">
        <v>76</v>
      </c>
      <c r="J3498" s="52">
        <v>10.1</v>
      </c>
      <c r="K3498" s="60">
        <f>Tabla3[[#This Row],[PRECIOS]]-Tabla3[[#This Row],[PRECIOS]]*10%</f>
        <v>9.09</v>
      </c>
      <c r="L3498" s="101"/>
      <c r="M3498" s="61"/>
      <c r="N3498" s="55">
        <f>IFERROR(Tabla3[[#This Row],[PRECIOS]]-Tabla3[[#This Row],[PRECIOS]]*Tabla3[[#This Row],[% PRODUCTO]]," ")</f>
        <v>10.1</v>
      </c>
      <c r="O3498" s="61"/>
      <c r="P3498" s="55">
        <f>IFERROR(Tabla3[[#This Row],[OCULTAR2]]-Tabla3[[#This Row],[OCULTAR2]]*Tabla3[[#This Row],[% LÍNEA]]," ")</f>
        <v>10.1</v>
      </c>
      <c r="Q3498" s="56">
        <f>IFERROR(Tabla3[[#This Row],[% PRODUCTO]]+Tabla3[[#This Row],[% LÍNEA]]," ")</f>
        <v>0</v>
      </c>
      <c r="R3498" s="60">
        <f>Tabla3[[#This Row],[OCULTAR3]]</f>
        <v>10.1</v>
      </c>
      <c r="S3498" s="60">
        <f>Tabla3[[#This Row],[PRECIO SIN %]]-Tabla3[[#This Row],[PRECIO SIN %]]*10%</f>
        <v>9.09</v>
      </c>
      <c r="T3498" s="80">
        <f>(Tabla3[[#This Row],[PRECIO CON DESCT.]]-(Tabla3[[#This Row],[PRECIO CON DESCT.]]*$T$6))</f>
        <v>5.7267000000000001</v>
      </c>
      <c r="U3498" s="96"/>
      <c r="V3498" s="94">
        <f>Tabla3[[#This Row],[PRECIO %      en $]]*Tabla3[[#This Row],[PEDIDO ]]</f>
        <v>0</v>
      </c>
      <c r="W3498" s="57">
        <f>Tabla3[[#This Row],[PRECIO CON DESCT.]]*Tabla3[[#This Row],[PEDIDO ]]</f>
        <v>0</v>
      </c>
      <c r="X3498" s="58">
        <f>Tabla3[[#This Row],[PRECIO SIN %]]*Tabla3[[#This Row],[PEDIDO ]]</f>
        <v>0</v>
      </c>
    </row>
    <row r="3499" spans="1:24" ht="33" customHeight="1" x14ac:dyDescent="0.4">
      <c r="A3499" s="124">
        <v>7597830006270</v>
      </c>
      <c r="B3499" s="51" t="s">
        <v>297</v>
      </c>
      <c r="C3499" s="51" t="s">
        <v>310</v>
      </c>
      <c r="D34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499" s="118" t="s">
        <v>3961</v>
      </c>
      <c r="F3499" s="75" t="s">
        <v>526</v>
      </c>
      <c r="G34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4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499" s="77">
        <v>90</v>
      </c>
      <c r="J3499" s="52">
        <v>2.6777799999999998</v>
      </c>
      <c r="K3499" s="53">
        <f>Tabla3[[#This Row],[PRECIOS]]-Tabla3[[#This Row],[PRECIOS]]*10%</f>
        <v>2.410002</v>
      </c>
      <c r="L3499" s="101"/>
      <c r="M3499" s="54"/>
      <c r="N3499" s="55">
        <f>IFERROR(Tabla3[[#This Row],[PRECIOS]]-Tabla3[[#This Row],[PRECIOS]]*Tabla3[[#This Row],[% PRODUCTO]]," ")</f>
        <v>2.6777799999999998</v>
      </c>
      <c r="O3499" s="54"/>
      <c r="P3499" s="55">
        <f>IFERROR(Tabla3[[#This Row],[OCULTAR2]]-Tabla3[[#This Row],[OCULTAR2]]*Tabla3[[#This Row],[% LÍNEA]]," ")</f>
        <v>2.6777799999999998</v>
      </c>
      <c r="Q3499" s="56">
        <f>IFERROR(Tabla3[[#This Row],[% PRODUCTO]]+Tabla3[[#This Row],[% LÍNEA]]," ")</f>
        <v>0</v>
      </c>
      <c r="R3499" s="53">
        <f>Tabla3[[#This Row],[OCULTAR3]]</f>
        <v>2.6777799999999998</v>
      </c>
      <c r="S3499" s="53">
        <f>Tabla3[[#This Row],[PRECIO SIN %]]-Tabla3[[#This Row],[PRECIO SIN %]]*10%</f>
        <v>2.410002</v>
      </c>
      <c r="T3499" s="80">
        <f>(Tabla3[[#This Row],[PRECIO CON DESCT.]]-(Tabla3[[#This Row],[PRECIO CON DESCT.]]*$T$6))</f>
        <v>1.5183012599999999</v>
      </c>
      <c r="U3499" s="96"/>
      <c r="V3499" s="94">
        <f>Tabla3[[#This Row],[PRECIO %      en $]]*Tabla3[[#This Row],[PEDIDO ]]</f>
        <v>0</v>
      </c>
      <c r="W3499" s="57">
        <f>Tabla3[[#This Row],[PRECIO CON DESCT.]]*Tabla3[[#This Row],[PEDIDO ]]</f>
        <v>0</v>
      </c>
      <c r="X3499" s="58">
        <f>Tabla3[[#This Row],[PRECIO SIN %]]*Tabla3[[#This Row],[PEDIDO ]]</f>
        <v>0</v>
      </c>
    </row>
    <row r="3500" spans="1:24" ht="33" customHeight="1" x14ac:dyDescent="0.4">
      <c r="A3500" s="125">
        <v>7599457000303</v>
      </c>
      <c r="B3500" s="59" t="s">
        <v>297</v>
      </c>
      <c r="C3500" s="59" t="s">
        <v>300</v>
      </c>
      <c r="D35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00" s="119" t="s">
        <v>3962</v>
      </c>
      <c r="F3500" s="76" t="s">
        <v>526</v>
      </c>
      <c r="G35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00" s="78">
        <v>13</v>
      </c>
      <c r="J3500" s="52">
        <v>2.8111100000000002</v>
      </c>
      <c r="K3500" s="60">
        <f>Tabla3[[#This Row],[PRECIOS]]-Tabla3[[#This Row],[PRECIOS]]*10%</f>
        <v>2.5299990000000001</v>
      </c>
      <c r="L3500" s="101"/>
      <c r="M3500" s="61"/>
      <c r="N3500" s="55">
        <f>IFERROR(Tabla3[[#This Row],[PRECIOS]]-Tabla3[[#This Row],[PRECIOS]]*Tabla3[[#This Row],[% PRODUCTO]]," ")</f>
        <v>2.8111100000000002</v>
      </c>
      <c r="O3500" s="61"/>
      <c r="P3500" s="55">
        <f>IFERROR(Tabla3[[#This Row],[OCULTAR2]]-Tabla3[[#This Row],[OCULTAR2]]*Tabla3[[#This Row],[% LÍNEA]]," ")</f>
        <v>2.8111100000000002</v>
      </c>
      <c r="Q3500" s="56">
        <f>IFERROR(Tabla3[[#This Row],[% PRODUCTO]]+Tabla3[[#This Row],[% LÍNEA]]," ")</f>
        <v>0</v>
      </c>
      <c r="R3500" s="60">
        <f>Tabla3[[#This Row],[OCULTAR3]]</f>
        <v>2.8111100000000002</v>
      </c>
      <c r="S3500" s="60">
        <f>Tabla3[[#This Row],[PRECIO SIN %]]-Tabla3[[#This Row],[PRECIO SIN %]]*10%</f>
        <v>2.5299990000000001</v>
      </c>
      <c r="T3500" s="80">
        <f>(Tabla3[[#This Row],[PRECIO CON DESCT.]]-(Tabla3[[#This Row],[PRECIO CON DESCT.]]*$T$6))</f>
        <v>1.5938993699999999</v>
      </c>
      <c r="U3500" s="96"/>
      <c r="V3500" s="94">
        <f>Tabla3[[#This Row],[PRECIO %      en $]]*Tabla3[[#This Row],[PEDIDO ]]</f>
        <v>0</v>
      </c>
      <c r="W3500" s="57">
        <f>Tabla3[[#This Row],[PRECIO CON DESCT.]]*Tabla3[[#This Row],[PEDIDO ]]</f>
        <v>0</v>
      </c>
      <c r="X3500" s="58">
        <f>Tabla3[[#This Row],[PRECIO SIN %]]*Tabla3[[#This Row],[PEDIDO ]]</f>
        <v>0</v>
      </c>
    </row>
    <row r="3501" spans="1:24" ht="33" customHeight="1" x14ac:dyDescent="0.4">
      <c r="A3501" s="124">
        <v>652931972224</v>
      </c>
      <c r="B3501" s="51" t="s">
        <v>297</v>
      </c>
      <c r="C3501" s="51" t="s">
        <v>319</v>
      </c>
      <c r="D35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01" s="118" t="s">
        <v>3963</v>
      </c>
      <c r="F3501" s="75" t="s">
        <v>526</v>
      </c>
      <c r="G35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01" s="77">
        <v>95</v>
      </c>
      <c r="J3501" s="52">
        <v>2.9444400000000002</v>
      </c>
      <c r="K3501" s="53">
        <f>Tabla3[[#This Row],[PRECIOS]]-Tabla3[[#This Row],[PRECIOS]]*10%</f>
        <v>2.6499960000000002</v>
      </c>
      <c r="L3501" s="101"/>
      <c r="M3501" s="54"/>
      <c r="N3501" s="55">
        <f>IFERROR(Tabla3[[#This Row],[PRECIOS]]-Tabla3[[#This Row],[PRECIOS]]*Tabla3[[#This Row],[% PRODUCTO]]," ")</f>
        <v>2.9444400000000002</v>
      </c>
      <c r="O3501" s="54"/>
      <c r="P3501" s="55">
        <f>IFERROR(Tabla3[[#This Row],[OCULTAR2]]-Tabla3[[#This Row],[OCULTAR2]]*Tabla3[[#This Row],[% LÍNEA]]," ")</f>
        <v>2.9444400000000002</v>
      </c>
      <c r="Q3501" s="56">
        <f>IFERROR(Tabla3[[#This Row],[% PRODUCTO]]+Tabla3[[#This Row],[% LÍNEA]]," ")</f>
        <v>0</v>
      </c>
      <c r="R3501" s="53">
        <f>Tabla3[[#This Row],[OCULTAR3]]</f>
        <v>2.9444400000000002</v>
      </c>
      <c r="S3501" s="53">
        <f>Tabla3[[#This Row],[PRECIO SIN %]]-Tabla3[[#This Row],[PRECIO SIN %]]*10%</f>
        <v>2.6499960000000002</v>
      </c>
      <c r="T3501" s="80">
        <f>(Tabla3[[#This Row],[PRECIO CON DESCT.]]-(Tabla3[[#This Row],[PRECIO CON DESCT.]]*$T$6))</f>
        <v>1.6694974800000002</v>
      </c>
      <c r="U3501" s="96"/>
      <c r="V3501" s="94">
        <f>Tabla3[[#This Row],[PRECIO %      en $]]*Tabla3[[#This Row],[PEDIDO ]]</f>
        <v>0</v>
      </c>
      <c r="W3501" s="57">
        <f>Tabla3[[#This Row],[PRECIO CON DESCT.]]*Tabla3[[#This Row],[PEDIDO ]]</f>
        <v>0</v>
      </c>
      <c r="X3501" s="58">
        <f>Tabla3[[#This Row],[PRECIO SIN %]]*Tabla3[[#This Row],[PEDIDO ]]</f>
        <v>0</v>
      </c>
    </row>
    <row r="3502" spans="1:24" ht="33" customHeight="1" x14ac:dyDescent="0.4">
      <c r="A3502" s="125" t="s">
        <v>327</v>
      </c>
      <c r="B3502" s="59" t="s">
        <v>297</v>
      </c>
      <c r="C3502" s="59" t="s">
        <v>311</v>
      </c>
      <c r="D35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02" s="119" t="s">
        <v>3964</v>
      </c>
      <c r="F3502" s="76" t="s">
        <v>526</v>
      </c>
      <c r="G35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02" s="78">
        <v>76</v>
      </c>
      <c r="J3502" s="52">
        <v>4.3333300000000001</v>
      </c>
      <c r="K3502" s="60">
        <f>Tabla3[[#This Row],[PRECIOS]]-Tabla3[[#This Row],[PRECIOS]]*10%</f>
        <v>3.8999969999999999</v>
      </c>
      <c r="L3502" s="101"/>
      <c r="M3502" s="61"/>
      <c r="N3502" s="55">
        <f>IFERROR(Tabla3[[#This Row],[PRECIOS]]-Tabla3[[#This Row],[PRECIOS]]*Tabla3[[#This Row],[% PRODUCTO]]," ")</f>
        <v>4.3333300000000001</v>
      </c>
      <c r="O3502" s="61"/>
      <c r="P3502" s="55">
        <f>IFERROR(Tabla3[[#This Row],[OCULTAR2]]-Tabla3[[#This Row],[OCULTAR2]]*Tabla3[[#This Row],[% LÍNEA]]," ")</f>
        <v>4.3333300000000001</v>
      </c>
      <c r="Q3502" s="56">
        <f>IFERROR(Tabla3[[#This Row],[% PRODUCTO]]+Tabla3[[#This Row],[% LÍNEA]]," ")</f>
        <v>0</v>
      </c>
      <c r="R3502" s="60">
        <f>Tabla3[[#This Row],[OCULTAR3]]</f>
        <v>4.3333300000000001</v>
      </c>
      <c r="S3502" s="60">
        <f>Tabla3[[#This Row],[PRECIO SIN %]]-Tabla3[[#This Row],[PRECIO SIN %]]*10%</f>
        <v>3.8999969999999999</v>
      </c>
      <c r="T3502" s="80">
        <f>(Tabla3[[#This Row],[PRECIO CON DESCT.]]-(Tabla3[[#This Row],[PRECIO CON DESCT.]]*$T$6))</f>
        <v>2.4569981099999998</v>
      </c>
      <c r="U3502" s="96"/>
      <c r="V3502" s="94">
        <f>Tabla3[[#This Row],[PRECIO %      en $]]*Tabla3[[#This Row],[PEDIDO ]]</f>
        <v>0</v>
      </c>
      <c r="W3502" s="57">
        <f>Tabla3[[#This Row],[PRECIO CON DESCT.]]*Tabla3[[#This Row],[PEDIDO ]]</f>
        <v>0</v>
      </c>
      <c r="X3502" s="58">
        <f>Tabla3[[#This Row],[PRECIO SIN %]]*Tabla3[[#This Row],[PEDIDO ]]</f>
        <v>0</v>
      </c>
    </row>
    <row r="3503" spans="1:24" ht="33" customHeight="1" x14ac:dyDescent="0.4">
      <c r="A3503" s="124">
        <v>7597008002554</v>
      </c>
      <c r="B3503" s="51" t="s">
        <v>297</v>
      </c>
      <c r="C3503" s="51" t="s">
        <v>328</v>
      </c>
      <c r="D35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03" s="118" t="s">
        <v>3965</v>
      </c>
      <c r="F3503" s="75" t="s">
        <v>526</v>
      </c>
      <c r="G35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03" s="77">
        <v>222</v>
      </c>
      <c r="J3503" s="52">
        <v>2.7222200000000001</v>
      </c>
      <c r="K3503" s="53">
        <f>Tabla3[[#This Row],[PRECIOS]]-Tabla3[[#This Row],[PRECIOS]]*10%</f>
        <v>2.4499979999999999</v>
      </c>
      <c r="L3503" s="101"/>
      <c r="M3503" s="54"/>
      <c r="N3503" s="55">
        <f>IFERROR(Tabla3[[#This Row],[PRECIOS]]-Tabla3[[#This Row],[PRECIOS]]*Tabla3[[#This Row],[% PRODUCTO]]," ")</f>
        <v>2.7222200000000001</v>
      </c>
      <c r="O3503" s="54"/>
      <c r="P3503" s="55">
        <f>IFERROR(Tabla3[[#This Row],[OCULTAR2]]-Tabla3[[#This Row],[OCULTAR2]]*Tabla3[[#This Row],[% LÍNEA]]," ")</f>
        <v>2.7222200000000001</v>
      </c>
      <c r="Q3503" s="56">
        <f>IFERROR(Tabla3[[#This Row],[% PRODUCTO]]+Tabla3[[#This Row],[% LÍNEA]]," ")</f>
        <v>0</v>
      </c>
      <c r="R3503" s="53">
        <f>Tabla3[[#This Row],[OCULTAR3]]</f>
        <v>2.7222200000000001</v>
      </c>
      <c r="S3503" s="53">
        <f>Tabla3[[#This Row],[PRECIO SIN %]]-Tabla3[[#This Row],[PRECIO SIN %]]*10%</f>
        <v>2.4499979999999999</v>
      </c>
      <c r="T3503" s="80">
        <f>(Tabla3[[#This Row],[PRECIO CON DESCT.]]-(Tabla3[[#This Row],[PRECIO CON DESCT.]]*$T$6))</f>
        <v>1.54349874</v>
      </c>
      <c r="U3503" s="96"/>
      <c r="V3503" s="94">
        <f>Tabla3[[#This Row],[PRECIO %      en $]]*Tabla3[[#This Row],[PEDIDO ]]</f>
        <v>0</v>
      </c>
      <c r="W3503" s="57">
        <f>Tabla3[[#This Row],[PRECIO CON DESCT.]]*Tabla3[[#This Row],[PEDIDO ]]</f>
        <v>0</v>
      </c>
      <c r="X3503" s="58">
        <f>Tabla3[[#This Row],[PRECIO SIN %]]*Tabla3[[#This Row],[PEDIDO ]]</f>
        <v>0</v>
      </c>
    </row>
    <row r="3504" spans="1:24" ht="33" customHeight="1" x14ac:dyDescent="0.4">
      <c r="A3504" s="125" t="s">
        <v>82</v>
      </c>
      <c r="B3504" s="59" t="s">
        <v>297</v>
      </c>
      <c r="C3504" s="59" t="s">
        <v>329</v>
      </c>
      <c r="D35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04" s="119" t="s">
        <v>3966</v>
      </c>
      <c r="F3504" s="76" t="s">
        <v>526</v>
      </c>
      <c r="G35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04" s="78">
        <v>567</v>
      </c>
      <c r="J3504" s="52">
        <v>2.1555599999999999</v>
      </c>
      <c r="K3504" s="60">
        <f>Tabla3[[#This Row],[PRECIOS]]-Tabla3[[#This Row],[PRECIOS]]*10%</f>
        <v>1.9400039999999998</v>
      </c>
      <c r="L3504" s="101"/>
      <c r="M3504" s="61"/>
      <c r="N3504" s="55">
        <f>IFERROR(Tabla3[[#This Row],[PRECIOS]]-Tabla3[[#This Row],[PRECIOS]]*Tabla3[[#This Row],[% PRODUCTO]]," ")</f>
        <v>2.1555599999999999</v>
      </c>
      <c r="O3504" s="61"/>
      <c r="P3504" s="55">
        <f>IFERROR(Tabla3[[#This Row],[OCULTAR2]]-Tabla3[[#This Row],[OCULTAR2]]*Tabla3[[#This Row],[% LÍNEA]]," ")</f>
        <v>2.1555599999999999</v>
      </c>
      <c r="Q3504" s="56">
        <f>IFERROR(Tabla3[[#This Row],[% PRODUCTO]]+Tabla3[[#This Row],[% LÍNEA]]," ")</f>
        <v>0</v>
      </c>
      <c r="R3504" s="60">
        <f>Tabla3[[#This Row],[OCULTAR3]]</f>
        <v>2.1555599999999999</v>
      </c>
      <c r="S3504" s="60">
        <f>Tabla3[[#This Row],[PRECIO SIN %]]-Tabla3[[#This Row],[PRECIO SIN %]]*10%</f>
        <v>1.9400039999999998</v>
      </c>
      <c r="T3504" s="80">
        <f>(Tabla3[[#This Row],[PRECIO CON DESCT.]]-(Tabla3[[#This Row],[PRECIO CON DESCT.]]*$T$6))</f>
        <v>1.22220252</v>
      </c>
      <c r="U3504" s="96"/>
      <c r="V3504" s="94">
        <f>Tabla3[[#This Row],[PRECIO %      en $]]*Tabla3[[#This Row],[PEDIDO ]]</f>
        <v>0</v>
      </c>
      <c r="W3504" s="57">
        <f>Tabla3[[#This Row],[PRECIO CON DESCT.]]*Tabla3[[#This Row],[PEDIDO ]]</f>
        <v>0</v>
      </c>
      <c r="X3504" s="58">
        <f>Tabla3[[#This Row],[PRECIO SIN %]]*Tabla3[[#This Row],[PEDIDO ]]</f>
        <v>0</v>
      </c>
    </row>
    <row r="3505" spans="1:24" ht="33" customHeight="1" x14ac:dyDescent="0.4">
      <c r="A3505" s="124" t="s">
        <v>330</v>
      </c>
      <c r="B3505" s="51" t="s">
        <v>297</v>
      </c>
      <c r="C3505" s="51" t="s">
        <v>331</v>
      </c>
      <c r="D35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05" s="118" t="s">
        <v>3967</v>
      </c>
      <c r="F3505" s="75" t="s">
        <v>526</v>
      </c>
      <c r="G35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05" s="77">
        <v>875</v>
      </c>
      <c r="J3505" s="52">
        <v>2.1555599999999999</v>
      </c>
      <c r="K3505" s="53">
        <f>Tabla3[[#This Row],[PRECIOS]]-Tabla3[[#This Row],[PRECIOS]]*10%</f>
        <v>1.9400039999999998</v>
      </c>
      <c r="L3505" s="101"/>
      <c r="M3505" s="54"/>
      <c r="N3505" s="55">
        <f>IFERROR(Tabla3[[#This Row],[PRECIOS]]-Tabla3[[#This Row],[PRECIOS]]*Tabla3[[#This Row],[% PRODUCTO]]," ")</f>
        <v>2.1555599999999999</v>
      </c>
      <c r="O3505" s="54"/>
      <c r="P3505" s="55">
        <f>IFERROR(Tabla3[[#This Row],[OCULTAR2]]-Tabla3[[#This Row],[OCULTAR2]]*Tabla3[[#This Row],[% LÍNEA]]," ")</f>
        <v>2.1555599999999999</v>
      </c>
      <c r="Q3505" s="56">
        <f>IFERROR(Tabla3[[#This Row],[% PRODUCTO]]+Tabla3[[#This Row],[% LÍNEA]]," ")</f>
        <v>0</v>
      </c>
      <c r="R3505" s="53">
        <f>Tabla3[[#This Row],[OCULTAR3]]</f>
        <v>2.1555599999999999</v>
      </c>
      <c r="S3505" s="53">
        <f>Tabla3[[#This Row],[PRECIO SIN %]]-Tabla3[[#This Row],[PRECIO SIN %]]*10%</f>
        <v>1.9400039999999998</v>
      </c>
      <c r="T3505" s="80">
        <f>(Tabla3[[#This Row],[PRECIO CON DESCT.]]-(Tabla3[[#This Row],[PRECIO CON DESCT.]]*$T$6))</f>
        <v>1.22220252</v>
      </c>
      <c r="U3505" s="96"/>
      <c r="V3505" s="94">
        <f>Tabla3[[#This Row],[PRECIO %      en $]]*Tabla3[[#This Row],[PEDIDO ]]</f>
        <v>0</v>
      </c>
      <c r="W3505" s="57">
        <f>Tabla3[[#This Row],[PRECIO CON DESCT.]]*Tabla3[[#This Row],[PEDIDO ]]</f>
        <v>0</v>
      </c>
      <c r="X3505" s="58">
        <f>Tabla3[[#This Row],[PRECIO SIN %]]*Tabla3[[#This Row],[PEDIDO ]]</f>
        <v>0</v>
      </c>
    </row>
    <row r="3506" spans="1:24" ht="33" customHeight="1" x14ac:dyDescent="0.4">
      <c r="A3506" s="125" t="s">
        <v>332</v>
      </c>
      <c r="B3506" s="59" t="s">
        <v>297</v>
      </c>
      <c r="C3506" s="59" t="s">
        <v>328</v>
      </c>
      <c r="D35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06" s="119" t="s">
        <v>3968</v>
      </c>
      <c r="F3506" s="76" t="s">
        <v>526</v>
      </c>
      <c r="G35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06" s="78">
        <v>1222</v>
      </c>
      <c r="J3506" s="52">
        <v>0.53</v>
      </c>
      <c r="K3506" s="60">
        <f>Tabla3[[#This Row],[PRECIOS]]-Tabla3[[#This Row],[PRECIOS]]*10%</f>
        <v>0.47700000000000004</v>
      </c>
      <c r="L3506" s="101"/>
      <c r="M3506" s="61"/>
      <c r="N3506" s="55">
        <f>IFERROR(Tabla3[[#This Row],[PRECIOS]]-Tabla3[[#This Row],[PRECIOS]]*Tabla3[[#This Row],[% PRODUCTO]]," ")</f>
        <v>0.53</v>
      </c>
      <c r="O3506" s="61"/>
      <c r="P3506" s="55">
        <f>IFERROR(Tabla3[[#This Row],[OCULTAR2]]-Tabla3[[#This Row],[OCULTAR2]]*Tabla3[[#This Row],[% LÍNEA]]," ")</f>
        <v>0.53</v>
      </c>
      <c r="Q3506" s="56">
        <f>IFERROR(Tabla3[[#This Row],[% PRODUCTO]]+Tabla3[[#This Row],[% LÍNEA]]," ")</f>
        <v>0</v>
      </c>
      <c r="R3506" s="60">
        <f>Tabla3[[#This Row],[OCULTAR3]]</f>
        <v>0.53</v>
      </c>
      <c r="S3506" s="60">
        <f>Tabla3[[#This Row],[PRECIO SIN %]]-Tabla3[[#This Row],[PRECIO SIN %]]*10%</f>
        <v>0.47700000000000004</v>
      </c>
      <c r="T3506" s="80">
        <f>(Tabla3[[#This Row],[PRECIO CON DESCT.]]-(Tabla3[[#This Row],[PRECIO CON DESCT.]]*$T$6))</f>
        <v>0.30051000000000005</v>
      </c>
      <c r="U3506" s="96"/>
      <c r="V3506" s="94">
        <f>Tabla3[[#This Row],[PRECIO %      en $]]*Tabla3[[#This Row],[PEDIDO ]]</f>
        <v>0</v>
      </c>
      <c r="W3506" s="57">
        <f>Tabla3[[#This Row],[PRECIO CON DESCT.]]*Tabla3[[#This Row],[PEDIDO ]]</f>
        <v>0</v>
      </c>
      <c r="X3506" s="58">
        <f>Tabla3[[#This Row],[PRECIO SIN %]]*Tabla3[[#This Row],[PEDIDO ]]</f>
        <v>0</v>
      </c>
    </row>
    <row r="3507" spans="1:24" ht="33" customHeight="1" x14ac:dyDescent="0.4">
      <c r="A3507" s="124" t="s">
        <v>333</v>
      </c>
      <c r="B3507" s="51" t="s">
        <v>297</v>
      </c>
      <c r="C3507" s="51" t="s">
        <v>331</v>
      </c>
      <c r="D35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507" s="118" t="s">
        <v>3969</v>
      </c>
      <c r="F3507" s="75" t="s">
        <v>526</v>
      </c>
      <c r="G35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507" s="77">
        <v>598</v>
      </c>
      <c r="J3507" s="52">
        <v>0.8</v>
      </c>
      <c r="K3507" s="53">
        <f>Tabla3[[#This Row],[PRECIOS]]-Tabla3[[#This Row],[PRECIOS]]*10%</f>
        <v>0.72</v>
      </c>
      <c r="L3507" s="101" t="s">
        <v>5327</v>
      </c>
      <c r="M3507" s="54"/>
      <c r="N3507" s="55">
        <f>IFERROR(Tabla3[[#This Row],[PRECIOS]]-Tabla3[[#This Row],[PRECIOS]]*Tabla3[[#This Row],[% PRODUCTO]]," ")</f>
        <v>0.8</v>
      </c>
      <c r="O3507" s="54"/>
      <c r="P3507" s="55">
        <f>IFERROR(Tabla3[[#This Row],[OCULTAR2]]-Tabla3[[#This Row],[OCULTAR2]]*Tabla3[[#This Row],[% LÍNEA]]," ")</f>
        <v>0.8</v>
      </c>
      <c r="Q3507" s="56">
        <f>IFERROR(Tabla3[[#This Row],[% PRODUCTO]]+Tabla3[[#This Row],[% LÍNEA]]," ")</f>
        <v>0</v>
      </c>
      <c r="R3507" s="53">
        <f>Tabla3[[#This Row],[OCULTAR3]]</f>
        <v>0.8</v>
      </c>
      <c r="S3507" s="53">
        <f>Tabla3[[#This Row],[PRECIO SIN %]]-Tabla3[[#This Row],[PRECIO SIN %]]*10%</f>
        <v>0.72</v>
      </c>
      <c r="T3507" s="80">
        <f>(Tabla3[[#This Row],[PRECIO CON DESCT.]]-(Tabla3[[#This Row],[PRECIO CON DESCT.]]*$T$6))</f>
        <v>0.4536</v>
      </c>
      <c r="U3507" s="96"/>
      <c r="V3507" s="94">
        <f>Tabla3[[#This Row],[PRECIO %      en $]]*Tabla3[[#This Row],[PEDIDO ]]</f>
        <v>0</v>
      </c>
      <c r="W3507" s="57">
        <f>Tabla3[[#This Row],[PRECIO CON DESCT.]]*Tabla3[[#This Row],[PEDIDO ]]</f>
        <v>0</v>
      </c>
      <c r="X3507" s="58">
        <f>Tabla3[[#This Row],[PRECIO SIN %]]*Tabla3[[#This Row],[PEDIDO ]]</f>
        <v>0</v>
      </c>
    </row>
    <row r="3508" spans="1:24" ht="33" customHeight="1" x14ac:dyDescent="0.4">
      <c r="A3508" s="125" t="s">
        <v>334</v>
      </c>
      <c r="B3508" s="59" t="s">
        <v>297</v>
      </c>
      <c r="C3508" s="59" t="s">
        <v>311</v>
      </c>
      <c r="D35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08" s="119" t="s">
        <v>3970</v>
      </c>
      <c r="F3508" s="76" t="s">
        <v>526</v>
      </c>
      <c r="G35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08" s="78">
        <v>121</v>
      </c>
      <c r="J3508" s="52">
        <v>3.3222200000000002</v>
      </c>
      <c r="K3508" s="60">
        <f>Tabla3[[#This Row],[PRECIOS]]-Tabla3[[#This Row],[PRECIOS]]*10%</f>
        <v>2.9899979999999999</v>
      </c>
      <c r="L3508" s="101"/>
      <c r="M3508" s="61"/>
      <c r="N3508" s="55">
        <f>IFERROR(Tabla3[[#This Row],[PRECIOS]]-Tabla3[[#This Row],[PRECIOS]]*Tabla3[[#This Row],[% PRODUCTO]]," ")</f>
        <v>3.3222200000000002</v>
      </c>
      <c r="O3508" s="61"/>
      <c r="P3508" s="55">
        <f>IFERROR(Tabla3[[#This Row],[OCULTAR2]]-Tabla3[[#This Row],[OCULTAR2]]*Tabla3[[#This Row],[% LÍNEA]]," ")</f>
        <v>3.3222200000000002</v>
      </c>
      <c r="Q3508" s="56">
        <f>IFERROR(Tabla3[[#This Row],[% PRODUCTO]]+Tabla3[[#This Row],[% LÍNEA]]," ")</f>
        <v>0</v>
      </c>
      <c r="R3508" s="60">
        <f>Tabla3[[#This Row],[OCULTAR3]]</f>
        <v>3.3222200000000002</v>
      </c>
      <c r="S3508" s="60">
        <f>Tabla3[[#This Row],[PRECIO SIN %]]-Tabla3[[#This Row],[PRECIO SIN %]]*10%</f>
        <v>2.9899979999999999</v>
      </c>
      <c r="T3508" s="80">
        <f>(Tabla3[[#This Row],[PRECIO CON DESCT.]]-(Tabla3[[#This Row],[PRECIO CON DESCT.]]*$T$6))</f>
        <v>1.88369874</v>
      </c>
      <c r="U3508" s="96"/>
      <c r="V3508" s="94">
        <f>Tabla3[[#This Row],[PRECIO %      en $]]*Tabla3[[#This Row],[PEDIDO ]]</f>
        <v>0</v>
      </c>
      <c r="W3508" s="57">
        <f>Tabla3[[#This Row],[PRECIO CON DESCT.]]*Tabla3[[#This Row],[PEDIDO ]]</f>
        <v>0</v>
      </c>
      <c r="X3508" s="58">
        <f>Tabla3[[#This Row],[PRECIO SIN %]]*Tabla3[[#This Row],[PEDIDO ]]</f>
        <v>0</v>
      </c>
    </row>
    <row r="3509" spans="1:24" ht="33" customHeight="1" x14ac:dyDescent="0.4">
      <c r="A3509" s="124"/>
      <c r="B3509" s="51" t="s">
        <v>297</v>
      </c>
      <c r="C3509" s="51" t="s">
        <v>307</v>
      </c>
      <c r="D35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09" s="118" t="s">
        <v>3971</v>
      </c>
      <c r="F3509" s="75" t="s">
        <v>526</v>
      </c>
      <c r="G35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09" s="77">
        <v>12</v>
      </c>
      <c r="J3509" s="52">
        <v>8.3333300000000001</v>
      </c>
      <c r="K3509" s="53">
        <f>Tabla3[[#This Row],[PRECIOS]]-Tabla3[[#This Row],[PRECIOS]]*10%</f>
        <v>7.4999970000000005</v>
      </c>
      <c r="L3509" s="101"/>
      <c r="M3509" s="54"/>
      <c r="N3509" s="55">
        <f>IFERROR(Tabla3[[#This Row],[PRECIOS]]-Tabla3[[#This Row],[PRECIOS]]*Tabla3[[#This Row],[% PRODUCTO]]," ")</f>
        <v>8.3333300000000001</v>
      </c>
      <c r="O3509" s="54"/>
      <c r="P3509" s="55">
        <f>IFERROR(Tabla3[[#This Row],[OCULTAR2]]-Tabla3[[#This Row],[OCULTAR2]]*Tabla3[[#This Row],[% LÍNEA]]," ")</f>
        <v>8.3333300000000001</v>
      </c>
      <c r="Q3509" s="56">
        <f>IFERROR(Tabla3[[#This Row],[% PRODUCTO]]+Tabla3[[#This Row],[% LÍNEA]]," ")</f>
        <v>0</v>
      </c>
      <c r="R3509" s="53">
        <f>Tabla3[[#This Row],[OCULTAR3]]</f>
        <v>8.3333300000000001</v>
      </c>
      <c r="S3509" s="53">
        <f>Tabla3[[#This Row],[PRECIO SIN %]]-Tabla3[[#This Row],[PRECIO SIN %]]*10%</f>
        <v>7.4999970000000005</v>
      </c>
      <c r="T3509" s="80">
        <f>(Tabla3[[#This Row],[PRECIO CON DESCT.]]-(Tabla3[[#This Row],[PRECIO CON DESCT.]]*$T$6))</f>
        <v>4.7249981100000005</v>
      </c>
      <c r="U3509" s="96"/>
      <c r="V3509" s="94">
        <f>Tabla3[[#This Row],[PRECIO %      en $]]*Tabla3[[#This Row],[PEDIDO ]]</f>
        <v>0</v>
      </c>
      <c r="W3509" s="57">
        <f>Tabla3[[#This Row],[PRECIO CON DESCT.]]*Tabla3[[#This Row],[PEDIDO ]]</f>
        <v>0</v>
      </c>
      <c r="X3509" s="58">
        <f>Tabla3[[#This Row],[PRECIO SIN %]]*Tabla3[[#This Row],[PEDIDO ]]</f>
        <v>0</v>
      </c>
    </row>
    <row r="3510" spans="1:24" ht="33" customHeight="1" x14ac:dyDescent="0.4">
      <c r="A3510" s="125"/>
      <c r="B3510" s="59" t="s">
        <v>297</v>
      </c>
      <c r="C3510" s="59" t="s">
        <v>297</v>
      </c>
      <c r="D35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10" s="119" t="s">
        <v>3972</v>
      </c>
      <c r="F3510" s="76" t="s">
        <v>526</v>
      </c>
      <c r="G35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10" s="78">
        <v>5</v>
      </c>
      <c r="J3510" s="52">
        <v>10</v>
      </c>
      <c r="K3510" s="60">
        <f>Tabla3[[#This Row],[PRECIOS]]-Tabla3[[#This Row],[PRECIOS]]*10%</f>
        <v>9</v>
      </c>
      <c r="L3510" s="101"/>
      <c r="M3510" s="61"/>
      <c r="N3510" s="55">
        <f>IFERROR(Tabla3[[#This Row],[PRECIOS]]-Tabla3[[#This Row],[PRECIOS]]*Tabla3[[#This Row],[% PRODUCTO]]," ")</f>
        <v>10</v>
      </c>
      <c r="O3510" s="61"/>
      <c r="P3510" s="55">
        <f>IFERROR(Tabla3[[#This Row],[OCULTAR2]]-Tabla3[[#This Row],[OCULTAR2]]*Tabla3[[#This Row],[% LÍNEA]]," ")</f>
        <v>10</v>
      </c>
      <c r="Q3510" s="56">
        <f>IFERROR(Tabla3[[#This Row],[% PRODUCTO]]+Tabla3[[#This Row],[% LÍNEA]]," ")</f>
        <v>0</v>
      </c>
      <c r="R3510" s="60">
        <f>Tabla3[[#This Row],[OCULTAR3]]</f>
        <v>10</v>
      </c>
      <c r="S3510" s="60">
        <f>Tabla3[[#This Row],[PRECIO SIN %]]-Tabla3[[#This Row],[PRECIO SIN %]]*10%</f>
        <v>9</v>
      </c>
      <c r="T3510" s="80">
        <f>(Tabla3[[#This Row],[PRECIO CON DESCT.]]-(Tabla3[[#This Row],[PRECIO CON DESCT.]]*$T$6))</f>
        <v>5.67</v>
      </c>
      <c r="U3510" s="96"/>
      <c r="V3510" s="94">
        <f>Tabla3[[#This Row],[PRECIO %      en $]]*Tabla3[[#This Row],[PEDIDO ]]</f>
        <v>0</v>
      </c>
      <c r="W3510" s="57">
        <f>Tabla3[[#This Row],[PRECIO CON DESCT.]]*Tabla3[[#This Row],[PEDIDO ]]</f>
        <v>0</v>
      </c>
      <c r="X3510" s="58">
        <f>Tabla3[[#This Row],[PRECIO SIN %]]*Tabla3[[#This Row],[PEDIDO ]]</f>
        <v>0</v>
      </c>
    </row>
    <row r="3511" spans="1:24" ht="33" customHeight="1" x14ac:dyDescent="0.4">
      <c r="A3511" s="124">
        <v>3170472420001</v>
      </c>
      <c r="B3511" s="51" t="s">
        <v>297</v>
      </c>
      <c r="C3511" s="51" t="s">
        <v>311</v>
      </c>
      <c r="D35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11" s="118" t="s">
        <v>3973</v>
      </c>
      <c r="F3511" s="75" t="s">
        <v>526</v>
      </c>
      <c r="G35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11" s="77">
        <v>54</v>
      </c>
      <c r="J3511" s="52">
        <v>3.11111</v>
      </c>
      <c r="K3511" s="53">
        <f>Tabla3[[#This Row],[PRECIOS]]-Tabla3[[#This Row],[PRECIOS]]*10%</f>
        <v>2.7999990000000001</v>
      </c>
      <c r="L3511" s="101"/>
      <c r="M3511" s="54"/>
      <c r="N3511" s="55">
        <f>IFERROR(Tabla3[[#This Row],[PRECIOS]]-Tabla3[[#This Row],[PRECIOS]]*Tabla3[[#This Row],[% PRODUCTO]]," ")</f>
        <v>3.11111</v>
      </c>
      <c r="O3511" s="54"/>
      <c r="P3511" s="55">
        <f>IFERROR(Tabla3[[#This Row],[OCULTAR2]]-Tabla3[[#This Row],[OCULTAR2]]*Tabla3[[#This Row],[% LÍNEA]]," ")</f>
        <v>3.11111</v>
      </c>
      <c r="Q3511" s="56">
        <f>IFERROR(Tabla3[[#This Row],[% PRODUCTO]]+Tabla3[[#This Row],[% LÍNEA]]," ")</f>
        <v>0</v>
      </c>
      <c r="R3511" s="53">
        <f>Tabla3[[#This Row],[OCULTAR3]]</f>
        <v>3.11111</v>
      </c>
      <c r="S3511" s="53">
        <f>Tabla3[[#This Row],[PRECIO SIN %]]-Tabla3[[#This Row],[PRECIO SIN %]]*10%</f>
        <v>2.7999990000000001</v>
      </c>
      <c r="T3511" s="80">
        <f>(Tabla3[[#This Row],[PRECIO CON DESCT.]]-(Tabla3[[#This Row],[PRECIO CON DESCT.]]*$T$6))</f>
        <v>1.7639993700000001</v>
      </c>
      <c r="U3511" s="96"/>
      <c r="V3511" s="94">
        <f>Tabla3[[#This Row],[PRECIO %      en $]]*Tabla3[[#This Row],[PEDIDO ]]</f>
        <v>0</v>
      </c>
      <c r="W3511" s="57">
        <f>Tabla3[[#This Row],[PRECIO CON DESCT.]]*Tabla3[[#This Row],[PEDIDO ]]</f>
        <v>0</v>
      </c>
      <c r="X3511" s="58">
        <f>Tabla3[[#This Row],[PRECIO SIN %]]*Tabla3[[#This Row],[PEDIDO ]]</f>
        <v>0</v>
      </c>
    </row>
    <row r="3512" spans="1:24" ht="33" customHeight="1" x14ac:dyDescent="0.4">
      <c r="A3512" s="125">
        <v>723592772581</v>
      </c>
      <c r="B3512" s="59" t="s">
        <v>297</v>
      </c>
      <c r="C3512" s="59" t="s">
        <v>162</v>
      </c>
      <c r="D35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12" s="119" t="s">
        <v>3974</v>
      </c>
      <c r="F3512" s="76" t="s">
        <v>526</v>
      </c>
      <c r="G35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12" s="78">
        <v>1431</v>
      </c>
      <c r="J3512" s="52">
        <v>0.25556000000000001</v>
      </c>
      <c r="K3512" s="60">
        <f>Tabla3[[#This Row],[PRECIOS]]-Tabla3[[#This Row],[PRECIOS]]*10%</f>
        <v>0.23000400000000001</v>
      </c>
      <c r="L3512" s="101"/>
      <c r="M3512" s="61"/>
      <c r="N3512" s="55">
        <f>IFERROR(Tabla3[[#This Row],[PRECIOS]]-Tabla3[[#This Row],[PRECIOS]]*Tabla3[[#This Row],[% PRODUCTO]]," ")</f>
        <v>0.25556000000000001</v>
      </c>
      <c r="O3512" s="61"/>
      <c r="P3512" s="55">
        <f>IFERROR(Tabla3[[#This Row],[OCULTAR2]]-Tabla3[[#This Row],[OCULTAR2]]*Tabla3[[#This Row],[% LÍNEA]]," ")</f>
        <v>0.25556000000000001</v>
      </c>
      <c r="Q3512" s="56">
        <f>IFERROR(Tabla3[[#This Row],[% PRODUCTO]]+Tabla3[[#This Row],[% LÍNEA]]," ")</f>
        <v>0</v>
      </c>
      <c r="R3512" s="60">
        <f>Tabla3[[#This Row],[OCULTAR3]]</f>
        <v>0.25556000000000001</v>
      </c>
      <c r="S3512" s="60">
        <f>Tabla3[[#This Row],[PRECIO SIN %]]-Tabla3[[#This Row],[PRECIO SIN %]]*10%</f>
        <v>0.23000400000000001</v>
      </c>
      <c r="T3512" s="80">
        <f>(Tabla3[[#This Row],[PRECIO CON DESCT.]]-(Tabla3[[#This Row],[PRECIO CON DESCT.]]*$T$6))</f>
        <v>0.14490252000000001</v>
      </c>
      <c r="U3512" s="96"/>
      <c r="V3512" s="94">
        <f>Tabla3[[#This Row],[PRECIO %      en $]]*Tabla3[[#This Row],[PEDIDO ]]</f>
        <v>0</v>
      </c>
      <c r="W3512" s="57">
        <f>Tabla3[[#This Row],[PRECIO CON DESCT.]]*Tabla3[[#This Row],[PEDIDO ]]</f>
        <v>0</v>
      </c>
      <c r="X3512" s="58">
        <f>Tabla3[[#This Row],[PRECIO SIN %]]*Tabla3[[#This Row],[PEDIDO ]]</f>
        <v>0</v>
      </c>
    </row>
    <row r="3513" spans="1:24" ht="33" customHeight="1" x14ac:dyDescent="0.4">
      <c r="A3513" s="124">
        <v>7596793003777</v>
      </c>
      <c r="B3513" s="51" t="s">
        <v>297</v>
      </c>
      <c r="C3513" s="51" t="s">
        <v>312</v>
      </c>
      <c r="D35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13" s="118" t="s">
        <v>3975</v>
      </c>
      <c r="F3513" s="75" t="s">
        <v>526</v>
      </c>
      <c r="G35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13" s="77">
        <v>182</v>
      </c>
      <c r="J3513" s="52">
        <v>0.56667000000000001</v>
      </c>
      <c r="K3513" s="53">
        <f>Tabla3[[#This Row],[PRECIOS]]-Tabla3[[#This Row],[PRECIOS]]*10%</f>
        <v>0.51000299999999998</v>
      </c>
      <c r="L3513" s="101"/>
      <c r="M3513" s="54"/>
      <c r="N3513" s="55">
        <f>IFERROR(Tabla3[[#This Row],[PRECIOS]]-Tabla3[[#This Row],[PRECIOS]]*Tabla3[[#This Row],[% PRODUCTO]]," ")</f>
        <v>0.56667000000000001</v>
      </c>
      <c r="O3513" s="54"/>
      <c r="P3513" s="55">
        <f>IFERROR(Tabla3[[#This Row],[OCULTAR2]]-Tabla3[[#This Row],[OCULTAR2]]*Tabla3[[#This Row],[% LÍNEA]]," ")</f>
        <v>0.56667000000000001</v>
      </c>
      <c r="Q3513" s="56">
        <f>IFERROR(Tabla3[[#This Row],[% PRODUCTO]]+Tabla3[[#This Row],[% LÍNEA]]," ")</f>
        <v>0</v>
      </c>
      <c r="R3513" s="53">
        <f>Tabla3[[#This Row],[OCULTAR3]]</f>
        <v>0.56667000000000001</v>
      </c>
      <c r="S3513" s="53">
        <f>Tabla3[[#This Row],[PRECIO SIN %]]-Tabla3[[#This Row],[PRECIO SIN %]]*10%</f>
        <v>0.51000299999999998</v>
      </c>
      <c r="T3513" s="80">
        <f>(Tabla3[[#This Row],[PRECIO CON DESCT.]]-(Tabla3[[#This Row],[PRECIO CON DESCT.]]*$T$6))</f>
        <v>0.32130188999999998</v>
      </c>
      <c r="U3513" s="96"/>
      <c r="V3513" s="94">
        <f>Tabla3[[#This Row],[PRECIO %      en $]]*Tabla3[[#This Row],[PEDIDO ]]</f>
        <v>0</v>
      </c>
      <c r="W3513" s="57">
        <f>Tabla3[[#This Row],[PRECIO CON DESCT.]]*Tabla3[[#This Row],[PEDIDO ]]</f>
        <v>0</v>
      </c>
      <c r="X3513" s="58">
        <f>Tabla3[[#This Row],[PRECIO SIN %]]*Tabla3[[#This Row],[PEDIDO ]]</f>
        <v>0</v>
      </c>
    </row>
    <row r="3514" spans="1:24" ht="33" customHeight="1" x14ac:dyDescent="0.4">
      <c r="A3514" s="125">
        <v>813333013926</v>
      </c>
      <c r="B3514" s="59" t="s">
        <v>297</v>
      </c>
      <c r="C3514" s="59" t="s">
        <v>335</v>
      </c>
      <c r="D35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14" s="119" t="s">
        <v>3976</v>
      </c>
      <c r="F3514" s="76" t="s">
        <v>526</v>
      </c>
      <c r="G35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14" s="78">
        <v>1386</v>
      </c>
      <c r="J3514" s="52">
        <v>0.71111000000000002</v>
      </c>
      <c r="K3514" s="60">
        <f>Tabla3[[#This Row],[PRECIOS]]-Tabla3[[#This Row],[PRECIOS]]*10%</f>
        <v>0.63999899999999998</v>
      </c>
      <c r="L3514" s="101"/>
      <c r="M3514" s="61"/>
      <c r="N3514" s="55">
        <f>IFERROR(Tabla3[[#This Row],[PRECIOS]]-Tabla3[[#This Row],[PRECIOS]]*Tabla3[[#This Row],[% PRODUCTO]]," ")</f>
        <v>0.71111000000000002</v>
      </c>
      <c r="O3514" s="61"/>
      <c r="P3514" s="55">
        <f>IFERROR(Tabla3[[#This Row],[OCULTAR2]]-Tabla3[[#This Row],[OCULTAR2]]*Tabla3[[#This Row],[% LÍNEA]]," ")</f>
        <v>0.71111000000000002</v>
      </c>
      <c r="Q3514" s="56">
        <f>IFERROR(Tabla3[[#This Row],[% PRODUCTO]]+Tabla3[[#This Row],[% LÍNEA]]," ")</f>
        <v>0</v>
      </c>
      <c r="R3514" s="60">
        <f>Tabla3[[#This Row],[OCULTAR3]]</f>
        <v>0.71111000000000002</v>
      </c>
      <c r="S3514" s="60">
        <f>Tabla3[[#This Row],[PRECIO SIN %]]-Tabla3[[#This Row],[PRECIO SIN %]]*10%</f>
        <v>0.63999899999999998</v>
      </c>
      <c r="T3514" s="80">
        <f>(Tabla3[[#This Row],[PRECIO CON DESCT.]]-(Tabla3[[#This Row],[PRECIO CON DESCT.]]*$T$6))</f>
        <v>0.40319937</v>
      </c>
      <c r="U3514" s="96"/>
      <c r="V3514" s="94">
        <f>Tabla3[[#This Row],[PRECIO %      en $]]*Tabla3[[#This Row],[PEDIDO ]]</f>
        <v>0</v>
      </c>
      <c r="W3514" s="57">
        <f>Tabla3[[#This Row],[PRECIO CON DESCT.]]*Tabla3[[#This Row],[PEDIDO ]]</f>
        <v>0</v>
      </c>
      <c r="X3514" s="58">
        <f>Tabla3[[#This Row],[PRECIO SIN %]]*Tabla3[[#This Row],[PEDIDO ]]</f>
        <v>0</v>
      </c>
    </row>
    <row r="3515" spans="1:24" ht="33" customHeight="1" x14ac:dyDescent="0.4">
      <c r="A3515" s="124">
        <v>723592772611</v>
      </c>
      <c r="B3515" s="51" t="s">
        <v>297</v>
      </c>
      <c r="C3515" s="51" t="s">
        <v>162</v>
      </c>
      <c r="D35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15" s="118" t="s">
        <v>3977</v>
      </c>
      <c r="F3515" s="75" t="s">
        <v>526</v>
      </c>
      <c r="G35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15" s="77">
        <v>550</v>
      </c>
      <c r="J3515" s="52">
        <v>1.31</v>
      </c>
      <c r="K3515" s="53">
        <f>Tabla3[[#This Row],[PRECIOS]]-Tabla3[[#This Row],[PRECIOS]]*10%</f>
        <v>1.179</v>
      </c>
      <c r="L3515" s="101"/>
      <c r="M3515" s="54"/>
      <c r="N3515" s="55">
        <f>IFERROR(Tabla3[[#This Row],[PRECIOS]]-Tabla3[[#This Row],[PRECIOS]]*Tabla3[[#This Row],[% PRODUCTO]]," ")</f>
        <v>1.31</v>
      </c>
      <c r="O3515" s="54"/>
      <c r="P3515" s="55">
        <f>IFERROR(Tabla3[[#This Row],[OCULTAR2]]-Tabla3[[#This Row],[OCULTAR2]]*Tabla3[[#This Row],[% LÍNEA]]," ")</f>
        <v>1.31</v>
      </c>
      <c r="Q3515" s="56">
        <f>IFERROR(Tabla3[[#This Row],[% PRODUCTO]]+Tabla3[[#This Row],[% LÍNEA]]," ")</f>
        <v>0</v>
      </c>
      <c r="R3515" s="53">
        <f>Tabla3[[#This Row],[OCULTAR3]]</f>
        <v>1.31</v>
      </c>
      <c r="S3515" s="53">
        <f>Tabla3[[#This Row],[PRECIO SIN %]]-Tabla3[[#This Row],[PRECIO SIN %]]*10%</f>
        <v>1.179</v>
      </c>
      <c r="T3515" s="80">
        <f>(Tabla3[[#This Row],[PRECIO CON DESCT.]]-(Tabla3[[#This Row],[PRECIO CON DESCT.]]*$T$6))</f>
        <v>0.74277000000000004</v>
      </c>
      <c r="U3515" s="96"/>
      <c r="V3515" s="94">
        <f>Tabla3[[#This Row],[PRECIO %      en $]]*Tabla3[[#This Row],[PEDIDO ]]</f>
        <v>0</v>
      </c>
      <c r="W3515" s="57">
        <f>Tabla3[[#This Row],[PRECIO CON DESCT.]]*Tabla3[[#This Row],[PEDIDO ]]</f>
        <v>0</v>
      </c>
      <c r="X3515" s="58">
        <f>Tabla3[[#This Row],[PRECIO SIN %]]*Tabla3[[#This Row],[PEDIDO ]]</f>
        <v>0</v>
      </c>
    </row>
    <row r="3516" spans="1:24" ht="33" customHeight="1" x14ac:dyDescent="0.4">
      <c r="A3516" s="125">
        <v>7597830006300</v>
      </c>
      <c r="B3516" s="59" t="s">
        <v>297</v>
      </c>
      <c r="C3516" s="59" t="s">
        <v>310</v>
      </c>
      <c r="D35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16" s="119" t="s">
        <v>3978</v>
      </c>
      <c r="F3516" s="76" t="s">
        <v>526</v>
      </c>
      <c r="G35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16" s="78">
        <v>39</v>
      </c>
      <c r="J3516" s="52">
        <v>0.58889000000000002</v>
      </c>
      <c r="K3516" s="60">
        <f>Tabla3[[#This Row],[PRECIOS]]-Tabla3[[#This Row],[PRECIOS]]*10%</f>
        <v>0.53000100000000006</v>
      </c>
      <c r="L3516" s="101"/>
      <c r="M3516" s="61"/>
      <c r="N3516" s="55">
        <f>IFERROR(Tabla3[[#This Row],[PRECIOS]]-Tabla3[[#This Row],[PRECIOS]]*Tabla3[[#This Row],[% PRODUCTO]]," ")</f>
        <v>0.58889000000000002</v>
      </c>
      <c r="O3516" s="61"/>
      <c r="P3516" s="55">
        <f>IFERROR(Tabla3[[#This Row],[OCULTAR2]]-Tabla3[[#This Row],[OCULTAR2]]*Tabla3[[#This Row],[% LÍNEA]]," ")</f>
        <v>0.58889000000000002</v>
      </c>
      <c r="Q3516" s="56">
        <f>IFERROR(Tabla3[[#This Row],[% PRODUCTO]]+Tabla3[[#This Row],[% LÍNEA]]," ")</f>
        <v>0</v>
      </c>
      <c r="R3516" s="60">
        <f>Tabla3[[#This Row],[OCULTAR3]]</f>
        <v>0.58889000000000002</v>
      </c>
      <c r="S3516" s="60">
        <f>Tabla3[[#This Row],[PRECIO SIN %]]-Tabla3[[#This Row],[PRECIO SIN %]]*10%</f>
        <v>0.53000100000000006</v>
      </c>
      <c r="T3516" s="80">
        <f>(Tabla3[[#This Row],[PRECIO CON DESCT.]]-(Tabla3[[#This Row],[PRECIO CON DESCT.]]*$T$6))</f>
        <v>0.33390063000000003</v>
      </c>
      <c r="U3516" s="96"/>
      <c r="V3516" s="94">
        <f>Tabla3[[#This Row],[PRECIO %      en $]]*Tabla3[[#This Row],[PEDIDO ]]</f>
        <v>0</v>
      </c>
      <c r="W3516" s="57">
        <f>Tabla3[[#This Row],[PRECIO CON DESCT.]]*Tabla3[[#This Row],[PEDIDO ]]</f>
        <v>0</v>
      </c>
      <c r="X3516" s="58">
        <f>Tabla3[[#This Row],[PRECIO SIN %]]*Tabla3[[#This Row],[PEDIDO ]]</f>
        <v>0</v>
      </c>
    </row>
    <row r="3517" spans="1:24" ht="33" customHeight="1" x14ac:dyDescent="0.4">
      <c r="A3517" s="124">
        <v>6938119324837</v>
      </c>
      <c r="B3517" s="51" t="s">
        <v>297</v>
      </c>
      <c r="C3517" s="51" t="s">
        <v>297</v>
      </c>
      <c r="D35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17" s="118" t="s">
        <v>3979</v>
      </c>
      <c r="F3517" s="75" t="s">
        <v>537</v>
      </c>
      <c r="G35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17" s="77">
        <v>2</v>
      </c>
      <c r="J3517" s="52">
        <v>44.44444</v>
      </c>
      <c r="K3517" s="53">
        <f>Tabla3[[#This Row],[PRECIOS]]-Tabla3[[#This Row],[PRECIOS]]*10%</f>
        <v>39.999996000000003</v>
      </c>
      <c r="L3517" s="101"/>
      <c r="M3517" s="54"/>
      <c r="N3517" s="55">
        <f>IFERROR(Tabla3[[#This Row],[PRECIOS]]-Tabla3[[#This Row],[PRECIOS]]*Tabla3[[#This Row],[% PRODUCTO]]," ")</f>
        <v>44.44444</v>
      </c>
      <c r="O3517" s="54"/>
      <c r="P3517" s="55">
        <f>IFERROR(Tabla3[[#This Row],[OCULTAR2]]-Tabla3[[#This Row],[OCULTAR2]]*Tabla3[[#This Row],[% LÍNEA]]," ")</f>
        <v>44.44444</v>
      </c>
      <c r="Q3517" s="56">
        <f>IFERROR(Tabla3[[#This Row],[% PRODUCTO]]+Tabla3[[#This Row],[% LÍNEA]]," ")</f>
        <v>0</v>
      </c>
      <c r="R3517" s="53">
        <f>Tabla3[[#This Row],[OCULTAR3]]</f>
        <v>44.44444</v>
      </c>
      <c r="S3517" s="53">
        <f>Tabla3[[#This Row],[PRECIO SIN %]]-Tabla3[[#This Row],[PRECIO SIN %]]*10%</f>
        <v>39.999996000000003</v>
      </c>
      <c r="T3517" s="80">
        <f>(Tabla3[[#This Row],[PRECIO CON DESCT.]]-(Tabla3[[#This Row],[PRECIO CON DESCT.]]*$T$6))</f>
        <v>25.19999748</v>
      </c>
      <c r="U3517" s="96"/>
      <c r="V3517" s="94">
        <f>Tabla3[[#This Row],[PRECIO %      en $]]*Tabla3[[#This Row],[PEDIDO ]]</f>
        <v>0</v>
      </c>
      <c r="W3517" s="57">
        <f>Tabla3[[#This Row],[PRECIO CON DESCT.]]*Tabla3[[#This Row],[PEDIDO ]]</f>
        <v>0</v>
      </c>
      <c r="X3517" s="58">
        <f>Tabla3[[#This Row],[PRECIO SIN %]]*Tabla3[[#This Row],[PEDIDO ]]</f>
        <v>0</v>
      </c>
    </row>
    <row r="3518" spans="1:24" ht="33" customHeight="1" x14ac:dyDescent="0.4">
      <c r="A3518" s="125">
        <v>634240275081</v>
      </c>
      <c r="B3518" s="59" t="s">
        <v>297</v>
      </c>
      <c r="C3518" s="59" t="s">
        <v>336</v>
      </c>
      <c r="D35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18" s="119" t="s">
        <v>3980</v>
      </c>
      <c r="F3518" s="76" t="s">
        <v>537</v>
      </c>
      <c r="G35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18" s="78">
        <v>1286</v>
      </c>
      <c r="J3518" s="52">
        <v>1.7222200000000001</v>
      </c>
      <c r="K3518" s="60">
        <f>Tabla3[[#This Row],[PRECIOS]]-Tabla3[[#This Row],[PRECIOS]]*10%</f>
        <v>1.549998</v>
      </c>
      <c r="L3518" s="101"/>
      <c r="M3518" s="61"/>
      <c r="N3518" s="55">
        <f>IFERROR(Tabla3[[#This Row],[PRECIOS]]-Tabla3[[#This Row],[PRECIOS]]*Tabla3[[#This Row],[% PRODUCTO]]," ")</f>
        <v>1.7222200000000001</v>
      </c>
      <c r="O3518" s="61"/>
      <c r="P3518" s="55">
        <f>IFERROR(Tabla3[[#This Row],[OCULTAR2]]-Tabla3[[#This Row],[OCULTAR2]]*Tabla3[[#This Row],[% LÍNEA]]," ")</f>
        <v>1.7222200000000001</v>
      </c>
      <c r="Q3518" s="56">
        <f>IFERROR(Tabla3[[#This Row],[% PRODUCTO]]+Tabla3[[#This Row],[% LÍNEA]]," ")</f>
        <v>0</v>
      </c>
      <c r="R3518" s="60">
        <f>Tabla3[[#This Row],[OCULTAR3]]</f>
        <v>1.7222200000000001</v>
      </c>
      <c r="S3518" s="60">
        <f>Tabla3[[#This Row],[PRECIO SIN %]]-Tabla3[[#This Row],[PRECIO SIN %]]*10%</f>
        <v>1.549998</v>
      </c>
      <c r="T3518" s="80">
        <f>(Tabla3[[#This Row],[PRECIO CON DESCT.]]-(Tabla3[[#This Row],[PRECIO CON DESCT.]]*$T$6))</f>
        <v>0.97649874000000003</v>
      </c>
      <c r="U3518" s="96"/>
      <c r="V3518" s="94">
        <f>Tabla3[[#This Row],[PRECIO %      en $]]*Tabla3[[#This Row],[PEDIDO ]]</f>
        <v>0</v>
      </c>
      <c r="W3518" s="57">
        <f>Tabla3[[#This Row],[PRECIO CON DESCT.]]*Tabla3[[#This Row],[PEDIDO ]]</f>
        <v>0</v>
      </c>
      <c r="X3518" s="58">
        <f>Tabla3[[#This Row],[PRECIO SIN %]]*Tabla3[[#This Row],[PEDIDO ]]</f>
        <v>0</v>
      </c>
    </row>
    <row r="3519" spans="1:24" ht="33" customHeight="1" x14ac:dyDescent="0.4">
      <c r="A3519" s="124">
        <v>7596793002831</v>
      </c>
      <c r="B3519" s="51" t="s">
        <v>297</v>
      </c>
      <c r="C3519" s="51" t="s">
        <v>307</v>
      </c>
      <c r="D35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19" s="118" t="s">
        <v>3981</v>
      </c>
      <c r="F3519" s="75" t="s">
        <v>537</v>
      </c>
      <c r="G35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19" s="77">
        <v>29</v>
      </c>
      <c r="J3519" s="52">
        <v>2.76</v>
      </c>
      <c r="K3519" s="53">
        <f>Tabla3[[#This Row],[PRECIOS]]-Tabla3[[#This Row],[PRECIOS]]*10%</f>
        <v>2.484</v>
      </c>
      <c r="L3519" s="101"/>
      <c r="M3519" s="54"/>
      <c r="N3519" s="55">
        <f>IFERROR(Tabla3[[#This Row],[PRECIOS]]-Tabla3[[#This Row],[PRECIOS]]*Tabla3[[#This Row],[% PRODUCTO]]," ")</f>
        <v>2.76</v>
      </c>
      <c r="O3519" s="54"/>
      <c r="P3519" s="55">
        <f>IFERROR(Tabla3[[#This Row],[OCULTAR2]]-Tabla3[[#This Row],[OCULTAR2]]*Tabla3[[#This Row],[% LÍNEA]]," ")</f>
        <v>2.76</v>
      </c>
      <c r="Q3519" s="56">
        <f>IFERROR(Tabla3[[#This Row],[% PRODUCTO]]+Tabla3[[#This Row],[% LÍNEA]]," ")</f>
        <v>0</v>
      </c>
      <c r="R3519" s="53">
        <f>Tabla3[[#This Row],[OCULTAR3]]</f>
        <v>2.76</v>
      </c>
      <c r="S3519" s="53">
        <f>Tabla3[[#This Row],[PRECIO SIN %]]-Tabla3[[#This Row],[PRECIO SIN %]]*10%</f>
        <v>2.484</v>
      </c>
      <c r="T3519" s="80">
        <f>(Tabla3[[#This Row],[PRECIO CON DESCT.]]-(Tabla3[[#This Row],[PRECIO CON DESCT.]]*$T$6))</f>
        <v>1.5649199999999999</v>
      </c>
      <c r="U3519" s="96"/>
      <c r="V3519" s="94">
        <f>Tabla3[[#This Row],[PRECIO %      en $]]*Tabla3[[#This Row],[PEDIDO ]]</f>
        <v>0</v>
      </c>
      <c r="W3519" s="57">
        <f>Tabla3[[#This Row],[PRECIO CON DESCT.]]*Tabla3[[#This Row],[PEDIDO ]]</f>
        <v>0</v>
      </c>
      <c r="X3519" s="58">
        <f>Tabla3[[#This Row],[PRECIO SIN %]]*Tabla3[[#This Row],[PEDIDO ]]</f>
        <v>0</v>
      </c>
    </row>
    <row r="3520" spans="1:24" ht="33" customHeight="1" x14ac:dyDescent="0.4">
      <c r="A3520" s="125">
        <v>810028130548</v>
      </c>
      <c r="B3520" s="59" t="s">
        <v>297</v>
      </c>
      <c r="C3520" s="59" t="s">
        <v>308</v>
      </c>
      <c r="D35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20" s="119" t="s">
        <v>3982</v>
      </c>
      <c r="F3520" s="76" t="s">
        <v>537</v>
      </c>
      <c r="G35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20" s="78">
        <v>134</v>
      </c>
      <c r="J3520" s="52">
        <v>1.7888900000000001</v>
      </c>
      <c r="K3520" s="60">
        <f>Tabla3[[#This Row],[PRECIOS]]-Tabla3[[#This Row],[PRECIOS]]*10%</f>
        <v>1.610001</v>
      </c>
      <c r="L3520" s="101"/>
      <c r="M3520" s="61"/>
      <c r="N3520" s="55">
        <f>IFERROR(Tabla3[[#This Row],[PRECIOS]]-Tabla3[[#This Row],[PRECIOS]]*Tabla3[[#This Row],[% PRODUCTO]]," ")</f>
        <v>1.7888900000000001</v>
      </c>
      <c r="O3520" s="61"/>
      <c r="P3520" s="55">
        <f>IFERROR(Tabla3[[#This Row],[OCULTAR2]]-Tabla3[[#This Row],[OCULTAR2]]*Tabla3[[#This Row],[% LÍNEA]]," ")</f>
        <v>1.7888900000000001</v>
      </c>
      <c r="Q3520" s="56">
        <f>IFERROR(Tabla3[[#This Row],[% PRODUCTO]]+Tabla3[[#This Row],[% LÍNEA]]," ")</f>
        <v>0</v>
      </c>
      <c r="R3520" s="60">
        <f>Tabla3[[#This Row],[OCULTAR3]]</f>
        <v>1.7888900000000001</v>
      </c>
      <c r="S3520" s="60">
        <f>Tabla3[[#This Row],[PRECIO SIN %]]-Tabla3[[#This Row],[PRECIO SIN %]]*10%</f>
        <v>1.610001</v>
      </c>
      <c r="T3520" s="80">
        <f>(Tabla3[[#This Row],[PRECIO CON DESCT.]]-(Tabla3[[#This Row],[PRECIO CON DESCT.]]*$T$6))</f>
        <v>1.0143006300000001</v>
      </c>
      <c r="U3520" s="96"/>
      <c r="V3520" s="94">
        <f>Tabla3[[#This Row],[PRECIO %      en $]]*Tabla3[[#This Row],[PEDIDO ]]</f>
        <v>0</v>
      </c>
      <c r="W3520" s="57">
        <f>Tabla3[[#This Row],[PRECIO CON DESCT.]]*Tabla3[[#This Row],[PEDIDO ]]</f>
        <v>0</v>
      </c>
      <c r="X3520" s="58">
        <f>Tabla3[[#This Row],[PRECIO SIN %]]*Tabla3[[#This Row],[PEDIDO ]]</f>
        <v>0</v>
      </c>
    </row>
    <row r="3521" spans="1:24" ht="33" customHeight="1" x14ac:dyDescent="0.4">
      <c r="A3521" s="124">
        <v>634240275098</v>
      </c>
      <c r="B3521" s="51" t="s">
        <v>297</v>
      </c>
      <c r="C3521" s="51" t="s">
        <v>336</v>
      </c>
      <c r="D35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21" s="118" t="s">
        <v>3983</v>
      </c>
      <c r="F3521" s="75" t="s">
        <v>537</v>
      </c>
      <c r="G35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21" s="77">
        <v>1421</v>
      </c>
      <c r="J3521" s="52">
        <v>1.7222200000000001</v>
      </c>
      <c r="K3521" s="53">
        <f>Tabla3[[#This Row],[PRECIOS]]-Tabla3[[#This Row],[PRECIOS]]*10%</f>
        <v>1.549998</v>
      </c>
      <c r="L3521" s="101"/>
      <c r="M3521" s="54"/>
      <c r="N3521" s="55">
        <f>IFERROR(Tabla3[[#This Row],[PRECIOS]]-Tabla3[[#This Row],[PRECIOS]]*Tabla3[[#This Row],[% PRODUCTO]]," ")</f>
        <v>1.7222200000000001</v>
      </c>
      <c r="O3521" s="54"/>
      <c r="P3521" s="55">
        <f>IFERROR(Tabla3[[#This Row],[OCULTAR2]]-Tabla3[[#This Row],[OCULTAR2]]*Tabla3[[#This Row],[% LÍNEA]]," ")</f>
        <v>1.7222200000000001</v>
      </c>
      <c r="Q3521" s="56">
        <f>IFERROR(Tabla3[[#This Row],[% PRODUCTO]]+Tabla3[[#This Row],[% LÍNEA]]," ")</f>
        <v>0</v>
      </c>
      <c r="R3521" s="53">
        <f>Tabla3[[#This Row],[OCULTAR3]]</f>
        <v>1.7222200000000001</v>
      </c>
      <c r="S3521" s="53">
        <f>Tabla3[[#This Row],[PRECIO SIN %]]-Tabla3[[#This Row],[PRECIO SIN %]]*10%</f>
        <v>1.549998</v>
      </c>
      <c r="T3521" s="80">
        <f>(Tabla3[[#This Row],[PRECIO CON DESCT.]]-(Tabla3[[#This Row],[PRECIO CON DESCT.]]*$T$6))</f>
        <v>0.97649874000000003</v>
      </c>
      <c r="U3521" s="96"/>
      <c r="V3521" s="94">
        <f>Tabla3[[#This Row],[PRECIO %      en $]]*Tabla3[[#This Row],[PEDIDO ]]</f>
        <v>0</v>
      </c>
      <c r="W3521" s="57">
        <f>Tabla3[[#This Row],[PRECIO CON DESCT.]]*Tabla3[[#This Row],[PEDIDO ]]</f>
        <v>0</v>
      </c>
      <c r="X3521" s="58">
        <f>Tabla3[[#This Row],[PRECIO SIN %]]*Tabla3[[#This Row],[PEDIDO ]]</f>
        <v>0</v>
      </c>
    </row>
    <row r="3522" spans="1:24" ht="33" customHeight="1" x14ac:dyDescent="0.4">
      <c r="A3522" s="125">
        <v>810028130401</v>
      </c>
      <c r="B3522" s="59" t="s">
        <v>297</v>
      </c>
      <c r="C3522" s="59" t="s">
        <v>308</v>
      </c>
      <c r="D35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22" s="119" t="s">
        <v>3984</v>
      </c>
      <c r="F3522" s="76" t="s">
        <v>537</v>
      </c>
      <c r="G35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22" s="78">
        <v>143</v>
      </c>
      <c r="J3522" s="52">
        <v>2</v>
      </c>
      <c r="K3522" s="60">
        <f>Tabla3[[#This Row],[PRECIOS]]-Tabla3[[#This Row],[PRECIOS]]*10%</f>
        <v>1.8</v>
      </c>
      <c r="L3522" s="101"/>
      <c r="M3522" s="61"/>
      <c r="N3522" s="55">
        <f>IFERROR(Tabla3[[#This Row],[PRECIOS]]-Tabla3[[#This Row],[PRECIOS]]*Tabla3[[#This Row],[% PRODUCTO]]," ")</f>
        <v>2</v>
      </c>
      <c r="O3522" s="61"/>
      <c r="P3522" s="55">
        <f>IFERROR(Tabla3[[#This Row],[OCULTAR2]]-Tabla3[[#This Row],[OCULTAR2]]*Tabla3[[#This Row],[% LÍNEA]]," ")</f>
        <v>2</v>
      </c>
      <c r="Q3522" s="56">
        <f>IFERROR(Tabla3[[#This Row],[% PRODUCTO]]+Tabla3[[#This Row],[% LÍNEA]]," ")</f>
        <v>0</v>
      </c>
      <c r="R3522" s="60">
        <f>Tabla3[[#This Row],[OCULTAR3]]</f>
        <v>2</v>
      </c>
      <c r="S3522" s="60">
        <f>Tabla3[[#This Row],[PRECIO SIN %]]-Tabla3[[#This Row],[PRECIO SIN %]]*10%</f>
        <v>1.8</v>
      </c>
      <c r="T3522" s="80">
        <f>(Tabla3[[#This Row],[PRECIO CON DESCT.]]-(Tabla3[[#This Row],[PRECIO CON DESCT.]]*$T$6))</f>
        <v>1.1339999999999999</v>
      </c>
      <c r="U3522" s="96"/>
      <c r="V3522" s="94">
        <f>Tabla3[[#This Row],[PRECIO %      en $]]*Tabla3[[#This Row],[PEDIDO ]]</f>
        <v>0</v>
      </c>
      <c r="W3522" s="57">
        <f>Tabla3[[#This Row],[PRECIO CON DESCT.]]*Tabla3[[#This Row],[PEDIDO ]]</f>
        <v>0</v>
      </c>
      <c r="X3522" s="58">
        <f>Tabla3[[#This Row],[PRECIO SIN %]]*Tabla3[[#This Row],[PEDIDO ]]</f>
        <v>0</v>
      </c>
    </row>
    <row r="3523" spans="1:24" ht="33" customHeight="1" x14ac:dyDescent="0.4">
      <c r="A3523" s="124">
        <v>1238097101</v>
      </c>
      <c r="B3523" s="51" t="s">
        <v>297</v>
      </c>
      <c r="C3523" s="51" t="s">
        <v>318</v>
      </c>
      <c r="D35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23" s="118" t="s">
        <v>3985</v>
      </c>
      <c r="F3523" s="75" t="s">
        <v>526</v>
      </c>
      <c r="G35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23" s="77">
        <v>4</v>
      </c>
      <c r="J3523" s="52">
        <v>9.6888900000000007</v>
      </c>
      <c r="K3523" s="53">
        <f>Tabla3[[#This Row],[PRECIOS]]-Tabla3[[#This Row],[PRECIOS]]*10%</f>
        <v>8.7200009999999999</v>
      </c>
      <c r="L3523" s="101"/>
      <c r="M3523" s="54"/>
      <c r="N3523" s="55">
        <f>IFERROR(Tabla3[[#This Row],[PRECIOS]]-Tabla3[[#This Row],[PRECIOS]]*Tabla3[[#This Row],[% PRODUCTO]]," ")</f>
        <v>9.6888900000000007</v>
      </c>
      <c r="O3523" s="54"/>
      <c r="P3523" s="55">
        <f>IFERROR(Tabla3[[#This Row],[OCULTAR2]]-Tabla3[[#This Row],[OCULTAR2]]*Tabla3[[#This Row],[% LÍNEA]]," ")</f>
        <v>9.6888900000000007</v>
      </c>
      <c r="Q3523" s="56">
        <f>IFERROR(Tabla3[[#This Row],[% PRODUCTO]]+Tabla3[[#This Row],[% LÍNEA]]," ")</f>
        <v>0</v>
      </c>
      <c r="R3523" s="53">
        <f>Tabla3[[#This Row],[OCULTAR3]]</f>
        <v>9.6888900000000007</v>
      </c>
      <c r="S3523" s="53">
        <f>Tabla3[[#This Row],[PRECIO SIN %]]-Tabla3[[#This Row],[PRECIO SIN %]]*10%</f>
        <v>8.7200009999999999</v>
      </c>
      <c r="T3523" s="80">
        <f>(Tabla3[[#This Row],[PRECIO CON DESCT.]]-(Tabla3[[#This Row],[PRECIO CON DESCT.]]*$T$6))</f>
        <v>5.4936006299999995</v>
      </c>
      <c r="U3523" s="96"/>
      <c r="V3523" s="94">
        <f>Tabla3[[#This Row],[PRECIO %      en $]]*Tabla3[[#This Row],[PEDIDO ]]</f>
        <v>0</v>
      </c>
      <c r="W3523" s="57">
        <f>Tabla3[[#This Row],[PRECIO CON DESCT.]]*Tabla3[[#This Row],[PEDIDO ]]</f>
        <v>0</v>
      </c>
      <c r="X3523" s="58">
        <f>Tabla3[[#This Row],[PRECIO SIN %]]*Tabla3[[#This Row],[PEDIDO ]]</f>
        <v>0</v>
      </c>
    </row>
    <row r="3524" spans="1:24" ht="33" customHeight="1" x14ac:dyDescent="0.4">
      <c r="A3524" s="125">
        <v>1238097102</v>
      </c>
      <c r="B3524" s="59" t="s">
        <v>297</v>
      </c>
      <c r="C3524" s="59" t="s">
        <v>318</v>
      </c>
      <c r="D35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24" s="119" t="s">
        <v>3986</v>
      </c>
      <c r="F3524" s="76" t="s">
        <v>526</v>
      </c>
      <c r="G35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24" s="78">
        <v>7</v>
      </c>
      <c r="J3524" s="52">
        <v>9.1</v>
      </c>
      <c r="K3524" s="60">
        <f>Tabla3[[#This Row],[PRECIOS]]-Tabla3[[#This Row],[PRECIOS]]*10%</f>
        <v>8.19</v>
      </c>
      <c r="L3524" s="101"/>
      <c r="M3524" s="61"/>
      <c r="N3524" s="55">
        <f>IFERROR(Tabla3[[#This Row],[PRECIOS]]-Tabla3[[#This Row],[PRECIOS]]*Tabla3[[#This Row],[% PRODUCTO]]," ")</f>
        <v>9.1</v>
      </c>
      <c r="O3524" s="61"/>
      <c r="P3524" s="55">
        <f>IFERROR(Tabla3[[#This Row],[OCULTAR2]]-Tabla3[[#This Row],[OCULTAR2]]*Tabla3[[#This Row],[% LÍNEA]]," ")</f>
        <v>9.1</v>
      </c>
      <c r="Q3524" s="56">
        <f>IFERROR(Tabla3[[#This Row],[% PRODUCTO]]+Tabla3[[#This Row],[% LÍNEA]]," ")</f>
        <v>0</v>
      </c>
      <c r="R3524" s="60">
        <f>Tabla3[[#This Row],[OCULTAR3]]</f>
        <v>9.1</v>
      </c>
      <c r="S3524" s="60">
        <f>Tabla3[[#This Row],[PRECIO SIN %]]-Tabla3[[#This Row],[PRECIO SIN %]]*10%</f>
        <v>8.19</v>
      </c>
      <c r="T3524" s="80">
        <f>(Tabla3[[#This Row],[PRECIO CON DESCT.]]-(Tabla3[[#This Row],[PRECIO CON DESCT.]]*$T$6))</f>
        <v>5.1596999999999991</v>
      </c>
      <c r="U3524" s="96"/>
      <c r="V3524" s="94">
        <f>Tabla3[[#This Row],[PRECIO %      en $]]*Tabla3[[#This Row],[PEDIDO ]]</f>
        <v>0</v>
      </c>
      <c r="W3524" s="57">
        <f>Tabla3[[#This Row],[PRECIO CON DESCT.]]*Tabla3[[#This Row],[PEDIDO ]]</f>
        <v>0</v>
      </c>
      <c r="X3524" s="58">
        <f>Tabla3[[#This Row],[PRECIO SIN %]]*Tabla3[[#This Row],[PEDIDO ]]</f>
        <v>0</v>
      </c>
    </row>
    <row r="3525" spans="1:24" ht="33" customHeight="1" x14ac:dyDescent="0.4">
      <c r="A3525" s="124">
        <v>1238097099</v>
      </c>
      <c r="B3525" s="51" t="s">
        <v>297</v>
      </c>
      <c r="C3525" s="51" t="s">
        <v>318</v>
      </c>
      <c r="D35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25" s="118" t="s">
        <v>3987</v>
      </c>
      <c r="F3525" s="75" t="s">
        <v>526</v>
      </c>
      <c r="G35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25" s="77">
        <v>7</v>
      </c>
      <c r="J3525" s="52">
        <v>9.1</v>
      </c>
      <c r="K3525" s="53">
        <f>Tabla3[[#This Row],[PRECIOS]]-Tabla3[[#This Row],[PRECIOS]]*10%</f>
        <v>8.19</v>
      </c>
      <c r="L3525" s="101"/>
      <c r="M3525" s="54"/>
      <c r="N3525" s="55">
        <f>IFERROR(Tabla3[[#This Row],[PRECIOS]]-Tabla3[[#This Row],[PRECIOS]]*Tabla3[[#This Row],[% PRODUCTO]]," ")</f>
        <v>9.1</v>
      </c>
      <c r="O3525" s="54"/>
      <c r="P3525" s="55">
        <f>IFERROR(Tabla3[[#This Row],[OCULTAR2]]-Tabla3[[#This Row],[OCULTAR2]]*Tabla3[[#This Row],[% LÍNEA]]," ")</f>
        <v>9.1</v>
      </c>
      <c r="Q3525" s="56">
        <f>IFERROR(Tabla3[[#This Row],[% PRODUCTO]]+Tabla3[[#This Row],[% LÍNEA]]," ")</f>
        <v>0</v>
      </c>
      <c r="R3525" s="53">
        <f>Tabla3[[#This Row],[OCULTAR3]]</f>
        <v>9.1</v>
      </c>
      <c r="S3525" s="53">
        <f>Tabla3[[#This Row],[PRECIO SIN %]]-Tabla3[[#This Row],[PRECIO SIN %]]*10%</f>
        <v>8.19</v>
      </c>
      <c r="T3525" s="80">
        <f>(Tabla3[[#This Row],[PRECIO CON DESCT.]]-(Tabla3[[#This Row],[PRECIO CON DESCT.]]*$T$6))</f>
        <v>5.1596999999999991</v>
      </c>
      <c r="U3525" s="96"/>
      <c r="V3525" s="94">
        <f>Tabla3[[#This Row],[PRECIO %      en $]]*Tabla3[[#This Row],[PEDIDO ]]</f>
        <v>0</v>
      </c>
      <c r="W3525" s="57">
        <f>Tabla3[[#This Row],[PRECIO CON DESCT.]]*Tabla3[[#This Row],[PEDIDO ]]</f>
        <v>0</v>
      </c>
      <c r="X3525" s="58">
        <f>Tabla3[[#This Row],[PRECIO SIN %]]*Tabla3[[#This Row],[PEDIDO ]]</f>
        <v>0</v>
      </c>
    </row>
    <row r="3526" spans="1:24" ht="33" customHeight="1" x14ac:dyDescent="0.4">
      <c r="A3526" s="125">
        <v>7591011011633</v>
      </c>
      <c r="B3526" s="59" t="s">
        <v>297</v>
      </c>
      <c r="C3526" s="59" t="s">
        <v>337</v>
      </c>
      <c r="D35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26" s="119" t="s">
        <v>3988</v>
      </c>
      <c r="F3526" s="76" t="s">
        <v>526</v>
      </c>
      <c r="G35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26" s="78">
        <v>4</v>
      </c>
      <c r="J3526" s="52">
        <v>35.55556</v>
      </c>
      <c r="K3526" s="60">
        <f>Tabla3[[#This Row],[PRECIOS]]-Tabla3[[#This Row],[PRECIOS]]*10%</f>
        <v>32.000003999999997</v>
      </c>
      <c r="L3526" s="101"/>
      <c r="M3526" s="61"/>
      <c r="N3526" s="55">
        <f>IFERROR(Tabla3[[#This Row],[PRECIOS]]-Tabla3[[#This Row],[PRECIOS]]*Tabla3[[#This Row],[% PRODUCTO]]," ")</f>
        <v>35.55556</v>
      </c>
      <c r="O3526" s="61"/>
      <c r="P3526" s="55">
        <f>IFERROR(Tabla3[[#This Row],[OCULTAR2]]-Tabla3[[#This Row],[OCULTAR2]]*Tabla3[[#This Row],[% LÍNEA]]," ")</f>
        <v>35.55556</v>
      </c>
      <c r="Q3526" s="56">
        <f>IFERROR(Tabla3[[#This Row],[% PRODUCTO]]+Tabla3[[#This Row],[% LÍNEA]]," ")</f>
        <v>0</v>
      </c>
      <c r="R3526" s="60">
        <f>Tabla3[[#This Row],[OCULTAR3]]</f>
        <v>35.55556</v>
      </c>
      <c r="S3526" s="60">
        <f>Tabla3[[#This Row],[PRECIO SIN %]]-Tabla3[[#This Row],[PRECIO SIN %]]*10%</f>
        <v>32.000003999999997</v>
      </c>
      <c r="T3526" s="80">
        <f>(Tabla3[[#This Row],[PRECIO CON DESCT.]]-(Tabla3[[#This Row],[PRECIO CON DESCT.]]*$T$6))</f>
        <v>20.160002519999999</v>
      </c>
      <c r="U3526" s="96"/>
      <c r="V3526" s="94">
        <f>Tabla3[[#This Row],[PRECIO %      en $]]*Tabla3[[#This Row],[PEDIDO ]]</f>
        <v>0</v>
      </c>
      <c r="W3526" s="57">
        <f>Tabla3[[#This Row],[PRECIO CON DESCT.]]*Tabla3[[#This Row],[PEDIDO ]]</f>
        <v>0</v>
      </c>
      <c r="X3526" s="58">
        <f>Tabla3[[#This Row],[PRECIO SIN %]]*Tabla3[[#This Row],[PEDIDO ]]</f>
        <v>0</v>
      </c>
    </row>
    <row r="3527" spans="1:24" ht="33" customHeight="1" x14ac:dyDescent="0.4">
      <c r="A3527" s="124">
        <v>7596793003296</v>
      </c>
      <c r="B3527" s="51" t="s">
        <v>297</v>
      </c>
      <c r="C3527" s="51" t="s">
        <v>307</v>
      </c>
      <c r="D35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27" s="118" t="s">
        <v>3989</v>
      </c>
      <c r="F3527" s="75" t="s">
        <v>526</v>
      </c>
      <c r="G35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27" s="77">
        <v>36</v>
      </c>
      <c r="J3527" s="52">
        <v>0.91110999999999998</v>
      </c>
      <c r="K3527" s="53">
        <f>Tabla3[[#This Row],[PRECIOS]]-Tabla3[[#This Row],[PRECIOS]]*10%</f>
        <v>0.81999899999999992</v>
      </c>
      <c r="L3527" s="101"/>
      <c r="M3527" s="54"/>
      <c r="N3527" s="55">
        <f>IFERROR(Tabla3[[#This Row],[PRECIOS]]-Tabla3[[#This Row],[PRECIOS]]*Tabla3[[#This Row],[% PRODUCTO]]," ")</f>
        <v>0.91110999999999998</v>
      </c>
      <c r="O3527" s="54"/>
      <c r="P3527" s="55">
        <f>IFERROR(Tabla3[[#This Row],[OCULTAR2]]-Tabla3[[#This Row],[OCULTAR2]]*Tabla3[[#This Row],[% LÍNEA]]," ")</f>
        <v>0.91110999999999998</v>
      </c>
      <c r="Q3527" s="56">
        <f>IFERROR(Tabla3[[#This Row],[% PRODUCTO]]+Tabla3[[#This Row],[% LÍNEA]]," ")</f>
        <v>0</v>
      </c>
      <c r="R3527" s="53">
        <f>Tabla3[[#This Row],[OCULTAR3]]</f>
        <v>0.91110999999999998</v>
      </c>
      <c r="S3527" s="53">
        <f>Tabla3[[#This Row],[PRECIO SIN %]]-Tabla3[[#This Row],[PRECIO SIN %]]*10%</f>
        <v>0.81999899999999992</v>
      </c>
      <c r="T3527" s="80">
        <f>(Tabla3[[#This Row],[PRECIO CON DESCT.]]-(Tabla3[[#This Row],[PRECIO CON DESCT.]]*$T$6))</f>
        <v>0.51659937</v>
      </c>
      <c r="U3527" s="96"/>
      <c r="V3527" s="94">
        <f>Tabla3[[#This Row],[PRECIO %      en $]]*Tabla3[[#This Row],[PEDIDO ]]</f>
        <v>0</v>
      </c>
      <c r="W3527" s="57">
        <f>Tabla3[[#This Row],[PRECIO CON DESCT.]]*Tabla3[[#This Row],[PEDIDO ]]</f>
        <v>0</v>
      </c>
      <c r="X3527" s="58">
        <f>Tabla3[[#This Row],[PRECIO SIN %]]*Tabla3[[#This Row],[PEDIDO ]]</f>
        <v>0</v>
      </c>
    </row>
    <row r="3528" spans="1:24" ht="33" customHeight="1" x14ac:dyDescent="0.4">
      <c r="A3528" s="125">
        <v>810028130463</v>
      </c>
      <c r="B3528" s="59" t="s">
        <v>297</v>
      </c>
      <c r="C3528" s="59" t="s">
        <v>308</v>
      </c>
      <c r="D35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28" s="119" t="s">
        <v>3990</v>
      </c>
      <c r="F3528" s="76" t="s">
        <v>526</v>
      </c>
      <c r="G35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28" s="78">
        <v>46</v>
      </c>
      <c r="J3528" s="52">
        <v>0.61111000000000004</v>
      </c>
      <c r="K3528" s="60">
        <f>Tabla3[[#This Row],[PRECIOS]]-Tabla3[[#This Row],[PRECIOS]]*10%</f>
        <v>0.54999900000000002</v>
      </c>
      <c r="L3528" s="101"/>
      <c r="M3528" s="61"/>
      <c r="N3528" s="55">
        <f>IFERROR(Tabla3[[#This Row],[PRECIOS]]-Tabla3[[#This Row],[PRECIOS]]*Tabla3[[#This Row],[% PRODUCTO]]," ")</f>
        <v>0.61111000000000004</v>
      </c>
      <c r="O3528" s="61"/>
      <c r="P3528" s="55">
        <f>IFERROR(Tabla3[[#This Row],[OCULTAR2]]-Tabla3[[#This Row],[OCULTAR2]]*Tabla3[[#This Row],[% LÍNEA]]," ")</f>
        <v>0.61111000000000004</v>
      </c>
      <c r="Q3528" s="56">
        <f>IFERROR(Tabla3[[#This Row],[% PRODUCTO]]+Tabla3[[#This Row],[% LÍNEA]]," ")</f>
        <v>0</v>
      </c>
      <c r="R3528" s="60">
        <f>Tabla3[[#This Row],[OCULTAR3]]</f>
        <v>0.61111000000000004</v>
      </c>
      <c r="S3528" s="60">
        <f>Tabla3[[#This Row],[PRECIO SIN %]]-Tabla3[[#This Row],[PRECIO SIN %]]*10%</f>
        <v>0.54999900000000002</v>
      </c>
      <c r="T3528" s="80">
        <f>(Tabla3[[#This Row],[PRECIO CON DESCT.]]-(Tabla3[[#This Row],[PRECIO CON DESCT.]]*$T$6))</f>
        <v>0.34649936999999997</v>
      </c>
      <c r="U3528" s="96"/>
      <c r="V3528" s="94">
        <f>Tabla3[[#This Row],[PRECIO %      en $]]*Tabla3[[#This Row],[PEDIDO ]]</f>
        <v>0</v>
      </c>
      <c r="W3528" s="57">
        <f>Tabla3[[#This Row],[PRECIO CON DESCT.]]*Tabla3[[#This Row],[PEDIDO ]]</f>
        <v>0</v>
      </c>
      <c r="X3528" s="58">
        <f>Tabla3[[#This Row],[PRECIO SIN %]]*Tabla3[[#This Row],[PEDIDO ]]</f>
        <v>0</v>
      </c>
    </row>
    <row r="3529" spans="1:24" ht="33" customHeight="1" x14ac:dyDescent="0.4">
      <c r="A3529" s="124">
        <v>810028132412</v>
      </c>
      <c r="B3529" s="51" t="s">
        <v>297</v>
      </c>
      <c r="C3529" s="51" t="s">
        <v>308</v>
      </c>
      <c r="D35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29" s="118" t="s">
        <v>3991</v>
      </c>
      <c r="F3529" s="75" t="s">
        <v>537</v>
      </c>
      <c r="G35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29" s="77">
        <v>375</v>
      </c>
      <c r="J3529" s="52">
        <v>2.4333300000000002</v>
      </c>
      <c r="K3529" s="53">
        <f>Tabla3[[#This Row],[PRECIOS]]-Tabla3[[#This Row],[PRECIOS]]*10%</f>
        <v>2.189997</v>
      </c>
      <c r="L3529" s="101"/>
      <c r="M3529" s="54"/>
      <c r="N3529" s="55">
        <f>IFERROR(Tabla3[[#This Row],[PRECIOS]]-Tabla3[[#This Row],[PRECIOS]]*Tabla3[[#This Row],[% PRODUCTO]]," ")</f>
        <v>2.4333300000000002</v>
      </c>
      <c r="O3529" s="54"/>
      <c r="P3529" s="55">
        <f>IFERROR(Tabla3[[#This Row],[OCULTAR2]]-Tabla3[[#This Row],[OCULTAR2]]*Tabla3[[#This Row],[% LÍNEA]]," ")</f>
        <v>2.4333300000000002</v>
      </c>
      <c r="Q3529" s="56">
        <f>IFERROR(Tabla3[[#This Row],[% PRODUCTO]]+Tabla3[[#This Row],[% LÍNEA]]," ")</f>
        <v>0</v>
      </c>
      <c r="R3529" s="53">
        <f>Tabla3[[#This Row],[OCULTAR3]]</f>
        <v>2.4333300000000002</v>
      </c>
      <c r="S3529" s="53">
        <f>Tabla3[[#This Row],[PRECIO SIN %]]-Tabla3[[#This Row],[PRECIO SIN %]]*10%</f>
        <v>2.189997</v>
      </c>
      <c r="T3529" s="80">
        <f>(Tabla3[[#This Row],[PRECIO CON DESCT.]]-(Tabla3[[#This Row],[PRECIO CON DESCT.]]*$T$6))</f>
        <v>1.3796981100000001</v>
      </c>
      <c r="U3529" s="96"/>
      <c r="V3529" s="94">
        <f>Tabla3[[#This Row],[PRECIO %      en $]]*Tabla3[[#This Row],[PEDIDO ]]</f>
        <v>0</v>
      </c>
      <c r="W3529" s="57">
        <f>Tabla3[[#This Row],[PRECIO CON DESCT.]]*Tabla3[[#This Row],[PEDIDO ]]</f>
        <v>0</v>
      </c>
      <c r="X3529" s="58">
        <f>Tabla3[[#This Row],[PRECIO SIN %]]*Tabla3[[#This Row],[PEDIDO ]]</f>
        <v>0</v>
      </c>
    </row>
    <row r="3530" spans="1:24" ht="33" customHeight="1" x14ac:dyDescent="0.4">
      <c r="A3530" s="125">
        <v>7593567000727</v>
      </c>
      <c r="B3530" s="59" t="s">
        <v>297</v>
      </c>
      <c r="C3530" s="59" t="s">
        <v>338</v>
      </c>
      <c r="D35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30" s="119" t="s">
        <v>3992</v>
      </c>
      <c r="F3530" s="76" t="s">
        <v>526</v>
      </c>
      <c r="G35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30" s="78">
        <v>66</v>
      </c>
      <c r="J3530" s="52">
        <v>7.7777799999999999</v>
      </c>
      <c r="K3530" s="60">
        <f>Tabla3[[#This Row],[PRECIOS]]-Tabla3[[#This Row],[PRECIOS]]*10%</f>
        <v>7.0000020000000003</v>
      </c>
      <c r="L3530" s="101"/>
      <c r="M3530" s="61"/>
      <c r="N3530" s="55">
        <f>IFERROR(Tabla3[[#This Row],[PRECIOS]]-Tabla3[[#This Row],[PRECIOS]]*Tabla3[[#This Row],[% PRODUCTO]]," ")</f>
        <v>7.7777799999999999</v>
      </c>
      <c r="O3530" s="61"/>
      <c r="P3530" s="55">
        <f>IFERROR(Tabla3[[#This Row],[OCULTAR2]]-Tabla3[[#This Row],[OCULTAR2]]*Tabla3[[#This Row],[% LÍNEA]]," ")</f>
        <v>7.7777799999999999</v>
      </c>
      <c r="Q3530" s="56">
        <f>IFERROR(Tabla3[[#This Row],[% PRODUCTO]]+Tabla3[[#This Row],[% LÍNEA]]," ")</f>
        <v>0</v>
      </c>
      <c r="R3530" s="60">
        <f>Tabla3[[#This Row],[OCULTAR3]]</f>
        <v>7.7777799999999999</v>
      </c>
      <c r="S3530" s="60">
        <f>Tabla3[[#This Row],[PRECIO SIN %]]-Tabla3[[#This Row],[PRECIO SIN %]]*10%</f>
        <v>7.0000020000000003</v>
      </c>
      <c r="T3530" s="80">
        <f>(Tabla3[[#This Row],[PRECIO CON DESCT.]]-(Tabla3[[#This Row],[PRECIO CON DESCT.]]*$T$6))</f>
        <v>4.4100012599999996</v>
      </c>
      <c r="U3530" s="96"/>
      <c r="V3530" s="94">
        <f>Tabla3[[#This Row],[PRECIO %      en $]]*Tabla3[[#This Row],[PEDIDO ]]</f>
        <v>0</v>
      </c>
      <c r="W3530" s="57">
        <f>Tabla3[[#This Row],[PRECIO CON DESCT.]]*Tabla3[[#This Row],[PEDIDO ]]</f>
        <v>0</v>
      </c>
      <c r="X3530" s="58">
        <f>Tabla3[[#This Row],[PRECIO SIN %]]*Tabla3[[#This Row],[PEDIDO ]]</f>
        <v>0</v>
      </c>
    </row>
    <row r="3531" spans="1:24" ht="33" customHeight="1" x14ac:dyDescent="0.4">
      <c r="A3531" s="124">
        <v>726529244984</v>
      </c>
      <c r="B3531" s="51" t="s">
        <v>297</v>
      </c>
      <c r="C3531" s="51" t="s">
        <v>339</v>
      </c>
      <c r="D35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31" s="118" t="s">
        <v>3993</v>
      </c>
      <c r="F3531" s="75" t="s">
        <v>526</v>
      </c>
      <c r="G35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31" s="77">
        <v>364</v>
      </c>
      <c r="J3531" s="52">
        <v>5.9333299999999998</v>
      </c>
      <c r="K3531" s="53">
        <f>Tabla3[[#This Row],[PRECIOS]]-Tabla3[[#This Row],[PRECIOS]]*10%</f>
        <v>5.3399969999999994</v>
      </c>
      <c r="L3531" s="101"/>
      <c r="M3531" s="54"/>
      <c r="N3531" s="55">
        <f>IFERROR(Tabla3[[#This Row],[PRECIOS]]-Tabla3[[#This Row],[PRECIOS]]*Tabla3[[#This Row],[% PRODUCTO]]," ")</f>
        <v>5.9333299999999998</v>
      </c>
      <c r="O3531" s="54"/>
      <c r="P3531" s="55">
        <f>IFERROR(Tabla3[[#This Row],[OCULTAR2]]-Tabla3[[#This Row],[OCULTAR2]]*Tabla3[[#This Row],[% LÍNEA]]," ")</f>
        <v>5.9333299999999998</v>
      </c>
      <c r="Q3531" s="56">
        <f>IFERROR(Tabla3[[#This Row],[% PRODUCTO]]+Tabla3[[#This Row],[% LÍNEA]]," ")</f>
        <v>0</v>
      </c>
      <c r="R3531" s="53">
        <f>Tabla3[[#This Row],[OCULTAR3]]</f>
        <v>5.9333299999999998</v>
      </c>
      <c r="S3531" s="53">
        <f>Tabla3[[#This Row],[PRECIO SIN %]]-Tabla3[[#This Row],[PRECIO SIN %]]*10%</f>
        <v>5.3399969999999994</v>
      </c>
      <c r="T3531" s="80">
        <f>(Tabla3[[#This Row],[PRECIO CON DESCT.]]-(Tabla3[[#This Row],[PRECIO CON DESCT.]]*$T$6))</f>
        <v>3.3641981099999994</v>
      </c>
      <c r="U3531" s="96"/>
      <c r="V3531" s="94">
        <f>Tabla3[[#This Row],[PRECIO %      en $]]*Tabla3[[#This Row],[PEDIDO ]]</f>
        <v>0</v>
      </c>
      <c r="W3531" s="57">
        <f>Tabla3[[#This Row],[PRECIO CON DESCT.]]*Tabla3[[#This Row],[PEDIDO ]]</f>
        <v>0</v>
      </c>
      <c r="X3531" s="58">
        <f>Tabla3[[#This Row],[PRECIO SIN %]]*Tabla3[[#This Row],[PEDIDO ]]</f>
        <v>0</v>
      </c>
    </row>
    <row r="3532" spans="1:24" ht="33" customHeight="1" x14ac:dyDescent="0.4">
      <c r="A3532" s="125" t="s">
        <v>340</v>
      </c>
      <c r="B3532" s="59" t="s">
        <v>297</v>
      </c>
      <c r="C3532" s="59" t="s">
        <v>339</v>
      </c>
      <c r="D35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32" s="119" t="s">
        <v>3994</v>
      </c>
      <c r="F3532" s="76" t="s">
        <v>526</v>
      </c>
      <c r="G35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32" s="78">
        <v>2689</v>
      </c>
      <c r="J3532" s="52">
        <v>0.5</v>
      </c>
      <c r="K3532" s="60">
        <f>Tabla3[[#This Row],[PRECIOS]]-Tabla3[[#This Row],[PRECIOS]]*10%</f>
        <v>0.45</v>
      </c>
      <c r="L3532" s="101"/>
      <c r="M3532" s="61"/>
      <c r="N3532" s="55">
        <f>IFERROR(Tabla3[[#This Row],[PRECIOS]]-Tabla3[[#This Row],[PRECIOS]]*Tabla3[[#This Row],[% PRODUCTO]]," ")</f>
        <v>0.5</v>
      </c>
      <c r="O3532" s="61"/>
      <c r="P3532" s="55">
        <f>IFERROR(Tabla3[[#This Row],[OCULTAR2]]-Tabla3[[#This Row],[OCULTAR2]]*Tabla3[[#This Row],[% LÍNEA]]," ")</f>
        <v>0.5</v>
      </c>
      <c r="Q3532" s="56">
        <f>IFERROR(Tabla3[[#This Row],[% PRODUCTO]]+Tabla3[[#This Row],[% LÍNEA]]," ")</f>
        <v>0</v>
      </c>
      <c r="R3532" s="60">
        <f>Tabla3[[#This Row],[OCULTAR3]]</f>
        <v>0.5</v>
      </c>
      <c r="S3532" s="60">
        <f>Tabla3[[#This Row],[PRECIO SIN %]]-Tabla3[[#This Row],[PRECIO SIN %]]*10%</f>
        <v>0.45</v>
      </c>
      <c r="T3532" s="80">
        <f>(Tabla3[[#This Row],[PRECIO CON DESCT.]]-(Tabla3[[#This Row],[PRECIO CON DESCT.]]*$T$6))</f>
        <v>0.28349999999999997</v>
      </c>
      <c r="U3532" s="96"/>
      <c r="V3532" s="94">
        <f>Tabla3[[#This Row],[PRECIO %      en $]]*Tabla3[[#This Row],[PEDIDO ]]</f>
        <v>0</v>
      </c>
      <c r="W3532" s="57">
        <f>Tabla3[[#This Row],[PRECIO CON DESCT.]]*Tabla3[[#This Row],[PEDIDO ]]</f>
        <v>0</v>
      </c>
      <c r="X3532" s="58">
        <f>Tabla3[[#This Row],[PRECIO SIN %]]*Tabla3[[#This Row],[PEDIDO ]]</f>
        <v>0</v>
      </c>
    </row>
    <row r="3533" spans="1:24" ht="33" customHeight="1" x14ac:dyDescent="0.4">
      <c r="A3533" s="124" t="s">
        <v>341</v>
      </c>
      <c r="B3533" s="51" t="s">
        <v>297</v>
      </c>
      <c r="C3533" s="51" t="s">
        <v>300</v>
      </c>
      <c r="D35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33" s="118" t="s">
        <v>3995</v>
      </c>
      <c r="F3533" s="75" t="s">
        <v>526</v>
      </c>
      <c r="G35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33" s="77">
        <v>192</v>
      </c>
      <c r="J3533" s="52">
        <v>7</v>
      </c>
      <c r="K3533" s="53">
        <f>Tabla3[[#This Row],[PRECIOS]]-Tabla3[[#This Row],[PRECIOS]]*10%</f>
        <v>6.3</v>
      </c>
      <c r="L3533" s="101"/>
      <c r="M3533" s="54"/>
      <c r="N3533" s="55">
        <f>IFERROR(Tabla3[[#This Row],[PRECIOS]]-Tabla3[[#This Row],[PRECIOS]]*Tabla3[[#This Row],[% PRODUCTO]]," ")</f>
        <v>7</v>
      </c>
      <c r="O3533" s="54"/>
      <c r="P3533" s="55">
        <f>IFERROR(Tabla3[[#This Row],[OCULTAR2]]-Tabla3[[#This Row],[OCULTAR2]]*Tabla3[[#This Row],[% LÍNEA]]," ")</f>
        <v>7</v>
      </c>
      <c r="Q3533" s="56">
        <f>IFERROR(Tabla3[[#This Row],[% PRODUCTO]]+Tabla3[[#This Row],[% LÍNEA]]," ")</f>
        <v>0</v>
      </c>
      <c r="R3533" s="53">
        <f>Tabla3[[#This Row],[OCULTAR3]]</f>
        <v>7</v>
      </c>
      <c r="S3533" s="53">
        <f>Tabla3[[#This Row],[PRECIO SIN %]]-Tabla3[[#This Row],[PRECIO SIN %]]*10%</f>
        <v>6.3</v>
      </c>
      <c r="T3533" s="80">
        <f>(Tabla3[[#This Row],[PRECIO CON DESCT.]]-(Tabla3[[#This Row],[PRECIO CON DESCT.]]*$T$6))</f>
        <v>3.9689999999999999</v>
      </c>
      <c r="U3533" s="96"/>
      <c r="V3533" s="94">
        <f>Tabla3[[#This Row],[PRECIO %      en $]]*Tabla3[[#This Row],[PEDIDO ]]</f>
        <v>0</v>
      </c>
      <c r="W3533" s="57">
        <f>Tabla3[[#This Row],[PRECIO CON DESCT.]]*Tabla3[[#This Row],[PEDIDO ]]</f>
        <v>0</v>
      </c>
      <c r="X3533" s="58">
        <f>Tabla3[[#This Row],[PRECIO SIN %]]*Tabla3[[#This Row],[PEDIDO ]]</f>
        <v>0</v>
      </c>
    </row>
    <row r="3534" spans="1:24" ht="33" customHeight="1" x14ac:dyDescent="0.4">
      <c r="A3534" s="125">
        <v>7595651000019</v>
      </c>
      <c r="B3534" s="59" t="s">
        <v>297</v>
      </c>
      <c r="C3534" s="59" t="s">
        <v>342</v>
      </c>
      <c r="D35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34" s="119" t="s">
        <v>3996</v>
      </c>
      <c r="F3534" s="76" t="s">
        <v>526</v>
      </c>
      <c r="G35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34" s="78">
        <v>396</v>
      </c>
      <c r="J3534" s="52">
        <v>0.43332999999999999</v>
      </c>
      <c r="K3534" s="60">
        <f>Tabla3[[#This Row],[PRECIOS]]-Tabla3[[#This Row],[PRECIOS]]*10%</f>
        <v>0.38999699999999998</v>
      </c>
      <c r="L3534" s="101"/>
      <c r="M3534" s="61"/>
      <c r="N3534" s="55">
        <f>IFERROR(Tabla3[[#This Row],[PRECIOS]]-Tabla3[[#This Row],[PRECIOS]]*Tabla3[[#This Row],[% PRODUCTO]]," ")</f>
        <v>0.43332999999999999</v>
      </c>
      <c r="O3534" s="61"/>
      <c r="P3534" s="55">
        <f>IFERROR(Tabla3[[#This Row],[OCULTAR2]]-Tabla3[[#This Row],[OCULTAR2]]*Tabla3[[#This Row],[% LÍNEA]]," ")</f>
        <v>0.43332999999999999</v>
      </c>
      <c r="Q3534" s="56">
        <f>IFERROR(Tabla3[[#This Row],[% PRODUCTO]]+Tabla3[[#This Row],[% LÍNEA]]," ")</f>
        <v>0</v>
      </c>
      <c r="R3534" s="60">
        <f>Tabla3[[#This Row],[OCULTAR3]]</f>
        <v>0.43332999999999999</v>
      </c>
      <c r="S3534" s="60">
        <f>Tabla3[[#This Row],[PRECIO SIN %]]-Tabla3[[#This Row],[PRECIO SIN %]]*10%</f>
        <v>0.38999699999999998</v>
      </c>
      <c r="T3534" s="80">
        <f>(Tabla3[[#This Row],[PRECIO CON DESCT.]]-(Tabla3[[#This Row],[PRECIO CON DESCT.]]*$T$6))</f>
        <v>0.24569811</v>
      </c>
      <c r="U3534" s="96"/>
      <c r="V3534" s="94">
        <f>Tabla3[[#This Row],[PRECIO %      en $]]*Tabla3[[#This Row],[PEDIDO ]]</f>
        <v>0</v>
      </c>
      <c r="W3534" s="57">
        <f>Tabla3[[#This Row],[PRECIO CON DESCT.]]*Tabla3[[#This Row],[PEDIDO ]]</f>
        <v>0</v>
      </c>
      <c r="X3534" s="58">
        <f>Tabla3[[#This Row],[PRECIO SIN %]]*Tabla3[[#This Row],[PEDIDO ]]</f>
        <v>0</v>
      </c>
    </row>
    <row r="3535" spans="1:24" ht="33" customHeight="1" x14ac:dyDescent="0.4">
      <c r="A3535" s="124">
        <v>7595651000026</v>
      </c>
      <c r="B3535" s="51" t="s">
        <v>297</v>
      </c>
      <c r="C3535" s="51" t="s">
        <v>342</v>
      </c>
      <c r="D35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35" s="118" t="s">
        <v>3997</v>
      </c>
      <c r="F3535" s="75" t="s">
        <v>526</v>
      </c>
      <c r="G35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35" s="77">
        <v>779</v>
      </c>
      <c r="J3535" s="52">
        <v>0.68889</v>
      </c>
      <c r="K3535" s="53">
        <f>Tabla3[[#This Row],[PRECIOS]]-Tabla3[[#This Row],[PRECIOS]]*10%</f>
        <v>0.62000100000000002</v>
      </c>
      <c r="L3535" s="101"/>
      <c r="M3535" s="54"/>
      <c r="N3535" s="55">
        <f>IFERROR(Tabla3[[#This Row],[PRECIOS]]-Tabla3[[#This Row],[PRECIOS]]*Tabla3[[#This Row],[% PRODUCTO]]," ")</f>
        <v>0.68889</v>
      </c>
      <c r="O3535" s="54"/>
      <c r="P3535" s="55">
        <f>IFERROR(Tabla3[[#This Row],[OCULTAR2]]-Tabla3[[#This Row],[OCULTAR2]]*Tabla3[[#This Row],[% LÍNEA]]," ")</f>
        <v>0.68889</v>
      </c>
      <c r="Q3535" s="56">
        <f>IFERROR(Tabla3[[#This Row],[% PRODUCTO]]+Tabla3[[#This Row],[% LÍNEA]]," ")</f>
        <v>0</v>
      </c>
      <c r="R3535" s="53">
        <f>Tabla3[[#This Row],[OCULTAR3]]</f>
        <v>0.68889</v>
      </c>
      <c r="S3535" s="53">
        <f>Tabla3[[#This Row],[PRECIO SIN %]]-Tabla3[[#This Row],[PRECIO SIN %]]*10%</f>
        <v>0.62000100000000002</v>
      </c>
      <c r="T3535" s="80">
        <f>(Tabla3[[#This Row],[PRECIO CON DESCT.]]-(Tabla3[[#This Row],[PRECIO CON DESCT.]]*$T$6))</f>
        <v>0.39060063</v>
      </c>
      <c r="U3535" s="96"/>
      <c r="V3535" s="94">
        <f>Tabla3[[#This Row],[PRECIO %      en $]]*Tabla3[[#This Row],[PEDIDO ]]</f>
        <v>0</v>
      </c>
      <c r="W3535" s="57">
        <f>Tabla3[[#This Row],[PRECIO CON DESCT.]]*Tabla3[[#This Row],[PEDIDO ]]</f>
        <v>0</v>
      </c>
      <c r="X3535" s="58">
        <f>Tabla3[[#This Row],[PRECIO SIN %]]*Tabla3[[#This Row],[PEDIDO ]]</f>
        <v>0</v>
      </c>
    </row>
    <row r="3536" spans="1:24" ht="33" customHeight="1" x14ac:dyDescent="0.4">
      <c r="A3536" s="125">
        <v>7595651000040</v>
      </c>
      <c r="B3536" s="59" t="s">
        <v>297</v>
      </c>
      <c r="C3536" s="59" t="s">
        <v>342</v>
      </c>
      <c r="D35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36" s="119" t="s">
        <v>3998</v>
      </c>
      <c r="F3536" s="76" t="s">
        <v>526</v>
      </c>
      <c r="G35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36" s="78">
        <v>1250</v>
      </c>
      <c r="J3536" s="52">
        <v>0.77778000000000003</v>
      </c>
      <c r="K3536" s="60">
        <f>Tabla3[[#This Row],[PRECIOS]]-Tabla3[[#This Row],[PRECIOS]]*10%</f>
        <v>0.70000200000000001</v>
      </c>
      <c r="L3536" s="101"/>
      <c r="M3536" s="61"/>
      <c r="N3536" s="55">
        <f>IFERROR(Tabla3[[#This Row],[PRECIOS]]-Tabla3[[#This Row],[PRECIOS]]*Tabla3[[#This Row],[% PRODUCTO]]," ")</f>
        <v>0.77778000000000003</v>
      </c>
      <c r="O3536" s="61"/>
      <c r="P3536" s="55">
        <f>IFERROR(Tabla3[[#This Row],[OCULTAR2]]-Tabla3[[#This Row],[OCULTAR2]]*Tabla3[[#This Row],[% LÍNEA]]," ")</f>
        <v>0.77778000000000003</v>
      </c>
      <c r="Q3536" s="56">
        <f>IFERROR(Tabla3[[#This Row],[% PRODUCTO]]+Tabla3[[#This Row],[% LÍNEA]]," ")</f>
        <v>0</v>
      </c>
      <c r="R3536" s="60">
        <f>Tabla3[[#This Row],[OCULTAR3]]</f>
        <v>0.77778000000000003</v>
      </c>
      <c r="S3536" s="60">
        <f>Tabla3[[#This Row],[PRECIO SIN %]]-Tabla3[[#This Row],[PRECIO SIN %]]*10%</f>
        <v>0.70000200000000001</v>
      </c>
      <c r="T3536" s="80">
        <f>(Tabla3[[#This Row],[PRECIO CON DESCT.]]-(Tabla3[[#This Row],[PRECIO CON DESCT.]]*$T$6))</f>
        <v>0.44100126000000001</v>
      </c>
      <c r="U3536" s="96"/>
      <c r="V3536" s="94">
        <f>Tabla3[[#This Row],[PRECIO %      en $]]*Tabla3[[#This Row],[PEDIDO ]]</f>
        <v>0</v>
      </c>
      <c r="W3536" s="57">
        <f>Tabla3[[#This Row],[PRECIO CON DESCT.]]*Tabla3[[#This Row],[PEDIDO ]]</f>
        <v>0</v>
      </c>
      <c r="X3536" s="58">
        <f>Tabla3[[#This Row],[PRECIO SIN %]]*Tabla3[[#This Row],[PEDIDO ]]</f>
        <v>0</v>
      </c>
    </row>
    <row r="3537" spans="1:24" ht="33" customHeight="1" x14ac:dyDescent="0.4">
      <c r="A3537" s="124">
        <v>7595651000033</v>
      </c>
      <c r="B3537" s="51" t="s">
        <v>297</v>
      </c>
      <c r="C3537" s="51" t="s">
        <v>342</v>
      </c>
      <c r="D35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37" s="118" t="s">
        <v>3999</v>
      </c>
      <c r="F3537" s="75" t="s">
        <v>537</v>
      </c>
      <c r="G35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37" s="77">
        <v>1721</v>
      </c>
      <c r="J3537" s="52">
        <v>0.7</v>
      </c>
      <c r="K3537" s="53">
        <f>Tabla3[[#This Row],[PRECIOS]]-Tabla3[[#This Row],[PRECIOS]]*10%</f>
        <v>0.63</v>
      </c>
      <c r="L3537" s="101"/>
      <c r="M3537" s="54"/>
      <c r="N3537" s="55">
        <f>IFERROR(Tabla3[[#This Row],[PRECIOS]]-Tabla3[[#This Row],[PRECIOS]]*Tabla3[[#This Row],[% PRODUCTO]]," ")</f>
        <v>0.7</v>
      </c>
      <c r="O3537" s="54"/>
      <c r="P3537" s="55">
        <f>IFERROR(Tabla3[[#This Row],[OCULTAR2]]-Tabla3[[#This Row],[OCULTAR2]]*Tabla3[[#This Row],[% LÍNEA]]," ")</f>
        <v>0.7</v>
      </c>
      <c r="Q3537" s="56">
        <f>IFERROR(Tabla3[[#This Row],[% PRODUCTO]]+Tabla3[[#This Row],[% LÍNEA]]," ")</f>
        <v>0</v>
      </c>
      <c r="R3537" s="53">
        <f>Tabla3[[#This Row],[OCULTAR3]]</f>
        <v>0.7</v>
      </c>
      <c r="S3537" s="53">
        <f>Tabla3[[#This Row],[PRECIO SIN %]]-Tabla3[[#This Row],[PRECIO SIN %]]*10%</f>
        <v>0.63</v>
      </c>
      <c r="T3537" s="80">
        <f>(Tabla3[[#This Row],[PRECIO CON DESCT.]]-(Tabla3[[#This Row],[PRECIO CON DESCT.]]*$T$6))</f>
        <v>0.39690000000000003</v>
      </c>
      <c r="U3537" s="96"/>
      <c r="V3537" s="94">
        <f>Tabla3[[#This Row],[PRECIO %      en $]]*Tabla3[[#This Row],[PEDIDO ]]</f>
        <v>0</v>
      </c>
      <c r="W3537" s="57">
        <f>Tabla3[[#This Row],[PRECIO CON DESCT.]]*Tabla3[[#This Row],[PEDIDO ]]</f>
        <v>0</v>
      </c>
      <c r="X3537" s="58">
        <f>Tabla3[[#This Row],[PRECIO SIN %]]*Tabla3[[#This Row],[PEDIDO ]]</f>
        <v>0</v>
      </c>
    </row>
    <row r="3538" spans="1:24" ht="33" customHeight="1" x14ac:dyDescent="0.4">
      <c r="A3538" s="125" t="s">
        <v>343</v>
      </c>
      <c r="B3538" s="59" t="s">
        <v>297</v>
      </c>
      <c r="C3538" s="59" t="s">
        <v>297</v>
      </c>
      <c r="D35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38" s="119" t="s">
        <v>4000</v>
      </c>
      <c r="F3538" s="76" t="s">
        <v>526</v>
      </c>
      <c r="G35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38" s="78">
        <v>149</v>
      </c>
      <c r="J3538" s="52">
        <v>1.4444399999999999</v>
      </c>
      <c r="K3538" s="60">
        <f>Tabla3[[#This Row],[PRECIOS]]-Tabla3[[#This Row],[PRECIOS]]*10%</f>
        <v>1.2999959999999999</v>
      </c>
      <c r="L3538" s="101"/>
      <c r="M3538" s="61"/>
      <c r="N3538" s="55">
        <f>IFERROR(Tabla3[[#This Row],[PRECIOS]]-Tabla3[[#This Row],[PRECIOS]]*Tabla3[[#This Row],[% PRODUCTO]]," ")</f>
        <v>1.4444399999999999</v>
      </c>
      <c r="O3538" s="61"/>
      <c r="P3538" s="55">
        <f>IFERROR(Tabla3[[#This Row],[OCULTAR2]]-Tabla3[[#This Row],[OCULTAR2]]*Tabla3[[#This Row],[% LÍNEA]]," ")</f>
        <v>1.4444399999999999</v>
      </c>
      <c r="Q3538" s="56">
        <f>IFERROR(Tabla3[[#This Row],[% PRODUCTO]]+Tabla3[[#This Row],[% LÍNEA]]," ")</f>
        <v>0</v>
      </c>
      <c r="R3538" s="60">
        <f>Tabla3[[#This Row],[OCULTAR3]]</f>
        <v>1.4444399999999999</v>
      </c>
      <c r="S3538" s="60">
        <f>Tabla3[[#This Row],[PRECIO SIN %]]-Tabla3[[#This Row],[PRECIO SIN %]]*10%</f>
        <v>1.2999959999999999</v>
      </c>
      <c r="T3538" s="80">
        <f>(Tabla3[[#This Row],[PRECIO CON DESCT.]]-(Tabla3[[#This Row],[PRECIO CON DESCT.]]*$T$6))</f>
        <v>0.81899747999999994</v>
      </c>
      <c r="U3538" s="96"/>
      <c r="V3538" s="94">
        <f>Tabla3[[#This Row],[PRECIO %      en $]]*Tabla3[[#This Row],[PEDIDO ]]</f>
        <v>0</v>
      </c>
      <c r="W3538" s="57">
        <f>Tabla3[[#This Row],[PRECIO CON DESCT.]]*Tabla3[[#This Row],[PEDIDO ]]</f>
        <v>0</v>
      </c>
      <c r="X3538" s="58">
        <f>Tabla3[[#This Row],[PRECIO SIN %]]*Tabla3[[#This Row],[PEDIDO ]]</f>
        <v>0</v>
      </c>
    </row>
    <row r="3539" spans="1:24" ht="33" customHeight="1" x14ac:dyDescent="0.4">
      <c r="A3539" s="124">
        <v>3170467300003</v>
      </c>
      <c r="B3539" s="51" t="s">
        <v>297</v>
      </c>
      <c r="C3539" s="51" t="s">
        <v>311</v>
      </c>
      <c r="D35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39" s="118" t="s">
        <v>4001</v>
      </c>
      <c r="F3539" s="75" t="s">
        <v>537</v>
      </c>
      <c r="G35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39" s="77">
        <v>22</v>
      </c>
      <c r="J3539" s="52">
        <v>8.88889</v>
      </c>
      <c r="K3539" s="53">
        <f>Tabla3[[#This Row],[PRECIOS]]-Tabla3[[#This Row],[PRECIOS]]*10%</f>
        <v>8.0000009999999993</v>
      </c>
      <c r="L3539" s="101"/>
      <c r="M3539" s="54"/>
      <c r="N3539" s="55">
        <f>IFERROR(Tabla3[[#This Row],[PRECIOS]]-Tabla3[[#This Row],[PRECIOS]]*Tabla3[[#This Row],[% PRODUCTO]]," ")</f>
        <v>8.88889</v>
      </c>
      <c r="O3539" s="54"/>
      <c r="P3539" s="55">
        <f>IFERROR(Tabla3[[#This Row],[OCULTAR2]]-Tabla3[[#This Row],[OCULTAR2]]*Tabla3[[#This Row],[% LÍNEA]]," ")</f>
        <v>8.88889</v>
      </c>
      <c r="Q3539" s="56">
        <f>IFERROR(Tabla3[[#This Row],[% PRODUCTO]]+Tabla3[[#This Row],[% LÍNEA]]," ")</f>
        <v>0</v>
      </c>
      <c r="R3539" s="53">
        <f>Tabla3[[#This Row],[OCULTAR3]]</f>
        <v>8.88889</v>
      </c>
      <c r="S3539" s="53">
        <f>Tabla3[[#This Row],[PRECIO SIN %]]-Tabla3[[#This Row],[PRECIO SIN %]]*10%</f>
        <v>8.0000009999999993</v>
      </c>
      <c r="T3539" s="80">
        <f>(Tabla3[[#This Row],[PRECIO CON DESCT.]]-(Tabla3[[#This Row],[PRECIO CON DESCT.]]*$T$6))</f>
        <v>5.0400006299999998</v>
      </c>
      <c r="U3539" s="96"/>
      <c r="V3539" s="94">
        <f>Tabla3[[#This Row],[PRECIO %      en $]]*Tabla3[[#This Row],[PEDIDO ]]</f>
        <v>0</v>
      </c>
      <c r="W3539" s="57">
        <f>Tabla3[[#This Row],[PRECIO CON DESCT.]]*Tabla3[[#This Row],[PEDIDO ]]</f>
        <v>0</v>
      </c>
      <c r="X3539" s="58">
        <f>Tabla3[[#This Row],[PRECIO SIN %]]*Tabla3[[#This Row],[PEDIDO ]]</f>
        <v>0</v>
      </c>
    </row>
    <row r="3540" spans="1:24" ht="33" customHeight="1" x14ac:dyDescent="0.4">
      <c r="A3540" s="125" t="s">
        <v>344</v>
      </c>
      <c r="B3540" s="59" t="s">
        <v>297</v>
      </c>
      <c r="C3540" s="59" t="s">
        <v>345</v>
      </c>
      <c r="D35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40" s="119" t="s">
        <v>4002</v>
      </c>
      <c r="F3540" s="76" t="s">
        <v>526</v>
      </c>
      <c r="G35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40" s="78">
        <v>46</v>
      </c>
      <c r="J3540" s="52">
        <v>6</v>
      </c>
      <c r="K3540" s="60">
        <f>Tabla3[[#This Row],[PRECIOS]]-Tabla3[[#This Row],[PRECIOS]]*10%</f>
        <v>5.4</v>
      </c>
      <c r="L3540" s="101"/>
      <c r="M3540" s="61"/>
      <c r="N3540" s="55">
        <f>IFERROR(Tabla3[[#This Row],[PRECIOS]]-Tabla3[[#This Row],[PRECIOS]]*Tabla3[[#This Row],[% PRODUCTO]]," ")</f>
        <v>6</v>
      </c>
      <c r="O3540" s="61"/>
      <c r="P3540" s="55">
        <f>IFERROR(Tabla3[[#This Row],[OCULTAR2]]-Tabla3[[#This Row],[OCULTAR2]]*Tabla3[[#This Row],[% LÍNEA]]," ")</f>
        <v>6</v>
      </c>
      <c r="Q3540" s="56">
        <f>IFERROR(Tabla3[[#This Row],[% PRODUCTO]]+Tabla3[[#This Row],[% LÍNEA]]," ")</f>
        <v>0</v>
      </c>
      <c r="R3540" s="60">
        <f>Tabla3[[#This Row],[OCULTAR3]]</f>
        <v>6</v>
      </c>
      <c r="S3540" s="60">
        <f>Tabla3[[#This Row],[PRECIO SIN %]]-Tabla3[[#This Row],[PRECIO SIN %]]*10%</f>
        <v>5.4</v>
      </c>
      <c r="T3540" s="80">
        <f>(Tabla3[[#This Row],[PRECIO CON DESCT.]]-(Tabla3[[#This Row],[PRECIO CON DESCT.]]*$T$6))</f>
        <v>3.4020000000000001</v>
      </c>
      <c r="U3540" s="96"/>
      <c r="V3540" s="94">
        <f>Tabla3[[#This Row],[PRECIO %      en $]]*Tabla3[[#This Row],[PEDIDO ]]</f>
        <v>0</v>
      </c>
      <c r="W3540" s="57">
        <f>Tabla3[[#This Row],[PRECIO CON DESCT.]]*Tabla3[[#This Row],[PEDIDO ]]</f>
        <v>0</v>
      </c>
      <c r="X3540" s="58">
        <f>Tabla3[[#This Row],[PRECIO SIN %]]*Tabla3[[#This Row],[PEDIDO ]]</f>
        <v>0</v>
      </c>
    </row>
    <row r="3541" spans="1:24" ht="33" customHeight="1" x14ac:dyDescent="0.4">
      <c r="A3541" s="124" t="s">
        <v>346</v>
      </c>
      <c r="B3541" s="51" t="s">
        <v>297</v>
      </c>
      <c r="C3541" s="51" t="s">
        <v>345</v>
      </c>
      <c r="D35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41" s="118" t="s">
        <v>4003</v>
      </c>
      <c r="F3541" s="75" t="s">
        <v>526</v>
      </c>
      <c r="G35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41" s="77">
        <v>36</v>
      </c>
      <c r="J3541" s="52">
        <v>5.9</v>
      </c>
      <c r="K3541" s="53">
        <f>Tabla3[[#This Row],[PRECIOS]]-Tabla3[[#This Row],[PRECIOS]]*10%</f>
        <v>5.3100000000000005</v>
      </c>
      <c r="L3541" s="101"/>
      <c r="M3541" s="54"/>
      <c r="N3541" s="55">
        <f>IFERROR(Tabla3[[#This Row],[PRECIOS]]-Tabla3[[#This Row],[PRECIOS]]*Tabla3[[#This Row],[% PRODUCTO]]," ")</f>
        <v>5.9</v>
      </c>
      <c r="O3541" s="54"/>
      <c r="P3541" s="55">
        <f>IFERROR(Tabla3[[#This Row],[OCULTAR2]]-Tabla3[[#This Row],[OCULTAR2]]*Tabla3[[#This Row],[% LÍNEA]]," ")</f>
        <v>5.9</v>
      </c>
      <c r="Q3541" s="56">
        <f>IFERROR(Tabla3[[#This Row],[% PRODUCTO]]+Tabla3[[#This Row],[% LÍNEA]]," ")</f>
        <v>0</v>
      </c>
      <c r="R3541" s="53">
        <f>Tabla3[[#This Row],[OCULTAR3]]</f>
        <v>5.9</v>
      </c>
      <c r="S3541" s="53">
        <f>Tabla3[[#This Row],[PRECIO SIN %]]-Tabla3[[#This Row],[PRECIO SIN %]]*10%</f>
        <v>5.3100000000000005</v>
      </c>
      <c r="T3541" s="80">
        <f>(Tabla3[[#This Row],[PRECIO CON DESCT.]]-(Tabla3[[#This Row],[PRECIO CON DESCT.]]*$T$6))</f>
        <v>3.3453000000000004</v>
      </c>
      <c r="U3541" s="96"/>
      <c r="V3541" s="94">
        <f>Tabla3[[#This Row],[PRECIO %      en $]]*Tabla3[[#This Row],[PEDIDO ]]</f>
        <v>0</v>
      </c>
      <c r="W3541" s="57">
        <f>Tabla3[[#This Row],[PRECIO CON DESCT.]]*Tabla3[[#This Row],[PEDIDO ]]</f>
        <v>0</v>
      </c>
      <c r="X3541" s="58">
        <f>Tabla3[[#This Row],[PRECIO SIN %]]*Tabla3[[#This Row],[PEDIDO ]]</f>
        <v>0</v>
      </c>
    </row>
    <row r="3542" spans="1:24" ht="33" customHeight="1" x14ac:dyDescent="0.4">
      <c r="A3542" s="125" t="s">
        <v>82</v>
      </c>
      <c r="B3542" s="59" t="s">
        <v>297</v>
      </c>
      <c r="C3542" s="59" t="s">
        <v>345</v>
      </c>
      <c r="D35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42" s="119" t="s">
        <v>4004</v>
      </c>
      <c r="F3542" s="76" t="s">
        <v>526</v>
      </c>
      <c r="G35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42" s="78">
        <v>34</v>
      </c>
      <c r="J3542" s="52">
        <v>6</v>
      </c>
      <c r="K3542" s="60">
        <f>Tabla3[[#This Row],[PRECIOS]]-Tabla3[[#This Row],[PRECIOS]]*10%</f>
        <v>5.4</v>
      </c>
      <c r="L3542" s="101"/>
      <c r="M3542" s="61"/>
      <c r="N3542" s="55">
        <f>IFERROR(Tabla3[[#This Row],[PRECIOS]]-Tabla3[[#This Row],[PRECIOS]]*Tabla3[[#This Row],[% PRODUCTO]]," ")</f>
        <v>6</v>
      </c>
      <c r="O3542" s="61"/>
      <c r="P3542" s="55">
        <f>IFERROR(Tabla3[[#This Row],[OCULTAR2]]-Tabla3[[#This Row],[OCULTAR2]]*Tabla3[[#This Row],[% LÍNEA]]," ")</f>
        <v>6</v>
      </c>
      <c r="Q3542" s="56">
        <f>IFERROR(Tabla3[[#This Row],[% PRODUCTO]]+Tabla3[[#This Row],[% LÍNEA]]," ")</f>
        <v>0</v>
      </c>
      <c r="R3542" s="60">
        <f>Tabla3[[#This Row],[OCULTAR3]]</f>
        <v>6</v>
      </c>
      <c r="S3542" s="60">
        <f>Tabla3[[#This Row],[PRECIO SIN %]]-Tabla3[[#This Row],[PRECIO SIN %]]*10%</f>
        <v>5.4</v>
      </c>
      <c r="T3542" s="80">
        <f>(Tabla3[[#This Row],[PRECIO CON DESCT.]]-(Tabla3[[#This Row],[PRECIO CON DESCT.]]*$T$6))</f>
        <v>3.4020000000000001</v>
      </c>
      <c r="U3542" s="96"/>
      <c r="V3542" s="94">
        <f>Tabla3[[#This Row],[PRECIO %      en $]]*Tabla3[[#This Row],[PEDIDO ]]</f>
        <v>0</v>
      </c>
      <c r="W3542" s="57">
        <f>Tabla3[[#This Row],[PRECIO CON DESCT.]]*Tabla3[[#This Row],[PEDIDO ]]</f>
        <v>0</v>
      </c>
      <c r="X3542" s="58">
        <f>Tabla3[[#This Row],[PRECIO SIN %]]*Tabla3[[#This Row],[PEDIDO ]]</f>
        <v>0</v>
      </c>
    </row>
    <row r="3543" spans="1:24" ht="33" customHeight="1" x14ac:dyDescent="0.4">
      <c r="A3543" s="124" t="s">
        <v>82</v>
      </c>
      <c r="B3543" s="51" t="s">
        <v>297</v>
      </c>
      <c r="C3543" s="51" t="s">
        <v>345</v>
      </c>
      <c r="D35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43" s="118" t="s">
        <v>4005</v>
      </c>
      <c r="F3543" s="75" t="s">
        <v>537</v>
      </c>
      <c r="G35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43" s="77">
        <v>17</v>
      </c>
      <c r="J3543" s="52">
        <v>6</v>
      </c>
      <c r="K3543" s="53">
        <f>Tabla3[[#This Row],[PRECIOS]]-Tabla3[[#This Row],[PRECIOS]]*10%</f>
        <v>5.4</v>
      </c>
      <c r="L3543" s="101"/>
      <c r="M3543" s="54"/>
      <c r="N3543" s="55">
        <f>IFERROR(Tabla3[[#This Row],[PRECIOS]]-Tabla3[[#This Row],[PRECIOS]]*Tabla3[[#This Row],[% PRODUCTO]]," ")</f>
        <v>6</v>
      </c>
      <c r="O3543" s="54"/>
      <c r="P3543" s="55">
        <f>IFERROR(Tabla3[[#This Row],[OCULTAR2]]-Tabla3[[#This Row],[OCULTAR2]]*Tabla3[[#This Row],[% LÍNEA]]," ")</f>
        <v>6</v>
      </c>
      <c r="Q3543" s="56">
        <f>IFERROR(Tabla3[[#This Row],[% PRODUCTO]]+Tabla3[[#This Row],[% LÍNEA]]," ")</f>
        <v>0</v>
      </c>
      <c r="R3543" s="53">
        <f>Tabla3[[#This Row],[OCULTAR3]]</f>
        <v>6</v>
      </c>
      <c r="S3543" s="53">
        <f>Tabla3[[#This Row],[PRECIO SIN %]]-Tabla3[[#This Row],[PRECIO SIN %]]*10%</f>
        <v>5.4</v>
      </c>
      <c r="T3543" s="80">
        <f>(Tabla3[[#This Row],[PRECIO CON DESCT.]]-(Tabla3[[#This Row],[PRECIO CON DESCT.]]*$T$6))</f>
        <v>3.4020000000000001</v>
      </c>
      <c r="U3543" s="96"/>
      <c r="V3543" s="94">
        <f>Tabla3[[#This Row],[PRECIO %      en $]]*Tabla3[[#This Row],[PEDIDO ]]</f>
        <v>0</v>
      </c>
      <c r="W3543" s="57">
        <f>Tabla3[[#This Row],[PRECIO CON DESCT.]]*Tabla3[[#This Row],[PEDIDO ]]</f>
        <v>0</v>
      </c>
      <c r="X3543" s="58">
        <f>Tabla3[[#This Row],[PRECIO SIN %]]*Tabla3[[#This Row],[PEDIDO ]]</f>
        <v>0</v>
      </c>
    </row>
    <row r="3544" spans="1:24" ht="33" customHeight="1" x14ac:dyDescent="0.4">
      <c r="A3544" s="125" t="s">
        <v>347</v>
      </c>
      <c r="B3544" s="59" t="s">
        <v>297</v>
      </c>
      <c r="C3544" s="59" t="s">
        <v>345</v>
      </c>
      <c r="D35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44" s="119" t="s">
        <v>4006</v>
      </c>
      <c r="F3544" s="76" t="s">
        <v>537</v>
      </c>
      <c r="G35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44" s="78">
        <v>21</v>
      </c>
      <c r="J3544" s="52">
        <v>6</v>
      </c>
      <c r="K3544" s="60">
        <f>Tabla3[[#This Row],[PRECIOS]]-Tabla3[[#This Row],[PRECIOS]]*10%</f>
        <v>5.4</v>
      </c>
      <c r="L3544" s="101"/>
      <c r="M3544" s="61"/>
      <c r="N3544" s="55">
        <f>IFERROR(Tabla3[[#This Row],[PRECIOS]]-Tabla3[[#This Row],[PRECIOS]]*Tabla3[[#This Row],[% PRODUCTO]]," ")</f>
        <v>6</v>
      </c>
      <c r="O3544" s="61"/>
      <c r="P3544" s="55">
        <f>IFERROR(Tabla3[[#This Row],[OCULTAR2]]-Tabla3[[#This Row],[OCULTAR2]]*Tabla3[[#This Row],[% LÍNEA]]," ")</f>
        <v>6</v>
      </c>
      <c r="Q3544" s="56">
        <f>IFERROR(Tabla3[[#This Row],[% PRODUCTO]]+Tabla3[[#This Row],[% LÍNEA]]," ")</f>
        <v>0</v>
      </c>
      <c r="R3544" s="60">
        <f>Tabla3[[#This Row],[OCULTAR3]]</f>
        <v>6</v>
      </c>
      <c r="S3544" s="60">
        <f>Tabla3[[#This Row],[PRECIO SIN %]]-Tabla3[[#This Row],[PRECIO SIN %]]*10%</f>
        <v>5.4</v>
      </c>
      <c r="T3544" s="80">
        <f>(Tabla3[[#This Row],[PRECIO CON DESCT.]]-(Tabla3[[#This Row],[PRECIO CON DESCT.]]*$T$6))</f>
        <v>3.4020000000000001</v>
      </c>
      <c r="U3544" s="96"/>
      <c r="V3544" s="94">
        <f>Tabla3[[#This Row],[PRECIO %      en $]]*Tabla3[[#This Row],[PEDIDO ]]</f>
        <v>0</v>
      </c>
      <c r="W3544" s="57">
        <f>Tabla3[[#This Row],[PRECIO CON DESCT.]]*Tabla3[[#This Row],[PEDIDO ]]</f>
        <v>0</v>
      </c>
      <c r="X3544" s="58">
        <f>Tabla3[[#This Row],[PRECIO SIN %]]*Tabla3[[#This Row],[PEDIDO ]]</f>
        <v>0</v>
      </c>
    </row>
    <row r="3545" spans="1:24" ht="33" customHeight="1" x14ac:dyDescent="0.4">
      <c r="A3545" s="124" t="s">
        <v>82</v>
      </c>
      <c r="B3545" s="51" t="s">
        <v>297</v>
      </c>
      <c r="C3545" s="51" t="s">
        <v>345</v>
      </c>
      <c r="D35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45" s="118" t="s">
        <v>4007</v>
      </c>
      <c r="F3545" s="75" t="s">
        <v>537</v>
      </c>
      <c r="G35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45" s="77">
        <v>18</v>
      </c>
      <c r="J3545" s="52">
        <v>6</v>
      </c>
      <c r="K3545" s="53">
        <f>Tabla3[[#This Row],[PRECIOS]]-Tabla3[[#This Row],[PRECIOS]]*10%</f>
        <v>5.4</v>
      </c>
      <c r="L3545" s="101"/>
      <c r="M3545" s="54"/>
      <c r="N3545" s="55">
        <f>IFERROR(Tabla3[[#This Row],[PRECIOS]]-Tabla3[[#This Row],[PRECIOS]]*Tabla3[[#This Row],[% PRODUCTO]]," ")</f>
        <v>6</v>
      </c>
      <c r="O3545" s="54"/>
      <c r="P3545" s="55">
        <f>IFERROR(Tabla3[[#This Row],[OCULTAR2]]-Tabla3[[#This Row],[OCULTAR2]]*Tabla3[[#This Row],[% LÍNEA]]," ")</f>
        <v>6</v>
      </c>
      <c r="Q3545" s="56">
        <f>IFERROR(Tabla3[[#This Row],[% PRODUCTO]]+Tabla3[[#This Row],[% LÍNEA]]," ")</f>
        <v>0</v>
      </c>
      <c r="R3545" s="53">
        <f>Tabla3[[#This Row],[OCULTAR3]]</f>
        <v>6</v>
      </c>
      <c r="S3545" s="53">
        <f>Tabla3[[#This Row],[PRECIO SIN %]]-Tabla3[[#This Row],[PRECIO SIN %]]*10%</f>
        <v>5.4</v>
      </c>
      <c r="T3545" s="80">
        <f>(Tabla3[[#This Row],[PRECIO CON DESCT.]]-(Tabla3[[#This Row],[PRECIO CON DESCT.]]*$T$6))</f>
        <v>3.4020000000000001</v>
      </c>
      <c r="U3545" s="96"/>
      <c r="V3545" s="94">
        <f>Tabla3[[#This Row],[PRECIO %      en $]]*Tabla3[[#This Row],[PEDIDO ]]</f>
        <v>0</v>
      </c>
      <c r="W3545" s="57">
        <f>Tabla3[[#This Row],[PRECIO CON DESCT.]]*Tabla3[[#This Row],[PEDIDO ]]</f>
        <v>0</v>
      </c>
      <c r="X3545" s="58">
        <f>Tabla3[[#This Row],[PRECIO SIN %]]*Tabla3[[#This Row],[PEDIDO ]]</f>
        <v>0</v>
      </c>
    </row>
    <row r="3546" spans="1:24" ht="33" customHeight="1" x14ac:dyDescent="0.4">
      <c r="A3546" s="125" t="s">
        <v>348</v>
      </c>
      <c r="B3546" s="59" t="s">
        <v>297</v>
      </c>
      <c r="C3546" s="59" t="s">
        <v>345</v>
      </c>
      <c r="D35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46" s="119" t="s">
        <v>4008</v>
      </c>
      <c r="F3546" s="76" t="s">
        <v>526</v>
      </c>
      <c r="G35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46" s="78">
        <v>46</v>
      </c>
      <c r="J3546" s="52">
        <v>5.9</v>
      </c>
      <c r="K3546" s="60">
        <f>Tabla3[[#This Row],[PRECIOS]]-Tabla3[[#This Row],[PRECIOS]]*10%</f>
        <v>5.3100000000000005</v>
      </c>
      <c r="L3546" s="101"/>
      <c r="M3546" s="61"/>
      <c r="N3546" s="55">
        <f>IFERROR(Tabla3[[#This Row],[PRECIOS]]-Tabla3[[#This Row],[PRECIOS]]*Tabla3[[#This Row],[% PRODUCTO]]," ")</f>
        <v>5.9</v>
      </c>
      <c r="O3546" s="61"/>
      <c r="P3546" s="55">
        <f>IFERROR(Tabla3[[#This Row],[OCULTAR2]]-Tabla3[[#This Row],[OCULTAR2]]*Tabla3[[#This Row],[% LÍNEA]]," ")</f>
        <v>5.9</v>
      </c>
      <c r="Q3546" s="56">
        <f>IFERROR(Tabla3[[#This Row],[% PRODUCTO]]+Tabla3[[#This Row],[% LÍNEA]]," ")</f>
        <v>0</v>
      </c>
      <c r="R3546" s="60">
        <f>Tabla3[[#This Row],[OCULTAR3]]</f>
        <v>5.9</v>
      </c>
      <c r="S3546" s="60">
        <f>Tabla3[[#This Row],[PRECIO SIN %]]-Tabla3[[#This Row],[PRECIO SIN %]]*10%</f>
        <v>5.3100000000000005</v>
      </c>
      <c r="T3546" s="80">
        <f>(Tabla3[[#This Row],[PRECIO CON DESCT.]]-(Tabla3[[#This Row],[PRECIO CON DESCT.]]*$T$6))</f>
        <v>3.3453000000000004</v>
      </c>
      <c r="U3546" s="96"/>
      <c r="V3546" s="94">
        <f>Tabla3[[#This Row],[PRECIO %      en $]]*Tabla3[[#This Row],[PEDIDO ]]</f>
        <v>0</v>
      </c>
      <c r="W3546" s="57">
        <f>Tabla3[[#This Row],[PRECIO CON DESCT.]]*Tabla3[[#This Row],[PEDIDO ]]</f>
        <v>0</v>
      </c>
      <c r="X3546" s="58">
        <f>Tabla3[[#This Row],[PRECIO SIN %]]*Tabla3[[#This Row],[PEDIDO ]]</f>
        <v>0</v>
      </c>
    </row>
    <row r="3547" spans="1:24" ht="33" customHeight="1" x14ac:dyDescent="0.4">
      <c r="A3547" s="124" t="s">
        <v>349</v>
      </c>
      <c r="B3547" s="51" t="s">
        <v>297</v>
      </c>
      <c r="C3547" s="51" t="s">
        <v>345</v>
      </c>
      <c r="D35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47" s="118" t="s">
        <v>4009</v>
      </c>
      <c r="F3547" s="75" t="s">
        <v>526</v>
      </c>
      <c r="G35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47" s="77">
        <v>66</v>
      </c>
      <c r="J3547" s="52">
        <v>5.7777799999999999</v>
      </c>
      <c r="K3547" s="53">
        <f>Tabla3[[#This Row],[PRECIOS]]-Tabla3[[#This Row],[PRECIOS]]*10%</f>
        <v>5.2000019999999996</v>
      </c>
      <c r="L3547" s="101"/>
      <c r="M3547" s="54"/>
      <c r="N3547" s="55">
        <f>IFERROR(Tabla3[[#This Row],[PRECIOS]]-Tabla3[[#This Row],[PRECIOS]]*Tabla3[[#This Row],[% PRODUCTO]]," ")</f>
        <v>5.7777799999999999</v>
      </c>
      <c r="O3547" s="54"/>
      <c r="P3547" s="55">
        <f>IFERROR(Tabla3[[#This Row],[OCULTAR2]]-Tabla3[[#This Row],[OCULTAR2]]*Tabla3[[#This Row],[% LÍNEA]]," ")</f>
        <v>5.7777799999999999</v>
      </c>
      <c r="Q3547" s="56">
        <f>IFERROR(Tabla3[[#This Row],[% PRODUCTO]]+Tabla3[[#This Row],[% LÍNEA]]," ")</f>
        <v>0</v>
      </c>
      <c r="R3547" s="53">
        <f>Tabla3[[#This Row],[OCULTAR3]]</f>
        <v>5.7777799999999999</v>
      </c>
      <c r="S3547" s="53">
        <f>Tabla3[[#This Row],[PRECIO SIN %]]-Tabla3[[#This Row],[PRECIO SIN %]]*10%</f>
        <v>5.2000019999999996</v>
      </c>
      <c r="T3547" s="80">
        <f>(Tabla3[[#This Row],[PRECIO CON DESCT.]]-(Tabla3[[#This Row],[PRECIO CON DESCT.]]*$T$6))</f>
        <v>3.2760012599999997</v>
      </c>
      <c r="U3547" s="96"/>
      <c r="V3547" s="94">
        <f>Tabla3[[#This Row],[PRECIO %      en $]]*Tabla3[[#This Row],[PEDIDO ]]</f>
        <v>0</v>
      </c>
      <c r="W3547" s="57">
        <f>Tabla3[[#This Row],[PRECIO CON DESCT.]]*Tabla3[[#This Row],[PEDIDO ]]</f>
        <v>0</v>
      </c>
      <c r="X3547" s="58">
        <f>Tabla3[[#This Row],[PRECIO SIN %]]*Tabla3[[#This Row],[PEDIDO ]]</f>
        <v>0</v>
      </c>
    </row>
    <row r="3548" spans="1:24" ht="33" customHeight="1" x14ac:dyDescent="0.4">
      <c r="A3548" s="125" t="s">
        <v>350</v>
      </c>
      <c r="B3548" s="59" t="s">
        <v>297</v>
      </c>
      <c r="C3548" s="59" t="s">
        <v>345</v>
      </c>
      <c r="D35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48" s="119" t="s">
        <v>4010</v>
      </c>
      <c r="F3548" s="76" t="s">
        <v>526</v>
      </c>
      <c r="G35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48" s="78">
        <v>32</v>
      </c>
      <c r="J3548" s="52">
        <v>5.9</v>
      </c>
      <c r="K3548" s="60">
        <f>Tabla3[[#This Row],[PRECIOS]]-Tabla3[[#This Row],[PRECIOS]]*10%</f>
        <v>5.3100000000000005</v>
      </c>
      <c r="L3548" s="101"/>
      <c r="M3548" s="61"/>
      <c r="N3548" s="55">
        <f>IFERROR(Tabla3[[#This Row],[PRECIOS]]-Tabla3[[#This Row],[PRECIOS]]*Tabla3[[#This Row],[% PRODUCTO]]," ")</f>
        <v>5.9</v>
      </c>
      <c r="O3548" s="61"/>
      <c r="P3548" s="55">
        <f>IFERROR(Tabla3[[#This Row],[OCULTAR2]]-Tabla3[[#This Row],[OCULTAR2]]*Tabla3[[#This Row],[% LÍNEA]]," ")</f>
        <v>5.9</v>
      </c>
      <c r="Q3548" s="56">
        <f>IFERROR(Tabla3[[#This Row],[% PRODUCTO]]+Tabla3[[#This Row],[% LÍNEA]]," ")</f>
        <v>0</v>
      </c>
      <c r="R3548" s="60">
        <f>Tabla3[[#This Row],[OCULTAR3]]</f>
        <v>5.9</v>
      </c>
      <c r="S3548" s="60">
        <f>Tabla3[[#This Row],[PRECIO SIN %]]-Tabla3[[#This Row],[PRECIO SIN %]]*10%</f>
        <v>5.3100000000000005</v>
      </c>
      <c r="T3548" s="80">
        <f>(Tabla3[[#This Row],[PRECIO CON DESCT.]]-(Tabla3[[#This Row],[PRECIO CON DESCT.]]*$T$6))</f>
        <v>3.3453000000000004</v>
      </c>
      <c r="U3548" s="96"/>
      <c r="V3548" s="94">
        <f>Tabla3[[#This Row],[PRECIO %      en $]]*Tabla3[[#This Row],[PEDIDO ]]</f>
        <v>0</v>
      </c>
      <c r="W3548" s="57">
        <f>Tabla3[[#This Row],[PRECIO CON DESCT.]]*Tabla3[[#This Row],[PEDIDO ]]</f>
        <v>0</v>
      </c>
      <c r="X3548" s="58">
        <f>Tabla3[[#This Row],[PRECIO SIN %]]*Tabla3[[#This Row],[PEDIDO ]]</f>
        <v>0</v>
      </c>
    </row>
    <row r="3549" spans="1:24" ht="33" customHeight="1" x14ac:dyDescent="0.4">
      <c r="A3549" s="124" t="s">
        <v>351</v>
      </c>
      <c r="B3549" s="51" t="s">
        <v>297</v>
      </c>
      <c r="C3549" s="51" t="s">
        <v>345</v>
      </c>
      <c r="D35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49" s="118" t="s">
        <v>4011</v>
      </c>
      <c r="F3549" s="75" t="s">
        <v>526</v>
      </c>
      <c r="G35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49" s="77">
        <v>85</v>
      </c>
      <c r="J3549" s="52">
        <v>6</v>
      </c>
      <c r="K3549" s="53">
        <f>Tabla3[[#This Row],[PRECIOS]]-Tabla3[[#This Row],[PRECIOS]]*10%</f>
        <v>5.4</v>
      </c>
      <c r="L3549" s="101"/>
      <c r="M3549" s="54"/>
      <c r="N3549" s="55">
        <f>IFERROR(Tabla3[[#This Row],[PRECIOS]]-Tabla3[[#This Row],[PRECIOS]]*Tabla3[[#This Row],[% PRODUCTO]]," ")</f>
        <v>6</v>
      </c>
      <c r="O3549" s="54"/>
      <c r="P3549" s="55">
        <f>IFERROR(Tabla3[[#This Row],[OCULTAR2]]-Tabla3[[#This Row],[OCULTAR2]]*Tabla3[[#This Row],[% LÍNEA]]," ")</f>
        <v>6</v>
      </c>
      <c r="Q3549" s="56">
        <f>IFERROR(Tabla3[[#This Row],[% PRODUCTO]]+Tabla3[[#This Row],[% LÍNEA]]," ")</f>
        <v>0</v>
      </c>
      <c r="R3549" s="53">
        <f>Tabla3[[#This Row],[OCULTAR3]]</f>
        <v>6</v>
      </c>
      <c r="S3549" s="53">
        <f>Tabla3[[#This Row],[PRECIO SIN %]]-Tabla3[[#This Row],[PRECIO SIN %]]*10%</f>
        <v>5.4</v>
      </c>
      <c r="T3549" s="80">
        <f>(Tabla3[[#This Row],[PRECIO CON DESCT.]]-(Tabla3[[#This Row],[PRECIO CON DESCT.]]*$T$6))</f>
        <v>3.4020000000000001</v>
      </c>
      <c r="U3549" s="96"/>
      <c r="V3549" s="94">
        <f>Tabla3[[#This Row],[PRECIO %      en $]]*Tabla3[[#This Row],[PEDIDO ]]</f>
        <v>0</v>
      </c>
      <c r="W3549" s="57">
        <f>Tabla3[[#This Row],[PRECIO CON DESCT.]]*Tabla3[[#This Row],[PEDIDO ]]</f>
        <v>0</v>
      </c>
      <c r="X3549" s="58">
        <f>Tabla3[[#This Row],[PRECIO SIN %]]*Tabla3[[#This Row],[PEDIDO ]]</f>
        <v>0</v>
      </c>
    </row>
    <row r="3550" spans="1:24" ht="33" customHeight="1" x14ac:dyDescent="0.4">
      <c r="A3550" s="125" t="s">
        <v>352</v>
      </c>
      <c r="B3550" s="59" t="s">
        <v>297</v>
      </c>
      <c r="C3550" s="59" t="s">
        <v>345</v>
      </c>
      <c r="D35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50" s="119" t="s">
        <v>4012</v>
      </c>
      <c r="F3550" s="76" t="s">
        <v>526</v>
      </c>
      <c r="G35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50" s="78">
        <v>41</v>
      </c>
      <c r="J3550" s="52">
        <v>5.9</v>
      </c>
      <c r="K3550" s="60">
        <f>Tabla3[[#This Row],[PRECIOS]]-Tabla3[[#This Row],[PRECIOS]]*10%</f>
        <v>5.3100000000000005</v>
      </c>
      <c r="L3550" s="101"/>
      <c r="M3550" s="61"/>
      <c r="N3550" s="55">
        <f>IFERROR(Tabla3[[#This Row],[PRECIOS]]-Tabla3[[#This Row],[PRECIOS]]*Tabla3[[#This Row],[% PRODUCTO]]," ")</f>
        <v>5.9</v>
      </c>
      <c r="O3550" s="61"/>
      <c r="P3550" s="55">
        <f>IFERROR(Tabla3[[#This Row],[OCULTAR2]]-Tabla3[[#This Row],[OCULTAR2]]*Tabla3[[#This Row],[% LÍNEA]]," ")</f>
        <v>5.9</v>
      </c>
      <c r="Q3550" s="56">
        <f>IFERROR(Tabla3[[#This Row],[% PRODUCTO]]+Tabla3[[#This Row],[% LÍNEA]]," ")</f>
        <v>0</v>
      </c>
      <c r="R3550" s="60">
        <f>Tabla3[[#This Row],[OCULTAR3]]</f>
        <v>5.9</v>
      </c>
      <c r="S3550" s="60">
        <f>Tabla3[[#This Row],[PRECIO SIN %]]-Tabla3[[#This Row],[PRECIO SIN %]]*10%</f>
        <v>5.3100000000000005</v>
      </c>
      <c r="T3550" s="80">
        <f>(Tabla3[[#This Row],[PRECIO CON DESCT.]]-(Tabla3[[#This Row],[PRECIO CON DESCT.]]*$T$6))</f>
        <v>3.3453000000000004</v>
      </c>
      <c r="U3550" s="96"/>
      <c r="V3550" s="94">
        <f>Tabla3[[#This Row],[PRECIO %      en $]]*Tabla3[[#This Row],[PEDIDO ]]</f>
        <v>0</v>
      </c>
      <c r="W3550" s="57">
        <f>Tabla3[[#This Row],[PRECIO CON DESCT.]]*Tabla3[[#This Row],[PEDIDO ]]</f>
        <v>0</v>
      </c>
      <c r="X3550" s="58">
        <f>Tabla3[[#This Row],[PRECIO SIN %]]*Tabla3[[#This Row],[PEDIDO ]]</f>
        <v>0</v>
      </c>
    </row>
    <row r="3551" spans="1:24" ht="33" customHeight="1" x14ac:dyDescent="0.4">
      <c r="A3551" s="124" t="s">
        <v>353</v>
      </c>
      <c r="B3551" s="51" t="s">
        <v>297</v>
      </c>
      <c r="C3551" s="51" t="s">
        <v>345</v>
      </c>
      <c r="D35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51" s="118" t="s">
        <v>4013</v>
      </c>
      <c r="F3551" s="75" t="s">
        <v>526</v>
      </c>
      <c r="G35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51" s="77">
        <v>28</v>
      </c>
      <c r="J3551" s="52">
        <v>5.9</v>
      </c>
      <c r="K3551" s="53">
        <f>Tabla3[[#This Row],[PRECIOS]]-Tabla3[[#This Row],[PRECIOS]]*10%</f>
        <v>5.3100000000000005</v>
      </c>
      <c r="L3551" s="101"/>
      <c r="M3551" s="54"/>
      <c r="N3551" s="55">
        <f>IFERROR(Tabla3[[#This Row],[PRECIOS]]-Tabla3[[#This Row],[PRECIOS]]*Tabla3[[#This Row],[% PRODUCTO]]," ")</f>
        <v>5.9</v>
      </c>
      <c r="O3551" s="54"/>
      <c r="P3551" s="55">
        <f>IFERROR(Tabla3[[#This Row],[OCULTAR2]]-Tabla3[[#This Row],[OCULTAR2]]*Tabla3[[#This Row],[% LÍNEA]]," ")</f>
        <v>5.9</v>
      </c>
      <c r="Q3551" s="56">
        <f>IFERROR(Tabla3[[#This Row],[% PRODUCTO]]+Tabla3[[#This Row],[% LÍNEA]]," ")</f>
        <v>0</v>
      </c>
      <c r="R3551" s="53">
        <f>Tabla3[[#This Row],[OCULTAR3]]</f>
        <v>5.9</v>
      </c>
      <c r="S3551" s="53">
        <f>Tabla3[[#This Row],[PRECIO SIN %]]-Tabla3[[#This Row],[PRECIO SIN %]]*10%</f>
        <v>5.3100000000000005</v>
      </c>
      <c r="T3551" s="80">
        <f>(Tabla3[[#This Row],[PRECIO CON DESCT.]]-(Tabla3[[#This Row],[PRECIO CON DESCT.]]*$T$6))</f>
        <v>3.3453000000000004</v>
      </c>
      <c r="U3551" s="96"/>
      <c r="V3551" s="94">
        <f>Tabla3[[#This Row],[PRECIO %      en $]]*Tabla3[[#This Row],[PEDIDO ]]</f>
        <v>0</v>
      </c>
      <c r="W3551" s="57">
        <f>Tabla3[[#This Row],[PRECIO CON DESCT.]]*Tabla3[[#This Row],[PEDIDO ]]</f>
        <v>0</v>
      </c>
      <c r="X3551" s="58">
        <f>Tabla3[[#This Row],[PRECIO SIN %]]*Tabla3[[#This Row],[PEDIDO ]]</f>
        <v>0</v>
      </c>
    </row>
    <row r="3552" spans="1:24" ht="33" customHeight="1" x14ac:dyDescent="0.4">
      <c r="A3552" s="125">
        <v>8136820226244</v>
      </c>
      <c r="B3552" s="59" t="s">
        <v>297</v>
      </c>
      <c r="C3552" s="59" t="s">
        <v>345</v>
      </c>
      <c r="D35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52" s="119" t="s">
        <v>4014</v>
      </c>
      <c r="F3552" s="76" t="s">
        <v>526</v>
      </c>
      <c r="G35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52" s="78">
        <v>22</v>
      </c>
      <c r="J3552" s="52">
        <v>5.9</v>
      </c>
      <c r="K3552" s="60">
        <f>Tabla3[[#This Row],[PRECIOS]]-Tabla3[[#This Row],[PRECIOS]]*10%</f>
        <v>5.3100000000000005</v>
      </c>
      <c r="L3552" s="101"/>
      <c r="M3552" s="61"/>
      <c r="N3552" s="55">
        <f>IFERROR(Tabla3[[#This Row],[PRECIOS]]-Tabla3[[#This Row],[PRECIOS]]*Tabla3[[#This Row],[% PRODUCTO]]," ")</f>
        <v>5.9</v>
      </c>
      <c r="O3552" s="61"/>
      <c r="P3552" s="55">
        <f>IFERROR(Tabla3[[#This Row],[OCULTAR2]]-Tabla3[[#This Row],[OCULTAR2]]*Tabla3[[#This Row],[% LÍNEA]]," ")</f>
        <v>5.9</v>
      </c>
      <c r="Q3552" s="56">
        <f>IFERROR(Tabla3[[#This Row],[% PRODUCTO]]+Tabla3[[#This Row],[% LÍNEA]]," ")</f>
        <v>0</v>
      </c>
      <c r="R3552" s="60">
        <f>Tabla3[[#This Row],[OCULTAR3]]</f>
        <v>5.9</v>
      </c>
      <c r="S3552" s="60">
        <f>Tabla3[[#This Row],[PRECIO SIN %]]-Tabla3[[#This Row],[PRECIO SIN %]]*10%</f>
        <v>5.3100000000000005</v>
      </c>
      <c r="T3552" s="80">
        <f>(Tabla3[[#This Row],[PRECIO CON DESCT.]]-(Tabla3[[#This Row],[PRECIO CON DESCT.]]*$T$6))</f>
        <v>3.3453000000000004</v>
      </c>
      <c r="U3552" s="96"/>
      <c r="V3552" s="94">
        <f>Tabla3[[#This Row],[PRECIO %      en $]]*Tabla3[[#This Row],[PEDIDO ]]</f>
        <v>0</v>
      </c>
      <c r="W3552" s="57">
        <f>Tabla3[[#This Row],[PRECIO CON DESCT.]]*Tabla3[[#This Row],[PEDIDO ]]</f>
        <v>0</v>
      </c>
      <c r="X3552" s="58">
        <f>Tabla3[[#This Row],[PRECIO SIN %]]*Tabla3[[#This Row],[PEDIDO ]]</f>
        <v>0</v>
      </c>
    </row>
    <row r="3553" spans="1:24" ht="33" customHeight="1" x14ac:dyDescent="0.4">
      <c r="A3553" s="124" t="s">
        <v>354</v>
      </c>
      <c r="B3553" s="51" t="s">
        <v>297</v>
      </c>
      <c r="C3553" s="51" t="s">
        <v>345</v>
      </c>
      <c r="D35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53" s="118" t="s">
        <v>4015</v>
      </c>
      <c r="F3553" s="75" t="s">
        <v>526</v>
      </c>
      <c r="G35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53" s="77">
        <v>4</v>
      </c>
      <c r="J3553" s="52">
        <v>5.9</v>
      </c>
      <c r="K3553" s="53">
        <f>Tabla3[[#This Row],[PRECIOS]]-Tabla3[[#This Row],[PRECIOS]]*10%</f>
        <v>5.3100000000000005</v>
      </c>
      <c r="L3553" s="101"/>
      <c r="M3553" s="54"/>
      <c r="N3553" s="55">
        <f>IFERROR(Tabla3[[#This Row],[PRECIOS]]-Tabla3[[#This Row],[PRECIOS]]*Tabla3[[#This Row],[% PRODUCTO]]," ")</f>
        <v>5.9</v>
      </c>
      <c r="O3553" s="54"/>
      <c r="P3553" s="55">
        <f>IFERROR(Tabla3[[#This Row],[OCULTAR2]]-Tabla3[[#This Row],[OCULTAR2]]*Tabla3[[#This Row],[% LÍNEA]]," ")</f>
        <v>5.9</v>
      </c>
      <c r="Q3553" s="56">
        <f>IFERROR(Tabla3[[#This Row],[% PRODUCTO]]+Tabla3[[#This Row],[% LÍNEA]]," ")</f>
        <v>0</v>
      </c>
      <c r="R3553" s="53">
        <f>Tabla3[[#This Row],[OCULTAR3]]</f>
        <v>5.9</v>
      </c>
      <c r="S3553" s="53">
        <f>Tabla3[[#This Row],[PRECIO SIN %]]-Tabla3[[#This Row],[PRECIO SIN %]]*10%</f>
        <v>5.3100000000000005</v>
      </c>
      <c r="T3553" s="80">
        <f>(Tabla3[[#This Row],[PRECIO CON DESCT.]]-(Tabla3[[#This Row],[PRECIO CON DESCT.]]*$T$6))</f>
        <v>3.3453000000000004</v>
      </c>
      <c r="U3553" s="96"/>
      <c r="V3553" s="94">
        <f>Tabla3[[#This Row],[PRECIO %      en $]]*Tabla3[[#This Row],[PEDIDO ]]</f>
        <v>0</v>
      </c>
      <c r="W3553" s="57">
        <f>Tabla3[[#This Row],[PRECIO CON DESCT.]]*Tabla3[[#This Row],[PEDIDO ]]</f>
        <v>0</v>
      </c>
      <c r="X3553" s="58">
        <f>Tabla3[[#This Row],[PRECIO SIN %]]*Tabla3[[#This Row],[PEDIDO ]]</f>
        <v>0</v>
      </c>
    </row>
    <row r="3554" spans="1:24" ht="33" customHeight="1" x14ac:dyDescent="0.4">
      <c r="A3554" s="125" t="s">
        <v>355</v>
      </c>
      <c r="B3554" s="59" t="s">
        <v>297</v>
      </c>
      <c r="C3554" s="59" t="s">
        <v>345</v>
      </c>
      <c r="D35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54" s="119" t="s">
        <v>4016</v>
      </c>
      <c r="F3554" s="76" t="s">
        <v>526</v>
      </c>
      <c r="G35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54" s="78">
        <v>87</v>
      </c>
      <c r="J3554" s="52">
        <v>5.9</v>
      </c>
      <c r="K3554" s="60">
        <f>Tabla3[[#This Row],[PRECIOS]]-Tabla3[[#This Row],[PRECIOS]]*10%</f>
        <v>5.3100000000000005</v>
      </c>
      <c r="L3554" s="101"/>
      <c r="M3554" s="61"/>
      <c r="N3554" s="55">
        <f>IFERROR(Tabla3[[#This Row],[PRECIOS]]-Tabla3[[#This Row],[PRECIOS]]*Tabla3[[#This Row],[% PRODUCTO]]," ")</f>
        <v>5.9</v>
      </c>
      <c r="O3554" s="61"/>
      <c r="P3554" s="55">
        <f>IFERROR(Tabla3[[#This Row],[OCULTAR2]]-Tabla3[[#This Row],[OCULTAR2]]*Tabla3[[#This Row],[% LÍNEA]]," ")</f>
        <v>5.9</v>
      </c>
      <c r="Q3554" s="56">
        <f>IFERROR(Tabla3[[#This Row],[% PRODUCTO]]+Tabla3[[#This Row],[% LÍNEA]]," ")</f>
        <v>0</v>
      </c>
      <c r="R3554" s="60">
        <f>Tabla3[[#This Row],[OCULTAR3]]</f>
        <v>5.9</v>
      </c>
      <c r="S3554" s="60">
        <f>Tabla3[[#This Row],[PRECIO SIN %]]-Tabla3[[#This Row],[PRECIO SIN %]]*10%</f>
        <v>5.3100000000000005</v>
      </c>
      <c r="T3554" s="80">
        <f>(Tabla3[[#This Row],[PRECIO CON DESCT.]]-(Tabla3[[#This Row],[PRECIO CON DESCT.]]*$T$6))</f>
        <v>3.3453000000000004</v>
      </c>
      <c r="U3554" s="96"/>
      <c r="V3554" s="94">
        <f>Tabla3[[#This Row],[PRECIO %      en $]]*Tabla3[[#This Row],[PEDIDO ]]</f>
        <v>0</v>
      </c>
      <c r="W3554" s="57">
        <f>Tabla3[[#This Row],[PRECIO CON DESCT.]]*Tabla3[[#This Row],[PEDIDO ]]</f>
        <v>0</v>
      </c>
      <c r="X3554" s="58">
        <f>Tabla3[[#This Row],[PRECIO SIN %]]*Tabla3[[#This Row],[PEDIDO ]]</f>
        <v>0</v>
      </c>
    </row>
    <row r="3555" spans="1:24" ht="33" customHeight="1" x14ac:dyDescent="0.4">
      <c r="A3555" s="124"/>
      <c r="B3555" s="51" t="s">
        <v>297</v>
      </c>
      <c r="C3555" s="51" t="s">
        <v>356</v>
      </c>
      <c r="D35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55" s="118" t="s">
        <v>4017</v>
      </c>
      <c r="F3555" s="75" t="s">
        <v>526</v>
      </c>
      <c r="G35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55" s="77">
        <v>23</v>
      </c>
      <c r="J3555" s="52">
        <v>4.4444400000000002</v>
      </c>
      <c r="K3555" s="53">
        <f>Tabla3[[#This Row],[PRECIOS]]-Tabla3[[#This Row],[PRECIOS]]*10%</f>
        <v>3.9999960000000003</v>
      </c>
      <c r="L3555" s="101"/>
      <c r="M3555" s="54"/>
      <c r="N3555" s="55">
        <f>IFERROR(Tabla3[[#This Row],[PRECIOS]]-Tabla3[[#This Row],[PRECIOS]]*Tabla3[[#This Row],[% PRODUCTO]]," ")</f>
        <v>4.4444400000000002</v>
      </c>
      <c r="O3555" s="54"/>
      <c r="P3555" s="55">
        <f>IFERROR(Tabla3[[#This Row],[OCULTAR2]]-Tabla3[[#This Row],[OCULTAR2]]*Tabla3[[#This Row],[% LÍNEA]]," ")</f>
        <v>4.4444400000000002</v>
      </c>
      <c r="Q3555" s="56">
        <f>IFERROR(Tabla3[[#This Row],[% PRODUCTO]]+Tabla3[[#This Row],[% LÍNEA]]," ")</f>
        <v>0</v>
      </c>
      <c r="R3555" s="53">
        <f>Tabla3[[#This Row],[OCULTAR3]]</f>
        <v>4.4444400000000002</v>
      </c>
      <c r="S3555" s="53">
        <f>Tabla3[[#This Row],[PRECIO SIN %]]-Tabla3[[#This Row],[PRECIO SIN %]]*10%</f>
        <v>3.9999960000000003</v>
      </c>
      <c r="T3555" s="80">
        <f>(Tabla3[[#This Row],[PRECIO CON DESCT.]]-(Tabla3[[#This Row],[PRECIO CON DESCT.]]*$T$6))</f>
        <v>2.5199974800000002</v>
      </c>
      <c r="U3555" s="96"/>
      <c r="V3555" s="94">
        <f>Tabla3[[#This Row],[PRECIO %      en $]]*Tabla3[[#This Row],[PEDIDO ]]</f>
        <v>0</v>
      </c>
      <c r="W3555" s="57">
        <f>Tabla3[[#This Row],[PRECIO CON DESCT.]]*Tabla3[[#This Row],[PEDIDO ]]</f>
        <v>0</v>
      </c>
      <c r="X3555" s="58">
        <f>Tabla3[[#This Row],[PRECIO SIN %]]*Tabla3[[#This Row],[PEDIDO ]]</f>
        <v>0</v>
      </c>
    </row>
    <row r="3556" spans="1:24" ht="33" customHeight="1" x14ac:dyDescent="0.4">
      <c r="A3556" s="125">
        <v>7891800001839</v>
      </c>
      <c r="B3556" s="59" t="s">
        <v>297</v>
      </c>
      <c r="C3556" s="59" t="s">
        <v>357</v>
      </c>
      <c r="D35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56" s="119" t="s">
        <v>4018</v>
      </c>
      <c r="F3556" s="76" t="s">
        <v>526</v>
      </c>
      <c r="G35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56" s="78">
        <v>19</v>
      </c>
      <c r="J3556" s="52">
        <v>5.11111</v>
      </c>
      <c r="K3556" s="60">
        <f>Tabla3[[#This Row],[PRECIOS]]-Tabla3[[#This Row],[PRECIOS]]*10%</f>
        <v>4.5999990000000004</v>
      </c>
      <c r="L3556" s="101"/>
      <c r="M3556" s="61"/>
      <c r="N3556" s="55">
        <f>IFERROR(Tabla3[[#This Row],[PRECIOS]]-Tabla3[[#This Row],[PRECIOS]]*Tabla3[[#This Row],[% PRODUCTO]]," ")</f>
        <v>5.11111</v>
      </c>
      <c r="O3556" s="61"/>
      <c r="P3556" s="55">
        <f>IFERROR(Tabla3[[#This Row],[OCULTAR2]]-Tabla3[[#This Row],[OCULTAR2]]*Tabla3[[#This Row],[% LÍNEA]]," ")</f>
        <v>5.11111</v>
      </c>
      <c r="Q3556" s="56">
        <f>IFERROR(Tabla3[[#This Row],[% PRODUCTO]]+Tabla3[[#This Row],[% LÍNEA]]," ")</f>
        <v>0</v>
      </c>
      <c r="R3556" s="60">
        <f>Tabla3[[#This Row],[OCULTAR3]]</f>
        <v>5.11111</v>
      </c>
      <c r="S3556" s="60">
        <f>Tabla3[[#This Row],[PRECIO SIN %]]-Tabla3[[#This Row],[PRECIO SIN %]]*10%</f>
        <v>4.5999990000000004</v>
      </c>
      <c r="T3556" s="80">
        <f>(Tabla3[[#This Row],[PRECIO CON DESCT.]]-(Tabla3[[#This Row],[PRECIO CON DESCT.]]*$T$6))</f>
        <v>2.89799937</v>
      </c>
      <c r="U3556" s="96"/>
      <c r="V3556" s="94">
        <f>Tabla3[[#This Row],[PRECIO %      en $]]*Tabla3[[#This Row],[PEDIDO ]]</f>
        <v>0</v>
      </c>
      <c r="W3556" s="57">
        <f>Tabla3[[#This Row],[PRECIO CON DESCT.]]*Tabla3[[#This Row],[PEDIDO ]]</f>
        <v>0</v>
      </c>
      <c r="X3556" s="58">
        <f>Tabla3[[#This Row],[PRECIO SIN %]]*Tabla3[[#This Row],[PEDIDO ]]</f>
        <v>0</v>
      </c>
    </row>
    <row r="3557" spans="1:24" ht="33" customHeight="1" x14ac:dyDescent="0.4">
      <c r="A3557" s="124">
        <v>7596793003333</v>
      </c>
      <c r="B3557" s="51" t="s">
        <v>297</v>
      </c>
      <c r="C3557" s="51" t="s">
        <v>307</v>
      </c>
      <c r="D35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57" s="118" t="s">
        <v>4019</v>
      </c>
      <c r="F3557" s="75" t="s">
        <v>526</v>
      </c>
      <c r="G35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57" s="77">
        <v>358</v>
      </c>
      <c r="J3557" s="52">
        <v>0.13333</v>
      </c>
      <c r="K3557" s="53">
        <f>Tabla3[[#This Row],[PRECIOS]]-Tabla3[[#This Row],[PRECIOS]]*10%</f>
        <v>0.11999700000000001</v>
      </c>
      <c r="L3557" s="101"/>
      <c r="M3557" s="54"/>
      <c r="N3557" s="55">
        <f>IFERROR(Tabla3[[#This Row],[PRECIOS]]-Tabla3[[#This Row],[PRECIOS]]*Tabla3[[#This Row],[% PRODUCTO]]," ")</f>
        <v>0.13333</v>
      </c>
      <c r="O3557" s="54"/>
      <c r="P3557" s="55">
        <f>IFERROR(Tabla3[[#This Row],[OCULTAR2]]-Tabla3[[#This Row],[OCULTAR2]]*Tabla3[[#This Row],[% LÍNEA]]," ")</f>
        <v>0.13333</v>
      </c>
      <c r="Q3557" s="56">
        <f>IFERROR(Tabla3[[#This Row],[% PRODUCTO]]+Tabla3[[#This Row],[% LÍNEA]]," ")</f>
        <v>0</v>
      </c>
      <c r="R3557" s="53">
        <f>Tabla3[[#This Row],[OCULTAR3]]</f>
        <v>0.13333</v>
      </c>
      <c r="S3557" s="53">
        <f>Tabla3[[#This Row],[PRECIO SIN %]]-Tabla3[[#This Row],[PRECIO SIN %]]*10%</f>
        <v>0.11999700000000001</v>
      </c>
      <c r="T3557" s="80">
        <f>(Tabla3[[#This Row],[PRECIO CON DESCT.]]-(Tabla3[[#This Row],[PRECIO CON DESCT.]]*$T$6))</f>
        <v>7.5598109999999996E-2</v>
      </c>
      <c r="U3557" s="96"/>
      <c r="V3557" s="94">
        <f>Tabla3[[#This Row],[PRECIO %      en $]]*Tabla3[[#This Row],[PEDIDO ]]</f>
        <v>0</v>
      </c>
      <c r="W3557" s="57">
        <f>Tabla3[[#This Row],[PRECIO CON DESCT.]]*Tabla3[[#This Row],[PEDIDO ]]</f>
        <v>0</v>
      </c>
      <c r="X3557" s="58">
        <f>Tabla3[[#This Row],[PRECIO SIN %]]*Tabla3[[#This Row],[PEDIDO ]]</f>
        <v>0</v>
      </c>
    </row>
    <row r="3558" spans="1:24" ht="33" customHeight="1" x14ac:dyDescent="0.4">
      <c r="A3558" s="125">
        <v>3170526850040</v>
      </c>
      <c r="B3558" s="59" t="s">
        <v>297</v>
      </c>
      <c r="C3558" s="59" t="s">
        <v>311</v>
      </c>
      <c r="D35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58" s="119" t="s">
        <v>4020</v>
      </c>
      <c r="F3558" s="76" t="s">
        <v>537</v>
      </c>
      <c r="G35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58" s="78">
        <v>2</v>
      </c>
      <c r="J3558" s="52">
        <v>3.3333300000000001</v>
      </c>
      <c r="K3558" s="60">
        <f>Tabla3[[#This Row],[PRECIOS]]-Tabla3[[#This Row],[PRECIOS]]*10%</f>
        <v>2.999997</v>
      </c>
      <c r="L3558" s="101"/>
      <c r="M3558" s="61"/>
      <c r="N3558" s="55">
        <f>IFERROR(Tabla3[[#This Row],[PRECIOS]]-Tabla3[[#This Row],[PRECIOS]]*Tabla3[[#This Row],[% PRODUCTO]]," ")</f>
        <v>3.3333300000000001</v>
      </c>
      <c r="O3558" s="61"/>
      <c r="P3558" s="55">
        <f>IFERROR(Tabla3[[#This Row],[OCULTAR2]]-Tabla3[[#This Row],[OCULTAR2]]*Tabla3[[#This Row],[% LÍNEA]]," ")</f>
        <v>3.3333300000000001</v>
      </c>
      <c r="Q3558" s="56">
        <f>IFERROR(Tabla3[[#This Row],[% PRODUCTO]]+Tabla3[[#This Row],[% LÍNEA]]," ")</f>
        <v>0</v>
      </c>
      <c r="R3558" s="60">
        <f>Tabla3[[#This Row],[OCULTAR3]]</f>
        <v>3.3333300000000001</v>
      </c>
      <c r="S3558" s="60">
        <f>Tabla3[[#This Row],[PRECIO SIN %]]-Tabla3[[#This Row],[PRECIO SIN %]]*10%</f>
        <v>2.999997</v>
      </c>
      <c r="T3558" s="80">
        <f>(Tabla3[[#This Row],[PRECIO CON DESCT.]]-(Tabla3[[#This Row],[PRECIO CON DESCT.]]*$T$6))</f>
        <v>1.8899981100000001</v>
      </c>
      <c r="U3558" s="96"/>
      <c r="V3558" s="94">
        <f>Tabla3[[#This Row],[PRECIO %      en $]]*Tabla3[[#This Row],[PEDIDO ]]</f>
        <v>0</v>
      </c>
      <c r="W3558" s="57">
        <f>Tabla3[[#This Row],[PRECIO CON DESCT.]]*Tabla3[[#This Row],[PEDIDO ]]</f>
        <v>0</v>
      </c>
      <c r="X3558" s="58">
        <f>Tabla3[[#This Row],[PRECIO SIN %]]*Tabla3[[#This Row],[PEDIDO ]]</f>
        <v>0</v>
      </c>
    </row>
    <row r="3559" spans="1:24" ht="33" customHeight="1" x14ac:dyDescent="0.4">
      <c r="A3559" s="124">
        <v>813333011328</v>
      </c>
      <c r="B3559" s="51" t="s">
        <v>297</v>
      </c>
      <c r="C3559" s="51" t="s">
        <v>335</v>
      </c>
      <c r="D35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559" s="118" t="s">
        <v>4021</v>
      </c>
      <c r="F3559" s="75" t="s">
        <v>526</v>
      </c>
      <c r="G35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559" s="77">
        <v>11</v>
      </c>
      <c r="J3559" s="52">
        <v>13.05556</v>
      </c>
      <c r="K3559" s="53">
        <f>Tabla3[[#This Row],[PRECIOS]]-Tabla3[[#This Row],[PRECIOS]]*10%</f>
        <v>11.750004000000001</v>
      </c>
      <c r="L3559" s="101" t="s">
        <v>5327</v>
      </c>
      <c r="M3559" s="54"/>
      <c r="N3559" s="55">
        <f>IFERROR(Tabla3[[#This Row],[PRECIOS]]-Tabla3[[#This Row],[PRECIOS]]*Tabla3[[#This Row],[% PRODUCTO]]," ")</f>
        <v>13.05556</v>
      </c>
      <c r="O3559" s="54"/>
      <c r="P3559" s="55">
        <f>IFERROR(Tabla3[[#This Row],[OCULTAR2]]-Tabla3[[#This Row],[OCULTAR2]]*Tabla3[[#This Row],[% LÍNEA]]," ")</f>
        <v>13.05556</v>
      </c>
      <c r="Q3559" s="56">
        <f>IFERROR(Tabla3[[#This Row],[% PRODUCTO]]+Tabla3[[#This Row],[% LÍNEA]]," ")</f>
        <v>0</v>
      </c>
      <c r="R3559" s="53">
        <f>Tabla3[[#This Row],[OCULTAR3]]</f>
        <v>13.05556</v>
      </c>
      <c r="S3559" s="53">
        <f>Tabla3[[#This Row],[PRECIO SIN %]]-Tabla3[[#This Row],[PRECIO SIN %]]*10%</f>
        <v>11.750004000000001</v>
      </c>
      <c r="T3559" s="80">
        <f>(Tabla3[[#This Row],[PRECIO CON DESCT.]]-(Tabla3[[#This Row],[PRECIO CON DESCT.]]*$T$6))</f>
        <v>7.4025025200000005</v>
      </c>
      <c r="U3559" s="96"/>
      <c r="V3559" s="94">
        <f>Tabla3[[#This Row],[PRECIO %      en $]]*Tabla3[[#This Row],[PEDIDO ]]</f>
        <v>0</v>
      </c>
      <c r="W3559" s="57">
        <f>Tabla3[[#This Row],[PRECIO CON DESCT.]]*Tabla3[[#This Row],[PEDIDO ]]</f>
        <v>0</v>
      </c>
      <c r="X3559" s="58">
        <f>Tabla3[[#This Row],[PRECIO SIN %]]*Tabla3[[#This Row],[PEDIDO ]]</f>
        <v>0</v>
      </c>
    </row>
    <row r="3560" spans="1:24" ht="33" customHeight="1" x14ac:dyDescent="0.4">
      <c r="A3560" s="125">
        <v>813333011311</v>
      </c>
      <c r="B3560" s="59" t="s">
        <v>297</v>
      </c>
      <c r="C3560" s="59" t="s">
        <v>335</v>
      </c>
      <c r="D35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560" s="119" t="s">
        <v>4022</v>
      </c>
      <c r="F3560" s="76" t="s">
        <v>526</v>
      </c>
      <c r="G35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560" s="78">
        <v>18</v>
      </c>
      <c r="J3560" s="52">
        <v>13.05556</v>
      </c>
      <c r="K3560" s="60">
        <f>Tabla3[[#This Row],[PRECIOS]]-Tabla3[[#This Row],[PRECIOS]]*10%</f>
        <v>11.750004000000001</v>
      </c>
      <c r="L3560" s="101" t="s">
        <v>5327</v>
      </c>
      <c r="M3560" s="61"/>
      <c r="N3560" s="55">
        <f>IFERROR(Tabla3[[#This Row],[PRECIOS]]-Tabla3[[#This Row],[PRECIOS]]*Tabla3[[#This Row],[% PRODUCTO]]," ")</f>
        <v>13.05556</v>
      </c>
      <c r="O3560" s="61"/>
      <c r="P3560" s="55">
        <f>IFERROR(Tabla3[[#This Row],[OCULTAR2]]-Tabla3[[#This Row],[OCULTAR2]]*Tabla3[[#This Row],[% LÍNEA]]," ")</f>
        <v>13.05556</v>
      </c>
      <c r="Q3560" s="56">
        <f>IFERROR(Tabla3[[#This Row],[% PRODUCTO]]+Tabla3[[#This Row],[% LÍNEA]]," ")</f>
        <v>0</v>
      </c>
      <c r="R3560" s="60">
        <f>Tabla3[[#This Row],[OCULTAR3]]</f>
        <v>13.05556</v>
      </c>
      <c r="S3560" s="60">
        <f>Tabla3[[#This Row],[PRECIO SIN %]]-Tabla3[[#This Row],[PRECIO SIN %]]*10%</f>
        <v>11.750004000000001</v>
      </c>
      <c r="T3560" s="80">
        <f>(Tabla3[[#This Row],[PRECIO CON DESCT.]]-(Tabla3[[#This Row],[PRECIO CON DESCT.]]*$T$6))</f>
        <v>7.4025025200000005</v>
      </c>
      <c r="U3560" s="96"/>
      <c r="V3560" s="94">
        <f>Tabla3[[#This Row],[PRECIO %      en $]]*Tabla3[[#This Row],[PEDIDO ]]</f>
        <v>0</v>
      </c>
      <c r="W3560" s="57">
        <f>Tabla3[[#This Row],[PRECIO CON DESCT.]]*Tabla3[[#This Row],[PEDIDO ]]</f>
        <v>0</v>
      </c>
      <c r="X3560" s="58">
        <f>Tabla3[[#This Row],[PRECIO SIN %]]*Tabla3[[#This Row],[PEDIDO ]]</f>
        <v>0</v>
      </c>
    </row>
    <row r="3561" spans="1:24" ht="33" customHeight="1" x14ac:dyDescent="0.4">
      <c r="A3561" s="124">
        <v>7591011004369</v>
      </c>
      <c r="B3561" s="51" t="s">
        <v>297</v>
      </c>
      <c r="C3561" s="51" t="s">
        <v>337</v>
      </c>
      <c r="D35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61" s="118" t="s">
        <v>4023</v>
      </c>
      <c r="F3561" s="75" t="s">
        <v>526</v>
      </c>
      <c r="G35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61" s="77">
        <v>10</v>
      </c>
      <c r="J3561" s="52">
        <v>25.72222</v>
      </c>
      <c r="K3561" s="53">
        <f>Tabla3[[#This Row],[PRECIOS]]-Tabla3[[#This Row],[PRECIOS]]*10%</f>
        <v>23.149998</v>
      </c>
      <c r="L3561" s="101"/>
      <c r="M3561" s="54"/>
      <c r="N3561" s="55">
        <f>IFERROR(Tabla3[[#This Row],[PRECIOS]]-Tabla3[[#This Row],[PRECIOS]]*Tabla3[[#This Row],[% PRODUCTO]]," ")</f>
        <v>25.72222</v>
      </c>
      <c r="O3561" s="54"/>
      <c r="P3561" s="55">
        <f>IFERROR(Tabla3[[#This Row],[OCULTAR2]]-Tabla3[[#This Row],[OCULTAR2]]*Tabla3[[#This Row],[% LÍNEA]]," ")</f>
        <v>25.72222</v>
      </c>
      <c r="Q3561" s="56">
        <f>IFERROR(Tabla3[[#This Row],[% PRODUCTO]]+Tabla3[[#This Row],[% LÍNEA]]," ")</f>
        <v>0</v>
      </c>
      <c r="R3561" s="53">
        <f>Tabla3[[#This Row],[OCULTAR3]]</f>
        <v>25.72222</v>
      </c>
      <c r="S3561" s="53">
        <f>Tabla3[[#This Row],[PRECIO SIN %]]-Tabla3[[#This Row],[PRECIO SIN %]]*10%</f>
        <v>23.149998</v>
      </c>
      <c r="T3561" s="80">
        <f>(Tabla3[[#This Row],[PRECIO CON DESCT.]]-(Tabla3[[#This Row],[PRECIO CON DESCT.]]*$T$6))</f>
        <v>14.584498740000001</v>
      </c>
      <c r="U3561" s="96"/>
      <c r="V3561" s="94">
        <f>Tabla3[[#This Row],[PRECIO %      en $]]*Tabla3[[#This Row],[PEDIDO ]]</f>
        <v>0</v>
      </c>
      <c r="W3561" s="57">
        <f>Tabla3[[#This Row],[PRECIO CON DESCT.]]*Tabla3[[#This Row],[PEDIDO ]]</f>
        <v>0</v>
      </c>
      <c r="X3561" s="58">
        <f>Tabla3[[#This Row],[PRECIO SIN %]]*Tabla3[[#This Row],[PEDIDO ]]</f>
        <v>0</v>
      </c>
    </row>
    <row r="3562" spans="1:24" ht="33" customHeight="1" x14ac:dyDescent="0.4">
      <c r="A3562" s="125">
        <v>1238097105</v>
      </c>
      <c r="B3562" s="59" t="s">
        <v>297</v>
      </c>
      <c r="C3562" s="59" t="s">
        <v>318</v>
      </c>
      <c r="D35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62" s="119" t="s">
        <v>4024</v>
      </c>
      <c r="F3562" s="76" t="s">
        <v>526</v>
      </c>
      <c r="G35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62" s="78">
        <v>27</v>
      </c>
      <c r="J3562" s="52">
        <v>12.88889</v>
      </c>
      <c r="K3562" s="60">
        <f>Tabla3[[#This Row],[PRECIOS]]-Tabla3[[#This Row],[PRECIOS]]*10%</f>
        <v>11.600000999999999</v>
      </c>
      <c r="L3562" s="101"/>
      <c r="M3562" s="61"/>
      <c r="N3562" s="55">
        <f>IFERROR(Tabla3[[#This Row],[PRECIOS]]-Tabla3[[#This Row],[PRECIOS]]*Tabla3[[#This Row],[% PRODUCTO]]," ")</f>
        <v>12.88889</v>
      </c>
      <c r="O3562" s="61"/>
      <c r="P3562" s="55">
        <f>IFERROR(Tabla3[[#This Row],[OCULTAR2]]-Tabla3[[#This Row],[OCULTAR2]]*Tabla3[[#This Row],[% LÍNEA]]," ")</f>
        <v>12.88889</v>
      </c>
      <c r="Q3562" s="56">
        <f>IFERROR(Tabla3[[#This Row],[% PRODUCTO]]+Tabla3[[#This Row],[% LÍNEA]]," ")</f>
        <v>0</v>
      </c>
      <c r="R3562" s="60">
        <f>Tabla3[[#This Row],[OCULTAR3]]</f>
        <v>12.88889</v>
      </c>
      <c r="S3562" s="60">
        <f>Tabla3[[#This Row],[PRECIO SIN %]]-Tabla3[[#This Row],[PRECIO SIN %]]*10%</f>
        <v>11.600000999999999</v>
      </c>
      <c r="T3562" s="80">
        <f>(Tabla3[[#This Row],[PRECIO CON DESCT.]]-(Tabla3[[#This Row],[PRECIO CON DESCT.]]*$T$6))</f>
        <v>7.3080006299999996</v>
      </c>
      <c r="U3562" s="96"/>
      <c r="V3562" s="94">
        <f>Tabla3[[#This Row],[PRECIO %      en $]]*Tabla3[[#This Row],[PEDIDO ]]</f>
        <v>0</v>
      </c>
      <c r="W3562" s="57">
        <f>Tabla3[[#This Row],[PRECIO CON DESCT.]]*Tabla3[[#This Row],[PEDIDO ]]</f>
        <v>0</v>
      </c>
      <c r="X3562" s="58">
        <f>Tabla3[[#This Row],[PRECIO SIN %]]*Tabla3[[#This Row],[PEDIDO ]]</f>
        <v>0</v>
      </c>
    </row>
    <row r="3563" spans="1:24" ht="33" customHeight="1" x14ac:dyDescent="0.4">
      <c r="A3563" s="124">
        <v>1238097104</v>
      </c>
      <c r="B3563" s="51" t="s">
        <v>297</v>
      </c>
      <c r="C3563" s="51" t="s">
        <v>318</v>
      </c>
      <c r="D35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63" s="118" t="s">
        <v>4025</v>
      </c>
      <c r="F3563" s="75" t="s">
        <v>526</v>
      </c>
      <c r="G35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63" s="77">
        <v>18</v>
      </c>
      <c r="J3563" s="52">
        <v>12.33333</v>
      </c>
      <c r="K3563" s="53">
        <f>Tabla3[[#This Row],[PRECIOS]]-Tabla3[[#This Row],[PRECIOS]]*10%</f>
        <v>11.099997</v>
      </c>
      <c r="L3563" s="101"/>
      <c r="M3563" s="54"/>
      <c r="N3563" s="55">
        <f>IFERROR(Tabla3[[#This Row],[PRECIOS]]-Tabla3[[#This Row],[PRECIOS]]*Tabla3[[#This Row],[% PRODUCTO]]," ")</f>
        <v>12.33333</v>
      </c>
      <c r="O3563" s="54"/>
      <c r="P3563" s="55">
        <f>IFERROR(Tabla3[[#This Row],[OCULTAR2]]-Tabla3[[#This Row],[OCULTAR2]]*Tabla3[[#This Row],[% LÍNEA]]," ")</f>
        <v>12.33333</v>
      </c>
      <c r="Q3563" s="56">
        <f>IFERROR(Tabla3[[#This Row],[% PRODUCTO]]+Tabla3[[#This Row],[% LÍNEA]]," ")</f>
        <v>0</v>
      </c>
      <c r="R3563" s="53">
        <f>Tabla3[[#This Row],[OCULTAR3]]</f>
        <v>12.33333</v>
      </c>
      <c r="S3563" s="53">
        <f>Tabla3[[#This Row],[PRECIO SIN %]]-Tabla3[[#This Row],[PRECIO SIN %]]*10%</f>
        <v>11.099997</v>
      </c>
      <c r="T3563" s="80">
        <f>(Tabla3[[#This Row],[PRECIO CON DESCT.]]-(Tabla3[[#This Row],[PRECIO CON DESCT.]]*$T$6))</f>
        <v>6.9929981100000003</v>
      </c>
      <c r="U3563" s="96"/>
      <c r="V3563" s="94">
        <f>Tabla3[[#This Row],[PRECIO %      en $]]*Tabla3[[#This Row],[PEDIDO ]]</f>
        <v>0</v>
      </c>
      <c r="W3563" s="57">
        <f>Tabla3[[#This Row],[PRECIO CON DESCT.]]*Tabla3[[#This Row],[PEDIDO ]]</f>
        <v>0</v>
      </c>
      <c r="X3563" s="58">
        <f>Tabla3[[#This Row],[PRECIO SIN %]]*Tabla3[[#This Row],[PEDIDO ]]</f>
        <v>0</v>
      </c>
    </row>
    <row r="3564" spans="1:24" ht="33" customHeight="1" x14ac:dyDescent="0.4">
      <c r="A3564" s="125">
        <v>1238097103</v>
      </c>
      <c r="B3564" s="59" t="s">
        <v>297</v>
      </c>
      <c r="C3564" s="59" t="s">
        <v>318</v>
      </c>
      <c r="D35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64" s="119" t="s">
        <v>4026</v>
      </c>
      <c r="F3564" s="76" t="s">
        <v>526</v>
      </c>
      <c r="G35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64" s="78">
        <v>14</v>
      </c>
      <c r="J3564" s="52">
        <v>12</v>
      </c>
      <c r="K3564" s="60">
        <f>Tabla3[[#This Row],[PRECIOS]]-Tabla3[[#This Row],[PRECIOS]]*10%</f>
        <v>10.8</v>
      </c>
      <c r="L3564" s="101"/>
      <c r="M3564" s="61"/>
      <c r="N3564" s="55">
        <f>IFERROR(Tabla3[[#This Row],[PRECIOS]]-Tabla3[[#This Row],[PRECIOS]]*Tabla3[[#This Row],[% PRODUCTO]]," ")</f>
        <v>12</v>
      </c>
      <c r="O3564" s="61"/>
      <c r="P3564" s="55">
        <f>IFERROR(Tabla3[[#This Row],[OCULTAR2]]-Tabla3[[#This Row],[OCULTAR2]]*Tabla3[[#This Row],[% LÍNEA]]," ")</f>
        <v>12</v>
      </c>
      <c r="Q3564" s="56">
        <f>IFERROR(Tabla3[[#This Row],[% PRODUCTO]]+Tabla3[[#This Row],[% LÍNEA]]," ")</f>
        <v>0</v>
      </c>
      <c r="R3564" s="60">
        <f>Tabla3[[#This Row],[OCULTAR3]]</f>
        <v>12</v>
      </c>
      <c r="S3564" s="60">
        <f>Tabla3[[#This Row],[PRECIO SIN %]]-Tabla3[[#This Row],[PRECIO SIN %]]*10%</f>
        <v>10.8</v>
      </c>
      <c r="T3564" s="80">
        <f>(Tabla3[[#This Row],[PRECIO CON DESCT.]]-(Tabla3[[#This Row],[PRECIO CON DESCT.]]*$T$6))</f>
        <v>6.8040000000000003</v>
      </c>
      <c r="U3564" s="96"/>
      <c r="V3564" s="94">
        <f>Tabla3[[#This Row],[PRECIO %      en $]]*Tabla3[[#This Row],[PEDIDO ]]</f>
        <v>0</v>
      </c>
      <c r="W3564" s="57">
        <f>Tabla3[[#This Row],[PRECIO CON DESCT.]]*Tabla3[[#This Row],[PEDIDO ]]</f>
        <v>0</v>
      </c>
      <c r="X3564" s="58">
        <f>Tabla3[[#This Row],[PRECIO SIN %]]*Tabla3[[#This Row],[PEDIDO ]]</f>
        <v>0</v>
      </c>
    </row>
    <row r="3565" spans="1:24" ht="33" customHeight="1" x14ac:dyDescent="0.4">
      <c r="A3565" s="124" t="s">
        <v>82</v>
      </c>
      <c r="B3565" s="51" t="s">
        <v>297</v>
      </c>
      <c r="C3565" s="51" t="s">
        <v>358</v>
      </c>
      <c r="D35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65" s="118" t="s">
        <v>4027</v>
      </c>
      <c r="F3565" s="75" t="s">
        <v>526</v>
      </c>
      <c r="G35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65" s="77">
        <v>14</v>
      </c>
      <c r="J3565" s="52">
        <v>7.11111</v>
      </c>
      <c r="K3565" s="53">
        <f>Tabla3[[#This Row],[PRECIOS]]-Tabla3[[#This Row],[PRECIOS]]*10%</f>
        <v>6.3999990000000002</v>
      </c>
      <c r="L3565" s="101"/>
      <c r="M3565" s="54"/>
      <c r="N3565" s="55">
        <f>IFERROR(Tabla3[[#This Row],[PRECIOS]]-Tabla3[[#This Row],[PRECIOS]]*Tabla3[[#This Row],[% PRODUCTO]]," ")</f>
        <v>7.11111</v>
      </c>
      <c r="O3565" s="54"/>
      <c r="P3565" s="55">
        <f>IFERROR(Tabla3[[#This Row],[OCULTAR2]]-Tabla3[[#This Row],[OCULTAR2]]*Tabla3[[#This Row],[% LÍNEA]]," ")</f>
        <v>7.11111</v>
      </c>
      <c r="Q3565" s="56">
        <f>IFERROR(Tabla3[[#This Row],[% PRODUCTO]]+Tabla3[[#This Row],[% LÍNEA]]," ")</f>
        <v>0</v>
      </c>
      <c r="R3565" s="53">
        <f>Tabla3[[#This Row],[OCULTAR3]]</f>
        <v>7.11111</v>
      </c>
      <c r="S3565" s="53">
        <f>Tabla3[[#This Row],[PRECIO SIN %]]-Tabla3[[#This Row],[PRECIO SIN %]]*10%</f>
        <v>6.3999990000000002</v>
      </c>
      <c r="T3565" s="80">
        <f>(Tabla3[[#This Row],[PRECIO CON DESCT.]]-(Tabla3[[#This Row],[PRECIO CON DESCT.]]*$T$6))</f>
        <v>4.0319993700000003</v>
      </c>
      <c r="U3565" s="96"/>
      <c r="V3565" s="94">
        <f>Tabla3[[#This Row],[PRECIO %      en $]]*Tabla3[[#This Row],[PEDIDO ]]</f>
        <v>0</v>
      </c>
      <c r="W3565" s="57">
        <f>Tabla3[[#This Row],[PRECIO CON DESCT.]]*Tabla3[[#This Row],[PEDIDO ]]</f>
        <v>0</v>
      </c>
      <c r="X3565" s="58">
        <f>Tabla3[[#This Row],[PRECIO SIN %]]*Tabla3[[#This Row],[PEDIDO ]]</f>
        <v>0</v>
      </c>
    </row>
    <row r="3566" spans="1:24" ht="33" customHeight="1" x14ac:dyDescent="0.4">
      <c r="A3566" s="125" t="s">
        <v>82</v>
      </c>
      <c r="B3566" s="59" t="s">
        <v>297</v>
      </c>
      <c r="C3566" s="59" t="s">
        <v>358</v>
      </c>
      <c r="D35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66" s="119" t="s">
        <v>4028</v>
      </c>
      <c r="F3566" s="76" t="s">
        <v>526</v>
      </c>
      <c r="G35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66" s="78">
        <v>22</v>
      </c>
      <c r="J3566" s="52">
        <v>7.11111</v>
      </c>
      <c r="K3566" s="60">
        <f>Tabla3[[#This Row],[PRECIOS]]-Tabla3[[#This Row],[PRECIOS]]*10%</f>
        <v>6.3999990000000002</v>
      </c>
      <c r="L3566" s="101"/>
      <c r="M3566" s="61"/>
      <c r="N3566" s="55">
        <f>IFERROR(Tabla3[[#This Row],[PRECIOS]]-Tabla3[[#This Row],[PRECIOS]]*Tabla3[[#This Row],[% PRODUCTO]]," ")</f>
        <v>7.11111</v>
      </c>
      <c r="O3566" s="61"/>
      <c r="P3566" s="55">
        <f>IFERROR(Tabla3[[#This Row],[OCULTAR2]]-Tabla3[[#This Row],[OCULTAR2]]*Tabla3[[#This Row],[% LÍNEA]]," ")</f>
        <v>7.11111</v>
      </c>
      <c r="Q3566" s="56">
        <f>IFERROR(Tabla3[[#This Row],[% PRODUCTO]]+Tabla3[[#This Row],[% LÍNEA]]," ")</f>
        <v>0</v>
      </c>
      <c r="R3566" s="60">
        <f>Tabla3[[#This Row],[OCULTAR3]]</f>
        <v>7.11111</v>
      </c>
      <c r="S3566" s="60">
        <f>Tabla3[[#This Row],[PRECIO SIN %]]-Tabla3[[#This Row],[PRECIO SIN %]]*10%</f>
        <v>6.3999990000000002</v>
      </c>
      <c r="T3566" s="80">
        <f>(Tabla3[[#This Row],[PRECIO CON DESCT.]]-(Tabla3[[#This Row],[PRECIO CON DESCT.]]*$T$6))</f>
        <v>4.0319993700000003</v>
      </c>
      <c r="U3566" s="96"/>
      <c r="V3566" s="94">
        <f>Tabla3[[#This Row],[PRECIO %      en $]]*Tabla3[[#This Row],[PEDIDO ]]</f>
        <v>0</v>
      </c>
      <c r="W3566" s="57">
        <f>Tabla3[[#This Row],[PRECIO CON DESCT.]]*Tabla3[[#This Row],[PEDIDO ]]</f>
        <v>0</v>
      </c>
      <c r="X3566" s="58">
        <f>Tabla3[[#This Row],[PRECIO SIN %]]*Tabla3[[#This Row],[PEDIDO ]]</f>
        <v>0</v>
      </c>
    </row>
    <row r="3567" spans="1:24" ht="33" customHeight="1" x14ac:dyDescent="0.4">
      <c r="A3567" s="124" t="s">
        <v>82</v>
      </c>
      <c r="B3567" s="51" t="s">
        <v>297</v>
      </c>
      <c r="C3567" s="51" t="s">
        <v>358</v>
      </c>
      <c r="D35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67" s="118" t="s">
        <v>4029</v>
      </c>
      <c r="F3567" s="75" t="s">
        <v>526</v>
      </c>
      <c r="G35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67" s="77">
        <v>17</v>
      </c>
      <c r="J3567" s="52">
        <v>8.7222200000000001</v>
      </c>
      <c r="K3567" s="53">
        <f>Tabla3[[#This Row],[PRECIOS]]-Tabla3[[#This Row],[PRECIOS]]*10%</f>
        <v>7.8499980000000003</v>
      </c>
      <c r="L3567" s="101"/>
      <c r="M3567" s="54"/>
      <c r="N3567" s="55">
        <f>IFERROR(Tabla3[[#This Row],[PRECIOS]]-Tabla3[[#This Row],[PRECIOS]]*Tabla3[[#This Row],[% PRODUCTO]]," ")</f>
        <v>8.7222200000000001</v>
      </c>
      <c r="O3567" s="54"/>
      <c r="P3567" s="55">
        <f>IFERROR(Tabla3[[#This Row],[OCULTAR2]]-Tabla3[[#This Row],[OCULTAR2]]*Tabla3[[#This Row],[% LÍNEA]]," ")</f>
        <v>8.7222200000000001</v>
      </c>
      <c r="Q3567" s="56">
        <f>IFERROR(Tabla3[[#This Row],[% PRODUCTO]]+Tabla3[[#This Row],[% LÍNEA]]," ")</f>
        <v>0</v>
      </c>
      <c r="R3567" s="53">
        <f>Tabla3[[#This Row],[OCULTAR3]]</f>
        <v>8.7222200000000001</v>
      </c>
      <c r="S3567" s="53">
        <f>Tabla3[[#This Row],[PRECIO SIN %]]-Tabla3[[#This Row],[PRECIO SIN %]]*10%</f>
        <v>7.8499980000000003</v>
      </c>
      <c r="T3567" s="80">
        <f>(Tabla3[[#This Row],[PRECIO CON DESCT.]]-(Tabla3[[#This Row],[PRECIO CON DESCT.]]*$T$6))</f>
        <v>4.9454987399999997</v>
      </c>
      <c r="U3567" s="96"/>
      <c r="V3567" s="94">
        <f>Tabla3[[#This Row],[PRECIO %      en $]]*Tabla3[[#This Row],[PEDIDO ]]</f>
        <v>0</v>
      </c>
      <c r="W3567" s="57">
        <f>Tabla3[[#This Row],[PRECIO CON DESCT.]]*Tabla3[[#This Row],[PEDIDO ]]</f>
        <v>0</v>
      </c>
      <c r="X3567" s="58">
        <f>Tabla3[[#This Row],[PRECIO SIN %]]*Tabla3[[#This Row],[PEDIDO ]]</f>
        <v>0</v>
      </c>
    </row>
    <row r="3568" spans="1:24" ht="33" customHeight="1" x14ac:dyDescent="0.4">
      <c r="A3568" s="125">
        <v>7453078504391</v>
      </c>
      <c r="B3568" s="59" t="s">
        <v>297</v>
      </c>
      <c r="C3568" s="59" t="s">
        <v>359</v>
      </c>
      <c r="D35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68" s="119" t="s">
        <v>4030</v>
      </c>
      <c r="F3568" s="76" t="s">
        <v>526</v>
      </c>
      <c r="G35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68" s="78">
        <v>68</v>
      </c>
      <c r="J3568" s="52">
        <v>5.4</v>
      </c>
      <c r="K3568" s="60">
        <f>Tabla3[[#This Row],[PRECIOS]]-Tabla3[[#This Row],[PRECIOS]]*10%</f>
        <v>4.8600000000000003</v>
      </c>
      <c r="L3568" s="101"/>
      <c r="M3568" s="61"/>
      <c r="N3568" s="55">
        <f>IFERROR(Tabla3[[#This Row],[PRECIOS]]-Tabla3[[#This Row],[PRECIOS]]*Tabla3[[#This Row],[% PRODUCTO]]," ")</f>
        <v>5.4</v>
      </c>
      <c r="O3568" s="61"/>
      <c r="P3568" s="55">
        <f>IFERROR(Tabla3[[#This Row],[OCULTAR2]]-Tabla3[[#This Row],[OCULTAR2]]*Tabla3[[#This Row],[% LÍNEA]]," ")</f>
        <v>5.4</v>
      </c>
      <c r="Q3568" s="56">
        <f>IFERROR(Tabla3[[#This Row],[% PRODUCTO]]+Tabla3[[#This Row],[% LÍNEA]]," ")</f>
        <v>0</v>
      </c>
      <c r="R3568" s="60">
        <f>Tabla3[[#This Row],[OCULTAR3]]</f>
        <v>5.4</v>
      </c>
      <c r="S3568" s="60">
        <f>Tabla3[[#This Row],[PRECIO SIN %]]-Tabla3[[#This Row],[PRECIO SIN %]]*10%</f>
        <v>4.8600000000000003</v>
      </c>
      <c r="T3568" s="80">
        <f>(Tabla3[[#This Row],[PRECIO CON DESCT.]]-(Tabla3[[#This Row],[PRECIO CON DESCT.]]*$T$6))</f>
        <v>3.0618000000000003</v>
      </c>
      <c r="U3568" s="96"/>
      <c r="V3568" s="94">
        <f>Tabla3[[#This Row],[PRECIO %      en $]]*Tabla3[[#This Row],[PEDIDO ]]</f>
        <v>0</v>
      </c>
      <c r="W3568" s="57">
        <f>Tabla3[[#This Row],[PRECIO CON DESCT.]]*Tabla3[[#This Row],[PEDIDO ]]</f>
        <v>0</v>
      </c>
      <c r="X3568" s="58">
        <f>Tabla3[[#This Row],[PRECIO SIN %]]*Tabla3[[#This Row],[PEDIDO ]]</f>
        <v>0</v>
      </c>
    </row>
    <row r="3569" spans="1:24" ht="33" customHeight="1" x14ac:dyDescent="0.4">
      <c r="A3569" s="124">
        <v>606110873017</v>
      </c>
      <c r="B3569" s="51" t="s">
        <v>297</v>
      </c>
      <c r="C3569" s="51" t="s">
        <v>336</v>
      </c>
      <c r="D35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69" s="118" t="s">
        <v>4031</v>
      </c>
      <c r="F3569" s="75" t="s">
        <v>526</v>
      </c>
      <c r="G35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69" s="77">
        <v>4509</v>
      </c>
      <c r="J3569" s="52">
        <v>4.25556</v>
      </c>
      <c r="K3569" s="53">
        <f>Tabla3[[#This Row],[PRECIOS]]-Tabla3[[#This Row],[PRECIOS]]*10%</f>
        <v>3.8300039999999997</v>
      </c>
      <c r="L3569" s="101"/>
      <c r="M3569" s="54"/>
      <c r="N3569" s="55">
        <f>IFERROR(Tabla3[[#This Row],[PRECIOS]]-Tabla3[[#This Row],[PRECIOS]]*Tabla3[[#This Row],[% PRODUCTO]]," ")</f>
        <v>4.25556</v>
      </c>
      <c r="O3569" s="54"/>
      <c r="P3569" s="55">
        <f>IFERROR(Tabla3[[#This Row],[OCULTAR2]]-Tabla3[[#This Row],[OCULTAR2]]*Tabla3[[#This Row],[% LÍNEA]]," ")</f>
        <v>4.25556</v>
      </c>
      <c r="Q3569" s="56">
        <f>IFERROR(Tabla3[[#This Row],[% PRODUCTO]]+Tabla3[[#This Row],[% LÍNEA]]," ")</f>
        <v>0</v>
      </c>
      <c r="R3569" s="53">
        <f>Tabla3[[#This Row],[OCULTAR3]]</f>
        <v>4.25556</v>
      </c>
      <c r="S3569" s="53">
        <f>Tabla3[[#This Row],[PRECIO SIN %]]-Tabla3[[#This Row],[PRECIO SIN %]]*10%</f>
        <v>3.8300039999999997</v>
      </c>
      <c r="T3569" s="80">
        <f>(Tabla3[[#This Row],[PRECIO CON DESCT.]]-(Tabla3[[#This Row],[PRECIO CON DESCT.]]*$T$6))</f>
        <v>2.4129025199999998</v>
      </c>
      <c r="U3569" s="96"/>
      <c r="V3569" s="94">
        <f>Tabla3[[#This Row],[PRECIO %      en $]]*Tabla3[[#This Row],[PEDIDO ]]</f>
        <v>0</v>
      </c>
      <c r="W3569" s="57">
        <f>Tabla3[[#This Row],[PRECIO CON DESCT.]]*Tabla3[[#This Row],[PEDIDO ]]</f>
        <v>0</v>
      </c>
      <c r="X3569" s="58">
        <f>Tabla3[[#This Row],[PRECIO SIN %]]*Tabla3[[#This Row],[PEDIDO ]]</f>
        <v>0</v>
      </c>
    </row>
    <row r="3570" spans="1:24" ht="33" customHeight="1" x14ac:dyDescent="0.4">
      <c r="A3570" s="125">
        <v>7596466000065</v>
      </c>
      <c r="B3570" s="59" t="s">
        <v>297</v>
      </c>
      <c r="C3570" s="59" t="s">
        <v>360</v>
      </c>
      <c r="D35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70" s="119" t="s">
        <v>4032</v>
      </c>
      <c r="F3570" s="76" t="s">
        <v>537</v>
      </c>
      <c r="G35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70" s="78">
        <v>6</v>
      </c>
      <c r="J3570" s="52">
        <v>0.55556000000000005</v>
      </c>
      <c r="K3570" s="60">
        <f>Tabla3[[#This Row],[PRECIOS]]-Tabla3[[#This Row],[PRECIOS]]*10%</f>
        <v>0.500004</v>
      </c>
      <c r="L3570" s="101"/>
      <c r="M3570" s="61"/>
      <c r="N3570" s="55">
        <f>IFERROR(Tabla3[[#This Row],[PRECIOS]]-Tabla3[[#This Row],[PRECIOS]]*Tabla3[[#This Row],[% PRODUCTO]]," ")</f>
        <v>0.55556000000000005</v>
      </c>
      <c r="O3570" s="61"/>
      <c r="P3570" s="55">
        <f>IFERROR(Tabla3[[#This Row],[OCULTAR2]]-Tabla3[[#This Row],[OCULTAR2]]*Tabla3[[#This Row],[% LÍNEA]]," ")</f>
        <v>0.55556000000000005</v>
      </c>
      <c r="Q3570" s="56">
        <f>IFERROR(Tabla3[[#This Row],[% PRODUCTO]]+Tabla3[[#This Row],[% LÍNEA]]," ")</f>
        <v>0</v>
      </c>
      <c r="R3570" s="60">
        <f>Tabla3[[#This Row],[OCULTAR3]]</f>
        <v>0.55556000000000005</v>
      </c>
      <c r="S3570" s="60">
        <f>Tabla3[[#This Row],[PRECIO SIN %]]-Tabla3[[#This Row],[PRECIO SIN %]]*10%</f>
        <v>0.500004</v>
      </c>
      <c r="T3570" s="80">
        <f>(Tabla3[[#This Row],[PRECIO CON DESCT.]]-(Tabla3[[#This Row],[PRECIO CON DESCT.]]*$T$6))</f>
        <v>0.31500252000000001</v>
      </c>
      <c r="U3570" s="96"/>
      <c r="V3570" s="94">
        <f>Tabla3[[#This Row],[PRECIO %      en $]]*Tabla3[[#This Row],[PEDIDO ]]</f>
        <v>0</v>
      </c>
      <c r="W3570" s="57">
        <f>Tabla3[[#This Row],[PRECIO CON DESCT.]]*Tabla3[[#This Row],[PEDIDO ]]</f>
        <v>0</v>
      </c>
      <c r="X3570" s="58">
        <f>Tabla3[[#This Row],[PRECIO SIN %]]*Tabla3[[#This Row],[PEDIDO ]]</f>
        <v>0</v>
      </c>
    </row>
    <row r="3571" spans="1:24" ht="33" customHeight="1" x14ac:dyDescent="0.4">
      <c r="A3571" s="124">
        <v>7596466002335</v>
      </c>
      <c r="B3571" s="51" t="s">
        <v>297</v>
      </c>
      <c r="C3571" s="51" t="s">
        <v>360</v>
      </c>
      <c r="D35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71" s="118" t="s">
        <v>4033</v>
      </c>
      <c r="F3571" s="75" t="s">
        <v>526</v>
      </c>
      <c r="G35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71" s="77">
        <v>99</v>
      </c>
      <c r="J3571" s="52">
        <v>0.55556000000000005</v>
      </c>
      <c r="K3571" s="53">
        <f>Tabla3[[#This Row],[PRECIOS]]-Tabla3[[#This Row],[PRECIOS]]*10%</f>
        <v>0.500004</v>
      </c>
      <c r="L3571" s="101"/>
      <c r="M3571" s="54"/>
      <c r="N3571" s="55">
        <f>IFERROR(Tabla3[[#This Row],[PRECIOS]]-Tabla3[[#This Row],[PRECIOS]]*Tabla3[[#This Row],[% PRODUCTO]]," ")</f>
        <v>0.55556000000000005</v>
      </c>
      <c r="O3571" s="54"/>
      <c r="P3571" s="55">
        <f>IFERROR(Tabla3[[#This Row],[OCULTAR2]]-Tabla3[[#This Row],[OCULTAR2]]*Tabla3[[#This Row],[% LÍNEA]]," ")</f>
        <v>0.55556000000000005</v>
      </c>
      <c r="Q3571" s="56">
        <f>IFERROR(Tabla3[[#This Row],[% PRODUCTO]]+Tabla3[[#This Row],[% LÍNEA]]," ")</f>
        <v>0</v>
      </c>
      <c r="R3571" s="53">
        <f>Tabla3[[#This Row],[OCULTAR3]]</f>
        <v>0.55556000000000005</v>
      </c>
      <c r="S3571" s="53">
        <f>Tabla3[[#This Row],[PRECIO SIN %]]-Tabla3[[#This Row],[PRECIO SIN %]]*10%</f>
        <v>0.500004</v>
      </c>
      <c r="T3571" s="80">
        <f>(Tabla3[[#This Row],[PRECIO CON DESCT.]]-(Tabla3[[#This Row],[PRECIO CON DESCT.]]*$T$6))</f>
        <v>0.31500252000000001</v>
      </c>
      <c r="U3571" s="96"/>
      <c r="V3571" s="94">
        <f>Tabla3[[#This Row],[PRECIO %      en $]]*Tabla3[[#This Row],[PEDIDO ]]</f>
        <v>0</v>
      </c>
      <c r="W3571" s="57">
        <f>Tabla3[[#This Row],[PRECIO CON DESCT.]]*Tabla3[[#This Row],[PEDIDO ]]</f>
        <v>0</v>
      </c>
      <c r="X3571" s="58">
        <f>Tabla3[[#This Row],[PRECIO SIN %]]*Tabla3[[#This Row],[PEDIDO ]]</f>
        <v>0</v>
      </c>
    </row>
    <row r="3572" spans="1:24" ht="33" customHeight="1" x14ac:dyDescent="0.4">
      <c r="A3572" s="125">
        <v>652931974365</v>
      </c>
      <c r="B3572" s="59" t="s">
        <v>297</v>
      </c>
      <c r="C3572" s="59" t="s">
        <v>319</v>
      </c>
      <c r="D35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72" s="119" t="s">
        <v>4034</v>
      </c>
      <c r="F3572" s="76" t="s">
        <v>526</v>
      </c>
      <c r="G35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72" s="78">
        <v>225</v>
      </c>
      <c r="J3572" s="52">
        <v>1.1100000000000001</v>
      </c>
      <c r="K3572" s="60">
        <f>Tabla3[[#This Row],[PRECIOS]]-Tabla3[[#This Row],[PRECIOS]]*10%</f>
        <v>0.99900000000000011</v>
      </c>
      <c r="L3572" s="101"/>
      <c r="M3572" s="61"/>
      <c r="N3572" s="55">
        <f>IFERROR(Tabla3[[#This Row],[PRECIOS]]-Tabla3[[#This Row],[PRECIOS]]*Tabla3[[#This Row],[% PRODUCTO]]," ")</f>
        <v>1.1100000000000001</v>
      </c>
      <c r="O3572" s="61"/>
      <c r="P3572" s="55">
        <f>IFERROR(Tabla3[[#This Row],[OCULTAR2]]-Tabla3[[#This Row],[OCULTAR2]]*Tabla3[[#This Row],[% LÍNEA]]," ")</f>
        <v>1.1100000000000001</v>
      </c>
      <c r="Q3572" s="56">
        <f>IFERROR(Tabla3[[#This Row],[% PRODUCTO]]+Tabla3[[#This Row],[% LÍNEA]]," ")</f>
        <v>0</v>
      </c>
      <c r="R3572" s="60">
        <f>Tabla3[[#This Row],[OCULTAR3]]</f>
        <v>1.1100000000000001</v>
      </c>
      <c r="S3572" s="60">
        <f>Tabla3[[#This Row],[PRECIO SIN %]]-Tabla3[[#This Row],[PRECIO SIN %]]*10%</f>
        <v>0.99900000000000011</v>
      </c>
      <c r="T3572" s="80">
        <f>(Tabla3[[#This Row],[PRECIO CON DESCT.]]-(Tabla3[[#This Row],[PRECIO CON DESCT.]]*$T$6))</f>
        <v>0.6293700000000001</v>
      </c>
      <c r="U3572" s="96"/>
      <c r="V3572" s="94">
        <f>Tabla3[[#This Row],[PRECIO %      en $]]*Tabla3[[#This Row],[PEDIDO ]]</f>
        <v>0</v>
      </c>
      <c r="W3572" s="57">
        <f>Tabla3[[#This Row],[PRECIO CON DESCT.]]*Tabla3[[#This Row],[PEDIDO ]]</f>
        <v>0</v>
      </c>
      <c r="X3572" s="58">
        <f>Tabla3[[#This Row],[PRECIO SIN %]]*Tabla3[[#This Row],[PEDIDO ]]</f>
        <v>0</v>
      </c>
    </row>
    <row r="3573" spans="1:24" ht="33" customHeight="1" x14ac:dyDescent="0.4">
      <c r="A3573" s="124">
        <v>1238097110</v>
      </c>
      <c r="B3573" s="51" t="s">
        <v>297</v>
      </c>
      <c r="C3573" s="51" t="s">
        <v>318</v>
      </c>
      <c r="D35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73" s="118" t="s">
        <v>4035</v>
      </c>
      <c r="F3573" s="75" t="s">
        <v>526</v>
      </c>
      <c r="G35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73" s="77">
        <v>8</v>
      </c>
      <c r="J3573" s="52">
        <v>11.44444</v>
      </c>
      <c r="K3573" s="53">
        <f>Tabla3[[#This Row],[PRECIOS]]-Tabla3[[#This Row],[PRECIOS]]*10%</f>
        <v>10.299996</v>
      </c>
      <c r="L3573" s="101"/>
      <c r="M3573" s="54"/>
      <c r="N3573" s="55">
        <f>IFERROR(Tabla3[[#This Row],[PRECIOS]]-Tabla3[[#This Row],[PRECIOS]]*Tabla3[[#This Row],[% PRODUCTO]]," ")</f>
        <v>11.44444</v>
      </c>
      <c r="O3573" s="54"/>
      <c r="P3573" s="55">
        <f>IFERROR(Tabla3[[#This Row],[OCULTAR2]]-Tabla3[[#This Row],[OCULTAR2]]*Tabla3[[#This Row],[% LÍNEA]]," ")</f>
        <v>11.44444</v>
      </c>
      <c r="Q3573" s="56">
        <f>IFERROR(Tabla3[[#This Row],[% PRODUCTO]]+Tabla3[[#This Row],[% LÍNEA]]," ")</f>
        <v>0</v>
      </c>
      <c r="R3573" s="53">
        <f>Tabla3[[#This Row],[OCULTAR3]]</f>
        <v>11.44444</v>
      </c>
      <c r="S3573" s="53">
        <f>Tabla3[[#This Row],[PRECIO SIN %]]-Tabla3[[#This Row],[PRECIO SIN %]]*10%</f>
        <v>10.299996</v>
      </c>
      <c r="T3573" s="80">
        <f>(Tabla3[[#This Row],[PRECIO CON DESCT.]]-(Tabla3[[#This Row],[PRECIO CON DESCT.]]*$T$6))</f>
        <v>6.4889974800000001</v>
      </c>
      <c r="U3573" s="96"/>
      <c r="V3573" s="94">
        <f>Tabla3[[#This Row],[PRECIO %      en $]]*Tabla3[[#This Row],[PEDIDO ]]</f>
        <v>0</v>
      </c>
      <c r="W3573" s="57">
        <f>Tabla3[[#This Row],[PRECIO CON DESCT.]]*Tabla3[[#This Row],[PEDIDO ]]</f>
        <v>0</v>
      </c>
      <c r="X3573" s="58">
        <f>Tabla3[[#This Row],[PRECIO SIN %]]*Tabla3[[#This Row],[PEDIDO ]]</f>
        <v>0</v>
      </c>
    </row>
    <row r="3574" spans="1:24" ht="33" customHeight="1" x14ac:dyDescent="0.4">
      <c r="A3574" s="125">
        <v>1238097109</v>
      </c>
      <c r="B3574" s="59" t="s">
        <v>297</v>
      </c>
      <c r="C3574" s="59" t="s">
        <v>318</v>
      </c>
      <c r="D35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74" s="119" t="s">
        <v>4036</v>
      </c>
      <c r="F3574" s="76" t="s">
        <v>526</v>
      </c>
      <c r="G35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74" s="78">
        <v>4</v>
      </c>
      <c r="J3574" s="52">
        <v>11.44444</v>
      </c>
      <c r="K3574" s="60">
        <f>Tabla3[[#This Row],[PRECIOS]]-Tabla3[[#This Row],[PRECIOS]]*10%</f>
        <v>10.299996</v>
      </c>
      <c r="L3574" s="101"/>
      <c r="M3574" s="61"/>
      <c r="N3574" s="55">
        <f>IFERROR(Tabla3[[#This Row],[PRECIOS]]-Tabla3[[#This Row],[PRECIOS]]*Tabla3[[#This Row],[% PRODUCTO]]," ")</f>
        <v>11.44444</v>
      </c>
      <c r="O3574" s="61"/>
      <c r="P3574" s="55">
        <f>IFERROR(Tabla3[[#This Row],[OCULTAR2]]-Tabla3[[#This Row],[OCULTAR2]]*Tabla3[[#This Row],[% LÍNEA]]," ")</f>
        <v>11.44444</v>
      </c>
      <c r="Q3574" s="56">
        <f>IFERROR(Tabla3[[#This Row],[% PRODUCTO]]+Tabla3[[#This Row],[% LÍNEA]]," ")</f>
        <v>0</v>
      </c>
      <c r="R3574" s="60">
        <f>Tabla3[[#This Row],[OCULTAR3]]</f>
        <v>11.44444</v>
      </c>
      <c r="S3574" s="60">
        <f>Tabla3[[#This Row],[PRECIO SIN %]]-Tabla3[[#This Row],[PRECIO SIN %]]*10%</f>
        <v>10.299996</v>
      </c>
      <c r="T3574" s="80">
        <f>(Tabla3[[#This Row],[PRECIO CON DESCT.]]-(Tabla3[[#This Row],[PRECIO CON DESCT.]]*$T$6))</f>
        <v>6.4889974800000001</v>
      </c>
      <c r="U3574" s="96"/>
      <c r="V3574" s="94">
        <f>Tabla3[[#This Row],[PRECIO %      en $]]*Tabla3[[#This Row],[PEDIDO ]]</f>
        <v>0</v>
      </c>
      <c r="W3574" s="57">
        <f>Tabla3[[#This Row],[PRECIO CON DESCT.]]*Tabla3[[#This Row],[PEDIDO ]]</f>
        <v>0</v>
      </c>
      <c r="X3574" s="58">
        <f>Tabla3[[#This Row],[PRECIO SIN %]]*Tabla3[[#This Row],[PEDIDO ]]</f>
        <v>0</v>
      </c>
    </row>
    <row r="3575" spans="1:24" ht="33" customHeight="1" x14ac:dyDescent="0.4">
      <c r="A3575" s="124">
        <v>1238097108</v>
      </c>
      <c r="B3575" s="51" t="s">
        <v>297</v>
      </c>
      <c r="C3575" s="51" t="s">
        <v>318</v>
      </c>
      <c r="D35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75" s="118" t="s">
        <v>4037</v>
      </c>
      <c r="F3575" s="75" t="s">
        <v>526</v>
      </c>
      <c r="G35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75" s="77">
        <v>4</v>
      </c>
      <c r="J3575" s="52">
        <v>10.71111</v>
      </c>
      <c r="K3575" s="53">
        <f>Tabla3[[#This Row],[PRECIOS]]-Tabla3[[#This Row],[PRECIOS]]*10%</f>
        <v>9.6399989999999995</v>
      </c>
      <c r="L3575" s="101"/>
      <c r="M3575" s="54"/>
      <c r="N3575" s="55">
        <f>IFERROR(Tabla3[[#This Row],[PRECIOS]]-Tabla3[[#This Row],[PRECIOS]]*Tabla3[[#This Row],[% PRODUCTO]]," ")</f>
        <v>10.71111</v>
      </c>
      <c r="O3575" s="54"/>
      <c r="P3575" s="55">
        <f>IFERROR(Tabla3[[#This Row],[OCULTAR2]]-Tabla3[[#This Row],[OCULTAR2]]*Tabla3[[#This Row],[% LÍNEA]]," ")</f>
        <v>10.71111</v>
      </c>
      <c r="Q3575" s="56">
        <f>IFERROR(Tabla3[[#This Row],[% PRODUCTO]]+Tabla3[[#This Row],[% LÍNEA]]," ")</f>
        <v>0</v>
      </c>
      <c r="R3575" s="53">
        <f>Tabla3[[#This Row],[OCULTAR3]]</f>
        <v>10.71111</v>
      </c>
      <c r="S3575" s="53">
        <f>Tabla3[[#This Row],[PRECIO SIN %]]-Tabla3[[#This Row],[PRECIO SIN %]]*10%</f>
        <v>9.6399989999999995</v>
      </c>
      <c r="T3575" s="80">
        <f>(Tabla3[[#This Row],[PRECIO CON DESCT.]]-(Tabla3[[#This Row],[PRECIO CON DESCT.]]*$T$6))</f>
        <v>6.0731993699999993</v>
      </c>
      <c r="U3575" s="96"/>
      <c r="V3575" s="94">
        <f>Tabla3[[#This Row],[PRECIO %      en $]]*Tabla3[[#This Row],[PEDIDO ]]</f>
        <v>0</v>
      </c>
      <c r="W3575" s="57">
        <f>Tabla3[[#This Row],[PRECIO CON DESCT.]]*Tabla3[[#This Row],[PEDIDO ]]</f>
        <v>0</v>
      </c>
      <c r="X3575" s="58">
        <f>Tabla3[[#This Row],[PRECIO SIN %]]*Tabla3[[#This Row],[PEDIDO ]]</f>
        <v>0</v>
      </c>
    </row>
    <row r="3576" spans="1:24" ht="33" customHeight="1" x14ac:dyDescent="0.4">
      <c r="A3576" s="125">
        <v>1238097111</v>
      </c>
      <c r="B3576" s="59" t="s">
        <v>297</v>
      </c>
      <c r="C3576" s="59" t="s">
        <v>318</v>
      </c>
      <c r="D35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76" s="119" t="s">
        <v>4038</v>
      </c>
      <c r="F3576" s="76" t="s">
        <v>526</v>
      </c>
      <c r="G35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76" s="78">
        <v>3</v>
      </c>
      <c r="J3576" s="52">
        <v>11.44444</v>
      </c>
      <c r="K3576" s="60">
        <f>Tabla3[[#This Row],[PRECIOS]]-Tabla3[[#This Row],[PRECIOS]]*10%</f>
        <v>10.299996</v>
      </c>
      <c r="L3576" s="101"/>
      <c r="M3576" s="61"/>
      <c r="N3576" s="55">
        <f>IFERROR(Tabla3[[#This Row],[PRECIOS]]-Tabla3[[#This Row],[PRECIOS]]*Tabla3[[#This Row],[% PRODUCTO]]," ")</f>
        <v>11.44444</v>
      </c>
      <c r="O3576" s="61"/>
      <c r="P3576" s="55">
        <f>IFERROR(Tabla3[[#This Row],[OCULTAR2]]-Tabla3[[#This Row],[OCULTAR2]]*Tabla3[[#This Row],[% LÍNEA]]," ")</f>
        <v>11.44444</v>
      </c>
      <c r="Q3576" s="56">
        <f>IFERROR(Tabla3[[#This Row],[% PRODUCTO]]+Tabla3[[#This Row],[% LÍNEA]]," ")</f>
        <v>0</v>
      </c>
      <c r="R3576" s="60">
        <f>Tabla3[[#This Row],[OCULTAR3]]</f>
        <v>11.44444</v>
      </c>
      <c r="S3576" s="60">
        <f>Tabla3[[#This Row],[PRECIO SIN %]]-Tabla3[[#This Row],[PRECIO SIN %]]*10%</f>
        <v>10.299996</v>
      </c>
      <c r="T3576" s="80">
        <f>(Tabla3[[#This Row],[PRECIO CON DESCT.]]-(Tabla3[[#This Row],[PRECIO CON DESCT.]]*$T$6))</f>
        <v>6.4889974800000001</v>
      </c>
      <c r="U3576" s="96"/>
      <c r="V3576" s="94">
        <f>Tabla3[[#This Row],[PRECIO %      en $]]*Tabla3[[#This Row],[PEDIDO ]]</f>
        <v>0</v>
      </c>
      <c r="W3576" s="57">
        <f>Tabla3[[#This Row],[PRECIO CON DESCT.]]*Tabla3[[#This Row],[PEDIDO ]]</f>
        <v>0</v>
      </c>
      <c r="X3576" s="58">
        <f>Tabla3[[#This Row],[PRECIO SIN %]]*Tabla3[[#This Row],[PEDIDO ]]</f>
        <v>0</v>
      </c>
    </row>
    <row r="3577" spans="1:24" ht="33" customHeight="1" x14ac:dyDescent="0.4">
      <c r="A3577" s="124">
        <v>12380971207</v>
      </c>
      <c r="B3577" s="51" t="s">
        <v>297</v>
      </c>
      <c r="C3577" s="51" t="s">
        <v>318</v>
      </c>
      <c r="D35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77" s="118" t="s">
        <v>4039</v>
      </c>
      <c r="F3577" s="75" t="s">
        <v>526</v>
      </c>
      <c r="G35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77" s="77">
        <v>2</v>
      </c>
      <c r="J3577" s="52">
        <v>24.77778</v>
      </c>
      <c r="K3577" s="53">
        <f>Tabla3[[#This Row],[PRECIOS]]-Tabla3[[#This Row],[PRECIOS]]*10%</f>
        <v>22.300001999999999</v>
      </c>
      <c r="L3577" s="101"/>
      <c r="M3577" s="54"/>
      <c r="N3577" s="55">
        <f>IFERROR(Tabla3[[#This Row],[PRECIOS]]-Tabla3[[#This Row],[PRECIOS]]*Tabla3[[#This Row],[% PRODUCTO]]," ")</f>
        <v>24.77778</v>
      </c>
      <c r="O3577" s="54"/>
      <c r="P3577" s="55">
        <f>IFERROR(Tabla3[[#This Row],[OCULTAR2]]-Tabla3[[#This Row],[OCULTAR2]]*Tabla3[[#This Row],[% LÍNEA]]," ")</f>
        <v>24.77778</v>
      </c>
      <c r="Q3577" s="56">
        <f>IFERROR(Tabla3[[#This Row],[% PRODUCTO]]+Tabla3[[#This Row],[% LÍNEA]]," ")</f>
        <v>0</v>
      </c>
      <c r="R3577" s="53">
        <f>Tabla3[[#This Row],[OCULTAR3]]</f>
        <v>24.77778</v>
      </c>
      <c r="S3577" s="53">
        <f>Tabla3[[#This Row],[PRECIO SIN %]]-Tabla3[[#This Row],[PRECIO SIN %]]*10%</f>
        <v>22.300001999999999</v>
      </c>
      <c r="T3577" s="80">
        <f>(Tabla3[[#This Row],[PRECIO CON DESCT.]]-(Tabla3[[#This Row],[PRECIO CON DESCT.]]*$T$6))</f>
        <v>14.049001259999999</v>
      </c>
      <c r="U3577" s="96"/>
      <c r="V3577" s="94">
        <f>Tabla3[[#This Row],[PRECIO %      en $]]*Tabla3[[#This Row],[PEDIDO ]]</f>
        <v>0</v>
      </c>
      <c r="W3577" s="57">
        <f>Tabla3[[#This Row],[PRECIO CON DESCT.]]*Tabla3[[#This Row],[PEDIDO ]]</f>
        <v>0</v>
      </c>
      <c r="X3577" s="58">
        <f>Tabla3[[#This Row],[PRECIO SIN %]]*Tabla3[[#This Row],[PEDIDO ]]</f>
        <v>0</v>
      </c>
    </row>
    <row r="3578" spans="1:24" ht="33" customHeight="1" x14ac:dyDescent="0.4">
      <c r="A3578" s="125">
        <v>12380971206</v>
      </c>
      <c r="B3578" s="59" t="s">
        <v>297</v>
      </c>
      <c r="C3578" s="59" t="s">
        <v>318</v>
      </c>
      <c r="D35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78" s="119" t="s">
        <v>4040</v>
      </c>
      <c r="F3578" s="76" t="s">
        <v>526</v>
      </c>
      <c r="G35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78" s="78">
        <v>10</v>
      </c>
      <c r="J3578" s="52">
        <v>24.77778</v>
      </c>
      <c r="K3578" s="60">
        <f>Tabla3[[#This Row],[PRECIOS]]-Tabla3[[#This Row],[PRECIOS]]*10%</f>
        <v>22.300001999999999</v>
      </c>
      <c r="L3578" s="101"/>
      <c r="M3578" s="61"/>
      <c r="N3578" s="55">
        <f>IFERROR(Tabla3[[#This Row],[PRECIOS]]-Tabla3[[#This Row],[PRECIOS]]*Tabla3[[#This Row],[% PRODUCTO]]," ")</f>
        <v>24.77778</v>
      </c>
      <c r="O3578" s="61"/>
      <c r="P3578" s="55">
        <f>IFERROR(Tabla3[[#This Row],[OCULTAR2]]-Tabla3[[#This Row],[OCULTAR2]]*Tabla3[[#This Row],[% LÍNEA]]," ")</f>
        <v>24.77778</v>
      </c>
      <c r="Q3578" s="56">
        <f>IFERROR(Tabla3[[#This Row],[% PRODUCTO]]+Tabla3[[#This Row],[% LÍNEA]]," ")</f>
        <v>0</v>
      </c>
      <c r="R3578" s="60">
        <f>Tabla3[[#This Row],[OCULTAR3]]</f>
        <v>24.77778</v>
      </c>
      <c r="S3578" s="60">
        <f>Tabla3[[#This Row],[PRECIO SIN %]]-Tabla3[[#This Row],[PRECIO SIN %]]*10%</f>
        <v>22.300001999999999</v>
      </c>
      <c r="T3578" s="80">
        <f>(Tabla3[[#This Row],[PRECIO CON DESCT.]]-(Tabla3[[#This Row],[PRECIO CON DESCT.]]*$T$6))</f>
        <v>14.049001259999999</v>
      </c>
      <c r="U3578" s="96"/>
      <c r="V3578" s="94">
        <f>Tabla3[[#This Row],[PRECIO %      en $]]*Tabla3[[#This Row],[PEDIDO ]]</f>
        <v>0</v>
      </c>
      <c r="W3578" s="57">
        <f>Tabla3[[#This Row],[PRECIO CON DESCT.]]*Tabla3[[#This Row],[PEDIDO ]]</f>
        <v>0</v>
      </c>
      <c r="X3578" s="58">
        <f>Tabla3[[#This Row],[PRECIO SIN %]]*Tabla3[[#This Row],[PEDIDO ]]</f>
        <v>0</v>
      </c>
    </row>
    <row r="3579" spans="1:24" ht="33" customHeight="1" x14ac:dyDescent="0.4">
      <c r="A3579" s="124">
        <v>7591011005571</v>
      </c>
      <c r="B3579" s="51" t="s">
        <v>297</v>
      </c>
      <c r="C3579" s="51" t="s">
        <v>337</v>
      </c>
      <c r="D35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79" s="118" t="s">
        <v>4041</v>
      </c>
      <c r="F3579" s="75" t="s">
        <v>526</v>
      </c>
      <c r="G35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79" s="77">
        <v>2</v>
      </c>
      <c r="J3579" s="52">
        <v>27.77778</v>
      </c>
      <c r="K3579" s="53">
        <f>Tabla3[[#This Row],[PRECIOS]]-Tabla3[[#This Row],[PRECIOS]]*10%</f>
        <v>25.000001999999999</v>
      </c>
      <c r="L3579" s="101"/>
      <c r="M3579" s="54"/>
      <c r="N3579" s="55">
        <f>IFERROR(Tabla3[[#This Row],[PRECIOS]]-Tabla3[[#This Row],[PRECIOS]]*Tabla3[[#This Row],[% PRODUCTO]]," ")</f>
        <v>27.77778</v>
      </c>
      <c r="O3579" s="54"/>
      <c r="P3579" s="55">
        <f>IFERROR(Tabla3[[#This Row],[OCULTAR2]]-Tabla3[[#This Row],[OCULTAR2]]*Tabla3[[#This Row],[% LÍNEA]]," ")</f>
        <v>27.77778</v>
      </c>
      <c r="Q3579" s="56">
        <f>IFERROR(Tabla3[[#This Row],[% PRODUCTO]]+Tabla3[[#This Row],[% LÍNEA]]," ")</f>
        <v>0</v>
      </c>
      <c r="R3579" s="53">
        <f>Tabla3[[#This Row],[OCULTAR3]]</f>
        <v>27.77778</v>
      </c>
      <c r="S3579" s="53">
        <f>Tabla3[[#This Row],[PRECIO SIN %]]-Tabla3[[#This Row],[PRECIO SIN %]]*10%</f>
        <v>25.000001999999999</v>
      </c>
      <c r="T3579" s="80">
        <f>(Tabla3[[#This Row],[PRECIO CON DESCT.]]-(Tabla3[[#This Row],[PRECIO CON DESCT.]]*$T$6))</f>
        <v>15.750001259999999</v>
      </c>
      <c r="U3579" s="96"/>
      <c r="V3579" s="94">
        <f>Tabla3[[#This Row],[PRECIO %      en $]]*Tabla3[[#This Row],[PEDIDO ]]</f>
        <v>0</v>
      </c>
      <c r="W3579" s="57">
        <f>Tabla3[[#This Row],[PRECIO CON DESCT.]]*Tabla3[[#This Row],[PEDIDO ]]</f>
        <v>0</v>
      </c>
      <c r="X3579" s="58">
        <f>Tabla3[[#This Row],[PRECIO SIN %]]*Tabla3[[#This Row],[PEDIDO ]]</f>
        <v>0</v>
      </c>
    </row>
    <row r="3580" spans="1:24" ht="33" customHeight="1" x14ac:dyDescent="0.4">
      <c r="A3580" s="125">
        <v>7591011011626</v>
      </c>
      <c r="B3580" s="59" t="s">
        <v>297</v>
      </c>
      <c r="C3580" s="59" t="s">
        <v>337</v>
      </c>
      <c r="D35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80" s="119" t="s">
        <v>4042</v>
      </c>
      <c r="F3580" s="76" t="s">
        <v>526</v>
      </c>
      <c r="G35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80" s="78">
        <v>1</v>
      </c>
      <c r="J3580" s="52">
        <v>30.155560000000001</v>
      </c>
      <c r="K3580" s="60">
        <f>Tabla3[[#This Row],[PRECIOS]]-Tabla3[[#This Row],[PRECIOS]]*10%</f>
        <v>27.140004000000001</v>
      </c>
      <c r="L3580" s="101"/>
      <c r="M3580" s="61"/>
      <c r="N3580" s="55">
        <f>IFERROR(Tabla3[[#This Row],[PRECIOS]]-Tabla3[[#This Row],[PRECIOS]]*Tabla3[[#This Row],[% PRODUCTO]]," ")</f>
        <v>30.155560000000001</v>
      </c>
      <c r="O3580" s="61"/>
      <c r="P3580" s="55">
        <f>IFERROR(Tabla3[[#This Row],[OCULTAR2]]-Tabla3[[#This Row],[OCULTAR2]]*Tabla3[[#This Row],[% LÍNEA]]," ")</f>
        <v>30.155560000000001</v>
      </c>
      <c r="Q3580" s="56">
        <f>IFERROR(Tabla3[[#This Row],[% PRODUCTO]]+Tabla3[[#This Row],[% LÍNEA]]," ")</f>
        <v>0</v>
      </c>
      <c r="R3580" s="60">
        <f>Tabla3[[#This Row],[OCULTAR3]]</f>
        <v>30.155560000000001</v>
      </c>
      <c r="S3580" s="60">
        <f>Tabla3[[#This Row],[PRECIO SIN %]]-Tabla3[[#This Row],[PRECIO SIN %]]*10%</f>
        <v>27.140004000000001</v>
      </c>
      <c r="T3580" s="80">
        <f>(Tabla3[[#This Row],[PRECIO CON DESCT.]]-(Tabla3[[#This Row],[PRECIO CON DESCT.]]*$T$6))</f>
        <v>17.098202520000001</v>
      </c>
      <c r="U3580" s="96"/>
      <c r="V3580" s="94">
        <f>Tabla3[[#This Row],[PRECIO %      en $]]*Tabla3[[#This Row],[PEDIDO ]]</f>
        <v>0</v>
      </c>
      <c r="W3580" s="57">
        <f>Tabla3[[#This Row],[PRECIO CON DESCT.]]*Tabla3[[#This Row],[PEDIDO ]]</f>
        <v>0</v>
      </c>
      <c r="X3580" s="58">
        <f>Tabla3[[#This Row],[PRECIO SIN %]]*Tabla3[[#This Row],[PEDIDO ]]</f>
        <v>0</v>
      </c>
    </row>
    <row r="3581" spans="1:24" ht="33" customHeight="1" x14ac:dyDescent="0.4">
      <c r="A3581" s="124">
        <v>7591011000606</v>
      </c>
      <c r="B3581" s="51" t="s">
        <v>297</v>
      </c>
      <c r="C3581" s="51" t="s">
        <v>337</v>
      </c>
      <c r="D35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81" s="118" t="s">
        <v>4043</v>
      </c>
      <c r="F3581" s="75" t="s">
        <v>537</v>
      </c>
      <c r="G35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81" s="77">
        <v>1</v>
      </c>
      <c r="J3581" s="52">
        <v>14.477779999999999</v>
      </c>
      <c r="K3581" s="53">
        <f>Tabla3[[#This Row],[PRECIOS]]-Tabla3[[#This Row],[PRECIOS]]*10%</f>
        <v>13.030002</v>
      </c>
      <c r="L3581" s="101"/>
      <c r="M3581" s="54"/>
      <c r="N3581" s="55">
        <f>IFERROR(Tabla3[[#This Row],[PRECIOS]]-Tabla3[[#This Row],[PRECIOS]]*Tabla3[[#This Row],[% PRODUCTO]]," ")</f>
        <v>14.477779999999999</v>
      </c>
      <c r="O3581" s="54"/>
      <c r="P3581" s="55">
        <f>IFERROR(Tabla3[[#This Row],[OCULTAR2]]-Tabla3[[#This Row],[OCULTAR2]]*Tabla3[[#This Row],[% LÍNEA]]," ")</f>
        <v>14.477779999999999</v>
      </c>
      <c r="Q3581" s="56">
        <f>IFERROR(Tabla3[[#This Row],[% PRODUCTO]]+Tabla3[[#This Row],[% LÍNEA]]," ")</f>
        <v>0</v>
      </c>
      <c r="R3581" s="53">
        <f>Tabla3[[#This Row],[OCULTAR3]]</f>
        <v>14.477779999999999</v>
      </c>
      <c r="S3581" s="53">
        <f>Tabla3[[#This Row],[PRECIO SIN %]]-Tabla3[[#This Row],[PRECIO SIN %]]*10%</f>
        <v>13.030002</v>
      </c>
      <c r="T3581" s="80">
        <f>(Tabla3[[#This Row],[PRECIO CON DESCT.]]-(Tabla3[[#This Row],[PRECIO CON DESCT.]]*$T$6))</f>
        <v>8.2089012600000011</v>
      </c>
      <c r="U3581" s="96"/>
      <c r="V3581" s="94">
        <f>Tabla3[[#This Row],[PRECIO %      en $]]*Tabla3[[#This Row],[PEDIDO ]]</f>
        <v>0</v>
      </c>
      <c r="W3581" s="57">
        <f>Tabla3[[#This Row],[PRECIO CON DESCT.]]*Tabla3[[#This Row],[PEDIDO ]]</f>
        <v>0</v>
      </c>
      <c r="X3581" s="58">
        <f>Tabla3[[#This Row],[PRECIO SIN %]]*Tabla3[[#This Row],[PEDIDO ]]</f>
        <v>0</v>
      </c>
    </row>
    <row r="3582" spans="1:24" ht="33" customHeight="1" x14ac:dyDescent="0.4">
      <c r="A3582" s="125" t="s">
        <v>361</v>
      </c>
      <c r="B3582" s="59" t="s">
        <v>297</v>
      </c>
      <c r="C3582" s="59" t="s">
        <v>337</v>
      </c>
      <c r="D35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82" s="119" t="s">
        <v>4044</v>
      </c>
      <c r="F3582" s="76" t="s">
        <v>526</v>
      </c>
      <c r="G35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82" s="78">
        <v>23</v>
      </c>
      <c r="J3582" s="52">
        <v>2.25556</v>
      </c>
      <c r="K3582" s="60">
        <f>Tabla3[[#This Row],[PRECIOS]]-Tabla3[[#This Row],[PRECIOS]]*10%</f>
        <v>2.0300039999999999</v>
      </c>
      <c r="L3582" s="101"/>
      <c r="M3582" s="61"/>
      <c r="N3582" s="55">
        <f>IFERROR(Tabla3[[#This Row],[PRECIOS]]-Tabla3[[#This Row],[PRECIOS]]*Tabla3[[#This Row],[% PRODUCTO]]," ")</f>
        <v>2.25556</v>
      </c>
      <c r="O3582" s="61"/>
      <c r="P3582" s="55">
        <f>IFERROR(Tabla3[[#This Row],[OCULTAR2]]-Tabla3[[#This Row],[OCULTAR2]]*Tabla3[[#This Row],[% LÍNEA]]," ")</f>
        <v>2.25556</v>
      </c>
      <c r="Q3582" s="56">
        <f>IFERROR(Tabla3[[#This Row],[% PRODUCTO]]+Tabla3[[#This Row],[% LÍNEA]]," ")</f>
        <v>0</v>
      </c>
      <c r="R3582" s="60">
        <f>Tabla3[[#This Row],[OCULTAR3]]</f>
        <v>2.25556</v>
      </c>
      <c r="S3582" s="60">
        <f>Tabla3[[#This Row],[PRECIO SIN %]]-Tabla3[[#This Row],[PRECIO SIN %]]*10%</f>
        <v>2.0300039999999999</v>
      </c>
      <c r="T3582" s="80">
        <f>(Tabla3[[#This Row],[PRECIO CON DESCT.]]-(Tabla3[[#This Row],[PRECIO CON DESCT.]]*$T$6))</f>
        <v>1.2789025199999999</v>
      </c>
      <c r="U3582" s="96"/>
      <c r="V3582" s="94">
        <f>Tabla3[[#This Row],[PRECIO %      en $]]*Tabla3[[#This Row],[PEDIDO ]]</f>
        <v>0</v>
      </c>
      <c r="W3582" s="57">
        <f>Tabla3[[#This Row],[PRECIO CON DESCT.]]*Tabla3[[#This Row],[PEDIDO ]]</f>
        <v>0</v>
      </c>
      <c r="X3582" s="58">
        <f>Tabla3[[#This Row],[PRECIO SIN %]]*Tabla3[[#This Row],[PEDIDO ]]</f>
        <v>0</v>
      </c>
    </row>
    <row r="3583" spans="1:24" ht="33" customHeight="1" x14ac:dyDescent="0.4">
      <c r="A3583" s="124" t="s">
        <v>362</v>
      </c>
      <c r="B3583" s="51" t="s">
        <v>297</v>
      </c>
      <c r="C3583" s="51" t="s">
        <v>329</v>
      </c>
      <c r="D35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83" s="118" t="s">
        <v>4045</v>
      </c>
      <c r="F3583" s="75" t="s">
        <v>526</v>
      </c>
      <c r="G35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83" s="77">
        <v>33</v>
      </c>
      <c r="J3583" s="52">
        <v>4.9444400000000002</v>
      </c>
      <c r="K3583" s="53">
        <f>Tabla3[[#This Row],[PRECIOS]]-Tabla3[[#This Row],[PRECIOS]]*10%</f>
        <v>4.4499960000000005</v>
      </c>
      <c r="L3583" s="101"/>
      <c r="M3583" s="54"/>
      <c r="N3583" s="55">
        <f>IFERROR(Tabla3[[#This Row],[PRECIOS]]-Tabla3[[#This Row],[PRECIOS]]*Tabla3[[#This Row],[% PRODUCTO]]," ")</f>
        <v>4.9444400000000002</v>
      </c>
      <c r="O3583" s="54"/>
      <c r="P3583" s="55">
        <f>IFERROR(Tabla3[[#This Row],[OCULTAR2]]-Tabla3[[#This Row],[OCULTAR2]]*Tabla3[[#This Row],[% LÍNEA]]," ")</f>
        <v>4.9444400000000002</v>
      </c>
      <c r="Q3583" s="56">
        <f>IFERROR(Tabla3[[#This Row],[% PRODUCTO]]+Tabla3[[#This Row],[% LÍNEA]]," ")</f>
        <v>0</v>
      </c>
      <c r="R3583" s="53">
        <f>Tabla3[[#This Row],[OCULTAR3]]</f>
        <v>4.9444400000000002</v>
      </c>
      <c r="S3583" s="53">
        <f>Tabla3[[#This Row],[PRECIO SIN %]]-Tabla3[[#This Row],[PRECIO SIN %]]*10%</f>
        <v>4.4499960000000005</v>
      </c>
      <c r="T3583" s="80">
        <f>(Tabla3[[#This Row],[PRECIO CON DESCT.]]-(Tabla3[[#This Row],[PRECIO CON DESCT.]]*$T$6))</f>
        <v>2.8034974800000003</v>
      </c>
      <c r="U3583" s="96"/>
      <c r="V3583" s="94">
        <f>Tabla3[[#This Row],[PRECIO %      en $]]*Tabla3[[#This Row],[PEDIDO ]]</f>
        <v>0</v>
      </c>
      <c r="W3583" s="57">
        <f>Tabla3[[#This Row],[PRECIO CON DESCT.]]*Tabla3[[#This Row],[PEDIDO ]]</f>
        <v>0</v>
      </c>
      <c r="X3583" s="58">
        <f>Tabla3[[#This Row],[PRECIO SIN %]]*Tabla3[[#This Row],[PEDIDO ]]</f>
        <v>0</v>
      </c>
    </row>
    <row r="3584" spans="1:24" ht="33" customHeight="1" x14ac:dyDescent="0.4">
      <c r="A3584" s="125" t="s">
        <v>82</v>
      </c>
      <c r="B3584" s="59" t="s">
        <v>297</v>
      </c>
      <c r="C3584" s="59" t="s">
        <v>328</v>
      </c>
      <c r="D35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84" s="119" t="s">
        <v>4046</v>
      </c>
      <c r="F3584" s="76" t="s">
        <v>526</v>
      </c>
      <c r="G35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84" s="78">
        <v>27</v>
      </c>
      <c r="J3584" s="52">
        <v>4.9444400000000002</v>
      </c>
      <c r="K3584" s="60">
        <f>Tabla3[[#This Row],[PRECIOS]]-Tabla3[[#This Row],[PRECIOS]]*10%</f>
        <v>4.4499960000000005</v>
      </c>
      <c r="L3584" s="101"/>
      <c r="M3584" s="61"/>
      <c r="N3584" s="55">
        <f>IFERROR(Tabla3[[#This Row],[PRECIOS]]-Tabla3[[#This Row],[PRECIOS]]*Tabla3[[#This Row],[% PRODUCTO]]," ")</f>
        <v>4.9444400000000002</v>
      </c>
      <c r="O3584" s="61"/>
      <c r="P3584" s="55">
        <f>IFERROR(Tabla3[[#This Row],[OCULTAR2]]-Tabla3[[#This Row],[OCULTAR2]]*Tabla3[[#This Row],[% LÍNEA]]," ")</f>
        <v>4.9444400000000002</v>
      </c>
      <c r="Q3584" s="56">
        <f>IFERROR(Tabla3[[#This Row],[% PRODUCTO]]+Tabla3[[#This Row],[% LÍNEA]]," ")</f>
        <v>0</v>
      </c>
      <c r="R3584" s="60">
        <f>Tabla3[[#This Row],[OCULTAR3]]</f>
        <v>4.9444400000000002</v>
      </c>
      <c r="S3584" s="60">
        <f>Tabla3[[#This Row],[PRECIO SIN %]]-Tabla3[[#This Row],[PRECIO SIN %]]*10%</f>
        <v>4.4499960000000005</v>
      </c>
      <c r="T3584" s="80">
        <f>(Tabla3[[#This Row],[PRECIO CON DESCT.]]-(Tabla3[[#This Row],[PRECIO CON DESCT.]]*$T$6))</f>
        <v>2.8034974800000003</v>
      </c>
      <c r="U3584" s="96"/>
      <c r="V3584" s="94">
        <f>Tabla3[[#This Row],[PRECIO %      en $]]*Tabla3[[#This Row],[PEDIDO ]]</f>
        <v>0</v>
      </c>
      <c r="W3584" s="57">
        <f>Tabla3[[#This Row],[PRECIO CON DESCT.]]*Tabla3[[#This Row],[PEDIDO ]]</f>
        <v>0</v>
      </c>
      <c r="X3584" s="58">
        <f>Tabla3[[#This Row],[PRECIO SIN %]]*Tabla3[[#This Row],[PEDIDO ]]</f>
        <v>0</v>
      </c>
    </row>
    <row r="3585" spans="1:24" ht="33" customHeight="1" x14ac:dyDescent="0.4">
      <c r="A3585" s="124" t="s">
        <v>363</v>
      </c>
      <c r="B3585" s="51" t="s">
        <v>297</v>
      </c>
      <c r="C3585" s="51" t="s">
        <v>331</v>
      </c>
      <c r="D35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585" s="118" t="s">
        <v>4047</v>
      </c>
      <c r="F3585" s="75" t="s">
        <v>526</v>
      </c>
      <c r="G35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585" s="77">
        <v>23</v>
      </c>
      <c r="J3585" s="52">
        <v>2.8555600000000001</v>
      </c>
      <c r="K3585" s="53">
        <f>Tabla3[[#This Row],[PRECIOS]]-Tabla3[[#This Row],[PRECIOS]]*10%</f>
        <v>2.570004</v>
      </c>
      <c r="L3585" s="101" t="s">
        <v>5327</v>
      </c>
      <c r="M3585" s="54"/>
      <c r="N3585" s="55">
        <f>IFERROR(Tabla3[[#This Row],[PRECIOS]]-Tabla3[[#This Row],[PRECIOS]]*Tabla3[[#This Row],[% PRODUCTO]]," ")</f>
        <v>2.8555600000000001</v>
      </c>
      <c r="O3585" s="54"/>
      <c r="P3585" s="55">
        <f>IFERROR(Tabla3[[#This Row],[OCULTAR2]]-Tabla3[[#This Row],[OCULTAR2]]*Tabla3[[#This Row],[% LÍNEA]]," ")</f>
        <v>2.8555600000000001</v>
      </c>
      <c r="Q3585" s="56">
        <f>IFERROR(Tabla3[[#This Row],[% PRODUCTO]]+Tabla3[[#This Row],[% LÍNEA]]," ")</f>
        <v>0</v>
      </c>
      <c r="R3585" s="53">
        <f>Tabla3[[#This Row],[OCULTAR3]]</f>
        <v>2.8555600000000001</v>
      </c>
      <c r="S3585" s="53">
        <f>Tabla3[[#This Row],[PRECIO SIN %]]-Tabla3[[#This Row],[PRECIO SIN %]]*10%</f>
        <v>2.570004</v>
      </c>
      <c r="T3585" s="80">
        <f>(Tabla3[[#This Row],[PRECIO CON DESCT.]]-(Tabla3[[#This Row],[PRECIO CON DESCT.]]*$T$6))</f>
        <v>1.61910252</v>
      </c>
      <c r="U3585" s="96"/>
      <c r="V3585" s="94">
        <f>Tabla3[[#This Row],[PRECIO %      en $]]*Tabla3[[#This Row],[PEDIDO ]]</f>
        <v>0</v>
      </c>
      <c r="W3585" s="57">
        <f>Tabla3[[#This Row],[PRECIO CON DESCT.]]*Tabla3[[#This Row],[PEDIDO ]]</f>
        <v>0</v>
      </c>
      <c r="X3585" s="58">
        <f>Tabla3[[#This Row],[PRECIO SIN %]]*Tabla3[[#This Row],[PEDIDO ]]</f>
        <v>0</v>
      </c>
    </row>
    <row r="3586" spans="1:24" ht="33" customHeight="1" x14ac:dyDescent="0.4">
      <c r="A3586" s="125" t="s">
        <v>82</v>
      </c>
      <c r="B3586" s="59" t="s">
        <v>297</v>
      </c>
      <c r="C3586" s="59" t="s">
        <v>297</v>
      </c>
      <c r="D35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86" s="119" t="s">
        <v>4048</v>
      </c>
      <c r="F3586" s="76" t="s">
        <v>537</v>
      </c>
      <c r="G35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86" s="78">
        <v>413</v>
      </c>
      <c r="J3586" s="52">
        <v>1.45556</v>
      </c>
      <c r="K3586" s="60">
        <f>Tabla3[[#This Row],[PRECIOS]]-Tabla3[[#This Row],[PRECIOS]]*10%</f>
        <v>1.3100039999999999</v>
      </c>
      <c r="L3586" s="101"/>
      <c r="M3586" s="61"/>
      <c r="N3586" s="55">
        <f>IFERROR(Tabla3[[#This Row],[PRECIOS]]-Tabla3[[#This Row],[PRECIOS]]*Tabla3[[#This Row],[% PRODUCTO]]," ")</f>
        <v>1.45556</v>
      </c>
      <c r="O3586" s="61"/>
      <c r="P3586" s="55">
        <f>IFERROR(Tabla3[[#This Row],[OCULTAR2]]-Tabla3[[#This Row],[OCULTAR2]]*Tabla3[[#This Row],[% LÍNEA]]," ")</f>
        <v>1.45556</v>
      </c>
      <c r="Q3586" s="56">
        <f>IFERROR(Tabla3[[#This Row],[% PRODUCTO]]+Tabla3[[#This Row],[% LÍNEA]]," ")</f>
        <v>0</v>
      </c>
      <c r="R3586" s="60">
        <f>Tabla3[[#This Row],[OCULTAR3]]</f>
        <v>1.45556</v>
      </c>
      <c r="S3586" s="60">
        <f>Tabla3[[#This Row],[PRECIO SIN %]]-Tabla3[[#This Row],[PRECIO SIN %]]*10%</f>
        <v>1.3100039999999999</v>
      </c>
      <c r="T3586" s="80">
        <f>(Tabla3[[#This Row],[PRECIO CON DESCT.]]-(Tabla3[[#This Row],[PRECIO CON DESCT.]]*$T$6))</f>
        <v>0.82530251999999993</v>
      </c>
      <c r="U3586" s="96"/>
      <c r="V3586" s="94">
        <f>Tabla3[[#This Row],[PRECIO %      en $]]*Tabla3[[#This Row],[PEDIDO ]]</f>
        <v>0</v>
      </c>
      <c r="W3586" s="57">
        <f>Tabla3[[#This Row],[PRECIO CON DESCT.]]*Tabla3[[#This Row],[PEDIDO ]]</f>
        <v>0</v>
      </c>
      <c r="X3586" s="58">
        <f>Tabla3[[#This Row],[PRECIO SIN %]]*Tabla3[[#This Row],[PEDIDO ]]</f>
        <v>0</v>
      </c>
    </row>
    <row r="3587" spans="1:24" ht="33" customHeight="1" x14ac:dyDescent="0.4">
      <c r="A3587" s="124">
        <v>7453010047917</v>
      </c>
      <c r="B3587" s="51" t="s">
        <v>297</v>
      </c>
      <c r="C3587" s="51" t="s">
        <v>359</v>
      </c>
      <c r="D35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87" s="118" t="s">
        <v>4049</v>
      </c>
      <c r="F3587" s="75" t="s">
        <v>526</v>
      </c>
      <c r="G35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87" s="77">
        <v>25</v>
      </c>
      <c r="J3587" s="52">
        <v>2.6888899999999998</v>
      </c>
      <c r="K3587" s="53">
        <f>Tabla3[[#This Row],[PRECIOS]]-Tabla3[[#This Row],[PRECIOS]]*10%</f>
        <v>2.4200009999999996</v>
      </c>
      <c r="L3587" s="101"/>
      <c r="M3587" s="54"/>
      <c r="N3587" s="55">
        <f>IFERROR(Tabla3[[#This Row],[PRECIOS]]-Tabla3[[#This Row],[PRECIOS]]*Tabla3[[#This Row],[% PRODUCTO]]," ")</f>
        <v>2.6888899999999998</v>
      </c>
      <c r="O3587" s="54"/>
      <c r="P3587" s="55">
        <f>IFERROR(Tabla3[[#This Row],[OCULTAR2]]-Tabla3[[#This Row],[OCULTAR2]]*Tabla3[[#This Row],[% LÍNEA]]," ")</f>
        <v>2.6888899999999998</v>
      </c>
      <c r="Q3587" s="56">
        <f>IFERROR(Tabla3[[#This Row],[% PRODUCTO]]+Tabla3[[#This Row],[% LÍNEA]]," ")</f>
        <v>0</v>
      </c>
      <c r="R3587" s="53">
        <f>Tabla3[[#This Row],[OCULTAR3]]</f>
        <v>2.6888899999999998</v>
      </c>
      <c r="S3587" s="53">
        <f>Tabla3[[#This Row],[PRECIO SIN %]]-Tabla3[[#This Row],[PRECIO SIN %]]*10%</f>
        <v>2.4200009999999996</v>
      </c>
      <c r="T3587" s="80">
        <f>(Tabla3[[#This Row],[PRECIO CON DESCT.]]-(Tabla3[[#This Row],[PRECIO CON DESCT.]]*$T$6))</f>
        <v>1.5246006299999997</v>
      </c>
      <c r="U3587" s="96"/>
      <c r="V3587" s="94">
        <f>Tabla3[[#This Row],[PRECIO %      en $]]*Tabla3[[#This Row],[PEDIDO ]]</f>
        <v>0</v>
      </c>
      <c r="W3587" s="57">
        <f>Tabla3[[#This Row],[PRECIO CON DESCT.]]*Tabla3[[#This Row],[PEDIDO ]]</f>
        <v>0</v>
      </c>
      <c r="X3587" s="58">
        <f>Tabla3[[#This Row],[PRECIO SIN %]]*Tabla3[[#This Row],[PEDIDO ]]</f>
        <v>0</v>
      </c>
    </row>
    <row r="3588" spans="1:24" ht="33" customHeight="1" x14ac:dyDescent="0.4">
      <c r="A3588" s="125">
        <v>7591061640623</v>
      </c>
      <c r="B3588" s="59" t="s">
        <v>297</v>
      </c>
      <c r="C3588" s="59" t="s">
        <v>364</v>
      </c>
      <c r="D35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88" s="119" t="s">
        <v>4050</v>
      </c>
      <c r="F3588" s="76" t="s">
        <v>526</v>
      </c>
      <c r="G35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88" s="78">
        <v>42</v>
      </c>
      <c r="J3588" s="52">
        <v>2.6666699999999999</v>
      </c>
      <c r="K3588" s="60">
        <f>Tabla3[[#This Row],[PRECIOS]]-Tabla3[[#This Row],[PRECIOS]]*10%</f>
        <v>2.4000029999999999</v>
      </c>
      <c r="L3588" s="101"/>
      <c r="M3588" s="61"/>
      <c r="N3588" s="55">
        <f>IFERROR(Tabla3[[#This Row],[PRECIOS]]-Tabla3[[#This Row],[PRECIOS]]*Tabla3[[#This Row],[% PRODUCTO]]," ")</f>
        <v>2.6666699999999999</v>
      </c>
      <c r="O3588" s="61"/>
      <c r="P3588" s="55">
        <f>IFERROR(Tabla3[[#This Row],[OCULTAR2]]-Tabla3[[#This Row],[OCULTAR2]]*Tabla3[[#This Row],[% LÍNEA]]," ")</f>
        <v>2.6666699999999999</v>
      </c>
      <c r="Q3588" s="56">
        <f>IFERROR(Tabla3[[#This Row],[% PRODUCTO]]+Tabla3[[#This Row],[% LÍNEA]]," ")</f>
        <v>0</v>
      </c>
      <c r="R3588" s="60">
        <f>Tabla3[[#This Row],[OCULTAR3]]</f>
        <v>2.6666699999999999</v>
      </c>
      <c r="S3588" s="60">
        <f>Tabla3[[#This Row],[PRECIO SIN %]]-Tabla3[[#This Row],[PRECIO SIN %]]*10%</f>
        <v>2.4000029999999999</v>
      </c>
      <c r="T3588" s="80">
        <f>(Tabla3[[#This Row],[PRECIO CON DESCT.]]-(Tabla3[[#This Row],[PRECIO CON DESCT.]]*$T$6))</f>
        <v>1.5120018900000001</v>
      </c>
      <c r="U3588" s="96"/>
      <c r="V3588" s="94">
        <f>Tabla3[[#This Row],[PRECIO %      en $]]*Tabla3[[#This Row],[PEDIDO ]]</f>
        <v>0</v>
      </c>
      <c r="W3588" s="57">
        <f>Tabla3[[#This Row],[PRECIO CON DESCT.]]*Tabla3[[#This Row],[PEDIDO ]]</f>
        <v>0</v>
      </c>
      <c r="X3588" s="58">
        <f>Tabla3[[#This Row],[PRECIO SIN %]]*Tabla3[[#This Row],[PEDIDO ]]</f>
        <v>0</v>
      </c>
    </row>
    <row r="3589" spans="1:24" ht="33" customHeight="1" x14ac:dyDescent="0.4">
      <c r="A3589" s="124">
        <v>7703689000479</v>
      </c>
      <c r="B3589" s="51" t="s">
        <v>297</v>
      </c>
      <c r="C3589" s="51" t="s">
        <v>365</v>
      </c>
      <c r="D35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89" s="118" t="s">
        <v>4051</v>
      </c>
      <c r="F3589" s="75" t="s">
        <v>537</v>
      </c>
      <c r="G35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89" s="77">
        <v>6</v>
      </c>
      <c r="J3589" s="52">
        <v>7.5</v>
      </c>
      <c r="K3589" s="53">
        <f>Tabla3[[#This Row],[PRECIOS]]-Tabla3[[#This Row],[PRECIOS]]*10%</f>
        <v>6.75</v>
      </c>
      <c r="L3589" s="101"/>
      <c r="M3589" s="54"/>
      <c r="N3589" s="55">
        <f>IFERROR(Tabla3[[#This Row],[PRECIOS]]-Tabla3[[#This Row],[PRECIOS]]*Tabla3[[#This Row],[% PRODUCTO]]," ")</f>
        <v>7.5</v>
      </c>
      <c r="O3589" s="54"/>
      <c r="P3589" s="55">
        <f>IFERROR(Tabla3[[#This Row],[OCULTAR2]]-Tabla3[[#This Row],[OCULTAR2]]*Tabla3[[#This Row],[% LÍNEA]]," ")</f>
        <v>7.5</v>
      </c>
      <c r="Q3589" s="56">
        <f>IFERROR(Tabla3[[#This Row],[% PRODUCTO]]+Tabla3[[#This Row],[% LÍNEA]]," ")</f>
        <v>0</v>
      </c>
      <c r="R3589" s="53">
        <f>Tabla3[[#This Row],[OCULTAR3]]</f>
        <v>7.5</v>
      </c>
      <c r="S3589" s="53">
        <f>Tabla3[[#This Row],[PRECIO SIN %]]-Tabla3[[#This Row],[PRECIO SIN %]]*10%</f>
        <v>6.75</v>
      </c>
      <c r="T3589" s="80">
        <f>(Tabla3[[#This Row],[PRECIO CON DESCT.]]-(Tabla3[[#This Row],[PRECIO CON DESCT.]]*$T$6))</f>
        <v>4.2524999999999995</v>
      </c>
      <c r="U3589" s="96"/>
      <c r="V3589" s="94">
        <f>Tabla3[[#This Row],[PRECIO %      en $]]*Tabla3[[#This Row],[PEDIDO ]]</f>
        <v>0</v>
      </c>
      <c r="W3589" s="57">
        <f>Tabla3[[#This Row],[PRECIO CON DESCT.]]*Tabla3[[#This Row],[PEDIDO ]]</f>
        <v>0</v>
      </c>
      <c r="X3589" s="58">
        <f>Tabla3[[#This Row],[PRECIO SIN %]]*Tabla3[[#This Row],[PEDIDO ]]</f>
        <v>0</v>
      </c>
    </row>
    <row r="3590" spans="1:24" ht="33" customHeight="1" x14ac:dyDescent="0.4">
      <c r="A3590" s="125">
        <v>7598778000030</v>
      </c>
      <c r="B3590" s="59" t="s">
        <v>297</v>
      </c>
      <c r="C3590" s="59" t="s">
        <v>356</v>
      </c>
      <c r="D35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90" s="119" t="s">
        <v>4052</v>
      </c>
      <c r="F3590" s="76" t="s">
        <v>537</v>
      </c>
      <c r="G35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90" s="78">
        <v>73</v>
      </c>
      <c r="J3590" s="52">
        <v>6.6666699999999999</v>
      </c>
      <c r="K3590" s="60">
        <f>Tabla3[[#This Row],[PRECIOS]]-Tabla3[[#This Row],[PRECIOS]]*10%</f>
        <v>6.0000029999999995</v>
      </c>
      <c r="L3590" s="101"/>
      <c r="M3590" s="61"/>
      <c r="N3590" s="55">
        <f>IFERROR(Tabla3[[#This Row],[PRECIOS]]-Tabla3[[#This Row],[PRECIOS]]*Tabla3[[#This Row],[% PRODUCTO]]," ")</f>
        <v>6.6666699999999999</v>
      </c>
      <c r="O3590" s="61"/>
      <c r="P3590" s="55">
        <f>IFERROR(Tabla3[[#This Row],[OCULTAR2]]-Tabla3[[#This Row],[OCULTAR2]]*Tabla3[[#This Row],[% LÍNEA]]," ")</f>
        <v>6.6666699999999999</v>
      </c>
      <c r="Q3590" s="56">
        <f>IFERROR(Tabla3[[#This Row],[% PRODUCTO]]+Tabla3[[#This Row],[% LÍNEA]]," ")</f>
        <v>0</v>
      </c>
      <c r="R3590" s="60">
        <f>Tabla3[[#This Row],[OCULTAR3]]</f>
        <v>6.6666699999999999</v>
      </c>
      <c r="S3590" s="60">
        <f>Tabla3[[#This Row],[PRECIO SIN %]]-Tabla3[[#This Row],[PRECIO SIN %]]*10%</f>
        <v>6.0000029999999995</v>
      </c>
      <c r="T3590" s="80">
        <f>(Tabla3[[#This Row],[PRECIO CON DESCT.]]-(Tabla3[[#This Row],[PRECIO CON DESCT.]]*$T$6))</f>
        <v>3.7800018899999999</v>
      </c>
      <c r="U3590" s="96"/>
      <c r="V3590" s="94">
        <f>Tabla3[[#This Row],[PRECIO %      en $]]*Tabla3[[#This Row],[PEDIDO ]]</f>
        <v>0</v>
      </c>
      <c r="W3590" s="57">
        <f>Tabla3[[#This Row],[PRECIO CON DESCT.]]*Tabla3[[#This Row],[PEDIDO ]]</f>
        <v>0</v>
      </c>
      <c r="X3590" s="58">
        <f>Tabla3[[#This Row],[PRECIO SIN %]]*Tabla3[[#This Row],[PEDIDO ]]</f>
        <v>0</v>
      </c>
    </row>
    <row r="3591" spans="1:24" ht="33" customHeight="1" x14ac:dyDescent="0.4">
      <c r="A3591" s="124">
        <v>8437019606985</v>
      </c>
      <c r="B3591" s="51" t="s">
        <v>297</v>
      </c>
      <c r="C3591" s="51" t="s">
        <v>317</v>
      </c>
      <c r="D35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91" s="118" t="s">
        <v>4053</v>
      </c>
      <c r="F3591" s="75" t="s">
        <v>526</v>
      </c>
      <c r="G35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91" s="77">
        <v>61</v>
      </c>
      <c r="J3591" s="52">
        <v>9</v>
      </c>
      <c r="K3591" s="53">
        <f>Tabla3[[#This Row],[PRECIOS]]-Tabla3[[#This Row],[PRECIOS]]*10%</f>
        <v>8.1</v>
      </c>
      <c r="L3591" s="101"/>
      <c r="M3591" s="54"/>
      <c r="N3591" s="55">
        <f>IFERROR(Tabla3[[#This Row],[PRECIOS]]-Tabla3[[#This Row],[PRECIOS]]*Tabla3[[#This Row],[% PRODUCTO]]," ")</f>
        <v>9</v>
      </c>
      <c r="O3591" s="54"/>
      <c r="P3591" s="55">
        <f>IFERROR(Tabla3[[#This Row],[OCULTAR2]]-Tabla3[[#This Row],[OCULTAR2]]*Tabla3[[#This Row],[% LÍNEA]]," ")</f>
        <v>9</v>
      </c>
      <c r="Q3591" s="56">
        <f>IFERROR(Tabla3[[#This Row],[% PRODUCTO]]+Tabla3[[#This Row],[% LÍNEA]]," ")</f>
        <v>0</v>
      </c>
      <c r="R3591" s="53">
        <f>Tabla3[[#This Row],[OCULTAR3]]</f>
        <v>9</v>
      </c>
      <c r="S3591" s="53">
        <f>Tabla3[[#This Row],[PRECIO SIN %]]-Tabla3[[#This Row],[PRECIO SIN %]]*10%</f>
        <v>8.1</v>
      </c>
      <c r="T3591" s="80">
        <f>(Tabla3[[#This Row],[PRECIO CON DESCT.]]-(Tabla3[[#This Row],[PRECIO CON DESCT.]]*$T$6))</f>
        <v>5.1029999999999998</v>
      </c>
      <c r="U3591" s="96"/>
      <c r="V3591" s="94">
        <f>Tabla3[[#This Row],[PRECIO %      en $]]*Tabla3[[#This Row],[PEDIDO ]]</f>
        <v>0</v>
      </c>
      <c r="W3591" s="57">
        <f>Tabla3[[#This Row],[PRECIO CON DESCT.]]*Tabla3[[#This Row],[PEDIDO ]]</f>
        <v>0</v>
      </c>
      <c r="X3591" s="58">
        <f>Tabla3[[#This Row],[PRECIO SIN %]]*Tabla3[[#This Row],[PEDIDO ]]</f>
        <v>0</v>
      </c>
    </row>
    <row r="3592" spans="1:24" ht="33" customHeight="1" x14ac:dyDescent="0.4">
      <c r="A3592" s="125">
        <v>8437019606978</v>
      </c>
      <c r="B3592" s="59" t="s">
        <v>297</v>
      </c>
      <c r="C3592" s="59" t="s">
        <v>317</v>
      </c>
      <c r="D35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92" s="119" t="s">
        <v>4054</v>
      </c>
      <c r="F3592" s="76" t="s">
        <v>526</v>
      </c>
      <c r="G35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92" s="78">
        <v>54</v>
      </c>
      <c r="J3592" s="52">
        <v>9</v>
      </c>
      <c r="K3592" s="60">
        <f>Tabla3[[#This Row],[PRECIOS]]-Tabla3[[#This Row],[PRECIOS]]*10%</f>
        <v>8.1</v>
      </c>
      <c r="L3592" s="101"/>
      <c r="M3592" s="61"/>
      <c r="N3592" s="55">
        <f>IFERROR(Tabla3[[#This Row],[PRECIOS]]-Tabla3[[#This Row],[PRECIOS]]*Tabla3[[#This Row],[% PRODUCTO]]," ")</f>
        <v>9</v>
      </c>
      <c r="O3592" s="61"/>
      <c r="P3592" s="55">
        <f>IFERROR(Tabla3[[#This Row],[OCULTAR2]]-Tabla3[[#This Row],[OCULTAR2]]*Tabla3[[#This Row],[% LÍNEA]]," ")</f>
        <v>9</v>
      </c>
      <c r="Q3592" s="56">
        <f>IFERROR(Tabla3[[#This Row],[% PRODUCTO]]+Tabla3[[#This Row],[% LÍNEA]]," ")</f>
        <v>0</v>
      </c>
      <c r="R3592" s="60">
        <f>Tabla3[[#This Row],[OCULTAR3]]</f>
        <v>9</v>
      </c>
      <c r="S3592" s="60">
        <f>Tabla3[[#This Row],[PRECIO SIN %]]-Tabla3[[#This Row],[PRECIO SIN %]]*10%</f>
        <v>8.1</v>
      </c>
      <c r="T3592" s="80">
        <f>(Tabla3[[#This Row],[PRECIO CON DESCT.]]-(Tabla3[[#This Row],[PRECIO CON DESCT.]]*$T$6))</f>
        <v>5.1029999999999998</v>
      </c>
      <c r="U3592" s="96"/>
      <c r="V3592" s="94">
        <f>Tabla3[[#This Row],[PRECIO %      en $]]*Tabla3[[#This Row],[PEDIDO ]]</f>
        <v>0</v>
      </c>
      <c r="W3592" s="57">
        <f>Tabla3[[#This Row],[PRECIO CON DESCT.]]*Tabla3[[#This Row],[PEDIDO ]]</f>
        <v>0</v>
      </c>
      <c r="X3592" s="58">
        <f>Tabla3[[#This Row],[PRECIO SIN %]]*Tabla3[[#This Row],[PEDIDO ]]</f>
        <v>0</v>
      </c>
    </row>
    <row r="3593" spans="1:24" ht="33" customHeight="1" x14ac:dyDescent="0.4">
      <c r="A3593" s="124">
        <v>813333013957</v>
      </c>
      <c r="B3593" s="51" t="s">
        <v>297</v>
      </c>
      <c r="C3593" s="51" t="s">
        <v>335</v>
      </c>
      <c r="D35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93" s="118" t="s">
        <v>4055</v>
      </c>
      <c r="F3593" s="75" t="s">
        <v>526</v>
      </c>
      <c r="G35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93" s="77">
        <v>205</v>
      </c>
      <c r="J3593" s="52">
        <v>1.25556</v>
      </c>
      <c r="K3593" s="53">
        <f>Tabla3[[#This Row],[PRECIOS]]-Tabla3[[#This Row],[PRECIOS]]*10%</f>
        <v>1.130004</v>
      </c>
      <c r="L3593" s="101"/>
      <c r="M3593" s="54"/>
      <c r="N3593" s="55">
        <f>IFERROR(Tabla3[[#This Row],[PRECIOS]]-Tabla3[[#This Row],[PRECIOS]]*Tabla3[[#This Row],[% PRODUCTO]]," ")</f>
        <v>1.25556</v>
      </c>
      <c r="O3593" s="54"/>
      <c r="P3593" s="55">
        <f>IFERROR(Tabla3[[#This Row],[OCULTAR2]]-Tabla3[[#This Row],[OCULTAR2]]*Tabla3[[#This Row],[% LÍNEA]]," ")</f>
        <v>1.25556</v>
      </c>
      <c r="Q3593" s="56">
        <f>IFERROR(Tabla3[[#This Row],[% PRODUCTO]]+Tabla3[[#This Row],[% LÍNEA]]," ")</f>
        <v>0</v>
      </c>
      <c r="R3593" s="53">
        <f>Tabla3[[#This Row],[OCULTAR3]]</f>
        <v>1.25556</v>
      </c>
      <c r="S3593" s="53">
        <f>Tabla3[[#This Row],[PRECIO SIN %]]-Tabla3[[#This Row],[PRECIO SIN %]]*10%</f>
        <v>1.130004</v>
      </c>
      <c r="T3593" s="80">
        <f>(Tabla3[[#This Row],[PRECIO CON DESCT.]]-(Tabla3[[#This Row],[PRECIO CON DESCT.]]*$T$6))</f>
        <v>0.71190251999999998</v>
      </c>
      <c r="U3593" s="96"/>
      <c r="V3593" s="94">
        <f>Tabla3[[#This Row],[PRECIO %      en $]]*Tabla3[[#This Row],[PEDIDO ]]</f>
        <v>0</v>
      </c>
      <c r="W3593" s="57">
        <f>Tabla3[[#This Row],[PRECIO CON DESCT.]]*Tabla3[[#This Row],[PEDIDO ]]</f>
        <v>0</v>
      </c>
      <c r="X3593" s="58">
        <f>Tabla3[[#This Row],[PRECIO SIN %]]*Tabla3[[#This Row],[PEDIDO ]]</f>
        <v>0</v>
      </c>
    </row>
    <row r="3594" spans="1:24" ht="33" customHeight="1" x14ac:dyDescent="0.4">
      <c r="A3594" s="125">
        <v>7597830008328</v>
      </c>
      <c r="B3594" s="59" t="s">
        <v>297</v>
      </c>
      <c r="C3594" s="59" t="s">
        <v>310</v>
      </c>
      <c r="D35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94" s="119" t="s">
        <v>4056</v>
      </c>
      <c r="F3594" s="76" t="s">
        <v>526</v>
      </c>
      <c r="G35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594" s="78">
        <v>123</v>
      </c>
      <c r="J3594" s="52">
        <v>0.7</v>
      </c>
      <c r="K3594" s="60">
        <f>Tabla3[[#This Row],[PRECIOS]]-Tabla3[[#This Row],[PRECIOS]]*10%</f>
        <v>0.63</v>
      </c>
      <c r="L3594" s="101"/>
      <c r="M3594" s="61"/>
      <c r="N3594" s="55">
        <f>IFERROR(Tabla3[[#This Row],[PRECIOS]]-Tabla3[[#This Row],[PRECIOS]]*Tabla3[[#This Row],[% PRODUCTO]]," ")</f>
        <v>0.7</v>
      </c>
      <c r="O3594" s="61"/>
      <c r="P3594" s="55">
        <f>IFERROR(Tabla3[[#This Row],[OCULTAR2]]-Tabla3[[#This Row],[OCULTAR2]]*Tabla3[[#This Row],[% LÍNEA]]," ")</f>
        <v>0.7</v>
      </c>
      <c r="Q3594" s="56">
        <f>IFERROR(Tabla3[[#This Row],[% PRODUCTO]]+Tabla3[[#This Row],[% LÍNEA]]," ")</f>
        <v>0</v>
      </c>
      <c r="R3594" s="60">
        <f>Tabla3[[#This Row],[OCULTAR3]]</f>
        <v>0.7</v>
      </c>
      <c r="S3594" s="60">
        <f>Tabla3[[#This Row],[PRECIO SIN %]]-Tabla3[[#This Row],[PRECIO SIN %]]*10%</f>
        <v>0.63</v>
      </c>
      <c r="T3594" s="80">
        <f>(Tabla3[[#This Row],[PRECIO CON DESCT.]]-(Tabla3[[#This Row],[PRECIO CON DESCT.]]*$T$6))</f>
        <v>0.39690000000000003</v>
      </c>
      <c r="U3594" s="96"/>
      <c r="V3594" s="94">
        <f>Tabla3[[#This Row],[PRECIO %      en $]]*Tabla3[[#This Row],[PEDIDO ]]</f>
        <v>0</v>
      </c>
      <c r="W3594" s="57">
        <f>Tabla3[[#This Row],[PRECIO CON DESCT.]]*Tabla3[[#This Row],[PEDIDO ]]</f>
        <v>0</v>
      </c>
      <c r="X3594" s="58">
        <f>Tabla3[[#This Row],[PRECIO SIN %]]*Tabla3[[#This Row],[PEDIDO ]]</f>
        <v>0</v>
      </c>
    </row>
    <row r="3595" spans="1:24" ht="33" customHeight="1" x14ac:dyDescent="0.4">
      <c r="A3595" s="124">
        <v>813333011380</v>
      </c>
      <c r="B3595" s="51" t="s">
        <v>297</v>
      </c>
      <c r="C3595" s="51" t="s">
        <v>335</v>
      </c>
      <c r="D35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595" s="118" t="s">
        <v>4057</v>
      </c>
      <c r="F3595" s="75" t="s">
        <v>526</v>
      </c>
      <c r="G35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595" s="77">
        <v>19</v>
      </c>
      <c r="J3595" s="52">
        <v>17.38889</v>
      </c>
      <c r="K3595" s="53">
        <f>Tabla3[[#This Row],[PRECIOS]]-Tabla3[[#This Row],[PRECIOS]]*10%</f>
        <v>15.650001</v>
      </c>
      <c r="L3595" s="101" t="s">
        <v>5327</v>
      </c>
      <c r="M3595" s="54"/>
      <c r="N3595" s="55">
        <f>IFERROR(Tabla3[[#This Row],[PRECIOS]]-Tabla3[[#This Row],[PRECIOS]]*Tabla3[[#This Row],[% PRODUCTO]]," ")</f>
        <v>17.38889</v>
      </c>
      <c r="O3595" s="54"/>
      <c r="P3595" s="55">
        <f>IFERROR(Tabla3[[#This Row],[OCULTAR2]]-Tabla3[[#This Row],[OCULTAR2]]*Tabla3[[#This Row],[% LÍNEA]]," ")</f>
        <v>17.38889</v>
      </c>
      <c r="Q3595" s="56">
        <f>IFERROR(Tabla3[[#This Row],[% PRODUCTO]]+Tabla3[[#This Row],[% LÍNEA]]," ")</f>
        <v>0</v>
      </c>
      <c r="R3595" s="53">
        <f>Tabla3[[#This Row],[OCULTAR3]]</f>
        <v>17.38889</v>
      </c>
      <c r="S3595" s="53">
        <f>Tabla3[[#This Row],[PRECIO SIN %]]-Tabla3[[#This Row],[PRECIO SIN %]]*10%</f>
        <v>15.650001</v>
      </c>
      <c r="T3595" s="80">
        <f>(Tabla3[[#This Row],[PRECIO CON DESCT.]]-(Tabla3[[#This Row],[PRECIO CON DESCT.]]*$T$6))</f>
        <v>9.8595006299999994</v>
      </c>
      <c r="U3595" s="96"/>
      <c r="V3595" s="94">
        <f>Tabla3[[#This Row],[PRECIO %      en $]]*Tabla3[[#This Row],[PEDIDO ]]</f>
        <v>0</v>
      </c>
      <c r="W3595" s="57">
        <f>Tabla3[[#This Row],[PRECIO CON DESCT.]]*Tabla3[[#This Row],[PEDIDO ]]</f>
        <v>0</v>
      </c>
      <c r="X3595" s="58">
        <f>Tabla3[[#This Row],[PRECIO SIN %]]*Tabla3[[#This Row],[PEDIDO ]]</f>
        <v>0</v>
      </c>
    </row>
    <row r="3596" spans="1:24" ht="33" customHeight="1" x14ac:dyDescent="0.4">
      <c r="A3596" s="125">
        <v>813333011373</v>
      </c>
      <c r="B3596" s="59" t="s">
        <v>297</v>
      </c>
      <c r="C3596" s="59" t="s">
        <v>335</v>
      </c>
      <c r="D35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596" s="119" t="s">
        <v>4058</v>
      </c>
      <c r="F3596" s="76" t="s">
        <v>526</v>
      </c>
      <c r="G35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5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596" s="78">
        <v>27</v>
      </c>
      <c r="J3596" s="52">
        <v>17.38889</v>
      </c>
      <c r="K3596" s="60">
        <f>Tabla3[[#This Row],[PRECIOS]]-Tabla3[[#This Row],[PRECIOS]]*10%</f>
        <v>15.650001</v>
      </c>
      <c r="L3596" s="101" t="s">
        <v>5327</v>
      </c>
      <c r="M3596" s="61"/>
      <c r="N3596" s="55">
        <f>IFERROR(Tabla3[[#This Row],[PRECIOS]]-Tabla3[[#This Row],[PRECIOS]]*Tabla3[[#This Row],[% PRODUCTO]]," ")</f>
        <v>17.38889</v>
      </c>
      <c r="O3596" s="61"/>
      <c r="P3596" s="55">
        <f>IFERROR(Tabla3[[#This Row],[OCULTAR2]]-Tabla3[[#This Row],[OCULTAR2]]*Tabla3[[#This Row],[% LÍNEA]]," ")</f>
        <v>17.38889</v>
      </c>
      <c r="Q3596" s="56">
        <f>IFERROR(Tabla3[[#This Row],[% PRODUCTO]]+Tabla3[[#This Row],[% LÍNEA]]," ")</f>
        <v>0</v>
      </c>
      <c r="R3596" s="60">
        <f>Tabla3[[#This Row],[OCULTAR3]]</f>
        <v>17.38889</v>
      </c>
      <c r="S3596" s="60">
        <f>Tabla3[[#This Row],[PRECIO SIN %]]-Tabla3[[#This Row],[PRECIO SIN %]]*10%</f>
        <v>15.650001</v>
      </c>
      <c r="T3596" s="80">
        <f>(Tabla3[[#This Row],[PRECIO CON DESCT.]]-(Tabla3[[#This Row],[PRECIO CON DESCT.]]*$T$6))</f>
        <v>9.8595006299999994</v>
      </c>
      <c r="U3596" s="96"/>
      <c r="V3596" s="94">
        <f>Tabla3[[#This Row],[PRECIO %      en $]]*Tabla3[[#This Row],[PEDIDO ]]</f>
        <v>0</v>
      </c>
      <c r="W3596" s="57">
        <f>Tabla3[[#This Row],[PRECIO CON DESCT.]]*Tabla3[[#This Row],[PEDIDO ]]</f>
        <v>0</v>
      </c>
      <c r="X3596" s="58">
        <f>Tabla3[[#This Row],[PRECIO SIN %]]*Tabla3[[#This Row],[PEDIDO ]]</f>
        <v>0</v>
      </c>
    </row>
    <row r="3597" spans="1:24" ht="33" customHeight="1" x14ac:dyDescent="0.4">
      <c r="A3597" s="124">
        <v>7704096052600</v>
      </c>
      <c r="B3597" s="51" t="s">
        <v>297</v>
      </c>
      <c r="C3597" s="51" t="s">
        <v>366</v>
      </c>
      <c r="D35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97" s="118" t="s">
        <v>4059</v>
      </c>
      <c r="F3597" s="75" t="s">
        <v>526</v>
      </c>
      <c r="G35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35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3597" s="77">
        <v>2</v>
      </c>
      <c r="J3597" s="52">
        <v>32.22</v>
      </c>
      <c r="K3597" s="53">
        <f>Tabla3[[#This Row],[PRECIOS]]-Tabla3[[#This Row],[PRECIOS]]*10%</f>
        <v>28.997999999999998</v>
      </c>
      <c r="L3597" s="101"/>
      <c r="M3597" s="54"/>
      <c r="N3597" s="55">
        <f>IFERROR(Tabla3[[#This Row],[PRECIOS]]-Tabla3[[#This Row],[PRECIOS]]*Tabla3[[#This Row],[% PRODUCTO]]," ")</f>
        <v>32.22</v>
      </c>
      <c r="O3597" s="54">
        <v>0.04</v>
      </c>
      <c r="P3597" s="55">
        <f>IFERROR(Tabla3[[#This Row],[OCULTAR2]]-Tabla3[[#This Row],[OCULTAR2]]*Tabla3[[#This Row],[% LÍNEA]]," ")</f>
        <v>30.9312</v>
      </c>
      <c r="Q3597" s="56">
        <f>IFERROR(Tabla3[[#This Row],[% PRODUCTO]]+Tabla3[[#This Row],[% LÍNEA]]," ")</f>
        <v>0.04</v>
      </c>
      <c r="R3597" s="53">
        <f>Tabla3[[#This Row],[OCULTAR3]]</f>
        <v>30.9312</v>
      </c>
      <c r="S3597" s="53">
        <f>Tabla3[[#This Row],[PRECIO SIN %]]-Tabla3[[#This Row],[PRECIO SIN %]]*10%</f>
        <v>27.838080000000001</v>
      </c>
      <c r="T3597" s="80">
        <f>(Tabla3[[#This Row],[PRECIO CON DESCT.]]-(Tabla3[[#This Row],[PRECIO CON DESCT.]]*$T$6))</f>
        <v>17.537990400000002</v>
      </c>
      <c r="U3597" s="96"/>
      <c r="V3597" s="94">
        <f>Tabla3[[#This Row],[PRECIO %      en $]]*Tabla3[[#This Row],[PEDIDO ]]</f>
        <v>0</v>
      </c>
      <c r="W3597" s="57">
        <f>Tabla3[[#This Row],[PRECIO CON DESCT.]]*Tabla3[[#This Row],[PEDIDO ]]</f>
        <v>0</v>
      </c>
      <c r="X3597" s="58">
        <f>Tabla3[[#This Row],[PRECIO SIN %]]*Tabla3[[#This Row],[PEDIDO ]]</f>
        <v>0</v>
      </c>
    </row>
    <row r="3598" spans="1:24" ht="33" customHeight="1" x14ac:dyDescent="0.4">
      <c r="A3598" s="125">
        <v>7704096052587</v>
      </c>
      <c r="B3598" s="59" t="s">
        <v>297</v>
      </c>
      <c r="C3598" s="59" t="s">
        <v>366</v>
      </c>
      <c r="D35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98" s="119" t="s">
        <v>4060</v>
      </c>
      <c r="F3598" s="76" t="s">
        <v>526</v>
      </c>
      <c r="G35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35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3598" s="78">
        <v>4</v>
      </c>
      <c r="J3598" s="52">
        <v>32.22222</v>
      </c>
      <c r="K3598" s="60">
        <f>Tabla3[[#This Row],[PRECIOS]]-Tabla3[[#This Row],[PRECIOS]]*10%</f>
        <v>28.999997999999998</v>
      </c>
      <c r="L3598" s="101"/>
      <c r="M3598" s="61"/>
      <c r="N3598" s="55">
        <f>IFERROR(Tabla3[[#This Row],[PRECIOS]]-Tabla3[[#This Row],[PRECIOS]]*Tabla3[[#This Row],[% PRODUCTO]]," ")</f>
        <v>32.22222</v>
      </c>
      <c r="O3598" s="61">
        <v>0.04</v>
      </c>
      <c r="P3598" s="55">
        <f>IFERROR(Tabla3[[#This Row],[OCULTAR2]]-Tabla3[[#This Row],[OCULTAR2]]*Tabla3[[#This Row],[% LÍNEA]]," ")</f>
        <v>30.933331200000001</v>
      </c>
      <c r="Q3598" s="56">
        <f>IFERROR(Tabla3[[#This Row],[% PRODUCTO]]+Tabla3[[#This Row],[% LÍNEA]]," ")</f>
        <v>0.04</v>
      </c>
      <c r="R3598" s="60">
        <f>Tabla3[[#This Row],[OCULTAR3]]</f>
        <v>30.933331200000001</v>
      </c>
      <c r="S3598" s="60">
        <f>Tabla3[[#This Row],[PRECIO SIN %]]-Tabla3[[#This Row],[PRECIO SIN %]]*10%</f>
        <v>27.839998080000001</v>
      </c>
      <c r="T3598" s="80">
        <f>(Tabla3[[#This Row],[PRECIO CON DESCT.]]-(Tabla3[[#This Row],[PRECIO CON DESCT.]]*$T$6))</f>
        <v>17.5391987904</v>
      </c>
      <c r="U3598" s="96"/>
      <c r="V3598" s="94">
        <f>Tabla3[[#This Row],[PRECIO %      en $]]*Tabla3[[#This Row],[PEDIDO ]]</f>
        <v>0</v>
      </c>
      <c r="W3598" s="57">
        <f>Tabla3[[#This Row],[PRECIO CON DESCT.]]*Tabla3[[#This Row],[PEDIDO ]]</f>
        <v>0</v>
      </c>
      <c r="X3598" s="58">
        <f>Tabla3[[#This Row],[PRECIO SIN %]]*Tabla3[[#This Row],[PEDIDO ]]</f>
        <v>0</v>
      </c>
    </row>
    <row r="3599" spans="1:24" ht="33" customHeight="1" x14ac:dyDescent="0.4">
      <c r="A3599" s="124">
        <v>7704096052587</v>
      </c>
      <c r="B3599" s="51" t="s">
        <v>297</v>
      </c>
      <c r="C3599" s="51" t="s">
        <v>366</v>
      </c>
      <c r="D35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599" s="118" t="s">
        <v>4061</v>
      </c>
      <c r="F3599" s="75" t="s">
        <v>526</v>
      </c>
      <c r="G35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35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3599" s="77">
        <v>1</v>
      </c>
      <c r="J3599" s="52">
        <v>32.22222</v>
      </c>
      <c r="K3599" s="53">
        <f>Tabla3[[#This Row],[PRECIOS]]-Tabla3[[#This Row],[PRECIOS]]*10%</f>
        <v>28.999997999999998</v>
      </c>
      <c r="L3599" s="101"/>
      <c r="M3599" s="54"/>
      <c r="N3599" s="55">
        <f>IFERROR(Tabla3[[#This Row],[PRECIOS]]-Tabla3[[#This Row],[PRECIOS]]*Tabla3[[#This Row],[% PRODUCTO]]," ")</f>
        <v>32.22222</v>
      </c>
      <c r="O3599" s="54">
        <v>0.04</v>
      </c>
      <c r="P3599" s="55">
        <f>IFERROR(Tabla3[[#This Row],[OCULTAR2]]-Tabla3[[#This Row],[OCULTAR2]]*Tabla3[[#This Row],[% LÍNEA]]," ")</f>
        <v>30.933331200000001</v>
      </c>
      <c r="Q3599" s="56">
        <f>IFERROR(Tabla3[[#This Row],[% PRODUCTO]]+Tabla3[[#This Row],[% LÍNEA]]," ")</f>
        <v>0.04</v>
      </c>
      <c r="R3599" s="53">
        <f>Tabla3[[#This Row],[OCULTAR3]]</f>
        <v>30.933331200000001</v>
      </c>
      <c r="S3599" s="53">
        <f>Tabla3[[#This Row],[PRECIO SIN %]]-Tabla3[[#This Row],[PRECIO SIN %]]*10%</f>
        <v>27.839998080000001</v>
      </c>
      <c r="T3599" s="80">
        <f>(Tabla3[[#This Row],[PRECIO CON DESCT.]]-(Tabla3[[#This Row],[PRECIO CON DESCT.]]*$T$6))</f>
        <v>17.5391987904</v>
      </c>
      <c r="U3599" s="96"/>
      <c r="V3599" s="94">
        <f>Tabla3[[#This Row],[PRECIO %      en $]]*Tabla3[[#This Row],[PEDIDO ]]</f>
        <v>0</v>
      </c>
      <c r="W3599" s="57">
        <f>Tabla3[[#This Row],[PRECIO CON DESCT.]]*Tabla3[[#This Row],[PEDIDO ]]</f>
        <v>0</v>
      </c>
      <c r="X3599" s="58">
        <f>Tabla3[[#This Row],[PRECIO SIN %]]*Tabla3[[#This Row],[PEDIDO ]]</f>
        <v>0</v>
      </c>
    </row>
    <row r="3600" spans="1:24" ht="33" customHeight="1" x14ac:dyDescent="0.4">
      <c r="A3600" s="125">
        <v>7704096040935</v>
      </c>
      <c r="B3600" s="59" t="s">
        <v>297</v>
      </c>
      <c r="C3600" s="59" t="s">
        <v>366</v>
      </c>
      <c r="D36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00" s="119" t="s">
        <v>4062</v>
      </c>
      <c r="F3600" s="76" t="s">
        <v>526</v>
      </c>
      <c r="G36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36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3600" s="78">
        <v>1</v>
      </c>
      <c r="J3600" s="52">
        <v>23.11</v>
      </c>
      <c r="K3600" s="60">
        <f>Tabla3[[#This Row],[PRECIOS]]-Tabla3[[#This Row],[PRECIOS]]*10%</f>
        <v>20.798999999999999</v>
      </c>
      <c r="L3600" s="101"/>
      <c r="M3600" s="61"/>
      <c r="N3600" s="55">
        <f>IFERROR(Tabla3[[#This Row],[PRECIOS]]-Tabla3[[#This Row],[PRECIOS]]*Tabla3[[#This Row],[% PRODUCTO]]," ")</f>
        <v>23.11</v>
      </c>
      <c r="O3600" s="61">
        <v>0.04</v>
      </c>
      <c r="P3600" s="55">
        <f>IFERROR(Tabla3[[#This Row],[OCULTAR2]]-Tabla3[[#This Row],[OCULTAR2]]*Tabla3[[#This Row],[% LÍNEA]]," ")</f>
        <v>22.185600000000001</v>
      </c>
      <c r="Q3600" s="56">
        <f>IFERROR(Tabla3[[#This Row],[% PRODUCTO]]+Tabla3[[#This Row],[% LÍNEA]]," ")</f>
        <v>0.04</v>
      </c>
      <c r="R3600" s="60">
        <f>Tabla3[[#This Row],[OCULTAR3]]</f>
        <v>22.185600000000001</v>
      </c>
      <c r="S3600" s="60">
        <f>Tabla3[[#This Row],[PRECIO SIN %]]-Tabla3[[#This Row],[PRECIO SIN %]]*10%</f>
        <v>19.967040000000001</v>
      </c>
      <c r="T3600" s="80">
        <f>(Tabla3[[#This Row],[PRECIO CON DESCT.]]-(Tabla3[[#This Row],[PRECIO CON DESCT.]]*$T$6))</f>
        <v>12.579235199999999</v>
      </c>
      <c r="U3600" s="96"/>
      <c r="V3600" s="94">
        <f>Tabla3[[#This Row],[PRECIO %      en $]]*Tabla3[[#This Row],[PEDIDO ]]</f>
        <v>0</v>
      </c>
      <c r="W3600" s="57">
        <f>Tabla3[[#This Row],[PRECIO CON DESCT.]]*Tabla3[[#This Row],[PEDIDO ]]</f>
        <v>0</v>
      </c>
      <c r="X3600" s="58">
        <f>Tabla3[[#This Row],[PRECIO SIN %]]*Tabla3[[#This Row],[PEDIDO ]]</f>
        <v>0</v>
      </c>
    </row>
    <row r="3601" spans="1:24" ht="33" customHeight="1" x14ac:dyDescent="0.4">
      <c r="A3601" s="124">
        <v>645748578079</v>
      </c>
      <c r="B3601" s="51" t="s">
        <v>297</v>
      </c>
      <c r="C3601" s="51" t="s">
        <v>162</v>
      </c>
      <c r="D36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01" s="118" t="s">
        <v>4063</v>
      </c>
      <c r="F3601" s="75" t="s">
        <v>526</v>
      </c>
      <c r="G36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01" s="77">
        <v>2</v>
      </c>
      <c r="J3601" s="52">
        <v>43.333329999999997</v>
      </c>
      <c r="K3601" s="53">
        <f>Tabla3[[#This Row],[PRECIOS]]-Tabla3[[#This Row],[PRECIOS]]*10%</f>
        <v>38.999996999999993</v>
      </c>
      <c r="L3601" s="101"/>
      <c r="M3601" s="54"/>
      <c r="N3601" s="55">
        <f>IFERROR(Tabla3[[#This Row],[PRECIOS]]-Tabla3[[#This Row],[PRECIOS]]*Tabla3[[#This Row],[% PRODUCTO]]," ")</f>
        <v>43.333329999999997</v>
      </c>
      <c r="O3601" s="54"/>
      <c r="P3601" s="55">
        <f>IFERROR(Tabla3[[#This Row],[OCULTAR2]]-Tabla3[[#This Row],[OCULTAR2]]*Tabla3[[#This Row],[% LÍNEA]]," ")</f>
        <v>43.333329999999997</v>
      </c>
      <c r="Q3601" s="56">
        <f>IFERROR(Tabla3[[#This Row],[% PRODUCTO]]+Tabla3[[#This Row],[% LÍNEA]]," ")</f>
        <v>0</v>
      </c>
      <c r="R3601" s="53">
        <f>Tabla3[[#This Row],[OCULTAR3]]</f>
        <v>43.333329999999997</v>
      </c>
      <c r="S3601" s="53">
        <f>Tabla3[[#This Row],[PRECIO SIN %]]-Tabla3[[#This Row],[PRECIO SIN %]]*10%</f>
        <v>38.999996999999993</v>
      </c>
      <c r="T3601" s="80">
        <f>(Tabla3[[#This Row],[PRECIO CON DESCT.]]-(Tabla3[[#This Row],[PRECIO CON DESCT.]]*$T$6))</f>
        <v>24.569998109999997</v>
      </c>
      <c r="U3601" s="96"/>
      <c r="V3601" s="94">
        <f>Tabla3[[#This Row],[PRECIO %      en $]]*Tabla3[[#This Row],[PEDIDO ]]</f>
        <v>0</v>
      </c>
      <c r="W3601" s="57">
        <f>Tabla3[[#This Row],[PRECIO CON DESCT.]]*Tabla3[[#This Row],[PEDIDO ]]</f>
        <v>0</v>
      </c>
      <c r="X3601" s="58">
        <f>Tabla3[[#This Row],[PRECIO SIN %]]*Tabla3[[#This Row],[PEDIDO ]]</f>
        <v>0</v>
      </c>
    </row>
    <row r="3602" spans="1:24" ht="33" customHeight="1" x14ac:dyDescent="0.4">
      <c r="A3602" s="125" t="s">
        <v>367</v>
      </c>
      <c r="B3602" s="59" t="s">
        <v>297</v>
      </c>
      <c r="C3602" s="59" t="s">
        <v>317</v>
      </c>
      <c r="D36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02" s="119" t="s">
        <v>4064</v>
      </c>
      <c r="F3602" s="76" t="s">
        <v>526</v>
      </c>
      <c r="G36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02" s="78">
        <v>50</v>
      </c>
      <c r="J3602" s="52">
        <v>28.66667</v>
      </c>
      <c r="K3602" s="60">
        <f>Tabla3[[#This Row],[PRECIOS]]-Tabla3[[#This Row],[PRECIOS]]*10%</f>
        <v>25.800003</v>
      </c>
      <c r="L3602" s="101"/>
      <c r="M3602" s="61"/>
      <c r="N3602" s="55">
        <f>IFERROR(Tabla3[[#This Row],[PRECIOS]]-Tabla3[[#This Row],[PRECIOS]]*Tabla3[[#This Row],[% PRODUCTO]]," ")</f>
        <v>28.66667</v>
      </c>
      <c r="O3602" s="61"/>
      <c r="P3602" s="55">
        <f>IFERROR(Tabla3[[#This Row],[OCULTAR2]]-Tabla3[[#This Row],[OCULTAR2]]*Tabla3[[#This Row],[% LÍNEA]]," ")</f>
        <v>28.66667</v>
      </c>
      <c r="Q3602" s="56">
        <f>IFERROR(Tabla3[[#This Row],[% PRODUCTO]]+Tabla3[[#This Row],[% LÍNEA]]," ")</f>
        <v>0</v>
      </c>
      <c r="R3602" s="60">
        <f>Tabla3[[#This Row],[OCULTAR3]]</f>
        <v>28.66667</v>
      </c>
      <c r="S3602" s="60">
        <f>Tabla3[[#This Row],[PRECIO SIN %]]-Tabla3[[#This Row],[PRECIO SIN %]]*10%</f>
        <v>25.800003</v>
      </c>
      <c r="T3602" s="80">
        <f>(Tabla3[[#This Row],[PRECIO CON DESCT.]]-(Tabla3[[#This Row],[PRECIO CON DESCT.]]*$T$6))</f>
        <v>16.254001889999998</v>
      </c>
      <c r="U3602" s="96"/>
      <c r="V3602" s="94">
        <f>Tabla3[[#This Row],[PRECIO %      en $]]*Tabla3[[#This Row],[PEDIDO ]]</f>
        <v>0</v>
      </c>
      <c r="W3602" s="57">
        <f>Tabla3[[#This Row],[PRECIO CON DESCT.]]*Tabla3[[#This Row],[PEDIDO ]]</f>
        <v>0</v>
      </c>
      <c r="X3602" s="58">
        <f>Tabla3[[#This Row],[PRECIO SIN %]]*Tabla3[[#This Row],[PEDIDO ]]</f>
        <v>0</v>
      </c>
    </row>
    <row r="3603" spans="1:24" ht="33" customHeight="1" x14ac:dyDescent="0.4">
      <c r="A3603" s="124">
        <v>7595747000428</v>
      </c>
      <c r="B3603" s="51" t="s">
        <v>297</v>
      </c>
      <c r="C3603" s="51" t="s">
        <v>368</v>
      </c>
      <c r="D36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03" s="118" t="s">
        <v>4065</v>
      </c>
      <c r="F3603" s="75" t="s">
        <v>526</v>
      </c>
      <c r="G36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03" s="77">
        <v>431</v>
      </c>
      <c r="J3603" s="52">
        <v>0.08</v>
      </c>
      <c r="K3603" s="53">
        <f>Tabla3[[#This Row],[PRECIOS]]-Tabla3[[#This Row],[PRECIOS]]*10%</f>
        <v>7.2000000000000008E-2</v>
      </c>
      <c r="L3603" s="101"/>
      <c r="M3603" s="54"/>
      <c r="N3603" s="55">
        <f>IFERROR(Tabla3[[#This Row],[PRECIOS]]-Tabla3[[#This Row],[PRECIOS]]*Tabla3[[#This Row],[% PRODUCTO]]," ")</f>
        <v>0.08</v>
      </c>
      <c r="O3603" s="54"/>
      <c r="P3603" s="55">
        <f>IFERROR(Tabla3[[#This Row],[OCULTAR2]]-Tabla3[[#This Row],[OCULTAR2]]*Tabla3[[#This Row],[% LÍNEA]]," ")</f>
        <v>0.08</v>
      </c>
      <c r="Q3603" s="56">
        <f>IFERROR(Tabla3[[#This Row],[% PRODUCTO]]+Tabla3[[#This Row],[% LÍNEA]]," ")</f>
        <v>0</v>
      </c>
      <c r="R3603" s="53">
        <f>Tabla3[[#This Row],[OCULTAR3]]</f>
        <v>0.08</v>
      </c>
      <c r="S3603" s="53">
        <f>Tabla3[[#This Row],[PRECIO SIN %]]-Tabla3[[#This Row],[PRECIO SIN %]]*10%</f>
        <v>7.2000000000000008E-2</v>
      </c>
      <c r="T3603" s="80">
        <f>(Tabla3[[#This Row],[PRECIO CON DESCT.]]-(Tabla3[[#This Row],[PRECIO CON DESCT.]]*$T$6))</f>
        <v>4.5360000000000004E-2</v>
      </c>
      <c r="U3603" s="96"/>
      <c r="V3603" s="94">
        <f>Tabla3[[#This Row],[PRECIO %      en $]]*Tabla3[[#This Row],[PEDIDO ]]</f>
        <v>0</v>
      </c>
      <c r="W3603" s="57">
        <f>Tabla3[[#This Row],[PRECIO CON DESCT.]]*Tabla3[[#This Row],[PEDIDO ]]</f>
        <v>0</v>
      </c>
      <c r="X3603" s="58">
        <f>Tabla3[[#This Row],[PRECIO SIN %]]*Tabla3[[#This Row],[PEDIDO ]]</f>
        <v>0</v>
      </c>
    </row>
    <row r="3604" spans="1:24" ht="33" customHeight="1" x14ac:dyDescent="0.4">
      <c r="A3604" s="125">
        <v>606110872911</v>
      </c>
      <c r="B3604" s="59" t="s">
        <v>297</v>
      </c>
      <c r="C3604" s="59" t="s">
        <v>336</v>
      </c>
      <c r="D36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04" s="119" t="s">
        <v>4066</v>
      </c>
      <c r="F3604" s="76" t="s">
        <v>526</v>
      </c>
      <c r="G36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04" s="78">
        <v>38097</v>
      </c>
      <c r="J3604" s="52">
        <v>0.2</v>
      </c>
      <c r="K3604" s="60">
        <f>Tabla3[[#This Row],[PRECIOS]]-Tabla3[[#This Row],[PRECIOS]]*10%</f>
        <v>0.18</v>
      </c>
      <c r="L3604" s="101"/>
      <c r="M3604" s="61"/>
      <c r="N3604" s="55">
        <f>IFERROR(Tabla3[[#This Row],[PRECIOS]]-Tabla3[[#This Row],[PRECIOS]]*Tabla3[[#This Row],[% PRODUCTO]]," ")</f>
        <v>0.2</v>
      </c>
      <c r="O3604" s="61"/>
      <c r="P3604" s="55">
        <f>IFERROR(Tabla3[[#This Row],[OCULTAR2]]-Tabla3[[#This Row],[OCULTAR2]]*Tabla3[[#This Row],[% LÍNEA]]," ")</f>
        <v>0.2</v>
      </c>
      <c r="Q3604" s="56">
        <f>IFERROR(Tabla3[[#This Row],[% PRODUCTO]]+Tabla3[[#This Row],[% LÍNEA]]," ")</f>
        <v>0</v>
      </c>
      <c r="R3604" s="60">
        <f>Tabla3[[#This Row],[OCULTAR3]]</f>
        <v>0.2</v>
      </c>
      <c r="S3604" s="60">
        <f>Tabla3[[#This Row],[PRECIO SIN %]]-Tabla3[[#This Row],[PRECIO SIN %]]*10%</f>
        <v>0.18</v>
      </c>
      <c r="T3604" s="80">
        <f>(Tabla3[[#This Row],[PRECIO CON DESCT.]]-(Tabla3[[#This Row],[PRECIO CON DESCT.]]*$T$6))</f>
        <v>0.1134</v>
      </c>
      <c r="U3604" s="96"/>
      <c r="V3604" s="94">
        <f>Tabla3[[#This Row],[PRECIO %      en $]]*Tabla3[[#This Row],[PEDIDO ]]</f>
        <v>0</v>
      </c>
      <c r="W3604" s="57">
        <f>Tabla3[[#This Row],[PRECIO CON DESCT.]]*Tabla3[[#This Row],[PEDIDO ]]</f>
        <v>0</v>
      </c>
      <c r="X3604" s="58">
        <f>Tabla3[[#This Row],[PRECIO SIN %]]*Tabla3[[#This Row],[PEDIDO ]]</f>
        <v>0</v>
      </c>
    </row>
    <row r="3605" spans="1:24" ht="33" customHeight="1" x14ac:dyDescent="0.4">
      <c r="A3605" s="124">
        <v>7597830003002</v>
      </c>
      <c r="B3605" s="51" t="s">
        <v>297</v>
      </c>
      <c r="C3605" s="51" t="s">
        <v>310</v>
      </c>
      <c r="D36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05" s="118" t="s">
        <v>4067</v>
      </c>
      <c r="F3605" s="75" t="s">
        <v>526</v>
      </c>
      <c r="G36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05" s="77">
        <v>20563</v>
      </c>
      <c r="J3605" s="52">
        <v>0.2</v>
      </c>
      <c r="K3605" s="53">
        <f>Tabla3[[#This Row],[PRECIOS]]-Tabla3[[#This Row],[PRECIOS]]*10%</f>
        <v>0.18</v>
      </c>
      <c r="L3605" s="101"/>
      <c r="M3605" s="54"/>
      <c r="N3605" s="55">
        <f>IFERROR(Tabla3[[#This Row],[PRECIOS]]-Tabla3[[#This Row],[PRECIOS]]*Tabla3[[#This Row],[% PRODUCTO]]," ")</f>
        <v>0.2</v>
      </c>
      <c r="O3605" s="54"/>
      <c r="P3605" s="55">
        <f>IFERROR(Tabla3[[#This Row],[OCULTAR2]]-Tabla3[[#This Row],[OCULTAR2]]*Tabla3[[#This Row],[% LÍNEA]]," ")</f>
        <v>0.2</v>
      </c>
      <c r="Q3605" s="56">
        <f>IFERROR(Tabla3[[#This Row],[% PRODUCTO]]+Tabla3[[#This Row],[% LÍNEA]]," ")</f>
        <v>0</v>
      </c>
      <c r="R3605" s="53">
        <f>Tabla3[[#This Row],[OCULTAR3]]</f>
        <v>0.2</v>
      </c>
      <c r="S3605" s="53">
        <f>Tabla3[[#This Row],[PRECIO SIN %]]-Tabla3[[#This Row],[PRECIO SIN %]]*10%</f>
        <v>0.18</v>
      </c>
      <c r="T3605" s="80">
        <f>(Tabla3[[#This Row],[PRECIO CON DESCT.]]-(Tabla3[[#This Row],[PRECIO CON DESCT.]]*$T$6))</f>
        <v>0.1134</v>
      </c>
      <c r="U3605" s="96"/>
      <c r="V3605" s="94">
        <f>Tabla3[[#This Row],[PRECIO %      en $]]*Tabla3[[#This Row],[PEDIDO ]]</f>
        <v>0</v>
      </c>
      <c r="W3605" s="57">
        <f>Tabla3[[#This Row],[PRECIO CON DESCT.]]*Tabla3[[#This Row],[PEDIDO ]]</f>
        <v>0</v>
      </c>
      <c r="X3605" s="58">
        <f>Tabla3[[#This Row],[PRECIO SIN %]]*Tabla3[[#This Row],[PEDIDO ]]</f>
        <v>0</v>
      </c>
    </row>
    <row r="3606" spans="1:24" ht="33" customHeight="1" x14ac:dyDescent="0.4">
      <c r="A3606" s="125">
        <v>7597478001743</v>
      </c>
      <c r="B3606" s="59" t="s">
        <v>297</v>
      </c>
      <c r="C3606" s="59" t="s">
        <v>369</v>
      </c>
      <c r="D36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06" s="119" t="s">
        <v>4068</v>
      </c>
      <c r="F3606" s="76" t="s">
        <v>526</v>
      </c>
      <c r="G36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06" s="78">
        <v>1</v>
      </c>
      <c r="J3606" s="52">
        <v>0.95555999999999996</v>
      </c>
      <c r="K3606" s="60">
        <f>Tabla3[[#This Row],[PRECIOS]]-Tabla3[[#This Row],[PRECIOS]]*10%</f>
        <v>0.86000399999999999</v>
      </c>
      <c r="L3606" s="101"/>
      <c r="M3606" s="61"/>
      <c r="N3606" s="55">
        <f>IFERROR(Tabla3[[#This Row],[PRECIOS]]-Tabla3[[#This Row],[PRECIOS]]*Tabla3[[#This Row],[% PRODUCTO]]," ")</f>
        <v>0.95555999999999996</v>
      </c>
      <c r="O3606" s="61"/>
      <c r="P3606" s="55">
        <f>IFERROR(Tabla3[[#This Row],[OCULTAR2]]-Tabla3[[#This Row],[OCULTAR2]]*Tabla3[[#This Row],[% LÍNEA]]," ")</f>
        <v>0.95555999999999996</v>
      </c>
      <c r="Q3606" s="56">
        <f>IFERROR(Tabla3[[#This Row],[% PRODUCTO]]+Tabla3[[#This Row],[% LÍNEA]]," ")</f>
        <v>0</v>
      </c>
      <c r="R3606" s="60">
        <f>Tabla3[[#This Row],[OCULTAR3]]</f>
        <v>0.95555999999999996</v>
      </c>
      <c r="S3606" s="60">
        <f>Tabla3[[#This Row],[PRECIO SIN %]]-Tabla3[[#This Row],[PRECIO SIN %]]*10%</f>
        <v>0.86000399999999999</v>
      </c>
      <c r="T3606" s="80">
        <f>(Tabla3[[#This Row],[PRECIO CON DESCT.]]-(Tabla3[[#This Row],[PRECIO CON DESCT.]]*$T$6))</f>
        <v>0.54180252000000007</v>
      </c>
      <c r="U3606" s="96"/>
      <c r="V3606" s="94">
        <f>Tabla3[[#This Row],[PRECIO %      en $]]*Tabla3[[#This Row],[PEDIDO ]]</f>
        <v>0</v>
      </c>
      <c r="W3606" s="57">
        <f>Tabla3[[#This Row],[PRECIO CON DESCT.]]*Tabla3[[#This Row],[PEDIDO ]]</f>
        <v>0</v>
      </c>
      <c r="X3606" s="58">
        <f>Tabla3[[#This Row],[PRECIO SIN %]]*Tabla3[[#This Row],[PEDIDO ]]</f>
        <v>0</v>
      </c>
    </row>
    <row r="3607" spans="1:24" ht="33" customHeight="1" x14ac:dyDescent="0.4">
      <c r="A3607" s="124">
        <v>7597478001446</v>
      </c>
      <c r="B3607" s="51" t="s">
        <v>297</v>
      </c>
      <c r="C3607" s="51" t="s">
        <v>369</v>
      </c>
      <c r="D36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07" s="118" t="s">
        <v>4069</v>
      </c>
      <c r="F3607" s="75" t="s">
        <v>526</v>
      </c>
      <c r="G36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07" s="77">
        <v>944</v>
      </c>
      <c r="J3607" s="52">
        <v>0.72221999999999997</v>
      </c>
      <c r="K3607" s="53">
        <f>Tabla3[[#This Row],[PRECIOS]]-Tabla3[[#This Row],[PRECIOS]]*10%</f>
        <v>0.64999799999999996</v>
      </c>
      <c r="L3607" s="101"/>
      <c r="M3607" s="54"/>
      <c r="N3607" s="55">
        <f>IFERROR(Tabla3[[#This Row],[PRECIOS]]-Tabla3[[#This Row],[PRECIOS]]*Tabla3[[#This Row],[% PRODUCTO]]," ")</f>
        <v>0.72221999999999997</v>
      </c>
      <c r="O3607" s="54"/>
      <c r="P3607" s="55">
        <f>IFERROR(Tabla3[[#This Row],[OCULTAR2]]-Tabla3[[#This Row],[OCULTAR2]]*Tabla3[[#This Row],[% LÍNEA]]," ")</f>
        <v>0.72221999999999997</v>
      </c>
      <c r="Q3607" s="56">
        <f>IFERROR(Tabla3[[#This Row],[% PRODUCTO]]+Tabla3[[#This Row],[% LÍNEA]]," ")</f>
        <v>0</v>
      </c>
      <c r="R3607" s="53">
        <f>Tabla3[[#This Row],[OCULTAR3]]</f>
        <v>0.72221999999999997</v>
      </c>
      <c r="S3607" s="53">
        <f>Tabla3[[#This Row],[PRECIO SIN %]]-Tabla3[[#This Row],[PRECIO SIN %]]*10%</f>
        <v>0.64999799999999996</v>
      </c>
      <c r="T3607" s="80">
        <f>(Tabla3[[#This Row],[PRECIO CON DESCT.]]-(Tabla3[[#This Row],[PRECIO CON DESCT.]]*$T$6))</f>
        <v>0.40949873999999997</v>
      </c>
      <c r="U3607" s="96"/>
      <c r="V3607" s="94">
        <f>Tabla3[[#This Row],[PRECIO %      en $]]*Tabla3[[#This Row],[PEDIDO ]]</f>
        <v>0</v>
      </c>
      <c r="W3607" s="57">
        <f>Tabla3[[#This Row],[PRECIO CON DESCT.]]*Tabla3[[#This Row],[PEDIDO ]]</f>
        <v>0</v>
      </c>
      <c r="X3607" s="58">
        <f>Tabla3[[#This Row],[PRECIO SIN %]]*Tabla3[[#This Row],[PEDIDO ]]</f>
        <v>0</v>
      </c>
    </row>
    <row r="3608" spans="1:24" ht="33" customHeight="1" x14ac:dyDescent="0.4">
      <c r="A3608" s="125">
        <v>3170472451010</v>
      </c>
      <c r="B3608" s="59" t="s">
        <v>297</v>
      </c>
      <c r="C3608" s="59" t="s">
        <v>311</v>
      </c>
      <c r="D36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08" s="119" t="s">
        <v>4070</v>
      </c>
      <c r="F3608" s="76" t="s">
        <v>526</v>
      </c>
      <c r="G36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08" s="78">
        <v>457</v>
      </c>
      <c r="J3608" s="52">
        <v>0.72221999999999997</v>
      </c>
      <c r="K3608" s="60">
        <f>Tabla3[[#This Row],[PRECIOS]]-Tabla3[[#This Row],[PRECIOS]]*10%</f>
        <v>0.64999799999999996</v>
      </c>
      <c r="L3608" s="101"/>
      <c r="M3608" s="61"/>
      <c r="N3608" s="55">
        <f>IFERROR(Tabla3[[#This Row],[PRECIOS]]-Tabla3[[#This Row],[PRECIOS]]*Tabla3[[#This Row],[% PRODUCTO]]," ")</f>
        <v>0.72221999999999997</v>
      </c>
      <c r="O3608" s="61"/>
      <c r="P3608" s="55">
        <f>IFERROR(Tabla3[[#This Row],[OCULTAR2]]-Tabla3[[#This Row],[OCULTAR2]]*Tabla3[[#This Row],[% LÍNEA]]," ")</f>
        <v>0.72221999999999997</v>
      </c>
      <c r="Q3608" s="56">
        <f>IFERROR(Tabla3[[#This Row],[% PRODUCTO]]+Tabla3[[#This Row],[% LÍNEA]]," ")</f>
        <v>0</v>
      </c>
      <c r="R3608" s="60">
        <f>Tabla3[[#This Row],[OCULTAR3]]</f>
        <v>0.72221999999999997</v>
      </c>
      <c r="S3608" s="60">
        <f>Tabla3[[#This Row],[PRECIO SIN %]]-Tabla3[[#This Row],[PRECIO SIN %]]*10%</f>
        <v>0.64999799999999996</v>
      </c>
      <c r="T3608" s="80">
        <f>(Tabla3[[#This Row],[PRECIO CON DESCT.]]-(Tabla3[[#This Row],[PRECIO CON DESCT.]]*$T$6))</f>
        <v>0.40949873999999997</v>
      </c>
      <c r="U3608" s="96"/>
      <c r="V3608" s="94">
        <f>Tabla3[[#This Row],[PRECIO %      en $]]*Tabla3[[#This Row],[PEDIDO ]]</f>
        <v>0</v>
      </c>
      <c r="W3608" s="57">
        <f>Tabla3[[#This Row],[PRECIO CON DESCT.]]*Tabla3[[#This Row],[PEDIDO ]]</f>
        <v>0</v>
      </c>
      <c r="X3608" s="58">
        <f>Tabla3[[#This Row],[PRECIO SIN %]]*Tabla3[[#This Row],[PEDIDO ]]</f>
        <v>0</v>
      </c>
    </row>
    <row r="3609" spans="1:24" ht="33" customHeight="1" x14ac:dyDescent="0.4">
      <c r="A3609" s="124">
        <v>3170472453010</v>
      </c>
      <c r="B3609" s="51" t="s">
        <v>297</v>
      </c>
      <c r="C3609" s="51" t="s">
        <v>311</v>
      </c>
      <c r="D36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09" s="118" t="s">
        <v>4071</v>
      </c>
      <c r="F3609" s="75" t="s">
        <v>526</v>
      </c>
      <c r="G36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09" s="77">
        <v>587</v>
      </c>
      <c r="J3609" s="52">
        <v>0.8</v>
      </c>
      <c r="K3609" s="53">
        <f>Tabla3[[#This Row],[PRECIOS]]-Tabla3[[#This Row],[PRECIOS]]*10%</f>
        <v>0.72</v>
      </c>
      <c r="L3609" s="101"/>
      <c r="M3609" s="54"/>
      <c r="N3609" s="55">
        <f>IFERROR(Tabla3[[#This Row],[PRECIOS]]-Tabla3[[#This Row],[PRECIOS]]*Tabla3[[#This Row],[% PRODUCTO]]," ")</f>
        <v>0.8</v>
      </c>
      <c r="O3609" s="54"/>
      <c r="P3609" s="55">
        <f>IFERROR(Tabla3[[#This Row],[OCULTAR2]]-Tabla3[[#This Row],[OCULTAR2]]*Tabla3[[#This Row],[% LÍNEA]]," ")</f>
        <v>0.8</v>
      </c>
      <c r="Q3609" s="56">
        <f>IFERROR(Tabla3[[#This Row],[% PRODUCTO]]+Tabla3[[#This Row],[% LÍNEA]]," ")</f>
        <v>0</v>
      </c>
      <c r="R3609" s="53">
        <f>Tabla3[[#This Row],[OCULTAR3]]</f>
        <v>0.8</v>
      </c>
      <c r="S3609" s="53">
        <f>Tabla3[[#This Row],[PRECIO SIN %]]-Tabla3[[#This Row],[PRECIO SIN %]]*10%</f>
        <v>0.72</v>
      </c>
      <c r="T3609" s="80">
        <f>(Tabla3[[#This Row],[PRECIO CON DESCT.]]-(Tabla3[[#This Row],[PRECIO CON DESCT.]]*$T$6))</f>
        <v>0.4536</v>
      </c>
      <c r="U3609" s="96"/>
      <c r="V3609" s="94">
        <f>Tabla3[[#This Row],[PRECIO %      en $]]*Tabla3[[#This Row],[PEDIDO ]]</f>
        <v>0</v>
      </c>
      <c r="W3609" s="57">
        <f>Tabla3[[#This Row],[PRECIO CON DESCT.]]*Tabla3[[#This Row],[PEDIDO ]]</f>
        <v>0</v>
      </c>
      <c r="X3609" s="58">
        <f>Tabla3[[#This Row],[PRECIO SIN %]]*Tabla3[[#This Row],[PEDIDO ]]</f>
        <v>0</v>
      </c>
    </row>
    <row r="3610" spans="1:24" ht="33" customHeight="1" x14ac:dyDescent="0.4">
      <c r="A3610" s="125">
        <v>3170472452010</v>
      </c>
      <c r="B3610" s="59" t="s">
        <v>297</v>
      </c>
      <c r="C3610" s="59" t="s">
        <v>311</v>
      </c>
      <c r="D36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10" s="119" t="s">
        <v>4072</v>
      </c>
      <c r="F3610" s="76" t="s">
        <v>526</v>
      </c>
      <c r="G36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10" s="78">
        <v>918</v>
      </c>
      <c r="J3610" s="52">
        <v>0.83333000000000002</v>
      </c>
      <c r="K3610" s="60">
        <f>Tabla3[[#This Row],[PRECIOS]]-Tabla3[[#This Row],[PRECIOS]]*10%</f>
        <v>0.74999700000000002</v>
      </c>
      <c r="L3610" s="101"/>
      <c r="M3610" s="61"/>
      <c r="N3610" s="55">
        <f>IFERROR(Tabla3[[#This Row],[PRECIOS]]-Tabla3[[#This Row],[PRECIOS]]*Tabla3[[#This Row],[% PRODUCTO]]," ")</f>
        <v>0.83333000000000002</v>
      </c>
      <c r="O3610" s="61"/>
      <c r="P3610" s="55">
        <f>IFERROR(Tabla3[[#This Row],[OCULTAR2]]-Tabla3[[#This Row],[OCULTAR2]]*Tabla3[[#This Row],[% LÍNEA]]," ")</f>
        <v>0.83333000000000002</v>
      </c>
      <c r="Q3610" s="56">
        <f>IFERROR(Tabla3[[#This Row],[% PRODUCTO]]+Tabla3[[#This Row],[% LÍNEA]]," ")</f>
        <v>0</v>
      </c>
      <c r="R3610" s="60">
        <f>Tabla3[[#This Row],[OCULTAR3]]</f>
        <v>0.83333000000000002</v>
      </c>
      <c r="S3610" s="60">
        <f>Tabla3[[#This Row],[PRECIO SIN %]]-Tabla3[[#This Row],[PRECIO SIN %]]*10%</f>
        <v>0.74999700000000002</v>
      </c>
      <c r="T3610" s="80">
        <f>(Tabla3[[#This Row],[PRECIO CON DESCT.]]-(Tabla3[[#This Row],[PRECIO CON DESCT.]]*$T$6))</f>
        <v>0.47249811000000003</v>
      </c>
      <c r="U3610" s="96"/>
      <c r="V3610" s="94">
        <f>Tabla3[[#This Row],[PRECIO %      en $]]*Tabla3[[#This Row],[PEDIDO ]]</f>
        <v>0</v>
      </c>
      <c r="W3610" s="57">
        <f>Tabla3[[#This Row],[PRECIO CON DESCT.]]*Tabla3[[#This Row],[PEDIDO ]]</f>
        <v>0</v>
      </c>
      <c r="X3610" s="58">
        <f>Tabla3[[#This Row],[PRECIO SIN %]]*Tabla3[[#This Row],[PEDIDO ]]</f>
        <v>0</v>
      </c>
    </row>
    <row r="3611" spans="1:24" ht="33" customHeight="1" x14ac:dyDescent="0.4">
      <c r="A3611" s="124">
        <v>7597034001095</v>
      </c>
      <c r="B3611" s="51" t="s">
        <v>297</v>
      </c>
      <c r="C3611" s="51" t="s">
        <v>370</v>
      </c>
      <c r="D36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11" s="118" t="s">
        <v>4073</v>
      </c>
      <c r="F3611" s="75" t="s">
        <v>526</v>
      </c>
      <c r="G36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11" s="77">
        <v>67</v>
      </c>
      <c r="J3611" s="52">
        <v>18.933330000000002</v>
      </c>
      <c r="K3611" s="53">
        <f>Tabla3[[#This Row],[PRECIOS]]-Tabla3[[#This Row],[PRECIOS]]*10%</f>
        <v>17.039997</v>
      </c>
      <c r="L3611" s="101"/>
      <c r="M3611" s="54"/>
      <c r="N3611" s="55">
        <f>IFERROR(Tabla3[[#This Row],[PRECIOS]]-Tabla3[[#This Row],[PRECIOS]]*Tabla3[[#This Row],[% PRODUCTO]]," ")</f>
        <v>18.933330000000002</v>
      </c>
      <c r="O3611" s="54"/>
      <c r="P3611" s="55">
        <f>IFERROR(Tabla3[[#This Row],[OCULTAR2]]-Tabla3[[#This Row],[OCULTAR2]]*Tabla3[[#This Row],[% LÍNEA]]," ")</f>
        <v>18.933330000000002</v>
      </c>
      <c r="Q3611" s="56">
        <f>IFERROR(Tabla3[[#This Row],[% PRODUCTO]]+Tabla3[[#This Row],[% LÍNEA]]," ")</f>
        <v>0</v>
      </c>
      <c r="R3611" s="53">
        <f>Tabla3[[#This Row],[OCULTAR3]]</f>
        <v>18.933330000000002</v>
      </c>
      <c r="S3611" s="53">
        <f>Tabla3[[#This Row],[PRECIO SIN %]]-Tabla3[[#This Row],[PRECIO SIN %]]*10%</f>
        <v>17.039997</v>
      </c>
      <c r="T3611" s="80">
        <f>(Tabla3[[#This Row],[PRECIO CON DESCT.]]-(Tabla3[[#This Row],[PRECIO CON DESCT.]]*$T$6))</f>
        <v>10.735198109999999</v>
      </c>
      <c r="U3611" s="96"/>
      <c r="V3611" s="94">
        <f>Tabla3[[#This Row],[PRECIO %      en $]]*Tabla3[[#This Row],[PEDIDO ]]</f>
        <v>0</v>
      </c>
      <c r="W3611" s="57">
        <f>Tabla3[[#This Row],[PRECIO CON DESCT.]]*Tabla3[[#This Row],[PEDIDO ]]</f>
        <v>0</v>
      </c>
      <c r="X3611" s="58">
        <f>Tabla3[[#This Row],[PRECIO SIN %]]*Tabla3[[#This Row],[PEDIDO ]]</f>
        <v>0</v>
      </c>
    </row>
    <row r="3612" spans="1:24" ht="33" customHeight="1" x14ac:dyDescent="0.4">
      <c r="A3612" s="125">
        <v>7598130212552</v>
      </c>
      <c r="B3612" s="59" t="s">
        <v>297</v>
      </c>
      <c r="C3612" s="59" t="s">
        <v>370</v>
      </c>
      <c r="D36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12" s="119" t="s">
        <v>4074</v>
      </c>
      <c r="F3612" s="76" t="s">
        <v>526</v>
      </c>
      <c r="G36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12" s="78">
        <v>231</v>
      </c>
      <c r="J3612" s="52">
        <v>2.6888899999999998</v>
      </c>
      <c r="K3612" s="60">
        <f>Tabla3[[#This Row],[PRECIOS]]-Tabla3[[#This Row],[PRECIOS]]*10%</f>
        <v>2.4200009999999996</v>
      </c>
      <c r="L3612" s="101"/>
      <c r="M3612" s="61"/>
      <c r="N3612" s="55">
        <f>IFERROR(Tabla3[[#This Row],[PRECIOS]]-Tabla3[[#This Row],[PRECIOS]]*Tabla3[[#This Row],[% PRODUCTO]]," ")</f>
        <v>2.6888899999999998</v>
      </c>
      <c r="O3612" s="61"/>
      <c r="P3612" s="55">
        <f>IFERROR(Tabla3[[#This Row],[OCULTAR2]]-Tabla3[[#This Row],[OCULTAR2]]*Tabla3[[#This Row],[% LÍNEA]]," ")</f>
        <v>2.6888899999999998</v>
      </c>
      <c r="Q3612" s="56">
        <f>IFERROR(Tabla3[[#This Row],[% PRODUCTO]]+Tabla3[[#This Row],[% LÍNEA]]," ")</f>
        <v>0</v>
      </c>
      <c r="R3612" s="60">
        <f>Tabla3[[#This Row],[OCULTAR3]]</f>
        <v>2.6888899999999998</v>
      </c>
      <c r="S3612" s="60">
        <f>Tabla3[[#This Row],[PRECIO SIN %]]-Tabla3[[#This Row],[PRECIO SIN %]]*10%</f>
        <v>2.4200009999999996</v>
      </c>
      <c r="T3612" s="80">
        <f>(Tabla3[[#This Row],[PRECIO CON DESCT.]]-(Tabla3[[#This Row],[PRECIO CON DESCT.]]*$T$6))</f>
        <v>1.5246006299999997</v>
      </c>
      <c r="U3612" s="96"/>
      <c r="V3612" s="94">
        <f>Tabla3[[#This Row],[PRECIO %      en $]]*Tabla3[[#This Row],[PEDIDO ]]</f>
        <v>0</v>
      </c>
      <c r="W3612" s="57">
        <f>Tabla3[[#This Row],[PRECIO CON DESCT.]]*Tabla3[[#This Row],[PEDIDO ]]</f>
        <v>0</v>
      </c>
      <c r="X3612" s="58">
        <f>Tabla3[[#This Row],[PRECIO SIN %]]*Tabla3[[#This Row],[PEDIDO ]]</f>
        <v>0</v>
      </c>
    </row>
    <row r="3613" spans="1:24" ht="33" customHeight="1" x14ac:dyDescent="0.4">
      <c r="A3613" s="124">
        <v>7591838000018</v>
      </c>
      <c r="B3613" s="51" t="s">
        <v>297</v>
      </c>
      <c r="C3613" s="51" t="s">
        <v>371</v>
      </c>
      <c r="D36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13" s="118" t="s">
        <v>4075</v>
      </c>
      <c r="F3613" s="75" t="s">
        <v>526</v>
      </c>
      <c r="G36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13" s="77">
        <v>286</v>
      </c>
      <c r="J3613" s="52">
        <v>24.11111</v>
      </c>
      <c r="K3613" s="53">
        <f>Tabla3[[#This Row],[PRECIOS]]-Tabla3[[#This Row],[PRECIOS]]*10%</f>
        <v>21.699998999999998</v>
      </c>
      <c r="L3613" s="101"/>
      <c r="M3613" s="54"/>
      <c r="N3613" s="55">
        <f>IFERROR(Tabla3[[#This Row],[PRECIOS]]-Tabla3[[#This Row],[PRECIOS]]*Tabla3[[#This Row],[% PRODUCTO]]," ")</f>
        <v>24.11111</v>
      </c>
      <c r="O3613" s="54"/>
      <c r="P3613" s="55">
        <f>IFERROR(Tabla3[[#This Row],[OCULTAR2]]-Tabla3[[#This Row],[OCULTAR2]]*Tabla3[[#This Row],[% LÍNEA]]," ")</f>
        <v>24.11111</v>
      </c>
      <c r="Q3613" s="56">
        <f>IFERROR(Tabla3[[#This Row],[% PRODUCTO]]+Tabla3[[#This Row],[% LÍNEA]]," ")</f>
        <v>0</v>
      </c>
      <c r="R3613" s="53">
        <f>Tabla3[[#This Row],[OCULTAR3]]</f>
        <v>24.11111</v>
      </c>
      <c r="S3613" s="53">
        <f>Tabla3[[#This Row],[PRECIO SIN %]]-Tabla3[[#This Row],[PRECIO SIN %]]*10%</f>
        <v>21.699998999999998</v>
      </c>
      <c r="T3613" s="80">
        <f>(Tabla3[[#This Row],[PRECIO CON DESCT.]]-(Tabla3[[#This Row],[PRECIO CON DESCT.]]*$T$6))</f>
        <v>13.670999369999999</v>
      </c>
      <c r="U3613" s="96"/>
      <c r="V3613" s="94">
        <f>Tabla3[[#This Row],[PRECIO %      en $]]*Tabla3[[#This Row],[PEDIDO ]]</f>
        <v>0</v>
      </c>
      <c r="W3613" s="57">
        <f>Tabla3[[#This Row],[PRECIO CON DESCT.]]*Tabla3[[#This Row],[PEDIDO ]]</f>
        <v>0</v>
      </c>
      <c r="X3613" s="58">
        <f>Tabla3[[#This Row],[PRECIO SIN %]]*Tabla3[[#This Row],[PEDIDO ]]</f>
        <v>0</v>
      </c>
    </row>
    <row r="3614" spans="1:24" ht="33" customHeight="1" x14ac:dyDescent="0.4">
      <c r="A3614" s="125">
        <v>7591838000117</v>
      </c>
      <c r="B3614" s="59" t="s">
        <v>297</v>
      </c>
      <c r="C3614" s="59" t="s">
        <v>371</v>
      </c>
      <c r="D36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14" s="119" t="s">
        <v>4076</v>
      </c>
      <c r="F3614" s="76" t="s">
        <v>526</v>
      </c>
      <c r="G36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14" s="78">
        <v>563</v>
      </c>
      <c r="J3614" s="52">
        <v>3.5222199999999999</v>
      </c>
      <c r="K3614" s="60">
        <f>Tabla3[[#This Row],[PRECIOS]]-Tabla3[[#This Row],[PRECIOS]]*10%</f>
        <v>3.1699979999999996</v>
      </c>
      <c r="L3614" s="101"/>
      <c r="M3614" s="61"/>
      <c r="N3614" s="55">
        <f>IFERROR(Tabla3[[#This Row],[PRECIOS]]-Tabla3[[#This Row],[PRECIOS]]*Tabla3[[#This Row],[% PRODUCTO]]," ")</f>
        <v>3.5222199999999999</v>
      </c>
      <c r="O3614" s="61"/>
      <c r="P3614" s="55">
        <f>IFERROR(Tabla3[[#This Row],[OCULTAR2]]-Tabla3[[#This Row],[OCULTAR2]]*Tabla3[[#This Row],[% LÍNEA]]," ")</f>
        <v>3.5222199999999999</v>
      </c>
      <c r="Q3614" s="56">
        <f>IFERROR(Tabla3[[#This Row],[% PRODUCTO]]+Tabla3[[#This Row],[% LÍNEA]]," ")</f>
        <v>0</v>
      </c>
      <c r="R3614" s="60">
        <f>Tabla3[[#This Row],[OCULTAR3]]</f>
        <v>3.5222199999999999</v>
      </c>
      <c r="S3614" s="60">
        <f>Tabla3[[#This Row],[PRECIO SIN %]]-Tabla3[[#This Row],[PRECIO SIN %]]*10%</f>
        <v>3.1699979999999996</v>
      </c>
      <c r="T3614" s="80">
        <f>(Tabla3[[#This Row],[PRECIO CON DESCT.]]-(Tabla3[[#This Row],[PRECIO CON DESCT.]]*$T$6))</f>
        <v>1.9970987399999998</v>
      </c>
      <c r="U3614" s="96"/>
      <c r="V3614" s="94">
        <f>Tabla3[[#This Row],[PRECIO %      en $]]*Tabla3[[#This Row],[PEDIDO ]]</f>
        <v>0</v>
      </c>
      <c r="W3614" s="57">
        <f>Tabla3[[#This Row],[PRECIO CON DESCT.]]*Tabla3[[#This Row],[PEDIDO ]]</f>
        <v>0</v>
      </c>
      <c r="X3614" s="58">
        <f>Tabla3[[#This Row],[PRECIO SIN %]]*Tabla3[[#This Row],[PEDIDO ]]</f>
        <v>0</v>
      </c>
    </row>
    <row r="3615" spans="1:24" ht="33" customHeight="1" x14ac:dyDescent="0.4">
      <c r="A3615" s="124">
        <v>7599336000011</v>
      </c>
      <c r="B3615" s="51" t="s">
        <v>297</v>
      </c>
      <c r="C3615" s="51" t="s">
        <v>372</v>
      </c>
      <c r="D36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15" s="118" t="s">
        <v>4077</v>
      </c>
      <c r="F3615" s="75" t="s">
        <v>526</v>
      </c>
      <c r="G36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15" s="77">
        <v>27</v>
      </c>
      <c r="J3615" s="52">
        <v>41.3</v>
      </c>
      <c r="K3615" s="53">
        <f>Tabla3[[#This Row],[PRECIOS]]-Tabla3[[#This Row],[PRECIOS]]*10%</f>
        <v>37.169999999999995</v>
      </c>
      <c r="L3615" s="101"/>
      <c r="M3615" s="54"/>
      <c r="N3615" s="55">
        <f>IFERROR(Tabla3[[#This Row],[PRECIOS]]-Tabla3[[#This Row],[PRECIOS]]*Tabla3[[#This Row],[% PRODUCTO]]," ")</f>
        <v>41.3</v>
      </c>
      <c r="O3615" s="54"/>
      <c r="P3615" s="55">
        <f>IFERROR(Tabla3[[#This Row],[OCULTAR2]]-Tabla3[[#This Row],[OCULTAR2]]*Tabla3[[#This Row],[% LÍNEA]]," ")</f>
        <v>41.3</v>
      </c>
      <c r="Q3615" s="56">
        <f>IFERROR(Tabla3[[#This Row],[% PRODUCTO]]+Tabla3[[#This Row],[% LÍNEA]]," ")</f>
        <v>0</v>
      </c>
      <c r="R3615" s="53">
        <f>Tabla3[[#This Row],[OCULTAR3]]</f>
        <v>41.3</v>
      </c>
      <c r="S3615" s="53">
        <f>Tabla3[[#This Row],[PRECIO SIN %]]-Tabla3[[#This Row],[PRECIO SIN %]]*10%</f>
        <v>37.169999999999995</v>
      </c>
      <c r="T3615" s="80">
        <f>(Tabla3[[#This Row],[PRECIO CON DESCT.]]-(Tabla3[[#This Row],[PRECIO CON DESCT.]]*$T$6))</f>
        <v>23.417099999999998</v>
      </c>
      <c r="U3615" s="96"/>
      <c r="V3615" s="94">
        <f>Tabla3[[#This Row],[PRECIO %      en $]]*Tabla3[[#This Row],[PEDIDO ]]</f>
        <v>0</v>
      </c>
      <c r="W3615" s="57">
        <f>Tabla3[[#This Row],[PRECIO CON DESCT.]]*Tabla3[[#This Row],[PEDIDO ]]</f>
        <v>0</v>
      </c>
      <c r="X3615" s="58">
        <f>Tabla3[[#This Row],[PRECIO SIN %]]*Tabla3[[#This Row],[PEDIDO ]]</f>
        <v>0</v>
      </c>
    </row>
    <row r="3616" spans="1:24" ht="33" customHeight="1" x14ac:dyDescent="0.4">
      <c r="A3616" s="125" t="s">
        <v>82</v>
      </c>
      <c r="B3616" s="59" t="s">
        <v>297</v>
      </c>
      <c r="C3616" s="59" t="s">
        <v>328</v>
      </c>
      <c r="D36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16" s="119" t="s">
        <v>4078</v>
      </c>
      <c r="F3616" s="76" t="s">
        <v>526</v>
      </c>
      <c r="G36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16" s="78">
        <v>56</v>
      </c>
      <c r="J3616" s="52">
        <v>5.11111</v>
      </c>
      <c r="K3616" s="60">
        <f>Tabla3[[#This Row],[PRECIOS]]-Tabla3[[#This Row],[PRECIOS]]*10%</f>
        <v>4.5999990000000004</v>
      </c>
      <c r="L3616" s="101"/>
      <c r="M3616" s="61"/>
      <c r="N3616" s="55">
        <f>IFERROR(Tabla3[[#This Row],[PRECIOS]]-Tabla3[[#This Row],[PRECIOS]]*Tabla3[[#This Row],[% PRODUCTO]]," ")</f>
        <v>5.11111</v>
      </c>
      <c r="O3616" s="61"/>
      <c r="P3616" s="55">
        <f>IFERROR(Tabla3[[#This Row],[OCULTAR2]]-Tabla3[[#This Row],[OCULTAR2]]*Tabla3[[#This Row],[% LÍNEA]]," ")</f>
        <v>5.11111</v>
      </c>
      <c r="Q3616" s="56">
        <f>IFERROR(Tabla3[[#This Row],[% PRODUCTO]]+Tabla3[[#This Row],[% LÍNEA]]," ")</f>
        <v>0</v>
      </c>
      <c r="R3616" s="60">
        <f>Tabla3[[#This Row],[OCULTAR3]]</f>
        <v>5.11111</v>
      </c>
      <c r="S3616" s="60">
        <f>Tabla3[[#This Row],[PRECIO SIN %]]-Tabla3[[#This Row],[PRECIO SIN %]]*10%</f>
        <v>4.5999990000000004</v>
      </c>
      <c r="T3616" s="80">
        <f>(Tabla3[[#This Row],[PRECIO CON DESCT.]]-(Tabla3[[#This Row],[PRECIO CON DESCT.]]*$T$6))</f>
        <v>2.89799937</v>
      </c>
      <c r="U3616" s="96"/>
      <c r="V3616" s="94">
        <f>Tabla3[[#This Row],[PRECIO %      en $]]*Tabla3[[#This Row],[PEDIDO ]]</f>
        <v>0</v>
      </c>
      <c r="W3616" s="57">
        <f>Tabla3[[#This Row],[PRECIO CON DESCT.]]*Tabla3[[#This Row],[PEDIDO ]]</f>
        <v>0</v>
      </c>
      <c r="X3616" s="58">
        <f>Tabla3[[#This Row],[PRECIO SIN %]]*Tabla3[[#This Row],[PEDIDO ]]</f>
        <v>0</v>
      </c>
    </row>
    <row r="3617" spans="1:24" ht="33" customHeight="1" x14ac:dyDescent="0.4">
      <c r="A3617" s="124" t="s">
        <v>373</v>
      </c>
      <c r="B3617" s="51" t="s">
        <v>297</v>
      </c>
      <c r="C3617" s="51" t="s">
        <v>328</v>
      </c>
      <c r="D36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17" s="118" t="s">
        <v>4079</v>
      </c>
      <c r="F3617" s="75" t="s">
        <v>526</v>
      </c>
      <c r="G36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17" s="77">
        <v>59</v>
      </c>
      <c r="J3617" s="52">
        <v>4.5555599999999998</v>
      </c>
      <c r="K3617" s="53">
        <f>Tabla3[[#This Row],[PRECIOS]]-Tabla3[[#This Row],[PRECIOS]]*10%</f>
        <v>4.1000040000000002</v>
      </c>
      <c r="L3617" s="101"/>
      <c r="M3617" s="54"/>
      <c r="N3617" s="55">
        <f>IFERROR(Tabla3[[#This Row],[PRECIOS]]-Tabla3[[#This Row],[PRECIOS]]*Tabla3[[#This Row],[% PRODUCTO]]," ")</f>
        <v>4.5555599999999998</v>
      </c>
      <c r="O3617" s="54"/>
      <c r="P3617" s="55">
        <f>IFERROR(Tabla3[[#This Row],[OCULTAR2]]-Tabla3[[#This Row],[OCULTAR2]]*Tabla3[[#This Row],[% LÍNEA]]," ")</f>
        <v>4.5555599999999998</v>
      </c>
      <c r="Q3617" s="56">
        <f>IFERROR(Tabla3[[#This Row],[% PRODUCTO]]+Tabla3[[#This Row],[% LÍNEA]]," ")</f>
        <v>0</v>
      </c>
      <c r="R3617" s="53">
        <f>Tabla3[[#This Row],[OCULTAR3]]</f>
        <v>4.5555599999999998</v>
      </c>
      <c r="S3617" s="53">
        <f>Tabla3[[#This Row],[PRECIO SIN %]]-Tabla3[[#This Row],[PRECIO SIN %]]*10%</f>
        <v>4.1000040000000002</v>
      </c>
      <c r="T3617" s="80">
        <f>(Tabla3[[#This Row],[PRECIO CON DESCT.]]-(Tabla3[[#This Row],[PRECIO CON DESCT.]]*$T$6))</f>
        <v>2.58300252</v>
      </c>
      <c r="U3617" s="96"/>
      <c r="V3617" s="94">
        <f>Tabla3[[#This Row],[PRECIO %      en $]]*Tabla3[[#This Row],[PEDIDO ]]</f>
        <v>0</v>
      </c>
      <c r="W3617" s="57">
        <f>Tabla3[[#This Row],[PRECIO CON DESCT.]]*Tabla3[[#This Row],[PEDIDO ]]</f>
        <v>0</v>
      </c>
      <c r="X3617" s="58">
        <f>Tabla3[[#This Row],[PRECIO SIN %]]*Tabla3[[#This Row],[PEDIDO ]]</f>
        <v>0</v>
      </c>
    </row>
    <row r="3618" spans="1:24" ht="33" customHeight="1" x14ac:dyDescent="0.4">
      <c r="A3618" s="125">
        <v>606110872522</v>
      </c>
      <c r="B3618" s="59" t="s">
        <v>297</v>
      </c>
      <c r="C3618" s="59" t="s">
        <v>336</v>
      </c>
      <c r="D36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18" s="119" t="s">
        <v>4080</v>
      </c>
      <c r="F3618" s="76" t="s">
        <v>526</v>
      </c>
      <c r="G36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18" s="78">
        <v>4909</v>
      </c>
      <c r="J3618" s="52">
        <v>0.52222000000000002</v>
      </c>
      <c r="K3618" s="60">
        <f>Tabla3[[#This Row],[PRECIOS]]-Tabla3[[#This Row],[PRECIOS]]*10%</f>
        <v>0.46999800000000003</v>
      </c>
      <c r="L3618" s="101"/>
      <c r="M3618" s="61"/>
      <c r="N3618" s="55">
        <f>IFERROR(Tabla3[[#This Row],[PRECIOS]]-Tabla3[[#This Row],[PRECIOS]]*Tabla3[[#This Row],[% PRODUCTO]]," ")</f>
        <v>0.52222000000000002</v>
      </c>
      <c r="O3618" s="61"/>
      <c r="P3618" s="55">
        <f>IFERROR(Tabla3[[#This Row],[OCULTAR2]]-Tabla3[[#This Row],[OCULTAR2]]*Tabla3[[#This Row],[% LÍNEA]]," ")</f>
        <v>0.52222000000000002</v>
      </c>
      <c r="Q3618" s="56">
        <f>IFERROR(Tabla3[[#This Row],[% PRODUCTO]]+Tabla3[[#This Row],[% LÍNEA]]," ")</f>
        <v>0</v>
      </c>
      <c r="R3618" s="60">
        <f>Tabla3[[#This Row],[OCULTAR3]]</f>
        <v>0.52222000000000002</v>
      </c>
      <c r="S3618" s="60">
        <f>Tabla3[[#This Row],[PRECIO SIN %]]-Tabla3[[#This Row],[PRECIO SIN %]]*10%</f>
        <v>0.46999800000000003</v>
      </c>
      <c r="T3618" s="80">
        <f>(Tabla3[[#This Row],[PRECIO CON DESCT.]]-(Tabla3[[#This Row],[PRECIO CON DESCT.]]*$T$6))</f>
        <v>0.29609874000000003</v>
      </c>
      <c r="U3618" s="96"/>
      <c r="V3618" s="94">
        <f>Tabla3[[#This Row],[PRECIO %      en $]]*Tabla3[[#This Row],[PEDIDO ]]</f>
        <v>0</v>
      </c>
      <c r="W3618" s="57">
        <f>Tabla3[[#This Row],[PRECIO CON DESCT.]]*Tabla3[[#This Row],[PEDIDO ]]</f>
        <v>0</v>
      </c>
      <c r="X3618" s="58">
        <f>Tabla3[[#This Row],[PRECIO SIN %]]*Tabla3[[#This Row],[PEDIDO ]]</f>
        <v>0</v>
      </c>
    </row>
    <row r="3619" spans="1:24" ht="33" customHeight="1" x14ac:dyDescent="0.4">
      <c r="A3619" s="124">
        <v>634240265525</v>
      </c>
      <c r="B3619" s="51" t="s">
        <v>297</v>
      </c>
      <c r="C3619" s="51" t="s">
        <v>336</v>
      </c>
      <c r="D36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19" s="118" t="s">
        <v>4081</v>
      </c>
      <c r="F3619" s="75" t="s">
        <v>526</v>
      </c>
      <c r="G36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19" s="77">
        <v>2456</v>
      </c>
      <c r="J3619" s="52">
        <v>0.58889000000000002</v>
      </c>
      <c r="K3619" s="53">
        <f>Tabla3[[#This Row],[PRECIOS]]-Tabla3[[#This Row],[PRECIOS]]*10%</f>
        <v>0.53000100000000006</v>
      </c>
      <c r="L3619" s="101"/>
      <c r="M3619" s="54"/>
      <c r="N3619" s="55">
        <f>IFERROR(Tabla3[[#This Row],[PRECIOS]]-Tabla3[[#This Row],[PRECIOS]]*Tabla3[[#This Row],[% PRODUCTO]]," ")</f>
        <v>0.58889000000000002</v>
      </c>
      <c r="O3619" s="54"/>
      <c r="P3619" s="55">
        <f>IFERROR(Tabla3[[#This Row],[OCULTAR2]]-Tabla3[[#This Row],[OCULTAR2]]*Tabla3[[#This Row],[% LÍNEA]]," ")</f>
        <v>0.58889000000000002</v>
      </c>
      <c r="Q3619" s="56">
        <f>IFERROR(Tabla3[[#This Row],[% PRODUCTO]]+Tabla3[[#This Row],[% LÍNEA]]," ")</f>
        <v>0</v>
      </c>
      <c r="R3619" s="53">
        <f>Tabla3[[#This Row],[OCULTAR3]]</f>
        <v>0.58889000000000002</v>
      </c>
      <c r="S3619" s="53">
        <f>Tabla3[[#This Row],[PRECIO SIN %]]-Tabla3[[#This Row],[PRECIO SIN %]]*10%</f>
        <v>0.53000100000000006</v>
      </c>
      <c r="T3619" s="80">
        <f>(Tabla3[[#This Row],[PRECIO CON DESCT.]]-(Tabla3[[#This Row],[PRECIO CON DESCT.]]*$T$6))</f>
        <v>0.33390063000000003</v>
      </c>
      <c r="U3619" s="96"/>
      <c r="V3619" s="94">
        <f>Tabla3[[#This Row],[PRECIO %      en $]]*Tabla3[[#This Row],[PEDIDO ]]</f>
        <v>0</v>
      </c>
      <c r="W3619" s="57">
        <f>Tabla3[[#This Row],[PRECIO CON DESCT.]]*Tabla3[[#This Row],[PEDIDO ]]</f>
        <v>0</v>
      </c>
      <c r="X3619" s="58">
        <f>Tabla3[[#This Row],[PRECIO SIN %]]*Tabla3[[#This Row],[PEDIDO ]]</f>
        <v>0</v>
      </c>
    </row>
    <row r="3620" spans="1:24" ht="33" customHeight="1" x14ac:dyDescent="0.4">
      <c r="A3620" s="125">
        <v>606110872560</v>
      </c>
      <c r="B3620" s="59" t="s">
        <v>297</v>
      </c>
      <c r="C3620" s="59" t="s">
        <v>336</v>
      </c>
      <c r="D36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20" s="119" t="s">
        <v>4082</v>
      </c>
      <c r="F3620" s="76" t="s">
        <v>526</v>
      </c>
      <c r="G36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20" s="78">
        <v>5024</v>
      </c>
      <c r="J3620" s="52">
        <v>0.66666999999999998</v>
      </c>
      <c r="K3620" s="60">
        <f>Tabla3[[#This Row],[PRECIOS]]-Tabla3[[#This Row],[PRECIOS]]*10%</f>
        <v>0.60000299999999995</v>
      </c>
      <c r="L3620" s="101"/>
      <c r="M3620" s="61"/>
      <c r="N3620" s="55">
        <f>IFERROR(Tabla3[[#This Row],[PRECIOS]]-Tabla3[[#This Row],[PRECIOS]]*Tabla3[[#This Row],[% PRODUCTO]]," ")</f>
        <v>0.66666999999999998</v>
      </c>
      <c r="O3620" s="61"/>
      <c r="P3620" s="55">
        <f>IFERROR(Tabla3[[#This Row],[OCULTAR2]]-Tabla3[[#This Row],[OCULTAR2]]*Tabla3[[#This Row],[% LÍNEA]]," ")</f>
        <v>0.66666999999999998</v>
      </c>
      <c r="Q3620" s="56">
        <f>IFERROR(Tabla3[[#This Row],[% PRODUCTO]]+Tabla3[[#This Row],[% LÍNEA]]," ")</f>
        <v>0</v>
      </c>
      <c r="R3620" s="60">
        <f>Tabla3[[#This Row],[OCULTAR3]]</f>
        <v>0.66666999999999998</v>
      </c>
      <c r="S3620" s="60">
        <f>Tabla3[[#This Row],[PRECIO SIN %]]-Tabla3[[#This Row],[PRECIO SIN %]]*10%</f>
        <v>0.60000299999999995</v>
      </c>
      <c r="T3620" s="80">
        <f>(Tabla3[[#This Row],[PRECIO CON DESCT.]]-(Tabla3[[#This Row],[PRECIO CON DESCT.]]*$T$6))</f>
        <v>0.37800188999999995</v>
      </c>
      <c r="U3620" s="96"/>
      <c r="V3620" s="94">
        <f>Tabla3[[#This Row],[PRECIO %      en $]]*Tabla3[[#This Row],[PEDIDO ]]</f>
        <v>0</v>
      </c>
      <c r="W3620" s="57">
        <f>Tabla3[[#This Row],[PRECIO CON DESCT.]]*Tabla3[[#This Row],[PEDIDO ]]</f>
        <v>0</v>
      </c>
      <c r="X3620" s="58">
        <f>Tabla3[[#This Row],[PRECIO SIN %]]*Tabla3[[#This Row],[PEDIDO ]]</f>
        <v>0</v>
      </c>
    </row>
    <row r="3621" spans="1:24" ht="33" customHeight="1" x14ac:dyDescent="0.4">
      <c r="A3621" s="124">
        <v>810028130951</v>
      </c>
      <c r="B3621" s="51" t="s">
        <v>297</v>
      </c>
      <c r="C3621" s="51" t="s">
        <v>308</v>
      </c>
      <c r="D36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21" s="118" t="s">
        <v>4083</v>
      </c>
      <c r="F3621" s="75" t="s">
        <v>526</v>
      </c>
      <c r="G36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21" s="77">
        <v>3370</v>
      </c>
      <c r="J3621" s="52">
        <v>0.72221999999999997</v>
      </c>
      <c r="K3621" s="53">
        <f>Tabla3[[#This Row],[PRECIOS]]-Tabla3[[#This Row],[PRECIOS]]*10%</f>
        <v>0.64999799999999996</v>
      </c>
      <c r="L3621" s="101"/>
      <c r="M3621" s="54"/>
      <c r="N3621" s="55">
        <f>IFERROR(Tabla3[[#This Row],[PRECIOS]]-Tabla3[[#This Row],[PRECIOS]]*Tabla3[[#This Row],[% PRODUCTO]]," ")</f>
        <v>0.72221999999999997</v>
      </c>
      <c r="O3621" s="54"/>
      <c r="P3621" s="55">
        <f>IFERROR(Tabla3[[#This Row],[OCULTAR2]]-Tabla3[[#This Row],[OCULTAR2]]*Tabla3[[#This Row],[% LÍNEA]]," ")</f>
        <v>0.72221999999999997</v>
      </c>
      <c r="Q3621" s="56">
        <f>IFERROR(Tabla3[[#This Row],[% PRODUCTO]]+Tabla3[[#This Row],[% LÍNEA]]," ")</f>
        <v>0</v>
      </c>
      <c r="R3621" s="53">
        <f>Tabla3[[#This Row],[OCULTAR3]]</f>
        <v>0.72221999999999997</v>
      </c>
      <c r="S3621" s="53">
        <f>Tabla3[[#This Row],[PRECIO SIN %]]-Tabla3[[#This Row],[PRECIO SIN %]]*10%</f>
        <v>0.64999799999999996</v>
      </c>
      <c r="T3621" s="80">
        <f>(Tabla3[[#This Row],[PRECIO CON DESCT.]]-(Tabla3[[#This Row],[PRECIO CON DESCT.]]*$T$6))</f>
        <v>0.40949873999999997</v>
      </c>
      <c r="U3621" s="96"/>
      <c r="V3621" s="94">
        <f>Tabla3[[#This Row],[PRECIO %      en $]]*Tabla3[[#This Row],[PEDIDO ]]</f>
        <v>0</v>
      </c>
      <c r="W3621" s="57">
        <f>Tabla3[[#This Row],[PRECIO CON DESCT.]]*Tabla3[[#This Row],[PEDIDO ]]</f>
        <v>0</v>
      </c>
      <c r="X3621" s="58">
        <f>Tabla3[[#This Row],[PRECIO SIN %]]*Tabla3[[#This Row],[PEDIDO ]]</f>
        <v>0</v>
      </c>
    </row>
    <row r="3622" spans="1:24" ht="33" customHeight="1" x14ac:dyDescent="0.4">
      <c r="A3622" s="125">
        <v>6971077611069</v>
      </c>
      <c r="B3622" s="59" t="s">
        <v>297</v>
      </c>
      <c r="C3622" s="59" t="s">
        <v>312</v>
      </c>
      <c r="D36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22" s="119" t="s">
        <v>4084</v>
      </c>
      <c r="F3622" s="76" t="s">
        <v>526</v>
      </c>
      <c r="G36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22" s="78">
        <v>237</v>
      </c>
      <c r="J3622" s="52">
        <v>0.47777999999999998</v>
      </c>
      <c r="K3622" s="60">
        <f>Tabla3[[#This Row],[PRECIOS]]-Tabla3[[#This Row],[PRECIOS]]*10%</f>
        <v>0.430002</v>
      </c>
      <c r="L3622" s="101"/>
      <c r="M3622" s="61"/>
      <c r="N3622" s="55">
        <f>IFERROR(Tabla3[[#This Row],[PRECIOS]]-Tabla3[[#This Row],[PRECIOS]]*Tabla3[[#This Row],[% PRODUCTO]]," ")</f>
        <v>0.47777999999999998</v>
      </c>
      <c r="O3622" s="61"/>
      <c r="P3622" s="55">
        <f>IFERROR(Tabla3[[#This Row],[OCULTAR2]]-Tabla3[[#This Row],[OCULTAR2]]*Tabla3[[#This Row],[% LÍNEA]]," ")</f>
        <v>0.47777999999999998</v>
      </c>
      <c r="Q3622" s="56">
        <f>IFERROR(Tabla3[[#This Row],[% PRODUCTO]]+Tabla3[[#This Row],[% LÍNEA]]," ")</f>
        <v>0</v>
      </c>
      <c r="R3622" s="60">
        <f>Tabla3[[#This Row],[OCULTAR3]]</f>
        <v>0.47777999999999998</v>
      </c>
      <c r="S3622" s="60">
        <f>Tabla3[[#This Row],[PRECIO SIN %]]-Tabla3[[#This Row],[PRECIO SIN %]]*10%</f>
        <v>0.430002</v>
      </c>
      <c r="T3622" s="80">
        <f>(Tabla3[[#This Row],[PRECIO CON DESCT.]]-(Tabla3[[#This Row],[PRECIO CON DESCT.]]*$T$6))</f>
        <v>0.27090126000000003</v>
      </c>
      <c r="U3622" s="96"/>
      <c r="V3622" s="94">
        <f>Tabla3[[#This Row],[PRECIO %      en $]]*Tabla3[[#This Row],[PEDIDO ]]</f>
        <v>0</v>
      </c>
      <c r="W3622" s="57">
        <f>Tabla3[[#This Row],[PRECIO CON DESCT.]]*Tabla3[[#This Row],[PEDIDO ]]</f>
        <v>0</v>
      </c>
      <c r="X3622" s="58">
        <f>Tabla3[[#This Row],[PRECIO SIN %]]*Tabla3[[#This Row],[PEDIDO ]]</f>
        <v>0</v>
      </c>
    </row>
    <row r="3623" spans="1:24" ht="33" customHeight="1" x14ac:dyDescent="0.4">
      <c r="A3623" s="124">
        <v>8437019606053</v>
      </c>
      <c r="B3623" s="51" t="s">
        <v>297</v>
      </c>
      <c r="C3623" s="51" t="s">
        <v>317</v>
      </c>
      <c r="D36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23" s="118" t="s">
        <v>4085</v>
      </c>
      <c r="F3623" s="75" t="s">
        <v>526</v>
      </c>
      <c r="G36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23" s="77">
        <v>2465</v>
      </c>
      <c r="J3623" s="52">
        <v>0.66666999999999998</v>
      </c>
      <c r="K3623" s="53">
        <f>Tabla3[[#This Row],[PRECIOS]]-Tabla3[[#This Row],[PRECIOS]]*10%</f>
        <v>0.60000299999999995</v>
      </c>
      <c r="L3623" s="101"/>
      <c r="M3623" s="54"/>
      <c r="N3623" s="55">
        <f>IFERROR(Tabla3[[#This Row],[PRECIOS]]-Tabla3[[#This Row],[PRECIOS]]*Tabla3[[#This Row],[% PRODUCTO]]," ")</f>
        <v>0.66666999999999998</v>
      </c>
      <c r="O3623" s="54"/>
      <c r="P3623" s="55">
        <f>IFERROR(Tabla3[[#This Row],[OCULTAR2]]-Tabla3[[#This Row],[OCULTAR2]]*Tabla3[[#This Row],[% LÍNEA]]," ")</f>
        <v>0.66666999999999998</v>
      </c>
      <c r="Q3623" s="56">
        <f>IFERROR(Tabla3[[#This Row],[% PRODUCTO]]+Tabla3[[#This Row],[% LÍNEA]]," ")</f>
        <v>0</v>
      </c>
      <c r="R3623" s="53">
        <f>Tabla3[[#This Row],[OCULTAR3]]</f>
        <v>0.66666999999999998</v>
      </c>
      <c r="S3623" s="53">
        <f>Tabla3[[#This Row],[PRECIO SIN %]]-Tabla3[[#This Row],[PRECIO SIN %]]*10%</f>
        <v>0.60000299999999995</v>
      </c>
      <c r="T3623" s="80">
        <f>(Tabla3[[#This Row],[PRECIO CON DESCT.]]-(Tabla3[[#This Row],[PRECIO CON DESCT.]]*$T$6))</f>
        <v>0.37800188999999995</v>
      </c>
      <c r="U3623" s="96"/>
      <c r="V3623" s="94">
        <f>Tabla3[[#This Row],[PRECIO %      en $]]*Tabla3[[#This Row],[PEDIDO ]]</f>
        <v>0</v>
      </c>
      <c r="W3623" s="57">
        <f>Tabla3[[#This Row],[PRECIO CON DESCT.]]*Tabla3[[#This Row],[PEDIDO ]]</f>
        <v>0</v>
      </c>
      <c r="X3623" s="58">
        <f>Tabla3[[#This Row],[PRECIO SIN %]]*Tabla3[[#This Row],[PEDIDO ]]</f>
        <v>0</v>
      </c>
    </row>
    <row r="3624" spans="1:24" ht="33" customHeight="1" x14ac:dyDescent="0.4">
      <c r="A3624" s="125">
        <v>810028130975</v>
      </c>
      <c r="B3624" s="59" t="s">
        <v>297</v>
      </c>
      <c r="C3624" s="59" t="s">
        <v>308</v>
      </c>
      <c r="D36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24" s="119" t="s">
        <v>4086</v>
      </c>
      <c r="F3624" s="76" t="s">
        <v>526</v>
      </c>
      <c r="G36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24" s="78">
        <v>974</v>
      </c>
      <c r="J3624" s="52">
        <v>0.72221999999999997</v>
      </c>
      <c r="K3624" s="60">
        <f>Tabla3[[#This Row],[PRECIOS]]-Tabla3[[#This Row],[PRECIOS]]*10%</f>
        <v>0.64999799999999996</v>
      </c>
      <c r="L3624" s="101"/>
      <c r="M3624" s="61"/>
      <c r="N3624" s="55">
        <f>IFERROR(Tabla3[[#This Row],[PRECIOS]]-Tabla3[[#This Row],[PRECIOS]]*Tabla3[[#This Row],[% PRODUCTO]]," ")</f>
        <v>0.72221999999999997</v>
      </c>
      <c r="O3624" s="61"/>
      <c r="P3624" s="55">
        <f>IFERROR(Tabla3[[#This Row],[OCULTAR2]]-Tabla3[[#This Row],[OCULTAR2]]*Tabla3[[#This Row],[% LÍNEA]]," ")</f>
        <v>0.72221999999999997</v>
      </c>
      <c r="Q3624" s="56">
        <f>IFERROR(Tabla3[[#This Row],[% PRODUCTO]]+Tabla3[[#This Row],[% LÍNEA]]," ")</f>
        <v>0</v>
      </c>
      <c r="R3624" s="60">
        <f>Tabla3[[#This Row],[OCULTAR3]]</f>
        <v>0.72221999999999997</v>
      </c>
      <c r="S3624" s="60">
        <f>Tabla3[[#This Row],[PRECIO SIN %]]-Tabla3[[#This Row],[PRECIO SIN %]]*10%</f>
        <v>0.64999799999999996</v>
      </c>
      <c r="T3624" s="80">
        <f>(Tabla3[[#This Row],[PRECIO CON DESCT.]]-(Tabla3[[#This Row],[PRECIO CON DESCT.]]*$T$6))</f>
        <v>0.40949873999999997</v>
      </c>
      <c r="U3624" s="96"/>
      <c r="V3624" s="94">
        <f>Tabla3[[#This Row],[PRECIO %      en $]]*Tabla3[[#This Row],[PEDIDO ]]</f>
        <v>0</v>
      </c>
      <c r="W3624" s="57">
        <f>Tabla3[[#This Row],[PRECIO CON DESCT.]]*Tabla3[[#This Row],[PEDIDO ]]</f>
        <v>0</v>
      </c>
      <c r="X3624" s="58">
        <f>Tabla3[[#This Row],[PRECIO SIN %]]*Tabla3[[#This Row],[PEDIDO ]]</f>
        <v>0</v>
      </c>
    </row>
    <row r="3625" spans="1:24" ht="33" customHeight="1" x14ac:dyDescent="0.4">
      <c r="A3625" s="124">
        <v>6971077610703</v>
      </c>
      <c r="B3625" s="51" t="s">
        <v>297</v>
      </c>
      <c r="C3625" s="51" t="s">
        <v>312</v>
      </c>
      <c r="D36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25" s="118" t="s">
        <v>4087</v>
      </c>
      <c r="F3625" s="75" t="s">
        <v>526</v>
      </c>
      <c r="G36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25" s="77">
        <v>1391</v>
      </c>
      <c r="J3625" s="52">
        <v>0.61111000000000004</v>
      </c>
      <c r="K3625" s="53">
        <f>Tabla3[[#This Row],[PRECIOS]]-Tabla3[[#This Row],[PRECIOS]]*10%</f>
        <v>0.54999900000000002</v>
      </c>
      <c r="L3625" s="101"/>
      <c r="M3625" s="54"/>
      <c r="N3625" s="55">
        <f>IFERROR(Tabla3[[#This Row],[PRECIOS]]-Tabla3[[#This Row],[PRECIOS]]*Tabla3[[#This Row],[% PRODUCTO]]," ")</f>
        <v>0.61111000000000004</v>
      </c>
      <c r="O3625" s="54"/>
      <c r="P3625" s="55">
        <f>IFERROR(Tabla3[[#This Row],[OCULTAR2]]-Tabla3[[#This Row],[OCULTAR2]]*Tabla3[[#This Row],[% LÍNEA]]," ")</f>
        <v>0.61111000000000004</v>
      </c>
      <c r="Q3625" s="56">
        <f>IFERROR(Tabla3[[#This Row],[% PRODUCTO]]+Tabla3[[#This Row],[% LÍNEA]]," ")</f>
        <v>0</v>
      </c>
      <c r="R3625" s="53">
        <f>Tabla3[[#This Row],[OCULTAR3]]</f>
        <v>0.61111000000000004</v>
      </c>
      <c r="S3625" s="53">
        <f>Tabla3[[#This Row],[PRECIO SIN %]]-Tabla3[[#This Row],[PRECIO SIN %]]*10%</f>
        <v>0.54999900000000002</v>
      </c>
      <c r="T3625" s="80">
        <f>(Tabla3[[#This Row],[PRECIO CON DESCT.]]-(Tabla3[[#This Row],[PRECIO CON DESCT.]]*$T$6))</f>
        <v>0.34649936999999997</v>
      </c>
      <c r="U3625" s="96"/>
      <c r="V3625" s="94">
        <f>Tabla3[[#This Row],[PRECIO %      en $]]*Tabla3[[#This Row],[PEDIDO ]]</f>
        <v>0</v>
      </c>
      <c r="W3625" s="57">
        <f>Tabla3[[#This Row],[PRECIO CON DESCT.]]*Tabla3[[#This Row],[PEDIDO ]]</f>
        <v>0</v>
      </c>
      <c r="X3625" s="58">
        <f>Tabla3[[#This Row],[PRECIO SIN %]]*Tabla3[[#This Row],[PEDIDO ]]</f>
        <v>0</v>
      </c>
    </row>
    <row r="3626" spans="1:24" ht="33" customHeight="1" x14ac:dyDescent="0.4">
      <c r="A3626" s="125">
        <v>8437019606060</v>
      </c>
      <c r="B3626" s="59" t="s">
        <v>297</v>
      </c>
      <c r="C3626" s="59" t="s">
        <v>317</v>
      </c>
      <c r="D36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26" s="119" t="s">
        <v>4088</v>
      </c>
      <c r="F3626" s="76" t="s">
        <v>526</v>
      </c>
      <c r="G36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26" s="78">
        <v>6132</v>
      </c>
      <c r="J3626" s="52">
        <v>0.55556000000000005</v>
      </c>
      <c r="K3626" s="60">
        <f>Tabla3[[#This Row],[PRECIOS]]-Tabla3[[#This Row],[PRECIOS]]*10%</f>
        <v>0.500004</v>
      </c>
      <c r="L3626" s="101"/>
      <c r="M3626" s="61"/>
      <c r="N3626" s="55">
        <f>IFERROR(Tabla3[[#This Row],[PRECIOS]]-Tabla3[[#This Row],[PRECIOS]]*Tabla3[[#This Row],[% PRODUCTO]]," ")</f>
        <v>0.55556000000000005</v>
      </c>
      <c r="O3626" s="61"/>
      <c r="P3626" s="55">
        <f>IFERROR(Tabla3[[#This Row],[OCULTAR2]]-Tabla3[[#This Row],[OCULTAR2]]*Tabla3[[#This Row],[% LÍNEA]]," ")</f>
        <v>0.55556000000000005</v>
      </c>
      <c r="Q3626" s="56">
        <f>IFERROR(Tabla3[[#This Row],[% PRODUCTO]]+Tabla3[[#This Row],[% LÍNEA]]," ")</f>
        <v>0</v>
      </c>
      <c r="R3626" s="60">
        <f>Tabla3[[#This Row],[OCULTAR3]]</f>
        <v>0.55556000000000005</v>
      </c>
      <c r="S3626" s="60">
        <f>Tabla3[[#This Row],[PRECIO SIN %]]-Tabla3[[#This Row],[PRECIO SIN %]]*10%</f>
        <v>0.500004</v>
      </c>
      <c r="T3626" s="80">
        <f>(Tabla3[[#This Row],[PRECIO CON DESCT.]]-(Tabla3[[#This Row],[PRECIO CON DESCT.]]*$T$6))</f>
        <v>0.31500252000000001</v>
      </c>
      <c r="U3626" s="96"/>
      <c r="V3626" s="94">
        <f>Tabla3[[#This Row],[PRECIO %      en $]]*Tabla3[[#This Row],[PEDIDO ]]</f>
        <v>0</v>
      </c>
      <c r="W3626" s="57">
        <f>Tabla3[[#This Row],[PRECIO CON DESCT.]]*Tabla3[[#This Row],[PEDIDO ]]</f>
        <v>0</v>
      </c>
      <c r="X3626" s="58">
        <f>Tabla3[[#This Row],[PRECIO SIN %]]*Tabla3[[#This Row],[PEDIDO ]]</f>
        <v>0</v>
      </c>
    </row>
    <row r="3627" spans="1:24" ht="33" customHeight="1" x14ac:dyDescent="0.4">
      <c r="A3627" s="124">
        <v>7597830005488</v>
      </c>
      <c r="B3627" s="51" t="s">
        <v>297</v>
      </c>
      <c r="C3627" s="51" t="s">
        <v>310</v>
      </c>
      <c r="D36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27" s="118" t="s">
        <v>4089</v>
      </c>
      <c r="F3627" s="75" t="s">
        <v>526</v>
      </c>
      <c r="G36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27" s="77">
        <v>1184</v>
      </c>
      <c r="J3627" s="52">
        <v>0.66666999999999998</v>
      </c>
      <c r="K3627" s="53">
        <f>Tabla3[[#This Row],[PRECIOS]]-Tabla3[[#This Row],[PRECIOS]]*10%</f>
        <v>0.60000299999999995</v>
      </c>
      <c r="L3627" s="101"/>
      <c r="M3627" s="54"/>
      <c r="N3627" s="55">
        <f>IFERROR(Tabla3[[#This Row],[PRECIOS]]-Tabla3[[#This Row],[PRECIOS]]*Tabla3[[#This Row],[% PRODUCTO]]," ")</f>
        <v>0.66666999999999998</v>
      </c>
      <c r="O3627" s="54"/>
      <c r="P3627" s="55">
        <f>IFERROR(Tabla3[[#This Row],[OCULTAR2]]-Tabla3[[#This Row],[OCULTAR2]]*Tabla3[[#This Row],[% LÍNEA]]," ")</f>
        <v>0.66666999999999998</v>
      </c>
      <c r="Q3627" s="56">
        <f>IFERROR(Tabla3[[#This Row],[% PRODUCTO]]+Tabla3[[#This Row],[% LÍNEA]]," ")</f>
        <v>0</v>
      </c>
      <c r="R3627" s="53">
        <f>Tabla3[[#This Row],[OCULTAR3]]</f>
        <v>0.66666999999999998</v>
      </c>
      <c r="S3627" s="53">
        <f>Tabla3[[#This Row],[PRECIO SIN %]]-Tabla3[[#This Row],[PRECIO SIN %]]*10%</f>
        <v>0.60000299999999995</v>
      </c>
      <c r="T3627" s="80">
        <f>(Tabla3[[#This Row],[PRECIO CON DESCT.]]-(Tabla3[[#This Row],[PRECIO CON DESCT.]]*$T$6))</f>
        <v>0.37800188999999995</v>
      </c>
      <c r="U3627" s="96"/>
      <c r="V3627" s="94">
        <f>Tabla3[[#This Row],[PRECIO %      en $]]*Tabla3[[#This Row],[PEDIDO ]]</f>
        <v>0</v>
      </c>
      <c r="W3627" s="57">
        <f>Tabla3[[#This Row],[PRECIO CON DESCT.]]*Tabla3[[#This Row],[PEDIDO ]]</f>
        <v>0</v>
      </c>
      <c r="X3627" s="58">
        <f>Tabla3[[#This Row],[PRECIO SIN %]]*Tabla3[[#This Row],[PEDIDO ]]</f>
        <v>0</v>
      </c>
    </row>
    <row r="3628" spans="1:24" ht="33" customHeight="1" x14ac:dyDescent="0.4">
      <c r="A3628" s="125">
        <v>810028130999</v>
      </c>
      <c r="B3628" s="59" t="s">
        <v>297</v>
      </c>
      <c r="C3628" s="59" t="s">
        <v>308</v>
      </c>
      <c r="D36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28" s="119" t="s">
        <v>4090</v>
      </c>
      <c r="F3628" s="76" t="s">
        <v>526</v>
      </c>
      <c r="G36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28" s="78">
        <v>1570</v>
      </c>
      <c r="J3628" s="52">
        <v>0.66666999999999998</v>
      </c>
      <c r="K3628" s="60">
        <f>Tabla3[[#This Row],[PRECIOS]]-Tabla3[[#This Row],[PRECIOS]]*10%</f>
        <v>0.60000299999999995</v>
      </c>
      <c r="L3628" s="101"/>
      <c r="M3628" s="61"/>
      <c r="N3628" s="55">
        <f>IFERROR(Tabla3[[#This Row],[PRECIOS]]-Tabla3[[#This Row],[PRECIOS]]*Tabla3[[#This Row],[% PRODUCTO]]," ")</f>
        <v>0.66666999999999998</v>
      </c>
      <c r="O3628" s="61"/>
      <c r="P3628" s="55">
        <f>IFERROR(Tabla3[[#This Row],[OCULTAR2]]-Tabla3[[#This Row],[OCULTAR2]]*Tabla3[[#This Row],[% LÍNEA]]," ")</f>
        <v>0.66666999999999998</v>
      </c>
      <c r="Q3628" s="56">
        <f>IFERROR(Tabla3[[#This Row],[% PRODUCTO]]+Tabla3[[#This Row],[% LÍNEA]]," ")</f>
        <v>0</v>
      </c>
      <c r="R3628" s="60">
        <f>Tabla3[[#This Row],[OCULTAR3]]</f>
        <v>0.66666999999999998</v>
      </c>
      <c r="S3628" s="60">
        <f>Tabla3[[#This Row],[PRECIO SIN %]]-Tabla3[[#This Row],[PRECIO SIN %]]*10%</f>
        <v>0.60000299999999995</v>
      </c>
      <c r="T3628" s="80">
        <f>(Tabla3[[#This Row],[PRECIO CON DESCT.]]-(Tabla3[[#This Row],[PRECIO CON DESCT.]]*$T$6))</f>
        <v>0.37800188999999995</v>
      </c>
      <c r="U3628" s="96"/>
      <c r="V3628" s="94">
        <f>Tabla3[[#This Row],[PRECIO %      en $]]*Tabla3[[#This Row],[PEDIDO ]]</f>
        <v>0</v>
      </c>
      <c r="W3628" s="57">
        <f>Tabla3[[#This Row],[PRECIO CON DESCT.]]*Tabla3[[#This Row],[PEDIDO ]]</f>
        <v>0</v>
      </c>
      <c r="X3628" s="58">
        <f>Tabla3[[#This Row],[PRECIO SIN %]]*Tabla3[[#This Row],[PEDIDO ]]</f>
        <v>0</v>
      </c>
    </row>
    <row r="3629" spans="1:24" ht="33" customHeight="1" x14ac:dyDescent="0.4">
      <c r="A3629" s="124">
        <v>6971077610710</v>
      </c>
      <c r="B3629" s="51" t="s">
        <v>297</v>
      </c>
      <c r="C3629" s="51" t="s">
        <v>312</v>
      </c>
      <c r="D36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29" s="118" t="s">
        <v>4091</v>
      </c>
      <c r="F3629" s="75" t="s">
        <v>526</v>
      </c>
      <c r="G36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29" s="77">
        <v>860</v>
      </c>
      <c r="J3629" s="52">
        <v>0.62222</v>
      </c>
      <c r="K3629" s="53">
        <f>Tabla3[[#This Row],[PRECIOS]]-Tabla3[[#This Row],[PRECIOS]]*10%</f>
        <v>0.559998</v>
      </c>
      <c r="L3629" s="101"/>
      <c r="M3629" s="54"/>
      <c r="N3629" s="55">
        <f>IFERROR(Tabla3[[#This Row],[PRECIOS]]-Tabla3[[#This Row],[PRECIOS]]*Tabla3[[#This Row],[% PRODUCTO]]," ")</f>
        <v>0.62222</v>
      </c>
      <c r="O3629" s="54"/>
      <c r="P3629" s="55">
        <f>IFERROR(Tabla3[[#This Row],[OCULTAR2]]-Tabla3[[#This Row],[OCULTAR2]]*Tabla3[[#This Row],[% LÍNEA]]," ")</f>
        <v>0.62222</v>
      </c>
      <c r="Q3629" s="56">
        <f>IFERROR(Tabla3[[#This Row],[% PRODUCTO]]+Tabla3[[#This Row],[% LÍNEA]]," ")</f>
        <v>0</v>
      </c>
      <c r="R3629" s="53">
        <f>Tabla3[[#This Row],[OCULTAR3]]</f>
        <v>0.62222</v>
      </c>
      <c r="S3629" s="53">
        <f>Tabla3[[#This Row],[PRECIO SIN %]]-Tabla3[[#This Row],[PRECIO SIN %]]*10%</f>
        <v>0.559998</v>
      </c>
      <c r="T3629" s="80">
        <f>(Tabla3[[#This Row],[PRECIO CON DESCT.]]-(Tabla3[[#This Row],[PRECIO CON DESCT.]]*$T$6))</f>
        <v>0.35279874</v>
      </c>
      <c r="U3629" s="96"/>
      <c r="V3629" s="94">
        <f>Tabla3[[#This Row],[PRECIO %      en $]]*Tabla3[[#This Row],[PEDIDO ]]</f>
        <v>0</v>
      </c>
      <c r="W3629" s="57">
        <f>Tabla3[[#This Row],[PRECIO CON DESCT.]]*Tabla3[[#This Row],[PEDIDO ]]</f>
        <v>0</v>
      </c>
      <c r="X3629" s="58">
        <f>Tabla3[[#This Row],[PRECIO SIN %]]*Tabla3[[#This Row],[PEDIDO ]]</f>
        <v>0</v>
      </c>
    </row>
    <row r="3630" spans="1:24" ht="33" customHeight="1" x14ac:dyDescent="0.4">
      <c r="A3630" s="125">
        <v>8437019606077</v>
      </c>
      <c r="B3630" s="59" t="s">
        <v>297</v>
      </c>
      <c r="C3630" s="59" t="s">
        <v>317</v>
      </c>
      <c r="D36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30" s="119" t="s">
        <v>4092</v>
      </c>
      <c r="F3630" s="76" t="s">
        <v>526</v>
      </c>
      <c r="G36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30" s="78">
        <v>6608</v>
      </c>
      <c r="J3630" s="52">
        <v>0.61111000000000004</v>
      </c>
      <c r="K3630" s="60">
        <f>Tabla3[[#This Row],[PRECIOS]]-Tabla3[[#This Row],[PRECIOS]]*10%</f>
        <v>0.54999900000000002</v>
      </c>
      <c r="L3630" s="101"/>
      <c r="M3630" s="61"/>
      <c r="N3630" s="55">
        <f>IFERROR(Tabla3[[#This Row],[PRECIOS]]-Tabla3[[#This Row],[PRECIOS]]*Tabla3[[#This Row],[% PRODUCTO]]," ")</f>
        <v>0.61111000000000004</v>
      </c>
      <c r="O3630" s="61"/>
      <c r="P3630" s="55">
        <f>IFERROR(Tabla3[[#This Row],[OCULTAR2]]-Tabla3[[#This Row],[OCULTAR2]]*Tabla3[[#This Row],[% LÍNEA]]," ")</f>
        <v>0.61111000000000004</v>
      </c>
      <c r="Q3630" s="56">
        <f>IFERROR(Tabla3[[#This Row],[% PRODUCTO]]+Tabla3[[#This Row],[% LÍNEA]]," ")</f>
        <v>0</v>
      </c>
      <c r="R3630" s="60">
        <f>Tabla3[[#This Row],[OCULTAR3]]</f>
        <v>0.61111000000000004</v>
      </c>
      <c r="S3630" s="60">
        <f>Tabla3[[#This Row],[PRECIO SIN %]]-Tabla3[[#This Row],[PRECIO SIN %]]*10%</f>
        <v>0.54999900000000002</v>
      </c>
      <c r="T3630" s="80">
        <f>(Tabla3[[#This Row],[PRECIO CON DESCT.]]-(Tabla3[[#This Row],[PRECIO CON DESCT.]]*$T$6))</f>
        <v>0.34649936999999997</v>
      </c>
      <c r="U3630" s="96"/>
      <c r="V3630" s="94">
        <f>Tabla3[[#This Row],[PRECIO %      en $]]*Tabla3[[#This Row],[PEDIDO ]]</f>
        <v>0</v>
      </c>
      <c r="W3630" s="57">
        <f>Tabla3[[#This Row],[PRECIO CON DESCT.]]*Tabla3[[#This Row],[PEDIDO ]]</f>
        <v>0</v>
      </c>
      <c r="X3630" s="58">
        <f>Tabla3[[#This Row],[PRECIO SIN %]]*Tabla3[[#This Row],[PEDIDO ]]</f>
        <v>0</v>
      </c>
    </row>
    <row r="3631" spans="1:24" ht="33" customHeight="1" x14ac:dyDescent="0.4">
      <c r="A3631" s="124">
        <v>8437019606084</v>
      </c>
      <c r="B3631" s="51" t="s">
        <v>297</v>
      </c>
      <c r="C3631" s="51" t="s">
        <v>317</v>
      </c>
      <c r="D36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31" s="118" t="s">
        <v>4093</v>
      </c>
      <c r="F3631" s="75" t="s">
        <v>526</v>
      </c>
      <c r="G36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31" s="77">
        <v>4060</v>
      </c>
      <c r="J3631" s="52">
        <v>0.65556000000000003</v>
      </c>
      <c r="K3631" s="53">
        <f>Tabla3[[#This Row],[PRECIOS]]-Tabla3[[#This Row],[PRECIOS]]*10%</f>
        <v>0.59000399999999997</v>
      </c>
      <c r="L3631" s="101"/>
      <c r="M3631" s="54"/>
      <c r="N3631" s="55">
        <f>IFERROR(Tabla3[[#This Row],[PRECIOS]]-Tabla3[[#This Row],[PRECIOS]]*Tabla3[[#This Row],[% PRODUCTO]]," ")</f>
        <v>0.65556000000000003</v>
      </c>
      <c r="O3631" s="54"/>
      <c r="P3631" s="55">
        <f>IFERROR(Tabla3[[#This Row],[OCULTAR2]]-Tabla3[[#This Row],[OCULTAR2]]*Tabla3[[#This Row],[% LÍNEA]]," ")</f>
        <v>0.65556000000000003</v>
      </c>
      <c r="Q3631" s="56">
        <f>IFERROR(Tabla3[[#This Row],[% PRODUCTO]]+Tabla3[[#This Row],[% LÍNEA]]," ")</f>
        <v>0</v>
      </c>
      <c r="R3631" s="53">
        <f>Tabla3[[#This Row],[OCULTAR3]]</f>
        <v>0.65556000000000003</v>
      </c>
      <c r="S3631" s="53">
        <f>Tabla3[[#This Row],[PRECIO SIN %]]-Tabla3[[#This Row],[PRECIO SIN %]]*10%</f>
        <v>0.59000399999999997</v>
      </c>
      <c r="T3631" s="80">
        <f>(Tabla3[[#This Row],[PRECIO CON DESCT.]]-(Tabla3[[#This Row],[PRECIO CON DESCT.]]*$T$6))</f>
        <v>0.37170251999999998</v>
      </c>
      <c r="U3631" s="96"/>
      <c r="V3631" s="94">
        <f>Tabla3[[#This Row],[PRECIO %      en $]]*Tabla3[[#This Row],[PEDIDO ]]</f>
        <v>0</v>
      </c>
      <c r="W3631" s="57">
        <f>Tabla3[[#This Row],[PRECIO CON DESCT.]]*Tabla3[[#This Row],[PEDIDO ]]</f>
        <v>0</v>
      </c>
      <c r="X3631" s="58">
        <f>Tabla3[[#This Row],[PRECIO SIN %]]*Tabla3[[#This Row],[PEDIDO ]]</f>
        <v>0</v>
      </c>
    </row>
    <row r="3632" spans="1:24" ht="33" customHeight="1" x14ac:dyDescent="0.4">
      <c r="A3632" s="125"/>
      <c r="B3632" s="59" t="s">
        <v>297</v>
      </c>
      <c r="C3632" s="59" t="s">
        <v>310</v>
      </c>
      <c r="D36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32" s="119" t="s">
        <v>4094</v>
      </c>
      <c r="F3632" s="76" t="s">
        <v>526</v>
      </c>
      <c r="G36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32" s="78">
        <v>376</v>
      </c>
      <c r="J3632" s="52">
        <v>0.66666999999999998</v>
      </c>
      <c r="K3632" s="60">
        <f>Tabla3[[#This Row],[PRECIOS]]-Tabla3[[#This Row],[PRECIOS]]*10%</f>
        <v>0.60000299999999995</v>
      </c>
      <c r="L3632" s="101"/>
      <c r="M3632" s="61"/>
      <c r="N3632" s="55">
        <f>IFERROR(Tabla3[[#This Row],[PRECIOS]]-Tabla3[[#This Row],[PRECIOS]]*Tabla3[[#This Row],[% PRODUCTO]]," ")</f>
        <v>0.66666999999999998</v>
      </c>
      <c r="O3632" s="61"/>
      <c r="P3632" s="55">
        <f>IFERROR(Tabla3[[#This Row],[OCULTAR2]]-Tabla3[[#This Row],[OCULTAR2]]*Tabla3[[#This Row],[% LÍNEA]]," ")</f>
        <v>0.66666999999999998</v>
      </c>
      <c r="Q3632" s="56">
        <f>IFERROR(Tabla3[[#This Row],[% PRODUCTO]]+Tabla3[[#This Row],[% LÍNEA]]," ")</f>
        <v>0</v>
      </c>
      <c r="R3632" s="60">
        <f>Tabla3[[#This Row],[OCULTAR3]]</f>
        <v>0.66666999999999998</v>
      </c>
      <c r="S3632" s="60">
        <f>Tabla3[[#This Row],[PRECIO SIN %]]-Tabla3[[#This Row],[PRECIO SIN %]]*10%</f>
        <v>0.60000299999999995</v>
      </c>
      <c r="T3632" s="80">
        <f>(Tabla3[[#This Row],[PRECIO CON DESCT.]]-(Tabla3[[#This Row],[PRECIO CON DESCT.]]*$T$6))</f>
        <v>0.37800188999999995</v>
      </c>
      <c r="U3632" s="96"/>
      <c r="V3632" s="94">
        <f>Tabla3[[#This Row],[PRECIO %      en $]]*Tabla3[[#This Row],[PEDIDO ]]</f>
        <v>0</v>
      </c>
      <c r="W3632" s="57">
        <f>Tabla3[[#This Row],[PRECIO CON DESCT.]]*Tabla3[[#This Row],[PEDIDO ]]</f>
        <v>0</v>
      </c>
      <c r="X3632" s="58">
        <f>Tabla3[[#This Row],[PRECIO SIN %]]*Tabla3[[#This Row],[PEDIDO ]]</f>
        <v>0</v>
      </c>
    </row>
    <row r="3633" spans="1:24" ht="33" customHeight="1" x14ac:dyDescent="0.4">
      <c r="A3633" s="124">
        <v>6971077611175</v>
      </c>
      <c r="B3633" s="51" t="s">
        <v>297</v>
      </c>
      <c r="C3633" s="51" t="s">
        <v>312</v>
      </c>
      <c r="D36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33" s="118" t="s">
        <v>4095</v>
      </c>
      <c r="F3633" s="75" t="s">
        <v>526</v>
      </c>
      <c r="G36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33" s="77">
        <v>38</v>
      </c>
      <c r="J3633" s="52">
        <v>8.38889</v>
      </c>
      <c r="K3633" s="53">
        <f>Tabla3[[#This Row],[PRECIOS]]-Tabla3[[#This Row],[PRECIOS]]*10%</f>
        <v>7.550001</v>
      </c>
      <c r="L3633" s="101"/>
      <c r="M3633" s="54"/>
      <c r="N3633" s="55">
        <f>IFERROR(Tabla3[[#This Row],[PRECIOS]]-Tabla3[[#This Row],[PRECIOS]]*Tabla3[[#This Row],[% PRODUCTO]]," ")</f>
        <v>8.38889</v>
      </c>
      <c r="O3633" s="54"/>
      <c r="P3633" s="55">
        <f>IFERROR(Tabla3[[#This Row],[OCULTAR2]]-Tabla3[[#This Row],[OCULTAR2]]*Tabla3[[#This Row],[% LÍNEA]]," ")</f>
        <v>8.38889</v>
      </c>
      <c r="Q3633" s="56">
        <f>IFERROR(Tabla3[[#This Row],[% PRODUCTO]]+Tabla3[[#This Row],[% LÍNEA]]," ")</f>
        <v>0</v>
      </c>
      <c r="R3633" s="53">
        <f>Tabla3[[#This Row],[OCULTAR3]]</f>
        <v>8.38889</v>
      </c>
      <c r="S3633" s="53">
        <f>Tabla3[[#This Row],[PRECIO SIN %]]-Tabla3[[#This Row],[PRECIO SIN %]]*10%</f>
        <v>7.550001</v>
      </c>
      <c r="T3633" s="80">
        <f>(Tabla3[[#This Row],[PRECIO CON DESCT.]]-(Tabla3[[#This Row],[PRECIO CON DESCT.]]*$T$6))</f>
        <v>4.7565006299999997</v>
      </c>
      <c r="U3633" s="96"/>
      <c r="V3633" s="94">
        <f>Tabla3[[#This Row],[PRECIO %      en $]]*Tabla3[[#This Row],[PEDIDO ]]</f>
        <v>0</v>
      </c>
      <c r="W3633" s="57">
        <f>Tabla3[[#This Row],[PRECIO CON DESCT.]]*Tabla3[[#This Row],[PEDIDO ]]</f>
        <v>0</v>
      </c>
      <c r="X3633" s="58">
        <f>Tabla3[[#This Row],[PRECIO SIN %]]*Tabla3[[#This Row],[PEDIDO ]]</f>
        <v>0</v>
      </c>
    </row>
    <row r="3634" spans="1:24" ht="33" customHeight="1" x14ac:dyDescent="0.4">
      <c r="A3634" s="125">
        <v>9330856987127</v>
      </c>
      <c r="B3634" s="59" t="s">
        <v>297</v>
      </c>
      <c r="C3634" s="59" t="s">
        <v>374</v>
      </c>
      <c r="D36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34" s="119" t="s">
        <v>4096</v>
      </c>
      <c r="F3634" s="76" t="s">
        <v>526</v>
      </c>
      <c r="G36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34" s="78">
        <v>13</v>
      </c>
      <c r="J3634" s="52">
        <v>8.8800000000000008</v>
      </c>
      <c r="K3634" s="60">
        <f>Tabla3[[#This Row],[PRECIOS]]-Tabla3[[#This Row],[PRECIOS]]*10%</f>
        <v>7.9920000000000009</v>
      </c>
      <c r="L3634" s="101"/>
      <c r="M3634" s="61"/>
      <c r="N3634" s="55">
        <f>IFERROR(Tabla3[[#This Row],[PRECIOS]]-Tabla3[[#This Row],[PRECIOS]]*Tabla3[[#This Row],[% PRODUCTO]]," ")</f>
        <v>8.8800000000000008</v>
      </c>
      <c r="O3634" s="61"/>
      <c r="P3634" s="55">
        <f>IFERROR(Tabla3[[#This Row],[OCULTAR2]]-Tabla3[[#This Row],[OCULTAR2]]*Tabla3[[#This Row],[% LÍNEA]]," ")</f>
        <v>8.8800000000000008</v>
      </c>
      <c r="Q3634" s="56">
        <f>IFERROR(Tabla3[[#This Row],[% PRODUCTO]]+Tabla3[[#This Row],[% LÍNEA]]," ")</f>
        <v>0</v>
      </c>
      <c r="R3634" s="60">
        <f>Tabla3[[#This Row],[OCULTAR3]]</f>
        <v>8.8800000000000008</v>
      </c>
      <c r="S3634" s="60">
        <f>Tabla3[[#This Row],[PRECIO SIN %]]-Tabla3[[#This Row],[PRECIO SIN %]]*10%</f>
        <v>7.9920000000000009</v>
      </c>
      <c r="T3634" s="80">
        <f>(Tabla3[[#This Row],[PRECIO CON DESCT.]]-(Tabla3[[#This Row],[PRECIO CON DESCT.]]*$T$6))</f>
        <v>5.0349600000000008</v>
      </c>
      <c r="U3634" s="96"/>
      <c r="V3634" s="94">
        <f>Tabla3[[#This Row],[PRECIO %      en $]]*Tabla3[[#This Row],[PEDIDO ]]</f>
        <v>0</v>
      </c>
      <c r="W3634" s="57">
        <f>Tabla3[[#This Row],[PRECIO CON DESCT.]]*Tabla3[[#This Row],[PEDIDO ]]</f>
        <v>0</v>
      </c>
      <c r="X3634" s="58">
        <f>Tabla3[[#This Row],[PRECIO SIN %]]*Tabla3[[#This Row],[PEDIDO ]]</f>
        <v>0</v>
      </c>
    </row>
    <row r="3635" spans="1:24" ht="33" customHeight="1" x14ac:dyDescent="0.4">
      <c r="A3635" s="124">
        <v>7597830000810</v>
      </c>
      <c r="B3635" s="51" t="s">
        <v>297</v>
      </c>
      <c r="C3635" s="51" t="s">
        <v>310</v>
      </c>
      <c r="D36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35" s="118" t="s">
        <v>4097</v>
      </c>
      <c r="F3635" s="75" t="s">
        <v>526</v>
      </c>
      <c r="G36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35" s="77">
        <v>41</v>
      </c>
      <c r="J3635" s="52">
        <v>8.88889</v>
      </c>
      <c r="K3635" s="53">
        <f>Tabla3[[#This Row],[PRECIOS]]-Tabla3[[#This Row],[PRECIOS]]*10%</f>
        <v>8.0000009999999993</v>
      </c>
      <c r="L3635" s="101"/>
      <c r="M3635" s="54"/>
      <c r="N3635" s="55">
        <f>IFERROR(Tabla3[[#This Row],[PRECIOS]]-Tabla3[[#This Row],[PRECIOS]]*Tabla3[[#This Row],[% PRODUCTO]]," ")</f>
        <v>8.88889</v>
      </c>
      <c r="O3635" s="54"/>
      <c r="P3635" s="55">
        <f>IFERROR(Tabla3[[#This Row],[OCULTAR2]]-Tabla3[[#This Row],[OCULTAR2]]*Tabla3[[#This Row],[% LÍNEA]]," ")</f>
        <v>8.88889</v>
      </c>
      <c r="Q3635" s="56">
        <f>IFERROR(Tabla3[[#This Row],[% PRODUCTO]]+Tabla3[[#This Row],[% LÍNEA]]," ")</f>
        <v>0</v>
      </c>
      <c r="R3635" s="53">
        <f>Tabla3[[#This Row],[OCULTAR3]]</f>
        <v>8.88889</v>
      </c>
      <c r="S3635" s="53">
        <f>Tabla3[[#This Row],[PRECIO SIN %]]-Tabla3[[#This Row],[PRECIO SIN %]]*10%</f>
        <v>8.0000009999999993</v>
      </c>
      <c r="T3635" s="80">
        <f>(Tabla3[[#This Row],[PRECIO CON DESCT.]]-(Tabla3[[#This Row],[PRECIO CON DESCT.]]*$T$6))</f>
        <v>5.0400006299999998</v>
      </c>
      <c r="U3635" s="96"/>
      <c r="V3635" s="94">
        <f>Tabla3[[#This Row],[PRECIO %      en $]]*Tabla3[[#This Row],[PEDIDO ]]</f>
        <v>0</v>
      </c>
      <c r="W3635" s="57">
        <f>Tabla3[[#This Row],[PRECIO CON DESCT.]]*Tabla3[[#This Row],[PEDIDO ]]</f>
        <v>0</v>
      </c>
      <c r="X3635" s="58">
        <f>Tabla3[[#This Row],[PRECIO SIN %]]*Tabla3[[#This Row],[PEDIDO ]]</f>
        <v>0</v>
      </c>
    </row>
    <row r="3636" spans="1:24" ht="33" customHeight="1" x14ac:dyDescent="0.4">
      <c r="A3636" s="125">
        <v>6971077611168</v>
      </c>
      <c r="B3636" s="59" t="s">
        <v>297</v>
      </c>
      <c r="C3636" s="59" t="s">
        <v>312</v>
      </c>
      <c r="D36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36" s="119" t="s">
        <v>4098</v>
      </c>
      <c r="F3636" s="76" t="s">
        <v>526</v>
      </c>
      <c r="G36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36" s="78">
        <v>32</v>
      </c>
      <c r="J3636" s="52">
        <v>8.2555599999999991</v>
      </c>
      <c r="K3636" s="60">
        <f>Tabla3[[#This Row],[PRECIOS]]-Tabla3[[#This Row],[PRECIOS]]*10%</f>
        <v>7.4300039999999994</v>
      </c>
      <c r="L3636" s="101"/>
      <c r="M3636" s="61"/>
      <c r="N3636" s="55">
        <f>IFERROR(Tabla3[[#This Row],[PRECIOS]]-Tabla3[[#This Row],[PRECIOS]]*Tabla3[[#This Row],[% PRODUCTO]]," ")</f>
        <v>8.2555599999999991</v>
      </c>
      <c r="O3636" s="61"/>
      <c r="P3636" s="55">
        <f>IFERROR(Tabla3[[#This Row],[OCULTAR2]]-Tabla3[[#This Row],[OCULTAR2]]*Tabla3[[#This Row],[% LÍNEA]]," ")</f>
        <v>8.2555599999999991</v>
      </c>
      <c r="Q3636" s="56">
        <f>IFERROR(Tabla3[[#This Row],[% PRODUCTO]]+Tabla3[[#This Row],[% LÍNEA]]," ")</f>
        <v>0</v>
      </c>
      <c r="R3636" s="60">
        <f>Tabla3[[#This Row],[OCULTAR3]]</f>
        <v>8.2555599999999991</v>
      </c>
      <c r="S3636" s="60">
        <f>Tabla3[[#This Row],[PRECIO SIN %]]-Tabla3[[#This Row],[PRECIO SIN %]]*10%</f>
        <v>7.4300039999999994</v>
      </c>
      <c r="T3636" s="80">
        <f>(Tabla3[[#This Row],[PRECIO CON DESCT.]]-(Tabla3[[#This Row],[PRECIO CON DESCT.]]*$T$6))</f>
        <v>4.6809025200000001</v>
      </c>
      <c r="U3636" s="96"/>
      <c r="V3636" s="94">
        <f>Tabla3[[#This Row],[PRECIO %      en $]]*Tabla3[[#This Row],[PEDIDO ]]</f>
        <v>0</v>
      </c>
      <c r="W3636" s="57">
        <f>Tabla3[[#This Row],[PRECIO CON DESCT.]]*Tabla3[[#This Row],[PEDIDO ]]</f>
        <v>0</v>
      </c>
      <c r="X3636" s="58">
        <f>Tabla3[[#This Row],[PRECIO SIN %]]*Tabla3[[#This Row],[PEDIDO ]]</f>
        <v>0</v>
      </c>
    </row>
    <row r="3637" spans="1:24" ht="33" customHeight="1" x14ac:dyDescent="0.4">
      <c r="A3637" s="124">
        <v>7597830000773</v>
      </c>
      <c r="B3637" s="51" t="s">
        <v>297</v>
      </c>
      <c r="C3637" s="51" t="s">
        <v>310</v>
      </c>
      <c r="D36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37" s="118" t="s">
        <v>4099</v>
      </c>
      <c r="F3637" s="75" t="s">
        <v>526</v>
      </c>
      <c r="G36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37" s="77">
        <v>27</v>
      </c>
      <c r="J3637" s="52">
        <v>8.88889</v>
      </c>
      <c r="K3637" s="53">
        <f>Tabla3[[#This Row],[PRECIOS]]-Tabla3[[#This Row],[PRECIOS]]*10%</f>
        <v>8.0000009999999993</v>
      </c>
      <c r="L3637" s="101"/>
      <c r="M3637" s="54"/>
      <c r="N3637" s="55">
        <f>IFERROR(Tabla3[[#This Row],[PRECIOS]]-Tabla3[[#This Row],[PRECIOS]]*Tabla3[[#This Row],[% PRODUCTO]]," ")</f>
        <v>8.88889</v>
      </c>
      <c r="O3637" s="54"/>
      <c r="P3637" s="55">
        <f>IFERROR(Tabla3[[#This Row],[OCULTAR2]]-Tabla3[[#This Row],[OCULTAR2]]*Tabla3[[#This Row],[% LÍNEA]]," ")</f>
        <v>8.88889</v>
      </c>
      <c r="Q3637" s="56">
        <f>IFERROR(Tabla3[[#This Row],[% PRODUCTO]]+Tabla3[[#This Row],[% LÍNEA]]," ")</f>
        <v>0</v>
      </c>
      <c r="R3637" s="53">
        <f>Tabla3[[#This Row],[OCULTAR3]]</f>
        <v>8.88889</v>
      </c>
      <c r="S3637" s="53">
        <f>Tabla3[[#This Row],[PRECIO SIN %]]-Tabla3[[#This Row],[PRECIO SIN %]]*10%</f>
        <v>8.0000009999999993</v>
      </c>
      <c r="T3637" s="80">
        <f>(Tabla3[[#This Row],[PRECIO CON DESCT.]]-(Tabla3[[#This Row],[PRECIO CON DESCT.]]*$T$6))</f>
        <v>5.0400006299999998</v>
      </c>
      <c r="U3637" s="96"/>
      <c r="V3637" s="94">
        <f>Tabla3[[#This Row],[PRECIO %      en $]]*Tabla3[[#This Row],[PEDIDO ]]</f>
        <v>0</v>
      </c>
      <c r="W3637" s="57">
        <f>Tabla3[[#This Row],[PRECIO CON DESCT.]]*Tabla3[[#This Row],[PEDIDO ]]</f>
        <v>0</v>
      </c>
      <c r="X3637" s="58">
        <f>Tabla3[[#This Row],[PRECIO SIN %]]*Tabla3[[#This Row],[PEDIDO ]]</f>
        <v>0</v>
      </c>
    </row>
    <row r="3638" spans="1:24" ht="33" customHeight="1" x14ac:dyDescent="0.4">
      <c r="A3638" s="125">
        <v>8437019606565</v>
      </c>
      <c r="B3638" s="59" t="s">
        <v>297</v>
      </c>
      <c r="C3638" s="59" t="s">
        <v>317</v>
      </c>
      <c r="D36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38" s="119" t="s">
        <v>4100</v>
      </c>
      <c r="F3638" s="76" t="s">
        <v>526</v>
      </c>
      <c r="G36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38" s="78">
        <v>58</v>
      </c>
      <c r="J3638" s="52">
        <v>9.88889</v>
      </c>
      <c r="K3638" s="60">
        <f>Tabla3[[#This Row],[PRECIOS]]-Tabla3[[#This Row],[PRECIOS]]*10%</f>
        <v>8.9000009999999996</v>
      </c>
      <c r="L3638" s="101"/>
      <c r="M3638" s="61"/>
      <c r="N3638" s="55">
        <f>IFERROR(Tabla3[[#This Row],[PRECIOS]]-Tabla3[[#This Row],[PRECIOS]]*Tabla3[[#This Row],[% PRODUCTO]]," ")</f>
        <v>9.88889</v>
      </c>
      <c r="O3638" s="61"/>
      <c r="P3638" s="55">
        <f>IFERROR(Tabla3[[#This Row],[OCULTAR2]]-Tabla3[[#This Row],[OCULTAR2]]*Tabla3[[#This Row],[% LÍNEA]]," ")</f>
        <v>9.88889</v>
      </c>
      <c r="Q3638" s="56">
        <f>IFERROR(Tabla3[[#This Row],[% PRODUCTO]]+Tabla3[[#This Row],[% LÍNEA]]," ")</f>
        <v>0</v>
      </c>
      <c r="R3638" s="60">
        <f>Tabla3[[#This Row],[OCULTAR3]]</f>
        <v>9.88889</v>
      </c>
      <c r="S3638" s="60">
        <f>Tabla3[[#This Row],[PRECIO SIN %]]-Tabla3[[#This Row],[PRECIO SIN %]]*10%</f>
        <v>8.9000009999999996</v>
      </c>
      <c r="T3638" s="80">
        <f>(Tabla3[[#This Row],[PRECIO CON DESCT.]]-(Tabla3[[#This Row],[PRECIO CON DESCT.]]*$T$6))</f>
        <v>5.6070006299999999</v>
      </c>
      <c r="U3638" s="96"/>
      <c r="V3638" s="94">
        <f>Tabla3[[#This Row],[PRECIO %      en $]]*Tabla3[[#This Row],[PEDIDO ]]</f>
        <v>0</v>
      </c>
      <c r="W3638" s="57">
        <f>Tabla3[[#This Row],[PRECIO CON DESCT.]]*Tabla3[[#This Row],[PEDIDO ]]</f>
        <v>0</v>
      </c>
      <c r="X3638" s="58">
        <f>Tabla3[[#This Row],[PRECIO SIN %]]*Tabla3[[#This Row],[PEDIDO ]]</f>
        <v>0</v>
      </c>
    </row>
    <row r="3639" spans="1:24" ht="33" customHeight="1" x14ac:dyDescent="0.4">
      <c r="A3639" s="124">
        <v>6971077611151</v>
      </c>
      <c r="B3639" s="51" t="s">
        <v>297</v>
      </c>
      <c r="C3639" s="51" t="s">
        <v>312</v>
      </c>
      <c r="D36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39" s="118" t="s">
        <v>4101</v>
      </c>
      <c r="F3639" s="75" t="s">
        <v>526</v>
      </c>
      <c r="G36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39" s="77">
        <v>46</v>
      </c>
      <c r="J3639" s="52">
        <v>9.9444400000000002</v>
      </c>
      <c r="K3639" s="53">
        <f>Tabla3[[#This Row],[PRECIOS]]-Tabla3[[#This Row],[PRECIOS]]*10%</f>
        <v>8.9499960000000005</v>
      </c>
      <c r="L3639" s="101"/>
      <c r="M3639" s="54"/>
      <c r="N3639" s="55">
        <f>IFERROR(Tabla3[[#This Row],[PRECIOS]]-Tabla3[[#This Row],[PRECIOS]]*Tabla3[[#This Row],[% PRODUCTO]]," ")</f>
        <v>9.9444400000000002</v>
      </c>
      <c r="O3639" s="54"/>
      <c r="P3639" s="55">
        <f>IFERROR(Tabla3[[#This Row],[OCULTAR2]]-Tabla3[[#This Row],[OCULTAR2]]*Tabla3[[#This Row],[% LÍNEA]]," ")</f>
        <v>9.9444400000000002</v>
      </c>
      <c r="Q3639" s="56">
        <f>IFERROR(Tabla3[[#This Row],[% PRODUCTO]]+Tabla3[[#This Row],[% LÍNEA]]," ")</f>
        <v>0</v>
      </c>
      <c r="R3639" s="53">
        <f>Tabla3[[#This Row],[OCULTAR3]]</f>
        <v>9.9444400000000002</v>
      </c>
      <c r="S3639" s="53">
        <f>Tabla3[[#This Row],[PRECIO SIN %]]-Tabla3[[#This Row],[PRECIO SIN %]]*10%</f>
        <v>8.9499960000000005</v>
      </c>
      <c r="T3639" s="80">
        <f>(Tabla3[[#This Row],[PRECIO CON DESCT.]]-(Tabla3[[#This Row],[PRECIO CON DESCT.]]*$T$6))</f>
        <v>5.6384974799999998</v>
      </c>
      <c r="U3639" s="96"/>
      <c r="V3639" s="94">
        <f>Tabla3[[#This Row],[PRECIO %      en $]]*Tabla3[[#This Row],[PEDIDO ]]</f>
        <v>0</v>
      </c>
      <c r="W3639" s="57">
        <f>Tabla3[[#This Row],[PRECIO CON DESCT.]]*Tabla3[[#This Row],[PEDIDO ]]</f>
        <v>0</v>
      </c>
      <c r="X3639" s="58">
        <f>Tabla3[[#This Row],[PRECIO SIN %]]*Tabla3[[#This Row],[PEDIDO ]]</f>
        <v>0</v>
      </c>
    </row>
    <row r="3640" spans="1:24" ht="33" customHeight="1" x14ac:dyDescent="0.4">
      <c r="A3640" s="125">
        <v>652931974761</v>
      </c>
      <c r="B3640" s="59" t="s">
        <v>297</v>
      </c>
      <c r="C3640" s="59" t="s">
        <v>319</v>
      </c>
      <c r="D36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40" s="119" t="s">
        <v>4102</v>
      </c>
      <c r="F3640" s="76" t="s">
        <v>526</v>
      </c>
      <c r="G36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40" s="78">
        <v>1</v>
      </c>
      <c r="J3640" s="52">
        <v>8.9</v>
      </c>
      <c r="K3640" s="60">
        <f>Tabla3[[#This Row],[PRECIOS]]-Tabla3[[#This Row],[PRECIOS]]*10%</f>
        <v>8.01</v>
      </c>
      <c r="L3640" s="101"/>
      <c r="M3640" s="61"/>
      <c r="N3640" s="55">
        <f>IFERROR(Tabla3[[#This Row],[PRECIOS]]-Tabla3[[#This Row],[PRECIOS]]*Tabla3[[#This Row],[% PRODUCTO]]," ")</f>
        <v>8.9</v>
      </c>
      <c r="O3640" s="61"/>
      <c r="P3640" s="55">
        <f>IFERROR(Tabla3[[#This Row],[OCULTAR2]]-Tabla3[[#This Row],[OCULTAR2]]*Tabla3[[#This Row],[% LÍNEA]]," ")</f>
        <v>8.9</v>
      </c>
      <c r="Q3640" s="56">
        <f>IFERROR(Tabla3[[#This Row],[% PRODUCTO]]+Tabla3[[#This Row],[% LÍNEA]]," ")</f>
        <v>0</v>
      </c>
      <c r="R3640" s="60">
        <f>Tabla3[[#This Row],[OCULTAR3]]</f>
        <v>8.9</v>
      </c>
      <c r="S3640" s="60">
        <f>Tabla3[[#This Row],[PRECIO SIN %]]-Tabla3[[#This Row],[PRECIO SIN %]]*10%</f>
        <v>8.01</v>
      </c>
      <c r="T3640" s="80">
        <f>(Tabla3[[#This Row],[PRECIO CON DESCT.]]-(Tabla3[[#This Row],[PRECIO CON DESCT.]]*$T$6))</f>
        <v>5.0463000000000005</v>
      </c>
      <c r="U3640" s="96"/>
      <c r="V3640" s="94">
        <f>Tabla3[[#This Row],[PRECIO %      en $]]*Tabla3[[#This Row],[PEDIDO ]]</f>
        <v>0</v>
      </c>
      <c r="W3640" s="57">
        <f>Tabla3[[#This Row],[PRECIO CON DESCT.]]*Tabla3[[#This Row],[PEDIDO ]]</f>
        <v>0</v>
      </c>
      <c r="X3640" s="58">
        <f>Tabla3[[#This Row],[PRECIO SIN %]]*Tabla3[[#This Row],[PEDIDO ]]</f>
        <v>0</v>
      </c>
    </row>
    <row r="3641" spans="1:24" ht="33" customHeight="1" x14ac:dyDescent="0.4">
      <c r="A3641" s="124">
        <v>8437019606329</v>
      </c>
      <c r="B3641" s="51" t="s">
        <v>297</v>
      </c>
      <c r="C3641" s="51" t="s">
        <v>317</v>
      </c>
      <c r="D36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41" s="118" t="s">
        <v>4103</v>
      </c>
      <c r="F3641" s="75" t="s">
        <v>526</v>
      </c>
      <c r="G36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41" s="77">
        <v>63</v>
      </c>
      <c r="J3641" s="52">
        <v>8.61111</v>
      </c>
      <c r="K3641" s="53">
        <f>Tabla3[[#This Row],[PRECIOS]]-Tabla3[[#This Row],[PRECIOS]]*10%</f>
        <v>7.7499989999999999</v>
      </c>
      <c r="L3641" s="101"/>
      <c r="M3641" s="54"/>
      <c r="N3641" s="55">
        <f>IFERROR(Tabla3[[#This Row],[PRECIOS]]-Tabla3[[#This Row],[PRECIOS]]*Tabla3[[#This Row],[% PRODUCTO]]," ")</f>
        <v>8.61111</v>
      </c>
      <c r="O3641" s="54"/>
      <c r="P3641" s="55">
        <f>IFERROR(Tabla3[[#This Row],[OCULTAR2]]-Tabla3[[#This Row],[OCULTAR2]]*Tabla3[[#This Row],[% LÍNEA]]," ")</f>
        <v>8.61111</v>
      </c>
      <c r="Q3641" s="56">
        <f>IFERROR(Tabla3[[#This Row],[% PRODUCTO]]+Tabla3[[#This Row],[% LÍNEA]]," ")</f>
        <v>0</v>
      </c>
      <c r="R3641" s="53">
        <f>Tabla3[[#This Row],[OCULTAR3]]</f>
        <v>8.61111</v>
      </c>
      <c r="S3641" s="53">
        <f>Tabla3[[#This Row],[PRECIO SIN %]]-Tabla3[[#This Row],[PRECIO SIN %]]*10%</f>
        <v>7.7499989999999999</v>
      </c>
      <c r="T3641" s="80">
        <f>(Tabla3[[#This Row],[PRECIO CON DESCT.]]-(Tabla3[[#This Row],[PRECIO CON DESCT.]]*$T$6))</f>
        <v>4.8824993699999997</v>
      </c>
      <c r="U3641" s="96"/>
      <c r="V3641" s="94">
        <f>Tabla3[[#This Row],[PRECIO %      en $]]*Tabla3[[#This Row],[PEDIDO ]]</f>
        <v>0</v>
      </c>
      <c r="W3641" s="57">
        <f>Tabla3[[#This Row],[PRECIO CON DESCT.]]*Tabla3[[#This Row],[PEDIDO ]]</f>
        <v>0</v>
      </c>
      <c r="X3641" s="58">
        <f>Tabla3[[#This Row],[PRECIO SIN %]]*Tabla3[[#This Row],[PEDIDO ]]</f>
        <v>0</v>
      </c>
    </row>
    <row r="3642" spans="1:24" ht="33" customHeight="1" x14ac:dyDescent="0.4">
      <c r="A3642" s="125">
        <v>7597830007949</v>
      </c>
      <c r="B3642" s="59" t="s">
        <v>297</v>
      </c>
      <c r="C3642" s="59" t="s">
        <v>310</v>
      </c>
      <c r="D36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42" s="119" t="s">
        <v>4104</v>
      </c>
      <c r="F3642" s="76" t="s">
        <v>526</v>
      </c>
      <c r="G36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42" s="78">
        <v>8</v>
      </c>
      <c r="J3642" s="52">
        <v>7.88889</v>
      </c>
      <c r="K3642" s="60">
        <f>Tabla3[[#This Row],[PRECIOS]]-Tabla3[[#This Row],[PRECIOS]]*10%</f>
        <v>7.1000009999999998</v>
      </c>
      <c r="L3642" s="101"/>
      <c r="M3642" s="61"/>
      <c r="N3642" s="55">
        <f>IFERROR(Tabla3[[#This Row],[PRECIOS]]-Tabla3[[#This Row],[PRECIOS]]*Tabla3[[#This Row],[% PRODUCTO]]," ")</f>
        <v>7.88889</v>
      </c>
      <c r="O3642" s="61"/>
      <c r="P3642" s="55">
        <f>IFERROR(Tabla3[[#This Row],[OCULTAR2]]-Tabla3[[#This Row],[OCULTAR2]]*Tabla3[[#This Row],[% LÍNEA]]," ")</f>
        <v>7.88889</v>
      </c>
      <c r="Q3642" s="56">
        <f>IFERROR(Tabla3[[#This Row],[% PRODUCTO]]+Tabla3[[#This Row],[% LÍNEA]]," ")</f>
        <v>0</v>
      </c>
      <c r="R3642" s="60">
        <f>Tabla3[[#This Row],[OCULTAR3]]</f>
        <v>7.88889</v>
      </c>
      <c r="S3642" s="60">
        <f>Tabla3[[#This Row],[PRECIO SIN %]]-Tabla3[[#This Row],[PRECIO SIN %]]*10%</f>
        <v>7.1000009999999998</v>
      </c>
      <c r="T3642" s="80">
        <f>(Tabla3[[#This Row],[PRECIO CON DESCT.]]-(Tabla3[[#This Row],[PRECIO CON DESCT.]]*$T$6))</f>
        <v>4.4730006299999996</v>
      </c>
      <c r="U3642" s="96"/>
      <c r="V3642" s="94">
        <f>Tabla3[[#This Row],[PRECIO %      en $]]*Tabla3[[#This Row],[PEDIDO ]]</f>
        <v>0</v>
      </c>
      <c r="W3642" s="57">
        <f>Tabla3[[#This Row],[PRECIO CON DESCT.]]*Tabla3[[#This Row],[PEDIDO ]]</f>
        <v>0</v>
      </c>
      <c r="X3642" s="58">
        <f>Tabla3[[#This Row],[PRECIO SIN %]]*Tabla3[[#This Row],[PEDIDO ]]</f>
        <v>0</v>
      </c>
    </row>
    <row r="3643" spans="1:24" ht="33" customHeight="1" x14ac:dyDescent="0.4">
      <c r="A3643" s="124">
        <v>9330856987639</v>
      </c>
      <c r="B3643" s="51" t="s">
        <v>297</v>
      </c>
      <c r="C3643" s="51" t="s">
        <v>374</v>
      </c>
      <c r="D36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43" s="118" t="s">
        <v>4105</v>
      </c>
      <c r="F3643" s="75" t="s">
        <v>526</v>
      </c>
      <c r="G36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43" s="77">
        <v>18</v>
      </c>
      <c r="J3643" s="52">
        <v>7.9555600000000002</v>
      </c>
      <c r="K3643" s="53">
        <f>Tabla3[[#This Row],[PRECIOS]]-Tabla3[[#This Row],[PRECIOS]]*10%</f>
        <v>7.1600039999999998</v>
      </c>
      <c r="L3643" s="101"/>
      <c r="M3643" s="54"/>
      <c r="N3643" s="55">
        <f>IFERROR(Tabla3[[#This Row],[PRECIOS]]-Tabla3[[#This Row],[PRECIOS]]*Tabla3[[#This Row],[% PRODUCTO]]," ")</f>
        <v>7.9555600000000002</v>
      </c>
      <c r="O3643" s="54"/>
      <c r="P3643" s="55">
        <f>IFERROR(Tabla3[[#This Row],[OCULTAR2]]-Tabla3[[#This Row],[OCULTAR2]]*Tabla3[[#This Row],[% LÍNEA]]," ")</f>
        <v>7.9555600000000002</v>
      </c>
      <c r="Q3643" s="56">
        <f>IFERROR(Tabla3[[#This Row],[% PRODUCTO]]+Tabla3[[#This Row],[% LÍNEA]]," ")</f>
        <v>0</v>
      </c>
      <c r="R3643" s="53">
        <f>Tabla3[[#This Row],[OCULTAR3]]</f>
        <v>7.9555600000000002</v>
      </c>
      <c r="S3643" s="53">
        <f>Tabla3[[#This Row],[PRECIO SIN %]]-Tabla3[[#This Row],[PRECIO SIN %]]*10%</f>
        <v>7.1600039999999998</v>
      </c>
      <c r="T3643" s="80">
        <f>(Tabla3[[#This Row],[PRECIO CON DESCT.]]-(Tabla3[[#This Row],[PRECIO CON DESCT.]]*$T$6))</f>
        <v>4.5108025200000004</v>
      </c>
      <c r="U3643" s="96"/>
      <c r="V3643" s="94">
        <f>Tabla3[[#This Row],[PRECIO %      en $]]*Tabla3[[#This Row],[PEDIDO ]]</f>
        <v>0</v>
      </c>
      <c r="W3643" s="57">
        <f>Tabla3[[#This Row],[PRECIO CON DESCT.]]*Tabla3[[#This Row],[PEDIDO ]]</f>
        <v>0</v>
      </c>
      <c r="X3643" s="58">
        <f>Tabla3[[#This Row],[PRECIO SIN %]]*Tabla3[[#This Row],[PEDIDO ]]</f>
        <v>0</v>
      </c>
    </row>
    <row r="3644" spans="1:24" ht="33" customHeight="1" x14ac:dyDescent="0.4">
      <c r="A3644" s="125">
        <v>652931974822</v>
      </c>
      <c r="B3644" s="59" t="s">
        <v>297</v>
      </c>
      <c r="C3644" s="59" t="s">
        <v>319</v>
      </c>
      <c r="D36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44" s="119" t="s">
        <v>4106</v>
      </c>
      <c r="F3644" s="76" t="s">
        <v>526</v>
      </c>
      <c r="G36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44" s="78">
        <v>1</v>
      </c>
      <c r="J3644" s="52">
        <v>10.119999999999999</v>
      </c>
      <c r="K3644" s="60">
        <f>Tabla3[[#This Row],[PRECIOS]]-Tabla3[[#This Row],[PRECIOS]]*10%</f>
        <v>9.1079999999999988</v>
      </c>
      <c r="L3644" s="101"/>
      <c r="M3644" s="61"/>
      <c r="N3644" s="55">
        <f>IFERROR(Tabla3[[#This Row],[PRECIOS]]-Tabla3[[#This Row],[PRECIOS]]*Tabla3[[#This Row],[% PRODUCTO]]," ")</f>
        <v>10.119999999999999</v>
      </c>
      <c r="O3644" s="61"/>
      <c r="P3644" s="55">
        <f>IFERROR(Tabla3[[#This Row],[OCULTAR2]]-Tabla3[[#This Row],[OCULTAR2]]*Tabla3[[#This Row],[% LÍNEA]]," ")</f>
        <v>10.119999999999999</v>
      </c>
      <c r="Q3644" s="56">
        <f>IFERROR(Tabla3[[#This Row],[% PRODUCTO]]+Tabla3[[#This Row],[% LÍNEA]]," ")</f>
        <v>0</v>
      </c>
      <c r="R3644" s="60">
        <f>Tabla3[[#This Row],[OCULTAR3]]</f>
        <v>10.119999999999999</v>
      </c>
      <c r="S3644" s="60">
        <f>Tabla3[[#This Row],[PRECIO SIN %]]-Tabla3[[#This Row],[PRECIO SIN %]]*10%</f>
        <v>9.1079999999999988</v>
      </c>
      <c r="T3644" s="80">
        <f>(Tabla3[[#This Row],[PRECIO CON DESCT.]]-(Tabla3[[#This Row],[PRECIO CON DESCT.]]*$T$6))</f>
        <v>5.7380399999999998</v>
      </c>
      <c r="U3644" s="96"/>
      <c r="V3644" s="94">
        <f>Tabla3[[#This Row],[PRECIO %      en $]]*Tabla3[[#This Row],[PEDIDO ]]</f>
        <v>0</v>
      </c>
      <c r="W3644" s="57">
        <f>Tabla3[[#This Row],[PRECIO CON DESCT.]]*Tabla3[[#This Row],[PEDIDO ]]</f>
        <v>0</v>
      </c>
      <c r="X3644" s="58">
        <f>Tabla3[[#This Row],[PRECIO SIN %]]*Tabla3[[#This Row],[PEDIDO ]]</f>
        <v>0</v>
      </c>
    </row>
    <row r="3645" spans="1:24" ht="33" customHeight="1" x14ac:dyDescent="0.4">
      <c r="A3645" s="124">
        <v>8436614221302</v>
      </c>
      <c r="B3645" s="51" t="s">
        <v>297</v>
      </c>
      <c r="C3645" s="51" t="s">
        <v>317</v>
      </c>
      <c r="D36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45" s="118" t="s">
        <v>4107</v>
      </c>
      <c r="F3645" s="75" t="s">
        <v>526</v>
      </c>
      <c r="G36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45" s="77">
        <v>75</v>
      </c>
      <c r="J3645" s="52">
        <v>8.6555599999999995</v>
      </c>
      <c r="K3645" s="53">
        <f>Tabla3[[#This Row],[PRECIOS]]-Tabla3[[#This Row],[PRECIOS]]*10%</f>
        <v>7.7900039999999997</v>
      </c>
      <c r="L3645" s="101"/>
      <c r="M3645" s="54"/>
      <c r="N3645" s="55">
        <f>IFERROR(Tabla3[[#This Row],[PRECIOS]]-Tabla3[[#This Row],[PRECIOS]]*Tabla3[[#This Row],[% PRODUCTO]]," ")</f>
        <v>8.6555599999999995</v>
      </c>
      <c r="O3645" s="54"/>
      <c r="P3645" s="55">
        <f>IFERROR(Tabla3[[#This Row],[OCULTAR2]]-Tabla3[[#This Row],[OCULTAR2]]*Tabla3[[#This Row],[% LÍNEA]]," ")</f>
        <v>8.6555599999999995</v>
      </c>
      <c r="Q3645" s="56">
        <f>IFERROR(Tabla3[[#This Row],[% PRODUCTO]]+Tabla3[[#This Row],[% LÍNEA]]," ")</f>
        <v>0</v>
      </c>
      <c r="R3645" s="53">
        <f>Tabla3[[#This Row],[OCULTAR3]]</f>
        <v>8.6555599999999995</v>
      </c>
      <c r="S3645" s="53">
        <f>Tabla3[[#This Row],[PRECIO SIN %]]-Tabla3[[#This Row],[PRECIO SIN %]]*10%</f>
        <v>7.7900039999999997</v>
      </c>
      <c r="T3645" s="80">
        <f>(Tabla3[[#This Row],[PRECIO CON DESCT.]]-(Tabla3[[#This Row],[PRECIO CON DESCT.]]*$T$6))</f>
        <v>4.90770252</v>
      </c>
      <c r="U3645" s="96"/>
      <c r="V3645" s="94">
        <f>Tabla3[[#This Row],[PRECIO %      en $]]*Tabla3[[#This Row],[PEDIDO ]]</f>
        <v>0</v>
      </c>
      <c r="W3645" s="57">
        <f>Tabla3[[#This Row],[PRECIO CON DESCT.]]*Tabla3[[#This Row],[PEDIDO ]]</f>
        <v>0</v>
      </c>
      <c r="X3645" s="58">
        <f>Tabla3[[#This Row],[PRECIO SIN %]]*Tabla3[[#This Row],[PEDIDO ]]</f>
        <v>0</v>
      </c>
    </row>
    <row r="3646" spans="1:24" ht="33" customHeight="1" x14ac:dyDescent="0.4">
      <c r="A3646" s="125">
        <v>9330856987127</v>
      </c>
      <c r="B3646" s="59" t="s">
        <v>297</v>
      </c>
      <c r="C3646" s="59" t="s">
        <v>374</v>
      </c>
      <c r="D36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46" s="119" t="s">
        <v>4108</v>
      </c>
      <c r="F3646" s="76" t="s">
        <v>526</v>
      </c>
      <c r="G36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46" s="78">
        <v>35</v>
      </c>
      <c r="J3646" s="52">
        <v>7.5555599999999998</v>
      </c>
      <c r="K3646" s="60">
        <f>Tabla3[[#This Row],[PRECIOS]]-Tabla3[[#This Row],[PRECIOS]]*10%</f>
        <v>6.8000039999999995</v>
      </c>
      <c r="L3646" s="101"/>
      <c r="M3646" s="61"/>
      <c r="N3646" s="55">
        <f>IFERROR(Tabla3[[#This Row],[PRECIOS]]-Tabla3[[#This Row],[PRECIOS]]*Tabla3[[#This Row],[% PRODUCTO]]," ")</f>
        <v>7.5555599999999998</v>
      </c>
      <c r="O3646" s="61"/>
      <c r="P3646" s="55">
        <f>IFERROR(Tabla3[[#This Row],[OCULTAR2]]-Tabla3[[#This Row],[OCULTAR2]]*Tabla3[[#This Row],[% LÍNEA]]," ")</f>
        <v>7.5555599999999998</v>
      </c>
      <c r="Q3646" s="56">
        <f>IFERROR(Tabla3[[#This Row],[% PRODUCTO]]+Tabla3[[#This Row],[% LÍNEA]]," ")</f>
        <v>0</v>
      </c>
      <c r="R3646" s="60">
        <f>Tabla3[[#This Row],[OCULTAR3]]</f>
        <v>7.5555599999999998</v>
      </c>
      <c r="S3646" s="60">
        <f>Tabla3[[#This Row],[PRECIO SIN %]]-Tabla3[[#This Row],[PRECIO SIN %]]*10%</f>
        <v>6.8000039999999995</v>
      </c>
      <c r="T3646" s="80">
        <f>(Tabla3[[#This Row],[PRECIO CON DESCT.]]-(Tabla3[[#This Row],[PRECIO CON DESCT.]]*$T$6))</f>
        <v>4.2840025199999996</v>
      </c>
      <c r="U3646" s="96"/>
      <c r="V3646" s="94">
        <f>Tabla3[[#This Row],[PRECIO %      en $]]*Tabla3[[#This Row],[PEDIDO ]]</f>
        <v>0</v>
      </c>
      <c r="W3646" s="57">
        <f>Tabla3[[#This Row],[PRECIO CON DESCT.]]*Tabla3[[#This Row],[PEDIDO ]]</f>
        <v>0</v>
      </c>
      <c r="X3646" s="58">
        <f>Tabla3[[#This Row],[PRECIO SIN %]]*Tabla3[[#This Row],[PEDIDO ]]</f>
        <v>0</v>
      </c>
    </row>
    <row r="3647" spans="1:24" ht="33" customHeight="1" x14ac:dyDescent="0.4">
      <c r="A3647" s="124">
        <v>8437019606312</v>
      </c>
      <c r="B3647" s="51" t="s">
        <v>297</v>
      </c>
      <c r="C3647" s="51" t="s">
        <v>317</v>
      </c>
      <c r="D36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47" s="118" t="s">
        <v>4109</v>
      </c>
      <c r="F3647" s="75" t="s">
        <v>526</v>
      </c>
      <c r="G36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47" s="77">
        <v>53</v>
      </c>
      <c r="J3647" s="52">
        <v>8.88889</v>
      </c>
      <c r="K3647" s="53">
        <f>Tabla3[[#This Row],[PRECIOS]]-Tabla3[[#This Row],[PRECIOS]]*10%</f>
        <v>8.0000009999999993</v>
      </c>
      <c r="L3647" s="101"/>
      <c r="M3647" s="54"/>
      <c r="N3647" s="55">
        <f>IFERROR(Tabla3[[#This Row],[PRECIOS]]-Tabla3[[#This Row],[PRECIOS]]*Tabla3[[#This Row],[% PRODUCTO]]," ")</f>
        <v>8.88889</v>
      </c>
      <c r="O3647" s="54"/>
      <c r="P3647" s="55">
        <f>IFERROR(Tabla3[[#This Row],[OCULTAR2]]-Tabla3[[#This Row],[OCULTAR2]]*Tabla3[[#This Row],[% LÍNEA]]," ")</f>
        <v>8.88889</v>
      </c>
      <c r="Q3647" s="56">
        <f>IFERROR(Tabla3[[#This Row],[% PRODUCTO]]+Tabla3[[#This Row],[% LÍNEA]]," ")</f>
        <v>0</v>
      </c>
      <c r="R3647" s="53">
        <f>Tabla3[[#This Row],[OCULTAR3]]</f>
        <v>8.88889</v>
      </c>
      <c r="S3647" s="53">
        <f>Tabla3[[#This Row],[PRECIO SIN %]]-Tabla3[[#This Row],[PRECIO SIN %]]*10%</f>
        <v>8.0000009999999993</v>
      </c>
      <c r="T3647" s="80">
        <f>(Tabla3[[#This Row],[PRECIO CON DESCT.]]-(Tabla3[[#This Row],[PRECIO CON DESCT.]]*$T$6))</f>
        <v>5.0400006299999998</v>
      </c>
      <c r="U3647" s="96"/>
      <c r="V3647" s="94">
        <f>Tabla3[[#This Row],[PRECIO %      en $]]*Tabla3[[#This Row],[PEDIDO ]]</f>
        <v>0</v>
      </c>
      <c r="W3647" s="57">
        <f>Tabla3[[#This Row],[PRECIO CON DESCT.]]*Tabla3[[#This Row],[PEDIDO ]]</f>
        <v>0</v>
      </c>
      <c r="X3647" s="58">
        <f>Tabla3[[#This Row],[PRECIO SIN %]]*Tabla3[[#This Row],[PEDIDO ]]</f>
        <v>0</v>
      </c>
    </row>
    <row r="3648" spans="1:24" ht="33" customHeight="1" x14ac:dyDescent="0.4">
      <c r="A3648" s="125">
        <v>7597830003491</v>
      </c>
      <c r="B3648" s="59" t="s">
        <v>297</v>
      </c>
      <c r="C3648" s="59" t="s">
        <v>310</v>
      </c>
      <c r="D36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48" s="119" t="s">
        <v>4110</v>
      </c>
      <c r="F3648" s="76" t="s">
        <v>526</v>
      </c>
      <c r="G36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48" s="78">
        <v>21</v>
      </c>
      <c r="J3648" s="52">
        <v>9.4444400000000002</v>
      </c>
      <c r="K3648" s="60">
        <f>Tabla3[[#This Row],[PRECIOS]]-Tabla3[[#This Row],[PRECIOS]]*10%</f>
        <v>8.4999959999999994</v>
      </c>
      <c r="L3648" s="101"/>
      <c r="M3648" s="61"/>
      <c r="N3648" s="55">
        <f>IFERROR(Tabla3[[#This Row],[PRECIOS]]-Tabla3[[#This Row],[PRECIOS]]*Tabla3[[#This Row],[% PRODUCTO]]," ")</f>
        <v>9.4444400000000002</v>
      </c>
      <c r="O3648" s="61"/>
      <c r="P3648" s="55">
        <f>IFERROR(Tabla3[[#This Row],[OCULTAR2]]-Tabla3[[#This Row],[OCULTAR2]]*Tabla3[[#This Row],[% LÍNEA]]," ")</f>
        <v>9.4444400000000002</v>
      </c>
      <c r="Q3648" s="56">
        <f>IFERROR(Tabla3[[#This Row],[% PRODUCTO]]+Tabla3[[#This Row],[% LÍNEA]]," ")</f>
        <v>0</v>
      </c>
      <c r="R3648" s="60">
        <f>Tabla3[[#This Row],[OCULTAR3]]</f>
        <v>9.4444400000000002</v>
      </c>
      <c r="S3648" s="60">
        <f>Tabla3[[#This Row],[PRECIO SIN %]]-Tabla3[[#This Row],[PRECIO SIN %]]*10%</f>
        <v>8.4999959999999994</v>
      </c>
      <c r="T3648" s="80">
        <f>(Tabla3[[#This Row],[PRECIO CON DESCT.]]-(Tabla3[[#This Row],[PRECIO CON DESCT.]]*$T$6))</f>
        <v>5.3549974799999998</v>
      </c>
      <c r="U3648" s="96"/>
      <c r="V3648" s="94">
        <f>Tabla3[[#This Row],[PRECIO %      en $]]*Tabla3[[#This Row],[PEDIDO ]]</f>
        <v>0</v>
      </c>
      <c r="W3648" s="57">
        <f>Tabla3[[#This Row],[PRECIO CON DESCT.]]*Tabla3[[#This Row],[PEDIDO ]]</f>
        <v>0</v>
      </c>
      <c r="X3648" s="58">
        <f>Tabla3[[#This Row],[PRECIO SIN %]]*Tabla3[[#This Row],[PEDIDO ]]</f>
        <v>0</v>
      </c>
    </row>
    <row r="3649" spans="1:24" ht="33" customHeight="1" x14ac:dyDescent="0.4">
      <c r="A3649" s="124">
        <v>9330856987622</v>
      </c>
      <c r="B3649" s="51" t="s">
        <v>297</v>
      </c>
      <c r="C3649" s="51" t="s">
        <v>374</v>
      </c>
      <c r="D36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49" s="118" t="s">
        <v>4111</v>
      </c>
      <c r="F3649" s="75" t="s">
        <v>526</v>
      </c>
      <c r="G36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49" s="77">
        <v>50</v>
      </c>
      <c r="J3649" s="52">
        <v>8.7777799999999999</v>
      </c>
      <c r="K3649" s="53">
        <f>Tabla3[[#This Row],[PRECIOS]]-Tabla3[[#This Row],[PRECIOS]]*10%</f>
        <v>7.9000019999999997</v>
      </c>
      <c r="L3649" s="101"/>
      <c r="M3649" s="54"/>
      <c r="N3649" s="55">
        <f>IFERROR(Tabla3[[#This Row],[PRECIOS]]-Tabla3[[#This Row],[PRECIOS]]*Tabla3[[#This Row],[% PRODUCTO]]," ")</f>
        <v>8.7777799999999999</v>
      </c>
      <c r="O3649" s="54"/>
      <c r="P3649" s="55">
        <f>IFERROR(Tabla3[[#This Row],[OCULTAR2]]-Tabla3[[#This Row],[OCULTAR2]]*Tabla3[[#This Row],[% LÍNEA]]," ")</f>
        <v>8.7777799999999999</v>
      </c>
      <c r="Q3649" s="56">
        <f>IFERROR(Tabla3[[#This Row],[% PRODUCTO]]+Tabla3[[#This Row],[% LÍNEA]]," ")</f>
        <v>0</v>
      </c>
      <c r="R3649" s="53">
        <f>Tabla3[[#This Row],[OCULTAR3]]</f>
        <v>8.7777799999999999</v>
      </c>
      <c r="S3649" s="53">
        <f>Tabla3[[#This Row],[PRECIO SIN %]]-Tabla3[[#This Row],[PRECIO SIN %]]*10%</f>
        <v>7.9000019999999997</v>
      </c>
      <c r="T3649" s="80">
        <f>(Tabla3[[#This Row],[PRECIO CON DESCT.]]-(Tabla3[[#This Row],[PRECIO CON DESCT.]]*$T$6))</f>
        <v>4.9770012599999998</v>
      </c>
      <c r="U3649" s="96"/>
      <c r="V3649" s="94">
        <f>Tabla3[[#This Row],[PRECIO %      en $]]*Tabla3[[#This Row],[PEDIDO ]]</f>
        <v>0</v>
      </c>
      <c r="W3649" s="57">
        <f>Tabla3[[#This Row],[PRECIO CON DESCT.]]*Tabla3[[#This Row],[PEDIDO ]]</f>
        <v>0</v>
      </c>
      <c r="X3649" s="58">
        <f>Tabla3[[#This Row],[PRECIO SIN %]]*Tabla3[[#This Row],[PEDIDO ]]</f>
        <v>0</v>
      </c>
    </row>
    <row r="3650" spans="1:24" ht="33" customHeight="1" x14ac:dyDescent="0.4">
      <c r="A3650" s="125">
        <v>8436614221296</v>
      </c>
      <c r="B3650" s="59" t="s">
        <v>297</v>
      </c>
      <c r="C3650" s="59" t="s">
        <v>317</v>
      </c>
      <c r="D36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50" s="119" t="s">
        <v>4112</v>
      </c>
      <c r="F3650" s="76" t="s">
        <v>526</v>
      </c>
      <c r="G36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50" s="78">
        <v>72</v>
      </c>
      <c r="J3650" s="52">
        <v>8.6555599999999995</v>
      </c>
      <c r="K3650" s="60">
        <f>Tabla3[[#This Row],[PRECIOS]]-Tabla3[[#This Row],[PRECIOS]]*10%</f>
        <v>7.7900039999999997</v>
      </c>
      <c r="L3650" s="101"/>
      <c r="M3650" s="61"/>
      <c r="N3650" s="55">
        <f>IFERROR(Tabla3[[#This Row],[PRECIOS]]-Tabla3[[#This Row],[PRECIOS]]*Tabla3[[#This Row],[% PRODUCTO]]," ")</f>
        <v>8.6555599999999995</v>
      </c>
      <c r="O3650" s="61"/>
      <c r="P3650" s="55">
        <f>IFERROR(Tabla3[[#This Row],[OCULTAR2]]-Tabla3[[#This Row],[OCULTAR2]]*Tabla3[[#This Row],[% LÍNEA]]," ")</f>
        <v>8.6555599999999995</v>
      </c>
      <c r="Q3650" s="56">
        <f>IFERROR(Tabla3[[#This Row],[% PRODUCTO]]+Tabla3[[#This Row],[% LÍNEA]]," ")</f>
        <v>0</v>
      </c>
      <c r="R3650" s="60">
        <f>Tabla3[[#This Row],[OCULTAR3]]</f>
        <v>8.6555599999999995</v>
      </c>
      <c r="S3650" s="60">
        <f>Tabla3[[#This Row],[PRECIO SIN %]]-Tabla3[[#This Row],[PRECIO SIN %]]*10%</f>
        <v>7.7900039999999997</v>
      </c>
      <c r="T3650" s="80">
        <f>(Tabla3[[#This Row],[PRECIO CON DESCT.]]-(Tabla3[[#This Row],[PRECIO CON DESCT.]]*$T$6))</f>
        <v>4.90770252</v>
      </c>
      <c r="U3650" s="96"/>
      <c r="V3650" s="94">
        <f>Tabla3[[#This Row],[PRECIO %      en $]]*Tabla3[[#This Row],[PEDIDO ]]</f>
        <v>0</v>
      </c>
      <c r="W3650" s="57">
        <f>Tabla3[[#This Row],[PRECIO CON DESCT.]]*Tabla3[[#This Row],[PEDIDO ]]</f>
        <v>0</v>
      </c>
      <c r="X3650" s="58">
        <f>Tabla3[[#This Row],[PRECIO SIN %]]*Tabla3[[#This Row],[PEDIDO ]]</f>
        <v>0</v>
      </c>
    </row>
    <row r="3651" spans="1:24" ht="33" customHeight="1" x14ac:dyDescent="0.4">
      <c r="A3651" s="124">
        <v>9330856987110</v>
      </c>
      <c r="B3651" s="51" t="s">
        <v>297</v>
      </c>
      <c r="C3651" s="51" t="s">
        <v>374</v>
      </c>
      <c r="D36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51" s="118" t="s">
        <v>4113</v>
      </c>
      <c r="F3651" s="75" t="s">
        <v>526</v>
      </c>
      <c r="G36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51" s="77">
        <v>36</v>
      </c>
      <c r="J3651" s="52">
        <v>9.1888900000000007</v>
      </c>
      <c r="K3651" s="53">
        <f>Tabla3[[#This Row],[PRECIOS]]-Tabla3[[#This Row],[PRECIOS]]*10%</f>
        <v>8.2700010000000006</v>
      </c>
      <c r="L3651" s="101"/>
      <c r="M3651" s="54"/>
      <c r="N3651" s="55">
        <f>IFERROR(Tabla3[[#This Row],[PRECIOS]]-Tabla3[[#This Row],[PRECIOS]]*Tabla3[[#This Row],[% PRODUCTO]]," ")</f>
        <v>9.1888900000000007</v>
      </c>
      <c r="O3651" s="54"/>
      <c r="P3651" s="55">
        <f>IFERROR(Tabla3[[#This Row],[OCULTAR2]]-Tabla3[[#This Row],[OCULTAR2]]*Tabla3[[#This Row],[% LÍNEA]]," ")</f>
        <v>9.1888900000000007</v>
      </c>
      <c r="Q3651" s="56">
        <f>IFERROR(Tabla3[[#This Row],[% PRODUCTO]]+Tabla3[[#This Row],[% LÍNEA]]," ")</f>
        <v>0</v>
      </c>
      <c r="R3651" s="53">
        <f>Tabla3[[#This Row],[OCULTAR3]]</f>
        <v>9.1888900000000007</v>
      </c>
      <c r="S3651" s="53">
        <f>Tabla3[[#This Row],[PRECIO SIN %]]-Tabla3[[#This Row],[PRECIO SIN %]]*10%</f>
        <v>8.2700010000000006</v>
      </c>
      <c r="T3651" s="80">
        <f>(Tabla3[[#This Row],[PRECIO CON DESCT.]]-(Tabla3[[#This Row],[PRECIO CON DESCT.]]*$T$6))</f>
        <v>5.2101006300000003</v>
      </c>
      <c r="U3651" s="96"/>
      <c r="V3651" s="94">
        <f>Tabla3[[#This Row],[PRECIO %      en $]]*Tabla3[[#This Row],[PEDIDO ]]</f>
        <v>0</v>
      </c>
      <c r="W3651" s="57">
        <f>Tabla3[[#This Row],[PRECIO CON DESCT.]]*Tabla3[[#This Row],[PEDIDO ]]</f>
        <v>0</v>
      </c>
      <c r="X3651" s="58">
        <f>Tabla3[[#This Row],[PRECIO SIN %]]*Tabla3[[#This Row],[PEDIDO ]]</f>
        <v>0</v>
      </c>
    </row>
    <row r="3652" spans="1:24" ht="33" customHeight="1" x14ac:dyDescent="0.4">
      <c r="A3652" s="125">
        <v>8437019606305</v>
      </c>
      <c r="B3652" s="59" t="s">
        <v>297</v>
      </c>
      <c r="C3652" s="59" t="s">
        <v>317</v>
      </c>
      <c r="D36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52" s="119" t="s">
        <v>4114</v>
      </c>
      <c r="F3652" s="76" t="s">
        <v>526</v>
      </c>
      <c r="G36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52" s="78">
        <v>11</v>
      </c>
      <c r="J3652" s="52">
        <v>8.6222200000000004</v>
      </c>
      <c r="K3652" s="60">
        <f>Tabla3[[#This Row],[PRECIOS]]-Tabla3[[#This Row],[PRECIOS]]*10%</f>
        <v>7.7599980000000004</v>
      </c>
      <c r="L3652" s="101"/>
      <c r="M3652" s="61"/>
      <c r="N3652" s="55">
        <f>IFERROR(Tabla3[[#This Row],[PRECIOS]]-Tabla3[[#This Row],[PRECIOS]]*Tabla3[[#This Row],[% PRODUCTO]]," ")</f>
        <v>8.6222200000000004</v>
      </c>
      <c r="O3652" s="61"/>
      <c r="P3652" s="55">
        <f>IFERROR(Tabla3[[#This Row],[OCULTAR2]]-Tabla3[[#This Row],[OCULTAR2]]*Tabla3[[#This Row],[% LÍNEA]]," ")</f>
        <v>8.6222200000000004</v>
      </c>
      <c r="Q3652" s="56">
        <f>IFERROR(Tabla3[[#This Row],[% PRODUCTO]]+Tabla3[[#This Row],[% LÍNEA]]," ")</f>
        <v>0</v>
      </c>
      <c r="R3652" s="60">
        <f>Tabla3[[#This Row],[OCULTAR3]]</f>
        <v>8.6222200000000004</v>
      </c>
      <c r="S3652" s="60">
        <f>Tabla3[[#This Row],[PRECIO SIN %]]-Tabla3[[#This Row],[PRECIO SIN %]]*10%</f>
        <v>7.7599980000000004</v>
      </c>
      <c r="T3652" s="80">
        <f>(Tabla3[[#This Row],[PRECIO CON DESCT.]]-(Tabla3[[#This Row],[PRECIO CON DESCT.]]*$T$6))</f>
        <v>4.8887987400000004</v>
      </c>
      <c r="U3652" s="96"/>
      <c r="V3652" s="94">
        <f>Tabla3[[#This Row],[PRECIO %      en $]]*Tabla3[[#This Row],[PEDIDO ]]</f>
        <v>0</v>
      </c>
      <c r="W3652" s="57">
        <f>Tabla3[[#This Row],[PRECIO CON DESCT.]]*Tabla3[[#This Row],[PEDIDO ]]</f>
        <v>0</v>
      </c>
      <c r="X3652" s="58">
        <f>Tabla3[[#This Row],[PRECIO SIN %]]*Tabla3[[#This Row],[PEDIDO ]]</f>
        <v>0</v>
      </c>
    </row>
    <row r="3653" spans="1:24" ht="33" customHeight="1" x14ac:dyDescent="0.4">
      <c r="A3653" s="124">
        <v>723860421968</v>
      </c>
      <c r="B3653" s="51" t="s">
        <v>297</v>
      </c>
      <c r="C3653" s="51" t="s">
        <v>297</v>
      </c>
      <c r="D36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53" s="118" t="s">
        <v>4115</v>
      </c>
      <c r="F3653" s="75" t="s">
        <v>526</v>
      </c>
      <c r="G36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53" s="77">
        <v>1</v>
      </c>
      <c r="J3653" s="52">
        <v>18.77778</v>
      </c>
      <c r="K3653" s="53">
        <f>Tabla3[[#This Row],[PRECIOS]]-Tabla3[[#This Row],[PRECIOS]]*10%</f>
        <v>16.900002000000001</v>
      </c>
      <c r="L3653" s="101"/>
      <c r="M3653" s="54"/>
      <c r="N3653" s="55">
        <f>IFERROR(Tabla3[[#This Row],[PRECIOS]]-Tabla3[[#This Row],[PRECIOS]]*Tabla3[[#This Row],[% PRODUCTO]]," ")</f>
        <v>18.77778</v>
      </c>
      <c r="O3653" s="54"/>
      <c r="P3653" s="55">
        <f>IFERROR(Tabla3[[#This Row],[OCULTAR2]]-Tabla3[[#This Row],[OCULTAR2]]*Tabla3[[#This Row],[% LÍNEA]]," ")</f>
        <v>18.77778</v>
      </c>
      <c r="Q3653" s="56">
        <f>IFERROR(Tabla3[[#This Row],[% PRODUCTO]]+Tabla3[[#This Row],[% LÍNEA]]," ")</f>
        <v>0</v>
      </c>
      <c r="R3653" s="53">
        <f>Tabla3[[#This Row],[OCULTAR3]]</f>
        <v>18.77778</v>
      </c>
      <c r="S3653" s="53">
        <f>Tabla3[[#This Row],[PRECIO SIN %]]-Tabla3[[#This Row],[PRECIO SIN %]]*10%</f>
        <v>16.900002000000001</v>
      </c>
      <c r="T3653" s="80">
        <f>(Tabla3[[#This Row],[PRECIO CON DESCT.]]-(Tabla3[[#This Row],[PRECIO CON DESCT.]]*$T$6))</f>
        <v>10.64700126</v>
      </c>
      <c r="U3653" s="96"/>
      <c r="V3653" s="94">
        <f>Tabla3[[#This Row],[PRECIO %      en $]]*Tabla3[[#This Row],[PEDIDO ]]</f>
        <v>0</v>
      </c>
      <c r="W3653" s="57">
        <f>Tabla3[[#This Row],[PRECIO CON DESCT.]]*Tabla3[[#This Row],[PEDIDO ]]</f>
        <v>0</v>
      </c>
      <c r="X3653" s="58">
        <f>Tabla3[[#This Row],[PRECIO SIN %]]*Tabla3[[#This Row],[PEDIDO ]]</f>
        <v>0</v>
      </c>
    </row>
    <row r="3654" spans="1:24" ht="33" customHeight="1" x14ac:dyDescent="0.4">
      <c r="A3654" s="125">
        <v>9330856987615</v>
      </c>
      <c r="B3654" s="59" t="s">
        <v>297</v>
      </c>
      <c r="C3654" s="59" t="s">
        <v>374</v>
      </c>
      <c r="D36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54" s="119" t="s">
        <v>4116</v>
      </c>
      <c r="F3654" s="76" t="s">
        <v>526</v>
      </c>
      <c r="G36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54" s="78">
        <v>20</v>
      </c>
      <c r="J3654" s="52">
        <v>8.7777799999999999</v>
      </c>
      <c r="K3654" s="60">
        <f>Tabla3[[#This Row],[PRECIOS]]-Tabla3[[#This Row],[PRECIOS]]*10%</f>
        <v>7.9000019999999997</v>
      </c>
      <c r="L3654" s="101"/>
      <c r="M3654" s="61"/>
      <c r="N3654" s="55">
        <f>IFERROR(Tabla3[[#This Row],[PRECIOS]]-Tabla3[[#This Row],[PRECIOS]]*Tabla3[[#This Row],[% PRODUCTO]]," ")</f>
        <v>8.7777799999999999</v>
      </c>
      <c r="O3654" s="61"/>
      <c r="P3654" s="55">
        <f>IFERROR(Tabla3[[#This Row],[OCULTAR2]]-Tabla3[[#This Row],[OCULTAR2]]*Tabla3[[#This Row],[% LÍNEA]]," ")</f>
        <v>8.7777799999999999</v>
      </c>
      <c r="Q3654" s="56">
        <f>IFERROR(Tabla3[[#This Row],[% PRODUCTO]]+Tabla3[[#This Row],[% LÍNEA]]," ")</f>
        <v>0</v>
      </c>
      <c r="R3654" s="60">
        <f>Tabla3[[#This Row],[OCULTAR3]]</f>
        <v>8.7777799999999999</v>
      </c>
      <c r="S3654" s="60">
        <f>Tabla3[[#This Row],[PRECIO SIN %]]-Tabla3[[#This Row],[PRECIO SIN %]]*10%</f>
        <v>7.9000019999999997</v>
      </c>
      <c r="T3654" s="80">
        <f>(Tabla3[[#This Row],[PRECIO CON DESCT.]]-(Tabla3[[#This Row],[PRECIO CON DESCT.]]*$T$6))</f>
        <v>4.9770012599999998</v>
      </c>
      <c r="U3654" s="96"/>
      <c r="V3654" s="94">
        <f>Tabla3[[#This Row],[PRECIO %      en $]]*Tabla3[[#This Row],[PEDIDO ]]</f>
        <v>0</v>
      </c>
      <c r="W3654" s="57">
        <f>Tabla3[[#This Row],[PRECIO CON DESCT.]]*Tabla3[[#This Row],[PEDIDO ]]</f>
        <v>0</v>
      </c>
      <c r="X3654" s="58">
        <f>Tabla3[[#This Row],[PRECIO SIN %]]*Tabla3[[#This Row],[PEDIDO ]]</f>
        <v>0</v>
      </c>
    </row>
    <row r="3655" spans="1:24" ht="33" customHeight="1" x14ac:dyDescent="0.4">
      <c r="A3655" s="124">
        <v>7597830003477</v>
      </c>
      <c r="B3655" s="51" t="s">
        <v>297</v>
      </c>
      <c r="C3655" s="51" t="s">
        <v>310</v>
      </c>
      <c r="D36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55" s="118" t="s">
        <v>4117</v>
      </c>
      <c r="F3655" s="75" t="s">
        <v>526</v>
      </c>
      <c r="G36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55" s="77">
        <v>17</v>
      </c>
      <c r="J3655" s="52">
        <v>9.6888900000000007</v>
      </c>
      <c r="K3655" s="53">
        <f>Tabla3[[#This Row],[PRECIOS]]-Tabla3[[#This Row],[PRECIOS]]*10%</f>
        <v>8.7200009999999999</v>
      </c>
      <c r="L3655" s="101"/>
      <c r="M3655" s="54"/>
      <c r="N3655" s="55">
        <f>IFERROR(Tabla3[[#This Row],[PRECIOS]]-Tabla3[[#This Row],[PRECIOS]]*Tabla3[[#This Row],[% PRODUCTO]]," ")</f>
        <v>9.6888900000000007</v>
      </c>
      <c r="O3655" s="54"/>
      <c r="P3655" s="55">
        <f>IFERROR(Tabla3[[#This Row],[OCULTAR2]]-Tabla3[[#This Row],[OCULTAR2]]*Tabla3[[#This Row],[% LÍNEA]]," ")</f>
        <v>9.6888900000000007</v>
      </c>
      <c r="Q3655" s="56">
        <f>IFERROR(Tabla3[[#This Row],[% PRODUCTO]]+Tabla3[[#This Row],[% LÍNEA]]," ")</f>
        <v>0</v>
      </c>
      <c r="R3655" s="53">
        <f>Tabla3[[#This Row],[OCULTAR3]]</f>
        <v>9.6888900000000007</v>
      </c>
      <c r="S3655" s="53">
        <f>Tabla3[[#This Row],[PRECIO SIN %]]-Tabla3[[#This Row],[PRECIO SIN %]]*10%</f>
        <v>8.7200009999999999</v>
      </c>
      <c r="T3655" s="80">
        <f>(Tabla3[[#This Row],[PRECIO CON DESCT.]]-(Tabla3[[#This Row],[PRECIO CON DESCT.]]*$T$6))</f>
        <v>5.4936006299999995</v>
      </c>
      <c r="U3655" s="96"/>
      <c r="V3655" s="94">
        <f>Tabla3[[#This Row],[PRECIO %      en $]]*Tabla3[[#This Row],[PEDIDO ]]</f>
        <v>0</v>
      </c>
      <c r="W3655" s="57">
        <f>Tabla3[[#This Row],[PRECIO CON DESCT.]]*Tabla3[[#This Row],[PEDIDO ]]</f>
        <v>0</v>
      </c>
      <c r="X3655" s="58">
        <f>Tabla3[[#This Row],[PRECIO SIN %]]*Tabla3[[#This Row],[PEDIDO ]]</f>
        <v>0</v>
      </c>
    </row>
    <row r="3656" spans="1:24" ht="33" customHeight="1" x14ac:dyDescent="0.4">
      <c r="A3656" s="125">
        <v>7594001560562</v>
      </c>
      <c r="B3656" s="59" t="s">
        <v>297</v>
      </c>
      <c r="C3656" s="59" t="s">
        <v>375</v>
      </c>
      <c r="D36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56" s="119" t="s">
        <v>4118</v>
      </c>
      <c r="F3656" s="76" t="s">
        <v>526</v>
      </c>
      <c r="G36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56" s="78">
        <v>371</v>
      </c>
      <c r="J3656" s="52">
        <v>2.6666699999999999</v>
      </c>
      <c r="K3656" s="60">
        <f>Tabla3[[#This Row],[PRECIOS]]-Tabla3[[#This Row],[PRECIOS]]*10%</f>
        <v>2.4000029999999999</v>
      </c>
      <c r="L3656" s="101"/>
      <c r="M3656" s="61"/>
      <c r="N3656" s="55">
        <f>IFERROR(Tabla3[[#This Row],[PRECIOS]]-Tabla3[[#This Row],[PRECIOS]]*Tabla3[[#This Row],[% PRODUCTO]]," ")</f>
        <v>2.6666699999999999</v>
      </c>
      <c r="O3656" s="61"/>
      <c r="P3656" s="55">
        <f>IFERROR(Tabla3[[#This Row],[OCULTAR2]]-Tabla3[[#This Row],[OCULTAR2]]*Tabla3[[#This Row],[% LÍNEA]]," ")</f>
        <v>2.6666699999999999</v>
      </c>
      <c r="Q3656" s="56">
        <f>IFERROR(Tabla3[[#This Row],[% PRODUCTO]]+Tabla3[[#This Row],[% LÍNEA]]," ")</f>
        <v>0</v>
      </c>
      <c r="R3656" s="60">
        <f>Tabla3[[#This Row],[OCULTAR3]]</f>
        <v>2.6666699999999999</v>
      </c>
      <c r="S3656" s="60">
        <f>Tabla3[[#This Row],[PRECIO SIN %]]-Tabla3[[#This Row],[PRECIO SIN %]]*10%</f>
        <v>2.4000029999999999</v>
      </c>
      <c r="T3656" s="80">
        <f>(Tabla3[[#This Row],[PRECIO CON DESCT.]]-(Tabla3[[#This Row],[PRECIO CON DESCT.]]*$T$6))</f>
        <v>1.5120018900000001</v>
      </c>
      <c r="U3656" s="96"/>
      <c r="V3656" s="94">
        <f>Tabla3[[#This Row],[PRECIO %      en $]]*Tabla3[[#This Row],[PEDIDO ]]</f>
        <v>0</v>
      </c>
      <c r="W3656" s="57">
        <f>Tabla3[[#This Row],[PRECIO CON DESCT.]]*Tabla3[[#This Row],[PEDIDO ]]</f>
        <v>0</v>
      </c>
      <c r="X3656" s="58">
        <f>Tabla3[[#This Row],[PRECIO SIN %]]*Tabla3[[#This Row],[PEDIDO ]]</f>
        <v>0</v>
      </c>
    </row>
    <row r="3657" spans="1:24" ht="33" customHeight="1" x14ac:dyDescent="0.4">
      <c r="A3657" s="124">
        <v>7594001560654</v>
      </c>
      <c r="B3657" s="51" t="s">
        <v>297</v>
      </c>
      <c r="C3657" s="51" t="s">
        <v>375</v>
      </c>
      <c r="D36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57" s="118" t="s">
        <v>4119</v>
      </c>
      <c r="F3657" s="75" t="s">
        <v>526</v>
      </c>
      <c r="G36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57" s="77">
        <v>475</v>
      </c>
      <c r="J3657" s="52">
        <v>3.1333299999999999</v>
      </c>
      <c r="K3657" s="53">
        <f>Tabla3[[#This Row],[PRECIOS]]-Tabla3[[#This Row],[PRECIOS]]*10%</f>
        <v>2.8199969999999999</v>
      </c>
      <c r="L3657" s="101"/>
      <c r="M3657" s="54"/>
      <c r="N3657" s="55">
        <f>IFERROR(Tabla3[[#This Row],[PRECIOS]]-Tabla3[[#This Row],[PRECIOS]]*Tabla3[[#This Row],[% PRODUCTO]]," ")</f>
        <v>3.1333299999999999</v>
      </c>
      <c r="O3657" s="54"/>
      <c r="P3657" s="55">
        <f>IFERROR(Tabla3[[#This Row],[OCULTAR2]]-Tabla3[[#This Row],[OCULTAR2]]*Tabla3[[#This Row],[% LÍNEA]]," ")</f>
        <v>3.1333299999999999</v>
      </c>
      <c r="Q3657" s="56">
        <f>IFERROR(Tabla3[[#This Row],[% PRODUCTO]]+Tabla3[[#This Row],[% LÍNEA]]," ")</f>
        <v>0</v>
      </c>
      <c r="R3657" s="53">
        <f>Tabla3[[#This Row],[OCULTAR3]]</f>
        <v>3.1333299999999999</v>
      </c>
      <c r="S3657" s="53">
        <f>Tabla3[[#This Row],[PRECIO SIN %]]-Tabla3[[#This Row],[PRECIO SIN %]]*10%</f>
        <v>2.8199969999999999</v>
      </c>
      <c r="T3657" s="80">
        <f>(Tabla3[[#This Row],[PRECIO CON DESCT.]]-(Tabla3[[#This Row],[PRECIO CON DESCT.]]*$T$6))</f>
        <v>1.7765981099999999</v>
      </c>
      <c r="U3657" s="96"/>
      <c r="V3657" s="94">
        <f>Tabla3[[#This Row],[PRECIO %      en $]]*Tabla3[[#This Row],[PEDIDO ]]</f>
        <v>0</v>
      </c>
      <c r="W3657" s="57">
        <f>Tabla3[[#This Row],[PRECIO CON DESCT.]]*Tabla3[[#This Row],[PEDIDO ]]</f>
        <v>0</v>
      </c>
      <c r="X3657" s="58">
        <f>Tabla3[[#This Row],[PRECIO SIN %]]*Tabla3[[#This Row],[PEDIDO ]]</f>
        <v>0</v>
      </c>
    </row>
    <row r="3658" spans="1:24" ht="33" customHeight="1" x14ac:dyDescent="0.4">
      <c r="A3658" s="125">
        <v>7594001560661</v>
      </c>
      <c r="B3658" s="59" t="s">
        <v>297</v>
      </c>
      <c r="C3658" s="59" t="s">
        <v>375</v>
      </c>
      <c r="D36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58" s="119" t="s">
        <v>4120</v>
      </c>
      <c r="F3658" s="76" t="s">
        <v>526</v>
      </c>
      <c r="G36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58" s="78">
        <v>401</v>
      </c>
      <c r="J3658" s="52">
        <v>4.6666699999999999</v>
      </c>
      <c r="K3658" s="60">
        <f>Tabla3[[#This Row],[PRECIOS]]-Tabla3[[#This Row],[PRECIOS]]*10%</f>
        <v>4.2000029999999997</v>
      </c>
      <c r="L3658" s="101"/>
      <c r="M3658" s="61"/>
      <c r="N3658" s="55">
        <f>IFERROR(Tabla3[[#This Row],[PRECIOS]]-Tabla3[[#This Row],[PRECIOS]]*Tabla3[[#This Row],[% PRODUCTO]]," ")</f>
        <v>4.6666699999999999</v>
      </c>
      <c r="O3658" s="61"/>
      <c r="P3658" s="55">
        <f>IFERROR(Tabla3[[#This Row],[OCULTAR2]]-Tabla3[[#This Row],[OCULTAR2]]*Tabla3[[#This Row],[% LÍNEA]]," ")</f>
        <v>4.6666699999999999</v>
      </c>
      <c r="Q3658" s="56">
        <f>IFERROR(Tabla3[[#This Row],[% PRODUCTO]]+Tabla3[[#This Row],[% LÍNEA]]," ")</f>
        <v>0</v>
      </c>
      <c r="R3658" s="60">
        <f>Tabla3[[#This Row],[OCULTAR3]]</f>
        <v>4.6666699999999999</v>
      </c>
      <c r="S3658" s="60">
        <f>Tabla3[[#This Row],[PRECIO SIN %]]-Tabla3[[#This Row],[PRECIO SIN %]]*10%</f>
        <v>4.2000029999999997</v>
      </c>
      <c r="T3658" s="80">
        <f>(Tabla3[[#This Row],[PRECIO CON DESCT.]]-(Tabla3[[#This Row],[PRECIO CON DESCT.]]*$T$6))</f>
        <v>2.64600189</v>
      </c>
      <c r="U3658" s="96"/>
      <c r="V3658" s="94">
        <f>Tabla3[[#This Row],[PRECIO %      en $]]*Tabla3[[#This Row],[PEDIDO ]]</f>
        <v>0</v>
      </c>
      <c r="W3658" s="57">
        <f>Tabla3[[#This Row],[PRECIO CON DESCT.]]*Tabla3[[#This Row],[PEDIDO ]]</f>
        <v>0</v>
      </c>
      <c r="X3658" s="58">
        <f>Tabla3[[#This Row],[PRECIO SIN %]]*Tabla3[[#This Row],[PEDIDO ]]</f>
        <v>0</v>
      </c>
    </row>
    <row r="3659" spans="1:24" ht="33" customHeight="1" x14ac:dyDescent="0.4">
      <c r="A3659" s="124">
        <v>7596793003142</v>
      </c>
      <c r="B3659" s="51" t="s">
        <v>297</v>
      </c>
      <c r="C3659" s="51" t="s">
        <v>307</v>
      </c>
      <c r="D36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59" s="118" t="s">
        <v>4121</v>
      </c>
      <c r="F3659" s="75" t="s">
        <v>526</v>
      </c>
      <c r="G36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59" s="77">
        <v>17</v>
      </c>
      <c r="J3659" s="52">
        <v>10</v>
      </c>
      <c r="K3659" s="53">
        <f>Tabla3[[#This Row],[PRECIOS]]-Tabla3[[#This Row],[PRECIOS]]*10%</f>
        <v>9</v>
      </c>
      <c r="L3659" s="101"/>
      <c r="M3659" s="54"/>
      <c r="N3659" s="55">
        <f>IFERROR(Tabla3[[#This Row],[PRECIOS]]-Tabla3[[#This Row],[PRECIOS]]*Tabla3[[#This Row],[% PRODUCTO]]," ")</f>
        <v>10</v>
      </c>
      <c r="O3659" s="54"/>
      <c r="P3659" s="55">
        <f>IFERROR(Tabla3[[#This Row],[OCULTAR2]]-Tabla3[[#This Row],[OCULTAR2]]*Tabla3[[#This Row],[% LÍNEA]]," ")</f>
        <v>10</v>
      </c>
      <c r="Q3659" s="56">
        <f>IFERROR(Tabla3[[#This Row],[% PRODUCTO]]+Tabla3[[#This Row],[% LÍNEA]]," ")</f>
        <v>0</v>
      </c>
      <c r="R3659" s="53">
        <f>Tabla3[[#This Row],[OCULTAR3]]</f>
        <v>10</v>
      </c>
      <c r="S3659" s="53">
        <f>Tabla3[[#This Row],[PRECIO SIN %]]-Tabla3[[#This Row],[PRECIO SIN %]]*10%</f>
        <v>9</v>
      </c>
      <c r="T3659" s="80">
        <f>(Tabla3[[#This Row],[PRECIO CON DESCT.]]-(Tabla3[[#This Row],[PRECIO CON DESCT.]]*$T$6))</f>
        <v>5.67</v>
      </c>
      <c r="U3659" s="96"/>
      <c r="V3659" s="94">
        <f>Tabla3[[#This Row],[PRECIO %      en $]]*Tabla3[[#This Row],[PEDIDO ]]</f>
        <v>0</v>
      </c>
      <c r="W3659" s="57">
        <f>Tabla3[[#This Row],[PRECIO CON DESCT.]]*Tabla3[[#This Row],[PEDIDO ]]</f>
        <v>0</v>
      </c>
      <c r="X3659" s="58">
        <f>Tabla3[[#This Row],[PRECIO SIN %]]*Tabla3[[#This Row],[PEDIDO ]]</f>
        <v>0</v>
      </c>
    </row>
    <row r="3660" spans="1:24" ht="33" customHeight="1" x14ac:dyDescent="0.4">
      <c r="A3660" s="125">
        <v>7597830003286</v>
      </c>
      <c r="B3660" s="59" t="s">
        <v>297</v>
      </c>
      <c r="C3660" s="59" t="s">
        <v>310</v>
      </c>
      <c r="D36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60" s="119" t="s">
        <v>4122</v>
      </c>
      <c r="F3660" s="76" t="s">
        <v>526</v>
      </c>
      <c r="G36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60" s="78">
        <v>14</v>
      </c>
      <c r="J3660" s="52">
        <v>8.5444399999999998</v>
      </c>
      <c r="K3660" s="60">
        <f>Tabla3[[#This Row],[PRECIOS]]-Tabla3[[#This Row],[PRECIOS]]*10%</f>
        <v>7.6899959999999998</v>
      </c>
      <c r="L3660" s="101"/>
      <c r="M3660" s="61"/>
      <c r="N3660" s="55">
        <f>IFERROR(Tabla3[[#This Row],[PRECIOS]]-Tabla3[[#This Row],[PRECIOS]]*Tabla3[[#This Row],[% PRODUCTO]]," ")</f>
        <v>8.5444399999999998</v>
      </c>
      <c r="O3660" s="61"/>
      <c r="P3660" s="55">
        <f>IFERROR(Tabla3[[#This Row],[OCULTAR2]]-Tabla3[[#This Row],[OCULTAR2]]*Tabla3[[#This Row],[% LÍNEA]]," ")</f>
        <v>8.5444399999999998</v>
      </c>
      <c r="Q3660" s="56">
        <f>IFERROR(Tabla3[[#This Row],[% PRODUCTO]]+Tabla3[[#This Row],[% LÍNEA]]," ")</f>
        <v>0</v>
      </c>
      <c r="R3660" s="60">
        <f>Tabla3[[#This Row],[OCULTAR3]]</f>
        <v>8.5444399999999998</v>
      </c>
      <c r="S3660" s="60">
        <f>Tabla3[[#This Row],[PRECIO SIN %]]-Tabla3[[#This Row],[PRECIO SIN %]]*10%</f>
        <v>7.6899959999999998</v>
      </c>
      <c r="T3660" s="80">
        <f>(Tabla3[[#This Row],[PRECIO CON DESCT.]]-(Tabla3[[#This Row],[PRECIO CON DESCT.]]*$T$6))</f>
        <v>4.8446974799999998</v>
      </c>
      <c r="U3660" s="96"/>
      <c r="V3660" s="94">
        <f>Tabla3[[#This Row],[PRECIO %      en $]]*Tabla3[[#This Row],[PEDIDO ]]</f>
        <v>0</v>
      </c>
      <c r="W3660" s="57">
        <f>Tabla3[[#This Row],[PRECIO CON DESCT.]]*Tabla3[[#This Row],[PEDIDO ]]</f>
        <v>0</v>
      </c>
      <c r="X3660" s="58">
        <f>Tabla3[[#This Row],[PRECIO SIN %]]*Tabla3[[#This Row],[PEDIDO ]]</f>
        <v>0</v>
      </c>
    </row>
    <row r="3661" spans="1:24" ht="33" customHeight="1" x14ac:dyDescent="0.4">
      <c r="A3661" s="124">
        <v>7596793003203</v>
      </c>
      <c r="B3661" s="51" t="s">
        <v>297</v>
      </c>
      <c r="C3661" s="51" t="s">
        <v>307</v>
      </c>
      <c r="D36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61" s="118" t="s">
        <v>4123</v>
      </c>
      <c r="F3661" s="75" t="s">
        <v>526</v>
      </c>
      <c r="G36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61" s="77">
        <v>8</v>
      </c>
      <c r="J3661" s="52">
        <v>9.9444400000000002</v>
      </c>
      <c r="K3661" s="53">
        <f>Tabla3[[#This Row],[PRECIOS]]-Tabla3[[#This Row],[PRECIOS]]*10%</f>
        <v>8.9499960000000005</v>
      </c>
      <c r="L3661" s="101"/>
      <c r="M3661" s="54"/>
      <c r="N3661" s="55">
        <f>IFERROR(Tabla3[[#This Row],[PRECIOS]]-Tabla3[[#This Row],[PRECIOS]]*Tabla3[[#This Row],[% PRODUCTO]]," ")</f>
        <v>9.9444400000000002</v>
      </c>
      <c r="O3661" s="54"/>
      <c r="P3661" s="55">
        <f>IFERROR(Tabla3[[#This Row],[OCULTAR2]]-Tabla3[[#This Row],[OCULTAR2]]*Tabla3[[#This Row],[% LÍNEA]]," ")</f>
        <v>9.9444400000000002</v>
      </c>
      <c r="Q3661" s="56">
        <f>IFERROR(Tabla3[[#This Row],[% PRODUCTO]]+Tabla3[[#This Row],[% LÍNEA]]," ")</f>
        <v>0</v>
      </c>
      <c r="R3661" s="53">
        <f>Tabla3[[#This Row],[OCULTAR3]]</f>
        <v>9.9444400000000002</v>
      </c>
      <c r="S3661" s="53">
        <f>Tabla3[[#This Row],[PRECIO SIN %]]-Tabla3[[#This Row],[PRECIO SIN %]]*10%</f>
        <v>8.9499960000000005</v>
      </c>
      <c r="T3661" s="80">
        <f>(Tabla3[[#This Row],[PRECIO CON DESCT.]]-(Tabla3[[#This Row],[PRECIO CON DESCT.]]*$T$6))</f>
        <v>5.6384974799999998</v>
      </c>
      <c r="U3661" s="96"/>
      <c r="V3661" s="94">
        <f>Tabla3[[#This Row],[PRECIO %      en $]]*Tabla3[[#This Row],[PEDIDO ]]</f>
        <v>0</v>
      </c>
      <c r="W3661" s="57">
        <f>Tabla3[[#This Row],[PRECIO CON DESCT.]]*Tabla3[[#This Row],[PEDIDO ]]</f>
        <v>0</v>
      </c>
      <c r="X3661" s="58">
        <f>Tabla3[[#This Row],[PRECIO SIN %]]*Tabla3[[#This Row],[PEDIDO ]]</f>
        <v>0</v>
      </c>
    </row>
    <row r="3662" spans="1:24" ht="33" customHeight="1" x14ac:dyDescent="0.4">
      <c r="A3662" s="125">
        <v>7596793003227</v>
      </c>
      <c r="B3662" s="59" t="s">
        <v>297</v>
      </c>
      <c r="C3662" s="59" t="s">
        <v>307</v>
      </c>
      <c r="D36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62" s="119" t="s">
        <v>4124</v>
      </c>
      <c r="F3662" s="76" t="s">
        <v>526</v>
      </c>
      <c r="G36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62" s="78">
        <v>5</v>
      </c>
      <c r="J3662" s="52">
        <v>9.9444400000000002</v>
      </c>
      <c r="K3662" s="60">
        <f>Tabla3[[#This Row],[PRECIOS]]-Tabla3[[#This Row],[PRECIOS]]*10%</f>
        <v>8.9499960000000005</v>
      </c>
      <c r="L3662" s="101"/>
      <c r="M3662" s="61"/>
      <c r="N3662" s="55">
        <f>IFERROR(Tabla3[[#This Row],[PRECIOS]]-Tabla3[[#This Row],[PRECIOS]]*Tabla3[[#This Row],[% PRODUCTO]]," ")</f>
        <v>9.9444400000000002</v>
      </c>
      <c r="O3662" s="61"/>
      <c r="P3662" s="55">
        <f>IFERROR(Tabla3[[#This Row],[OCULTAR2]]-Tabla3[[#This Row],[OCULTAR2]]*Tabla3[[#This Row],[% LÍNEA]]," ")</f>
        <v>9.9444400000000002</v>
      </c>
      <c r="Q3662" s="56">
        <f>IFERROR(Tabla3[[#This Row],[% PRODUCTO]]+Tabla3[[#This Row],[% LÍNEA]]," ")</f>
        <v>0</v>
      </c>
      <c r="R3662" s="60">
        <f>Tabla3[[#This Row],[OCULTAR3]]</f>
        <v>9.9444400000000002</v>
      </c>
      <c r="S3662" s="60">
        <f>Tabla3[[#This Row],[PRECIO SIN %]]-Tabla3[[#This Row],[PRECIO SIN %]]*10%</f>
        <v>8.9499960000000005</v>
      </c>
      <c r="T3662" s="80">
        <f>(Tabla3[[#This Row],[PRECIO CON DESCT.]]-(Tabla3[[#This Row],[PRECIO CON DESCT.]]*$T$6))</f>
        <v>5.6384974799999998</v>
      </c>
      <c r="U3662" s="96"/>
      <c r="V3662" s="94">
        <f>Tabla3[[#This Row],[PRECIO %      en $]]*Tabla3[[#This Row],[PEDIDO ]]</f>
        <v>0</v>
      </c>
      <c r="W3662" s="57">
        <f>Tabla3[[#This Row],[PRECIO CON DESCT.]]*Tabla3[[#This Row],[PEDIDO ]]</f>
        <v>0</v>
      </c>
      <c r="X3662" s="58">
        <f>Tabla3[[#This Row],[PRECIO SIN %]]*Tabla3[[#This Row],[PEDIDO ]]</f>
        <v>0</v>
      </c>
    </row>
    <row r="3663" spans="1:24" ht="33" customHeight="1" x14ac:dyDescent="0.4">
      <c r="A3663" s="124">
        <v>7591011004468</v>
      </c>
      <c r="B3663" s="51" t="s">
        <v>297</v>
      </c>
      <c r="C3663" s="51" t="s">
        <v>337</v>
      </c>
      <c r="D36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63" s="118" t="s">
        <v>4125</v>
      </c>
      <c r="F3663" s="75" t="s">
        <v>526</v>
      </c>
      <c r="G36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63" s="77">
        <v>7</v>
      </c>
      <c r="J3663" s="52">
        <v>21.22222</v>
      </c>
      <c r="K3663" s="53">
        <f>Tabla3[[#This Row],[PRECIOS]]-Tabla3[[#This Row],[PRECIOS]]*10%</f>
        <v>19.099997999999999</v>
      </c>
      <c r="L3663" s="101"/>
      <c r="M3663" s="54"/>
      <c r="N3663" s="55">
        <f>IFERROR(Tabla3[[#This Row],[PRECIOS]]-Tabla3[[#This Row],[PRECIOS]]*Tabla3[[#This Row],[% PRODUCTO]]," ")</f>
        <v>21.22222</v>
      </c>
      <c r="O3663" s="54"/>
      <c r="P3663" s="55">
        <f>IFERROR(Tabla3[[#This Row],[OCULTAR2]]-Tabla3[[#This Row],[OCULTAR2]]*Tabla3[[#This Row],[% LÍNEA]]," ")</f>
        <v>21.22222</v>
      </c>
      <c r="Q3663" s="56">
        <f>IFERROR(Tabla3[[#This Row],[% PRODUCTO]]+Tabla3[[#This Row],[% LÍNEA]]," ")</f>
        <v>0</v>
      </c>
      <c r="R3663" s="53">
        <f>Tabla3[[#This Row],[OCULTAR3]]</f>
        <v>21.22222</v>
      </c>
      <c r="S3663" s="53">
        <f>Tabla3[[#This Row],[PRECIO SIN %]]-Tabla3[[#This Row],[PRECIO SIN %]]*10%</f>
        <v>19.099997999999999</v>
      </c>
      <c r="T3663" s="80">
        <f>(Tabla3[[#This Row],[PRECIO CON DESCT.]]-(Tabla3[[#This Row],[PRECIO CON DESCT.]]*$T$6))</f>
        <v>12.03299874</v>
      </c>
      <c r="U3663" s="96"/>
      <c r="V3663" s="94">
        <f>Tabla3[[#This Row],[PRECIO %      en $]]*Tabla3[[#This Row],[PEDIDO ]]</f>
        <v>0</v>
      </c>
      <c r="W3663" s="57">
        <f>Tabla3[[#This Row],[PRECIO CON DESCT.]]*Tabla3[[#This Row],[PEDIDO ]]</f>
        <v>0</v>
      </c>
      <c r="X3663" s="58">
        <f>Tabla3[[#This Row],[PRECIO SIN %]]*Tabla3[[#This Row],[PEDIDO ]]</f>
        <v>0</v>
      </c>
    </row>
    <row r="3664" spans="1:24" ht="33" customHeight="1" x14ac:dyDescent="0.4">
      <c r="A3664" s="125">
        <v>7596139000453</v>
      </c>
      <c r="B3664" s="59" t="s">
        <v>297</v>
      </c>
      <c r="C3664" s="59" t="s">
        <v>175</v>
      </c>
      <c r="D36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64" s="119" t="s">
        <v>4126</v>
      </c>
      <c r="F3664" s="76" t="s">
        <v>537</v>
      </c>
      <c r="G36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64" s="78">
        <v>8</v>
      </c>
      <c r="J3664" s="52">
        <v>7.8333300000000001</v>
      </c>
      <c r="K3664" s="60">
        <f>Tabla3[[#This Row],[PRECIOS]]-Tabla3[[#This Row],[PRECIOS]]*10%</f>
        <v>7.0499970000000003</v>
      </c>
      <c r="L3664" s="101"/>
      <c r="M3664" s="61"/>
      <c r="N3664" s="55">
        <f>IFERROR(Tabla3[[#This Row],[PRECIOS]]-Tabla3[[#This Row],[PRECIOS]]*Tabla3[[#This Row],[% PRODUCTO]]," ")</f>
        <v>7.8333300000000001</v>
      </c>
      <c r="O3664" s="61"/>
      <c r="P3664" s="55">
        <f>IFERROR(Tabla3[[#This Row],[OCULTAR2]]-Tabla3[[#This Row],[OCULTAR2]]*Tabla3[[#This Row],[% LÍNEA]]," ")</f>
        <v>7.8333300000000001</v>
      </c>
      <c r="Q3664" s="56">
        <f>IFERROR(Tabla3[[#This Row],[% PRODUCTO]]+Tabla3[[#This Row],[% LÍNEA]]," ")</f>
        <v>0</v>
      </c>
      <c r="R3664" s="60">
        <f>Tabla3[[#This Row],[OCULTAR3]]</f>
        <v>7.8333300000000001</v>
      </c>
      <c r="S3664" s="60">
        <f>Tabla3[[#This Row],[PRECIO SIN %]]-Tabla3[[#This Row],[PRECIO SIN %]]*10%</f>
        <v>7.0499970000000003</v>
      </c>
      <c r="T3664" s="80">
        <f>(Tabla3[[#This Row],[PRECIO CON DESCT.]]-(Tabla3[[#This Row],[PRECIO CON DESCT.]]*$T$6))</f>
        <v>4.4414981100000004</v>
      </c>
      <c r="U3664" s="96"/>
      <c r="V3664" s="94">
        <f>Tabla3[[#This Row],[PRECIO %      en $]]*Tabla3[[#This Row],[PEDIDO ]]</f>
        <v>0</v>
      </c>
      <c r="W3664" s="57">
        <f>Tabla3[[#This Row],[PRECIO CON DESCT.]]*Tabla3[[#This Row],[PEDIDO ]]</f>
        <v>0</v>
      </c>
      <c r="X3664" s="58">
        <f>Tabla3[[#This Row],[PRECIO SIN %]]*Tabla3[[#This Row],[PEDIDO ]]</f>
        <v>0</v>
      </c>
    </row>
    <row r="3665" spans="1:24" ht="33" customHeight="1" x14ac:dyDescent="0.4">
      <c r="A3665" s="124">
        <v>7591309902759</v>
      </c>
      <c r="B3665" s="51" t="s">
        <v>297</v>
      </c>
      <c r="C3665" s="51" t="s">
        <v>157</v>
      </c>
      <c r="D36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65" s="118" t="s">
        <v>4127</v>
      </c>
      <c r="F3665" s="75" t="s">
        <v>526</v>
      </c>
      <c r="G36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65" s="77">
        <v>102</v>
      </c>
      <c r="J3665" s="52">
        <v>3.5555599999999998</v>
      </c>
      <c r="K3665" s="53">
        <f>Tabla3[[#This Row],[PRECIOS]]-Tabla3[[#This Row],[PRECIOS]]*10%</f>
        <v>3.2000039999999998</v>
      </c>
      <c r="L3665" s="101"/>
      <c r="M3665" s="54"/>
      <c r="N3665" s="55">
        <f>IFERROR(Tabla3[[#This Row],[PRECIOS]]-Tabla3[[#This Row],[PRECIOS]]*Tabla3[[#This Row],[% PRODUCTO]]," ")</f>
        <v>3.5555599999999998</v>
      </c>
      <c r="O3665" s="54"/>
      <c r="P3665" s="55">
        <f>IFERROR(Tabla3[[#This Row],[OCULTAR2]]-Tabla3[[#This Row],[OCULTAR2]]*Tabla3[[#This Row],[% LÍNEA]]," ")</f>
        <v>3.5555599999999998</v>
      </c>
      <c r="Q3665" s="56">
        <f>IFERROR(Tabla3[[#This Row],[% PRODUCTO]]+Tabla3[[#This Row],[% LÍNEA]]," ")</f>
        <v>0</v>
      </c>
      <c r="R3665" s="53">
        <f>Tabla3[[#This Row],[OCULTAR3]]</f>
        <v>3.5555599999999998</v>
      </c>
      <c r="S3665" s="53">
        <f>Tabla3[[#This Row],[PRECIO SIN %]]-Tabla3[[#This Row],[PRECIO SIN %]]*10%</f>
        <v>3.2000039999999998</v>
      </c>
      <c r="T3665" s="80">
        <f>(Tabla3[[#This Row],[PRECIO CON DESCT.]]-(Tabla3[[#This Row],[PRECIO CON DESCT.]]*$T$6))</f>
        <v>2.0160025199999998</v>
      </c>
      <c r="U3665" s="96"/>
      <c r="V3665" s="94">
        <f>Tabla3[[#This Row],[PRECIO %      en $]]*Tabla3[[#This Row],[PEDIDO ]]</f>
        <v>0</v>
      </c>
      <c r="W3665" s="57">
        <f>Tabla3[[#This Row],[PRECIO CON DESCT.]]*Tabla3[[#This Row],[PEDIDO ]]</f>
        <v>0</v>
      </c>
      <c r="X3665" s="58">
        <f>Tabla3[[#This Row],[PRECIO SIN %]]*Tabla3[[#This Row],[PEDIDO ]]</f>
        <v>0</v>
      </c>
    </row>
    <row r="3666" spans="1:24" ht="33" customHeight="1" x14ac:dyDescent="0.4">
      <c r="A3666" s="125">
        <v>7596139000521</v>
      </c>
      <c r="B3666" s="59" t="s">
        <v>297</v>
      </c>
      <c r="C3666" s="59" t="s">
        <v>175</v>
      </c>
      <c r="D36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66" s="119" t="s">
        <v>4128</v>
      </c>
      <c r="F3666" s="76" t="s">
        <v>526</v>
      </c>
      <c r="G36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66" s="78">
        <v>76</v>
      </c>
      <c r="J3666" s="52">
        <v>2.8333300000000001</v>
      </c>
      <c r="K3666" s="60">
        <f>Tabla3[[#This Row],[PRECIOS]]-Tabla3[[#This Row],[PRECIOS]]*10%</f>
        <v>2.5499970000000003</v>
      </c>
      <c r="L3666" s="101"/>
      <c r="M3666" s="61"/>
      <c r="N3666" s="55">
        <f>IFERROR(Tabla3[[#This Row],[PRECIOS]]-Tabla3[[#This Row],[PRECIOS]]*Tabla3[[#This Row],[% PRODUCTO]]," ")</f>
        <v>2.8333300000000001</v>
      </c>
      <c r="O3666" s="61"/>
      <c r="P3666" s="55">
        <f>IFERROR(Tabla3[[#This Row],[OCULTAR2]]-Tabla3[[#This Row],[OCULTAR2]]*Tabla3[[#This Row],[% LÍNEA]]," ")</f>
        <v>2.8333300000000001</v>
      </c>
      <c r="Q3666" s="56">
        <f>IFERROR(Tabla3[[#This Row],[% PRODUCTO]]+Tabla3[[#This Row],[% LÍNEA]]," ")</f>
        <v>0</v>
      </c>
      <c r="R3666" s="60">
        <f>Tabla3[[#This Row],[OCULTAR3]]</f>
        <v>2.8333300000000001</v>
      </c>
      <c r="S3666" s="60">
        <f>Tabla3[[#This Row],[PRECIO SIN %]]-Tabla3[[#This Row],[PRECIO SIN %]]*10%</f>
        <v>2.5499970000000003</v>
      </c>
      <c r="T3666" s="80">
        <f>(Tabla3[[#This Row],[PRECIO CON DESCT.]]-(Tabla3[[#This Row],[PRECIO CON DESCT.]]*$T$6))</f>
        <v>1.6064981100000002</v>
      </c>
      <c r="U3666" s="96"/>
      <c r="V3666" s="94">
        <f>Tabla3[[#This Row],[PRECIO %      en $]]*Tabla3[[#This Row],[PEDIDO ]]</f>
        <v>0</v>
      </c>
      <c r="W3666" s="57">
        <f>Tabla3[[#This Row],[PRECIO CON DESCT.]]*Tabla3[[#This Row],[PEDIDO ]]</f>
        <v>0</v>
      </c>
      <c r="X3666" s="58">
        <f>Tabla3[[#This Row],[PRECIO SIN %]]*Tabla3[[#This Row],[PEDIDO ]]</f>
        <v>0</v>
      </c>
    </row>
    <row r="3667" spans="1:24" ht="33" customHeight="1" x14ac:dyDescent="0.4">
      <c r="A3667" s="124">
        <v>1.35019315117842E+39</v>
      </c>
      <c r="B3667" s="51" t="s">
        <v>297</v>
      </c>
      <c r="C3667" s="51" t="s">
        <v>376</v>
      </c>
      <c r="D36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67" s="118" t="s">
        <v>4129</v>
      </c>
      <c r="F3667" s="75" t="s">
        <v>537</v>
      </c>
      <c r="G36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67" s="77">
        <v>1827</v>
      </c>
      <c r="J3667" s="52">
        <v>1.8333299999999999</v>
      </c>
      <c r="K3667" s="53">
        <f>Tabla3[[#This Row],[PRECIOS]]-Tabla3[[#This Row],[PRECIOS]]*10%</f>
        <v>1.6499969999999999</v>
      </c>
      <c r="L3667" s="101"/>
      <c r="M3667" s="54"/>
      <c r="N3667" s="55">
        <f>IFERROR(Tabla3[[#This Row],[PRECIOS]]-Tabla3[[#This Row],[PRECIOS]]*Tabla3[[#This Row],[% PRODUCTO]]," ")</f>
        <v>1.8333299999999999</v>
      </c>
      <c r="O3667" s="54"/>
      <c r="P3667" s="55">
        <f>IFERROR(Tabla3[[#This Row],[OCULTAR2]]-Tabla3[[#This Row],[OCULTAR2]]*Tabla3[[#This Row],[% LÍNEA]]," ")</f>
        <v>1.8333299999999999</v>
      </c>
      <c r="Q3667" s="56">
        <f>IFERROR(Tabla3[[#This Row],[% PRODUCTO]]+Tabla3[[#This Row],[% LÍNEA]]," ")</f>
        <v>0</v>
      </c>
      <c r="R3667" s="53">
        <f>Tabla3[[#This Row],[OCULTAR3]]</f>
        <v>1.8333299999999999</v>
      </c>
      <c r="S3667" s="53">
        <f>Tabla3[[#This Row],[PRECIO SIN %]]-Tabla3[[#This Row],[PRECIO SIN %]]*10%</f>
        <v>1.6499969999999999</v>
      </c>
      <c r="T3667" s="80">
        <f>(Tabla3[[#This Row],[PRECIO CON DESCT.]]-(Tabla3[[#This Row],[PRECIO CON DESCT.]]*$T$6))</f>
        <v>1.0394981099999998</v>
      </c>
      <c r="U3667" s="96"/>
      <c r="V3667" s="94">
        <f>Tabla3[[#This Row],[PRECIO %      en $]]*Tabla3[[#This Row],[PEDIDO ]]</f>
        <v>0</v>
      </c>
      <c r="W3667" s="57">
        <f>Tabla3[[#This Row],[PRECIO CON DESCT.]]*Tabla3[[#This Row],[PEDIDO ]]</f>
        <v>0</v>
      </c>
      <c r="X3667" s="58">
        <f>Tabla3[[#This Row],[PRECIO SIN %]]*Tabla3[[#This Row],[PEDIDO ]]</f>
        <v>0</v>
      </c>
    </row>
    <row r="3668" spans="1:24" ht="33" customHeight="1" x14ac:dyDescent="0.4">
      <c r="A3668" s="125">
        <v>1.35019315117859E+39</v>
      </c>
      <c r="B3668" s="59" t="s">
        <v>297</v>
      </c>
      <c r="C3668" s="59" t="s">
        <v>376</v>
      </c>
      <c r="D36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68" s="119" t="s">
        <v>4130</v>
      </c>
      <c r="F3668" s="76" t="s">
        <v>537</v>
      </c>
      <c r="G36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68" s="78">
        <v>4450</v>
      </c>
      <c r="J3668" s="52">
        <v>1.78</v>
      </c>
      <c r="K3668" s="60">
        <f>Tabla3[[#This Row],[PRECIOS]]-Tabla3[[#This Row],[PRECIOS]]*10%</f>
        <v>1.6020000000000001</v>
      </c>
      <c r="L3668" s="101"/>
      <c r="M3668" s="61"/>
      <c r="N3668" s="55">
        <f>IFERROR(Tabla3[[#This Row],[PRECIOS]]-Tabla3[[#This Row],[PRECIOS]]*Tabla3[[#This Row],[% PRODUCTO]]," ")</f>
        <v>1.78</v>
      </c>
      <c r="O3668" s="61"/>
      <c r="P3668" s="55">
        <f>IFERROR(Tabla3[[#This Row],[OCULTAR2]]-Tabla3[[#This Row],[OCULTAR2]]*Tabla3[[#This Row],[% LÍNEA]]," ")</f>
        <v>1.78</v>
      </c>
      <c r="Q3668" s="56">
        <f>IFERROR(Tabla3[[#This Row],[% PRODUCTO]]+Tabla3[[#This Row],[% LÍNEA]]," ")</f>
        <v>0</v>
      </c>
      <c r="R3668" s="60">
        <f>Tabla3[[#This Row],[OCULTAR3]]</f>
        <v>1.78</v>
      </c>
      <c r="S3668" s="60">
        <f>Tabla3[[#This Row],[PRECIO SIN %]]-Tabla3[[#This Row],[PRECIO SIN %]]*10%</f>
        <v>1.6020000000000001</v>
      </c>
      <c r="T3668" s="80">
        <f>(Tabla3[[#This Row],[PRECIO CON DESCT.]]-(Tabla3[[#This Row],[PRECIO CON DESCT.]]*$T$6))</f>
        <v>1.00926</v>
      </c>
      <c r="U3668" s="96"/>
      <c r="V3668" s="94">
        <f>Tabla3[[#This Row],[PRECIO %      en $]]*Tabla3[[#This Row],[PEDIDO ]]</f>
        <v>0</v>
      </c>
      <c r="W3668" s="57">
        <f>Tabla3[[#This Row],[PRECIO CON DESCT.]]*Tabla3[[#This Row],[PEDIDO ]]</f>
        <v>0</v>
      </c>
      <c r="X3668" s="58">
        <f>Tabla3[[#This Row],[PRECIO SIN %]]*Tabla3[[#This Row],[PEDIDO ]]</f>
        <v>0</v>
      </c>
    </row>
    <row r="3669" spans="1:24" ht="33" customHeight="1" x14ac:dyDescent="0.4">
      <c r="A3669" s="124">
        <v>1.3501931511780401E+39</v>
      </c>
      <c r="B3669" s="51" t="s">
        <v>297</v>
      </c>
      <c r="C3669" s="51" t="s">
        <v>376</v>
      </c>
      <c r="D36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69" s="118" t="s">
        <v>4131</v>
      </c>
      <c r="F3669" s="75" t="s">
        <v>537</v>
      </c>
      <c r="G36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69" s="77">
        <v>4818</v>
      </c>
      <c r="J3669" s="52">
        <v>1.8333299999999999</v>
      </c>
      <c r="K3669" s="53">
        <f>Tabla3[[#This Row],[PRECIOS]]-Tabla3[[#This Row],[PRECIOS]]*10%</f>
        <v>1.6499969999999999</v>
      </c>
      <c r="L3669" s="101"/>
      <c r="M3669" s="54"/>
      <c r="N3669" s="55">
        <f>IFERROR(Tabla3[[#This Row],[PRECIOS]]-Tabla3[[#This Row],[PRECIOS]]*Tabla3[[#This Row],[% PRODUCTO]]," ")</f>
        <v>1.8333299999999999</v>
      </c>
      <c r="O3669" s="54"/>
      <c r="P3669" s="55">
        <f>IFERROR(Tabla3[[#This Row],[OCULTAR2]]-Tabla3[[#This Row],[OCULTAR2]]*Tabla3[[#This Row],[% LÍNEA]]," ")</f>
        <v>1.8333299999999999</v>
      </c>
      <c r="Q3669" s="56">
        <f>IFERROR(Tabla3[[#This Row],[% PRODUCTO]]+Tabla3[[#This Row],[% LÍNEA]]," ")</f>
        <v>0</v>
      </c>
      <c r="R3669" s="53">
        <f>Tabla3[[#This Row],[OCULTAR3]]</f>
        <v>1.8333299999999999</v>
      </c>
      <c r="S3669" s="53">
        <f>Tabla3[[#This Row],[PRECIO SIN %]]-Tabla3[[#This Row],[PRECIO SIN %]]*10%</f>
        <v>1.6499969999999999</v>
      </c>
      <c r="T3669" s="80">
        <f>(Tabla3[[#This Row],[PRECIO CON DESCT.]]-(Tabla3[[#This Row],[PRECIO CON DESCT.]]*$T$6))</f>
        <v>1.0394981099999998</v>
      </c>
      <c r="U3669" s="96"/>
      <c r="V3669" s="94">
        <f>Tabla3[[#This Row],[PRECIO %      en $]]*Tabla3[[#This Row],[PEDIDO ]]</f>
        <v>0</v>
      </c>
      <c r="W3669" s="57">
        <f>Tabla3[[#This Row],[PRECIO CON DESCT.]]*Tabla3[[#This Row],[PEDIDO ]]</f>
        <v>0</v>
      </c>
      <c r="X3669" s="58">
        <f>Tabla3[[#This Row],[PRECIO SIN %]]*Tabla3[[#This Row],[PEDIDO ]]</f>
        <v>0</v>
      </c>
    </row>
    <row r="3670" spans="1:24" ht="33" customHeight="1" x14ac:dyDescent="0.4">
      <c r="A3670" s="125">
        <v>1.35019315117828E+39</v>
      </c>
      <c r="B3670" s="59" t="s">
        <v>297</v>
      </c>
      <c r="C3670" s="59" t="s">
        <v>376</v>
      </c>
      <c r="D36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70" s="119" t="s">
        <v>4132</v>
      </c>
      <c r="F3670" s="76" t="s">
        <v>537</v>
      </c>
      <c r="G36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70" s="78">
        <v>4479</v>
      </c>
      <c r="J3670" s="52">
        <v>1.8333299999999999</v>
      </c>
      <c r="K3670" s="60">
        <f>Tabla3[[#This Row],[PRECIOS]]-Tabla3[[#This Row],[PRECIOS]]*10%</f>
        <v>1.6499969999999999</v>
      </c>
      <c r="L3670" s="101"/>
      <c r="M3670" s="61"/>
      <c r="N3670" s="55">
        <f>IFERROR(Tabla3[[#This Row],[PRECIOS]]-Tabla3[[#This Row],[PRECIOS]]*Tabla3[[#This Row],[% PRODUCTO]]," ")</f>
        <v>1.8333299999999999</v>
      </c>
      <c r="O3670" s="61"/>
      <c r="P3670" s="55">
        <f>IFERROR(Tabla3[[#This Row],[OCULTAR2]]-Tabla3[[#This Row],[OCULTAR2]]*Tabla3[[#This Row],[% LÍNEA]]," ")</f>
        <v>1.8333299999999999</v>
      </c>
      <c r="Q3670" s="56">
        <f>IFERROR(Tabla3[[#This Row],[% PRODUCTO]]+Tabla3[[#This Row],[% LÍNEA]]," ")</f>
        <v>0</v>
      </c>
      <c r="R3670" s="60">
        <f>Tabla3[[#This Row],[OCULTAR3]]</f>
        <v>1.8333299999999999</v>
      </c>
      <c r="S3670" s="60">
        <f>Tabla3[[#This Row],[PRECIO SIN %]]-Tabla3[[#This Row],[PRECIO SIN %]]*10%</f>
        <v>1.6499969999999999</v>
      </c>
      <c r="T3670" s="80">
        <f>(Tabla3[[#This Row],[PRECIO CON DESCT.]]-(Tabla3[[#This Row],[PRECIO CON DESCT.]]*$T$6))</f>
        <v>1.0394981099999998</v>
      </c>
      <c r="U3670" s="96"/>
      <c r="V3670" s="94">
        <f>Tabla3[[#This Row],[PRECIO %      en $]]*Tabla3[[#This Row],[PEDIDO ]]</f>
        <v>0</v>
      </c>
      <c r="W3670" s="57">
        <f>Tabla3[[#This Row],[PRECIO CON DESCT.]]*Tabla3[[#This Row],[PEDIDO ]]</f>
        <v>0</v>
      </c>
      <c r="X3670" s="58">
        <f>Tabla3[[#This Row],[PRECIO SIN %]]*Tabla3[[#This Row],[PEDIDO ]]</f>
        <v>0</v>
      </c>
    </row>
    <row r="3671" spans="1:24" ht="33" customHeight="1" x14ac:dyDescent="0.4">
      <c r="A3671" s="124">
        <v>7597830004054</v>
      </c>
      <c r="B3671" s="51" t="s">
        <v>297</v>
      </c>
      <c r="C3671" s="51" t="s">
        <v>310</v>
      </c>
      <c r="D36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671" s="118" t="s">
        <v>4133</v>
      </c>
      <c r="F3671" s="75" t="s">
        <v>537</v>
      </c>
      <c r="G36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671" s="77">
        <v>1593</v>
      </c>
      <c r="J3671" s="52">
        <v>0.13333</v>
      </c>
      <c r="K3671" s="53">
        <f>Tabla3[[#This Row],[PRECIOS]]-Tabla3[[#This Row],[PRECIOS]]*10%</f>
        <v>0.11999700000000001</v>
      </c>
      <c r="L3671" s="101" t="s">
        <v>5327</v>
      </c>
      <c r="M3671" s="54"/>
      <c r="N3671" s="55">
        <f>IFERROR(Tabla3[[#This Row],[PRECIOS]]-Tabla3[[#This Row],[PRECIOS]]*Tabla3[[#This Row],[% PRODUCTO]]," ")</f>
        <v>0.13333</v>
      </c>
      <c r="O3671" s="54"/>
      <c r="P3671" s="55">
        <f>IFERROR(Tabla3[[#This Row],[OCULTAR2]]-Tabla3[[#This Row],[OCULTAR2]]*Tabla3[[#This Row],[% LÍNEA]]," ")</f>
        <v>0.13333</v>
      </c>
      <c r="Q3671" s="56">
        <f>IFERROR(Tabla3[[#This Row],[% PRODUCTO]]+Tabla3[[#This Row],[% LÍNEA]]," ")</f>
        <v>0</v>
      </c>
      <c r="R3671" s="53">
        <f>Tabla3[[#This Row],[OCULTAR3]]</f>
        <v>0.13333</v>
      </c>
      <c r="S3671" s="53">
        <f>Tabla3[[#This Row],[PRECIO SIN %]]-Tabla3[[#This Row],[PRECIO SIN %]]*10%</f>
        <v>0.11999700000000001</v>
      </c>
      <c r="T3671" s="80">
        <f>(Tabla3[[#This Row],[PRECIO CON DESCT.]]-(Tabla3[[#This Row],[PRECIO CON DESCT.]]*$T$6))</f>
        <v>7.5598109999999996E-2</v>
      </c>
      <c r="U3671" s="96"/>
      <c r="V3671" s="94">
        <f>Tabla3[[#This Row],[PRECIO %      en $]]*Tabla3[[#This Row],[PEDIDO ]]</f>
        <v>0</v>
      </c>
      <c r="W3671" s="57">
        <f>Tabla3[[#This Row],[PRECIO CON DESCT.]]*Tabla3[[#This Row],[PEDIDO ]]</f>
        <v>0</v>
      </c>
      <c r="X3671" s="58">
        <f>Tabla3[[#This Row],[PRECIO SIN %]]*Tabla3[[#This Row],[PEDIDO ]]</f>
        <v>0</v>
      </c>
    </row>
    <row r="3672" spans="1:24" ht="33" customHeight="1" x14ac:dyDescent="0.4">
      <c r="A3672" s="125" t="s">
        <v>377</v>
      </c>
      <c r="B3672" s="59" t="s">
        <v>297</v>
      </c>
      <c r="C3672" s="59" t="s">
        <v>312</v>
      </c>
      <c r="D36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72" s="119" t="s">
        <v>4134</v>
      </c>
      <c r="F3672" s="76" t="s">
        <v>537</v>
      </c>
      <c r="G36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72" s="78">
        <v>1498</v>
      </c>
      <c r="J3672" s="52">
        <v>0.16667000000000001</v>
      </c>
      <c r="K3672" s="60">
        <f>Tabla3[[#This Row],[PRECIOS]]-Tabla3[[#This Row],[PRECIOS]]*10%</f>
        <v>0.150003</v>
      </c>
      <c r="L3672" s="101"/>
      <c r="M3672" s="61"/>
      <c r="N3672" s="55">
        <f>IFERROR(Tabla3[[#This Row],[PRECIOS]]-Tabla3[[#This Row],[PRECIOS]]*Tabla3[[#This Row],[% PRODUCTO]]," ")</f>
        <v>0.16667000000000001</v>
      </c>
      <c r="O3672" s="61"/>
      <c r="P3672" s="55">
        <f>IFERROR(Tabla3[[#This Row],[OCULTAR2]]-Tabla3[[#This Row],[OCULTAR2]]*Tabla3[[#This Row],[% LÍNEA]]," ")</f>
        <v>0.16667000000000001</v>
      </c>
      <c r="Q3672" s="56">
        <f>IFERROR(Tabla3[[#This Row],[% PRODUCTO]]+Tabla3[[#This Row],[% LÍNEA]]," ")</f>
        <v>0</v>
      </c>
      <c r="R3672" s="60">
        <f>Tabla3[[#This Row],[OCULTAR3]]</f>
        <v>0.16667000000000001</v>
      </c>
      <c r="S3672" s="60">
        <f>Tabla3[[#This Row],[PRECIO SIN %]]-Tabla3[[#This Row],[PRECIO SIN %]]*10%</f>
        <v>0.150003</v>
      </c>
      <c r="T3672" s="80">
        <f>(Tabla3[[#This Row],[PRECIO CON DESCT.]]-(Tabla3[[#This Row],[PRECIO CON DESCT.]]*$T$6))</f>
        <v>9.4501890000000005E-2</v>
      </c>
      <c r="U3672" s="96"/>
      <c r="V3672" s="94">
        <f>Tabla3[[#This Row],[PRECIO %      en $]]*Tabla3[[#This Row],[PEDIDO ]]</f>
        <v>0</v>
      </c>
      <c r="W3672" s="57">
        <f>Tabla3[[#This Row],[PRECIO CON DESCT.]]*Tabla3[[#This Row],[PEDIDO ]]</f>
        <v>0</v>
      </c>
      <c r="X3672" s="58">
        <f>Tabla3[[#This Row],[PRECIO SIN %]]*Tabla3[[#This Row],[PEDIDO ]]</f>
        <v>0</v>
      </c>
    </row>
    <row r="3673" spans="1:24" ht="33" customHeight="1" x14ac:dyDescent="0.4">
      <c r="A3673" s="124">
        <v>7597830004085</v>
      </c>
      <c r="B3673" s="51" t="s">
        <v>297</v>
      </c>
      <c r="C3673" s="51" t="s">
        <v>310</v>
      </c>
      <c r="D36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73" s="118" t="s">
        <v>4135</v>
      </c>
      <c r="F3673" s="75" t="s">
        <v>537</v>
      </c>
      <c r="G36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73" s="77">
        <v>1349</v>
      </c>
      <c r="J3673" s="52">
        <v>0.14444000000000001</v>
      </c>
      <c r="K3673" s="53">
        <f>Tabla3[[#This Row],[PRECIOS]]-Tabla3[[#This Row],[PRECIOS]]*10%</f>
        <v>0.129996</v>
      </c>
      <c r="L3673" s="101"/>
      <c r="M3673" s="54"/>
      <c r="N3673" s="55">
        <f>IFERROR(Tabla3[[#This Row],[PRECIOS]]-Tabla3[[#This Row],[PRECIOS]]*Tabla3[[#This Row],[% PRODUCTO]]," ")</f>
        <v>0.14444000000000001</v>
      </c>
      <c r="O3673" s="54"/>
      <c r="P3673" s="55">
        <f>IFERROR(Tabla3[[#This Row],[OCULTAR2]]-Tabla3[[#This Row],[OCULTAR2]]*Tabla3[[#This Row],[% LÍNEA]]," ")</f>
        <v>0.14444000000000001</v>
      </c>
      <c r="Q3673" s="56">
        <f>IFERROR(Tabla3[[#This Row],[% PRODUCTO]]+Tabla3[[#This Row],[% LÍNEA]]," ")</f>
        <v>0</v>
      </c>
      <c r="R3673" s="53">
        <f>Tabla3[[#This Row],[OCULTAR3]]</f>
        <v>0.14444000000000001</v>
      </c>
      <c r="S3673" s="53">
        <f>Tabla3[[#This Row],[PRECIO SIN %]]-Tabla3[[#This Row],[PRECIO SIN %]]*10%</f>
        <v>0.129996</v>
      </c>
      <c r="T3673" s="80">
        <f>(Tabla3[[#This Row],[PRECIO CON DESCT.]]-(Tabla3[[#This Row],[PRECIO CON DESCT.]]*$T$6))</f>
        <v>8.1897479999999995E-2</v>
      </c>
      <c r="U3673" s="96"/>
      <c r="V3673" s="94">
        <f>Tabla3[[#This Row],[PRECIO %      en $]]*Tabla3[[#This Row],[PEDIDO ]]</f>
        <v>0</v>
      </c>
      <c r="W3673" s="57">
        <f>Tabla3[[#This Row],[PRECIO CON DESCT.]]*Tabla3[[#This Row],[PEDIDO ]]</f>
        <v>0</v>
      </c>
      <c r="X3673" s="58">
        <f>Tabla3[[#This Row],[PRECIO SIN %]]*Tabla3[[#This Row],[PEDIDO ]]</f>
        <v>0</v>
      </c>
    </row>
    <row r="3674" spans="1:24" ht="33" customHeight="1" x14ac:dyDescent="0.4">
      <c r="A3674" s="125">
        <v>7597830001404</v>
      </c>
      <c r="B3674" s="59" t="s">
        <v>297</v>
      </c>
      <c r="C3674" s="59" t="s">
        <v>310</v>
      </c>
      <c r="D36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74" s="119" t="s">
        <v>4136</v>
      </c>
      <c r="F3674" s="76" t="s">
        <v>537</v>
      </c>
      <c r="G36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74" s="78">
        <v>3526</v>
      </c>
      <c r="J3674" s="52">
        <v>0.15556</v>
      </c>
      <c r="K3674" s="60">
        <f>Tabla3[[#This Row],[PRECIOS]]-Tabla3[[#This Row],[PRECIOS]]*10%</f>
        <v>0.14000400000000002</v>
      </c>
      <c r="L3674" s="101"/>
      <c r="M3674" s="61"/>
      <c r="N3674" s="55">
        <f>IFERROR(Tabla3[[#This Row],[PRECIOS]]-Tabla3[[#This Row],[PRECIOS]]*Tabla3[[#This Row],[% PRODUCTO]]," ")</f>
        <v>0.15556</v>
      </c>
      <c r="O3674" s="61"/>
      <c r="P3674" s="55">
        <f>IFERROR(Tabla3[[#This Row],[OCULTAR2]]-Tabla3[[#This Row],[OCULTAR2]]*Tabla3[[#This Row],[% LÍNEA]]," ")</f>
        <v>0.15556</v>
      </c>
      <c r="Q3674" s="56">
        <f>IFERROR(Tabla3[[#This Row],[% PRODUCTO]]+Tabla3[[#This Row],[% LÍNEA]]," ")</f>
        <v>0</v>
      </c>
      <c r="R3674" s="60">
        <f>Tabla3[[#This Row],[OCULTAR3]]</f>
        <v>0.15556</v>
      </c>
      <c r="S3674" s="60">
        <f>Tabla3[[#This Row],[PRECIO SIN %]]-Tabla3[[#This Row],[PRECIO SIN %]]*10%</f>
        <v>0.14000400000000002</v>
      </c>
      <c r="T3674" s="80">
        <f>(Tabla3[[#This Row],[PRECIO CON DESCT.]]-(Tabla3[[#This Row],[PRECIO CON DESCT.]]*$T$6))</f>
        <v>8.8202520000000006E-2</v>
      </c>
      <c r="U3674" s="96"/>
      <c r="V3674" s="94">
        <f>Tabla3[[#This Row],[PRECIO %      en $]]*Tabla3[[#This Row],[PEDIDO ]]</f>
        <v>0</v>
      </c>
      <c r="W3674" s="57">
        <f>Tabla3[[#This Row],[PRECIO CON DESCT.]]*Tabla3[[#This Row],[PEDIDO ]]</f>
        <v>0</v>
      </c>
      <c r="X3674" s="58">
        <f>Tabla3[[#This Row],[PRECIO SIN %]]*Tabla3[[#This Row],[PEDIDO ]]</f>
        <v>0</v>
      </c>
    </row>
    <row r="3675" spans="1:24" ht="33" customHeight="1" x14ac:dyDescent="0.4">
      <c r="A3675" s="124">
        <v>7599457000747</v>
      </c>
      <c r="B3675" s="51" t="s">
        <v>297</v>
      </c>
      <c r="C3675" s="51" t="s">
        <v>300</v>
      </c>
      <c r="D36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75" s="118" t="s">
        <v>4137</v>
      </c>
      <c r="F3675" s="75" t="s">
        <v>526</v>
      </c>
      <c r="G36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75" s="77">
        <v>844</v>
      </c>
      <c r="J3675" s="52">
        <v>0.12</v>
      </c>
      <c r="K3675" s="53">
        <f>Tabla3[[#This Row],[PRECIOS]]-Tabla3[[#This Row],[PRECIOS]]*10%</f>
        <v>0.108</v>
      </c>
      <c r="L3675" s="101"/>
      <c r="M3675" s="54"/>
      <c r="N3675" s="55">
        <f>IFERROR(Tabla3[[#This Row],[PRECIOS]]-Tabla3[[#This Row],[PRECIOS]]*Tabla3[[#This Row],[% PRODUCTO]]," ")</f>
        <v>0.12</v>
      </c>
      <c r="O3675" s="54"/>
      <c r="P3675" s="55">
        <f>IFERROR(Tabla3[[#This Row],[OCULTAR2]]-Tabla3[[#This Row],[OCULTAR2]]*Tabla3[[#This Row],[% LÍNEA]]," ")</f>
        <v>0.12</v>
      </c>
      <c r="Q3675" s="56">
        <f>IFERROR(Tabla3[[#This Row],[% PRODUCTO]]+Tabla3[[#This Row],[% LÍNEA]]," ")</f>
        <v>0</v>
      </c>
      <c r="R3675" s="53">
        <f>Tabla3[[#This Row],[OCULTAR3]]</f>
        <v>0.12</v>
      </c>
      <c r="S3675" s="53">
        <f>Tabla3[[#This Row],[PRECIO SIN %]]-Tabla3[[#This Row],[PRECIO SIN %]]*10%</f>
        <v>0.108</v>
      </c>
      <c r="T3675" s="80">
        <f>(Tabla3[[#This Row],[PRECIO CON DESCT.]]-(Tabla3[[#This Row],[PRECIO CON DESCT.]]*$T$6))</f>
        <v>6.8039999999999989E-2</v>
      </c>
      <c r="U3675" s="96"/>
      <c r="V3675" s="94">
        <f>Tabla3[[#This Row],[PRECIO %      en $]]*Tabla3[[#This Row],[PEDIDO ]]</f>
        <v>0</v>
      </c>
      <c r="W3675" s="57">
        <f>Tabla3[[#This Row],[PRECIO CON DESCT.]]*Tabla3[[#This Row],[PEDIDO ]]</f>
        <v>0</v>
      </c>
      <c r="X3675" s="58">
        <f>Tabla3[[#This Row],[PRECIO SIN %]]*Tabla3[[#This Row],[PEDIDO ]]</f>
        <v>0</v>
      </c>
    </row>
    <row r="3676" spans="1:24" ht="33" customHeight="1" x14ac:dyDescent="0.4">
      <c r="A3676" s="125"/>
      <c r="B3676" s="59" t="s">
        <v>297</v>
      </c>
      <c r="C3676" s="59" t="s">
        <v>308</v>
      </c>
      <c r="D36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76" s="119" t="s">
        <v>4138</v>
      </c>
      <c r="F3676" s="76" t="s">
        <v>526</v>
      </c>
      <c r="G36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76" s="78">
        <v>2480</v>
      </c>
      <c r="J3676" s="52">
        <v>0.14444000000000001</v>
      </c>
      <c r="K3676" s="60">
        <f>Tabla3[[#This Row],[PRECIOS]]-Tabla3[[#This Row],[PRECIOS]]*10%</f>
        <v>0.129996</v>
      </c>
      <c r="L3676" s="101"/>
      <c r="M3676" s="61"/>
      <c r="N3676" s="55">
        <f>IFERROR(Tabla3[[#This Row],[PRECIOS]]-Tabla3[[#This Row],[PRECIOS]]*Tabla3[[#This Row],[% PRODUCTO]]," ")</f>
        <v>0.14444000000000001</v>
      </c>
      <c r="O3676" s="61"/>
      <c r="P3676" s="55">
        <f>IFERROR(Tabla3[[#This Row],[OCULTAR2]]-Tabla3[[#This Row],[OCULTAR2]]*Tabla3[[#This Row],[% LÍNEA]]," ")</f>
        <v>0.14444000000000001</v>
      </c>
      <c r="Q3676" s="56">
        <f>IFERROR(Tabla3[[#This Row],[% PRODUCTO]]+Tabla3[[#This Row],[% LÍNEA]]," ")</f>
        <v>0</v>
      </c>
      <c r="R3676" s="60">
        <f>Tabla3[[#This Row],[OCULTAR3]]</f>
        <v>0.14444000000000001</v>
      </c>
      <c r="S3676" s="60">
        <f>Tabla3[[#This Row],[PRECIO SIN %]]-Tabla3[[#This Row],[PRECIO SIN %]]*10%</f>
        <v>0.129996</v>
      </c>
      <c r="T3676" s="80">
        <f>(Tabla3[[#This Row],[PRECIO CON DESCT.]]-(Tabla3[[#This Row],[PRECIO CON DESCT.]]*$T$6))</f>
        <v>8.1897479999999995E-2</v>
      </c>
      <c r="U3676" s="96"/>
      <c r="V3676" s="94">
        <f>Tabla3[[#This Row],[PRECIO %      en $]]*Tabla3[[#This Row],[PEDIDO ]]</f>
        <v>0</v>
      </c>
      <c r="W3676" s="57">
        <f>Tabla3[[#This Row],[PRECIO CON DESCT.]]*Tabla3[[#This Row],[PEDIDO ]]</f>
        <v>0</v>
      </c>
      <c r="X3676" s="58">
        <f>Tabla3[[#This Row],[PRECIO SIN %]]*Tabla3[[#This Row],[PEDIDO ]]</f>
        <v>0</v>
      </c>
    </row>
    <row r="3677" spans="1:24" ht="33" customHeight="1" x14ac:dyDescent="0.4">
      <c r="A3677" s="124">
        <v>6971077610062</v>
      </c>
      <c r="B3677" s="51" t="s">
        <v>297</v>
      </c>
      <c r="C3677" s="51" t="s">
        <v>312</v>
      </c>
      <c r="D36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77" s="118" t="s">
        <v>4139</v>
      </c>
      <c r="F3677" s="75" t="s">
        <v>537</v>
      </c>
      <c r="G36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77" s="77">
        <v>5310</v>
      </c>
      <c r="J3677" s="52">
        <v>0.12222</v>
      </c>
      <c r="K3677" s="53">
        <f>Tabla3[[#This Row],[PRECIOS]]-Tabla3[[#This Row],[PRECIOS]]*10%</f>
        <v>0.109998</v>
      </c>
      <c r="L3677" s="101"/>
      <c r="M3677" s="54"/>
      <c r="N3677" s="55">
        <f>IFERROR(Tabla3[[#This Row],[PRECIOS]]-Tabla3[[#This Row],[PRECIOS]]*Tabla3[[#This Row],[% PRODUCTO]]," ")</f>
        <v>0.12222</v>
      </c>
      <c r="O3677" s="54"/>
      <c r="P3677" s="55">
        <f>IFERROR(Tabla3[[#This Row],[OCULTAR2]]-Tabla3[[#This Row],[OCULTAR2]]*Tabla3[[#This Row],[% LÍNEA]]," ")</f>
        <v>0.12222</v>
      </c>
      <c r="Q3677" s="56">
        <f>IFERROR(Tabla3[[#This Row],[% PRODUCTO]]+Tabla3[[#This Row],[% LÍNEA]]," ")</f>
        <v>0</v>
      </c>
      <c r="R3677" s="53">
        <f>Tabla3[[#This Row],[OCULTAR3]]</f>
        <v>0.12222</v>
      </c>
      <c r="S3677" s="53">
        <f>Tabla3[[#This Row],[PRECIO SIN %]]-Tabla3[[#This Row],[PRECIO SIN %]]*10%</f>
        <v>0.109998</v>
      </c>
      <c r="T3677" s="80">
        <f>(Tabla3[[#This Row],[PRECIO CON DESCT.]]-(Tabla3[[#This Row],[PRECIO CON DESCT.]]*$T$6))</f>
        <v>6.9298739999999998E-2</v>
      </c>
      <c r="U3677" s="96"/>
      <c r="V3677" s="94">
        <f>Tabla3[[#This Row],[PRECIO %      en $]]*Tabla3[[#This Row],[PEDIDO ]]</f>
        <v>0</v>
      </c>
      <c r="W3677" s="57">
        <f>Tabla3[[#This Row],[PRECIO CON DESCT.]]*Tabla3[[#This Row],[PEDIDO ]]</f>
        <v>0</v>
      </c>
      <c r="X3677" s="58">
        <f>Tabla3[[#This Row],[PRECIO SIN %]]*Tabla3[[#This Row],[PEDIDO ]]</f>
        <v>0</v>
      </c>
    </row>
    <row r="3678" spans="1:24" ht="33" customHeight="1" x14ac:dyDescent="0.4">
      <c r="A3678" s="125">
        <v>8437019606022</v>
      </c>
      <c r="B3678" s="59" t="s">
        <v>297</v>
      </c>
      <c r="C3678" s="59" t="s">
        <v>317</v>
      </c>
      <c r="D36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78" s="119" t="s">
        <v>4140</v>
      </c>
      <c r="F3678" s="76" t="s">
        <v>537</v>
      </c>
      <c r="G36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78" s="78">
        <v>18220</v>
      </c>
      <c r="J3678" s="52">
        <v>0.11</v>
      </c>
      <c r="K3678" s="60">
        <f>Tabla3[[#This Row],[PRECIOS]]-Tabla3[[#This Row],[PRECIOS]]*10%</f>
        <v>9.9000000000000005E-2</v>
      </c>
      <c r="L3678" s="101"/>
      <c r="M3678" s="61"/>
      <c r="N3678" s="55">
        <f>IFERROR(Tabla3[[#This Row],[PRECIOS]]-Tabla3[[#This Row],[PRECIOS]]*Tabla3[[#This Row],[% PRODUCTO]]," ")</f>
        <v>0.11</v>
      </c>
      <c r="O3678" s="61"/>
      <c r="P3678" s="55">
        <f>IFERROR(Tabla3[[#This Row],[OCULTAR2]]-Tabla3[[#This Row],[OCULTAR2]]*Tabla3[[#This Row],[% LÍNEA]]," ")</f>
        <v>0.11</v>
      </c>
      <c r="Q3678" s="56">
        <f>IFERROR(Tabla3[[#This Row],[% PRODUCTO]]+Tabla3[[#This Row],[% LÍNEA]]," ")</f>
        <v>0</v>
      </c>
      <c r="R3678" s="60">
        <f>Tabla3[[#This Row],[OCULTAR3]]</f>
        <v>0.11</v>
      </c>
      <c r="S3678" s="60">
        <f>Tabla3[[#This Row],[PRECIO SIN %]]-Tabla3[[#This Row],[PRECIO SIN %]]*10%</f>
        <v>9.9000000000000005E-2</v>
      </c>
      <c r="T3678" s="80">
        <f>(Tabla3[[#This Row],[PRECIO CON DESCT.]]-(Tabla3[[#This Row],[PRECIO CON DESCT.]]*$T$6))</f>
        <v>6.2370000000000002E-2</v>
      </c>
      <c r="U3678" s="96"/>
      <c r="V3678" s="94">
        <f>Tabla3[[#This Row],[PRECIO %      en $]]*Tabla3[[#This Row],[PEDIDO ]]</f>
        <v>0</v>
      </c>
      <c r="W3678" s="57">
        <f>Tabla3[[#This Row],[PRECIO CON DESCT.]]*Tabla3[[#This Row],[PEDIDO ]]</f>
        <v>0</v>
      </c>
      <c r="X3678" s="58">
        <f>Tabla3[[#This Row],[PRECIO SIN %]]*Tabla3[[#This Row],[PEDIDO ]]</f>
        <v>0</v>
      </c>
    </row>
    <row r="3679" spans="1:24" ht="33" customHeight="1" x14ac:dyDescent="0.4">
      <c r="A3679" s="124">
        <v>6971077610024</v>
      </c>
      <c r="B3679" s="51" t="s">
        <v>297</v>
      </c>
      <c r="C3679" s="51" t="s">
        <v>312</v>
      </c>
      <c r="D36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79" s="118" t="s">
        <v>4141</v>
      </c>
      <c r="F3679" s="75" t="s">
        <v>537</v>
      </c>
      <c r="G36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79" s="77">
        <v>3213</v>
      </c>
      <c r="J3679" s="52">
        <v>0.16667000000000001</v>
      </c>
      <c r="K3679" s="53">
        <f>Tabla3[[#This Row],[PRECIOS]]-Tabla3[[#This Row],[PRECIOS]]*10%</f>
        <v>0.150003</v>
      </c>
      <c r="L3679" s="101"/>
      <c r="M3679" s="54"/>
      <c r="N3679" s="55">
        <f>IFERROR(Tabla3[[#This Row],[PRECIOS]]-Tabla3[[#This Row],[PRECIOS]]*Tabla3[[#This Row],[% PRODUCTO]]," ")</f>
        <v>0.16667000000000001</v>
      </c>
      <c r="O3679" s="54"/>
      <c r="P3679" s="55">
        <f>IFERROR(Tabla3[[#This Row],[OCULTAR2]]-Tabla3[[#This Row],[OCULTAR2]]*Tabla3[[#This Row],[% LÍNEA]]," ")</f>
        <v>0.16667000000000001</v>
      </c>
      <c r="Q3679" s="56">
        <f>IFERROR(Tabla3[[#This Row],[% PRODUCTO]]+Tabla3[[#This Row],[% LÍNEA]]," ")</f>
        <v>0</v>
      </c>
      <c r="R3679" s="53">
        <f>Tabla3[[#This Row],[OCULTAR3]]</f>
        <v>0.16667000000000001</v>
      </c>
      <c r="S3679" s="53">
        <f>Tabla3[[#This Row],[PRECIO SIN %]]-Tabla3[[#This Row],[PRECIO SIN %]]*10%</f>
        <v>0.150003</v>
      </c>
      <c r="T3679" s="80">
        <f>(Tabla3[[#This Row],[PRECIO CON DESCT.]]-(Tabla3[[#This Row],[PRECIO CON DESCT.]]*$T$6))</f>
        <v>9.4501890000000005E-2</v>
      </c>
      <c r="U3679" s="96"/>
      <c r="V3679" s="94">
        <f>Tabla3[[#This Row],[PRECIO %      en $]]*Tabla3[[#This Row],[PEDIDO ]]</f>
        <v>0</v>
      </c>
      <c r="W3679" s="57">
        <f>Tabla3[[#This Row],[PRECIO CON DESCT.]]*Tabla3[[#This Row],[PEDIDO ]]</f>
        <v>0</v>
      </c>
      <c r="X3679" s="58">
        <f>Tabla3[[#This Row],[PRECIO SIN %]]*Tabla3[[#This Row],[PEDIDO ]]</f>
        <v>0</v>
      </c>
    </row>
    <row r="3680" spans="1:24" ht="33" customHeight="1" x14ac:dyDescent="0.4">
      <c r="A3680" s="125">
        <v>7451108300050</v>
      </c>
      <c r="B3680" s="59" t="s">
        <v>297</v>
      </c>
      <c r="C3680" s="59" t="s">
        <v>378</v>
      </c>
      <c r="D36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80" s="119" t="s">
        <v>4142</v>
      </c>
      <c r="F3680" s="76" t="s">
        <v>537</v>
      </c>
      <c r="G36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80" s="78">
        <v>2530</v>
      </c>
      <c r="J3680" s="52">
        <v>0.11111</v>
      </c>
      <c r="K3680" s="60">
        <f>Tabla3[[#This Row],[PRECIOS]]-Tabla3[[#This Row],[PRECIOS]]*10%</f>
        <v>9.9999000000000005E-2</v>
      </c>
      <c r="L3680" s="101"/>
      <c r="M3680" s="61"/>
      <c r="N3680" s="55">
        <f>IFERROR(Tabla3[[#This Row],[PRECIOS]]-Tabla3[[#This Row],[PRECIOS]]*Tabla3[[#This Row],[% PRODUCTO]]," ")</f>
        <v>0.11111</v>
      </c>
      <c r="O3680" s="61"/>
      <c r="P3680" s="55">
        <f>IFERROR(Tabla3[[#This Row],[OCULTAR2]]-Tabla3[[#This Row],[OCULTAR2]]*Tabla3[[#This Row],[% LÍNEA]]," ")</f>
        <v>0.11111</v>
      </c>
      <c r="Q3680" s="56">
        <f>IFERROR(Tabla3[[#This Row],[% PRODUCTO]]+Tabla3[[#This Row],[% LÍNEA]]," ")</f>
        <v>0</v>
      </c>
      <c r="R3680" s="60">
        <f>Tabla3[[#This Row],[OCULTAR3]]</f>
        <v>0.11111</v>
      </c>
      <c r="S3680" s="60">
        <f>Tabla3[[#This Row],[PRECIO SIN %]]-Tabla3[[#This Row],[PRECIO SIN %]]*10%</f>
        <v>9.9999000000000005E-2</v>
      </c>
      <c r="T3680" s="80">
        <f>(Tabla3[[#This Row],[PRECIO CON DESCT.]]-(Tabla3[[#This Row],[PRECIO CON DESCT.]]*$T$6))</f>
        <v>6.2999369999999999E-2</v>
      </c>
      <c r="U3680" s="96"/>
      <c r="V3680" s="94">
        <f>Tabla3[[#This Row],[PRECIO %      en $]]*Tabla3[[#This Row],[PEDIDO ]]</f>
        <v>0</v>
      </c>
      <c r="W3680" s="57">
        <f>Tabla3[[#This Row],[PRECIO CON DESCT.]]*Tabla3[[#This Row],[PEDIDO ]]</f>
        <v>0</v>
      </c>
      <c r="X3680" s="58">
        <f>Tabla3[[#This Row],[PRECIO SIN %]]*Tabla3[[#This Row],[PEDIDO ]]</f>
        <v>0</v>
      </c>
    </row>
    <row r="3681" spans="1:24" ht="33" customHeight="1" x14ac:dyDescent="0.4">
      <c r="A3681" s="124">
        <v>7597478000166</v>
      </c>
      <c r="B3681" s="51" t="s">
        <v>297</v>
      </c>
      <c r="C3681" s="51" t="s">
        <v>246</v>
      </c>
      <c r="D36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81" s="118" t="s">
        <v>4143</v>
      </c>
      <c r="F3681" s="75" t="s">
        <v>526</v>
      </c>
      <c r="G36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81" s="77">
        <v>896</v>
      </c>
      <c r="J3681" s="52">
        <v>0.1</v>
      </c>
      <c r="K3681" s="53">
        <f>Tabla3[[#This Row],[PRECIOS]]-Tabla3[[#This Row],[PRECIOS]]*10%</f>
        <v>0.09</v>
      </c>
      <c r="L3681" s="101"/>
      <c r="M3681" s="54"/>
      <c r="N3681" s="55">
        <f>IFERROR(Tabla3[[#This Row],[PRECIOS]]-Tabla3[[#This Row],[PRECIOS]]*Tabla3[[#This Row],[% PRODUCTO]]," ")</f>
        <v>0.1</v>
      </c>
      <c r="O3681" s="54"/>
      <c r="P3681" s="55">
        <f>IFERROR(Tabla3[[#This Row],[OCULTAR2]]-Tabla3[[#This Row],[OCULTAR2]]*Tabla3[[#This Row],[% LÍNEA]]," ")</f>
        <v>0.1</v>
      </c>
      <c r="Q3681" s="56">
        <f>IFERROR(Tabla3[[#This Row],[% PRODUCTO]]+Tabla3[[#This Row],[% LÍNEA]]," ")</f>
        <v>0</v>
      </c>
      <c r="R3681" s="53">
        <f>Tabla3[[#This Row],[OCULTAR3]]</f>
        <v>0.1</v>
      </c>
      <c r="S3681" s="53">
        <f>Tabla3[[#This Row],[PRECIO SIN %]]-Tabla3[[#This Row],[PRECIO SIN %]]*10%</f>
        <v>0.09</v>
      </c>
      <c r="T3681" s="80">
        <f>(Tabla3[[#This Row],[PRECIO CON DESCT.]]-(Tabla3[[#This Row],[PRECIO CON DESCT.]]*$T$6))</f>
        <v>5.67E-2</v>
      </c>
      <c r="U3681" s="96"/>
      <c r="V3681" s="94">
        <f>Tabla3[[#This Row],[PRECIO %      en $]]*Tabla3[[#This Row],[PEDIDO ]]</f>
        <v>0</v>
      </c>
      <c r="W3681" s="57">
        <f>Tabla3[[#This Row],[PRECIO CON DESCT.]]*Tabla3[[#This Row],[PEDIDO ]]</f>
        <v>0</v>
      </c>
      <c r="X3681" s="58">
        <f>Tabla3[[#This Row],[PRECIO SIN %]]*Tabla3[[#This Row],[PEDIDO ]]</f>
        <v>0</v>
      </c>
    </row>
    <row r="3682" spans="1:24" ht="33" customHeight="1" x14ac:dyDescent="0.4">
      <c r="A3682" s="125">
        <v>7599457000716</v>
      </c>
      <c r="B3682" s="59" t="s">
        <v>297</v>
      </c>
      <c r="C3682" s="59" t="s">
        <v>300</v>
      </c>
      <c r="D36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82" s="119" t="s">
        <v>4144</v>
      </c>
      <c r="F3682" s="76" t="s">
        <v>526</v>
      </c>
      <c r="G36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82" s="78">
        <v>1661</v>
      </c>
      <c r="J3682" s="52">
        <v>0.13333</v>
      </c>
      <c r="K3682" s="60">
        <f>Tabla3[[#This Row],[PRECIOS]]-Tabla3[[#This Row],[PRECIOS]]*10%</f>
        <v>0.11999700000000001</v>
      </c>
      <c r="L3682" s="101"/>
      <c r="M3682" s="61"/>
      <c r="N3682" s="55">
        <f>IFERROR(Tabla3[[#This Row],[PRECIOS]]-Tabla3[[#This Row],[PRECIOS]]*Tabla3[[#This Row],[% PRODUCTO]]," ")</f>
        <v>0.13333</v>
      </c>
      <c r="O3682" s="61"/>
      <c r="P3682" s="55">
        <f>IFERROR(Tabla3[[#This Row],[OCULTAR2]]-Tabla3[[#This Row],[OCULTAR2]]*Tabla3[[#This Row],[% LÍNEA]]," ")</f>
        <v>0.13333</v>
      </c>
      <c r="Q3682" s="56">
        <f>IFERROR(Tabla3[[#This Row],[% PRODUCTO]]+Tabla3[[#This Row],[% LÍNEA]]," ")</f>
        <v>0</v>
      </c>
      <c r="R3682" s="60">
        <f>Tabla3[[#This Row],[OCULTAR3]]</f>
        <v>0.13333</v>
      </c>
      <c r="S3682" s="60">
        <f>Tabla3[[#This Row],[PRECIO SIN %]]-Tabla3[[#This Row],[PRECIO SIN %]]*10%</f>
        <v>0.11999700000000001</v>
      </c>
      <c r="T3682" s="80">
        <f>(Tabla3[[#This Row],[PRECIO CON DESCT.]]-(Tabla3[[#This Row],[PRECIO CON DESCT.]]*$T$6))</f>
        <v>7.5598109999999996E-2</v>
      </c>
      <c r="U3682" s="96"/>
      <c r="V3682" s="94">
        <f>Tabla3[[#This Row],[PRECIO %      en $]]*Tabla3[[#This Row],[PEDIDO ]]</f>
        <v>0</v>
      </c>
      <c r="W3682" s="57">
        <f>Tabla3[[#This Row],[PRECIO CON DESCT.]]*Tabla3[[#This Row],[PEDIDO ]]</f>
        <v>0</v>
      </c>
      <c r="X3682" s="58">
        <f>Tabla3[[#This Row],[PRECIO SIN %]]*Tabla3[[#This Row],[PEDIDO ]]</f>
        <v>0</v>
      </c>
    </row>
    <row r="3683" spans="1:24" ht="33" customHeight="1" x14ac:dyDescent="0.4">
      <c r="A3683" s="124">
        <v>810028130494</v>
      </c>
      <c r="B3683" s="51" t="s">
        <v>297</v>
      </c>
      <c r="C3683" s="51" t="s">
        <v>308</v>
      </c>
      <c r="D36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83" s="118" t="s">
        <v>4145</v>
      </c>
      <c r="F3683" s="75" t="s">
        <v>526</v>
      </c>
      <c r="G36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83" s="77">
        <v>2224</v>
      </c>
      <c r="J3683" s="52">
        <v>0.22222</v>
      </c>
      <c r="K3683" s="53">
        <f>Tabla3[[#This Row],[PRECIOS]]-Tabla3[[#This Row],[PRECIOS]]*10%</f>
        <v>0.19999800000000001</v>
      </c>
      <c r="L3683" s="101"/>
      <c r="M3683" s="54"/>
      <c r="N3683" s="55">
        <f>IFERROR(Tabla3[[#This Row],[PRECIOS]]-Tabla3[[#This Row],[PRECIOS]]*Tabla3[[#This Row],[% PRODUCTO]]," ")</f>
        <v>0.22222</v>
      </c>
      <c r="O3683" s="54"/>
      <c r="P3683" s="55">
        <f>IFERROR(Tabla3[[#This Row],[OCULTAR2]]-Tabla3[[#This Row],[OCULTAR2]]*Tabla3[[#This Row],[% LÍNEA]]," ")</f>
        <v>0.22222</v>
      </c>
      <c r="Q3683" s="56">
        <f>IFERROR(Tabla3[[#This Row],[% PRODUCTO]]+Tabla3[[#This Row],[% LÍNEA]]," ")</f>
        <v>0</v>
      </c>
      <c r="R3683" s="53">
        <f>Tabla3[[#This Row],[OCULTAR3]]</f>
        <v>0.22222</v>
      </c>
      <c r="S3683" s="53">
        <f>Tabla3[[#This Row],[PRECIO SIN %]]-Tabla3[[#This Row],[PRECIO SIN %]]*10%</f>
        <v>0.19999800000000001</v>
      </c>
      <c r="T3683" s="80">
        <f>(Tabla3[[#This Row],[PRECIO CON DESCT.]]-(Tabla3[[#This Row],[PRECIO CON DESCT.]]*$T$6))</f>
        <v>0.12599874</v>
      </c>
      <c r="U3683" s="96"/>
      <c r="V3683" s="94">
        <f>Tabla3[[#This Row],[PRECIO %      en $]]*Tabla3[[#This Row],[PEDIDO ]]</f>
        <v>0</v>
      </c>
      <c r="W3683" s="57">
        <f>Tabla3[[#This Row],[PRECIO CON DESCT.]]*Tabla3[[#This Row],[PEDIDO ]]</f>
        <v>0</v>
      </c>
      <c r="X3683" s="58">
        <f>Tabla3[[#This Row],[PRECIO SIN %]]*Tabla3[[#This Row],[PEDIDO ]]</f>
        <v>0</v>
      </c>
    </row>
    <row r="3684" spans="1:24" ht="33" customHeight="1" x14ac:dyDescent="0.4">
      <c r="A3684" s="125">
        <v>6971077610079</v>
      </c>
      <c r="B3684" s="59" t="s">
        <v>297</v>
      </c>
      <c r="C3684" s="59" t="s">
        <v>312</v>
      </c>
      <c r="D36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84" s="119" t="s">
        <v>4146</v>
      </c>
      <c r="F3684" s="76" t="s">
        <v>537</v>
      </c>
      <c r="G36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84" s="78">
        <v>1</v>
      </c>
      <c r="J3684" s="52">
        <v>0.22222</v>
      </c>
      <c r="K3684" s="60">
        <f>Tabla3[[#This Row],[PRECIOS]]-Tabla3[[#This Row],[PRECIOS]]*10%</f>
        <v>0.19999800000000001</v>
      </c>
      <c r="L3684" s="101"/>
      <c r="M3684" s="61"/>
      <c r="N3684" s="55">
        <f>IFERROR(Tabla3[[#This Row],[PRECIOS]]-Tabla3[[#This Row],[PRECIOS]]*Tabla3[[#This Row],[% PRODUCTO]]," ")</f>
        <v>0.22222</v>
      </c>
      <c r="O3684" s="61"/>
      <c r="P3684" s="55">
        <f>IFERROR(Tabla3[[#This Row],[OCULTAR2]]-Tabla3[[#This Row],[OCULTAR2]]*Tabla3[[#This Row],[% LÍNEA]]," ")</f>
        <v>0.22222</v>
      </c>
      <c r="Q3684" s="56">
        <f>IFERROR(Tabla3[[#This Row],[% PRODUCTO]]+Tabla3[[#This Row],[% LÍNEA]]," ")</f>
        <v>0</v>
      </c>
      <c r="R3684" s="60">
        <f>Tabla3[[#This Row],[OCULTAR3]]</f>
        <v>0.22222</v>
      </c>
      <c r="S3684" s="60">
        <f>Tabla3[[#This Row],[PRECIO SIN %]]-Tabla3[[#This Row],[PRECIO SIN %]]*10%</f>
        <v>0.19999800000000001</v>
      </c>
      <c r="T3684" s="80">
        <f>(Tabla3[[#This Row],[PRECIO CON DESCT.]]-(Tabla3[[#This Row],[PRECIO CON DESCT.]]*$T$6))</f>
        <v>0.12599874</v>
      </c>
      <c r="U3684" s="96"/>
      <c r="V3684" s="94">
        <f>Tabla3[[#This Row],[PRECIO %      en $]]*Tabla3[[#This Row],[PEDIDO ]]</f>
        <v>0</v>
      </c>
      <c r="W3684" s="57">
        <f>Tabla3[[#This Row],[PRECIO CON DESCT.]]*Tabla3[[#This Row],[PEDIDO ]]</f>
        <v>0</v>
      </c>
      <c r="X3684" s="58">
        <f>Tabla3[[#This Row],[PRECIO SIN %]]*Tabla3[[#This Row],[PEDIDO ]]</f>
        <v>0</v>
      </c>
    </row>
    <row r="3685" spans="1:24" ht="33" customHeight="1" x14ac:dyDescent="0.4">
      <c r="A3685" s="124">
        <v>8437019606039</v>
      </c>
      <c r="B3685" s="51" t="s">
        <v>297</v>
      </c>
      <c r="C3685" s="51" t="s">
        <v>317</v>
      </c>
      <c r="D36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85" s="118" t="s">
        <v>4147</v>
      </c>
      <c r="F3685" s="75" t="s">
        <v>537</v>
      </c>
      <c r="G36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85" s="77">
        <v>33924</v>
      </c>
      <c r="J3685" s="52">
        <v>0.2</v>
      </c>
      <c r="K3685" s="53">
        <f>Tabla3[[#This Row],[PRECIOS]]-Tabla3[[#This Row],[PRECIOS]]*10%</f>
        <v>0.18</v>
      </c>
      <c r="L3685" s="101"/>
      <c r="M3685" s="54"/>
      <c r="N3685" s="55">
        <f>IFERROR(Tabla3[[#This Row],[PRECIOS]]-Tabla3[[#This Row],[PRECIOS]]*Tabla3[[#This Row],[% PRODUCTO]]," ")</f>
        <v>0.2</v>
      </c>
      <c r="O3685" s="54"/>
      <c r="P3685" s="55">
        <f>IFERROR(Tabla3[[#This Row],[OCULTAR2]]-Tabla3[[#This Row],[OCULTAR2]]*Tabla3[[#This Row],[% LÍNEA]]," ")</f>
        <v>0.2</v>
      </c>
      <c r="Q3685" s="56">
        <f>IFERROR(Tabla3[[#This Row],[% PRODUCTO]]+Tabla3[[#This Row],[% LÍNEA]]," ")</f>
        <v>0</v>
      </c>
      <c r="R3685" s="53">
        <f>Tabla3[[#This Row],[OCULTAR3]]</f>
        <v>0.2</v>
      </c>
      <c r="S3685" s="53">
        <f>Tabla3[[#This Row],[PRECIO SIN %]]-Tabla3[[#This Row],[PRECIO SIN %]]*10%</f>
        <v>0.18</v>
      </c>
      <c r="T3685" s="80">
        <f>(Tabla3[[#This Row],[PRECIO CON DESCT.]]-(Tabla3[[#This Row],[PRECIO CON DESCT.]]*$T$6))</f>
        <v>0.1134</v>
      </c>
      <c r="U3685" s="96"/>
      <c r="V3685" s="94">
        <f>Tabla3[[#This Row],[PRECIO %      en $]]*Tabla3[[#This Row],[PEDIDO ]]</f>
        <v>0</v>
      </c>
      <c r="W3685" s="57">
        <f>Tabla3[[#This Row],[PRECIO CON DESCT.]]*Tabla3[[#This Row],[PEDIDO ]]</f>
        <v>0</v>
      </c>
      <c r="X3685" s="58">
        <f>Tabla3[[#This Row],[PRECIO SIN %]]*Tabla3[[#This Row],[PEDIDO ]]</f>
        <v>0</v>
      </c>
    </row>
    <row r="3686" spans="1:24" ht="33" customHeight="1" x14ac:dyDescent="0.4">
      <c r="A3686" s="125">
        <v>7599794000226</v>
      </c>
      <c r="B3686" s="59" t="s">
        <v>297</v>
      </c>
      <c r="C3686" s="59" t="s">
        <v>378</v>
      </c>
      <c r="D36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86" s="119" t="s">
        <v>4148</v>
      </c>
      <c r="F3686" s="76" t="s">
        <v>537</v>
      </c>
      <c r="G36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86" s="78">
        <v>1284</v>
      </c>
      <c r="J3686" s="52">
        <v>0.21110999999999999</v>
      </c>
      <c r="K3686" s="60">
        <f>Tabla3[[#This Row],[PRECIOS]]-Tabla3[[#This Row],[PRECIOS]]*10%</f>
        <v>0.189999</v>
      </c>
      <c r="L3686" s="101"/>
      <c r="M3686" s="61"/>
      <c r="N3686" s="55">
        <f>IFERROR(Tabla3[[#This Row],[PRECIOS]]-Tabla3[[#This Row],[PRECIOS]]*Tabla3[[#This Row],[% PRODUCTO]]," ")</f>
        <v>0.21110999999999999</v>
      </c>
      <c r="O3686" s="61"/>
      <c r="P3686" s="55">
        <f>IFERROR(Tabla3[[#This Row],[OCULTAR2]]-Tabla3[[#This Row],[OCULTAR2]]*Tabla3[[#This Row],[% LÍNEA]]," ")</f>
        <v>0.21110999999999999</v>
      </c>
      <c r="Q3686" s="56">
        <f>IFERROR(Tabla3[[#This Row],[% PRODUCTO]]+Tabla3[[#This Row],[% LÍNEA]]," ")</f>
        <v>0</v>
      </c>
      <c r="R3686" s="60">
        <f>Tabla3[[#This Row],[OCULTAR3]]</f>
        <v>0.21110999999999999</v>
      </c>
      <c r="S3686" s="60">
        <f>Tabla3[[#This Row],[PRECIO SIN %]]-Tabla3[[#This Row],[PRECIO SIN %]]*10%</f>
        <v>0.189999</v>
      </c>
      <c r="T3686" s="80">
        <f>(Tabla3[[#This Row],[PRECIO CON DESCT.]]-(Tabla3[[#This Row],[PRECIO CON DESCT.]]*$T$6))</f>
        <v>0.11969937</v>
      </c>
      <c r="U3686" s="96"/>
      <c r="V3686" s="94">
        <f>Tabla3[[#This Row],[PRECIO %      en $]]*Tabla3[[#This Row],[PEDIDO ]]</f>
        <v>0</v>
      </c>
      <c r="W3686" s="57">
        <f>Tabla3[[#This Row],[PRECIO CON DESCT.]]*Tabla3[[#This Row],[PEDIDO ]]</f>
        <v>0</v>
      </c>
      <c r="X3686" s="58">
        <f>Tabla3[[#This Row],[PRECIO SIN %]]*Tabla3[[#This Row],[PEDIDO ]]</f>
        <v>0</v>
      </c>
    </row>
    <row r="3687" spans="1:24" ht="33" customHeight="1" x14ac:dyDescent="0.4">
      <c r="A3687" s="124">
        <v>7597830001602</v>
      </c>
      <c r="B3687" s="51" t="s">
        <v>297</v>
      </c>
      <c r="C3687" s="51" t="s">
        <v>310</v>
      </c>
      <c r="D36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87" s="118" t="s">
        <v>4149</v>
      </c>
      <c r="F3687" s="75" t="s">
        <v>537</v>
      </c>
      <c r="G36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87" s="77">
        <v>1</v>
      </c>
      <c r="J3687" s="52">
        <v>0.21110999999999999</v>
      </c>
      <c r="K3687" s="53">
        <f>Tabla3[[#This Row],[PRECIOS]]-Tabla3[[#This Row],[PRECIOS]]*10%</f>
        <v>0.189999</v>
      </c>
      <c r="L3687" s="101"/>
      <c r="M3687" s="54"/>
      <c r="N3687" s="55">
        <f>IFERROR(Tabla3[[#This Row],[PRECIOS]]-Tabla3[[#This Row],[PRECIOS]]*Tabla3[[#This Row],[% PRODUCTO]]," ")</f>
        <v>0.21110999999999999</v>
      </c>
      <c r="O3687" s="54"/>
      <c r="P3687" s="55">
        <f>IFERROR(Tabla3[[#This Row],[OCULTAR2]]-Tabla3[[#This Row],[OCULTAR2]]*Tabla3[[#This Row],[% LÍNEA]]," ")</f>
        <v>0.21110999999999999</v>
      </c>
      <c r="Q3687" s="56">
        <f>IFERROR(Tabla3[[#This Row],[% PRODUCTO]]+Tabla3[[#This Row],[% LÍNEA]]," ")</f>
        <v>0</v>
      </c>
      <c r="R3687" s="53">
        <f>Tabla3[[#This Row],[OCULTAR3]]</f>
        <v>0.21110999999999999</v>
      </c>
      <c r="S3687" s="53">
        <f>Tabla3[[#This Row],[PRECIO SIN %]]-Tabla3[[#This Row],[PRECIO SIN %]]*10%</f>
        <v>0.189999</v>
      </c>
      <c r="T3687" s="80">
        <f>(Tabla3[[#This Row],[PRECIO CON DESCT.]]-(Tabla3[[#This Row],[PRECIO CON DESCT.]]*$T$6))</f>
        <v>0.11969937</v>
      </c>
      <c r="U3687" s="96"/>
      <c r="V3687" s="94">
        <f>Tabla3[[#This Row],[PRECIO %      en $]]*Tabla3[[#This Row],[PEDIDO ]]</f>
        <v>0</v>
      </c>
      <c r="W3687" s="57">
        <f>Tabla3[[#This Row],[PRECIO CON DESCT.]]*Tabla3[[#This Row],[PEDIDO ]]</f>
        <v>0</v>
      </c>
      <c r="X3687" s="58">
        <f>Tabla3[[#This Row],[PRECIO SIN %]]*Tabla3[[#This Row],[PEDIDO ]]</f>
        <v>0</v>
      </c>
    </row>
    <row r="3688" spans="1:24" ht="33" customHeight="1" x14ac:dyDescent="0.4">
      <c r="A3688" s="125">
        <v>810028130319</v>
      </c>
      <c r="B3688" s="59" t="s">
        <v>297</v>
      </c>
      <c r="C3688" s="59" t="s">
        <v>308</v>
      </c>
      <c r="D36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88" s="119" t="s">
        <v>4150</v>
      </c>
      <c r="F3688" s="76" t="s">
        <v>526</v>
      </c>
      <c r="G36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88" s="78">
        <v>3855</v>
      </c>
      <c r="J3688" s="52">
        <v>0.1</v>
      </c>
      <c r="K3688" s="60">
        <f>Tabla3[[#This Row],[PRECIOS]]-Tabla3[[#This Row],[PRECIOS]]*10%</f>
        <v>0.09</v>
      </c>
      <c r="L3688" s="101"/>
      <c r="M3688" s="61"/>
      <c r="N3688" s="55">
        <f>IFERROR(Tabla3[[#This Row],[PRECIOS]]-Tabla3[[#This Row],[PRECIOS]]*Tabla3[[#This Row],[% PRODUCTO]]," ")</f>
        <v>0.1</v>
      </c>
      <c r="O3688" s="61"/>
      <c r="P3688" s="55">
        <f>IFERROR(Tabla3[[#This Row],[OCULTAR2]]-Tabla3[[#This Row],[OCULTAR2]]*Tabla3[[#This Row],[% LÍNEA]]," ")</f>
        <v>0.1</v>
      </c>
      <c r="Q3688" s="56">
        <f>IFERROR(Tabla3[[#This Row],[% PRODUCTO]]+Tabla3[[#This Row],[% LÍNEA]]," ")</f>
        <v>0</v>
      </c>
      <c r="R3688" s="60">
        <f>Tabla3[[#This Row],[OCULTAR3]]</f>
        <v>0.1</v>
      </c>
      <c r="S3688" s="60">
        <f>Tabla3[[#This Row],[PRECIO SIN %]]-Tabla3[[#This Row],[PRECIO SIN %]]*10%</f>
        <v>0.09</v>
      </c>
      <c r="T3688" s="80">
        <f>(Tabla3[[#This Row],[PRECIO CON DESCT.]]-(Tabla3[[#This Row],[PRECIO CON DESCT.]]*$T$6))</f>
        <v>5.67E-2</v>
      </c>
      <c r="U3688" s="96"/>
      <c r="V3688" s="94">
        <f>Tabla3[[#This Row],[PRECIO %      en $]]*Tabla3[[#This Row],[PEDIDO ]]</f>
        <v>0</v>
      </c>
      <c r="W3688" s="57">
        <f>Tabla3[[#This Row],[PRECIO CON DESCT.]]*Tabla3[[#This Row],[PEDIDO ]]</f>
        <v>0</v>
      </c>
      <c r="X3688" s="58">
        <f>Tabla3[[#This Row],[PRECIO SIN %]]*Tabla3[[#This Row],[PEDIDO ]]</f>
        <v>0</v>
      </c>
    </row>
    <row r="3689" spans="1:24" ht="33" customHeight="1" x14ac:dyDescent="0.4">
      <c r="A3689" s="124">
        <v>6971077610048</v>
      </c>
      <c r="B3689" s="51" t="s">
        <v>297</v>
      </c>
      <c r="C3689" s="51" t="s">
        <v>312</v>
      </c>
      <c r="D36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89" s="118" t="s">
        <v>4151</v>
      </c>
      <c r="F3689" s="75" t="s">
        <v>537</v>
      </c>
      <c r="G36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89" s="77">
        <v>7528</v>
      </c>
      <c r="J3689" s="52">
        <v>7.7780000000000002E-2</v>
      </c>
      <c r="K3689" s="53">
        <f>Tabla3[[#This Row],[PRECIOS]]-Tabla3[[#This Row],[PRECIOS]]*10%</f>
        <v>7.0002000000000009E-2</v>
      </c>
      <c r="L3689" s="101"/>
      <c r="M3689" s="54"/>
      <c r="N3689" s="55">
        <f>IFERROR(Tabla3[[#This Row],[PRECIOS]]-Tabla3[[#This Row],[PRECIOS]]*Tabla3[[#This Row],[% PRODUCTO]]," ")</f>
        <v>7.7780000000000002E-2</v>
      </c>
      <c r="O3689" s="54"/>
      <c r="P3689" s="55">
        <f>IFERROR(Tabla3[[#This Row],[OCULTAR2]]-Tabla3[[#This Row],[OCULTAR2]]*Tabla3[[#This Row],[% LÍNEA]]," ")</f>
        <v>7.7780000000000002E-2</v>
      </c>
      <c r="Q3689" s="56">
        <f>IFERROR(Tabla3[[#This Row],[% PRODUCTO]]+Tabla3[[#This Row],[% LÍNEA]]," ")</f>
        <v>0</v>
      </c>
      <c r="R3689" s="53">
        <f>Tabla3[[#This Row],[OCULTAR3]]</f>
        <v>7.7780000000000002E-2</v>
      </c>
      <c r="S3689" s="53">
        <f>Tabla3[[#This Row],[PRECIO SIN %]]-Tabla3[[#This Row],[PRECIO SIN %]]*10%</f>
        <v>7.0002000000000009E-2</v>
      </c>
      <c r="T3689" s="80">
        <f>(Tabla3[[#This Row],[PRECIO CON DESCT.]]-(Tabla3[[#This Row],[PRECIO CON DESCT.]]*$T$6))</f>
        <v>4.4101260000000003E-2</v>
      </c>
      <c r="U3689" s="96"/>
      <c r="V3689" s="94">
        <f>Tabla3[[#This Row],[PRECIO %      en $]]*Tabla3[[#This Row],[PEDIDO ]]</f>
        <v>0</v>
      </c>
      <c r="W3689" s="57">
        <f>Tabla3[[#This Row],[PRECIO CON DESCT.]]*Tabla3[[#This Row],[PEDIDO ]]</f>
        <v>0</v>
      </c>
      <c r="X3689" s="58">
        <f>Tabla3[[#This Row],[PRECIO SIN %]]*Tabla3[[#This Row],[PEDIDO ]]</f>
        <v>0</v>
      </c>
    </row>
    <row r="3690" spans="1:24" ht="33" customHeight="1" x14ac:dyDescent="0.4">
      <c r="A3690" s="125">
        <v>8437019606008</v>
      </c>
      <c r="B3690" s="59" t="s">
        <v>297</v>
      </c>
      <c r="C3690" s="59" t="s">
        <v>317</v>
      </c>
      <c r="D36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90" s="119" t="s">
        <v>4152</v>
      </c>
      <c r="F3690" s="76" t="s">
        <v>537</v>
      </c>
      <c r="G36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90" s="78">
        <v>27852</v>
      </c>
      <c r="J3690" s="52">
        <v>7.7780000000000002E-2</v>
      </c>
      <c r="K3690" s="60">
        <f>Tabla3[[#This Row],[PRECIOS]]-Tabla3[[#This Row],[PRECIOS]]*10%</f>
        <v>7.0002000000000009E-2</v>
      </c>
      <c r="L3690" s="101"/>
      <c r="M3690" s="61"/>
      <c r="N3690" s="55">
        <f>IFERROR(Tabla3[[#This Row],[PRECIOS]]-Tabla3[[#This Row],[PRECIOS]]*Tabla3[[#This Row],[% PRODUCTO]]," ")</f>
        <v>7.7780000000000002E-2</v>
      </c>
      <c r="O3690" s="61"/>
      <c r="P3690" s="55">
        <f>IFERROR(Tabla3[[#This Row],[OCULTAR2]]-Tabla3[[#This Row],[OCULTAR2]]*Tabla3[[#This Row],[% LÍNEA]]," ")</f>
        <v>7.7780000000000002E-2</v>
      </c>
      <c r="Q3690" s="56">
        <f>IFERROR(Tabla3[[#This Row],[% PRODUCTO]]+Tabla3[[#This Row],[% LÍNEA]]," ")</f>
        <v>0</v>
      </c>
      <c r="R3690" s="60">
        <f>Tabla3[[#This Row],[OCULTAR3]]</f>
        <v>7.7780000000000002E-2</v>
      </c>
      <c r="S3690" s="60">
        <f>Tabla3[[#This Row],[PRECIO SIN %]]-Tabla3[[#This Row],[PRECIO SIN %]]*10%</f>
        <v>7.0002000000000009E-2</v>
      </c>
      <c r="T3690" s="80">
        <f>(Tabla3[[#This Row],[PRECIO CON DESCT.]]-(Tabla3[[#This Row],[PRECIO CON DESCT.]]*$T$6))</f>
        <v>4.4101260000000003E-2</v>
      </c>
      <c r="U3690" s="96"/>
      <c r="V3690" s="94">
        <f>Tabla3[[#This Row],[PRECIO %      en $]]*Tabla3[[#This Row],[PEDIDO ]]</f>
        <v>0</v>
      </c>
      <c r="W3690" s="57">
        <f>Tabla3[[#This Row],[PRECIO CON DESCT.]]*Tabla3[[#This Row],[PEDIDO ]]</f>
        <v>0</v>
      </c>
      <c r="X3690" s="58">
        <f>Tabla3[[#This Row],[PRECIO SIN %]]*Tabla3[[#This Row],[PEDIDO ]]</f>
        <v>0</v>
      </c>
    </row>
    <row r="3691" spans="1:24" ht="33" customHeight="1" x14ac:dyDescent="0.4">
      <c r="A3691" s="124">
        <v>7599794000158</v>
      </c>
      <c r="B3691" s="51" t="s">
        <v>297</v>
      </c>
      <c r="C3691" s="51" t="s">
        <v>378</v>
      </c>
      <c r="D36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91" s="118" t="s">
        <v>4153</v>
      </c>
      <c r="F3691" s="75" t="s">
        <v>537</v>
      </c>
      <c r="G36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91" s="77">
        <v>7780</v>
      </c>
      <c r="J3691" s="52">
        <v>0.1</v>
      </c>
      <c r="K3691" s="53">
        <f>Tabla3[[#This Row],[PRECIOS]]-Tabla3[[#This Row],[PRECIOS]]*10%</f>
        <v>0.09</v>
      </c>
      <c r="L3691" s="101"/>
      <c r="M3691" s="54"/>
      <c r="N3691" s="55">
        <f>IFERROR(Tabla3[[#This Row],[PRECIOS]]-Tabla3[[#This Row],[PRECIOS]]*Tabla3[[#This Row],[% PRODUCTO]]," ")</f>
        <v>0.1</v>
      </c>
      <c r="O3691" s="54"/>
      <c r="P3691" s="55">
        <f>IFERROR(Tabla3[[#This Row],[OCULTAR2]]-Tabla3[[#This Row],[OCULTAR2]]*Tabla3[[#This Row],[% LÍNEA]]," ")</f>
        <v>0.1</v>
      </c>
      <c r="Q3691" s="56">
        <f>IFERROR(Tabla3[[#This Row],[% PRODUCTO]]+Tabla3[[#This Row],[% LÍNEA]]," ")</f>
        <v>0</v>
      </c>
      <c r="R3691" s="53">
        <f>Tabla3[[#This Row],[OCULTAR3]]</f>
        <v>0.1</v>
      </c>
      <c r="S3691" s="53">
        <f>Tabla3[[#This Row],[PRECIO SIN %]]-Tabla3[[#This Row],[PRECIO SIN %]]*10%</f>
        <v>0.09</v>
      </c>
      <c r="T3691" s="80">
        <f>(Tabla3[[#This Row],[PRECIO CON DESCT.]]-(Tabla3[[#This Row],[PRECIO CON DESCT.]]*$T$6))</f>
        <v>5.67E-2</v>
      </c>
      <c r="U3691" s="96"/>
      <c r="V3691" s="94">
        <f>Tabla3[[#This Row],[PRECIO %      en $]]*Tabla3[[#This Row],[PEDIDO ]]</f>
        <v>0</v>
      </c>
      <c r="W3691" s="57">
        <f>Tabla3[[#This Row],[PRECIO CON DESCT.]]*Tabla3[[#This Row],[PEDIDO ]]</f>
        <v>0</v>
      </c>
      <c r="X3691" s="58">
        <f>Tabla3[[#This Row],[PRECIO SIN %]]*Tabla3[[#This Row],[PEDIDO ]]</f>
        <v>0</v>
      </c>
    </row>
    <row r="3692" spans="1:24" ht="33" customHeight="1" x14ac:dyDescent="0.4">
      <c r="A3692" s="125">
        <v>7597830001695</v>
      </c>
      <c r="B3692" s="59" t="s">
        <v>297</v>
      </c>
      <c r="C3692" s="59" t="s">
        <v>310</v>
      </c>
      <c r="D36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92" s="119" t="s">
        <v>4154</v>
      </c>
      <c r="F3692" s="76" t="s">
        <v>537</v>
      </c>
      <c r="G36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92" s="78">
        <v>11271</v>
      </c>
      <c r="J3692" s="52">
        <v>8.8889999999999997E-2</v>
      </c>
      <c r="K3692" s="60">
        <f>Tabla3[[#This Row],[PRECIOS]]-Tabla3[[#This Row],[PRECIOS]]*10%</f>
        <v>8.0001000000000003E-2</v>
      </c>
      <c r="L3692" s="101"/>
      <c r="M3692" s="61"/>
      <c r="N3692" s="55">
        <f>IFERROR(Tabla3[[#This Row],[PRECIOS]]-Tabla3[[#This Row],[PRECIOS]]*Tabla3[[#This Row],[% PRODUCTO]]," ")</f>
        <v>8.8889999999999997E-2</v>
      </c>
      <c r="O3692" s="61"/>
      <c r="P3692" s="55">
        <f>IFERROR(Tabla3[[#This Row],[OCULTAR2]]-Tabla3[[#This Row],[OCULTAR2]]*Tabla3[[#This Row],[% LÍNEA]]," ")</f>
        <v>8.8889999999999997E-2</v>
      </c>
      <c r="Q3692" s="56">
        <f>IFERROR(Tabla3[[#This Row],[% PRODUCTO]]+Tabla3[[#This Row],[% LÍNEA]]," ")</f>
        <v>0</v>
      </c>
      <c r="R3692" s="60">
        <f>Tabla3[[#This Row],[OCULTAR3]]</f>
        <v>8.8889999999999997E-2</v>
      </c>
      <c r="S3692" s="60">
        <f>Tabla3[[#This Row],[PRECIO SIN %]]-Tabla3[[#This Row],[PRECIO SIN %]]*10%</f>
        <v>8.0001000000000003E-2</v>
      </c>
      <c r="T3692" s="80">
        <f>(Tabla3[[#This Row],[PRECIO CON DESCT.]]-(Tabla3[[#This Row],[PRECIO CON DESCT.]]*$T$6))</f>
        <v>5.0400630000000002E-2</v>
      </c>
      <c r="U3692" s="96"/>
      <c r="V3692" s="94">
        <f>Tabla3[[#This Row],[PRECIO %      en $]]*Tabla3[[#This Row],[PEDIDO ]]</f>
        <v>0</v>
      </c>
      <c r="W3692" s="57">
        <f>Tabla3[[#This Row],[PRECIO CON DESCT.]]*Tabla3[[#This Row],[PEDIDO ]]</f>
        <v>0</v>
      </c>
      <c r="X3692" s="58">
        <f>Tabla3[[#This Row],[PRECIO SIN %]]*Tabla3[[#This Row],[PEDIDO ]]</f>
        <v>0</v>
      </c>
    </row>
    <row r="3693" spans="1:24" ht="33" customHeight="1" x14ac:dyDescent="0.4">
      <c r="A3693" s="124">
        <v>810028130333</v>
      </c>
      <c r="B3693" s="51" t="s">
        <v>297</v>
      </c>
      <c r="C3693" s="51" t="s">
        <v>308</v>
      </c>
      <c r="D36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93" s="118" t="s">
        <v>4155</v>
      </c>
      <c r="F3693" s="75" t="s">
        <v>526</v>
      </c>
      <c r="G36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93" s="77">
        <v>1962</v>
      </c>
      <c r="J3693" s="52">
        <v>0.1</v>
      </c>
      <c r="K3693" s="53">
        <f>Tabla3[[#This Row],[PRECIOS]]-Tabla3[[#This Row],[PRECIOS]]*10%</f>
        <v>0.09</v>
      </c>
      <c r="L3693" s="101"/>
      <c r="M3693" s="54"/>
      <c r="N3693" s="55">
        <f>IFERROR(Tabla3[[#This Row],[PRECIOS]]-Tabla3[[#This Row],[PRECIOS]]*Tabla3[[#This Row],[% PRODUCTO]]," ")</f>
        <v>0.1</v>
      </c>
      <c r="O3693" s="54"/>
      <c r="P3693" s="55">
        <f>IFERROR(Tabla3[[#This Row],[OCULTAR2]]-Tabla3[[#This Row],[OCULTAR2]]*Tabla3[[#This Row],[% LÍNEA]]," ")</f>
        <v>0.1</v>
      </c>
      <c r="Q3693" s="56">
        <f>IFERROR(Tabla3[[#This Row],[% PRODUCTO]]+Tabla3[[#This Row],[% LÍNEA]]," ")</f>
        <v>0</v>
      </c>
      <c r="R3693" s="53">
        <f>Tabla3[[#This Row],[OCULTAR3]]</f>
        <v>0.1</v>
      </c>
      <c r="S3693" s="53">
        <f>Tabla3[[#This Row],[PRECIO SIN %]]-Tabla3[[#This Row],[PRECIO SIN %]]*10%</f>
        <v>0.09</v>
      </c>
      <c r="T3693" s="80">
        <f>(Tabla3[[#This Row],[PRECIO CON DESCT.]]-(Tabla3[[#This Row],[PRECIO CON DESCT.]]*$T$6))</f>
        <v>5.67E-2</v>
      </c>
      <c r="U3693" s="96"/>
      <c r="V3693" s="94">
        <f>Tabla3[[#This Row],[PRECIO %      en $]]*Tabla3[[#This Row],[PEDIDO ]]</f>
        <v>0</v>
      </c>
      <c r="W3693" s="57">
        <f>Tabla3[[#This Row],[PRECIO CON DESCT.]]*Tabla3[[#This Row],[PEDIDO ]]</f>
        <v>0</v>
      </c>
      <c r="X3693" s="58">
        <f>Tabla3[[#This Row],[PRECIO SIN %]]*Tabla3[[#This Row],[PEDIDO ]]</f>
        <v>0</v>
      </c>
    </row>
    <row r="3694" spans="1:24" ht="33" customHeight="1" x14ac:dyDescent="0.4">
      <c r="A3694" s="125">
        <v>6971077610055</v>
      </c>
      <c r="B3694" s="59" t="s">
        <v>297</v>
      </c>
      <c r="C3694" s="59" t="s">
        <v>312</v>
      </c>
      <c r="D36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94" s="119" t="s">
        <v>4156</v>
      </c>
      <c r="F3694" s="76" t="s">
        <v>537</v>
      </c>
      <c r="G36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94" s="78">
        <v>3580</v>
      </c>
      <c r="J3694" s="52">
        <v>8.8889999999999997E-2</v>
      </c>
      <c r="K3694" s="60">
        <f>Tabla3[[#This Row],[PRECIOS]]-Tabla3[[#This Row],[PRECIOS]]*10%</f>
        <v>8.0001000000000003E-2</v>
      </c>
      <c r="L3694" s="101"/>
      <c r="M3694" s="61"/>
      <c r="N3694" s="55">
        <f>IFERROR(Tabla3[[#This Row],[PRECIOS]]-Tabla3[[#This Row],[PRECIOS]]*Tabla3[[#This Row],[% PRODUCTO]]," ")</f>
        <v>8.8889999999999997E-2</v>
      </c>
      <c r="O3694" s="61"/>
      <c r="P3694" s="55">
        <f>IFERROR(Tabla3[[#This Row],[OCULTAR2]]-Tabla3[[#This Row],[OCULTAR2]]*Tabla3[[#This Row],[% LÍNEA]]," ")</f>
        <v>8.8889999999999997E-2</v>
      </c>
      <c r="Q3694" s="56">
        <f>IFERROR(Tabla3[[#This Row],[% PRODUCTO]]+Tabla3[[#This Row],[% LÍNEA]]," ")</f>
        <v>0</v>
      </c>
      <c r="R3694" s="60">
        <f>Tabla3[[#This Row],[OCULTAR3]]</f>
        <v>8.8889999999999997E-2</v>
      </c>
      <c r="S3694" s="60">
        <f>Tabla3[[#This Row],[PRECIO SIN %]]-Tabla3[[#This Row],[PRECIO SIN %]]*10%</f>
        <v>8.0001000000000003E-2</v>
      </c>
      <c r="T3694" s="80">
        <f>(Tabla3[[#This Row],[PRECIO CON DESCT.]]-(Tabla3[[#This Row],[PRECIO CON DESCT.]]*$T$6))</f>
        <v>5.0400630000000002E-2</v>
      </c>
      <c r="U3694" s="96"/>
      <c r="V3694" s="94">
        <f>Tabla3[[#This Row],[PRECIO %      en $]]*Tabla3[[#This Row],[PEDIDO ]]</f>
        <v>0</v>
      </c>
      <c r="W3694" s="57">
        <f>Tabla3[[#This Row],[PRECIO CON DESCT.]]*Tabla3[[#This Row],[PEDIDO ]]</f>
        <v>0</v>
      </c>
      <c r="X3694" s="58">
        <f>Tabla3[[#This Row],[PRECIO SIN %]]*Tabla3[[#This Row],[PEDIDO ]]</f>
        <v>0</v>
      </c>
    </row>
    <row r="3695" spans="1:24" ht="33" customHeight="1" x14ac:dyDescent="0.4">
      <c r="A3695" s="124">
        <v>8437019606015</v>
      </c>
      <c r="B3695" s="51" t="s">
        <v>297</v>
      </c>
      <c r="C3695" s="51" t="s">
        <v>317</v>
      </c>
      <c r="D36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95" s="118" t="s">
        <v>4157</v>
      </c>
      <c r="F3695" s="75" t="s">
        <v>537</v>
      </c>
      <c r="G36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95" s="77">
        <v>27102</v>
      </c>
      <c r="J3695" s="52">
        <v>8.8889999999999997E-2</v>
      </c>
      <c r="K3695" s="53">
        <f>Tabla3[[#This Row],[PRECIOS]]-Tabla3[[#This Row],[PRECIOS]]*10%</f>
        <v>8.0001000000000003E-2</v>
      </c>
      <c r="L3695" s="101"/>
      <c r="M3695" s="54"/>
      <c r="N3695" s="55">
        <f>IFERROR(Tabla3[[#This Row],[PRECIOS]]-Tabla3[[#This Row],[PRECIOS]]*Tabla3[[#This Row],[% PRODUCTO]]," ")</f>
        <v>8.8889999999999997E-2</v>
      </c>
      <c r="O3695" s="54"/>
      <c r="P3695" s="55">
        <f>IFERROR(Tabla3[[#This Row],[OCULTAR2]]-Tabla3[[#This Row],[OCULTAR2]]*Tabla3[[#This Row],[% LÍNEA]]," ")</f>
        <v>8.8889999999999997E-2</v>
      </c>
      <c r="Q3695" s="56">
        <f>IFERROR(Tabla3[[#This Row],[% PRODUCTO]]+Tabla3[[#This Row],[% LÍNEA]]," ")</f>
        <v>0</v>
      </c>
      <c r="R3695" s="53">
        <f>Tabla3[[#This Row],[OCULTAR3]]</f>
        <v>8.8889999999999997E-2</v>
      </c>
      <c r="S3695" s="53">
        <f>Tabla3[[#This Row],[PRECIO SIN %]]-Tabla3[[#This Row],[PRECIO SIN %]]*10%</f>
        <v>8.0001000000000003E-2</v>
      </c>
      <c r="T3695" s="80">
        <f>(Tabla3[[#This Row],[PRECIO CON DESCT.]]-(Tabla3[[#This Row],[PRECIO CON DESCT.]]*$T$6))</f>
        <v>5.0400630000000002E-2</v>
      </c>
      <c r="U3695" s="96"/>
      <c r="V3695" s="94">
        <f>Tabla3[[#This Row],[PRECIO %      en $]]*Tabla3[[#This Row],[PEDIDO ]]</f>
        <v>0</v>
      </c>
      <c r="W3695" s="57">
        <f>Tabla3[[#This Row],[PRECIO CON DESCT.]]*Tabla3[[#This Row],[PEDIDO ]]</f>
        <v>0</v>
      </c>
      <c r="X3695" s="58">
        <f>Tabla3[[#This Row],[PRECIO SIN %]]*Tabla3[[#This Row],[PEDIDO ]]</f>
        <v>0</v>
      </c>
    </row>
    <row r="3696" spans="1:24" ht="33" customHeight="1" x14ac:dyDescent="0.4">
      <c r="A3696" s="125">
        <v>7599794000202</v>
      </c>
      <c r="B3696" s="59" t="s">
        <v>297</v>
      </c>
      <c r="C3696" s="59" t="s">
        <v>209</v>
      </c>
      <c r="D36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96" s="119" t="s">
        <v>4158</v>
      </c>
      <c r="F3696" s="76" t="s">
        <v>537</v>
      </c>
      <c r="G36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96" s="78">
        <v>3037</v>
      </c>
      <c r="J3696" s="52">
        <v>0.1</v>
      </c>
      <c r="K3696" s="60">
        <f>Tabla3[[#This Row],[PRECIOS]]-Tabla3[[#This Row],[PRECIOS]]*10%</f>
        <v>0.09</v>
      </c>
      <c r="L3696" s="101"/>
      <c r="M3696" s="61"/>
      <c r="N3696" s="55">
        <f>IFERROR(Tabla3[[#This Row],[PRECIOS]]-Tabla3[[#This Row],[PRECIOS]]*Tabla3[[#This Row],[% PRODUCTO]]," ")</f>
        <v>0.1</v>
      </c>
      <c r="O3696" s="61"/>
      <c r="P3696" s="55">
        <f>IFERROR(Tabla3[[#This Row],[OCULTAR2]]-Tabla3[[#This Row],[OCULTAR2]]*Tabla3[[#This Row],[% LÍNEA]]," ")</f>
        <v>0.1</v>
      </c>
      <c r="Q3696" s="56">
        <f>IFERROR(Tabla3[[#This Row],[% PRODUCTO]]+Tabla3[[#This Row],[% LÍNEA]]," ")</f>
        <v>0</v>
      </c>
      <c r="R3696" s="60">
        <f>Tabla3[[#This Row],[OCULTAR3]]</f>
        <v>0.1</v>
      </c>
      <c r="S3696" s="60">
        <f>Tabla3[[#This Row],[PRECIO SIN %]]-Tabla3[[#This Row],[PRECIO SIN %]]*10%</f>
        <v>0.09</v>
      </c>
      <c r="T3696" s="80">
        <f>(Tabla3[[#This Row],[PRECIO CON DESCT.]]-(Tabla3[[#This Row],[PRECIO CON DESCT.]]*$T$6))</f>
        <v>5.67E-2</v>
      </c>
      <c r="U3696" s="96"/>
      <c r="V3696" s="94">
        <f>Tabla3[[#This Row],[PRECIO %      en $]]*Tabla3[[#This Row],[PEDIDO ]]</f>
        <v>0</v>
      </c>
      <c r="W3696" s="57">
        <f>Tabla3[[#This Row],[PRECIO CON DESCT.]]*Tabla3[[#This Row],[PEDIDO ]]</f>
        <v>0</v>
      </c>
      <c r="X3696" s="58">
        <f>Tabla3[[#This Row],[PRECIO SIN %]]*Tabla3[[#This Row],[PEDIDO ]]</f>
        <v>0</v>
      </c>
    </row>
    <row r="3697" spans="1:24" ht="33" customHeight="1" x14ac:dyDescent="0.4">
      <c r="A3697" s="124">
        <v>7597830004184</v>
      </c>
      <c r="B3697" s="51" t="s">
        <v>297</v>
      </c>
      <c r="C3697" s="51" t="s">
        <v>310</v>
      </c>
      <c r="D36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97" s="118" t="s">
        <v>4159</v>
      </c>
      <c r="F3697" s="75" t="s">
        <v>537</v>
      </c>
      <c r="G36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97" s="77">
        <v>306</v>
      </c>
      <c r="J3697" s="52">
        <v>0.66666999999999998</v>
      </c>
      <c r="K3697" s="53">
        <f>Tabla3[[#This Row],[PRECIOS]]-Tabla3[[#This Row],[PRECIOS]]*10%</f>
        <v>0.60000299999999995</v>
      </c>
      <c r="L3697" s="101"/>
      <c r="M3697" s="54"/>
      <c r="N3697" s="55">
        <f>IFERROR(Tabla3[[#This Row],[PRECIOS]]-Tabla3[[#This Row],[PRECIOS]]*Tabla3[[#This Row],[% PRODUCTO]]," ")</f>
        <v>0.66666999999999998</v>
      </c>
      <c r="O3697" s="54"/>
      <c r="P3697" s="55">
        <f>IFERROR(Tabla3[[#This Row],[OCULTAR2]]-Tabla3[[#This Row],[OCULTAR2]]*Tabla3[[#This Row],[% LÍNEA]]," ")</f>
        <v>0.66666999999999998</v>
      </c>
      <c r="Q3697" s="56">
        <f>IFERROR(Tabla3[[#This Row],[% PRODUCTO]]+Tabla3[[#This Row],[% LÍNEA]]," ")</f>
        <v>0</v>
      </c>
      <c r="R3697" s="53">
        <f>Tabla3[[#This Row],[OCULTAR3]]</f>
        <v>0.66666999999999998</v>
      </c>
      <c r="S3697" s="53">
        <f>Tabla3[[#This Row],[PRECIO SIN %]]-Tabla3[[#This Row],[PRECIO SIN %]]*10%</f>
        <v>0.60000299999999995</v>
      </c>
      <c r="T3697" s="80">
        <f>(Tabla3[[#This Row],[PRECIO CON DESCT.]]-(Tabla3[[#This Row],[PRECIO CON DESCT.]]*$T$6))</f>
        <v>0.37800188999999995</v>
      </c>
      <c r="U3697" s="96"/>
      <c r="V3697" s="94">
        <f>Tabla3[[#This Row],[PRECIO %      en $]]*Tabla3[[#This Row],[PEDIDO ]]</f>
        <v>0</v>
      </c>
      <c r="W3697" s="57">
        <f>Tabla3[[#This Row],[PRECIO CON DESCT.]]*Tabla3[[#This Row],[PEDIDO ]]</f>
        <v>0</v>
      </c>
      <c r="X3697" s="58">
        <f>Tabla3[[#This Row],[PRECIO SIN %]]*Tabla3[[#This Row],[PEDIDO ]]</f>
        <v>0</v>
      </c>
    </row>
    <row r="3698" spans="1:24" ht="33" customHeight="1" x14ac:dyDescent="0.4">
      <c r="A3698" s="125">
        <v>7597830004276</v>
      </c>
      <c r="B3698" s="59" t="s">
        <v>297</v>
      </c>
      <c r="C3698" s="59" t="s">
        <v>310</v>
      </c>
      <c r="D36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98" s="119" t="s">
        <v>4160</v>
      </c>
      <c r="F3698" s="76" t="s">
        <v>537</v>
      </c>
      <c r="G36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98" s="78">
        <v>1372</v>
      </c>
      <c r="J3698" s="52">
        <v>0.66666999999999998</v>
      </c>
      <c r="K3698" s="60">
        <f>Tabla3[[#This Row],[PRECIOS]]-Tabla3[[#This Row],[PRECIOS]]*10%</f>
        <v>0.60000299999999995</v>
      </c>
      <c r="L3698" s="101"/>
      <c r="M3698" s="61"/>
      <c r="N3698" s="55">
        <f>IFERROR(Tabla3[[#This Row],[PRECIOS]]-Tabla3[[#This Row],[PRECIOS]]*Tabla3[[#This Row],[% PRODUCTO]]," ")</f>
        <v>0.66666999999999998</v>
      </c>
      <c r="O3698" s="61"/>
      <c r="P3698" s="55">
        <f>IFERROR(Tabla3[[#This Row],[OCULTAR2]]-Tabla3[[#This Row],[OCULTAR2]]*Tabla3[[#This Row],[% LÍNEA]]," ")</f>
        <v>0.66666999999999998</v>
      </c>
      <c r="Q3698" s="56">
        <f>IFERROR(Tabla3[[#This Row],[% PRODUCTO]]+Tabla3[[#This Row],[% LÍNEA]]," ")</f>
        <v>0</v>
      </c>
      <c r="R3698" s="60">
        <f>Tabla3[[#This Row],[OCULTAR3]]</f>
        <v>0.66666999999999998</v>
      </c>
      <c r="S3698" s="60">
        <f>Tabla3[[#This Row],[PRECIO SIN %]]-Tabla3[[#This Row],[PRECIO SIN %]]*10%</f>
        <v>0.60000299999999995</v>
      </c>
      <c r="T3698" s="80">
        <f>(Tabla3[[#This Row],[PRECIO CON DESCT.]]-(Tabla3[[#This Row],[PRECIO CON DESCT.]]*$T$6))</f>
        <v>0.37800188999999995</v>
      </c>
      <c r="U3698" s="96"/>
      <c r="V3698" s="94">
        <f>Tabla3[[#This Row],[PRECIO %      en $]]*Tabla3[[#This Row],[PEDIDO ]]</f>
        <v>0</v>
      </c>
      <c r="W3698" s="57">
        <f>Tabla3[[#This Row],[PRECIO CON DESCT.]]*Tabla3[[#This Row],[PEDIDO ]]</f>
        <v>0</v>
      </c>
      <c r="X3698" s="58">
        <f>Tabla3[[#This Row],[PRECIO SIN %]]*Tabla3[[#This Row],[PEDIDO ]]</f>
        <v>0</v>
      </c>
    </row>
    <row r="3699" spans="1:24" ht="33" customHeight="1" x14ac:dyDescent="0.4">
      <c r="A3699" s="124">
        <v>723592772963</v>
      </c>
      <c r="B3699" s="51" t="s">
        <v>297</v>
      </c>
      <c r="C3699" s="51" t="s">
        <v>162</v>
      </c>
      <c r="D36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699" s="118" t="s">
        <v>4161</v>
      </c>
      <c r="F3699" s="75" t="s">
        <v>537</v>
      </c>
      <c r="G36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6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699" s="77">
        <v>83</v>
      </c>
      <c r="J3699" s="52">
        <v>0.75556000000000001</v>
      </c>
      <c r="K3699" s="53">
        <f>Tabla3[[#This Row],[PRECIOS]]-Tabla3[[#This Row],[PRECIOS]]*10%</f>
        <v>0.68000400000000005</v>
      </c>
      <c r="L3699" s="101"/>
      <c r="M3699" s="54"/>
      <c r="N3699" s="55">
        <f>IFERROR(Tabla3[[#This Row],[PRECIOS]]-Tabla3[[#This Row],[PRECIOS]]*Tabla3[[#This Row],[% PRODUCTO]]," ")</f>
        <v>0.75556000000000001</v>
      </c>
      <c r="O3699" s="54"/>
      <c r="P3699" s="55">
        <f>IFERROR(Tabla3[[#This Row],[OCULTAR2]]-Tabla3[[#This Row],[OCULTAR2]]*Tabla3[[#This Row],[% LÍNEA]]," ")</f>
        <v>0.75556000000000001</v>
      </c>
      <c r="Q3699" s="56">
        <f>IFERROR(Tabla3[[#This Row],[% PRODUCTO]]+Tabla3[[#This Row],[% LÍNEA]]," ")</f>
        <v>0</v>
      </c>
      <c r="R3699" s="53">
        <f>Tabla3[[#This Row],[OCULTAR3]]</f>
        <v>0.75556000000000001</v>
      </c>
      <c r="S3699" s="53">
        <f>Tabla3[[#This Row],[PRECIO SIN %]]-Tabla3[[#This Row],[PRECIO SIN %]]*10%</f>
        <v>0.68000400000000005</v>
      </c>
      <c r="T3699" s="80">
        <f>(Tabla3[[#This Row],[PRECIO CON DESCT.]]-(Tabla3[[#This Row],[PRECIO CON DESCT.]]*$T$6))</f>
        <v>0.42840252000000001</v>
      </c>
      <c r="U3699" s="96"/>
      <c r="V3699" s="94">
        <f>Tabla3[[#This Row],[PRECIO %      en $]]*Tabla3[[#This Row],[PEDIDO ]]</f>
        <v>0</v>
      </c>
      <c r="W3699" s="57">
        <f>Tabla3[[#This Row],[PRECIO CON DESCT.]]*Tabla3[[#This Row],[PEDIDO ]]</f>
        <v>0</v>
      </c>
      <c r="X3699" s="58">
        <f>Tabla3[[#This Row],[PRECIO SIN %]]*Tabla3[[#This Row],[PEDIDO ]]</f>
        <v>0</v>
      </c>
    </row>
    <row r="3700" spans="1:24" ht="33" customHeight="1" x14ac:dyDescent="0.4">
      <c r="A3700" s="125">
        <v>7707346261159</v>
      </c>
      <c r="B3700" s="59" t="s">
        <v>297</v>
      </c>
      <c r="C3700" s="59" t="s">
        <v>379</v>
      </c>
      <c r="D37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00" s="119" t="s">
        <v>4162</v>
      </c>
      <c r="F3700" s="76" t="s">
        <v>526</v>
      </c>
      <c r="G37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00" s="78">
        <v>20</v>
      </c>
      <c r="J3700" s="52">
        <v>1.88889</v>
      </c>
      <c r="K3700" s="60">
        <f>Tabla3[[#This Row],[PRECIOS]]-Tabla3[[#This Row],[PRECIOS]]*10%</f>
        <v>1.7000009999999999</v>
      </c>
      <c r="L3700" s="101"/>
      <c r="M3700" s="61"/>
      <c r="N3700" s="55">
        <f>IFERROR(Tabla3[[#This Row],[PRECIOS]]-Tabla3[[#This Row],[PRECIOS]]*Tabla3[[#This Row],[% PRODUCTO]]," ")</f>
        <v>1.88889</v>
      </c>
      <c r="O3700" s="61"/>
      <c r="P3700" s="55">
        <f>IFERROR(Tabla3[[#This Row],[OCULTAR2]]-Tabla3[[#This Row],[OCULTAR2]]*Tabla3[[#This Row],[% LÍNEA]]," ")</f>
        <v>1.88889</v>
      </c>
      <c r="Q3700" s="56">
        <f>IFERROR(Tabla3[[#This Row],[% PRODUCTO]]+Tabla3[[#This Row],[% LÍNEA]]," ")</f>
        <v>0</v>
      </c>
      <c r="R3700" s="60">
        <f>Tabla3[[#This Row],[OCULTAR3]]</f>
        <v>1.88889</v>
      </c>
      <c r="S3700" s="60">
        <f>Tabla3[[#This Row],[PRECIO SIN %]]-Tabla3[[#This Row],[PRECIO SIN %]]*10%</f>
        <v>1.7000009999999999</v>
      </c>
      <c r="T3700" s="80">
        <f>(Tabla3[[#This Row],[PRECIO CON DESCT.]]-(Tabla3[[#This Row],[PRECIO CON DESCT.]]*$T$6))</f>
        <v>1.0710006299999999</v>
      </c>
      <c r="U3700" s="96"/>
      <c r="V3700" s="94">
        <f>Tabla3[[#This Row],[PRECIO %      en $]]*Tabla3[[#This Row],[PEDIDO ]]</f>
        <v>0</v>
      </c>
      <c r="W3700" s="57">
        <f>Tabla3[[#This Row],[PRECIO CON DESCT.]]*Tabla3[[#This Row],[PEDIDO ]]</f>
        <v>0</v>
      </c>
      <c r="X3700" s="58">
        <f>Tabla3[[#This Row],[PRECIO SIN %]]*Tabla3[[#This Row],[PEDIDO ]]</f>
        <v>0</v>
      </c>
    </row>
    <row r="3701" spans="1:24" ht="33" customHeight="1" x14ac:dyDescent="0.4">
      <c r="A3701" s="124" t="s">
        <v>380</v>
      </c>
      <c r="B3701" s="51" t="s">
        <v>297</v>
      </c>
      <c r="C3701" s="51" t="s">
        <v>339</v>
      </c>
      <c r="D37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01" s="118" t="s">
        <v>4163</v>
      </c>
      <c r="F3701" s="75" t="s">
        <v>526</v>
      </c>
      <c r="G37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01" s="77">
        <v>18</v>
      </c>
      <c r="J3701" s="52">
        <v>11.8</v>
      </c>
      <c r="K3701" s="53">
        <f>Tabla3[[#This Row],[PRECIOS]]-Tabla3[[#This Row],[PRECIOS]]*10%</f>
        <v>10.620000000000001</v>
      </c>
      <c r="L3701" s="101"/>
      <c r="M3701" s="54"/>
      <c r="N3701" s="55">
        <f>IFERROR(Tabla3[[#This Row],[PRECIOS]]-Tabla3[[#This Row],[PRECIOS]]*Tabla3[[#This Row],[% PRODUCTO]]," ")</f>
        <v>11.8</v>
      </c>
      <c r="O3701" s="54"/>
      <c r="P3701" s="55">
        <f>IFERROR(Tabla3[[#This Row],[OCULTAR2]]-Tabla3[[#This Row],[OCULTAR2]]*Tabla3[[#This Row],[% LÍNEA]]," ")</f>
        <v>11.8</v>
      </c>
      <c r="Q3701" s="56">
        <f>IFERROR(Tabla3[[#This Row],[% PRODUCTO]]+Tabla3[[#This Row],[% LÍNEA]]," ")</f>
        <v>0</v>
      </c>
      <c r="R3701" s="53">
        <f>Tabla3[[#This Row],[OCULTAR3]]</f>
        <v>11.8</v>
      </c>
      <c r="S3701" s="53">
        <f>Tabla3[[#This Row],[PRECIO SIN %]]-Tabla3[[#This Row],[PRECIO SIN %]]*10%</f>
        <v>10.620000000000001</v>
      </c>
      <c r="T3701" s="80">
        <f>(Tabla3[[#This Row],[PRECIO CON DESCT.]]-(Tabla3[[#This Row],[PRECIO CON DESCT.]]*$T$6))</f>
        <v>6.6906000000000008</v>
      </c>
      <c r="U3701" s="96"/>
      <c r="V3701" s="94">
        <f>Tabla3[[#This Row],[PRECIO %      en $]]*Tabla3[[#This Row],[PEDIDO ]]</f>
        <v>0</v>
      </c>
      <c r="W3701" s="57">
        <f>Tabla3[[#This Row],[PRECIO CON DESCT.]]*Tabla3[[#This Row],[PEDIDO ]]</f>
        <v>0</v>
      </c>
      <c r="X3701" s="58">
        <f>Tabla3[[#This Row],[PRECIO SIN %]]*Tabla3[[#This Row],[PEDIDO ]]</f>
        <v>0</v>
      </c>
    </row>
    <row r="3702" spans="1:24" ht="33" customHeight="1" x14ac:dyDescent="0.4">
      <c r="A3702" s="125">
        <v>7598778001013</v>
      </c>
      <c r="B3702" s="59" t="s">
        <v>297</v>
      </c>
      <c r="C3702" s="59" t="s">
        <v>356</v>
      </c>
      <c r="D37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02" s="119" t="s">
        <v>4164</v>
      </c>
      <c r="F3702" s="76" t="s">
        <v>537</v>
      </c>
      <c r="G37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02" s="78">
        <v>4</v>
      </c>
      <c r="J3702" s="52">
        <v>34.05556</v>
      </c>
      <c r="K3702" s="60">
        <f>Tabla3[[#This Row],[PRECIOS]]-Tabla3[[#This Row],[PRECIOS]]*10%</f>
        <v>30.650003999999999</v>
      </c>
      <c r="L3702" s="101"/>
      <c r="M3702" s="61"/>
      <c r="N3702" s="55">
        <f>IFERROR(Tabla3[[#This Row],[PRECIOS]]-Tabla3[[#This Row],[PRECIOS]]*Tabla3[[#This Row],[% PRODUCTO]]," ")</f>
        <v>34.05556</v>
      </c>
      <c r="O3702" s="61"/>
      <c r="P3702" s="55">
        <f>IFERROR(Tabla3[[#This Row],[OCULTAR2]]-Tabla3[[#This Row],[OCULTAR2]]*Tabla3[[#This Row],[% LÍNEA]]," ")</f>
        <v>34.05556</v>
      </c>
      <c r="Q3702" s="56">
        <f>IFERROR(Tabla3[[#This Row],[% PRODUCTO]]+Tabla3[[#This Row],[% LÍNEA]]," ")</f>
        <v>0</v>
      </c>
      <c r="R3702" s="60">
        <f>Tabla3[[#This Row],[OCULTAR3]]</f>
        <v>34.05556</v>
      </c>
      <c r="S3702" s="60">
        <f>Tabla3[[#This Row],[PRECIO SIN %]]-Tabla3[[#This Row],[PRECIO SIN %]]*10%</f>
        <v>30.650003999999999</v>
      </c>
      <c r="T3702" s="80">
        <f>(Tabla3[[#This Row],[PRECIO CON DESCT.]]-(Tabla3[[#This Row],[PRECIO CON DESCT.]]*$T$6))</f>
        <v>19.309502519999999</v>
      </c>
      <c r="U3702" s="96"/>
      <c r="V3702" s="94">
        <f>Tabla3[[#This Row],[PRECIO %      en $]]*Tabla3[[#This Row],[PEDIDO ]]</f>
        <v>0</v>
      </c>
      <c r="W3702" s="57">
        <f>Tabla3[[#This Row],[PRECIO CON DESCT.]]*Tabla3[[#This Row],[PEDIDO ]]</f>
        <v>0</v>
      </c>
      <c r="X3702" s="58">
        <f>Tabla3[[#This Row],[PRECIO SIN %]]*Tabla3[[#This Row],[PEDIDO ]]</f>
        <v>0</v>
      </c>
    </row>
    <row r="3703" spans="1:24" ht="33" customHeight="1" x14ac:dyDescent="0.4">
      <c r="A3703" s="124">
        <v>7598778000689</v>
      </c>
      <c r="B3703" s="51" t="s">
        <v>297</v>
      </c>
      <c r="C3703" s="51" t="s">
        <v>356</v>
      </c>
      <c r="D37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03" s="118" t="s">
        <v>4165</v>
      </c>
      <c r="F3703" s="75" t="s">
        <v>537</v>
      </c>
      <c r="G37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03" s="77">
        <v>4</v>
      </c>
      <c r="J3703" s="52">
        <v>35.244439999999997</v>
      </c>
      <c r="K3703" s="53">
        <f>Tabla3[[#This Row],[PRECIOS]]-Tabla3[[#This Row],[PRECIOS]]*10%</f>
        <v>31.719995999999998</v>
      </c>
      <c r="L3703" s="101"/>
      <c r="M3703" s="54"/>
      <c r="N3703" s="55">
        <f>IFERROR(Tabla3[[#This Row],[PRECIOS]]-Tabla3[[#This Row],[PRECIOS]]*Tabla3[[#This Row],[% PRODUCTO]]," ")</f>
        <v>35.244439999999997</v>
      </c>
      <c r="O3703" s="54"/>
      <c r="P3703" s="55">
        <f>IFERROR(Tabla3[[#This Row],[OCULTAR2]]-Tabla3[[#This Row],[OCULTAR2]]*Tabla3[[#This Row],[% LÍNEA]]," ")</f>
        <v>35.244439999999997</v>
      </c>
      <c r="Q3703" s="56">
        <f>IFERROR(Tabla3[[#This Row],[% PRODUCTO]]+Tabla3[[#This Row],[% LÍNEA]]," ")</f>
        <v>0</v>
      </c>
      <c r="R3703" s="53">
        <f>Tabla3[[#This Row],[OCULTAR3]]</f>
        <v>35.244439999999997</v>
      </c>
      <c r="S3703" s="53">
        <f>Tabla3[[#This Row],[PRECIO SIN %]]-Tabla3[[#This Row],[PRECIO SIN %]]*10%</f>
        <v>31.719995999999998</v>
      </c>
      <c r="T3703" s="80">
        <f>(Tabla3[[#This Row],[PRECIO CON DESCT.]]-(Tabla3[[#This Row],[PRECIO CON DESCT.]]*$T$6))</f>
        <v>19.98359748</v>
      </c>
      <c r="U3703" s="96"/>
      <c r="V3703" s="94">
        <f>Tabla3[[#This Row],[PRECIO %      en $]]*Tabla3[[#This Row],[PEDIDO ]]</f>
        <v>0</v>
      </c>
      <c r="W3703" s="57">
        <f>Tabla3[[#This Row],[PRECIO CON DESCT.]]*Tabla3[[#This Row],[PEDIDO ]]</f>
        <v>0</v>
      </c>
      <c r="X3703" s="58">
        <f>Tabla3[[#This Row],[PRECIO SIN %]]*Tabla3[[#This Row],[PEDIDO ]]</f>
        <v>0</v>
      </c>
    </row>
    <row r="3704" spans="1:24" ht="33" customHeight="1" x14ac:dyDescent="0.4">
      <c r="A3704" s="125" t="s">
        <v>381</v>
      </c>
      <c r="B3704" s="59" t="s">
        <v>297</v>
      </c>
      <c r="C3704" s="59" t="s">
        <v>329</v>
      </c>
      <c r="D37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04" s="119" t="s">
        <v>4166</v>
      </c>
      <c r="F3704" s="76" t="s">
        <v>526</v>
      </c>
      <c r="G37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04" s="78">
        <v>31</v>
      </c>
      <c r="J3704" s="52">
        <v>12.66</v>
      </c>
      <c r="K3704" s="60">
        <f>Tabla3[[#This Row],[PRECIOS]]-Tabla3[[#This Row],[PRECIOS]]*10%</f>
        <v>11.394</v>
      </c>
      <c r="L3704" s="101"/>
      <c r="M3704" s="61"/>
      <c r="N3704" s="55">
        <f>IFERROR(Tabla3[[#This Row],[PRECIOS]]-Tabla3[[#This Row],[PRECIOS]]*Tabla3[[#This Row],[% PRODUCTO]]," ")</f>
        <v>12.66</v>
      </c>
      <c r="O3704" s="61"/>
      <c r="P3704" s="55">
        <f>IFERROR(Tabla3[[#This Row],[OCULTAR2]]-Tabla3[[#This Row],[OCULTAR2]]*Tabla3[[#This Row],[% LÍNEA]]," ")</f>
        <v>12.66</v>
      </c>
      <c r="Q3704" s="56">
        <f>IFERROR(Tabla3[[#This Row],[% PRODUCTO]]+Tabla3[[#This Row],[% LÍNEA]]," ")</f>
        <v>0</v>
      </c>
      <c r="R3704" s="60">
        <f>Tabla3[[#This Row],[OCULTAR3]]</f>
        <v>12.66</v>
      </c>
      <c r="S3704" s="60">
        <f>Tabla3[[#This Row],[PRECIO SIN %]]-Tabla3[[#This Row],[PRECIO SIN %]]*10%</f>
        <v>11.394</v>
      </c>
      <c r="T3704" s="80">
        <f>(Tabla3[[#This Row],[PRECIO CON DESCT.]]-(Tabla3[[#This Row],[PRECIO CON DESCT.]]*$T$6))</f>
        <v>7.1782200000000005</v>
      </c>
      <c r="U3704" s="96"/>
      <c r="V3704" s="94">
        <f>Tabla3[[#This Row],[PRECIO %      en $]]*Tabla3[[#This Row],[PEDIDO ]]</f>
        <v>0</v>
      </c>
      <c r="W3704" s="57">
        <f>Tabla3[[#This Row],[PRECIO CON DESCT.]]*Tabla3[[#This Row],[PEDIDO ]]</f>
        <v>0</v>
      </c>
      <c r="X3704" s="58">
        <f>Tabla3[[#This Row],[PRECIO SIN %]]*Tabla3[[#This Row],[PEDIDO ]]</f>
        <v>0</v>
      </c>
    </row>
    <row r="3705" spans="1:24" ht="33" customHeight="1" x14ac:dyDescent="0.4">
      <c r="A3705" s="124" t="s">
        <v>82</v>
      </c>
      <c r="B3705" s="51" t="s">
        <v>297</v>
      </c>
      <c r="C3705" s="51" t="s">
        <v>297</v>
      </c>
      <c r="D37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05" s="118" t="s">
        <v>4167</v>
      </c>
      <c r="F3705" s="75" t="s">
        <v>526</v>
      </c>
      <c r="G37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05" s="77">
        <v>2</v>
      </c>
      <c r="J3705" s="52">
        <v>45.77778</v>
      </c>
      <c r="K3705" s="53">
        <f>Tabla3[[#This Row],[PRECIOS]]-Tabla3[[#This Row],[PRECIOS]]*10%</f>
        <v>41.200001999999998</v>
      </c>
      <c r="L3705" s="101"/>
      <c r="M3705" s="54"/>
      <c r="N3705" s="55">
        <f>IFERROR(Tabla3[[#This Row],[PRECIOS]]-Tabla3[[#This Row],[PRECIOS]]*Tabla3[[#This Row],[% PRODUCTO]]," ")</f>
        <v>45.77778</v>
      </c>
      <c r="O3705" s="54"/>
      <c r="P3705" s="55">
        <f>IFERROR(Tabla3[[#This Row],[OCULTAR2]]-Tabla3[[#This Row],[OCULTAR2]]*Tabla3[[#This Row],[% LÍNEA]]," ")</f>
        <v>45.77778</v>
      </c>
      <c r="Q3705" s="56">
        <f>IFERROR(Tabla3[[#This Row],[% PRODUCTO]]+Tabla3[[#This Row],[% LÍNEA]]," ")</f>
        <v>0</v>
      </c>
      <c r="R3705" s="53">
        <f>Tabla3[[#This Row],[OCULTAR3]]</f>
        <v>45.77778</v>
      </c>
      <c r="S3705" s="53">
        <f>Tabla3[[#This Row],[PRECIO SIN %]]-Tabla3[[#This Row],[PRECIO SIN %]]*10%</f>
        <v>41.200001999999998</v>
      </c>
      <c r="T3705" s="80">
        <f>(Tabla3[[#This Row],[PRECIO CON DESCT.]]-(Tabla3[[#This Row],[PRECIO CON DESCT.]]*$T$6))</f>
        <v>25.956001260000001</v>
      </c>
      <c r="U3705" s="96"/>
      <c r="V3705" s="94">
        <f>Tabla3[[#This Row],[PRECIO %      en $]]*Tabla3[[#This Row],[PEDIDO ]]</f>
        <v>0</v>
      </c>
      <c r="W3705" s="57">
        <f>Tabla3[[#This Row],[PRECIO CON DESCT.]]*Tabla3[[#This Row],[PEDIDO ]]</f>
        <v>0</v>
      </c>
      <c r="X3705" s="58">
        <f>Tabla3[[#This Row],[PRECIO SIN %]]*Tabla3[[#This Row],[PEDIDO ]]</f>
        <v>0</v>
      </c>
    </row>
    <row r="3706" spans="1:24" ht="33" customHeight="1" x14ac:dyDescent="0.4">
      <c r="A3706" s="125" t="s">
        <v>382</v>
      </c>
      <c r="B3706" s="59" t="s">
        <v>297</v>
      </c>
      <c r="C3706" s="59" t="s">
        <v>329</v>
      </c>
      <c r="D37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06" s="119" t="s">
        <v>4168</v>
      </c>
      <c r="F3706" s="76" t="s">
        <v>526</v>
      </c>
      <c r="G37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06" s="78">
        <v>110</v>
      </c>
      <c r="J3706" s="52">
        <v>2.3111100000000002</v>
      </c>
      <c r="K3706" s="60">
        <f>Tabla3[[#This Row],[PRECIOS]]-Tabla3[[#This Row],[PRECIOS]]*10%</f>
        <v>2.0799990000000004</v>
      </c>
      <c r="L3706" s="101"/>
      <c r="M3706" s="61"/>
      <c r="N3706" s="55">
        <f>IFERROR(Tabla3[[#This Row],[PRECIOS]]-Tabla3[[#This Row],[PRECIOS]]*Tabla3[[#This Row],[% PRODUCTO]]," ")</f>
        <v>2.3111100000000002</v>
      </c>
      <c r="O3706" s="61"/>
      <c r="P3706" s="55">
        <f>IFERROR(Tabla3[[#This Row],[OCULTAR2]]-Tabla3[[#This Row],[OCULTAR2]]*Tabla3[[#This Row],[% LÍNEA]]," ")</f>
        <v>2.3111100000000002</v>
      </c>
      <c r="Q3706" s="56">
        <f>IFERROR(Tabla3[[#This Row],[% PRODUCTO]]+Tabla3[[#This Row],[% LÍNEA]]," ")</f>
        <v>0</v>
      </c>
      <c r="R3706" s="60">
        <f>Tabla3[[#This Row],[OCULTAR3]]</f>
        <v>2.3111100000000002</v>
      </c>
      <c r="S3706" s="60">
        <f>Tabla3[[#This Row],[PRECIO SIN %]]-Tabla3[[#This Row],[PRECIO SIN %]]*10%</f>
        <v>2.0799990000000004</v>
      </c>
      <c r="T3706" s="80">
        <f>(Tabla3[[#This Row],[PRECIO CON DESCT.]]-(Tabla3[[#This Row],[PRECIO CON DESCT.]]*$T$6))</f>
        <v>1.3103993700000003</v>
      </c>
      <c r="U3706" s="96"/>
      <c r="V3706" s="94">
        <f>Tabla3[[#This Row],[PRECIO %      en $]]*Tabla3[[#This Row],[PEDIDO ]]</f>
        <v>0</v>
      </c>
      <c r="W3706" s="57">
        <f>Tabla3[[#This Row],[PRECIO CON DESCT.]]*Tabla3[[#This Row],[PEDIDO ]]</f>
        <v>0</v>
      </c>
      <c r="X3706" s="58">
        <f>Tabla3[[#This Row],[PRECIO SIN %]]*Tabla3[[#This Row],[PEDIDO ]]</f>
        <v>0</v>
      </c>
    </row>
    <row r="3707" spans="1:24" ht="33" customHeight="1" x14ac:dyDescent="0.4">
      <c r="A3707" s="124" t="s">
        <v>383</v>
      </c>
      <c r="B3707" s="51" t="s">
        <v>297</v>
      </c>
      <c r="C3707" s="51" t="s">
        <v>329</v>
      </c>
      <c r="D37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07" s="118" t="s">
        <v>4169</v>
      </c>
      <c r="F3707" s="75" t="s">
        <v>526</v>
      </c>
      <c r="G37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07" s="77">
        <v>324</v>
      </c>
      <c r="J3707" s="52">
        <v>10.533329999999999</v>
      </c>
      <c r="K3707" s="53">
        <f>Tabla3[[#This Row],[PRECIOS]]-Tabla3[[#This Row],[PRECIOS]]*10%</f>
        <v>9.4799969999999991</v>
      </c>
      <c r="L3707" s="101"/>
      <c r="M3707" s="54"/>
      <c r="N3707" s="55">
        <f>IFERROR(Tabla3[[#This Row],[PRECIOS]]-Tabla3[[#This Row],[PRECIOS]]*Tabla3[[#This Row],[% PRODUCTO]]," ")</f>
        <v>10.533329999999999</v>
      </c>
      <c r="O3707" s="54"/>
      <c r="P3707" s="55">
        <f>IFERROR(Tabla3[[#This Row],[OCULTAR2]]-Tabla3[[#This Row],[OCULTAR2]]*Tabla3[[#This Row],[% LÍNEA]]," ")</f>
        <v>10.533329999999999</v>
      </c>
      <c r="Q3707" s="56">
        <f>IFERROR(Tabla3[[#This Row],[% PRODUCTO]]+Tabla3[[#This Row],[% LÍNEA]]," ")</f>
        <v>0</v>
      </c>
      <c r="R3707" s="53">
        <f>Tabla3[[#This Row],[OCULTAR3]]</f>
        <v>10.533329999999999</v>
      </c>
      <c r="S3707" s="53">
        <f>Tabla3[[#This Row],[PRECIO SIN %]]-Tabla3[[#This Row],[PRECIO SIN %]]*10%</f>
        <v>9.4799969999999991</v>
      </c>
      <c r="T3707" s="80">
        <f>(Tabla3[[#This Row],[PRECIO CON DESCT.]]-(Tabla3[[#This Row],[PRECIO CON DESCT.]]*$T$6))</f>
        <v>5.9723981099999994</v>
      </c>
      <c r="U3707" s="96"/>
      <c r="V3707" s="94">
        <f>Tabla3[[#This Row],[PRECIO %      en $]]*Tabla3[[#This Row],[PEDIDO ]]</f>
        <v>0</v>
      </c>
      <c r="W3707" s="57">
        <f>Tabla3[[#This Row],[PRECIO CON DESCT.]]*Tabla3[[#This Row],[PEDIDO ]]</f>
        <v>0</v>
      </c>
      <c r="X3707" s="58">
        <f>Tabla3[[#This Row],[PRECIO SIN %]]*Tabla3[[#This Row],[PEDIDO ]]</f>
        <v>0</v>
      </c>
    </row>
    <row r="3708" spans="1:24" ht="33" customHeight="1" x14ac:dyDescent="0.4">
      <c r="A3708" s="125" t="s">
        <v>384</v>
      </c>
      <c r="B3708" s="59" t="s">
        <v>297</v>
      </c>
      <c r="C3708" s="59" t="s">
        <v>331</v>
      </c>
      <c r="D37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08" s="119" t="s">
        <v>4170</v>
      </c>
      <c r="F3708" s="76" t="s">
        <v>526</v>
      </c>
      <c r="G37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08" s="78">
        <v>607</v>
      </c>
      <c r="J3708" s="52">
        <v>1.2777799999999999</v>
      </c>
      <c r="K3708" s="60">
        <f>Tabla3[[#This Row],[PRECIOS]]-Tabla3[[#This Row],[PRECIOS]]*10%</f>
        <v>1.150002</v>
      </c>
      <c r="L3708" s="101"/>
      <c r="M3708" s="61"/>
      <c r="N3708" s="55">
        <f>IFERROR(Tabla3[[#This Row],[PRECIOS]]-Tabla3[[#This Row],[PRECIOS]]*Tabla3[[#This Row],[% PRODUCTO]]," ")</f>
        <v>1.2777799999999999</v>
      </c>
      <c r="O3708" s="61"/>
      <c r="P3708" s="55">
        <f>IFERROR(Tabla3[[#This Row],[OCULTAR2]]-Tabla3[[#This Row],[OCULTAR2]]*Tabla3[[#This Row],[% LÍNEA]]," ")</f>
        <v>1.2777799999999999</v>
      </c>
      <c r="Q3708" s="56">
        <f>IFERROR(Tabla3[[#This Row],[% PRODUCTO]]+Tabla3[[#This Row],[% LÍNEA]]," ")</f>
        <v>0</v>
      </c>
      <c r="R3708" s="60">
        <f>Tabla3[[#This Row],[OCULTAR3]]</f>
        <v>1.2777799999999999</v>
      </c>
      <c r="S3708" s="60">
        <f>Tabla3[[#This Row],[PRECIO SIN %]]-Tabla3[[#This Row],[PRECIO SIN %]]*10%</f>
        <v>1.150002</v>
      </c>
      <c r="T3708" s="80">
        <f>(Tabla3[[#This Row],[PRECIO CON DESCT.]]-(Tabla3[[#This Row],[PRECIO CON DESCT.]]*$T$6))</f>
        <v>0.72450126000000004</v>
      </c>
      <c r="U3708" s="96"/>
      <c r="V3708" s="94">
        <f>Tabla3[[#This Row],[PRECIO %      en $]]*Tabla3[[#This Row],[PEDIDO ]]</f>
        <v>0</v>
      </c>
      <c r="W3708" s="57">
        <f>Tabla3[[#This Row],[PRECIO CON DESCT.]]*Tabla3[[#This Row],[PEDIDO ]]</f>
        <v>0</v>
      </c>
      <c r="X3708" s="58">
        <f>Tabla3[[#This Row],[PRECIO SIN %]]*Tabla3[[#This Row],[PEDIDO ]]</f>
        <v>0</v>
      </c>
    </row>
    <row r="3709" spans="1:24" ht="33" customHeight="1" x14ac:dyDescent="0.4">
      <c r="A3709" s="124" t="s">
        <v>82</v>
      </c>
      <c r="B3709" s="51" t="s">
        <v>297</v>
      </c>
      <c r="C3709" s="51" t="s">
        <v>328</v>
      </c>
      <c r="D37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09" s="118" t="s">
        <v>4171</v>
      </c>
      <c r="F3709" s="75" t="s">
        <v>526</v>
      </c>
      <c r="G37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09" s="77">
        <v>147</v>
      </c>
      <c r="J3709" s="52">
        <v>1.4777800000000001</v>
      </c>
      <c r="K3709" s="53">
        <f>Tabla3[[#This Row],[PRECIOS]]-Tabla3[[#This Row],[PRECIOS]]*10%</f>
        <v>1.3300020000000001</v>
      </c>
      <c r="L3709" s="101"/>
      <c r="M3709" s="54"/>
      <c r="N3709" s="55">
        <f>IFERROR(Tabla3[[#This Row],[PRECIOS]]-Tabla3[[#This Row],[PRECIOS]]*Tabla3[[#This Row],[% PRODUCTO]]," ")</f>
        <v>1.4777800000000001</v>
      </c>
      <c r="O3709" s="54"/>
      <c r="P3709" s="55">
        <f>IFERROR(Tabla3[[#This Row],[OCULTAR2]]-Tabla3[[#This Row],[OCULTAR2]]*Tabla3[[#This Row],[% LÍNEA]]," ")</f>
        <v>1.4777800000000001</v>
      </c>
      <c r="Q3709" s="56">
        <f>IFERROR(Tabla3[[#This Row],[% PRODUCTO]]+Tabla3[[#This Row],[% LÍNEA]]," ")</f>
        <v>0</v>
      </c>
      <c r="R3709" s="53">
        <f>Tabla3[[#This Row],[OCULTAR3]]</f>
        <v>1.4777800000000001</v>
      </c>
      <c r="S3709" s="53">
        <f>Tabla3[[#This Row],[PRECIO SIN %]]-Tabla3[[#This Row],[PRECIO SIN %]]*10%</f>
        <v>1.3300020000000001</v>
      </c>
      <c r="T3709" s="80">
        <f>(Tabla3[[#This Row],[PRECIO CON DESCT.]]-(Tabla3[[#This Row],[PRECIO CON DESCT.]]*$T$6))</f>
        <v>0.83790126000000009</v>
      </c>
      <c r="U3709" s="96"/>
      <c r="V3709" s="94">
        <f>Tabla3[[#This Row],[PRECIO %      en $]]*Tabla3[[#This Row],[PEDIDO ]]</f>
        <v>0</v>
      </c>
      <c r="W3709" s="57">
        <f>Tabla3[[#This Row],[PRECIO CON DESCT.]]*Tabla3[[#This Row],[PEDIDO ]]</f>
        <v>0</v>
      </c>
      <c r="X3709" s="58">
        <f>Tabla3[[#This Row],[PRECIO SIN %]]*Tabla3[[#This Row],[PEDIDO ]]</f>
        <v>0</v>
      </c>
    </row>
    <row r="3710" spans="1:24" ht="33" customHeight="1" x14ac:dyDescent="0.4">
      <c r="A3710" s="125">
        <v>7599336000042</v>
      </c>
      <c r="B3710" s="59" t="s">
        <v>297</v>
      </c>
      <c r="C3710" s="59" t="s">
        <v>372</v>
      </c>
      <c r="D37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10" s="119" t="s">
        <v>4172</v>
      </c>
      <c r="F3710" s="76" t="s">
        <v>526</v>
      </c>
      <c r="G37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10" s="78">
        <v>34</v>
      </c>
      <c r="J3710" s="52">
        <v>8.2222200000000001</v>
      </c>
      <c r="K3710" s="60">
        <f>Tabla3[[#This Row],[PRECIOS]]-Tabla3[[#This Row],[PRECIOS]]*10%</f>
        <v>7.3999980000000001</v>
      </c>
      <c r="L3710" s="101"/>
      <c r="M3710" s="61"/>
      <c r="N3710" s="55">
        <f>IFERROR(Tabla3[[#This Row],[PRECIOS]]-Tabla3[[#This Row],[PRECIOS]]*Tabla3[[#This Row],[% PRODUCTO]]," ")</f>
        <v>8.2222200000000001</v>
      </c>
      <c r="O3710" s="61"/>
      <c r="P3710" s="55">
        <f>IFERROR(Tabla3[[#This Row],[OCULTAR2]]-Tabla3[[#This Row],[OCULTAR2]]*Tabla3[[#This Row],[% LÍNEA]]," ")</f>
        <v>8.2222200000000001</v>
      </c>
      <c r="Q3710" s="56">
        <f>IFERROR(Tabla3[[#This Row],[% PRODUCTO]]+Tabla3[[#This Row],[% LÍNEA]]," ")</f>
        <v>0</v>
      </c>
      <c r="R3710" s="60">
        <f>Tabla3[[#This Row],[OCULTAR3]]</f>
        <v>8.2222200000000001</v>
      </c>
      <c r="S3710" s="60">
        <f>Tabla3[[#This Row],[PRECIO SIN %]]-Tabla3[[#This Row],[PRECIO SIN %]]*10%</f>
        <v>7.3999980000000001</v>
      </c>
      <c r="T3710" s="80">
        <f>(Tabla3[[#This Row],[PRECIO CON DESCT.]]-(Tabla3[[#This Row],[PRECIO CON DESCT.]]*$T$6))</f>
        <v>4.6619987399999996</v>
      </c>
      <c r="U3710" s="96"/>
      <c r="V3710" s="94">
        <f>Tabla3[[#This Row],[PRECIO %      en $]]*Tabla3[[#This Row],[PEDIDO ]]</f>
        <v>0</v>
      </c>
      <c r="W3710" s="57">
        <f>Tabla3[[#This Row],[PRECIO CON DESCT.]]*Tabla3[[#This Row],[PEDIDO ]]</f>
        <v>0</v>
      </c>
      <c r="X3710" s="58">
        <f>Tabla3[[#This Row],[PRECIO SIN %]]*Tabla3[[#This Row],[PEDIDO ]]</f>
        <v>0</v>
      </c>
    </row>
    <row r="3711" spans="1:24" ht="33" customHeight="1" x14ac:dyDescent="0.4">
      <c r="A3711" s="124" t="s">
        <v>385</v>
      </c>
      <c r="B3711" s="51" t="s">
        <v>297</v>
      </c>
      <c r="C3711" s="51" t="s">
        <v>310</v>
      </c>
      <c r="D37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11" s="118" t="s">
        <v>4173</v>
      </c>
      <c r="F3711" s="75" t="s">
        <v>526</v>
      </c>
      <c r="G37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11" s="77">
        <v>90</v>
      </c>
      <c r="J3711" s="52">
        <v>3.4</v>
      </c>
      <c r="K3711" s="53">
        <f>Tabla3[[#This Row],[PRECIOS]]-Tabla3[[#This Row],[PRECIOS]]*10%</f>
        <v>3.06</v>
      </c>
      <c r="L3711" s="101"/>
      <c r="M3711" s="54"/>
      <c r="N3711" s="55">
        <f>IFERROR(Tabla3[[#This Row],[PRECIOS]]-Tabla3[[#This Row],[PRECIOS]]*Tabla3[[#This Row],[% PRODUCTO]]," ")</f>
        <v>3.4</v>
      </c>
      <c r="O3711" s="54"/>
      <c r="P3711" s="55">
        <f>IFERROR(Tabla3[[#This Row],[OCULTAR2]]-Tabla3[[#This Row],[OCULTAR2]]*Tabla3[[#This Row],[% LÍNEA]]," ")</f>
        <v>3.4</v>
      </c>
      <c r="Q3711" s="56">
        <f>IFERROR(Tabla3[[#This Row],[% PRODUCTO]]+Tabla3[[#This Row],[% LÍNEA]]," ")</f>
        <v>0</v>
      </c>
      <c r="R3711" s="53">
        <f>Tabla3[[#This Row],[OCULTAR3]]</f>
        <v>3.4</v>
      </c>
      <c r="S3711" s="53">
        <f>Tabla3[[#This Row],[PRECIO SIN %]]-Tabla3[[#This Row],[PRECIO SIN %]]*10%</f>
        <v>3.06</v>
      </c>
      <c r="T3711" s="80">
        <f>(Tabla3[[#This Row],[PRECIO CON DESCT.]]-(Tabla3[[#This Row],[PRECIO CON DESCT.]]*$T$6))</f>
        <v>1.9278</v>
      </c>
      <c r="U3711" s="96"/>
      <c r="V3711" s="94">
        <f>Tabla3[[#This Row],[PRECIO %      en $]]*Tabla3[[#This Row],[PEDIDO ]]</f>
        <v>0</v>
      </c>
      <c r="W3711" s="57">
        <f>Tabla3[[#This Row],[PRECIO CON DESCT.]]*Tabla3[[#This Row],[PEDIDO ]]</f>
        <v>0</v>
      </c>
      <c r="X3711" s="58">
        <f>Tabla3[[#This Row],[PRECIO SIN %]]*Tabla3[[#This Row],[PEDIDO ]]</f>
        <v>0</v>
      </c>
    </row>
    <row r="3712" spans="1:24" ht="33" customHeight="1" x14ac:dyDescent="0.4">
      <c r="A3712" s="125">
        <v>810028133105</v>
      </c>
      <c r="B3712" s="59" t="s">
        <v>297</v>
      </c>
      <c r="C3712" s="59" t="s">
        <v>308</v>
      </c>
      <c r="D37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12" s="119" t="s">
        <v>4174</v>
      </c>
      <c r="F3712" s="76" t="s">
        <v>526</v>
      </c>
      <c r="G37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12" s="78">
        <v>35</v>
      </c>
      <c r="J3712" s="52">
        <v>3.12</v>
      </c>
      <c r="K3712" s="60">
        <f>Tabla3[[#This Row],[PRECIOS]]-Tabla3[[#This Row],[PRECIOS]]*10%</f>
        <v>2.8079999999999998</v>
      </c>
      <c r="L3712" s="101"/>
      <c r="M3712" s="61"/>
      <c r="N3712" s="55">
        <f>IFERROR(Tabla3[[#This Row],[PRECIOS]]-Tabla3[[#This Row],[PRECIOS]]*Tabla3[[#This Row],[% PRODUCTO]]," ")</f>
        <v>3.12</v>
      </c>
      <c r="O3712" s="61"/>
      <c r="P3712" s="55">
        <f>IFERROR(Tabla3[[#This Row],[OCULTAR2]]-Tabla3[[#This Row],[OCULTAR2]]*Tabla3[[#This Row],[% LÍNEA]]," ")</f>
        <v>3.12</v>
      </c>
      <c r="Q3712" s="56">
        <f>IFERROR(Tabla3[[#This Row],[% PRODUCTO]]+Tabla3[[#This Row],[% LÍNEA]]," ")</f>
        <v>0</v>
      </c>
      <c r="R3712" s="60">
        <f>Tabla3[[#This Row],[OCULTAR3]]</f>
        <v>3.12</v>
      </c>
      <c r="S3712" s="60">
        <f>Tabla3[[#This Row],[PRECIO SIN %]]-Tabla3[[#This Row],[PRECIO SIN %]]*10%</f>
        <v>2.8079999999999998</v>
      </c>
      <c r="T3712" s="80">
        <f>(Tabla3[[#This Row],[PRECIO CON DESCT.]]-(Tabla3[[#This Row],[PRECIO CON DESCT.]]*$T$6))</f>
        <v>1.7690399999999999</v>
      </c>
      <c r="U3712" s="96"/>
      <c r="V3712" s="94">
        <f>Tabla3[[#This Row],[PRECIO %      en $]]*Tabla3[[#This Row],[PEDIDO ]]</f>
        <v>0</v>
      </c>
      <c r="W3712" s="57">
        <f>Tabla3[[#This Row],[PRECIO CON DESCT.]]*Tabla3[[#This Row],[PEDIDO ]]</f>
        <v>0</v>
      </c>
      <c r="X3712" s="58">
        <f>Tabla3[[#This Row],[PRECIO SIN %]]*Tabla3[[#This Row],[PEDIDO ]]</f>
        <v>0</v>
      </c>
    </row>
    <row r="3713" spans="1:24" ht="33" customHeight="1" x14ac:dyDescent="0.4">
      <c r="A3713" s="124">
        <v>6971077610826</v>
      </c>
      <c r="B3713" s="51" t="s">
        <v>297</v>
      </c>
      <c r="C3713" s="51" t="s">
        <v>312</v>
      </c>
      <c r="D37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13" s="118" t="s">
        <v>4175</v>
      </c>
      <c r="F3713" s="75" t="s">
        <v>526</v>
      </c>
      <c r="G37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13" s="77">
        <v>291</v>
      </c>
      <c r="J3713" s="52">
        <v>2.6888899999999998</v>
      </c>
      <c r="K3713" s="53">
        <f>Tabla3[[#This Row],[PRECIOS]]-Tabla3[[#This Row],[PRECIOS]]*10%</f>
        <v>2.4200009999999996</v>
      </c>
      <c r="L3713" s="101"/>
      <c r="M3713" s="54"/>
      <c r="N3713" s="55">
        <f>IFERROR(Tabla3[[#This Row],[PRECIOS]]-Tabla3[[#This Row],[PRECIOS]]*Tabla3[[#This Row],[% PRODUCTO]]," ")</f>
        <v>2.6888899999999998</v>
      </c>
      <c r="O3713" s="54"/>
      <c r="P3713" s="55">
        <f>IFERROR(Tabla3[[#This Row],[OCULTAR2]]-Tabla3[[#This Row],[OCULTAR2]]*Tabla3[[#This Row],[% LÍNEA]]," ")</f>
        <v>2.6888899999999998</v>
      </c>
      <c r="Q3713" s="56">
        <f>IFERROR(Tabla3[[#This Row],[% PRODUCTO]]+Tabla3[[#This Row],[% LÍNEA]]," ")</f>
        <v>0</v>
      </c>
      <c r="R3713" s="53">
        <f>Tabla3[[#This Row],[OCULTAR3]]</f>
        <v>2.6888899999999998</v>
      </c>
      <c r="S3713" s="53">
        <f>Tabla3[[#This Row],[PRECIO SIN %]]-Tabla3[[#This Row],[PRECIO SIN %]]*10%</f>
        <v>2.4200009999999996</v>
      </c>
      <c r="T3713" s="80">
        <f>(Tabla3[[#This Row],[PRECIO CON DESCT.]]-(Tabla3[[#This Row],[PRECIO CON DESCT.]]*$T$6))</f>
        <v>1.5246006299999997</v>
      </c>
      <c r="U3713" s="96"/>
      <c r="V3713" s="94">
        <f>Tabla3[[#This Row],[PRECIO %      en $]]*Tabla3[[#This Row],[PEDIDO ]]</f>
        <v>0</v>
      </c>
      <c r="W3713" s="57">
        <f>Tabla3[[#This Row],[PRECIO CON DESCT.]]*Tabla3[[#This Row],[PEDIDO ]]</f>
        <v>0</v>
      </c>
      <c r="X3713" s="58">
        <f>Tabla3[[#This Row],[PRECIO SIN %]]*Tabla3[[#This Row],[PEDIDO ]]</f>
        <v>0</v>
      </c>
    </row>
    <row r="3714" spans="1:24" ht="33" customHeight="1" x14ac:dyDescent="0.4">
      <c r="A3714" s="125">
        <v>4032129015050</v>
      </c>
      <c r="B3714" s="59" t="s">
        <v>297</v>
      </c>
      <c r="C3714" s="59" t="s">
        <v>113</v>
      </c>
      <c r="D37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714" s="119" t="s">
        <v>4176</v>
      </c>
      <c r="F3714" s="76" t="s">
        <v>537</v>
      </c>
      <c r="G37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714" s="78">
        <v>1</v>
      </c>
      <c r="J3714" s="52">
        <v>60</v>
      </c>
      <c r="K3714" s="60">
        <f>Tabla3[[#This Row],[PRECIOS]]-Tabla3[[#This Row],[PRECIOS]]*10%</f>
        <v>54</v>
      </c>
      <c r="L3714" s="101" t="s">
        <v>5327</v>
      </c>
      <c r="M3714" s="61"/>
      <c r="N3714" s="55">
        <f>IFERROR(Tabla3[[#This Row],[PRECIOS]]-Tabla3[[#This Row],[PRECIOS]]*Tabla3[[#This Row],[% PRODUCTO]]," ")</f>
        <v>60</v>
      </c>
      <c r="O3714" s="61"/>
      <c r="P3714" s="55">
        <f>IFERROR(Tabla3[[#This Row],[OCULTAR2]]-Tabla3[[#This Row],[OCULTAR2]]*Tabla3[[#This Row],[% LÍNEA]]," ")</f>
        <v>60</v>
      </c>
      <c r="Q3714" s="56">
        <f>IFERROR(Tabla3[[#This Row],[% PRODUCTO]]+Tabla3[[#This Row],[% LÍNEA]]," ")</f>
        <v>0</v>
      </c>
      <c r="R3714" s="60">
        <f>Tabla3[[#This Row],[OCULTAR3]]</f>
        <v>60</v>
      </c>
      <c r="S3714" s="60">
        <f>Tabla3[[#This Row],[PRECIO SIN %]]-Tabla3[[#This Row],[PRECIO SIN %]]*10%</f>
        <v>54</v>
      </c>
      <c r="T3714" s="80">
        <f>(Tabla3[[#This Row],[PRECIO CON DESCT.]]-(Tabla3[[#This Row],[PRECIO CON DESCT.]]*$T$6))</f>
        <v>34.019999999999996</v>
      </c>
      <c r="U3714" s="96"/>
      <c r="V3714" s="94">
        <f>Tabla3[[#This Row],[PRECIO %      en $]]*Tabla3[[#This Row],[PEDIDO ]]</f>
        <v>0</v>
      </c>
      <c r="W3714" s="57">
        <f>Tabla3[[#This Row],[PRECIO CON DESCT.]]*Tabla3[[#This Row],[PEDIDO ]]</f>
        <v>0</v>
      </c>
      <c r="X3714" s="58">
        <f>Tabla3[[#This Row],[PRECIO SIN %]]*Tabla3[[#This Row],[PEDIDO ]]</f>
        <v>0</v>
      </c>
    </row>
    <row r="3715" spans="1:24" ht="33" customHeight="1" x14ac:dyDescent="0.4">
      <c r="A3715" s="124">
        <v>6971077610178</v>
      </c>
      <c r="B3715" s="51" t="s">
        <v>297</v>
      </c>
      <c r="C3715" s="51" t="s">
        <v>374</v>
      </c>
      <c r="D37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15" s="118" t="s">
        <v>4177</v>
      </c>
      <c r="F3715" s="75" t="s">
        <v>526</v>
      </c>
      <c r="G37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15" s="77">
        <v>10</v>
      </c>
      <c r="J3715" s="52">
        <v>0.22222</v>
      </c>
      <c r="K3715" s="53">
        <f>Tabla3[[#This Row],[PRECIOS]]-Tabla3[[#This Row],[PRECIOS]]*10%</f>
        <v>0.19999800000000001</v>
      </c>
      <c r="L3715" s="101"/>
      <c r="M3715" s="54"/>
      <c r="N3715" s="55">
        <f>IFERROR(Tabla3[[#This Row],[PRECIOS]]-Tabla3[[#This Row],[PRECIOS]]*Tabla3[[#This Row],[% PRODUCTO]]," ")</f>
        <v>0.22222</v>
      </c>
      <c r="O3715" s="54"/>
      <c r="P3715" s="55">
        <f>IFERROR(Tabla3[[#This Row],[OCULTAR2]]-Tabla3[[#This Row],[OCULTAR2]]*Tabla3[[#This Row],[% LÍNEA]]," ")</f>
        <v>0.22222</v>
      </c>
      <c r="Q3715" s="56">
        <f>IFERROR(Tabla3[[#This Row],[% PRODUCTO]]+Tabla3[[#This Row],[% LÍNEA]]," ")</f>
        <v>0</v>
      </c>
      <c r="R3715" s="53">
        <f>Tabla3[[#This Row],[OCULTAR3]]</f>
        <v>0.22222</v>
      </c>
      <c r="S3715" s="53">
        <f>Tabla3[[#This Row],[PRECIO SIN %]]-Tabla3[[#This Row],[PRECIO SIN %]]*10%</f>
        <v>0.19999800000000001</v>
      </c>
      <c r="T3715" s="80">
        <f>(Tabla3[[#This Row],[PRECIO CON DESCT.]]-(Tabla3[[#This Row],[PRECIO CON DESCT.]]*$T$6))</f>
        <v>0.12599874</v>
      </c>
      <c r="U3715" s="96"/>
      <c r="V3715" s="94">
        <f>Tabla3[[#This Row],[PRECIO %      en $]]*Tabla3[[#This Row],[PEDIDO ]]</f>
        <v>0</v>
      </c>
      <c r="W3715" s="57">
        <f>Tabla3[[#This Row],[PRECIO CON DESCT.]]*Tabla3[[#This Row],[PEDIDO ]]</f>
        <v>0</v>
      </c>
      <c r="X3715" s="58">
        <f>Tabla3[[#This Row],[PRECIO SIN %]]*Tabla3[[#This Row],[PEDIDO ]]</f>
        <v>0</v>
      </c>
    </row>
    <row r="3716" spans="1:24" ht="33" customHeight="1" x14ac:dyDescent="0.4">
      <c r="A3716" s="125">
        <v>7597830004511</v>
      </c>
      <c r="B3716" s="59" t="s">
        <v>297</v>
      </c>
      <c r="C3716" s="59" t="s">
        <v>310</v>
      </c>
      <c r="D37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16" s="119" t="s">
        <v>4178</v>
      </c>
      <c r="F3716" s="76" t="s">
        <v>526</v>
      </c>
      <c r="G37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16" s="78">
        <v>37</v>
      </c>
      <c r="J3716" s="52">
        <v>0.4</v>
      </c>
      <c r="K3716" s="60">
        <f>Tabla3[[#This Row],[PRECIOS]]-Tabla3[[#This Row],[PRECIOS]]*10%</f>
        <v>0.36</v>
      </c>
      <c r="L3716" s="101"/>
      <c r="M3716" s="61"/>
      <c r="N3716" s="55">
        <f>IFERROR(Tabla3[[#This Row],[PRECIOS]]-Tabla3[[#This Row],[PRECIOS]]*Tabla3[[#This Row],[% PRODUCTO]]," ")</f>
        <v>0.4</v>
      </c>
      <c r="O3716" s="61"/>
      <c r="P3716" s="55">
        <f>IFERROR(Tabla3[[#This Row],[OCULTAR2]]-Tabla3[[#This Row],[OCULTAR2]]*Tabla3[[#This Row],[% LÍNEA]]," ")</f>
        <v>0.4</v>
      </c>
      <c r="Q3716" s="56">
        <f>IFERROR(Tabla3[[#This Row],[% PRODUCTO]]+Tabla3[[#This Row],[% LÍNEA]]," ")</f>
        <v>0</v>
      </c>
      <c r="R3716" s="60">
        <f>Tabla3[[#This Row],[OCULTAR3]]</f>
        <v>0.4</v>
      </c>
      <c r="S3716" s="60">
        <f>Tabla3[[#This Row],[PRECIO SIN %]]-Tabla3[[#This Row],[PRECIO SIN %]]*10%</f>
        <v>0.36</v>
      </c>
      <c r="T3716" s="80">
        <f>(Tabla3[[#This Row],[PRECIO CON DESCT.]]-(Tabla3[[#This Row],[PRECIO CON DESCT.]]*$T$6))</f>
        <v>0.2268</v>
      </c>
      <c r="U3716" s="96"/>
      <c r="V3716" s="94">
        <f>Tabla3[[#This Row],[PRECIO %      en $]]*Tabla3[[#This Row],[PEDIDO ]]</f>
        <v>0</v>
      </c>
      <c r="W3716" s="57">
        <f>Tabla3[[#This Row],[PRECIO CON DESCT.]]*Tabla3[[#This Row],[PEDIDO ]]</f>
        <v>0</v>
      </c>
      <c r="X3716" s="58">
        <f>Tabla3[[#This Row],[PRECIO SIN %]]*Tabla3[[#This Row],[PEDIDO ]]</f>
        <v>0</v>
      </c>
    </row>
    <row r="3717" spans="1:24" ht="33" customHeight="1" x14ac:dyDescent="0.4">
      <c r="A3717" s="124">
        <v>7599457000808</v>
      </c>
      <c r="B3717" s="51" t="s">
        <v>297</v>
      </c>
      <c r="C3717" s="51" t="s">
        <v>300</v>
      </c>
      <c r="D37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17" s="118" t="s">
        <v>4179</v>
      </c>
      <c r="F3717" s="75" t="s">
        <v>526</v>
      </c>
      <c r="G37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17" s="77">
        <v>92</v>
      </c>
      <c r="J3717" s="52">
        <v>0.36667</v>
      </c>
      <c r="K3717" s="53">
        <f>Tabla3[[#This Row],[PRECIOS]]-Tabla3[[#This Row],[PRECIOS]]*10%</f>
        <v>0.33000299999999999</v>
      </c>
      <c r="L3717" s="101"/>
      <c r="M3717" s="54"/>
      <c r="N3717" s="55">
        <f>IFERROR(Tabla3[[#This Row],[PRECIOS]]-Tabla3[[#This Row],[PRECIOS]]*Tabla3[[#This Row],[% PRODUCTO]]," ")</f>
        <v>0.36667</v>
      </c>
      <c r="O3717" s="54"/>
      <c r="P3717" s="55">
        <f>IFERROR(Tabla3[[#This Row],[OCULTAR2]]-Tabla3[[#This Row],[OCULTAR2]]*Tabla3[[#This Row],[% LÍNEA]]," ")</f>
        <v>0.36667</v>
      </c>
      <c r="Q3717" s="56">
        <f>IFERROR(Tabla3[[#This Row],[% PRODUCTO]]+Tabla3[[#This Row],[% LÍNEA]]," ")</f>
        <v>0</v>
      </c>
      <c r="R3717" s="53">
        <f>Tabla3[[#This Row],[OCULTAR3]]</f>
        <v>0.36667</v>
      </c>
      <c r="S3717" s="53">
        <f>Tabla3[[#This Row],[PRECIO SIN %]]-Tabla3[[#This Row],[PRECIO SIN %]]*10%</f>
        <v>0.33000299999999999</v>
      </c>
      <c r="T3717" s="80">
        <f>(Tabla3[[#This Row],[PRECIO CON DESCT.]]-(Tabla3[[#This Row],[PRECIO CON DESCT.]]*$T$6))</f>
        <v>0.20790188999999998</v>
      </c>
      <c r="U3717" s="96"/>
      <c r="V3717" s="94">
        <f>Tabla3[[#This Row],[PRECIO %      en $]]*Tabla3[[#This Row],[PEDIDO ]]</f>
        <v>0</v>
      </c>
      <c r="W3717" s="57">
        <f>Tabla3[[#This Row],[PRECIO CON DESCT.]]*Tabla3[[#This Row],[PEDIDO ]]</f>
        <v>0</v>
      </c>
      <c r="X3717" s="58">
        <f>Tabla3[[#This Row],[PRECIO SIN %]]*Tabla3[[#This Row],[PEDIDO ]]</f>
        <v>0</v>
      </c>
    </row>
    <row r="3718" spans="1:24" ht="33" customHeight="1" x14ac:dyDescent="0.4">
      <c r="A3718" s="125">
        <v>810028130135</v>
      </c>
      <c r="B3718" s="59" t="s">
        <v>297</v>
      </c>
      <c r="C3718" s="59" t="s">
        <v>308</v>
      </c>
      <c r="D37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18" s="119" t="s">
        <v>4180</v>
      </c>
      <c r="F3718" s="76" t="s">
        <v>526</v>
      </c>
      <c r="G37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18" s="78">
        <v>50</v>
      </c>
      <c r="J3718" s="52">
        <v>0.31111</v>
      </c>
      <c r="K3718" s="60">
        <f>Tabla3[[#This Row],[PRECIOS]]-Tabla3[[#This Row],[PRECIOS]]*10%</f>
        <v>0.279999</v>
      </c>
      <c r="L3718" s="101"/>
      <c r="M3718" s="61"/>
      <c r="N3718" s="55">
        <f>IFERROR(Tabla3[[#This Row],[PRECIOS]]-Tabla3[[#This Row],[PRECIOS]]*Tabla3[[#This Row],[% PRODUCTO]]," ")</f>
        <v>0.31111</v>
      </c>
      <c r="O3718" s="61"/>
      <c r="P3718" s="55">
        <f>IFERROR(Tabla3[[#This Row],[OCULTAR2]]-Tabla3[[#This Row],[OCULTAR2]]*Tabla3[[#This Row],[% LÍNEA]]," ")</f>
        <v>0.31111</v>
      </c>
      <c r="Q3718" s="56">
        <f>IFERROR(Tabla3[[#This Row],[% PRODUCTO]]+Tabla3[[#This Row],[% LÍNEA]]," ")</f>
        <v>0</v>
      </c>
      <c r="R3718" s="60">
        <f>Tabla3[[#This Row],[OCULTAR3]]</f>
        <v>0.31111</v>
      </c>
      <c r="S3718" s="60">
        <f>Tabla3[[#This Row],[PRECIO SIN %]]-Tabla3[[#This Row],[PRECIO SIN %]]*10%</f>
        <v>0.279999</v>
      </c>
      <c r="T3718" s="80">
        <f>(Tabla3[[#This Row],[PRECIO CON DESCT.]]-(Tabla3[[#This Row],[PRECIO CON DESCT.]]*$T$6))</f>
        <v>0.17639937</v>
      </c>
      <c r="U3718" s="96"/>
      <c r="V3718" s="94">
        <f>Tabla3[[#This Row],[PRECIO %      en $]]*Tabla3[[#This Row],[PEDIDO ]]</f>
        <v>0</v>
      </c>
      <c r="W3718" s="57">
        <f>Tabla3[[#This Row],[PRECIO CON DESCT.]]*Tabla3[[#This Row],[PEDIDO ]]</f>
        <v>0</v>
      </c>
      <c r="X3718" s="58">
        <f>Tabla3[[#This Row],[PRECIO SIN %]]*Tabla3[[#This Row],[PEDIDO ]]</f>
        <v>0</v>
      </c>
    </row>
    <row r="3719" spans="1:24" ht="33" customHeight="1" x14ac:dyDescent="0.4">
      <c r="A3719" s="124"/>
      <c r="B3719" s="51" t="s">
        <v>297</v>
      </c>
      <c r="C3719" s="51" t="s">
        <v>386</v>
      </c>
      <c r="D37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19" s="118" t="s">
        <v>4181</v>
      </c>
      <c r="F3719" s="75" t="s">
        <v>526</v>
      </c>
      <c r="G37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19" s="77">
        <v>50</v>
      </c>
      <c r="J3719" s="52">
        <v>0.38889000000000001</v>
      </c>
      <c r="K3719" s="53">
        <f>Tabla3[[#This Row],[PRECIOS]]-Tabla3[[#This Row],[PRECIOS]]*10%</f>
        <v>0.35000100000000001</v>
      </c>
      <c r="L3719" s="101"/>
      <c r="M3719" s="54"/>
      <c r="N3719" s="55">
        <f>IFERROR(Tabla3[[#This Row],[PRECIOS]]-Tabla3[[#This Row],[PRECIOS]]*Tabla3[[#This Row],[% PRODUCTO]]," ")</f>
        <v>0.38889000000000001</v>
      </c>
      <c r="O3719" s="54"/>
      <c r="P3719" s="55">
        <f>IFERROR(Tabla3[[#This Row],[OCULTAR2]]-Tabla3[[#This Row],[OCULTAR2]]*Tabla3[[#This Row],[% LÍNEA]]," ")</f>
        <v>0.38889000000000001</v>
      </c>
      <c r="Q3719" s="56">
        <f>IFERROR(Tabla3[[#This Row],[% PRODUCTO]]+Tabla3[[#This Row],[% LÍNEA]]," ")</f>
        <v>0</v>
      </c>
      <c r="R3719" s="53">
        <f>Tabla3[[#This Row],[OCULTAR3]]</f>
        <v>0.38889000000000001</v>
      </c>
      <c r="S3719" s="53">
        <f>Tabla3[[#This Row],[PRECIO SIN %]]-Tabla3[[#This Row],[PRECIO SIN %]]*10%</f>
        <v>0.35000100000000001</v>
      </c>
      <c r="T3719" s="80">
        <f>(Tabla3[[#This Row],[PRECIO CON DESCT.]]-(Tabla3[[#This Row],[PRECIO CON DESCT.]]*$T$6))</f>
        <v>0.22050063</v>
      </c>
      <c r="U3719" s="96"/>
      <c r="V3719" s="94">
        <f>Tabla3[[#This Row],[PRECIO %      en $]]*Tabla3[[#This Row],[PEDIDO ]]</f>
        <v>0</v>
      </c>
      <c r="W3719" s="57">
        <f>Tabla3[[#This Row],[PRECIO CON DESCT.]]*Tabla3[[#This Row],[PEDIDO ]]</f>
        <v>0</v>
      </c>
      <c r="X3719" s="58">
        <f>Tabla3[[#This Row],[PRECIO SIN %]]*Tabla3[[#This Row],[PEDIDO ]]</f>
        <v>0</v>
      </c>
    </row>
    <row r="3720" spans="1:24" ht="33" customHeight="1" x14ac:dyDescent="0.4">
      <c r="A3720" s="125">
        <v>634240275074</v>
      </c>
      <c r="B3720" s="59" t="s">
        <v>297</v>
      </c>
      <c r="C3720" s="59" t="s">
        <v>336</v>
      </c>
      <c r="D37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20" s="119" t="s">
        <v>4182</v>
      </c>
      <c r="F3720" s="76" t="s">
        <v>537</v>
      </c>
      <c r="G37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20" s="78">
        <v>6582</v>
      </c>
      <c r="J3720" s="52">
        <v>0.43332999999999999</v>
      </c>
      <c r="K3720" s="60">
        <f>Tabla3[[#This Row],[PRECIOS]]-Tabla3[[#This Row],[PRECIOS]]*10%</f>
        <v>0.38999699999999998</v>
      </c>
      <c r="L3720" s="101"/>
      <c r="M3720" s="61"/>
      <c r="N3720" s="55">
        <f>IFERROR(Tabla3[[#This Row],[PRECIOS]]-Tabla3[[#This Row],[PRECIOS]]*Tabla3[[#This Row],[% PRODUCTO]]," ")</f>
        <v>0.43332999999999999</v>
      </c>
      <c r="O3720" s="61"/>
      <c r="P3720" s="55">
        <f>IFERROR(Tabla3[[#This Row],[OCULTAR2]]-Tabla3[[#This Row],[OCULTAR2]]*Tabla3[[#This Row],[% LÍNEA]]," ")</f>
        <v>0.43332999999999999</v>
      </c>
      <c r="Q3720" s="56">
        <f>IFERROR(Tabla3[[#This Row],[% PRODUCTO]]+Tabla3[[#This Row],[% LÍNEA]]," ")</f>
        <v>0</v>
      </c>
      <c r="R3720" s="60">
        <f>Tabla3[[#This Row],[OCULTAR3]]</f>
        <v>0.43332999999999999</v>
      </c>
      <c r="S3720" s="60">
        <f>Tabla3[[#This Row],[PRECIO SIN %]]-Tabla3[[#This Row],[PRECIO SIN %]]*10%</f>
        <v>0.38999699999999998</v>
      </c>
      <c r="T3720" s="80">
        <f>(Tabla3[[#This Row],[PRECIO CON DESCT.]]-(Tabla3[[#This Row],[PRECIO CON DESCT.]]*$T$6))</f>
        <v>0.24569811</v>
      </c>
      <c r="U3720" s="96"/>
      <c r="V3720" s="94">
        <f>Tabla3[[#This Row],[PRECIO %      en $]]*Tabla3[[#This Row],[PEDIDO ]]</f>
        <v>0</v>
      </c>
      <c r="W3720" s="57">
        <f>Tabla3[[#This Row],[PRECIO CON DESCT.]]*Tabla3[[#This Row],[PEDIDO ]]</f>
        <v>0</v>
      </c>
      <c r="X3720" s="58">
        <f>Tabla3[[#This Row],[PRECIO SIN %]]*Tabla3[[#This Row],[PEDIDO ]]</f>
        <v>0</v>
      </c>
    </row>
    <row r="3721" spans="1:24" ht="33" customHeight="1" x14ac:dyDescent="0.4">
      <c r="A3721" s="124" t="s">
        <v>82</v>
      </c>
      <c r="B3721" s="51" t="s">
        <v>297</v>
      </c>
      <c r="C3721" s="51" t="s">
        <v>387</v>
      </c>
      <c r="D37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21" s="118" t="s">
        <v>4183</v>
      </c>
      <c r="F3721" s="75" t="s">
        <v>537</v>
      </c>
      <c r="G37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21" s="77">
        <v>1543</v>
      </c>
      <c r="J3721" s="52">
        <v>0.44</v>
      </c>
      <c r="K3721" s="53">
        <f>Tabla3[[#This Row],[PRECIOS]]-Tabla3[[#This Row],[PRECIOS]]*10%</f>
        <v>0.39600000000000002</v>
      </c>
      <c r="L3721" s="101"/>
      <c r="M3721" s="54"/>
      <c r="N3721" s="55">
        <f>IFERROR(Tabla3[[#This Row],[PRECIOS]]-Tabla3[[#This Row],[PRECIOS]]*Tabla3[[#This Row],[% PRODUCTO]]," ")</f>
        <v>0.44</v>
      </c>
      <c r="O3721" s="54"/>
      <c r="P3721" s="55">
        <f>IFERROR(Tabla3[[#This Row],[OCULTAR2]]-Tabla3[[#This Row],[OCULTAR2]]*Tabla3[[#This Row],[% LÍNEA]]," ")</f>
        <v>0.44</v>
      </c>
      <c r="Q3721" s="56">
        <f>IFERROR(Tabla3[[#This Row],[% PRODUCTO]]+Tabla3[[#This Row],[% LÍNEA]]," ")</f>
        <v>0</v>
      </c>
      <c r="R3721" s="53">
        <f>Tabla3[[#This Row],[OCULTAR3]]</f>
        <v>0.44</v>
      </c>
      <c r="S3721" s="53">
        <f>Tabla3[[#This Row],[PRECIO SIN %]]-Tabla3[[#This Row],[PRECIO SIN %]]*10%</f>
        <v>0.39600000000000002</v>
      </c>
      <c r="T3721" s="80">
        <f>(Tabla3[[#This Row],[PRECIO CON DESCT.]]-(Tabla3[[#This Row],[PRECIO CON DESCT.]]*$T$6))</f>
        <v>0.24948000000000001</v>
      </c>
      <c r="U3721" s="96"/>
      <c r="V3721" s="94">
        <f>Tabla3[[#This Row],[PRECIO %      en $]]*Tabla3[[#This Row],[PEDIDO ]]</f>
        <v>0</v>
      </c>
      <c r="W3721" s="57">
        <f>Tabla3[[#This Row],[PRECIO CON DESCT.]]*Tabla3[[#This Row],[PEDIDO ]]</f>
        <v>0</v>
      </c>
      <c r="X3721" s="58">
        <f>Tabla3[[#This Row],[PRECIO SIN %]]*Tabla3[[#This Row],[PEDIDO ]]</f>
        <v>0</v>
      </c>
    </row>
    <row r="3722" spans="1:24" ht="33" customHeight="1" x14ac:dyDescent="0.4">
      <c r="A3722" s="125">
        <v>7597478000159</v>
      </c>
      <c r="B3722" s="59" t="s">
        <v>297</v>
      </c>
      <c r="C3722" s="59" t="s">
        <v>246</v>
      </c>
      <c r="D37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722" s="119" t="s">
        <v>4184</v>
      </c>
      <c r="F3722" s="76" t="s">
        <v>537</v>
      </c>
      <c r="G37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722" s="78">
        <v>1</v>
      </c>
      <c r="J3722" s="52">
        <v>0.55556000000000005</v>
      </c>
      <c r="K3722" s="60">
        <f>Tabla3[[#This Row],[PRECIOS]]-Tabla3[[#This Row],[PRECIOS]]*10%</f>
        <v>0.500004</v>
      </c>
      <c r="L3722" s="101" t="s">
        <v>5327</v>
      </c>
      <c r="M3722" s="61"/>
      <c r="N3722" s="55">
        <f>IFERROR(Tabla3[[#This Row],[PRECIOS]]-Tabla3[[#This Row],[PRECIOS]]*Tabla3[[#This Row],[% PRODUCTO]]," ")</f>
        <v>0.55556000000000005</v>
      </c>
      <c r="O3722" s="61"/>
      <c r="P3722" s="55">
        <f>IFERROR(Tabla3[[#This Row],[OCULTAR2]]-Tabla3[[#This Row],[OCULTAR2]]*Tabla3[[#This Row],[% LÍNEA]]," ")</f>
        <v>0.55556000000000005</v>
      </c>
      <c r="Q3722" s="56">
        <f>IFERROR(Tabla3[[#This Row],[% PRODUCTO]]+Tabla3[[#This Row],[% LÍNEA]]," ")</f>
        <v>0</v>
      </c>
      <c r="R3722" s="60">
        <f>Tabla3[[#This Row],[OCULTAR3]]</f>
        <v>0.55556000000000005</v>
      </c>
      <c r="S3722" s="60">
        <f>Tabla3[[#This Row],[PRECIO SIN %]]-Tabla3[[#This Row],[PRECIO SIN %]]*10%</f>
        <v>0.500004</v>
      </c>
      <c r="T3722" s="80">
        <f>(Tabla3[[#This Row],[PRECIO CON DESCT.]]-(Tabla3[[#This Row],[PRECIO CON DESCT.]]*$T$6))</f>
        <v>0.31500252000000001</v>
      </c>
      <c r="U3722" s="96"/>
      <c r="V3722" s="94">
        <f>Tabla3[[#This Row],[PRECIO %      en $]]*Tabla3[[#This Row],[PEDIDO ]]</f>
        <v>0</v>
      </c>
      <c r="W3722" s="57">
        <f>Tabla3[[#This Row],[PRECIO CON DESCT.]]*Tabla3[[#This Row],[PEDIDO ]]</f>
        <v>0</v>
      </c>
      <c r="X3722" s="58">
        <f>Tabla3[[#This Row],[PRECIO SIN %]]*Tabla3[[#This Row],[PEDIDO ]]</f>
        <v>0</v>
      </c>
    </row>
    <row r="3723" spans="1:24" ht="33" customHeight="1" x14ac:dyDescent="0.4">
      <c r="A3723" s="124">
        <v>2703202645562</v>
      </c>
      <c r="B3723" s="51" t="s">
        <v>297</v>
      </c>
      <c r="C3723" s="51" t="s">
        <v>312</v>
      </c>
      <c r="D37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23" s="118" t="s">
        <v>4185</v>
      </c>
      <c r="F3723" s="75" t="s">
        <v>537</v>
      </c>
      <c r="G37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23" s="77">
        <v>6061</v>
      </c>
      <c r="J3723" s="52">
        <v>0.36667</v>
      </c>
      <c r="K3723" s="53">
        <f>Tabla3[[#This Row],[PRECIOS]]-Tabla3[[#This Row],[PRECIOS]]*10%</f>
        <v>0.33000299999999999</v>
      </c>
      <c r="L3723" s="101"/>
      <c r="M3723" s="54"/>
      <c r="N3723" s="55">
        <f>IFERROR(Tabla3[[#This Row],[PRECIOS]]-Tabla3[[#This Row],[PRECIOS]]*Tabla3[[#This Row],[% PRODUCTO]]," ")</f>
        <v>0.36667</v>
      </c>
      <c r="O3723" s="54"/>
      <c r="P3723" s="55">
        <f>IFERROR(Tabla3[[#This Row],[OCULTAR2]]-Tabla3[[#This Row],[OCULTAR2]]*Tabla3[[#This Row],[% LÍNEA]]," ")</f>
        <v>0.36667</v>
      </c>
      <c r="Q3723" s="56">
        <f>IFERROR(Tabla3[[#This Row],[% PRODUCTO]]+Tabla3[[#This Row],[% LÍNEA]]," ")</f>
        <v>0</v>
      </c>
      <c r="R3723" s="53">
        <f>Tabla3[[#This Row],[OCULTAR3]]</f>
        <v>0.36667</v>
      </c>
      <c r="S3723" s="53">
        <f>Tabla3[[#This Row],[PRECIO SIN %]]-Tabla3[[#This Row],[PRECIO SIN %]]*10%</f>
        <v>0.33000299999999999</v>
      </c>
      <c r="T3723" s="80">
        <f>(Tabla3[[#This Row],[PRECIO CON DESCT.]]-(Tabla3[[#This Row],[PRECIO CON DESCT.]]*$T$6))</f>
        <v>0.20790188999999998</v>
      </c>
      <c r="U3723" s="96"/>
      <c r="V3723" s="94">
        <f>Tabla3[[#This Row],[PRECIO %      en $]]*Tabla3[[#This Row],[PEDIDO ]]</f>
        <v>0</v>
      </c>
      <c r="W3723" s="57">
        <f>Tabla3[[#This Row],[PRECIO CON DESCT.]]*Tabla3[[#This Row],[PEDIDO ]]</f>
        <v>0</v>
      </c>
      <c r="X3723" s="58">
        <f>Tabla3[[#This Row],[PRECIO SIN %]]*Tabla3[[#This Row],[PEDIDO ]]</f>
        <v>0</v>
      </c>
    </row>
    <row r="3724" spans="1:24" ht="33" customHeight="1" x14ac:dyDescent="0.4">
      <c r="A3724" s="125">
        <v>8437019606121</v>
      </c>
      <c r="B3724" s="59" t="s">
        <v>297</v>
      </c>
      <c r="C3724" s="59" t="s">
        <v>317</v>
      </c>
      <c r="D37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24" s="119" t="s">
        <v>4186</v>
      </c>
      <c r="F3724" s="76" t="s">
        <v>537</v>
      </c>
      <c r="G37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24" s="78">
        <v>16032</v>
      </c>
      <c r="J3724" s="52">
        <v>0.4</v>
      </c>
      <c r="K3724" s="60">
        <f>Tabla3[[#This Row],[PRECIOS]]-Tabla3[[#This Row],[PRECIOS]]*10%</f>
        <v>0.36</v>
      </c>
      <c r="L3724" s="101"/>
      <c r="M3724" s="61"/>
      <c r="N3724" s="55">
        <f>IFERROR(Tabla3[[#This Row],[PRECIOS]]-Tabla3[[#This Row],[PRECIOS]]*Tabla3[[#This Row],[% PRODUCTO]]," ")</f>
        <v>0.4</v>
      </c>
      <c r="O3724" s="61"/>
      <c r="P3724" s="55">
        <f>IFERROR(Tabla3[[#This Row],[OCULTAR2]]-Tabla3[[#This Row],[OCULTAR2]]*Tabla3[[#This Row],[% LÍNEA]]," ")</f>
        <v>0.4</v>
      </c>
      <c r="Q3724" s="56">
        <f>IFERROR(Tabla3[[#This Row],[% PRODUCTO]]+Tabla3[[#This Row],[% LÍNEA]]," ")</f>
        <v>0</v>
      </c>
      <c r="R3724" s="60">
        <f>Tabla3[[#This Row],[OCULTAR3]]</f>
        <v>0.4</v>
      </c>
      <c r="S3724" s="60">
        <f>Tabla3[[#This Row],[PRECIO SIN %]]-Tabla3[[#This Row],[PRECIO SIN %]]*10%</f>
        <v>0.36</v>
      </c>
      <c r="T3724" s="80">
        <f>(Tabla3[[#This Row],[PRECIO CON DESCT.]]-(Tabla3[[#This Row],[PRECIO CON DESCT.]]*$T$6))</f>
        <v>0.2268</v>
      </c>
      <c r="U3724" s="96"/>
      <c r="V3724" s="94">
        <f>Tabla3[[#This Row],[PRECIO %      en $]]*Tabla3[[#This Row],[PEDIDO ]]</f>
        <v>0</v>
      </c>
      <c r="W3724" s="57">
        <f>Tabla3[[#This Row],[PRECIO CON DESCT.]]*Tabla3[[#This Row],[PEDIDO ]]</f>
        <v>0</v>
      </c>
      <c r="X3724" s="58">
        <f>Tabla3[[#This Row],[PRECIO SIN %]]*Tabla3[[#This Row],[PEDIDO ]]</f>
        <v>0</v>
      </c>
    </row>
    <row r="3725" spans="1:24" ht="33" customHeight="1" x14ac:dyDescent="0.4">
      <c r="A3725" s="124">
        <v>7597830004733</v>
      </c>
      <c r="B3725" s="51" t="s">
        <v>297</v>
      </c>
      <c r="C3725" s="51" t="s">
        <v>297</v>
      </c>
      <c r="D37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25" s="118" t="s">
        <v>4187</v>
      </c>
      <c r="F3725" s="75" t="s">
        <v>537</v>
      </c>
      <c r="G37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25" s="77">
        <v>19</v>
      </c>
      <c r="J3725" s="52">
        <v>20.55556</v>
      </c>
      <c r="K3725" s="53">
        <f>Tabla3[[#This Row],[PRECIOS]]-Tabla3[[#This Row],[PRECIOS]]*10%</f>
        <v>18.500004000000001</v>
      </c>
      <c r="L3725" s="101"/>
      <c r="M3725" s="54"/>
      <c r="N3725" s="55">
        <f>IFERROR(Tabla3[[#This Row],[PRECIOS]]-Tabla3[[#This Row],[PRECIOS]]*Tabla3[[#This Row],[% PRODUCTO]]," ")</f>
        <v>20.55556</v>
      </c>
      <c r="O3725" s="54"/>
      <c r="P3725" s="55">
        <f>IFERROR(Tabla3[[#This Row],[OCULTAR2]]-Tabla3[[#This Row],[OCULTAR2]]*Tabla3[[#This Row],[% LÍNEA]]," ")</f>
        <v>20.55556</v>
      </c>
      <c r="Q3725" s="56">
        <f>IFERROR(Tabla3[[#This Row],[% PRODUCTO]]+Tabla3[[#This Row],[% LÍNEA]]," ")</f>
        <v>0</v>
      </c>
      <c r="R3725" s="53">
        <f>Tabla3[[#This Row],[OCULTAR3]]</f>
        <v>20.55556</v>
      </c>
      <c r="S3725" s="53">
        <f>Tabla3[[#This Row],[PRECIO SIN %]]-Tabla3[[#This Row],[PRECIO SIN %]]*10%</f>
        <v>18.500004000000001</v>
      </c>
      <c r="T3725" s="80">
        <f>(Tabla3[[#This Row],[PRECIO CON DESCT.]]-(Tabla3[[#This Row],[PRECIO CON DESCT.]]*$T$6))</f>
        <v>11.65500252</v>
      </c>
      <c r="U3725" s="96"/>
      <c r="V3725" s="94">
        <f>Tabla3[[#This Row],[PRECIO %      en $]]*Tabla3[[#This Row],[PEDIDO ]]</f>
        <v>0</v>
      </c>
      <c r="W3725" s="57">
        <f>Tabla3[[#This Row],[PRECIO CON DESCT.]]*Tabla3[[#This Row],[PEDIDO ]]</f>
        <v>0</v>
      </c>
      <c r="X3725" s="58">
        <f>Tabla3[[#This Row],[PRECIO SIN %]]*Tabla3[[#This Row],[PEDIDO ]]</f>
        <v>0</v>
      </c>
    </row>
    <row r="3726" spans="1:24" ht="33" customHeight="1" x14ac:dyDescent="0.4">
      <c r="A3726" s="125">
        <v>810028133525</v>
      </c>
      <c r="B3726" s="59" t="s">
        <v>297</v>
      </c>
      <c r="C3726" s="59" t="s">
        <v>308</v>
      </c>
      <c r="D37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26" s="119" t="s">
        <v>4188</v>
      </c>
      <c r="F3726" s="76" t="s">
        <v>526</v>
      </c>
      <c r="G37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26" s="78">
        <v>168</v>
      </c>
      <c r="J3726" s="52">
        <v>1.9444399999999999</v>
      </c>
      <c r="K3726" s="60">
        <f>Tabla3[[#This Row],[PRECIOS]]-Tabla3[[#This Row],[PRECIOS]]*10%</f>
        <v>1.7499959999999999</v>
      </c>
      <c r="L3726" s="101"/>
      <c r="M3726" s="61"/>
      <c r="N3726" s="55">
        <f>IFERROR(Tabla3[[#This Row],[PRECIOS]]-Tabla3[[#This Row],[PRECIOS]]*Tabla3[[#This Row],[% PRODUCTO]]," ")</f>
        <v>1.9444399999999999</v>
      </c>
      <c r="O3726" s="61"/>
      <c r="P3726" s="55">
        <f>IFERROR(Tabla3[[#This Row],[OCULTAR2]]-Tabla3[[#This Row],[OCULTAR2]]*Tabla3[[#This Row],[% LÍNEA]]," ")</f>
        <v>1.9444399999999999</v>
      </c>
      <c r="Q3726" s="56">
        <f>IFERROR(Tabla3[[#This Row],[% PRODUCTO]]+Tabla3[[#This Row],[% LÍNEA]]," ")</f>
        <v>0</v>
      </c>
      <c r="R3726" s="60">
        <f>Tabla3[[#This Row],[OCULTAR3]]</f>
        <v>1.9444399999999999</v>
      </c>
      <c r="S3726" s="60">
        <f>Tabla3[[#This Row],[PRECIO SIN %]]-Tabla3[[#This Row],[PRECIO SIN %]]*10%</f>
        <v>1.7499959999999999</v>
      </c>
      <c r="T3726" s="80">
        <f>(Tabla3[[#This Row],[PRECIO CON DESCT.]]-(Tabla3[[#This Row],[PRECIO CON DESCT.]]*$T$6))</f>
        <v>1.1024974799999998</v>
      </c>
      <c r="U3726" s="96"/>
      <c r="V3726" s="94">
        <f>Tabla3[[#This Row],[PRECIO %      en $]]*Tabla3[[#This Row],[PEDIDO ]]</f>
        <v>0</v>
      </c>
      <c r="W3726" s="57">
        <f>Tabla3[[#This Row],[PRECIO CON DESCT.]]*Tabla3[[#This Row],[PEDIDO ]]</f>
        <v>0</v>
      </c>
      <c r="X3726" s="58">
        <f>Tabla3[[#This Row],[PRECIO SIN %]]*Tabla3[[#This Row],[PEDIDO ]]</f>
        <v>0</v>
      </c>
    </row>
    <row r="3727" spans="1:24" ht="33" customHeight="1" x14ac:dyDescent="0.4">
      <c r="A3727" s="124">
        <v>8437019606176</v>
      </c>
      <c r="B3727" s="51" t="s">
        <v>297</v>
      </c>
      <c r="C3727" s="51" t="s">
        <v>317</v>
      </c>
      <c r="D37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27" s="118" t="s">
        <v>4189</v>
      </c>
      <c r="F3727" s="75" t="s">
        <v>526</v>
      </c>
      <c r="G37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27" s="77">
        <v>800</v>
      </c>
      <c r="J3727" s="52">
        <v>1.6333299999999999</v>
      </c>
      <c r="K3727" s="53">
        <f>Tabla3[[#This Row],[PRECIOS]]-Tabla3[[#This Row],[PRECIOS]]*10%</f>
        <v>1.469997</v>
      </c>
      <c r="L3727" s="101"/>
      <c r="M3727" s="54"/>
      <c r="N3727" s="55">
        <f>IFERROR(Tabla3[[#This Row],[PRECIOS]]-Tabla3[[#This Row],[PRECIOS]]*Tabla3[[#This Row],[% PRODUCTO]]," ")</f>
        <v>1.6333299999999999</v>
      </c>
      <c r="O3727" s="54"/>
      <c r="P3727" s="55">
        <f>IFERROR(Tabla3[[#This Row],[OCULTAR2]]-Tabla3[[#This Row],[OCULTAR2]]*Tabla3[[#This Row],[% LÍNEA]]," ")</f>
        <v>1.6333299999999999</v>
      </c>
      <c r="Q3727" s="56">
        <f>IFERROR(Tabla3[[#This Row],[% PRODUCTO]]+Tabla3[[#This Row],[% LÍNEA]]," ")</f>
        <v>0</v>
      </c>
      <c r="R3727" s="53">
        <f>Tabla3[[#This Row],[OCULTAR3]]</f>
        <v>1.6333299999999999</v>
      </c>
      <c r="S3727" s="53">
        <f>Tabla3[[#This Row],[PRECIO SIN %]]-Tabla3[[#This Row],[PRECIO SIN %]]*10%</f>
        <v>1.469997</v>
      </c>
      <c r="T3727" s="80">
        <f>(Tabla3[[#This Row],[PRECIO CON DESCT.]]-(Tabla3[[#This Row],[PRECIO CON DESCT.]]*$T$6))</f>
        <v>0.92609810999999997</v>
      </c>
      <c r="U3727" s="96"/>
      <c r="V3727" s="94">
        <f>Tabla3[[#This Row],[PRECIO %      en $]]*Tabla3[[#This Row],[PEDIDO ]]</f>
        <v>0</v>
      </c>
      <c r="W3727" s="57">
        <f>Tabla3[[#This Row],[PRECIO CON DESCT.]]*Tabla3[[#This Row],[PEDIDO ]]</f>
        <v>0</v>
      </c>
      <c r="X3727" s="58">
        <f>Tabla3[[#This Row],[PRECIO SIN %]]*Tabla3[[#This Row],[PEDIDO ]]</f>
        <v>0</v>
      </c>
    </row>
    <row r="3728" spans="1:24" ht="33" customHeight="1" x14ac:dyDescent="0.4">
      <c r="A3728" s="125">
        <v>8436614221159</v>
      </c>
      <c r="B3728" s="59" t="s">
        <v>297</v>
      </c>
      <c r="C3728" s="59" t="s">
        <v>317</v>
      </c>
      <c r="D37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28" s="119" t="s">
        <v>4190</v>
      </c>
      <c r="F3728" s="76" t="s">
        <v>526</v>
      </c>
      <c r="G37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28" s="78">
        <v>1032</v>
      </c>
      <c r="J3728" s="52">
        <v>1.65</v>
      </c>
      <c r="K3728" s="60">
        <f>Tabla3[[#This Row],[PRECIOS]]-Tabla3[[#This Row],[PRECIOS]]*10%</f>
        <v>1.4849999999999999</v>
      </c>
      <c r="L3728" s="101"/>
      <c r="M3728" s="61"/>
      <c r="N3728" s="55">
        <f>IFERROR(Tabla3[[#This Row],[PRECIOS]]-Tabla3[[#This Row],[PRECIOS]]*Tabla3[[#This Row],[% PRODUCTO]]," ")</f>
        <v>1.65</v>
      </c>
      <c r="O3728" s="61"/>
      <c r="P3728" s="55">
        <f>IFERROR(Tabla3[[#This Row],[OCULTAR2]]-Tabla3[[#This Row],[OCULTAR2]]*Tabla3[[#This Row],[% LÍNEA]]," ")</f>
        <v>1.65</v>
      </c>
      <c r="Q3728" s="56">
        <f>IFERROR(Tabla3[[#This Row],[% PRODUCTO]]+Tabla3[[#This Row],[% LÍNEA]]," ")</f>
        <v>0</v>
      </c>
      <c r="R3728" s="60">
        <f>Tabla3[[#This Row],[OCULTAR3]]</f>
        <v>1.65</v>
      </c>
      <c r="S3728" s="60">
        <f>Tabla3[[#This Row],[PRECIO SIN %]]-Tabla3[[#This Row],[PRECIO SIN %]]*10%</f>
        <v>1.4849999999999999</v>
      </c>
      <c r="T3728" s="80">
        <f>(Tabla3[[#This Row],[PRECIO CON DESCT.]]-(Tabla3[[#This Row],[PRECIO CON DESCT.]]*$T$6))</f>
        <v>0.93554999999999988</v>
      </c>
      <c r="U3728" s="96"/>
      <c r="V3728" s="94">
        <f>Tabla3[[#This Row],[PRECIO %      en $]]*Tabla3[[#This Row],[PEDIDO ]]</f>
        <v>0</v>
      </c>
      <c r="W3728" s="57">
        <f>Tabla3[[#This Row],[PRECIO CON DESCT.]]*Tabla3[[#This Row],[PEDIDO ]]</f>
        <v>0</v>
      </c>
      <c r="X3728" s="58">
        <f>Tabla3[[#This Row],[PRECIO SIN %]]*Tabla3[[#This Row],[PEDIDO ]]</f>
        <v>0</v>
      </c>
    </row>
    <row r="3729" spans="1:24" ht="33" customHeight="1" x14ac:dyDescent="0.4">
      <c r="A3729" s="124">
        <v>8437019606169</v>
      </c>
      <c r="B3729" s="51" t="s">
        <v>297</v>
      </c>
      <c r="C3729" s="51" t="s">
        <v>317</v>
      </c>
      <c r="D37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29" s="118" t="s">
        <v>4191</v>
      </c>
      <c r="F3729" s="75" t="s">
        <v>526</v>
      </c>
      <c r="G37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29" s="77">
        <v>788</v>
      </c>
      <c r="J3729" s="52">
        <v>1.67</v>
      </c>
      <c r="K3729" s="53">
        <f>Tabla3[[#This Row],[PRECIOS]]-Tabla3[[#This Row],[PRECIOS]]*10%</f>
        <v>1.5029999999999999</v>
      </c>
      <c r="L3729" s="101"/>
      <c r="M3729" s="54"/>
      <c r="N3729" s="55">
        <f>IFERROR(Tabla3[[#This Row],[PRECIOS]]-Tabla3[[#This Row],[PRECIOS]]*Tabla3[[#This Row],[% PRODUCTO]]," ")</f>
        <v>1.67</v>
      </c>
      <c r="O3729" s="54"/>
      <c r="P3729" s="55">
        <f>IFERROR(Tabla3[[#This Row],[OCULTAR2]]-Tabla3[[#This Row],[OCULTAR2]]*Tabla3[[#This Row],[% LÍNEA]]," ")</f>
        <v>1.67</v>
      </c>
      <c r="Q3729" s="56">
        <f>IFERROR(Tabla3[[#This Row],[% PRODUCTO]]+Tabla3[[#This Row],[% LÍNEA]]," ")</f>
        <v>0</v>
      </c>
      <c r="R3729" s="53">
        <f>Tabla3[[#This Row],[OCULTAR3]]</f>
        <v>1.67</v>
      </c>
      <c r="S3729" s="53">
        <f>Tabla3[[#This Row],[PRECIO SIN %]]-Tabla3[[#This Row],[PRECIO SIN %]]*10%</f>
        <v>1.5029999999999999</v>
      </c>
      <c r="T3729" s="80">
        <f>(Tabla3[[#This Row],[PRECIO CON DESCT.]]-(Tabla3[[#This Row],[PRECIO CON DESCT.]]*$T$6))</f>
        <v>0.9468899999999999</v>
      </c>
      <c r="U3729" s="96"/>
      <c r="V3729" s="94">
        <f>Tabla3[[#This Row],[PRECIO %      en $]]*Tabla3[[#This Row],[PEDIDO ]]</f>
        <v>0</v>
      </c>
      <c r="W3729" s="57">
        <f>Tabla3[[#This Row],[PRECIO CON DESCT.]]*Tabla3[[#This Row],[PEDIDO ]]</f>
        <v>0</v>
      </c>
      <c r="X3729" s="58">
        <f>Tabla3[[#This Row],[PRECIO SIN %]]*Tabla3[[#This Row],[PEDIDO ]]</f>
        <v>0</v>
      </c>
    </row>
    <row r="3730" spans="1:24" ht="33" customHeight="1" x14ac:dyDescent="0.4">
      <c r="A3730" s="125">
        <v>6971077610802</v>
      </c>
      <c r="B3730" s="59" t="s">
        <v>297</v>
      </c>
      <c r="C3730" s="59" t="s">
        <v>374</v>
      </c>
      <c r="D37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30" s="119" t="s">
        <v>4192</v>
      </c>
      <c r="F3730" s="76" t="s">
        <v>526</v>
      </c>
      <c r="G37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30" s="78">
        <v>198</v>
      </c>
      <c r="J3730" s="52">
        <v>1.8333299999999999</v>
      </c>
      <c r="K3730" s="60">
        <f>Tabla3[[#This Row],[PRECIOS]]-Tabla3[[#This Row],[PRECIOS]]*10%</f>
        <v>1.6499969999999999</v>
      </c>
      <c r="L3730" s="101"/>
      <c r="M3730" s="61"/>
      <c r="N3730" s="55">
        <f>IFERROR(Tabla3[[#This Row],[PRECIOS]]-Tabla3[[#This Row],[PRECIOS]]*Tabla3[[#This Row],[% PRODUCTO]]," ")</f>
        <v>1.8333299999999999</v>
      </c>
      <c r="O3730" s="61"/>
      <c r="P3730" s="55">
        <f>IFERROR(Tabla3[[#This Row],[OCULTAR2]]-Tabla3[[#This Row],[OCULTAR2]]*Tabla3[[#This Row],[% LÍNEA]]," ")</f>
        <v>1.8333299999999999</v>
      </c>
      <c r="Q3730" s="56">
        <f>IFERROR(Tabla3[[#This Row],[% PRODUCTO]]+Tabla3[[#This Row],[% LÍNEA]]," ")</f>
        <v>0</v>
      </c>
      <c r="R3730" s="60">
        <f>Tabla3[[#This Row],[OCULTAR3]]</f>
        <v>1.8333299999999999</v>
      </c>
      <c r="S3730" s="60">
        <f>Tabla3[[#This Row],[PRECIO SIN %]]-Tabla3[[#This Row],[PRECIO SIN %]]*10%</f>
        <v>1.6499969999999999</v>
      </c>
      <c r="T3730" s="80">
        <f>(Tabla3[[#This Row],[PRECIO CON DESCT.]]-(Tabla3[[#This Row],[PRECIO CON DESCT.]]*$T$6))</f>
        <v>1.0394981099999998</v>
      </c>
      <c r="U3730" s="96"/>
      <c r="V3730" s="94">
        <f>Tabla3[[#This Row],[PRECIO %      en $]]*Tabla3[[#This Row],[PEDIDO ]]</f>
        <v>0</v>
      </c>
      <c r="W3730" s="57">
        <f>Tabla3[[#This Row],[PRECIO CON DESCT.]]*Tabla3[[#This Row],[PEDIDO ]]</f>
        <v>0</v>
      </c>
      <c r="X3730" s="58">
        <f>Tabla3[[#This Row],[PRECIO SIN %]]*Tabla3[[#This Row],[PEDIDO ]]</f>
        <v>0</v>
      </c>
    </row>
    <row r="3731" spans="1:24" ht="33" customHeight="1" x14ac:dyDescent="0.4">
      <c r="A3731" s="124">
        <v>810028130432</v>
      </c>
      <c r="B3731" s="51" t="s">
        <v>297</v>
      </c>
      <c r="C3731" s="51" t="s">
        <v>308</v>
      </c>
      <c r="D37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31" s="118" t="s">
        <v>4193</v>
      </c>
      <c r="F3731" s="75" t="s">
        <v>526</v>
      </c>
      <c r="G37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31" s="77">
        <v>298</v>
      </c>
      <c r="J3731" s="52">
        <v>1.9444399999999999</v>
      </c>
      <c r="K3731" s="53">
        <f>Tabla3[[#This Row],[PRECIOS]]-Tabla3[[#This Row],[PRECIOS]]*10%</f>
        <v>1.7499959999999999</v>
      </c>
      <c r="L3731" s="101"/>
      <c r="M3731" s="54"/>
      <c r="N3731" s="55">
        <f>IFERROR(Tabla3[[#This Row],[PRECIOS]]-Tabla3[[#This Row],[PRECIOS]]*Tabla3[[#This Row],[% PRODUCTO]]," ")</f>
        <v>1.9444399999999999</v>
      </c>
      <c r="O3731" s="54"/>
      <c r="P3731" s="55">
        <f>IFERROR(Tabla3[[#This Row],[OCULTAR2]]-Tabla3[[#This Row],[OCULTAR2]]*Tabla3[[#This Row],[% LÍNEA]]," ")</f>
        <v>1.9444399999999999</v>
      </c>
      <c r="Q3731" s="56">
        <f>IFERROR(Tabla3[[#This Row],[% PRODUCTO]]+Tabla3[[#This Row],[% LÍNEA]]," ")</f>
        <v>0</v>
      </c>
      <c r="R3731" s="53">
        <f>Tabla3[[#This Row],[OCULTAR3]]</f>
        <v>1.9444399999999999</v>
      </c>
      <c r="S3731" s="53">
        <f>Tabla3[[#This Row],[PRECIO SIN %]]-Tabla3[[#This Row],[PRECIO SIN %]]*10%</f>
        <v>1.7499959999999999</v>
      </c>
      <c r="T3731" s="80">
        <f>(Tabla3[[#This Row],[PRECIO CON DESCT.]]-(Tabla3[[#This Row],[PRECIO CON DESCT.]]*$T$6))</f>
        <v>1.1024974799999998</v>
      </c>
      <c r="U3731" s="96"/>
      <c r="V3731" s="94">
        <f>Tabla3[[#This Row],[PRECIO %      en $]]*Tabla3[[#This Row],[PEDIDO ]]</f>
        <v>0</v>
      </c>
      <c r="W3731" s="57">
        <f>Tabla3[[#This Row],[PRECIO CON DESCT.]]*Tabla3[[#This Row],[PEDIDO ]]</f>
        <v>0</v>
      </c>
      <c r="X3731" s="58">
        <f>Tabla3[[#This Row],[PRECIO SIN %]]*Tabla3[[#This Row],[PEDIDO ]]</f>
        <v>0</v>
      </c>
    </row>
    <row r="3732" spans="1:24" ht="33" customHeight="1" x14ac:dyDescent="0.4">
      <c r="A3732" s="125">
        <v>8902120207418</v>
      </c>
      <c r="B3732" s="59" t="s">
        <v>297</v>
      </c>
      <c r="C3732" s="59" t="s">
        <v>386</v>
      </c>
      <c r="D37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32" s="119" t="s">
        <v>4194</v>
      </c>
      <c r="F3732" s="76" t="s">
        <v>526</v>
      </c>
      <c r="G37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32" s="78">
        <v>4</v>
      </c>
      <c r="J3732" s="52">
        <v>2.11111</v>
      </c>
      <c r="K3732" s="60">
        <f>Tabla3[[#This Row],[PRECIOS]]-Tabla3[[#This Row],[PRECIOS]]*10%</f>
        <v>1.899999</v>
      </c>
      <c r="L3732" s="101"/>
      <c r="M3732" s="61"/>
      <c r="N3732" s="55">
        <f>IFERROR(Tabla3[[#This Row],[PRECIOS]]-Tabla3[[#This Row],[PRECIOS]]*Tabla3[[#This Row],[% PRODUCTO]]," ")</f>
        <v>2.11111</v>
      </c>
      <c r="O3732" s="61"/>
      <c r="P3732" s="55">
        <f>IFERROR(Tabla3[[#This Row],[OCULTAR2]]-Tabla3[[#This Row],[OCULTAR2]]*Tabla3[[#This Row],[% LÍNEA]]," ")</f>
        <v>2.11111</v>
      </c>
      <c r="Q3732" s="56">
        <f>IFERROR(Tabla3[[#This Row],[% PRODUCTO]]+Tabla3[[#This Row],[% LÍNEA]]," ")</f>
        <v>0</v>
      </c>
      <c r="R3732" s="60">
        <f>Tabla3[[#This Row],[OCULTAR3]]</f>
        <v>2.11111</v>
      </c>
      <c r="S3732" s="60">
        <f>Tabla3[[#This Row],[PRECIO SIN %]]-Tabla3[[#This Row],[PRECIO SIN %]]*10%</f>
        <v>1.899999</v>
      </c>
      <c r="T3732" s="80">
        <f>(Tabla3[[#This Row],[PRECIO CON DESCT.]]-(Tabla3[[#This Row],[PRECIO CON DESCT.]]*$T$6))</f>
        <v>1.1969993699999999</v>
      </c>
      <c r="U3732" s="96"/>
      <c r="V3732" s="94">
        <f>Tabla3[[#This Row],[PRECIO %      en $]]*Tabla3[[#This Row],[PEDIDO ]]</f>
        <v>0</v>
      </c>
      <c r="W3732" s="57">
        <f>Tabla3[[#This Row],[PRECIO CON DESCT.]]*Tabla3[[#This Row],[PEDIDO ]]</f>
        <v>0</v>
      </c>
      <c r="X3732" s="58">
        <f>Tabla3[[#This Row],[PRECIO SIN %]]*Tabla3[[#This Row],[PEDIDO ]]</f>
        <v>0</v>
      </c>
    </row>
    <row r="3733" spans="1:24" ht="33" customHeight="1" x14ac:dyDescent="0.4">
      <c r="A3733" s="124">
        <v>6971077612349</v>
      </c>
      <c r="B3733" s="51" t="s">
        <v>297</v>
      </c>
      <c r="C3733" s="51" t="s">
        <v>374</v>
      </c>
      <c r="D37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33" s="118" t="s">
        <v>4195</v>
      </c>
      <c r="F3733" s="75" t="s">
        <v>526</v>
      </c>
      <c r="G37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33" s="77">
        <v>234</v>
      </c>
      <c r="J3733" s="52">
        <v>1.6666700000000001</v>
      </c>
      <c r="K3733" s="53">
        <f>Tabla3[[#This Row],[PRECIOS]]-Tabla3[[#This Row],[PRECIOS]]*10%</f>
        <v>1.500003</v>
      </c>
      <c r="L3733" s="101"/>
      <c r="M3733" s="54"/>
      <c r="N3733" s="55">
        <f>IFERROR(Tabla3[[#This Row],[PRECIOS]]-Tabla3[[#This Row],[PRECIOS]]*Tabla3[[#This Row],[% PRODUCTO]]," ")</f>
        <v>1.6666700000000001</v>
      </c>
      <c r="O3733" s="54"/>
      <c r="P3733" s="55">
        <f>IFERROR(Tabla3[[#This Row],[OCULTAR2]]-Tabla3[[#This Row],[OCULTAR2]]*Tabla3[[#This Row],[% LÍNEA]]," ")</f>
        <v>1.6666700000000001</v>
      </c>
      <c r="Q3733" s="56">
        <f>IFERROR(Tabla3[[#This Row],[% PRODUCTO]]+Tabla3[[#This Row],[% LÍNEA]]," ")</f>
        <v>0</v>
      </c>
      <c r="R3733" s="53">
        <f>Tabla3[[#This Row],[OCULTAR3]]</f>
        <v>1.6666700000000001</v>
      </c>
      <c r="S3733" s="53">
        <f>Tabla3[[#This Row],[PRECIO SIN %]]-Tabla3[[#This Row],[PRECIO SIN %]]*10%</f>
        <v>1.500003</v>
      </c>
      <c r="T3733" s="80">
        <f>(Tabla3[[#This Row],[PRECIO CON DESCT.]]-(Tabla3[[#This Row],[PRECIO CON DESCT.]]*$T$6))</f>
        <v>0.94500189000000001</v>
      </c>
      <c r="U3733" s="96"/>
      <c r="V3733" s="94">
        <f>Tabla3[[#This Row],[PRECIO %      en $]]*Tabla3[[#This Row],[PEDIDO ]]</f>
        <v>0</v>
      </c>
      <c r="W3733" s="57">
        <f>Tabla3[[#This Row],[PRECIO CON DESCT.]]*Tabla3[[#This Row],[PEDIDO ]]</f>
        <v>0</v>
      </c>
      <c r="X3733" s="58">
        <f>Tabla3[[#This Row],[PRECIO SIN %]]*Tabla3[[#This Row],[PEDIDO ]]</f>
        <v>0</v>
      </c>
    </row>
    <row r="3734" spans="1:24" ht="33" customHeight="1" x14ac:dyDescent="0.4">
      <c r="A3734" s="125">
        <v>7597830002180</v>
      </c>
      <c r="B3734" s="59" t="s">
        <v>297</v>
      </c>
      <c r="C3734" s="59" t="s">
        <v>310</v>
      </c>
      <c r="D37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34" s="119" t="s">
        <v>4196</v>
      </c>
      <c r="F3734" s="76" t="s">
        <v>526</v>
      </c>
      <c r="G37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34" s="78">
        <v>249</v>
      </c>
      <c r="J3734" s="52">
        <v>1.6444399999999999</v>
      </c>
      <c r="K3734" s="60">
        <f>Tabla3[[#This Row],[PRECIOS]]-Tabla3[[#This Row],[PRECIOS]]*10%</f>
        <v>1.4799959999999999</v>
      </c>
      <c r="L3734" s="101"/>
      <c r="M3734" s="61"/>
      <c r="N3734" s="55">
        <f>IFERROR(Tabla3[[#This Row],[PRECIOS]]-Tabla3[[#This Row],[PRECIOS]]*Tabla3[[#This Row],[% PRODUCTO]]," ")</f>
        <v>1.6444399999999999</v>
      </c>
      <c r="O3734" s="61"/>
      <c r="P3734" s="55">
        <f>IFERROR(Tabla3[[#This Row],[OCULTAR2]]-Tabla3[[#This Row],[OCULTAR2]]*Tabla3[[#This Row],[% LÍNEA]]," ")</f>
        <v>1.6444399999999999</v>
      </c>
      <c r="Q3734" s="56">
        <f>IFERROR(Tabla3[[#This Row],[% PRODUCTO]]+Tabla3[[#This Row],[% LÍNEA]]," ")</f>
        <v>0</v>
      </c>
      <c r="R3734" s="60">
        <f>Tabla3[[#This Row],[OCULTAR3]]</f>
        <v>1.6444399999999999</v>
      </c>
      <c r="S3734" s="60">
        <f>Tabla3[[#This Row],[PRECIO SIN %]]-Tabla3[[#This Row],[PRECIO SIN %]]*10%</f>
        <v>1.4799959999999999</v>
      </c>
      <c r="T3734" s="80">
        <f>(Tabla3[[#This Row],[PRECIO CON DESCT.]]-(Tabla3[[#This Row],[PRECIO CON DESCT.]]*$T$6))</f>
        <v>0.93239747999999989</v>
      </c>
      <c r="U3734" s="96"/>
      <c r="V3734" s="94">
        <f>Tabla3[[#This Row],[PRECIO %      en $]]*Tabla3[[#This Row],[PEDIDO ]]</f>
        <v>0</v>
      </c>
      <c r="W3734" s="57">
        <f>Tabla3[[#This Row],[PRECIO CON DESCT.]]*Tabla3[[#This Row],[PEDIDO ]]</f>
        <v>0</v>
      </c>
      <c r="X3734" s="58">
        <f>Tabla3[[#This Row],[PRECIO SIN %]]*Tabla3[[#This Row],[PEDIDO ]]</f>
        <v>0</v>
      </c>
    </row>
    <row r="3735" spans="1:24" ht="33" customHeight="1" x14ac:dyDescent="0.4">
      <c r="A3735" s="124">
        <v>8902120207425</v>
      </c>
      <c r="B3735" s="51" t="s">
        <v>297</v>
      </c>
      <c r="C3735" s="51" t="s">
        <v>386</v>
      </c>
      <c r="D37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35" s="118" t="s">
        <v>4197</v>
      </c>
      <c r="F3735" s="75" t="s">
        <v>526</v>
      </c>
      <c r="G37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35" s="77">
        <v>481</v>
      </c>
      <c r="J3735" s="52">
        <v>1.75</v>
      </c>
      <c r="K3735" s="53">
        <f>Tabla3[[#This Row],[PRECIOS]]-Tabla3[[#This Row],[PRECIOS]]*10%</f>
        <v>1.575</v>
      </c>
      <c r="L3735" s="101"/>
      <c r="M3735" s="54"/>
      <c r="N3735" s="55">
        <f>IFERROR(Tabla3[[#This Row],[PRECIOS]]-Tabla3[[#This Row],[PRECIOS]]*Tabla3[[#This Row],[% PRODUCTO]]," ")</f>
        <v>1.75</v>
      </c>
      <c r="O3735" s="54"/>
      <c r="P3735" s="55">
        <f>IFERROR(Tabla3[[#This Row],[OCULTAR2]]-Tabla3[[#This Row],[OCULTAR2]]*Tabla3[[#This Row],[% LÍNEA]]," ")</f>
        <v>1.75</v>
      </c>
      <c r="Q3735" s="56">
        <f>IFERROR(Tabla3[[#This Row],[% PRODUCTO]]+Tabla3[[#This Row],[% LÍNEA]]," ")</f>
        <v>0</v>
      </c>
      <c r="R3735" s="53">
        <f>Tabla3[[#This Row],[OCULTAR3]]</f>
        <v>1.75</v>
      </c>
      <c r="S3735" s="53">
        <f>Tabla3[[#This Row],[PRECIO SIN %]]-Tabla3[[#This Row],[PRECIO SIN %]]*10%</f>
        <v>1.575</v>
      </c>
      <c r="T3735" s="80">
        <f>(Tabla3[[#This Row],[PRECIO CON DESCT.]]-(Tabla3[[#This Row],[PRECIO CON DESCT.]]*$T$6))</f>
        <v>0.99224999999999997</v>
      </c>
      <c r="U3735" s="96"/>
      <c r="V3735" s="94">
        <f>Tabla3[[#This Row],[PRECIO %      en $]]*Tabla3[[#This Row],[PEDIDO ]]</f>
        <v>0</v>
      </c>
      <c r="W3735" s="57">
        <f>Tabla3[[#This Row],[PRECIO CON DESCT.]]*Tabla3[[#This Row],[PEDIDO ]]</f>
        <v>0</v>
      </c>
      <c r="X3735" s="58">
        <f>Tabla3[[#This Row],[PRECIO SIN %]]*Tabla3[[#This Row],[PEDIDO ]]</f>
        <v>0</v>
      </c>
    </row>
    <row r="3736" spans="1:24" ht="33" customHeight="1" x14ac:dyDescent="0.4">
      <c r="A3736" s="125">
        <v>810028130418</v>
      </c>
      <c r="B3736" s="59" t="s">
        <v>297</v>
      </c>
      <c r="C3736" s="59" t="s">
        <v>308</v>
      </c>
      <c r="D37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36" s="119" t="s">
        <v>4198</v>
      </c>
      <c r="F3736" s="76" t="s">
        <v>526</v>
      </c>
      <c r="G37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36" s="78">
        <v>308</v>
      </c>
      <c r="J3736" s="52">
        <v>1.4444399999999999</v>
      </c>
      <c r="K3736" s="60">
        <f>Tabla3[[#This Row],[PRECIOS]]-Tabla3[[#This Row],[PRECIOS]]*10%</f>
        <v>1.2999959999999999</v>
      </c>
      <c r="L3736" s="101"/>
      <c r="M3736" s="61"/>
      <c r="N3736" s="55">
        <f>IFERROR(Tabla3[[#This Row],[PRECIOS]]-Tabla3[[#This Row],[PRECIOS]]*Tabla3[[#This Row],[% PRODUCTO]]," ")</f>
        <v>1.4444399999999999</v>
      </c>
      <c r="O3736" s="61"/>
      <c r="P3736" s="55">
        <f>IFERROR(Tabla3[[#This Row],[OCULTAR2]]-Tabla3[[#This Row],[OCULTAR2]]*Tabla3[[#This Row],[% LÍNEA]]," ")</f>
        <v>1.4444399999999999</v>
      </c>
      <c r="Q3736" s="56">
        <f>IFERROR(Tabla3[[#This Row],[% PRODUCTO]]+Tabla3[[#This Row],[% LÍNEA]]," ")</f>
        <v>0</v>
      </c>
      <c r="R3736" s="60">
        <f>Tabla3[[#This Row],[OCULTAR3]]</f>
        <v>1.4444399999999999</v>
      </c>
      <c r="S3736" s="60">
        <f>Tabla3[[#This Row],[PRECIO SIN %]]-Tabla3[[#This Row],[PRECIO SIN %]]*10%</f>
        <v>1.2999959999999999</v>
      </c>
      <c r="T3736" s="80">
        <f>(Tabla3[[#This Row],[PRECIO CON DESCT.]]-(Tabla3[[#This Row],[PRECIO CON DESCT.]]*$T$6))</f>
        <v>0.81899747999999994</v>
      </c>
      <c r="U3736" s="96"/>
      <c r="V3736" s="94">
        <f>Tabla3[[#This Row],[PRECIO %      en $]]*Tabla3[[#This Row],[PEDIDO ]]</f>
        <v>0</v>
      </c>
      <c r="W3736" s="57">
        <f>Tabla3[[#This Row],[PRECIO CON DESCT.]]*Tabla3[[#This Row],[PEDIDO ]]</f>
        <v>0</v>
      </c>
      <c r="X3736" s="58">
        <f>Tabla3[[#This Row],[PRECIO SIN %]]*Tabla3[[#This Row],[PEDIDO ]]</f>
        <v>0</v>
      </c>
    </row>
    <row r="3737" spans="1:24" ht="33" customHeight="1" x14ac:dyDescent="0.4">
      <c r="A3737" s="124">
        <v>3170472580003</v>
      </c>
      <c r="B3737" s="51" t="s">
        <v>297</v>
      </c>
      <c r="C3737" s="51" t="s">
        <v>311</v>
      </c>
      <c r="D37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37" s="118" t="s">
        <v>4199</v>
      </c>
      <c r="F3737" s="75" t="s">
        <v>526</v>
      </c>
      <c r="G37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37" s="77">
        <v>1</v>
      </c>
      <c r="J3737" s="52">
        <v>1.6666700000000001</v>
      </c>
      <c r="K3737" s="53">
        <f>Tabla3[[#This Row],[PRECIOS]]-Tabla3[[#This Row],[PRECIOS]]*10%</f>
        <v>1.500003</v>
      </c>
      <c r="L3737" s="101"/>
      <c r="M3737" s="54"/>
      <c r="N3737" s="55">
        <f>IFERROR(Tabla3[[#This Row],[PRECIOS]]-Tabla3[[#This Row],[PRECIOS]]*Tabla3[[#This Row],[% PRODUCTO]]," ")</f>
        <v>1.6666700000000001</v>
      </c>
      <c r="O3737" s="54"/>
      <c r="P3737" s="55">
        <f>IFERROR(Tabla3[[#This Row],[OCULTAR2]]-Tabla3[[#This Row],[OCULTAR2]]*Tabla3[[#This Row],[% LÍNEA]]," ")</f>
        <v>1.6666700000000001</v>
      </c>
      <c r="Q3737" s="56">
        <f>IFERROR(Tabla3[[#This Row],[% PRODUCTO]]+Tabla3[[#This Row],[% LÍNEA]]," ")</f>
        <v>0</v>
      </c>
      <c r="R3737" s="53">
        <f>Tabla3[[#This Row],[OCULTAR3]]</f>
        <v>1.6666700000000001</v>
      </c>
      <c r="S3737" s="53">
        <f>Tabla3[[#This Row],[PRECIO SIN %]]-Tabla3[[#This Row],[PRECIO SIN %]]*10%</f>
        <v>1.500003</v>
      </c>
      <c r="T3737" s="80">
        <f>(Tabla3[[#This Row],[PRECIO CON DESCT.]]-(Tabla3[[#This Row],[PRECIO CON DESCT.]]*$T$6))</f>
        <v>0.94500189000000001</v>
      </c>
      <c r="U3737" s="96"/>
      <c r="V3737" s="94">
        <f>Tabla3[[#This Row],[PRECIO %      en $]]*Tabla3[[#This Row],[PEDIDO ]]</f>
        <v>0</v>
      </c>
      <c r="W3737" s="57">
        <f>Tabla3[[#This Row],[PRECIO CON DESCT.]]*Tabla3[[#This Row],[PEDIDO ]]</f>
        <v>0</v>
      </c>
      <c r="X3737" s="58">
        <f>Tabla3[[#This Row],[PRECIO SIN %]]*Tabla3[[#This Row],[PEDIDO ]]</f>
        <v>0</v>
      </c>
    </row>
    <row r="3738" spans="1:24" ht="33" customHeight="1" x14ac:dyDescent="0.4">
      <c r="A3738" s="125">
        <v>810028130425</v>
      </c>
      <c r="B3738" s="59" t="s">
        <v>297</v>
      </c>
      <c r="C3738" s="59" t="s">
        <v>308</v>
      </c>
      <c r="D37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38" s="119" t="s">
        <v>4200</v>
      </c>
      <c r="F3738" s="76" t="s">
        <v>526</v>
      </c>
      <c r="G37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38" s="78">
        <v>173</v>
      </c>
      <c r="J3738" s="52">
        <v>1.4444399999999999</v>
      </c>
      <c r="K3738" s="60">
        <f>Tabla3[[#This Row],[PRECIOS]]-Tabla3[[#This Row],[PRECIOS]]*10%</f>
        <v>1.2999959999999999</v>
      </c>
      <c r="L3738" s="101"/>
      <c r="M3738" s="61"/>
      <c r="N3738" s="55">
        <f>IFERROR(Tabla3[[#This Row],[PRECIOS]]-Tabla3[[#This Row],[PRECIOS]]*Tabla3[[#This Row],[% PRODUCTO]]," ")</f>
        <v>1.4444399999999999</v>
      </c>
      <c r="O3738" s="61"/>
      <c r="P3738" s="55">
        <f>IFERROR(Tabla3[[#This Row],[OCULTAR2]]-Tabla3[[#This Row],[OCULTAR2]]*Tabla3[[#This Row],[% LÍNEA]]," ")</f>
        <v>1.4444399999999999</v>
      </c>
      <c r="Q3738" s="56">
        <f>IFERROR(Tabla3[[#This Row],[% PRODUCTO]]+Tabla3[[#This Row],[% LÍNEA]]," ")</f>
        <v>0</v>
      </c>
      <c r="R3738" s="60">
        <f>Tabla3[[#This Row],[OCULTAR3]]</f>
        <v>1.4444399999999999</v>
      </c>
      <c r="S3738" s="60">
        <f>Tabla3[[#This Row],[PRECIO SIN %]]-Tabla3[[#This Row],[PRECIO SIN %]]*10%</f>
        <v>1.2999959999999999</v>
      </c>
      <c r="T3738" s="80">
        <f>(Tabla3[[#This Row],[PRECIO CON DESCT.]]-(Tabla3[[#This Row],[PRECIO CON DESCT.]]*$T$6))</f>
        <v>0.81899747999999994</v>
      </c>
      <c r="U3738" s="96"/>
      <c r="V3738" s="94">
        <f>Tabla3[[#This Row],[PRECIO %      en $]]*Tabla3[[#This Row],[PEDIDO ]]</f>
        <v>0</v>
      </c>
      <c r="W3738" s="57">
        <f>Tabla3[[#This Row],[PRECIO CON DESCT.]]*Tabla3[[#This Row],[PEDIDO ]]</f>
        <v>0</v>
      </c>
      <c r="X3738" s="58">
        <f>Tabla3[[#This Row],[PRECIO SIN %]]*Tabla3[[#This Row],[PEDIDO ]]</f>
        <v>0</v>
      </c>
    </row>
    <row r="3739" spans="1:24" ht="33" customHeight="1" x14ac:dyDescent="0.4">
      <c r="A3739" s="124">
        <v>7597830008038</v>
      </c>
      <c r="B3739" s="51" t="s">
        <v>297</v>
      </c>
      <c r="C3739" s="51" t="s">
        <v>310</v>
      </c>
      <c r="D37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739" s="118" t="s">
        <v>4201</v>
      </c>
      <c r="F3739" s="75" t="s">
        <v>526</v>
      </c>
      <c r="G37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739" s="77">
        <v>212</v>
      </c>
      <c r="J3739" s="52">
        <v>0.97777999999999998</v>
      </c>
      <c r="K3739" s="53">
        <f>Tabla3[[#This Row],[PRECIOS]]-Tabla3[[#This Row],[PRECIOS]]*10%</f>
        <v>0.88000199999999995</v>
      </c>
      <c r="L3739" s="101" t="s">
        <v>5327</v>
      </c>
      <c r="M3739" s="54"/>
      <c r="N3739" s="55">
        <f>IFERROR(Tabla3[[#This Row],[PRECIOS]]-Tabla3[[#This Row],[PRECIOS]]*Tabla3[[#This Row],[% PRODUCTO]]," ")</f>
        <v>0.97777999999999998</v>
      </c>
      <c r="O3739" s="54"/>
      <c r="P3739" s="55">
        <f>IFERROR(Tabla3[[#This Row],[OCULTAR2]]-Tabla3[[#This Row],[OCULTAR2]]*Tabla3[[#This Row],[% LÍNEA]]," ")</f>
        <v>0.97777999999999998</v>
      </c>
      <c r="Q3739" s="56">
        <f>IFERROR(Tabla3[[#This Row],[% PRODUCTO]]+Tabla3[[#This Row],[% LÍNEA]]," ")</f>
        <v>0</v>
      </c>
      <c r="R3739" s="53">
        <f>Tabla3[[#This Row],[OCULTAR3]]</f>
        <v>0.97777999999999998</v>
      </c>
      <c r="S3739" s="53">
        <f>Tabla3[[#This Row],[PRECIO SIN %]]-Tabla3[[#This Row],[PRECIO SIN %]]*10%</f>
        <v>0.88000199999999995</v>
      </c>
      <c r="T3739" s="80">
        <f>(Tabla3[[#This Row],[PRECIO CON DESCT.]]-(Tabla3[[#This Row],[PRECIO CON DESCT.]]*$T$6))</f>
        <v>0.5544012599999999</v>
      </c>
      <c r="U3739" s="96"/>
      <c r="V3739" s="94">
        <f>Tabla3[[#This Row],[PRECIO %      en $]]*Tabla3[[#This Row],[PEDIDO ]]</f>
        <v>0</v>
      </c>
      <c r="W3739" s="57">
        <f>Tabla3[[#This Row],[PRECIO CON DESCT.]]*Tabla3[[#This Row],[PEDIDO ]]</f>
        <v>0</v>
      </c>
      <c r="X3739" s="58">
        <f>Tabla3[[#This Row],[PRECIO SIN %]]*Tabla3[[#This Row],[PEDIDO ]]</f>
        <v>0</v>
      </c>
    </row>
    <row r="3740" spans="1:24" ht="33" customHeight="1" x14ac:dyDescent="0.4">
      <c r="A3740" s="125" t="s">
        <v>388</v>
      </c>
      <c r="B3740" s="59" t="s">
        <v>297</v>
      </c>
      <c r="C3740" s="59" t="s">
        <v>300</v>
      </c>
      <c r="D37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40" s="119" t="s">
        <v>4202</v>
      </c>
      <c r="F3740" s="76" t="s">
        <v>526</v>
      </c>
      <c r="G37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40" s="78">
        <v>12</v>
      </c>
      <c r="J3740" s="52">
        <v>4.4111099999999999</v>
      </c>
      <c r="K3740" s="60">
        <f>Tabla3[[#This Row],[PRECIOS]]-Tabla3[[#This Row],[PRECIOS]]*10%</f>
        <v>3.9699989999999996</v>
      </c>
      <c r="L3740" s="101"/>
      <c r="M3740" s="61"/>
      <c r="N3740" s="55">
        <f>IFERROR(Tabla3[[#This Row],[PRECIOS]]-Tabla3[[#This Row],[PRECIOS]]*Tabla3[[#This Row],[% PRODUCTO]]," ")</f>
        <v>4.4111099999999999</v>
      </c>
      <c r="O3740" s="61"/>
      <c r="P3740" s="55">
        <f>IFERROR(Tabla3[[#This Row],[OCULTAR2]]-Tabla3[[#This Row],[OCULTAR2]]*Tabla3[[#This Row],[% LÍNEA]]," ")</f>
        <v>4.4111099999999999</v>
      </c>
      <c r="Q3740" s="56">
        <f>IFERROR(Tabla3[[#This Row],[% PRODUCTO]]+Tabla3[[#This Row],[% LÍNEA]]," ")</f>
        <v>0</v>
      </c>
      <c r="R3740" s="60">
        <f>Tabla3[[#This Row],[OCULTAR3]]</f>
        <v>4.4111099999999999</v>
      </c>
      <c r="S3740" s="60">
        <f>Tabla3[[#This Row],[PRECIO SIN %]]-Tabla3[[#This Row],[PRECIO SIN %]]*10%</f>
        <v>3.9699989999999996</v>
      </c>
      <c r="T3740" s="80">
        <f>(Tabla3[[#This Row],[PRECIO CON DESCT.]]-(Tabla3[[#This Row],[PRECIO CON DESCT.]]*$T$6))</f>
        <v>2.5010993699999995</v>
      </c>
      <c r="U3740" s="96"/>
      <c r="V3740" s="94">
        <f>Tabla3[[#This Row],[PRECIO %      en $]]*Tabla3[[#This Row],[PEDIDO ]]</f>
        <v>0</v>
      </c>
      <c r="W3740" s="57">
        <f>Tabla3[[#This Row],[PRECIO CON DESCT.]]*Tabla3[[#This Row],[PEDIDO ]]</f>
        <v>0</v>
      </c>
      <c r="X3740" s="58">
        <f>Tabla3[[#This Row],[PRECIO SIN %]]*Tabla3[[#This Row],[PEDIDO ]]</f>
        <v>0</v>
      </c>
    </row>
    <row r="3741" spans="1:24" ht="33" customHeight="1" x14ac:dyDescent="0.4">
      <c r="A3741" s="124">
        <v>7595747000053</v>
      </c>
      <c r="B3741" s="51" t="s">
        <v>297</v>
      </c>
      <c r="C3741" s="51" t="s">
        <v>368</v>
      </c>
      <c r="D37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41" s="118" t="s">
        <v>4203</v>
      </c>
      <c r="F3741" s="75" t="s">
        <v>526</v>
      </c>
      <c r="G37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41" s="77">
        <v>2</v>
      </c>
      <c r="J3741" s="52">
        <v>3.0222199999999999</v>
      </c>
      <c r="K3741" s="53">
        <f>Tabla3[[#This Row],[PRECIOS]]-Tabla3[[#This Row],[PRECIOS]]*10%</f>
        <v>2.7199979999999999</v>
      </c>
      <c r="L3741" s="101"/>
      <c r="M3741" s="54"/>
      <c r="N3741" s="55">
        <f>IFERROR(Tabla3[[#This Row],[PRECIOS]]-Tabla3[[#This Row],[PRECIOS]]*Tabla3[[#This Row],[% PRODUCTO]]," ")</f>
        <v>3.0222199999999999</v>
      </c>
      <c r="O3741" s="54"/>
      <c r="P3741" s="55">
        <f>IFERROR(Tabla3[[#This Row],[OCULTAR2]]-Tabla3[[#This Row],[OCULTAR2]]*Tabla3[[#This Row],[% LÍNEA]]," ")</f>
        <v>3.0222199999999999</v>
      </c>
      <c r="Q3741" s="56">
        <f>IFERROR(Tabla3[[#This Row],[% PRODUCTO]]+Tabla3[[#This Row],[% LÍNEA]]," ")</f>
        <v>0</v>
      </c>
      <c r="R3741" s="53">
        <f>Tabla3[[#This Row],[OCULTAR3]]</f>
        <v>3.0222199999999999</v>
      </c>
      <c r="S3741" s="53">
        <f>Tabla3[[#This Row],[PRECIO SIN %]]-Tabla3[[#This Row],[PRECIO SIN %]]*10%</f>
        <v>2.7199979999999999</v>
      </c>
      <c r="T3741" s="80">
        <f>(Tabla3[[#This Row],[PRECIO CON DESCT.]]-(Tabla3[[#This Row],[PRECIO CON DESCT.]]*$T$6))</f>
        <v>1.7135987399999999</v>
      </c>
      <c r="U3741" s="96"/>
      <c r="V3741" s="94">
        <f>Tabla3[[#This Row],[PRECIO %      en $]]*Tabla3[[#This Row],[PEDIDO ]]</f>
        <v>0</v>
      </c>
      <c r="W3741" s="57">
        <f>Tabla3[[#This Row],[PRECIO CON DESCT.]]*Tabla3[[#This Row],[PEDIDO ]]</f>
        <v>0</v>
      </c>
      <c r="X3741" s="58">
        <f>Tabla3[[#This Row],[PRECIO SIN %]]*Tabla3[[#This Row],[PEDIDO ]]</f>
        <v>0</v>
      </c>
    </row>
    <row r="3742" spans="1:24" ht="33" customHeight="1" x14ac:dyDescent="0.4">
      <c r="A3742" s="125" t="s">
        <v>389</v>
      </c>
      <c r="B3742" s="59" t="s">
        <v>297</v>
      </c>
      <c r="C3742" s="59" t="s">
        <v>300</v>
      </c>
      <c r="D37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42" s="119" t="s">
        <v>4204</v>
      </c>
      <c r="F3742" s="76" t="s">
        <v>526</v>
      </c>
      <c r="G37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42" s="78">
        <v>7</v>
      </c>
      <c r="J3742" s="52">
        <v>4.4111099999999999</v>
      </c>
      <c r="K3742" s="60">
        <f>Tabla3[[#This Row],[PRECIOS]]-Tabla3[[#This Row],[PRECIOS]]*10%</f>
        <v>3.9699989999999996</v>
      </c>
      <c r="L3742" s="101"/>
      <c r="M3742" s="61"/>
      <c r="N3742" s="55">
        <f>IFERROR(Tabla3[[#This Row],[PRECIOS]]-Tabla3[[#This Row],[PRECIOS]]*Tabla3[[#This Row],[% PRODUCTO]]," ")</f>
        <v>4.4111099999999999</v>
      </c>
      <c r="O3742" s="61"/>
      <c r="P3742" s="55">
        <f>IFERROR(Tabla3[[#This Row],[OCULTAR2]]-Tabla3[[#This Row],[OCULTAR2]]*Tabla3[[#This Row],[% LÍNEA]]," ")</f>
        <v>4.4111099999999999</v>
      </c>
      <c r="Q3742" s="56">
        <f>IFERROR(Tabla3[[#This Row],[% PRODUCTO]]+Tabla3[[#This Row],[% LÍNEA]]," ")</f>
        <v>0</v>
      </c>
      <c r="R3742" s="60">
        <f>Tabla3[[#This Row],[OCULTAR3]]</f>
        <v>4.4111099999999999</v>
      </c>
      <c r="S3742" s="60">
        <f>Tabla3[[#This Row],[PRECIO SIN %]]-Tabla3[[#This Row],[PRECIO SIN %]]*10%</f>
        <v>3.9699989999999996</v>
      </c>
      <c r="T3742" s="80">
        <f>(Tabla3[[#This Row],[PRECIO CON DESCT.]]-(Tabla3[[#This Row],[PRECIO CON DESCT.]]*$T$6))</f>
        <v>2.5010993699999995</v>
      </c>
      <c r="U3742" s="96"/>
      <c r="V3742" s="94">
        <f>Tabla3[[#This Row],[PRECIO %      en $]]*Tabla3[[#This Row],[PEDIDO ]]</f>
        <v>0</v>
      </c>
      <c r="W3742" s="57">
        <f>Tabla3[[#This Row],[PRECIO CON DESCT.]]*Tabla3[[#This Row],[PEDIDO ]]</f>
        <v>0</v>
      </c>
      <c r="X3742" s="58">
        <f>Tabla3[[#This Row],[PRECIO SIN %]]*Tabla3[[#This Row],[PEDIDO ]]</f>
        <v>0</v>
      </c>
    </row>
    <row r="3743" spans="1:24" ht="33" customHeight="1" x14ac:dyDescent="0.4">
      <c r="A3743" s="124">
        <v>6971077610796</v>
      </c>
      <c r="B3743" s="51" t="s">
        <v>297</v>
      </c>
      <c r="C3743" s="51" t="s">
        <v>307</v>
      </c>
      <c r="D37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43" s="118" t="s">
        <v>4205</v>
      </c>
      <c r="F3743" s="75" t="s">
        <v>526</v>
      </c>
      <c r="G37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43" s="77">
        <v>30</v>
      </c>
      <c r="J3743" s="52">
        <v>4.4444400000000002</v>
      </c>
      <c r="K3743" s="53">
        <f>Tabla3[[#This Row],[PRECIOS]]-Tabla3[[#This Row],[PRECIOS]]*10%</f>
        <v>3.9999960000000003</v>
      </c>
      <c r="L3743" s="101"/>
      <c r="M3743" s="54"/>
      <c r="N3743" s="55">
        <f>IFERROR(Tabla3[[#This Row],[PRECIOS]]-Tabla3[[#This Row],[PRECIOS]]*Tabla3[[#This Row],[% PRODUCTO]]," ")</f>
        <v>4.4444400000000002</v>
      </c>
      <c r="O3743" s="54"/>
      <c r="P3743" s="55">
        <f>IFERROR(Tabla3[[#This Row],[OCULTAR2]]-Tabla3[[#This Row],[OCULTAR2]]*Tabla3[[#This Row],[% LÍNEA]]," ")</f>
        <v>4.4444400000000002</v>
      </c>
      <c r="Q3743" s="56">
        <f>IFERROR(Tabla3[[#This Row],[% PRODUCTO]]+Tabla3[[#This Row],[% LÍNEA]]," ")</f>
        <v>0</v>
      </c>
      <c r="R3743" s="53">
        <f>Tabla3[[#This Row],[OCULTAR3]]</f>
        <v>4.4444400000000002</v>
      </c>
      <c r="S3743" s="53">
        <f>Tabla3[[#This Row],[PRECIO SIN %]]-Tabla3[[#This Row],[PRECIO SIN %]]*10%</f>
        <v>3.9999960000000003</v>
      </c>
      <c r="T3743" s="80">
        <f>(Tabla3[[#This Row],[PRECIO CON DESCT.]]-(Tabla3[[#This Row],[PRECIO CON DESCT.]]*$T$6))</f>
        <v>2.5199974800000002</v>
      </c>
      <c r="U3743" s="96"/>
      <c r="V3743" s="94">
        <f>Tabla3[[#This Row],[PRECIO %      en $]]*Tabla3[[#This Row],[PEDIDO ]]</f>
        <v>0</v>
      </c>
      <c r="W3743" s="57">
        <f>Tabla3[[#This Row],[PRECIO CON DESCT.]]*Tabla3[[#This Row],[PEDIDO ]]</f>
        <v>0</v>
      </c>
      <c r="X3743" s="58">
        <f>Tabla3[[#This Row],[PRECIO SIN %]]*Tabla3[[#This Row],[PEDIDO ]]</f>
        <v>0</v>
      </c>
    </row>
    <row r="3744" spans="1:24" ht="33" customHeight="1" x14ac:dyDescent="0.4">
      <c r="A3744" s="125">
        <v>6958456351471</v>
      </c>
      <c r="B3744" s="59" t="s">
        <v>297</v>
      </c>
      <c r="C3744" s="59" t="s">
        <v>297</v>
      </c>
      <c r="D37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44" s="119" t="s">
        <v>4206</v>
      </c>
      <c r="F3744" s="76" t="s">
        <v>526</v>
      </c>
      <c r="G37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44" s="78">
        <v>39</v>
      </c>
      <c r="J3744" s="52">
        <v>4.4111099999999999</v>
      </c>
      <c r="K3744" s="60">
        <f>Tabla3[[#This Row],[PRECIOS]]-Tabla3[[#This Row],[PRECIOS]]*10%</f>
        <v>3.9699989999999996</v>
      </c>
      <c r="L3744" s="101"/>
      <c r="M3744" s="61"/>
      <c r="N3744" s="55">
        <f>IFERROR(Tabla3[[#This Row],[PRECIOS]]-Tabla3[[#This Row],[PRECIOS]]*Tabla3[[#This Row],[% PRODUCTO]]," ")</f>
        <v>4.4111099999999999</v>
      </c>
      <c r="O3744" s="61"/>
      <c r="P3744" s="55">
        <f>IFERROR(Tabla3[[#This Row],[OCULTAR2]]-Tabla3[[#This Row],[OCULTAR2]]*Tabla3[[#This Row],[% LÍNEA]]," ")</f>
        <v>4.4111099999999999</v>
      </c>
      <c r="Q3744" s="56">
        <f>IFERROR(Tabla3[[#This Row],[% PRODUCTO]]+Tabla3[[#This Row],[% LÍNEA]]," ")</f>
        <v>0</v>
      </c>
      <c r="R3744" s="60">
        <f>Tabla3[[#This Row],[OCULTAR3]]</f>
        <v>4.4111099999999999</v>
      </c>
      <c r="S3744" s="60">
        <f>Tabla3[[#This Row],[PRECIO SIN %]]-Tabla3[[#This Row],[PRECIO SIN %]]*10%</f>
        <v>3.9699989999999996</v>
      </c>
      <c r="T3744" s="80">
        <f>(Tabla3[[#This Row],[PRECIO CON DESCT.]]-(Tabla3[[#This Row],[PRECIO CON DESCT.]]*$T$6))</f>
        <v>2.5010993699999995</v>
      </c>
      <c r="U3744" s="96"/>
      <c r="V3744" s="94">
        <f>Tabla3[[#This Row],[PRECIO %      en $]]*Tabla3[[#This Row],[PEDIDO ]]</f>
        <v>0</v>
      </c>
      <c r="W3744" s="57">
        <f>Tabla3[[#This Row],[PRECIO CON DESCT.]]*Tabla3[[#This Row],[PEDIDO ]]</f>
        <v>0</v>
      </c>
      <c r="X3744" s="58">
        <f>Tabla3[[#This Row],[PRECIO SIN %]]*Tabla3[[#This Row],[PEDIDO ]]</f>
        <v>0</v>
      </c>
    </row>
    <row r="3745" spans="1:24" ht="33" customHeight="1" x14ac:dyDescent="0.4">
      <c r="A3745" s="124"/>
      <c r="B3745" s="51" t="s">
        <v>297</v>
      </c>
      <c r="C3745" s="51" t="s">
        <v>307</v>
      </c>
      <c r="D37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45" s="118" t="s">
        <v>4207</v>
      </c>
      <c r="F3745" s="75" t="s">
        <v>526</v>
      </c>
      <c r="G37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45" s="77">
        <v>26</v>
      </c>
      <c r="J3745" s="52">
        <v>4.4444400000000002</v>
      </c>
      <c r="K3745" s="53">
        <f>Tabla3[[#This Row],[PRECIOS]]-Tabla3[[#This Row],[PRECIOS]]*10%</f>
        <v>3.9999960000000003</v>
      </c>
      <c r="L3745" s="101"/>
      <c r="M3745" s="54"/>
      <c r="N3745" s="55">
        <f>IFERROR(Tabla3[[#This Row],[PRECIOS]]-Tabla3[[#This Row],[PRECIOS]]*Tabla3[[#This Row],[% PRODUCTO]]," ")</f>
        <v>4.4444400000000002</v>
      </c>
      <c r="O3745" s="54"/>
      <c r="P3745" s="55">
        <f>IFERROR(Tabla3[[#This Row],[OCULTAR2]]-Tabla3[[#This Row],[OCULTAR2]]*Tabla3[[#This Row],[% LÍNEA]]," ")</f>
        <v>4.4444400000000002</v>
      </c>
      <c r="Q3745" s="56">
        <f>IFERROR(Tabla3[[#This Row],[% PRODUCTO]]+Tabla3[[#This Row],[% LÍNEA]]," ")</f>
        <v>0</v>
      </c>
      <c r="R3745" s="53">
        <f>Tabla3[[#This Row],[OCULTAR3]]</f>
        <v>4.4444400000000002</v>
      </c>
      <c r="S3745" s="53">
        <f>Tabla3[[#This Row],[PRECIO SIN %]]-Tabla3[[#This Row],[PRECIO SIN %]]*10%</f>
        <v>3.9999960000000003</v>
      </c>
      <c r="T3745" s="80">
        <f>(Tabla3[[#This Row],[PRECIO CON DESCT.]]-(Tabla3[[#This Row],[PRECIO CON DESCT.]]*$T$6))</f>
        <v>2.5199974800000002</v>
      </c>
      <c r="U3745" s="96"/>
      <c r="V3745" s="94">
        <f>Tabla3[[#This Row],[PRECIO %      en $]]*Tabla3[[#This Row],[PEDIDO ]]</f>
        <v>0</v>
      </c>
      <c r="W3745" s="57">
        <f>Tabla3[[#This Row],[PRECIO CON DESCT.]]*Tabla3[[#This Row],[PEDIDO ]]</f>
        <v>0</v>
      </c>
      <c r="X3745" s="58">
        <f>Tabla3[[#This Row],[PRECIO SIN %]]*Tabla3[[#This Row],[PEDIDO ]]</f>
        <v>0</v>
      </c>
    </row>
    <row r="3746" spans="1:24" ht="33" customHeight="1" x14ac:dyDescent="0.4">
      <c r="A3746" s="125">
        <v>6958456351471</v>
      </c>
      <c r="B3746" s="59" t="s">
        <v>297</v>
      </c>
      <c r="C3746" s="59" t="s">
        <v>297</v>
      </c>
      <c r="D37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46" s="119" t="s">
        <v>4208</v>
      </c>
      <c r="F3746" s="76" t="s">
        <v>526</v>
      </c>
      <c r="G37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46" s="78">
        <v>39</v>
      </c>
      <c r="J3746" s="52">
        <v>4.4111099999999999</v>
      </c>
      <c r="K3746" s="60">
        <f>Tabla3[[#This Row],[PRECIOS]]-Tabla3[[#This Row],[PRECIOS]]*10%</f>
        <v>3.9699989999999996</v>
      </c>
      <c r="L3746" s="101"/>
      <c r="M3746" s="61"/>
      <c r="N3746" s="55">
        <f>IFERROR(Tabla3[[#This Row],[PRECIOS]]-Tabla3[[#This Row],[PRECIOS]]*Tabla3[[#This Row],[% PRODUCTO]]," ")</f>
        <v>4.4111099999999999</v>
      </c>
      <c r="O3746" s="61"/>
      <c r="P3746" s="55">
        <f>IFERROR(Tabla3[[#This Row],[OCULTAR2]]-Tabla3[[#This Row],[OCULTAR2]]*Tabla3[[#This Row],[% LÍNEA]]," ")</f>
        <v>4.4111099999999999</v>
      </c>
      <c r="Q3746" s="56">
        <f>IFERROR(Tabla3[[#This Row],[% PRODUCTO]]+Tabla3[[#This Row],[% LÍNEA]]," ")</f>
        <v>0</v>
      </c>
      <c r="R3746" s="60">
        <f>Tabla3[[#This Row],[OCULTAR3]]</f>
        <v>4.4111099999999999</v>
      </c>
      <c r="S3746" s="60">
        <f>Tabla3[[#This Row],[PRECIO SIN %]]-Tabla3[[#This Row],[PRECIO SIN %]]*10%</f>
        <v>3.9699989999999996</v>
      </c>
      <c r="T3746" s="80">
        <f>(Tabla3[[#This Row],[PRECIO CON DESCT.]]-(Tabla3[[#This Row],[PRECIO CON DESCT.]]*$T$6))</f>
        <v>2.5010993699999995</v>
      </c>
      <c r="U3746" s="96"/>
      <c r="V3746" s="94">
        <f>Tabla3[[#This Row],[PRECIO %      en $]]*Tabla3[[#This Row],[PEDIDO ]]</f>
        <v>0</v>
      </c>
      <c r="W3746" s="57">
        <f>Tabla3[[#This Row],[PRECIO CON DESCT.]]*Tabla3[[#This Row],[PEDIDO ]]</f>
        <v>0</v>
      </c>
      <c r="X3746" s="58">
        <f>Tabla3[[#This Row],[PRECIO SIN %]]*Tabla3[[#This Row],[PEDIDO ]]</f>
        <v>0</v>
      </c>
    </row>
    <row r="3747" spans="1:24" ht="33" customHeight="1" x14ac:dyDescent="0.4">
      <c r="A3747" s="124" t="s">
        <v>390</v>
      </c>
      <c r="B3747" s="51" t="s">
        <v>297</v>
      </c>
      <c r="C3747" s="51" t="s">
        <v>300</v>
      </c>
      <c r="D37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47" s="118" t="s">
        <v>4209</v>
      </c>
      <c r="F3747" s="75" t="s">
        <v>526</v>
      </c>
      <c r="G37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47" s="77">
        <v>12</v>
      </c>
      <c r="J3747" s="52">
        <v>4.4111099999999999</v>
      </c>
      <c r="K3747" s="53">
        <f>Tabla3[[#This Row],[PRECIOS]]-Tabla3[[#This Row],[PRECIOS]]*10%</f>
        <v>3.9699989999999996</v>
      </c>
      <c r="L3747" s="101"/>
      <c r="M3747" s="54"/>
      <c r="N3747" s="55">
        <f>IFERROR(Tabla3[[#This Row],[PRECIOS]]-Tabla3[[#This Row],[PRECIOS]]*Tabla3[[#This Row],[% PRODUCTO]]," ")</f>
        <v>4.4111099999999999</v>
      </c>
      <c r="O3747" s="54"/>
      <c r="P3747" s="55">
        <f>IFERROR(Tabla3[[#This Row],[OCULTAR2]]-Tabla3[[#This Row],[OCULTAR2]]*Tabla3[[#This Row],[% LÍNEA]]," ")</f>
        <v>4.4111099999999999</v>
      </c>
      <c r="Q3747" s="56">
        <f>IFERROR(Tabla3[[#This Row],[% PRODUCTO]]+Tabla3[[#This Row],[% LÍNEA]]," ")</f>
        <v>0</v>
      </c>
      <c r="R3747" s="53">
        <f>Tabla3[[#This Row],[OCULTAR3]]</f>
        <v>4.4111099999999999</v>
      </c>
      <c r="S3747" s="53">
        <f>Tabla3[[#This Row],[PRECIO SIN %]]-Tabla3[[#This Row],[PRECIO SIN %]]*10%</f>
        <v>3.9699989999999996</v>
      </c>
      <c r="T3747" s="80">
        <f>(Tabla3[[#This Row],[PRECIO CON DESCT.]]-(Tabla3[[#This Row],[PRECIO CON DESCT.]]*$T$6))</f>
        <v>2.5010993699999995</v>
      </c>
      <c r="U3747" s="96"/>
      <c r="V3747" s="94">
        <f>Tabla3[[#This Row],[PRECIO %      en $]]*Tabla3[[#This Row],[PEDIDO ]]</f>
        <v>0</v>
      </c>
      <c r="W3747" s="57">
        <f>Tabla3[[#This Row],[PRECIO CON DESCT.]]*Tabla3[[#This Row],[PEDIDO ]]</f>
        <v>0</v>
      </c>
      <c r="X3747" s="58">
        <f>Tabla3[[#This Row],[PRECIO SIN %]]*Tabla3[[#This Row],[PEDIDO ]]</f>
        <v>0</v>
      </c>
    </row>
    <row r="3748" spans="1:24" ht="33" customHeight="1" x14ac:dyDescent="0.4">
      <c r="A3748" s="125">
        <v>13092021399397</v>
      </c>
      <c r="B3748" s="59" t="s">
        <v>297</v>
      </c>
      <c r="C3748" s="59" t="s">
        <v>312</v>
      </c>
      <c r="D37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48" s="119" t="s">
        <v>4210</v>
      </c>
      <c r="F3748" s="76" t="s">
        <v>537</v>
      </c>
      <c r="G37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48" s="78">
        <v>20</v>
      </c>
      <c r="J3748" s="52">
        <v>0.75556000000000001</v>
      </c>
      <c r="K3748" s="60">
        <f>Tabla3[[#This Row],[PRECIOS]]-Tabla3[[#This Row],[PRECIOS]]*10%</f>
        <v>0.68000400000000005</v>
      </c>
      <c r="L3748" s="101"/>
      <c r="M3748" s="61"/>
      <c r="N3748" s="55">
        <f>IFERROR(Tabla3[[#This Row],[PRECIOS]]-Tabla3[[#This Row],[PRECIOS]]*Tabla3[[#This Row],[% PRODUCTO]]," ")</f>
        <v>0.75556000000000001</v>
      </c>
      <c r="O3748" s="61"/>
      <c r="P3748" s="55">
        <f>IFERROR(Tabla3[[#This Row],[OCULTAR2]]-Tabla3[[#This Row],[OCULTAR2]]*Tabla3[[#This Row],[% LÍNEA]]," ")</f>
        <v>0.75556000000000001</v>
      </c>
      <c r="Q3748" s="56">
        <f>IFERROR(Tabla3[[#This Row],[% PRODUCTO]]+Tabla3[[#This Row],[% LÍNEA]]," ")</f>
        <v>0</v>
      </c>
      <c r="R3748" s="60">
        <f>Tabla3[[#This Row],[OCULTAR3]]</f>
        <v>0.75556000000000001</v>
      </c>
      <c r="S3748" s="60">
        <f>Tabla3[[#This Row],[PRECIO SIN %]]-Tabla3[[#This Row],[PRECIO SIN %]]*10%</f>
        <v>0.68000400000000005</v>
      </c>
      <c r="T3748" s="80">
        <f>(Tabla3[[#This Row],[PRECIO CON DESCT.]]-(Tabla3[[#This Row],[PRECIO CON DESCT.]]*$T$6))</f>
        <v>0.42840252000000001</v>
      </c>
      <c r="U3748" s="96"/>
      <c r="V3748" s="94">
        <f>Tabla3[[#This Row],[PRECIO %      en $]]*Tabla3[[#This Row],[PEDIDO ]]</f>
        <v>0</v>
      </c>
      <c r="W3748" s="57">
        <f>Tabla3[[#This Row],[PRECIO CON DESCT.]]*Tabla3[[#This Row],[PEDIDO ]]</f>
        <v>0</v>
      </c>
      <c r="X3748" s="58">
        <f>Tabla3[[#This Row],[PRECIO SIN %]]*Tabla3[[#This Row],[PEDIDO ]]</f>
        <v>0</v>
      </c>
    </row>
    <row r="3749" spans="1:24" ht="33" customHeight="1" x14ac:dyDescent="0.4">
      <c r="A3749" s="124">
        <v>7597830004306</v>
      </c>
      <c r="B3749" s="51" t="s">
        <v>297</v>
      </c>
      <c r="C3749" s="51" t="s">
        <v>310</v>
      </c>
      <c r="D37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49" s="118" t="s">
        <v>4211</v>
      </c>
      <c r="F3749" s="75" t="s">
        <v>526</v>
      </c>
      <c r="G37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49" s="77">
        <v>77</v>
      </c>
      <c r="J3749" s="52">
        <v>4.61111</v>
      </c>
      <c r="K3749" s="53">
        <f>Tabla3[[#This Row],[PRECIOS]]-Tabla3[[#This Row],[PRECIOS]]*10%</f>
        <v>4.1499990000000002</v>
      </c>
      <c r="L3749" s="101"/>
      <c r="M3749" s="54"/>
      <c r="N3749" s="55">
        <f>IFERROR(Tabla3[[#This Row],[PRECIOS]]-Tabla3[[#This Row],[PRECIOS]]*Tabla3[[#This Row],[% PRODUCTO]]," ")</f>
        <v>4.61111</v>
      </c>
      <c r="O3749" s="54"/>
      <c r="P3749" s="55">
        <f>IFERROR(Tabla3[[#This Row],[OCULTAR2]]-Tabla3[[#This Row],[OCULTAR2]]*Tabla3[[#This Row],[% LÍNEA]]," ")</f>
        <v>4.61111</v>
      </c>
      <c r="Q3749" s="56">
        <f>IFERROR(Tabla3[[#This Row],[% PRODUCTO]]+Tabla3[[#This Row],[% LÍNEA]]," ")</f>
        <v>0</v>
      </c>
      <c r="R3749" s="53">
        <f>Tabla3[[#This Row],[OCULTAR3]]</f>
        <v>4.61111</v>
      </c>
      <c r="S3749" s="53">
        <f>Tabla3[[#This Row],[PRECIO SIN %]]-Tabla3[[#This Row],[PRECIO SIN %]]*10%</f>
        <v>4.1499990000000002</v>
      </c>
      <c r="T3749" s="80">
        <f>(Tabla3[[#This Row],[PRECIO CON DESCT.]]-(Tabla3[[#This Row],[PRECIO CON DESCT.]]*$T$6))</f>
        <v>2.6144993699999999</v>
      </c>
      <c r="U3749" s="96"/>
      <c r="V3749" s="94">
        <f>Tabla3[[#This Row],[PRECIO %      en $]]*Tabla3[[#This Row],[PEDIDO ]]</f>
        <v>0</v>
      </c>
      <c r="W3749" s="57">
        <f>Tabla3[[#This Row],[PRECIO CON DESCT.]]*Tabla3[[#This Row],[PEDIDO ]]</f>
        <v>0</v>
      </c>
      <c r="X3749" s="58">
        <f>Tabla3[[#This Row],[PRECIO SIN %]]*Tabla3[[#This Row],[PEDIDO ]]</f>
        <v>0</v>
      </c>
    </row>
    <row r="3750" spans="1:24" ht="33" customHeight="1" x14ac:dyDescent="0.4">
      <c r="A3750" s="125">
        <v>6971077610772</v>
      </c>
      <c r="B3750" s="59" t="s">
        <v>297</v>
      </c>
      <c r="C3750" s="59" t="s">
        <v>374</v>
      </c>
      <c r="D37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50" s="119" t="s">
        <v>4212</v>
      </c>
      <c r="F3750" s="76" t="s">
        <v>526</v>
      </c>
      <c r="G37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50" s="78">
        <v>157</v>
      </c>
      <c r="J3750" s="52">
        <v>5.5222199999999999</v>
      </c>
      <c r="K3750" s="60">
        <f>Tabla3[[#This Row],[PRECIOS]]-Tabla3[[#This Row],[PRECIOS]]*10%</f>
        <v>4.9699980000000004</v>
      </c>
      <c r="L3750" s="101"/>
      <c r="M3750" s="61"/>
      <c r="N3750" s="55">
        <f>IFERROR(Tabla3[[#This Row],[PRECIOS]]-Tabla3[[#This Row],[PRECIOS]]*Tabla3[[#This Row],[% PRODUCTO]]," ")</f>
        <v>5.5222199999999999</v>
      </c>
      <c r="O3750" s="61"/>
      <c r="P3750" s="55">
        <f>IFERROR(Tabla3[[#This Row],[OCULTAR2]]-Tabla3[[#This Row],[OCULTAR2]]*Tabla3[[#This Row],[% LÍNEA]]," ")</f>
        <v>5.5222199999999999</v>
      </c>
      <c r="Q3750" s="56">
        <f>IFERROR(Tabla3[[#This Row],[% PRODUCTO]]+Tabla3[[#This Row],[% LÍNEA]]," ")</f>
        <v>0</v>
      </c>
      <c r="R3750" s="60">
        <f>Tabla3[[#This Row],[OCULTAR3]]</f>
        <v>5.5222199999999999</v>
      </c>
      <c r="S3750" s="60">
        <f>Tabla3[[#This Row],[PRECIO SIN %]]-Tabla3[[#This Row],[PRECIO SIN %]]*10%</f>
        <v>4.9699980000000004</v>
      </c>
      <c r="T3750" s="80">
        <f>(Tabla3[[#This Row],[PRECIO CON DESCT.]]-(Tabla3[[#This Row],[PRECIO CON DESCT.]]*$T$6))</f>
        <v>3.1310987400000005</v>
      </c>
      <c r="U3750" s="96"/>
      <c r="V3750" s="94">
        <f>Tabla3[[#This Row],[PRECIO %      en $]]*Tabla3[[#This Row],[PEDIDO ]]</f>
        <v>0</v>
      </c>
      <c r="W3750" s="57">
        <f>Tabla3[[#This Row],[PRECIO CON DESCT.]]*Tabla3[[#This Row],[PEDIDO ]]</f>
        <v>0</v>
      </c>
      <c r="X3750" s="58">
        <f>Tabla3[[#This Row],[PRECIO SIN %]]*Tabla3[[#This Row],[PEDIDO ]]</f>
        <v>0</v>
      </c>
    </row>
    <row r="3751" spans="1:24" ht="33" customHeight="1" x14ac:dyDescent="0.4">
      <c r="A3751" s="124">
        <v>810028130579</v>
      </c>
      <c r="B3751" s="51" t="s">
        <v>297</v>
      </c>
      <c r="C3751" s="51" t="s">
        <v>308</v>
      </c>
      <c r="D37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51" s="118" t="s">
        <v>4213</v>
      </c>
      <c r="F3751" s="75" t="s">
        <v>526</v>
      </c>
      <c r="G37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51" s="77">
        <v>26</v>
      </c>
      <c r="J3751" s="52">
        <v>3.88889</v>
      </c>
      <c r="K3751" s="53">
        <f>Tabla3[[#This Row],[PRECIOS]]-Tabla3[[#This Row],[PRECIOS]]*10%</f>
        <v>3.5000010000000001</v>
      </c>
      <c r="L3751" s="101"/>
      <c r="M3751" s="54"/>
      <c r="N3751" s="55">
        <f>IFERROR(Tabla3[[#This Row],[PRECIOS]]-Tabla3[[#This Row],[PRECIOS]]*Tabla3[[#This Row],[% PRODUCTO]]," ")</f>
        <v>3.88889</v>
      </c>
      <c r="O3751" s="54"/>
      <c r="P3751" s="55">
        <f>IFERROR(Tabla3[[#This Row],[OCULTAR2]]-Tabla3[[#This Row],[OCULTAR2]]*Tabla3[[#This Row],[% LÍNEA]]," ")</f>
        <v>3.88889</v>
      </c>
      <c r="Q3751" s="56">
        <f>IFERROR(Tabla3[[#This Row],[% PRODUCTO]]+Tabla3[[#This Row],[% LÍNEA]]," ")</f>
        <v>0</v>
      </c>
      <c r="R3751" s="53">
        <f>Tabla3[[#This Row],[OCULTAR3]]</f>
        <v>3.88889</v>
      </c>
      <c r="S3751" s="53">
        <f>Tabla3[[#This Row],[PRECIO SIN %]]-Tabla3[[#This Row],[PRECIO SIN %]]*10%</f>
        <v>3.5000010000000001</v>
      </c>
      <c r="T3751" s="80">
        <f>(Tabla3[[#This Row],[PRECIO CON DESCT.]]-(Tabla3[[#This Row],[PRECIO CON DESCT.]]*$T$6))</f>
        <v>2.2050006299999998</v>
      </c>
      <c r="U3751" s="96"/>
      <c r="V3751" s="94">
        <f>Tabla3[[#This Row],[PRECIO %      en $]]*Tabla3[[#This Row],[PEDIDO ]]</f>
        <v>0</v>
      </c>
      <c r="W3751" s="57">
        <f>Tabla3[[#This Row],[PRECIO CON DESCT.]]*Tabla3[[#This Row],[PEDIDO ]]</f>
        <v>0</v>
      </c>
      <c r="X3751" s="58">
        <f>Tabla3[[#This Row],[PRECIO SIN %]]*Tabla3[[#This Row],[PEDIDO ]]</f>
        <v>0</v>
      </c>
    </row>
    <row r="3752" spans="1:24" ht="33" customHeight="1" x14ac:dyDescent="0.4">
      <c r="A3752" s="125"/>
      <c r="B3752" s="59" t="s">
        <v>297</v>
      </c>
      <c r="C3752" s="59" t="s">
        <v>297</v>
      </c>
      <c r="D37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52" s="119" t="s">
        <v>4214</v>
      </c>
      <c r="F3752" s="76" t="s">
        <v>526</v>
      </c>
      <c r="G37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52" s="78">
        <v>45</v>
      </c>
      <c r="J3752" s="52">
        <v>4</v>
      </c>
      <c r="K3752" s="60">
        <f>Tabla3[[#This Row],[PRECIOS]]-Tabla3[[#This Row],[PRECIOS]]*10%</f>
        <v>3.6</v>
      </c>
      <c r="L3752" s="101"/>
      <c r="M3752" s="61"/>
      <c r="N3752" s="55">
        <f>IFERROR(Tabla3[[#This Row],[PRECIOS]]-Tabla3[[#This Row],[PRECIOS]]*Tabla3[[#This Row],[% PRODUCTO]]," ")</f>
        <v>4</v>
      </c>
      <c r="O3752" s="61"/>
      <c r="P3752" s="55">
        <f>IFERROR(Tabla3[[#This Row],[OCULTAR2]]-Tabla3[[#This Row],[OCULTAR2]]*Tabla3[[#This Row],[% LÍNEA]]," ")</f>
        <v>4</v>
      </c>
      <c r="Q3752" s="56">
        <f>IFERROR(Tabla3[[#This Row],[% PRODUCTO]]+Tabla3[[#This Row],[% LÍNEA]]," ")</f>
        <v>0</v>
      </c>
      <c r="R3752" s="60">
        <f>Tabla3[[#This Row],[OCULTAR3]]</f>
        <v>4</v>
      </c>
      <c r="S3752" s="60">
        <f>Tabla3[[#This Row],[PRECIO SIN %]]-Tabla3[[#This Row],[PRECIO SIN %]]*10%</f>
        <v>3.6</v>
      </c>
      <c r="T3752" s="80">
        <f>(Tabla3[[#This Row],[PRECIO CON DESCT.]]-(Tabla3[[#This Row],[PRECIO CON DESCT.]]*$T$6))</f>
        <v>2.2679999999999998</v>
      </c>
      <c r="U3752" s="96"/>
      <c r="V3752" s="94">
        <f>Tabla3[[#This Row],[PRECIO %      en $]]*Tabla3[[#This Row],[PEDIDO ]]</f>
        <v>0</v>
      </c>
      <c r="W3752" s="57">
        <f>Tabla3[[#This Row],[PRECIO CON DESCT.]]*Tabla3[[#This Row],[PEDIDO ]]</f>
        <v>0</v>
      </c>
      <c r="X3752" s="58">
        <f>Tabla3[[#This Row],[PRECIO SIN %]]*Tabla3[[#This Row],[PEDIDO ]]</f>
        <v>0</v>
      </c>
    </row>
    <row r="3753" spans="1:24" ht="33" customHeight="1" x14ac:dyDescent="0.4">
      <c r="A3753" s="124">
        <v>810028130586</v>
      </c>
      <c r="B3753" s="51" t="s">
        <v>297</v>
      </c>
      <c r="C3753" s="51" t="s">
        <v>308</v>
      </c>
      <c r="D37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53" s="118" t="s">
        <v>4215</v>
      </c>
      <c r="F3753" s="75" t="s">
        <v>526</v>
      </c>
      <c r="G37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53" s="77">
        <v>50</v>
      </c>
      <c r="J3753" s="52">
        <v>4.3111100000000002</v>
      </c>
      <c r="K3753" s="53">
        <f>Tabla3[[#This Row],[PRECIOS]]-Tabla3[[#This Row],[PRECIOS]]*10%</f>
        <v>3.8799990000000002</v>
      </c>
      <c r="L3753" s="101"/>
      <c r="M3753" s="54"/>
      <c r="N3753" s="55">
        <f>IFERROR(Tabla3[[#This Row],[PRECIOS]]-Tabla3[[#This Row],[PRECIOS]]*Tabla3[[#This Row],[% PRODUCTO]]," ")</f>
        <v>4.3111100000000002</v>
      </c>
      <c r="O3753" s="54"/>
      <c r="P3753" s="55">
        <f>IFERROR(Tabla3[[#This Row],[OCULTAR2]]-Tabla3[[#This Row],[OCULTAR2]]*Tabla3[[#This Row],[% LÍNEA]]," ")</f>
        <v>4.3111100000000002</v>
      </c>
      <c r="Q3753" s="56">
        <f>IFERROR(Tabla3[[#This Row],[% PRODUCTO]]+Tabla3[[#This Row],[% LÍNEA]]," ")</f>
        <v>0</v>
      </c>
      <c r="R3753" s="53">
        <f>Tabla3[[#This Row],[OCULTAR3]]</f>
        <v>4.3111100000000002</v>
      </c>
      <c r="S3753" s="53">
        <f>Tabla3[[#This Row],[PRECIO SIN %]]-Tabla3[[#This Row],[PRECIO SIN %]]*10%</f>
        <v>3.8799990000000002</v>
      </c>
      <c r="T3753" s="80">
        <f>(Tabla3[[#This Row],[PRECIO CON DESCT.]]-(Tabla3[[#This Row],[PRECIO CON DESCT.]]*$T$6))</f>
        <v>2.4443993700000002</v>
      </c>
      <c r="U3753" s="96"/>
      <c r="V3753" s="94">
        <f>Tabla3[[#This Row],[PRECIO %      en $]]*Tabla3[[#This Row],[PEDIDO ]]</f>
        <v>0</v>
      </c>
      <c r="W3753" s="57">
        <f>Tabla3[[#This Row],[PRECIO CON DESCT.]]*Tabla3[[#This Row],[PEDIDO ]]</f>
        <v>0</v>
      </c>
      <c r="X3753" s="58">
        <f>Tabla3[[#This Row],[PRECIO SIN %]]*Tabla3[[#This Row],[PEDIDO ]]</f>
        <v>0</v>
      </c>
    </row>
    <row r="3754" spans="1:24" ht="33" customHeight="1" x14ac:dyDescent="0.4">
      <c r="A3754" s="125">
        <v>6971077612783</v>
      </c>
      <c r="B3754" s="59" t="s">
        <v>297</v>
      </c>
      <c r="C3754" s="59" t="s">
        <v>374</v>
      </c>
      <c r="D37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54" s="119" t="s">
        <v>4216</v>
      </c>
      <c r="F3754" s="76" t="s">
        <v>526</v>
      </c>
      <c r="G37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54" s="78">
        <v>158</v>
      </c>
      <c r="J3754" s="52">
        <v>6</v>
      </c>
      <c r="K3754" s="60">
        <f>Tabla3[[#This Row],[PRECIOS]]-Tabla3[[#This Row],[PRECIOS]]*10%</f>
        <v>5.4</v>
      </c>
      <c r="L3754" s="101"/>
      <c r="M3754" s="61"/>
      <c r="N3754" s="55">
        <f>IFERROR(Tabla3[[#This Row],[PRECIOS]]-Tabla3[[#This Row],[PRECIOS]]*Tabla3[[#This Row],[% PRODUCTO]]," ")</f>
        <v>6</v>
      </c>
      <c r="O3754" s="61"/>
      <c r="P3754" s="55">
        <f>IFERROR(Tabla3[[#This Row],[OCULTAR2]]-Tabla3[[#This Row],[OCULTAR2]]*Tabla3[[#This Row],[% LÍNEA]]," ")</f>
        <v>6</v>
      </c>
      <c r="Q3754" s="56">
        <f>IFERROR(Tabla3[[#This Row],[% PRODUCTO]]+Tabla3[[#This Row],[% LÍNEA]]," ")</f>
        <v>0</v>
      </c>
      <c r="R3754" s="60">
        <f>Tabla3[[#This Row],[OCULTAR3]]</f>
        <v>6</v>
      </c>
      <c r="S3754" s="60">
        <f>Tabla3[[#This Row],[PRECIO SIN %]]-Tabla3[[#This Row],[PRECIO SIN %]]*10%</f>
        <v>5.4</v>
      </c>
      <c r="T3754" s="80">
        <f>(Tabla3[[#This Row],[PRECIO CON DESCT.]]-(Tabla3[[#This Row],[PRECIO CON DESCT.]]*$T$6))</f>
        <v>3.4020000000000001</v>
      </c>
      <c r="U3754" s="96"/>
      <c r="V3754" s="94">
        <f>Tabla3[[#This Row],[PRECIO %      en $]]*Tabla3[[#This Row],[PEDIDO ]]</f>
        <v>0</v>
      </c>
      <c r="W3754" s="57">
        <f>Tabla3[[#This Row],[PRECIO CON DESCT.]]*Tabla3[[#This Row],[PEDIDO ]]</f>
        <v>0</v>
      </c>
      <c r="X3754" s="58">
        <f>Tabla3[[#This Row],[PRECIO SIN %]]*Tabla3[[#This Row],[PEDIDO ]]</f>
        <v>0</v>
      </c>
    </row>
    <row r="3755" spans="1:24" ht="33" customHeight="1" x14ac:dyDescent="0.4">
      <c r="A3755" s="124"/>
      <c r="B3755" s="51" t="s">
        <v>297</v>
      </c>
      <c r="C3755" s="51" t="s">
        <v>297</v>
      </c>
      <c r="D37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55" s="118" t="s">
        <v>4217</v>
      </c>
      <c r="F3755" s="75" t="s">
        <v>526</v>
      </c>
      <c r="G37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55" s="77">
        <v>11</v>
      </c>
      <c r="J3755" s="52">
        <v>4.3333300000000001</v>
      </c>
      <c r="K3755" s="53">
        <f>Tabla3[[#This Row],[PRECIOS]]-Tabla3[[#This Row],[PRECIOS]]*10%</f>
        <v>3.8999969999999999</v>
      </c>
      <c r="L3755" s="101"/>
      <c r="M3755" s="54"/>
      <c r="N3755" s="55">
        <f>IFERROR(Tabla3[[#This Row],[PRECIOS]]-Tabla3[[#This Row],[PRECIOS]]*Tabla3[[#This Row],[% PRODUCTO]]," ")</f>
        <v>4.3333300000000001</v>
      </c>
      <c r="O3755" s="54"/>
      <c r="P3755" s="55">
        <f>IFERROR(Tabla3[[#This Row],[OCULTAR2]]-Tabla3[[#This Row],[OCULTAR2]]*Tabla3[[#This Row],[% LÍNEA]]," ")</f>
        <v>4.3333300000000001</v>
      </c>
      <c r="Q3755" s="56">
        <f>IFERROR(Tabla3[[#This Row],[% PRODUCTO]]+Tabla3[[#This Row],[% LÍNEA]]," ")</f>
        <v>0</v>
      </c>
      <c r="R3755" s="53">
        <f>Tabla3[[#This Row],[OCULTAR3]]</f>
        <v>4.3333300000000001</v>
      </c>
      <c r="S3755" s="53">
        <f>Tabla3[[#This Row],[PRECIO SIN %]]-Tabla3[[#This Row],[PRECIO SIN %]]*10%</f>
        <v>3.8999969999999999</v>
      </c>
      <c r="T3755" s="80">
        <f>(Tabla3[[#This Row],[PRECIO CON DESCT.]]-(Tabla3[[#This Row],[PRECIO CON DESCT.]]*$T$6))</f>
        <v>2.4569981099999998</v>
      </c>
      <c r="U3755" s="96"/>
      <c r="V3755" s="94">
        <f>Tabla3[[#This Row],[PRECIO %      en $]]*Tabla3[[#This Row],[PEDIDO ]]</f>
        <v>0</v>
      </c>
      <c r="W3755" s="57">
        <f>Tabla3[[#This Row],[PRECIO CON DESCT.]]*Tabla3[[#This Row],[PEDIDO ]]</f>
        <v>0</v>
      </c>
      <c r="X3755" s="58">
        <f>Tabla3[[#This Row],[PRECIO SIN %]]*Tabla3[[#This Row],[PEDIDO ]]</f>
        <v>0</v>
      </c>
    </row>
    <row r="3756" spans="1:24" ht="33" customHeight="1" x14ac:dyDescent="0.4">
      <c r="A3756" s="125">
        <v>7599457002925</v>
      </c>
      <c r="B3756" s="59" t="s">
        <v>297</v>
      </c>
      <c r="C3756" s="59" t="s">
        <v>300</v>
      </c>
      <c r="D37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56" s="119" t="s">
        <v>4218</v>
      </c>
      <c r="F3756" s="76" t="s">
        <v>526</v>
      </c>
      <c r="G37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56" s="78">
        <v>47</v>
      </c>
      <c r="J3756" s="52">
        <v>6.66</v>
      </c>
      <c r="K3756" s="60">
        <f>Tabla3[[#This Row],[PRECIOS]]-Tabla3[[#This Row],[PRECIOS]]*10%</f>
        <v>5.9939999999999998</v>
      </c>
      <c r="L3756" s="101"/>
      <c r="M3756" s="61"/>
      <c r="N3756" s="55">
        <f>IFERROR(Tabla3[[#This Row],[PRECIOS]]-Tabla3[[#This Row],[PRECIOS]]*Tabla3[[#This Row],[% PRODUCTO]]," ")</f>
        <v>6.66</v>
      </c>
      <c r="O3756" s="61"/>
      <c r="P3756" s="55">
        <f>IFERROR(Tabla3[[#This Row],[OCULTAR2]]-Tabla3[[#This Row],[OCULTAR2]]*Tabla3[[#This Row],[% LÍNEA]]," ")</f>
        <v>6.66</v>
      </c>
      <c r="Q3756" s="56">
        <f>IFERROR(Tabla3[[#This Row],[% PRODUCTO]]+Tabla3[[#This Row],[% LÍNEA]]," ")</f>
        <v>0</v>
      </c>
      <c r="R3756" s="60">
        <f>Tabla3[[#This Row],[OCULTAR3]]</f>
        <v>6.66</v>
      </c>
      <c r="S3756" s="60">
        <f>Tabla3[[#This Row],[PRECIO SIN %]]-Tabla3[[#This Row],[PRECIO SIN %]]*10%</f>
        <v>5.9939999999999998</v>
      </c>
      <c r="T3756" s="80">
        <f>(Tabla3[[#This Row],[PRECIO CON DESCT.]]-(Tabla3[[#This Row],[PRECIO CON DESCT.]]*$T$6))</f>
        <v>3.7762199999999999</v>
      </c>
      <c r="U3756" s="96"/>
      <c r="V3756" s="94">
        <f>Tabla3[[#This Row],[PRECIO %      en $]]*Tabla3[[#This Row],[PEDIDO ]]</f>
        <v>0</v>
      </c>
      <c r="W3756" s="57">
        <f>Tabla3[[#This Row],[PRECIO CON DESCT.]]*Tabla3[[#This Row],[PEDIDO ]]</f>
        <v>0</v>
      </c>
      <c r="X3756" s="58">
        <f>Tabla3[[#This Row],[PRECIO SIN %]]*Tabla3[[#This Row],[PEDIDO ]]</f>
        <v>0</v>
      </c>
    </row>
    <row r="3757" spans="1:24" ht="33" customHeight="1" x14ac:dyDescent="0.4">
      <c r="A3757" s="124">
        <v>616784191218</v>
      </c>
      <c r="B3757" s="51" t="s">
        <v>297</v>
      </c>
      <c r="C3757" s="51" t="s">
        <v>391</v>
      </c>
      <c r="D37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57" s="118" t="s">
        <v>4219</v>
      </c>
      <c r="F3757" s="75" t="s">
        <v>526</v>
      </c>
      <c r="G37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57" s="77">
        <v>8</v>
      </c>
      <c r="J3757" s="52">
        <v>15.33333</v>
      </c>
      <c r="K3757" s="53">
        <f>Tabla3[[#This Row],[PRECIOS]]-Tabla3[[#This Row],[PRECIOS]]*10%</f>
        <v>13.799996999999999</v>
      </c>
      <c r="L3757" s="101"/>
      <c r="M3757" s="54"/>
      <c r="N3757" s="55">
        <f>IFERROR(Tabla3[[#This Row],[PRECIOS]]-Tabla3[[#This Row],[PRECIOS]]*Tabla3[[#This Row],[% PRODUCTO]]," ")</f>
        <v>15.33333</v>
      </c>
      <c r="O3757" s="54"/>
      <c r="P3757" s="55">
        <f>IFERROR(Tabla3[[#This Row],[OCULTAR2]]-Tabla3[[#This Row],[OCULTAR2]]*Tabla3[[#This Row],[% LÍNEA]]," ")</f>
        <v>15.33333</v>
      </c>
      <c r="Q3757" s="56">
        <f>IFERROR(Tabla3[[#This Row],[% PRODUCTO]]+Tabla3[[#This Row],[% LÍNEA]]," ")</f>
        <v>0</v>
      </c>
      <c r="R3757" s="53">
        <f>Tabla3[[#This Row],[OCULTAR3]]</f>
        <v>15.33333</v>
      </c>
      <c r="S3757" s="53">
        <f>Tabla3[[#This Row],[PRECIO SIN %]]-Tabla3[[#This Row],[PRECIO SIN %]]*10%</f>
        <v>13.799996999999999</v>
      </c>
      <c r="T3757" s="80">
        <f>(Tabla3[[#This Row],[PRECIO CON DESCT.]]-(Tabla3[[#This Row],[PRECIO CON DESCT.]]*$T$6))</f>
        <v>8.693998109999999</v>
      </c>
      <c r="U3757" s="96"/>
      <c r="V3757" s="94">
        <f>Tabla3[[#This Row],[PRECIO %      en $]]*Tabla3[[#This Row],[PEDIDO ]]</f>
        <v>0</v>
      </c>
      <c r="W3757" s="57">
        <f>Tabla3[[#This Row],[PRECIO CON DESCT.]]*Tabla3[[#This Row],[PEDIDO ]]</f>
        <v>0</v>
      </c>
      <c r="X3757" s="58">
        <f>Tabla3[[#This Row],[PRECIO SIN %]]*Tabla3[[#This Row],[PEDIDO ]]</f>
        <v>0</v>
      </c>
    </row>
    <row r="3758" spans="1:24" ht="33" customHeight="1" x14ac:dyDescent="0.4">
      <c r="A3758" s="125">
        <v>616784191119</v>
      </c>
      <c r="B3758" s="59" t="s">
        <v>297</v>
      </c>
      <c r="C3758" s="59" t="s">
        <v>391</v>
      </c>
      <c r="D37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58" s="119" t="s">
        <v>4220</v>
      </c>
      <c r="F3758" s="76" t="s">
        <v>526</v>
      </c>
      <c r="G37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58" s="78">
        <v>9</v>
      </c>
      <c r="J3758" s="52">
        <v>15.33333</v>
      </c>
      <c r="K3758" s="60">
        <f>Tabla3[[#This Row],[PRECIOS]]-Tabla3[[#This Row],[PRECIOS]]*10%</f>
        <v>13.799996999999999</v>
      </c>
      <c r="L3758" s="101"/>
      <c r="M3758" s="61"/>
      <c r="N3758" s="55">
        <f>IFERROR(Tabla3[[#This Row],[PRECIOS]]-Tabla3[[#This Row],[PRECIOS]]*Tabla3[[#This Row],[% PRODUCTO]]," ")</f>
        <v>15.33333</v>
      </c>
      <c r="O3758" s="61"/>
      <c r="P3758" s="55">
        <f>IFERROR(Tabla3[[#This Row],[OCULTAR2]]-Tabla3[[#This Row],[OCULTAR2]]*Tabla3[[#This Row],[% LÍNEA]]," ")</f>
        <v>15.33333</v>
      </c>
      <c r="Q3758" s="56">
        <f>IFERROR(Tabla3[[#This Row],[% PRODUCTO]]+Tabla3[[#This Row],[% LÍNEA]]," ")</f>
        <v>0</v>
      </c>
      <c r="R3758" s="60">
        <f>Tabla3[[#This Row],[OCULTAR3]]</f>
        <v>15.33333</v>
      </c>
      <c r="S3758" s="60">
        <f>Tabla3[[#This Row],[PRECIO SIN %]]-Tabla3[[#This Row],[PRECIO SIN %]]*10%</f>
        <v>13.799996999999999</v>
      </c>
      <c r="T3758" s="80">
        <f>(Tabla3[[#This Row],[PRECIO CON DESCT.]]-(Tabla3[[#This Row],[PRECIO CON DESCT.]]*$T$6))</f>
        <v>8.693998109999999</v>
      </c>
      <c r="U3758" s="96"/>
      <c r="V3758" s="94">
        <f>Tabla3[[#This Row],[PRECIO %      en $]]*Tabla3[[#This Row],[PEDIDO ]]</f>
        <v>0</v>
      </c>
      <c r="W3758" s="57">
        <f>Tabla3[[#This Row],[PRECIO CON DESCT.]]*Tabla3[[#This Row],[PEDIDO ]]</f>
        <v>0</v>
      </c>
      <c r="X3758" s="58">
        <f>Tabla3[[#This Row],[PRECIO SIN %]]*Tabla3[[#This Row],[PEDIDO ]]</f>
        <v>0</v>
      </c>
    </row>
    <row r="3759" spans="1:24" ht="33" customHeight="1" x14ac:dyDescent="0.4">
      <c r="A3759" s="124">
        <v>616784191317</v>
      </c>
      <c r="B3759" s="51" t="s">
        <v>297</v>
      </c>
      <c r="C3759" s="51" t="s">
        <v>391</v>
      </c>
      <c r="D37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59" s="118" t="s">
        <v>4221</v>
      </c>
      <c r="F3759" s="75" t="s">
        <v>526</v>
      </c>
      <c r="G37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59" s="77">
        <v>19</v>
      </c>
      <c r="J3759" s="52">
        <v>15.33</v>
      </c>
      <c r="K3759" s="53">
        <f>Tabla3[[#This Row],[PRECIOS]]-Tabla3[[#This Row],[PRECIOS]]*10%</f>
        <v>13.797000000000001</v>
      </c>
      <c r="L3759" s="101"/>
      <c r="M3759" s="54"/>
      <c r="N3759" s="55">
        <f>IFERROR(Tabla3[[#This Row],[PRECIOS]]-Tabla3[[#This Row],[PRECIOS]]*Tabla3[[#This Row],[% PRODUCTO]]," ")</f>
        <v>15.33</v>
      </c>
      <c r="O3759" s="54"/>
      <c r="P3759" s="55">
        <f>IFERROR(Tabla3[[#This Row],[OCULTAR2]]-Tabla3[[#This Row],[OCULTAR2]]*Tabla3[[#This Row],[% LÍNEA]]," ")</f>
        <v>15.33</v>
      </c>
      <c r="Q3759" s="56">
        <f>IFERROR(Tabla3[[#This Row],[% PRODUCTO]]+Tabla3[[#This Row],[% LÍNEA]]," ")</f>
        <v>0</v>
      </c>
      <c r="R3759" s="53">
        <f>Tabla3[[#This Row],[OCULTAR3]]</f>
        <v>15.33</v>
      </c>
      <c r="S3759" s="53">
        <f>Tabla3[[#This Row],[PRECIO SIN %]]-Tabla3[[#This Row],[PRECIO SIN %]]*10%</f>
        <v>13.797000000000001</v>
      </c>
      <c r="T3759" s="80">
        <f>(Tabla3[[#This Row],[PRECIO CON DESCT.]]-(Tabla3[[#This Row],[PRECIO CON DESCT.]]*$T$6))</f>
        <v>8.6921099999999996</v>
      </c>
      <c r="U3759" s="96"/>
      <c r="V3759" s="94">
        <f>Tabla3[[#This Row],[PRECIO %      en $]]*Tabla3[[#This Row],[PEDIDO ]]</f>
        <v>0</v>
      </c>
      <c r="W3759" s="57">
        <f>Tabla3[[#This Row],[PRECIO CON DESCT.]]*Tabla3[[#This Row],[PEDIDO ]]</f>
        <v>0</v>
      </c>
      <c r="X3759" s="58">
        <f>Tabla3[[#This Row],[PRECIO SIN %]]*Tabla3[[#This Row],[PEDIDO ]]</f>
        <v>0</v>
      </c>
    </row>
    <row r="3760" spans="1:24" ht="33" customHeight="1" x14ac:dyDescent="0.4">
      <c r="A3760" s="125"/>
      <c r="B3760" s="59" t="s">
        <v>297</v>
      </c>
      <c r="C3760" s="59" t="s">
        <v>356</v>
      </c>
      <c r="D37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60" s="119" t="s">
        <v>4222</v>
      </c>
      <c r="F3760" s="76" t="s">
        <v>526</v>
      </c>
      <c r="G37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60" s="78">
        <v>11</v>
      </c>
      <c r="J3760" s="52">
        <v>13.88889</v>
      </c>
      <c r="K3760" s="60">
        <f>Tabla3[[#This Row],[PRECIOS]]-Tabla3[[#This Row],[PRECIOS]]*10%</f>
        <v>12.500000999999999</v>
      </c>
      <c r="L3760" s="101"/>
      <c r="M3760" s="61"/>
      <c r="N3760" s="55">
        <f>IFERROR(Tabla3[[#This Row],[PRECIOS]]-Tabla3[[#This Row],[PRECIOS]]*Tabla3[[#This Row],[% PRODUCTO]]," ")</f>
        <v>13.88889</v>
      </c>
      <c r="O3760" s="61"/>
      <c r="P3760" s="55">
        <f>IFERROR(Tabla3[[#This Row],[OCULTAR2]]-Tabla3[[#This Row],[OCULTAR2]]*Tabla3[[#This Row],[% LÍNEA]]," ")</f>
        <v>13.88889</v>
      </c>
      <c r="Q3760" s="56">
        <f>IFERROR(Tabla3[[#This Row],[% PRODUCTO]]+Tabla3[[#This Row],[% LÍNEA]]," ")</f>
        <v>0</v>
      </c>
      <c r="R3760" s="60">
        <f>Tabla3[[#This Row],[OCULTAR3]]</f>
        <v>13.88889</v>
      </c>
      <c r="S3760" s="60">
        <f>Tabla3[[#This Row],[PRECIO SIN %]]-Tabla3[[#This Row],[PRECIO SIN %]]*10%</f>
        <v>12.500000999999999</v>
      </c>
      <c r="T3760" s="80">
        <f>(Tabla3[[#This Row],[PRECIO CON DESCT.]]-(Tabla3[[#This Row],[PRECIO CON DESCT.]]*$T$6))</f>
        <v>7.8750006299999997</v>
      </c>
      <c r="U3760" s="96"/>
      <c r="V3760" s="94">
        <f>Tabla3[[#This Row],[PRECIO %      en $]]*Tabla3[[#This Row],[PEDIDO ]]</f>
        <v>0</v>
      </c>
      <c r="W3760" s="57">
        <f>Tabla3[[#This Row],[PRECIO CON DESCT.]]*Tabla3[[#This Row],[PEDIDO ]]</f>
        <v>0</v>
      </c>
      <c r="X3760" s="58">
        <f>Tabla3[[#This Row],[PRECIO SIN %]]*Tabla3[[#This Row],[PEDIDO ]]</f>
        <v>0</v>
      </c>
    </row>
    <row r="3761" spans="1:24" ht="33" customHeight="1" x14ac:dyDescent="0.4">
      <c r="A3761" s="124">
        <v>7598778000467</v>
      </c>
      <c r="B3761" s="51" t="s">
        <v>297</v>
      </c>
      <c r="C3761" s="51" t="s">
        <v>356</v>
      </c>
      <c r="D37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61" s="118" t="s">
        <v>4223</v>
      </c>
      <c r="F3761" s="75" t="s">
        <v>526</v>
      </c>
      <c r="G37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61" s="77">
        <v>6</v>
      </c>
      <c r="J3761" s="52">
        <v>14.5</v>
      </c>
      <c r="K3761" s="53">
        <f>Tabla3[[#This Row],[PRECIOS]]-Tabla3[[#This Row],[PRECIOS]]*10%</f>
        <v>13.05</v>
      </c>
      <c r="L3761" s="101"/>
      <c r="M3761" s="54"/>
      <c r="N3761" s="55">
        <f>IFERROR(Tabla3[[#This Row],[PRECIOS]]-Tabla3[[#This Row],[PRECIOS]]*Tabla3[[#This Row],[% PRODUCTO]]," ")</f>
        <v>14.5</v>
      </c>
      <c r="O3761" s="54"/>
      <c r="P3761" s="55">
        <f>IFERROR(Tabla3[[#This Row],[OCULTAR2]]-Tabla3[[#This Row],[OCULTAR2]]*Tabla3[[#This Row],[% LÍNEA]]," ")</f>
        <v>14.5</v>
      </c>
      <c r="Q3761" s="56">
        <f>IFERROR(Tabla3[[#This Row],[% PRODUCTO]]+Tabla3[[#This Row],[% LÍNEA]]," ")</f>
        <v>0</v>
      </c>
      <c r="R3761" s="53">
        <f>Tabla3[[#This Row],[OCULTAR3]]</f>
        <v>14.5</v>
      </c>
      <c r="S3761" s="53">
        <f>Tabla3[[#This Row],[PRECIO SIN %]]-Tabla3[[#This Row],[PRECIO SIN %]]*10%</f>
        <v>13.05</v>
      </c>
      <c r="T3761" s="80">
        <f>(Tabla3[[#This Row],[PRECIO CON DESCT.]]-(Tabla3[[#This Row],[PRECIO CON DESCT.]]*$T$6))</f>
        <v>8.2215000000000007</v>
      </c>
      <c r="U3761" s="96"/>
      <c r="V3761" s="94">
        <f>Tabla3[[#This Row],[PRECIO %      en $]]*Tabla3[[#This Row],[PEDIDO ]]</f>
        <v>0</v>
      </c>
      <c r="W3761" s="57">
        <f>Tabla3[[#This Row],[PRECIO CON DESCT.]]*Tabla3[[#This Row],[PEDIDO ]]</f>
        <v>0</v>
      </c>
      <c r="X3761" s="58">
        <f>Tabla3[[#This Row],[PRECIO SIN %]]*Tabla3[[#This Row],[PEDIDO ]]</f>
        <v>0</v>
      </c>
    </row>
    <row r="3762" spans="1:24" ht="33" customHeight="1" x14ac:dyDescent="0.4">
      <c r="A3762" s="125">
        <v>7598778000481</v>
      </c>
      <c r="B3762" s="59" t="s">
        <v>297</v>
      </c>
      <c r="C3762" s="59" t="s">
        <v>356</v>
      </c>
      <c r="D37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62" s="119" t="s">
        <v>4224</v>
      </c>
      <c r="F3762" s="76" t="s">
        <v>526</v>
      </c>
      <c r="G37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62" s="78">
        <v>13</v>
      </c>
      <c r="J3762" s="52">
        <v>14.5</v>
      </c>
      <c r="K3762" s="60">
        <f>Tabla3[[#This Row],[PRECIOS]]-Tabla3[[#This Row],[PRECIOS]]*10%</f>
        <v>13.05</v>
      </c>
      <c r="L3762" s="101"/>
      <c r="M3762" s="61"/>
      <c r="N3762" s="55">
        <f>IFERROR(Tabla3[[#This Row],[PRECIOS]]-Tabla3[[#This Row],[PRECIOS]]*Tabla3[[#This Row],[% PRODUCTO]]," ")</f>
        <v>14.5</v>
      </c>
      <c r="O3762" s="61"/>
      <c r="P3762" s="55">
        <f>IFERROR(Tabla3[[#This Row],[OCULTAR2]]-Tabla3[[#This Row],[OCULTAR2]]*Tabla3[[#This Row],[% LÍNEA]]," ")</f>
        <v>14.5</v>
      </c>
      <c r="Q3762" s="56">
        <f>IFERROR(Tabla3[[#This Row],[% PRODUCTO]]+Tabla3[[#This Row],[% LÍNEA]]," ")</f>
        <v>0</v>
      </c>
      <c r="R3762" s="60">
        <f>Tabla3[[#This Row],[OCULTAR3]]</f>
        <v>14.5</v>
      </c>
      <c r="S3762" s="60">
        <f>Tabla3[[#This Row],[PRECIO SIN %]]-Tabla3[[#This Row],[PRECIO SIN %]]*10%</f>
        <v>13.05</v>
      </c>
      <c r="T3762" s="80">
        <f>(Tabla3[[#This Row],[PRECIO CON DESCT.]]-(Tabla3[[#This Row],[PRECIO CON DESCT.]]*$T$6))</f>
        <v>8.2215000000000007</v>
      </c>
      <c r="U3762" s="96"/>
      <c r="V3762" s="94">
        <f>Tabla3[[#This Row],[PRECIO %      en $]]*Tabla3[[#This Row],[PEDIDO ]]</f>
        <v>0</v>
      </c>
      <c r="W3762" s="57">
        <f>Tabla3[[#This Row],[PRECIO CON DESCT.]]*Tabla3[[#This Row],[PEDIDO ]]</f>
        <v>0</v>
      </c>
      <c r="X3762" s="58">
        <f>Tabla3[[#This Row],[PRECIO SIN %]]*Tabla3[[#This Row],[PEDIDO ]]</f>
        <v>0</v>
      </c>
    </row>
    <row r="3763" spans="1:24" ht="33" customHeight="1" x14ac:dyDescent="0.4">
      <c r="A3763" s="124">
        <v>7898270227172</v>
      </c>
      <c r="B3763" s="51" t="s">
        <v>297</v>
      </c>
      <c r="C3763" s="51" t="s">
        <v>392</v>
      </c>
      <c r="D37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63" s="118" t="s">
        <v>4225</v>
      </c>
      <c r="F3763" s="75" t="s">
        <v>526</v>
      </c>
      <c r="G37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63" s="77">
        <v>23</v>
      </c>
      <c r="J3763" s="52">
        <v>27.22222</v>
      </c>
      <c r="K3763" s="53">
        <f>Tabla3[[#This Row],[PRECIOS]]-Tabla3[[#This Row],[PRECIOS]]*10%</f>
        <v>24.499997999999998</v>
      </c>
      <c r="L3763" s="101"/>
      <c r="M3763" s="54"/>
      <c r="N3763" s="55">
        <f>IFERROR(Tabla3[[#This Row],[PRECIOS]]-Tabla3[[#This Row],[PRECIOS]]*Tabla3[[#This Row],[% PRODUCTO]]," ")</f>
        <v>27.22222</v>
      </c>
      <c r="O3763" s="54"/>
      <c r="P3763" s="55">
        <f>IFERROR(Tabla3[[#This Row],[OCULTAR2]]-Tabla3[[#This Row],[OCULTAR2]]*Tabla3[[#This Row],[% LÍNEA]]," ")</f>
        <v>27.22222</v>
      </c>
      <c r="Q3763" s="56">
        <f>IFERROR(Tabla3[[#This Row],[% PRODUCTO]]+Tabla3[[#This Row],[% LÍNEA]]," ")</f>
        <v>0</v>
      </c>
      <c r="R3763" s="53">
        <f>Tabla3[[#This Row],[OCULTAR3]]</f>
        <v>27.22222</v>
      </c>
      <c r="S3763" s="53">
        <f>Tabla3[[#This Row],[PRECIO SIN %]]-Tabla3[[#This Row],[PRECIO SIN %]]*10%</f>
        <v>24.499997999999998</v>
      </c>
      <c r="T3763" s="80">
        <f>(Tabla3[[#This Row],[PRECIO CON DESCT.]]-(Tabla3[[#This Row],[PRECIO CON DESCT.]]*$T$6))</f>
        <v>15.434998739999999</v>
      </c>
      <c r="U3763" s="96"/>
      <c r="V3763" s="94">
        <f>Tabla3[[#This Row],[PRECIO %      en $]]*Tabla3[[#This Row],[PEDIDO ]]</f>
        <v>0</v>
      </c>
      <c r="W3763" s="57">
        <f>Tabla3[[#This Row],[PRECIO CON DESCT.]]*Tabla3[[#This Row],[PEDIDO ]]</f>
        <v>0</v>
      </c>
      <c r="X3763" s="58">
        <f>Tabla3[[#This Row],[PRECIO SIN %]]*Tabla3[[#This Row],[PEDIDO ]]</f>
        <v>0</v>
      </c>
    </row>
    <row r="3764" spans="1:24" ht="33" customHeight="1" x14ac:dyDescent="0.4">
      <c r="A3764" s="125">
        <v>7898270227189</v>
      </c>
      <c r="B3764" s="59" t="s">
        <v>297</v>
      </c>
      <c r="C3764" s="59" t="s">
        <v>392</v>
      </c>
      <c r="D37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64" s="119" t="s">
        <v>4226</v>
      </c>
      <c r="F3764" s="76" t="s">
        <v>526</v>
      </c>
      <c r="G37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64" s="78">
        <v>18</v>
      </c>
      <c r="J3764" s="52">
        <v>24.55556</v>
      </c>
      <c r="K3764" s="60">
        <f>Tabla3[[#This Row],[PRECIOS]]-Tabla3[[#This Row],[PRECIOS]]*10%</f>
        <v>22.100003999999998</v>
      </c>
      <c r="L3764" s="101"/>
      <c r="M3764" s="61"/>
      <c r="N3764" s="55">
        <f>IFERROR(Tabla3[[#This Row],[PRECIOS]]-Tabla3[[#This Row],[PRECIOS]]*Tabla3[[#This Row],[% PRODUCTO]]," ")</f>
        <v>24.55556</v>
      </c>
      <c r="O3764" s="61"/>
      <c r="P3764" s="55">
        <f>IFERROR(Tabla3[[#This Row],[OCULTAR2]]-Tabla3[[#This Row],[OCULTAR2]]*Tabla3[[#This Row],[% LÍNEA]]," ")</f>
        <v>24.55556</v>
      </c>
      <c r="Q3764" s="56">
        <f>IFERROR(Tabla3[[#This Row],[% PRODUCTO]]+Tabla3[[#This Row],[% LÍNEA]]," ")</f>
        <v>0</v>
      </c>
      <c r="R3764" s="60">
        <f>Tabla3[[#This Row],[OCULTAR3]]</f>
        <v>24.55556</v>
      </c>
      <c r="S3764" s="60">
        <f>Tabla3[[#This Row],[PRECIO SIN %]]-Tabla3[[#This Row],[PRECIO SIN %]]*10%</f>
        <v>22.100003999999998</v>
      </c>
      <c r="T3764" s="80">
        <f>(Tabla3[[#This Row],[PRECIO CON DESCT.]]-(Tabla3[[#This Row],[PRECIO CON DESCT.]]*$T$6))</f>
        <v>13.923002519999999</v>
      </c>
      <c r="U3764" s="96"/>
      <c r="V3764" s="94">
        <f>Tabla3[[#This Row],[PRECIO %      en $]]*Tabla3[[#This Row],[PEDIDO ]]</f>
        <v>0</v>
      </c>
      <c r="W3764" s="57">
        <f>Tabla3[[#This Row],[PRECIO CON DESCT.]]*Tabla3[[#This Row],[PEDIDO ]]</f>
        <v>0</v>
      </c>
      <c r="X3764" s="58">
        <f>Tabla3[[#This Row],[PRECIO SIN %]]*Tabla3[[#This Row],[PEDIDO ]]</f>
        <v>0</v>
      </c>
    </row>
    <row r="3765" spans="1:24" ht="33" customHeight="1" x14ac:dyDescent="0.4">
      <c r="A3765" s="124">
        <v>7898270227165</v>
      </c>
      <c r="B3765" s="51" t="s">
        <v>297</v>
      </c>
      <c r="C3765" s="51" t="s">
        <v>392</v>
      </c>
      <c r="D37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65" s="118" t="s">
        <v>4227</v>
      </c>
      <c r="F3765" s="75" t="s">
        <v>526</v>
      </c>
      <c r="G37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65" s="77">
        <v>39</v>
      </c>
      <c r="J3765" s="52">
        <v>24.55556</v>
      </c>
      <c r="K3765" s="53">
        <f>Tabla3[[#This Row],[PRECIOS]]-Tabla3[[#This Row],[PRECIOS]]*10%</f>
        <v>22.100003999999998</v>
      </c>
      <c r="L3765" s="101"/>
      <c r="M3765" s="54"/>
      <c r="N3765" s="55">
        <f>IFERROR(Tabla3[[#This Row],[PRECIOS]]-Tabla3[[#This Row],[PRECIOS]]*Tabla3[[#This Row],[% PRODUCTO]]," ")</f>
        <v>24.55556</v>
      </c>
      <c r="O3765" s="54"/>
      <c r="P3765" s="55">
        <f>IFERROR(Tabla3[[#This Row],[OCULTAR2]]-Tabla3[[#This Row],[OCULTAR2]]*Tabla3[[#This Row],[% LÍNEA]]," ")</f>
        <v>24.55556</v>
      </c>
      <c r="Q3765" s="56">
        <f>IFERROR(Tabla3[[#This Row],[% PRODUCTO]]+Tabla3[[#This Row],[% LÍNEA]]," ")</f>
        <v>0</v>
      </c>
      <c r="R3765" s="53">
        <f>Tabla3[[#This Row],[OCULTAR3]]</f>
        <v>24.55556</v>
      </c>
      <c r="S3765" s="53">
        <f>Tabla3[[#This Row],[PRECIO SIN %]]-Tabla3[[#This Row],[PRECIO SIN %]]*10%</f>
        <v>22.100003999999998</v>
      </c>
      <c r="T3765" s="80">
        <f>(Tabla3[[#This Row],[PRECIO CON DESCT.]]-(Tabla3[[#This Row],[PRECIO CON DESCT.]]*$T$6))</f>
        <v>13.923002519999999</v>
      </c>
      <c r="U3765" s="96"/>
      <c r="V3765" s="94">
        <f>Tabla3[[#This Row],[PRECIO %      en $]]*Tabla3[[#This Row],[PEDIDO ]]</f>
        <v>0</v>
      </c>
      <c r="W3765" s="57">
        <f>Tabla3[[#This Row],[PRECIO CON DESCT.]]*Tabla3[[#This Row],[PEDIDO ]]</f>
        <v>0</v>
      </c>
      <c r="X3765" s="58">
        <f>Tabla3[[#This Row],[PRECIO SIN %]]*Tabla3[[#This Row],[PEDIDO ]]</f>
        <v>0</v>
      </c>
    </row>
    <row r="3766" spans="1:24" ht="33" customHeight="1" x14ac:dyDescent="0.4">
      <c r="A3766" s="125" t="s">
        <v>393</v>
      </c>
      <c r="B3766" s="59" t="s">
        <v>297</v>
      </c>
      <c r="C3766" s="59" t="s">
        <v>392</v>
      </c>
      <c r="D37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66" s="119" t="s">
        <v>4228</v>
      </c>
      <c r="F3766" s="76" t="s">
        <v>526</v>
      </c>
      <c r="G37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66" s="78">
        <v>14</v>
      </c>
      <c r="J3766" s="52">
        <v>23.66667</v>
      </c>
      <c r="K3766" s="60">
        <f>Tabla3[[#This Row],[PRECIOS]]-Tabla3[[#This Row],[PRECIOS]]*10%</f>
        <v>21.300003</v>
      </c>
      <c r="L3766" s="101"/>
      <c r="M3766" s="61"/>
      <c r="N3766" s="55">
        <f>IFERROR(Tabla3[[#This Row],[PRECIOS]]-Tabla3[[#This Row],[PRECIOS]]*Tabla3[[#This Row],[% PRODUCTO]]," ")</f>
        <v>23.66667</v>
      </c>
      <c r="O3766" s="61"/>
      <c r="P3766" s="55">
        <f>IFERROR(Tabla3[[#This Row],[OCULTAR2]]-Tabla3[[#This Row],[OCULTAR2]]*Tabla3[[#This Row],[% LÍNEA]]," ")</f>
        <v>23.66667</v>
      </c>
      <c r="Q3766" s="56">
        <f>IFERROR(Tabla3[[#This Row],[% PRODUCTO]]+Tabla3[[#This Row],[% LÍNEA]]," ")</f>
        <v>0</v>
      </c>
      <c r="R3766" s="60">
        <f>Tabla3[[#This Row],[OCULTAR3]]</f>
        <v>23.66667</v>
      </c>
      <c r="S3766" s="60">
        <f>Tabla3[[#This Row],[PRECIO SIN %]]-Tabla3[[#This Row],[PRECIO SIN %]]*10%</f>
        <v>21.300003</v>
      </c>
      <c r="T3766" s="80">
        <f>(Tabla3[[#This Row],[PRECIO CON DESCT.]]-(Tabla3[[#This Row],[PRECIO CON DESCT.]]*$T$6))</f>
        <v>13.419001890000001</v>
      </c>
      <c r="U3766" s="96"/>
      <c r="V3766" s="94">
        <f>Tabla3[[#This Row],[PRECIO %      en $]]*Tabla3[[#This Row],[PEDIDO ]]</f>
        <v>0</v>
      </c>
      <c r="W3766" s="57">
        <f>Tabla3[[#This Row],[PRECIO CON DESCT.]]*Tabla3[[#This Row],[PEDIDO ]]</f>
        <v>0</v>
      </c>
      <c r="X3766" s="58">
        <f>Tabla3[[#This Row],[PRECIO SIN %]]*Tabla3[[#This Row],[PEDIDO ]]</f>
        <v>0</v>
      </c>
    </row>
    <row r="3767" spans="1:24" ht="33" customHeight="1" x14ac:dyDescent="0.4">
      <c r="A3767" s="124">
        <v>8451108302725</v>
      </c>
      <c r="B3767" s="51" t="s">
        <v>297</v>
      </c>
      <c r="C3767" s="51" t="s">
        <v>378</v>
      </c>
      <c r="D37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67" s="118" t="s">
        <v>4229</v>
      </c>
      <c r="F3767" s="75" t="s">
        <v>537</v>
      </c>
      <c r="G37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67" s="77">
        <v>703</v>
      </c>
      <c r="J3767" s="52">
        <v>0.54444000000000004</v>
      </c>
      <c r="K3767" s="53">
        <f>Tabla3[[#This Row],[PRECIOS]]-Tabla3[[#This Row],[PRECIOS]]*10%</f>
        <v>0.48999600000000004</v>
      </c>
      <c r="L3767" s="101"/>
      <c r="M3767" s="54"/>
      <c r="N3767" s="55">
        <f>IFERROR(Tabla3[[#This Row],[PRECIOS]]-Tabla3[[#This Row],[PRECIOS]]*Tabla3[[#This Row],[% PRODUCTO]]," ")</f>
        <v>0.54444000000000004</v>
      </c>
      <c r="O3767" s="54"/>
      <c r="P3767" s="55">
        <f>IFERROR(Tabla3[[#This Row],[OCULTAR2]]-Tabla3[[#This Row],[OCULTAR2]]*Tabla3[[#This Row],[% LÍNEA]]," ")</f>
        <v>0.54444000000000004</v>
      </c>
      <c r="Q3767" s="56">
        <f>IFERROR(Tabla3[[#This Row],[% PRODUCTO]]+Tabla3[[#This Row],[% LÍNEA]]," ")</f>
        <v>0</v>
      </c>
      <c r="R3767" s="53">
        <f>Tabla3[[#This Row],[OCULTAR3]]</f>
        <v>0.54444000000000004</v>
      </c>
      <c r="S3767" s="53">
        <f>Tabla3[[#This Row],[PRECIO SIN %]]-Tabla3[[#This Row],[PRECIO SIN %]]*10%</f>
        <v>0.48999600000000004</v>
      </c>
      <c r="T3767" s="80">
        <f>(Tabla3[[#This Row],[PRECIO CON DESCT.]]-(Tabla3[[#This Row],[PRECIO CON DESCT.]]*$T$6))</f>
        <v>0.30869748000000002</v>
      </c>
      <c r="U3767" s="96"/>
      <c r="V3767" s="94">
        <f>Tabla3[[#This Row],[PRECIO %      en $]]*Tabla3[[#This Row],[PEDIDO ]]</f>
        <v>0</v>
      </c>
      <c r="W3767" s="57">
        <f>Tabla3[[#This Row],[PRECIO CON DESCT.]]*Tabla3[[#This Row],[PEDIDO ]]</f>
        <v>0</v>
      </c>
      <c r="X3767" s="58">
        <f>Tabla3[[#This Row],[PRECIO SIN %]]*Tabla3[[#This Row],[PEDIDO ]]</f>
        <v>0</v>
      </c>
    </row>
    <row r="3768" spans="1:24" ht="33" customHeight="1" x14ac:dyDescent="0.4">
      <c r="A3768" s="125">
        <v>6971077610451</v>
      </c>
      <c r="B3768" s="59" t="s">
        <v>297</v>
      </c>
      <c r="C3768" s="59" t="s">
        <v>312</v>
      </c>
      <c r="D37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68" s="119" t="s">
        <v>4230</v>
      </c>
      <c r="F3768" s="76" t="s">
        <v>537</v>
      </c>
      <c r="G37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68" s="78">
        <v>155</v>
      </c>
      <c r="J3768" s="52">
        <v>0.55556000000000005</v>
      </c>
      <c r="K3768" s="60">
        <f>Tabla3[[#This Row],[PRECIOS]]-Tabla3[[#This Row],[PRECIOS]]*10%</f>
        <v>0.500004</v>
      </c>
      <c r="L3768" s="101"/>
      <c r="M3768" s="61"/>
      <c r="N3768" s="55">
        <f>IFERROR(Tabla3[[#This Row],[PRECIOS]]-Tabla3[[#This Row],[PRECIOS]]*Tabla3[[#This Row],[% PRODUCTO]]," ")</f>
        <v>0.55556000000000005</v>
      </c>
      <c r="O3768" s="61"/>
      <c r="P3768" s="55">
        <f>IFERROR(Tabla3[[#This Row],[OCULTAR2]]-Tabla3[[#This Row],[OCULTAR2]]*Tabla3[[#This Row],[% LÍNEA]]," ")</f>
        <v>0.55556000000000005</v>
      </c>
      <c r="Q3768" s="56">
        <f>IFERROR(Tabla3[[#This Row],[% PRODUCTO]]+Tabla3[[#This Row],[% LÍNEA]]," ")</f>
        <v>0</v>
      </c>
      <c r="R3768" s="60">
        <f>Tabla3[[#This Row],[OCULTAR3]]</f>
        <v>0.55556000000000005</v>
      </c>
      <c r="S3768" s="60">
        <f>Tabla3[[#This Row],[PRECIO SIN %]]-Tabla3[[#This Row],[PRECIO SIN %]]*10%</f>
        <v>0.500004</v>
      </c>
      <c r="T3768" s="80">
        <f>(Tabla3[[#This Row],[PRECIO CON DESCT.]]-(Tabla3[[#This Row],[PRECIO CON DESCT.]]*$T$6))</f>
        <v>0.31500252000000001</v>
      </c>
      <c r="U3768" s="96"/>
      <c r="V3768" s="94">
        <f>Tabla3[[#This Row],[PRECIO %      en $]]*Tabla3[[#This Row],[PEDIDO ]]</f>
        <v>0</v>
      </c>
      <c r="W3768" s="57">
        <f>Tabla3[[#This Row],[PRECIO CON DESCT.]]*Tabla3[[#This Row],[PEDIDO ]]</f>
        <v>0</v>
      </c>
      <c r="X3768" s="58">
        <f>Tabla3[[#This Row],[PRECIO SIN %]]*Tabla3[[#This Row],[PEDIDO ]]</f>
        <v>0</v>
      </c>
    </row>
    <row r="3769" spans="1:24" ht="33" customHeight="1" x14ac:dyDescent="0.4">
      <c r="A3769" s="124" t="s">
        <v>394</v>
      </c>
      <c r="B3769" s="51" t="s">
        <v>297</v>
      </c>
      <c r="C3769" s="51" t="s">
        <v>331</v>
      </c>
      <c r="D37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69" s="118" t="s">
        <v>4231</v>
      </c>
      <c r="F3769" s="75" t="s">
        <v>526</v>
      </c>
      <c r="G37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69" s="77">
        <v>200</v>
      </c>
      <c r="J3769" s="52">
        <v>2.0444399999999998</v>
      </c>
      <c r="K3769" s="53">
        <f>Tabla3[[#This Row],[PRECIOS]]-Tabla3[[#This Row],[PRECIOS]]*10%</f>
        <v>1.8399959999999997</v>
      </c>
      <c r="L3769" s="101"/>
      <c r="M3769" s="54"/>
      <c r="N3769" s="55">
        <f>IFERROR(Tabla3[[#This Row],[PRECIOS]]-Tabla3[[#This Row],[PRECIOS]]*Tabla3[[#This Row],[% PRODUCTO]]," ")</f>
        <v>2.0444399999999998</v>
      </c>
      <c r="O3769" s="54"/>
      <c r="P3769" s="55">
        <f>IFERROR(Tabla3[[#This Row],[OCULTAR2]]-Tabla3[[#This Row],[OCULTAR2]]*Tabla3[[#This Row],[% LÍNEA]]," ")</f>
        <v>2.0444399999999998</v>
      </c>
      <c r="Q3769" s="56">
        <f>IFERROR(Tabla3[[#This Row],[% PRODUCTO]]+Tabla3[[#This Row],[% LÍNEA]]," ")</f>
        <v>0</v>
      </c>
      <c r="R3769" s="53">
        <f>Tabla3[[#This Row],[OCULTAR3]]</f>
        <v>2.0444399999999998</v>
      </c>
      <c r="S3769" s="53">
        <f>Tabla3[[#This Row],[PRECIO SIN %]]-Tabla3[[#This Row],[PRECIO SIN %]]*10%</f>
        <v>1.8399959999999997</v>
      </c>
      <c r="T3769" s="80">
        <f>(Tabla3[[#This Row],[PRECIO CON DESCT.]]-(Tabla3[[#This Row],[PRECIO CON DESCT.]]*$T$6))</f>
        <v>1.15919748</v>
      </c>
      <c r="U3769" s="96"/>
      <c r="V3769" s="94">
        <f>Tabla3[[#This Row],[PRECIO %      en $]]*Tabla3[[#This Row],[PEDIDO ]]</f>
        <v>0</v>
      </c>
      <c r="W3769" s="57">
        <f>Tabla3[[#This Row],[PRECIO CON DESCT.]]*Tabla3[[#This Row],[PEDIDO ]]</f>
        <v>0</v>
      </c>
      <c r="X3769" s="58">
        <f>Tabla3[[#This Row],[PRECIO SIN %]]*Tabla3[[#This Row],[PEDIDO ]]</f>
        <v>0</v>
      </c>
    </row>
    <row r="3770" spans="1:24" ht="33" customHeight="1" x14ac:dyDescent="0.4">
      <c r="A3770" s="125" t="s">
        <v>395</v>
      </c>
      <c r="B3770" s="59" t="s">
        <v>297</v>
      </c>
      <c r="C3770" s="59" t="s">
        <v>339</v>
      </c>
      <c r="D37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70" s="119" t="s">
        <v>4232</v>
      </c>
      <c r="F3770" s="76" t="s">
        <v>526</v>
      </c>
      <c r="G37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70" s="78">
        <v>311</v>
      </c>
      <c r="J3770" s="52">
        <v>2.2222200000000001</v>
      </c>
      <c r="K3770" s="60">
        <f>Tabla3[[#This Row],[PRECIOS]]-Tabla3[[#This Row],[PRECIOS]]*10%</f>
        <v>1.9999980000000002</v>
      </c>
      <c r="L3770" s="101"/>
      <c r="M3770" s="61"/>
      <c r="N3770" s="55">
        <f>IFERROR(Tabla3[[#This Row],[PRECIOS]]-Tabla3[[#This Row],[PRECIOS]]*Tabla3[[#This Row],[% PRODUCTO]]," ")</f>
        <v>2.2222200000000001</v>
      </c>
      <c r="O3770" s="61"/>
      <c r="P3770" s="55">
        <f>IFERROR(Tabla3[[#This Row],[OCULTAR2]]-Tabla3[[#This Row],[OCULTAR2]]*Tabla3[[#This Row],[% LÍNEA]]," ")</f>
        <v>2.2222200000000001</v>
      </c>
      <c r="Q3770" s="56">
        <f>IFERROR(Tabla3[[#This Row],[% PRODUCTO]]+Tabla3[[#This Row],[% LÍNEA]]," ")</f>
        <v>0</v>
      </c>
      <c r="R3770" s="60">
        <f>Tabla3[[#This Row],[OCULTAR3]]</f>
        <v>2.2222200000000001</v>
      </c>
      <c r="S3770" s="60">
        <f>Tabla3[[#This Row],[PRECIO SIN %]]-Tabla3[[#This Row],[PRECIO SIN %]]*10%</f>
        <v>1.9999980000000002</v>
      </c>
      <c r="T3770" s="80">
        <f>(Tabla3[[#This Row],[PRECIO CON DESCT.]]-(Tabla3[[#This Row],[PRECIO CON DESCT.]]*$T$6))</f>
        <v>1.2599987400000001</v>
      </c>
      <c r="U3770" s="96"/>
      <c r="V3770" s="94">
        <f>Tabla3[[#This Row],[PRECIO %      en $]]*Tabla3[[#This Row],[PEDIDO ]]</f>
        <v>0</v>
      </c>
      <c r="W3770" s="57">
        <f>Tabla3[[#This Row],[PRECIO CON DESCT.]]*Tabla3[[#This Row],[PEDIDO ]]</f>
        <v>0</v>
      </c>
      <c r="X3770" s="58">
        <f>Tabla3[[#This Row],[PRECIO SIN %]]*Tabla3[[#This Row],[PEDIDO ]]</f>
        <v>0</v>
      </c>
    </row>
    <row r="3771" spans="1:24" ht="33" customHeight="1" x14ac:dyDescent="0.4">
      <c r="A3771" s="124" t="s">
        <v>396</v>
      </c>
      <c r="B3771" s="51" t="s">
        <v>297</v>
      </c>
      <c r="C3771" s="51" t="s">
        <v>339</v>
      </c>
      <c r="D37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71" s="118" t="s">
        <v>4233</v>
      </c>
      <c r="F3771" s="75" t="s">
        <v>526</v>
      </c>
      <c r="G37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71" s="77">
        <v>292</v>
      </c>
      <c r="J3771" s="52">
        <v>2.2222200000000001</v>
      </c>
      <c r="K3771" s="53">
        <f>Tabla3[[#This Row],[PRECIOS]]-Tabla3[[#This Row],[PRECIOS]]*10%</f>
        <v>1.9999980000000002</v>
      </c>
      <c r="L3771" s="101"/>
      <c r="M3771" s="54"/>
      <c r="N3771" s="55">
        <f>IFERROR(Tabla3[[#This Row],[PRECIOS]]-Tabla3[[#This Row],[PRECIOS]]*Tabla3[[#This Row],[% PRODUCTO]]," ")</f>
        <v>2.2222200000000001</v>
      </c>
      <c r="O3771" s="54"/>
      <c r="P3771" s="55">
        <f>IFERROR(Tabla3[[#This Row],[OCULTAR2]]-Tabla3[[#This Row],[OCULTAR2]]*Tabla3[[#This Row],[% LÍNEA]]," ")</f>
        <v>2.2222200000000001</v>
      </c>
      <c r="Q3771" s="56">
        <f>IFERROR(Tabla3[[#This Row],[% PRODUCTO]]+Tabla3[[#This Row],[% LÍNEA]]," ")</f>
        <v>0</v>
      </c>
      <c r="R3771" s="53">
        <f>Tabla3[[#This Row],[OCULTAR3]]</f>
        <v>2.2222200000000001</v>
      </c>
      <c r="S3771" s="53">
        <f>Tabla3[[#This Row],[PRECIO SIN %]]-Tabla3[[#This Row],[PRECIO SIN %]]*10%</f>
        <v>1.9999980000000002</v>
      </c>
      <c r="T3771" s="80">
        <f>(Tabla3[[#This Row],[PRECIO CON DESCT.]]-(Tabla3[[#This Row],[PRECIO CON DESCT.]]*$T$6))</f>
        <v>1.2599987400000001</v>
      </c>
      <c r="U3771" s="96"/>
      <c r="V3771" s="94">
        <f>Tabla3[[#This Row],[PRECIO %      en $]]*Tabla3[[#This Row],[PEDIDO ]]</f>
        <v>0</v>
      </c>
      <c r="W3771" s="57">
        <f>Tabla3[[#This Row],[PRECIO CON DESCT.]]*Tabla3[[#This Row],[PEDIDO ]]</f>
        <v>0</v>
      </c>
      <c r="X3771" s="58">
        <f>Tabla3[[#This Row],[PRECIO SIN %]]*Tabla3[[#This Row],[PEDIDO ]]</f>
        <v>0</v>
      </c>
    </row>
    <row r="3772" spans="1:24" ht="33" customHeight="1" x14ac:dyDescent="0.4">
      <c r="A3772" s="125" t="s">
        <v>82</v>
      </c>
      <c r="B3772" s="59" t="s">
        <v>297</v>
      </c>
      <c r="C3772" s="59" t="s">
        <v>328</v>
      </c>
      <c r="D37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72" s="119" t="s">
        <v>4234</v>
      </c>
      <c r="F3772" s="76" t="s">
        <v>526</v>
      </c>
      <c r="G37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72" s="78">
        <v>355</v>
      </c>
      <c r="J3772" s="52">
        <v>2.1333299999999999</v>
      </c>
      <c r="K3772" s="60">
        <f>Tabla3[[#This Row],[PRECIOS]]-Tabla3[[#This Row],[PRECIOS]]*10%</f>
        <v>1.919997</v>
      </c>
      <c r="L3772" s="101"/>
      <c r="M3772" s="61"/>
      <c r="N3772" s="55">
        <f>IFERROR(Tabla3[[#This Row],[PRECIOS]]-Tabla3[[#This Row],[PRECIOS]]*Tabla3[[#This Row],[% PRODUCTO]]," ")</f>
        <v>2.1333299999999999</v>
      </c>
      <c r="O3772" s="61"/>
      <c r="P3772" s="55">
        <f>IFERROR(Tabla3[[#This Row],[OCULTAR2]]-Tabla3[[#This Row],[OCULTAR2]]*Tabla3[[#This Row],[% LÍNEA]]," ")</f>
        <v>2.1333299999999999</v>
      </c>
      <c r="Q3772" s="56">
        <f>IFERROR(Tabla3[[#This Row],[% PRODUCTO]]+Tabla3[[#This Row],[% LÍNEA]]," ")</f>
        <v>0</v>
      </c>
      <c r="R3772" s="60">
        <f>Tabla3[[#This Row],[OCULTAR3]]</f>
        <v>2.1333299999999999</v>
      </c>
      <c r="S3772" s="60">
        <f>Tabla3[[#This Row],[PRECIO SIN %]]-Tabla3[[#This Row],[PRECIO SIN %]]*10%</f>
        <v>1.919997</v>
      </c>
      <c r="T3772" s="80">
        <f>(Tabla3[[#This Row],[PRECIO CON DESCT.]]-(Tabla3[[#This Row],[PRECIO CON DESCT.]]*$T$6))</f>
        <v>1.2095981099999999</v>
      </c>
      <c r="U3772" s="96"/>
      <c r="V3772" s="94">
        <f>Tabla3[[#This Row],[PRECIO %      en $]]*Tabla3[[#This Row],[PEDIDO ]]</f>
        <v>0</v>
      </c>
      <c r="W3772" s="57">
        <f>Tabla3[[#This Row],[PRECIO CON DESCT.]]*Tabla3[[#This Row],[PEDIDO ]]</f>
        <v>0</v>
      </c>
      <c r="X3772" s="58">
        <f>Tabla3[[#This Row],[PRECIO SIN %]]*Tabla3[[#This Row],[PEDIDO ]]</f>
        <v>0</v>
      </c>
    </row>
    <row r="3773" spans="1:24" ht="33" customHeight="1" x14ac:dyDescent="0.4">
      <c r="A3773" s="124">
        <v>7591442000176</v>
      </c>
      <c r="B3773" s="51" t="s">
        <v>297</v>
      </c>
      <c r="C3773" s="51" t="s">
        <v>315</v>
      </c>
      <c r="D37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73" s="118" t="s">
        <v>4235</v>
      </c>
      <c r="F3773" s="75" t="s">
        <v>526</v>
      </c>
      <c r="G37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⭐</v>
      </c>
      <c r="H37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PROMO1</v>
      </c>
      <c r="I3773" s="77">
        <v>22</v>
      </c>
      <c r="J3773" s="52">
        <v>7.66</v>
      </c>
      <c r="K3773" s="53">
        <f>Tabla3[[#This Row],[PRECIOS]]-Tabla3[[#This Row],[PRECIOS]]*10%</f>
        <v>6.8940000000000001</v>
      </c>
      <c r="L3773" s="101"/>
      <c r="M3773" s="54">
        <v>0.05</v>
      </c>
      <c r="N3773" s="55">
        <f>IFERROR(Tabla3[[#This Row],[PRECIOS]]-Tabla3[[#This Row],[PRECIOS]]*Tabla3[[#This Row],[% PRODUCTO]]," ")</f>
        <v>7.2770000000000001</v>
      </c>
      <c r="O3773" s="54"/>
      <c r="P3773" s="55">
        <f>IFERROR(Tabla3[[#This Row],[OCULTAR2]]-Tabla3[[#This Row],[OCULTAR2]]*Tabla3[[#This Row],[% LÍNEA]]," ")</f>
        <v>7.2770000000000001</v>
      </c>
      <c r="Q3773" s="56">
        <f>IFERROR(Tabla3[[#This Row],[% PRODUCTO]]+Tabla3[[#This Row],[% LÍNEA]]," ")</f>
        <v>0.05</v>
      </c>
      <c r="R3773" s="53">
        <f>Tabla3[[#This Row],[OCULTAR3]]</f>
        <v>7.2770000000000001</v>
      </c>
      <c r="S3773" s="53">
        <f>Tabla3[[#This Row],[PRECIO SIN %]]-Tabla3[[#This Row],[PRECIO SIN %]]*10%</f>
        <v>6.5493000000000006</v>
      </c>
      <c r="T3773" s="80">
        <f>(Tabla3[[#This Row],[PRECIO CON DESCT.]]-(Tabla3[[#This Row],[PRECIO CON DESCT.]]*$T$6))</f>
        <v>4.1260590000000006</v>
      </c>
      <c r="U3773" s="96"/>
      <c r="V3773" s="94">
        <f>Tabla3[[#This Row],[PRECIO %      en $]]*Tabla3[[#This Row],[PEDIDO ]]</f>
        <v>0</v>
      </c>
      <c r="W3773" s="57">
        <f>Tabla3[[#This Row],[PRECIO CON DESCT.]]*Tabla3[[#This Row],[PEDIDO ]]</f>
        <v>0</v>
      </c>
      <c r="X3773" s="58">
        <f>Tabla3[[#This Row],[PRECIO SIN %]]*Tabla3[[#This Row],[PEDIDO ]]</f>
        <v>0</v>
      </c>
    </row>
    <row r="3774" spans="1:24" ht="33" customHeight="1" x14ac:dyDescent="0.4">
      <c r="A3774" s="125">
        <v>813333014572</v>
      </c>
      <c r="B3774" s="59" t="s">
        <v>297</v>
      </c>
      <c r="C3774" s="59" t="s">
        <v>335</v>
      </c>
      <c r="D37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774" s="119" t="s">
        <v>4236</v>
      </c>
      <c r="F3774" s="76" t="s">
        <v>526</v>
      </c>
      <c r="G37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774" s="78">
        <v>21</v>
      </c>
      <c r="J3774" s="52">
        <v>10.44444</v>
      </c>
      <c r="K3774" s="60">
        <f>Tabla3[[#This Row],[PRECIOS]]-Tabla3[[#This Row],[PRECIOS]]*10%</f>
        <v>9.3999959999999998</v>
      </c>
      <c r="L3774" s="101" t="s">
        <v>5327</v>
      </c>
      <c r="M3774" s="61"/>
      <c r="N3774" s="55">
        <f>IFERROR(Tabla3[[#This Row],[PRECIOS]]-Tabla3[[#This Row],[PRECIOS]]*Tabla3[[#This Row],[% PRODUCTO]]," ")</f>
        <v>10.44444</v>
      </c>
      <c r="O3774" s="61"/>
      <c r="P3774" s="55">
        <f>IFERROR(Tabla3[[#This Row],[OCULTAR2]]-Tabla3[[#This Row],[OCULTAR2]]*Tabla3[[#This Row],[% LÍNEA]]," ")</f>
        <v>10.44444</v>
      </c>
      <c r="Q3774" s="56">
        <f>IFERROR(Tabla3[[#This Row],[% PRODUCTO]]+Tabla3[[#This Row],[% LÍNEA]]," ")</f>
        <v>0</v>
      </c>
      <c r="R3774" s="60">
        <f>Tabla3[[#This Row],[OCULTAR3]]</f>
        <v>10.44444</v>
      </c>
      <c r="S3774" s="60">
        <f>Tabla3[[#This Row],[PRECIO SIN %]]-Tabla3[[#This Row],[PRECIO SIN %]]*10%</f>
        <v>9.3999959999999998</v>
      </c>
      <c r="T3774" s="80">
        <f>(Tabla3[[#This Row],[PRECIO CON DESCT.]]-(Tabla3[[#This Row],[PRECIO CON DESCT.]]*$T$6))</f>
        <v>5.9219974799999999</v>
      </c>
      <c r="U3774" s="96"/>
      <c r="V3774" s="94">
        <f>Tabla3[[#This Row],[PRECIO %      en $]]*Tabla3[[#This Row],[PEDIDO ]]</f>
        <v>0</v>
      </c>
      <c r="W3774" s="57">
        <f>Tabla3[[#This Row],[PRECIO CON DESCT.]]*Tabla3[[#This Row],[PEDIDO ]]</f>
        <v>0</v>
      </c>
      <c r="X3774" s="58">
        <f>Tabla3[[#This Row],[PRECIO SIN %]]*Tabla3[[#This Row],[PEDIDO ]]</f>
        <v>0</v>
      </c>
    </row>
    <row r="3775" spans="1:24" ht="33" customHeight="1" x14ac:dyDescent="0.4">
      <c r="A3775" s="124">
        <v>1238097272</v>
      </c>
      <c r="B3775" s="51" t="s">
        <v>297</v>
      </c>
      <c r="C3775" s="51" t="s">
        <v>318</v>
      </c>
      <c r="D37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75" s="118" t="s">
        <v>4237</v>
      </c>
      <c r="F3775" s="75" t="s">
        <v>526</v>
      </c>
      <c r="G37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75" s="77">
        <v>8</v>
      </c>
      <c r="J3775" s="52">
        <v>15.22222</v>
      </c>
      <c r="K3775" s="53">
        <f>Tabla3[[#This Row],[PRECIOS]]-Tabla3[[#This Row],[PRECIOS]]*10%</f>
        <v>13.699998000000001</v>
      </c>
      <c r="L3775" s="101"/>
      <c r="M3775" s="54"/>
      <c r="N3775" s="55">
        <f>IFERROR(Tabla3[[#This Row],[PRECIOS]]-Tabla3[[#This Row],[PRECIOS]]*Tabla3[[#This Row],[% PRODUCTO]]," ")</f>
        <v>15.22222</v>
      </c>
      <c r="O3775" s="54"/>
      <c r="P3775" s="55">
        <f>IFERROR(Tabla3[[#This Row],[OCULTAR2]]-Tabla3[[#This Row],[OCULTAR2]]*Tabla3[[#This Row],[% LÍNEA]]," ")</f>
        <v>15.22222</v>
      </c>
      <c r="Q3775" s="56">
        <f>IFERROR(Tabla3[[#This Row],[% PRODUCTO]]+Tabla3[[#This Row],[% LÍNEA]]," ")</f>
        <v>0</v>
      </c>
      <c r="R3775" s="53">
        <f>Tabla3[[#This Row],[OCULTAR3]]</f>
        <v>15.22222</v>
      </c>
      <c r="S3775" s="53">
        <f>Tabla3[[#This Row],[PRECIO SIN %]]-Tabla3[[#This Row],[PRECIO SIN %]]*10%</f>
        <v>13.699998000000001</v>
      </c>
      <c r="T3775" s="80">
        <f>(Tabla3[[#This Row],[PRECIO CON DESCT.]]-(Tabla3[[#This Row],[PRECIO CON DESCT.]]*$T$6))</f>
        <v>8.6309987400000008</v>
      </c>
      <c r="U3775" s="96"/>
      <c r="V3775" s="94">
        <f>Tabla3[[#This Row],[PRECIO %      en $]]*Tabla3[[#This Row],[PEDIDO ]]</f>
        <v>0</v>
      </c>
      <c r="W3775" s="57">
        <f>Tabla3[[#This Row],[PRECIO CON DESCT.]]*Tabla3[[#This Row],[PEDIDO ]]</f>
        <v>0</v>
      </c>
      <c r="X3775" s="58">
        <f>Tabla3[[#This Row],[PRECIO SIN %]]*Tabla3[[#This Row],[PEDIDO ]]</f>
        <v>0</v>
      </c>
    </row>
    <row r="3776" spans="1:24" ht="33" customHeight="1" x14ac:dyDescent="0.4">
      <c r="A3776" s="125">
        <v>1238097271</v>
      </c>
      <c r="B3776" s="59" t="s">
        <v>297</v>
      </c>
      <c r="C3776" s="59" t="s">
        <v>318</v>
      </c>
      <c r="D37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76" s="119" t="s">
        <v>4238</v>
      </c>
      <c r="F3776" s="76" t="s">
        <v>526</v>
      </c>
      <c r="G37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76" s="78">
        <v>8</v>
      </c>
      <c r="J3776" s="52">
        <v>14.72222</v>
      </c>
      <c r="K3776" s="60">
        <f>Tabla3[[#This Row],[PRECIOS]]-Tabla3[[#This Row],[PRECIOS]]*10%</f>
        <v>13.249998</v>
      </c>
      <c r="L3776" s="101"/>
      <c r="M3776" s="61"/>
      <c r="N3776" s="55">
        <f>IFERROR(Tabla3[[#This Row],[PRECIOS]]-Tabla3[[#This Row],[PRECIOS]]*Tabla3[[#This Row],[% PRODUCTO]]," ")</f>
        <v>14.72222</v>
      </c>
      <c r="O3776" s="61"/>
      <c r="P3776" s="55">
        <f>IFERROR(Tabla3[[#This Row],[OCULTAR2]]-Tabla3[[#This Row],[OCULTAR2]]*Tabla3[[#This Row],[% LÍNEA]]," ")</f>
        <v>14.72222</v>
      </c>
      <c r="Q3776" s="56">
        <f>IFERROR(Tabla3[[#This Row],[% PRODUCTO]]+Tabla3[[#This Row],[% LÍNEA]]," ")</f>
        <v>0</v>
      </c>
      <c r="R3776" s="60">
        <f>Tabla3[[#This Row],[OCULTAR3]]</f>
        <v>14.72222</v>
      </c>
      <c r="S3776" s="60">
        <f>Tabla3[[#This Row],[PRECIO SIN %]]-Tabla3[[#This Row],[PRECIO SIN %]]*10%</f>
        <v>13.249998</v>
      </c>
      <c r="T3776" s="80">
        <f>(Tabla3[[#This Row],[PRECIO CON DESCT.]]-(Tabla3[[#This Row],[PRECIO CON DESCT.]]*$T$6))</f>
        <v>8.3474987399999989</v>
      </c>
      <c r="U3776" s="96"/>
      <c r="V3776" s="94">
        <f>Tabla3[[#This Row],[PRECIO %      en $]]*Tabla3[[#This Row],[PEDIDO ]]</f>
        <v>0</v>
      </c>
      <c r="W3776" s="57">
        <f>Tabla3[[#This Row],[PRECIO CON DESCT.]]*Tabla3[[#This Row],[PEDIDO ]]</f>
        <v>0</v>
      </c>
      <c r="X3776" s="58">
        <f>Tabla3[[#This Row],[PRECIO SIN %]]*Tabla3[[#This Row],[PEDIDO ]]</f>
        <v>0</v>
      </c>
    </row>
    <row r="3777" spans="1:24" ht="33" customHeight="1" x14ac:dyDescent="0.4">
      <c r="A3777" s="124">
        <v>1238097276</v>
      </c>
      <c r="B3777" s="51" t="s">
        <v>297</v>
      </c>
      <c r="C3777" s="51" t="s">
        <v>318</v>
      </c>
      <c r="D37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77" s="118" t="s">
        <v>4239</v>
      </c>
      <c r="F3777" s="75" t="s">
        <v>526</v>
      </c>
      <c r="G37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77" s="77">
        <v>7</v>
      </c>
      <c r="J3777" s="52">
        <v>15.22222</v>
      </c>
      <c r="K3777" s="53">
        <f>Tabla3[[#This Row],[PRECIOS]]-Tabla3[[#This Row],[PRECIOS]]*10%</f>
        <v>13.699998000000001</v>
      </c>
      <c r="L3777" s="101"/>
      <c r="M3777" s="54"/>
      <c r="N3777" s="55">
        <f>IFERROR(Tabla3[[#This Row],[PRECIOS]]-Tabla3[[#This Row],[PRECIOS]]*Tabla3[[#This Row],[% PRODUCTO]]," ")</f>
        <v>15.22222</v>
      </c>
      <c r="O3777" s="54"/>
      <c r="P3777" s="55">
        <f>IFERROR(Tabla3[[#This Row],[OCULTAR2]]-Tabla3[[#This Row],[OCULTAR2]]*Tabla3[[#This Row],[% LÍNEA]]," ")</f>
        <v>15.22222</v>
      </c>
      <c r="Q3777" s="56">
        <f>IFERROR(Tabla3[[#This Row],[% PRODUCTO]]+Tabla3[[#This Row],[% LÍNEA]]," ")</f>
        <v>0</v>
      </c>
      <c r="R3777" s="53">
        <f>Tabla3[[#This Row],[OCULTAR3]]</f>
        <v>15.22222</v>
      </c>
      <c r="S3777" s="53">
        <f>Tabla3[[#This Row],[PRECIO SIN %]]-Tabla3[[#This Row],[PRECIO SIN %]]*10%</f>
        <v>13.699998000000001</v>
      </c>
      <c r="T3777" s="80">
        <f>(Tabla3[[#This Row],[PRECIO CON DESCT.]]-(Tabla3[[#This Row],[PRECIO CON DESCT.]]*$T$6))</f>
        <v>8.6309987400000008</v>
      </c>
      <c r="U3777" s="96"/>
      <c r="V3777" s="94">
        <f>Tabla3[[#This Row],[PRECIO %      en $]]*Tabla3[[#This Row],[PEDIDO ]]</f>
        <v>0</v>
      </c>
      <c r="W3777" s="57">
        <f>Tabla3[[#This Row],[PRECIO CON DESCT.]]*Tabla3[[#This Row],[PEDIDO ]]</f>
        <v>0</v>
      </c>
      <c r="X3777" s="58">
        <f>Tabla3[[#This Row],[PRECIO SIN %]]*Tabla3[[#This Row],[PEDIDO ]]</f>
        <v>0</v>
      </c>
    </row>
    <row r="3778" spans="1:24" ht="33" customHeight="1" x14ac:dyDescent="0.4">
      <c r="A3778" s="125">
        <v>1238097275</v>
      </c>
      <c r="B3778" s="59" t="s">
        <v>297</v>
      </c>
      <c r="C3778" s="59" t="s">
        <v>318</v>
      </c>
      <c r="D37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78" s="119" t="s">
        <v>4240</v>
      </c>
      <c r="F3778" s="76" t="s">
        <v>526</v>
      </c>
      <c r="G37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78" s="78">
        <v>4</v>
      </c>
      <c r="J3778" s="52">
        <v>15.88889</v>
      </c>
      <c r="K3778" s="60">
        <f>Tabla3[[#This Row],[PRECIOS]]-Tabla3[[#This Row],[PRECIOS]]*10%</f>
        <v>14.300001</v>
      </c>
      <c r="L3778" s="101"/>
      <c r="M3778" s="61"/>
      <c r="N3778" s="55">
        <f>IFERROR(Tabla3[[#This Row],[PRECIOS]]-Tabla3[[#This Row],[PRECIOS]]*Tabla3[[#This Row],[% PRODUCTO]]," ")</f>
        <v>15.88889</v>
      </c>
      <c r="O3778" s="61"/>
      <c r="P3778" s="55">
        <f>IFERROR(Tabla3[[#This Row],[OCULTAR2]]-Tabla3[[#This Row],[OCULTAR2]]*Tabla3[[#This Row],[% LÍNEA]]," ")</f>
        <v>15.88889</v>
      </c>
      <c r="Q3778" s="56">
        <f>IFERROR(Tabla3[[#This Row],[% PRODUCTO]]+Tabla3[[#This Row],[% LÍNEA]]," ")</f>
        <v>0</v>
      </c>
      <c r="R3778" s="60">
        <f>Tabla3[[#This Row],[OCULTAR3]]</f>
        <v>15.88889</v>
      </c>
      <c r="S3778" s="60">
        <f>Tabla3[[#This Row],[PRECIO SIN %]]-Tabla3[[#This Row],[PRECIO SIN %]]*10%</f>
        <v>14.300001</v>
      </c>
      <c r="T3778" s="80">
        <f>(Tabla3[[#This Row],[PRECIO CON DESCT.]]-(Tabla3[[#This Row],[PRECIO CON DESCT.]]*$T$6))</f>
        <v>9.0090006299999992</v>
      </c>
      <c r="U3778" s="96"/>
      <c r="V3778" s="94">
        <f>Tabla3[[#This Row],[PRECIO %      en $]]*Tabla3[[#This Row],[PEDIDO ]]</f>
        <v>0</v>
      </c>
      <c r="W3778" s="57">
        <f>Tabla3[[#This Row],[PRECIO CON DESCT.]]*Tabla3[[#This Row],[PEDIDO ]]</f>
        <v>0</v>
      </c>
      <c r="X3778" s="58">
        <f>Tabla3[[#This Row],[PRECIO SIN %]]*Tabla3[[#This Row],[PEDIDO ]]</f>
        <v>0</v>
      </c>
    </row>
    <row r="3779" spans="1:24" ht="33" customHeight="1" x14ac:dyDescent="0.4">
      <c r="A3779" s="124">
        <v>1238097221</v>
      </c>
      <c r="B3779" s="51" t="s">
        <v>297</v>
      </c>
      <c r="C3779" s="51" t="s">
        <v>318</v>
      </c>
      <c r="D37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79" s="118" t="s">
        <v>4241</v>
      </c>
      <c r="F3779" s="75" t="s">
        <v>526</v>
      </c>
      <c r="G37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79" s="77">
        <v>7</v>
      </c>
      <c r="J3779" s="52">
        <v>16.61111</v>
      </c>
      <c r="K3779" s="53">
        <f>Tabla3[[#This Row],[PRECIOS]]-Tabla3[[#This Row],[PRECIOS]]*10%</f>
        <v>14.949999</v>
      </c>
      <c r="L3779" s="101"/>
      <c r="M3779" s="54"/>
      <c r="N3779" s="55">
        <f>IFERROR(Tabla3[[#This Row],[PRECIOS]]-Tabla3[[#This Row],[PRECIOS]]*Tabla3[[#This Row],[% PRODUCTO]]," ")</f>
        <v>16.61111</v>
      </c>
      <c r="O3779" s="54"/>
      <c r="P3779" s="55">
        <f>IFERROR(Tabla3[[#This Row],[OCULTAR2]]-Tabla3[[#This Row],[OCULTAR2]]*Tabla3[[#This Row],[% LÍNEA]]," ")</f>
        <v>16.61111</v>
      </c>
      <c r="Q3779" s="56">
        <f>IFERROR(Tabla3[[#This Row],[% PRODUCTO]]+Tabla3[[#This Row],[% LÍNEA]]," ")</f>
        <v>0</v>
      </c>
      <c r="R3779" s="53">
        <f>Tabla3[[#This Row],[OCULTAR3]]</f>
        <v>16.61111</v>
      </c>
      <c r="S3779" s="53">
        <f>Tabla3[[#This Row],[PRECIO SIN %]]-Tabla3[[#This Row],[PRECIO SIN %]]*10%</f>
        <v>14.949999</v>
      </c>
      <c r="T3779" s="80">
        <f>(Tabla3[[#This Row],[PRECIO CON DESCT.]]-(Tabla3[[#This Row],[PRECIO CON DESCT.]]*$T$6))</f>
        <v>9.4184993699999993</v>
      </c>
      <c r="U3779" s="96"/>
      <c r="V3779" s="94">
        <f>Tabla3[[#This Row],[PRECIO %      en $]]*Tabla3[[#This Row],[PEDIDO ]]</f>
        <v>0</v>
      </c>
      <c r="W3779" s="57">
        <f>Tabla3[[#This Row],[PRECIO CON DESCT.]]*Tabla3[[#This Row],[PEDIDO ]]</f>
        <v>0</v>
      </c>
      <c r="X3779" s="58">
        <f>Tabla3[[#This Row],[PRECIO SIN %]]*Tabla3[[#This Row],[PEDIDO ]]</f>
        <v>0</v>
      </c>
    </row>
    <row r="3780" spans="1:24" ht="33" customHeight="1" x14ac:dyDescent="0.4">
      <c r="A3780" s="125">
        <v>7592194003583</v>
      </c>
      <c r="B3780" s="59" t="s">
        <v>297</v>
      </c>
      <c r="C3780" s="59" t="s">
        <v>335</v>
      </c>
      <c r="D37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780" s="119" t="s">
        <v>4242</v>
      </c>
      <c r="F3780" s="76" t="s">
        <v>526</v>
      </c>
      <c r="G37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780" s="78">
        <v>27</v>
      </c>
      <c r="J3780" s="52">
        <v>10.44444</v>
      </c>
      <c r="K3780" s="60">
        <f>Tabla3[[#This Row],[PRECIOS]]-Tabla3[[#This Row],[PRECIOS]]*10%</f>
        <v>9.3999959999999998</v>
      </c>
      <c r="L3780" s="101" t="s">
        <v>5327</v>
      </c>
      <c r="M3780" s="61"/>
      <c r="N3780" s="55">
        <f>IFERROR(Tabla3[[#This Row],[PRECIOS]]-Tabla3[[#This Row],[PRECIOS]]*Tabla3[[#This Row],[% PRODUCTO]]," ")</f>
        <v>10.44444</v>
      </c>
      <c r="O3780" s="61"/>
      <c r="P3780" s="55">
        <f>IFERROR(Tabla3[[#This Row],[OCULTAR2]]-Tabla3[[#This Row],[OCULTAR2]]*Tabla3[[#This Row],[% LÍNEA]]," ")</f>
        <v>10.44444</v>
      </c>
      <c r="Q3780" s="56">
        <f>IFERROR(Tabla3[[#This Row],[% PRODUCTO]]+Tabla3[[#This Row],[% LÍNEA]]," ")</f>
        <v>0</v>
      </c>
      <c r="R3780" s="60">
        <f>Tabla3[[#This Row],[OCULTAR3]]</f>
        <v>10.44444</v>
      </c>
      <c r="S3780" s="60">
        <f>Tabla3[[#This Row],[PRECIO SIN %]]-Tabla3[[#This Row],[PRECIO SIN %]]*10%</f>
        <v>9.3999959999999998</v>
      </c>
      <c r="T3780" s="80">
        <f>(Tabla3[[#This Row],[PRECIO CON DESCT.]]-(Tabla3[[#This Row],[PRECIO CON DESCT.]]*$T$6))</f>
        <v>5.9219974799999999</v>
      </c>
      <c r="U3780" s="96"/>
      <c r="V3780" s="94">
        <f>Tabla3[[#This Row],[PRECIO %      en $]]*Tabla3[[#This Row],[PEDIDO ]]</f>
        <v>0</v>
      </c>
      <c r="W3780" s="57">
        <f>Tabla3[[#This Row],[PRECIO CON DESCT.]]*Tabla3[[#This Row],[PEDIDO ]]</f>
        <v>0</v>
      </c>
      <c r="X3780" s="58">
        <f>Tabla3[[#This Row],[PRECIO SIN %]]*Tabla3[[#This Row],[PEDIDO ]]</f>
        <v>0</v>
      </c>
    </row>
    <row r="3781" spans="1:24" ht="33" customHeight="1" x14ac:dyDescent="0.4">
      <c r="A3781" s="124">
        <v>1238097112</v>
      </c>
      <c r="B3781" s="51" t="s">
        <v>297</v>
      </c>
      <c r="C3781" s="51" t="s">
        <v>318</v>
      </c>
      <c r="D37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81" s="118" t="s">
        <v>4243</v>
      </c>
      <c r="F3781" s="75" t="s">
        <v>526</v>
      </c>
      <c r="G37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81" s="77">
        <v>2</v>
      </c>
      <c r="J3781" s="52">
        <v>9.1999999999999993</v>
      </c>
      <c r="K3781" s="53">
        <f>Tabla3[[#This Row],[PRECIOS]]-Tabla3[[#This Row],[PRECIOS]]*10%</f>
        <v>8.2799999999999994</v>
      </c>
      <c r="L3781" s="101"/>
      <c r="M3781" s="54"/>
      <c r="N3781" s="55">
        <f>IFERROR(Tabla3[[#This Row],[PRECIOS]]-Tabla3[[#This Row],[PRECIOS]]*Tabla3[[#This Row],[% PRODUCTO]]," ")</f>
        <v>9.1999999999999993</v>
      </c>
      <c r="O3781" s="54"/>
      <c r="P3781" s="55">
        <f>IFERROR(Tabla3[[#This Row],[OCULTAR2]]-Tabla3[[#This Row],[OCULTAR2]]*Tabla3[[#This Row],[% LÍNEA]]," ")</f>
        <v>9.1999999999999993</v>
      </c>
      <c r="Q3781" s="56">
        <f>IFERROR(Tabla3[[#This Row],[% PRODUCTO]]+Tabla3[[#This Row],[% LÍNEA]]," ")</f>
        <v>0</v>
      </c>
      <c r="R3781" s="53">
        <f>Tabla3[[#This Row],[OCULTAR3]]</f>
        <v>9.1999999999999993</v>
      </c>
      <c r="S3781" s="53">
        <f>Tabla3[[#This Row],[PRECIO SIN %]]-Tabla3[[#This Row],[PRECIO SIN %]]*10%</f>
        <v>8.2799999999999994</v>
      </c>
      <c r="T3781" s="80">
        <f>(Tabla3[[#This Row],[PRECIO CON DESCT.]]-(Tabla3[[#This Row],[PRECIO CON DESCT.]]*$T$6))</f>
        <v>5.2164000000000001</v>
      </c>
      <c r="U3781" s="96"/>
      <c r="V3781" s="94">
        <f>Tabla3[[#This Row],[PRECIO %      en $]]*Tabla3[[#This Row],[PEDIDO ]]</f>
        <v>0</v>
      </c>
      <c r="W3781" s="57">
        <f>Tabla3[[#This Row],[PRECIO CON DESCT.]]*Tabla3[[#This Row],[PEDIDO ]]</f>
        <v>0</v>
      </c>
      <c r="X3781" s="58">
        <f>Tabla3[[#This Row],[PRECIO SIN %]]*Tabla3[[#This Row],[PEDIDO ]]</f>
        <v>0</v>
      </c>
    </row>
    <row r="3782" spans="1:24" ht="33" customHeight="1" x14ac:dyDescent="0.4">
      <c r="A3782" s="125">
        <v>1238097125</v>
      </c>
      <c r="B3782" s="59" t="s">
        <v>297</v>
      </c>
      <c r="C3782" s="59" t="s">
        <v>318</v>
      </c>
      <c r="D37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82" s="119" t="s">
        <v>4244</v>
      </c>
      <c r="F3782" s="76" t="s">
        <v>526</v>
      </c>
      <c r="G37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82" s="78">
        <v>5</v>
      </c>
      <c r="J3782" s="52">
        <v>19.44444</v>
      </c>
      <c r="K3782" s="60">
        <f>Tabla3[[#This Row],[PRECIOS]]-Tabla3[[#This Row],[PRECIOS]]*10%</f>
        <v>17.499995999999999</v>
      </c>
      <c r="L3782" s="101"/>
      <c r="M3782" s="61"/>
      <c r="N3782" s="55">
        <f>IFERROR(Tabla3[[#This Row],[PRECIOS]]-Tabla3[[#This Row],[PRECIOS]]*Tabla3[[#This Row],[% PRODUCTO]]," ")</f>
        <v>19.44444</v>
      </c>
      <c r="O3782" s="61"/>
      <c r="P3782" s="55">
        <f>IFERROR(Tabla3[[#This Row],[OCULTAR2]]-Tabla3[[#This Row],[OCULTAR2]]*Tabla3[[#This Row],[% LÍNEA]]," ")</f>
        <v>19.44444</v>
      </c>
      <c r="Q3782" s="56">
        <f>IFERROR(Tabla3[[#This Row],[% PRODUCTO]]+Tabla3[[#This Row],[% LÍNEA]]," ")</f>
        <v>0</v>
      </c>
      <c r="R3782" s="60">
        <f>Tabla3[[#This Row],[OCULTAR3]]</f>
        <v>19.44444</v>
      </c>
      <c r="S3782" s="60">
        <f>Tabla3[[#This Row],[PRECIO SIN %]]-Tabla3[[#This Row],[PRECIO SIN %]]*10%</f>
        <v>17.499995999999999</v>
      </c>
      <c r="T3782" s="80">
        <f>(Tabla3[[#This Row],[PRECIO CON DESCT.]]-(Tabla3[[#This Row],[PRECIO CON DESCT.]]*$T$6))</f>
        <v>11.02499748</v>
      </c>
      <c r="U3782" s="96"/>
      <c r="V3782" s="94">
        <f>Tabla3[[#This Row],[PRECIO %      en $]]*Tabla3[[#This Row],[PEDIDO ]]</f>
        <v>0</v>
      </c>
      <c r="W3782" s="57">
        <f>Tabla3[[#This Row],[PRECIO CON DESCT.]]*Tabla3[[#This Row],[PEDIDO ]]</f>
        <v>0</v>
      </c>
      <c r="X3782" s="58">
        <f>Tabla3[[#This Row],[PRECIO SIN %]]*Tabla3[[#This Row],[PEDIDO ]]</f>
        <v>0</v>
      </c>
    </row>
    <row r="3783" spans="1:24" ht="33" customHeight="1" x14ac:dyDescent="0.4">
      <c r="A3783" s="124">
        <v>1238097126</v>
      </c>
      <c r="B3783" s="51" t="s">
        <v>297</v>
      </c>
      <c r="C3783" s="51" t="s">
        <v>318</v>
      </c>
      <c r="D37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83" s="118" t="s">
        <v>4245</v>
      </c>
      <c r="F3783" s="75" t="s">
        <v>526</v>
      </c>
      <c r="G37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83" s="77">
        <v>5</v>
      </c>
      <c r="J3783" s="52">
        <v>19.44444</v>
      </c>
      <c r="K3783" s="53">
        <f>Tabla3[[#This Row],[PRECIOS]]-Tabla3[[#This Row],[PRECIOS]]*10%</f>
        <v>17.499995999999999</v>
      </c>
      <c r="L3783" s="101"/>
      <c r="M3783" s="54"/>
      <c r="N3783" s="55">
        <f>IFERROR(Tabla3[[#This Row],[PRECIOS]]-Tabla3[[#This Row],[PRECIOS]]*Tabla3[[#This Row],[% PRODUCTO]]," ")</f>
        <v>19.44444</v>
      </c>
      <c r="O3783" s="54"/>
      <c r="P3783" s="55">
        <f>IFERROR(Tabla3[[#This Row],[OCULTAR2]]-Tabla3[[#This Row],[OCULTAR2]]*Tabla3[[#This Row],[% LÍNEA]]," ")</f>
        <v>19.44444</v>
      </c>
      <c r="Q3783" s="56">
        <f>IFERROR(Tabla3[[#This Row],[% PRODUCTO]]+Tabla3[[#This Row],[% LÍNEA]]," ")</f>
        <v>0</v>
      </c>
      <c r="R3783" s="53">
        <f>Tabla3[[#This Row],[OCULTAR3]]</f>
        <v>19.44444</v>
      </c>
      <c r="S3783" s="53">
        <f>Tabla3[[#This Row],[PRECIO SIN %]]-Tabla3[[#This Row],[PRECIO SIN %]]*10%</f>
        <v>17.499995999999999</v>
      </c>
      <c r="T3783" s="80">
        <f>(Tabla3[[#This Row],[PRECIO CON DESCT.]]-(Tabla3[[#This Row],[PRECIO CON DESCT.]]*$T$6))</f>
        <v>11.02499748</v>
      </c>
      <c r="U3783" s="96"/>
      <c r="V3783" s="94">
        <f>Tabla3[[#This Row],[PRECIO %      en $]]*Tabla3[[#This Row],[PEDIDO ]]</f>
        <v>0</v>
      </c>
      <c r="W3783" s="57">
        <f>Tabla3[[#This Row],[PRECIO CON DESCT.]]*Tabla3[[#This Row],[PEDIDO ]]</f>
        <v>0</v>
      </c>
      <c r="X3783" s="58">
        <f>Tabla3[[#This Row],[PRECIO SIN %]]*Tabla3[[#This Row],[PEDIDO ]]</f>
        <v>0</v>
      </c>
    </row>
    <row r="3784" spans="1:24" ht="33" customHeight="1" x14ac:dyDescent="0.4">
      <c r="A3784" s="125">
        <v>7592194002159</v>
      </c>
      <c r="B3784" s="59" t="s">
        <v>297</v>
      </c>
      <c r="C3784" s="59" t="s">
        <v>335</v>
      </c>
      <c r="D37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784" s="119" t="s">
        <v>4246</v>
      </c>
      <c r="F3784" s="76" t="s">
        <v>526</v>
      </c>
      <c r="G37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784" s="78">
        <v>22</v>
      </c>
      <c r="J3784" s="52">
        <v>4.3333300000000001</v>
      </c>
      <c r="K3784" s="60">
        <f>Tabla3[[#This Row],[PRECIOS]]-Tabla3[[#This Row],[PRECIOS]]*10%</f>
        <v>3.8999969999999999</v>
      </c>
      <c r="L3784" s="101" t="s">
        <v>5327</v>
      </c>
      <c r="M3784" s="61"/>
      <c r="N3784" s="55">
        <f>IFERROR(Tabla3[[#This Row],[PRECIOS]]-Tabla3[[#This Row],[PRECIOS]]*Tabla3[[#This Row],[% PRODUCTO]]," ")</f>
        <v>4.3333300000000001</v>
      </c>
      <c r="O3784" s="61"/>
      <c r="P3784" s="55">
        <f>IFERROR(Tabla3[[#This Row],[OCULTAR2]]-Tabla3[[#This Row],[OCULTAR2]]*Tabla3[[#This Row],[% LÍNEA]]," ")</f>
        <v>4.3333300000000001</v>
      </c>
      <c r="Q3784" s="56">
        <f>IFERROR(Tabla3[[#This Row],[% PRODUCTO]]+Tabla3[[#This Row],[% LÍNEA]]," ")</f>
        <v>0</v>
      </c>
      <c r="R3784" s="60">
        <f>Tabla3[[#This Row],[OCULTAR3]]</f>
        <v>4.3333300000000001</v>
      </c>
      <c r="S3784" s="60">
        <f>Tabla3[[#This Row],[PRECIO SIN %]]-Tabla3[[#This Row],[PRECIO SIN %]]*10%</f>
        <v>3.8999969999999999</v>
      </c>
      <c r="T3784" s="80">
        <f>(Tabla3[[#This Row],[PRECIO CON DESCT.]]-(Tabla3[[#This Row],[PRECIO CON DESCT.]]*$T$6))</f>
        <v>2.4569981099999998</v>
      </c>
      <c r="U3784" s="96"/>
      <c r="V3784" s="94">
        <f>Tabla3[[#This Row],[PRECIO %      en $]]*Tabla3[[#This Row],[PEDIDO ]]</f>
        <v>0</v>
      </c>
      <c r="W3784" s="57">
        <f>Tabla3[[#This Row],[PRECIO CON DESCT.]]*Tabla3[[#This Row],[PEDIDO ]]</f>
        <v>0</v>
      </c>
      <c r="X3784" s="58">
        <f>Tabla3[[#This Row],[PRECIO SIN %]]*Tabla3[[#This Row],[PEDIDO ]]</f>
        <v>0</v>
      </c>
    </row>
    <row r="3785" spans="1:24" ht="33" customHeight="1" x14ac:dyDescent="0.4">
      <c r="A3785" s="124">
        <v>1238097181</v>
      </c>
      <c r="B3785" s="51" t="s">
        <v>297</v>
      </c>
      <c r="C3785" s="51" t="s">
        <v>318</v>
      </c>
      <c r="D37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85" s="118" t="s">
        <v>4247</v>
      </c>
      <c r="F3785" s="75" t="s">
        <v>526</v>
      </c>
      <c r="G37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85" s="77">
        <v>8</v>
      </c>
      <c r="J3785" s="52">
        <v>9.8333300000000001</v>
      </c>
      <c r="K3785" s="53">
        <f>Tabla3[[#This Row],[PRECIOS]]-Tabla3[[#This Row],[PRECIOS]]*10%</f>
        <v>8.8499970000000001</v>
      </c>
      <c r="L3785" s="101"/>
      <c r="M3785" s="54"/>
      <c r="N3785" s="55">
        <f>IFERROR(Tabla3[[#This Row],[PRECIOS]]-Tabla3[[#This Row],[PRECIOS]]*Tabla3[[#This Row],[% PRODUCTO]]," ")</f>
        <v>9.8333300000000001</v>
      </c>
      <c r="O3785" s="54"/>
      <c r="P3785" s="55">
        <f>IFERROR(Tabla3[[#This Row],[OCULTAR2]]-Tabla3[[#This Row],[OCULTAR2]]*Tabla3[[#This Row],[% LÍNEA]]," ")</f>
        <v>9.8333300000000001</v>
      </c>
      <c r="Q3785" s="56">
        <f>IFERROR(Tabla3[[#This Row],[% PRODUCTO]]+Tabla3[[#This Row],[% LÍNEA]]," ")</f>
        <v>0</v>
      </c>
      <c r="R3785" s="53">
        <f>Tabla3[[#This Row],[OCULTAR3]]</f>
        <v>9.8333300000000001</v>
      </c>
      <c r="S3785" s="53">
        <f>Tabla3[[#This Row],[PRECIO SIN %]]-Tabla3[[#This Row],[PRECIO SIN %]]*10%</f>
        <v>8.8499970000000001</v>
      </c>
      <c r="T3785" s="80">
        <f>(Tabla3[[#This Row],[PRECIO CON DESCT.]]-(Tabla3[[#This Row],[PRECIO CON DESCT.]]*$T$6))</f>
        <v>5.5754981099999998</v>
      </c>
      <c r="U3785" s="96"/>
      <c r="V3785" s="94">
        <f>Tabla3[[#This Row],[PRECIO %      en $]]*Tabla3[[#This Row],[PEDIDO ]]</f>
        <v>0</v>
      </c>
      <c r="W3785" s="57">
        <f>Tabla3[[#This Row],[PRECIO CON DESCT.]]*Tabla3[[#This Row],[PEDIDO ]]</f>
        <v>0</v>
      </c>
      <c r="X3785" s="58">
        <f>Tabla3[[#This Row],[PRECIO SIN %]]*Tabla3[[#This Row],[PEDIDO ]]</f>
        <v>0</v>
      </c>
    </row>
    <row r="3786" spans="1:24" ht="33" customHeight="1" x14ac:dyDescent="0.4">
      <c r="A3786" s="125">
        <v>1238097180</v>
      </c>
      <c r="B3786" s="59" t="s">
        <v>297</v>
      </c>
      <c r="C3786" s="59" t="s">
        <v>318</v>
      </c>
      <c r="D37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86" s="119" t="s">
        <v>4248</v>
      </c>
      <c r="F3786" s="76" t="s">
        <v>526</v>
      </c>
      <c r="G37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86" s="78">
        <v>1</v>
      </c>
      <c r="J3786" s="52">
        <v>10.05556</v>
      </c>
      <c r="K3786" s="60">
        <f>Tabla3[[#This Row],[PRECIOS]]-Tabla3[[#This Row],[PRECIOS]]*10%</f>
        <v>9.0500039999999995</v>
      </c>
      <c r="L3786" s="101"/>
      <c r="M3786" s="61"/>
      <c r="N3786" s="55">
        <f>IFERROR(Tabla3[[#This Row],[PRECIOS]]-Tabla3[[#This Row],[PRECIOS]]*Tabla3[[#This Row],[% PRODUCTO]]," ")</f>
        <v>10.05556</v>
      </c>
      <c r="O3786" s="61"/>
      <c r="P3786" s="55">
        <f>IFERROR(Tabla3[[#This Row],[OCULTAR2]]-Tabla3[[#This Row],[OCULTAR2]]*Tabla3[[#This Row],[% LÍNEA]]," ")</f>
        <v>10.05556</v>
      </c>
      <c r="Q3786" s="56">
        <f>IFERROR(Tabla3[[#This Row],[% PRODUCTO]]+Tabla3[[#This Row],[% LÍNEA]]," ")</f>
        <v>0</v>
      </c>
      <c r="R3786" s="60">
        <f>Tabla3[[#This Row],[OCULTAR3]]</f>
        <v>10.05556</v>
      </c>
      <c r="S3786" s="60">
        <f>Tabla3[[#This Row],[PRECIO SIN %]]-Tabla3[[#This Row],[PRECIO SIN %]]*10%</f>
        <v>9.0500039999999995</v>
      </c>
      <c r="T3786" s="80">
        <f>(Tabla3[[#This Row],[PRECIO CON DESCT.]]-(Tabla3[[#This Row],[PRECIO CON DESCT.]]*$T$6))</f>
        <v>5.70150252</v>
      </c>
      <c r="U3786" s="96"/>
      <c r="V3786" s="94">
        <f>Tabla3[[#This Row],[PRECIO %      en $]]*Tabla3[[#This Row],[PEDIDO ]]</f>
        <v>0</v>
      </c>
      <c r="W3786" s="57">
        <f>Tabla3[[#This Row],[PRECIO CON DESCT.]]*Tabla3[[#This Row],[PEDIDO ]]</f>
        <v>0</v>
      </c>
      <c r="X3786" s="58">
        <f>Tabla3[[#This Row],[PRECIO SIN %]]*Tabla3[[#This Row],[PEDIDO ]]</f>
        <v>0</v>
      </c>
    </row>
    <row r="3787" spans="1:24" ht="33" customHeight="1" x14ac:dyDescent="0.4">
      <c r="A3787" s="124">
        <v>7591011002563</v>
      </c>
      <c r="B3787" s="51" t="s">
        <v>297</v>
      </c>
      <c r="C3787" s="51" t="s">
        <v>337</v>
      </c>
      <c r="D37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87" s="118" t="s">
        <v>4249</v>
      </c>
      <c r="F3787" s="75" t="s">
        <v>526</v>
      </c>
      <c r="G37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87" s="77">
        <v>7</v>
      </c>
      <c r="J3787" s="52">
        <v>27.22222</v>
      </c>
      <c r="K3787" s="53">
        <f>Tabla3[[#This Row],[PRECIOS]]-Tabla3[[#This Row],[PRECIOS]]*10%</f>
        <v>24.499997999999998</v>
      </c>
      <c r="L3787" s="101"/>
      <c r="M3787" s="54"/>
      <c r="N3787" s="55">
        <f>IFERROR(Tabla3[[#This Row],[PRECIOS]]-Tabla3[[#This Row],[PRECIOS]]*Tabla3[[#This Row],[% PRODUCTO]]," ")</f>
        <v>27.22222</v>
      </c>
      <c r="O3787" s="54"/>
      <c r="P3787" s="55">
        <f>IFERROR(Tabla3[[#This Row],[OCULTAR2]]-Tabla3[[#This Row],[OCULTAR2]]*Tabla3[[#This Row],[% LÍNEA]]," ")</f>
        <v>27.22222</v>
      </c>
      <c r="Q3787" s="56">
        <f>IFERROR(Tabla3[[#This Row],[% PRODUCTO]]+Tabla3[[#This Row],[% LÍNEA]]," ")</f>
        <v>0</v>
      </c>
      <c r="R3787" s="53">
        <f>Tabla3[[#This Row],[OCULTAR3]]</f>
        <v>27.22222</v>
      </c>
      <c r="S3787" s="53">
        <f>Tabla3[[#This Row],[PRECIO SIN %]]-Tabla3[[#This Row],[PRECIO SIN %]]*10%</f>
        <v>24.499997999999998</v>
      </c>
      <c r="T3787" s="80">
        <f>(Tabla3[[#This Row],[PRECIO CON DESCT.]]-(Tabla3[[#This Row],[PRECIO CON DESCT.]]*$T$6))</f>
        <v>15.434998739999999</v>
      </c>
      <c r="U3787" s="96"/>
      <c r="V3787" s="94">
        <f>Tabla3[[#This Row],[PRECIO %      en $]]*Tabla3[[#This Row],[PEDIDO ]]</f>
        <v>0</v>
      </c>
      <c r="W3787" s="57">
        <f>Tabla3[[#This Row],[PRECIO CON DESCT.]]*Tabla3[[#This Row],[PEDIDO ]]</f>
        <v>0</v>
      </c>
      <c r="X3787" s="58">
        <f>Tabla3[[#This Row],[PRECIO SIN %]]*Tabla3[[#This Row],[PEDIDO ]]</f>
        <v>0</v>
      </c>
    </row>
    <row r="3788" spans="1:24" ht="33" customHeight="1" x14ac:dyDescent="0.4">
      <c r="A3788" s="125">
        <v>7592194002142</v>
      </c>
      <c r="B3788" s="59" t="s">
        <v>297</v>
      </c>
      <c r="C3788" s="59" t="s">
        <v>335</v>
      </c>
      <c r="D37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88" s="119" t="s">
        <v>4250</v>
      </c>
      <c r="F3788" s="76" t="s">
        <v>526</v>
      </c>
      <c r="G37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88" s="78">
        <v>21</v>
      </c>
      <c r="J3788" s="52">
        <v>4.3333300000000001</v>
      </c>
      <c r="K3788" s="60">
        <f>Tabla3[[#This Row],[PRECIOS]]-Tabla3[[#This Row],[PRECIOS]]*10%</f>
        <v>3.8999969999999999</v>
      </c>
      <c r="L3788" s="101"/>
      <c r="M3788" s="61"/>
      <c r="N3788" s="55">
        <f>IFERROR(Tabla3[[#This Row],[PRECIOS]]-Tabla3[[#This Row],[PRECIOS]]*Tabla3[[#This Row],[% PRODUCTO]]," ")</f>
        <v>4.3333300000000001</v>
      </c>
      <c r="O3788" s="61"/>
      <c r="P3788" s="55">
        <f>IFERROR(Tabla3[[#This Row],[OCULTAR2]]-Tabla3[[#This Row],[OCULTAR2]]*Tabla3[[#This Row],[% LÍNEA]]," ")</f>
        <v>4.3333300000000001</v>
      </c>
      <c r="Q3788" s="56">
        <f>IFERROR(Tabla3[[#This Row],[% PRODUCTO]]+Tabla3[[#This Row],[% LÍNEA]]," ")</f>
        <v>0</v>
      </c>
      <c r="R3788" s="60">
        <f>Tabla3[[#This Row],[OCULTAR3]]</f>
        <v>4.3333300000000001</v>
      </c>
      <c r="S3788" s="60">
        <f>Tabla3[[#This Row],[PRECIO SIN %]]-Tabla3[[#This Row],[PRECIO SIN %]]*10%</f>
        <v>3.8999969999999999</v>
      </c>
      <c r="T3788" s="80">
        <f>(Tabla3[[#This Row],[PRECIO CON DESCT.]]-(Tabla3[[#This Row],[PRECIO CON DESCT.]]*$T$6))</f>
        <v>2.4569981099999998</v>
      </c>
      <c r="U3788" s="96"/>
      <c r="V3788" s="94">
        <f>Tabla3[[#This Row],[PRECIO %      en $]]*Tabla3[[#This Row],[PEDIDO ]]</f>
        <v>0</v>
      </c>
      <c r="W3788" s="57">
        <f>Tabla3[[#This Row],[PRECIO CON DESCT.]]*Tabla3[[#This Row],[PEDIDO ]]</f>
        <v>0</v>
      </c>
      <c r="X3788" s="58">
        <f>Tabla3[[#This Row],[PRECIO SIN %]]*Tabla3[[#This Row],[PEDIDO ]]</f>
        <v>0</v>
      </c>
    </row>
    <row r="3789" spans="1:24" ht="33" customHeight="1" x14ac:dyDescent="0.4">
      <c r="A3789" s="124" t="s">
        <v>361</v>
      </c>
      <c r="B3789" s="51" t="s">
        <v>297</v>
      </c>
      <c r="C3789" s="51" t="s">
        <v>297</v>
      </c>
      <c r="D37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89" s="118" t="s">
        <v>4251</v>
      </c>
      <c r="F3789" s="75" t="s">
        <v>526</v>
      </c>
      <c r="G37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89" s="77">
        <v>14</v>
      </c>
      <c r="J3789" s="52">
        <v>14.44444</v>
      </c>
      <c r="K3789" s="53">
        <f>Tabla3[[#This Row],[PRECIOS]]-Tabla3[[#This Row],[PRECIOS]]*10%</f>
        <v>12.999995999999999</v>
      </c>
      <c r="L3789" s="101"/>
      <c r="M3789" s="54"/>
      <c r="N3789" s="55">
        <f>IFERROR(Tabla3[[#This Row],[PRECIOS]]-Tabla3[[#This Row],[PRECIOS]]*Tabla3[[#This Row],[% PRODUCTO]]," ")</f>
        <v>14.44444</v>
      </c>
      <c r="O3789" s="54"/>
      <c r="P3789" s="55">
        <f>IFERROR(Tabla3[[#This Row],[OCULTAR2]]-Tabla3[[#This Row],[OCULTAR2]]*Tabla3[[#This Row],[% LÍNEA]]," ")</f>
        <v>14.44444</v>
      </c>
      <c r="Q3789" s="56">
        <f>IFERROR(Tabla3[[#This Row],[% PRODUCTO]]+Tabla3[[#This Row],[% LÍNEA]]," ")</f>
        <v>0</v>
      </c>
      <c r="R3789" s="53">
        <f>Tabla3[[#This Row],[OCULTAR3]]</f>
        <v>14.44444</v>
      </c>
      <c r="S3789" s="53">
        <f>Tabla3[[#This Row],[PRECIO SIN %]]-Tabla3[[#This Row],[PRECIO SIN %]]*10%</f>
        <v>12.999995999999999</v>
      </c>
      <c r="T3789" s="80">
        <f>(Tabla3[[#This Row],[PRECIO CON DESCT.]]-(Tabla3[[#This Row],[PRECIO CON DESCT.]]*$T$6))</f>
        <v>8.1899974799999988</v>
      </c>
      <c r="U3789" s="96"/>
      <c r="V3789" s="94">
        <f>Tabla3[[#This Row],[PRECIO %      en $]]*Tabla3[[#This Row],[PEDIDO ]]</f>
        <v>0</v>
      </c>
      <c r="W3789" s="57">
        <f>Tabla3[[#This Row],[PRECIO CON DESCT.]]*Tabla3[[#This Row],[PEDIDO ]]</f>
        <v>0</v>
      </c>
      <c r="X3789" s="58">
        <f>Tabla3[[#This Row],[PRECIO SIN %]]*Tabla3[[#This Row],[PEDIDO ]]</f>
        <v>0</v>
      </c>
    </row>
    <row r="3790" spans="1:24" ht="33" customHeight="1" x14ac:dyDescent="0.4">
      <c r="A3790" s="125">
        <v>8437019606183</v>
      </c>
      <c r="B3790" s="59" t="s">
        <v>297</v>
      </c>
      <c r="C3790" s="59" t="s">
        <v>317</v>
      </c>
      <c r="D37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90" s="119" t="s">
        <v>4252</v>
      </c>
      <c r="F3790" s="76" t="s">
        <v>537</v>
      </c>
      <c r="G37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90" s="78">
        <v>8909</v>
      </c>
      <c r="J3790" s="52">
        <v>0.11111</v>
      </c>
      <c r="K3790" s="60">
        <f>Tabla3[[#This Row],[PRECIOS]]-Tabla3[[#This Row],[PRECIOS]]*10%</f>
        <v>9.9999000000000005E-2</v>
      </c>
      <c r="L3790" s="101"/>
      <c r="M3790" s="61"/>
      <c r="N3790" s="55">
        <f>IFERROR(Tabla3[[#This Row],[PRECIOS]]-Tabla3[[#This Row],[PRECIOS]]*Tabla3[[#This Row],[% PRODUCTO]]," ")</f>
        <v>0.11111</v>
      </c>
      <c r="O3790" s="61"/>
      <c r="P3790" s="55">
        <f>IFERROR(Tabla3[[#This Row],[OCULTAR2]]-Tabla3[[#This Row],[OCULTAR2]]*Tabla3[[#This Row],[% LÍNEA]]," ")</f>
        <v>0.11111</v>
      </c>
      <c r="Q3790" s="56">
        <f>IFERROR(Tabla3[[#This Row],[% PRODUCTO]]+Tabla3[[#This Row],[% LÍNEA]]," ")</f>
        <v>0</v>
      </c>
      <c r="R3790" s="60">
        <f>Tabla3[[#This Row],[OCULTAR3]]</f>
        <v>0.11111</v>
      </c>
      <c r="S3790" s="60">
        <f>Tabla3[[#This Row],[PRECIO SIN %]]-Tabla3[[#This Row],[PRECIO SIN %]]*10%</f>
        <v>9.9999000000000005E-2</v>
      </c>
      <c r="T3790" s="80">
        <f>(Tabla3[[#This Row],[PRECIO CON DESCT.]]-(Tabla3[[#This Row],[PRECIO CON DESCT.]]*$T$6))</f>
        <v>6.2999369999999999E-2</v>
      </c>
      <c r="U3790" s="96"/>
      <c r="V3790" s="94">
        <f>Tabla3[[#This Row],[PRECIO %      en $]]*Tabla3[[#This Row],[PEDIDO ]]</f>
        <v>0</v>
      </c>
      <c r="W3790" s="57">
        <f>Tabla3[[#This Row],[PRECIO CON DESCT.]]*Tabla3[[#This Row],[PEDIDO ]]</f>
        <v>0</v>
      </c>
      <c r="X3790" s="58">
        <f>Tabla3[[#This Row],[PRECIO SIN %]]*Tabla3[[#This Row],[PEDIDO ]]</f>
        <v>0</v>
      </c>
    </row>
    <row r="3791" spans="1:24" ht="33" customHeight="1" x14ac:dyDescent="0.4">
      <c r="A3791" s="124">
        <v>258312013960</v>
      </c>
      <c r="B3791" s="51" t="s">
        <v>297</v>
      </c>
      <c r="C3791" s="51" t="s">
        <v>297</v>
      </c>
      <c r="D37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91" s="118" t="s">
        <v>4253</v>
      </c>
      <c r="F3791" s="75" t="s">
        <v>526</v>
      </c>
      <c r="G37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91" s="77">
        <v>141</v>
      </c>
      <c r="J3791" s="52">
        <v>8.2222200000000001</v>
      </c>
      <c r="K3791" s="53">
        <f>Tabla3[[#This Row],[PRECIOS]]-Tabla3[[#This Row],[PRECIOS]]*10%</f>
        <v>7.3999980000000001</v>
      </c>
      <c r="L3791" s="101"/>
      <c r="M3791" s="54"/>
      <c r="N3791" s="55">
        <f>IFERROR(Tabla3[[#This Row],[PRECIOS]]-Tabla3[[#This Row],[PRECIOS]]*Tabla3[[#This Row],[% PRODUCTO]]," ")</f>
        <v>8.2222200000000001</v>
      </c>
      <c r="O3791" s="54"/>
      <c r="P3791" s="55">
        <f>IFERROR(Tabla3[[#This Row],[OCULTAR2]]-Tabla3[[#This Row],[OCULTAR2]]*Tabla3[[#This Row],[% LÍNEA]]," ")</f>
        <v>8.2222200000000001</v>
      </c>
      <c r="Q3791" s="56">
        <f>IFERROR(Tabla3[[#This Row],[% PRODUCTO]]+Tabla3[[#This Row],[% LÍNEA]]," ")</f>
        <v>0</v>
      </c>
      <c r="R3791" s="53">
        <f>Tabla3[[#This Row],[OCULTAR3]]</f>
        <v>8.2222200000000001</v>
      </c>
      <c r="S3791" s="53">
        <f>Tabla3[[#This Row],[PRECIO SIN %]]-Tabla3[[#This Row],[PRECIO SIN %]]*10%</f>
        <v>7.3999980000000001</v>
      </c>
      <c r="T3791" s="80">
        <f>(Tabla3[[#This Row],[PRECIO CON DESCT.]]-(Tabla3[[#This Row],[PRECIO CON DESCT.]]*$T$6))</f>
        <v>4.6619987399999996</v>
      </c>
      <c r="U3791" s="96"/>
      <c r="V3791" s="94">
        <f>Tabla3[[#This Row],[PRECIO %      en $]]*Tabla3[[#This Row],[PEDIDO ]]</f>
        <v>0</v>
      </c>
      <c r="W3791" s="57">
        <f>Tabla3[[#This Row],[PRECIO CON DESCT.]]*Tabla3[[#This Row],[PEDIDO ]]</f>
        <v>0</v>
      </c>
      <c r="X3791" s="58">
        <f>Tabla3[[#This Row],[PRECIO SIN %]]*Tabla3[[#This Row],[PEDIDO ]]</f>
        <v>0</v>
      </c>
    </row>
    <row r="3792" spans="1:24" ht="33" customHeight="1" x14ac:dyDescent="0.4">
      <c r="A3792" s="125"/>
      <c r="B3792" s="59" t="s">
        <v>297</v>
      </c>
      <c r="C3792" s="59" t="s">
        <v>297</v>
      </c>
      <c r="D37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92" s="119" t="s">
        <v>4254</v>
      </c>
      <c r="F3792" s="76" t="s">
        <v>526</v>
      </c>
      <c r="G37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92" s="78">
        <v>2</v>
      </c>
      <c r="J3792" s="52">
        <v>40</v>
      </c>
      <c r="K3792" s="60">
        <f>Tabla3[[#This Row],[PRECIOS]]-Tabla3[[#This Row],[PRECIOS]]*10%</f>
        <v>36</v>
      </c>
      <c r="L3792" s="101"/>
      <c r="M3792" s="61"/>
      <c r="N3792" s="55">
        <f>IFERROR(Tabla3[[#This Row],[PRECIOS]]-Tabla3[[#This Row],[PRECIOS]]*Tabla3[[#This Row],[% PRODUCTO]]," ")</f>
        <v>40</v>
      </c>
      <c r="O3792" s="61"/>
      <c r="P3792" s="55">
        <f>IFERROR(Tabla3[[#This Row],[OCULTAR2]]-Tabla3[[#This Row],[OCULTAR2]]*Tabla3[[#This Row],[% LÍNEA]]," ")</f>
        <v>40</v>
      </c>
      <c r="Q3792" s="56">
        <f>IFERROR(Tabla3[[#This Row],[% PRODUCTO]]+Tabla3[[#This Row],[% LÍNEA]]," ")</f>
        <v>0</v>
      </c>
      <c r="R3792" s="60">
        <f>Tabla3[[#This Row],[OCULTAR3]]</f>
        <v>40</v>
      </c>
      <c r="S3792" s="60">
        <f>Tabla3[[#This Row],[PRECIO SIN %]]-Tabla3[[#This Row],[PRECIO SIN %]]*10%</f>
        <v>36</v>
      </c>
      <c r="T3792" s="80">
        <f>(Tabla3[[#This Row],[PRECIO CON DESCT.]]-(Tabla3[[#This Row],[PRECIO CON DESCT.]]*$T$6))</f>
        <v>22.68</v>
      </c>
      <c r="U3792" s="96"/>
      <c r="V3792" s="94">
        <f>Tabla3[[#This Row],[PRECIO %      en $]]*Tabla3[[#This Row],[PEDIDO ]]</f>
        <v>0</v>
      </c>
      <c r="W3792" s="57">
        <f>Tabla3[[#This Row],[PRECIO CON DESCT.]]*Tabla3[[#This Row],[PEDIDO ]]</f>
        <v>0</v>
      </c>
      <c r="X3792" s="58">
        <f>Tabla3[[#This Row],[PRECIO SIN %]]*Tabla3[[#This Row],[PEDIDO ]]</f>
        <v>0</v>
      </c>
    </row>
    <row r="3793" spans="1:24" ht="33" customHeight="1" x14ac:dyDescent="0.4">
      <c r="A3793" s="124">
        <v>784300500124</v>
      </c>
      <c r="B3793" s="51" t="s">
        <v>297</v>
      </c>
      <c r="C3793" s="51" t="s">
        <v>397</v>
      </c>
      <c r="D37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93" s="118" t="s">
        <v>4255</v>
      </c>
      <c r="F3793" s="75" t="s">
        <v>526</v>
      </c>
      <c r="G37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93" s="77">
        <v>92</v>
      </c>
      <c r="J3793" s="52">
        <v>2.0888900000000001</v>
      </c>
      <c r="K3793" s="53">
        <f>Tabla3[[#This Row],[PRECIOS]]-Tabla3[[#This Row],[PRECIOS]]*10%</f>
        <v>1.880001</v>
      </c>
      <c r="L3793" s="101"/>
      <c r="M3793" s="54"/>
      <c r="N3793" s="55">
        <f>IFERROR(Tabla3[[#This Row],[PRECIOS]]-Tabla3[[#This Row],[PRECIOS]]*Tabla3[[#This Row],[% PRODUCTO]]," ")</f>
        <v>2.0888900000000001</v>
      </c>
      <c r="O3793" s="54"/>
      <c r="P3793" s="55">
        <f>IFERROR(Tabla3[[#This Row],[OCULTAR2]]-Tabla3[[#This Row],[OCULTAR2]]*Tabla3[[#This Row],[% LÍNEA]]," ")</f>
        <v>2.0888900000000001</v>
      </c>
      <c r="Q3793" s="56">
        <f>IFERROR(Tabla3[[#This Row],[% PRODUCTO]]+Tabla3[[#This Row],[% LÍNEA]]," ")</f>
        <v>0</v>
      </c>
      <c r="R3793" s="53">
        <f>Tabla3[[#This Row],[OCULTAR3]]</f>
        <v>2.0888900000000001</v>
      </c>
      <c r="S3793" s="53">
        <f>Tabla3[[#This Row],[PRECIO SIN %]]-Tabla3[[#This Row],[PRECIO SIN %]]*10%</f>
        <v>1.880001</v>
      </c>
      <c r="T3793" s="80">
        <f>(Tabla3[[#This Row],[PRECIO CON DESCT.]]-(Tabla3[[#This Row],[PRECIO CON DESCT.]]*$T$6))</f>
        <v>1.1844006300000001</v>
      </c>
      <c r="U3793" s="96"/>
      <c r="V3793" s="94">
        <f>Tabla3[[#This Row],[PRECIO %      en $]]*Tabla3[[#This Row],[PEDIDO ]]</f>
        <v>0</v>
      </c>
      <c r="W3793" s="57">
        <f>Tabla3[[#This Row],[PRECIO CON DESCT.]]*Tabla3[[#This Row],[PEDIDO ]]</f>
        <v>0</v>
      </c>
      <c r="X3793" s="58">
        <f>Tabla3[[#This Row],[PRECIO SIN %]]*Tabla3[[#This Row],[PEDIDO ]]</f>
        <v>0</v>
      </c>
    </row>
    <row r="3794" spans="1:24" ht="33" customHeight="1" x14ac:dyDescent="0.4">
      <c r="A3794" s="125">
        <v>784300500100</v>
      </c>
      <c r="B3794" s="59" t="s">
        <v>297</v>
      </c>
      <c r="C3794" s="59" t="s">
        <v>397</v>
      </c>
      <c r="D37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94" s="119" t="s">
        <v>4256</v>
      </c>
      <c r="F3794" s="76" t="s">
        <v>526</v>
      </c>
      <c r="G37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94" s="78">
        <v>30</v>
      </c>
      <c r="J3794" s="52">
        <v>2.01111</v>
      </c>
      <c r="K3794" s="60">
        <f>Tabla3[[#This Row],[PRECIOS]]-Tabla3[[#This Row],[PRECIOS]]*10%</f>
        <v>1.8099989999999999</v>
      </c>
      <c r="L3794" s="101"/>
      <c r="M3794" s="61"/>
      <c r="N3794" s="55">
        <f>IFERROR(Tabla3[[#This Row],[PRECIOS]]-Tabla3[[#This Row],[PRECIOS]]*Tabla3[[#This Row],[% PRODUCTO]]," ")</f>
        <v>2.01111</v>
      </c>
      <c r="O3794" s="61"/>
      <c r="P3794" s="55">
        <f>IFERROR(Tabla3[[#This Row],[OCULTAR2]]-Tabla3[[#This Row],[OCULTAR2]]*Tabla3[[#This Row],[% LÍNEA]]," ")</f>
        <v>2.01111</v>
      </c>
      <c r="Q3794" s="56">
        <f>IFERROR(Tabla3[[#This Row],[% PRODUCTO]]+Tabla3[[#This Row],[% LÍNEA]]," ")</f>
        <v>0</v>
      </c>
      <c r="R3794" s="60">
        <f>Tabla3[[#This Row],[OCULTAR3]]</f>
        <v>2.01111</v>
      </c>
      <c r="S3794" s="60">
        <f>Tabla3[[#This Row],[PRECIO SIN %]]-Tabla3[[#This Row],[PRECIO SIN %]]*10%</f>
        <v>1.8099989999999999</v>
      </c>
      <c r="T3794" s="80">
        <f>(Tabla3[[#This Row],[PRECIO CON DESCT.]]-(Tabla3[[#This Row],[PRECIO CON DESCT.]]*$T$6))</f>
        <v>1.1402993699999999</v>
      </c>
      <c r="U3794" s="96"/>
      <c r="V3794" s="94">
        <f>Tabla3[[#This Row],[PRECIO %      en $]]*Tabla3[[#This Row],[PEDIDO ]]</f>
        <v>0</v>
      </c>
      <c r="W3794" s="57">
        <f>Tabla3[[#This Row],[PRECIO CON DESCT.]]*Tabla3[[#This Row],[PEDIDO ]]</f>
        <v>0</v>
      </c>
      <c r="X3794" s="58">
        <f>Tabla3[[#This Row],[PRECIO SIN %]]*Tabla3[[#This Row],[PEDIDO ]]</f>
        <v>0</v>
      </c>
    </row>
    <row r="3795" spans="1:24" ht="33" customHeight="1" x14ac:dyDescent="0.4">
      <c r="A3795" s="124">
        <v>784300500148</v>
      </c>
      <c r="B3795" s="51" t="s">
        <v>297</v>
      </c>
      <c r="C3795" s="51" t="s">
        <v>397</v>
      </c>
      <c r="D37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95" s="118" t="s">
        <v>4257</v>
      </c>
      <c r="F3795" s="75" t="s">
        <v>526</v>
      </c>
      <c r="G37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95" s="77">
        <v>32</v>
      </c>
      <c r="J3795" s="52">
        <v>2.1</v>
      </c>
      <c r="K3795" s="53">
        <f>Tabla3[[#This Row],[PRECIOS]]-Tabla3[[#This Row],[PRECIOS]]*10%</f>
        <v>1.8900000000000001</v>
      </c>
      <c r="L3795" s="101"/>
      <c r="M3795" s="54"/>
      <c r="N3795" s="55">
        <f>IFERROR(Tabla3[[#This Row],[PRECIOS]]-Tabla3[[#This Row],[PRECIOS]]*Tabla3[[#This Row],[% PRODUCTO]]," ")</f>
        <v>2.1</v>
      </c>
      <c r="O3795" s="54"/>
      <c r="P3795" s="55">
        <f>IFERROR(Tabla3[[#This Row],[OCULTAR2]]-Tabla3[[#This Row],[OCULTAR2]]*Tabla3[[#This Row],[% LÍNEA]]," ")</f>
        <v>2.1</v>
      </c>
      <c r="Q3795" s="56">
        <f>IFERROR(Tabla3[[#This Row],[% PRODUCTO]]+Tabla3[[#This Row],[% LÍNEA]]," ")</f>
        <v>0</v>
      </c>
      <c r="R3795" s="53">
        <f>Tabla3[[#This Row],[OCULTAR3]]</f>
        <v>2.1</v>
      </c>
      <c r="S3795" s="53">
        <f>Tabla3[[#This Row],[PRECIO SIN %]]-Tabla3[[#This Row],[PRECIO SIN %]]*10%</f>
        <v>1.8900000000000001</v>
      </c>
      <c r="T3795" s="80">
        <f>(Tabla3[[#This Row],[PRECIO CON DESCT.]]-(Tabla3[[#This Row],[PRECIO CON DESCT.]]*$T$6))</f>
        <v>1.1907000000000001</v>
      </c>
      <c r="U3795" s="96"/>
      <c r="V3795" s="94">
        <f>Tabla3[[#This Row],[PRECIO %      en $]]*Tabla3[[#This Row],[PEDIDO ]]</f>
        <v>0</v>
      </c>
      <c r="W3795" s="57">
        <f>Tabla3[[#This Row],[PRECIO CON DESCT.]]*Tabla3[[#This Row],[PEDIDO ]]</f>
        <v>0</v>
      </c>
      <c r="X3795" s="58">
        <f>Tabla3[[#This Row],[PRECIO SIN %]]*Tabla3[[#This Row],[PEDIDO ]]</f>
        <v>0</v>
      </c>
    </row>
    <row r="3796" spans="1:24" ht="33" customHeight="1" x14ac:dyDescent="0.4">
      <c r="A3796" s="125">
        <v>784300500223</v>
      </c>
      <c r="B3796" s="59" t="s">
        <v>297</v>
      </c>
      <c r="C3796" s="59" t="s">
        <v>397</v>
      </c>
      <c r="D37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96" s="119" t="s">
        <v>4258</v>
      </c>
      <c r="F3796" s="76" t="s">
        <v>526</v>
      </c>
      <c r="G37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96" s="78">
        <v>40</v>
      </c>
      <c r="J3796" s="52">
        <v>5</v>
      </c>
      <c r="K3796" s="60">
        <f>Tabla3[[#This Row],[PRECIOS]]-Tabla3[[#This Row],[PRECIOS]]*10%</f>
        <v>4.5</v>
      </c>
      <c r="L3796" s="101"/>
      <c r="M3796" s="61"/>
      <c r="N3796" s="55">
        <f>IFERROR(Tabla3[[#This Row],[PRECIOS]]-Tabla3[[#This Row],[PRECIOS]]*Tabla3[[#This Row],[% PRODUCTO]]," ")</f>
        <v>5</v>
      </c>
      <c r="O3796" s="61"/>
      <c r="P3796" s="55">
        <f>IFERROR(Tabla3[[#This Row],[OCULTAR2]]-Tabla3[[#This Row],[OCULTAR2]]*Tabla3[[#This Row],[% LÍNEA]]," ")</f>
        <v>5</v>
      </c>
      <c r="Q3796" s="56">
        <f>IFERROR(Tabla3[[#This Row],[% PRODUCTO]]+Tabla3[[#This Row],[% LÍNEA]]," ")</f>
        <v>0</v>
      </c>
      <c r="R3796" s="60">
        <f>Tabla3[[#This Row],[OCULTAR3]]</f>
        <v>5</v>
      </c>
      <c r="S3796" s="60">
        <f>Tabla3[[#This Row],[PRECIO SIN %]]-Tabla3[[#This Row],[PRECIO SIN %]]*10%</f>
        <v>4.5</v>
      </c>
      <c r="T3796" s="80">
        <f>(Tabla3[[#This Row],[PRECIO CON DESCT.]]-(Tabla3[[#This Row],[PRECIO CON DESCT.]]*$T$6))</f>
        <v>2.835</v>
      </c>
      <c r="U3796" s="96"/>
      <c r="V3796" s="94">
        <f>Tabla3[[#This Row],[PRECIO %      en $]]*Tabla3[[#This Row],[PEDIDO ]]</f>
        <v>0</v>
      </c>
      <c r="W3796" s="57">
        <f>Tabla3[[#This Row],[PRECIO CON DESCT.]]*Tabla3[[#This Row],[PEDIDO ]]</f>
        <v>0</v>
      </c>
      <c r="X3796" s="58">
        <f>Tabla3[[#This Row],[PRECIO SIN %]]*Tabla3[[#This Row],[PEDIDO ]]</f>
        <v>0</v>
      </c>
    </row>
    <row r="3797" spans="1:24" ht="33" customHeight="1" x14ac:dyDescent="0.4">
      <c r="A3797" s="124">
        <v>784300500292</v>
      </c>
      <c r="B3797" s="51" t="s">
        <v>297</v>
      </c>
      <c r="C3797" s="51" t="s">
        <v>397</v>
      </c>
      <c r="D37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97" s="118" t="s">
        <v>4259</v>
      </c>
      <c r="F3797" s="75" t="s">
        <v>526</v>
      </c>
      <c r="G37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97" s="77">
        <v>6</v>
      </c>
      <c r="J3797" s="52">
        <v>15.62</v>
      </c>
      <c r="K3797" s="53">
        <f>Tabla3[[#This Row],[PRECIOS]]-Tabla3[[#This Row],[PRECIOS]]*10%</f>
        <v>14.058</v>
      </c>
      <c r="L3797" s="101"/>
      <c r="M3797" s="54"/>
      <c r="N3797" s="55">
        <f>IFERROR(Tabla3[[#This Row],[PRECIOS]]-Tabla3[[#This Row],[PRECIOS]]*Tabla3[[#This Row],[% PRODUCTO]]," ")</f>
        <v>15.62</v>
      </c>
      <c r="O3797" s="54"/>
      <c r="P3797" s="55">
        <f>IFERROR(Tabla3[[#This Row],[OCULTAR2]]-Tabla3[[#This Row],[OCULTAR2]]*Tabla3[[#This Row],[% LÍNEA]]," ")</f>
        <v>15.62</v>
      </c>
      <c r="Q3797" s="56">
        <f>IFERROR(Tabla3[[#This Row],[% PRODUCTO]]+Tabla3[[#This Row],[% LÍNEA]]," ")</f>
        <v>0</v>
      </c>
      <c r="R3797" s="53">
        <f>Tabla3[[#This Row],[OCULTAR3]]</f>
        <v>15.62</v>
      </c>
      <c r="S3797" s="53">
        <f>Tabla3[[#This Row],[PRECIO SIN %]]-Tabla3[[#This Row],[PRECIO SIN %]]*10%</f>
        <v>14.058</v>
      </c>
      <c r="T3797" s="80">
        <f>(Tabla3[[#This Row],[PRECIO CON DESCT.]]-(Tabla3[[#This Row],[PRECIO CON DESCT.]]*$T$6))</f>
        <v>8.856539999999999</v>
      </c>
      <c r="U3797" s="96"/>
      <c r="V3797" s="94">
        <f>Tabla3[[#This Row],[PRECIO %      en $]]*Tabla3[[#This Row],[PEDIDO ]]</f>
        <v>0</v>
      </c>
      <c r="W3797" s="57">
        <f>Tabla3[[#This Row],[PRECIO CON DESCT.]]*Tabla3[[#This Row],[PEDIDO ]]</f>
        <v>0</v>
      </c>
      <c r="X3797" s="58">
        <f>Tabla3[[#This Row],[PRECIO SIN %]]*Tabla3[[#This Row],[PEDIDO ]]</f>
        <v>0</v>
      </c>
    </row>
    <row r="3798" spans="1:24" ht="33" customHeight="1" x14ac:dyDescent="0.4">
      <c r="A3798" s="125">
        <v>784300500391</v>
      </c>
      <c r="B3798" s="59" t="s">
        <v>297</v>
      </c>
      <c r="C3798" s="59" t="s">
        <v>397</v>
      </c>
      <c r="D37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98" s="119" t="s">
        <v>4260</v>
      </c>
      <c r="F3798" s="76" t="s">
        <v>526</v>
      </c>
      <c r="G37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98" s="78">
        <v>10</v>
      </c>
      <c r="J3798" s="52">
        <v>15.61111</v>
      </c>
      <c r="K3798" s="60">
        <f>Tabla3[[#This Row],[PRECIOS]]-Tabla3[[#This Row],[PRECIOS]]*10%</f>
        <v>14.049999</v>
      </c>
      <c r="L3798" s="101"/>
      <c r="M3798" s="61"/>
      <c r="N3798" s="55">
        <f>IFERROR(Tabla3[[#This Row],[PRECIOS]]-Tabla3[[#This Row],[PRECIOS]]*Tabla3[[#This Row],[% PRODUCTO]]," ")</f>
        <v>15.61111</v>
      </c>
      <c r="O3798" s="61"/>
      <c r="P3798" s="55">
        <f>IFERROR(Tabla3[[#This Row],[OCULTAR2]]-Tabla3[[#This Row],[OCULTAR2]]*Tabla3[[#This Row],[% LÍNEA]]," ")</f>
        <v>15.61111</v>
      </c>
      <c r="Q3798" s="56">
        <f>IFERROR(Tabla3[[#This Row],[% PRODUCTO]]+Tabla3[[#This Row],[% LÍNEA]]," ")</f>
        <v>0</v>
      </c>
      <c r="R3798" s="60">
        <f>Tabla3[[#This Row],[OCULTAR3]]</f>
        <v>15.61111</v>
      </c>
      <c r="S3798" s="60">
        <f>Tabla3[[#This Row],[PRECIO SIN %]]-Tabla3[[#This Row],[PRECIO SIN %]]*10%</f>
        <v>14.049999</v>
      </c>
      <c r="T3798" s="80">
        <f>(Tabla3[[#This Row],[PRECIO CON DESCT.]]-(Tabla3[[#This Row],[PRECIO CON DESCT.]]*$T$6))</f>
        <v>8.8514993699999991</v>
      </c>
      <c r="U3798" s="96"/>
      <c r="V3798" s="94">
        <f>Tabla3[[#This Row],[PRECIO %      en $]]*Tabla3[[#This Row],[PEDIDO ]]</f>
        <v>0</v>
      </c>
      <c r="W3798" s="57">
        <f>Tabla3[[#This Row],[PRECIO CON DESCT.]]*Tabla3[[#This Row],[PEDIDO ]]</f>
        <v>0</v>
      </c>
      <c r="X3798" s="58">
        <f>Tabla3[[#This Row],[PRECIO SIN %]]*Tabla3[[#This Row],[PEDIDO ]]</f>
        <v>0</v>
      </c>
    </row>
    <row r="3799" spans="1:24" ht="33" customHeight="1" x14ac:dyDescent="0.4">
      <c r="A3799" s="124">
        <v>784300500247</v>
      </c>
      <c r="B3799" s="51" t="s">
        <v>297</v>
      </c>
      <c r="C3799" s="51" t="s">
        <v>397</v>
      </c>
      <c r="D37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799" s="118" t="s">
        <v>4261</v>
      </c>
      <c r="F3799" s="75" t="s">
        <v>526</v>
      </c>
      <c r="G37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7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799" s="77">
        <v>45</v>
      </c>
      <c r="J3799" s="52">
        <v>2.09</v>
      </c>
      <c r="K3799" s="53">
        <f>Tabla3[[#This Row],[PRECIOS]]-Tabla3[[#This Row],[PRECIOS]]*10%</f>
        <v>1.8809999999999998</v>
      </c>
      <c r="L3799" s="101"/>
      <c r="M3799" s="54"/>
      <c r="N3799" s="55">
        <f>IFERROR(Tabla3[[#This Row],[PRECIOS]]-Tabla3[[#This Row],[PRECIOS]]*Tabla3[[#This Row],[% PRODUCTO]]," ")</f>
        <v>2.09</v>
      </c>
      <c r="O3799" s="54"/>
      <c r="P3799" s="55">
        <f>IFERROR(Tabla3[[#This Row],[OCULTAR2]]-Tabla3[[#This Row],[OCULTAR2]]*Tabla3[[#This Row],[% LÍNEA]]," ")</f>
        <v>2.09</v>
      </c>
      <c r="Q3799" s="56">
        <f>IFERROR(Tabla3[[#This Row],[% PRODUCTO]]+Tabla3[[#This Row],[% LÍNEA]]," ")</f>
        <v>0</v>
      </c>
      <c r="R3799" s="53">
        <f>Tabla3[[#This Row],[OCULTAR3]]</f>
        <v>2.09</v>
      </c>
      <c r="S3799" s="53">
        <f>Tabla3[[#This Row],[PRECIO SIN %]]-Tabla3[[#This Row],[PRECIO SIN %]]*10%</f>
        <v>1.8809999999999998</v>
      </c>
      <c r="T3799" s="80">
        <f>(Tabla3[[#This Row],[PRECIO CON DESCT.]]-(Tabla3[[#This Row],[PRECIO CON DESCT.]]*$T$6))</f>
        <v>1.1850299999999998</v>
      </c>
      <c r="U3799" s="96"/>
      <c r="V3799" s="94">
        <f>Tabla3[[#This Row],[PRECIO %      en $]]*Tabla3[[#This Row],[PEDIDO ]]</f>
        <v>0</v>
      </c>
      <c r="W3799" s="57">
        <f>Tabla3[[#This Row],[PRECIO CON DESCT.]]*Tabla3[[#This Row],[PEDIDO ]]</f>
        <v>0</v>
      </c>
      <c r="X3799" s="58">
        <f>Tabla3[[#This Row],[PRECIO SIN %]]*Tabla3[[#This Row],[PEDIDO ]]</f>
        <v>0</v>
      </c>
    </row>
    <row r="3800" spans="1:24" ht="33" customHeight="1" x14ac:dyDescent="0.4">
      <c r="A3800" s="125">
        <v>9784300500339</v>
      </c>
      <c r="B3800" s="59" t="s">
        <v>297</v>
      </c>
      <c r="C3800" s="59" t="s">
        <v>397</v>
      </c>
      <c r="D38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00" s="119" t="s">
        <v>4262</v>
      </c>
      <c r="F3800" s="76" t="s">
        <v>526</v>
      </c>
      <c r="G38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00" s="78">
        <v>5</v>
      </c>
      <c r="J3800" s="52">
        <v>15.61111</v>
      </c>
      <c r="K3800" s="60">
        <f>Tabla3[[#This Row],[PRECIOS]]-Tabla3[[#This Row],[PRECIOS]]*10%</f>
        <v>14.049999</v>
      </c>
      <c r="L3800" s="101"/>
      <c r="M3800" s="61"/>
      <c r="N3800" s="55">
        <f>IFERROR(Tabla3[[#This Row],[PRECIOS]]-Tabla3[[#This Row],[PRECIOS]]*Tabla3[[#This Row],[% PRODUCTO]]," ")</f>
        <v>15.61111</v>
      </c>
      <c r="O3800" s="61"/>
      <c r="P3800" s="55">
        <f>IFERROR(Tabla3[[#This Row],[OCULTAR2]]-Tabla3[[#This Row],[OCULTAR2]]*Tabla3[[#This Row],[% LÍNEA]]," ")</f>
        <v>15.61111</v>
      </c>
      <c r="Q3800" s="56">
        <f>IFERROR(Tabla3[[#This Row],[% PRODUCTO]]+Tabla3[[#This Row],[% LÍNEA]]," ")</f>
        <v>0</v>
      </c>
      <c r="R3800" s="60">
        <f>Tabla3[[#This Row],[OCULTAR3]]</f>
        <v>15.61111</v>
      </c>
      <c r="S3800" s="60">
        <f>Tabla3[[#This Row],[PRECIO SIN %]]-Tabla3[[#This Row],[PRECIO SIN %]]*10%</f>
        <v>14.049999</v>
      </c>
      <c r="T3800" s="80">
        <f>(Tabla3[[#This Row],[PRECIO CON DESCT.]]-(Tabla3[[#This Row],[PRECIO CON DESCT.]]*$T$6))</f>
        <v>8.8514993699999991</v>
      </c>
      <c r="U3800" s="96"/>
      <c r="V3800" s="94">
        <f>Tabla3[[#This Row],[PRECIO %      en $]]*Tabla3[[#This Row],[PEDIDO ]]</f>
        <v>0</v>
      </c>
      <c r="W3800" s="57">
        <f>Tabla3[[#This Row],[PRECIO CON DESCT.]]*Tabla3[[#This Row],[PEDIDO ]]</f>
        <v>0</v>
      </c>
      <c r="X3800" s="58">
        <f>Tabla3[[#This Row],[PRECIO SIN %]]*Tabla3[[#This Row],[PEDIDO ]]</f>
        <v>0</v>
      </c>
    </row>
    <row r="3801" spans="1:24" ht="33" customHeight="1" x14ac:dyDescent="0.4">
      <c r="A3801" s="124">
        <v>784300500278</v>
      </c>
      <c r="B3801" s="51" t="s">
        <v>297</v>
      </c>
      <c r="C3801" s="51" t="s">
        <v>397</v>
      </c>
      <c r="D38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01" s="118" t="s">
        <v>4263</v>
      </c>
      <c r="F3801" s="75" t="s">
        <v>526</v>
      </c>
      <c r="G38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01" s="77">
        <v>1</v>
      </c>
      <c r="J3801" s="52">
        <v>8.8111099999999993</v>
      </c>
      <c r="K3801" s="53">
        <f>Tabla3[[#This Row],[PRECIOS]]-Tabla3[[#This Row],[PRECIOS]]*10%</f>
        <v>7.9299989999999996</v>
      </c>
      <c r="L3801" s="101"/>
      <c r="M3801" s="54"/>
      <c r="N3801" s="55">
        <f>IFERROR(Tabla3[[#This Row],[PRECIOS]]-Tabla3[[#This Row],[PRECIOS]]*Tabla3[[#This Row],[% PRODUCTO]]," ")</f>
        <v>8.8111099999999993</v>
      </c>
      <c r="O3801" s="54"/>
      <c r="P3801" s="55">
        <f>IFERROR(Tabla3[[#This Row],[OCULTAR2]]-Tabla3[[#This Row],[OCULTAR2]]*Tabla3[[#This Row],[% LÍNEA]]," ")</f>
        <v>8.8111099999999993</v>
      </c>
      <c r="Q3801" s="56">
        <f>IFERROR(Tabla3[[#This Row],[% PRODUCTO]]+Tabla3[[#This Row],[% LÍNEA]]," ")</f>
        <v>0</v>
      </c>
      <c r="R3801" s="53">
        <f>Tabla3[[#This Row],[OCULTAR3]]</f>
        <v>8.8111099999999993</v>
      </c>
      <c r="S3801" s="53">
        <f>Tabla3[[#This Row],[PRECIO SIN %]]-Tabla3[[#This Row],[PRECIO SIN %]]*10%</f>
        <v>7.9299989999999996</v>
      </c>
      <c r="T3801" s="80">
        <f>(Tabla3[[#This Row],[PRECIO CON DESCT.]]-(Tabla3[[#This Row],[PRECIO CON DESCT.]]*$T$6))</f>
        <v>4.9958993700000001</v>
      </c>
      <c r="U3801" s="96"/>
      <c r="V3801" s="94">
        <f>Tabla3[[#This Row],[PRECIO %      en $]]*Tabla3[[#This Row],[PEDIDO ]]</f>
        <v>0</v>
      </c>
      <c r="W3801" s="57">
        <f>Tabla3[[#This Row],[PRECIO CON DESCT.]]*Tabla3[[#This Row],[PEDIDO ]]</f>
        <v>0</v>
      </c>
      <c r="X3801" s="58">
        <f>Tabla3[[#This Row],[PRECIO SIN %]]*Tabla3[[#This Row],[PEDIDO ]]</f>
        <v>0</v>
      </c>
    </row>
    <row r="3802" spans="1:24" ht="33" customHeight="1" x14ac:dyDescent="0.4">
      <c r="A3802" s="125">
        <v>784300500315</v>
      </c>
      <c r="B3802" s="59" t="s">
        <v>297</v>
      </c>
      <c r="C3802" s="59" t="s">
        <v>397</v>
      </c>
      <c r="D38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02" s="119" t="s">
        <v>4264</v>
      </c>
      <c r="F3802" s="76" t="s">
        <v>526</v>
      </c>
      <c r="G38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02" s="78">
        <v>5</v>
      </c>
      <c r="J3802" s="52">
        <v>15.62</v>
      </c>
      <c r="K3802" s="60">
        <f>Tabla3[[#This Row],[PRECIOS]]-Tabla3[[#This Row],[PRECIOS]]*10%</f>
        <v>14.058</v>
      </c>
      <c r="L3802" s="101"/>
      <c r="M3802" s="61"/>
      <c r="N3802" s="55">
        <f>IFERROR(Tabla3[[#This Row],[PRECIOS]]-Tabla3[[#This Row],[PRECIOS]]*Tabla3[[#This Row],[% PRODUCTO]]," ")</f>
        <v>15.62</v>
      </c>
      <c r="O3802" s="61"/>
      <c r="P3802" s="55">
        <f>IFERROR(Tabla3[[#This Row],[OCULTAR2]]-Tabla3[[#This Row],[OCULTAR2]]*Tabla3[[#This Row],[% LÍNEA]]," ")</f>
        <v>15.62</v>
      </c>
      <c r="Q3802" s="56">
        <f>IFERROR(Tabla3[[#This Row],[% PRODUCTO]]+Tabla3[[#This Row],[% LÍNEA]]," ")</f>
        <v>0</v>
      </c>
      <c r="R3802" s="60">
        <f>Tabla3[[#This Row],[OCULTAR3]]</f>
        <v>15.62</v>
      </c>
      <c r="S3802" s="60">
        <f>Tabla3[[#This Row],[PRECIO SIN %]]-Tabla3[[#This Row],[PRECIO SIN %]]*10%</f>
        <v>14.058</v>
      </c>
      <c r="T3802" s="80">
        <f>(Tabla3[[#This Row],[PRECIO CON DESCT.]]-(Tabla3[[#This Row],[PRECIO CON DESCT.]]*$T$6))</f>
        <v>8.856539999999999</v>
      </c>
      <c r="U3802" s="96"/>
      <c r="V3802" s="94">
        <f>Tabla3[[#This Row],[PRECIO %      en $]]*Tabla3[[#This Row],[PEDIDO ]]</f>
        <v>0</v>
      </c>
      <c r="W3802" s="57">
        <f>Tabla3[[#This Row],[PRECIO CON DESCT.]]*Tabla3[[#This Row],[PEDIDO ]]</f>
        <v>0</v>
      </c>
      <c r="X3802" s="58">
        <f>Tabla3[[#This Row],[PRECIO SIN %]]*Tabla3[[#This Row],[PEDIDO ]]</f>
        <v>0</v>
      </c>
    </row>
    <row r="3803" spans="1:24" ht="33" customHeight="1" x14ac:dyDescent="0.4">
      <c r="A3803" s="124">
        <v>7450210008885</v>
      </c>
      <c r="B3803" s="51" t="s">
        <v>297</v>
      </c>
      <c r="C3803" s="51" t="s">
        <v>359</v>
      </c>
      <c r="D38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03" s="118" t="s">
        <v>4265</v>
      </c>
      <c r="F3803" s="75" t="s">
        <v>526</v>
      </c>
      <c r="G38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03" s="77">
        <v>48</v>
      </c>
      <c r="J3803" s="52">
        <v>3.6777799999999998</v>
      </c>
      <c r="K3803" s="53">
        <f>Tabla3[[#This Row],[PRECIOS]]-Tabla3[[#This Row],[PRECIOS]]*10%</f>
        <v>3.3100019999999999</v>
      </c>
      <c r="L3803" s="101"/>
      <c r="M3803" s="54"/>
      <c r="N3803" s="55">
        <f>IFERROR(Tabla3[[#This Row],[PRECIOS]]-Tabla3[[#This Row],[PRECIOS]]*Tabla3[[#This Row],[% PRODUCTO]]," ")</f>
        <v>3.6777799999999998</v>
      </c>
      <c r="O3803" s="54"/>
      <c r="P3803" s="55">
        <f>IFERROR(Tabla3[[#This Row],[OCULTAR2]]-Tabla3[[#This Row],[OCULTAR2]]*Tabla3[[#This Row],[% LÍNEA]]," ")</f>
        <v>3.6777799999999998</v>
      </c>
      <c r="Q3803" s="56">
        <f>IFERROR(Tabla3[[#This Row],[% PRODUCTO]]+Tabla3[[#This Row],[% LÍNEA]]," ")</f>
        <v>0</v>
      </c>
      <c r="R3803" s="53">
        <f>Tabla3[[#This Row],[OCULTAR3]]</f>
        <v>3.6777799999999998</v>
      </c>
      <c r="S3803" s="53">
        <f>Tabla3[[#This Row],[PRECIO SIN %]]-Tabla3[[#This Row],[PRECIO SIN %]]*10%</f>
        <v>3.3100019999999999</v>
      </c>
      <c r="T3803" s="80">
        <f>(Tabla3[[#This Row],[PRECIO CON DESCT.]]-(Tabla3[[#This Row],[PRECIO CON DESCT.]]*$T$6))</f>
        <v>2.08530126</v>
      </c>
      <c r="U3803" s="96"/>
      <c r="V3803" s="94">
        <f>Tabla3[[#This Row],[PRECIO %      en $]]*Tabla3[[#This Row],[PEDIDO ]]</f>
        <v>0</v>
      </c>
      <c r="W3803" s="57">
        <f>Tabla3[[#This Row],[PRECIO CON DESCT.]]*Tabla3[[#This Row],[PEDIDO ]]</f>
        <v>0</v>
      </c>
      <c r="X3803" s="58">
        <f>Tabla3[[#This Row],[PRECIO SIN %]]*Tabla3[[#This Row],[PEDIDO ]]</f>
        <v>0</v>
      </c>
    </row>
    <row r="3804" spans="1:24" ht="33" customHeight="1" x14ac:dyDescent="0.4">
      <c r="A3804" s="125">
        <v>7595168000144</v>
      </c>
      <c r="B3804" s="59" t="s">
        <v>297</v>
      </c>
      <c r="C3804" s="59" t="s">
        <v>297</v>
      </c>
      <c r="D38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04" s="119" t="s">
        <v>4266</v>
      </c>
      <c r="F3804" s="76" t="s">
        <v>526</v>
      </c>
      <c r="G38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04" s="78">
        <v>72</v>
      </c>
      <c r="J3804" s="52">
        <v>7.5222199999999999</v>
      </c>
      <c r="K3804" s="60">
        <f>Tabla3[[#This Row],[PRECIOS]]-Tabla3[[#This Row],[PRECIOS]]*10%</f>
        <v>6.7699980000000002</v>
      </c>
      <c r="L3804" s="101"/>
      <c r="M3804" s="61"/>
      <c r="N3804" s="55">
        <f>IFERROR(Tabla3[[#This Row],[PRECIOS]]-Tabla3[[#This Row],[PRECIOS]]*Tabla3[[#This Row],[% PRODUCTO]]," ")</f>
        <v>7.5222199999999999</v>
      </c>
      <c r="O3804" s="61"/>
      <c r="P3804" s="55">
        <f>IFERROR(Tabla3[[#This Row],[OCULTAR2]]-Tabla3[[#This Row],[OCULTAR2]]*Tabla3[[#This Row],[% LÍNEA]]," ")</f>
        <v>7.5222199999999999</v>
      </c>
      <c r="Q3804" s="56">
        <f>IFERROR(Tabla3[[#This Row],[% PRODUCTO]]+Tabla3[[#This Row],[% LÍNEA]]," ")</f>
        <v>0</v>
      </c>
      <c r="R3804" s="60">
        <f>Tabla3[[#This Row],[OCULTAR3]]</f>
        <v>7.5222199999999999</v>
      </c>
      <c r="S3804" s="60">
        <f>Tabla3[[#This Row],[PRECIO SIN %]]-Tabla3[[#This Row],[PRECIO SIN %]]*10%</f>
        <v>6.7699980000000002</v>
      </c>
      <c r="T3804" s="80">
        <f>(Tabla3[[#This Row],[PRECIO CON DESCT.]]-(Tabla3[[#This Row],[PRECIO CON DESCT.]]*$T$6))</f>
        <v>4.26509874</v>
      </c>
      <c r="U3804" s="96"/>
      <c r="V3804" s="94">
        <f>Tabla3[[#This Row],[PRECIO %      en $]]*Tabla3[[#This Row],[PEDIDO ]]</f>
        <v>0</v>
      </c>
      <c r="W3804" s="57">
        <f>Tabla3[[#This Row],[PRECIO CON DESCT.]]*Tabla3[[#This Row],[PEDIDO ]]</f>
        <v>0</v>
      </c>
      <c r="X3804" s="58">
        <f>Tabla3[[#This Row],[PRECIO SIN %]]*Tabla3[[#This Row],[PEDIDO ]]</f>
        <v>0</v>
      </c>
    </row>
    <row r="3805" spans="1:24" ht="33" customHeight="1" x14ac:dyDescent="0.4">
      <c r="A3805" s="124" t="s">
        <v>82</v>
      </c>
      <c r="B3805" s="51" t="s">
        <v>297</v>
      </c>
      <c r="C3805" s="51" t="s">
        <v>297</v>
      </c>
      <c r="D38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05" s="118" t="s">
        <v>4267</v>
      </c>
      <c r="F3805" s="75" t="s">
        <v>526</v>
      </c>
      <c r="G38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05" s="77">
        <v>3</v>
      </c>
      <c r="J3805" s="52">
        <v>6.9444400000000002</v>
      </c>
      <c r="K3805" s="53">
        <f>Tabla3[[#This Row],[PRECIOS]]-Tabla3[[#This Row],[PRECIOS]]*10%</f>
        <v>6.2499960000000003</v>
      </c>
      <c r="L3805" s="101"/>
      <c r="M3805" s="54"/>
      <c r="N3805" s="55">
        <f>IFERROR(Tabla3[[#This Row],[PRECIOS]]-Tabla3[[#This Row],[PRECIOS]]*Tabla3[[#This Row],[% PRODUCTO]]," ")</f>
        <v>6.9444400000000002</v>
      </c>
      <c r="O3805" s="54"/>
      <c r="P3805" s="55">
        <f>IFERROR(Tabla3[[#This Row],[OCULTAR2]]-Tabla3[[#This Row],[OCULTAR2]]*Tabla3[[#This Row],[% LÍNEA]]," ")</f>
        <v>6.9444400000000002</v>
      </c>
      <c r="Q3805" s="56">
        <f>IFERROR(Tabla3[[#This Row],[% PRODUCTO]]+Tabla3[[#This Row],[% LÍNEA]]," ")</f>
        <v>0</v>
      </c>
      <c r="R3805" s="53">
        <f>Tabla3[[#This Row],[OCULTAR3]]</f>
        <v>6.9444400000000002</v>
      </c>
      <c r="S3805" s="53">
        <f>Tabla3[[#This Row],[PRECIO SIN %]]-Tabla3[[#This Row],[PRECIO SIN %]]*10%</f>
        <v>6.2499960000000003</v>
      </c>
      <c r="T3805" s="80">
        <f>(Tabla3[[#This Row],[PRECIO CON DESCT.]]-(Tabla3[[#This Row],[PRECIO CON DESCT.]]*$T$6))</f>
        <v>3.9374974800000002</v>
      </c>
      <c r="U3805" s="96"/>
      <c r="V3805" s="94">
        <f>Tabla3[[#This Row],[PRECIO %      en $]]*Tabla3[[#This Row],[PEDIDO ]]</f>
        <v>0</v>
      </c>
      <c r="W3805" s="57">
        <f>Tabla3[[#This Row],[PRECIO CON DESCT.]]*Tabla3[[#This Row],[PEDIDO ]]</f>
        <v>0</v>
      </c>
      <c r="X3805" s="58">
        <f>Tabla3[[#This Row],[PRECIO SIN %]]*Tabla3[[#This Row],[PEDIDO ]]</f>
        <v>0</v>
      </c>
    </row>
    <row r="3806" spans="1:24" ht="33" customHeight="1" x14ac:dyDescent="0.4">
      <c r="A3806" s="125" t="s">
        <v>398</v>
      </c>
      <c r="B3806" s="59" t="s">
        <v>297</v>
      </c>
      <c r="C3806" s="59" t="s">
        <v>297</v>
      </c>
      <c r="D38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06" s="119" t="s">
        <v>4268</v>
      </c>
      <c r="F3806" s="76" t="s">
        <v>526</v>
      </c>
      <c r="G38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06" s="78">
        <v>72</v>
      </c>
      <c r="J3806" s="52">
        <v>6.2222200000000001</v>
      </c>
      <c r="K3806" s="60">
        <f>Tabla3[[#This Row],[PRECIOS]]-Tabla3[[#This Row],[PRECIOS]]*10%</f>
        <v>5.5999980000000003</v>
      </c>
      <c r="L3806" s="101"/>
      <c r="M3806" s="61"/>
      <c r="N3806" s="55">
        <f>IFERROR(Tabla3[[#This Row],[PRECIOS]]-Tabla3[[#This Row],[PRECIOS]]*Tabla3[[#This Row],[% PRODUCTO]]," ")</f>
        <v>6.2222200000000001</v>
      </c>
      <c r="O3806" s="61"/>
      <c r="P3806" s="55">
        <f>IFERROR(Tabla3[[#This Row],[OCULTAR2]]-Tabla3[[#This Row],[OCULTAR2]]*Tabla3[[#This Row],[% LÍNEA]]," ")</f>
        <v>6.2222200000000001</v>
      </c>
      <c r="Q3806" s="56">
        <f>IFERROR(Tabla3[[#This Row],[% PRODUCTO]]+Tabla3[[#This Row],[% LÍNEA]]," ")</f>
        <v>0</v>
      </c>
      <c r="R3806" s="60">
        <f>Tabla3[[#This Row],[OCULTAR3]]</f>
        <v>6.2222200000000001</v>
      </c>
      <c r="S3806" s="60">
        <f>Tabla3[[#This Row],[PRECIO SIN %]]-Tabla3[[#This Row],[PRECIO SIN %]]*10%</f>
        <v>5.5999980000000003</v>
      </c>
      <c r="T3806" s="80">
        <f>(Tabla3[[#This Row],[PRECIO CON DESCT.]]-(Tabla3[[#This Row],[PRECIO CON DESCT.]]*$T$6))</f>
        <v>3.5279987400000001</v>
      </c>
      <c r="U3806" s="96"/>
      <c r="V3806" s="94">
        <f>Tabla3[[#This Row],[PRECIO %      en $]]*Tabla3[[#This Row],[PEDIDO ]]</f>
        <v>0</v>
      </c>
      <c r="W3806" s="57">
        <f>Tabla3[[#This Row],[PRECIO CON DESCT.]]*Tabla3[[#This Row],[PEDIDO ]]</f>
        <v>0</v>
      </c>
      <c r="X3806" s="58">
        <f>Tabla3[[#This Row],[PRECIO SIN %]]*Tabla3[[#This Row],[PEDIDO ]]</f>
        <v>0</v>
      </c>
    </row>
    <row r="3807" spans="1:24" ht="33" customHeight="1" x14ac:dyDescent="0.4">
      <c r="A3807" s="124">
        <v>7598778000146</v>
      </c>
      <c r="B3807" s="51" t="s">
        <v>297</v>
      </c>
      <c r="C3807" s="51" t="s">
        <v>356</v>
      </c>
      <c r="D38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07" s="118" t="s">
        <v>4269</v>
      </c>
      <c r="F3807" s="75" t="s">
        <v>526</v>
      </c>
      <c r="G38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07" s="77">
        <v>3</v>
      </c>
      <c r="J3807" s="52">
        <v>5.4777800000000001</v>
      </c>
      <c r="K3807" s="53">
        <f>Tabla3[[#This Row],[PRECIOS]]-Tabla3[[#This Row],[PRECIOS]]*10%</f>
        <v>4.930002</v>
      </c>
      <c r="L3807" s="101"/>
      <c r="M3807" s="54"/>
      <c r="N3807" s="55">
        <f>IFERROR(Tabla3[[#This Row],[PRECIOS]]-Tabla3[[#This Row],[PRECIOS]]*Tabla3[[#This Row],[% PRODUCTO]]," ")</f>
        <v>5.4777800000000001</v>
      </c>
      <c r="O3807" s="54"/>
      <c r="P3807" s="55">
        <f>IFERROR(Tabla3[[#This Row],[OCULTAR2]]-Tabla3[[#This Row],[OCULTAR2]]*Tabla3[[#This Row],[% LÍNEA]]," ")</f>
        <v>5.4777800000000001</v>
      </c>
      <c r="Q3807" s="56">
        <f>IFERROR(Tabla3[[#This Row],[% PRODUCTO]]+Tabla3[[#This Row],[% LÍNEA]]," ")</f>
        <v>0</v>
      </c>
      <c r="R3807" s="53">
        <f>Tabla3[[#This Row],[OCULTAR3]]</f>
        <v>5.4777800000000001</v>
      </c>
      <c r="S3807" s="53">
        <f>Tabla3[[#This Row],[PRECIO SIN %]]-Tabla3[[#This Row],[PRECIO SIN %]]*10%</f>
        <v>4.930002</v>
      </c>
      <c r="T3807" s="80">
        <f>(Tabla3[[#This Row],[PRECIO CON DESCT.]]-(Tabla3[[#This Row],[PRECIO CON DESCT.]]*$T$6))</f>
        <v>3.10590126</v>
      </c>
      <c r="U3807" s="96"/>
      <c r="V3807" s="94">
        <f>Tabla3[[#This Row],[PRECIO %      en $]]*Tabla3[[#This Row],[PEDIDO ]]</f>
        <v>0</v>
      </c>
      <c r="W3807" s="57">
        <f>Tabla3[[#This Row],[PRECIO CON DESCT.]]*Tabla3[[#This Row],[PEDIDO ]]</f>
        <v>0</v>
      </c>
      <c r="X3807" s="58">
        <f>Tabla3[[#This Row],[PRECIO SIN %]]*Tabla3[[#This Row],[PEDIDO ]]</f>
        <v>0</v>
      </c>
    </row>
    <row r="3808" spans="1:24" ht="33" customHeight="1" x14ac:dyDescent="0.4">
      <c r="A3808" s="125">
        <v>7591309900793</v>
      </c>
      <c r="B3808" s="59" t="s">
        <v>297</v>
      </c>
      <c r="C3808" s="59" t="s">
        <v>157</v>
      </c>
      <c r="D38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08" s="119" t="s">
        <v>4270</v>
      </c>
      <c r="F3808" s="76" t="s">
        <v>526</v>
      </c>
      <c r="G38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08" s="78">
        <v>149</v>
      </c>
      <c r="J3808" s="52">
        <v>2.0888900000000001</v>
      </c>
      <c r="K3808" s="60">
        <f>Tabla3[[#This Row],[PRECIOS]]-Tabla3[[#This Row],[PRECIOS]]*10%</f>
        <v>1.880001</v>
      </c>
      <c r="L3808" s="101"/>
      <c r="M3808" s="61"/>
      <c r="N3808" s="55">
        <f>IFERROR(Tabla3[[#This Row],[PRECIOS]]-Tabla3[[#This Row],[PRECIOS]]*Tabla3[[#This Row],[% PRODUCTO]]," ")</f>
        <v>2.0888900000000001</v>
      </c>
      <c r="O3808" s="61"/>
      <c r="P3808" s="55">
        <f>IFERROR(Tabla3[[#This Row],[OCULTAR2]]-Tabla3[[#This Row],[OCULTAR2]]*Tabla3[[#This Row],[% LÍNEA]]," ")</f>
        <v>2.0888900000000001</v>
      </c>
      <c r="Q3808" s="56">
        <f>IFERROR(Tabla3[[#This Row],[% PRODUCTO]]+Tabla3[[#This Row],[% LÍNEA]]," ")</f>
        <v>0</v>
      </c>
      <c r="R3808" s="60">
        <f>Tabla3[[#This Row],[OCULTAR3]]</f>
        <v>2.0888900000000001</v>
      </c>
      <c r="S3808" s="60">
        <f>Tabla3[[#This Row],[PRECIO SIN %]]-Tabla3[[#This Row],[PRECIO SIN %]]*10%</f>
        <v>1.880001</v>
      </c>
      <c r="T3808" s="80">
        <f>(Tabla3[[#This Row],[PRECIO CON DESCT.]]-(Tabla3[[#This Row],[PRECIO CON DESCT.]]*$T$6))</f>
        <v>1.1844006300000001</v>
      </c>
      <c r="U3808" s="96"/>
      <c r="V3808" s="94">
        <f>Tabla3[[#This Row],[PRECIO %      en $]]*Tabla3[[#This Row],[PEDIDO ]]</f>
        <v>0</v>
      </c>
      <c r="W3808" s="57">
        <f>Tabla3[[#This Row],[PRECIO CON DESCT.]]*Tabla3[[#This Row],[PEDIDO ]]</f>
        <v>0</v>
      </c>
      <c r="X3808" s="58">
        <f>Tabla3[[#This Row],[PRECIO SIN %]]*Tabla3[[#This Row],[PEDIDO ]]</f>
        <v>0</v>
      </c>
    </row>
    <row r="3809" spans="1:24" ht="33" customHeight="1" x14ac:dyDescent="0.4">
      <c r="A3809" s="124"/>
      <c r="B3809" s="51" t="s">
        <v>297</v>
      </c>
      <c r="C3809" s="51" t="s">
        <v>297</v>
      </c>
      <c r="D38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09" s="118" t="s">
        <v>4271</v>
      </c>
      <c r="F3809" s="75" t="s">
        <v>526</v>
      </c>
      <c r="G38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09" s="77">
        <v>4</v>
      </c>
      <c r="J3809" s="52">
        <v>9.4444400000000002</v>
      </c>
      <c r="K3809" s="53">
        <f>Tabla3[[#This Row],[PRECIOS]]-Tabla3[[#This Row],[PRECIOS]]*10%</f>
        <v>8.4999959999999994</v>
      </c>
      <c r="L3809" s="101"/>
      <c r="M3809" s="54"/>
      <c r="N3809" s="55">
        <f>IFERROR(Tabla3[[#This Row],[PRECIOS]]-Tabla3[[#This Row],[PRECIOS]]*Tabla3[[#This Row],[% PRODUCTO]]," ")</f>
        <v>9.4444400000000002</v>
      </c>
      <c r="O3809" s="54"/>
      <c r="P3809" s="55">
        <f>IFERROR(Tabla3[[#This Row],[OCULTAR2]]-Tabla3[[#This Row],[OCULTAR2]]*Tabla3[[#This Row],[% LÍNEA]]," ")</f>
        <v>9.4444400000000002</v>
      </c>
      <c r="Q3809" s="56">
        <f>IFERROR(Tabla3[[#This Row],[% PRODUCTO]]+Tabla3[[#This Row],[% LÍNEA]]," ")</f>
        <v>0</v>
      </c>
      <c r="R3809" s="53">
        <f>Tabla3[[#This Row],[OCULTAR3]]</f>
        <v>9.4444400000000002</v>
      </c>
      <c r="S3809" s="53">
        <f>Tabla3[[#This Row],[PRECIO SIN %]]-Tabla3[[#This Row],[PRECIO SIN %]]*10%</f>
        <v>8.4999959999999994</v>
      </c>
      <c r="T3809" s="80">
        <f>(Tabla3[[#This Row],[PRECIO CON DESCT.]]-(Tabla3[[#This Row],[PRECIO CON DESCT.]]*$T$6))</f>
        <v>5.3549974799999998</v>
      </c>
      <c r="U3809" s="96"/>
      <c r="V3809" s="94">
        <f>Tabla3[[#This Row],[PRECIO %      en $]]*Tabla3[[#This Row],[PEDIDO ]]</f>
        <v>0</v>
      </c>
      <c r="W3809" s="57">
        <f>Tabla3[[#This Row],[PRECIO CON DESCT.]]*Tabla3[[#This Row],[PEDIDO ]]</f>
        <v>0</v>
      </c>
      <c r="X3809" s="58">
        <f>Tabla3[[#This Row],[PRECIO SIN %]]*Tabla3[[#This Row],[PEDIDO ]]</f>
        <v>0</v>
      </c>
    </row>
    <row r="3810" spans="1:24" ht="33" customHeight="1" x14ac:dyDescent="0.4">
      <c r="A3810" s="125" t="s">
        <v>399</v>
      </c>
      <c r="B3810" s="59" t="s">
        <v>297</v>
      </c>
      <c r="C3810" s="59" t="s">
        <v>297</v>
      </c>
      <c r="D38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10" s="119" t="s">
        <v>4272</v>
      </c>
      <c r="F3810" s="76" t="s">
        <v>526</v>
      </c>
      <c r="G38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10" s="78">
        <v>76</v>
      </c>
      <c r="J3810" s="52">
        <v>5.47</v>
      </c>
      <c r="K3810" s="60">
        <f>Tabla3[[#This Row],[PRECIOS]]-Tabla3[[#This Row],[PRECIOS]]*10%</f>
        <v>4.923</v>
      </c>
      <c r="L3810" s="101"/>
      <c r="M3810" s="61"/>
      <c r="N3810" s="55">
        <f>IFERROR(Tabla3[[#This Row],[PRECIOS]]-Tabla3[[#This Row],[PRECIOS]]*Tabla3[[#This Row],[% PRODUCTO]]," ")</f>
        <v>5.47</v>
      </c>
      <c r="O3810" s="61"/>
      <c r="P3810" s="55">
        <f>IFERROR(Tabla3[[#This Row],[OCULTAR2]]-Tabla3[[#This Row],[OCULTAR2]]*Tabla3[[#This Row],[% LÍNEA]]," ")</f>
        <v>5.47</v>
      </c>
      <c r="Q3810" s="56">
        <f>IFERROR(Tabla3[[#This Row],[% PRODUCTO]]+Tabla3[[#This Row],[% LÍNEA]]," ")</f>
        <v>0</v>
      </c>
      <c r="R3810" s="60">
        <f>Tabla3[[#This Row],[OCULTAR3]]</f>
        <v>5.47</v>
      </c>
      <c r="S3810" s="60">
        <f>Tabla3[[#This Row],[PRECIO SIN %]]-Tabla3[[#This Row],[PRECIO SIN %]]*10%</f>
        <v>4.923</v>
      </c>
      <c r="T3810" s="80">
        <f>(Tabla3[[#This Row],[PRECIO CON DESCT.]]-(Tabla3[[#This Row],[PRECIO CON DESCT.]]*$T$6))</f>
        <v>3.1014900000000001</v>
      </c>
      <c r="U3810" s="96"/>
      <c r="V3810" s="94">
        <f>Tabla3[[#This Row],[PRECIO %      en $]]*Tabla3[[#This Row],[PEDIDO ]]</f>
        <v>0</v>
      </c>
      <c r="W3810" s="57">
        <f>Tabla3[[#This Row],[PRECIO CON DESCT.]]*Tabla3[[#This Row],[PEDIDO ]]</f>
        <v>0</v>
      </c>
      <c r="X3810" s="58">
        <f>Tabla3[[#This Row],[PRECIO SIN %]]*Tabla3[[#This Row],[PEDIDO ]]</f>
        <v>0</v>
      </c>
    </row>
    <row r="3811" spans="1:24" ht="33" customHeight="1" x14ac:dyDescent="0.4">
      <c r="A3811" s="124">
        <v>7591353515707</v>
      </c>
      <c r="B3811" s="51" t="s">
        <v>297</v>
      </c>
      <c r="C3811" s="51" t="s">
        <v>400</v>
      </c>
      <c r="D38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11" s="118" t="s">
        <v>4273</v>
      </c>
      <c r="F3811" s="75" t="s">
        <v>526</v>
      </c>
      <c r="G38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11" s="77">
        <v>1</v>
      </c>
      <c r="J3811" s="52">
        <v>11.11111</v>
      </c>
      <c r="K3811" s="53">
        <f>Tabla3[[#This Row],[PRECIOS]]-Tabla3[[#This Row],[PRECIOS]]*10%</f>
        <v>9.9999990000000007</v>
      </c>
      <c r="L3811" s="101"/>
      <c r="M3811" s="54"/>
      <c r="N3811" s="55">
        <f>IFERROR(Tabla3[[#This Row],[PRECIOS]]-Tabla3[[#This Row],[PRECIOS]]*Tabla3[[#This Row],[% PRODUCTO]]," ")</f>
        <v>11.11111</v>
      </c>
      <c r="O3811" s="54"/>
      <c r="P3811" s="55">
        <f>IFERROR(Tabla3[[#This Row],[OCULTAR2]]-Tabla3[[#This Row],[OCULTAR2]]*Tabla3[[#This Row],[% LÍNEA]]," ")</f>
        <v>11.11111</v>
      </c>
      <c r="Q3811" s="56">
        <f>IFERROR(Tabla3[[#This Row],[% PRODUCTO]]+Tabla3[[#This Row],[% LÍNEA]]," ")</f>
        <v>0</v>
      </c>
      <c r="R3811" s="53">
        <f>Tabla3[[#This Row],[OCULTAR3]]</f>
        <v>11.11111</v>
      </c>
      <c r="S3811" s="53">
        <f>Tabla3[[#This Row],[PRECIO SIN %]]-Tabla3[[#This Row],[PRECIO SIN %]]*10%</f>
        <v>9.9999990000000007</v>
      </c>
      <c r="T3811" s="80">
        <f>(Tabla3[[#This Row],[PRECIO CON DESCT.]]-(Tabla3[[#This Row],[PRECIO CON DESCT.]]*$T$6))</f>
        <v>6.2999993700000001</v>
      </c>
      <c r="U3811" s="96"/>
      <c r="V3811" s="94">
        <f>Tabla3[[#This Row],[PRECIO %      en $]]*Tabla3[[#This Row],[PEDIDO ]]</f>
        <v>0</v>
      </c>
      <c r="W3811" s="57">
        <f>Tabla3[[#This Row],[PRECIO CON DESCT.]]*Tabla3[[#This Row],[PEDIDO ]]</f>
        <v>0</v>
      </c>
      <c r="X3811" s="58">
        <f>Tabla3[[#This Row],[PRECIO SIN %]]*Tabla3[[#This Row],[PEDIDO ]]</f>
        <v>0</v>
      </c>
    </row>
    <row r="3812" spans="1:24" ht="33" customHeight="1" x14ac:dyDescent="0.4">
      <c r="A3812" s="125" t="s">
        <v>82</v>
      </c>
      <c r="B3812" s="59" t="s">
        <v>297</v>
      </c>
      <c r="C3812" s="59" t="s">
        <v>297</v>
      </c>
      <c r="D38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12" s="119" t="s">
        <v>4274</v>
      </c>
      <c r="F3812" s="76" t="s">
        <v>526</v>
      </c>
      <c r="G38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12" s="78">
        <v>2</v>
      </c>
      <c r="J3812" s="52">
        <v>4.61111</v>
      </c>
      <c r="K3812" s="60">
        <f>Tabla3[[#This Row],[PRECIOS]]-Tabla3[[#This Row],[PRECIOS]]*10%</f>
        <v>4.1499990000000002</v>
      </c>
      <c r="L3812" s="101"/>
      <c r="M3812" s="61"/>
      <c r="N3812" s="55">
        <f>IFERROR(Tabla3[[#This Row],[PRECIOS]]-Tabla3[[#This Row],[PRECIOS]]*Tabla3[[#This Row],[% PRODUCTO]]," ")</f>
        <v>4.61111</v>
      </c>
      <c r="O3812" s="61"/>
      <c r="P3812" s="55">
        <f>IFERROR(Tabla3[[#This Row],[OCULTAR2]]-Tabla3[[#This Row],[OCULTAR2]]*Tabla3[[#This Row],[% LÍNEA]]," ")</f>
        <v>4.61111</v>
      </c>
      <c r="Q3812" s="56">
        <f>IFERROR(Tabla3[[#This Row],[% PRODUCTO]]+Tabla3[[#This Row],[% LÍNEA]]," ")</f>
        <v>0</v>
      </c>
      <c r="R3812" s="60">
        <f>Tabla3[[#This Row],[OCULTAR3]]</f>
        <v>4.61111</v>
      </c>
      <c r="S3812" s="60">
        <f>Tabla3[[#This Row],[PRECIO SIN %]]-Tabla3[[#This Row],[PRECIO SIN %]]*10%</f>
        <v>4.1499990000000002</v>
      </c>
      <c r="T3812" s="80">
        <f>(Tabla3[[#This Row],[PRECIO CON DESCT.]]-(Tabla3[[#This Row],[PRECIO CON DESCT.]]*$T$6))</f>
        <v>2.6144993699999999</v>
      </c>
      <c r="U3812" s="96"/>
      <c r="V3812" s="94">
        <f>Tabla3[[#This Row],[PRECIO %      en $]]*Tabla3[[#This Row],[PEDIDO ]]</f>
        <v>0</v>
      </c>
      <c r="W3812" s="57">
        <f>Tabla3[[#This Row],[PRECIO CON DESCT.]]*Tabla3[[#This Row],[PEDIDO ]]</f>
        <v>0</v>
      </c>
      <c r="X3812" s="58">
        <f>Tabla3[[#This Row],[PRECIO SIN %]]*Tabla3[[#This Row],[PEDIDO ]]</f>
        <v>0</v>
      </c>
    </row>
    <row r="3813" spans="1:24" ht="33" customHeight="1" x14ac:dyDescent="0.4">
      <c r="A3813" s="124">
        <v>7898108640609</v>
      </c>
      <c r="B3813" s="51" t="s">
        <v>297</v>
      </c>
      <c r="C3813" s="51" t="s">
        <v>401</v>
      </c>
      <c r="D38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13" s="118" t="s">
        <v>4275</v>
      </c>
      <c r="F3813" s="75" t="s">
        <v>537</v>
      </c>
      <c r="G38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13" s="77">
        <v>856</v>
      </c>
      <c r="J3813" s="52">
        <v>1.61111</v>
      </c>
      <c r="K3813" s="53">
        <f>Tabla3[[#This Row],[PRECIOS]]-Tabla3[[#This Row],[PRECIOS]]*10%</f>
        <v>1.449999</v>
      </c>
      <c r="L3813" s="101"/>
      <c r="M3813" s="54"/>
      <c r="N3813" s="55">
        <f>IFERROR(Tabla3[[#This Row],[PRECIOS]]-Tabla3[[#This Row],[PRECIOS]]*Tabla3[[#This Row],[% PRODUCTO]]," ")</f>
        <v>1.61111</v>
      </c>
      <c r="O3813" s="54"/>
      <c r="P3813" s="55">
        <f>IFERROR(Tabla3[[#This Row],[OCULTAR2]]-Tabla3[[#This Row],[OCULTAR2]]*Tabla3[[#This Row],[% LÍNEA]]," ")</f>
        <v>1.61111</v>
      </c>
      <c r="Q3813" s="56">
        <f>IFERROR(Tabla3[[#This Row],[% PRODUCTO]]+Tabla3[[#This Row],[% LÍNEA]]," ")</f>
        <v>0</v>
      </c>
      <c r="R3813" s="53">
        <f>Tabla3[[#This Row],[OCULTAR3]]</f>
        <v>1.61111</v>
      </c>
      <c r="S3813" s="53">
        <f>Tabla3[[#This Row],[PRECIO SIN %]]-Tabla3[[#This Row],[PRECIO SIN %]]*10%</f>
        <v>1.449999</v>
      </c>
      <c r="T3813" s="80">
        <f>(Tabla3[[#This Row],[PRECIO CON DESCT.]]-(Tabla3[[#This Row],[PRECIO CON DESCT.]]*$T$6))</f>
        <v>0.91349937000000003</v>
      </c>
      <c r="U3813" s="96"/>
      <c r="V3813" s="94">
        <f>Tabla3[[#This Row],[PRECIO %      en $]]*Tabla3[[#This Row],[PEDIDO ]]</f>
        <v>0</v>
      </c>
      <c r="W3813" s="57">
        <f>Tabla3[[#This Row],[PRECIO CON DESCT.]]*Tabla3[[#This Row],[PEDIDO ]]</f>
        <v>0</v>
      </c>
      <c r="X3813" s="58">
        <f>Tabla3[[#This Row],[PRECIO SIN %]]*Tabla3[[#This Row],[PEDIDO ]]</f>
        <v>0</v>
      </c>
    </row>
    <row r="3814" spans="1:24" ht="33" customHeight="1" x14ac:dyDescent="0.4">
      <c r="A3814" s="125">
        <v>7597478000593</v>
      </c>
      <c r="B3814" s="59" t="s">
        <v>297</v>
      </c>
      <c r="C3814" s="59" t="s">
        <v>246</v>
      </c>
      <c r="D38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14" s="119" t="s">
        <v>4276</v>
      </c>
      <c r="F3814" s="76" t="s">
        <v>526</v>
      </c>
      <c r="G38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14" s="78">
        <v>319</v>
      </c>
      <c r="J3814" s="52">
        <v>2.1888899999999998</v>
      </c>
      <c r="K3814" s="60">
        <f>Tabla3[[#This Row],[PRECIOS]]-Tabla3[[#This Row],[PRECIOS]]*10%</f>
        <v>1.9700009999999999</v>
      </c>
      <c r="L3814" s="101"/>
      <c r="M3814" s="61"/>
      <c r="N3814" s="55">
        <f>IFERROR(Tabla3[[#This Row],[PRECIOS]]-Tabla3[[#This Row],[PRECIOS]]*Tabla3[[#This Row],[% PRODUCTO]]," ")</f>
        <v>2.1888899999999998</v>
      </c>
      <c r="O3814" s="61"/>
      <c r="P3814" s="55">
        <f>IFERROR(Tabla3[[#This Row],[OCULTAR2]]-Tabla3[[#This Row],[OCULTAR2]]*Tabla3[[#This Row],[% LÍNEA]]," ")</f>
        <v>2.1888899999999998</v>
      </c>
      <c r="Q3814" s="56">
        <f>IFERROR(Tabla3[[#This Row],[% PRODUCTO]]+Tabla3[[#This Row],[% LÍNEA]]," ")</f>
        <v>0</v>
      </c>
      <c r="R3814" s="60">
        <f>Tabla3[[#This Row],[OCULTAR3]]</f>
        <v>2.1888899999999998</v>
      </c>
      <c r="S3814" s="60">
        <f>Tabla3[[#This Row],[PRECIO SIN %]]-Tabla3[[#This Row],[PRECIO SIN %]]*10%</f>
        <v>1.9700009999999999</v>
      </c>
      <c r="T3814" s="80">
        <f>(Tabla3[[#This Row],[PRECIO CON DESCT.]]-(Tabla3[[#This Row],[PRECIO CON DESCT.]]*$T$6))</f>
        <v>1.24110063</v>
      </c>
      <c r="U3814" s="96"/>
      <c r="V3814" s="94">
        <f>Tabla3[[#This Row],[PRECIO %      en $]]*Tabla3[[#This Row],[PEDIDO ]]</f>
        <v>0</v>
      </c>
      <c r="W3814" s="57">
        <f>Tabla3[[#This Row],[PRECIO CON DESCT.]]*Tabla3[[#This Row],[PEDIDO ]]</f>
        <v>0</v>
      </c>
      <c r="X3814" s="58">
        <f>Tabla3[[#This Row],[PRECIO SIN %]]*Tabla3[[#This Row],[PEDIDO ]]</f>
        <v>0</v>
      </c>
    </row>
    <row r="3815" spans="1:24" ht="33" customHeight="1" x14ac:dyDescent="0.4">
      <c r="A3815" s="124">
        <v>723592773335</v>
      </c>
      <c r="B3815" s="51" t="s">
        <v>297</v>
      </c>
      <c r="C3815" s="51" t="s">
        <v>162</v>
      </c>
      <c r="D38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15" s="118" t="s">
        <v>4277</v>
      </c>
      <c r="F3815" s="75" t="s">
        <v>526</v>
      </c>
      <c r="G38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15" s="77">
        <v>156</v>
      </c>
      <c r="J3815" s="52">
        <v>4.2888900000000003</v>
      </c>
      <c r="K3815" s="53">
        <f>Tabla3[[#This Row],[PRECIOS]]-Tabla3[[#This Row],[PRECIOS]]*10%</f>
        <v>3.8600010000000005</v>
      </c>
      <c r="L3815" s="101"/>
      <c r="M3815" s="54"/>
      <c r="N3815" s="55">
        <f>IFERROR(Tabla3[[#This Row],[PRECIOS]]-Tabla3[[#This Row],[PRECIOS]]*Tabla3[[#This Row],[% PRODUCTO]]," ")</f>
        <v>4.2888900000000003</v>
      </c>
      <c r="O3815" s="54"/>
      <c r="P3815" s="55">
        <f>IFERROR(Tabla3[[#This Row],[OCULTAR2]]-Tabla3[[#This Row],[OCULTAR2]]*Tabla3[[#This Row],[% LÍNEA]]," ")</f>
        <v>4.2888900000000003</v>
      </c>
      <c r="Q3815" s="56">
        <f>IFERROR(Tabla3[[#This Row],[% PRODUCTO]]+Tabla3[[#This Row],[% LÍNEA]]," ")</f>
        <v>0</v>
      </c>
      <c r="R3815" s="53">
        <f>Tabla3[[#This Row],[OCULTAR3]]</f>
        <v>4.2888900000000003</v>
      </c>
      <c r="S3815" s="53">
        <f>Tabla3[[#This Row],[PRECIO SIN %]]-Tabla3[[#This Row],[PRECIO SIN %]]*10%</f>
        <v>3.8600010000000005</v>
      </c>
      <c r="T3815" s="80">
        <f>(Tabla3[[#This Row],[PRECIO CON DESCT.]]-(Tabla3[[#This Row],[PRECIO CON DESCT.]]*$T$6))</f>
        <v>2.4318006300000006</v>
      </c>
      <c r="U3815" s="96"/>
      <c r="V3815" s="94">
        <f>Tabla3[[#This Row],[PRECIO %      en $]]*Tabla3[[#This Row],[PEDIDO ]]</f>
        <v>0</v>
      </c>
      <c r="W3815" s="57">
        <f>Tabla3[[#This Row],[PRECIO CON DESCT.]]*Tabla3[[#This Row],[PEDIDO ]]</f>
        <v>0</v>
      </c>
      <c r="X3815" s="58">
        <f>Tabla3[[#This Row],[PRECIO SIN %]]*Tabla3[[#This Row],[PEDIDO ]]</f>
        <v>0</v>
      </c>
    </row>
    <row r="3816" spans="1:24" ht="33" customHeight="1" x14ac:dyDescent="0.4">
      <c r="A3816" s="125">
        <v>7453010078843</v>
      </c>
      <c r="B3816" s="59" t="s">
        <v>297</v>
      </c>
      <c r="C3816" s="59" t="s">
        <v>359</v>
      </c>
      <c r="D38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16" s="119" t="s">
        <v>4278</v>
      </c>
      <c r="F3816" s="76" t="s">
        <v>526</v>
      </c>
      <c r="G38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16" s="78">
        <v>36</v>
      </c>
      <c r="J3816" s="52">
        <v>12.22222</v>
      </c>
      <c r="K3816" s="60">
        <f>Tabla3[[#This Row],[PRECIOS]]-Tabla3[[#This Row],[PRECIOS]]*10%</f>
        <v>10.999998</v>
      </c>
      <c r="L3816" s="101"/>
      <c r="M3816" s="61"/>
      <c r="N3816" s="55">
        <f>IFERROR(Tabla3[[#This Row],[PRECIOS]]-Tabla3[[#This Row],[PRECIOS]]*Tabla3[[#This Row],[% PRODUCTO]]," ")</f>
        <v>12.22222</v>
      </c>
      <c r="O3816" s="61"/>
      <c r="P3816" s="55">
        <f>IFERROR(Tabla3[[#This Row],[OCULTAR2]]-Tabla3[[#This Row],[OCULTAR2]]*Tabla3[[#This Row],[% LÍNEA]]," ")</f>
        <v>12.22222</v>
      </c>
      <c r="Q3816" s="56">
        <f>IFERROR(Tabla3[[#This Row],[% PRODUCTO]]+Tabla3[[#This Row],[% LÍNEA]]," ")</f>
        <v>0</v>
      </c>
      <c r="R3816" s="60">
        <f>Tabla3[[#This Row],[OCULTAR3]]</f>
        <v>12.22222</v>
      </c>
      <c r="S3816" s="60">
        <f>Tabla3[[#This Row],[PRECIO SIN %]]-Tabla3[[#This Row],[PRECIO SIN %]]*10%</f>
        <v>10.999998</v>
      </c>
      <c r="T3816" s="80">
        <f>(Tabla3[[#This Row],[PRECIO CON DESCT.]]-(Tabla3[[#This Row],[PRECIO CON DESCT.]]*$T$6))</f>
        <v>6.9299987400000003</v>
      </c>
      <c r="U3816" s="96"/>
      <c r="V3816" s="94">
        <f>Tabla3[[#This Row],[PRECIO %      en $]]*Tabla3[[#This Row],[PEDIDO ]]</f>
        <v>0</v>
      </c>
      <c r="W3816" s="57">
        <f>Tabla3[[#This Row],[PRECIO CON DESCT.]]*Tabla3[[#This Row],[PEDIDO ]]</f>
        <v>0</v>
      </c>
      <c r="X3816" s="58">
        <f>Tabla3[[#This Row],[PRECIO SIN %]]*Tabla3[[#This Row],[PEDIDO ]]</f>
        <v>0</v>
      </c>
    </row>
    <row r="3817" spans="1:24" ht="33" customHeight="1" x14ac:dyDescent="0.4">
      <c r="A3817" s="124">
        <v>7593567000673</v>
      </c>
      <c r="B3817" s="51" t="s">
        <v>297</v>
      </c>
      <c r="C3817" s="51" t="s">
        <v>338</v>
      </c>
      <c r="D38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17" s="118" t="s">
        <v>4279</v>
      </c>
      <c r="F3817" s="75" t="s">
        <v>526</v>
      </c>
      <c r="G38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17" s="77">
        <v>12167</v>
      </c>
      <c r="J3817" s="52">
        <v>0.1</v>
      </c>
      <c r="K3817" s="53">
        <f>Tabla3[[#This Row],[PRECIOS]]-Tabla3[[#This Row],[PRECIOS]]*10%</f>
        <v>0.09</v>
      </c>
      <c r="L3817" s="101"/>
      <c r="M3817" s="54"/>
      <c r="N3817" s="55">
        <f>IFERROR(Tabla3[[#This Row],[PRECIOS]]-Tabla3[[#This Row],[PRECIOS]]*Tabla3[[#This Row],[% PRODUCTO]]," ")</f>
        <v>0.1</v>
      </c>
      <c r="O3817" s="54"/>
      <c r="P3817" s="55">
        <f>IFERROR(Tabla3[[#This Row],[OCULTAR2]]-Tabla3[[#This Row],[OCULTAR2]]*Tabla3[[#This Row],[% LÍNEA]]," ")</f>
        <v>0.1</v>
      </c>
      <c r="Q3817" s="56">
        <f>IFERROR(Tabla3[[#This Row],[% PRODUCTO]]+Tabla3[[#This Row],[% LÍNEA]]," ")</f>
        <v>0</v>
      </c>
      <c r="R3817" s="53">
        <f>Tabla3[[#This Row],[OCULTAR3]]</f>
        <v>0.1</v>
      </c>
      <c r="S3817" s="53">
        <f>Tabla3[[#This Row],[PRECIO SIN %]]-Tabla3[[#This Row],[PRECIO SIN %]]*10%</f>
        <v>0.09</v>
      </c>
      <c r="T3817" s="80">
        <f>(Tabla3[[#This Row],[PRECIO CON DESCT.]]-(Tabla3[[#This Row],[PRECIO CON DESCT.]]*$T$6))</f>
        <v>5.67E-2</v>
      </c>
      <c r="U3817" s="96"/>
      <c r="V3817" s="94">
        <f>Tabla3[[#This Row],[PRECIO %      en $]]*Tabla3[[#This Row],[PEDIDO ]]</f>
        <v>0</v>
      </c>
      <c r="W3817" s="57">
        <f>Tabla3[[#This Row],[PRECIO CON DESCT.]]*Tabla3[[#This Row],[PEDIDO ]]</f>
        <v>0</v>
      </c>
      <c r="X3817" s="58">
        <f>Tabla3[[#This Row],[PRECIO SIN %]]*Tabla3[[#This Row],[PEDIDO ]]</f>
        <v>0</v>
      </c>
    </row>
    <row r="3818" spans="1:24" ht="33" customHeight="1" x14ac:dyDescent="0.4">
      <c r="A3818" s="125"/>
      <c r="B3818" s="59" t="s">
        <v>297</v>
      </c>
      <c r="C3818" s="59" t="s">
        <v>297</v>
      </c>
      <c r="D38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18" s="119" t="s">
        <v>4280</v>
      </c>
      <c r="F3818" s="76" t="s">
        <v>526</v>
      </c>
      <c r="G38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18" s="78">
        <v>2</v>
      </c>
      <c r="J3818" s="52">
        <v>8.8889999999999997E-2</v>
      </c>
      <c r="K3818" s="60">
        <f>Tabla3[[#This Row],[PRECIOS]]-Tabla3[[#This Row],[PRECIOS]]*10%</f>
        <v>8.0001000000000003E-2</v>
      </c>
      <c r="L3818" s="101"/>
      <c r="M3818" s="61"/>
      <c r="N3818" s="55">
        <f>IFERROR(Tabla3[[#This Row],[PRECIOS]]-Tabla3[[#This Row],[PRECIOS]]*Tabla3[[#This Row],[% PRODUCTO]]," ")</f>
        <v>8.8889999999999997E-2</v>
      </c>
      <c r="O3818" s="61"/>
      <c r="P3818" s="55">
        <f>IFERROR(Tabla3[[#This Row],[OCULTAR2]]-Tabla3[[#This Row],[OCULTAR2]]*Tabla3[[#This Row],[% LÍNEA]]," ")</f>
        <v>8.8889999999999997E-2</v>
      </c>
      <c r="Q3818" s="56">
        <f>IFERROR(Tabla3[[#This Row],[% PRODUCTO]]+Tabla3[[#This Row],[% LÍNEA]]," ")</f>
        <v>0</v>
      </c>
      <c r="R3818" s="60">
        <f>Tabla3[[#This Row],[OCULTAR3]]</f>
        <v>8.8889999999999997E-2</v>
      </c>
      <c r="S3818" s="60">
        <f>Tabla3[[#This Row],[PRECIO SIN %]]-Tabla3[[#This Row],[PRECIO SIN %]]*10%</f>
        <v>8.0001000000000003E-2</v>
      </c>
      <c r="T3818" s="80">
        <f>(Tabla3[[#This Row],[PRECIO CON DESCT.]]-(Tabla3[[#This Row],[PRECIO CON DESCT.]]*$T$6))</f>
        <v>5.0400630000000002E-2</v>
      </c>
      <c r="U3818" s="96"/>
      <c r="V3818" s="94">
        <f>Tabla3[[#This Row],[PRECIO %      en $]]*Tabla3[[#This Row],[PEDIDO ]]</f>
        <v>0</v>
      </c>
      <c r="W3818" s="57">
        <f>Tabla3[[#This Row],[PRECIO CON DESCT.]]*Tabla3[[#This Row],[PEDIDO ]]</f>
        <v>0</v>
      </c>
      <c r="X3818" s="58">
        <f>Tabla3[[#This Row],[PRECIO SIN %]]*Tabla3[[#This Row],[PEDIDO ]]</f>
        <v>0</v>
      </c>
    </row>
    <row r="3819" spans="1:24" ht="33" customHeight="1" x14ac:dyDescent="0.4">
      <c r="A3819" s="124">
        <v>7595651000057</v>
      </c>
      <c r="B3819" s="51" t="s">
        <v>297</v>
      </c>
      <c r="C3819" s="51" t="s">
        <v>342</v>
      </c>
      <c r="D38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19" s="118" t="s">
        <v>4281</v>
      </c>
      <c r="F3819" s="75" t="s">
        <v>526</v>
      </c>
      <c r="G38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19" s="77">
        <v>7800</v>
      </c>
      <c r="J3819" s="52">
        <v>0.11111</v>
      </c>
      <c r="K3819" s="53">
        <f>Tabla3[[#This Row],[PRECIOS]]-Tabla3[[#This Row],[PRECIOS]]*10%</f>
        <v>9.9999000000000005E-2</v>
      </c>
      <c r="L3819" s="101"/>
      <c r="M3819" s="54"/>
      <c r="N3819" s="55">
        <f>IFERROR(Tabla3[[#This Row],[PRECIOS]]-Tabla3[[#This Row],[PRECIOS]]*Tabla3[[#This Row],[% PRODUCTO]]," ")</f>
        <v>0.11111</v>
      </c>
      <c r="O3819" s="54"/>
      <c r="P3819" s="55">
        <f>IFERROR(Tabla3[[#This Row],[OCULTAR2]]-Tabla3[[#This Row],[OCULTAR2]]*Tabla3[[#This Row],[% LÍNEA]]," ")</f>
        <v>0.11111</v>
      </c>
      <c r="Q3819" s="56">
        <f>IFERROR(Tabla3[[#This Row],[% PRODUCTO]]+Tabla3[[#This Row],[% LÍNEA]]," ")</f>
        <v>0</v>
      </c>
      <c r="R3819" s="53">
        <f>Tabla3[[#This Row],[OCULTAR3]]</f>
        <v>0.11111</v>
      </c>
      <c r="S3819" s="53">
        <f>Tabla3[[#This Row],[PRECIO SIN %]]-Tabla3[[#This Row],[PRECIO SIN %]]*10%</f>
        <v>9.9999000000000005E-2</v>
      </c>
      <c r="T3819" s="80">
        <f>(Tabla3[[#This Row],[PRECIO CON DESCT.]]-(Tabla3[[#This Row],[PRECIO CON DESCT.]]*$T$6))</f>
        <v>6.2999369999999999E-2</v>
      </c>
      <c r="U3819" s="96"/>
      <c r="V3819" s="94">
        <f>Tabla3[[#This Row],[PRECIO %      en $]]*Tabla3[[#This Row],[PEDIDO ]]</f>
        <v>0</v>
      </c>
      <c r="W3819" s="57">
        <f>Tabla3[[#This Row],[PRECIO CON DESCT.]]*Tabla3[[#This Row],[PEDIDO ]]</f>
        <v>0</v>
      </c>
      <c r="X3819" s="58">
        <f>Tabla3[[#This Row],[PRECIO SIN %]]*Tabla3[[#This Row],[PEDIDO ]]</f>
        <v>0</v>
      </c>
    </row>
    <row r="3820" spans="1:24" ht="33" customHeight="1" x14ac:dyDescent="0.4">
      <c r="A3820" s="125">
        <v>7593567000697</v>
      </c>
      <c r="B3820" s="59" t="s">
        <v>297</v>
      </c>
      <c r="C3820" s="59" t="s">
        <v>338</v>
      </c>
      <c r="D38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20" s="119" t="s">
        <v>4282</v>
      </c>
      <c r="F3820" s="76" t="s">
        <v>526</v>
      </c>
      <c r="G38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20" s="78">
        <v>23166</v>
      </c>
      <c r="J3820" s="52">
        <v>0.17777999999999999</v>
      </c>
      <c r="K3820" s="60">
        <f>Tabla3[[#This Row],[PRECIOS]]-Tabla3[[#This Row],[PRECIOS]]*10%</f>
        <v>0.16000200000000001</v>
      </c>
      <c r="L3820" s="101"/>
      <c r="M3820" s="61"/>
      <c r="N3820" s="55">
        <f>IFERROR(Tabla3[[#This Row],[PRECIOS]]-Tabla3[[#This Row],[PRECIOS]]*Tabla3[[#This Row],[% PRODUCTO]]," ")</f>
        <v>0.17777999999999999</v>
      </c>
      <c r="O3820" s="61"/>
      <c r="P3820" s="55">
        <f>IFERROR(Tabla3[[#This Row],[OCULTAR2]]-Tabla3[[#This Row],[OCULTAR2]]*Tabla3[[#This Row],[% LÍNEA]]," ")</f>
        <v>0.17777999999999999</v>
      </c>
      <c r="Q3820" s="56">
        <f>IFERROR(Tabla3[[#This Row],[% PRODUCTO]]+Tabla3[[#This Row],[% LÍNEA]]," ")</f>
        <v>0</v>
      </c>
      <c r="R3820" s="60">
        <f>Tabla3[[#This Row],[OCULTAR3]]</f>
        <v>0.17777999999999999</v>
      </c>
      <c r="S3820" s="60">
        <f>Tabla3[[#This Row],[PRECIO SIN %]]-Tabla3[[#This Row],[PRECIO SIN %]]*10%</f>
        <v>0.16000200000000001</v>
      </c>
      <c r="T3820" s="80">
        <f>(Tabla3[[#This Row],[PRECIO CON DESCT.]]-(Tabla3[[#This Row],[PRECIO CON DESCT.]]*$T$6))</f>
        <v>0.10080126</v>
      </c>
      <c r="U3820" s="96"/>
      <c r="V3820" s="94">
        <f>Tabla3[[#This Row],[PRECIO %      en $]]*Tabla3[[#This Row],[PEDIDO ]]</f>
        <v>0</v>
      </c>
      <c r="W3820" s="57">
        <f>Tabla3[[#This Row],[PRECIO CON DESCT.]]*Tabla3[[#This Row],[PEDIDO ]]</f>
        <v>0</v>
      </c>
      <c r="X3820" s="58">
        <f>Tabla3[[#This Row],[PRECIO SIN %]]*Tabla3[[#This Row],[PEDIDO ]]</f>
        <v>0</v>
      </c>
    </row>
    <row r="3821" spans="1:24" ht="33" customHeight="1" x14ac:dyDescent="0.4">
      <c r="A3821" s="124">
        <v>7595651000071</v>
      </c>
      <c r="B3821" s="51" t="s">
        <v>297</v>
      </c>
      <c r="C3821" s="51" t="s">
        <v>342</v>
      </c>
      <c r="D38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21" s="118" t="s">
        <v>4283</v>
      </c>
      <c r="F3821" s="75" t="s">
        <v>526</v>
      </c>
      <c r="G38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21" s="77">
        <v>20846</v>
      </c>
      <c r="J3821" s="52">
        <v>0.17777999999999999</v>
      </c>
      <c r="K3821" s="53">
        <f>Tabla3[[#This Row],[PRECIOS]]-Tabla3[[#This Row],[PRECIOS]]*10%</f>
        <v>0.16000200000000001</v>
      </c>
      <c r="L3821" s="101"/>
      <c r="M3821" s="54"/>
      <c r="N3821" s="55">
        <f>IFERROR(Tabla3[[#This Row],[PRECIOS]]-Tabla3[[#This Row],[PRECIOS]]*Tabla3[[#This Row],[% PRODUCTO]]," ")</f>
        <v>0.17777999999999999</v>
      </c>
      <c r="O3821" s="54"/>
      <c r="P3821" s="55">
        <f>IFERROR(Tabla3[[#This Row],[OCULTAR2]]-Tabla3[[#This Row],[OCULTAR2]]*Tabla3[[#This Row],[% LÍNEA]]," ")</f>
        <v>0.17777999999999999</v>
      </c>
      <c r="Q3821" s="56">
        <f>IFERROR(Tabla3[[#This Row],[% PRODUCTO]]+Tabla3[[#This Row],[% LÍNEA]]," ")</f>
        <v>0</v>
      </c>
      <c r="R3821" s="53">
        <f>Tabla3[[#This Row],[OCULTAR3]]</f>
        <v>0.17777999999999999</v>
      </c>
      <c r="S3821" s="53">
        <f>Tabla3[[#This Row],[PRECIO SIN %]]-Tabla3[[#This Row],[PRECIO SIN %]]*10%</f>
        <v>0.16000200000000001</v>
      </c>
      <c r="T3821" s="80">
        <f>(Tabla3[[#This Row],[PRECIO CON DESCT.]]-(Tabla3[[#This Row],[PRECIO CON DESCT.]]*$T$6))</f>
        <v>0.10080126</v>
      </c>
      <c r="U3821" s="96"/>
      <c r="V3821" s="94">
        <f>Tabla3[[#This Row],[PRECIO %      en $]]*Tabla3[[#This Row],[PEDIDO ]]</f>
        <v>0</v>
      </c>
      <c r="W3821" s="57">
        <f>Tabla3[[#This Row],[PRECIO CON DESCT.]]*Tabla3[[#This Row],[PEDIDO ]]</f>
        <v>0</v>
      </c>
      <c r="X3821" s="58">
        <f>Tabla3[[#This Row],[PRECIO SIN %]]*Tabla3[[#This Row],[PEDIDO ]]</f>
        <v>0</v>
      </c>
    </row>
    <row r="3822" spans="1:24" ht="33" customHeight="1" x14ac:dyDescent="0.4">
      <c r="A3822" s="125">
        <v>7597830004535</v>
      </c>
      <c r="B3822" s="59" t="s">
        <v>297</v>
      </c>
      <c r="C3822" s="59" t="s">
        <v>310</v>
      </c>
      <c r="D38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22" s="119" t="s">
        <v>4284</v>
      </c>
      <c r="F3822" s="76" t="s">
        <v>537</v>
      </c>
      <c r="G38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22" s="78">
        <v>149</v>
      </c>
      <c r="J3822" s="52">
        <v>1.2888900000000001</v>
      </c>
      <c r="K3822" s="60">
        <f>Tabla3[[#This Row],[PRECIOS]]-Tabla3[[#This Row],[PRECIOS]]*10%</f>
        <v>1.1600010000000001</v>
      </c>
      <c r="L3822" s="101"/>
      <c r="M3822" s="61"/>
      <c r="N3822" s="55">
        <f>IFERROR(Tabla3[[#This Row],[PRECIOS]]-Tabla3[[#This Row],[PRECIOS]]*Tabla3[[#This Row],[% PRODUCTO]]," ")</f>
        <v>1.2888900000000001</v>
      </c>
      <c r="O3822" s="61"/>
      <c r="P3822" s="55">
        <f>IFERROR(Tabla3[[#This Row],[OCULTAR2]]-Tabla3[[#This Row],[OCULTAR2]]*Tabla3[[#This Row],[% LÍNEA]]," ")</f>
        <v>1.2888900000000001</v>
      </c>
      <c r="Q3822" s="56">
        <f>IFERROR(Tabla3[[#This Row],[% PRODUCTO]]+Tabla3[[#This Row],[% LÍNEA]]," ")</f>
        <v>0</v>
      </c>
      <c r="R3822" s="60">
        <f>Tabla3[[#This Row],[OCULTAR3]]</f>
        <v>1.2888900000000001</v>
      </c>
      <c r="S3822" s="60">
        <f>Tabla3[[#This Row],[PRECIO SIN %]]-Tabla3[[#This Row],[PRECIO SIN %]]*10%</f>
        <v>1.1600010000000001</v>
      </c>
      <c r="T3822" s="80">
        <f>(Tabla3[[#This Row],[PRECIO CON DESCT.]]-(Tabla3[[#This Row],[PRECIO CON DESCT.]]*$T$6))</f>
        <v>0.73080063000000006</v>
      </c>
      <c r="U3822" s="96"/>
      <c r="V3822" s="94">
        <f>Tabla3[[#This Row],[PRECIO %      en $]]*Tabla3[[#This Row],[PEDIDO ]]</f>
        <v>0</v>
      </c>
      <c r="W3822" s="57">
        <f>Tabla3[[#This Row],[PRECIO CON DESCT.]]*Tabla3[[#This Row],[PEDIDO ]]</f>
        <v>0</v>
      </c>
      <c r="X3822" s="58">
        <f>Tabla3[[#This Row],[PRECIO SIN %]]*Tabla3[[#This Row],[PEDIDO ]]</f>
        <v>0</v>
      </c>
    </row>
    <row r="3823" spans="1:24" ht="33" customHeight="1" x14ac:dyDescent="0.4">
      <c r="A3823" s="124">
        <v>810028130517</v>
      </c>
      <c r="B3823" s="51" t="s">
        <v>297</v>
      </c>
      <c r="C3823" s="51" t="s">
        <v>308</v>
      </c>
      <c r="D38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23" s="118" t="s">
        <v>4285</v>
      </c>
      <c r="F3823" s="75" t="s">
        <v>537</v>
      </c>
      <c r="G38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23" s="77">
        <v>113</v>
      </c>
      <c r="J3823" s="52">
        <v>1.3333299999999999</v>
      </c>
      <c r="K3823" s="53">
        <f>Tabla3[[#This Row],[PRECIOS]]-Tabla3[[#This Row],[PRECIOS]]*10%</f>
        <v>1.199997</v>
      </c>
      <c r="L3823" s="101"/>
      <c r="M3823" s="54"/>
      <c r="N3823" s="55">
        <f>IFERROR(Tabla3[[#This Row],[PRECIOS]]-Tabla3[[#This Row],[PRECIOS]]*Tabla3[[#This Row],[% PRODUCTO]]," ")</f>
        <v>1.3333299999999999</v>
      </c>
      <c r="O3823" s="54"/>
      <c r="P3823" s="55">
        <f>IFERROR(Tabla3[[#This Row],[OCULTAR2]]-Tabla3[[#This Row],[OCULTAR2]]*Tabla3[[#This Row],[% LÍNEA]]," ")</f>
        <v>1.3333299999999999</v>
      </c>
      <c r="Q3823" s="56">
        <f>IFERROR(Tabla3[[#This Row],[% PRODUCTO]]+Tabla3[[#This Row],[% LÍNEA]]," ")</f>
        <v>0</v>
      </c>
      <c r="R3823" s="53">
        <f>Tabla3[[#This Row],[OCULTAR3]]</f>
        <v>1.3333299999999999</v>
      </c>
      <c r="S3823" s="53">
        <f>Tabla3[[#This Row],[PRECIO SIN %]]-Tabla3[[#This Row],[PRECIO SIN %]]*10%</f>
        <v>1.199997</v>
      </c>
      <c r="T3823" s="80">
        <f>(Tabla3[[#This Row],[PRECIO CON DESCT.]]-(Tabla3[[#This Row],[PRECIO CON DESCT.]]*$T$6))</f>
        <v>0.75599810999999995</v>
      </c>
      <c r="U3823" s="96"/>
      <c r="V3823" s="94">
        <f>Tabla3[[#This Row],[PRECIO %      en $]]*Tabla3[[#This Row],[PEDIDO ]]</f>
        <v>0</v>
      </c>
      <c r="W3823" s="57">
        <f>Tabla3[[#This Row],[PRECIO CON DESCT.]]*Tabla3[[#This Row],[PEDIDO ]]</f>
        <v>0</v>
      </c>
      <c r="X3823" s="58">
        <f>Tabla3[[#This Row],[PRECIO SIN %]]*Tabla3[[#This Row],[PEDIDO ]]</f>
        <v>0</v>
      </c>
    </row>
    <row r="3824" spans="1:24" ht="33" customHeight="1" x14ac:dyDescent="0.4">
      <c r="A3824" s="125">
        <v>813333011595</v>
      </c>
      <c r="B3824" s="59" t="s">
        <v>297</v>
      </c>
      <c r="C3824" s="59" t="s">
        <v>335</v>
      </c>
      <c r="D38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824" s="119" t="s">
        <v>4286</v>
      </c>
      <c r="F3824" s="76" t="s">
        <v>526</v>
      </c>
      <c r="G38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824" s="78">
        <v>23</v>
      </c>
      <c r="J3824" s="52">
        <v>11.11111</v>
      </c>
      <c r="K3824" s="60">
        <f>Tabla3[[#This Row],[PRECIOS]]-Tabla3[[#This Row],[PRECIOS]]*10%</f>
        <v>9.9999990000000007</v>
      </c>
      <c r="L3824" s="101" t="s">
        <v>5327</v>
      </c>
      <c r="M3824" s="61"/>
      <c r="N3824" s="55">
        <f>IFERROR(Tabla3[[#This Row],[PRECIOS]]-Tabla3[[#This Row],[PRECIOS]]*Tabla3[[#This Row],[% PRODUCTO]]," ")</f>
        <v>11.11111</v>
      </c>
      <c r="O3824" s="61"/>
      <c r="P3824" s="55">
        <f>IFERROR(Tabla3[[#This Row],[OCULTAR2]]-Tabla3[[#This Row],[OCULTAR2]]*Tabla3[[#This Row],[% LÍNEA]]," ")</f>
        <v>11.11111</v>
      </c>
      <c r="Q3824" s="56">
        <f>IFERROR(Tabla3[[#This Row],[% PRODUCTO]]+Tabla3[[#This Row],[% LÍNEA]]," ")</f>
        <v>0</v>
      </c>
      <c r="R3824" s="60">
        <f>Tabla3[[#This Row],[OCULTAR3]]</f>
        <v>11.11111</v>
      </c>
      <c r="S3824" s="60">
        <f>Tabla3[[#This Row],[PRECIO SIN %]]-Tabla3[[#This Row],[PRECIO SIN %]]*10%</f>
        <v>9.9999990000000007</v>
      </c>
      <c r="T3824" s="80">
        <f>(Tabla3[[#This Row],[PRECIO CON DESCT.]]-(Tabla3[[#This Row],[PRECIO CON DESCT.]]*$T$6))</f>
        <v>6.2999993700000001</v>
      </c>
      <c r="U3824" s="96"/>
      <c r="V3824" s="94">
        <f>Tabla3[[#This Row],[PRECIO %      en $]]*Tabla3[[#This Row],[PEDIDO ]]</f>
        <v>0</v>
      </c>
      <c r="W3824" s="57">
        <f>Tabla3[[#This Row],[PRECIO CON DESCT.]]*Tabla3[[#This Row],[PEDIDO ]]</f>
        <v>0</v>
      </c>
      <c r="X3824" s="58">
        <f>Tabla3[[#This Row],[PRECIO SIN %]]*Tabla3[[#This Row],[PEDIDO ]]</f>
        <v>0</v>
      </c>
    </row>
    <row r="3825" spans="1:24" ht="33" customHeight="1" x14ac:dyDescent="0.4">
      <c r="A3825" s="124">
        <v>813333011571</v>
      </c>
      <c r="B3825" s="51" t="s">
        <v>297</v>
      </c>
      <c r="C3825" s="51" t="s">
        <v>335</v>
      </c>
      <c r="D38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825" s="118" t="s">
        <v>4287</v>
      </c>
      <c r="F3825" s="75" t="s">
        <v>526</v>
      </c>
      <c r="G38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825" s="77">
        <v>22</v>
      </c>
      <c r="J3825" s="52">
        <v>11.11111</v>
      </c>
      <c r="K3825" s="53">
        <f>Tabla3[[#This Row],[PRECIOS]]-Tabla3[[#This Row],[PRECIOS]]*10%</f>
        <v>9.9999990000000007</v>
      </c>
      <c r="L3825" s="101" t="s">
        <v>5327</v>
      </c>
      <c r="M3825" s="54"/>
      <c r="N3825" s="55">
        <f>IFERROR(Tabla3[[#This Row],[PRECIOS]]-Tabla3[[#This Row],[PRECIOS]]*Tabla3[[#This Row],[% PRODUCTO]]," ")</f>
        <v>11.11111</v>
      </c>
      <c r="O3825" s="54"/>
      <c r="P3825" s="55">
        <f>IFERROR(Tabla3[[#This Row],[OCULTAR2]]-Tabla3[[#This Row],[OCULTAR2]]*Tabla3[[#This Row],[% LÍNEA]]," ")</f>
        <v>11.11111</v>
      </c>
      <c r="Q3825" s="56">
        <f>IFERROR(Tabla3[[#This Row],[% PRODUCTO]]+Tabla3[[#This Row],[% LÍNEA]]," ")</f>
        <v>0</v>
      </c>
      <c r="R3825" s="53">
        <f>Tabla3[[#This Row],[OCULTAR3]]</f>
        <v>11.11111</v>
      </c>
      <c r="S3825" s="53">
        <f>Tabla3[[#This Row],[PRECIO SIN %]]-Tabla3[[#This Row],[PRECIO SIN %]]*10%</f>
        <v>9.9999990000000007</v>
      </c>
      <c r="T3825" s="80">
        <f>(Tabla3[[#This Row],[PRECIO CON DESCT.]]-(Tabla3[[#This Row],[PRECIO CON DESCT.]]*$T$6))</f>
        <v>6.2999993700000001</v>
      </c>
      <c r="U3825" s="96"/>
      <c r="V3825" s="94">
        <f>Tabla3[[#This Row],[PRECIO %      en $]]*Tabla3[[#This Row],[PEDIDO ]]</f>
        <v>0</v>
      </c>
      <c r="W3825" s="57">
        <f>Tabla3[[#This Row],[PRECIO CON DESCT.]]*Tabla3[[#This Row],[PEDIDO ]]</f>
        <v>0</v>
      </c>
      <c r="X3825" s="58">
        <f>Tabla3[[#This Row],[PRECIO SIN %]]*Tabla3[[#This Row],[PEDIDO ]]</f>
        <v>0</v>
      </c>
    </row>
    <row r="3826" spans="1:24" ht="33" customHeight="1" x14ac:dyDescent="0.4">
      <c r="A3826" s="125">
        <v>1238097240</v>
      </c>
      <c r="B3826" s="59" t="s">
        <v>297</v>
      </c>
      <c r="C3826" s="59" t="s">
        <v>318</v>
      </c>
      <c r="D38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26" s="119" t="s">
        <v>4288</v>
      </c>
      <c r="F3826" s="76" t="s">
        <v>526</v>
      </c>
      <c r="G38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26" s="78">
        <v>7</v>
      </c>
      <c r="J3826" s="52">
        <v>19.66667</v>
      </c>
      <c r="K3826" s="60">
        <f>Tabla3[[#This Row],[PRECIOS]]-Tabla3[[#This Row],[PRECIOS]]*10%</f>
        <v>17.700002999999999</v>
      </c>
      <c r="L3826" s="101"/>
      <c r="M3826" s="61"/>
      <c r="N3826" s="55">
        <f>IFERROR(Tabla3[[#This Row],[PRECIOS]]-Tabla3[[#This Row],[PRECIOS]]*Tabla3[[#This Row],[% PRODUCTO]]," ")</f>
        <v>19.66667</v>
      </c>
      <c r="O3826" s="61"/>
      <c r="P3826" s="55">
        <f>IFERROR(Tabla3[[#This Row],[OCULTAR2]]-Tabla3[[#This Row],[OCULTAR2]]*Tabla3[[#This Row],[% LÍNEA]]," ")</f>
        <v>19.66667</v>
      </c>
      <c r="Q3826" s="56">
        <f>IFERROR(Tabla3[[#This Row],[% PRODUCTO]]+Tabla3[[#This Row],[% LÍNEA]]," ")</f>
        <v>0</v>
      </c>
      <c r="R3826" s="60">
        <f>Tabla3[[#This Row],[OCULTAR3]]</f>
        <v>19.66667</v>
      </c>
      <c r="S3826" s="60">
        <f>Tabla3[[#This Row],[PRECIO SIN %]]-Tabla3[[#This Row],[PRECIO SIN %]]*10%</f>
        <v>17.700002999999999</v>
      </c>
      <c r="T3826" s="80">
        <f>(Tabla3[[#This Row],[PRECIO CON DESCT.]]-(Tabla3[[#This Row],[PRECIO CON DESCT.]]*$T$6))</f>
        <v>11.15100189</v>
      </c>
      <c r="U3826" s="96"/>
      <c r="V3826" s="94">
        <f>Tabla3[[#This Row],[PRECIO %      en $]]*Tabla3[[#This Row],[PEDIDO ]]</f>
        <v>0</v>
      </c>
      <c r="W3826" s="57">
        <f>Tabla3[[#This Row],[PRECIO CON DESCT.]]*Tabla3[[#This Row],[PEDIDO ]]</f>
        <v>0</v>
      </c>
      <c r="X3826" s="58">
        <f>Tabla3[[#This Row],[PRECIO SIN %]]*Tabla3[[#This Row],[PEDIDO ]]</f>
        <v>0</v>
      </c>
    </row>
    <row r="3827" spans="1:24" ht="33" customHeight="1" x14ac:dyDescent="0.4">
      <c r="A3827" s="124">
        <v>1238097238</v>
      </c>
      <c r="B3827" s="51" t="s">
        <v>297</v>
      </c>
      <c r="C3827" s="51" t="s">
        <v>318</v>
      </c>
      <c r="D38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27" s="118" t="s">
        <v>4289</v>
      </c>
      <c r="F3827" s="75" t="s">
        <v>526</v>
      </c>
      <c r="G38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27" s="77">
        <v>4</v>
      </c>
      <c r="J3827" s="52">
        <v>20.44444</v>
      </c>
      <c r="K3827" s="53">
        <f>Tabla3[[#This Row],[PRECIOS]]-Tabla3[[#This Row],[PRECIOS]]*10%</f>
        <v>18.399996000000002</v>
      </c>
      <c r="L3827" s="101"/>
      <c r="M3827" s="54"/>
      <c r="N3827" s="55">
        <f>IFERROR(Tabla3[[#This Row],[PRECIOS]]-Tabla3[[#This Row],[PRECIOS]]*Tabla3[[#This Row],[% PRODUCTO]]," ")</f>
        <v>20.44444</v>
      </c>
      <c r="O3827" s="54"/>
      <c r="P3827" s="55">
        <f>IFERROR(Tabla3[[#This Row],[OCULTAR2]]-Tabla3[[#This Row],[OCULTAR2]]*Tabla3[[#This Row],[% LÍNEA]]," ")</f>
        <v>20.44444</v>
      </c>
      <c r="Q3827" s="56">
        <f>IFERROR(Tabla3[[#This Row],[% PRODUCTO]]+Tabla3[[#This Row],[% LÍNEA]]," ")</f>
        <v>0</v>
      </c>
      <c r="R3827" s="53">
        <f>Tabla3[[#This Row],[OCULTAR3]]</f>
        <v>20.44444</v>
      </c>
      <c r="S3827" s="53">
        <f>Tabla3[[#This Row],[PRECIO SIN %]]-Tabla3[[#This Row],[PRECIO SIN %]]*10%</f>
        <v>18.399996000000002</v>
      </c>
      <c r="T3827" s="80">
        <f>(Tabla3[[#This Row],[PRECIO CON DESCT.]]-(Tabla3[[#This Row],[PRECIO CON DESCT.]]*$T$6))</f>
        <v>11.59199748</v>
      </c>
      <c r="U3827" s="96"/>
      <c r="V3827" s="94">
        <f>Tabla3[[#This Row],[PRECIO %      en $]]*Tabla3[[#This Row],[PEDIDO ]]</f>
        <v>0</v>
      </c>
      <c r="W3827" s="57">
        <f>Tabla3[[#This Row],[PRECIO CON DESCT.]]*Tabla3[[#This Row],[PEDIDO ]]</f>
        <v>0</v>
      </c>
      <c r="X3827" s="58">
        <f>Tabla3[[#This Row],[PRECIO SIN %]]*Tabla3[[#This Row],[PEDIDO ]]</f>
        <v>0</v>
      </c>
    </row>
    <row r="3828" spans="1:24" ht="33" customHeight="1" x14ac:dyDescent="0.4">
      <c r="A3828" s="125">
        <v>7591011002457</v>
      </c>
      <c r="B3828" s="59" t="s">
        <v>297</v>
      </c>
      <c r="C3828" s="59" t="s">
        <v>337</v>
      </c>
      <c r="D38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28" s="119" t="s">
        <v>4290</v>
      </c>
      <c r="F3828" s="76" t="s">
        <v>526</v>
      </c>
      <c r="G38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28" s="78">
        <v>1</v>
      </c>
      <c r="J3828" s="52">
        <v>32.544440000000002</v>
      </c>
      <c r="K3828" s="60">
        <f>Tabla3[[#This Row],[PRECIOS]]-Tabla3[[#This Row],[PRECIOS]]*10%</f>
        <v>29.289996000000002</v>
      </c>
      <c r="L3828" s="101"/>
      <c r="M3828" s="61"/>
      <c r="N3828" s="55">
        <f>IFERROR(Tabla3[[#This Row],[PRECIOS]]-Tabla3[[#This Row],[PRECIOS]]*Tabla3[[#This Row],[% PRODUCTO]]," ")</f>
        <v>32.544440000000002</v>
      </c>
      <c r="O3828" s="61"/>
      <c r="P3828" s="55">
        <f>IFERROR(Tabla3[[#This Row],[OCULTAR2]]-Tabla3[[#This Row],[OCULTAR2]]*Tabla3[[#This Row],[% LÍNEA]]," ")</f>
        <v>32.544440000000002</v>
      </c>
      <c r="Q3828" s="56">
        <f>IFERROR(Tabla3[[#This Row],[% PRODUCTO]]+Tabla3[[#This Row],[% LÍNEA]]," ")</f>
        <v>0</v>
      </c>
      <c r="R3828" s="60">
        <f>Tabla3[[#This Row],[OCULTAR3]]</f>
        <v>32.544440000000002</v>
      </c>
      <c r="S3828" s="60">
        <f>Tabla3[[#This Row],[PRECIO SIN %]]-Tabla3[[#This Row],[PRECIO SIN %]]*10%</f>
        <v>29.289996000000002</v>
      </c>
      <c r="T3828" s="80">
        <f>(Tabla3[[#This Row],[PRECIO CON DESCT.]]-(Tabla3[[#This Row],[PRECIO CON DESCT.]]*$T$6))</f>
        <v>18.452697480000001</v>
      </c>
      <c r="U3828" s="96"/>
      <c r="V3828" s="94">
        <f>Tabla3[[#This Row],[PRECIO %      en $]]*Tabla3[[#This Row],[PEDIDO ]]</f>
        <v>0</v>
      </c>
      <c r="W3828" s="57">
        <f>Tabla3[[#This Row],[PRECIO CON DESCT.]]*Tabla3[[#This Row],[PEDIDO ]]</f>
        <v>0</v>
      </c>
      <c r="X3828" s="58">
        <f>Tabla3[[#This Row],[PRECIO SIN %]]*Tabla3[[#This Row],[PEDIDO ]]</f>
        <v>0</v>
      </c>
    </row>
    <row r="3829" spans="1:24" ht="33" customHeight="1" x14ac:dyDescent="0.4">
      <c r="A3829" s="124" t="s">
        <v>402</v>
      </c>
      <c r="B3829" s="51" t="s">
        <v>297</v>
      </c>
      <c r="C3829" s="51" t="s">
        <v>329</v>
      </c>
      <c r="D38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29" s="118" t="s">
        <v>4291</v>
      </c>
      <c r="F3829" s="75" t="s">
        <v>526</v>
      </c>
      <c r="G38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29" s="77">
        <v>12</v>
      </c>
      <c r="J3829" s="52">
        <v>0.91110999999999998</v>
      </c>
      <c r="K3829" s="53">
        <f>Tabla3[[#This Row],[PRECIOS]]-Tabla3[[#This Row],[PRECIOS]]*10%</f>
        <v>0.81999899999999992</v>
      </c>
      <c r="L3829" s="101"/>
      <c r="M3829" s="54"/>
      <c r="N3829" s="55">
        <f>IFERROR(Tabla3[[#This Row],[PRECIOS]]-Tabla3[[#This Row],[PRECIOS]]*Tabla3[[#This Row],[% PRODUCTO]]," ")</f>
        <v>0.91110999999999998</v>
      </c>
      <c r="O3829" s="54"/>
      <c r="P3829" s="55">
        <f>IFERROR(Tabla3[[#This Row],[OCULTAR2]]-Tabla3[[#This Row],[OCULTAR2]]*Tabla3[[#This Row],[% LÍNEA]]," ")</f>
        <v>0.91110999999999998</v>
      </c>
      <c r="Q3829" s="56">
        <f>IFERROR(Tabla3[[#This Row],[% PRODUCTO]]+Tabla3[[#This Row],[% LÍNEA]]," ")</f>
        <v>0</v>
      </c>
      <c r="R3829" s="53">
        <f>Tabla3[[#This Row],[OCULTAR3]]</f>
        <v>0.91110999999999998</v>
      </c>
      <c r="S3829" s="53">
        <f>Tabla3[[#This Row],[PRECIO SIN %]]-Tabla3[[#This Row],[PRECIO SIN %]]*10%</f>
        <v>0.81999899999999992</v>
      </c>
      <c r="T3829" s="80">
        <f>(Tabla3[[#This Row],[PRECIO CON DESCT.]]-(Tabla3[[#This Row],[PRECIO CON DESCT.]]*$T$6))</f>
        <v>0.51659937</v>
      </c>
      <c r="U3829" s="96"/>
      <c r="V3829" s="94">
        <f>Tabla3[[#This Row],[PRECIO %      en $]]*Tabla3[[#This Row],[PEDIDO ]]</f>
        <v>0</v>
      </c>
      <c r="W3829" s="57">
        <f>Tabla3[[#This Row],[PRECIO CON DESCT.]]*Tabla3[[#This Row],[PEDIDO ]]</f>
        <v>0</v>
      </c>
      <c r="X3829" s="58">
        <f>Tabla3[[#This Row],[PRECIO SIN %]]*Tabla3[[#This Row],[PEDIDO ]]</f>
        <v>0</v>
      </c>
    </row>
    <row r="3830" spans="1:24" ht="33" customHeight="1" x14ac:dyDescent="0.4">
      <c r="A3830" s="125">
        <v>7599794000134</v>
      </c>
      <c r="B3830" s="59" t="s">
        <v>297</v>
      </c>
      <c r="C3830" s="59" t="s">
        <v>378</v>
      </c>
      <c r="D38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30" s="119" t="s">
        <v>4292</v>
      </c>
      <c r="F3830" s="76" t="s">
        <v>537</v>
      </c>
      <c r="G38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30" s="78">
        <v>2263</v>
      </c>
      <c r="J3830" s="52">
        <v>0.14444000000000001</v>
      </c>
      <c r="K3830" s="60">
        <f>Tabla3[[#This Row],[PRECIOS]]-Tabla3[[#This Row],[PRECIOS]]*10%</f>
        <v>0.129996</v>
      </c>
      <c r="L3830" s="101"/>
      <c r="M3830" s="61"/>
      <c r="N3830" s="55">
        <f>IFERROR(Tabla3[[#This Row],[PRECIOS]]-Tabla3[[#This Row],[PRECIOS]]*Tabla3[[#This Row],[% PRODUCTO]]," ")</f>
        <v>0.14444000000000001</v>
      </c>
      <c r="O3830" s="61"/>
      <c r="P3830" s="55">
        <f>IFERROR(Tabla3[[#This Row],[OCULTAR2]]-Tabla3[[#This Row],[OCULTAR2]]*Tabla3[[#This Row],[% LÍNEA]]," ")</f>
        <v>0.14444000000000001</v>
      </c>
      <c r="Q3830" s="56">
        <f>IFERROR(Tabla3[[#This Row],[% PRODUCTO]]+Tabla3[[#This Row],[% LÍNEA]]," ")</f>
        <v>0</v>
      </c>
      <c r="R3830" s="60">
        <f>Tabla3[[#This Row],[OCULTAR3]]</f>
        <v>0.14444000000000001</v>
      </c>
      <c r="S3830" s="60">
        <f>Tabla3[[#This Row],[PRECIO SIN %]]-Tabla3[[#This Row],[PRECIO SIN %]]*10%</f>
        <v>0.129996</v>
      </c>
      <c r="T3830" s="80">
        <f>(Tabla3[[#This Row],[PRECIO CON DESCT.]]-(Tabla3[[#This Row],[PRECIO CON DESCT.]]*$T$6))</f>
        <v>8.1897479999999995E-2</v>
      </c>
      <c r="U3830" s="96"/>
      <c r="V3830" s="94">
        <f>Tabla3[[#This Row],[PRECIO %      en $]]*Tabla3[[#This Row],[PEDIDO ]]</f>
        <v>0</v>
      </c>
      <c r="W3830" s="57">
        <f>Tabla3[[#This Row],[PRECIO CON DESCT.]]*Tabla3[[#This Row],[PEDIDO ]]</f>
        <v>0</v>
      </c>
      <c r="X3830" s="58">
        <f>Tabla3[[#This Row],[PRECIO SIN %]]*Tabla3[[#This Row],[PEDIDO ]]</f>
        <v>0</v>
      </c>
    </row>
    <row r="3831" spans="1:24" ht="33" customHeight="1" x14ac:dyDescent="0.4">
      <c r="A3831" s="124">
        <v>7597830002050</v>
      </c>
      <c r="B3831" s="51" t="s">
        <v>297</v>
      </c>
      <c r="C3831" s="51" t="s">
        <v>310</v>
      </c>
      <c r="D38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31" s="118" t="s">
        <v>4293</v>
      </c>
      <c r="F3831" s="75" t="s">
        <v>537</v>
      </c>
      <c r="G38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31" s="77">
        <v>3145</v>
      </c>
      <c r="J3831" s="52">
        <v>8.8889999999999997E-2</v>
      </c>
      <c r="K3831" s="53">
        <f>Tabla3[[#This Row],[PRECIOS]]-Tabla3[[#This Row],[PRECIOS]]*10%</f>
        <v>8.0001000000000003E-2</v>
      </c>
      <c r="L3831" s="101"/>
      <c r="M3831" s="54"/>
      <c r="N3831" s="55">
        <f>IFERROR(Tabla3[[#This Row],[PRECIOS]]-Tabla3[[#This Row],[PRECIOS]]*Tabla3[[#This Row],[% PRODUCTO]]," ")</f>
        <v>8.8889999999999997E-2</v>
      </c>
      <c r="O3831" s="54"/>
      <c r="P3831" s="55">
        <f>IFERROR(Tabla3[[#This Row],[OCULTAR2]]-Tabla3[[#This Row],[OCULTAR2]]*Tabla3[[#This Row],[% LÍNEA]]," ")</f>
        <v>8.8889999999999997E-2</v>
      </c>
      <c r="Q3831" s="56">
        <f>IFERROR(Tabla3[[#This Row],[% PRODUCTO]]+Tabla3[[#This Row],[% LÍNEA]]," ")</f>
        <v>0</v>
      </c>
      <c r="R3831" s="53">
        <f>Tabla3[[#This Row],[OCULTAR3]]</f>
        <v>8.8889999999999997E-2</v>
      </c>
      <c r="S3831" s="53">
        <f>Tabla3[[#This Row],[PRECIO SIN %]]-Tabla3[[#This Row],[PRECIO SIN %]]*10%</f>
        <v>8.0001000000000003E-2</v>
      </c>
      <c r="T3831" s="80">
        <f>(Tabla3[[#This Row],[PRECIO CON DESCT.]]-(Tabla3[[#This Row],[PRECIO CON DESCT.]]*$T$6))</f>
        <v>5.0400630000000002E-2</v>
      </c>
      <c r="U3831" s="96"/>
      <c r="V3831" s="94">
        <f>Tabla3[[#This Row],[PRECIO %      en $]]*Tabla3[[#This Row],[PEDIDO ]]</f>
        <v>0</v>
      </c>
      <c r="W3831" s="57">
        <f>Tabla3[[#This Row],[PRECIO CON DESCT.]]*Tabla3[[#This Row],[PEDIDO ]]</f>
        <v>0</v>
      </c>
      <c r="X3831" s="58">
        <f>Tabla3[[#This Row],[PRECIO SIN %]]*Tabla3[[#This Row],[PEDIDO ]]</f>
        <v>0</v>
      </c>
    </row>
    <row r="3832" spans="1:24" ht="33" customHeight="1" x14ac:dyDescent="0.4">
      <c r="A3832" s="125">
        <v>7599457001430</v>
      </c>
      <c r="B3832" s="59" t="s">
        <v>297</v>
      </c>
      <c r="C3832" s="59" t="s">
        <v>300</v>
      </c>
      <c r="D38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32" s="119" t="s">
        <v>4294</v>
      </c>
      <c r="F3832" s="76" t="s">
        <v>537</v>
      </c>
      <c r="G38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32" s="78">
        <v>1727</v>
      </c>
      <c r="J3832" s="52">
        <v>0.12</v>
      </c>
      <c r="K3832" s="60">
        <f>Tabla3[[#This Row],[PRECIOS]]-Tabla3[[#This Row],[PRECIOS]]*10%</f>
        <v>0.108</v>
      </c>
      <c r="L3832" s="101"/>
      <c r="M3832" s="61"/>
      <c r="N3832" s="55">
        <f>IFERROR(Tabla3[[#This Row],[PRECIOS]]-Tabla3[[#This Row],[PRECIOS]]*Tabla3[[#This Row],[% PRODUCTO]]," ")</f>
        <v>0.12</v>
      </c>
      <c r="O3832" s="61"/>
      <c r="P3832" s="55">
        <f>IFERROR(Tabla3[[#This Row],[OCULTAR2]]-Tabla3[[#This Row],[OCULTAR2]]*Tabla3[[#This Row],[% LÍNEA]]," ")</f>
        <v>0.12</v>
      </c>
      <c r="Q3832" s="56">
        <f>IFERROR(Tabla3[[#This Row],[% PRODUCTO]]+Tabla3[[#This Row],[% LÍNEA]]," ")</f>
        <v>0</v>
      </c>
      <c r="R3832" s="60">
        <f>Tabla3[[#This Row],[OCULTAR3]]</f>
        <v>0.12</v>
      </c>
      <c r="S3832" s="60">
        <f>Tabla3[[#This Row],[PRECIO SIN %]]-Tabla3[[#This Row],[PRECIO SIN %]]*10%</f>
        <v>0.108</v>
      </c>
      <c r="T3832" s="80">
        <f>(Tabla3[[#This Row],[PRECIO CON DESCT.]]-(Tabla3[[#This Row],[PRECIO CON DESCT.]]*$T$6))</f>
        <v>6.8039999999999989E-2</v>
      </c>
      <c r="U3832" s="96"/>
      <c r="V3832" s="94">
        <f>Tabla3[[#This Row],[PRECIO %      en $]]*Tabla3[[#This Row],[PEDIDO ]]</f>
        <v>0</v>
      </c>
      <c r="W3832" s="57">
        <f>Tabla3[[#This Row],[PRECIO CON DESCT.]]*Tabla3[[#This Row],[PEDIDO ]]</f>
        <v>0</v>
      </c>
      <c r="X3832" s="58">
        <f>Tabla3[[#This Row],[PRECIO SIN %]]*Tabla3[[#This Row],[PEDIDO ]]</f>
        <v>0</v>
      </c>
    </row>
    <row r="3833" spans="1:24" ht="33" customHeight="1" x14ac:dyDescent="0.4">
      <c r="A3833" s="124">
        <v>6971077611083</v>
      </c>
      <c r="B3833" s="51" t="s">
        <v>297</v>
      </c>
      <c r="C3833" s="51" t="s">
        <v>312</v>
      </c>
      <c r="D38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33" s="118" t="s">
        <v>4295</v>
      </c>
      <c r="F3833" s="75" t="s">
        <v>537</v>
      </c>
      <c r="G38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33" s="77">
        <v>3</v>
      </c>
      <c r="J3833" s="52">
        <v>0.09</v>
      </c>
      <c r="K3833" s="53">
        <f>Tabla3[[#This Row],[PRECIOS]]-Tabla3[[#This Row],[PRECIOS]]*10%</f>
        <v>8.1000000000000003E-2</v>
      </c>
      <c r="L3833" s="101"/>
      <c r="M3833" s="54"/>
      <c r="N3833" s="55">
        <f>IFERROR(Tabla3[[#This Row],[PRECIOS]]-Tabla3[[#This Row],[PRECIOS]]*Tabla3[[#This Row],[% PRODUCTO]]," ")</f>
        <v>0.09</v>
      </c>
      <c r="O3833" s="54"/>
      <c r="P3833" s="55">
        <f>IFERROR(Tabla3[[#This Row],[OCULTAR2]]-Tabla3[[#This Row],[OCULTAR2]]*Tabla3[[#This Row],[% LÍNEA]]," ")</f>
        <v>0.09</v>
      </c>
      <c r="Q3833" s="56">
        <f>IFERROR(Tabla3[[#This Row],[% PRODUCTO]]+Tabla3[[#This Row],[% LÍNEA]]," ")</f>
        <v>0</v>
      </c>
      <c r="R3833" s="53">
        <f>Tabla3[[#This Row],[OCULTAR3]]</f>
        <v>0.09</v>
      </c>
      <c r="S3833" s="53">
        <f>Tabla3[[#This Row],[PRECIO SIN %]]-Tabla3[[#This Row],[PRECIO SIN %]]*10%</f>
        <v>8.1000000000000003E-2</v>
      </c>
      <c r="T3833" s="80">
        <f>(Tabla3[[#This Row],[PRECIO CON DESCT.]]-(Tabla3[[#This Row],[PRECIO CON DESCT.]]*$T$6))</f>
        <v>5.1030000000000006E-2</v>
      </c>
      <c r="U3833" s="96"/>
      <c r="V3833" s="94">
        <f>Tabla3[[#This Row],[PRECIO %      en $]]*Tabla3[[#This Row],[PEDIDO ]]</f>
        <v>0</v>
      </c>
      <c r="W3833" s="57">
        <f>Tabla3[[#This Row],[PRECIO CON DESCT.]]*Tabla3[[#This Row],[PEDIDO ]]</f>
        <v>0</v>
      </c>
      <c r="X3833" s="58">
        <f>Tabla3[[#This Row],[PRECIO SIN %]]*Tabla3[[#This Row],[PEDIDO ]]</f>
        <v>0</v>
      </c>
    </row>
    <row r="3834" spans="1:24" ht="33" customHeight="1" x14ac:dyDescent="0.4">
      <c r="A3834" s="125">
        <v>8437019606213</v>
      </c>
      <c r="B3834" s="59" t="s">
        <v>297</v>
      </c>
      <c r="C3834" s="59" t="s">
        <v>317</v>
      </c>
      <c r="D38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34" s="119" t="s">
        <v>4296</v>
      </c>
      <c r="F3834" s="76" t="s">
        <v>537</v>
      </c>
      <c r="G38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34" s="78">
        <v>3950</v>
      </c>
      <c r="J3834" s="52">
        <v>0.12</v>
      </c>
      <c r="K3834" s="60">
        <f>Tabla3[[#This Row],[PRECIOS]]-Tabla3[[#This Row],[PRECIOS]]*10%</f>
        <v>0.108</v>
      </c>
      <c r="L3834" s="101"/>
      <c r="M3834" s="61"/>
      <c r="N3834" s="55">
        <f>IFERROR(Tabla3[[#This Row],[PRECIOS]]-Tabla3[[#This Row],[PRECIOS]]*Tabla3[[#This Row],[% PRODUCTO]]," ")</f>
        <v>0.12</v>
      </c>
      <c r="O3834" s="61"/>
      <c r="P3834" s="55">
        <f>IFERROR(Tabla3[[#This Row],[OCULTAR2]]-Tabla3[[#This Row],[OCULTAR2]]*Tabla3[[#This Row],[% LÍNEA]]," ")</f>
        <v>0.12</v>
      </c>
      <c r="Q3834" s="56">
        <f>IFERROR(Tabla3[[#This Row],[% PRODUCTO]]+Tabla3[[#This Row],[% LÍNEA]]," ")</f>
        <v>0</v>
      </c>
      <c r="R3834" s="60">
        <f>Tabla3[[#This Row],[OCULTAR3]]</f>
        <v>0.12</v>
      </c>
      <c r="S3834" s="60">
        <f>Tabla3[[#This Row],[PRECIO SIN %]]-Tabla3[[#This Row],[PRECIO SIN %]]*10%</f>
        <v>0.108</v>
      </c>
      <c r="T3834" s="80">
        <f>(Tabla3[[#This Row],[PRECIO CON DESCT.]]-(Tabla3[[#This Row],[PRECIO CON DESCT.]]*$T$6))</f>
        <v>6.8039999999999989E-2</v>
      </c>
      <c r="U3834" s="96"/>
      <c r="V3834" s="94">
        <f>Tabla3[[#This Row],[PRECIO %      en $]]*Tabla3[[#This Row],[PEDIDO ]]</f>
        <v>0</v>
      </c>
      <c r="W3834" s="57">
        <f>Tabla3[[#This Row],[PRECIO CON DESCT.]]*Tabla3[[#This Row],[PEDIDO ]]</f>
        <v>0</v>
      </c>
      <c r="X3834" s="58">
        <f>Tabla3[[#This Row],[PRECIO SIN %]]*Tabla3[[#This Row],[PEDIDO ]]</f>
        <v>0</v>
      </c>
    </row>
    <row r="3835" spans="1:24" ht="33" customHeight="1" x14ac:dyDescent="0.4">
      <c r="A3835" s="124">
        <v>7597830002081</v>
      </c>
      <c r="B3835" s="51" t="s">
        <v>297</v>
      </c>
      <c r="C3835" s="51" t="s">
        <v>310</v>
      </c>
      <c r="D38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35" s="118" t="s">
        <v>4297</v>
      </c>
      <c r="F3835" s="75" t="s">
        <v>537</v>
      </c>
      <c r="G38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35" s="77">
        <v>4902</v>
      </c>
      <c r="J3835" s="52">
        <v>0.14444000000000001</v>
      </c>
      <c r="K3835" s="53">
        <f>Tabla3[[#This Row],[PRECIOS]]-Tabla3[[#This Row],[PRECIOS]]*10%</f>
        <v>0.129996</v>
      </c>
      <c r="L3835" s="101"/>
      <c r="M3835" s="54"/>
      <c r="N3835" s="55">
        <f>IFERROR(Tabla3[[#This Row],[PRECIOS]]-Tabla3[[#This Row],[PRECIOS]]*Tabla3[[#This Row],[% PRODUCTO]]," ")</f>
        <v>0.14444000000000001</v>
      </c>
      <c r="O3835" s="54"/>
      <c r="P3835" s="55">
        <f>IFERROR(Tabla3[[#This Row],[OCULTAR2]]-Tabla3[[#This Row],[OCULTAR2]]*Tabla3[[#This Row],[% LÍNEA]]," ")</f>
        <v>0.14444000000000001</v>
      </c>
      <c r="Q3835" s="56">
        <f>IFERROR(Tabla3[[#This Row],[% PRODUCTO]]+Tabla3[[#This Row],[% LÍNEA]]," ")</f>
        <v>0</v>
      </c>
      <c r="R3835" s="53">
        <f>Tabla3[[#This Row],[OCULTAR3]]</f>
        <v>0.14444000000000001</v>
      </c>
      <c r="S3835" s="53">
        <f>Tabla3[[#This Row],[PRECIO SIN %]]-Tabla3[[#This Row],[PRECIO SIN %]]*10%</f>
        <v>0.129996</v>
      </c>
      <c r="T3835" s="80">
        <f>(Tabla3[[#This Row],[PRECIO CON DESCT.]]-(Tabla3[[#This Row],[PRECIO CON DESCT.]]*$T$6))</f>
        <v>8.1897479999999995E-2</v>
      </c>
      <c r="U3835" s="96"/>
      <c r="V3835" s="94">
        <f>Tabla3[[#This Row],[PRECIO %      en $]]*Tabla3[[#This Row],[PEDIDO ]]</f>
        <v>0</v>
      </c>
      <c r="W3835" s="57">
        <f>Tabla3[[#This Row],[PRECIO CON DESCT.]]*Tabla3[[#This Row],[PEDIDO ]]</f>
        <v>0</v>
      </c>
      <c r="X3835" s="58">
        <f>Tabla3[[#This Row],[PRECIO SIN %]]*Tabla3[[#This Row],[PEDIDO ]]</f>
        <v>0</v>
      </c>
    </row>
    <row r="3836" spans="1:24" ht="33" customHeight="1" x14ac:dyDescent="0.4">
      <c r="A3836" s="125">
        <v>8437019606237</v>
      </c>
      <c r="B3836" s="59" t="s">
        <v>297</v>
      </c>
      <c r="C3836" s="59" t="s">
        <v>317</v>
      </c>
      <c r="D38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36" s="119" t="s">
        <v>4298</v>
      </c>
      <c r="F3836" s="76" t="s">
        <v>537</v>
      </c>
      <c r="G38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36" s="78">
        <v>12009</v>
      </c>
      <c r="J3836" s="52">
        <v>0.11111</v>
      </c>
      <c r="K3836" s="60">
        <f>Tabla3[[#This Row],[PRECIOS]]-Tabla3[[#This Row],[PRECIOS]]*10%</f>
        <v>9.9999000000000005E-2</v>
      </c>
      <c r="L3836" s="101"/>
      <c r="M3836" s="61"/>
      <c r="N3836" s="55">
        <f>IFERROR(Tabla3[[#This Row],[PRECIOS]]-Tabla3[[#This Row],[PRECIOS]]*Tabla3[[#This Row],[% PRODUCTO]]," ")</f>
        <v>0.11111</v>
      </c>
      <c r="O3836" s="61"/>
      <c r="P3836" s="55">
        <f>IFERROR(Tabla3[[#This Row],[OCULTAR2]]-Tabla3[[#This Row],[OCULTAR2]]*Tabla3[[#This Row],[% LÍNEA]]," ")</f>
        <v>0.11111</v>
      </c>
      <c r="Q3836" s="56">
        <f>IFERROR(Tabla3[[#This Row],[% PRODUCTO]]+Tabla3[[#This Row],[% LÍNEA]]," ")</f>
        <v>0</v>
      </c>
      <c r="R3836" s="60">
        <f>Tabla3[[#This Row],[OCULTAR3]]</f>
        <v>0.11111</v>
      </c>
      <c r="S3836" s="60">
        <f>Tabla3[[#This Row],[PRECIO SIN %]]-Tabla3[[#This Row],[PRECIO SIN %]]*10%</f>
        <v>9.9999000000000005E-2</v>
      </c>
      <c r="T3836" s="80">
        <f>(Tabla3[[#This Row],[PRECIO CON DESCT.]]-(Tabla3[[#This Row],[PRECIO CON DESCT.]]*$T$6))</f>
        <v>6.2999369999999999E-2</v>
      </c>
      <c r="U3836" s="96"/>
      <c r="V3836" s="94">
        <f>Tabla3[[#This Row],[PRECIO %      en $]]*Tabla3[[#This Row],[PEDIDO ]]</f>
        <v>0</v>
      </c>
      <c r="W3836" s="57">
        <f>Tabla3[[#This Row],[PRECIO CON DESCT.]]*Tabla3[[#This Row],[PEDIDO ]]</f>
        <v>0</v>
      </c>
      <c r="X3836" s="58">
        <f>Tabla3[[#This Row],[PRECIO SIN %]]*Tabla3[[#This Row],[PEDIDO ]]</f>
        <v>0</v>
      </c>
    </row>
    <row r="3837" spans="1:24" ht="33" customHeight="1" x14ac:dyDescent="0.4">
      <c r="A3837" s="124">
        <v>6971077611106</v>
      </c>
      <c r="B3837" s="51" t="s">
        <v>297</v>
      </c>
      <c r="C3837" s="51" t="s">
        <v>312</v>
      </c>
      <c r="D38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37" s="118" t="s">
        <v>4299</v>
      </c>
      <c r="F3837" s="75" t="s">
        <v>537</v>
      </c>
      <c r="G38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37" s="77">
        <v>6001</v>
      </c>
      <c r="J3837" s="52">
        <v>0.11111</v>
      </c>
      <c r="K3837" s="53">
        <f>Tabla3[[#This Row],[PRECIOS]]-Tabla3[[#This Row],[PRECIOS]]*10%</f>
        <v>9.9999000000000005E-2</v>
      </c>
      <c r="L3837" s="101"/>
      <c r="M3837" s="54"/>
      <c r="N3837" s="55">
        <f>IFERROR(Tabla3[[#This Row],[PRECIOS]]-Tabla3[[#This Row],[PRECIOS]]*Tabla3[[#This Row],[% PRODUCTO]]," ")</f>
        <v>0.11111</v>
      </c>
      <c r="O3837" s="54"/>
      <c r="P3837" s="55">
        <f>IFERROR(Tabla3[[#This Row],[OCULTAR2]]-Tabla3[[#This Row],[OCULTAR2]]*Tabla3[[#This Row],[% LÍNEA]]," ")</f>
        <v>0.11111</v>
      </c>
      <c r="Q3837" s="56">
        <f>IFERROR(Tabla3[[#This Row],[% PRODUCTO]]+Tabla3[[#This Row],[% LÍNEA]]," ")</f>
        <v>0</v>
      </c>
      <c r="R3837" s="53">
        <f>Tabla3[[#This Row],[OCULTAR3]]</f>
        <v>0.11111</v>
      </c>
      <c r="S3837" s="53">
        <f>Tabla3[[#This Row],[PRECIO SIN %]]-Tabla3[[#This Row],[PRECIO SIN %]]*10%</f>
        <v>9.9999000000000005E-2</v>
      </c>
      <c r="T3837" s="80">
        <f>(Tabla3[[#This Row],[PRECIO CON DESCT.]]-(Tabla3[[#This Row],[PRECIO CON DESCT.]]*$T$6))</f>
        <v>6.2999369999999999E-2</v>
      </c>
      <c r="U3837" s="96"/>
      <c r="V3837" s="94">
        <f>Tabla3[[#This Row],[PRECIO %      en $]]*Tabla3[[#This Row],[PEDIDO ]]</f>
        <v>0</v>
      </c>
      <c r="W3837" s="57">
        <f>Tabla3[[#This Row],[PRECIO CON DESCT.]]*Tabla3[[#This Row],[PEDIDO ]]</f>
        <v>0</v>
      </c>
      <c r="X3837" s="58">
        <f>Tabla3[[#This Row],[PRECIO SIN %]]*Tabla3[[#This Row],[PEDIDO ]]</f>
        <v>0</v>
      </c>
    </row>
    <row r="3838" spans="1:24" ht="33" customHeight="1" x14ac:dyDescent="0.4">
      <c r="A3838" s="125">
        <v>759783000431</v>
      </c>
      <c r="B3838" s="59" t="s">
        <v>297</v>
      </c>
      <c r="C3838" s="59" t="s">
        <v>310</v>
      </c>
      <c r="D38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38" s="119" t="s">
        <v>4300</v>
      </c>
      <c r="F3838" s="76" t="s">
        <v>526</v>
      </c>
      <c r="G38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38" s="78">
        <v>88</v>
      </c>
      <c r="J3838" s="52">
        <v>0.82221999999999995</v>
      </c>
      <c r="K3838" s="60">
        <f>Tabla3[[#This Row],[PRECIOS]]-Tabla3[[#This Row],[PRECIOS]]*10%</f>
        <v>0.73999799999999993</v>
      </c>
      <c r="L3838" s="101"/>
      <c r="M3838" s="61"/>
      <c r="N3838" s="55">
        <f>IFERROR(Tabla3[[#This Row],[PRECIOS]]-Tabla3[[#This Row],[PRECIOS]]*Tabla3[[#This Row],[% PRODUCTO]]," ")</f>
        <v>0.82221999999999995</v>
      </c>
      <c r="O3838" s="61"/>
      <c r="P3838" s="55">
        <f>IFERROR(Tabla3[[#This Row],[OCULTAR2]]-Tabla3[[#This Row],[OCULTAR2]]*Tabla3[[#This Row],[% LÍNEA]]," ")</f>
        <v>0.82221999999999995</v>
      </c>
      <c r="Q3838" s="56">
        <f>IFERROR(Tabla3[[#This Row],[% PRODUCTO]]+Tabla3[[#This Row],[% LÍNEA]]," ")</f>
        <v>0</v>
      </c>
      <c r="R3838" s="60">
        <f>Tabla3[[#This Row],[OCULTAR3]]</f>
        <v>0.82221999999999995</v>
      </c>
      <c r="S3838" s="60">
        <f>Tabla3[[#This Row],[PRECIO SIN %]]-Tabla3[[#This Row],[PRECIO SIN %]]*10%</f>
        <v>0.73999799999999993</v>
      </c>
      <c r="T3838" s="80">
        <f>(Tabla3[[#This Row],[PRECIO CON DESCT.]]-(Tabla3[[#This Row],[PRECIO CON DESCT.]]*$T$6))</f>
        <v>0.46619873999999994</v>
      </c>
      <c r="U3838" s="96"/>
      <c r="V3838" s="94">
        <f>Tabla3[[#This Row],[PRECIO %      en $]]*Tabla3[[#This Row],[PEDIDO ]]</f>
        <v>0</v>
      </c>
      <c r="W3838" s="57">
        <f>Tabla3[[#This Row],[PRECIO CON DESCT.]]*Tabla3[[#This Row],[PEDIDO ]]</f>
        <v>0</v>
      </c>
      <c r="X3838" s="58">
        <f>Tabla3[[#This Row],[PRECIO SIN %]]*Tabla3[[#This Row],[PEDIDO ]]</f>
        <v>0</v>
      </c>
    </row>
    <row r="3839" spans="1:24" ht="33" customHeight="1" x14ac:dyDescent="0.4">
      <c r="A3839" s="124">
        <v>7518850004121</v>
      </c>
      <c r="B3839" s="51" t="s">
        <v>297</v>
      </c>
      <c r="C3839" s="51" t="s">
        <v>403</v>
      </c>
      <c r="D38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39" s="118" t="s">
        <v>4301</v>
      </c>
      <c r="F3839" s="75" t="s">
        <v>537</v>
      </c>
      <c r="G38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39" s="77">
        <v>1</v>
      </c>
      <c r="J3839" s="52">
        <v>18.33333</v>
      </c>
      <c r="K3839" s="53">
        <f>Tabla3[[#This Row],[PRECIOS]]-Tabla3[[#This Row],[PRECIOS]]*10%</f>
        <v>16.499997</v>
      </c>
      <c r="L3839" s="101"/>
      <c r="M3839" s="54"/>
      <c r="N3839" s="55">
        <f>IFERROR(Tabla3[[#This Row],[PRECIOS]]-Tabla3[[#This Row],[PRECIOS]]*Tabla3[[#This Row],[% PRODUCTO]]," ")</f>
        <v>18.33333</v>
      </c>
      <c r="O3839" s="54"/>
      <c r="P3839" s="55">
        <f>IFERROR(Tabla3[[#This Row],[OCULTAR2]]-Tabla3[[#This Row],[OCULTAR2]]*Tabla3[[#This Row],[% LÍNEA]]," ")</f>
        <v>18.33333</v>
      </c>
      <c r="Q3839" s="56">
        <f>IFERROR(Tabla3[[#This Row],[% PRODUCTO]]+Tabla3[[#This Row],[% LÍNEA]]," ")</f>
        <v>0</v>
      </c>
      <c r="R3839" s="53">
        <f>Tabla3[[#This Row],[OCULTAR3]]</f>
        <v>18.33333</v>
      </c>
      <c r="S3839" s="53">
        <f>Tabla3[[#This Row],[PRECIO SIN %]]-Tabla3[[#This Row],[PRECIO SIN %]]*10%</f>
        <v>16.499997</v>
      </c>
      <c r="T3839" s="80">
        <f>(Tabla3[[#This Row],[PRECIO CON DESCT.]]-(Tabla3[[#This Row],[PRECIO CON DESCT.]]*$T$6))</f>
        <v>10.39499811</v>
      </c>
      <c r="U3839" s="96"/>
      <c r="V3839" s="94">
        <f>Tabla3[[#This Row],[PRECIO %      en $]]*Tabla3[[#This Row],[PEDIDO ]]</f>
        <v>0</v>
      </c>
      <c r="W3839" s="57">
        <f>Tabla3[[#This Row],[PRECIO CON DESCT.]]*Tabla3[[#This Row],[PEDIDO ]]</f>
        <v>0</v>
      </c>
      <c r="X3839" s="58">
        <f>Tabla3[[#This Row],[PRECIO SIN %]]*Tabla3[[#This Row],[PEDIDO ]]</f>
        <v>0</v>
      </c>
    </row>
    <row r="3840" spans="1:24" ht="33" customHeight="1" x14ac:dyDescent="0.4">
      <c r="A3840" s="125">
        <v>9789586395106</v>
      </c>
      <c r="B3840" s="59" t="s">
        <v>297</v>
      </c>
      <c r="C3840" s="59" t="s">
        <v>403</v>
      </c>
      <c r="D38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40" s="119" t="s">
        <v>4302</v>
      </c>
      <c r="F3840" s="76" t="s">
        <v>537</v>
      </c>
      <c r="G38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40" s="78">
        <v>14</v>
      </c>
      <c r="J3840" s="52">
        <v>18.329999999999998</v>
      </c>
      <c r="K3840" s="60">
        <f>Tabla3[[#This Row],[PRECIOS]]-Tabla3[[#This Row],[PRECIOS]]*10%</f>
        <v>16.497</v>
      </c>
      <c r="L3840" s="101"/>
      <c r="M3840" s="61"/>
      <c r="N3840" s="55">
        <f>IFERROR(Tabla3[[#This Row],[PRECIOS]]-Tabla3[[#This Row],[PRECIOS]]*Tabla3[[#This Row],[% PRODUCTO]]," ")</f>
        <v>18.329999999999998</v>
      </c>
      <c r="O3840" s="61"/>
      <c r="P3840" s="55">
        <f>IFERROR(Tabla3[[#This Row],[OCULTAR2]]-Tabla3[[#This Row],[OCULTAR2]]*Tabla3[[#This Row],[% LÍNEA]]," ")</f>
        <v>18.329999999999998</v>
      </c>
      <c r="Q3840" s="56">
        <f>IFERROR(Tabla3[[#This Row],[% PRODUCTO]]+Tabla3[[#This Row],[% LÍNEA]]," ")</f>
        <v>0</v>
      </c>
      <c r="R3840" s="60">
        <f>Tabla3[[#This Row],[OCULTAR3]]</f>
        <v>18.329999999999998</v>
      </c>
      <c r="S3840" s="60">
        <f>Tabla3[[#This Row],[PRECIO SIN %]]-Tabla3[[#This Row],[PRECIO SIN %]]*10%</f>
        <v>16.497</v>
      </c>
      <c r="T3840" s="80">
        <f>(Tabla3[[#This Row],[PRECIO CON DESCT.]]-(Tabla3[[#This Row],[PRECIO CON DESCT.]]*$T$6))</f>
        <v>10.39311</v>
      </c>
      <c r="U3840" s="96"/>
      <c r="V3840" s="94">
        <f>Tabla3[[#This Row],[PRECIO %      en $]]*Tabla3[[#This Row],[PEDIDO ]]</f>
        <v>0</v>
      </c>
      <c r="W3840" s="57">
        <f>Tabla3[[#This Row],[PRECIO CON DESCT.]]*Tabla3[[#This Row],[PEDIDO ]]</f>
        <v>0</v>
      </c>
      <c r="X3840" s="58">
        <f>Tabla3[[#This Row],[PRECIO SIN %]]*Tabla3[[#This Row],[PEDIDO ]]</f>
        <v>0</v>
      </c>
    </row>
    <row r="3841" spans="1:24" ht="33" customHeight="1" x14ac:dyDescent="0.4">
      <c r="A3841" s="124">
        <v>7597470000096</v>
      </c>
      <c r="B3841" s="51" t="s">
        <v>297</v>
      </c>
      <c r="C3841" s="51" t="s">
        <v>404</v>
      </c>
      <c r="D38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41" s="118" t="s">
        <v>4303</v>
      </c>
      <c r="F3841" s="75" t="s">
        <v>537</v>
      </c>
      <c r="G38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41" s="77">
        <v>148</v>
      </c>
      <c r="J3841" s="52">
        <v>4.0555599999999998</v>
      </c>
      <c r="K3841" s="53">
        <f>Tabla3[[#This Row],[PRECIOS]]-Tabla3[[#This Row],[PRECIOS]]*10%</f>
        <v>3.650004</v>
      </c>
      <c r="L3841" s="101"/>
      <c r="M3841" s="54"/>
      <c r="N3841" s="55">
        <f>IFERROR(Tabla3[[#This Row],[PRECIOS]]-Tabla3[[#This Row],[PRECIOS]]*Tabla3[[#This Row],[% PRODUCTO]]," ")</f>
        <v>4.0555599999999998</v>
      </c>
      <c r="O3841" s="54"/>
      <c r="P3841" s="55">
        <f>IFERROR(Tabla3[[#This Row],[OCULTAR2]]-Tabla3[[#This Row],[OCULTAR2]]*Tabla3[[#This Row],[% LÍNEA]]," ")</f>
        <v>4.0555599999999998</v>
      </c>
      <c r="Q3841" s="56">
        <f>IFERROR(Tabla3[[#This Row],[% PRODUCTO]]+Tabla3[[#This Row],[% LÍNEA]]," ")</f>
        <v>0</v>
      </c>
      <c r="R3841" s="53">
        <f>Tabla3[[#This Row],[OCULTAR3]]</f>
        <v>4.0555599999999998</v>
      </c>
      <c r="S3841" s="53">
        <f>Tabla3[[#This Row],[PRECIO SIN %]]-Tabla3[[#This Row],[PRECIO SIN %]]*10%</f>
        <v>3.650004</v>
      </c>
      <c r="T3841" s="80">
        <f>(Tabla3[[#This Row],[PRECIO CON DESCT.]]-(Tabla3[[#This Row],[PRECIO CON DESCT.]]*$T$6))</f>
        <v>2.2995025199999999</v>
      </c>
      <c r="U3841" s="96"/>
      <c r="V3841" s="94">
        <f>Tabla3[[#This Row],[PRECIO %      en $]]*Tabla3[[#This Row],[PEDIDO ]]</f>
        <v>0</v>
      </c>
      <c r="W3841" s="57">
        <f>Tabla3[[#This Row],[PRECIO CON DESCT.]]*Tabla3[[#This Row],[PEDIDO ]]</f>
        <v>0</v>
      </c>
      <c r="X3841" s="58">
        <f>Tabla3[[#This Row],[PRECIO SIN %]]*Tabla3[[#This Row],[PEDIDO ]]</f>
        <v>0</v>
      </c>
    </row>
    <row r="3842" spans="1:24" ht="33" customHeight="1" x14ac:dyDescent="0.4">
      <c r="A3842" s="125">
        <v>7597470000102</v>
      </c>
      <c r="B3842" s="59" t="s">
        <v>297</v>
      </c>
      <c r="C3842" s="59" t="s">
        <v>404</v>
      </c>
      <c r="D38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42" s="119" t="s">
        <v>4304</v>
      </c>
      <c r="F3842" s="76" t="s">
        <v>537</v>
      </c>
      <c r="G38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42" s="78">
        <v>409</v>
      </c>
      <c r="J3842" s="52">
        <v>2.38889</v>
      </c>
      <c r="K3842" s="60">
        <f>Tabla3[[#This Row],[PRECIOS]]-Tabla3[[#This Row],[PRECIOS]]*10%</f>
        <v>2.1500010000000001</v>
      </c>
      <c r="L3842" s="101"/>
      <c r="M3842" s="61"/>
      <c r="N3842" s="55">
        <f>IFERROR(Tabla3[[#This Row],[PRECIOS]]-Tabla3[[#This Row],[PRECIOS]]*Tabla3[[#This Row],[% PRODUCTO]]," ")</f>
        <v>2.38889</v>
      </c>
      <c r="O3842" s="61"/>
      <c r="P3842" s="55">
        <f>IFERROR(Tabla3[[#This Row],[OCULTAR2]]-Tabla3[[#This Row],[OCULTAR2]]*Tabla3[[#This Row],[% LÍNEA]]," ")</f>
        <v>2.38889</v>
      </c>
      <c r="Q3842" s="56">
        <f>IFERROR(Tabla3[[#This Row],[% PRODUCTO]]+Tabla3[[#This Row],[% LÍNEA]]," ")</f>
        <v>0</v>
      </c>
      <c r="R3842" s="60">
        <f>Tabla3[[#This Row],[OCULTAR3]]</f>
        <v>2.38889</v>
      </c>
      <c r="S3842" s="60">
        <f>Tabla3[[#This Row],[PRECIO SIN %]]-Tabla3[[#This Row],[PRECIO SIN %]]*10%</f>
        <v>2.1500010000000001</v>
      </c>
      <c r="T3842" s="80">
        <f>(Tabla3[[#This Row],[PRECIO CON DESCT.]]-(Tabla3[[#This Row],[PRECIO CON DESCT.]]*$T$6))</f>
        <v>1.35450063</v>
      </c>
      <c r="U3842" s="96"/>
      <c r="V3842" s="94">
        <f>Tabla3[[#This Row],[PRECIO %      en $]]*Tabla3[[#This Row],[PEDIDO ]]</f>
        <v>0</v>
      </c>
      <c r="W3842" s="57">
        <f>Tabla3[[#This Row],[PRECIO CON DESCT.]]*Tabla3[[#This Row],[PEDIDO ]]</f>
        <v>0</v>
      </c>
      <c r="X3842" s="58">
        <f>Tabla3[[#This Row],[PRECIO SIN %]]*Tabla3[[#This Row],[PEDIDO ]]</f>
        <v>0</v>
      </c>
    </row>
    <row r="3843" spans="1:24" ht="33" customHeight="1" x14ac:dyDescent="0.4">
      <c r="A3843" s="124">
        <v>3170497780018</v>
      </c>
      <c r="B3843" s="51" t="s">
        <v>297</v>
      </c>
      <c r="C3843" s="51" t="s">
        <v>311</v>
      </c>
      <c r="D38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43" s="118" t="s">
        <v>4305</v>
      </c>
      <c r="F3843" s="75" t="s">
        <v>537</v>
      </c>
      <c r="G38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43" s="77">
        <v>126</v>
      </c>
      <c r="J3843" s="52">
        <v>1.19</v>
      </c>
      <c r="K3843" s="53">
        <f>Tabla3[[#This Row],[PRECIOS]]-Tabla3[[#This Row],[PRECIOS]]*10%</f>
        <v>1.071</v>
      </c>
      <c r="L3843" s="101"/>
      <c r="M3843" s="54"/>
      <c r="N3843" s="55">
        <f>IFERROR(Tabla3[[#This Row],[PRECIOS]]-Tabla3[[#This Row],[PRECIOS]]*Tabla3[[#This Row],[% PRODUCTO]]," ")</f>
        <v>1.19</v>
      </c>
      <c r="O3843" s="54"/>
      <c r="P3843" s="55">
        <f>IFERROR(Tabla3[[#This Row],[OCULTAR2]]-Tabla3[[#This Row],[OCULTAR2]]*Tabla3[[#This Row],[% LÍNEA]]," ")</f>
        <v>1.19</v>
      </c>
      <c r="Q3843" s="56">
        <f>IFERROR(Tabla3[[#This Row],[% PRODUCTO]]+Tabla3[[#This Row],[% LÍNEA]]," ")</f>
        <v>0</v>
      </c>
      <c r="R3843" s="53">
        <f>Tabla3[[#This Row],[OCULTAR3]]</f>
        <v>1.19</v>
      </c>
      <c r="S3843" s="53">
        <f>Tabla3[[#This Row],[PRECIO SIN %]]-Tabla3[[#This Row],[PRECIO SIN %]]*10%</f>
        <v>1.071</v>
      </c>
      <c r="T3843" s="80">
        <f>(Tabla3[[#This Row],[PRECIO CON DESCT.]]-(Tabla3[[#This Row],[PRECIO CON DESCT.]]*$T$6))</f>
        <v>0.67473000000000005</v>
      </c>
      <c r="U3843" s="96"/>
      <c r="V3843" s="94">
        <f>Tabla3[[#This Row],[PRECIO %      en $]]*Tabla3[[#This Row],[PEDIDO ]]</f>
        <v>0</v>
      </c>
      <c r="W3843" s="57">
        <f>Tabla3[[#This Row],[PRECIO CON DESCT.]]*Tabla3[[#This Row],[PEDIDO ]]</f>
        <v>0</v>
      </c>
      <c r="X3843" s="58">
        <f>Tabla3[[#This Row],[PRECIO SIN %]]*Tabla3[[#This Row],[PEDIDO ]]</f>
        <v>0</v>
      </c>
    </row>
    <row r="3844" spans="1:24" ht="33" customHeight="1" x14ac:dyDescent="0.4">
      <c r="A3844" s="125">
        <v>6944932758599</v>
      </c>
      <c r="B3844" s="59" t="s">
        <v>297</v>
      </c>
      <c r="C3844" s="59" t="s">
        <v>308</v>
      </c>
      <c r="D38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44" s="119" t="s">
        <v>4306</v>
      </c>
      <c r="F3844" s="76" t="s">
        <v>537</v>
      </c>
      <c r="G38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44" s="78">
        <v>96</v>
      </c>
      <c r="J3844" s="52">
        <v>0.52222000000000002</v>
      </c>
      <c r="K3844" s="60">
        <f>Tabla3[[#This Row],[PRECIOS]]-Tabla3[[#This Row],[PRECIOS]]*10%</f>
        <v>0.46999800000000003</v>
      </c>
      <c r="L3844" s="101"/>
      <c r="M3844" s="61"/>
      <c r="N3844" s="55">
        <f>IFERROR(Tabla3[[#This Row],[PRECIOS]]-Tabla3[[#This Row],[PRECIOS]]*Tabla3[[#This Row],[% PRODUCTO]]," ")</f>
        <v>0.52222000000000002</v>
      </c>
      <c r="O3844" s="61"/>
      <c r="P3844" s="55">
        <f>IFERROR(Tabla3[[#This Row],[OCULTAR2]]-Tabla3[[#This Row],[OCULTAR2]]*Tabla3[[#This Row],[% LÍNEA]]," ")</f>
        <v>0.52222000000000002</v>
      </c>
      <c r="Q3844" s="56">
        <f>IFERROR(Tabla3[[#This Row],[% PRODUCTO]]+Tabla3[[#This Row],[% LÍNEA]]," ")</f>
        <v>0</v>
      </c>
      <c r="R3844" s="60">
        <f>Tabla3[[#This Row],[OCULTAR3]]</f>
        <v>0.52222000000000002</v>
      </c>
      <c r="S3844" s="60">
        <f>Tabla3[[#This Row],[PRECIO SIN %]]-Tabla3[[#This Row],[PRECIO SIN %]]*10%</f>
        <v>0.46999800000000003</v>
      </c>
      <c r="T3844" s="80">
        <f>(Tabla3[[#This Row],[PRECIO CON DESCT.]]-(Tabla3[[#This Row],[PRECIO CON DESCT.]]*$T$6))</f>
        <v>0.29609874000000003</v>
      </c>
      <c r="U3844" s="96"/>
      <c r="V3844" s="94">
        <f>Tabla3[[#This Row],[PRECIO %      en $]]*Tabla3[[#This Row],[PEDIDO ]]</f>
        <v>0</v>
      </c>
      <c r="W3844" s="57">
        <f>Tabla3[[#This Row],[PRECIO CON DESCT.]]*Tabla3[[#This Row],[PEDIDO ]]</f>
        <v>0</v>
      </c>
      <c r="X3844" s="58">
        <f>Tabla3[[#This Row],[PRECIO SIN %]]*Tabla3[[#This Row],[PEDIDO ]]</f>
        <v>0</v>
      </c>
    </row>
    <row r="3845" spans="1:24" ht="33" customHeight="1" x14ac:dyDescent="0.4">
      <c r="A3845" s="124">
        <v>6944932758605</v>
      </c>
      <c r="B3845" s="51" t="s">
        <v>297</v>
      </c>
      <c r="C3845" s="51" t="s">
        <v>308</v>
      </c>
      <c r="D38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45" s="118" t="s">
        <v>4307</v>
      </c>
      <c r="F3845" s="75" t="s">
        <v>537</v>
      </c>
      <c r="G38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45" s="77">
        <v>57</v>
      </c>
      <c r="J3845" s="52">
        <v>0.52222000000000002</v>
      </c>
      <c r="K3845" s="53">
        <f>Tabla3[[#This Row],[PRECIOS]]-Tabla3[[#This Row],[PRECIOS]]*10%</f>
        <v>0.46999800000000003</v>
      </c>
      <c r="L3845" s="101"/>
      <c r="M3845" s="54"/>
      <c r="N3845" s="55">
        <f>IFERROR(Tabla3[[#This Row],[PRECIOS]]-Tabla3[[#This Row],[PRECIOS]]*Tabla3[[#This Row],[% PRODUCTO]]," ")</f>
        <v>0.52222000000000002</v>
      </c>
      <c r="O3845" s="54"/>
      <c r="P3845" s="55">
        <f>IFERROR(Tabla3[[#This Row],[OCULTAR2]]-Tabla3[[#This Row],[OCULTAR2]]*Tabla3[[#This Row],[% LÍNEA]]," ")</f>
        <v>0.52222000000000002</v>
      </c>
      <c r="Q3845" s="56">
        <f>IFERROR(Tabla3[[#This Row],[% PRODUCTO]]+Tabla3[[#This Row],[% LÍNEA]]," ")</f>
        <v>0</v>
      </c>
      <c r="R3845" s="53">
        <f>Tabla3[[#This Row],[OCULTAR3]]</f>
        <v>0.52222000000000002</v>
      </c>
      <c r="S3845" s="53">
        <f>Tabla3[[#This Row],[PRECIO SIN %]]-Tabla3[[#This Row],[PRECIO SIN %]]*10%</f>
        <v>0.46999800000000003</v>
      </c>
      <c r="T3845" s="80">
        <f>(Tabla3[[#This Row],[PRECIO CON DESCT.]]-(Tabla3[[#This Row],[PRECIO CON DESCT.]]*$T$6))</f>
        <v>0.29609874000000003</v>
      </c>
      <c r="U3845" s="96"/>
      <c r="V3845" s="94">
        <f>Tabla3[[#This Row],[PRECIO %      en $]]*Tabla3[[#This Row],[PEDIDO ]]</f>
        <v>0</v>
      </c>
      <c r="W3845" s="57">
        <f>Tabla3[[#This Row],[PRECIO CON DESCT.]]*Tabla3[[#This Row],[PEDIDO ]]</f>
        <v>0</v>
      </c>
      <c r="X3845" s="58">
        <f>Tabla3[[#This Row],[PRECIO SIN %]]*Tabla3[[#This Row],[PEDIDO ]]</f>
        <v>0</v>
      </c>
    </row>
    <row r="3846" spans="1:24" ht="33" customHeight="1" x14ac:dyDescent="0.4">
      <c r="A3846" s="125">
        <v>6944932758612</v>
      </c>
      <c r="B3846" s="59" t="s">
        <v>297</v>
      </c>
      <c r="C3846" s="59" t="s">
        <v>308</v>
      </c>
      <c r="D38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46" s="119" t="s">
        <v>4308</v>
      </c>
      <c r="F3846" s="76" t="s">
        <v>537</v>
      </c>
      <c r="G38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46" s="78">
        <v>42</v>
      </c>
      <c r="J3846" s="52">
        <v>0.52222000000000002</v>
      </c>
      <c r="K3846" s="60">
        <f>Tabla3[[#This Row],[PRECIOS]]-Tabla3[[#This Row],[PRECIOS]]*10%</f>
        <v>0.46999800000000003</v>
      </c>
      <c r="L3846" s="101"/>
      <c r="M3846" s="61"/>
      <c r="N3846" s="55">
        <f>IFERROR(Tabla3[[#This Row],[PRECIOS]]-Tabla3[[#This Row],[PRECIOS]]*Tabla3[[#This Row],[% PRODUCTO]]," ")</f>
        <v>0.52222000000000002</v>
      </c>
      <c r="O3846" s="61"/>
      <c r="P3846" s="55">
        <f>IFERROR(Tabla3[[#This Row],[OCULTAR2]]-Tabla3[[#This Row],[OCULTAR2]]*Tabla3[[#This Row],[% LÍNEA]]," ")</f>
        <v>0.52222000000000002</v>
      </c>
      <c r="Q3846" s="56">
        <f>IFERROR(Tabla3[[#This Row],[% PRODUCTO]]+Tabla3[[#This Row],[% LÍNEA]]," ")</f>
        <v>0</v>
      </c>
      <c r="R3846" s="60">
        <f>Tabla3[[#This Row],[OCULTAR3]]</f>
        <v>0.52222000000000002</v>
      </c>
      <c r="S3846" s="60">
        <f>Tabla3[[#This Row],[PRECIO SIN %]]-Tabla3[[#This Row],[PRECIO SIN %]]*10%</f>
        <v>0.46999800000000003</v>
      </c>
      <c r="T3846" s="80">
        <f>(Tabla3[[#This Row],[PRECIO CON DESCT.]]-(Tabla3[[#This Row],[PRECIO CON DESCT.]]*$T$6))</f>
        <v>0.29609874000000003</v>
      </c>
      <c r="U3846" s="96"/>
      <c r="V3846" s="94">
        <f>Tabla3[[#This Row],[PRECIO %      en $]]*Tabla3[[#This Row],[PEDIDO ]]</f>
        <v>0</v>
      </c>
      <c r="W3846" s="57">
        <f>Tabla3[[#This Row],[PRECIO CON DESCT.]]*Tabla3[[#This Row],[PEDIDO ]]</f>
        <v>0</v>
      </c>
      <c r="X3846" s="58">
        <f>Tabla3[[#This Row],[PRECIO SIN %]]*Tabla3[[#This Row],[PEDIDO ]]</f>
        <v>0</v>
      </c>
    </row>
    <row r="3847" spans="1:24" ht="33" customHeight="1" x14ac:dyDescent="0.4">
      <c r="A3847" s="124">
        <v>3170497780016</v>
      </c>
      <c r="B3847" s="51" t="s">
        <v>297</v>
      </c>
      <c r="C3847" s="51" t="s">
        <v>311</v>
      </c>
      <c r="D38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47" s="118" t="s">
        <v>4309</v>
      </c>
      <c r="F3847" s="75" t="s">
        <v>537</v>
      </c>
      <c r="G38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47" s="77">
        <v>99</v>
      </c>
      <c r="J3847" s="52">
        <v>1.2222200000000001</v>
      </c>
      <c r="K3847" s="53">
        <f>Tabla3[[#This Row],[PRECIOS]]-Tabla3[[#This Row],[PRECIOS]]*10%</f>
        <v>1.099998</v>
      </c>
      <c r="L3847" s="101"/>
      <c r="M3847" s="54"/>
      <c r="N3847" s="55">
        <f>IFERROR(Tabla3[[#This Row],[PRECIOS]]-Tabla3[[#This Row],[PRECIOS]]*Tabla3[[#This Row],[% PRODUCTO]]," ")</f>
        <v>1.2222200000000001</v>
      </c>
      <c r="O3847" s="54"/>
      <c r="P3847" s="55">
        <f>IFERROR(Tabla3[[#This Row],[OCULTAR2]]-Tabla3[[#This Row],[OCULTAR2]]*Tabla3[[#This Row],[% LÍNEA]]," ")</f>
        <v>1.2222200000000001</v>
      </c>
      <c r="Q3847" s="56">
        <f>IFERROR(Tabla3[[#This Row],[% PRODUCTO]]+Tabla3[[#This Row],[% LÍNEA]]," ")</f>
        <v>0</v>
      </c>
      <c r="R3847" s="53">
        <f>Tabla3[[#This Row],[OCULTAR3]]</f>
        <v>1.2222200000000001</v>
      </c>
      <c r="S3847" s="53">
        <f>Tabla3[[#This Row],[PRECIO SIN %]]-Tabla3[[#This Row],[PRECIO SIN %]]*10%</f>
        <v>1.099998</v>
      </c>
      <c r="T3847" s="80">
        <f>(Tabla3[[#This Row],[PRECIO CON DESCT.]]-(Tabla3[[#This Row],[PRECIO CON DESCT.]]*$T$6))</f>
        <v>0.69299873999999995</v>
      </c>
      <c r="U3847" s="96"/>
      <c r="V3847" s="94">
        <f>Tabla3[[#This Row],[PRECIO %      en $]]*Tabla3[[#This Row],[PEDIDO ]]</f>
        <v>0</v>
      </c>
      <c r="W3847" s="57">
        <f>Tabla3[[#This Row],[PRECIO CON DESCT.]]*Tabla3[[#This Row],[PEDIDO ]]</f>
        <v>0</v>
      </c>
      <c r="X3847" s="58">
        <f>Tabla3[[#This Row],[PRECIO SIN %]]*Tabla3[[#This Row],[PEDIDO ]]</f>
        <v>0</v>
      </c>
    </row>
    <row r="3848" spans="1:24" ht="33" customHeight="1" x14ac:dyDescent="0.4">
      <c r="A3848" s="125">
        <v>6944932758582</v>
      </c>
      <c r="B3848" s="59" t="s">
        <v>297</v>
      </c>
      <c r="C3848" s="59" t="s">
        <v>308</v>
      </c>
      <c r="D38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48" s="119" t="s">
        <v>4310</v>
      </c>
      <c r="F3848" s="76" t="s">
        <v>537</v>
      </c>
      <c r="G38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48" s="78">
        <v>97</v>
      </c>
      <c r="J3848" s="52">
        <v>0.52222000000000002</v>
      </c>
      <c r="K3848" s="60">
        <f>Tabla3[[#This Row],[PRECIOS]]-Tabla3[[#This Row],[PRECIOS]]*10%</f>
        <v>0.46999800000000003</v>
      </c>
      <c r="L3848" s="101"/>
      <c r="M3848" s="61"/>
      <c r="N3848" s="55">
        <f>IFERROR(Tabla3[[#This Row],[PRECIOS]]-Tabla3[[#This Row],[PRECIOS]]*Tabla3[[#This Row],[% PRODUCTO]]," ")</f>
        <v>0.52222000000000002</v>
      </c>
      <c r="O3848" s="61"/>
      <c r="P3848" s="55">
        <f>IFERROR(Tabla3[[#This Row],[OCULTAR2]]-Tabla3[[#This Row],[OCULTAR2]]*Tabla3[[#This Row],[% LÍNEA]]," ")</f>
        <v>0.52222000000000002</v>
      </c>
      <c r="Q3848" s="56">
        <f>IFERROR(Tabla3[[#This Row],[% PRODUCTO]]+Tabla3[[#This Row],[% LÍNEA]]," ")</f>
        <v>0</v>
      </c>
      <c r="R3848" s="60">
        <f>Tabla3[[#This Row],[OCULTAR3]]</f>
        <v>0.52222000000000002</v>
      </c>
      <c r="S3848" s="60">
        <f>Tabla3[[#This Row],[PRECIO SIN %]]-Tabla3[[#This Row],[PRECIO SIN %]]*10%</f>
        <v>0.46999800000000003</v>
      </c>
      <c r="T3848" s="80">
        <f>(Tabla3[[#This Row],[PRECIO CON DESCT.]]-(Tabla3[[#This Row],[PRECIO CON DESCT.]]*$T$6))</f>
        <v>0.29609874000000003</v>
      </c>
      <c r="U3848" s="96"/>
      <c r="V3848" s="94">
        <f>Tabla3[[#This Row],[PRECIO %      en $]]*Tabla3[[#This Row],[PEDIDO ]]</f>
        <v>0</v>
      </c>
      <c r="W3848" s="57">
        <f>Tabla3[[#This Row],[PRECIO CON DESCT.]]*Tabla3[[#This Row],[PEDIDO ]]</f>
        <v>0</v>
      </c>
      <c r="X3848" s="58">
        <f>Tabla3[[#This Row],[PRECIO SIN %]]*Tabla3[[#This Row],[PEDIDO ]]</f>
        <v>0</v>
      </c>
    </row>
    <row r="3849" spans="1:24" ht="33" customHeight="1" x14ac:dyDescent="0.4">
      <c r="A3849" s="124">
        <v>810028132481</v>
      </c>
      <c r="B3849" s="51" t="s">
        <v>297</v>
      </c>
      <c r="C3849" s="51" t="s">
        <v>308</v>
      </c>
      <c r="D38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49" s="118" t="s">
        <v>4311</v>
      </c>
      <c r="F3849" s="75" t="s">
        <v>537</v>
      </c>
      <c r="G38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49" s="77">
        <v>251</v>
      </c>
      <c r="J3849" s="52">
        <v>0.41110999999999998</v>
      </c>
      <c r="K3849" s="53">
        <f>Tabla3[[#This Row],[PRECIOS]]-Tabla3[[#This Row],[PRECIOS]]*10%</f>
        <v>0.36999899999999997</v>
      </c>
      <c r="L3849" s="101"/>
      <c r="M3849" s="54"/>
      <c r="N3849" s="55">
        <f>IFERROR(Tabla3[[#This Row],[PRECIOS]]-Tabla3[[#This Row],[PRECIOS]]*Tabla3[[#This Row],[% PRODUCTO]]," ")</f>
        <v>0.41110999999999998</v>
      </c>
      <c r="O3849" s="54"/>
      <c r="P3849" s="55">
        <f>IFERROR(Tabla3[[#This Row],[OCULTAR2]]-Tabla3[[#This Row],[OCULTAR2]]*Tabla3[[#This Row],[% LÍNEA]]," ")</f>
        <v>0.41110999999999998</v>
      </c>
      <c r="Q3849" s="56">
        <f>IFERROR(Tabla3[[#This Row],[% PRODUCTO]]+Tabla3[[#This Row],[% LÍNEA]]," ")</f>
        <v>0</v>
      </c>
      <c r="R3849" s="53">
        <f>Tabla3[[#This Row],[OCULTAR3]]</f>
        <v>0.41110999999999998</v>
      </c>
      <c r="S3849" s="53">
        <f>Tabla3[[#This Row],[PRECIO SIN %]]-Tabla3[[#This Row],[PRECIO SIN %]]*10%</f>
        <v>0.36999899999999997</v>
      </c>
      <c r="T3849" s="80">
        <f>(Tabla3[[#This Row],[PRECIO CON DESCT.]]-(Tabla3[[#This Row],[PRECIO CON DESCT.]]*$T$6))</f>
        <v>0.23309936999999997</v>
      </c>
      <c r="U3849" s="96"/>
      <c r="V3849" s="94">
        <f>Tabla3[[#This Row],[PRECIO %      en $]]*Tabla3[[#This Row],[PEDIDO ]]</f>
        <v>0</v>
      </c>
      <c r="W3849" s="57">
        <f>Tabla3[[#This Row],[PRECIO CON DESCT.]]*Tabla3[[#This Row],[PEDIDO ]]</f>
        <v>0</v>
      </c>
      <c r="X3849" s="58">
        <f>Tabla3[[#This Row],[PRECIO SIN %]]*Tabla3[[#This Row],[PEDIDO ]]</f>
        <v>0</v>
      </c>
    </row>
    <row r="3850" spans="1:24" ht="33" customHeight="1" x14ac:dyDescent="0.4">
      <c r="A3850" s="125">
        <v>7596793003449</v>
      </c>
      <c r="B3850" s="59" t="s">
        <v>297</v>
      </c>
      <c r="C3850" s="59" t="s">
        <v>307</v>
      </c>
      <c r="D38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50" s="119" t="s">
        <v>4312</v>
      </c>
      <c r="F3850" s="76" t="s">
        <v>537</v>
      </c>
      <c r="G38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50" s="78">
        <v>93</v>
      </c>
      <c r="J3850" s="52">
        <v>0.48888999999999999</v>
      </c>
      <c r="K3850" s="60">
        <f>Tabla3[[#This Row],[PRECIOS]]-Tabla3[[#This Row],[PRECIOS]]*10%</f>
        <v>0.44000099999999998</v>
      </c>
      <c r="L3850" s="101"/>
      <c r="M3850" s="61"/>
      <c r="N3850" s="55">
        <f>IFERROR(Tabla3[[#This Row],[PRECIOS]]-Tabla3[[#This Row],[PRECIOS]]*Tabla3[[#This Row],[% PRODUCTO]]," ")</f>
        <v>0.48888999999999999</v>
      </c>
      <c r="O3850" s="61"/>
      <c r="P3850" s="55">
        <f>IFERROR(Tabla3[[#This Row],[OCULTAR2]]-Tabla3[[#This Row],[OCULTAR2]]*Tabla3[[#This Row],[% LÍNEA]]," ")</f>
        <v>0.48888999999999999</v>
      </c>
      <c r="Q3850" s="56">
        <f>IFERROR(Tabla3[[#This Row],[% PRODUCTO]]+Tabla3[[#This Row],[% LÍNEA]]," ")</f>
        <v>0</v>
      </c>
      <c r="R3850" s="60">
        <f>Tabla3[[#This Row],[OCULTAR3]]</f>
        <v>0.48888999999999999</v>
      </c>
      <c r="S3850" s="60">
        <f>Tabla3[[#This Row],[PRECIO SIN %]]-Tabla3[[#This Row],[PRECIO SIN %]]*10%</f>
        <v>0.44000099999999998</v>
      </c>
      <c r="T3850" s="80">
        <f>(Tabla3[[#This Row],[PRECIO CON DESCT.]]-(Tabla3[[#This Row],[PRECIO CON DESCT.]]*$T$6))</f>
        <v>0.27720062999999995</v>
      </c>
      <c r="U3850" s="96"/>
      <c r="V3850" s="94">
        <f>Tabla3[[#This Row],[PRECIO %      en $]]*Tabla3[[#This Row],[PEDIDO ]]</f>
        <v>0</v>
      </c>
      <c r="W3850" s="57">
        <f>Tabla3[[#This Row],[PRECIO CON DESCT.]]*Tabla3[[#This Row],[PEDIDO ]]</f>
        <v>0</v>
      </c>
      <c r="X3850" s="58">
        <f>Tabla3[[#This Row],[PRECIO SIN %]]*Tabla3[[#This Row],[PEDIDO ]]</f>
        <v>0</v>
      </c>
    </row>
    <row r="3851" spans="1:24" ht="33" customHeight="1" x14ac:dyDescent="0.4">
      <c r="A3851" s="124">
        <v>3170478330014</v>
      </c>
      <c r="B3851" s="51" t="s">
        <v>297</v>
      </c>
      <c r="C3851" s="51" t="s">
        <v>311</v>
      </c>
      <c r="D38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51" s="118" t="s">
        <v>4313</v>
      </c>
      <c r="F3851" s="75" t="s">
        <v>537</v>
      </c>
      <c r="G38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51" s="77">
        <v>110</v>
      </c>
      <c r="J3851" s="52">
        <v>0.53332999999999997</v>
      </c>
      <c r="K3851" s="53">
        <f>Tabla3[[#This Row],[PRECIOS]]-Tabla3[[#This Row],[PRECIOS]]*10%</f>
        <v>0.47999699999999995</v>
      </c>
      <c r="L3851" s="101"/>
      <c r="M3851" s="54"/>
      <c r="N3851" s="55">
        <f>IFERROR(Tabla3[[#This Row],[PRECIOS]]-Tabla3[[#This Row],[PRECIOS]]*Tabla3[[#This Row],[% PRODUCTO]]," ")</f>
        <v>0.53332999999999997</v>
      </c>
      <c r="O3851" s="54"/>
      <c r="P3851" s="55">
        <f>IFERROR(Tabla3[[#This Row],[OCULTAR2]]-Tabla3[[#This Row],[OCULTAR2]]*Tabla3[[#This Row],[% LÍNEA]]," ")</f>
        <v>0.53332999999999997</v>
      </c>
      <c r="Q3851" s="56">
        <f>IFERROR(Tabla3[[#This Row],[% PRODUCTO]]+Tabla3[[#This Row],[% LÍNEA]]," ")</f>
        <v>0</v>
      </c>
      <c r="R3851" s="53">
        <f>Tabla3[[#This Row],[OCULTAR3]]</f>
        <v>0.53332999999999997</v>
      </c>
      <c r="S3851" s="53">
        <f>Tabla3[[#This Row],[PRECIO SIN %]]-Tabla3[[#This Row],[PRECIO SIN %]]*10%</f>
        <v>0.47999699999999995</v>
      </c>
      <c r="T3851" s="80">
        <f>(Tabla3[[#This Row],[PRECIO CON DESCT.]]-(Tabla3[[#This Row],[PRECIO CON DESCT.]]*$T$6))</f>
        <v>0.30239810999999994</v>
      </c>
      <c r="U3851" s="96"/>
      <c r="V3851" s="94">
        <f>Tabla3[[#This Row],[PRECIO %      en $]]*Tabla3[[#This Row],[PEDIDO ]]</f>
        <v>0</v>
      </c>
      <c r="W3851" s="57">
        <f>Tabla3[[#This Row],[PRECIO CON DESCT.]]*Tabla3[[#This Row],[PEDIDO ]]</f>
        <v>0</v>
      </c>
      <c r="X3851" s="58">
        <f>Tabla3[[#This Row],[PRECIO SIN %]]*Tabla3[[#This Row],[PEDIDO ]]</f>
        <v>0</v>
      </c>
    </row>
    <row r="3852" spans="1:24" ht="33" customHeight="1" x14ac:dyDescent="0.4">
      <c r="A3852" s="125">
        <v>810028132566</v>
      </c>
      <c r="B3852" s="59" t="s">
        <v>297</v>
      </c>
      <c r="C3852" s="59" t="s">
        <v>308</v>
      </c>
      <c r="D38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52" s="119" t="s">
        <v>4314</v>
      </c>
      <c r="F3852" s="76" t="s">
        <v>537</v>
      </c>
      <c r="G38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52" s="78">
        <v>137</v>
      </c>
      <c r="J3852" s="52">
        <v>0.5</v>
      </c>
      <c r="K3852" s="60">
        <f>Tabla3[[#This Row],[PRECIOS]]-Tabla3[[#This Row],[PRECIOS]]*10%</f>
        <v>0.45</v>
      </c>
      <c r="L3852" s="101"/>
      <c r="M3852" s="61"/>
      <c r="N3852" s="55">
        <f>IFERROR(Tabla3[[#This Row],[PRECIOS]]-Tabla3[[#This Row],[PRECIOS]]*Tabla3[[#This Row],[% PRODUCTO]]," ")</f>
        <v>0.5</v>
      </c>
      <c r="O3852" s="61"/>
      <c r="P3852" s="55">
        <f>IFERROR(Tabla3[[#This Row],[OCULTAR2]]-Tabla3[[#This Row],[OCULTAR2]]*Tabla3[[#This Row],[% LÍNEA]]," ")</f>
        <v>0.5</v>
      </c>
      <c r="Q3852" s="56">
        <f>IFERROR(Tabla3[[#This Row],[% PRODUCTO]]+Tabla3[[#This Row],[% LÍNEA]]," ")</f>
        <v>0</v>
      </c>
      <c r="R3852" s="60">
        <f>Tabla3[[#This Row],[OCULTAR3]]</f>
        <v>0.5</v>
      </c>
      <c r="S3852" s="60">
        <f>Tabla3[[#This Row],[PRECIO SIN %]]-Tabla3[[#This Row],[PRECIO SIN %]]*10%</f>
        <v>0.45</v>
      </c>
      <c r="T3852" s="80">
        <f>(Tabla3[[#This Row],[PRECIO CON DESCT.]]-(Tabla3[[#This Row],[PRECIO CON DESCT.]]*$T$6))</f>
        <v>0.28349999999999997</v>
      </c>
      <c r="U3852" s="96"/>
      <c r="V3852" s="94">
        <f>Tabla3[[#This Row],[PRECIO %      en $]]*Tabla3[[#This Row],[PEDIDO ]]</f>
        <v>0</v>
      </c>
      <c r="W3852" s="57">
        <f>Tabla3[[#This Row],[PRECIO CON DESCT.]]*Tabla3[[#This Row],[PEDIDO ]]</f>
        <v>0</v>
      </c>
      <c r="X3852" s="58">
        <f>Tabla3[[#This Row],[PRECIO SIN %]]*Tabla3[[#This Row],[PEDIDO ]]</f>
        <v>0</v>
      </c>
    </row>
    <row r="3853" spans="1:24" ht="33" customHeight="1" x14ac:dyDescent="0.4">
      <c r="A3853" s="124">
        <v>3170478330016</v>
      </c>
      <c r="B3853" s="51" t="s">
        <v>297</v>
      </c>
      <c r="C3853" s="51" t="s">
        <v>311</v>
      </c>
      <c r="D38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53" s="118" t="s">
        <v>4315</v>
      </c>
      <c r="F3853" s="75" t="s">
        <v>537</v>
      </c>
      <c r="G38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53" s="77">
        <v>100</v>
      </c>
      <c r="J3853" s="52">
        <v>0.56667000000000001</v>
      </c>
      <c r="K3853" s="53">
        <f>Tabla3[[#This Row],[PRECIOS]]-Tabla3[[#This Row],[PRECIOS]]*10%</f>
        <v>0.51000299999999998</v>
      </c>
      <c r="L3853" s="101"/>
      <c r="M3853" s="54"/>
      <c r="N3853" s="55">
        <f>IFERROR(Tabla3[[#This Row],[PRECIOS]]-Tabla3[[#This Row],[PRECIOS]]*Tabla3[[#This Row],[% PRODUCTO]]," ")</f>
        <v>0.56667000000000001</v>
      </c>
      <c r="O3853" s="54"/>
      <c r="P3853" s="55">
        <f>IFERROR(Tabla3[[#This Row],[OCULTAR2]]-Tabla3[[#This Row],[OCULTAR2]]*Tabla3[[#This Row],[% LÍNEA]]," ")</f>
        <v>0.56667000000000001</v>
      </c>
      <c r="Q3853" s="56">
        <f>IFERROR(Tabla3[[#This Row],[% PRODUCTO]]+Tabla3[[#This Row],[% LÍNEA]]," ")</f>
        <v>0</v>
      </c>
      <c r="R3853" s="53">
        <f>Tabla3[[#This Row],[OCULTAR3]]</f>
        <v>0.56667000000000001</v>
      </c>
      <c r="S3853" s="53">
        <f>Tabla3[[#This Row],[PRECIO SIN %]]-Tabla3[[#This Row],[PRECIO SIN %]]*10%</f>
        <v>0.51000299999999998</v>
      </c>
      <c r="T3853" s="80">
        <f>(Tabla3[[#This Row],[PRECIO CON DESCT.]]-(Tabla3[[#This Row],[PRECIO CON DESCT.]]*$T$6))</f>
        <v>0.32130188999999998</v>
      </c>
      <c r="U3853" s="96"/>
      <c r="V3853" s="94">
        <f>Tabla3[[#This Row],[PRECIO %      en $]]*Tabla3[[#This Row],[PEDIDO ]]</f>
        <v>0</v>
      </c>
      <c r="W3853" s="57">
        <f>Tabla3[[#This Row],[PRECIO CON DESCT.]]*Tabla3[[#This Row],[PEDIDO ]]</f>
        <v>0</v>
      </c>
      <c r="X3853" s="58">
        <f>Tabla3[[#This Row],[PRECIO SIN %]]*Tabla3[[#This Row],[PEDIDO ]]</f>
        <v>0</v>
      </c>
    </row>
    <row r="3854" spans="1:24" ht="33" customHeight="1" x14ac:dyDescent="0.4">
      <c r="A3854" s="125">
        <v>810028132580</v>
      </c>
      <c r="B3854" s="59" t="s">
        <v>297</v>
      </c>
      <c r="C3854" s="59" t="s">
        <v>308</v>
      </c>
      <c r="D38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54" s="119" t="s">
        <v>4316</v>
      </c>
      <c r="F3854" s="76" t="s">
        <v>537</v>
      </c>
      <c r="G38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54" s="78">
        <v>53</v>
      </c>
      <c r="J3854" s="52">
        <v>0.5</v>
      </c>
      <c r="K3854" s="60">
        <f>Tabla3[[#This Row],[PRECIOS]]-Tabla3[[#This Row],[PRECIOS]]*10%</f>
        <v>0.45</v>
      </c>
      <c r="L3854" s="101"/>
      <c r="M3854" s="61"/>
      <c r="N3854" s="55">
        <f>IFERROR(Tabla3[[#This Row],[PRECIOS]]-Tabla3[[#This Row],[PRECIOS]]*Tabla3[[#This Row],[% PRODUCTO]]," ")</f>
        <v>0.5</v>
      </c>
      <c r="O3854" s="61"/>
      <c r="P3854" s="55">
        <f>IFERROR(Tabla3[[#This Row],[OCULTAR2]]-Tabla3[[#This Row],[OCULTAR2]]*Tabla3[[#This Row],[% LÍNEA]]," ")</f>
        <v>0.5</v>
      </c>
      <c r="Q3854" s="56">
        <f>IFERROR(Tabla3[[#This Row],[% PRODUCTO]]+Tabla3[[#This Row],[% LÍNEA]]," ")</f>
        <v>0</v>
      </c>
      <c r="R3854" s="60">
        <f>Tabla3[[#This Row],[OCULTAR3]]</f>
        <v>0.5</v>
      </c>
      <c r="S3854" s="60">
        <f>Tabla3[[#This Row],[PRECIO SIN %]]-Tabla3[[#This Row],[PRECIO SIN %]]*10%</f>
        <v>0.45</v>
      </c>
      <c r="T3854" s="80">
        <f>(Tabla3[[#This Row],[PRECIO CON DESCT.]]-(Tabla3[[#This Row],[PRECIO CON DESCT.]]*$T$6))</f>
        <v>0.28349999999999997</v>
      </c>
      <c r="U3854" s="96"/>
      <c r="V3854" s="94">
        <f>Tabla3[[#This Row],[PRECIO %      en $]]*Tabla3[[#This Row],[PEDIDO ]]</f>
        <v>0</v>
      </c>
      <c r="W3854" s="57">
        <f>Tabla3[[#This Row],[PRECIO CON DESCT.]]*Tabla3[[#This Row],[PEDIDO ]]</f>
        <v>0</v>
      </c>
      <c r="X3854" s="58">
        <f>Tabla3[[#This Row],[PRECIO SIN %]]*Tabla3[[#This Row],[PEDIDO ]]</f>
        <v>0</v>
      </c>
    </row>
    <row r="3855" spans="1:24" ht="33" customHeight="1" x14ac:dyDescent="0.4">
      <c r="A3855" s="124">
        <v>810028132443</v>
      </c>
      <c r="B3855" s="51" t="s">
        <v>297</v>
      </c>
      <c r="C3855" s="51" t="s">
        <v>308</v>
      </c>
      <c r="D38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55" s="118" t="s">
        <v>4317</v>
      </c>
      <c r="F3855" s="75" t="s">
        <v>537</v>
      </c>
      <c r="G38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55" s="77">
        <v>22</v>
      </c>
      <c r="J3855" s="52">
        <v>0.27778000000000003</v>
      </c>
      <c r="K3855" s="53">
        <f>Tabla3[[#This Row],[PRECIOS]]-Tabla3[[#This Row],[PRECIOS]]*10%</f>
        <v>0.250002</v>
      </c>
      <c r="L3855" s="101"/>
      <c r="M3855" s="54"/>
      <c r="N3855" s="55">
        <f>IFERROR(Tabla3[[#This Row],[PRECIOS]]-Tabla3[[#This Row],[PRECIOS]]*Tabla3[[#This Row],[% PRODUCTO]]," ")</f>
        <v>0.27778000000000003</v>
      </c>
      <c r="O3855" s="54"/>
      <c r="P3855" s="55">
        <f>IFERROR(Tabla3[[#This Row],[OCULTAR2]]-Tabla3[[#This Row],[OCULTAR2]]*Tabla3[[#This Row],[% LÍNEA]]," ")</f>
        <v>0.27778000000000003</v>
      </c>
      <c r="Q3855" s="56">
        <f>IFERROR(Tabla3[[#This Row],[% PRODUCTO]]+Tabla3[[#This Row],[% LÍNEA]]," ")</f>
        <v>0</v>
      </c>
      <c r="R3855" s="53">
        <f>Tabla3[[#This Row],[OCULTAR3]]</f>
        <v>0.27778000000000003</v>
      </c>
      <c r="S3855" s="53">
        <f>Tabla3[[#This Row],[PRECIO SIN %]]-Tabla3[[#This Row],[PRECIO SIN %]]*10%</f>
        <v>0.250002</v>
      </c>
      <c r="T3855" s="80">
        <f>(Tabla3[[#This Row],[PRECIO CON DESCT.]]-(Tabla3[[#This Row],[PRECIO CON DESCT.]]*$T$6))</f>
        <v>0.15750126</v>
      </c>
      <c r="U3855" s="96"/>
      <c r="V3855" s="94">
        <f>Tabla3[[#This Row],[PRECIO %      en $]]*Tabla3[[#This Row],[PEDIDO ]]</f>
        <v>0</v>
      </c>
      <c r="W3855" s="57">
        <f>Tabla3[[#This Row],[PRECIO CON DESCT.]]*Tabla3[[#This Row],[PEDIDO ]]</f>
        <v>0</v>
      </c>
      <c r="X3855" s="58">
        <f>Tabla3[[#This Row],[PRECIO SIN %]]*Tabla3[[#This Row],[PEDIDO ]]</f>
        <v>0</v>
      </c>
    </row>
    <row r="3856" spans="1:24" ht="33" customHeight="1" x14ac:dyDescent="0.4">
      <c r="A3856" s="125">
        <v>7599457000938</v>
      </c>
      <c r="B3856" s="59" t="s">
        <v>297</v>
      </c>
      <c r="C3856" s="59" t="s">
        <v>300</v>
      </c>
      <c r="D38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56" s="119" t="s">
        <v>4318</v>
      </c>
      <c r="F3856" s="76" t="s">
        <v>537</v>
      </c>
      <c r="G38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56" s="78">
        <v>52</v>
      </c>
      <c r="J3856" s="52">
        <v>1.11111</v>
      </c>
      <c r="K3856" s="60">
        <f>Tabla3[[#This Row],[PRECIOS]]-Tabla3[[#This Row],[PRECIOS]]*10%</f>
        <v>0.99999900000000008</v>
      </c>
      <c r="L3856" s="101"/>
      <c r="M3856" s="61"/>
      <c r="N3856" s="55">
        <f>IFERROR(Tabla3[[#This Row],[PRECIOS]]-Tabla3[[#This Row],[PRECIOS]]*Tabla3[[#This Row],[% PRODUCTO]]," ")</f>
        <v>1.11111</v>
      </c>
      <c r="O3856" s="61"/>
      <c r="P3856" s="55">
        <f>IFERROR(Tabla3[[#This Row],[OCULTAR2]]-Tabla3[[#This Row],[OCULTAR2]]*Tabla3[[#This Row],[% LÍNEA]]," ")</f>
        <v>1.11111</v>
      </c>
      <c r="Q3856" s="56">
        <f>IFERROR(Tabla3[[#This Row],[% PRODUCTO]]+Tabla3[[#This Row],[% LÍNEA]]," ")</f>
        <v>0</v>
      </c>
      <c r="R3856" s="60">
        <f>Tabla3[[#This Row],[OCULTAR3]]</f>
        <v>1.11111</v>
      </c>
      <c r="S3856" s="60">
        <f>Tabla3[[#This Row],[PRECIO SIN %]]-Tabla3[[#This Row],[PRECIO SIN %]]*10%</f>
        <v>0.99999900000000008</v>
      </c>
      <c r="T3856" s="80">
        <f>(Tabla3[[#This Row],[PRECIO CON DESCT.]]-(Tabla3[[#This Row],[PRECIO CON DESCT.]]*$T$6))</f>
        <v>0.62999937000000006</v>
      </c>
      <c r="U3856" s="96"/>
      <c r="V3856" s="94">
        <f>Tabla3[[#This Row],[PRECIO %      en $]]*Tabla3[[#This Row],[PEDIDO ]]</f>
        <v>0</v>
      </c>
      <c r="W3856" s="57">
        <f>Tabla3[[#This Row],[PRECIO CON DESCT.]]*Tabla3[[#This Row],[PEDIDO ]]</f>
        <v>0</v>
      </c>
      <c r="X3856" s="58">
        <f>Tabla3[[#This Row],[PRECIO SIN %]]*Tabla3[[#This Row],[PEDIDO ]]</f>
        <v>0</v>
      </c>
    </row>
    <row r="3857" spans="1:24" ht="33" customHeight="1" x14ac:dyDescent="0.4">
      <c r="A3857" s="124">
        <v>7597830005167</v>
      </c>
      <c r="B3857" s="51" t="s">
        <v>297</v>
      </c>
      <c r="C3857" s="51" t="s">
        <v>310</v>
      </c>
      <c r="D38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57" s="118" t="s">
        <v>4319</v>
      </c>
      <c r="F3857" s="75" t="s">
        <v>537</v>
      </c>
      <c r="G38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57" s="77">
        <v>146</v>
      </c>
      <c r="J3857" s="52">
        <v>0.87778</v>
      </c>
      <c r="K3857" s="53">
        <f>Tabla3[[#This Row],[PRECIOS]]-Tabla3[[#This Row],[PRECIOS]]*10%</f>
        <v>0.79000199999999998</v>
      </c>
      <c r="L3857" s="101"/>
      <c r="M3857" s="54"/>
      <c r="N3857" s="55">
        <f>IFERROR(Tabla3[[#This Row],[PRECIOS]]-Tabla3[[#This Row],[PRECIOS]]*Tabla3[[#This Row],[% PRODUCTO]]," ")</f>
        <v>0.87778</v>
      </c>
      <c r="O3857" s="54"/>
      <c r="P3857" s="55">
        <f>IFERROR(Tabla3[[#This Row],[OCULTAR2]]-Tabla3[[#This Row],[OCULTAR2]]*Tabla3[[#This Row],[% LÍNEA]]," ")</f>
        <v>0.87778</v>
      </c>
      <c r="Q3857" s="56">
        <f>IFERROR(Tabla3[[#This Row],[% PRODUCTO]]+Tabla3[[#This Row],[% LÍNEA]]," ")</f>
        <v>0</v>
      </c>
      <c r="R3857" s="53">
        <f>Tabla3[[#This Row],[OCULTAR3]]</f>
        <v>0.87778</v>
      </c>
      <c r="S3857" s="53">
        <f>Tabla3[[#This Row],[PRECIO SIN %]]-Tabla3[[#This Row],[PRECIO SIN %]]*10%</f>
        <v>0.79000199999999998</v>
      </c>
      <c r="T3857" s="80">
        <f>(Tabla3[[#This Row],[PRECIO CON DESCT.]]-(Tabla3[[#This Row],[PRECIO CON DESCT.]]*$T$6))</f>
        <v>0.49770125999999998</v>
      </c>
      <c r="U3857" s="96"/>
      <c r="V3857" s="94">
        <f>Tabla3[[#This Row],[PRECIO %      en $]]*Tabla3[[#This Row],[PEDIDO ]]</f>
        <v>0</v>
      </c>
      <c r="W3857" s="57">
        <f>Tabla3[[#This Row],[PRECIO CON DESCT.]]*Tabla3[[#This Row],[PEDIDO ]]</f>
        <v>0</v>
      </c>
      <c r="X3857" s="58">
        <f>Tabla3[[#This Row],[PRECIO SIN %]]*Tabla3[[#This Row],[PEDIDO ]]</f>
        <v>0</v>
      </c>
    </row>
    <row r="3858" spans="1:24" ht="33" customHeight="1" x14ac:dyDescent="0.4">
      <c r="A3858" s="125" t="s">
        <v>405</v>
      </c>
      <c r="B3858" s="59" t="s">
        <v>297</v>
      </c>
      <c r="C3858" s="59" t="s">
        <v>308</v>
      </c>
      <c r="D38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58" s="119" t="s">
        <v>4320</v>
      </c>
      <c r="F3858" s="76" t="s">
        <v>537</v>
      </c>
      <c r="G38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58" s="78">
        <v>51</v>
      </c>
      <c r="J3858" s="52">
        <v>1.7777799999999999</v>
      </c>
      <c r="K3858" s="60">
        <f>Tabla3[[#This Row],[PRECIOS]]-Tabla3[[#This Row],[PRECIOS]]*10%</f>
        <v>1.6000019999999999</v>
      </c>
      <c r="L3858" s="101"/>
      <c r="M3858" s="61"/>
      <c r="N3858" s="55">
        <f>IFERROR(Tabla3[[#This Row],[PRECIOS]]-Tabla3[[#This Row],[PRECIOS]]*Tabla3[[#This Row],[% PRODUCTO]]," ")</f>
        <v>1.7777799999999999</v>
      </c>
      <c r="O3858" s="61"/>
      <c r="P3858" s="55">
        <f>IFERROR(Tabla3[[#This Row],[OCULTAR2]]-Tabla3[[#This Row],[OCULTAR2]]*Tabla3[[#This Row],[% LÍNEA]]," ")</f>
        <v>1.7777799999999999</v>
      </c>
      <c r="Q3858" s="56">
        <f>IFERROR(Tabla3[[#This Row],[% PRODUCTO]]+Tabla3[[#This Row],[% LÍNEA]]," ")</f>
        <v>0</v>
      </c>
      <c r="R3858" s="60">
        <f>Tabla3[[#This Row],[OCULTAR3]]</f>
        <v>1.7777799999999999</v>
      </c>
      <c r="S3858" s="60">
        <f>Tabla3[[#This Row],[PRECIO SIN %]]-Tabla3[[#This Row],[PRECIO SIN %]]*10%</f>
        <v>1.6000019999999999</v>
      </c>
      <c r="T3858" s="80">
        <f>(Tabla3[[#This Row],[PRECIO CON DESCT.]]-(Tabla3[[#This Row],[PRECIO CON DESCT.]]*$T$6))</f>
        <v>1.0080012599999999</v>
      </c>
      <c r="U3858" s="96"/>
      <c r="V3858" s="94">
        <f>Tabla3[[#This Row],[PRECIO %      en $]]*Tabla3[[#This Row],[PEDIDO ]]</f>
        <v>0</v>
      </c>
      <c r="W3858" s="57">
        <f>Tabla3[[#This Row],[PRECIO CON DESCT.]]*Tabla3[[#This Row],[PEDIDO ]]</f>
        <v>0</v>
      </c>
      <c r="X3858" s="58">
        <f>Tabla3[[#This Row],[PRECIO SIN %]]*Tabla3[[#This Row],[PEDIDO ]]</f>
        <v>0</v>
      </c>
    </row>
    <row r="3859" spans="1:24" ht="33" customHeight="1" x14ac:dyDescent="0.4">
      <c r="A3859" s="124">
        <v>7597478001408</v>
      </c>
      <c r="B3859" s="51" t="s">
        <v>297</v>
      </c>
      <c r="C3859" s="51" t="s">
        <v>246</v>
      </c>
      <c r="D38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859" s="118" t="s">
        <v>4321</v>
      </c>
      <c r="F3859" s="75" t="s">
        <v>537</v>
      </c>
      <c r="G38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859" s="77">
        <v>116</v>
      </c>
      <c r="J3859" s="52">
        <v>1.2888900000000001</v>
      </c>
      <c r="K3859" s="53">
        <f>Tabla3[[#This Row],[PRECIOS]]-Tabla3[[#This Row],[PRECIOS]]*10%</f>
        <v>1.1600010000000001</v>
      </c>
      <c r="L3859" s="101" t="s">
        <v>5327</v>
      </c>
      <c r="M3859" s="54"/>
      <c r="N3859" s="55">
        <f>IFERROR(Tabla3[[#This Row],[PRECIOS]]-Tabla3[[#This Row],[PRECIOS]]*Tabla3[[#This Row],[% PRODUCTO]]," ")</f>
        <v>1.2888900000000001</v>
      </c>
      <c r="O3859" s="54"/>
      <c r="P3859" s="55">
        <f>IFERROR(Tabla3[[#This Row],[OCULTAR2]]-Tabla3[[#This Row],[OCULTAR2]]*Tabla3[[#This Row],[% LÍNEA]]," ")</f>
        <v>1.2888900000000001</v>
      </c>
      <c r="Q3859" s="56">
        <f>IFERROR(Tabla3[[#This Row],[% PRODUCTO]]+Tabla3[[#This Row],[% LÍNEA]]," ")</f>
        <v>0</v>
      </c>
      <c r="R3859" s="53">
        <f>Tabla3[[#This Row],[OCULTAR3]]</f>
        <v>1.2888900000000001</v>
      </c>
      <c r="S3859" s="53">
        <f>Tabla3[[#This Row],[PRECIO SIN %]]-Tabla3[[#This Row],[PRECIO SIN %]]*10%</f>
        <v>1.1600010000000001</v>
      </c>
      <c r="T3859" s="80">
        <f>(Tabla3[[#This Row],[PRECIO CON DESCT.]]-(Tabla3[[#This Row],[PRECIO CON DESCT.]]*$T$6))</f>
        <v>0.73080063000000006</v>
      </c>
      <c r="U3859" s="96"/>
      <c r="V3859" s="94">
        <f>Tabla3[[#This Row],[PRECIO %      en $]]*Tabla3[[#This Row],[PEDIDO ]]</f>
        <v>0</v>
      </c>
      <c r="W3859" s="57">
        <f>Tabla3[[#This Row],[PRECIO CON DESCT.]]*Tabla3[[#This Row],[PEDIDO ]]</f>
        <v>0</v>
      </c>
      <c r="X3859" s="58">
        <f>Tabla3[[#This Row],[PRECIO SIN %]]*Tabla3[[#This Row],[PEDIDO ]]</f>
        <v>0</v>
      </c>
    </row>
    <row r="3860" spans="1:24" ht="33" customHeight="1" x14ac:dyDescent="0.4">
      <c r="A3860" s="125">
        <v>7599457000976</v>
      </c>
      <c r="B3860" s="59" t="s">
        <v>297</v>
      </c>
      <c r="C3860" s="59" t="s">
        <v>300</v>
      </c>
      <c r="D38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60" s="119" t="s">
        <v>4322</v>
      </c>
      <c r="F3860" s="76" t="s">
        <v>537</v>
      </c>
      <c r="G38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60" s="78">
        <v>44</v>
      </c>
      <c r="J3860" s="52">
        <v>1.2222200000000001</v>
      </c>
      <c r="K3860" s="60">
        <f>Tabla3[[#This Row],[PRECIOS]]-Tabla3[[#This Row],[PRECIOS]]*10%</f>
        <v>1.099998</v>
      </c>
      <c r="L3860" s="101"/>
      <c r="M3860" s="61"/>
      <c r="N3860" s="55">
        <f>IFERROR(Tabla3[[#This Row],[PRECIOS]]-Tabla3[[#This Row],[PRECIOS]]*Tabla3[[#This Row],[% PRODUCTO]]," ")</f>
        <v>1.2222200000000001</v>
      </c>
      <c r="O3860" s="61"/>
      <c r="P3860" s="55">
        <f>IFERROR(Tabla3[[#This Row],[OCULTAR2]]-Tabla3[[#This Row],[OCULTAR2]]*Tabla3[[#This Row],[% LÍNEA]]," ")</f>
        <v>1.2222200000000001</v>
      </c>
      <c r="Q3860" s="56">
        <f>IFERROR(Tabla3[[#This Row],[% PRODUCTO]]+Tabla3[[#This Row],[% LÍNEA]]," ")</f>
        <v>0</v>
      </c>
      <c r="R3860" s="60">
        <f>Tabla3[[#This Row],[OCULTAR3]]</f>
        <v>1.2222200000000001</v>
      </c>
      <c r="S3860" s="60">
        <f>Tabla3[[#This Row],[PRECIO SIN %]]-Tabla3[[#This Row],[PRECIO SIN %]]*10%</f>
        <v>1.099998</v>
      </c>
      <c r="T3860" s="80">
        <f>(Tabla3[[#This Row],[PRECIO CON DESCT.]]-(Tabla3[[#This Row],[PRECIO CON DESCT.]]*$T$6))</f>
        <v>0.69299873999999995</v>
      </c>
      <c r="U3860" s="96"/>
      <c r="V3860" s="94">
        <f>Tabla3[[#This Row],[PRECIO %      en $]]*Tabla3[[#This Row],[PEDIDO ]]</f>
        <v>0</v>
      </c>
      <c r="W3860" s="57">
        <f>Tabla3[[#This Row],[PRECIO CON DESCT.]]*Tabla3[[#This Row],[PEDIDO ]]</f>
        <v>0</v>
      </c>
      <c r="X3860" s="58">
        <f>Tabla3[[#This Row],[PRECIO SIN %]]*Tabla3[[#This Row],[PEDIDO ]]</f>
        <v>0</v>
      </c>
    </row>
    <row r="3861" spans="1:24" ht="33" customHeight="1" x14ac:dyDescent="0.4">
      <c r="A3861" s="124">
        <v>7599457000983</v>
      </c>
      <c r="B3861" s="51" t="s">
        <v>297</v>
      </c>
      <c r="C3861" s="51" t="s">
        <v>300</v>
      </c>
      <c r="D38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61" s="118" t="s">
        <v>4323</v>
      </c>
      <c r="F3861" s="75" t="s">
        <v>537</v>
      </c>
      <c r="G38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61" s="77">
        <v>97</v>
      </c>
      <c r="J3861" s="52">
        <v>1.22</v>
      </c>
      <c r="K3861" s="53">
        <f>Tabla3[[#This Row],[PRECIOS]]-Tabla3[[#This Row],[PRECIOS]]*10%</f>
        <v>1.0979999999999999</v>
      </c>
      <c r="L3861" s="101"/>
      <c r="M3861" s="54"/>
      <c r="N3861" s="55">
        <f>IFERROR(Tabla3[[#This Row],[PRECIOS]]-Tabla3[[#This Row],[PRECIOS]]*Tabla3[[#This Row],[% PRODUCTO]]," ")</f>
        <v>1.22</v>
      </c>
      <c r="O3861" s="54"/>
      <c r="P3861" s="55">
        <f>IFERROR(Tabla3[[#This Row],[OCULTAR2]]-Tabla3[[#This Row],[OCULTAR2]]*Tabla3[[#This Row],[% LÍNEA]]," ")</f>
        <v>1.22</v>
      </c>
      <c r="Q3861" s="56">
        <f>IFERROR(Tabla3[[#This Row],[% PRODUCTO]]+Tabla3[[#This Row],[% LÍNEA]]," ")</f>
        <v>0</v>
      </c>
      <c r="R3861" s="53">
        <f>Tabla3[[#This Row],[OCULTAR3]]</f>
        <v>1.22</v>
      </c>
      <c r="S3861" s="53">
        <f>Tabla3[[#This Row],[PRECIO SIN %]]-Tabla3[[#This Row],[PRECIO SIN %]]*10%</f>
        <v>1.0979999999999999</v>
      </c>
      <c r="T3861" s="80">
        <f>(Tabla3[[#This Row],[PRECIO CON DESCT.]]-(Tabla3[[#This Row],[PRECIO CON DESCT.]]*$T$6))</f>
        <v>0.69173999999999991</v>
      </c>
      <c r="U3861" s="96"/>
      <c r="V3861" s="94">
        <f>Tabla3[[#This Row],[PRECIO %      en $]]*Tabla3[[#This Row],[PEDIDO ]]</f>
        <v>0</v>
      </c>
      <c r="W3861" s="57">
        <f>Tabla3[[#This Row],[PRECIO CON DESCT.]]*Tabla3[[#This Row],[PEDIDO ]]</f>
        <v>0</v>
      </c>
      <c r="X3861" s="58">
        <f>Tabla3[[#This Row],[PRECIO SIN %]]*Tabla3[[#This Row],[PEDIDO ]]</f>
        <v>0</v>
      </c>
    </row>
    <row r="3862" spans="1:24" ht="33" customHeight="1" x14ac:dyDescent="0.4">
      <c r="A3862" s="125">
        <v>7598778000887</v>
      </c>
      <c r="B3862" s="59" t="s">
        <v>297</v>
      </c>
      <c r="C3862" s="59" t="s">
        <v>356</v>
      </c>
      <c r="D38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62" s="119" t="s">
        <v>4324</v>
      </c>
      <c r="F3862" s="76" t="s">
        <v>537</v>
      </c>
      <c r="G38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62" s="78">
        <v>20</v>
      </c>
      <c r="J3862" s="52">
        <v>4.25556</v>
      </c>
      <c r="K3862" s="60">
        <f>Tabla3[[#This Row],[PRECIOS]]-Tabla3[[#This Row],[PRECIOS]]*10%</f>
        <v>3.8300039999999997</v>
      </c>
      <c r="L3862" s="101"/>
      <c r="M3862" s="61"/>
      <c r="N3862" s="55">
        <f>IFERROR(Tabla3[[#This Row],[PRECIOS]]-Tabla3[[#This Row],[PRECIOS]]*Tabla3[[#This Row],[% PRODUCTO]]," ")</f>
        <v>4.25556</v>
      </c>
      <c r="O3862" s="61"/>
      <c r="P3862" s="55">
        <f>IFERROR(Tabla3[[#This Row],[OCULTAR2]]-Tabla3[[#This Row],[OCULTAR2]]*Tabla3[[#This Row],[% LÍNEA]]," ")</f>
        <v>4.25556</v>
      </c>
      <c r="Q3862" s="56">
        <f>IFERROR(Tabla3[[#This Row],[% PRODUCTO]]+Tabla3[[#This Row],[% LÍNEA]]," ")</f>
        <v>0</v>
      </c>
      <c r="R3862" s="60">
        <f>Tabla3[[#This Row],[OCULTAR3]]</f>
        <v>4.25556</v>
      </c>
      <c r="S3862" s="60">
        <f>Tabla3[[#This Row],[PRECIO SIN %]]-Tabla3[[#This Row],[PRECIO SIN %]]*10%</f>
        <v>3.8300039999999997</v>
      </c>
      <c r="T3862" s="80">
        <f>(Tabla3[[#This Row],[PRECIO CON DESCT.]]-(Tabla3[[#This Row],[PRECIO CON DESCT.]]*$T$6))</f>
        <v>2.4129025199999998</v>
      </c>
      <c r="U3862" s="96"/>
      <c r="V3862" s="94">
        <f>Tabla3[[#This Row],[PRECIO %      en $]]*Tabla3[[#This Row],[PEDIDO ]]</f>
        <v>0</v>
      </c>
      <c r="W3862" s="57">
        <f>Tabla3[[#This Row],[PRECIO CON DESCT.]]*Tabla3[[#This Row],[PEDIDO ]]</f>
        <v>0</v>
      </c>
      <c r="X3862" s="58">
        <f>Tabla3[[#This Row],[PRECIO SIN %]]*Tabla3[[#This Row],[PEDIDO ]]</f>
        <v>0</v>
      </c>
    </row>
    <row r="3863" spans="1:24" ht="33" customHeight="1" x14ac:dyDescent="0.4">
      <c r="A3863" s="124">
        <v>7598778000184</v>
      </c>
      <c r="B3863" s="51" t="s">
        <v>297</v>
      </c>
      <c r="C3863" s="51" t="s">
        <v>356</v>
      </c>
      <c r="D38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63" s="118" t="s">
        <v>4325</v>
      </c>
      <c r="F3863" s="75" t="s">
        <v>537</v>
      </c>
      <c r="G38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63" s="77">
        <v>31</v>
      </c>
      <c r="J3863" s="52">
        <v>1.88889</v>
      </c>
      <c r="K3863" s="53">
        <f>Tabla3[[#This Row],[PRECIOS]]-Tabla3[[#This Row],[PRECIOS]]*10%</f>
        <v>1.7000009999999999</v>
      </c>
      <c r="L3863" s="101"/>
      <c r="M3863" s="54"/>
      <c r="N3863" s="55">
        <f>IFERROR(Tabla3[[#This Row],[PRECIOS]]-Tabla3[[#This Row],[PRECIOS]]*Tabla3[[#This Row],[% PRODUCTO]]," ")</f>
        <v>1.88889</v>
      </c>
      <c r="O3863" s="54"/>
      <c r="P3863" s="55">
        <f>IFERROR(Tabla3[[#This Row],[OCULTAR2]]-Tabla3[[#This Row],[OCULTAR2]]*Tabla3[[#This Row],[% LÍNEA]]," ")</f>
        <v>1.88889</v>
      </c>
      <c r="Q3863" s="56">
        <f>IFERROR(Tabla3[[#This Row],[% PRODUCTO]]+Tabla3[[#This Row],[% LÍNEA]]," ")</f>
        <v>0</v>
      </c>
      <c r="R3863" s="53">
        <f>Tabla3[[#This Row],[OCULTAR3]]</f>
        <v>1.88889</v>
      </c>
      <c r="S3863" s="53">
        <f>Tabla3[[#This Row],[PRECIO SIN %]]-Tabla3[[#This Row],[PRECIO SIN %]]*10%</f>
        <v>1.7000009999999999</v>
      </c>
      <c r="T3863" s="80">
        <f>(Tabla3[[#This Row],[PRECIO CON DESCT.]]-(Tabla3[[#This Row],[PRECIO CON DESCT.]]*$T$6))</f>
        <v>1.0710006299999999</v>
      </c>
      <c r="U3863" s="96"/>
      <c r="V3863" s="94">
        <f>Tabla3[[#This Row],[PRECIO %      en $]]*Tabla3[[#This Row],[PEDIDO ]]</f>
        <v>0</v>
      </c>
      <c r="W3863" s="57">
        <f>Tabla3[[#This Row],[PRECIO CON DESCT.]]*Tabla3[[#This Row],[PEDIDO ]]</f>
        <v>0</v>
      </c>
      <c r="X3863" s="58">
        <f>Tabla3[[#This Row],[PRECIO SIN %]]*Tabla3[[#This Row],[PEDIDO ]]</f>
        <v>0</v>
      </c>
    </row>
    <row r="3864" spans="1:24" ht="33" customHeight="1" x14ac:dyDescent="0.4">
      <c r="A3864" s="125">
        <v>7598778000191</v>
      </c>
      <c r="B3864" s="59" t="s">
        <v>297</v>
      </c>
      <c r="C3864" s="59" t="s">
        <v>356</v>
      </c>
      <c r="D38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64" s="119" t="s">
        <v>4326</v>
      </c>
      <c r="F3864" s="76" t="s">
        <v>537</v>
      </c>
      <c r="G38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64" s="78">
        <v>40</v>
      </c>
      <c r="J3864" s="52">
        <v>1.88889</v>
      </c>
      <c r="K3864" s="60">
        <f>Tabla3[[#This Row],[PRECIOS]]-Tabla3[[#This Row],[PRECIOS]]*10%</f>
        <v>1.7000009999999999</v>
      </c>
      <c r="L3864" s="101"/>
      <c r="M3864" s="61"/>
      <c r="N3864" s="55">
        <f>IFERROR(Tabla3[[#This Row],[PRECIOS]]-Tabla3[[#This Row],[PRECIOS]]*Tabla3[[#This Row],[% PRODUCTO]]," ")</f>
        <v>1.88889</v>
      </c>
      <c r="O3864" s="61"/>
      <c r="P3864" s="55">
        <f>IFERROR(Tabla3[[#This Row],[OCULTAR2]]-Tabla3[[#This Row],[OCULTAR2]]*Tabla3[[#This Row],[% LÍNEA]]," ")</f>
        <v>1.88889</v>
      </c>
      <c r="Q3864" s="56">
        <f>IFERROR(Tabla3[[#This Row],[% PRODUCTO]]+Tabla3[[#This Row],[% LÍNEA]]," ")</f>
        <v>0</v>
      </c>
      <c r="R3864" s="60">
        <f>Tabla3[[#This Row],[OCULTAR3]]</f>
        <v>1.88889</v>
      </c>
      <c r="S3864" s="60">
        <f>Tabla3[[#This Row],[PRECIO SIN %]]-Tabla3[[#This Row],[PRECIO SIN %]]*10%</f>
        <v>1.7000009999999999</v>
      </c>
      <c r="T3864" s="80">
        <f>(Tabla3[[#This Row],[PRECIO CON DESCT.]]-(Tabla3[[#This Row],[PRECIO CON DESCT.]]*$T$6))</f>
        <v>1.0710006299999999</v>
      </c>
      <c r="U3864" s="96"/>
      <c r="V3864" s="94">
        <f>Tabla3[[#This Row],[PRECIO %      en $]]*Tabla3[[#This Row],[PEDIDO ]]</f>
        <v>0</v>
      </c>
      <c r="W3864" s="57">
        <f>Tabla3[[#This Row],[PRECIO CON DESCT.]]*Tabla3[[#This Row],[PEDIDO ]]</f>
        <v>0</v>
      </c>
      <c r="X3864" s="58">
        <f>Tabla3[[#This Row],[PRECIO SIN %]]*Tabla3[[#This Row],[PEDIDO ]]</f>
        <v>0</v>
      </c>
    </row>
    <row r="3865" spans="1:24" ht="33" customHeight="1" x14ac:dyDescent="0.4">
      <c r="A3865" s="124">
        <v>810028131408</v>
      </c>
      <c r="B3865" s="51" t="s">
        <v>297</v>
      </c>
      <c r="C3865" s="51" t="s">
        <v>308</v>
      </c>
      <c r="D38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65" s="118" t="s">
        <v>4327</v>
      </c>
      <c r="F3865" s="75" t="s">
        <v>537</v>
      </c>
      <c r="G38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65" s="77">
        <v>23</v>
      </c>
      <c r="J3865" s="52">
        <v>4.2</v>
      </c>
      <c r="K3865" s="53">
        <f>Tabla3[[#This Row],[PRECIOS]]-Tabla3[[#This Row],[PRECIOS]]*10%</f>
        <v>3.7800000000000002</v>
      </c>
      <c r="L3865" s="101"/>
      <c r="M3865" s="54"/>
      <c r="N3865" s="55">
        <f>IFERROR(Tabla3[[#This Row],[PRECIOS]]-Tabla3[[#This Row],[PRECIOS]]*Tabla3[[#This Row],[% PRODUCTO]]," ")</f>
        <v>4.2</v>
      </c>
      <c r="O3865" s="54"/>
      <c r="P3865" s="55">
        <f>IFERROR(Tabla3[[#This Row],[OCULTAR2]]-Tabla3[[#This Row],[OCULTAR2]]*Tabla3[[#This Row],[% LÍNEA]]," ")</f>
        <v>4.2</v>
      </c>
      <c r="Q3865" s="56">
        <f>IFERROR(Tabla3[[#This Row],[% PRODUCTO]]+Tabla3[[#This Row],[% LÍNEA]]," ")</f>
        <v>0</v>
      </c>
      <c r="R3865" s="53">
        <f>Tabla3[[#This Row],[OCULTAR3]]</f>
        <v>4.2</v>
      </c>
      <c r="S3865" s="53">
        <f>Tabla3[[#This Row],[PRECIO SIN %]]-Tabla3[[#This Row],[PRECIO SIN %]]*10%</f>
        <v>3.7800000000000002</v>
      </c>
      <c r="T3865" s="80">
        <f>(Tabla3[[#This Row],[PRECIO CON DESCT.]]-(Tabla3[[#This Row],[PRECIO CON DESCT.]]*$T$6))</f>
        <v>2.3814000000000002</v>
      </c>
      <c r="U3865" s="96"/>
      <c r="V3865" s="94">
        <f>Tabla3[[#This Row],[PRECIO %      en $]]*Tabla3[[#This Row],[PEDIDO ]]</f>
        <v>0</v>
      </c>
      <c r="W3865" s="57">
        <f>Tabla3[[#This Row],[PRECIO CON DESCT.]]*Tabla3[[#This Row],[PEDIDO ]]</f>
        <v>0</v>
      </c>
      <c r="X3865" s="58">
        <f>Tabla3[[#This Row],[PRECIO SIN %]]*Tabla3[[#This Row],[PEDIDO ]]</f>
        <v>0</v>
      </c>
    </row>
    <row r="3866" spans="1:24" ht="33" customHeight="1" x14ac:dyDescent="0.4">
      <c r="A3866" s="125">
        <v>3170472440210</v>
      </c>
      <c r="B3866" s="59" t="s">
        <v>297</v>
      </c>
      <c r="C3866" s="59" t="s">
        <v>311</v>
      </c>
      <c r="D38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66" s="119" t="s">
        <v>4328</v>
      </c>
      <c r="F3866" s="76" t="s">
        <v>537</v>
      </c>
      <c r="G38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66" s="78">
        <v>16</v>
      </c>
      <c r="J3866" s="52">
        <v>4.72</v>
      </c>
      <c r="K3866" s="60">
        <f>Tabla3[[#This Row],[PRECIOS]]-Tabla3[[#This Row],[PRECIOS]]*10%</f>
        <v>4.2479999999999993</v>
      </c>
      <c r="L3866" s="101"/>
      <c r="M3866" s="61"/>
      <c r="N3866" s="55">
        <f>IFERROR(Tabla3[[#This Row],[PRECIOS]]-Tabla3[[#This Row],[PRECIOS]]*Tabla3[[#This Row],[% PRODUCTO]]," ")</f>
        <v>4.72</v>
      </c>
      <c r="O3866" s="61"/>
      <c r="P3866" s="55">
        <f>IFERROR(Tabla3[[#This Row],[OCULTAR2]]-Tabla3[[#This Row],[OCULTAR2]]*Tabla3[[#This Row],[% LÍNEA]]," ")</f>
        <v>4.72</v>
      </c>
      <c r="Q3866" s="56">
        <f>IFERROR(Tabla3[[#This Row],[% PRODUCTO]]+Tabla3[[#This Row],[% LÍNEA]]," ")</f>
        <v>0</v>
      </c>
      <c r="R3866" s="60">
        <f>Tabla3[[#This Row],[OCULTAR3]]</f>
        <v>4.72</v>
      </c>
      <c r="S3866" s="60">
        <f>Tabla3[[#This Row],[PRECIO SIN %]]-Tabla3[[#This Row],[PRECIO SIN %]]*10%</f>
        <v>4.2479999999999993</v>
      </c>
      <c r="T3866" s="80">
        <f>(Tabla3[[#This Row],[PRECIO CON DESCT.]]-(Tabla3[[#This Row],[PRECIO CON DESCT.]]*$T$6))</f>
        <v>2.6762399999999995</v>
      </c>
      <c r="U3866" s="96"/>
      <c r="V3866" s="94">
        <f>Tabla3[[#This Row],[PRECIO %      en $]]*Tabla3[[#This Row],[PEDIDO ]]</f>
        <v>0</v>
      </c>
      <c r="W3866" s="57">
        <f>Tabla3[[#This Row],[PRECIO CON DESCT.]]*Tabla3[[#This Row],[PEDIDO ]]</f>
        <v>0</v>
      </c>
      <c r="X3866" s="58">
        <f>Tabla3[[#This Row],[PRECIO SIN %]]*Tabla3[[#This Row],[PEDIDO ]]</f>
        <v>0</v>
      </c>
    </row>
    <row r="3867" spans="1:24" ht="33" customHeight="1" x14ac:dyDescent="0.4">
      <c r="A3867" s="124">
        <v>810028131477</v>
      </c>
      <c r="B3867" s="51" t="s">
        <v>297</v>
      </c>
      <c r="C3867" s="51" t="s">
        <v>308</v>
      </c>
      <c r="D38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67" s="118" t="s">
        <v>4329</v>
      </c>
      <c r="F3867" s="75" t="s">
        <v>537</v>
      </c>
      <c r="G38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67" s="77">
        <v>27</v>
      </c>
      <c r="J3867" s="52">
        <v>4.6666699999999999</v>
      </c>
      <c r="K3867" s="53">
        <f>Tabla3[[#This Row],[PRECIOS]]-Tabla3[[#This Row],[PRECIOS]]*10%</f>
        <v>4.2000029999999997</v>
      </c>
      <c r="L3867" s="101"/>
      <c r="M3867" s="54"/>
      <c r="N3867" s="55">
        <f>IFERROR(Tabla3[[#This Row],[PRECIOS]]-Tabla3[[#This Row],[PRECIOS]]*Tabla3[[#This Row],[% PRODUCTO]]," ")</f>
        <v>4.6666699999999999</v>
      </c>
      <c r="O3867" s="54"/>
      <c r="P3867" s="55">
        <f>IFERROR(Tabla3[[#This Row],[OCULTAR2]]-Tabla3[[#This Row],[OCULTAR2]]*Tabla3[[#This Row],[% LÍNEA]]," ")</f>
        <v>4.6666699999999999</v>
      </c>
      <c r="Q3867" s="56">
        <f>IFERROR(Tabla3[[#This Row],[% PRODUCTO]]+Tabla3[[#This Row],[% LÍNEA]]," ")</f>
        <v>0</v>
      </c>
      <c r="R3867" s="53">
        <f>Tabla3[[#This Row],[OCULTAR3]]</f>
        <v>4.6666699999999999</v>
      </c>
      <c r="S3867" s="53">
        <f>Tabla3[[#This Row],[PRECIO SIN %]]-Tabla3[[#This Row],[PRECIO SIN %]]*10%</f>
        <v>4.2000029999999997</v>
      </c>
      <c r="T3867" s="80">
        <f>(Tabla3[[#This Row],[PRECIO CON DESCT.]]-(Tabla3[[#This Row],[PRECIO CON DESCT.]]*$T$6))</f>
        <v>2.64600189</v>
      </c>
      <c r="U3867" s="96"/>
      <c r="V3867" s="94">
        <f>Tabla3[[#This Row],[PRECIO %      en $]]*Tabla3[[#This Row],[PEDIDO ]]</f>
        <v>0</v>
      </c>
      <c r="W3867" s="57">
        <f>Tabla3[[#This Row],[PRECIO CON DESCT.]]*Tabla3[[#This Row],[PEDIDO ]]</f>
        <v>0</v>
      </c>
      <c r="X3867" s="58">
        <f>Tabla3[[#This Row],[PRECIO SIN %]]*Tabla3[[#This Row],[PEDIDO ]]</f>
        <v>0</v>
      </c>
    </row>
    <row r="3868" spans="1:24" ht="33" customHeight="1" x14ac:dyDescent="0.4">
      <c r="A3868" s="125">
        <v>810028131484</v>
      </c>
      <c r="B3868" s="59" t="s">
        <v>297</v>
      </c>
      <c r="C3868" s="59" t="s">
        <v>308</v>
      </c>
      <c r="D38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68" s="119" t="s">
        <v>4330</v>
      </c>
      <c r="F3868" s="76" t="s">
        <v>537</v>
      </c>
      <c r="G38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68" s="78">
        <v>49</v>
      </c>
      <c r="J3868" s="52">
        <v>3.3333300000000001</v>
      </c>
      <c r="K3868" s="60">
        <f>Tabla3[[#This Row],[PRECIOS]]-Tabla3[[#This Row],[PRECIOS]]*10%</f>
        <v>2.999997</v>
      </c>
      <c r="L3868" s="101"/>
      <c r="M3868" s="61"/>
      <c r="N3868" s="55">
        <f>IFERROR(Tabla3[[#This Row],[PRECIOS]]-Tabla3[[#This Row],[PRECIOS]]*Tabla3[[#This Row],[% PRODUCTO]]," ")</f>
        <v>3.3333300000000001</v>
      </c>
      <c r="O3868" s="61"/>
      <c r="P3868" s="55">
        <f>IFERROR(Tabla3[[#This Row],[OCULTAR2]]-Tabla3[[#This Row],[OCULTAR2]]*Tabla3[[#This Row],[% LÍNEA]]," ")</f>
        <v>3.3333300000000001</v>
      </c>
      <c r="Q3868" s="56">
        <f>IFERROR(Tabla3[[#This Row],[% PRODUCTO]]+Tabla3[[#This Row],[% LÍNEA]]," ")</f>
        <v>0</v>
      </c>
      <c r="R3868" s="60">
        <f>Tabla3[[#This Row],[OCULTAR3]]</f>
        <v>3.3333300000000001</v>
      </c>
      <c r="S3868" s="60">
        <f>Tabla3[[#This Row],[PRECIO SIN %]]-Tabla3[[#This Row],[PRECIO SIN %]]*10%</f>
        <v>2.999997</v>
      </c>
      <c r="T3868" s="80">
        <f>(Tabla3[[#This Row],[PRECIO CON DESCT.]]-(Tabla3[[#This Row],[PRECIO CON DESCT.]]*$T$6))</f>
        <v>1.8899981100000001</v>
      </c>
      <c r="U3868" s="96"/>
      <c r="V3868" s="94">
        <f>Tabla3[[#This Row],[PRECIO %      en $]]*Tabla3[[#This Row],[PEDIDO ]]</f>
        <v>0</v>
      </c>
      <c r="W3868" s="57">
        <f>Tabla3[[#This Row],[PRECIO CON DESCT.]]*Tabla3[[#This Row],[PEDIDO ]]</f>
        <v>0</v>
      </c>
      <c r="X3868" s="58">
        <f>Tabla3[[#This Row],[PRECIO SIN %]]*Tabla3[[#This Row],[PEDIDO ]]</f>
        <v>0</v>
      </c>
    </row>
    <row r="3869" spans="1:24" ht="33" customHeight="1" x14ac:dyDescent="0.4">
      <c r="A3869" s="124">
        <v>6971077610376</v>
      </c>
      <c r="B3869" s="51" t="s">
        <v>297</v>
      </c>
      <c r="C3869" s="51" t="s">
        <v>374</v>
      </c>
      <c r="D38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69" s="118" t="s">
        <v>4331</v>
      </c>
      <c r="F3869" s="75" t="s">
        <v>537</v>
      </c>
      <c r="G38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69" s="77">
        <v>103</v>
      </c>
      <c r="J3869" s="52">
        <v>3.2</v>
      </c>
      <c r="K3869" s="53">
        <f>Tabla3[[#This Row],[PRECIOS]]-Tabla3[[#This Row],[PRECIOS]]*10%</f>
        <v>2.88</v>
      </c>
      <c r="L3869" s="101"/>
      <c r="M3869" s="54"/>
      <c r="N3869" s="55">
        <f>IFERROR(Tabla3[[#This Row],[PRECIOS]]-Tabla3[[#This Row],[PRECIOS]]*Tabla3[[#This Row],[% PRODUCTO]]," ")</f>
        <v>3.2</v>
      </c>
      <c r="O3869" s="54"/>
      <c r="P3869" s="55">
        <f>IFERROR(Tabla3[[#This Row],[OCULTAR2]]-Tabla3[[#This Row],[OCULTAR2]]*Tabla3[[#This Row],[% LÍNEA]]," ")</f>
        <v>3.2</v>
      </c>
      <c r="Q3869" s="56">
        <f>IFERROR(Tabla3[[#This Row],[% PRODUCTO]]+Tabla3[[#This Row],[% LÍNEA]]," ")</f>
        <v>0</v>
      </c>
      <c r="R3869" s="53">
        <f>Tabla3[[#This Row],[OCULTAR3]]</f>
        <v>3.2</v>
      </c>
      <c r="S3869" s="53">
        <f>Tabla3[[#This Row],[PRECIO SIN %]]-Tabla3[[#This Row],[PRECIO SIN %]]*10%</f>
        <v>2.88</v>
      </c>
      <c r="T3869" s="80">
        <f>(Tabla3[[#This Row],[PRECIO CON DESCT.]]-(Tabla3[[#This Row],[PRECIO CON DESCT.]]*$T$6))</f>
        <v>1.8144</v>
      </c>
      <c r="U3869" s="96"/>
      <c r="V3869" s="94">
        <f>Tabla3[[#This Row],[PRECIO %      en $]]*Tabla3[[#This Row],[PEDIDO ]]</f>
        <v>0</v>
      </c>
      <c r="W3869" s="57">
        <f>Tabla3[[#This Row],[PRECIO CON DESCT.]]*Tabla3[[#This Row],[PEDIDO ]]</f>
        <v>0</v>
      </c>
      <c r="X3869" s="58">
        <f>Tabla3[[#This Row],[PRECIO SIN %]]*Tabla3[[#This Row],[PEDIDO ]]</f>
        <v>0</v>
      </c>
    </row>
    <row r="3870" spans="1:24" ht="33" customHeight="1" x14ac:dyDescent="0.4">
      <c r="A3870" s="125">
        <v>17598778000334</v>
      </c>
      <c r="B3870" s="59" t="s">
        <v>297</v>
      </c>
      <c r="C3870" s="59" t="s">
        <v>356</v>
      </c>
      <c r="D38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70" s="119" t="s">
        <v>4332</v>
      </c>
      <c r="F3870" s="76" t="s">
        <v>537</v>
      </c>
      <c r="G38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70" s="78">
        <v>34</v>
      </c>
      <c r="J3870" s="52">
        <v>4</v>
      </c>
      <c r="K3870" s="60">
        <f>Tabla3[[#This Row],[PRECIOS]]-Tabla3[[#This Row],[PRECIOS]]*10%</f>
        <v>3.6</v>
      </c>
      <c r="L3870" s="101"/>
      <c r="M3870" s="61"/>
      <c r="N3870" s="55">
        <f>IFERROR(Tabla3[[#This Row],[PRECIOS]]-Tabla3[[#This Row],[PRECIOS]]*Tabla3[[#This Row],[% PRODUCTO]]," ")</f>
        <v>4</v>
      </c>
      <c r="O3870" s="61"/>
      <c r="P3870" s="55">
        <f>IFERROR(Tabla3[[#This Row],[OCULTAR2]]-Tabla3[[#This Row],[OCULTAR2]]*Tabla3[[#This Row],[% LÍNEA]]," ")</f>
        <v>4</v>
      </c>
      <c r="Q3870" s="56">
        <f>IFERROR(Tabla3[[#This Row],[% PRODUCTO]]+Tabla3[[#This Row],[% LÍNEA]]," ")</f>
        <v>0</v>
      </c>
      <c r="R3870" s="60">
        <f>Tabla3[[#This Row],[OCULTAR3]]</f>
        <v>4</v>
      </c>
      <c r="S3870" s="60">
        <f>Tabla3[[#This Row],[PRECIO SIN %]]-Tabla3[[#This Row],[PRECIO SIN %]]*10%</f>
        <v>3.6</v>
      </c>
      <c r="T3870" s="80">
        <f>(Tabla3[[#This Row],[PRECIO CON DESCT.]]-(Tabla3[[#This Row],[PRECIO CON DESCT.]]*$T$6))</f>
        <v>2.2679999999999998</v>
      </c>
      <c r="U3870" s="96"/>
      <c r="V3870" s="94">
        <f>Tabla3[[#This Row],[PRECIO %      en $]]*Tabla3[[#This Row],[PEDIDO ]]</f>
        <v>0</v>
      </c>
      <c r="W3870" s="57">
        <f>Tabla3[[#This Row],[PRECIO CON DESCT.]]*Tabla3[[#This Row],[PEDIDO ]]</f>
        <v>0</v>
      </c>
      <c r="X3870" s="58">
        <f>Tabla3[[#This Row],[PRECIO SIN %]]*Tabla3[[#This Row],[PEDIDO ]]</f>
        <v>0</v>
      </c>
    </row>
    <row r="3871" spans="1:24" ht="33" customHeight="1" x14ac:dyDescent="0.4">
      <c r="A3871" s="124">
        <v>6971077610376</v>
      </c>
      <c r="B3871" s="51" t="s">
        <v>297</v>
      </c>
      <c r="C3871" s="51" t="s">
        <v>374</v>
      </c>
      <c r="D38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71" s="118" t="s">
        <v>4333</v>
      </c>
      <c r="F3871" s="75" t="s">
        <v>537</v>
      </c>
      <c r="G38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71" s="77">
        <v>63</v>
      </c>
      <c r="J3871" s="52">
        <v>2.7777799999999999</v>
      </c>
      <c r="K3871" s="53">
        <f>Tabla3[[#This Row],[PRECIOS]]-Tabla3[[#This Row],[PRECIOS]]*10%</f>
        <v>2.5000019999999998</v>
      </c>
      <c r="L3871" s="101"/>
      <c r="M3871" s="54"/>
      <c r="N3871" s="55">
        <f>IFERROR(Tabla3[[#This Row],[PRECIOS]]-Tabla3[[#This Row],[PRECIOS]]*Tabla3[[#This Row],[% PRODUCTO]]," ")</f>
        <v>2.7777799999999999</v>
      </c>
      <c r="O3871" s="54"/>
      <c r="P3871" s="55">
        <f>IFERROR(Tabla3[[#This Row],[OCULTAR2]]-Tabla3[[#This Row],[OCULTAR2]]*Tabla3[[#This Row],[% LÍNEA]]," ")</f>
        <v>2.7777799999999999</v>
      </c>
      <c r="Q3871" s="56">
        <f>IFERROR(Tabla3[[#This Row],[% PRODUCTO]]+Tabla3[[#This Row],[% LÍNEA]]," ")</f>
        <v>0</v>
      </c>
      <c r="R3871" s="53">
        <f>Tabla3[[#This Row],[OCULTAR3]]</f>
        <v>2.7777799999999999</v>
      </c>
      <c r="S3871" s="53">
        <f>Tabla3[[#This Row],[PRECIO SIN %]]-Tabla3[[#This Row],[PRECIO SIN %]]*10%</f>
        <v>2.5000019999999998</v>
      </c>
      <c r="T3871" s="80">
        <f>(Tabla3[[#This Row],[PRECIO CON DESCT.]]-(Tabla3[[#This Row],[PRECIO CON DESCT.]]*$T$6))</f>
        <v>1.5750012600000001</v>
      </c>
      <c r="U3871" s="96"/>
      <c r="V3871" s="94">
        <f>Tabla3[[#This Row],[PRECIO %      en $]]*Tabla3[[#This Row],[PEDIDO ]]</f>
        <v>0</v>
      </c>
      <c r="W3871" s="57">
        <f>Tabla3[[#This Row],[PRECIO CON DESCT.]]*Tabla3[[#This Row],[PEDIDO ]]</f>
        <v>0</v>
      </c>
      <c r="X3871" s="58">
        <f>Tabla3[[#This Row],[PRECIO SIN %]]*Tabla3[[#This Row],[PEDIDO ]]</f>
        <v>0</v>
      </c>
    </row>
    <row r="3872" spans="1:24" ht="33" customHeight="1" x14ac:dyDescent="0.4">
      <c r="A3872" s="125"/>
      <c r="B3872" s="59" t="s">
        <v>297</v>
      </c>
      <c r="C3872" s="59" t="s">
        <v>356</v>
      </c>
      <c r="D38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72" s="119" t="s">
        <v>4334</v>
      </c>
      <c r="F3872" s="76" t="s">
        <v>537</v>
      </c>
      <c r="G38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72" s="78">
        <v>100</v>
      </c>
      <c r="J3872" s="52">
        <v>3.8333300000000001</v>
      </c>
      <c r="K3872" s="60">
        <f>Tabla3[[#This Row],[PRECIOS]]-Tabla3[[#This Row],[PRECIOS]]*10%</f>
        <v>3.4499970000000002</v>
      </c>
      <c r="L3872" s="101"/>
      <c r="M3872" s="61"/>
      <c r="N3872" s="55">
        <f>IFERROR(Tabla3[[#This Row],[PRECIOS]]-Tabla3[[#This Row],[PRECIOS]]*Tabla3[[#This Row],[% PRODUCTO]]," ")</f>
        <v>3.8333300000000001</v>
      </c>
      <c r="O3872" s="61"/>
      <c r="P3872" s="55">
        <f>IFERROR(Tabla3[[#This Row],[OCULTAR2]]-Tabla3[[#This Row],[OCULTAR2]]*Tabla3[[#This Row],[% LÍNEA]]," ")</f>
        <v>3.8333300000000001</v>
      </c>
      <c r="Q3872" s="56">
        <f>IFERROR(Tabla3[[#This Row],[% PRODUCTO]]+Tabla3[[#This Row],[% LÍNEA]]," ")</f>
        <v>0</v>
      </c>
      <c r="R3872" s="60">
        <f>Tabla3[[#This Row],[OCULTAR3]]</f>
        <v>3.8333300000000001</v>
      </c>
      <c r="S3872" s="60">
        <f>Tabla3[[#This Row],[PRECIO SIN %]]-Tabla3[[#This Row],[PRECIO SIN %]]*10%</f>
        <v>3.4499970000000002</v>
      </c>
      <c r="T3872" s="80">
        <f>(Tabla3[[#This Row],[PRECIO CON DESCT.]]-(Tabla3[[#This Row],[PRECIO CON DESCT.]]*$T$6))</f>
        <v>2.1734981100000001</v>
      </c>
      <c r="U3872" s="96"/>
      <c r="V3872" s="94">
        <f>Tabla3[[#This Row],[PRECIO %      en $]]*Tabla3[[#This Row],[PEDIDO ]]</f>
        <v>0</v>
      </c>
      <c r="W3872" s="57">
        <f>Tabla3[[#This Row],[PRECIO CON DESCT.]]*Tabla3[[#This Row],[PEDIDO ]]</f>
        <v>0</v>
      </c>
      <c r="X3872" s="58">
        <f>Tabla3[[#This Row],[PRECIO SIN %]]*Tabla3[[#This Row],[PEDIDO ]]</f>
        <v>0</v>
      </c>
    </row>
    <row r="3873" spans="1:24" ht="33" customHeight="1" x14ac:dyDescent="0.4">
      <c r="A3873" s="124">
        <v>7597830006850</v>
      </c>
      <c r="B3873" s="51" t="s">
        <v>297</v>
      </c>
      <c r="C3873" s="51" t="s">
        <v>310</v>
      </c>
      <c r="D38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73" s="118" t="s">
        <v>4335</v>
      </c>
      <c r="F3873" s="75" t="s">
        <v>537</v>
      </c>
      <c r="G38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73" s="77">
        <v>208</v>
      </c>
      <c r="J3873" s="52">
        <v>2.4333300000000002</v>
      </c>
      <c r="K3873" s="53">
        <f>Tabla3[[#This Row],[PRECIOS]]-Tabla3[[#This Row],[PRECIOS]]*10%</f>
        <v>2.189997</v>
      </c>
      <c r="L3873" s="101"/>
      <c r="M3873" s="54"/>
      <c r="N3873" s="55">
        <f>IFERROR(Tabla3[[#This Row],[PRECIOS]]-Tabla3[[#This Row],[PRECIOS]]*Tabla3[[#This Row],[% PRODUCTO]]," ")</f>
        <v>2.4333300000000002</v>
      </c>
      <c r="O3873" s="54"/>
      <c r="P3873" s="55">
        <f>IFERROR(Tabla3[[#This Row],[OCULTAR2]]-Tabla3[[#This Row],[OCULTAR2]]*Tabla3[[#This Row],[% LÍNEA]]," ")</f>
        <v>2.4333300000000002</v>
      </c>
      <c r="Q3873" s="56">
        <f>IFERROR(Tabla3[[#This Row],[% PRODUCTO]]+Tabla3[[#This Row],[% LÍNEA]]," ")</f>
        <v>0</v>
      </c>
      <c r="R3873" s="53">
        <f>Tabla3[[#This Row],[OCULTAR3]]</f>
        <v>2.4333300000000002</v>
      </c>
      <c r="S3873" s="53">
        <f>Tabla3[[#This Row],[PRECIO SIN %]]-Tabla3[[#This Row],[PRECIO SIN %]]*10%</f>
        <v>2.189997</v>
      </c>
      <c r="T3873" s="80">
        <f>(Tabla3[[#This Row],[PRECIO CON DESCT.]]-(Tabla3[[#This Row],[PRECIO CON DESCT.]]*$T$6))</f>
        <v>1.3796981100000001</v>
      </c>
      <c r="U3873" s="96"/>
      <c r="V3873" s="94">
        <f>Tabla3[[#This Row],[PRECIO %      en $]]*Tabla3[[#This Row],[PEDIDO ]]</f>
        <v>0</v>
      </c>
      <c r="W3873" s="57">
        <f>Tabla3[[#This Row],[PRECIO CON DESCT.]]*Tabla3[[#This Row],[PEDIDO ]]</f>
        <v>0</v>
      </c>
      <c r="X3873" s="58">
        <f>Tabla3[[#This Row],[PRECIO SIN %]]*Tabla3[[#This Row],[PEDIDO ]]</f>
        <v>0</v>
      </c>
    </row>
    <row r="3874" spans="1:24" ht="33" customHeight="1" x14ac:dyDescent="0.4">
      <c r="A3874" s="125">
        <v>7596793001834</v>
      </c>
      <c r="B3874" s="59" t="s">
        <v>297</v>
      </c>
      <c r="C3874" s="59" t="s">
        <v>307</v>
      </c>
      <c r="D38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74" s="119" t="s">
        <v>4336</v>
      </c>
      <c r="F3874" s="76" t="s">
        <v>537</v>
      </c>
      <c r="G38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74" s="78">
        <v>38</v>
      </c>
      <c r="J3874" s="52">
        <v>3.3333300000000001</v>
      </c>
      <c r="K3874" s="60">
        <f>Tabla3[[#This Row],[PRECIOS]]-Tabla3[[#This Row],[PRECIOS]]*10%</f>
        <v>2.999997</v>
      </c>
      <c r="L3874" s="101"/>
      <c r="M3874" s="61"/>
      <c r="N3874" s="55">
        <f>IFERROR(Tabla3[[#This Row],[PRECIOS]]-Tabla3[[#This Row],[PRECIOS]]*Tabla3[[#This Row],[% PRODUCTO]]," ")</f>
        <v>3.3333300000000001</v>
      </c>
      <c r="O3874" s="61"/>
      <c r="P3874" s="55">
        <f>IFERROR(Tabla3[[#This Row],[OCULTAR2]]-Tabla3[[#This Row],[OCULTAR2]]*Tabla3[[#This Row],[% LÍNEA]]," ")</f>
        <v>3.3333300000000001</v>
      </c>
      <c r="Q3874" s="56">
        <f>IFERROR(Tabla3[[#This Row],[% PRODUCTO]]+Tabla3[[#This Row],[% LÍNEA]]," ")</f>
        <v>0</v>
      </c>
      <c r="R3874" s="60">
        <f>Tabla3[[#This Row],[OCULTAR3]]</f>
        <v>3.3333300000000001</v>
      </c>
      <c r="S3874" s="60">
        <f>Tabla3[[#This Row],[PRECIO SIN %]]-Tabla3[[#This Row],[PRECIO SIN %]]*10%</f>
        <v>2.999997</v>
      </c>
      <c r="T3874" s="80">
        <f>(Tabla3[[#This Row],[PRECIO CON DESCT.]]-(Tabla3[[#This Row],[PRECIO CON DESCT.]]*$T$6))</f>
        <v>1.8899981100000001</v>
      </c>
      <c r="U3874" s="96"/>
      <c r="V3874" s="94">
        <f>Tabla3[[#This Row],[PRECIO %      en $]]*Tabla3[[#This Row],[PEDIDO ]]</f>
        <v>0</v>
      </c>
      <c r="W3874" s="57">
        <f>Tabla3[[#This Row],[PRECIO CON DESCT.]]*Tabla3[[#This Row],[PEDIDO ]]</f>
        <v>0</v>
      </c>
      <c r="X3874" s="58">
        <f>Tabla3[[#This Row],[PRECIO SIN %]]*Tabla3[[#This Row],[PEDIDO ]]</f>
        <v>0</v>
      </c>
    </row>
    <row r="3875" spans="1:24" ht="33" customHeight="1" x14ac:dyDescent="0.4">
      <c r="A3875" s="124">
        <v>7596793002268</v>
      </c>
      <c r="B3875" s="51" t="s">
        <v>297</v>
      </c>
      <c r="C3875" s="51" t="s">
        <v>307</v>
      </c>
      <c r="D38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75" s="118" t="s">
        <v>4337</v>
      </c>
      <c r="F3875" s="75" t="s">
        <v>537</v>
      </c>
      <c r="G38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75" s="77">
        <v>39</v>
      </c>
      <c r="J3875" s="52">
        <v>3.33</v>
      </c>
      <c r="K3875" s="53">
        <f>Tabla3[[#This Row],[PRECIOS]]-Tabla3[[#This Row],[PRECIOS]]*10%</f>
        <v>2.9969999999999999</v>
      </c>
      <c r="L3875" s="101"/>
      <c r="M3875" s="54"/>
      <c r="N3875" s="55">
        <f>IFERROR(Tabla3[[#This Row],[PRECIOS]]-Tabla3[[#This Row],[PRECIOS]]*Tabla3[[#This Row],[% PRODUCTO]]," ")</f>
        <v>3.33</v>
      </c>
      <c r="O3875" s="54"/>
      <c r="P3875" s="55">
        <f>IFERROR(Tabla3[[#This Row],[OCULTAR2]]-Tabla3[[#This Row],[OCULTAR2]]*Tabla3[[#This Row],[% LÍNEA]]," ")</f>
        <v>3.33</v>
      </c>
      <c r="Q3875" s="56">
        <f>IFERROR(Tabla3[[#This Row],[% PRODUCTO]]+Tabla3[[#This Row],[% LÍNEA]]," ")</f>
        <v>0</v>
      </c>
      <c r="R3875" s="53">
        <f>Tabla3[[#This Row],[OCULTAR3]]</f>
        <v>3.33</v>
      </c>
      <c r="S3875" s="53">
        <f>Tabla3[[#This Row],[PRECIO SIN %]]-Tabla3[[#This Row],[PRECIO SIN %]]*10%</f>
        <v>2.9969999999999999</v>
      </c>
      <c r="T3875" s="80">
        <f>(Tabla3[[#This Row],[PRECIO CON DESCT.]]-(Tabla3[[#This Row],[PRECIO CON DESCT.]]*$T$6))</f>
        <v>1.88811</v>
      </c>
      <c r="U3875" s="96"/>
      <c r="V3875" s="94">
        <f>Tabla3[[#This Row],[PRECIO %      en $]]*Tabla3[[#This Row],[PEDIDO ]]</f>
        <v>0</v>
      </c>
      <c r="W3875" s="57">
        <f>Tabla3[[#This Row],[PRECIO CON DESCT.]]*Tabla3[[#This Row],[PEDIDO ]]</f>
        <v>0</v>
      </c>
      <c r="X3875" s="58">
        <f>Tabla3[[#This Row],[PRECIO SIN %]]*Tabla3[[#This Row],[PEDIDO ]]</f>
        <v>0</v>
      </c>
    </row>
    <row r="3876" spans="1:24" ht="33" customHeight="1" x14ac:dyDescent="0.4">
      <c r="A3876" s="125"/>
      <c r="B3876" s="59" t="s">
        <v>297</v>
      </c>
      <c r="C3876" s="59" t="s">
        <v>319</v>
      </c>
      <c r="D38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76" s="119" t="s">
        <v>4338</v>
      </c>
      <c r="F3876" s="76" t="s">
        <v>537</v>
      </c>
      <c r="G38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76" s="78">
        <v>2</v>
      </c>
      <c r="J3876" s="52">
        <v>3.33</v>
      </c>
      <c r="K3876" s="60">
        <f>Tabla3[[#This Row],[PRECIOS]]-Tabla3[[#This Row],[PRECIOS]]*10%</f>
        <v>2.9969999999999999</v>
      </c>
      <c r="L3876" s="101"/>
      <c r="M3876" s="61"/>
      <c r="N3876" s="55">
        <f>IFERROR(Tabla3[[#This Row],[PRECIOS]]-Tabla3[[#This Row],[PRECIOS]]*Tabla3[[#This Row],[% PRODUCTO]]," ")</f>
        <v>3.33</v>
      </c>
      <c r="O3876" s="61"/>
      <c r="P3876" s="55">
        <f>IFERROR(Tabla3[[#This Row],[OCULTAR2]]-Tabla3[[#This Row],[OCULTAR2]]*Tabla3[[#This Row],[% LÍNEA]]," ")</f>
        <v>3.33</v>
      </c>
      <c r="Q3876" s="56">
        <f>IFERROR(Tabla3[[#This Row],[% PRODUCTO]]+Tabla3[[#This Row],[% LÍNEA]]," ")</f>
        <v>0</v>
      </c>
      <c r="R3876" s="60">
        <f>Tabla3[[#This Row],[OCULTAR3]]</f>
        <v>3.33</v>
      </c>
      <c r="S3876" s="60">
        <f>Tabla3[[#This Row],[PRECIO SIN %]]-Tabla3[[#This Row],[PRECIO SIN %]]*10%</f>
        <v>2.9969999999999999</v>
      </c>
      <c r="T3876" s="80">
        <f>(Tabla3[[#This Row],[PRECIO CON DESCT.]]-(Tabla3[[#This Row],[PRECIO CON DESCT.]]*$T$6))</f>
        <v>1.88811</v>
      </c>
      <c r="U3876" s="96"/>
      <c r="V3876" s="94">
        <f>Tabla3[[#This Row],[PRECIO %      en $]]*Tabla3[[#This Row],[PEDIDO ]]</f>
        <v>0</v>
      </c>
      <c r="W3876" s="57">
        <f>Tabla3[[#This Row],[PRECIO CON DESCT.]]*Tabla3[[#This Row],[PEDIDO ]]</f>
        <v>0</v>
      </c>
      <c r="X3876" s="58">
        <f>Tabla3[[#This Row],[PRECIO SIN %]]*Tabla3[[#This Row],[PEDIDO ]]</f>
        <v>0</v>
      </c>
    </row>
    <row r="3877" spans="1:24" ht="33" customHeight="1" x14ac:dyDescent="0.4">
      <c r="A3877" s="124">
        <v>7598778000948</v>
      </c>
      <c r="B3877" s="51" t="s">
        <v>297</v>
      </c>
      <c r="C3877" s="51" t="s">
        <v>356</v>
      </c>
      <c r="D38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77" s="118" t="s">
        <v>4339</v>
      </c>
      <c r="F3877" s="75" t="s">
        <v>537</v>
      </c>
      <c r="G38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77" s="77">
        <v>50</v>
      </c>
      <c r="J3877" s="52">
        <v>4.2222200000000001</v>
      </c>
      <c r="K3877" s="53">
        <f>Tabla3[[#This Row],[PRECIOS]]-Tabla3[[#This Row],[PRECIOS]]*10%</f>
        <v>3.799998</v>
      </c>
      <c r="L3877" s="101"/>
      <c r="M3877" s="54"/>
      <c r="N3877" s="55">
        <f>IFERROR(Tabla3[[#This Row],[PRECIOS]]-Tabla3[[#This Row],[PRECIOS]]*Tabla3[[#This Row],[% PRODUCTO]]," ")</f>
        <v>4.2222200000000001</v>
      </c>
      <c r="O3877" s="54"/>
      <c r="P3877" s="55">
        <f>IFERROR(Tabla3[[#This Row],[OCULTAR2]]-Tabla3[[#This Row],[OCULTAR2]]*Tabla3[[#This Row],[% LÍNEA]]," ")</f>
        <v>4.2222200000000001</v>
      </c>
      <c r="Q3877" s="56">
        <f>IFERROR(Tabla3[[#This Row],[% PRODUCTO]]+Tabla3[[#This Row],[% LÍNEA]]," ")</f>
        <v>0</v>
      </c>
      <c r="R3877" s="53">
        <f>Tabla3[[#This Row],[OCULTAR3]]</f>
        <v>4.2222200000000001</v>
      </c>
      <c r="S3877" s="53">
        <f>Tabla3[[#This Row],[PRECIO SIN %]]-Tabla3[[#This Row],[PRECIO SIN %]]*10%</f>
        <v>3.799998</v>
      </c>
      <c r="T3877" s="80">
        <f>(Tabla3[[#This Row],[PRECIO CON DESCT.]]-(Tabla3[[#This Row],[PRECIO CON DESCT.]]*$T$6))</f>
        <v>2.3939987399999998</v>
      </c>
      <c r="U3877" s="96"/>
      <c r="V3877" s="94">
        <f>Tabla3[[#This Row],[PRECIO %      en $]]*Tabla3[[#This Row],[PEDIDO ]]</f>
        <v>0</v>
      </c>
      <c r="W3877" s="57">
        <f>Tabla3[[#This Row],[PRECIO CON DESCT.]]*Tabla3[[#This Row],[PEDIDO ]]</f>
        <v>0</v>
      </c>
      <c r="X3877" s="58">
        <f>Tabla3[[#This Row],[PRECIO SIN %]]*Tabla3[[#This Row],[PEDIDO ]]</f>
        <v>0</v>
      </c>
    </row>
    <row r="3878" spans="1:24" ht="33" customHeight="1" x14ac:dyDescent="0.4">
      <c r="A3878" s="125">
        <v>7596793001858</v>
      </c>
      <c r="B3878" s="59" t="s">
        <v>297</v>
      </c>
      <c r="C3878" s="59" t="s">
        <v>307</v>
      </c>
      <c r="D38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78" s="119" t="s">
        <v>4340</v>
      </c>
      <c r="F3878" s="76" t="s">
        <v>537</v>
      </c>
      <c r="G38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78" s="78">
        <v>22</v>
      </c>
      <c r="J3878" s="52">
        <v>3.78</v>
      </c>
      <c r="K3878" s="60">
        <f>Tabla3[[#This Row],[PRECIOS]]-Tabla3[[#This Row],[PRECIOS]]*10%</f>
        <v>3.4019999999999997</v>
      </c>
      <c r="L3878" s="101"/>
      <c r="M3878" s="61"/>
      <c r="N3878" s="55">
        <f>IFERROR(Tabla3[[#This Row],[PRECIOS]]-Tabla3[[#This Row],[PRECIOS]]*Tabla3[[#This Row],[% PRODUCTO]]," ")</f>
        <v>3.78</v>
      </c>
      <c r="O3878" s="61"/>
      <c r="P3878" s="55">
        <f>IFERROR(Tabla3[[#This Row],[OCULTAR2]]-Tabla3[[#This Row],[OCULTAR2]]*Tabla3[[#This Row],[% LÍNEA]]," ")</f>
        <v>3.78</v>
      </c>
      <c r="Q3878" s="56">
        <f>IFERROR(Tabla3[[#This Row],[% PRODUCTO]]+Tabla3[[#This Row],[% LÍNEA]]," ")</f>
        <v>0</v>
      </c>
      <c r="R3878" s="60">
        <f>Tabla3[[#This Row],[OCULTAR3]]</f>
        <v>3.78</v>
      </c>
      <c r="S3878" s="60">
        <f>Tabla3[[#This Row],[PRECIO SIN %]]-Tabla3[[#This Row],[PRECIO SIN %]]*10%</f>
        <v>3.4019999999999997</v>
      </c>
      <c r="T3878" s="80">
        <f>(Tabla3[[#This Row],[PRECIO CON DESCT.]]-(Tabla3[[#This Row],[PRECIO CON DESCT.]]*$T$6))</f>
        <v>2.1432599999999997</v>
      </c>
      <c r="U3878" s="96"/>
      <c r="V3878" s="94">
        <f>Tabla3[[#This Row],[PRECIO %      en $]]*Tabla3[[#This Row],[PEDIDO ]]</f>
        <v>0</v>
      </c>
      <c r="W3878" s="57">
        <f>Tabla3[[#This Row],[PRECIO CON DESCT.]]*Tabla3[[#This Row],[PEDIDO ]]</f>
        <v>0</v>
      </c>
      <c r="X3878" s="58">
        <f>Tabla3[[#This Row],[PRECIO SIN %]]*Tabla3[[#This Row],[PEDIDO ]]</f>
        <v>0</v>
      </c>
    </row>
    <row r="3879" spans="1:24" ht="33" customHeight="1" x14ac:dyDescent="0.4">
      <c r="A3879" s="124">
        <v>7598778000672</v>
      </c>
      <c r="B3879" s="51" t="s">
        <v>297</v>
      </c>
      <c r="C3879" s="51" t="s">
        <v>356</v>
      </c>
      <c r="D38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79" s="118" t="s">
        <v>4341</v>
      </c>
      <c r="F3879" s="75" t="s">
        <v>537</v>
      </c>
      <c r="G38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79" s="77">
        <v>12</v>
      </c>
      <c r="J3879" s="52">
        <v>4.4444400000000002</v>
      </c>
      <c r="K3879" s="53">
        <f>Tabla3[[#This Row],[PRECIOS]]-Tabla3[[#This Row],[PRECIOS]]*10%</f>
        <v>3.9999960000000003</v>
      </c>
      <c r="L3879" s="101"/>
      <c r="M3879" s="54"/>
      <c r="N3879" s="55">
        <f>IFERROR(Tabla3[[#This Row],[PRECIOS]]-Tabla3[[#This Row],[PRECIOS]]*Tabla3[[#This Row],[% PRODUCTO]]," ")</f>
        <v>4.4444400000000002</v>
      </c>
      <c r="O3879" s="54"/>
      <c r="P3879" s="55">
        <f>IFERROR(Tabla3[[#This Row],[OCULTAR2]]-Tabla3[[#This Row],[OCULTAR2]]*Tabla3[[#This Row],[% LÍNEA]]," ")</f>
        <v>4.4444400000000002</v>
      </c>
      <c r="Q3879" s="56">
        <f>IFERROR(Tabla3[[#This Row],[% PRODUCTO]]+Tabla3[[#This Row],[% LÍNEA]]," ")</f>
        <v>0</v>
      </c>
      <c r="R3879" s="53">
        <f>Tabla3[[#This Row],[OCULTAR3]]</f>
        <v>4.4444400000000002</v>
      </c>
      <c r="S3879" s="53">
        <f>Tabla3[[#This Row],[PRECIO SIN %]]-Tabla3[[#This Row],[PRECIO SIN %]]*10%</f>
        <v>3.9999960000000003</v>
      </c>
      <c r="T3879" s="80">
        <f>(Tabla3[[#This Row],[PRECIO CON DESCT.]]-(Tabla3[[#This Row],[PRECIO CON DESCT.]]*$T$6))</f>
        <v>2.5199974800000002</v>
      </c>
      <c r="U3879" s="96"/>
      <c r="V3879" s="94">
        <f>Tabla3[[#This Row],[PRECIO %      en $]]*Tabla3[[#This Row],[PEDIDO ]]</f>
        <v>0</v>
      </c>
      <c r="W3879" s="57">
        <f>Tabla3[[#This Row],[PRECIO CON DESCT.]]*Tabla3[[#This Row],[PEDIDO ]]</f>
        <v>0</v>
      </c>
      <c r="X3879" s="58">
        <f>Tabla3[[#This Row],[PRECIO SIN %]]*Tabla3[[#This Row],[PEDIDO ]]</f>
        <v>0</v>
      </c>
    </row>
    <row r="3880" spans="1:24" ht="33" customHeight="1" x14ac:dyDescent="0.4">
      <c r="A3880" s="125">
        <v>7596793001872</v>
      </c>
      <c r="B3880" s="59" t="s">
        <v>297</v>
      </c>
      <c r="C3880" s="59" t="s">
        <v>307</v>
      </c>
      <c r="D38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80" s="119" t="s">
        <v>4342</v>
      </c>
      <c r="F3880" s="76" t="s">
        <v>537</v>
      </c>
      <c r="G38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80" s="78">
        <v>36</v>
      </c>
      <c r="J3880" s="52">
        <v>3.3333300000000001</v>
      </c>
      <c r="K3880" s="60">
        <f>Tabla3[[#This Row],[PRECIOS]]-Tabla3[[#This Row],[PRECIOS]]*10%</f>
        <v>2.999997</v>
      </c>
      <c r="L3880" s="101"/>
      <c r="M3880" s="61"/>
      <c r="N3880" s="55">
        <f>IFERROR(Tabla3[[#This Row],[PRECIOS]]-Tabla3[[#This Row],[PRECIOS]]*Tabla3[[#This Row],[% PRODUCTO]]," ")</f>
        <v>3.3333300000000001</v>
      </c>
      <c r="O3880" s="61"/>
      <c r="P3880" s="55">
        <f>IFERROR(Tabla3[[#This Row],[OCULTAR2]]-Tabla3[[#This Row],[OCULTAR2]]*Tabla3[[#This Row],[% LÍNEA]]," ")</f>
        <v>3.3333300000000001</v>
      </c>
      <c r="Q3880" s="56">
        <f>IFERROR(Tabla3[[#This Row],[% PRODUCTO]]+Tabla3[[#This Row],[% LÍNEA]]," ")</f>
        <v>0</v>
      </c>
      <c r="R3880" s="60">
        <f>Tabla3[[#This Row],[OCULTAR3]]</f>
        <v>3.3333300000000001</v>
      </c>
      <c r="S3880" s="60">
        <f>Tabla3[[#This Row],[PRECIO SIN %]]-Tabla3[[#This Row],[PRECIO SIN %]]*10%</f>
        <v>2.999997</v>
      </c>
      <c r="T3880" s="80">
        <f>(Tabla3[[#This Row],[PRECIO CON DESCT.]]-(Tabla3[[#This Row],[PRECIO CON DESCT.]]*$T$6))</f>
        <v>1.8899981100000001</v>
      </c>
      <c r="U3880" s="96"/>
      <c r="V3880" s="94">
        <f>Tabla3[[#This Row],[PRECIO %      en $]]*Tabla3[[#This Row],[PEDIDO ]]</f>
        <v>0</v>
      </c>
      <c r="W3880" s="57">
        <f>Tabla3[[#This Row],[PRECIO CON DESCT.]]*Tabla3[[#This Row],[PEDIDO ]]</f>
        <v>0</v>
      </c>
      <c r="X3880" s="58">
        <f>Tabla3[[#This Row],[PRECIO SIN %]]*Tabla3[[#This Row],[PEDIDO ]]</f>
        <v>0</v>
      </c>
    </row>
    <row r="3881" spans="1:24" ht="33" customHeight="1" x14ac:dyDescent="0.4">
      <c r="A3881" s="124">
        <v>7597478002337</v>
      </c>
      <c r="B3881" s="51" t="s">
        <v>297</v>
      </c>
      <c r="C3881" s="51" t="s">
        <v>246</v>
      </c>
      <c r="D38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81" s="118" t="s">
        <v>4343</v>
      </c>
      <c r="F3881" s="75" t="s">
        <v>537</v>
      </c>
      <c r="G38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81" s="77">
        <v>9</v>
      </c>
      <c r="J3881" s="52">
        <v>4.12</v>
      </c>
      <c r="K3881" s="53">
        <f>Tabla3[[#This Row],[PRECIOS]]-Tabla3[[#This Row],[PRECIOS]]*10%</f>
        <v>3.7080000000000002</v>
      </c>
      <c r="L3881" s="101"/>
      <c r="M3881" s="54"/>
      <c r="N3881" s="55">
        <f>IFERROR(Tabla3[[#This Row],[PRECIOS]]-Tabla3[[#This Row],[PRECIOS]]*Tabla3[[#This Row],[% PRODUCTO]]," ")</f>
        <v>4.12</v>
      </c>
      <c r="O3881" s="54"/>
      <c r="P3881" s="55">
        <f>IFERROR(Tabla3[[#This Row],[OCULTAR2]]-Tabla3[[#This Row],[OCULTAR2]]*Tabla3[[#This Row],[% LÍNEA]]," ")</f>
        <v>4.12</v>
      </c>
      <c r="Q3881" s="56">
        <f>IFERROR(Tabla3[[#This Row],[% PRODUCTO]]+Tabla3[[#This Row],[% LÍNEA]]," ")</f>
        <v>0</v>
      </c>
      <c r="R3881" s="53">
        <f>Tabla3[[#This Row],[OCULTAR3]]</f>
        <v>4.12</v>
      </c>
      <c r="S3881" s="53">
        <f>Tabla3[[#This Row],[PRECIO SIN %]]-Tabla3[[#This Row],[PRECIO SIN %]]*10%</f>
        <v>3.7080000000000002</v>
      </c>
      <c r="T3881" s="80">
        <f>(Tabla3[[#This Row],[PRECIO CON DESCT.]]-(Tabla3[[#This Row],[PRECIO CON DESCT.]]*$T$6))</f>
        <v>2.3360400000000001</v>
      </c>
      <c r="U3881" s="96"/>
      <c r="V3881" s="94">
        <f>Tabla3[[#This Row],[PRECIO %      en $]]*Tabla3[[#This Row],[PEDIDO ]]</f>
        <v>0</v>
      </c>
      <c r="W3881" s="57">
        <f>Tabla3[[#This Row],[PRECIO CON DESCT.]]*Tabla3[[#This Row],[PEDIDO ]]</f>
        <v>0</v>
      </c>
      <c r="X3881" s="58">
        <f>Tabla3[[#This Row],[PRECIO SIN %]]*Tabla3[[#This Row],[PEDIDO ]]</f>
        <v>0</v>
      </c>
    </row>
    <row r="3882" spans="1:24" ht="33" customHeight="1" x14ac:dyDescent="0.4">
      <c r="A3882" s="125">
        <v>810028131583</v>
      </c>
      <c r="B3882" s="59" t="s">
        <v>297</v>
      </c>
      <c r="C3882" s="59" t="s">
        <v>308</v>
      </c>
      <c r="D38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82" s="119" t="s">
        <v>4344</v>
      </c>
      <c r="F3882" s="76" t="s">
        <v>537</v>
      </c>
      <c r="G38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82" s="78">
        <v>47</v>
      </c>
      <c r="J3882" s="52">
        <v>5.11111</v>
      </c>
      <c r="K3882" s="60">
        <f>Tabla3[[#This Row],[PRECIOS]]-Tabla3[[#This Row],[PRECIOS]]*10%</f>
        <v>4.5999990000000004</v>
      </c>
      <c r="L3882" s="101"/>
      <c r="M3882" s="61"/>
      <c r="N3882" s="55">
        <f>IFERROR(Tabla3[[#This Row],[PRECIOS]]-Tabla3[[#This Row],[PRECIOS]]*Tabla3[[#This Row],[% PRODUCTO]]," ")</f>
        <v>5.11111</v>
      </c>
      <c r="O3882" s="61"/>
      <c r="P3882" s="55">
        <f>IFERROR(Tabla3[[#This Row],[OCULTAR2]]-Tabla3[[#This Row],[OCULTAR2]]*Tabla3[[#This Row],[% LÍNEA]]," ")</f>
        <v>5.11111</v>
      </c>
      <c r="Q3882" s="56">
        <f>IFERROR(Tabla3[[#This Row],[% PRODUCTO]]+Tabla3[[#This Row],[% LÍNEA]]," ")</f>
        <v>0</v>
      </c>
      <c r="R3882" s="60">
        <f>Tabla3[[#This Row],[OCULTAR3]]</f>
        <v>5.11111</v>
      </c>
      <c r="S3882" s="60">
        <f>Tabla3[[#This Row],[PRECIO SIN %]]-Tabla3[[#This Row],[PRECIO SIN %]]*10%</f>
        <v>4.5999990000000004</v>
      </c>
      <c r="T3882" s="80">
        <f>(Tabla3[[#This Row],[PRECIO CON DESCT.]]-(Tabla3[[#This Row],[PRECIO CON DESCT.]]*$T$6))</f>
        <v>2.89799937</v>
      </c>
      <c r="U3882" s="96"/>
      <c r="V3882" s="94">
        <f>Tabla3[[#This Row],[PRECIO %      en $]]*Tabla3[[#This Row],[PEDIDO ]]</f>
        <v>0</v>
      </c>
      <c r="W3882" s="57">
        <f>Tabla3[[#This Row],[PRECIO CON DESCT.]]*Tabla3[[#This Row],[PEDIDO ]]</f>
        <v>0</v>
      </c>
      <c r="X3882" s="58">
        <f>Tabla3[[#This Row],[PRECIO SIN %]]*Tabla3[[#This Row],[PEDIDO ]]</f>
        <v>0</v>
      </c>
    </row>
    <row r="3883" spans="1:24" ht="33" customHeight="1" x14ac:dyDescent="0.4">
      <c r="A3883" s="124">
        <v>7599457000945</v>
      </c>
      <c r="B3883" s="51" t="s">
        <v>297</v>
      </c>
      <c r="C3883" s="51" t="s">
        <v>308</v>
      </c>
      <c r="D38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83" s="118" t="s">
        <v>4345</v>
      </c>
      <c r="F3883" s="75" t="s">
        <v>537</v>
      </c>
      <c r="G38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83" s="77">
        <v>24</v>
      </c>
      <c r="J3883" s="52">
        <v>2.4444400000000002</v>
      </c>
      <c r="K3883" s="53">
        <f>Tabla3[[#This Row],[PRECIOS]]-Tabla3[[#This Row],[PRECIOS]]*10%</f>
        <v>2.1999960000000001</v>
      </c>
      <c r="L3883" s="101"/>
      <c r="M3883" s="54"/>
      <c r="N3883" s="55">
        <f>IFERROR(Tabla3[[#This Row],[PRECIOS]]-Tabla3[[#This Row],[PRECIOS]]*Tabla3[[#This Row],[% PRODUCTO]]," ")</f>
        <v>2.4444400000000002</v>
      </c>
      <c r="O3883" s="54"/>
      <c r="P3883" s="55">
        <f>IFERROR(Tabla3[[#This Row],[OCULTAR2]]-Tabla3[[#This Row],[OCULTAR2]]*Tabla3[[#This Row],[% LÍNEA]]," ")</f>
        <v>2.4444400000000002</v>
      </c>
      <c r="Q3883" s="56">
        <f>IFERROR(Tabla3[[#This Row],[% PRODUCTO]]+Tabla3[[#This Row],[% LÍNEA]]," ")</f>
        <v>0</v>
      </c>
      <c r="R3883" s="53">
        <f>Tabla3[[#This Row],[OCULTAR3]]</f>
        <v>2.4444400000000002</v>
      </c>
      <c r="S3883" s="53">
        <f>Tabla3[[#This Row],[PRECIO SIN %]]-Tabla3[[#This Row],[PRECIO SIN %]]*10%</f>
        <v>2.1999960000000001</v>
      </c>
      <c r="T3883" s="80">
        <f>(Tabla3[[#This Row],[PRECIO CON DESCT.]]-(Tabla3[[#This Row],[PRECIO CON DESCT.]]*$T$6))</f>
        <v>1.3859974799999999</v>
      </c>
      <c r="U3883" s="96"/>
      <c r="V3883" s="94">
        <f>Tabla3[[#This Row],[PRECIO %      en $]]*Tabla3[[#This Row],[PEDIDO ]]</f>
        <v>0</v>
      </c>
      <c r="W3883" s="57">
        <f>Tabla3[[#This Row],[PRECIO CON DESCT.]]*Tabla3[[#This Row],[PEDIDO ]]</f>
        <v>0</v>
      </c>
      <c r="X3883" s="58">
        <f>Tabla3[[#This Row],[PRECIO SIN %]]*Tabla3[[#This Row],[PEDIDO ]]</f>
        <v>0</v>
      </c>
    </row>
    <row r="3884" spans="1:24" ht="33" customHeight="1" x14ac:dyDescent="0.4">
      <c r="A3884" s="125" t="s">
        <v>406</v>
      </c>
      <c r="B3884" s="59" t="s">
        <v>297</v>
      </c>
      <c r="C3884" s="59" t="s">
        <v>374</v>
      </c>
      <c r="D38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84" s="119" t="s">
        <v>4346</v>
      </c>
      <c r="F3884" s="76" t="s">
        <v>537</v>
      </c>
      <c r="G38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84" s="78">
        <v>49</v>
      </c>
      <c r="J3884" s="52">
        <v>0.37778</v>
      </c>
      <c r="K3884" s="60">
        <f>Tabla3[[#This Row],[PRECIOS]]-Tabla3[[#This Row],[PRECIOS]]*10%</f>
        <v>0.34000200000000003</v>
      </c>
      <c r="L3884" s="101"/>
      <c r="M3884" s="61"/>
      <c r="N3884" s="55">
        <f>IFERROR(Tabla3[[#This Row],[PRECIOS]]-Tabla3[[#This Row],[PRECIOS]]*Tabla3[[#This Row],[% PRODUCTO]]," ")</f>
        <v>0.37778</v>
      </c>
      <c r="O3884" s="61"/>
      <c r="P3884" s="55">
        <f>IFERROR(Tabla3[[#This Row],[OCULTAR2]]-Tabla3[[#This Row],[OCULTAR2]]*Tabla3[[#This Row],[% LÍNEA]]," ")</f>
        <v>0.37778</v>
      </c>
      <c r="Q3884" s="56">
        <f>IFERROR(Tabla3[[#This Row],[% PRODUCTO]]+Tabla3[[#This Row],[% LÍNEA]]," ")</f>
        <v>0</v>
      </c>
      <c r="R3884" s="60">
        <f>Tabla3[[#This Row],[OCULTAR3]]</f>
        <v>0.37778</v>
      </c>
      <c r="S3884" s="60">
        <f>Tabla3[[#This Row],[PRECIO SIN %]]-Tabla3[[#This Row],[PRECIO SIN %]]*10%</f>
        <v>0.34000200000000003</v>
      </c>
      <c r="T3884" s="80">
        <f>(Tabla3[[#This Row],[PRECIO CON DESCT.]]-(Tabla3[[#This Row],[PRECIO CON DESCT.]]*$T$6))</f>
        <v>0.21420126</v>
      </c>
      <c r="U3884" s="96"/>
      <c r="V3884" s="94">
        <f>Tabla3[[#This Row],[PRECIO %      en $]]*Tabla3[[#This Row],[PEDIDO ]]</f>
        <v>0</v>
      </c>
      <c r="W3884" s="57">
        <f>Tabla3[[#This Row],[PRECIO CON DESCT.]]*Tabla3[[#This Row],[PEDIDO ]]</f>
        <v>0</v>
      </c>
      <c r="X3884" s="58">
        <f>Tabla3[[#This Row],[PRECIO SIN %]]*Tabla3[[#This Row],[PEDIDO ]]</f>
        <v>0</v>
      </c>
    </row>
    <row r="3885" spans="1:24" ht="33" customHeight="1" x14ac:dyDescent="0.4">
      <c r="A3885" s="124" t="s">
        <v>407</v>
      </c>
      <c r="B3885" s="51" t="s">
        <v>297</v>
      </c>
      <c r="C3885" s="51" t="s">
        <v>374</v>
      </c>
      <c r="D38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85" s="118" t="s">
        <v>4347</v>
      </c>
      <c r="F3885" s="75" t="s">
        <v>537</v>
      </c>
      <c r="G38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85" s="77">
        <v>87</v>
      </c>
      <c r="J3885" s="52">
        <v>0.38889000000000001</v>
      </c>
      <c r="K3885" s="53">
        <f>Tabla3[[#This Row],[PRECIOS]]-Tabla3[[#This Row],[PRECIOS]]*10%</f>
        <v>0.35000100000000001</v>
      </c>
      <c r="L3885" s="101"/>
      <c r="M3885" s="54"/>
      <c r="N3885" s="55">
        <f>IFERROR(Tabla3[[#This Row],[PRECIOS]]-Tabla3[[#This Row],[PRECIOS]]*Tabla3[[#This Row],[% PRODUCTO]]," ")</f>
        <v>0.38889000000000001</v>
      </c>
      <c r="O3885" s="54"/>
      <c r="P3885" s="55">
        <f>IFERROR(Tabla3[[#This Row],[OCULTAR2]]-Tabla3[[#This Row],[OCULTAR2]]*Tabla3[[#This Row],[% LÍNEA]]," ")</f>
        <v>0.38889000000000001</v>
      </c>
      <c r="Q3885" s="56">
        <f>IFERROR(Tabla3[[#This Row],[% PRODUCTO]]+Tabla3[[#This Row],[% LÍNEA]]," ")</f>
        <v>0</v>
      </c>
      <c r="R3885" s="53">
        <f>Tabla3[[#This Row],[OCULTAR3]]</f>
        <v>0.38889000000000001</v>
      </c>
      <c r="S3885" s="53">
        <f>Tabla3[[#This Row],[PRECIO SIN %]]-Tabla3[[#This Row],[PRECIO SIN %]]*10%</f>
        <v>0.35000100000000001</v>
      </c>
      <c r="T3885" s="80">
        <f>(Tabla3[[#This Row],[PRECIO CON DESCT.]]-(Tabla3[[#This Row],[PRECIO CON DESCT.]]*$T$6))</f>
        <v>0.22050063</v>
      </c>
      <c r="U3885" s="96"/>
      <c r="V3885" s="94">
        <f>Tabla3[[#This Row],[PRECIO %      en $]]*Tabla3[[#This Row],[PEDIDO ]]</f>
        <v>0</v>
      </c>
      <c r="W3885" s="57">
        <f>Tabla3[[#This Row],[PRECIO CON DESCT.]]*Tabla3[[#This Row],[PEDIDO ]]</f>
        <v>0</v>
      </c>
      <c r="X3885" s="58">
        <f>Tabla3[[#This Row],[PRECIO SIN %]]*Tabla3[[#This Row],[PEDIDO ]]</f>
        <v>0</v>
      </c>
    </row>
    <row r="3886" spans="1:24" ht="33" customHeight="1" x14ac:dyDescent="0.4">
      <c r="A3886" s="125" t="s">
        <v>408</v>
      </c>
      <c r="B3886" s="59" t="s">
        <v>297</v>
      </c>
      <c r="C3886" s="59" t="s">
        <v>374</v>
      </c>
      <c r="D38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86" s="119" t="s">
        <v>4348</v>
      </c>
      <c r="F3886" s="76" t="s">
        <v>537</v>
      </c>
      <c r="G38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86" s="78">
        <v>80</v>
      </c>
      <c r="J3886" s="52">
        <v>0.37778</v>
      </c>
      <c r="K3886" s="60">
        <f>Tabla3[[#This Row],[PRECIOS]]-Tabla3[[#This Row],[PRECIOS]]*10%</f>
        <v>0.34000200000000003</v>
      </c>
      <c r="L3886" s="101"/>
      <c r="M3886" s="61"/>
      <c r="N3886" s="55">
        <f>IFERROR(Tabla3[[#This Row],[PRECIOS]]-Tabla3[[#This Row],[PRECIOS]]*Tabla3[[#This Row],[% PRODUCTO]]," ")</f>
        <v>0.37778</v>
      </c>
      <c r="O3886" s="61"/>
      <c r="P3886" s="55">
        <f>IFERROR(Tabla3[[#This Row],[OCULTAR2]]-Tabla3[[#This Row],[OCULTAR2]]*Tabla3[[#This Row],[% LÍNEA]]," ")</f>
        <v>0.37778</v>
      </c>
      <c r="Q3886" s="56">
        <f>IFERROR(Tabla3[[#This Row],[% PRODUCTO]]+Tabla3[[#This Row],[% LÍNEA]]," ")</f>
        <v>0</v>
      </c>
      <c r="R3886" s="60">
        <f>Tabla3[[#This Row],[OCULTAR3]]</f>
        <v>0.37778</v>
      </c>
      <c r="S3886" s="60">
        <f>Tabla3[[#This Row],[PRECIO SIN %]]-Tabla3[[#This Row],[PRECIO SIN %]]*10%</f>
        <v>0.34000200000000003</v>
      </c>
      <c r="T3886" s="80">
        <f>(Tabla3[[#This Row],[PRECIO CON DESCT.]]-(Tabla3[[#This Row],[PRECIO CON DESCT.]]*$T$6))</f>
        <v>0.21420126</v>
      </c>
      <c r="U3886" s="96"/>
      <c r="V3886" s="94">
        <f>Tabla3[[#This Row],[PRECIO %      en $]]*Tabla3[[#This Row],[PEDIDO ]]</f>
        <v>0</v>
      </c>
      <c r="W3886" s="57">
        <f>Tabla3[[#This Row],[PRECIO CON DESCT.]]*Tabla3[[#This Row],[PEDIDO ]]</f>
        <v>0</v>
      </c>
      <c r="X3886" s="58">
        <f>Tabla3[[#This Row],[PRECIO SIN %]]*Tabla3[[#This Row],[PEDIDO ]]</f>
        <v>0</v>
      </c>
    </row>
    <row r="3887" spans="1:24" ht="33" customHeight="1" x14ac:dyDescent="0.4">
      <c r="A3887" s="124">
        <v>7704096022580</v>
      </c>
      <c r="B3887" s="51" t="s">
        <v>297</v>
      </c>
      <c r="C3887" s="51" t="s">
        <v>366</v>
      </c>
      <c r="D38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87" s="118" t="s">
        <v>4349</v>
      </c>
      <c r="F3887" s="75" t="s">
        <v>526</v>
      </c>
      <c r="G38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38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3887" s="77">
        <v>1</v>
      </c>
      <c r="J3887" s="52">
        <v>18.88889</v>
      </c>
      <c r="K3887" s="53">
        <f>Tabla3[[#This Row],[PRECIOS]]-Tabla3[[#This Row],[PRECIOS]]*10%</f>
        <v>17.000001000000001</v>
      </c>
      <c r="L3887" s="101"/>
      <c r="M3887" s="54"/>
      <c r="N3887" s="55">
        <f>IFERROR(Tabla3[[#This Row],[PRECIOS]]-Tabla3[[#This Row],[PRECIOS]]*Tabla3[[#This Row],[% PRODUCTO]]," ")</f>
        <v>18.88889</v>
      </c>
      <c r="O3887" s="54">
        <v>0.04</v>
      </c>
      <c r="P3887" s="55">
        <f>IFERROR(Tabla3[[#This Row],[OCULTAR2]]-Tabla3[[#This Row],[OCULTAR2]]*Tabla3[[#This Row],[% LÍNEA]]," ")</f>
        <v>18.133334399999999</v>
      </c>
      <c r="Q3887" s="56">
        <f>IFERROR(Tabla3[[#This Row],[% PRODUCTO]]+Tabla3[[#This Row],[% LÍNEA]]," ")</f>
        <v>0.04</v>
      </c>
      <c r="R3887" s="53">
        <f>Tabla3[[#This Row],[OCULTAR3]]</f>
        <v>18.133334399999999</v>
      </c>
      <c r="S3887" s="53">
        <f>Tabla3[[#This Row],[PRECIO SIN %]]-Tabla3[[#This Row],[PRECIO SIN %]]*10%</f>
        <v>16.320000959999998</v>
      </c>
      <c r="T3887" s="80">
        <f>(Tabla3[[#This Row],[PRECIO CON DESCT.]]-(Tabla3[[#This Row],[PRECIO CON DESCT.]]*$T$6))</f>
        <v>10.281600604799998</v>
      </c>
      <c r="U3887" s="96"/>
      <c r="V3887" s="94">
        <f>Tabla3[[#This Row],[PRECIO %      en $]]*Tabla3[[#This Row],[PEDIDO ]]</f>
        <v>0</v>
      </c>
      <c r="W3887" s="57">
        <f>Tabla3[[#This Row],[PRECIO CON DESCT.]]*Tabla3[[#This Row],[PEDIDO ]]</f>
        <v>0</v>
      </c>
      <c r="X3887" s="58">
        <f>Tabla3[[#This Row],[PRECIO SIN %]]*Tabla3[[#This Row],[PEDIDO ]]</f>
        <v>0</v>
      </c>
    </row>
    <row r="3888" spans="1:24" ht="33" customHeight="1" x14ac:dyDescent="0.4">
      <c r="A3888" s="125">
        <v>7704096021712</v>
      </c>
      <c r="B3888" s="59" t="s">
        <v>297</v>
      </c>
      <c r="C3888" s="59" t="s">
        <v>366</v>
      </c>
      <c r="D38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88" s="119" t="s">
        <v>4350</v>
      </c>
      <c r="F3888" s="76" t="s">
        <v>526</v>
      </c>
      <c r="G38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38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3888" s="78">
        <v>4</v>
      </c>
      <c r="J3888" s="52">
        <v>15.55</v>
      </c>
      <c r="K3888" s="60">
        <f>Tabla3[[#This Row],[PRECIOS]]-Tabla3[[#This Row],[PRECIOS]]*10%</f>
        <v>13.995000000000001</v>
      </c>
      <c r="L3888" s="101"/>
      <c r="M3888" s="61"/>
      <c r="N3888" s="55">
        <f>IFERROR(Tabla3[[#This Row],[PRECIOS]]-Tabla3[[#This Row],[PRECIOS]]*Tabla3[[#This Row],[% PRODUCTO]]," ")</f>
        <v>15.55</v>
      </c>
      <c r="O3888" s="61">
        <v>0.04</v>
      </c>
      <c r="P3888" s="55">
        <f>IFERROR(Tabla3[[#This Row],[OCULTAR2]]-Tabla3[[#This Row],[OCULTAR2]]*Tabla3[[#This Row],[% LÍNEA]]," ")</f>
        <v>14.928000000000001</v>
      </c>
      <c r="Q3888" s="56">
        <f>IFERROR(Tabla3[[#This Row],[% PRODUCTO]]+Tabla3[[#This Row],[% LÍNEA]]," ")</f>
        <v>0.04</v>
      </c>
      <c r="R3888" s="60">
        <f>Tabla3[[#This Row],[OCULTAR3]]</f>
        <v>14.928000000000001</v>
      </c>
      <c r="S3888" s="60">
        <f>Tabla3[[#This Row],[PRECIO SIN %]]-Tabla3[[#This Row],[PRECIO SIN %]]*10%</f>
        <v>13.4352</v>
      </c>
      <c r="T3888" s="80">
        <f>(Tabla3[[#This Row],[PRECIO CON DESCT.]]-(Tabla3[[#This Row],[PRECIO CON DESCT.]]*$T$6))</f>
        <v>8.4641760000000001</v>
      </c>
      <c r="U3888" s="96"/>
      <c r="V3888" s="94">
        <f>Tabla3[[#This Row],[PRECIO %      en $]]*Tabla3[[#This Row],[PEDIDO ]]</f>
        <v>0</v>
      </c>
      <c r="W3888" s="57">
        <f>Tabla3[[#This Row],[PRECIO CON DESCT.]]*Tabla3[[#This Row],[PEDIDO ]]</f>
        <v>0</v>
      </c>
      <c r="X3888" s="58">
        <f>Tabla3[[#This Row],[PRECIO SIN %]]*Tabla3[[#This Row],[PEDIDO ]]</f>
        <v>0</v>
      </c>
    </row>
    <row r="3889" spans="1:24" ht="33" customHeight="1" x14ac:dyDescent="0.4">
      <c r="A3889" s="124">
        <v>7704096022603</v>
      </c>
      <c r="B3889" s="51" t="s">
        <v>297</v>
      </c>
      <c r="C3889" s="51" t="s">
        <v>366</v>
      </c>
      <c r="D38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89" s="118" t="s">
        <v>4351</v>
      </c>
      <c r="F3889" s="75" t="s">
        <v>526</v>
      </c>
      <c r="G38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38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3889" s="77">
        <v>2</v>
      </c>
      <c r="J3889" s="52">
        <v>10.55</v>
      </c>
      <c r="K3889" s="53">
        <f>Tabla3[[#This Row],[PRECIOS]]-Tabla3[[#This Row],[PRECIOS]]*10%</f>
        <v>9.495000000000001</v>
      </c>
      <c r="L3889" s="101"/>
      <c r="M3889" s="54"/>
      <c r="N3889" s="55">
        <f>IFERROR(Tabla3[[#This Row],[PRECIOS]]-Tabla3[[#This Row],[PRECIOS]]*Tabla3[[#This Row],[% PRODUCTO]]," ")</f>
        <v>10.55</v>
      </c>
      <c r="O3889" s="54">
        <v>0.04</v>
      </c>
      <c r="P3889" s="55">
        <f>IFERROR(Tabla3[[#This Row],[OCULTAR2]]-Tabla3[[#This Row],[OCULTAR2]]*Tabla3[[#This Row],[% LÍNEA]]," ")</f>
        <v>10.128</v>
      </c>
      <c r="Q3889" s="56">
        <f>IFERROR(Tabla3[[#This Row],[% PRODUCTO]]+Tabla3[[#This Row],[% LÍNEA]]," ")</f>
        <v>0.04</v>
      </c>
      <c r="R3889" s="53">
        <f>Tabla3[[#This Row],[OCULTAR3]]</f>
        <v>10.128</v>
      </c>
      <c r="S3889" s="53">
        <f>Tabla3[[#This Row],[PRECIO SIN %]]-Tabla3[[#This Row],[PRECIO SIN %]]*10%</f>
        <v>9.1151999999999997</v>
      </c>
      <c r="T3889" s="80">
        <f>(Tabla3[[#This Row],[PRECIO CON DESCT.]]-(Tabla3[[#This Row],[PRECIO CON DESCT.]]*$T$6))</f>
        <v>5.7425759999999997</v>
      </c>
      <c r="U3889" s="96"/>
      <c r="V3889" s="94">
        <f>Tabla3[[#This Row],[PRECIO %      en $]]*Tabla3[[#This Row],[PEDIDO ]]</f>
        <v>0</v>
      </c>
      <c r="W3889" s="57">
        <f>Tabla3[[#This Row],[PRECIO CON DESCT.]]*Tabla3[[#This Row],[PEDIDO ]]</f>
        <v>0</v>
      </c>
      <c r="X3889" s="58">
        <f>Tabla3[[#This Row],[PRECIO SIN %]]*Tabla3[[#This Row],[PEDIDO ]]</f>
        <v>0</v>
      </c>
    </row>
    <row r="3890" spans="1:24" ht="33" customHeight="1" x14ac:dyDescent="0.4">
      <c r="A3890" s="125">
        <v>7704096021729</v>
      </c>
      <c r="B3890" s="59" t="s">
        <v>297</v>
      </c>
      <c r="C3890" s="59" t="s">
        <v>366</v>
      </c>
      <c r="D38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90" s="119" t="s">
        <v>4352</v>
      </c>
      <c r="F3890" s="76" t="s">
        <v>526</v>
      </c>
      <c r="G38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38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3890" s="78">
        <v>2</v>
      </c>
      <c r="J3890" s="52">
        <v>5.8444399999999996</v>
      </c>
      <c r="K3890" s="60">
        <f>Tabla3[[#This Row],[PRECIOS]]-Tabla3[[#This Row],[PRECIOS]]*10%</f>
        <v>5.2599959999999992</v>
      </c>
      <c r="L3890" s="101"/>
      <c r="M3890" s="61"/>
      <c r="N3890" s="55">
        <f>IFERROR(Tabla3[[#This Row],[PRECIOS]]-Tabla3[[#This Row],[PRECIOS]]*Tabla3[[#This Row],[% PRODUCTO]]," ")</f>
        <v>5.8444399999999996</v>
      </c>
      <c r="O3890" s="61">
        <v>0.04</v>
      </c>
      <c r="P3890" s="55">
        <f>IFERROR(Tabla3[[#This Row],[OCULTAR2]]-Tabla3[[#This Row],[OCULTAR2]]*Tabla3[[#This Row],[% LÍNEA]]," ")</f>
        <v>5.6106623999999998</v>
      </c>
      <c r="Q3890" s="56">
        <f>IFERROR(Tabla3[[#This Row],[% PRODUCTO]]+Tabla3[[#This Row],[% LÍNEA]]," ")</f>
        <v>0.04</v>
      </c>
      <c r="R3890" s="60">
        <f>Tabla3[[#This Row],[OCULTAR3]]</f>
        <v>5.6106623999999998</v>
      </c>
      <c r="S3890" s="60">
        <f>Tabla3[[#This Row],[PRECIO SIN %]]-Tabla3[[#This Row],[PRECIO SIN %]]*10%</f>
        <v>5.0495961600000001</v>
      </c>
      <c r="T3890" s="80">
        <f>(Tabla3[[#This Row],[PRECIO CON DESCT.]]-(Tabla3[[#This Row],[PRECIO CON DESCT.]]*$T$6))</f>
        <v>3.1812455808000002</v>
      </c>
      <c r="U3890" s="96"/>
      <c r="V3890" s="94">
        <f>Tabla3[[#This Row],[PRECIO %      en $]]*Tabla3[[#This Row],[PEDIDO ]]</f>
        <v>0</v>
      </c>
      <c r="W3890" s="57">
        <f>Tabla3[[#This Row],[PRECIO CON DESCT.]]*Tabla3[[#This Row],[PEDIDO ]]</f>
        <v>0</v>
      </c>
      <c r="X3890" s="58">
        <f>Tabla3[[#This Row],[PRECIO SIN %]]*Tabla3[[#This Row],[PEDIDO ]]</f>
        <v>0</v>
      </c>
    </row>
    <row r="3891" spans="1:24" ht="33" customHeight="1" x14ac:dyDescent="0.4">
      <c r="A3891" s="124">
        <v>7704096021606</v>
      </c>
      <c r="B3891" s="51" t="s">
        <v>297</v>
      </c>
      <c r="C3891" s="51" t="s">
        <v>366</v>
      </c>
      <c r="D38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91" s="118" t="s">
        <v>4353</v>
      </c>
      <c r="F3891" s="75" t="s">
        <v>526</v>
      </c>
      <c r="G38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38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3891" s="77">
        <v>1</v>
      </c>
      <c r="J3891" s="52">
        <v>7.22</v>
      </c>
      <c r="K3891" s="53">
        <f>Tabla3[[#This Row],[PRECIOS]]-Tabla3[[#This Row],[PRECIOS]]*10%</f>
        <v>6.4979999999999993</v>
      </c>
      <c r="L3891" s="101"/>
      <c r="M3891" s="54"/>
      <c r="N3891" s="55">
        <f>IFERROR(Tabla3[[#This Row],[PRECIOS]]-Tabla3[[#This Row],[PRECIOS]]*Tabla3[[#This Row],[% PRODUCTO]]," ")</f>
        <v>7.22</v>
      </c>
      <c r="O3891" s="54">
        <v>0.04</v>
      </c>
      <c r="P3891" s="55">
        <f>IFERROR(Tabla3[[#This Row],[OCULTAR2]]-Tabla3[[#This Row],[OCULTAR2]]*Tabla3[[#This Row],[% LÍNEA]]," ")</f>
        <v>6.9311999999999996</v>
      </c>
      <c r="Q3891" s="56">
        <f>IFERROR(Tabla3[[#This Row],[% PRODUCTO]]+Tabla3[[#This Row],[% LÍNEA]]," ")</f>
        <v>0.04</v>
      </c>
      <c r="R3891" s="53">
        <f>Tabla3[[#This Row],[OCULTAR3]]</f>
        <v>6.9311999999999996</v>
      </c>
      <c r="S3891" s="53">
        <f>Tabla3[[#This Row],[PRECIO SIN %]]-Tabla3[[#This Row],[PRECIO SIN %]]*10%</f>
        <v>6.2380800000000001</v>
      </c>
      <c r="T3891" s="80">
        <f>(Tabla3[[#This Row],[PRECIO CON DESCT.]]-(Tabla3[[#This Row],[PRECIO CON DESCT.]]*$T$6))</f>
        <v>3.9299903999999999</v>
      </c>
      <c r="U3891" s="96"/>
      <c r="V3891" s="94">
        <f>Tabla3[[#This Row],[PRECIO %      en $]]*Tabla3[[#This Row],[PEDIDO ]]</f>
        <v>0</v>
      </c>
      <c r="W3891" s="57">
        <f>Tabla3[[#This Row],[PRECIO CON DESCT.]]*Tabla3[[#This Row],[PEDIDO ]]</f>
        <v>0</v>
      </c>
      <c r="X3891" s="58">
        <f>Tabla3[[#This Row],[PRECIO SIN %]]*Tabla3[[#This Row],[PEDIDO ]]</f>
        <v>0</v>
      </c>
    </row>
    <row r="3892" spans="1:24" ht="33" customHeight="1" x14ac:dyDescent="0.4">
      <c r="A3892" s="125">
        <v>813333014596</v>
      </c>
      <c r="B3892" s="59" t="s">
        <v>297</v>
      </c>
      <c r="C3892" s="59" t="s">
        <v>335</v>
      </c>
      <c r="D38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892" s="119" t="s">
        <v>4354</v>
      </c>
      <c r="F3892" s="76" t="s">
        <v>526</v>
      </c>
      <c r="G38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892" s="78">
        <v>6</v>
      </c>
      <c r="J3892" s="52">
        <v>6.0555599999999998</v>
      </c>
      <c r="K3892" s="60">
        <f>Tabla3[[#This Row],[PRECIOS]]-Tabla3[[#This Row],[PRECIOS]]*10%</f>
        <v>5.4500039999999998</v>
      </c>
      <c r="L3892" s="101" t="s">
        <v>5327</v>
      </c>
      <c r="M3892" s="61"/>
      <c r="N3892" s="55">
        <f>IFERROR(Tabla3[[#This Row],[PRECIOS]]-Tabla3[[#This Row],[PRECIOS]]*Tabla3[[#This Row],[% PRODUCTO]]," ")</f>
        <v>6.0555599999999998</v>
      </c>
      <c r="O3892" s="61"/>
      <c r="P3892" s="55">
        <f>IFERROR(Tabla3[[#This Row],[OCULTAR2]]-Tabla3[[#This Row],[OCULTAR2]]*Tabla3[[#This Row],[% LÍNEA]]," ")</f>
        <v>6.0555599999999998</v>
      </c>
      <c r="Q3892" s="56">
        <f>IFERROR(Tabla3[[#This Row],[% PRODUCTO]]+Tabla3[[#This Row],[% LÍNEA]]," ")</f>
        <v>0</v>
      </c>
      <c r="R3892" s="60">
        <f>Tabla3[[#This Row],[OCULTAR3]]</f>
        <v>6.0555599999999998</v>
      </c>
      <c r="S3892" s="60">
        <f>Tabla3[[#This Row],[PRECIO SIN %]]-Tabla3[[#This Row],[PRECIO SIN %]]*10%</f>
        <v>5.4500039999999998</v>
      </c>
      <c r="T3892" s="80">
        <f>(Tabla3[[#This Row],[PRECIO CON DESCT.]]-(Tabla3[[#This Row],[PRECIO CON DESCT.]]*$T$6))</f>
        <v>3.4335025199999998</v>
      </c>
      <c r="U3892" s="96"/>
      <c r="V3892" s="94">
        <f>Tabla3[[#This Row],[PRECIO %      en $]]*Tabla3[[#This Row],[PEDIDO ]]</f>
        <v>0</v>
      </c>
      <c r="W3892" s="57">
        <f>Tabla3[[#This Row],[PRECIO CON DESCT.]]*Tabla3[[#This Row],[PEDIDO ]]</f>
        <v>0</v>
      </c>
      <c r="X3892" s="58">
        <f>Tabla3[[#This Row],[PRECIO SIN %]]*Tabla3[[#This Row],[PEDIDO ]]</f>
        <v>0</v>
      </c>
    </row>
    <row r="3893" spans="1:24" ht="33" customHeight="1" x14ac:dyDescent="0.4">
      <c r="A3893" s="124">
        <v>813333014619</v>
      </c>
      <c r="B3893" s="51" t="s">
        <v>297</v>
      </c>
      <c r="C3893" s="51" t="s">
        <v>335</v>
      </c>
      <c r="D38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893" s="118" t="s">
        <v>4355</v>
      </c>
      <c r="F3893" s="75" t="s">
        <v>526</v>
      </c>
      <c r="G38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893" s="77">
        <v>4</v>
      </c>
      <c r="J3893" s="52">
        <v>6.0555599999999998</v>
      </c>
      <c r="K3893" s="53">
        <f>Tabla3[[#This Row],[PRECIOS]]-Tabla3[[#This Row],[PRECIOS]]*10%</f>
        <v>5.4500039999999998</v>
      </c>
      <c r="L3893" s="101" t="s">
        <v>5327</v>
      </c>
      <c r="M3893" s="54"/>
      <c r="N3893" s="55">
        <f>IFERROR(Tabla3[[#This Row],[PRECIOS]]-Tabla3[[#This Row],[PRECIOS]]*Tabla3[[#This Row],[% PRODUCTO]]," ")</f>
        <v>6.0555599999999998</v>
      </c>
      <c r="O3893" s="54"/>
      <c r="P3893" s="55">
        <f>IFERROR(Tabla3[[#This Row],[OCULTAR2]]-Tabla3[[#This Row],[OCULTAR2]]*Tabla3[[#This Row],[% LÍNEA]]," ")</f>
        <v>6.0555599999999998</v>
      </c>
      <c r="Q3893" s="56">
        <f>IFERROR(Tabla3[[#This Row],[% PRODUCTO]]+Tabla3[[#This Row],[% LÍNEA]]," ")</f>
        <v>0</v>
      </c>
      <c r="R3893" s="53">
        <f>Tabla3[[#This Row],[OCULTAR3]]</f>
        <v>6.0555599999999998</v>
      </c>
      <c r="S3893" s="53">
        <f>Tabla3[[#This Row],[PRECIO SIN %]]-Tabla3[[#This Row],[PRECIO SIN %]]*10%</f>
        <v>5.4500039999999998</v>
      </c>
      <c r="T3893" s="80">
        <f>(Tabla3[[#This Row],[PRECIO CON DESCT.]]-(Tabla3[[#This Row],[PRECIO CON DESCT.]]*$T$6))</f>
        <v>3.4335025199999998</v>
      </c>
      <c r="U3893" s="96"/>
      <c r="V3893" s="94">
        <f>Tabla3[[#This Row],[PRECIO %      en $]]*Tabla3[[#This Row],[PEDIDO ]]</f>
        <v>0</v>
      </c>
      <c r="W3893" s="57">
        <f>Tabla3[[#This Row],[PRECIO CON DESCT.]]*Tabla3[[#This Row],[PEDIDO ]]</f>
        <v>0</v>
      </c>
      <c r="X3893" s="58">
        <f>Tabla3[[#This Row],[PRECIO SIN %]]*Tabla3[[#This Row],[PEDIDO ]]</f>
        <v>0</v>
      </c>
    </row>
    <row r="3894" spans="1:24" ht="33" customHeight="1" x14ac:dyDescent="0.4">
      <c r="A3894" s="125">
        <v>7704096023839</v>
      </c>
      <c r="B3894" s="59" t="s">
        <v>297</v>
      </c>
      <c r="C3894" s="59" t="s">
        <v>366</v>
      </c>
      <c r="D38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94" s="119" t="s">
        <v>4356</v>
      </c>
      <c r="F3894" s="76" t="s">
        <v>526</v>
      </c>
      <c r="G38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38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3894" s="78">
        <v>9</v>
      </c>
      <c r="J3894" s="52">
        <v>8.5555599999999998</v>
      </c>
      <c r="K3894" s="60">
        <f>Tabla3[[#This Row],[PRECIOS]]-Tabla3[[#This Row],[PRECIOS]]*10%</f>
        <v>7.7000039999999998</v>
      </c>
      <c r="L3894" s="101"/>
      <c r="M3894" s="61"/>
      <c r="N3894" s="55">
        <f>IFERROR(Tabla3[[#This Row],[PRECIOS]]-Tabla3[[#This Row],[PRECIOS]]*Tabla3[[#This Row],[% PRODUCTO]]," ")</f>
        <v>8.5555599999999998</v>
      </c>
      <c r="O3894" s="61">
        <v>0.04</v>
      </c>
      <c r="P3894" s="55">
        <f>IFERROR(Tabla3[[#This Row],[OCULTAR2]]-Tabla3[[#This Row],[OCULTAR2]]*Tabla3[[#This Row],[% LÍNEA]]," ")</f>
        <v>8.2133375999999991</v>
      </c>
      <c r="Q3894" s="56">
        <f>IFERROR(Tabla3[[#This Row],[% PRODUCTO]]+Tabla3[[#This Row],[% LÍNEA]]," ")</f>
        <v>0.04</v>
      </c>
      <c r="R3894" s="60">
        <f>Tabla3[[#This Row],[OCULTAR3]]</f>
        <v>8.2133375999999991</v>
      </c>
      <c r="S3894" s="60">
        <f>Tabla3[[#This Row],[PRECIO SIN %]]-Tabla3[[#This Row],[PRECIO SIN %]]*10%</f>
        <v>7.3920038399999992</v>
      </c>
      <c r="T3894" s="80">
        <f>(Tabla3[[#This Row],[PRECIO CON DESCT.]]-(Tabla3[[#This Row],[PRECIO CON DESCT.]]*$T$6))</f>
        <v>4.6569624191999992</v>
      </c>
      <c r="U3894" s="96"/>
      <c r="V3894" s="94">
        <f>Tabla3[[#This Row],[PRECIO %      en $]]*Tabla3[[#This Row],[PEDIDO ]]</f>
        <v>0</v>
      </c>
      <c r="W3894" s="57">
        <f>Tabla3[[#This Row],[PRECIO CON DESCT.]]*Tabla3[[#This Row],[PEDIDO ]]</f>
        <v>0</v>
      </c>
      <c r="X3894" s="58">
        <f>Tabla3[[#This Row],[PRECIO SIN %]]*Tabla3[[#This Row],[PEDIDO ]]</f>
        <v>0</v>
      </c>
    </row>
    <row r="3895" spans="1:24" ht="33" customHeight="1" x14ac:dyDescent="0.4">
      <c r="A3895" s="124" t="s">
        <v>361</v>
      </c>
      <c r="B3895" s="51" t="s">
        <v>297</v>
      </c>
      <c r="C3895" s="51" t="s">
        <v>387</v>
      </c>
      <c r="D38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95" s="118" t="s">
        <v>4357</v>
      </c>
      <c r="F3895" s="75" t="s">
        <v>526</v>
      </c>
      <c r="G38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95" s="77">
        <v>71</v>
      </c>
      <c r="J3895" s="52">
        <v>1.38889</v>
      </c>
      <c r="K3895" s="53">
        <f>Tabla3[[#This Row],[PRECIOS]]-Tabla3[[#This Row],[PRECIOS]]*10%</f>
        <v>1.2500009999999999</v>
      </c>
      <c r="L3895" s="101"/>
      <c r="M3895" s="54"/>
      <c r="N3895" s="55">
        <f>IFERROR(Tabla3[[#This Row],[PRECIOS]]-Tabla3[[#This Row],[PRECIOS]]*Tabla3[[#This Row],[% PRODUCTO]]," ")</f>
        <v>1.38889</v>
      </c>
      <c r="O3895" s="54"/>
      <c r="P3895" s="55">
        <f>IFERROR(Tabla3[[#This Row],[OCULTAR2]]-Tabla3[[#This Row],[OCULTAR2]]*Tabla3[[#This Row],[% LÍNEA]]," ")</f>
        <v>1.38889</v>
      </c>
      <c r="Q3895" s="56">
        <f>IFERROR(Tabla3[[#This Row],[% PRODUCTO]]+Tabla3[[#This Row],[% LÍNEA]]," ")</f>
        <v>0</v>
      </c>
      <c r="R3895" s="53">
        <f>Tabla3[[#This Row],[OCULTAR3]]</f>
        <v>1.38889</v>
      </c>
      <c r="S3895" s="53">
        <f>Tabla3[[#This Row],[PRECIO SIN %]]-Tabla3[[#This Row],[PRECIO SIN %]]*10%</f>
        <v>1.2500009999999999</v>
      </c>
      <c r="T3895" s="80">
        <f>(Tabla3[[#This Row],[PRECIO CON DESCT.]]-(Tabla3[[#This Row],[PRECIO CON DESCT.]]*$T$6))</f>
        <v>0.78750063000000003</v>
      </c>
      <c r="U3895" s="96"/>
      <c r="V3895" s="94">
        <f>Tabla3[[#This Row],[PRECIO %      en $]]*Tabla3[[#This Row],[PEDIDO ]]</f>
        <v>0</v>
      </c>
      <c r="W3895" s="57">
        <f>Tabla3[[#This Row],[PRECIO CON DESCT.]]*Tabla3[[#This Row],[PEDIDO ]]</f>
        <v>0</v>
      </c>
      <c r="X3895" s="58">
        <f>Tabla3[[#This Row],[PRECIO SIN %]]*Tabla3[[#This Row],[PEDIDO ]]</f>
        <v>0</v>
      </c>
    </row>
    <row r="3896" spans="1:24" ht="33" customHeight="1" x14ac:dyDescent="0.4">
      <c r="A3896" s="125">
        <v>6972559545773</v>
      </c>
      <c r="B3896" s="59" t="s">
        <v>297</v>
      </c>
      <c r="C3896" s="59" t="s">
        <v>409</v>
      </c>
      <c r="D38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96" s="119" t="s">
        <v>4358</v>
      </c>
      <c r="F3896" s="76" t="s">
        <v>526</v>
      </c>
      <c r="G38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96" s="78">
        <v>145</v>
      </c>
      <c r="J3896" s="52">
        <v>1.5222199999999999</v>
      </c>
      <c r="K3896" s="60">
        <f>Tabla3[[#This Row],[PRECIOS]]-Tabla3[[#This Row],[PRECIOS]]*10%</f>
        <v>1.3699979999999998</v>
      </c>
      <c r="L3896" s="101"/>
      <c r="M3896" s="61"/>
      <c r="N3896" s="55">
        <f>IFERROR(Tabla3[[#This Row],[PRECIOS]]-Tabla3[[#This Row],[PRECIOS]]*Tabla3[[#This Row],[% PRODUCTO]]," ")</f>
        <v>1.5222199999999999</v>
      </c>
      <c r="O3896" s="61"/>
      <c r="P3896" s="55">
        <f>IFERROR(Tabla3[[#This Row],[OCULTAR2]]-Tabla3[[#This Row],[OCULTAR2]]*Tabla3[[#This Row],[% LÍNEA]]," ")</f>
        <v>1.5222199999999999</v>
      </c>
      <c r="Q3896" s="56">
        <f>IFERROR(Tabla3[[#This Row],[% PRODUCTO]]+Tabla3[[#This Row],[% LÍNEA]]," ")</f>
        <v>0</v>
      </c>
      <c r="R3896" s="60">
        <f>Tabla3[[#This Row],[OCULTAR3]]</f>
        <v>1.5222199999999999</v>
      </c>
      <c r="S3896" s="60">
        <f>Tabla3[[#This Row],[PRECIO SIN %]]-Tabla3[[#This Row],[PRECIO SIN %]]*10%</f>
        <v>1.3699979999999998</v>
      </c>
      <c r="T3896" s="80">
        <f>(Tabla3[[#This Row],[PRECIO CON DESCT.]]-(Tabla3[[#This Row],[PRECIO CON DESCT.]]*$T$6))</f>
        <v>0.86309873999999986</v>
      </c>
      <c r="U3896" s="96"/>
      <c r="V3896" s="94">
        <f>Tabla3[[#This Row],[PRECIO %      en $]]*Tabla3[[#This Row],[PEDIDO ]]</f>
        <v>0</v>
      </c>
      <c r="W3896" s="57">
        <f>Tabla3[[#This Row],[PRECIO CON DESCT.]]*Tabla3[[#This Row],[PEDIDO ]]</f>
        <v>0</v>
      </c>
      <c r="X3896" s="58">
        <f>Tabla3[[#This Row],[PRECIO SIN %]]*Tabla3[[#This Row],[PEDIDO ]]</f>
        <v>0</v>
      </c>
    </row>
    <row r="3897" spans="1:24" ht="33" customHeight="1" x14ac:dyDescent="0.4">
      <c r="A3897" s="124">
        <v>6972559545636</v>
      </c>
      <c r="B3897" s="51" t="s">
        <v>297</v>
      </c>
      <c r="C3897" s="51" t="s">
        <v>409</v>
      </c>
      <c r="D38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97" s="118" t="s">
        <v>4359</v>
      </c>
      <c r="F3897" s="75" t="s">
        <v>526</v>
      </c>
      <c r="G38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97" s="77">
        <v>104</v>
      </c>
      <c r="J3897" s="52">
        <v>1.56667</v>
      </c>
      <c r="K3897" s="53">
        <f>Tabla3[[#This Row],[PRECIOS]]-Tabla3[[#This Row],[PRECIOS]]*10%</f>
        <v>1.4100030000000001</v>
      </c>
      <c r="L3897" s="101"/>
      <c r="M3897" s="54"/>
      <c r="N3897" s="55">
        <f>IFERROR(Tabla3[[#This Row],[PRECIOS]]-Tabla3[[#This Row],[PRECIOS]]*Tabla3[[#This Row],[% PRODUCTO]]," ")</f>
        <v>1.56667</v>
      </c>
      <c r="O3897" s="54"/>
      <c r="P3897" s="55">
        <f>IFERROR(Tabla3[[#This Row],[OCULTAR2]]-Tabla3[[#This Row],[OCULTAR2]]*Tabla3[[#This Row],[% LÍNEA]]," ")</f>
        <v>1.56667</v>
      </c>
      <c r="Q3897" s="56">
        <f>IFERROR(Tabla3[[#This Row],[% PRODUCTO]]+Tabla3[[#This Row],[% LÍNEA]]," ")</f>
        <v>0</v>
      </c>
      <c r="R3897" s="53">
        <f>Tabla3[[#This Row],[OCULTAR3]]</f>
        <v>1.56667</v>
      </c>
      <c r="S3897" s="53">
        <f>Tabla3[[#This Row],[PRECIO SIN %]]-Tabla3[[#This Row],[PRECIO SIN %]]*10%</f>
        <v>1.4100030000000001</v>
      </c>
      <c r="T3897" s="80">
        <f>(Tabla3[[#This Row],[PRECIO CON DESCT.]]-(Tabla3[[#This Row],[PRECIO CON DESCT.]]*$T$6))</f>
        <v>0.88830189000000004</v>
      </c>
      <c r="U3897" s="96"/>
      <c r="V3897" s="94">
        <f>Tabla3[[#This Row],[PRECIO %      en $]]*Tabla3[[#This Row],[PEDIDO ]]</f>
        <v>0</v>
      </c>
      <c r="W3897" s="57">
        <f>Tabla3[[#This Row],[PRECIO CON DESCT.]]*Tabla3[[#This Row],[PEDIDO ]]</f>
        <v>0</v>
      </c>
      <c r="X3897" s="58">
        <f>Tabla3[[#This Row],[PRECIO SIN %]]*Tabla3[[#This Row],[PEDIDO ]]</f>
        <v>0</v>
      </c>
    </row>
    <row r="3898" spans="1:24" ht="33" customHeight="1" x14ac:dyDescent="0.4">
      <c r="A3898" s="125">
        <v>6972559545780</v>
      </c>
      <c r="B3898" s="59" t="s">
        <v>297</v>
      </c>
      <c r="C3898" s="59" t="s">
        <v>409</v>
      </c>
      <c r="D38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98" s="119" t="s">
        <v>4360</v>
      </c>
      <c r="F3898" s="76" t="s">
        <v>526</v>
      </c>
      <c r="G38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98" s="78">
        <v>232</v>
      </c>
      <c r="J3898" s="52">
        <v>1.5555600000000001</v>
      </c>
      <c r="K3898" s="60">
        <f>Tabla3[[#This Row],[PRECIOS]]-Tabla3[[#This Row],[PRECIOS]]*10%</f>
        <v>1.400004</v>
      </c>
      <c r="L3898" s="101"/>
      <c r="M3898" s="61"/>
      <c r="N3898" s="55">
        <f>IFERROR(Tabla3[[#This Row],[PRECIOS]]-Tabla3[[#This Row],[PRECIOS]]*Tabla3[[#This Row],[% PRODUCTO]]," ")</f>
        <v>1.5555600000000001</v>
      </c>
      <c r="O3898" s="61"/>
      <c r="P3898" s="55">
        <f>IFERROR(Tabla3[[#This Row],[OCULTAR2]]-Tabla3[[#This Row],[OCULTAR2]]*Tabla3[[#This Row],[% LÍNEA]]," ")</f>
        <v>1.5555600000000001</v>
      </c>
      <c r="Q3898" s="56">
        <f>IFERROR(Tabla3[[#This Row],[% PRODUCTO]]+Tabla3[[#This Row],[% LÍNEA]]," ")</f>
        <v>0</v>
      </c>
      <c r="R3898" s="60">
        <f>Tabla3[[#This Row],[OCULTAR3]]</f>
        <v>1.5555600000000001</v>
      </c>
      <c r="S3898" s="60">
        <f>Tabla3[[#This Row],[PRECIO SIN %]]-Tabla3[[#This Row],[PRECIO SIN %]]*10%</f>
        <v>1.400004</v>
      </c>
      <c r="T3898" s="80">
        <f>(Tabla3[[#This Row],[PRECIO CON DESCT.]]-(Tabla3[[#This Row],[PRECIO CON DESCT.]]*$T$6))</f>
        <v>0.88200252000000001</v>
      </c>
      <c r="U3898" s="96"/>
      <c r="V3898" s="94">
        <f>Tabla3[[#This Row],[PRECIO %      en $]]*Tabla3[[#This Row],[PEDIDO ]]</f>
        <v>0</v>
      </c>
      <c r="W3898" s="57">
        <f>Tabla3[[#This Row],[PRECIO CON DESCT.]]*Tabla3[[#This Row],[PEDIDO ]]</f>
        <v>0</v>
      </c>
      <c r="X3898" s="58">
        <f>Tabla3[[#This Row],[PRECIO SIN %]]*Tabla3[[#This Row],[PEDIDO ]]</f>
        <v>0</v>
      </c>
    </row>
    <row r="3899" spans="1:24" ht="33" customHeight="1" x14ac:dyDescent="0.4">
      <c r="A3899" s="124" t="s">
        <v>82</v>
      </c>
      <c r="B3899" s="51" t="s">
        <v>297</v>
      </c>
      <c r="C3899" s="51" t="s">
        <v>387</v>
      </c>
      <c r="D38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899" s="118" t="s">
        <v>4361</v>
      </c>
      <c r="F3899" s="75" t="s">
        <v>526</v>
      </c>
      <c r="G38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8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899" s="77">
        <v>47</v>
      </c>
      <c r="J3899" s="52">
        <v>1.38889</v>
      </c>
      <c r="K3899" s="53">
        <f>Tabla3[[#This Row],[PRECIOS]]-Tabla3[[#This Row],[PRECIOS]]*10%</f>
        <v>1.2500009999999999</v>
      </c>
      <c r="L3899" s="101"/>
      <c r="M3899" s="54"/>
      <c r="N3899" s="55">
        <f>IFERROR(Tabla3[[#This Row],[PRECIOS]]-Tabla3[[#This Row],[PRECIOS]]*Tabla3[[#This Row],[% PRODUCTO]]," ")</f>
        <v>1.38889</v>
      </c>
      <c r="O3899" s="54"/>
      <c r="P3899" s="55">
        <f>IFERROR(Tabla3[[#This Row],[OCULTAR2]]-Tabla3[[#This Row],[OCULTAR2]]*Tabla3[[#This Row],[% LÍNEA]]," ")</f>
        <v>1.38889</v>
      </c>
      <c r="Q3899" s="56">
        <f>IFERROR(Tabla3[[#This Row],[% PRODUCTO]]+Tabla3[[#This Row],[% LÍNEA]]," ")</f>
        <v>0</v>
      </c>
      <c r="R3899" s="53">
        <f>Tabla3[[#This Row],[OCULTAR3]]</f>
        <v>1.38889</v>
      </c>
      <c r="S3899" s="53">
        <f>Tabla3[[#This Row],[PRECIO SIN %]]-Tabla3[[#This Row],[PRECIO SIN %]]*10%</f>
        <v>1.2500009999999999</v>
      </c>
      <c r="T3899" s="80">
        <f>(Tabla3[[#This Row],[PRECIO CON DESCT.]]-(Tabla3[[#This Row],[PRECIO CON DESCT.]]*$T$6))</f>
        <v>0.78750063000000003</v>
      </c>
      <c r="U3899" s="96"/>
      <c r="V3899" s="94">
        <f>Tabla3[[#This Row],[PRECIO %      en $]]*Tabla3[[#This Row],[PEDIDO ]]</f>
        <v>0</v>
      </c>
      <c r="W3899" s="57">
        <f>Tabla3[[#This Row],[PRECIO CON DESCT.]]*Tabla3[[#This Row],[PEDIDO ]]</f>
        <v>0</v>
      </c>
      <c r="X3899" s="58">
        <f>Tabla3[[#This Row],[PRECIO SIN %]]*Tabla3[[#This Row],[PEDIDO ]]</f>
        <v>0</v>
      </c>
    </row>
    <row r="3900" spans="1:24" ht="33" customHeight="1" x14ac:dyDescent="0.4">
      <c r="A3900" s="125">
        <v>6972559545827</v>
      </c>
      <c r="B3900" s="59" t="s">
        <v>297</v>
      </c>
      <c r="C3900" s="59" t="s">
        <v>409</v>
      </c>
      <c r="D39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00" s="119" t="s">
        <v>4362</v>
      </c>
      <c r="F3900" s="76" t="s">
        <v>526</v>
      </c>
      <c r="G39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00" s="78">
        <v>262</v>
      </c>
      <c r="J3900" s="52">
        <v>1.5555600000000001</v>
      </c>
      <c r="K3900" s="60">
        <f>Tabla3[[#This Row],[PRECIOS]]-Tabla3[[#This Row],[PRECIOS]]*10%</f>
        <v>1.400004</v>
      </c>
      <c r="L3900" s="101"/>
      <c r="M3900" s="61"/>
      <c r="N3900" s="55">
        <f>IFERROR(Tabla3[[#This Row],[PRECIOS]]-Tabla3[[#This Row],[PRECIOS]]*Tabla3[[#This Row],[% PRODUCTO]]," ")</f>
        <v>1.5555600000000001</v>
      </c>
      <c r="O3900" s="61"/>
      <c r="P3900" s="55">
        <f>IFERROR(Tabla3[[#This Row],[OCULTAR2]]-Tabla3[[#This Row],[OCULTAR2]]*Tabla3[[#This Row],[% LÍNEA]]," ")</f>
        <v>1.5555600000000001</v>
      </c>
      <c r="Q3900" s="56">
        <f>IFERROR(Tabla3[[#This Row],[% PRODUCTO]]+Tabla3[[#This Row],[% LÍNEA]]," ")</f>
        <v>0</v>
      </c>
      <c r="R3900" s="60">
        <f>Tabla3[[#This Row],[OCULTAR3]]</f>
        <v>1.5555600000000001</v>
      </c>
      <c r="S3900" s="60">
        <f>Tabla3[[#This Row],[PRECIO SIN %]]-Tabla3[[#This Row],[PRECIO SIN %]]*10%</f>
        <v>1.400004</v>
      </c>
      <c r="T3900" s="80">
        <f>(Tabla3[[#This Row],[PRECIO CON DESCT.]]-(Tabla3[[#This Row],[PRECIO CON DESCT.]]*$T$6))</f>
        <v>0.88200252000000001</v>
      </c>
      <c r="U3900" s="96"/>
      <c r="V3900" s="94">
        <f>Tabla3[[#This Row],[PRECIO %      en $]]*Tabla3[[#This Row],[PEDIDO ]]</f>
        <v>0</v>
      </c>
      <c r="W3900" s="57">
        <f>Tabla3[[#This Row],[PRECIO CON DESCT.]]*Tabla3[[#This Row],[PEDIDO ]]</f>
        <v>0</v>
      </c>
      <c r="X3900" s="58">
        <f>Tabla3[[#This Row],[PRECIO SIN %]]*Tabla3[[#This Row],[PEDIDO ]]</f>
        <v>0</v>
      </c>
    </row>
    <row r="3901" spans="1:24" ht="33" customHeight="1" x14ac:dyDescent="0.4">
      <c r="A3901" s="124">
        <v>6972559545575</v>
      </c>
      <c r="B3901" s="51" t="s">
        <v>297</v>
      </c>
      <c r="C3901" s="51" t="s">
        <v>409</v>
      </c>
      <c r="D39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01" s="118" t="s">
        <v>4363</v>
      </c>
      <c r="F3901" s="75" t="s">
        <v>526</v>
      </c>
      <c r="G39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01" s="77">
        <v>165</v>
      </c>
      <c r="J3901" s="52">
        <v>1.7777799999999999</v>
      </c>
      <c r="K3901" s="53">
        <f>Tabla3[[#This Row],[PRECIOS]]-Tabla3[[#This Row],[PRECIOS]]*10%</f>
        <v>1.6000019999999999</v>
      </c>
      <c r="L3901" s="101"/>
      <c r="M3901" s="54"/>
      <c r="N3901" s="55">
        <f>IFERROR(Tabla3[[#This Row],[PRECIOS]]-Tabla3[[#This Row],[PRECIOS]]*Tabla3[[#This Row],[% PRODUCTO]]," ")</f>
        <v>1.7777799999999999</v>
      </c>
      <c r="O3901" s="54"/>
      <c r="P3901" s="55">
        <f>IFERROR(Tabla3[[#This Row],[OCULTAR2]]-Tabla3[[#This Row],[OCULTAR2]]*Tabla3[[#This Row],[% LÍNEA]]," ")</f>
        <v>1.7777799999999999</v>
      </c>
      <c r="Q3901" s="56">
        <f>IFERROR(Tabla3[[#This Row],[% PRODUCTO]]+Tabla3[[#This Row],[% LÍNEA]]," ")</f>
        <v>0</v>
      </c>
      <c r="R3901" s="53">
        <f>Tabla3[[#This Row],[OCULTAR3]]</f>
        <v>1.7777799999999999</v>
      </c>
      <c r="S3901" s="53">
        <f>Tabla3[[#This Row],[PRECIO SIN %]]-Tabla3[[#This Row],[PRECIO SIN %]]*10%</f>
        <v>1.6000019999999999</v>
      </c>
      <c r="T3901" s="80">
        <f>(Tabla3[[#This Row],[PRECIO CON DESCT.]]-(Tabla3[[#This Row],[PRECIO CON DESCT.]]*$T$6))</f>
        <v>1.0080012599999999</v>
      </c>
      <c r="U3901" s="96"/>
      <c r="V3901" s="94">
        <f>Tabla3[[#This Row],[PRECIO %      en $]]*Tabla3[[#This Row],[PEDIDO ]]</f>
        <v>0</v>
      </c>
      <c r="W3901" s="57">
        <f>Tabla3[[#This Row],[PRECIO CON DESCT.]]*Tabla3[[#This Row],[PEDIDO ]]</f>
        <v>0</v>
      </c>
      <c r="X3901" s="58">
        <f>Tabla3[[#This Row],[PRECIO SIN %]]*Tabla3[[#This Row],[PEDIDO ]]</f>
        <v>0</v>
      </c>
    </row>
    <row r="3902" spans="1:24" ht="33" customHeight="1" x14ac:dyDescent="0.4">
      <c r="A3902" s="125" t="s">
        <v>361</v>
      </c>
      <c r="B3902" s="59" t="s">
        <v>297</v>
      </c>
      <c r="C3902" s="59" t="s">
        <v>387</v>
      </c>
      <c r="D39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02" s="119" t="s">
        <v>4364</v>
      </c>
      <c r="F3902" s="76" t="s">
        <v>526</v>
      </c>
      <c r="G39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02" s="78">
        <v>17</v>
      </c>
      <c r="J3902" s="52">
        <v>1.38889</v>
      </c>
      <c r="K3902" s="60">
        <f>Tabla3[[#This Row],[PRECIOS]]-Tabla3[[#This Row],[PRECIOS]]*10%</f>
        <v>1.2500009999999999</v>
      </c>
      <c r="L3902" s="101"/>
      <c r="M3902" s="61"/>
      <c r="N3902" s="55">
        <f>IFERROR(Tabla3[[#This Row],[PRECIOS]]-Tabla3[[#This Row],[PRECIOS]]*Tabla3[[#This Row],[% PRODUCTO]]," ")</f>
        <v>1.38889</v>
      </c>
      <c r="O3902" s="61"/>
      <c r="P3902" s="55">
        <f>IFERROR(Tabla3[[#This Row],[OCULTAR2]]-Tabla3[[#This Row],[OCULTAR2]]*Tabla3[[#This Row],[% LÍNEA]]," ")</f>
        <v>1.38889</v>
      </c>
      <c r="Q3902" s="56">
        <f>IFERROR(Tabla3[[#This Row],[% PRODUCTO]]+Tabla3[[#This Row],[% LÍNEA]]," ")</f>
        <v>0</v>
      </c>
      <c r="R3902" s="60">
        <f>Tabla3[[#This Row],[OCULTAR3]]</f>
        <v>1.38889</v>
      </c>
      <c r="S3902" s="60">
        <f>Tabla3[[#This Row],[PRECIO SIN %]]-Tabla3[[#This Row],[PRECIO SIN %]]*10%</f>
        <v>1.2500009999999999</v>
      </c>
      <c r="T3902" s="80">
        <f>(Tabla3[[#This Row],[PRECIO CON DESCT.]]-(Tabla3[[#This Row],[PRECIO CON DESCT.]]*$T$6))</f>
        <v>0.78750063000000003</v>
      </c>
      <c r="U3902" s="96"/>
      <c r="V3902" s="94">
        <f>Tabla3[[#This Row],[PRECIO %      en $]]*Tabla3[[#This Row],[PEDIDO ]]</f>
        <v>0</v>
      </c>
      <c r="W3902" s="57">
        <f>Tabla3[[#This Row],[PRECIO CON DESCT.]]*Tabla3[[#This Row],[PEDIDO ]]</f>
        <v>0</v>
      </c>
      <c r="X3902" s="58">
        <f>Tabla3[[#This Row],[PRECIO SIN %]]*Tabla3[[#This Row],[PEDIDO ]]</f>
        <v>0</v>
      </c>
    </row>
    <row r="3903" spans="1:24" ht="33" customHeight="1" x14ac:dyDescent="0.4">
      <c r="A3903" s="124">
        <v>6972559545742</v>
      </c>
      <c r="B3903" s="51" t="s">
        <v>297</v>
      </c>
      <c r="C3903" s="51" t="s">
        <v>409</v>
      </c>
      <c r="D39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03" s="118" t="s">
        <v>4365</v>
      </c>
      <c r="F3903" s="75" t="s">
        <v>526</v>
      </c>
      <c r="G39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03" s="77">
        <v>216</v>
      </c>
      <c r="J3903" s="52">
        <v>1.5555600000000001</v>
      </c>
      <c r="K3903" s="53">
        <f>Tabla3[[#This Row],[PRECIOS]]-Tabla3[[#This Row],[PRECIOS]]*10%</f>
        <v>1.400004</v>
      </c>
      <c r="L3903" s="101"/>
      <c r="M3903" s="54"/>
      <c r="N3903" s="55">
        <f>IFERROR(Tabla3[[#This Row],[PRECIOS]]-Tabla3[[#This Row],[PRECIOS]]*Tabla3[[#This Row],[% PRODUCTO]]," ")</f>
        <v>1.5555600000000001</v>
      </c>
      <c r="O3903" s="54"/>
      <c r="P3903" s="55">
        <f>IFERROR(Tabla3[[#This Row],[OCULTAR2]]-Tabla3[[#This Row],[OCULTAR2]]*Tabla3[[#This Row],[% LÍNEA]]," ")</f>
        <v>1.5555600000000001</v>
      </c>
      <c r="Q3903" s="56">
        <f>IFERROR(Tabla3[[#This Row],[% PRODUCTO]]+Tabla3[[#This Row],[% LÍNEA]]," ")</f>
        <v>0</v>
      </c>
      <c r="R3903" s="53">
        <f>Tabla3[[#This Row],[OCULTAR3]]</f>
        <v>1.5555600000000001</v>
      </c>
      <c r="S3903" s="53">
        <f>Tabla3[[#This Row],[PRECIO SIN %]]-Tabla3[[#This Row],[PRECIO SIN %]]*10%</f>
        <v>1.400004</v>
      </c>
      <c r="T3903" s="80">
        <f>(Tabla3[[#This Row],[PRECIO CON DESCT.]]-(Tabla3[[#This Row],[PRECIO CON DESCT.]]*$T$6))</f>
        <v>0.88200252000000001</v>
      </c>
      <c r="U3903" s="96"/>
      <c r="V3903" s="94">
        <f>Tabla3[[#This Row],[PRECIO %      en $]]*Tabla3[[#This Row],[PEDIDO ]]</f>
        <v>0</v>
      </c>
      <c r="W3903" s="57">
        <f>Tabla3[[#This Row],[PRECIO CON DESCT.]]*Tabla3[[#This Row],[PEDIDO ]]</f>
        <v>0</v>
      </c>
      <c r="X3903" s="58">
        <f>Tabla3[[#This Row],[PRECIO SIN %]]*Tabla3[[#This Row],[PEDIDO ]]</f>
        <v>0</v>
      </c>
    </row>
    <row r="3904" spans="1:24" ht="33" customHeight="1" x14ac:dyDescent="0.4">
      <c r="A3904" s="125" t="s">
        <v>410</v>
      </c>
      <c r="B3904" s="59" t="s">
        <v>297</v>
      </c>
      <c r="C3904" s="59" t="s">
        <v>387</v>
      </c>
      <c r="D39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04" s="119" t="s">
        <v>4366</v>
      </c>
      <c r="F3904" s="76" t="s">
        <v>537</v>
      </c>
      <c r="G39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04" s="78">
        <v>43</v>
      </c>
      <c r="J3904" s="52">
        <v>0.91110999999999998</v>
      </c>
      <c r="K3904" s="60">
        <f>Tabla3[[#This Row],[PRECIOS]]-Tabla3[[#This Row],[PRECIOS]]*10%</f>
        <v>0.81999899999999992</v>
      </c>
      <c r="L3904" s="101"/>
      <c r="M3904" s="61"/>
      <c r="N3904" s="55">
        <f>IFERROR(Tabla3[[#This Row],[PRECIOS]]-Tabla3[[#This Row],[PRECIOS]]*Tabla3[[#This Row],[% PRODUCTO]]," ")</f>
        <v>0.91110999999999998</v>
      </c>
      <c r="O3904" s="61"/>
      <c r="P3904" s="55">
        <f>IFERROR(Tabla3[[#This Row],[OCULTAR2]]-Tabla3[[#This Row],[OCULTAR2]]*Tabla3[[#This Row],[% LÍNEA]]," ")</f>
        <v>0.91110999999999998</v>
      </c>
      <c r="Q3904" s="56">
        <f>IFERROR(Tabla3[[#This Row],[% PRODUCTO]]+Tabla3[[#This Row],[% LÍNEA]]," ")</f>
        <v>0</v>
      </c>
      <c r="R3904" s="60">
        <f>Tabla3[[#This Row],[OCULTAR3]]</f>
        <v>0.91110999999999998</v>
      </c>
      <c r="S3904" s="60">
        <f>Tabla3[[#This Row],[PRECIO SIN %]]-Tabla3[[#This Row],[PRECIO SIN %]]*10%</f>
        <v>0.81999899999999992</v>
      </c>
      <c r="T3904" s="80">
        <f>(Tabla3[[#This Row],[PRECIO CON DESCT.]]-(Tabla3[[#This Row],[PRECIO CON DESCT.]]*$T$6))</f>
        <v>0.51659937</v>
      </c>
      <c r="U3904" s="96"/>
      <c r="V3904" s="94">
        <f>Tabla3[[#This Row],[PRECIO %      en $]]*Tabla3[[#This Row],[PEDIDO ]]</f>
        <v>0</v>
      </c>
      <c r="W3904" s="57">
        <f>Tabla3[[#This Row],[PRECIO CON DESCT.]]*Tabla3[[#This Row],[PEDIDO ]]</f>
        <v>0</v>
      </c>
      <c r="X3904" s="58">
        <f>Tabla3[[#This Row],[PRECIO SIN %]]*Tabla3[[#This Row],[PEDIDO ]]</f>
        <v>0</v>
      </c>
    </row>
    <row r="3905" spans="1:24" ht="33" customHeight="1" x14ac:dyDescent="0.4">
      <c r="A3905" s="124">
        <v>6958590414032</v>
      </c>
      <c r="B3905" s="51" t="s">
        <v>297</v>
      </c>
      <c r="C3905" s="51" t="s">
        <v>409</v>
      </c>
      <c r="D39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05" s="118" t="s">
        <v>4367</v>
      </c>
      <c r="F3905" s="75" t="s">
        <v>526</v>
      </c>
      <c r="G39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05" s="77">
        <v>17</v>
      </c>
      <c r="J3905" s="52">
        <v>1.18889</v>
      </c>
      <c r="K3905" s="53">
        <f>Tabla3[[#This Row],[PRECIOS]]-Tabla3[[#This Row],[PRECIOS]]*10%</f>
        <v>1.070001</v>
      </c>
      <c r="L3905" s="101"/>
      <c r="M3905" s="54"/>
      <c r="N3905" s="55">
        <f>IFERROR(Tabla3[[#This Row],[PRECIOS]]-Tabla3[[#This Row],[PRECIOS]]*Tabla3[[#This Row],[% PRODUCTO]]," ")</f>
        <v>1.18889</v>
      </c>
      <c r="O3905" s="54"/>
      <c r="P3905" s="55">
        <f>IFERROR(Tabla3[[#This Row],[OCULTAR2]]-Tabla3[[#This Row],[OCULTAR2]]*Tabla3[[#This Row],[% LÍNEA]]," ")</f>
        <v>1.18889</v>
      </c>
      <c r="Q3905" s="56">
        <f>IFERROR(Tabla3[[#This Row],[% PRODUCTO]]+Tabla3[[#This Row],[% LÍNEA]]," ")</f>
        <v>0</v>
      </c>
      <c r="R3905" s="53">
        <f>Tabla3[[#This Row],[OCULTAR3]]</f>
        <v>1.18889</v>
      </c>
      <c r="S3905" s="53">
        <f>Tabla3[[#This Row],[PRECIO SIN %]]-Tabla3[[#This Row],[PRECIO SIN %]]*10%</f>
        <v>1.070001</v>
      </c>
      <c r="T3905" s="80">
        <f>(Tabla3[[#This Row],[PRECIO CON DESCT.]]-(Tabla3[[#This Row],[PRECIO CON DESCT.]]*$T$6))</f>
        <v>0.67410062999999998</v>
      </c>
      <c r="U3905" s="96"/>
      <c r="V3905" s="94">
        <f>Tabla3[[#This Row],[PRECIO %      en $]]*Tabla3[[#This Row],[PEDIDO ]]</f>
        <v>0</v>
      </c>
      <c r="W3905" s="57">
        <f>Tabla3[[#This Row],[PRECIO CON DESCT.]]*Tabla3[[#This Row],[PEDIDO ]]</f>
        <v>0</v>
      </c>
      <c r="X3905" s="58">
        <f>Tabla3[[#This Row],[PRECIO SIN %]]*Tabla3[[#This Row],[PEDIDO ]]</f>
        <v>0</v>
      </c>
    </row>
    <row r="3906" spans="1:24" ht="33" customHeight="1" x14ac:dyDescent="0.4">
      <c r="A3906" s="125" t="s">
        <v>411</v>
      </c>
      <c r="B3906" s="59" t="s">
        <v>297</v>
      </c>
      <c r="C3906" s="59" t="s">
        <v>387</v>
      </c>
      <c r="D39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06" s="119" t="s">
        <v>4368</v>
      </c>
      <c r="F3906" s="76" t="s">
        <v>537</v>
      </c>
      <c r="G39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06" s="78">
        <v>88</v>
      </c>
      <c r="J3906" s="52">
        <v>1.0888899999999999</v>
      </c>
      <c r="K3906" s="60">
        <f>Tabla3[[#This Row],[PRECIOS]]-Tabla3[[#This Row],[PRECIOS]]*10%</f>
        <v>0.9800009999999999</v>
      </c>
      <c r="L3906" s="101"/>
      <c r="M3906" s="61"/>
      <c r="N3906" s="55">
        <f>IFERROR(Tabla3[[#This Row],[PRECIOS]]-Tabla3[[#This Row],[PRECIOS]]*Tabla3[[#This Row],[% PRODUCTO]]," ")</f>
        <v>1.0888899999999999</v>
      </c>
      <c r="O3906" s="61"/>
      <c r="P3906" s="55">
        <f>IFERROR(Tabla3[[#This Row],[OCULTAR2]]-Tabla3[[#This Row],[OCULTAR2]]*Tabla3[[#This Row],[% LÍNEA]]," ")</f>
        <v>1.0888899999999999</v>
      </c>
      <c r="Q3906" s="56">
        <f>IFERROR(Tabla3[[#This Row],[% PRODUCTO]]+Tabla3[[#This Row],[% LÍNEA]]," ")</f>
        <v>0</v>
      </c>
      <c r="R3906" s="60">
        <f>Tabla3[[#This Row],[OCULTAR3]]</f>
        <v>1.0888899999999999</v>
      </c>
      <c r="S3906" s="60">
        <f>Tabla3[[#This Row],[PRECIO SIN %]]-Tabla3[[#This Row],[PRECIO SIN %]]*10%</f>
        <v>0.9800009999999999</v>
      </c>
      <c r="T3906" s="80">
        <f>(Tabla3[[#This Row],[PRECIO CON DESCT.]]-(Tabla3[[#This Row],[PRECIO CON DESCT.]]*$T$6))</f>
        <v>0.61740062999999989</v>
      </c>
      <c r="U3906" s="96"/>
      <c r="V3906" s="94">
        <f>Tabla3[[#This Row],[PRECIO %      en $]]*Tabla3[[#This Row],[PEDIDO ]]</f>
        <v>0</v>
      </c>
      <c r="W3906" s="57">
        <f>Tabla3[[#This Row],[PRECIO CON DESCT.]]*Tabla3[[#This Row],[PEDIDO ]]</f>
        <v>0</v>
      </c>
      <c r="X3906" s="58">
        <f>Tabla3[[#This Row],[PRECIO SIN %]]*Tabla3[[#This Row],[PEDIDO ]]</f>
        <v>0</v>
      </c>
    </row>
    <row r="3907" spans="1:24" ht="33" customHeight="1" x14ac:dyDescent="0.4">
      <c r="A3907" s="124">
        <v>6972559545681</v>
      </c>
      <c r="B3907" s="51" t="s">
        <v>297</v>
      </c>
      <c r="C3907" s="51" t="s">
        <v>409</v>
      </c>
      <c r="D39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07" s="118" t="s">
        <v>4369</v>
      </c>
      <c r="F3907" s="75" t="s">
        <v>526</v>
      </c>
      <c r="G39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07" s="77">
        <v>99</v>
      </c>
      <c r="J3907" s="52">
        <v>1.18889</v>
      </c>
      <c r="K3907" s="53">
        <f>Tabla3[[#This Row],[PRECIOS]]-Tabla3[[#This Row],[PRECIOS]]*10%</f>
        <v>1.070001</v>
      </c>
      <c r="L3907" s="101"/>
      <c r="M3907" s="54"/>
      <c r="N3907" s="55">
        <f>IFERROR(Tabla3[[#This Row],[PRECIOS]]-Tabla3[[#This Row],[PRECIOS]]*Tabla3[[#This Row],[% PRODUCTO]]," ")</f>
        <v>1.18889</v>
      </c>
      <c r="O3907" s="54"/>
      <c r="P3907" s="55">
        <f>IFERROR(Tabla3[[#This Row],[OCULTAR2]]-Tabla3[[#This Row],[OCULTAR2]]*Tabla3[[#This Row],[% LÍNEA]]," ")</f>
        <v>1.18889</v>
      </c>
      <c r="Q3907" s="56">
        <f>IFERROR(Tabla3[[#This Row],[% PRODUCTO]]+Tabla3[[#This Row],[% LÍNEA]]," ")</f>
        <v>0</v>
      </c>
      <c r="R3907" s="53">
        <f>Tabla3[[#This Row],[OCULTAR3]]</f>
        <v>1.18889</v>
      </c>
      <c r="S3907" s="53">
        <f>Tabla3[[#This Row],[PRECIO SIN %]]-Tabla3[[#This Row],[PRECIO SIN %]]*10%</f>
        <v>1.070001</v>
      </c>
      <c r="T3907" s="80">
        <f>(Tabla3[[#This Row],[PRECIO CON DESCT.]]-(Tabla3[[#This Row],[PRECIO CON DESCT.]]*$T$6))</f>
        <v>0.67410062999999998</v>
      </c>
      <c r="U3907" s="96"/>
      <c r="V3907" s="94">
        <f>Tabla3[[#This Row],[PRECIO %      en $]]*Tabla3[[#This Row],[PEDIDO ]]</f>
        <v>0</v>
      </c>
      <c r="W3907" s="57">
        <f>Tabla3[[#This Row],[PRECIO CON DESCT.]]*Tabla3[[#This Row],[PEDIDO ]]</f>
        <v>0</v>
      </c>
      <c r="X3907" s="58">
        <f>Tabla3[[#This Row],[PRECIO SIN %]]*Tabla3[[#This Row],[PEDIDO ]]</f>
        <v>0</v>
      </c>
    </row>
    <row r="3908" spans="1:24" ht="33" customHeight="1" x14ac:dyDescent="0.4">
      <c r="A3908" s="125" t="s">
        <v>361</v>
      </c>
      <c r="B3908" s="59" t="s">
        <v>297</v>
      </c>
      <c r="C3908" s="59" t="s">
        <v>387</v>
      </c>
      <c r="D39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08" s="119" t="s">
        <v>4370</v>
      </c>
      <c r="F3908" s="76" t="s">
        <v>526</v>
      </c>
      <c r="G39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08" s="78">
        <v>60</v>
      </c>
      <c r="J3908" s="52">
        <v>1.11111</v>
      </c>
      <c r="K3908" s="60">
        <f>Tabla3[[#This Row],[PRECIOS]]-Tabla3[[#This Row],[PRECIOS]]*10%</f>
        <v>0.99999900000000008</v>
      </c>
      <c r="L3908" s="101"/>
      <c r="M3908" s="61"/>
      <c r="N3908" s="55">
        <f>IFERROR(Tabla3[[#This Row],[PRECIOS]]-Tabla3[[#This Row],[PRECIOS]]*Tabla3[[#This Row],[% PRODUCTO]]," ")</f>
        <v>1.11111</v>
      </c>
      <c r="O3908" s="61"/>
      <c r="P3908" s="55">
        <f>IFERROR(Tabla3[[#This Row],[OCULTAR2]]-Tabla3[[#This Row],[OCULTAR2]]*Tabla3[[#This Row],[% LÍNEA]]," ")</f>
        <v>1.11111</v>
      </c>
      <c r="Q3908" s="56">
        <f>IFERROR(Tabla3[[#This Row],[% PRODUCTO]]+Tabla3[[#This Row],[% LÍNEA]]," ")</f>
        <v>0</v>
      </c>
      <c r="R3908" s="60">
        <f>Tabla3[[#This Row],[OCULTAR3]]</f>
        <v>1.11111</v>
      </c>
      <c r="S3908" s="60">
        <f>Tabla3[[#This Row],[PRECIO SIN %]]-Tabla3[[#This Row],[PRECIO SIN %]]*10%</f>
        <v>0.99999900000000008</v>
      </c>
      <c r="T3908" s="80">
        <f>(Tabla3[[#This Row],[PRECIO CON DESCT.]]-(Tabla3[[#This Row],[PRECIO CON DESCT.]]*$T$6))</f>
        <v>0.62999937000000006</v>
      </c>
      <c r="U3908" s="96"/>
      <c r="V3908" s="94">
        <f>Tabla3[[#This Row],[PRECIO %      en $]]*Tabla3[[#This Row],[PEDIDO ]]</f>
        <v>0</v>
      </c>
      <c r="W3908" s="57">
        <f>Tabla3[[#This Row],[PRECIO CON DESCT.]]*Tabla3[[#This Row],[PEDIDO ]]</f>
        <v>0</v>
      </c>
      <c r="X3908" s="58">
        <f>Tabla3[[#This Row],[PRECIO SIN %]]*Tabla3[[#This Row],[PEDIDO ]]</f>
        <v>0</v>
      </c>
    </row>
    <row r="3909" spans="1:24" ht="33" customHeight="1" x14ac:dyDescent="0.4">
      <c r="A3909" s="124">
        <v>6972559545728</v>
      </c>
      <c r="B3909" s="51" t="s">
        <v>297</v>
      </c>
      <c r="C3909" s="51" t="s">
        <v>409</v>
      </c>
      <c r="D39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09" s="118" t="s">
        <v>4371</v>
      </c>
      <c r="F3909" s="75" t="s">
        <v>526</v>
      </c>
      <c r="G39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09" s="77">
        <v>106</v>
      </c>
      <c r="J3909" s="52">
        <v>1.3444400000000001</v>
      </c>
      <c r="K3909" s="53">
        <f>Tabla3[[#This Row],[PRECIOS]]-Tabla3[[#This Row],[PRECIOS]]*10%</f>
        <v>1.2099960000000001</v>
      </c>
      <c r="L3909" s="101"/>
      <c r="M3909" s="54"/>
      <c r="N3909" s="55">
        <f>IFERROR(Tabla3[[#This Row],[PRECIOS]]-Tabla3[[#This Row],[PRECIOS]]*Tabla3[[#This Row],[% PRODUCTO]]," ")</f>
        <v>1.3444400000000001</v>
      </c>
      <c r="O3909" s="54"/>
      <c r="P3909" s="55">
        <f>IFERROR(Tabla3[[#This Row],[OCULTAR2]]-Tabla3[[#This Row],[OCULTAR2]]*Tabla3[[#This Row],[% LÍNEA]]," ")</f>
        <v>1.3444400000000001</v>
      </c>
      <c r="Q3909" s="56">
        <f>IFERROR(Tabla3[[#This Row],[% PRODUCTO]]+Tabla3[[#This Row],[% LÍNEA]]," ")</f>
        <v>0</v>
      </c>
      <c r="R3909" s="53">
        <f>Tabla3[[#This Row],[OCULTAR3]]</f>
        <v>1.3444400000000001</v>
      </c>
      <c r="S3909" s="53">
        <f>Tabla3[[#This Row],[PRECIO SIN %]]-Tabla3[[#This Row],[PRECIO SIN %]]*10%</f>
        <v>1.2099960000000001</v>
      </c>
      <c r="T3909" s="80">
        <f>(Tabla3[[#This Row],[PRECIO CON DESCT.]]-(Tabla3[[#This Row],[PRECIO CON DESCT.]]*$T$6))</f>
        <v>0.76229747999999997</v>
      </c>
      <c r="U3909" s="96"/>
      <c r="V3909" s="94">
        <f>Tabla3[[#This Row],[PRECIO %      en $]]*Tabla3[[#This Row],[PEDIDO ]]</f>
        <v>0</v>
      </c>
      <c r="W3909" s="57">
        <f>Tabla3[[#This Row],[PRECIO CON DESCT.]]*Tabla3[[#This Row],[PEDIDO ]]</f>
        <v>0</v>
      </c>
      <c r="X3909" s="58">
        <f>Tabla3[[#This Row],[PRECIO SIN %]]*Tabla3[[#This Row],[PEDIDO ]]</f>
        <v>0</v>
      </c>
    </row>
    <row r="3910" spans="1:24" ht="33" customHeight="1" x14ac:dyDescent="0.4">
      <c r="A3910" s="125" t="s">
        <v>82</v>
      </c>
      <c r="B3910" s="59" t="s">
        <v>297</v>
      </c>
      <c r="C3910" s="59" t="s">
        <v>387</v>
      </c>
      <c r="D39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10" s="119" t="s">
        <v>4372</v>
      </c>
      <c r="F3910" s="76" t="s">
        <v>526</v>
      </c>
      <c r="G39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10" s="78">
        <v>72</v>
      </c>
      <c r="J3910" s="52">
        <v>1.0888899999999999</v>
      </c>
      <c r="K3910" s="60">
        <f>Tabla3[[#This Row],[PRECIOS]]-Tabla3[[#This Row],[PRECIOS]]*10%</f>
        <v>0.9800009999999999</v>
      </c>
      <c r="L3910" s="101"/>
      <c r="M3910" s="61"/>
      <c r="N3910" s="55">
        <f>IFERROR(Tabla3[[#This Row],[PRECIOS]]-Tabla3[[#This Row],[PRECIOS]]*Tabla3[[#This Row],[% PRODUCTO]]," ")</f>
        <v>1.0888899999999999</v>
      </c>
      <c r="O3910" s="61"/>
      <c r="P3910" s="55">
        <f>IFERROR(Tabla3[[#This Row],[OCULTAR2]]-Tabla3[[#This Row],[OCULTAR2]]*Tabla3[[#This Row],[% LÍNEA]]," ")</f>
        <v>1.0888899999999999</v>
      </c>
      <c r="Q3910" s="56">
        <f>IFERROR(Tabla3[[#This Row],[% PRODUCTO]]+Tabla3[[#This Row],[% LÍNEA]]," ")</f>
        <v>0</v>
      </c>
      <c r="R3910" s="60">
        <f>Tabla3[[#This Row],[OCULTAR3]]</f>
        <v>1.0888899999999999</v>
      </c>
      <c r="S3910" s="60">
        <f>Tabla3[[#This Row],[PRECIO SIN %]]-Tabla3[[#This Row],[PRECIO SIN %]]*10%</f>
        <v>0.9800009999999999</v>
      </c>
      <c r="T3910" s="80">
        <f>(Tabla3[[#This Row],[PRECIO CON DESCT.]]-(Tabla3[[#This Row],[PRECIO CON DESCT.]]*$T$6))</f>
        <v>0.61740062999999989</v>
      </c>
      <c r="U3910" s="96"/>
      <c r="V3910" s="94">
        <f>Tabla3[[#This Row],[PRECIO %      en $]]*Tabla3[[#This Row],[PEDIDO ]]</f>
        <v>0</v>
      </c>
      <c r="W3910" s="57">
        <f>Tabla3[[#This Row],[PRECIO CON DESCT.]]*Tabla3[[#This Row],[PEDIDO ]]</f>
        <v>0</v>
      </c>
      <c r="X3910" s="58">
        <f>Tabla3[[#This Row],[PRECIO SIN %]]*Tabla3[[#This Row],[PEDIDO ]]</f>
        <v>0</v>
      </c>
    </row>
    <row r="3911" spans="1:24" ht="33" customHeight="1" x14ac:dyDescent="0.4">
      <c r="A3911" s="124">
        <v>6972559541058</v>
      </c>
      <c r="B3911" s="51" t="s">
        <v>297</v>
      </c>
      <c r="C3911" s="51" t="s">
        <v>409</v>
      </c>
      <c r="D39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11" s="118" t="s">
        <v>4373</v>
      </c>
      <c r="F3911" s="75" t="s">
        <v>526</v>
      </c>
      <c r="G39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11" s="77">
        <v>59</v>
      </c>
      <c r="J3911" s="52">
        <v>1.4444399999999999</v>
      </c>
      <c r="K3911" s="53">
        <f>Tabla3[[#This Row],[PRECIOS]]-Tabla3[[#This Row],[PRECIOS]]*10%</f>
        <v>1.2999959999999999</v>
      </c>
      <c r="L3911" s="101"/>
      <c r="M3911" s="54"/>
      <c r="N3911" s="55">
        <f>IFERROR(Tabla3[[#This Row],[PRECIOS]]-Tabla3[[#This Row],[PRECIOS]]*Tabla3[[#This Row],[% PRODUCTO]]," ")</f>
        <v>1.4444399999999999</v>
      </c>
      <c r="O3911" s="54"/>
      <c r="P3911" s="55">
        <f>IFERROR(Tabla3[[#This Row],[OCULTAR2]]-Tabla3[[#This Row],[OCULTAR2]]*Tabla3[[#This Row],[% LÍNEA]]," ")</f>
        <v>1.4444399999999999</v>
      </c>
      <c r="Q3911" s="56">
        <f>IFERROR(Tabla3[[#This Row],[% PRODUCTO]]+Tabla3[[#This Row],[% LÍNEA]]," ")</f>
        <v>0</v>
      </c>
      <c r="R3911" s="53">
        <f>Tabla3[[#This Row],[OCULTAR3]]</f>
        <v>1.4444399999999999</v>
      </c>
      <c r="S3911" s="53">
        <f>Tabla3[[#This Row],[PRECIO SIN %]]-Tabla3[[#This Row],[PRECIO SIN %]]*10%</f>
        <v>1.2999959999999999</v>
      </c>
      <c r="T3911" s="80">
        <f>(Tabla3[[#This Row],[PRECIO CON DESCT.]]-(Tabla3[[#This Row],[PRECIO CON DESCT.]]*$T$6))</f>
        <v>0.81899747999999994</v>
      </c>
      <c r="U3911" s="96"/>
      <c r="V3911" s="94">
        <f>Tabla3[[#This Row],[PRECIO %      en $]]*Tabla3[[#This Row],[PEDIDO ]]</f>
        <v>0</v>
      </c>
      <c r="W3911" s="57">
        <f>Tabla3[[#This Row],[PRECIO CON DESCT.]]*Tabla3[[#This Row],[PEDIDO ]]</f>
        <v>0</v>
      </c>
      <c r="X3911" s="58">
        <f>Tabla3[[#This Row],[PRECIO SIN %]]*Tabla3[[#This Row],[PEDIDO ]]</f>
        <v>0</v>
      </c>
    </row>
    <row r="3912" spans="1:24" ht="33" customHeight="1" x14ac:dyDescent="0.4">
      <c r="A3912" s="125">
        <v>6972559545902</v>
      </c>
      <c r="B3912" s="59" t="s">
        <v>297</v>
      </c>
      <c r="C3912" s="59" t="s">
        <v>409</v>
      </c>
      <c r="D39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12" s="119" t="s">
        <v>4374</v>
      </c>
      <c r="F3912" s="76" t="s">
        <v>526</v>
      </c>
      <c r="G39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12" s="78">
        <v>82</v>
      </c>
      <c r="J3912" s="52">
        <v>1.5333300000000001</v>
      </c>
      <c r="K3912" s="60">
        <f>Tabla3[[#This Row],[PRECIOS]]-Tabla3[[#This Row],[PRECIOS]]*10%</f>
        <v>1.3799970000000001</v>
      </c>
      <c r="L3912" s="101"/>
      <c r="M3912" s="61"/>
      <c r="N3912" s="55">
        <f>IFERROR(Tabla3[[#This Row],[PRECIOS]]-Tabla3[[#This Row],[PRECIOS]]*Tabla3[[#This Row],[% PRODUCTO]]," ")</f>
        <v>1.5333300000000001</v>
      </c>
      <c r="O3912" s="61"/>
      <c r="P3912" s="55">
        <f>IFERROR(Tabla3[[#This Row],[OCULTAR2]]-Tabla3[[#This Row],[OCULTAR2]]*Tabla3[[#This Row],[% LÍNEA]]," ")</f>
        <v>1.5333300000000001</v>
      </c>
      <c r="Q3912" s="56">
        <f>IFERROR(Tabla3[[#This Row],[% PRODUCTO]]+Tabla3[[#This Row],[% LÍNEA]]," ")</f>
        <v>0</v>
      </c>
      <c r="R3912" s="60">
        <f>Tabla3[[#This Row],[OCULTAR3]]</f>
        <v>1.5333300000000001</v>
      </c>
      <c r="S3912" s="60">
        <f>Tabla3[[#This Row],[PRECIO SIN %]]-Tabla3[[#This Row],[PRECIO SIN %]]*10%</f>
        <v>1.3799970000000001</v>
      </c>
      <c r="T3912" s="80">
        <f>(Tabla3[[#This Row],[PRECIO CON DESCT.]]-(Tabla3[[#This Row],[PRECIO CON DESCT.]]*$T$6))</f>
        <v>0.86939811000000011</v>
      </c>
      <c r="U3912" s="96"/>
      <c r="V3912" s="94">
        <f>Tabla3[[#This Row],[PRECIO %      en $]]*Tabla3[[#This Row],[PEDIDO ]]</f>
        <v>0</v>
      </c>
      <c r="W3912" s="57">
        <f>Tabla3[[#This Row],[PRECIO CON DESCT.]]*Tabla3[[#This Row],[PEDIDO ]]</f>
        <v>0</v>
      </c>
      <c r="X3912" s="58">
        <f>Tabla3[[#This Row],[PRECIO SIN %]]*Tabla3[[#This Row],[PEDIDO ]]</f>
        <v>0</v>
      </c>
    </row>
    <row r="3913" spans="1:24" ht="33" customHeight="1" x14ac:dyDescent="0.4">
      <c r="A3913" s="124">
        <v>6972559545797</v>
      </c>
      <c r="B3913" s="51" t="s">
        <v>297</v>
      </c>
      <c r="C3913" s="51" t="s">
        <v>409</v>
      </c>
      <c r="D39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13" s="118" t="s">
        <v>4375</v>
      </c>
      <c r="F3913" s="75" t="s">
        <v>526</v>
      </c>
      <c r="G39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13" s="77">
        <v>256</v>
      </c>
      <c r="J3913" s="52">
        <v>1.5555600000000001</v>
      </c>
      <c r="K3913" s="53">
        <f>Tabla3[[#This Row],[PRECIOS]]-Tabla3[[#This Row],[PRECIOS]]*10%</f>
        <v>1.400004</v>
      </c>
      <c r="L3913" s="101"/>
      <c r="M3913" s="54"/>
      <c r="N3913" s="55">
        <f>IFERROR(Tabla3[[#This Row],[PRECIOS]]-Tabla3[[#This Row],[PRECIOS]]*Tabla3[[#This Row],[% PRODUCTO]]," ")</f>
        <v>1.5555600000000001</v>
      </c>
      <c r="O3913" s="54"/>
      <c r="P3913" s="55">
        <f>IFERROR(Tabla3[[#This Row],[OCULTAR2]]-Tabla3[[#This Row],[OCULTAR2]]*Tabla3[[#This Row],[% LÍNEA]]," ")</f>
        <v>1.5555600000000001</v>
      </c>
      <c r="Q3913" s="56">
        <f>IFERROR(Tabla3[[#This Row],[% PRODUCTO]]+Tabla3[[#This Row],[% LÍNEA]]," ")</f>
        <v>0</v>
      </c>
      <c r="R3913" s="53">
        <f>Tabla3[[#This Row],[OCULTAR3]]</f>
        <v>1.5555600000000001</v>
      </c>
      <c r="S3913" s="53">
        <f>Tabla3[[#This Row],[PRECIO SIN %]]-Tabla3[[#This Row],[PRECIO SIN %]]*10%</f>
        <v>1.400004</v>
      </c>
      <c r="T3913" s="80">
        <f>(Tabla3[[#This Row],[PRECIO CON DESCT.]]-(Tabla3[[#This Row],[PRECIO CON DESCT.]]*$T$6))</f>
        <v>0.88200252000000001</v>
      </c>
      <c r="U3913" s="96"/>
      <c r="V3913" s="94">
        <f>Tabla3[[#This Row],[PRECIO %      en $]]*Tabla3[[#This Row],[PEDIDO ]]</f>
        <v>0</v>
      </c>
      <c r="W3913" s="57">
        <f>Tabla3[[#This Row],[PRECIO CON DESCT.]]*Tabla3[[#This Row],[PEDIDO ]]</f>
        <v>0</v>
      </c>
      <c r="X3913" s="58">
        <f>Tabla3[[#This Row],[PRECIO SIN %]]*Tabla3[[#This Row],[PEDIDO ]]</f>
        <v>0</v>
      </c>
    </row>
    <row r="3914" spans="1:24" ht="33" customHeight="1" x14ac:dyDescent="0.4">
      <c r="A3914" s="125">
        <v>6972559545896</v>
      </c>
      <c r="B3914" s="59" t="s">
        <v>297</v>
      </c>
      <c r="C3914" s="59" t="s">
        <v>409</v>
      </c>
      <c r="D39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14" s="119" t="s">
        <v>4376</v>
      </c>
      <c r="F3914" s="76" t="s">
        <v>526</v>
      </c>
      <c r="G39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14" s="78">
        <v>194</v>
      </c>
      <c r="J3914" s="52">
        <v>1.5555600000000001</v>
      </c>
      <c r="K3914" s="60">
        <f>Tabla3[[#This Row],[PRECIOS]]-Tabla3[[#This Row],[PRECIOS]]*10%</f>
        <v>1.400004</v>
      </c>
      <c r="L3914" s="101"/>
      <c r="M3914" s="61"/>
      <c r="N3914" s="55">
        <f>IFERROR(Tabla3[[#This Row],[PRECIOS]]-Tabla3[[#This Row],[PRECIOS]]*Tabla3[[#This Row],[% PRODUCTO]]," ")</f>
        <v>1.5555600000000001</v>
      </c>
      <c r="O3914" s="61"/>
      <c r="P3914" s="55">
        <f>IFERROR(Tabla3[[#This Row],[OCULTAR2]]-Tabla3[[#This Row],[OCULTAR2]]*Tabla3[[#This Row],[% LÍNEA]]," ")</f>
        <v>1.5555600000000001</v>
      </c>
      <c r="Q3914" s="56">
        <f>IFERROR(Tabla3[[#This Row],[% PRODUCTO]]+Tabla3[[#This Row],[% LÍNEA]]," ")</f>
        <v>0</v>
      </c>
      <c r="R3914" s="60">
        <f>Tabla3[[#This Row],[OCULTAR3]]</f>
        <v>1.5555600000000001</v>
      </c>
      <c r="S3914" s="60">
        <f>Tabla3[[#This Row],[PRECIO SIN %]]-Tabla3[[#This Row],[PRECIO SIN %]]*10%</f>
        <v>1.400004</v>
      </c>
      <c r="T3914" s="80">
        <f>(Tabla3[[#This Row],[PRECIO CON DESCT.]]-(Tabla3[[#This Row],[PRECIO CON DESCT.]]*$T$6))</f>
        <v>0.88200252000000001</v>
      </c>
      <c r="U3914" s="96"/>
      <c r="V3914" s="94">
        <f>Tabla3[[#This Row],[PRECIO %      en $]]*Tabla3[[#This Row],[PEDIDO ]]</f>
        <v>0</v>
      </c>
      <c r="W3914" s="57">
        <f>Tabla3[[#This Row],[PRECIO CON DESCT.]]*Tabla3[[#This Row],[PEDIDO ]]</f>
        <v>0</v>
      </c>
      <c r="X3914" s="58">
        <f>Tabla3[[#This Row],[PRECIO SIN %]]*Tabla3[[#This Row],[PEDIDO ]]</f>
        <v>0</v>
      </c>
    </row>
    <row r="3915" spans="1:24" ht="33" customHeight="1" x14ac:dyDescent="0.4">
      <c r="A3915" s="124">
        <v>6972559545865</v>
      </c>
      <c r="B3915" s="51" t="s">
        <v>297</v>
      </c>
      <c r="C3915" s="51" t="s">
        <v>409</v>
      </c>
      <c r="D39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15" s="118" t="s">
        <v>4377</v>
      </c>
      <c r="F3915" s="75" t="s">
        <v>526</v>
      </c>
      <c r="G39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15" s="77">
        <v>234</v>
      </c>
      <c r="J3915" s="52">
        <v>1.5555600000000001</v>
      </c>
      <c r="K3915" s="53">
        <f>Tabla3[[#This Row],[PRECIOS]]-Tabla3[[#This Row],[PRECIOS]]*10%</f>
        <v>1.400004</v>
      </c>
      <c r="L3915" s="101"/>
      <c r="M3915" s="54"/>
      <c r="N3915" s="55">
        <f>IFERROR(Tabla3[[#This Row],[PRECIOS]]-Tabla3[[#This Row],[PRECIOS]]*Tabla3[[#This Row],[% PRODUCTO]]," ")</f>
        <v>1.5555600000000001</v>
      </c>
      <c r="O3915" s="54"/>
      <c r="P3915" s="55">
        <f>IFERROR(Tabla3[[#This Row],[OCULTAR2]]-Tabla3[[#This Row],[OCULTAR2]]*Tabla3[[#This Row],[% LÍNEA]]," ")</f>
        <v>1.5555600000000001</v>
      </c>
      <c r="Q3915" s="56">
        <f>IFERROR(Tabla3[[#This Row],[% PRODUCTO]]+Tabla3[[#This Row],[% LÍNEA]]," ")</f>
        <v>0</v>
      </c>
      <c r="R3915" s="53">
        <f>Tabla3[[#This Row],[OCULTAR3]]</f>
        <v>1.5555600000000001</v>
      </c>
      <c r="S3915" s="53">
        <f>Tabla3[[#This Row],[PRECIO SIN %]]-Tabla3[[#This Row],[PRECIO SIN %]]*10%</f>
        <v>1.400004</v>
      </c>
      <c r="T3915" s="80">
        <f>(Tabla3[[#This Row],[PRECIO CON DESCT.]]-(Tabla3[[#This Row],[PRECIO CON DESCT.]]*$T$6))</f>
        <v>0.88200252000000001</v>
      </c>
      <c r="U3915" s="96"/>
      <c r="V3915" s="94">
        <f>Tabla3[[#This Row],[PRECIO %      en $]]*Tabla3[[#This Row],[PEDIDO ]]</f>
        <v>0</v>
      </c>
      <c r="W3915" s="57">
        <f>Tabla3[[#This Row],[PRECIO CON DESCT.]]*Tabla3[[#This Row],[PEDIDO ]]</f>
        <v>0</v>
      </c>
      <c r="X3915" s="58">
        <f>Tabla3[[#This Row],[PRECIO SIN %]]*Tabla3[[#This Row],[PEDIDO ]]</f>
        <v>0</v>
      </c>
    </row>
    <row r="3916" spans="1:24" ht="33" customHeight="1" x14ac:dyDescent="0.4">
      <c r="A3916" s="125">
        <v>6972559545858</v>
      </c>
      <c r="B3916" s="59" t="s">
        <v>297</v>
      </c>
      <c r="C3916" s="59" t="s">
        <v>409</v>
      </c>
      <c r="D39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16" s="119" t="s">
        <v>4378</v>
      </c>
      <c r="F3916" s="76" t="s">
        <v>526</v>
      </c>
      <c r="G39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16" s="78">
        <v>51</v>
      </c>
      <c r="J3916" s="52">
        <v>1.5555600000000001</v>
      </c>
      <c r="K3916" s="60">
        <f>Tabla3[[#This Row],[PRECIOS]]-Tabla3[[#This Row],[PRECIOS]]*10%</f>
        <v>1.400004</v>
      </c>
      <c r="L3916" s="101"/>
      <c r="M3916" s="61"/>
      <c r="N3916" s="55">
        <f>IFERROR(Tabla3[[#This Row],[PRECIOS]]-Tabla3[[#This Row],[PRECIOS]]*Tabla3[[#This Row],[% PRODUCTO]]," ")</f>
        <v>1.5555600000000001</v>
      </c>
      <c r="O3916" s="61"/>
      <c r="P3916" s="55">
        <f>IFERROR(Tabla3[[#This Row],[OCULTAR2]]-Tabla3[[#This Row],[OCULTAR2]]*Tabla3[[#This Row],[% LÍNEA]]," ")</f>
        <v>1.5555600000000001</v>
      </c>
      <c r="Q3916" s="56">
        <f>IFERROR(Tabla3[[#This Row],[% PRODUCTO]]+Tabla3[[#This Row],[% LÍNEA]]," ")</f>
        <v>0</v>
      </c>
      <c r="R3916" s="60">
        <f>Tabla3[[#This Row],[OCULTAR3]]</f>
        <v>1.5555600000000001</v>
      </c>
      <c r="S3916" s="60">
        <f>Tabla3[[#This Row],[PRECIO SIN %]]-Tabla3[[#This Row],[PRECIO SIN %]]*10%</f>
        <v>1.400004</v>
      </c>
      <c r="T3916" s="80">
        <f>(Tabla3[[#This Row],[PRECIO CON DESCT.]]-(Tabla3[[#This Row],[PRECIO CON DESCT.]]*$T$6))</f>
        <v>0.88200252000000001</v>
      </c>
      <c r="U3916" s="96"/>
      <c r="V3916" s="94">
        <f>Tabla3[[#This Row],[PRECIO %      en $]]*Tabla3[[#This Row],[PEDIDO ]]</f>
        <v>0</v>
      </c>
      <c r="W3916" s="57">
        <f>Tabla3[[#This Row],[PRECIO CON DESCT.]]*Tabla3[[#This Row],[PEDIDO ]]</f>
        <v>0</v>
      </c>
      <c r="X3916" s="58">
        <f>Tabla3[[#This Row],[PRECIO SIN %]]*Tabla3[[#This Row],[PEDIDO ]]</f>
        <v>0</v>
      </c>
    </row>
    <row r="3917" spans="1:24" ht="33" customHeight="1" x14ac:dyDescent="0.4">
      <c r="A3917" s="124">
        <v>6972559545483</v>
      </c>
      <c r="B3917" s="51" t="s">
        <v>297</v>
      </c>
      <c r="C3917" s="51" t="s">
        <v>409</v>
      </c>
      <c r="D39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17" s="118" t="s">
        <v>4379</v>
      </c>
      <c r="F3917" s="75" t="s">
        <v>526</v>
      </c>
      <c r="G39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17" s="77">
        <v>89</v>
      </c>
      <c r="J3917" s="52">
        <v>4.1333299999999999</v>
      </c>
      <c r="K3917" s="53">
        <f>Tabla3[[#This Row],[PRECIOS]]-Tabla3[[#This Row],[PRECIOS]]*10%</f>
        <v>3.7199969999999998</v>
      </c>
      <c r="L3917" s="101"/>
      <c r="M3917" s="54"/>
      <c r="N3917" s="55">
        <f>IFERROR(Tabla3[[#This Row],[PRECIOS]]-Tabla3[[#This Row],[PRECIOS]]*Tabla3[[#This Row],[% PRODUCTO]]," ")</f>
        <v>4.1333299999999999</v>
      </c>
      <c r="O3917" s="54"/>
      <c r="P3917" s="55">
        <f>IFERROR(Tabla3[[#This Row],[OCULTAR2]]-Tabla3[[#This Row],[OCULTAR2]]*Tabla3[[#This Row],[% LÍNEA]]," ")</f>
        <v>4.1333299999999999</v>
      </c>
      <c r="Q3917" s="56">
        <f>IFERROR(Tabla3[[#This Row],[% PRODUCTO]]+Tabla3[[#This Row],[% LÍNEA]]," ")</f>
        <v>0</v>
      </c>
      <c r="R3917" s="53">
        <f>Tabla3[[#This Row],[OCULTAR3]]</f>
        <v>4.1333299999999999</v>
      </c>
      <c r="S3917" s="53">
        <f>Tabla3[[#This Row],[PRECIO SIN %]]-Tabla3[[#This Row],[PRECIO SIN %]]*10%</f>
        <v>3.7199969999999998</v>
      </c>
      <c r="T3917" s="80">
        <f>(Tabla3[[#This Row],[PRECIO CON DESCT.]]-(Tabla3[[#This Row],[PRECIO CON DESCT.]]*$T$6))</f>
        <v>2.3435981099999998</v>
      </c>
      <c r="U3917" s="96"/>
      <c r="V3917" s="94">
        <f>Tabla3[[#This Row],[PRECIO %      en $]]*Tabla3[[#This Row],[PEDIDO ]]</f>
        <v>0</v>
      </c>
      <c r="W3917" s="57">
        <f>Tabla3[[#This Row],[PRECIO CON DESCT.]]*Tabla3[[#This Row],[PEDIDO ]]</f>
        <v>0</v>
      </c>
      <c r="X3917" s="58">
        <f>Tabla3[[#This Row],[PRECIO SIN %]]*Tabla3[[#This Row],[PEDIDO ]]</f>
        <v>0</v>
      </c>
    </row>
    <row r="3918" spans="1:24" ht="33" customHeight="1" x14ac:dyDescent="0.4">
      <c r="A3918" s="125" t="s">
        <v>82</v>
      </c>
      <c r="B3918" s="59" t="s">
        <v>297</v>
      </c>
      <c r="C3918" s="59" t="s">
        <v>387</v>
      </c>
      <c r="D39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18" s="119" t="s">
        <v>4380</v>
      </c>
      <c r="F3918" s="76" t="s">
        <v>526</v>
      </c>
      <c r="G39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18" s="78">
        <v>64</v>
      </c>
      <c r="J3918" s="52">
        <v>0.88888999999999996</v>
      </c>
      <c r="K3918" s="60">
        <f>Tabla3[[#This Row],[PRECIOS]]-Tabla3[[#This Row],[PRECIOS]]*10%</f>
        <v>0.80000099999999996</v>
      </c>
      <c r="L3918" s="101"/>
      <c r="M3918" s="61"/>
      <c r="N3918" s="55">
        <f>IFERROR(Tabla3[[#This Row],[PRECIOS]]-Tabla3[[#This Row],[PRECIOS]]*Tabla3[[#This Row],[% PRODUCTO]]," ")</f>
        <v>0.88888999999999996</v>
      </c>
      <c r="O3918" s="61"/>
      <c r="P3918" s="55">
        <f>IFERROR(Tabla3[[#This Row],[OCULTAR2]]-Tabla3[[#This Row],[OCULTAR2]]*Tabla3[[#This Row],[% LÍNEA]]," ")</f>
        <v>0.88888999999999996</v>
      </c>
      <c r="Q3918" s="56">
        <f>IFERROR(Tabla3[[#This Row],[% PRODUCTO]]+Tabla3[[#This Row],[% LÍNEA]]," ")</f>
        <v>0</v>
      </c>
      <c r="R3918" s="60">
        <f>Tabla3[[#This Row],[OCULTAR3]]</f>
        <v>0.88888999999999996</v>
      </c>
      <c r="S3918" s="60">
        <f>Tabla3[[#This Row],[PRECIO SIN %]]-Tabla3[[#This Row],[PRECIO SIN %]]*10%</f>
        <v>0.80000099999999996</v>
      </c>
      <c r="T3918" s="80">
        <f>(Tabla3[[#This Row],[PRECIO CON DESCT.]]-(Tabla3[[#This Row],[PRECIO CON DESCT.]]*$T$6))</f>
        <v>0.50400062999999995</v>
      </c>
      <c r="U3918" s="96"/>
      <c r="V3918" s="94">
        <f>Tabla3[[#This Row],[PRECIO %      en $]]*Tabla3[[#This Row],[PEDIDO ]]</f>
        <v>0</v>
      </c>
      <c r="W3918" s="57">
        <f>Tabla3[[#This Row],[PRECIO CON DESCT.]]*Tabla3[[#This Row],[PEDIDO ]]</f>
        <v>0</v>
      </c>
      <c r="X3918" s="58">
        <f>Tabla3[[#This Row],[PRECIO SIN %]]*Tabla3[[#This Row],[PEDIDO ]]</f>
        <v>0</v>
      </c>
    </row>
    <row r="3919" spans="1:24" ht="33" customHeight="1" x14ac:dyDescent="0.4">
      <c r="A3919" s="124">
        <v>6972559545988</v>
      </c>
      <c r="B3919" s="51" t="s">
        <v>297</v>
      </c>
      <c r="C3919" s="51" t="s">
        <v>409</v>
      </c>
      <c r="D39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19" s="118" t="s">
        <v>4381</v>
      </c>
      <c r="F3919" s="75" t="s">
        <v>526</v>
      </c>
      <c r="G39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19" s="77">
        <v>136</v>
      </c>
      <c r="J3919" s="52">
        <v>1.1333299999999999</v>
      </c>
      <c r="K3919" s="53">
        <f>Tabla3[[#This Row],[PRECIOS]]-Tabla3[[#This Row],[PRECIOS]]*10%</f>
        <v>1.019997</v>
      </c>
      <c r="L3919" s="101"/>
      <c r="M3919" s="54"/>
      <c r="N3919" s="55">
        <f>IFERROR(Tabla3[[#This Row],[PRECIOS]]-Tabla3[[#This Row],[PRECIOS]]*Tabla3[[#This Row],[% PRODUCTO]]," ")</f>
        <v>1.1333299999999999</v>
      </c>
      <c r="O3919" s="54"/>
      <c r="P3919" s="55">
        <f>IFERROR(Tabla3[[#This Row],[OCULTAR2]]-Tabla3[[#This Row],[OCULTAR2]]*Tabla3[[#This Row],[% LÍNEA]]," ")</f>
        <v>1.1333299999999999</v>
      </c>
      <c r="Q3919" s="56">
        <f>IFERROR(Tabla3[[#This Row],[% PRODUCTO]]+Tabla3[[#This Row],[% LÍNEA]]," ")</f>
        <v>0</v>
      </c>
      <c r="R3919" s="53">
        <f>Tabla3[[#This Row],[OCULTAR3]]</f>
        <v>1.1333299999999999</v>
      </c>
      <c r="S3919" s="53">
        <f>Tabla3[[#This Row],[PRECIO SIN %]]-Tabla3[[#This Row],[PRECIO SIN %]]*10%</f>
        <v>1.019997</v>
      </c>
      <c r="T3919" s="80">
        <f>(Tabla3[[#This Row],[PRECIO CON DESCT.]]-(Tabla3[[#This Row],[PRECIO CON DESCT.]]*$T$6))</f>
        <v>0.64259811</v>
      </c>
      <c r="U3919" s="96"/>
      <c r="V3919" s="94">
        <f>Tabla3[[#This Row],[PRECIO %      en $]]*Tabla3[[#This Row],[PEDIDO ]]</f>
        <v>0</v>
      </c>
      <c r="W3919" s="57">
        <f>Tabla3[[#This Row],[PRECIO CON DESCT.]]*Tabla3[[#This Row],[PEDIDO ]]</f>
        <v>0</v>
      </c>
      <c r="X3919" s="58">
        <f>Tabla3[[#This Row],[PRECIO SIN %]]*Tabla3[[#This Row],[PEDIDO ]]</f>
        <v>0</v>
      </c>
    </row>
    <row r="3920" spans="1:24" ht="33" customHeight="1" x14ac:dyDescent="0.4">
      <c r="A3920" s="125" t="s">
        <v>361</v>
      </c>
      <c r="B3920" s="59" t="s">
        <v>297</v>
      </c>
      <c r="C3920" s="59" t="s">
        <v>387</v>
      </c>
      <c r="D39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20" s="119" t="s">
        <v>4382</v>
      </c>
      <c r="F3920" s="76" t="s">
        <v>526</v>
      </c>
      <c r="G39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20" s="78">
        <v>33</v>
      </c>
      <c r="J3920" s="52">
        <v>0.88888999999999996</v>
      </c>
      <c r="K3920" s="60">
        <f>Tabla3[[#This Row],[PRECIOS]]-Tabla3[[#This Row],[PRECIOS]]*10%</f>
        <v>0.80000099999999996</v>
      </c>
      <c r="L3920" s="101"/>
      <c r="M3920" s="61"/>
      <c r="N3920" s="55">
        <f>IFERROR(Tabla3[[#This Row],[PRECIOS]]-Tabla3[[#This Row],[PRECIOS]]*Tabla3[[#This Row],[% PRODUCTO]]," ")</f>
        <v>0.88888999999999996</v>
      </c>
      <c r="O3920" s="61"/>
      <c r="P3920" s="55">
        <f>IFERROR(Tabla3[[#This Row],[OCULTAR2]]-Tabla3[[#This Row],[OCULTAR2]]*Tabla3[[#This Row],[% LÍNEA]]," ")</f>
        <v>0.88888999999999996</v>
      </c>
      <c r="Q3920" s="56">
        <f>IFERROR(Tabla3[[#This Row],[% PRODUCTO]]+Tabla3[[#This Row],[% LÍNEA]]," ")</f>
        <v>0</v>
      </c>
      <c r="R3920" s="60">
        <f>Tabla3[[#This Row],[OCULTAR3]]</f>
        <v>0.88888999999999996</v>
      </c>
      <c r="S3920" s="60">
        <f>Tabla3[[#This Row],[PRECIO SIN %]]-Tabla3[[#This Row],[PRECIO SIN %]]*10%</f>
        <v>0.80000099999999996</v>
      </c>
      <c r="T3920" s="80">
        <f>(Tabla3[[#This Row],[PRECIO CON DESCT.]]-(Tabla3[[#This Row],[PRECIO CON DESCT.]]*$T$6))</f>
        <v>0.50400062999999995</v>
      </c>
      <c r="U3920" s="96"/>
      <c r="V3920" s="94">
        <f>Tabla3[[#This Row],[PRECIO %      en $]]*Tabla3[[#This Row],[PEDIDO ]]</f>
        <v>0</v>
      </c>
      <c r="W3920" s="57">
        <f>Tabla3[[#This Row],[PRECIO CON DESCT.]]*Tabla3[[#This Row],[PEDIDO ]]</f>
        <v>0</v>
      </c>
      <c r="X3920" s="58">
        <f>Tabla3[[#This Row],[PRECIO SIN %]]*Tabla3[[#This Row],[PEDIDO ]]</f>
        <v>0</v>
      </c>
    </row>
    <row r="3921" spans="1:24" ht="33" customHeight="1" x14ac:dyDescent="0.4">
      <c r="A3921" s="124">
        <v>6972559545933</v>
      </c>
      <c r="B3921" s="51" t="s">
        <v>297</v>
      </c>
      <c r="C3921" s="51" t="s">
        <v>409</v>
      </c>
      <c r="D39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21" s="118" t="s">
        <v>4383</v>
      </c>
      <c r="F3921" s="75" t="s">
        <v>526</v>
      </c>
      <c r="G39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21" s="77">
        <v>162</v>
      </c>
      <c r="J3921" s="52">
        <v>0.93332999999999999</v>
      </c>
      <c r="K3921" s="53">
        <f>Tabla3[[#This Row],[PRECIOS]]-Tabla3[[#This Row],[PRECIOS]]*10%</f>
        <v>0.83999699999999999</v>
      </c>
      <c r="L3921" s="101"/>
      <c r="M3921" s="54"/>
      <c r="N3921" s="55">
        <f>IFERROR(Tabla3[[#This Row],[PRECIOS]]-Tabla3[[#This Row],[PRECIOS]]*Tabla3[[#This Row],[% PRODUCTO]]," ")</f>
        <v>0.93332999999999999</v>
      </c>
      <c r="O3921" s="54"/>
      <c r="P3921" s="55">
        <f>IFERROR(Tabla3[[#This Row],[OCULTAR2]]-Tabla3[[#This Row],[OCULTAR2]]*Tabla3[[#This Row],[% LÍNEA]]," ")</f>
        <v>0.93332999999999999</v>
      </c>
      <c r="Q3921" s="56">
        <f>IFERROR(Tabla3[[#This Row],[% PRODUCTO]]+Tabla3[[#This Row],[% LÍNEA]]," ")</f>
        <v>0</v>
      </c>
      <c r="R3921" s="53">
        <f>Tabla3[[#This Row],[OCULTAR3]]</f>
        <v>0.93332999999999999</v>
      </c>
      <c r="S3921" s="53">
        <f>Tabla3[[#This Row],[PRECIO SIN %]]-Tabla3[[#This Row],[PRECIO SIN %]]*10%</f>
        <v>0.83999699999999999</v>
      </c>
      <c r="T3921" s="80">
        <f>(Tabla3[[#This Row],[PRECIO CON DESCT.]]-(Tabla3[[#This Row],[PRECIO CON DESCT.]]*$T$6))</f>
        <v>0.52919811000000005</v>
      </c>
      <c r="U3921" s="96"/>
      <c r="V3921" s="94">
        <f>Tabla3[[#This Row],[PRECIO %      en $]]*Tabla3[[#This Row],[PEDIDO ]]</f>
        <v>0</v>
      </c>
      <c r="W3921" s="57">
        <f>Tabla3[[#This Row],[PRECIO CON DESCT.]]*Tabla3[[#This Row],[PEDIDO ]]</f>
        <v>0</v>
      </c>
      <c r="X3921" s="58">
        <f>Tabla3[[#This Row],[PRECIO SIN %]]*Tabla3[[#This Row],[PEDIDO ]]</f>
        <v>0</v>
      </c>
    </row>
    <row r="3922" spans="1:24" ht="33" customHeight="1" x14ac:dyDescent="0.4">
      <c r="A3922" s="125" t="s">
        <v>82</v>
      </c>
      <c r="B3922" s="59" t="s">
        <v>297</v>
      </c>
      <c r="C3922" s="59" t="s">
        <v>387</v>
      </c>
      <c r="D39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22" s="119" t="s">
        <v>4384</v>
      </c>
      <c r="F3922" s="76" t="s">
        <v>526</v>
      </c>
      <c r="G39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22" s="78">
        <v>57</v>
      </c>
      <c r="J3922" s="52">
        <v>0.88888999999999996</v>
      </c>
      <c r="K3922" s="60">
        <f>Tabla3[[#This Row],[PRECIOS]]-Tabla3[[#This Row],[PRECIOS]]*10%</f>
        <v>0.80000099999999996</v>
      </c>
      <c r="L3922" s="101"/>
      <c r="M3922" s="61"/>
      <c r="N3922" s="55">
        <f>IFERROR(Tabla3[[#This Row],[PRECIOS]]-Tabla3[[#This Row],[PRECIOS]]*Tabla3[[#This Row],[% PRODUCTO]]," ")</f>
        <v>0.88888999999999996</v>
      </c>
      <c r="O3922" s="61"/>
      <c r="P3922" s="55">
        <f>IFERROR(Tabla3[[#This Row],[OCULTAR2]]-Tabla3[[#This Row],[OCULTAR2]]*Tabla3[[#This Row],[% LÍNEA]]," ")</f>
        <v>0.88888999999999996</v>
      </c>
      <c r="Q3922" s="56">
        <f>IFERROR(Tabla3[[#This Row],[% PRODUCTO]]+Tabla3[[#This Row],[% LÍNEA]]," ")</f>
        <v>0</v>
      </c>
      <c r="R3922" s="60">
        <f>Tabla3[[#This Row],[OCULTAR3]]</f>
        <v>0.88888999999999996</v>
      </c>
      <c r="S3922" s="60">
        <f>Tabla3[[#This Row],[PRECIO SIN %]]-Tabla3[[#This Row],[PRECIO SIN %]]*10%</f>
        <v>0.80000099999999996</v>
      </c>
      <c r="T3922" s="80">
        <f>(Tabla3[[#This Row],[PRECIO CON DESCT.]]-(Tabla3[[#This Row],[PRECIO CON DESCT.]]*$T$6))</f>
        <v>0.50400062999999995</v>
      </c>
      <c r="U3922" s="96"/>
      <c r="V3922" s="94">
        <f>Tabla3[[#This Row],[PRECIO %      en $]]*Tabla3[[#This Row],[PEDIDO ]]</f>
        <v>0</v>
      </c>
      <c r="W3922" s="57">
        <f>Tabla3[[#This Row],[PRECIO CON DESCT.]]*Tabla3[[#This Row],[PEDIDO ]]</f>
        <v>0</v>
      </c>
      <c r="X3922" s="58">
        <f>Tabla3[[#This Row],[PRECIO SIN %]]*Tabla3[[#This Row],[PEDIDO ]]</f>
        <v>0</v>
      </c>
    </row>
    <row r="3923" spans="1:24" ht="33" customHeight="1" x14ac:dyDescent="0.4">
      <c r="A3923" s="124">
        <v>6972559545971</v>
      </c>
      <c r="B3923" s="51" t="s">
        <v>297</v>
      </c>
      <c r="C3923" s="51" t="s">
        <v>409</v>
      </c>
      <c r="D39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23" s="118" t="s">
        <v>4385</v>
      </c>
      <c r="F3923" s="75" t="s">
        <v>526</v>
      </c>
      <c r="G39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23" s="77">
        <v>131</v>
      </c>
      <c r="J3923" s="52">
        <v>1.1333299999999999</v>
      </c>
      <c r="K3923" s="53">
        <f>Tabla3[[#This Row],[PRECIOS]]-Tabla3[[#This Row],[PRECIOS]]*10%</f>
        <v>1.019997</v>
      </c>
      <c r="L3923" s="101"/>
      <c r="M3923" s="54"/>
      <c r="N3923" s="55">
        <f>IFERROR(Tabla3[[#This Row],[PRECIOS]]-Tabla3[[#This Row],[PRECIOS]]*Tabla3[[#This Row],[% PRODUCTO]]," ")</f>
        <v>1.1333299999999999</v>
      </c>
      <c r="O3923" s="54"/>
      <c r="P3923" s="55">
        <f>IFERROR(Tabla3[[#This Row],[OCULTAR2]]-Tabla3[[#This Row],[OCULTAR2]]*Tabla3[[#This Row],[% LÍNEA]]," ")</f>
        <v>1.1333299999999999</v>
      </c>
      <c r="Q3923" s="56">
        <f>IFERROR(Tabla3[[#This Row],[% PRODUCTO]]+Tabla3[[#This Row],[% LÍNEA]]," ")</f>
        <v>0</v>
      </c>
      <c r="R3923" s="53">
        <f>Tabla3[[#This Row],[OCULTAR3]]</f>
        <v>1.1333299999999999</v>
      </c>
      <c r="S3923" s="53">
        <f>Tabla3[[#This Row],[PRECIO SIN %]]-Tabla3[[#This Row],[PRECIO SIN %]]*10%</f>
        <v>1.019997</v>
      </c>
      <c r="T3923" s="80">
        <f>(Tabla3[[#This Row],[PRECIO CON DESCT.]]-(Tabla3[[#This Row],[PRECIO CON DESCT.]]*$T$6))</f>
        <v>0.64259811</v>
      </c>
      <c r="U3923" s="96"/>
      <c r="V3923" s="94">
        <f>Tabla3[[#This Row],[PRECIO %      en $]]*Tabla3[[#This Row],[PEDIDO ]]</f>
        <v>0</v>
      </c>
      <c r="W3923" s="57">
        <f>Tabla3[[#This Row],[PRECIO CON DESCT.]]*Tabla3[[#This Row],[PEDIDO ]]</f>
        <v>0</v>
      </c>
      <c r="X3923" s="58">
        <f>Tabla3[[#This Row],[PRECIO SIN %]]*Tabla3[[#This Row],[PEDIDO ]]</f>
        <v>0</v>
      </c>
    </row>
    <row r="3924" spans="1:24" ht="33" customHeight="1" x14ac:dyDescent="0.4">
      <c r="A3924" s="125" t="s">
        <v>82</v>
      </c>
      <c r="B3924" s="59" t="s">
        <v>297</v>
      </c>
      <c r="C3924" s="59" t="s">
        <v>387</v>
      </c>
      <c r="D39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24" s="119" t="s">
        <v>4386</v>
      </c>
      <c r="F3924" s="76" t="s">
        <v>526</v>
      </c>
      <c r="G39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24" s="78">
        <v>1</v>
      </c>
      <c r="J3924" s="52">
        <v>0.88888999999999996</v>
      </c>
      <c r="K3924" s="60">
        <f>Tabla3[[#This Row],[PRECIOS]]-Tabla3[[#This Row],[PRECIOS]]*10%</f>
        <v>0.80000099999999996</v>
      </c>
      <c r="L3924" s="101"/>
      <c r="M3924" s="61"/>
      <c r="N3924" s="55">
        <f>IFERROR(Tabla3[[#This Row],[PRECIOS]]-Tabla3[[#This Row],[PRECIOS]]*Tabla3[[#This Row],[% PRODUCTO]]," ")</f>
        <v>0.88888999999999996</v>
      </c>
      <c r="O3924" s="61"/>
      <c r="P3924" s="55">
        <f>IFERROR(Tabla3[[#This Row],[OCULTAR2]]-Tabla3[[#This Row],[OCULTAR2]]*Tabla3[[#This Row],[% LÍNEA]]," ")</f>
        <v>0.88888999999999996</v>
      </c>
      <c r="Q3924" s="56">
        <f>IFERROR(Tabla3[[#This Row],[% PRODUCTO]]+Tabla3[[#This Row],[% LÍNEA]]," ")</f>
        <v>0</v>
      </c>
      <c r="R3924" s="60">
        <f>Tabla3[[#This Row],[OCULTAR3]]</f>
        <v>0.88888999999999996</v>
      </c>
      <c r="S3924" s="60">
        <f>Tabla3[[#This Row],[PRECIO SIN %]]-Tabla3[[#This Row],[PRECIO SIN %]]*10%</f>
        <v>0.80000099999999996</v>
      </c>
      <c r="T3924" s="80">
        <f>(Tabla3[[#This Row],[PRECIO CON DESCT.]]-(Tabla3[[#This Row],[PRECIO CON DESCT.]]*$T$6))</f>
        <v>0.50400062999999995</v>
      </c>
      <c r="U3924" s="96"/>
      <c r="V3924" s="94">
        <f>Tabla3[[#This Row],[PRECIO %      en $]]*Tabla3[[#This Row],[PEDIDO ]]</f>
        <v>0</v>
      </c>
      <c r="W3924" s="57">
        <f>Tabla3[[#This Row],[PRECIO CON DESCT.]]*Tabla3[[#This Row],[PEDIDO ]]</f>
        <v>0</v>
      </c>
      <c r="X3924" s="58">
        <f>Tabla3[[#This Row],[PRECIO SIN %]]*Tabla3[[#This Row],[PEDIDO ]]</f>
        <v>0</v>
      </c>
    </row>
    <row r="3925" spans="1:24" ht="33" customHeight="1" x14ac:dyDescent="0.4">
      <c r="A3925" s="124" t="s">
        <v>412</v>
      </c>
      <c r="B3925" s="51" t="s">
        <v>297</v>
      </c>
      <c r="C3925" s="51" t="s">
        <v>387</v>
      </c>
      <c r="D39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25" s="118" t="s">
        <v>4387</v>
      </c>
      <c r="F3925" s="75" t="s">
        <v>526</v>
      </c>
      <c r="G39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25" s="77">
        <v>83</v>
      </c>
      <c r="J3925" s="52">
        <v>0.85555999999999999</v>
      </c>
      <c r="K3925" s="53">
        <f>Tabla3[[#This Row],[PRECIOS]]-Tabla3[[#This Row],[PRECIOS]]*10%</f>
        <v>0.77000400000000002</v>
      </c>
      <c r="L3925" s="101"/>
      <c r="M3925" s="54"/>
      <c r="N3925" s="55">
        <f>IFERROR(Tabla3[[#This Row],[PRECIOS]]-Tabla3[[#This Row],[PRECIOS]]*Tabla3[[#This Row],[% PRODUCTO]]," ")</f>
        <v>0.85555999999999999</v>
      </c>
      <c r="O3925" s="54"/>
      <c r="P3925" s="55">
        <f>IFERROR(Tabla3[[#This Row],[OCULTAR2]]-Tabla3[[#This Row],[OCULTAR2]]*Tabla3[[#This Row],[% LÍNEA]]," ")</f>
        <v>0.85555999999999999</v>
      </c>
      <c r="Q3925" s="56">
        <f>IFERROR(Tabla3[[#This Row],[% PRODUCTO]]+Tabla3[[#This Row],[% LÍNEA]]," ")</f>
        <v>0</v>
      </c>
      <c r="R3925" s="53">
        <f>Tabla3[[#This Row],[OCULTAR3]]</f>
        <v>0.85555999999999999</v>
      </c>
      <c r="S3925" s="53">
        <f>Tabla3[[#This Row],[PRECIO SIN %]]-Tabla3[[#This Row],[PRECIO SIN %]]*10%</f>
        <v>0.77000400000000002</v>
      </c>
      <c r="T3925" s="80">
        <f>(Tabla3[[#This Row],[PRECIO CON DESCT.]]-(Tabla3[[#This Row],[PRECIO CON DESCT.]]*$T$6))</f>
        <v>0.48510252000000004</v>
      </c>
      <c r="U3925" s="96"/>
      <c r="V3925" s="94">
        <f>Tabla3[[#This Row],[PRECIO %      en $]]*Tabla3[[#This Row],[PEDIDO ]]</f>
        <v>0</v>
      </c>
      <c r="W3925" s="57">
        <f>Tabla3[[#This Row],[PRECIO CON DESCT.]]*Tabla3[[#This Row],[PEDIDO ]]</f>
        <v>0</v>
      </c>
      <c r="X3925" s="58">
        <f>Tabla3[[#This Row],[PRECIO SIN %]]*Tabla3[[#This Row],[PEDIDO ]]</f>
        <v>0</v>
      </c>
    </row>
    <row r="3926" spans="1:24" ht="33" customHeight="1" x14ac:dyDescent="0.4">
      <c r="A3926" s="125">
        <v>6972559546015</v>
      </c>
      <c r="B3926" s="59" t="s">
        <v>297</v>
      </c>
      <c r="C3926" s="59" t="s">
        <v>409</v>
      </c>
      <c r="D39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26" s="119" t="s">
        <v>4388</v>
      </c>
      <c r="F3926" s="76" t="s">
        <v>526</v>
      </c>
      <c r="G39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26" s="78">
        <v>144</v>
      </c>
      <c r="J3926" s="52">
        <v>1.04444</v>
      </c>
      <c r="K3926" s="60">
        <f>Tabla3[[#This Row],[PRECIOS]]-Tabla3[[#This Row],[PRECIOS]]*10%</f>
        <v>0.93999600000000005</v>
      </c>
      <c r="L3926" s="101"/>
      <c r="M3926" s="61"/>
      <c r="N3926" s="55">
        <f>IFERROR(Tabla3[[#This Row],[PRECIOS]]-Tabla3[[#This Row],[PRECIOS]]*Tabla3[[#This Row],[% PRODUCTO]]," ")</f>
        <v>1.04444</v>
      </c>
      <c r="O3926" s="61"/>
      <c r="P3926" s="55">
        <f>IFERROR(Tabla3[[#This Row],[OCULTAR2]]-Tabla3[[#This Row],[OCULTAR2]]*Tabla3[[#This Row],[% LÍNEA]]," ")</f>
        <v>1.04444</v>
      </c>
      <c r="Q3926" s="56">
        <f>IFERROR(Tabla3[[#This Row],[% PRODUCTO]]+Tabla3[[#This Row],[% LÍNEA]]," ")</f>
        <v>0</v>
      </c>
      <c r="R3926" s="60">
        <f>Tabla3[[#This Row],[OCULTAR3]]</f>
        <v>1.04444</v>
      </c>
      <c r="S3926" s="60">
        <f>Tabla3[[#This Row],[PRECIO SIN %]]-Tabla3[[#This Row],[PRECIO SIN %]]*10%</f>
        <v>0.93999600000000005</v>
      </c>
      <c r="T3926" s="80">
        <f>(Tabla3[[#This Row],[PRECIO CON DESCT.]]-(Tabla3[[#This Row],[PRECIO CON DESCT.]]*$T$6))</f>
        <v>0.59219748000000005</v>
      </c>
      <c r="U3926" s="96"/>
      <c r="V3926" s="94">
        <f>Tabla3[[#This Row],[PRECIO %      en $]]*Tabla3[[#This Row],[PEDIDO ]]</f>
        <v>0</v>
      </c>
      <c r="W3926" s="57">
        <f>Tabla3[[#This Row],[PRECIO CON DESCT.]]*Tabla3[[#This Row],[PEDIDO ]]</f>
        <v>0</v>
      </c>
      <c r="X3926" s="58">
        <f>Tabla3[[#This Row],[PRECIO SIN %]]*Tabla3[[#This Row],[PEDIDO ]]</f>
        <v>0</v>
      </c>
    </row>
    <row r="3927" spans="1:24" ht="33" customHeight="1" x14ac:dyDescent="0.4">
      <c r="A3927" s="124" t="s">
        <v>361</v>
      </c>
      <c r="B3927" s="51" t="s">
        <v>297</v>
      </c>
      <c r="C3927" s="51" t="s">
        <v>387</v>
      </c>
      <c r="D39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27" s="118" t="s">
        <v>4389</v>
      </c>
      <c r="F3927" s="75" t="s">
        <v>526</v>
      </c>
      <c r="G39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27" s="77">
        <v>77</v>
      </c>
      <c r="J3927" s="52">
        <v>0.88888999999999996</v>
      </c>
      <c r="K3927" s="53">
        <f>Tabla3[[#This Row],[PRECIOS]]-Tabla3[[#This Row],[PRECIOS]]*10%</f>
        <v>0.80000099999999996</v>
      </c>
      <c r="L3927" s="101"/>
      <c r="M3927" s="54"/>
      <c r="N3927" s="55">
        <f>IFERROR(Tabla3[[#This Row],[PRECIOS]]-Tabla3[[#This Row],[PRECIOS]]*Tabla3[[#This Row],[% PRODUCTO]]," ")</f>
        <v>0.88888999999999996</v>
      </c>
      <c r="O3927" s="54"/>
      <c r="P3927" s="55">
        <f>IFERROR(Tabla3[[#This Row],[OCULTAR2]]-Tabla3[[#This Row],[OCULTAR2]]*Tabla3[[#This Row],[% LÍNEA]]," ")</f>
        <v>0.88888999999999996</v>
      </c>
      <c r="Q3927" s="56">
        <f>IFERROR(Tabla3[[#This Row],[% PRODUCTO]]+Tabla3[[#This Row],[% LÍNEA]]," ")</f>
        <v>0</v>
      </c>
      <c r="R3927" s="53">
        <f>Tabla3[[#This Row],[OCULTAR3]]</f>
        <v>0.88888999999999996</v>
      </c>
      <c r="S3927" s="53">
        <f>Tabla3[[#This Row],[PRECIO SIN %]]-Tabla3[[#This Row],[PRECIO SIN %]]*10%</f>
        <v>0.80000099999999996</v>
      </c>
      <c r="T3927" s="80">
        <f>(Tabla3[[#This Row],[PRECIO CON DESCT.]]-(Tabla3[[#This Row],[PRECIO CON DESCT.]]*$T$6))</f>
        <v>0.50400062999999995</v>
      </c>
      <c r="U3927" s="96"/>
      <c r="V3927" s="94">
        <f>Tabla3[[#This Row],[PRECIO %      en $]]*Tabla3[[#This Row],[PEDIDO ]]</f>
        <v>0</v>
      </c>
      <c r="W3927" s="57">
        <f>Tabla3[[#This Row],[PRECIO CON DESCT.]]*Tabla3[[#This Row],[PEDIDO ]]</f>
        <v>0</v>
      </c>
      <c r="X3927" s="58">
        <f>Tabla3[[#This Row],[PRECIO SIN %]]*Tabla3[[#This Row],[PEDIDO ]]</f>
        <v>0</v>
      </c>
    </row>
    <row r="3928" spans="1:24" ht="33" customHeight="1" x14ac:dyDescent="0.4">
      <c r="A3928" s="125">
        <v>6972559545384</v>
      </c>
      <c r="B3928" s="59" t="s">
        <v>297</v>
      </c>
      <c r="C3928" s="59" t="s">
        <v>409</v>
      </c>
      <c r="D39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28" s="119" t="s">
        <v>4390</v>
      </c>
      <c r="F3928" s="76" t="s">
        <v>526</v>
      </c>
      <c r="G39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28" s="78">
        <v>84</v>
      </c>
      <c r="J3928" s="52">
        <v>0.92222000000000004</v>
      </c>
      <c r="K3928" s="60">
        <f>Tabla3[[#This Row],[PRECIOS]]-Tabla3[[#This Row],[PRECIOS]]*10%</f>
        <v>0.82999800000000001</v>
      </c>
      <c r="L3928" s="101"/>
      <c r="M3928" s="61"/>
      <c r="N3928" s="55">
        <f>IFERROR(Tabla3[[#This Row],[PRECIOS]]-Tabla3[[#This Row],[PRECIOS]]*Tabla3[[#This Row],[% PRODUCTO]]," ")</f>
        <v>0.92222000000000004</v>
      </c>
      <c r="O3928" s="61"/>
      <c r="P3928" s="55">
        <f>IFERROR(Tabla3[[#This Row],[OCULTAR2]]-Tabla3[[#This Row],[OCULTAR2]]*Tabla3[[#This Row],[% LÍNEA]]," ")</f>
        <v>0.92222000000000004</v>
      </c>
      <c r="Q3928" s="56">
        <f>IFERROR(Tabla3[[#This Row],[% PRODUCTO]]+Tabla3[[#This Row],[% LÍNEA]]," ")</f>
        <v>0</v>
      </c>
      <c r="R3928" s="60">
        <f>Tabla3[[#This Row],[OCULTAR3]]</f>
        <v>0.92222000000000004</v>
      </c>
      <c r="S3928" s="60">
        <f>Tabla3[[#This Row],[PRECIO SIN %]]-Tabla3[[#This Row],[PRECIO SIN %]]*10%</f>
        <v>0.82999800000000001</v>
      </c>
      <c r="T3928" s="80">
        <f>(Tabla3[[#This Row],[PRECIO CON DESCT.]]-(Tabla3[[#This Row],[PRECIO CON DESCT.]]*$T$6))</f>
        <v>0.52289874000000003</v>
      </c>
      <c r="U3928" s="96"/>
      <c r="V3928" s="94">
        <f>Tabla3[[#This Row],[PRECIO %      en $]]*Tabla3[[#This Row],[PEDIDO ]]</f>
        <v>0</v>
      </c>
      <c r="W3928" s="57">
        <f>Tabla3[[#This Row],[PRECIO CON DESCT.]]*Tabla3[[#This Row],[PEDIDO ]]</f>
        <v>0</v>
      </c>
      <c r="X3928" s="58">
        <f>Tabla3[[#This Row],[PRECIO SIN %]]*Tabla3[[#This Row],[PEDIDO ]]</f>
        <v>0</v>
      </c>
    </row>
    <row r="3929" spans="1:24" ht="33" customHeight="1" x14ac:dyDescent="0.4">
      <c r="A3929" s="124" t="s">
        <v>82</v>
      </c>
      <c r="B3929" s="51" t="s">
        <v>297</v>
      </c>
      <c r="C3929" s="51" t="s">
        <v>387</v>
      </c>
      <c r="D39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29" s="118" t="s">
        <v>4391</v>
      </c>
      <c r="F3929" s="75" t="s">
        <v>526</v>
      </c>
      <c r="G39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29" s="77">
        <v>60</v>
      </c>
      <c r="J3929" s="52">
        <v>0.88888999999999996</v>
      </c>
      <c r="K3929" s="53">
        <f>Tabla3[[#This Row],[PRECIOS]]-Tabla3[[#This Row],[PRECIOS]]*10%</f>
        <v>0.80000099999999996</v>
      </c>
      <c r="L3929" s="101"/>
      <c r="M3929" s="54"/>
      <c r="N3929" s="55">
        <f>IFERROR(Tabla3[[#This Row],[PRECIOS]]-Tabla3[[#This Row],[PRECIOS]]*Tabla3[[#This Row],[% PRODUCTO]]," ")</f>
        <v>0.88888999999999996</v>
      </c>
      <c r="O3929" s="54"/>
      <c r="P3929" s="55">
        <f>IFERROR(Tabla3[[#This Row],[OCULTAR2]]-Tabla3[[#This Row],[OCULTAR2]]*Tabla3[[#This Row],[% LÍNEA]]," ")</f>
        <v>0.88888999999999996</v>
      </c>
      <c r="Q3929" s="56">
        <f>IFERROR(Tabla3[[#This Row],[% PRODUCTO]]+Tabla3[[#This Row],[% LÍNEA]]," ")</f>
        <v>0</v>
      </c>
      <c r="R3929" s="53">
        <f>Tabla3[[#This Row],[OCULTAR3]]</f>
        <v>0.88888999999999996</v>
      </c>
      <c r="S3929" s="53">
        <f>Tabla3[[#This Row],[PRECIO SIN %]]-Tabla3[[#This Row],[PRECIO SIN %]]*10%</f>
        <v>0.80000099999999996</v>
      </c>
      <c r="T3929" s="80">
        <f>(Tabla3[[#This Row],[PRECIO CON DESCT.]]-(Tabla3[[#This Row],[PRECIO CON DESCT.]]*$T$6))</f>
        <v>0.50400062999999995</v>
      </c>
      <c r="U3929" s="96"/>
      <c r="V3929" s="94">
        <f>Tabla3[[#This Row],[PRECIO %      en $]]*Tabla3[[#This Row],[PEDIDO ]]</f>
        <v>0</v>
      </c>
      <c r="W3929" s="57">
        <f>Tabla3[[#This Row],[PRECIO CON DESCT.]]*Tabla3[[#This Row],[PEDIDO ]]</f>
        <v>0</v>
      </c>
      <c r="X3929" s="58">
        <f>Tabla3[[#This Row],[PRECIO SIN %]]*Tabla3[[#This Row],[PEDIDO ]]</f>
        <v>0</v>
      </c>
    </row>
    <row r="3930" spans="1:24" ht="33" customHeight="1" x14ac:dyDescent="0.4">
      <c r="A3930" s="125">
        <v>6972559546053</v>
      </c>
      <c r="B3930" s="59" t="s">
        <v>297</v>
      </c>
      <c r="C3930" s="59" t="s">
        <v>409</v>
      </c>
      <c r="D39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30" s="119" t="s">
        <v>4392</v>
      </c>
      <c r="F3930" s="76" t="s">
        <v>526</v>
      </c>
      <c r="G39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30" s="78">
        <v>119</v>
      </c>
      <c r="J3930" s="52">
        <v>1.07778</v>
      </c>
      <c r="K3930" s="60">
        <f>Tabla3[[#This Row],[PRECIOS]]-Tabla3[[#This Row],[PRECIOS]]*10%</f>
        <v>0.97000199999999992</v>
      </c>
      <c r="L3930" s="101"/>
      <c r="M3930" s="61"/>
      <c r="N3930" s="55">
        <f>IFERROR(Tabla3[[#This Row],[PRECIOS]]-Tabla3[[#This Row],[PRECIOS]]*Tabla3[[#This Row],[% PRODUCTO]]," ")</f>
        <v>1.07778</v>
      </c>
      <c r="O3930" s="61"/>
      <c r="P3930" s="55">
        <f>IFERROR(Tabla3[[#This Row],[OCULTAR2]]-Tabla3[[#This Row],[OCULTAR2]]*Tabla3[[#This Row],[% LÍNEA]]," ")</f>
        <v>1.07778</v>
      </c>
      <c r="Q3930" s="56">
        <f>IFERROR(Tabla3[[#This Row],[% PRODUCTO]]+Tabla3[[#This Row],[% LÍNEA]]," ")</f>
        <v>0</v>
      </c>
      <c r="R3930" s="60">
        <f>Tabla3[[#This Row],[OCULTAR3]]</f>
        <v>1.07778</v>
      </c>
      <c r="S3930" s="60">
        <f>Tabla3[[#This Row],[PRECIO SIN %]]-Tabla3[[#This Row],[PRECIO SIN %]]*10%</f>
        <v>0.97000199999999992</v>
      </c>
      <c r="T3930" s="80">
        <f>(Tabla3[[#This Row],[PRECIO CON DESCT.]]-(Tabla3[[#This Row],[PRECIO CON DESCT.]]*$T$6))</f>
        <v>0.61110125999999998</v>
      </c>
      <c r="U3930" s="96"/>
      <c r="V3930" s="94">
        <f>Tabla3[[#This Row],[PRECIO %      en $]]*Tabla3[[#This Row],[PEDIDO ]]</f>
        <v>0</v>
      </c>
      <c r="W3930" s="57">
        <f>Tabla3[[#This Row],[PRECIO CON DESCT.]]*Tabla3[[#This Row],[PEDIDO ]]</f>
        <v>0</v>
      </c>
      <c r="X3930" s="58">
        <f>Tabla3[[#This Row],[PRECIO SIN %]]*Tabla3[[#This Row],[PEDIDO ]]</f>
        <v>0</v>
      </c>
    </row>
    <row r="3931" spans="1:24" ht="33" customHeight="1" x14ac:dyDescent="0.4">
      <c r="A3931" s="124" t="s">
        <v>82</v>
      </c>
      <c r="B3931" s="51" t="s">
        <v>297</v>
      </c>
      <c r="C3931" s="51" t="s">
        <v>387</v>
      </c>
      <c r="D39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31" s="118" t="s">
        <v>4393</v>
      </c>
      <c r="F3931" s="75" t="s">
        <v>526</v>
      </c>
      <c r="G39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31" s="77">
        <v>66</v>
      </c>
      <c r="J3931" s="52">
        <v>0.88888999999999996</v>
      </c>
      <c r="K3931" s="53">
        <f>Tabla3[[#This Row],[PRECIOS]]-Tabla3[[#This Row],[PRECIOS]]*10%</f>
        <v>0.80000099999999996</v>
      </c>
      <c r="L3931" s="101"/>
      <c r="M3931" s="54"/>
      <c r="N3931" s="55">
        <f>IFERROR(Tabla3[[#This Row],[PRECIOS]]-Tabla3[[#This Row],[PRECIOS]]*Tabla3[[#This Row],[% PRODUCTO]]," ")</f>
        <v>0.88888999999999996</v>
      </c>
      <c r="O3931" s="54"/>
      <c r="P3931" s="55">
        <f>IFERROR(Tabla3[[#This Row],[OCULTAR2]]-Tabla3[[#This Row],[OCULTAR2]]*Tabla3[[#This Row],[% LÍNEA]]," ")</f>
        <v>0.88888999999999996</v>
      </c>
      <c r="Q3931" s="56">
        <f>IFERROR(Tabla3[[#This Row],[% PRODUCTO]]+Tabla3[[#This Row],[% LÍNEA]]," ")</f>
        <v>0</v>
      </c>
      <c r="R3931" s="53">
        <f>Tabla3[[#This Row],[OCULTAR3]]</f>
        <v>0.88888999999999996</v>
      </c>
      <c r="S3931" s="53">
        <f>Tabla3[[#This Row],[PRECIO SIN %]]-Tabla3[[#This Row],[PRECIO SIN %]]*10%</f>
        <v>0.80000099999999996</v>
      </c>
      <c r="T3931" s="80">
        <f>(Tabla3[[#This Row],[PRECIO CON DESCT.]]-(Tabla3[[#This Row],[PRECIO CON DESCT.]]*$T$6))</f>
        <v>0.50400062999999995</v>
      </c>
      <c r="U3931" s="96"/>
      <c r="V3931" s="94">
        <f>Tabla3[[#This Row],[PRECIO %      en $]]*Tabla3[[#This Row],[PEDIDO ]]</f>
        <v>0</v>
      </c>
      <c r="W3931" s="57">
        <f>Tabla3[[#This Row],[PRECIO CON DESCT.]]*Tabla3[[#This Row],[PEDIDO ]]</f>
        <v>0</v>
      </c>
      <c r="X3931" s="58">
        <f>Tabla3[[#This Row],[PRECIO SIN %]]*Tabla3[[#This Row],[PEDIDO ]]</f>
        <v>0</v>
      </c>
    </row>
    <row r="3932" spans="1:24" ht="33" customHeight="1" x14ac:dyDescent="0.4">
      <c r="A3932" s="125">
        <v>6972559546022</v>
      </c>
      <c r="B3932" s="59" t="s">
        <v>297</v>
      </c>
      <c r="C3932" s="59" t="s">
        <v>409</v>
      </c>
      <c r="D39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32" s="119" t="s">
        <v>4394</v>
      </c>
      <c r="F3932" s="76" t="s">
        <v>526</v>
      </c>
      <c r="G39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32" s="78">
        <v>66</v>
      </c>
      <c r="J3932" s="52">
        <v>1.04444</v>
      </c>
      <c r="K3932" s="60">
        <f>Tabla3[[#This Row],[PRECIOS]]-Tabla3[[#This Row],[PRECIOS]]*10%</f>
        <v>0.93999600000000005</v>
      </c>
      <c r="L3932" s="101"/>
      <c r="M3932" s="61"/>
      <c r="N3932" s="55">
        <f>IFERROR(Tabla3[[#This Row],[PRECIOS]]-Tabla3[[#This Row],[PRECIOS]]*Tabla3[[#This Row],[% PRODUCTO]]," ")</f>
        <v>1.04444</v>
      </c>
      <c r="O3932" s="61"/>
      <c r="P3932" s="55">
        <f>IFERROR(Tabla3[[#This Row],[OCULTAR2]]-Tabla3[[#This Row],[OCULTAR2]]*Tabla3[[#This Row],[% LÍNEA]]," ")</f>
        <v>1.04444</v>
      </c>
      <c r="Q3932" s="56">
        <f>IFERROR(Tabla3[[#This Row],[% PRODUCTO]]+Tabla3[[#This Row],[% LÍNEA]]," ")</f>
        <v>0</v>
      </c>
      <c r="R3932" s="60">
        <f>Tabla3[[#This Row],[OCULTAR3]]</f>
        <v>1.04444</v>
      </c>
      <c r="S3932" s="60">
        <f>Tabla3[[#This Row],[PRECIO SIN %]]-Tabla3[[#This Row],[PRECIO SIN %]]*10%</f>
        <v>0.93999600000000005</v>
      </c>
      <c r="T3932" s="80">
        <f>(Tabla3[[#This Row],[PRECIO CON DESCT.]]-(Tabla3[[#This Row],[PRECIO CON DESCT.]]*$T$6))</f>
        <v>0.59219748000000005</v>
      </c>
      <c r="U3932" s="96"/>
      <c r="V3932" s="94">
        <f>Tabla3[[#This Row],[PRECIO %      en $]]*Tabla3[[#This Row],[PEDIDO ]]</f>
        <v>0</v>
      </c>
      <c r="W3932" s="57">
        <f>Tabla3[[#This Row],[PRECIO CON DESCT.]]*Tabla3[[#This Row],[PEDIDO ]]</f>
        <v>0</v>
      </c>
      <c r="X3932" s="58">
        <f>Tabla3[[#This Row],[PRECIO SIN %]]*Tabla3[[#This Row],[PEDIDO ]]</f>
        <v>0</v>
      </c>
    </row>
    <row r="3933" spans="1:24" ht="33" customHeight="1" x14ac:dyDescent="0.4">
      <c r="A3933" s="124">
        <v>6972559546060</v>
      </c>
      <c r="B3933" s="51" t="s">
        <v>297</v>
      </c>
      <c r="C3933" s="51" t="s">
        <v>409</v>
      </c>
      <c r="D39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33" s="118" t="s">
        <v>4395</v>
      </c>
      <c r="F3933" s="75" t="s">
        <v>526</v>
      </c>
      <c r="G39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33" s="77">
        <v>168</v>
      </c>
      <c r="J3933" s="52">
        <v>1.1333299999999999</v>
      </c>
      <c r="K3933" s="53">
        <f>Tabla3[[#This Row],[PRECIOS]]-Tabla3[[#This Row],[PRECIOS]]*10%</f>
        <v>1.019997</v>
      </c>
      <c r="L3933" s="101"/>
      <c r="M3933" s="54"/>
      <c r="N3933" s="55">
        <f>IFERROR(Tabla3[[#This Row],[PRECIOS]]-Tabla3[[#This Row],[PRECIOS]]*Tabla3[[#This Row],[% PRODUCTO]]," ")</f>
        <v>1.1333299999999999</v>
      </c>
      <c r="O3933" s="54"/>
      <c r="P3933" s="55">
        <f>IFERROR(Tabla3[[#This Row],[OCULTAR2]]-Tabla3[[#This Row],[OCULTAR2]]*Tabla3[[#This Row],[% LÍNEA]]," ")</f>
        <v>1.1333299999999999</v>
      </c>
      <c r="Q3933" s="56">
        <f>IFERROR(Tabla3[[#This Row],[% PRODUCTO]]+Tabla3[[#This Row],[% LÍNEA]]," ")</f>
        <v>0</v>
      </c>
      <c r="R3933" s="53">
        <f>Tabla3[[#This Row],[OCULTAR3]]</f>
        <v>1.1333299999999999</v>
      </c>
      <c r="S3933" s="53">
        <f>Tabla3[[#This Row],[PRECIO SIN %]]-Tabla3[[#This Row],[PRECIO SIN %]]*10%</f>
        <v>1.019997</v>
      </c>
      <c r="T3933" s="80">
        <f>(Tabla3[[#This Row],[PRECIO CON DESCT.]]-(Tabla3[[#This Row],[PRECIO CON DESCT.]]*$T$6))</f>
        <v>0.64259811</v>
      </c>
      <c r="U3933" s="96"/>
      <c r="V3933" s="94">
        <f>Tabla3[[#This Row],[PRECIO %      en $]]*Tabla3[[#This Row],[PEDIDO ]]</f>
        <v>0</v>
      </c>
      <c r="W3933" s="57">
        <f>Tabla3[[#This Row],[PRECIO CON DESCT.]]*Tabla3[[#This Row],[PEDIDO ]]</f>
        <v>0</v>
      </c>
      <c r="X3933" s="58">
        <f>Tabla3[[#This Row],[PRECIO SIN %]]*Tabla3[[#This Row],[PEDIDO ]]</f>
        <v>0</v>
      </c>
    </row>
    <row r="3934" spans="1:24" ht="33" customHeight="1" x14ac:dyDescent="0.4">
      <c r="A3934" s="125" t="s">
        <v>361</v>
      </c>
      <c r="B3934" s="59" t="s">
        <v>297</v>
      </c>
      <c r="C3934" s="59" t="s">
        <v>387</v>
      </c>
      <c r="D39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34" s="119" t="s">
        <v>4396</v>
      </c>
      <c r="F3934" s="76" t="s">
        <v>526</v>
      </c>
      <c r="G39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34" s="78">
        <v>69</v>
      </c>
      <c r="J3934" s="52">
        <v>0.88888999999999996</v>
      </c>
      <c r="K3934" s="60">
        <f>Tabla3[[#This Row],[PRECIOS]]-Tabla3[[#This Row],[PRECIOS]]*10%</f>
        <v>0.80000099999999996</v>
      </c>
      <c r="L3934" s="101"/>
      <c r="M3934" s="61"/>
      <c r="N3934" s="55">
        <f>IFERROR(Tabla3[[#This Row],[PRECIOS]]-Tabla3[[#This Row],[PRECIOS]]*Tabla3[[#This Row],[% PRODUCTO]]," ")</f>
        <v>0.88888999999999996</v>
      </c>
      <c r="O3934" s="61"/>
      <c r="P3934" s="55">
        <f>IFERROR(Tabla3[[#This Row],[OCULTAR2]]-Tabla3[[#This Row],[OCULTAR2]]*Tabla3[[#This Row],[% LÍNEA]]," ")</f>
        <v>0.88888999999999996</v>
      </c>
      <c r="Q3934" s="56">
        <f>IFERROR(Tabla3[[#This Row],[% PRODUCTO]]+Tabla3[[#This Row],[% LÍNEA]]," ")</f>
        <v>0</v>
      </c>
      <c r="R3934" s="60">
        <f>Tabla3[[#This Row],[OCULTAR3]]</f>
        <v>0.88888999999999996</v>
      </c>
      <c r="S3934" s="60">
        <f>Tabla3[[#This Row],[PRECIO SIN %]]-Tabla3[[#This Row],[PRECIO SIN %]]*10%</f>
        <v>0.80000099999999996</v>
      </c>
      <c r="T3934" s="80">
        <f>(Tabla3[[#This Row],[PRECIO CON DESCT.]]-(Tabla3[[#This Row],[PRECIO CON DESCT.]]*$T$6))</f>
        <v>0.50400062999999995</v>
      </c>
      <c r="U3934" s="96"/>
      <c r="V3934" s="94">
        <f>Tabla3[[#This Row],[PRECIO %      en $]]*Tabla3[[#This Row],[PEDIDO ]]</f>
        <v>0</v>
      </c>
      <c r="W3934" s="57">
        <f>Tabla3[[#This Row],[PRECIO CON DESCT.]]*Tabla3[[#This Row],[PEDIDO ]]</f>
        <v>0</v>
      </c>
      <c r="X3934" s="58">
        <f>Tabla3[[#This Row],[PRECIO SIN %]]*Tabla3[[#This Row],[PEDIDO ]]</f>
        <v>0</v>
      </c>
    </row>
    <row r="3935" spans="1:24" ht="33" customHeight="1" x14ac:dyDescent="0.4">
      <c r="A3935" s="124">
        <v>6972559546039</v>
      </c>
      <c r="B3935" s="51" t="s">
        <v>297</v>
      </c>
      <c r="C3935" s="51" t="s">
        <v>409</v>
      </c>
      <c r="D39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35" s="118" t="s">
        <v>4397</v>
      </c>
      <c r="F3935" s="75" t="s">
        <v>526</v>
      </c>
      <c r="G39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35" s="77">
        <v>232</v>
      </c>
      <c r="J3935" s="52">
        <v>0.95555999999999996</v>
      </c>
      <c r="K3935" s="53">
        <f>Tabla3[[#This Row],[PRECIOS]]-Tabla3[[#This Row],[PRECIOS]]*10%</f>
        <v>0.86000399999999999</v>
      </c>
      <c r="L3935" s="101"/>
      <c r="M3935" s="54"/>
      <c r="N3935" s="55">
        <f>IFERROR(Tabla3[[#This Row],[PRECIOS]]-Tabla3[[#This Row],[PRECIOS]]*Tabla3[[#This Row],[% PRODUCTO]]," ")</f>
        <v>0.95555999999999996</v>
      </c>
      <c r="O3935" s="54"/>
      <c r="P3935" s="55">
        <f>IFERROR(Tabla3[[#This Row],[OCULTAR2]]-Tabla3[[#This Row],[OCULTAR2]]*Tabla3[[#This Row],[% LÍNEA]]," ")</f>
        <v>0.95555999999999996</v>
      </c>
      <c r="Q3935" s="56">
        <f>IFERROR(Tabla3[[#This Row],[% PRODUCTO]]+Tabla3[[#This Row],[% LÍNEA]]," ")</f>
        <v>0</v>
      </c>
      <c r="R3935" s="53">
        <f>Tabla3[[#This Row],[OCULTAR3]]</f>
        <v>0.95555999999999996</v>
      </c>
      <c r="S3935" s="53">
        <f>Tabla3[[#This Row],[PRECIO SIN %]]-Tabla3[[#This Row],[PRECIO SIN %]]*10%</f>
        <v>0.86000399999999999</v>
      </c>
      <c r="T3935" s="80">
        <f>(Tabla3[[#This Row],[PRECIO CON DESCT.]]-(Tabla3[[#This Row],[PRECIO CON DESCT.]]*$T$6))</f>
        <v>0.54180252000000007</v>
      </c>
      <c r="U3935" s="96"/>
      <c r="V3935" s="94">
        <f>Tabla3[[#This Row],[PRECIO %      en $]]*Tabla3[[#This Row],[PEDIDO ]]</f>
        <v>0</v>
      </c>
      <c r="W3935" s="57">
        <f>Tabla3[[#This Row],[PRECIO CON DESCT.]]*Tabla3[[#This Row],[PEDIDO ]]</f>
        <v>0</v>
      </c>
      <c r="X3935" s="58">
        <f>Tabla3[[#This Row],[PRECIO SIN %]]*Tabla3[[#This Row],[PEDIDO ]]</f>
        <v>0</v>
      </c>
    </row>
    <row r="3936" spans="1:24" ht="33" customHeight="1" x14ac:dyDescent="0.4">
      <c r="A3936" s="125">
        <v>6972559546046</v>
      </c>
      <c r="B3936" s="59" t="s">
        <v>297</v>
      </c>
      <c r="C3936" s="59" t="s">
        <v>409</v>
      </c>
      <c r="D39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36" s="119" t="s">
        <v>4398</v>
      </c>
      <c r="F3936" s="76" t="s">
        <v>526</v>
      </c>
      <c r="G39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36" s="78">
        <v>165</v>
      </c>
      <c r="J3936" s="52">
        <v>1.0333300000000001</v>
      </c>
      <c r="K3936" s="60">
        <f>Tabla3[[#This Row],[PRECIOS]]-Tabla3[[#This Row],[PRECIOS]]*10%</f>
        <v>0.92999700000000007</v>
      </c>
      <c r="L3936" s="101"/>
      <c r="M3936" s="61"/>
      <c r="N3936" s="55">
        <f>IFERROR(Tabla3[[#This Row],[PRECIOS]]-Tabla3[[#This Row],[PRECIOS]]*Tabla3[[#This Row],[% PRODUCTO]]," ")</f>
        <v>1.0333300000000001</v>
      </c>
      <c r="O3936" s="61"/>
      <c r="P3936" s="55">
        <f>IFERROR(Tabla3[[#This Row],[OCULTAR2]]-Tabla3[[#This Row],[OCULTAR2]]*Tabla3[[#This Row],[% LÍNEA]]," ")</f>
        <v>1.0333300000000001</v>
      </c>
      <c r="Q3936" s="56">
        <f>IFERROR(Tabla3[[#This Row],[% PRODUCTO]]+Tabla3[[#This Row],[% LÍNEA]]," ")</f>
        <v>0</v>
      </c>
      <c r="R3936" s="60">
        <f>Tabla3[[#This Row],[OCULTAR3]]</f>
        <v>1.0333300000000001</v>
      </c>
      <c r="S3936" s="60">
        <f>Tabla3[[#This Row],[PRECIO SIN %]]-Tabla3[[#This Row],[PRECIO SIN %]]*10%</f>
        <v>0.92999700000000007</v>
      </c>
      <c r="T3936" s="80">
        <f>(Tabla3[[#This Row],[PRECIO CON DESCT.]]-(Tabla3[[#This Row],[PRECIO CON DESCT.]]*$T$6))</f>
        <v>0.58589811000000003</v>
      </c>
      <c r="U3936" s="96"/>
      <c r="V3936" s="94">
        <f>Tabla3[[#This Row],[PRECIO %      en $]]*Tabla3[[#This Row],[PEDIDO ]]</f>
        <v>0</v>
      </c>
      <c r="W3936" s="57">
        <f>Tabla3[[#This Row],[PRECIO CON DESCT.]]*Tabla3[[#This Row],[PEDIDO ]]</f>
        <v>0</v>
      </c>
      <c r="X3936" s="58">
        <f>Tabla3[[#This Row],[PRECIO SIN %]]*Tabla3[[#This Row],[PEDIDO ]]</f>
        <v>0</v>
      </c>
    </row>
    <row r="3937" spans="1:24" ht="33" customHeight="1" x14ac:dyDescent="0.4">
      <c r="A3937" s="124" t="s">
        <v>413</v>
      </c>
      <c r="B3937" s="51" t="s">
        <v>297</v>
      </c>
      <c r="C3937" s="51" t="s">
        <v>387</v>
      </c>
      <c r="D39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37" s="118" t="s">
        <v>4399</v>
      </c>
      <c r="F3937" s="75" t="s">
        <v>526</v>
      </c>
      <c r="G39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37" s="77">
        <v>73</v>
      </c>
      <c r="J3937" s="52">
        <v>1.11111</v>
      </c>
      <c r="K3937" s="53">
        <f>Tabla3[[#This Row],[PRECIOS]]-Tabla3[[#This Row],[PRECIOS]]*10%</f>
        <v>0.99999900000000008</v>
      </c>
      <c r="L3937" s="101"/>
      <c r="M3937" s="54"/>
      <c r="N3937" s="55">
        <f>IFERROR(Tabla3[[#This Row],[PRECIOS]]-Tabla3[[#This Row],[PRECIOS]]*Tabla3[[#This Row],[% PRODUCTO]]," ")</f>
        <v>1.11111</v>
      </c>
      <c r="O3937" s="54"/>
      <c r="P3937" s="55">
        <f>IFERROR(Tabla3[[#This Row],[OCULTAR2]]-Tabla3[[#This Row],[OCULTAR2]]*Tabla3[[#This Row],[% LÍNEA]]," ")</f>
        <v>1.11111</v>
      </c>
      <c r="Q3937" s="56">
        <f>IFERROR(Tabla3[[#This Row],[% PRODUCTO]]+Tabla3[[#This Row],[% LÍNEA]]," ")</f>
        <v>0</v>
      </c>
      <c r="R3937" s="53">
        <f>Tabla3[[#This Row],[OCULTAR3]]</f>
        <v>1.11111</v>
      </c>
      <c r="S3937" s="53">
        <f>Tabla3[[#This Row],[PRECIO SIN %]]-Tabla3[[#This Row],[PRECIO SIN %]]*10%</f>
        <v>0.99999900000000008</v>
      </c>
      <c r="T3937" s="80">
        <f>(Tabla3[[#This Row],[PRECIO CON DESCT.]]-(Tabla3[[#This Row],[PRECIO CON DESCT.]]*$T$6))</f>
        <v>0.62999937000000006</v>
      </c>
      <c r="U3937" s="96"/>
      <c r="V3937" s="94">
        <f>Tabla3[[#This Row],[PRECIO %      en $]]*Tabla3[[#This Row],[PEDIDO ]]</f>
        <v>0</v>
      </c>
      <c r="W3937" s="57">
        <f>Tabla3[[#This Row],[PRECIO CON DESCT.]]*Tabla3[[#This Row],[PEDIDO ]]</f>
        <v>0</v>
      </c>
      <c r="X3937" s="58">
        <f>Tabla3[[#This Row],[PRECIO SIN %]]*Tabla3[[#This Row],[PEDIDO ]]</f>
        <v>0</v>
      </c>
    </row>
    <row r="3938" spans="1:24" ht="33" customHeight="1" x14ac:dyDescent="0.4">
      <c r="A3938" s="125">
        <v>6972559546145</v>
      </c>
      <c r="B3938" s="59" t="s">
        <v>297</v>
      </c>
      <c r="C3938" s="59" t="s">
        <v>409</v>
      </c>
      <c r="D39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38" s="119" t="s">
        <v>4400</v>
      </c>
      <c r="F3938" s="76" t="s">
        <v>526</v>
      </c>
      <c r="G39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38" s="78">
        <v>83</v>
      </c>
      <c r="J3938" s="52">
        <v>0.96667000000000003</v>
      </c>
      <c r="K3938" s="60">
        <f>Tabla3[[#This Row],[PRECIOS]]-Tabla3[[#This Row],[PRECIOS]]*10%</f>
        <v>0.87000300000000008</v>
      </c>
      <c r="L3938" s="101"/>
      <c r="M3938" s="61"/>
      <c r="N3938" s="55">
        <f>IFERROR(Tabla3[[#This Row],[PRECIOS]]-Tabla3[[#This Row],[PRECIOS]]*Tabla3[[#This Row],[% PRODUCTO]]," ")</f>
        <v>0.96667000000000003</v>
      </c>
      <c r="O3938" s="61"/>
      <c r="P3938" s="55">
        <f>IFERROR(Tabla3[[#This Row],[OCULTAR2]]-Tabla3[[#This Row],[OCULTAR2]]*Tabla3[[#This Row],[% LÍNEA]]," ")</f>
        <v>0.96667000000000003</v>
      </c>
      <c r="Q3938" s="56">
        <f>IFERROR(Tabla3[[#This Row],[% PRODUCTO]]+Tabla3[[#This Row],[% LÍNEA]]," ")</f>
        <v>0</v>
      </c>
      <c r="R3938" s="60">
        <f>Tabla3[[#This Row],[OCULTAR3]]</f>
        <v>0.96667000000000003</v>
      </c>
      <c r="S3938" s="60">
        <f>Tabla3[[#This Row],[PRECIO SIN %]]-Tabla3[[#This Row],[PRECIO SIN %]]*10%</f>
        <v>0.87000300000000008</v>
      </c>
      <c r="T3938" s="80">
        <f>(Tabla3[[#This Row],[PRECIO CON DESCT.]]-(Tabla3[[#This Row],[PRECIO CON DESCT.]]*$T$6))</f>
        <v>0.54810189000000009</v>
      </c>
      <c r="U3938" s="96"/>
      <c r="V3938" s="94">
        <f>Tabla3[[#This Row],[PRECIO %      en $]]*Tabla3[[#This Row],[PEDIDO ]]</f>
        <v>0</v>
      </c>
      <c r="W3938" s="57">
        <f>Tabla3[[#This Row],[PRECIO CON DESCT.]]*Tabla3[[#This Row],[PEDIDO ]]</f>
        <v>0</v>
      </c>
      <c r="X3938" s="58">
        <f>Tabla3[[#This Row],[PRECIO SIN %]]*Tabla3[[#This Row],[PEDIDO ]]</f>
        <v>0</v>
      </c>
    </row>
    <row r="3939" spans="1:24" ht="33" customHeight="1" x14ac:dyDescent="0.4">
      <c r="A3939" s="124">
        <v>6972559546183</v>
      </c>
      <c r="B3939" s="51" t="s">
        <v>297</v>
      </c>
      <c r="C3939" s="51" t="s">
        <v>409</v>
      </c>
      <c r="D39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39" s="118" t="s">
        <v>4401</v>
      </c>
      <c r="F3939" s="75" t="s">
        <v>526</v>
      </c>
      <c r="G39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39" s="77">
        <v>159</v>
      </c>
      <c r="J3939" s="52">
        <v>1.1000000000000001</v>
      </c>
      <c r="K3939" s="53">
        <f>Tabla3[[#This Row],[PRECIOS]]-Tabla3[[#This Row],[PRECIOS]]*10%</f>
        <v>0.9900000000000001</v>
      </c>
      <c r="L3939" s="101"/>
      <c r="M3939" s="54"/>
      <c r="N3939" s="55">
        <f>IFERROR(Tabla3[[#This Row],[PRECIOS]]-Tabla3[[#This Row],[PRECIOS]]*Tabla3[[#This Row],[% PRODUCTO]]," ")</f>
        <v>1.1000000000000001</v>
      </c>
      <c r="O3939" s="54"/>
      <c r="P3939" s="55">
        <f>IFERROR(Tabla3[[#This Row],[OCULTAR2]]-Tabla3[[#This Row],[OCULTAR2]]*Tabla3[[#This Row],[% LÍNEA]]," ")</f>
        <v>1.1000000000000001</v>
      </c>
      <c r="Q3939" s="56">
        <f>IFERROR(Tabla3[[#This Row],[% PRODUCTO]]+Tabla3[[#This Row],[% LÍNEA]]," ")</f>
        <v>0</v>
      </c>
      <c r="R3939" s="53">
        <f>Tabla3[[#This Row],[OCULTAR3]]</f>
        <v>1.1000000000000001</v>
      </c>
      <c r="S3939" s="53">
        <f>Tabla3[[#This Row],[PRECIO SIN %]]-Tabla3[[#This Row],[PRECIO SIN %]]*10%</f>
        <v>0.9900000000000001</v>
      </c>
      <c r="T3939" s="80">
        <f>(Tabla3[[#This Row],[PRECIO CON DESCT.]]-(Tabla3[[#This Row],[PRECIO CON DESCT.]]*$T$6))</f>
        <v>0.62370000000000014</v>
      </c>
      <c r="U3939" s="96"/>
      <c r="V3939" s="94">
        <f>Tabla3[[#This Row],[PRECIO %      en $]]*Tabla3[[#This Row],[PEDIDO ]]</f>
        <v>0</v>
      </c>
      <c r="W3939" s="57">
        <f>Tabla3[[#This Row],[PRECIO CON DESCT.]]*Tabla3[[#This Row],[PEDIDO ]]</f>
        <v>0</v>
      </c>
      <c r="X3939" s="58">
        <f>Tabla3[[#This Row],[PRECIO SIN %]]*Tabla3[[#This Row],[PEDIDO ]]</f>
        <v>0</v>
      </c>
    </row>
    <row r="3940" spans="1:24" ht="33" customHeight="1" x14ac:dyDescent="0.4">
      <c r="A3940" s="125" t="s">
        <v>82</v>
      </c>
      <c r="B3940" s="59" t="s">
        <v>297</v>
      </c>
      <c r="C3940" s="59" t="s">
        <v>387</v>
      </c>
      <c r="D39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40" s="119" t="s">
        <v>4402</v>
      </c>
      <c r="F3940" s="76" t="s">
        <v>526</v>
      </c>
      <c r="G39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40" s="78">
        <v>68</v>
      </c>
      <c r="J3940" s="52">
        <v>1.11111</v>
      </c>
      <c r="K3940" s="60">
        <f>Tabla3[[#This Row],[PRECIOS]]-Tabla3[[#This Row],[PRECIOS]]*10%</f>
        <v>0.99999900000000008</v>
      </c>
      <c r="L3940" s="101"/>
      <c r="M3940" s="61"/>
      <c r="N3940" s="55">
        <f>IFERROR(Tabla3[[#This Row],[PRECIOS]]-Tabla3[[#This Row],[PRECIOS]]*Tabla3[[#This Row],[% PRODUCTO]]," ")</f>
        <v>1.11111</v>
      </c>
      <c r="O3940" s="61"/>
      <c r="P3940" s="55">
        <f>IFERROR(Tabla3[[#This Row],[OCULTAR2]]-Tabla3[[#This Row],[OCULTAR2]]*Tabla3[[#This Row],[% LÍNEA]]," ")</f>
        <v>1.11111</v>
      </c>
      <c r="Q3940" s="56">
        <f>IFERROR(Tabla3[[#This Row],[% PRODUCTO]]+Tabla3[[#This Row],[% LÍNEA]]," ")</f>
        <v>0</v>
      </c>
      <c r="R3940" s="60">
        <f>Tabla3[[#This Row],[OCULTAR3]]</f>
        <v>1.11111</v>
      </c>
      <c r="S3940" s="60">
        <f>Tabla3[[#This Row],[PRECIO SIN %]]-Tabla3[[#This Row],[PRECIO SIN %]]*10%</f>
        <v>0.99999900000000008</v>
      </c>
      <c r="T3940" s="80">
        <f>(Tabla3[[#This Row],[PRECIO CON DESCT.]]-(Tabla3[[#This Row],[PRECIO CON DESCT.]]*$T$6))</f>
        <v>0.62999937000000006</v>
      </c>
      <c r="U3940" s="96"/>
      <c r="V3940" s="94">
        <f>Tabla3[[#This Row],[PRECIO %      en $]]*Tabla3[[#This Row],[PEDIDO ]]</f>
        <v>0</v>
      </c>
      <c r="W3940" s="57">
        <f>Tabla3[[#This Row],[PRECIO CON DESCT.]]*Tabla3[[#This Row],[PEDIDO ]]</f>
        <v>0</v>
      </c>
      <c r="X3940" s="58">
        <f>Tabla3[[#This Row],[PRECIO SIN %]]*Tabla3[[#This Row],[PEDIDO ]]</f>
        <v>0</v>
      </c>
    </row>
    <row r="3941" spans="1:24" ht="33" customHeight="1" x14ac:dyDescent="0.4">
      <c r="A3941" s="124">
        <v>6972559546152</v>
      </c>
      <c r="B3941" s="51" t="s">
        <v>297</v>
      </c>
      <c r="C3941" s="51" t="s">
        <v>409</v>
      </c>
      <c r="D39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41" s="118" t="s">
        <v>4403</v>
      </c>
      <c r="F3941" s="75" t="s">
        <v>526</v>
      </c>
      <c r="G39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41" s="77">
        <v>157</v>
      </c>
      <c r="J3941" s="52">
        <v>1.12222</v>
      </c>
      <c r="K3941" s="53">
        <f>Tabla3[[#This Row],[PRECIOS]]-Tabla3[[#This Row],[PRECIOS]]*10%</f>
        <v>1.009998</v>
      </c>
      <c r="L3941" s="101"/>
      <c r="M3941" s="54"/>
      <c r="N3941" s="55">
        <f>IFERROR(Tabla3[[#This Row],[PRECIOS]]-Tabla3[[#This Row],[PRECIOS]]*Tabla3[[#This Row],[% PRODUCTO]]," ")</f>
        <v>1.12222</v>
      </c>
      <c r="O3941" s="54"/>
      <c r="P3941" s="55">
        <f>IFERROR(Tabla3[[#This Row],[OCULTAR2]]-Tabla3[[#This Row],[OCULTAR2]]*Tabla3[[#This Row],[% LÍNEA]]," ")</f>
        <v>1.12222</v>
      </c>
      <c r="Q3941" s="56">
        <f>IFERROR(Tabla3[[#This Row],[% PRODUCTO]]+Tabla3[[#This Row],[% LÍNEA]]," ")</f>
        <v>0</v>
      </c>
      <c r="R3941" s="53">
        <f>Tabla3[[#This Row],[OCULTAR3]]</f>
        <v>1.12222</v>
      </c>
      <c r="S3941" s="53">
        <f>Tabla3[[#This Row],[PRECIO SIN %]]-Tabla3[[#This Row],[PRECIO SIN %]]*10%</f>
        <v>1.009998</v>
      </c>
      <c r="T3941" s="80">
        <f>(Tabla3[[#This Row],[PRECIO CON DESCT.]]-(Tabla3[[#This Row],[PRECIO CON DESCT.]]*$T$6))</f>
        <v>0.63629873999999997</v>
      </c>
      <c r="U3941" s="96"/>
      <c r="V3941" s="94">
        <f>Tabla3[[#This Row],[PRECIO %      en $]]*Tabla3[[#This Row],[PEDIDO ]]</f>
        <v>0</v>
      </c>
      <c r="W3941" s="57">
        <f>Tabla3[[#This Row],[PRECIO CON DESCT.]]*Tabla3[[#This Row],[PEDIDO ]]</f>
        <v>0</v>
      </c>
      <c r="X3941" s="58">
        <f>Tabla3[[#This Row],[PRECIO SIN %]]*Tabla3[[#This Row],[PEDIDO ]]</f>
        <v>0</v>
      </c>
    </row>
    <row r="3942" spans="1:24" ht="33" customHeight="1" x14ac:dyDescent="0.4">
      <c r="A3942" s="125">
        <v>6972559546169</v>
      </c>
      <c r="B3942" s="59" t="s">
        <v>297</v>
      </c>
      <c r="C3942" s="59" t="s">
        <v>409</v>
      </c>
      <c r="D39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42" s="119" t="s">
        <v>4404</v>
      </c>
      <c r="F3942" s="76" t="s">
        <v>526</v>
      </c>
      <c r="G39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42" s="78">
        <v>137</v>
      </c>
      <c r="J3942" s="52">
        <v>1.24444</v>
      </c>
      <c r="K3942" s="60">
        <f>Tabla3[[#This Row],[PRECIOS]]-Tabla3[[#This Row],[PRECIOS]]*10%</f>
        <v>1.119996</v>
      </c>
      <c r="L3942" s="101"/>
      <c r="M3942" s="61"/>
      <c r="N3942" s="55">
        <f>IFERROR(Tabla3[[#This Row],[PRECIOS]]-Tabla3[[#This Row],[PRECIOS]]*Tabla3[[#This Row],[% PRODUCTO]]," ")</f>
        <v>1.24444</v>
      </c>
      <c r="O3942" s="61"/>
      <c r="P3942" s="55">
        <f>IFERROR(Tabla3[[#This Row],[OCULTAR2]]-Tabla3[[#This Row],[OCULTAR2]]*Tabla3[[#This Row],[% LÍNEA]]," ")</f>
        <v>1.24444</v>
      </c>
      <c r="Q3942" s="56">
        <f>IFERROR(Tabla3[[#This Row],[% PRODUCTO]]+Tabla3[[#This Row],[% LÍNEA]]," ")</f>
        <v>0</v>
      </c>
      <c r="R3942" s="60">
        <f>Tabla3[[#This Row],[OCULTAR3]]</f>
        <v>1.24444</v>
      </c>
      <c r="S3942" s="60">
        <f>Tabla3[[#This Row],[PRECIO SIN %]]-Tabla3[[#This Row],[PRECIO SIN %]]*10%</f>
        <v>1.119996</v>
      </c>
      <c r="T3942" s="80">
        <f>(Tabla3[[#This Row],[PRECIO CON DESCT.]]-(Tabla3[[#This Row],[PRECIO CON DESCT.]]*$T$6))</f>
        <v>0.70559748</v>
      </c>
      <c r="U3942" s="96"/>
      <c r="V3942" s="94">
        <f>Tabla3[[#This Row],[PRECIO %      en $]]*Tabla3[[#This Row],[PEDIDO ]]</f>
        <v>0</v>
      </c>
      <c r="W3942" s="57">
        <f>Tabla3[[#This Row],[PRECIO CON DESCT.]]*Tabla3[[#This Row],[PEDIDO ]]</f>
        <v>0</v>
      </c>
      <c r="X3942" s="58">
        <f>Tabla3[[#This Row],[PRECIO SIN %]]*Tabla3[[#This Row],[PEDIDO ]]</f>
        <v>0</v>
      </c>
    </row>
    <row r="3943" spans="1:24" ht="33" customHeight="1" x14ac:dyDescent="0.4">
      <c r="A3943" s="124">
        <v>6972559546176</v>
      </c>
      <c r="B3943" s="51" t="s">
        <v>297</v>
      </c>
      <c r="C3943" s="51" t="s">
        <v>409</v>
      </c>
      <c r="D39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43" s="118" t="s">
        <v>4405</v>
      </c>
      <c r="F3943" s="75" t="s">
        <v>526</v>
      </c>
      <c r="G39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43" s="77">
        <v>80</v>
      </c>
      <c r="J3943" s="52">
        <v>1.24444</v>
      </c>
      <c r="K3943" s="53">
        <f>Tabla3[[#This Row],[PRECIOS]]-Tabla3[[#This Row],[PRECIOS]]*10%</f>
        <v>1.119996</v>
      </c>
      <c r="L3943" s="101"/>
      <c r="M3943" s="54"/>
      <c r="N3943" s="55">
        <f>IFERROR(Tabla3[[#This Row],[PRECIOS]]-Tabla3[[#This Row],[PRECIOS]]*Tabla3[[#This Row],[% PRODUCTO]]," ")</f>
        <v>1.24444</v>
      </c>
      <c r="O3943" s="54"/>
      <c r="P3943" s="55">
        <f>IFERROR(Tabla3[[#This Row],[OCULTAR2]]-Tabla3[[#This Row],[OCULTAR2]]*Tabla3[[#This Row],[% LÍNEA]]," ")</f>
        <v>1.24444</v>
      </c>
      <c r="Q3943" s="56">
        <f>IFERROR(Tabla3[[#This Row],[% PRODUCTO]]+Tabla3[[#This Row],[% LÍNEA]]," ")</f>
        <v>0</v>
      </c>
      <c r="R3943" s="53">
        <f>Tabla3[[#This Row],[OCULTAR3]]</f>
        <v>1.24444</v>
      </c>
      <c r="S3943" s="53">
        <f>Tabla3[[#This Row],[PRECIO SIN %]]-Tabla3[[#This Row],[PRECIO SIN %]]*10%</f>
        <v>1.119996</v>
      </c>
      <c r="T3943" s="80">
        <f>(Tabla3[[#This Row],[PRECIO CON DESCT.]]-(Tabla3[[#This Row],[PRECIO CON DESCT.]]*$T$6))</f>
        <v>0.70559748</v>
      </c>
      <c r="U3943" s="96"/>
      <c r="V3943" s="94">
        <f>Tabla3[[#This Row],[PRECIO %      en $]]*Tabla3[[#This Row],[PEDIDO ]]</f>
        <v>0</v>
      </c>
      <c r="W3943" s="57">
        <f>Tabla3[[#This Row],[PRECIO CON DESCT.]]*Tabla3[[#This Row],[PEDIDO ]]</f>
        <v>0</v>
      </c>
      <c r="X3943" s="58">
        <f>Tabla3[[#This Row],[PRECIO SIN %]]*Tabla3[[#This Row],[PEDIDO ]]</f>
        <v>0</v>
      </c>
    </row>
    <row r="3944" spans="1:24" ht="33" customHeight="1" x14ac:dyDescent="0.4">
      <c r="A3944" s="125" t="s">
        <v>414</v>
      </c>
      <c r="B3944" s="59" t="s">
        <v>297</v>
      </c>
      <c r="C3944" s="59" t="s">
        <v>387</v>
      </c>
      <c r="D39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44" s="119" t="s">
        <v>4406</v>
      </c>
      <c r="F3944" s="76" t="s">
        <v>526</v>
      </c>
      <c r="G39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44" s="78">
        <v>36</v>
      </c>
      <c r="J3944" s="52">
        <v>1.88889</v>
      </c>
      <c r="K3944" s="60">
        <f>Tabla3[[#This Row],[PRECIOS]]-Tabla3[[#This Row],[PRECIOS]]*10%</f>
        <v>1.7000009999999999</v>
      </c>
      <c r="L3944" s="101"/>
      <c r="M3944" s="61"/>
      <c r="N3944" s="55">
        <f>IFERROR(Tabla3[[#This Row],[PRECIOS]]-Tabla3[[#This Row],[PRECIOS]]*Tabla3[[#This Row],[% PRODUCTO]]," ")</f>
        <v>1.88889</v>
      </c>
      <c r="O3944" s="61"/>
      <c r="P3944" s="55">
        <f>IFERROR(Tabla3[[#This Row],[OCULTAR2]]-Tabla3[[#This Row],[OCULTAR2]]*Tabla3[[#This Row],[% LÍNEA]]," ")</f>
        <v>1.88889</v>
      </c>
      <c r="Q3944" s="56">
        <f>IFERROR(Tabla3[[#This Row],[% PRODUCTO]]+Tabla3[[#This Row],[% LÍNEA]]," ")</f>
        <v>0</v>
      </c>
      <c r="R3944" s="60">
        <f>Tabla3[[#This Row],[OCULTAR3]]</f>
        <v>1.88889</v>
      </c>
      <c r="S3944" s="60">
        <f>Tabla3[[#This Row],[PRECIO SIN %]]-Tabla3[[#This Row],[PRECIO SIN %]]*10%</f>
        <v>1.7000009999999999</v>
      </c>
      <c r="T3944" s="80">
        <f>(Tabla3[[#This Row],[PRECIO CON DESCT.]]-(Tabla3[[#This Row],[PRECIO CON DESCT.]]*$T$6))</f>
        <v>1.0710006299999999</v>
      </c>
      <c r="U3944" s="96"/>
      <c r="V3944" s="94">
        <f>Tabla3[[#This Row],[PRECIO %      en $]]*Tabla3[[#This Row],[PEDIDO ]]</f>
        <v>0</v>
      </c>
      <c r="W3944" s="57">
        <f>Tabla3[[#This Row],[PRECIO CON DESCT.]]*Tabla3[[#This Row],[PEDIDO ]]</f>
        <v>0</v>
      </c>
      <c r="X3944" s="58">
        <f>Tabla3[[#This Row],[PRECIO SIN %]]*Tabla3[[#This Row],[PEDIDO ]]</f>
        <v>0</v>
      </c>
    </row>
    <row r="3945" spans="1:24" ht="33" customHeight="1" x14ac:dyDescent="0.4">
      <c r="A3945" s="124">
        <v>6972559542598</v>
      </c>
      <c r="B3945" s="51" t="s">
        <v>297</v>
      </c>
      <c r="C3945" s="51" t="s">
        <v>409</v>
      </c>
      <c r="D39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45" s="118" t="s">
        <v>4407</v>
      </c>
      <c r="F3945" s="75" t="s">
        <v>526</v>
      </c>
      <c r="G39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45" s="77">
        <v>129</v>
      </c>
      <c r="J3945" s="52">
        <v>2.5</v>
      </c>
      <c r="K3945" s="53">
        <f>Tabla3[[#This Row],[PRECIOS]]-Tabla3[[#This Row],[PRECIOS]]*10%</f>
        <v>2.25</v>
      </c>
      <c r="L3945" s="101"/>
      <c r="M3945" s="54"/>
      <c r="N3945" s="55">
        <f>IFERROR(Tabla3[[#This Row],[PRECIOS]]-Tabla3[[#This Row],[PRECIOS]]*Tabla3[[#This Row],[% PRODUCTO]]," ")</f>
        <v>2.5</v>
      </c>
      <c r="O3945" s="54"/>
      <c r="P3945" s="55">
        <f>IFERROR(Tabla3[[#This Row],[OCULTAR2]]-Tabla3[[#This Row],[OCULTAR2]]*Tabla3[[#This Row],[% LÍNEA]]," ")</f>
        <v>2.5</v>
      </c>
      <c r="Q3945" s="56">
        <f>IFERROR(Tabla3[[#This Row],[% PRODUCTO]]+Tabla3[[#This Row],[% LÍNEA]]," ")</f>
        <v>0</v>
      </c>
      <c r="R3945" s="53">
        <f>Tabla3[[#This Row],[OCULTAR3]]</f>
        <v>2.5</v>
      </c>
      <c r="S3945" s="53">
        <f>Tabla3[[#This Row],[PRECIO SIN %]]-Tabla3[[#This Row],[PRECIO SIN %]]*10%</f>
        <v>2.25</v>
      </c>
      <c r="T3945" s="80">
        <f>(Tabla3[[#This Row],[PRECIO CON DESCT.]]-(Tabla3[[#This Row],[PRECIO CON DESCT.]]*$T$6))</f>
        <v>1.4175</v>
      </c>
      <c r="U3945" s="96"/>
      <c r="V3945" s="94">
        <f>Tabla3[[#This Row],[PRECIO %      en $]]*Tabla3[[#This Row],[PEDIDO ]]</f>
        <v>0</v>
      </c>
      <c r="W3945" s="57">
        <f>Tabla3[[#This Row],[PRECIO CON DESCT.]]*Tabla3[[#This Row],[PEDIDO ]]</f>
        <v>0</v>
      </c>
      <c r="X3945" s="58">
        <f>Tabla3[[#This Row],[PRECIO SIN %]]*Tabla3[[#This Row],[PEDIDO ]]</f>
        <v>0</v>
      </c>
    </row>
    <row r="3946" spans="1:24" ht="33" customHeight="1" x14ac:dyDescent="0.4">
      <c r="A3946" s="125" t="s">
        <v>82</v>
      </c>
      <c r="B3946" s="59" t="s">
        <v>297</v>
      </c>
      <c r="C3946" s="59" t="s">
        <v>387</v>
      </c>
      <c r="D39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46" s="119" t="s">
        <v>4408</v>
      </c>
      <c r="F3946" s="76" t="s">
        <v>526</v>
      </c>
      <c r="G39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46" s="78">
        <v>24</v>
      </c>
      <c r="J3946" s="52">
        <v>1.88889</v>
      </c>
      <c r="K3946" s="60">
        <f>Tabla3[[#This Row],[PRECIOS]]-Tabla3[[#This Row],[PRECIOS]]*10%</f>
        <v>1.7000009999999999</v>
      </c>
      <c r="L3946" s="101"/>
      <c r="M3946" s="61"/>
      <c r="N3946" s="55">
        <f>IFERROR(Tabla3[[#This Row],[PRECIOS]]-Tabla3[[#This Row],[PRECIOS]]*Tabla3[[#This Row],[% PRODUCTO]]," ")</f>
        <v>1.88889</v>
      </c>
      <c r="O3946" s="61"/>
      <c r="P3946" s="55">
        <f>IFERROR(Tabla3[[#This Row],[OCULTAR2]]-Tabla3[[#This Row],[OCULTAR2]]*Tabla3[[#This Row],[% LÍNEA]]," ")</f>
        <v>1.88889</v>
      </c>
      <c r="Q3946" s="56">
        <f>IFERROR(Tabla3[[#This Row],[% PRODUCTO]]+Tabla3[[#This Row],[% LÍNEA]]," ")</f>
        <v>0</v>
      </c>
      <c r="R3946" s="60">
        <f>Tabla3[[#This Row],[OCULTAR3]]</f>
        <v>1.88889</v>
      </c>
      <c r="S3946" s="60">
        <f>Tabla3[[#This Row],[PRECIO SIN %]]-Tabla3[[#This Row],[PRECIO SIN %]]*10%</f>
        <v>1.7000009999999999</v>
      </c>
      <c r="T3946" s="80">
        <f>(Tabla3[[#This Row],[PRECIO CON DESCT.]]-(Tabla3[[#This Row],[PRECIO CON DESCT.]]*$T$6))</f>
        <v>1.0710006299999999</v>
      </c>
      <c r="U3946" s="96"/>
      <c r="V3946" s="94">
        <f>Tabla3[[#This Row],[PRECIO %      en $]]*Tabla3[[#This Row],[PEDIDO ]]</f>
        <v>0</v>
      </c>
      <c r="W3946" s="57">
        <f>Tabla3[[#This Row],[PRECIO CON DESCT.]]*Tabla3[[#This Row],[PEDIDO ]]</f>
        <v>0</v>
      </c>
      <c r="X3946" s="58">
        <f>Tabla3[[#This Row],[PRECIO SIN %]]*Tabla3[[#This Row],[PEDIDO ]]</f>
        <v>0</v>
      </c>
    </row>
    <row r="3947" spans="1:24" ht="33" customHeight="1" x14ac:dyDescent="0.4">
      <c r="A3947" s="124">
        <v>6972559545568</v>
      </c>
      <c r="B3947" s="51" t="s">
        <v>297</v>
      </c>
      <c r="C3947" s="51" t="s">
        <v>409</v>
      </c>
      <c r="D39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47" s="118" t="s">
        <v>4409</v>
      </c>
      <c r="F3947" s="75" t="s">
        <v>526</v>
      </c>
      <c r="G39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47" s="77">
        <v>81</v>
      </c>
      <c r="J3947" s="52">
        <v>2.4777800000000001</v>
      </c>
      <c r="K3947" s="53">
        <f>Tabla3[[#This Row],[PRECIOS]]-Tabla3[[#This Row],[PRECIOS]]*10%</f>
        <v>2.2300020000000003</v>
      </c>
      <c r="L3947" s="101"/>
      <c r="M3947" s="54"/>
      <c r="N3947" s="55">
        <f>IFERROR(Tabla3[[#This Row],[PRECIOS]]-Tabla3[[#This Row],[PRECIOS]]*Tabla3[[#This Row],[% PRODUCTO]]," ")</f>
        <v>2.4777800000000001</v>
      </c>
      <c r="O3947" s="54"/>
      <c r="P3947" s="55">
        <f>IFERROR(Tabla3[[#This Row],[OCULTAR2]]-Tabla3[[#This Row],[OCULTAR2]]*Tabla3[[#This Row],[% LÍNEA]]," ")</f>
        <v>2.4777800000000001</v>
      </c>
      <c r="Q3947" s="56">
        <f>IFERROR(Tabla3[[#This Row],[% PRODUCTO]]+Tabla3[[#This Row],[% LÍNEA]]," ")</f>
        <v>0</v>
      </c>
      <c r="R3947" s="53">
        <f>Tabla3[[#This Row],[OCULTAR3]]</f>
        <v>2.4777800000000001</v>
      </c>
      <c r="S3947" s="53">
        <f>Tabla3[[#This Row],[PRECIO SIN %]]-Tabla3[[#This Row],[PRECIO SIN %]]*10%</f>
        <v>2.2300020000000003</v>
      </c>
      <c r="T3947" s="80">
        <f>(Tabla3[[#This Row],[PRECIO CON DESCT.]]-(Tabla3[[#This Row],[PRECIO CON DESCT.]]*$T$6))</f>
        <v>1.4049012600000002</v>
      </c>
      <c r="U3947" s="96"/>
      <c r="V3947" s="94">
        <f>Tabla3[[#This Row],[PRECIO %      en $]]*Tabla3[[#This Row],[PEDIDO ]]</f>
        <v>0</v>
      </c>
      <c r="W3947" s="57">
        <f>Tabla3[[#This Row],[PRECIO CON DESCT.]]*Tabla3[[#This Row],[PEDIDO ]]</f>
        <v>0</v>
      </c>
      <c r="X3947" s="58">
        <f>Tabla3[[#This Row],[PRECIO SIN %]]*Tabla3[[#This Row],[PEDIDO ]]</f>
        <v>0</v>
      </c>
    </row>
    <row r="3948" spans="1:24" ht="33" customHeight="1" x14ac:dyDescent="0.4">
      <c r="A3948" s="125">
        <v>6972559545544</v>
      </c>
      <c r="B3948" s="59" t="s">
        <v>297</v>
      </c>
      <c r="C3948" s="59" t="s">
        <v>409</v>
      </c>
      <c r="D39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48" s="119" t="s">
        <v>4410</v>
      </c>
      <c r="F3948" s="76" t="s">
        <v>526</v>
      </c>
      <c r="G39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48" s="78">
        <v>50</v>
      </c>
      <c r="J3948" s="52">
        <v>2.4777800000000001</v>
      </c>
      <c r="K3948" s="60">
        <f>Tabla3[[#This Row],[PRECIOS]]-Tabla3[[#This Row],[PRECIOS]]*10%</f>
        <v>2.2300020000000003</v>
      </c>
      <c r="L3948" s="101"/>
      <c r="M3948" s="61"/>
      <c r="N3948" s="55">
        <f>IFERROR(Tabla3[[#This Row],[PRECIOS]]-Tabla3[[#This Row],[PRECIOS]]*Tabla3[[#This Row],[% PRODUCTO]]," ")</f>
        <v>2.4777800000000001</v>
      </c>
      <c r="O3948" s="61"/>
      <c r="P3948" s="55">
        <f>IFERROR(Tabla3[[#This Row],[OCULTAR2]]-Tabla3[[#This Row],[OCULTAR2]]*Tabla3[[#This Row],[% LÍNEA]]," ")</f>
        <v>2.4777800000000001</v>
      </c>
      <c r="Q3948" s="56">
        <f>IFERROR(Tabla3[[#This Row],[% PRODUCTO]]+Tabla3[[#This Row],[% LÍNEA]]," ")</f>
        <v>0</v>
      </c>
      <c r="R3948" s="60">
        <f>Tabla3[[#This Row],[OCULTAR3]]</f>
        <v>2.4777800000000001</v>
      </c>
      <c r="S3948" s="60">
        <f>Tabla3[[#This Row],[PRECIO SIN %]]-Tabla3[[#This Row],[PRECIO SIN %]]*10%</f>
        <v>2.2300020000000003</v>
      </c>
      <c r="T3948" s="80">
        <f>(Tabla3[[#This Row],[PRECIO CON DESCT.]]-(Tabla3[[#This Row],[PRECIO CON DESCT.]]*$T$6))</f>
        <v>1.4049012600000002</v>
      </c>
      <c r="U3948" s="96"/>
      <c r="V3948" s="94">
        <f>Tabla3[[#This Row],[PRECIO %      en $]]*Tabla3[[#This Row],[PEDIDO ]]</f>
        <v>0</v>
      </c>
      <c r="W3948" s="57">
        <f>Tabla3[[#This Row],[PRECIO CON DESCT.]]*Tabla3[[#This Row],[PEDIDO ]]</f>
        <v>0</v>
      </c>
      <c r="X3948" s="58">
        <f>Tabla3[[#This Row],[PRECIO SIN %]]*Tabla3[[#This Row],[PEDIDO ]]</f>
        <v>0</v>
      </c>
    </row>
    <row r="3949" spans="1:24" ht="33" customHeight="1" x14ac:dyDescent="0.4">
      <c r="A3949" s="124" t="s">
        <v>82</v>
      </c>
      <c r="B3949" s="51" t="s">
        <v>297</v>
      </c>
      <c r="C3949" s="51" t="s">
        <v>387</v>
      </c>
      <c r="D39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49" s="118" t="s">
        <v>4411</v>
      </c>
      <c r="F3949" s="75" t="s">
        <v>526</v>
      </c>
      <c r="G39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49" s="77">
        <v>78</v>
      </c>
      <c r="J3949" s="52">
        <v>2.38889</v>
      </c>
      <c r="K3949" s="53">
        <f>Tabla3[[#This Row],[PRECIOS]]-Tabla3[[#This Row],[PRECIOS]]*10%</f>
        <v>2.1500010000000001</v>
      </c>
      <c r="L3949" s="101"/>
      <c r="M3949" s="54"/>
      <c r="N3949" s="55">
        <f>IFERROR(Tabla3[[#This Row],[PRECIOS]]-Tabla3[[#This Row],[PRECIOS]]*Tabla3[[#This Row],[% PRODUCTO]]," ")</f>
        <v>2.38889</v>
      </c>
      <c r="O3949" s="54"/>
      <c r="P3949" s="55">
        <f>IFERROR(Tabla3[[#This Row],[OCULTAR2]]-Tabla3[[#This Row],[OCULTAR2]]*Tabla3[[#This Row],[% LÍNEA]]," ")</f>
        <v>2.38889</v>
      </c>
      <c r="Q3949" s="56">
        <f>IFERROR(Tabla3[[#This Row],[% PRODUCTO]]+Tabla3[[#This Row],[% LÍNEA]]," ")</f>
        <v>0</v>
      </c>
      <c r="R3949" s="53">
        <f>Tabla3[[#This Row],[OCULTAR3]]</f>
        <v>2.38889</v>
      </c>
      <c r="S3949" s="53">
        <f>Tabla3[[#This Row],[PRECIO SIN %]]-Tabla3[[#This Row],[PRECIO SIN %]]*10%</f>
        <v>2.1500010000000001</v>
      </c>
      <c r="T3949" s="80">
        <f>(Tabla3[[#This Row],[PRECIO CON DESCT.]]-(Tabla3[[#This Row],[PRECIO CON DESCT.]]*$T$6))</f>
        <v>1.35450063</v>
      </c>
      <c r="U3949" s="96"/>
      <c r="V3949" s="94">
        <f>Tabla3[[#This Row],[PRECIO %      en $]]*Tabla3[[#This Row],[PEDIDO ]]</f>
        <v>0</v>
      </c>
      <c r="W3949" s="57">
        <f>Tabla3[[#This Row],[PRECIO CON DESCT.]]*Tabla3[[#This Row],[PEDIDO ]]</f>
        <v>0</v>
      </c>
      <c r="X3949" s="58">
        <f>Tabla3[[#This Row],[PRECIO SIN %]]*Tabla3[[#This Row],[PEDIDO ]]</f>
        <v>0</v>
      </c>
    </row>
    <row r="3950" spans="1:24" ht="33" customHeight="1" x14ac:dyDescent="0.4">
      <c r="A3950" s="125">
        <v>6972559546084</v>
      </c>
      <c r="B3950" s="59" t="s">
        <v>297</v>
      </c>
      <c r="C3950" s="59" t="s">
        <v>409</v>
      </c>
      <c r="D39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50" s="119" t="s">
        <v>4412</v>
      </c>
      <c r="F3950" s="76" t="s">
        <v>526</v>
      </c>
      <c r="G39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50" s="78">
        <v>2</v>
      </c>
      <c r="J3950" s="52">
        <v>2.5888900000000001</v>
      </c>
      <c r="K3950" s="60">
        <f>Tabla3[[#This Row],[PRECIOS]]-Tabla3[[#This Row],[PRECIOS]]*10%</f>
        <v>2.3300010000000002</v>
      </c>
      <c r="L3950" s="101"/>
      <c r="M3950" s="61"/>
      <c r="N3950" s="55">
        <f>IFERROR(Tabla3[[#This Row],[PRECIOS]]-Tabla3[[#This Row],[PRECIOS]]*Tabla3[[#This Row],[% PRODUCTO]]," ")</f>
        <v>2.5888900000000001</v>
      </c>
      <c r="O3950" s="61"/>
      <c r="P3950" s="55">
        <f>IFERROR(Tabla3[[#This Row],[OCULTAR2]]-Tabla3[[#This Row],[OCULTAR2]]*Tabla3[[#This Row],[% LÍNEA]]," ")</f>
        <v>2.5888900000000001</v>
      </c>
      <c r="Q3950" s="56">
        <f>IFERROR(Tabla3[[#This Row],[% PRODUCTO]]+Tabla3[[#This Row],[% LÍNEA]]," ")</f>
        <v>0</v>
      </c>
      <c r="R3950" s="60">
        <f>Tabla3[[#This Row],[OCULTAR3]]</f>
        <v>2.5888900000000001</v>
      </c>
      <c r="S3950" s="60">
        <f>Tabla3[[#This Row],[PRECIO SIN %]]-Tabla3[[#This Row],[PRECIO SIN %]]*10%</f>
        <v>2.3300010000000002</v>
      </c>
      <c r="T3950" s="80">
        <f>(Tabla3[[#This Row],[PRECIO CON DESCT.]]-(Tabla3[[#This Row],[PRECIO CON DESCT.]]*$T$6))</f>
        <v>1.4679006300000002</v>
      </c>
      <c r="U3950" s="96"/>
      <c r="V3950" s="94">
        <f>Tabla3[[#This Row],[PRECIO %      en $]]*Tabla3[[#This Row],[PEDIDO ]]</f>
        <v>0</v>
      </c>
      <c r="W3950" s="57">
        <f>Tabla3[[#This Row],[PRECIO CON DESCT.]]*Tabla3[[#This Row],[PEDIDO ]]</f>
        <v>0</v>
      </c>
      <c r="X3950" s="58">
        <f>Tabla3[[#This Row],[PRECIO SIN %]]*Tabla3[[#This Row],[PEDIDO ]]</f>
        <v>0</v>
      </c>
    </row>
    <row r="3951" spans="1:24" ht="33" customHeight="1" x14ac:dyDescent="0.4">
      <c r="A3951" s="124" t="s">
        <v>82</v>
      </c>
      <c r="B3951" s="51" t="s">
        <v>297</v>
      </c>
      <c r="C3951" s="51" t="s">
        <v>387</v>
      </c>
      <c r="D39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51" s="118" t="s">
        <v>4413</v>
      </c>
      <c r="F3951" s="75" t="s">
        <v>526</v>
      </c>
      <c r="G39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51" s="77">
        <v>39</v>
      </c>
      <c r="J3951" s="52">
        <v>2.5222199999999999</v>
      </c>
      <c r="K3951" s="53">
        <f>Tabla3[[#This Row],[PRECIOS]]-Tabla3[[#This Row],[PRECIOS]]*10%</f>
        <v>2.2699979999999997</v>
      </c>
      <c r="L3951" s="101"/>
      <c r="M3951" s="54"/>
      <c r="N3951" s="55">
        <f>IFERROR(Tabla3[[#This Row],[PRECIOS]]-Tabla3[[#This Row],[PRECIOS]]*Tabla3[[#This Row],[% PRODUCTO]]," ")</f>
        <v>2.5222199999999999</v>
      </c>
      <c r="O3951" s="54"/>
      <c r="P3951" s="55">
        <f>IFERROR(Tabla3[[#This Row],[OCULTAR2]]-Tabla3[[#This Row],[OCULTAR2]]*Tabla3[[#This Row],[% LÍNEA]]," ")</f>
        <v>2.5222199999999999</v>
      </c>
      <c r="Q3951" s="56">
        <f>IFERROR(Tabla3[[#This Row],[% PRODUCTO]]+Tabla3[[#This Row],[% LÍNEA]]," ")</f>
        <v>0</v>
      </c>
      <c r="R3951" s="53">
        <f>Tabla3[[#This Row],[OCULTAR3]]</f>
        <v>2.5222199999999999</v>
      </c>
      <c r="S3951" s="53">
        <f>Tabla3[[#This Row],[PRECIO SIN %]]-Tabla3[[#This Row],[PRECIO SIN %]]*10%</f>
        <v>2.2699979999999997</v>
      </c>
      <c r="T3951" s="80">
        <f>(Tabla3[[#This Row],[PRECIO CON DESCT.]]-(Tabla3[[#This Row],[PRECIO CON DESCT.]]*$T$6))</f>
        <v>1.4300987399999998</v>
      </c>
      <c r="U3951" s="96"/>
      <c r="V3951" s="94">
        <f>Tabla3[[#This Row],[PRECIO %      en $]]*Tabla3[[#This Row],[PEDIDO ]]</f>
        <v>0</v>
      </c>
      <c r="W3951" s="57">
        <f>Tabla3[[#This Row],[PRECIO CON DESCT.]]*Tabla3[[#This Row],[PEDIDO ]]</f>
        <v>0</v>
      </c>
      <c r="X3951" s="58">
        <f>Tabla3[[#This Row],[PRECIO SIN %]]*Tabla3[[#This Row],[PEDIDO ]]</f>
        <v>0</v>
      </c>
    </row>
    <row r="3952" spans="1:24" ht="33" customHeight="1" x14ac:dyDescent="0.4">
      <c r="A3952" s="125">
        <v>6972559546091</v>
      </c>
      <c r="B3952" s="59" t="s">
        <v>297</v>
      </c>
      <c r="C3952" s="59" t="s">
        <v>409</v>
      </c>
      <c r="D39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52" s="119" t="s">
        <v>4414</v>
      </c>
      <c r="F3952" s="76" t="s">
        <v>526</v>
      </c>
      <c r="G39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52" s="78">
        <v>49</v>
      </c>
      <c r="J3952" s="52">
        <v>2.6888899999999998</v>
      </c>
      <c r="K3952" s="60">
        <f>Tabla3[[#This Row],[PRECIOS]]-Tabla3[[#This Row],[PRECIOS]]*10%</f>
        <v>2.4200009999999996</v>
      </c>
      <c r="L3952" s="101"/>
      <c r="M3952" s="61"/>
      <c r="N3952" s="55">
        <f>IFERROR(Tabla3[[#This Row],[PRECIOS]]-Tabla3[[#This Row],[PRECIOS]]*Tabla3[[#This Row],[% PRODUCTO]]," ")</f>
        <v>2.6888899999999998</v>
      </c>
      <c r="O3952" s="61"/>
      <c r="P3952" s="55">
        <f>IFERROR(Tabla3[[#This Row],[OCULTAR2]]-Tabla3[[#This Row],[OCULTAR2]]*Tabla3[[#This Row],[% LÍNEA]]," ")</f>
        <v>2.6888899999999998</v>
      </c>
      <c r="Q3952" s="56">
        <f>IFERROR(Tabla3[[#This Row],[% PRODUCTO]]+Tabla3[[#This Row],[% LÍNEA]]," ")</f>
        <v>0</v>
      </c>
      <c r="R3952" s="60">
        <f>Tabla3[[#This Row],[OCULTAR3]]</f>
        <v>2.6888899999999998</v>
      </c>
      <c r="S3952" s="60">
        <f>Tabla3[[#This Row],[PRECIO SIN %]]-Tabla3[[#This Row],[PRECIO SIN %]]*10%</f>
        <v>2.4200009999999996</v>
      </c>
      <c r="T3952" s="80">
        <f>(Tabla3[[#This Row],[PRECIO CON DESCT.]]-(Tabla3[[#This Row],[PRECIO CON DESCT.]]*$T$6))</f>
        <v>1.5246006299999997</v>
      </c>
      <c r="U3952" s="96"/>
      <c r="V3952" s="94">
        <f>Tabla3[[#This Row],[PRECIO %      en $]]*Tabla3[[#This Row],[PEDIDO ]]</f>
        <v>0</v>
      </c>
      <c r="W3952" s="57">
        <f>Tabla3[[#This Row],[PRECIO CON DESCT.]]*Tabla3[[#This Row],[PEDIDO ]]</f>
        <v>0</v>
      </c>
      <c r="X3952" s="58">
        <f>Tabla3[[#This Row],[PRECIO SIN %]]*Tabla3[[#This Row],[PEDIDO ]]</f>
        <v>0</v>
      </c>
    </row>
    <row r="3953" spans="1:24" ht="33" customHeight="1" x14ac:dyDescent="0.4">
      <c r="A3953" s="124">
        <v>6972559545605</v>
      </c>
      <c r="B3953" s="51" t="s">
        <v>297</v>
      </c>
      <c r="C3953" s="51" t="s">
        <v>409</v>
      </c>
      <c r="D39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53" s="118" t="s">
        <v>4415</v>
      </c>
      <c r="F3953" s="75" t="s">
        <v>526</v>
      </c>
      <c r="G39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53" s="77">
        <v>182</v>
      </c>
      <c r="J3953" s="52">
        <v>2.6</v>
      </c>
      <c r="K3953" s="53">
        <f>Tabla3[[#This Row],[PRECIOS]]-Tabla3[[#This Row],[PRECIOS]]*10%</f>
        <v>2.34</v>
      </c>
      <c r="L3953" s="101"/>
      <c r="M3953" s="54"/>
      <c r="N3953" s="55">
        <f>IFERROR(Tabla3[[#This Row],[PRECIOS]]-Tabla3[[#This Row],[PRECIOS]]*Tabla3[[#This Row],[% PRODUCTO]]," ")</f>
        <v>2.6</v>
      </c>
      <c r="O3953" s="54"/>
      <c r="P3953" s="55">
        <f>IFERROR(Tabla3[[#This Row],[OCULTAR2]]-Tabla3[[#This Row],[OCULTAR2]]*Tabla3[[#This Row],[% LÍNEA]]," ")</f>
        <v>2.6</v>
      </c>
      <c r="Q3953" s="56">
        <f>IFERROR(Tabla3[[#This Row],[% PRODUCTO]]+Tabla3[[#This Row],[% LÍNEA]]," ")</f>
        <v>0</v>
      </c>
      <c r="R3953" s="53">
        <f>Tabla3[[#This Row],[OCULTAR3]]</f>
        <v>2.6</v>
      </c>
      <c r="S3953" s="53">
        <f>Tabla3[[#This Row],[PRECIO SIN %]]-Tabla3[[#This Row],[PRECIO SIN %]]*10%</f>
        <v>2.34</v>
      </c>
      <c r="T3953" s="80">
        <f>(Tabla3[[#This Row],[PRECIO CON DESCT.]]-(Tabla3[[#This Row],[PRECIO CON DESCT.]]*$T$6))</f>
        <v>1.4742</v>
      </c>
      <c r="U3953" s="96"/>
      <c r="V3953" s="94">
        <f>Tabla3[[#This Row],[PRECIO %      en $]]*Tabla3[[#This Row],[PEDIDO ]]</f>
        <v>0</v>
      </c>
      <c r="W3953" s="57">
        <f>Tabla3[[#This Row],[PRECIO CON DESCT.]]*Tabla3[[#This Row],[PEDIDO ]]</f>
        <v>0</v>
      </c>
      <c r="X3953" s="58">
        <f>Tabla3[[#This Row],[PRECIO SIN %]]*Tabla3[[#This Row],[PEDIDO ]]</f>
        <v>0</v>
      </c>
    </row>
    <row r="3954" spans="1:24" ht="33" customHeight="1" x14ac:dyDescent="0.4">
      <c r="A3954" s="125" t="s">
        <v>82</v>
      </c>
      <c r="B3954" s="59" t="s">
        <v>297</v>
      </c>
      <c r="C3954" s="59" t="s">
        <v>387</v>
      </c>
      <c r="D39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54" s="119" t="s">
        <v>4416</v>
      </c>
      <c r="F3954" s="76" t="s">
        <v>526</v>
      </c>
      <c r="G39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54" s="78">
        <v>46</v>
      </c>
      <c r="J3954" s="52">
        <v>2.3333300000000001</v>
      </c>
      <c r="K3954" s="60">
        <f>Tabla3[[#This Row],[PRECIOS]]-Tabla3[[#This Row],[PRECIOS]]*10%</f>
        <v>2.0999970000000001</v>
      </c>
      <c r="L3954" s="101"/>
      <c r="M3954" s="61"/>
      <c r="N3954" s="55">
        <f>IFERROR(Tabla3[[#This Row],[PRECIOS]]-Tabla3[[#This Row],[PRECIOS]]*Tabla3[[#This Row],[% PRODUCTO]]," ")</f>
        <v>2.3333300000000001</v>
      </c>
      <c r="O3954" s="61"/>
      <c r="P3954" s="55">
        <f>IFERROR(Tabla3[[#This Row],[OCULTAR2]]-Tabla3[[#This Row],[OCULTAR2]]*Tabla3[[#This Row],[% LÍNEA]]," ")</f>
        <v>2.3333300000000001</v>
      </c>
      <c r="Q3954" s="56">
        <f>IFERROR(Tabla3[[#This Row],[% PRODUCTO]]+Tabla3[[#This Row],[% LÍNEA]]," ")</f>
        <v>0</v>
      </c>
      <c r="R3954" s="60">
        <f>Tabla3[[#This Row],[OCULTAR3]]</f>
        <v>2.3333300000000001</v>
      </c>
      <c r="S3954" s="60">
        <f>Tabla3[[#This Row],[PRECIO SIN %]]-Tabla3[[#This Row],[PRECIO SIN %]]*10%</f>
        <v>2.0999970000000001</v>
      </c>
      <c r="T3954" s="80">
        <f>(Tabla3[[#This Row],[PRECIO CON DESCT.]]-(Tabla3[[#This Row],[PRECIO CON DESCT.]]*$T$6))</f>
        <v>1.3229981100000001</v>
      </c>
      <c r="U3954" s="96"/>
      <c r="V3954" s="94">
        <f>Tabla3[[#This Row],[PRECIO %      en $]]*Tabla3[[#This Row],[PEDIDO ]]</f>
        <v>0</v>
      </c>
      <c r="W3954" s="57">
        <f>Tabla3[[#This Row],[PRECIO CON DESCT.]]*Tabla3[[#This Row],[PEDIDO ]]</f>
        <v>0</v>
      </c>
      <c r="X3954" s="58">
        <f>Tabla3[[#This Row],[PRECIO SIN %]]*Tabla3[[#This Row],[PEDIDO ]]</f>
        <v>0</v>
      </c>
    </row>
    <row r="3955" spans="1:24" ht="33" customHeight="1" x14ac:dyDescent="0.4">
      <c r="A3955" s="124">
        <v>6972559546107</v>
      </c>
      <c r="B3955" s="51" t="s">
        <v>297</v>
      </c>
      <c r="C3955" s="51" t="s">
        <v>409</v>
      </c>
      <c r="D39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55" s="118" t="s">
        <v>4417</v>
      </c>
      <c r="F3955" s="75" t="s">
        <v>526</v>
      </c>
      <c r="G39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55" s="77">
        <v>118</v>
      </c>
      <c r="J3955" s="52">
        <v>2.4777800000000001</v>
      </c>
      <c r="K3955" s="53">
        <f>Tabla3[[#This Row],[PRECIOS]]-Tabla3[[#This Row],[PRECIOS]]*10%</f>
        <v>2.2300020000000003</v>
      </c>
      <c r="L3955" s="101"/>
      <c r="M3955" s="54"/>
      <c r="N3955" s="55">
        <f>IFERROR(Tabla3[[#This Row],[PRECIOS]]-Tabla3[[#This Row],[PRECIOS]]*Tabla3[[#This Row],[% PRODUCTO]]," ")</f>
        <v>2.4777800000000001</v>
      </c>
      <c r="O3955" s="54"/>
      <c r="P3955" s="55">
        <f>IFERROR(Tabla3[[#This Row],[OCULTAR2]]-Tabla3[[#This Row],[OCULTAR2]]*Tabla3[[#This Row],[% LÍNEA]]," ")</f>
        <v>2.4777800000000001</v>
      </c>
      <c r="Q3955" s="56">
        <f>IFERROR(Tabla3[[#This Row],[% PRODUCTO]]+Tabla3[[#This Row],[% LÍNEA]]," ")</f>
        <v>0</v>
      </c>
      <c r="R3955" s="53">
        <f>Tabla3[[#This Row],[OCULTAR3]]</f>
        <v>2.4777800000000001</v>
      </c>
      <c r="S3955" s="53">
        <f>Tabla3[[#This Row],[PRECIO SIN %]]-Tabla3[[#This Row],[PRECIO SIN %]]*10%</f>
        <v>2.2300020000000003</v>
      </c>
      <c r="T3955" s="80">
        <f>(Tabla3[[#This Row],[PRECIO CON DESCT.]]-(Tabla3[[#This Row],[PRECIO CON DESCT.]]*$T$6))</f>
        <v>1.4049012600000002</v>
      </c>
      <c r="U3955" s="96"/>
      <c r="V3955" s="94">
        <f>Tabla3[[#This Row],[PRECIO %      en $]]*Tabla3[[#This Row],[PEDIDO ]]</f>
        <v>0</v>
      </c>
      <c r="W3955" s="57">
        <f>Tabla3[[#This Row],[PRECIO CON DESCT.]]*Tabla3[[#This Row],[PEDIDO ]]</f>
        <v>0</v>
      </c>
      <c r="X3955" s="58">
        <f>Tabla3[[#This Row],[PRECIO SIN %]]*Tabla3[[#This Row],[PEDIDO ]]</f>
        <v>0</v>
      </c>
    </row>
    <row r="3956" spans="1:24" ht="33" customHeight="1" x14ac:dyDescent="0.4">
      <c r="A3956" s="125">
        <v>6972559543359</v>
      </c>
      <c r="B3956" s="59" t="s">
        <v>297</v>
      </c>
      <c r="C3956" s="59" t="s">
        <v>409</v>
      </c>
      <c r="D39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56" s="119" t="s">
        <v>4418</v>
      </c>
      <c r="F3956" s="76" t="s">
        <v>526</v>
      </c>
      <c r="G39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56" s="78">
        <v>126</v>
      </c>
      <c r="J3956" s="52">
        <v>2.9777800000000001</v>
      </c>
      <c r="K3956" s="60">
        <f>Tabla3[[#This Row],[PRECIOS]]-Tabla3[[#This Row],[PRECIOS]]*10%</f>
        <v>2.680002</v>
      </c>
      <c r="L3956" s="101"/>
      <c r="M3956" s="61"/>
      <c r="N3956" s="55">
        <f>IFERROR(Tabla3[[#This Row],[PRECIOS]]-Tabla3[[#This Row],[PRECIOS]]*Tabla3[[#This Row],[% PRODUCTO]]," ")</f>
        <v>2.9777800000000001</v>
      </c>
      <c r="O3956" s="61"/>
      <c r="P3956" s="55">
        <f>IFERROR(Tabla3[[#This Row],[OCULTAR2]]-Tabla3[[#This Row],[OCULTAR2]]*Tabla3[[#This Row],[% LÍNEA]]," ")</f>
        <v>2.9777800000000001</v>
      </c>
      <c r="Q3956" s="56">
        <f>IFERROR(Tabla3[[#This Row],[% PRODUCTO]]+Tabla3[[#This Row],[% LÍNEA]]," ")</f>
        <v>0</v>
      </c>
      <c r="R3956" s="60">
        <f>Tabla3[[#This Row],[OCULTAR3]]</f>
        <v>2.9777800000000001</v>
      </c>
      <c r="S3956" s="60">
        <f>Tabla3[[#This Row],[PRECIO SIN %]]-Tabla3[[#This Row],[PRECIO SIN %]]*10%</f>
        <v>2.680002</v>
      </c>
      <c r="T3956" s="80">
        <f>(Tabla3[[#This Row],[PRECIO CON DESCT.]]-(Tabla3[[#This Row],[PRECIO CON DESCT.]]*$T$6))</f>
        <v>1.68840126</v>
      </c>
      <c r="U3956" s="96"/>
      <c r="V3956" s="94">
        <f>Tabla3[[#This Row],[PRECIO %      en $]]*Tabla3[[#This Row],[PEDIDO ]]</f>
        <v>0</v>
      </c>
      <c r="W3956" s="57">
        <f>Tabla3[[#This Row],[PRECIO CON DESCT.]]*Tabla3[[#This Row],[PEDIDO ]]</f>
        <v>0</v>
      </c>
      <c r="X3956" s="58">
        <f>Tabla3[[#This Row],[PRECIO SIN %]]*Tabla3[[#This Row],[PEDIDO ]]</f>
        <v>0</v>
      </c>
    </row>
    <row r="3957" spans="1:24" ht="33" customHeight="1" x14ac:dyDescent="0.4">
      <c r="A3957" s="124">
        <v>6972559546077</v>
      </c>
      <c r="B3957" s="51" t="s">
        <v>297</v>
      </c>
      <c r="C3957" s="51" t="s">
        <v>409</v>
      </c>
      <c r="D39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57" s="118" t="s">
        <v>4419</v>
      </c>
      <c r="F3957" s="75" t="s">
        <v>526</v>
      </c>
      <c r="G39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57" s="77">
        <v>61</v>
      </c>
      <c r="J3957" s="52">
        <v>2.89</v>
      </c>
      <c r="K3957" s="53">
        <f>Tabla3[[#This Row],[PRECIOS]]-Tabla3[[#This Row],[PRECIOS]]*10%</f>
        <v>2.601</v>
      </c>
      <c r="L3957" s="101"/>
      <c r="M3957" s="54"/>
      <c r="N3957" s="55">
        <f>IFERROR(Tabla3[[#This Row],[PRECIOS]]-Tabla3[[#This Row],[PRECIOS]]*Tabla3[[#This Row],[% PRODUCTO]]," ")</f>
        <v>2.89</v>
      </c>
      <c r="O3957" s="54"/>
      <c r="P3957" s="55">
        <f>IFERROR(Tabla3[[#This Row],[OCULTAR2]]-Tabla3[[#This Row],[OCULTAR2]]*Tabla3[[#This Row],[% LÍNEA]]," ")</f>
        <v>2.89</v>
      </c>
      <c r="Q3957" s="56">
        <f>IFERROR(Tabla3[[#This Row],[% PRODUCTO]]+Tabla3[[#This Row],[% LÍNEA]]," ")</f>
        <v>0</v>
      </c>
      <c r="R3957" s="53">
        <f>Tabla3[[#This Row],[OCULTAR3]]</f>
        <v>2.89</v>
      </c>
      <c r="S3957" s="53">
        <f>Tabla3[[#This Row],[PRECIO SIN %]]-Tabla3[[#This Row],[PRECIO SIN %]]*10%</f>
        <v>2.601</v>
      </c>
      <c r="T3957" s="80">
        <f>(Tabla3[[#This Row],[PRECIO CON DESCT.]]-(Tabla3[[#This Row],[PRECIO CON DESCT.]]*$T$6))</f>
        <v>1.63863</v>
      </c>
      <c r="U3957" s="96"/>
      <c r="V3957" s="94">
        <f>Tabla3[[#This Row],[PRECIO %      en $]]*Tabla3[[#This Row],[PEDIDO ]]</f>
        <v>0</v>
      </c>
      <c r="W3957" s="57">
        <f>Tabla3[[#This Row],[PRECIO CON DESCT.]]*Tabla3[[#This Row],[PEDIDO ]]</f>
        <v>0</v>
      </c>
      <c r="X3957" s="58">
        <f>Tabla3[[#This Row],[PRECIO SIN %]]*Tabla3[[#This Row],[PEDIDO ]]</f>
        <v>0</v>
      </c>
    </row>
    <row r="3958" spans="1:24" ht="33" customHeight="1" x14ac:dyDescent="0.4">
      <c r="A3958" s="125" t="s">
        <v>82</v>
      </c>
      <c r="B3958" s="59" t="s">
        <v>297</v>
      </c>
      <c r="C3958" s="59" t="s">
        <v>387</v>
      </c>
      <c r="D39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58" s="119" t="s">
        <v>4420</v>
      </c>
      <c r="F3958" s="76" t="s">
        <v>526</v>
      </c>
      <c r="G39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58" s="78">
        <v>21</v>
      </c>
      <c r="J3958" s="52">
        <v>2.3333300000000001</v>
      </c>
      <c r="K3958" s="60">
        <f>Tabla3[[#This Row],[PRECIOS]]-Tabla3[[#This Row],[PRECIOS]]*10%</f>
        <v>2.0999970000000001</v>
      </c>
      <c r="L3958" s="101"/>
      <c r="M3958" s="61"/>
      <c r="N3958" s="55">
        <f>IFERROR(Tabla3[[#This Row],[PRECIOS]]-Tabla3[[#This Row],[PRECIOS]]*Tabla3[[#This Row],[% PRODUCTO]]," ")</f>
        <v>2.3333300000000001</v>
      </c>
      <c r="O3958" s="61"/>
      <c r="P3958" s="55">
        <f>IFERROR(Tabla3[[#This Row],[OCULTAR2]]-Tabla3[[#This Row],[OCULTAR2]]*Tabla3[[#This Row],[% LÍNEA]]," ")</f>
        <v>2.3333300000000001</v>
      </c>
      <c r="Q3958" s="56">
        <f>IFERROR(Tabla3[[#This Row],[% PRODUCTO]]+Tabla3[[#This Row],[% LÍNEA]]," ")</f>
        <v>0</v>
      </c>
      <c r="R3958" s="60">
        <f>Tabla3[[#This Row],[OCULTAR3]]</f>
        <v>2.3333300000000001</v>
      </c>
      <c r="S3958" s="60">
        <f>Tabla3[[#This Row],[PRECIO SIN %]]-Tabla3[[#This Row],[PRECIO SIN %]]*10%</f>
        <v>2.0999970000000001</v>
      </c>
      <c r="T3958" s="80">
        <f>(Tabla3[[#This Row],[PRECIO CON DESCT.]]-(Tabla3[[#This Row],[PRECIO CON DESCT.]]*$T$6))</f>
        <v>1.3229981100000001</v>
      </c>
      <c r="U3958" s="96"/>
      <c r="V3958" s="94">
        <f>Tabla3[[#This Row],[PRECIO %      en $]]*Tabla3[[#This Row],[PEDIDO ]]</f>
        <v>0</v>
      </c>
      <c r="W3958" s="57">
        <f>Tabla3[[#This Row],[PRECIO CON DESCT.]]*Tabla3[[#This Row],[PEDIDO ]]</f>
        <v>0</v>
      </c>
      <c r="X3958" s="58">
        <f>Tabla3[[#This Row],[PRECIO SIN %]]*Tabla3[[#This Row],[PEDIDO ]]</f>
        <v>0</v>
      </c>
    </row>
    <row r="3959" spans="1:24" ht="33" customHeight="1" x14ac:dyDescent="0.4">
      <c r="A3959" s="124">
        <v>6972559546114</v>
      </c>
      <c r="B3959" s="51" t="s">
        <v>297</v>
      </c>
      <c r="C3959" s="51" t="s">
        <v>409</v>
      </c>
      <c r="D39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59" s="118" t="s">
        <v>4421</v>
      </c>
      <c r="F3959" s="75" t="s">
        <v>526</v>
      </c>
      <c r="G39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59" s="77">
        <v>91</v>
      </c>
      <c r="J3959" s="52">
        <v>2.4777800000000001</v>
      </c>
      <c r="K3959" s="53">
        <f>Tabla3[[#This Row],[PRECIOS]]-Tabla3[[#This Row],[PRECIOS]]*10%</f>
        <v>2.2300020000000003</v>
      </c>
      <c r="L3959" s="101"/>
      <c r="M3959" s="54"/>
      <c r="N3959" s="55">
        <f>IFERROR(Tabla3[[#This Row],[PRECIOS]]-Tabla3[[#This Row],[PRECIOS]]*Tabla3[[#This Row],[% PRODUCTO]]," ")</f>
        <v>2.4777800000000001</v>
      </c>
      <c r="O3959" s="54"/>
      <c r="P3959" s="55">
        <f>IFERROR(Tabla3[[#This Row],[OCULTAR2]]-Tabla3[[#This Row],[OCULTAR2]]*Tabla3[[#This Row],[% LÍNEA]]," ")</f>
        <v>2.4777800000000001</v>
      </c>
      <c r="Q3959" s="56">
        <f>IFERROR(Tabla3[[#This Row],[% PRODUCTO]]+Tabla3[[#This Row],[% LÍNEA]]," ")</f>
        <v>0</v>
      </c>
      <c r="R3959" s="53">
        <f>Tabla3[[#This Row],[OCULTAR3]]</f>
        <v>2.4777800000000001</v>
      </c>
      <c r="S3959" s="53">
        <f>Tabla3[[#This Row],[PRECIO SIN %]]-Tabla3[[#This Row],[PRECIO SIN %]]*10%</f>
        <v>2.2300020000000003</v>
      </c>
      <c r="T3959" s="80">
        <f>(Tabla3[[#This Row],[PRECIO CON DESCT.]]-(Tabla3[[#This Row],[PRECIO CON DESCT.]]*$T$6))</f>
        <v>1.4049012600000002</v>
      </c>
      <c r="U3959" s="96"/>
      <c r="V3959" s="94">
        <f>Tabla3[[#This Row],[PRECIO %      en $]]*Tabla3[[#This Row],[PEDIDO ]]</f>
        <v>0</v>
      </c>
      <c r="W3959" s="57">
        <f>Tabla3[[#This Row],[PRECIO CON DESCT.]]*Tabla3[[#This Row],[PEDIDO ]]</f>
        <v>0</v>
      </c>
      <c r="X3959" s="58">
        <f>Tabla3[[#This Row],[PRECIO SIN %]]*Tabla3[[#This Row],[PEDIDO ]]</f>
        <v>0</v>
      </c>
    </row>
    <row r="3960" spans="1:24" ht="33" customHeight="1" x14ac:dyDescent="0.4">
      <c r="A3960" s="125">
        <v>6958590414490</v>
      </c>
      <c r="B3960" s="59" t="s">
        <v>297</v>
      </c>
      <c r="C3960" s="59" t="s">
        <v>409</v>
      </c>
      <c r="D39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60" s="119" t="s">
        <v>4422</v>
      </c>
      <c r="F3960" s="76" t="s">
        <v>526</v>
      </c>
      <c r="G39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60" s="78">
        <v>136</v>
      </c>
      <c r="J3960" s="52">
        <v>3.0555599999999998</v>
      </c>
      <c r="K3960" s="60">
        <f>Tabla3[[#This Row],[PRECIOS]]-Tabla3[[#This Row],[PRECIOS]]*10%</f>
        <v>2.7500039999999997</v>
      </c>
      <c r="L3960" s="101"/>
      <c r="M3960" s="61"/>
      <c r="N3960" s="55">
        <f>IFERROR(Tabla3[[#This Row],[PRECIOS]]-Tabla3[[#This Row],[PRECIOS]]*Tabla3[[#This Row],[% PRODUCTO]]," ")</f>
        <v>3.0555599999999998</v>
      </c>
      <c r="O3960" s="61"/>
      <c r="P3960" s="55">
        <f>IFERROR(Tabla3[[#This Row],[OCULTAR2]]-Tabla3[[#This Row],[OCULTAR2]]*Tabla3[[#This Row],[% LÍNEA]]," ")</f>
        <v>3.0555599999999998</v>
      </c>
      <c r="Q3960" s="56">
        <f>IFERROR(Tabla3[[#This Row],[% PRODUCTO]]+Tabla3[[#This Row],[% LÍNEA]]," ")</f>
        <v>0</v>
      </c>
      <c r="R3960" s="60">
        <f>Tabla3[[#This Row],[OCULTAR3]]</f>
        <v>3.0555599999999998</v>
      </c>
      <c r="S3960" s="60">
        <f>Tabla3[[#This Row],[PRECIO SIN %]]-Tabla3[[#This Row],[PRECIO SIN %]]*10%</f>
        <v>2.7500039999999997</v>
      </c>
      <c r="T3960" s="80">
        <f>(Tabla3[[#This Row],[PRECIO CON DESCT.]]-(Tabla3[[#This Row],[PRECIO CON DESCT.]]*$T$6))</f>
        <v>1.7325025199999997</v>
      </c>
      <c r="U3960" s="96"/>
      <c r="V3960" s="94">
        <f>Tabla3[[#This Row],[PRECIO %      en $]]*Tabla3[[#This Row],[PEDIDO ]]</f>
        <v>0</v>
      </c>
      <c r="W3960" s="57">
        <f>Tabla3[[#This Row],[PRECIO CON DESCT.]]*Tabla3[[#This Row],[PEDIDO ]]</f>
        <v>0</v>
      </c>
      <c r="X3960" s="58">
        <f>Tabla3[[#This Row],[PRECIO SIN %]]*Tabla3[[#This Row],[PEDIDO ]]</f>
        <v>0</v>
      </c>
    </row>
    <row r="3961" spans="1:24" ht="33" customHeight="1" x14ac:dyDescent="0.4">
      <c r="A3961" s="124" t="s">
        <v>361</v>
      </c>
      <c r="B3961" s="51" t="s">
        <v>297</v>
      </c>
      <c r="C3961" s="51" t="s">
        <v>387</v>
      </c>
      <c r="D39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61" s="118" t="s">
        <v>4423</v>
      </c>
      <c r="F3961" s="75" t="s">
        <v>526</v>
      </c>
      <c r="G39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61" s="77">
        <v>48</v>
      </c>
      <c r="J3961" s="52">
        <v>2.6666699999999999</v>
      </c>
      <c r="K3961" s="53">
        <f>Tabla3[[#This Row],[PRECIOS]]-Tabla3[[#This Row],[PRECIOS]]*10%</f>
        <v>2.4000029999999999</v>
      </c>
      <c r="L3961" s="101"/>
      <c r="M3961" s="54"/>
      <c r="N3961" s="55">
        <f>IFERROR(Tabla3[[#This Row],[PRECIOS]]-Tabla3[[#This Row],[PRECIOS]]*Tabla3[[#This Row],[% PRODUCTO]]," ")</f>
        <v>2.6666699999999999</v>
      </c>
      <c r="O3961" s="54"/>
      <c r="P3961" s="55">
        <f>IFERROR(Tabla3[[#This Row],[OCULTAR2]]-Tabla3[[#This Row],[OCULTAR2]]*Tabla3[[#This Row],[% LÍNEA]]," ")</f>
        <v>2.6666699999999999</v>
      </c>
      <c r="Q3961" s="56">
        <f>IFERROR(Tabla3[[#This Row],[% PRODUCTO]]+Tabla3[[#This Row],[% LÍNEA]]," ")</f>
        <v>0</v>
      </c>
      <c r="R3961" s="53">
        <f>Tabla3[[#This Row],[OCULTAR3]]</f>
        <v>2.6666699999999999</v>
      </c>
      <c r="S3961" s="53">
        <f>Tabla3[[#This Row],[PRECIO SIN %]]-Tabla3[[#This Row],[PRECIO SIN %]]*10%</f>
        <v>2.4000029999999999</v>
      </c>
      <c r="T3961" s="80">
        <f>(Tabla3[[#This Row],[PRECIO CON DESCT.]]-(Tabla3[[#This Row],[PRECIO CON DESCT.]]*$T$6))</f>
        <v>1.5120018900000001</v>
      </c>
      <c r="U3961" s="96"/>
      <c r="V3961" s="94">
        <f>Tabla3[[#This Row],[PRECIO %      en $]]*Tabla3[[#This Row],[PEDIDO ]]</f>
        <v>0</v>
      </c>
      <c r="W3961" s="57">
        <f>Tabla3[[#This Row],[PRECIO CON DESCT.]]*Tabla3[[#This Row],[PEDIDO ]]</f>
        <v>0</v>
      </c>
      <c r="X3961" s="58">
        <f>Tabla3[[#This Row],[PRECIO SIN %]]*Tabla3[[#This Row],[PEDIDO ]]</f>
        <v>0</v>
      </c>
    </row>
    <row r="3962" spans="1:24" ht="33" customHeight="1" x14ac:dyDescent="0.4">
      <c r="A3962" s="125">
        <v>7598778000139</v>
      </c>
      <c r="B3962" s="59" t="s">
        <v>297</v>
      </c>
      <c r="C3962" s="59" t="s">
        <v>356</v>
      </c>
      <c r="D39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62" s="119" t="s">
        <v>4424</v>
      </c>
      <c r="F3962" s="76" t="s">
        <v>526</v>
      </c>
      <c r="G39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62" s="78">
        <v>50</v>
      </c>
      <c r="J3962" s="52">
        <v>33.044440000000002</v>
      </c>
      <c r="K3962" s="60">
        <f>Tabla3[[#This Row],[PRECIOS]]-Tabla3[[#This Row],[PRECIOS]]*10%</f>
        <v>29.739996000000001</v>
      </c>
      <c r="L3962" s="101"/>
      <c r="M3962" s="61"/>
      <c r="N3962" s="55">
        <f>IFERROR(Tabla3[[#This Row],[PRECIOS]]-Tabla3[[#This Row],[PRECIOS]]*Tabla3[[#This Row],[% PRODUCTO]]," ")</f>
        <v>33.044440000000002</v>
      </c>
      <c r="O3962" s="61"/>
      <c r="P3962" s="55">
        <f>IFERROR(Tabla3[[#This Row],[OCULTAR2]]-Tabla3[[#This Row],[OCULTAR2]]*Tabla3[[#This Row],[% LÍNEA]]," ")</f>
        <v>33.044440000000002</v>
      </c>
      <c r="Q3962" s="56">
        <f>IFERROR(Tabla3[[#This Row],[% PRODUCTO]]+Tabla3[[#This Row],[% LÍNEA]]," ")</f>
        <v>0</v>
      </c>
      <c r="R3962" s="60">
        <f>Tabla3[[#This Row],[OCULTAR3]]</f>
        <v>33.044440000000002</v>
      </c>
      <c r="S3962" s="60">
        <f>Tabla3[[#This Row],[PRECIO SIN %]]-Tabla3[[#This Row],[PRECIO SIN %]]*10%</f>
        <v>29.739996000000001</v>
      </c>
      <c r="T3962" s="80">
        <f>(Tabla3[[#This Row],[PRECIO CON DESCT.]]-(Tabla3[[#This Row],[PRECIO CON DESCT.]]*$T$6))</f>
        <v>18.736197480000001</v>
      </c>
      <c r="U3962" s="96"/>
      <c r="V3962" s="94">
        <f>Tabla3[[#This Row],[PRECIO %      en $]]*Tabla3[[#This Row],[PEDIDO ]]</f>
        <v>0</v>
      </c>
      <c r="W3962" s="57">
        <f>Tabla3[[#This Row],[PRECIO CON DESCT.]]*Tabla3[[#This Row],[PEDIDO ]]</f>
        <v>0</v>
      </c>
      <c r="X3962" s="58">
        <f>Tabla3[[#This Row],[PRECIO SIN %]]*Tabla3[[#This Row],[PEDIDO ]]</f>
        <v>0</v>
      </c>
    </row>
    <row r="3963" spans="1:24" ht="33" customHeight="1" x14ac:dyDescent="0.4">
      <c r="A3963" s="124">
        <v>810028132962</v>
      </c>
      <c r="B3963" s="51" t="s">
        <v>297</v>
      </c>
      <c r="C3963" s="51" t="s">
        <v>308</v>
      </c>
      <c r="D39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63" s="118" t="s">
        <v>4425</v>
      </c>
      <c r="F3963" s="75" t="s">
        <v>526</v>
      </c>
      <c r="G39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63" s="77">
        <v>39</v>
      </c>
      <c r="J3963" s="52">
        <v>26.11111</v>
      </c>
      <c r="K3963" s="53">
        <f>Tabla3[[#This Row],[PRECIOS]]-Tabla3[[#This Row],[PRECIOS]]*10%</f>
        <v>23.499998999999999</v>
      </c>
      <c r="L3963" s="101"/>
      <c r="M3963" s="54"/>
      <c r="N3963" s="55">
        <f>IFERROR(Tabla3[[#This Row],[PRECIOS]]-Tabla3[[#This Row],[PRECIOS]]*Tabla3[[#This Row],[% PRODUCTO]]," ")</f>
        <v>26.11111</v>
      </c>
      <c r="O3963" s="54"/>
      <c r="P3963" s="55">
        <f>IFERROR(Tabla3[[#This Row],[OCULTAR2]]-Tabla3[[#This Row],[OCULTAR2]]*Tabla3[[#This Row],[% LÍNEA]]," ")</f>
        <v>26.11111</v>
      </c>
      <c r="Q3963" s="56">
        <f>IFERROR(Tabla3[[#This Row],[% PRODUCTO]]+Tabla3[[#This Row],[% LÍNEA]]," ")</f>
        <v>0</v>
      </c>
      <c r="R3963" s="53">
        <f>Tabla3[[#This Row],[OCULTAR3]]</f>
        <v>26.11111</v>
      </c>
      <c r="S3963" s="53">
        <f>Tabla3[[#This Row],[PRECIO SIN %]]-Tabla3[[#This Row],[PRECIO SIN %]]*10%</f>
        <v>23.499998999999999</v>
      </c>
      <c r="T3963" s="80">
        <f>(Tabla3[[#This Row],[PRECIO CON DESCT.]]-(Tabla3[[#This Row],[PRECIO CON DESCT.]]*$T$6))</f>
        <v>14.804999369999999</v>
      </c>
      <c r="U3963" s="96"/>
      <c r="V3963" s="94">
        <f>Tabla3[[#This Row],[PRECIO %      en $]]*Tabla3[[#This Row],[PEDIDO ]]</f>
        <v>0</v>
      </c>
      <c r="W3963" s="57">
        <f>Tabla3[[#This Row],[PRECIO CON DESCT.]]*Tabla3[[#This Row],[PEDIDO ]]</f>
        <v>0</v>
      </c>
      <c r="X3963" s="58">
        <f>Tabla3[[#This Row],[PRECIO SIN %]]*Tabla3[[#This Row],[PEDIDO ]]</f>
        <v>0</v>
      </c>
    </row>
    <row r="3964" spans="1:24" ht="33" customHeight="1" x14ac:dyDescent="0.4">
      <c r="A3964" s="125">
        <v>7598778000122</v>
      </c>
      <c r="B3964" s="59" t="s">
        <v>297</v>
      </c>
      <c r="C3964" s="59" t="s">
        <v>356</v>
      </c>
      <c r="D39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64" s="119" t="s">
        <v>4426</v>
      </c>
      <c r="F3964" s="76" t="s">
        <v>526</v>
      </c>
      <c r="G39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64" s="78">
        <v>38</v>
      </c>
      <c r="J3964" s="52">
        <v>27.144439999999999</v>
      </c>
      <c r="K3964" s="60">
        <f>Tabla3[[#This Row],[PRECIOS]]-Tabla3[[#This Row],[PRECIOS]]*10%</f>
        <v>24.429995999999999</v>
      </c>
      <c r="L3964" s="101"/>
      <c r="M3964" s="61"/>
      <c r="N3964" s="55">
        <f>IFERROR(Tabla3[[#This Row],[PRECIOS]]-Tabla3[[#This Row],[PRECIOS]]*Tabla3[[#This Row],[% PRODUCTO]]," ")</f>
        <v>27.144439999999999</v>
      </c>
      <c r="O3964" s="61"/>
      <c r="P3964" s="55">
        <f>IFERROR(Tabla3[[#This Row],[OCULTAR2]]-Tabla3[[#This Row],[OCULTAR2]]*Tabla3[[#This Row],[% LÍNEA]]," ")</f>
        <v>27.144439999999999</v>
      </c>
      <c r="Q3964" s="56">
        <f>IFERROR(Tabla3[[#This Row],[% PRODUCTO]]+Tabla3[[#This Row],[% LÍNEA]]," ")</f>
        <v>0</v>
      </c>
      <c r="R3964" s="60">
        <f>Tabla3[[#This Row],[OCULTAR3]]</f>
        <v>27.144439999999999</v>
      </c>
      <c r="S3964" s="60">
        <f>Tabla3[[#This Row],[PRECIO SIN %]]-Tabla3[[#This Row],[PRECIO SIN %]]*10%</f>
        <v>24.429995999999999</v>
      </c>
      <c r="T3964" s="80">
        <f>(Tabla3[[#This Row],[PRECIO CON DESCT.]]-(Tabla3[[#This Row],[PRECIO CON DESCT.]]*$T$6))</f>
        <v>15.39089748</v>
      </c>
      <c r="U3964" s="96"/>
      <c r="V3964" s="94">
        <f>Tabla3[[#This Row],[PRECIO %      en $]]*Tabla3[[#This Row],[PEDIDO ]]</f>
        <v>0</v>
      </c>
      <c r="W3964" s="57">
        <f>Tabla3[[#This Row],[PRECIO CON DESCT.]]*Tabla3[[#This Row],[PEDIDO ]]</f>
        <v>0</v>
      </c>
      <c r="X3964" s="58">
        <f>Tabla3[[#This Row],[PRECIO SIN %]]*Tabla3[[#This Row],[PEDIDO ]]</f>
        <v>0</v>
      </c>
    </row>
    <row r="3965" spans="1:24" ht="33" customHeight="1" x14ac:dyDescent="0.4">
      <c r="A3965" s="124">
        <v>7597478001873</v>
      </c>
      <c r="B3965" s="51" t="s">
        <v>297</v>
      </c>
      <c r="C3965" s="51" t="s">
        <v>246</v>
      </c>
      <c r="D39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965" s="118" t="s">
        <v>4427</v>
      </c>
      <c r="F3965" s="75" t="s">
        <v>526</v>
      </c>
      <c r="G39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965" s="77">
        <v>496</v>
      </c>
      <c r="J3965" s="52">
        <v>3.2777799999999999</v>
      </c>
      <c r="K3965" s="53">
        <f>Tabla3[[#This Row],[PRECIOS]]-Tabla3[[#This Row],[PRECIOS]]*10%</f>
        <v>2.950002</v>
      </c>
      <c r="L3965" s="101" t="s">
        <v>5327</v>
      </c>
      <c r="M3965" s="54"/>
      <c r="N3965" s="55">
        <f>IFERROR(Tabla3[[#This Row],[PRECIOS]]-Tabla3[[#This Row],[PRECIOS]]*Tabla3[[#This Row],[% PRODUCTO]]," ")</f>
        <v>3.2777799999999999</v>
      </c>
      <c r="O3965" s="54"/>
      <c r="P3965" s="55">
        <f>IFERROR(Tabla3[[#This Row],[OCULTAR2]]-Tabla3[[#This Row],[OCULTAR2]]*Tabla3[[#This Row],[% LÍNEA]]," ")</f>
        <v>3.2777799999999999</v>
      </c>
      <c r="Q3965" s="56">
        <f>IFERROR(Tabla3[[#This Row],[% PRODUCTO]]+Tabla3[[#This Row],[% LÍNEA]]," ")</f>
        <v>0</v>
      </c>
      <c r="R3965" s="53">
        <f>Tabla3[[#This Row],[OCULTAR3]]</f>
        <v>3.2777799999999999</v>
      </c>
      <c r="S3965" s="53">
        <f>Tabla3[[#This Row],[PRECIO SIN %]]-Tabla3[[#This Row],[PRECIO SIN %]]*10%</f>
        <v>2.950002</v>
      </c>
      <c r="T3965" s="80">
        <f>(Tabla3[[#This Row],[PRECIO CON DESCT.]]-(Tabla3[[#This Row],[PRECIO CON DESCT.]]*$T$6))</f>
        <v>1.8585012599999999</v>
      </c>
      <c r="U3965" s="96"/>
      <c r="V3965" s="94">
        <f>Tabla3[[#This Row],[PRECIO %      en $]]*Tabla3[[#This Row],[PEDIDO ]]</f>
        <v>0</v>
      </c>
      <c r="W3965" s="57">
        <f>Tabla3[[#This Row],[PRECIO CON DESCT.]]*Tabla3[[#This Row],[PEDIDO ]]</f>
        <v>0</v>
      </c>
      <c r="X3965" s="58">
        <f>Tabla3[[#This Row],[PRECIO SIN %]]*Tabla3[[#This Row],[PEDIDO ]]</f>
        <v>0</v>
      </c>
    </row>
    <row r="3966" spans="1:24" ht="33" customHeight="1" x14ac:dyDescent="0.4">
      <c r="A3966" s="125" t="s">
        <v>415</v>
      </c>
      <c r="B3966" s="59" t="s">
        <v>297</v>
      </c>
      <c r="C3966" s="59" t="s">
        <v>297</v>
      </c>
      <c r="D39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66" s="119" t="s">
        <v>4428</v>
      </c>
      <c r="F3966" s="76" t="s">
        <v>526</v>
      </c>
      <c r="G39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66" s="78">
        <v>371</v>
      </c>
      <c r="J3966" s="52">
        <v>5.6666699999999999</v>
      </c>
      <c r="K3966" s="60">
        <f>Tabla3[[#This Row],[PRECIOS]]-Tabla3[[#This Row],[PRECIOS]]*10%</f>
        <v>5.1000030000000001</v>
      </c>
      <c r="L3966" s="101"/>
      <c r="M3966" s="61"/>
      <c r="N3966" s="55">
        <f>IFERROR(Tabla3[[#This Row],[PRECIOS]]-Tabla3[[#This Row],[PRECIOS]]*Tabla3[[#This Row],[% PRODUCTO]]," ")</f>
        <v>5.6666699999999999</v>
      </c>
      <c r="O3966" s="61"/>
      <c r="P3966" s="55">
        <f>IFERROR(Tabla3[[#This Row],[OCULTAR2]]-Tabla3[[#This Row],[OCULTAR2]]*Tabla3[[#This Row],[% LÍNEA]]," ")</f>
        <v>5.6666699999999999</v>
      </c>
      <c r="Q3966" s="56">
        <f>IFERROR(Tabla3[[#This Row],[% PRODUCTO]]+Tabla3[[#This Row],[% LÍNEA]]," ")</f>
        <v>0</v>
      </c>
      <c r="R3966" s="60">
        <f>Tabla3[[#This Row],[OCULTAR3]]</f>
        <v>5.6666699999999999</v>
      </c>
      <c r="S3966" s="60">
        <f>Tabla3[[#This Row],[PRECIO SIN %]]-Tabla3[[#This Row],[PRECIO SIN %]]*10%</f>
        <v>5.1000030000000001</v>
      </c>
      <c r="T3966" s="80">
        <f>(Tabla3[[#This Row],[PRECIO CON DESCT.]]-(Tabla3[[#This Row],[PRECIO CON DESCT.]]*$T$6))</f>
        <v>3.2130018900000001</v>
      </c>
      <c r="U3966" s="96"/>
      <c r="V3966" s="94">
        <f>Tabla3[[#This Row],[PRECIO %      en $]]*Tabla3[[#This Row],[PEDIDO ]]</f>
        <v>0</v>
      </c>
      <c r="W3966" s="57">
        <f>Tabla3[[#This Row],[PRECIO CON DESCT.]]*Tabla3[[#This Row],[PEDIDO ]]</f>
        <v>0</v>
      </c>
      <c r="X3966" s="58">
        <f>Tabla3[[#This Row],[PRECIO SIN %]]*Tabla3[[#This Row],[PEDIDO ]]</f>
        <v>0</v>
      </c>
    </row>
    <row r="3967" spans="1:24" ht="33" customHeight="1" x14ac:dyDescent="0.4">
      <c r="A3967" s="124">
        <v>6970402371937</v>
      </c>
      <c r="B3967" s="51" t="s">
        <v>297</v>
      </c>
      <c r="C3967" s="51" t="s">
        <v>297</v>
      </c>
      <c r="D39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67" s="118" t="s">
        <v>4429</v>
      </c>
      <c r="F3967" s="75" t="s">
        <v>526</v>
      </c>
      <c r="G39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67" s="77">
        <v>402</v>
      </c>
      <c r="J3967" s="52">
        <v>2.5</v>
      </c>
      <c r="K3967" s="53">
        <f>Tabla3[[#This Row],[PRECIOS]]-Tabla3[[#This Row],[PRECIOS]]*10%</f>
        <v>2.25</v>
      </c>
      <c r="L3967" s="101"/>
      <c r="M3967" s="54"/>
      <c r="N3967" s="55">
        <f>IFERROR(Tabla3[[#This Row],[PRECIOS]]-Tabla3[[#This Row],[PRECIOS]]*Tabla3[[#This Row],[% PRODUCTO]]," ")</f>
        <v>2.5</v>
      </c>
      <c r="O3967" s="54"/>
      <c r="P3967" s="55">
        <f>IFERROR(Tabla3[[#This Row],[OCULTAR2]]-Tabla3[[#This Row],[OCULTAR2]]*Tabla3[[#This Row],[% LÍNEA]]," ")</f>
        <v>2.5</v>
      </c>
      <c r="Q3967" s="56">
        <f>IFERROR(Tabla3[[#This Row],[% PRODUCTO]]+Tabla3[[#This Row],[% LÍNEA]]," ")</f>
        <v>0</v>
      </c>
      <c r="R3967" s="53">
        <f>Tabla3[[#This Row],[OCULTAR3]]</f>
        <v>2.5</v>
      </c>
      <c r="S3967" s="53">
        <f>Tabla3[[#This Row],[PRECIO SIN %]]-Tabla3[[#This Row],[PRECIO SIN %]]*10%</f>
        <v>2.25</v>
      </c>
      <c r="T3967" s="80">
        <f>(Tabla3[[#This Row],[PRECIO CON DESCT.]]-(Tabla3[[#This Row],[PRECIO CON DESCT.]]*$T$6))</f>
        <v>1.4175</v>
      </c>
      <c r="U3967" s="96"/>
      <c r="V3967" s="94">
        <f>Tabla3[[#This Row],[PRECIO %      en $]]*Tabla3[[#This Row],[PEDIDO ]]</f>
        <v>0</v>
      </c>
      <c r="W3967" s="57">
        <f>Tabla3[[#This Row],[PRECIO CON DESCT.]]*Tabla3[[#This Row],[PEDIDO ]]</f>
        <v>0</v>
      </c>
      <c r="X3967" s="58">
        <f>Tabla3[[#This Row],[PRECIO SIN %]]*Tabla3[[#This Row],[PEDIDO ]]</f>
        <v>0</v>
      </c>
    </row>
    <row r="3968" spans="1:24" ht="33" customHeight="1" x14ac:dyDescent="0.4">
      <c r="A3968" s="125" t="s">
        <v>416</v>
      </c>
      <c r="B3968" s="59" t="s">
        <v>297</v>
      </c>
      <c r="C3968" s="59" t="s">
        <v>297</v>
      </c>
      <c r="D39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68" s="119" t="s">
        <v>4430</v>
      </c>
      <c r="F3968" s="76" t="s">
        <v>526</v>
      </c>
      <c r="G39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68" s="78">
        <v>1624</v>
      </c>
      <c r="J3968" s="52">
        <v>2.2777799999999999</v>
      </c>
      <c r="K3968" s="60">
        <f>Tabla3[[#This Row],[PRECIOS]]-Tabla3[[#This Row],[PRECIOS]]*10%</f>
        <v>2.0500020000000001</v>
      </c>
      <c r="L3968" s="101"/>
      <c r="M3968" s="61"/>
      <c r="N3968" s="55">
        <f>IFERROR(Tabla3[[#This Row],[PRECIOS]]-Tabla3[[#This Row],[PRECIOS]]*Tabla3[[#This Row],[% PRODUCTO]]," ")</f>
        <v>2.2777799999999999</v>
      </c>
      <c r="O3968" s="61"/>
      <c r="P3968" s="55">
        <f>IFERROR(Tabla3[[#This Row],[OCULTAR2]]-Tabla3[[#This Row],[OCULTAR2]]*Tabla3[[#This Row],[% LÍNEA]]," ")</f>
        <v>2.2777799999999999</v>
      </c>
      <c r="Q3968" s="56">
        <f>IFERROR(Tabla3[[#This Row],[% PRODUCTO]]+Tabla3[[#This Row],[% LÍNEA]]," ")</f>
        <v>0</v>
      </c>
      <c r="R3968" s="60">
        <f>Tabla3[[#This Row],[OCULTAR3]]</f>
        <v>2.2777799999999999</v>
      </c>
      <c r="S3968" s="60">
        <f>Tabla3[[#This Row],[PRECIO SIN %]]-Tabla3[[#This Row],[PRECIO SIN %]]*10%</f>
        <v>2.0500020000000001</v>
      </c>
      <c r="T3968" s="80">
        <f>(Tabla3[[#This Row],[PRECIO CON DESCT.]]-(Tabla3[[#This Row],[PRECIO CON DESCT.]]*$T$6))</f>
        <v>1.29150126</v>
      </c>
      <c r="U3968" s="96"/>
      <c r="V3968" s="94">
        <f>Tabla3[[#This Row],[PRECIO %      en $]]*Tabla3[[#This Row],[PEDIDO ]]</f>
        <v>0</v>
      </c>
      <c r="W3968" s="57">
        <f>Tabla3[[#This Row],[PRECIO CON DESCT.]]*Tabla3[[#This Row],[PEDIDO ]]</f>
        <v>0</v>
      </c>
      <c r="X3968" s="58">
        <f>Tabla3[[#This Row],[PRECIO SIN %]]*Tabla3[[#This Row],[PEDIDO ]]</f>
        <v>0</v>
      </c>
    </row>
    <row r="3969" spans="1:24" ht="33" customHeight="1" x14ac:dyDescent="0.4">
      <c r="A3969" s="124">
        <v>28372981</v>
      </c>
      <c r="B3969" s="51" t="s">
        <v>297</v>
      </c>
      <c r="C3969" s="51" t="s">
        <v>106</v>
      </c>
      <c r="D39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69" s="118" t="s">
        <v>4431</v>
      </c>
      <c r="F3969" s="75" t="s">
        <v>526</v>
      </c>
      <c r="G39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69" s="77">
        <v>877</v>
      </c>
      <c r="J3969" s="52">
        <v>0.83333000000000002</v>
      </c>
      <c r="K3969" s="53">
        <f>Tabla3[[#This Row],[PRECIOS]]-Tabla3[[#This Row],[PRECIOS]]*10%</f>
        <v>0.74999700000000002</v>
      </c>
      <c r="L3969" s="101"/>
      <c r="M3969" s="54"/>
      <c r="N3969" s="55">
        <f>IFERROR(Tabla3[[#This Row],[PRECIOS]]-Tabla3[[#This Row],[PRECIOS]]*Tabla3[[#This Row],[% PRODUCTO]]," ")</f>
        <v>0.83333000000000002</v>
      </c>
      <c r="O3969" s="54"/>
      <c r="P3969" s="55">
        <f>IFERROR(Tabla3[[#This Row],[OCULTAR2]]-Tabla3[[#This Row],[OCULTAR2]]*Tabla3[[#This Row],[% LÍNEA]]," ")</f>
        <v>0.83333000000000002</v>
      </c>
      <c r="Q3969" s="56">
        <f>IFERROR(Tabla3[[#This Row],[% PRODUCTO]]+Tabla3[[#This Row],[% LÍNEA]]," ")</f>
        <v>0</v>
      </c>
      <c r="R3969" s="53">
        <f>Tabla3[[#This Row],[OCULTAR3]]</f>
        <v>0.83333000000000002</v>
      </c>
      <c r="S3969" s="53">
        <f>Tabla3[[#This Row],[PRECIO SIN %]]-Tabla3[[#This Row],[PRECIO SIN %]]*10%</f>
        <v>0.74999700000000002</v>
      </c>
      <c r="T3969" s="80">
        <f>(Tabla3[[#This Row],[PRECIO CON DESCT.]]-(Tabla3[[#This Row],[PRECIO CON DESCT.]]*$T$6))</f>
        <v>0.47249811000000003</v>
      </c>
      <c r="U3969" s="96"/>
      <c r="V3969" s="94">
        <f>Tabla3[[#This Row],[PRECIO %      en $]]*Tabla3[[#This Row],[PEDIDO ]]</f>
        <v>0</v>
      </c>
      <c r="W3969" s="57">
        <f>Tabla3[[#This Row],[PRECIO CON DESCT.]]*Tabla3[[#This Row],[PEDIDO ]]</f>
        <v>0</v>
      </c>
      <c r="X3969" s="58">
        <f>Tabla3[[#This Row],[PRECIO SIN %]]*Tabla3[[#This Row],[PEDIDO ]]</f>
        <v>0</v>
      </c>
    </row>
    <row r="3970" spans="1:24" ht="33" customHeight="1" x14ac:dyDescent="0.4">
      <c r="A3970" s="125">
        <v>7592349953237</v>
      </c>
      <c r="B3970" s="59" t="s">
        <v>297</v>
      </c>
      <c r="C3970" s="59" t="s">
        <v>155</v>
      </c>
      <c r="D39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970" s="119" t="s">
        <v>4432</v>
      </c>
      <c r="F3970" s="76" t="s">
        <v>537</v>
      </c>
      <c r="G39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970" s="78">
        <v>18</v>
      </c>
      <c r="J3970" s="52">
        <v>7.5888900000000001</v>
      </c>
      <c r="K3970" s="60">
        <f>Tabla3[[#This Row],[PRECIOS]]-Tabla3[[#This Row],[PRECIOS]]*10%</f>
        <v>6.8300010000000002</v>
      </c>
      <c r="L3970" s="101" t="s">
        <v>5327</v>
      </c>
      <c r="M3970" s="61"/>
      <c r="N3970" s="55">
        <f>IFERROR(Tabla3[[#This Row],[PRECIOS]]-Tabla3[[#This Row],[PRECIOS]]*Tabla3[[#This Row],[% PRODUCTO]]," ")</f>
        <v>7.5888900000000001</v>
      </c>
      <c r="O3970" s="61"/>
      <c r="P3970" s="55">
        <f>IFERROR(Tabla3[[#This Row],[OCULTAR2]]-Tabla3[[#This Row],[OCULTAR2]]*Tabla3[[#This Row],[% LÍNEA]]," ")</f>
        <v>7.5888900000000001</v>
      </c>
      <c r="Q3970" s="56">
        <f>IFERROR(Tabla3[[#This Row],[% PRODUCTO]]+Tabla3[[#This Row],[% LÍNEA]]," ")</f>
        <v>0</v>
      </c>
      <c r="R3970" s="60">
        <f>Tabla3[[#This Row],[OCULTAR3]]</f>
        <v>7.5888900000000001</v>
      </c>
      <c r="S3970" s="60">
        <f>Tabla3[[#This Row],[PRECIO SIN %]]-Tabla3[[#This Row],[PRECIO SIN %]]*10%</f>
        <v>6.8300010000000002</v>
      </c>
      <c r="T3970" s="80">
        <f>(Tabla3[[#This Row],[PRECIO CON DESCT.]]-(Tabla3[[#This Row],[PRECIO CON DESCT.]]*$T$6))</f>
        <v>4.3029006299999999</v>
      </c>
      <c r="U3970" s="96"/>
      <c r="V3970" s="94">
        <f>Tabla3[[#This Row],[PRECIO %      en $]]*Tabla3[[#This Row],[PEDIDO ]]</f>
        <v>0</v>
      </c>
      <c r="W3970" s="57">
        <f>Tabla3[[#This Row],[PRECIO CON DESCT.]]*Tabla3[[#This Row],[PEDIDO ]]</f>
        <v>0</v>
      </c>
      <c r="X3970" s="58">
        <f>Tabla3[[#This Row],[PRECIO SIN %]]*Tabla3[[#This Row],[PEDIDO ]]</f>
        <v>0</v>
      </c>
    </row>
    <row r="3971" spans="1:24" ht="33" customHeight="1" x14ac:dyDescent="0.4">
      <c r="A3971" s="124">
        <v>7592349953077</v>
      </c>
      <c r="B3971" s="51" t="s">
        <v>297</v>
      </c>
      <c r="C3971" s="51" t="s">
        <v>155</v>
      </c>
      <c r="D39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971" s="118" t="s">
        <v>4433</v>
      </c>
      <c r="F3971" s="75" t="s">
        <v>537</v>
      </c>
      <c r="G39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71" s="77">
        <v>39</v>
      </c>
      <c r="J3971" s="52">
        <v>6.11111</v>
      </c>
      <c r="K3971" s="53">
        <f>Tabla3[[#This Row],[PRECIOS]]-Tabla3[[#This Row],[PRECIOS]]*10%</f>
        <v>5.4999989999999999</v>
      </c>
      <c r="L3971" s="101"/>
      <c r="M3971" s="54"/>
      <c r="N3971" s="55">
        <f>IFERROR(Tabla3[[#This Row],[PRECIOS]]-Tabla3[[#This Row],[PRECIOS]]*Tabla3[[#This Row],[% PRODUCTO]]," ")</f>
        <v>6.11111</v>
      </c>
      <c r="O3971" s="54"/>
      <c r="P3971" s="55">
        <f>IFERROR(Tabla3[[#This Row],[OCULTAR2]]-Tabla3[[#This Row],[OCULTAR2]]*Tabla3[[#This Row],[% LÍNEA]]," ")</f>
        <v>6.11111</v>
      </c>
      <c r="Q3971" s="56">
        <f>IFERROR(Tabla3[[#This Row],[% PRODUCTO]]+Tabla3[[#This Row],[% LÍNEA]]," ")</f>
        <v>0</v>
      </c>
      <c r="R3971" s="53">
        <f>Tabla3[[#This Row],[OCULTAR3]]</f>
        <v>6.11111</v>
      </c>
      <c r="S3971" s="53">
        <f>Tabla3[[#This Row],[PRECIO SIN %]]-Tabla3[[#This Row],[PRECIO SIN %]]*10%</f>
        <v>5.4999989999999999</v>
      </c>
      <c r="T3971" s="80">
        <f>(Tabla3[[#This Row],[PRECIO CON DESCT.]]-(Tabla3[[#This Row],[PRECIO CON DESCT.]]*$T$6))</f>
        <v>3.4649993700000001</v>
      </c>
      <c r="U3971" s="96"/>
      <c r="V3971" s="94">
        <f>Tabla3[[#This Row],[PRECIO %      en $]]*Tabla3[[#This Row],[PEDIDO ]]</f>
        <v>0</v>
      </c>
      <c r="W3971" s="57">
        <f>Tabla3[[#This Row],[PRECIO CON DESCT.]]*Tabla3[[#This Row],[PEDIDO ]]</f>
        <v>0</v>
      </c>
      <c r="X3971" s="58">
        <f>Tabla3[[#This Row],[PRECIO SIN %]]*Tabla3[[#This Row],[PEDIDO ]]</f>
        <v>0</v>
      </c>
    </row>
    <row r="3972" spans="1:24" ht="33" customHeight="1" x14ac:dyDescent="0.4">
      <c r="A3972" s="125">
        <v>7592349953152</v>
      </c>
      <c r="B3972" s="59" t="s">
        <v>297</v>
      </c>
      <c r="C3972" s="59" t="s">
        <v>155</v>
      </c>
      <c r="D39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3972" s="119" t="s">
        <v>4434</v>
      </c>
      <c r="F3972" s="76" t="s">
        <v>537</v>
      </c>
      <c r="G39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72" s="78">
        <v>43</v>
      </c>
      <c r="J3972" s="52">
        <v>6.11111</v>
      </c>
      <c r="K3972" s="60">
        <f>Tabla3[[#This Row],[PRECIOS]]-Tabla3[[#This Row],[PRECIOS]]*10%</f>
        <v>5.4999989999999999</v>
      </c>
      <c r="L3972" s="101"/>
      <c r="M3972" s="61"/>
      <c r="N3972" s="55">
        <f>IFERROR(Tabla3[[#This Row],[PRECIOS]]-Tabla3[[#This Row],[PRECIOS]]*Tabla3[[#This Row],[% PRODUCTO]]," ")</f>
        <v>6.11111</v>
      </c>
      <c r="O3972" s="61"/>
      <c r="P3972" s="55">
        <f>IFERROR(Tabla3[[#This Row],[OCULTAR2]]-Tabla3[[#This Row],[OCULTAR2]]*Tabla3[[#This Row],[% LÍNEA]]," ")</f>
        <v>6.11111</v>
      </c>
      <c r="Q3972" s="56">
        <f>IFERROR(Tabla3[[#This Row],[% PRODUCTO]]+Tabla3[[#This Row],[% LÍNEA]]," ")</f>
        <v>0</v>
      </c>
      <c r="R3972" s="60">
        <f>Tabla3[[#This Row],[OCULTAR3]]</f>
        <v>6.11111</v>
      </c>
      <c r="S3972" s="60">
        <f>Tabla3[[#This Row],[PRECIO SIN %]]-Tabla3[[#This Row],[PRECIO SIN %]]*10%</f>
        <v>5.4999989999999999</v>
      </c>
      <c r="T3972" s="80">
        <f>(Tabla3[[#This Row],[PRECIO CON DESCT.]]-(Tabla3[[#This Row],[PRECIO CON DESCT.]]*$T$6))</f>
        <v>3.4649993700000001</v>
      </c>
      <c r="U3972" s="96"/>
      <c r="V3972" s="94">
        <f>Tabla3[[#This Row],[PRECIO %      en $]]*Tabla3[[#This Row],[PEDIDO ]]</f>
        <v>0</v>
      </c>
      <c r="W3972" s="57">
        <f>Tabla3[[#This Row],[PRECIO CON DESCT.]]*Tabla3[[#This Row],[PEDIDO ]]</f>
        <v>0</v>
      </c>
      <c r="X3972" s="58">
        <f>Tabla3[[#This Row],[PRECIO SIN %]]*Tabla3[[#This Row],[PEDIDO ]]</f>
        <v>0</v>
      </c>
    </row>
    <row r="3973" spans="1:24" ht="33" customHeight="1" x14ac:dyDescent="0.4">
      <c r="A3973" s="124">
        <v>7599336000028</v>
      </c>
      <c r="B3973" s="51" t="s">
        <v>297</v>
      </c>
      <c r="C3973" s="51" t="s">
        <v>372</v>
      </c>
      <c r="D39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73" s="118" t="s">
        <v>4435</v>
      </c>
      <c r="F3973" s="75" t="s">
        <v>537</v>
      </c>
      <c r="G39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73" s="77">
        <v>54</v>
      </c>
      <c r="J3973" s="52">
        <v>20.55556</v>
      </c>
      <c r="K3973" s="53">
        <f>Tabla3[[#This Row],[PRECIOS]]-Tabla3[[#This Row],[PRECIOS]]*10%</f>
        <v>18.500004000000001</v>
      </c>
      <c r="L3973" s="101"/>
      <c r="M3973" s="54"/>
      <c r="N3973" s="55">
        <f>IFERROR(Tabla3[[#This Row],[PRECIOS]]-Tabla3[[#This Row],[PRECIOS]]*Tabla3[[#This Row],[% PRODUCTO]]," ")</f>
        <v>20.55556</v>
      </c>
      <c r="O3973" s="54"/>
      <c r="P3973" s="55">
        <f>IFERROR(Tabla3[[#This Row],[OCULTAR2]]-Tabla3[[#This Row],[OCULTAR2]]*Tabla3[[#This Row],[% LÍNEA]]," ")</f>
        <v>20.55556</v>
      </c>
      <c r="Q3973" s="56">
        <f>IFERROR(Tabla3[[#This Row],[% PRODUCTO]]+Tabla3[[#This Row],[% LÍNEA]]," ")</f>
        <v>0</v>
      </c>
      <c r="R3973" s="53">
        <f>Tabla3[[#This Row],[OCULTAR3]]</f>
        <v>20.55556</v>
      </c>
      <c r="S3973" s="53">
        <f>Tabla3[[#This Row],[PRECIO SIN %]]-Tabla3[[#This Row],[PRECIO SIN %]]*10%</f>
        <v>18.500004000000001</v>
      </c>
      <c r="T3973" s="80">
        <f>(Tabla3[[#This Row],[PRECIO CON DESCT.]]-(Tabla3[[#This Row],[PRECIO CON DESCT.]]*$T$6))</f>
        <v>11.65500252</v>
      </c>
      <c r="U3973" s="96"/>
      <c r="V3973" s="94">
        <f>Tabla3[[#This Row],[PRECIO %      en $]]*Tabla3[[#This Row],[PEDIDO ]]</f>
        <v>0</v>
      </c>
      <c r="W3973" s="57">
        <f>Tabla3[[#This Row],[PRECIO CON DESCT.]]*Tabla3[[#This Row],[PEDIDO ]]</f>
        <v>0</v>
      </c>
      <c r="X3973" s="58">
        <f>Tabla3[[#This Row],[PRECIO SIN %]]*Tabla3[[#This Row],[PEDIDO ]]</f>
        <v>0</v>
      </c>
    </row>
    <row r="3974" spans="1:24" ht="33" customHeight="1" x14ac:dyDescent="0.4">
      <c r="A3974" s="125">
        <v>7592194002197</v>
      </c>
      <c r="B3974" s="59" t="s">
        <v>297</v>
      </c>
      <c r="C3974" s="59" t="s">
        <v>335</v>
      </c>
      <c r="D39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974" s="119" t="s">
        <v>4436</v>
      </c>
      <c r="F3974" s="76" t="s">
        <v>526</v>
      </c>
      <c r="G39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974" s="78">
        <v>18</v>
      </c>
      <c r="J3974" s="52">
        <v>5.0555599999999998</v>
      </c>
      <c r="K3974" s="60">
        <f>Tabla3[[#This Row],[PRECIOS]]-Tabla3[[#This Row],[PRECIOS]]*10%</f>
        <v>4.5500039999999995</v>
      </c>
      <c r="L3974" s="101" t="s">
        <v>5327</v>
      </c>
      <c r="M3974" s="61"/>
      <c r="N3974" s="55">
        <f>IFERROR(Tabla3[[#This Row],[PRECIOS]]-Tabla3[[#This Row],[PRECIOS]]*Tabla3[[#This Row],[% PRODUCTO]]," ")</f>
        <v>5.0555599999999998</v>
      </c>
      <c r="O3974" s="61"/>
      <c r="P3974" s="55">
        <f>IFERROR(Tabla3[[#This Row],[OCULTAR2]]-Tabla3[[#This Row],[OCULTAR2]]*Tabla3[[#This Row],[% LÍNEA]]," ")</f>
        <v>5.0555599999999998</v>
      </c>
      <c r="Q3974" s="56">
        <f>IFERROR(Tabla3[[#This Row],[% PRODUCTO]]+Tabla3[[#This Row],[% LÍNEA]]," ")</f>
        <v>0</v>
      </c>
      <c r="R3974" s="60">
        <f>Tabla3[[#This Row],[OCULTAR3]]</f>
        <v>5.0555599999999998</v>
      </c>
      <c r="S3974" s="60">
        <f>Tabla3[[#This Row],[PRECIO SIN %]]-Tabla3[[#This Row],[PRECIO SIN %]]*10%</f>
        <v>4.5500039999999995</v>
      </c>
      <c r="T3974" s="80">
        <f>(Tabla3[[#This Row],[PRECIO CON DESCT.]]-(Tabla3[[#This Row],[PRECIO CON DESCT.]]*$T$6))</f>
        <v>2.8665025199999996</v>
      </c>
      <c r="U3974" s="96"/>
      <c r="V3974" s="94">
        <f>Tabla3[[#This Row],[PRECIO %      en $]]*Tabla3[[#This Row],[PEDIDO ]]</f>
        <v>0</v>
      </c>
      <c r="W3974" s="57">
        <f>Tabla3[[#This Row],[PRECIO CON DESCT.]]*Tabla3[[#This Row],[PEDIDO ]]</f>
        <v>0</v>
      </c>
      <c r="X3974" s="58">
        <f>Tabla3[[#This Row],[PRECIO SIN %]]*Tabla3[[#This Row],[PEDIDO ]]</f>
        <v>0</v>
      </c>
    </row>
    <row r="3975" spans="1:24" ht="33" customHeight="1" x14ac:dyDescent="0.4">
      <c r="A3975" s="124">
        <v>7592194002203</v>
      </c>
      <c r="B3975" s="51" t="s">
        <v>297</v>
      </c>
      <c r="C3975" s="51" t="s">
        <v>335</v>
      </c>
      <c r="D39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975" s="118" t="s">
        <v>4437</v>
      </c>
      <c r="F3975" s="75" t="s">
        <v>526</v>
      </c>
      <c r="G39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975" s="77">
        <v>15</v>
      </c>
      <c r="J3975" s="52">
        <v>5.0555599999999998</v>
      </c>
      <c r="K3975" s="53">
        <f>Tabla3[[#This Row],[PRECIOS]]-Tabla3[[#This Row],[PRECIOS]]*10%</f>
        <v>4.5500039999999995</v>
      </c>
      <c r="L3975" s="101" t="s">
        <v>5327</v>
      </c>
      <c r="M3975" s="54"/>
      <c r="N3975" s="55">
        <f>IFERROR(Tabla3[[#This Row],[PRECIOS]]-Tabla3[[#This Row],[PRECIOS]]*Tabla3[[#This Row],[% PRODUCTO]]," ")</f>
        <v>5.0555599999999998</v>
      </c>
      <c r="O3975" s="54"/>
      <c r="P3975" s="55">
        <f>IFERROR(Tabla3[[#This Row],[OCULTAR2]]-Tabla3[[#This Row],[OCULTAR2]]*Tabla3[[#This Row],[% LÍNEA]]," ")</f>
        <v>5.0555599999999998</v>
      </c>
      <c r="Q3975" s="56">
        <f>IFERROR(Tabla3[[#This Row],[% PRODUCTO]]+Tabla3[[#This Row],[% LÍNEA]]," ")</f>
        <v>0</v>
      </c>
      <c r="R3975" s="53">
        <f>Tabla3[[#This Row],[OCULTAR3]]</f>
        <v>5.0555599999999998</v>
      </c>
      <c r="S3975" s="53">
        <f>Tabla3[[#This Row],[PRECIO SIN %]]-Tabla3[[#This Row],[PRECIO SIN %]]*10%</f>
        <v>4.5500039999999995</v>
      </c>
      <c r="T3975" s="80">
        <f>(Tabla3[[#This Row],[PRECIO CON DESCT.]]-(Tabla3[[#This Row],[PRECIO CON DESCT.]]*$T$6))</f>
        <v>2.8665025199999996</v>
      </c>
      <c r="U3975" s="96"/>
      <c r="V3975" s="94">
        <f>Tabla3[[#This Row],[PRECIO %      en $]]*Tabla3[[#This Row],[PEDIDO ]]</f>
        <v>0</v>
      </c>
      <c r="W3975" s="57">
        <f>Tabla3[[#This Row],[PRECIO CON DESCT.]]*Tabla3[[#This Row],[PEDIDO ]]</f>
        <v>0</v>
      </c>
      <c r="X3975" s="58">
        <f>Tabla3[[#This Row],[PRECIO SIN %]]*Tabla3[[#This Row],[PEDIDO ]]</f>
        <v>0</v>
      </c>
    </row>
    <row r="3976" spans="1:24" ht="33" customHeight="1" x14ac:dyDescent="0.4">
      <c r="A3976" s="125">
        <v>7592194002210</v>
      </c>
      <c r="B3976" s="59" t="s">
        <v>297</v>
      </c>
      <c r="C3976" s="59" t="s">
        <v>335</v>
      </c>
      <c r="D39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3976" s="119" t="s">
        <v>4438</v>
      </c>
      <c r="F3976" s="76" t="s">
        <v>526</v>
      </c>
      <c r="G39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3976" s="78">
        <v>15</v>
      </c>
      <c r="J3976" s="52">
        <v>5.0555599999999998</v>
      </c>
      <c r="K3976" s="60">
        <f>Tabla3[[#This Row],[PRECIOS]]-Tabla3[[#This Row],[PRECIOS]]*10%</f>
        <v>4.5500039999999995</v>
      </c>
      <c r="L3976" s="101" t="s">
        <v>5327</v>
      </c>
      <c r="M3976" s="61"/>
      <c r="N3976" s="55">
        <f>IFERROR(Tabla3[[#This Row],[PRECIOS]]-Tabla3[[#This Row],[PRECIOS]]*Tabla3[[#This Row],[% PRODUCTO]]," ")</f>
        <v>5.0555599999999998</v>
      </c>
      <c r="O3976" s="61"/>
      <c r="P3976" s="55">
        <f>IFERROR(Tabla3[[#This Row],[OCULTAR2]]-Tabla3[[#This Row],[OCULTAR2]]*Tabla3[[#This Row],[% LÍNEA]]," ")</f>
        <v>5.0555599999999998</v>
      </c>
      <c r="Q3976" s="56">
        <f>IFERROR(Tabla3[[#This Row],[% PRODUCTO]]+Tabla3[[#This Row],[% LÍNEA]]," ")</f>
        <v>0</v>
      </c>
      <c r="R3976" s="60">
        <f>Tabla3[[#This Row],[OCULTAR3]]</f>
        <v>5.0555599999999998</v>
      </c>
      <c r="S3976" s="60">
        <f>Tabla3[[#This Row],[PRECIO SIN %]]-Tabla3[[#This Row],[PRECIO SIN %]]*10%</f>
        <v>4.5500039999999995</v>
      </c>
      <c r="T3976" s="80">
        <f>(Tabla3[[#This Row],[PRECIO CON DESCT.]]-(Tabla3[[#This Row],[PRECIO CON DESCT.]]*$T$6))</f>
        <v>2.8665025199999996</v>
      </c>
      <c r="U3976" s="96"/>
      <c r="V3976" s="94">
        <f>Tabla3[[#This Row],[PRECIO %      en $]]*Tabla3[[#This Row],[PEDIDO ]]</f>
        <v>0</v>
      </c>
      <c r="W3976" s="57">
        <f>Tabla3[[#This Row],[PRECIO CON DESCT.]]*Tabla3[[#This Row],[PEDIDO ]]</f>
        <v>0</v>
      </c>
      <c r="X3976" s="58">
        <f>Tabla3[[#This Row],[PRECIO SIN %]]*Tabla3[[#This Row],[PEDIDO ]]</f>
        <v>0</v>
      </c>
    </row>
    <row r="3977" spans="1:24" ht="33" customHeight="1" x14ac:dyDescent="0.4">
      <c r="A3977" s="124">
        <v>7591011002532</v>
      </c>
      <c r="B3977" s="51" t="s">
        <v>297</v>
      </c>
      <c r="C3977" s="51" t="s">
        <v>337</v>
      </c>
      <c r="D39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77" s="118" t="s">
        <v>4439</v>
      </c>
      <c r="F3977" s="75" t="s">
        <v>537</v>
      </c>
      <c r="G39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77" s="77">
        <v>5</v>
      </c>
      <c r="J3977" s="52">
        <v>10.61111</v>
      </c>
      <c r="K3977" s="53">
        <f>Tabla3[[#This Row],[PRECIOS]]-Tabla3[[#This Row],[PRECIOS]]*10%</f>
        <v>9.5499989999999997</v>
      </c>
      <c r="L3977" s="101"/>
      <c r="M3977" s="54"/>
      <c r="N3977" s="55">
        <f>IFERROR(Tabla3[[#This Row],[PRECIOS]]-Tabla3[[#This Row],[PRECIOS]]*Tabla3[[#This Row],[% PRODUCTO]]," ")</f>
        <v>10.61111</v>
      </c>
      <c r="O3977" s="54"/>
      <c r="P3977" s="55">
        <f>IFERROR(Tabla3[[#This Row],[OCULTAR2]]-Tabla3[[#This Row],[OCULTAR2]]*Tabla3[[#This Row],[% LÍNEA]]," ")</f>
        <v>10.61111</v>
      </c>
      <c r="Q3977" s="56">
        <f>IFERROR(Tabla3[[#This Row],[% PRODUCTO]]+Tabla3[[#This Row],[% LÍNEA]]," ")</f>
        <v>0</v>
      </c>
      <c r="R3977" s="53">
        <f>Tabla3[[#This Row],[OCULTAR3]]</f>
        <v>10.61111</v>
      </c>
      <c r="S3977" s="53">
        <f>Tabla3[[#This Row],[PRECIO SIN %]]-Tabla3[[#This Row],[PRECIO SIN %]]*10%</f>
        <v>9.5499989999999997</v>
      </c>
      <c r="T3977" s="80">
        <f>(Tabla3[[#This Row],[PRECIO CON DESCT.]]-(Tabla3[[#This Row],[PRECIO CON DESCT.]]*$T$6))</f>
        <v>6.01649937</v>
      </c>
      <c r="U3977" s="96"/>
      <c r="V3977" s="94">
        <f>Tabla3[[#This Row],[PRECIO %      en $]]*Tabla3[[#This Row],[PEDIDO ]]</f>
        <v>0</v>
      </c>
      <c r="W3977" s="57">
        <f>Tabla3[[#This Row],[PRECIO CON DESCT.]]*Tabla3[[#This Row],[PEDIDO ]]</f>
        <v>0</v>
      </c>
      <c r="X3977" s="58">
        <f>Tabla3[[#This Row],[PRECIO SIN %]]*Tabla3[[#This Row],[PEDIDO ]]</f>
        <v>0</v>
      </c>
    </row>
    <row r="3978" spans="1:24" ht="33" customHeight="1" x14ac:dyDescent="0.4">
      <c r="A3978" s="125" t="s">
        <v>417</v>
      </c>
      <c r="B3978" s="59" t="s">
        <v>297</v>
      </c>
      <c r="C3978" s="59" t="s">
        <v>356</v>
      </c>
      <c r="D39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78" s="119" t="s">
        <v>4440</v>
      </c>
      <c r="F3978" s="76" t="s">
        <v>526</v>
      </c>
      <c r="G39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78" s="78">
        <v>22</v>
      </c>
      <c r="J3978" s="52">
        <v>6.5666700000000002</v>
      </c>
      <c r="K3978" s="60">
        <f>Tabla3[[#This Row],[PRECIOS]]-Tabla3[[#This Row],[PRECIOS]]*10%</f>
        <v>5.9100029999999997</v>
      </c>
      <c r="L3978" s="101"/>
      <c r="M3978" s="61"/>
      <c r="N3978" s="55">
        <f>IFERROR(Tabla3[[#This Row],[PRECIOS]]-Tabla3[[#This Row],[PRECIOS]]*Tabla3[[#This Row],[% PRODUCTO]]," ")</f>
        <v>6.5666700000000002</v>
      </c>
      <c r="O3978" s="61"/>
      <c r="P3978" s="55">
        <f>IFERROR(Tabla3[[#This Row],[OCULTAR2]]-Tabla3[[#This Row],[OCULTAR2]]*Tabla3[[#This Row],[% LÍNEA]]," ")</f>
        <v>6.5666700000000002</v>
      </c>
      <c r="Q3978" s="56">
        <f>IFERROR(Tabla3[[#This Row],[% PRODUCTO]]+Tabla3[[#This Row],[% LÍNEA]]," ")</f>
        <v>0</v>
      </c>
      <c r="R3978" s="60">
        <f>Tabla3[[#This Row],[OCULTAR3]]</f>
        <v>6.5666700000000002</v>
      </c>
      <c r="S3978" s="60">
        <f>Tabla3[[#This Row],[PRECIO SIN %]]-Tabla3[[#This Row],[PRECIO SIN %]]*10%</f>
        <v>5.9100029999999997</v>
      </c>
      <c r="T3978" s="80">
        <f>(Tabla3[[#This Row],[PRECIO CON DESCT.]]-(Tabla3[[#This Row],[PRECIO CON DESCT.]]*$T$6))</f>
        <v>3.7233018899999997</v>
      </c>
      <c r="U3978" s="96"/>
      <c r="V3978" s="94">
        <f>Tabla3[[#This Row],[PRECIO %      en $]]*Tabla3[[#This Row],[PEDIDO ]]</f>
        <v>0</v>
      </c>
      <c r="W3978" s="57">
        <f>Tabla3[[#This Row],[PRECIO CON DESCT.]]*Tabla3[[#This Row],[PEDIDO ]]</f>
        <v>0</v>
      </c>
      <c r="X3978" s="58">
        <f>Tabla3[[#This Row],[PRECIO SIN %]]*Tabla3[[#This Row],[PEDIDO ]]</f>
        <v>0</v>
      </c>
    </row>
    <row r="3979" spans="1:24" ht="33" customHeight="1" x14ac:dyDescent="0.4">
      <c r="A3979" s="124" t="s">
        <v>418</v>
      </c>
      <c r="B3979" s="51" t="s">
        <v>297</v>
      </c>
      <c r="C3979" s="51" t="s">
        <v>297</v>
      </c>
      <c r="D39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79" s="118" t="s">
        <v>4441</v>
      </c>
      <c r="F3979" s="75" t="s">
        <v>526</v>
      </c>
      <c r="G39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79" s="77">
        <v>1330</v>
      </c>
      <c r="J3979" s="52">
        <v>0.73</v>
      </c>
      <c r="K3979" s="53">
        <f>Tabla3[[#This Row],[PRECIOS]]-Tabla3[[#This Row],[PRECIOS]]*10%</f>
        <v>0.65700000000000003</v>
      </c>
      <c r="L3979" s="101"/>
      <c r="M3979" s="54"/>
      <c r="N3979" s="55">
        <f>IFERROR(Tabla3[[#This Row],[PRECIOS]]-Tabla3[[#This Row],[PRECIOS]]*Tabla3[[#This Row],[% PRODUCTO]]," ")</f>
        <v>0.73</v>
      </c>
      <c r="O3979" s="54"/>
      <c r="P3979" s="55">
        <f>IFERROR(Tabla3[[#This Row],[OCULTAR2]]-Tabla3[[#This Row],[OCULTAR2]]*Tabla3[[#This Row],[% LÍNEA]]," ")</f>
        <v>0.73</v>
      </c>
      <c r="Q3979" s="56">
        <f>IFERROR(Tabla3[[#This Row],[% PRODUCTO]]+Tabla3[[#This Row],[% LÍNEA]]," ")</f>
        <v>0</v>
      </c>
      <c r="R3979" s="53">
        <f>Tabla3[[#This Row],[OCULTAR3]]</f>
        <v>0.73</v>
      </c>
      <c r="S3979" s="53">
        <f>Tabla3[[#This Row],[PRECIO SIN %]]-Tabla3[[#This Row],[PRECIO SIN %]]*10%</f>
        <v>0.65700000000000003</v>
      </c>
      <c r="T3979" s="80">
        <f>(Tabla3[[#This Row],[PRECIO CON DESCT.]]-(Tabla3[[#This Row],[PRECIO CON DESCT.]]*$T$6))</f>
        <v>0.41391</v>
      </c>
      <c r="U3979" s="96"/>
      <c r="V3979" s="94">
        <f>Tabla3[[#This Row],[PRECIO %      en $]]*Tabla3[[#This Row],[PEDIDO ]]</f>
        <v>0</v>
      </c>
      <c r="W3979" s="57">
        <f>Tabla3[[#This Row],[PRECIO CON DESCT.]]*Tabla3[[#This Row],[PEDIDO ]]</f>
        <v>0</v>
      </c>
      <c r="X3979" s="58">
        <f>Tabla3[[#This Row],[PRECIO SIN %]]*Tabla3[[#This Row],[PEDIDO ]]</f>
        <v>0</v>
      </c>
    </row>
    <row r="3980" spans="1:24" ht="33" customHeight="1" x14ac:dyDescent="0.4">
      <c r="A3980" s="125">
        <v>7599457001027</v>
      </c>
      <c r="B3980" s="59" t="s">
        <v>297</v>
      </c>
      <c r="C3980" s="59" t="s">
        <v>300</v>
      </c>
      <c r="D39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80" s="119" t="s">
        <v>4442</v>
      </c>
      <c r="F3980" s="76" t="s">
        <v>537</v>
      </c>
      <c r="G39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80" s="78">
        <v>11</v>
      </c>
      <c r="J3980" s="52">
        <v>1.11111</v>
      </c>
      <c r="K3980" s="60">
        <f>Tabla3[[#This Row],[PRECIOS]]-Tabla3[[#This Row],[PRECIOS]]*10%</f>
        <v>0.99999900000000008</v>
      </c>
      <c r="L3980" s="101"/>
      <c r="M3980" s="61"/>
      <c r="N3980" s="55">
        <f>IFERROR(Tabla3[[#This Row],[PRECIOS]]-Tabla3[[#This Row],[PRECIOS]]*Tabla3[[#This Row],[% PRODUCTO]]," ")</f>
        <v>1.11111</v>
      </c>
      <c r="O3980" s="61"/>
      <c r="P3980" s="55">
        <f>IFERROR(Tabla3[[#This Row],[OCULTAR2]]-Tabla3[[#This Row],[OCULTAR2]]*Tabla3[[#This Row],[% LÍNEA]]," ")</f>
        <v>1.11111</v>
      </c>
      <c r="Q3980" s="56">
        <f>IFERROR(Tabla3[[#This Row],[% PRODUCTO]]+Tabla3[[#This Row],[% LÍNEA]]," ")</f>
        <v>0</v>
      </c>
      <c r="R3980" s="60">
        <f>Tabla3[[#This Row],[OCULTAR3]]</f>
        <v>1.11111</v>
      </c>
      <c r="S3980" s="60">
        <f>Tabla3[[#This Row],[PRECIO SIN %]]-Tabla3[[#This Row],[PRECIO SIN %]]*10%</f>
        <v>0.99999900000000008</v>
      </c>
      <c r="T3980" s="80">
        <f>(Tabla3[[#This Row],[PRECIO CON DESCT.]]-(Tabla3[[#This Row],[PRECIO CON DESCT.]]*$T$6))</f>
        <v>0.62999937000000006</v>
      </c>
      <c r="U3980" s="96"/>
      <c r="V3980" s="94">
        <f>Tabla3[[#This Row],[PRECIO %      en $]]*Tabla3[[#This Row],[PEDIDO ]]</f>
        <v>0</v>
      </c>
      <c r="W3980" s="57">
        <f>Tabla3[[#This Row],[PRECIO CON DESCT.]]*Tabla3[[#This Row],[PEDIDO ]]</f>
        <v>0</v>
      </c>
      <c r="X3980" s="58">
        <f>Tabla3[[#This Row],[PRECIO SIN %]]*Tabla3[[#This Row],[PEDIDO ]]</f>
        <v>0</v>
      </c>
    </row>
    <row r="3981" spans="1:24" ht="33" customHeight="1" x14ac:dyDescent="0.4">
      <c r="A3981" s="124">
        <v>7599457001041</v>
      </c>
      <c r="B3981" s="51" t="s">
        <v>297</v>
      </c>
      <c r="C3981" s="51" t="s">
        <v>300</v>
      </c>
      <c r="D39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81" s="118" t="s">
        <v>4443</v>
      </c>
      <c r="F3981" s="75" t="s">
        <v>537</v>
      </c>
      <c r="G39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81" s="77">
        <v>6</v>
      </c>
      <c r="J3981" s="52">
        <v>1.4444399999999999</v>
      </c>
      <c r="K3981" s="53">
        <f>Tabla3[[#This Row],[PRECIOS]]-Tabla3[[#This Row],[PRECIOS]]*10%</f>
        <v>1.2999959999999999</v>
      </c>
      <c r="L3981" s="101"/>
      <c r="M3981" s="54"/>
      <c r="N3981" s="55">
        <f>IFERROR(Tabla3[[#This Row],[PRECIOS]]-Tabla3[[#This Row],[PRECIOS]]*Tabla3[[#This Row],[% PRODUCTO]]," ")</f>
        <v>1.4444399999999999</v>
      </c>
      <c r="O3981" s="54"/>
      <c r="P3981" s="55">
        <f>IFERROR(Tabla3[[#This Row],[OCULTAR2]]-Tabla3[[#This Row],[OCULTAR2]]*Tabla3[[#This Row],[% LÍNEA]]," ")</f>
        <v>1.4444399999999999</v>
      </c>
      <c r="Q3981" s="56">
        <f>IFERROR(Tabla3[[#This Row],[% PRODUCTO]]+Tabla3[[#This Row],[% LÍNEA]]," ")</f>
        <v>0</v>
      </c>
      <c r="R3981" s="53">
        <f>Tabla3[[#This Row],[OCULTAR3]]</f>
        <v>1.4444399999999999</v>
      </c>
      <c r="S3981" s="53">
        <f>Tabla3[[#This Row],[PRECIO SIN %]]-Tabla3[[#This Row],[PRECIO SIN %]]*10%</f>
        <v>1.2999959999999999</v>
      </c>
      <c r="T3981" s="80">
        <f>(Tabla3[[#This Row],[PRECIO CON DESCT.]]-(Tabla3[[#This Row],[PRECIO CON DESCT.]]*$T$6))</f>
        <v>0.81899747999999994</v>
      </c>
      <c r="U3981" s="96"/>
      <c r="V3981" s="94">
        <f>Tabla3[[#This Row],[PRECIO %      en $]]*Tabla3[[#This Row],[PEDIDO ]]</f>
        <v>0</v>
      </c>
      <c r="W3981" s="57">
        <f>Tabla3[[#This Row],[PRECIO CON DESCT.]]*Tabla3[[#This Row],[PEDIDO ]]</f>
        <v>0</v>
      </c>
      <c r="X3981" s="58">
        <f>Tabla3[[#This Row],[PRECIO SIN %]]*Tabla3[[#This Row],[PEDIDO ]]</f>
        <v>0</v>
      </c>
    </row>
    <row r="3982" spans="1:24" ht="33" customHeight="1" x14ac:dyDescent="0.4">
      <c r="A3982" s="125">
        <v>7599457001034</v>
      </c>
      <c r="B3982" s="59" t="s">
        <v>297</v>
      </c>
      <c r="C3982" s="59" t="s">
        <v>300</v>
      </c>
      <c r="D39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82" s="119" t="s">
        <v>4444</v>
      </c>
      <c r="F3982" s="76" t="s">
        <v>537</v>
      </c>
      <c r="G39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82" s="78">
        <v>13</v>
      </c>
      <c r="J3982" s="52">
        <v>1.11111</v>
      </c>
      <c r="K3982" s="60">
        <f>Tabla3[[#This Row],[PRECIOS]]-Tabla3[[#This Row],[PRECIOS]]*10%</f>
        <v>0.99999900000000008</v>
      </c>
      <c r="L3982" s="101"/>
      <c r="M3982" s="61"/>
      <c r="N3982" s="55">
        <f>IFERROR(Tabla3[[#This Row],[PRECIOS]]-Tabla3[[#This Row],[PRECIOS]]*Tabla3[[#This Row],[% PRODUCTO]]," ")</f>
        <v>1.11111</v>
      </c>
      <c r="O3982" s="61"/>
      <c r="P3982" s="55">
        <f>IFERROR(Tabla3[[#This Row],[OCULTAR2]]-Tabla3[[#This Row],[OCULTAR2]]*Tabla3[[#This Row],[% LÍNEA]]," ")</f>
        <v>1.11111</v>
      </c>
      <c r="Q3982" s="56">
        <f>IFERROR(Tabla3[[#This Row],[% PRODUCTO]]+Tabla3[[#This Row],[% LÍNEA]]," ")</f>
        <v>0</v>
      </c>
      <c r="R3982" s="60">
        <f>Tabla3[[#This Row],[OCULTAR3]]</f>
        <v>1.11111</v>
      </c>
      <c r="S3982" s="60">
        <f>Tabla3[[#This Row],[PRECIO SIN %]]-Tabla3[[#This Row],[PRECIO SIN %]]*10%</f>
        <v>0.99999900000000008</v>
      </c>
      <c r="T3982" s="80">
        <f>(Tabla3[[#This Row],[PRECIO CON DESCT.]]-(Tabla3[[#This Row],[PRECIO CON DESCT.]]*$T$6))</f>
        <v>0.62999937000000006</v>
      </c>
      <c r="U3982" s="96"/>
      <c r="V3982" s="94">
        <f>Tabla3[[#This Row],[PRECIO %      en $]]*Tabla3[[#This Row],[PEDIDO ]]</f>
        <v>0</v>
      </c>
      <c r="W3982" s="57">
        <f>Tabla3[[#This Row],[PRECIO CON DESCT.]]*Tabla3[[#This Row],[PEDIDO ]]</f>
        <v>0</v>
      </c>
      <c r="X3982" s="58">
        <f>Tabla3[[#This Row],[PRECIO SIN %]]*Tabla3[[#This Row],[PEDIDO ]]</f>
        <v>0</v>
      </c>
    </row>
    <row r="3983" spans="1:24" ht="33" customHeight="1" x14ac:dyDescent="0.4">
      <c r="A3983" s="124">
        <v>8436614221104</v>
      </c>
      <c r="B3983" s="51" t="s">
        <v>297</v>
      </c>
      <c r="C3983" s="51" t="s">
        <v>317</v>
      </c>
      <c r="D39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83" s="118" t="s">
        <v>4445</v>
      </c>
      <c r="F3983" s="75" t="s">
        <v>537</v>
      </c>
      <c r="G39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83" s="77">
        <v>22</v>
      </c>
      <c r="J3983" s="52">
        <v>1.6666700000000001</v>
      </c>
      <c r="K3983" s="53">
        <f>Tabla3[[#This Row],[PRECIOS]]-Tabla3[[#This Row],[PRECIOS]]*10%</f>
        <v>1.500003</v>
      </c>
      <c r="L3983" s="101"/>
      <c r="M3983" s="54"/>
      <c r="N3983" s="55">
        <f>IFERROR(Tabla3[[#This Row],[PRECIOS]]-Tabla3[[#This Row],[PRECIOS]]*Tabla3[[#This Row],[% PRODUCTO]]," ")</f>
        <v>1.6666700000000001</v>
      </c>
      <c r="O3983" s="54"/>
      <c r="P3983" s="55">
        <f>IFERROR(Tabla3[[#This Row],[OCULTAR2]]-Tabla3[[#This Row],[OCULTAR2]]*Tabla3[[#This Row],[% LÍNEA]]," ")</f>
        <v>1.6666700000000001</v>
      </c>
      <c r="Q3983" s="56">
        <f>IFERROR(Tabla3[[#This Row],[% PRODUCTO]]+Tabla3[[#This Row],[% LÍNEA]]," ")</f>
        <v>0</v>
      </c>
      <c r="R3983" s="53">
        <f>Tabla3[[#This Row],[OCULTAR3]]</f>
        <v>1.6666700000000001</v>
      </c>
      <c r="S3983" s="53">
        <f>Tabla3[[#This Row],[PRECIO SIN %]]-Tabla3[[#This Row],[PRECIO SIN %]]*10%</f>
        <v>1.500003</v>
      </c>
      <c r="T3983" s="80">
        <f>(Tabla3[[#This Row],[PRECIO CON DESCT.]]-(Tabla3[[#This Row],[PRECIO CON DESCT.]]*$T$6))</f>
        <v>0.94500189000000001</v>
      </c>
      <c r="U3983" s="96"/>
      <c r="V3983" s="94">
        <f>Tabla3[[#This Row],[PRECIO %      en $]]*Tabla3[[#This Row],[PEDIDO ]]</f>
        <v>0</v>
      </c>
      <c r="W3983" s="57">
        <f>Tabla3[[#This Row],[PRECIO CON DESCT.]]*Tabla3[[#This Row],[PEDIDO ]]</f>
        <v>0</v>
      </c>
      <c r="X3983" s="58">
        <f>Tabla3[[#This Row],[PRECIO SIN %]]*Tabla3[[#This Row],[PEDIDO ]]</f>
        <v>0</v>
      </c>
    </row>
    <row r="3984" spans="1:24" ht="33" customHeight="1" x14ac:dyDescent="0.4">
      <c r="A3984" s="125">
        <v>8436614221111</v>
      </c>
      <c r="B3984" s="59" t="s">
        <v>297</v>
      </c>
      <c r="C3984" s="59" t="s">
        <v>317</v>
      </c>
      <c r="D39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84" s="119" t="s">
        <v>4446</v>
      </c>
      <c r="F3984" s="76" t="s">
        <v>537</v>
      </c>
      <c r="G39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84" s="78">
        <v>110</v>
      </c>
      <c r="J3984" s="52">
        <v>1.51111</v>
      </c>
      <c r="K3984" s="60">
        <f>Tabla3[[#This Row],[PRECIOS]]-Tabla3[[#This Row],[PRECIOS]]*10%</f>
        <v>1.359999</v>
      </c>
      <c r="L3984" s="101"/>
      <c r="M3984" s="61"/>
      <c r="N3984" s="55">
        <f>IFERROR(Tabla3[[#This Row],[PRECIOS]]-Tabla3[[#This Row],[PRECIOS]]*Tabla3[[#This Row],[% PRODUCTO]]," ")</f>
        <v>1.51111</v>
      </c>
      <c r="O3984" s="61"/>
      <c r="P3984" s="55">
        <f>IFERROR(Tabla3[[#This Row],[OCULTAR2]]-Tabla3[[#This Row],[OCULTAR2]]*Tabla3[[#This Row],[% LÍNEA]]," ")</f>
        <v>1.51111</v>
      </c>
      <c r="Q3984" s="56">
        <f>IFERROR(Tabla3[[#This Row],[% PRODUCTO]]+Tabla3[[#This Row],[% LÍNEA]]," ")</f>
        <v>0</v>
      </c>
      <c r="R3984" s="60">
        <f>Tabla3[[#This Row],[OCULTAR3]]</f>
        <v>1.51111</v>
      </c>
      <c r="S3984" s="60">
        <f>Tabla3[[#This Row],[PRECIO SIN %]]-Tabla3[[#This Row],[PRECIO SIN %]]*10%</f>
        <v>1.359999</v>
      </c>
      <c r="T3984" s="80">
        <f>(Tabla3[[#This Row],[PRECIO CON DESCT.]]-(Tabla3[[#This Row],[PRECIO CON DESCT.]]*$T$6))</f>
        <v>0.85679936999999995</v>
      </c>
      <c r="U3984" s="96"/>
      <c r="V3984" s="94">
        <f>Tabla3[[#This Row],[PRECIO %      en $]]*Tabla3[[#This Row],[PEDIDO ]]</f>
        <v>0</v>
      </c>
      <c r="W3984" s="57">
        <f>Tabla3[[#This Row],[PRECIO CON DESCT.]]*Tabla3[[#This Row],[PEDIDO ]]</f>
        <v>0</v>
      </c>
      <c r="X3984" s="58">
        <f>Tabla3[[#This Row],[PRECIO SIN %]]*Tabla3[[#This Row],[PEDIDO ]]</f>
        <v>0</v>
      </c>
    </row>
    <row r="3985" spans="1:24" ht="33" customHeight="1" x14ac:dyDescent="0.4">
      <c r="A3985" s="124"/>
      <c r="B3985" s="51" t="s">
        <v>297</v>
      </c>
      <c r="C3985" s="51" t="s">
        <v>317</v>
      </c>
      <c r="D39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85" s="118" t="s">
        <v>4447</v>
      </c>
      <c r="F3985" s="75" t="s">
        <v>537</v>
      </c>
      <c r="G39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85" s="77">
        <v>28</v>
      </c>
      <c r="J3985" s="52">
        <v>1.8333299999999999</v>
      </c>
      <c r="K3985" s="53">
        <f>Tabla3[[#This Row],[PRECIOS]]-Tabla3[[#This Row],[PRECIOS]]*10%</f>
        <v>1.6499969999999999</v>
      </c>
      <c r="L3985" s="101"/>
      <c r="M3985" s="54"/>
      <c r="N3985" s="55">
        <f>IFERROR(Tabla3[[#This Row],[PRECIOS]]-Tabla3[[#This Row],[PRECIOS]]*Tabla3[[#This Row],[% PRODUCTO]]," ")</f>
        <v>1.8333299999999999</v>
      </c>
      <c r="O3985" s="54"/>
      <c r="P3985" s="55">
        <f>IFERROR(Tabla3[[#This Row],[OCULTAR2]]-Tabla3[[#This Row],[OCULTAR2]]*Tabla3[[#This Row],[% LÍNEA]]," ")</f>
        <v>1.8333299999999999</v>
      </c>
      <c r="Q3985" s="56">
        <f>IFERROR(Tabla3[[#This Row],[% PRODUCTO]]+Tabla3[[#This Row],[% LÍNEA]]," ")</f>
        <v>0</v>
      </c>
      <c r="R3985" s="53">
        <f>Tabla3[[#This Row],[OCULTAR3]]</f>
        <v>1.8333299999999999</v>
      </c>
      <c r="S3985" s="53">
        <f>Tabla3[[#This Row],[PRECIO SIN %]]-Tabla3[[#This Row],[PRECIO SIN %]]*10%</f>
        <v>1.6499969999999999</v>
      </c>
      <c r="T3985" s="80">
        <f>(Tabla3[[#This Row],[PRECIO CON DESCT.]]-(Tabla3[[#This Row],[PRECIO CON DESCT.]]*$T$6))</f>
        <v>1.0394981099999998</v>
      </c>
      <c r="U3985" s="96"/>
      <c r="V3985" s="94">
        <f>Tabla3[[#This Row],[PRECIO %      en $]]*Tabla3[[#This Row],[PEDIDO ]]</f>
        <v>0</v>
      </c>
      <c r="W3985" s="57">
        <f>Tabla3[[#This Row],[PRECIO CON DESCT.]]*Tabla3[[#This Row],[PEDIDO ]]</f>
        <v>0</v>
      </c>
      <c r="X3985" s="58">
        <f>Tabla3[[#This Row],[PRECIO SIN %]]*Tabla3[[#This Row],[PEDIDO ]]</f>
        <v>0</v>
      </c>
    </row>
    <row r="3986" spans="1:24" ht="33" customHeight="1" x14ac:dyDescent="0.4">
      <c r="A3986" s="125">
        <v>7599457001157</v>
      </c>
      <c r="B3986" s="59" t="s">
        <v>297</v>
      </c>
      <c r="C3986" s="59" t="s">
        <v>300</v>
      </c>
      <c r="D39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86" s="119" t="s">
        <v>4448</v>
      </c>
      <c r="F3986" s="76" t="s">
        <v>537</v>
      </c>
      <c r="G39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86" s="78">
        <v>35</v>
      </c>
      <c r="J3986" s="52">
        <v>0.44444</v>
      </c>
      <c r="K3986" s="60">
        <f>Tabla3[[#This Row],[PRECIOS]]-Tabla3[[#This Row],[PRECIOS]]*10%</f>
        <v>0.39999600000000002</v>
      </c>
      <c r="L3986" s="101"/>
      <c r="M3986" s="61"/>
      <c r="N3986" s="55">
        <f>IFERROR(Tabla3[[#This Row],[PRECIOS]]-Tabla3[[#This Row],[PRECIOS]]*Tabla3[[#This Row],[% PRODUCTO]]," ")</f>
        <v>0.44444</v>
      </c>
      <c r="O3986" s="61"/>
      <c r="P3986" s="55">
        <f>IFERROR(Tabla3[[#This Row],[OCULTAR2]]-Tabla3[[#This Row],[OCULTAR2]]*Tabla3[[#This Row],[% LÍNEA]]," ")</f>
        <v>0.44444</v>
      </c>
      <c r="Q3986" s="56">
        <f>IFERROR(Tabla3[[#This Row],[% PRODUCTO]]+Tabla3[[#This Row],[% LÍNEA]]," ")</f>
        <v>0</v>
      </c>
      <c r="R3986" s="60">
        <f>Tabla3[[#This Row],[OCULTAR3]]</f>
        <v>0.44444</v>
      </c>
      <c r="S3986" s="60">
        <f>Tabla3[[#This Row],[PRECIO SIN %]]-Tabla3[[#This Row],[PRECIO SIN %]]*10%</f>
        <v>0.39999600000000002</v>
      </c>
      <c r="T3986" s="80">
        <f>(Tabla3[[#This Row],[PRECIO CON DESCT.]]-(Tabla3[[#This Row],[PRECIO CON DESCT.]]*$T$6))</f>
        <v>0.25199748</v>
      </c>
      <c r="U3986" s="96"/>
      <c r="V3986" s="94">
        <f>Tabla3[[#This Row],[PRECIO %      en $]]*Tabla3[[#This Row],[PEDIDO ]]</f>
        <v>0</v>
      </c>
      <c r="W3986" s="57">
        <f>Tabla3[[#This Row],[PRECIO CON DESCT.]]*Tabla3[[#This Row],[PEDIDO ]]</f>
        <v>0</v>
      </c>
      <c r="X3986" s="58">
        <f>Tabla3[[#This Row],[PRECIO SIN %]]*Tabla3[[#This Row],[PEDIDO ]]</f>
        <v>0</v>
      </c>
    </row>
    <row r="3987" spans="1:24" ht="33" customHeight="1" x14ac:dyDescent="0.4">
      <c r="A3987" s="124">
        <v>8437019606480</v>
      </c>
      <c r="B3987" s="51" t="s">
        <v>297</v>
      </c>
      <c r="C3987" s="51" t="s">
        <v>317</v>
      </c>
      <c r="D39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87" s="118" t="s">
        <v>4449</v>
      </c>
      <c r="F3987" s="75" t="s">
        <v>526</v>
      </c>
      <c r="G39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87" s="77">
        <v>7</v>
      </c>
      <c r="J3987" s="52">
        <v>12.78</v>
      </c>
      <c r="K3987" s="53">
        <f>Tabla3[[#This Row],[PRECIOS]]-Tabla3[[#This Row],[PRECIOS]]*10%</f>
        <v>11.501999999999999</v>
      </c>
      <c r="L3987" s="101"/>
      <c r="M3987" s="54"/>
      <c r="N3987" s="55">
        <f>IFERROR(Tabla3[[#This Row],[PRECIOS]]-Tabla3[[#This Row],[PRECIOS]]*Tabla3[[#This Row],[% PRODUCTO]]," ")</f>
        <v>12.78</v>
      </c>
      <c r="O3987" s="54"/>
      <c r="P3987" s="55">
        <f>IFERROR(Tabla3[[#This Row],[OCULTAR2]]-Tabla3[[#This Row],[OCULTAR2]]*Tabla3[[#This Row],[% LÍNEA]]," ")</f>
        <v>12.78</v>
      </c>
      <c r="Q3987" s="56">
        <f>IFERROR(Tabla3[[#This Row],[% PRODUCTO]]+Tabla3[[#This Row],[% LÍNEA]]," ")</f>
        <v>0</v>
      </c>
      <c r="R3987" s="53">
        <f>Tabla3[[#This Row],[OCULTAR3]]</f>
        <v>12.78</v>
      </c>
      <c r="S3987" s="53">
        <f>Tabla3[[#This Row],[PRECIO SIN %]]-Tabla3[[#This Row],[PRECIO SIN %]]*10%</f>
        <v>11.501999999999999</v>
      </c>
      <c r="T3987" s="80">
        <f>(Tabla3[[#This Row],[PRECIO CON DESCT.]]-(Tabla3[[#This Row],[PRECIO CON DESCT.]]*$T$6))</f>
        <v>7.2462599999999995</v>
      </c>
      <c r="U3987" s="96"/>
      <c r="V3987" s="94">
        <f>Tabla3[[#This Row],[PRECIO %      en $]]*Tabla3[[#This Row],[PEDIDO ]]</f>
        <v>0</v>
      </c>
      <c r="W3987" s="57">
        <f>Tabla3[[#This Row],[PRECIO CON DESCT.]]*Tabla3[[#This Row],[PEDIDO ]]</f>
        <v>0</v>
      </c>
      <c r="X3987" s="58">
        <f>Tabla3[[#This Row],[PRECIO SIN %]]*Tabla3[[#This Row],[PEDIDO ]]</f>
        <v>0</v>
      </c>
    </row>
    <row r="3988" spans="1:24" ht="33" customHeight="1" x14ac:dyDescent="0.4">
      <c r="A3988" s="125"/>
      <c r="B3988" s="59" t="s">
        <v>297</v>
      </c>
      <c r="C3988" s="59" t="s">
        <v>317</v>
      </c>
      <c r="D39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88" s="119" t="s">
        <v>4450</v>
      </c>
      <c r="F3988" s="76" t="s">
        <v>526</v>
      </c>
      <c r="G39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88" s="78">
        <v>14</v>
      </c>
      <c r="J3988" s="52">
        <v>11.244440000000001</v>
      </c>
      <c r="K3988" s="60">
        <f>Tabla3[[#This Row],[PRECIOS]]-Tabla3[[#This Row],[PRECIOS]]*10%</f>
        <v>10.119996</v>
      </c>
      <c r="L3988" s="101"/>
      <c r="M3988" s="61"/>
      <c r="N3988" s="55">
        <f>IFERROR(Tabla3[[#This Row],[PRECIOS]]-Tabla3[[#This Row],[PRECIOS]]*Tabla3[[#This Row],[% PRODUCTO]]," ")</f>
        <v>11.244440000000001</v>
      </c>
      <c r="O3988" s="61"/>
      <c r="P3988" s="55">
        <f>IFERROR(Tabla3[[#This Row],[OCULTAR2]]-Tabla3[[#This Row],[OCULTAR2]]*Tabla3[[#This Row],[% LÍNEA]]," ")</f>
        <v>11.244440000000001</v>
      </c>
      <c r="Q3988" s="56">
        <f>IFERROR(Tabla3[[#This Row],[% PRODUCTO]]+Tabla3[[#This Row],[% LÍNEA]]," ")</f>
        <v>0</v>
      </c>
      <c r="R3988" s="60">
        <f>Tabla3[[#This Row],[OCULTAR3]]</f>
        <v>11.244440000000001</v>
      </c>
      <c r="S3988" s="60">
        <f>Tabla3[[#This Row],[PRECIO SIN %]]-Tabla3[[#This Row],[PRECIO SIN %]]*10%</f>
        <v>10.119996</v>
      </c>
      <c r="T3988" s="80">
        <f>(Tabla3[[#This Row],[PRECIO CON DESCT.]]-(Tabla3[[#This Row],[PRECIO CON DESCT.]]*$T$6))</f>
        <v>6.3755974799999997</v>
      </c>
      <c r="U3988" s="96"/>
      <c r="V3988" s="94">
        <f>Tabla3[[#This Row],[PRECIO %      en $]]*Tabla3[[#This Row],[PEDIDO ]]</f>
        <v>0</v>
      </c>
      <c r="W3988" s="57">
        <f>Tabla3[[#This Row],[PRECIO CON DESCT.]]*Tabla3[[#This Row],[PEDIDO ]]</f>
        <v>0</v>
      </c>
      <c r="X3988" s="58">
        <f>Tabla3[[#This Row],[PRECIO SIN %]]*Tabla3[[#This Row],[PEDIDO ]]</f>
        <v>0</v>
      </c>
    </row>
    <row r="3989" spans="1:24" ht="33" customHeight="1" x14ac:dyDescent="0.4">
      <c r="A3989" s="124">
        <v>8437019606473</v>
      </c>
      <c r="B3989" s="51" t="s">
        <v>297</v>
      </c>
      <c r="C3989" s="51" t="s">
        <v>317</v>
      </c>
      <c r="D39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89" s="118" t="s">
        <v>4451</v>
      </c>
      <c r="F3989" s="75" t="s">
        <v>526</v>
      </c>
      <c r="G39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89" s="77">
        <v>34</v>
      </c>
      <c r="J3989" s="52">
        <v>11.94444</v>
      </c>
      <c r="K3989" s="53">
        <f>Tabla3[[#This Row],[PRECIOS]]-Tabla3[[#This Row],[PRECIOS]]*10%</f>
        <v>10.749995999999999</v>
      </c>
      <c r="L3989" s="101"/>
      <c r="M3989" s="54"/>
      <c r="N3989" s="55">
        <f>IFERROR(Tabla3[[#This Row],[PRECIOS]]-Tabla3[[#This Row],[PRECIOS]]*Tabla3[[#This Row],[% PRODUCTO]]," ")</f>
        <v>11.94444</v>
      </c>
      <c r="O3989" s="54"/>
      <c r="P3989" s="55">
        <f>IFERROR(Tabla3[[#This Row],[OCULTAR2]]-Tabla3[[#This Row],[OCULTAR2]]*Tabla3[[#This Row],[% LÍNEA]]," ")</f>
        <v>11.94444</v>
      </c>
      <c r="Q3989" s="56">
        <f>IFERROR(Tabla3[[#This Row],[% PRODUCTO]]+Tabla3[[#This Row],[% LÍNEA]]," ")</f>
        <v>0</v>
      </c>
      <c r="R3989" s="53">
        <f>Tabla3[[#This Row],[OCULTAR3]]</f>
        <v>11.94444</v>
      </c>
      <c r="S3989" s="53">
        <f>Tabla3[[#This Row],[PRECIO SIN %]]-Tabla3[[#This Row],[PRECIO SIN %]]*10%</f>
        <v>10.749995999999999</v>
      </c>
      <c r="T3989" s="80">
        <f>(Tabla3[[#This Row],[PRECIO CON DESCT.]]-(Tabla3[[#This Row],[PRECIO CON DESCT.]]*$T$6))</f>
        <v>6.7724974800000002</v>
      </c>
      <c r="U3989" s="96"/>
      <c r="V3989" s="94">
        <f>Tabla3[[#This Row],[PRECIO %      en $]]*Tabla3[[#This Row],[PEDIDO ]]</f>
        <v>0</v>
      </c>
      <c r="W3989" s="57">
        <f>Tabla3[[#This Row],[PRECIO CON DESCT.]]*Tabla3[[#This Row],[PEDIDO ]]</f>
        <v>0</v>
      </c>
      <c r="X3989" s="58">
        <f>Tabla3[[#This Row],[PRECIO SIN %]]*Tabla3[[#This Row],[PEDIDO ]]</f>
        <v>0</v>
      </c>
    </row>
    <row r="3990" spans="1:24" ht="33" customHeight="1" x14ac:dyDescent="0.4">
      <c r="A3990" s="125">
        <v>810028130500</v>
      </c>
      <c r="B3990" s="59" t="s">
        <v>297</v>
      </c>
      <c r="C3990" s="59" t="s">
        <v>308</v>
      </c>
      <c r="D39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90" s="119" t="s">
        <v>4452</v>
      </c>
      <c r="F3990" s="76" t="s">
        <v>526</v>
      </c>
      <c r="G39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90" s="78">
        <v>6</v>
      </c>
      <c r="J3990" s="52">
        <v>15.366669999999999</v>
      </c>
      <c r="K3990" s="60">
        <f>Tabla3[[#This Row],[PRECIOS]]-Tabla3[[#This Row],[PRECIOS]]*10%</f>
        <v>13.830003</v>
      </c>
      <c r="L3990" s="101"/>
      <c r="M3990" s="61"/>
      <c r="N3990" s="55">
        <f>IFERROR(Tabla3[[#This Row],[PRECIOS]]-Tabla3[[#This Row],[PRECIOS]]*Tabla3[[#This Row],[% PRODUCTO]]," ")</f>
        <v>15.366669999999999</v>
      </c>
      <c r="O3990" s="61"/>
      <c r="P3990" s="55">
        <f>IFERROR(Tabla3[[#This Row],[OCULTAR2]]-Tabla3[[#This Row],[OCULTAR2]]*Tabla3[[#This Row],[% LÍNEA]]," ")</f>
        <v>15.366669999999999</v>
      </c>
      <c r="Q3990" s="56">
        <f>IFERROR(Tabla3[[#This Row],[% PRODUCTO]]+Tabla3[[#This Row],[% LÍNEA]]," ")</f>
        <v>0</v>
      </c>
      <c r="R3990" s="60">
        <f>Tabla3[[#This Row],[OCULTAR3]]</f>
        <v>15.366669999999999</v>
      </c>
      <c r="S3990" s="60">
        <f>Tabla3[[#This Row],[PRECIO SIN %]]-Tabla3[[#This Row],[PRECIO SIN %]]*10%</f>
        <v>13.830003</v>
      </c>
      <c r="T3990" s="80">
        <f>(Tabla3[[#This Row],[PRECIO CON DESCT.]]-(Tabla3[[#This Row],[PRECIO CON DESCT.]]*$T$6))</f>
        <v>8.7129018899999995</v>
      </c>
      <c r="U3990" s="96"/>
      <c r="V3990" s="94">
        <f>Tabla3[[#This Row],[PRECIO %      en $]]*Tabla3[[#This Row],[PEDIDO ]]</f>
        <v>0</v>
      </c>
      <c r="W3990" s="57">
        <f>Tabla3[[#This Row],[PRECIO CON DESCT.]]*Tabla3[[#This Row],[PEDIDO ]]</f>
        <v>0</v>
      </c>
      <c r="X3990" s="58">
        <f>Tabla3[[#This Row],[PRECIO SIN %]]*Tabla3[[#This Row],[PEDIDO ]]</f>
        <v>0</v>
      </c>
    </row>
    <row r="3991" spans="1:24" ht="33" customHeight="1" x14ac:dyDescent="0.4">
      <c r="A3991" s="124">
        <v>8437019606466</v>
      </c>
      <c r="B3991" s="51" t="s">
        <v>297</v>
      </c>
      <c r="C3991" s="51" t="s">
        <v>317</v>
      </c>
      <c r="D39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91" s="118" t="s">
        <v>4453</v>
      </c>
      <c r="F3991" s="75" t="s">
        <v>526</v>
      </c>
      <c r="G39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91" s="77">
        <v>44</v>
      </c>
      <c r="J3991" s="52">
        <v>12.77778</v>
      </c>
      <c r="K3991" s="53">
        <f>Tabla3[[#This Row],[PRECIOS]]-Tabla3[[#This Row],[PRECIOS]]*10%</f>
        <v>11.500002</v>
      </c>
      <c r="L3991" s="101"/>
      <c r="M3991" s="54"/>
      <c r="N3991" s="55">
        <f>IFERROR(Tabla3[[#This Row],[PRECIOS]]-Tabla3[[#This Row],[PRECIOS]]*Tabla3[[#This Row],[% PRODUCTO]]," ")</f>
        <v>12.77778</v>
      </c>
      <c r="O3991" s="54"/>
      <c r="P3991" s="55">
        <f>IFERROR(Tabla3[[#This Row],[OCULTAR2]]-Tabla3[[#This Row],[OCULTAR2]]*Tabla3[[#This Row],[% LÍNEA]]," ")</f>
        <v>12.77778</v>
      </c>
      <c r="Q3991" s="56">
        <f>IFERROR(Tabla3[[#This Row],[% PRODUCTO]]+Tabla3[[#This Row],[% LÍNEA]]," ")</f>
        <v>0</v>
      </c>
      <c r="R3991" s="53">
        <f>Tabla3[[#This Row],[OCULTAR3]]</f>
        <v>12.77778</v>
      </c>
      <c r="S3991" s="53">
        <f>Tabla3[[#This Row],[PRECIO SIN %]]-Tabla3[[#This Row],[PRECIO SIN %]]*10%</f>
        <v>11.500002</v>
      </c>
      <c r="T3991" s="80">
        <f>(Tabla3[[#This Row],[PRECIO CON DESCT.]]-(Tabla3[[#This Row],[PRECIO CON DESCT.]]*$T$6))</f>
        <v>7.2450012600000004</v>
      </c>
      <c r="U3991" s="96"/>
      <c r="V3991" s="94">
        <f>Tabla3[[#This Row],[PRECIO %      en $]]*Tabla3[[#This Row],[PEDIDO ]]</f>
        <v>0</v>
      </c>
      <c r="W3991" s="57">
        <f>Tabla3[[#This Row],[PRECIO CON DESCT.]]*Tabla3[[#This Row],[PEDIDO ]]</f>
        <v>0</v>
      </c>
      <c r="X3991" s="58">
        <f>Tabla3[[#This Row],[PRECIO SIN %]]*Tabla3[[#This Row],[PEDIDO ]]</f>
        <v>0</v>
      </c>
    </row>
    <row r="3992" spans="1:24" ht="33" customHeight="1" x14ac:dyDescent="0.4">
      <c r="A3992" s="125">
        <v>5605622200903</v>
      </c>
      <c r="B3992" s="59" t="s">
        <v>297</v>
      </c>
      <c r="C3992" s="59" t="s">
        <v>322</v>
      </c>
      <c r="D39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92" s="119" t="s">
        <v>4454</v>
      </c>
      <c r="F3992" s="76" t="s">
        <v>526</v>
      </c>
      <c r="G39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92" s="78">
        <v>92</v>
      </c>
      <c r="J3992" s="52">
        <v>0.77778000000000003</v>
      </c>
      <c r="K3992" s="60">
        <f>Tabla3[[#This Row],[PRECIOS]]-Tabla3[[#This Row],[PRECIOS]]*10%</f>
        <v>0.70000200000000001</v>
      </c>
      <c r="L3992" s="101"/>
      <c r="M3992" s="61"/>
      <c r="N3992" s="55">
        <f>IFERROR(Tabla3[[#This Row],[PRECIOS]]-Tabla3[[#This Row],[PRECIOS]]*Tabla3[[#This Row],[% PRODUCTO]]," ")</f>
        <v>0.77778000000000003</v>
      </c>
      <c r="O3992" s="61"/>
      <c r="P3992" s="55">
        <f>IFERROR(Tabla3[[#This Row],[OCULTAR2]]-Tabla3[[#This Row],[OCULTAR2]]*Tabla3[[#This Row],[% LÍNEA]]," ")</f>
        <v>0.77778000000000003</v>
      </c>
      <c r="Q3992" s="56">
        <f>IFERROR(Tabla3[[#This Row],[% PRODUCTO]]+Tabla3[[#This Row],[% LÍNEA]]," ")</f>
        <v>0</v>
      </c>
      <c r="R3992" s="60">
        <f>Tabla3[[#This Row],[OCULTAR3]]</f>
        <v>0.77778000000000003</v>
      </c>
      <c r="S3992" s="60">
        <f>Tabla3[[#This Row],[PRECIO SIN %]]-Tabla3[[#This Row],[PRECIO SIN %]]*10%</f>
        <v>0.70000200000000001</v>
      </c>
      <c r="T3992" s="80">
        <f>(Tabla3[[#This Row],[PRECIO CON DESCT.]]-(Tabla3[[#This Row],[PRECIO CON DESCT.]]*$T$6))</f>
        <v>0.44100126000000001</v>
      </c>
      <c r="U3992" s="96"/>
      <c r="V3992" s="94">
        <f>Tabla3[[#This Row],[PRECIO %      en $]]*Tabla3[[#This Row],[PEDIDO ]]</f>
        <v>0</v>
      </c>
      <c r="W3992" s="57">
        <f>Tabla3[[#This Row],[PRECIO CON DESCT.]]*Tabla3[[#This Row],[PEDIDO ]]</f>
        <v>0</v>
      </c>
      <c r="X3992" s="58">
        <f>Tabla3[[#This Row],[PRECIO SIN %]]*Tabla3[[#This Row],[PEDIDO ]]</f>
        <v>0</v>
      </c>
    </row>
    <row r="3993" spans="1:24" ht="33" customHeight="1" x14ac:dyDescent="0.4">
      <c r="A3993" s="124">
        <v>5605622000916</v>
      </c>
      <c r="B3993" s="51" t="s">
        <v>297</v>
      </c>
      <c r="C3993" s="51" t="s">
        <v>322</v>
      </c>
      <c r="D39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93" s="118" t="s">
        <v>4455</v>
      </c>
      <c r="F3993" s="75" t="s">
        <v>526</v>
      </c>
      <c r="G39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93" s="77">
        <v>2108</v>
      </c>
      <c r="J3993" s="52">
        <v>0.73333000000000004</v>
      </c>
      <c r="K3993" s="53">
        <f>Tabla3[[#This Row],[PRECIOS]]-Tabla3[[#This Row],[PRECIOS]]*10%</f>
        <v>0.65999700000000006</v>
      </c>
      <c r="L3993" s="101"/>
      <c r="M3993" s="54"/>
      <c r="N3993" s="55">
        <f>IFERROR(Tabla3[[#This Row],[PRECIOS]]-Tabla3[[#This Row],[PRECIOS]]*Tabla3[[#This Row],[% PRODUCTO]]," ")</f>
        <v>0.73333000000000004</v>
      </c>
      <c r="O3993" s="54"/>
      <c r="P3993" s="55">
        <f>IFERROR(Tabla3[[#This Row],[OCULTAR2]]-Tabla3[[#This Row],[OCULTAR2]]*Tabla3[[#This Row],[% LÍNEA]]," ")</f>
        <v>0.73333000000000004</v>
      </c>
      <c r="Q3993" s="56">
        <f>IFERROR(Tabla3[[#This Row],[% PRODUCTO]]+Tabla3[[#This Row],[% LÍNEA]]," ")</f>
        <v>0</v>
      </c>
      <c r="R3993" s="53">
        <f>Tabla3[[#This Row],[OCULTAR3]]</f>
        <v>0.73333000000000004</v>
      </c>
      <c r="S3993" s="53">
        <f>Tabla3[[#This Row],[PRECIO SIN %]]-Tabla3[[#This Row],[PRECIO SIN %]]*10%</f>
        <v>0.65999700000000006</v>
      </c>
      <c r="T3993" s="80">
        <f>(Tabla3[[#This Row],[PRECIO CON DESCT.]]-(Tabla3[[#This Row],[PRECIO CON DESCT.]]*$T$6))</f>
        <v>0.41579811</v>
      </c>
      <c r="U3993" s="96"/>
      <c r="V3993" s="94">
        <f>Tabla3[[#This Row],[PRECIO %      en $]]*Tabla3[[#This Row],[PEDIDO ]]</f>
        <v>0</v>
      </c>
      <c r="W3993" s="57">
        <f>Tabla3[[#This Row],[PRECIO CON DESCT.]]*Tabla3[[#This Row],[PEDIDO ]]</f>
        <v>0</v>
      </c>
      <c r="X3993" s="58">
        <f>Tabla3[[#This Row],[PRECIO SIN %]]*Tabla3[[#This Row],[PEDIDO ]]</f>
        <v>0</v>
      </c>
    </row>
    <row r="3994" spans="1:24" ht="33" customHeight="1" x14ac:dyDescent="0.4">
      <c r="A3994" s="125">
        <v>5605622200927</v>
      </c>
      <c r="B3994" s="59" t="s">
        <v>297</v>
      </c>
      <c r="C3994" s="59" t="s">
        <v>322</v>
      </c>
      <c r="D39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94" s="119" t="s">
        <v>4456</v>
      </c>
      <c r="F3994" s="76" t="s">
        <v>526</v>
      </c>
      <c r="G39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94" s="78">
        <v>100</v>
      </c>
      <c r="J3994" s="52">
        <v>1.11111</v>
      </c>
      <c r="K3994" s="60">
        <f>Tabla3[[#This Row],[PRECIOS]]-Tabla3[[#This Row],[PRECIOS]]*10%</f>
        <v>0.99999900000000008</v>
      </c>
      <c r="L3994" s="101"/>
      <c r="M3994" s="61"/>
      <c r="N3994" s="55">
        <f>IFERROR(Tabla3[[#This Row],[PRECIOS]]-Tabla3[[#This Row],[PRECIOS]]*Tabla3[[#This Row],[% PRODUCTO]]," ")</f>
        <v>1.11111</v>
      </c>
      <c r="O3994" s="61"/>
      <c r="P3994" s="55">
        <f>IFERROR(Tabla3[[#This Row],[OCULTAR2]]-Tabla3[[#This Row],[OCULTAR2]]*Tabla3[[#This Row],[% LÍNEA]]," ")</f>
        <v>1.11111</v>
      </c>
      <c r="Q3994" s="56">
        <f>IFERROR(Tabla3[[#This Row],[% PRODUCTO]]+Tabla3[[#This Row],[% LÍNEA]]," ")</f>
        <v>0</v>
      </c>
      <c r="R3994" s="60">
        <f>Tabla3[[#This Row],[OCULTAR3]]</f>
        <v>1.11111</v>
      </c>
      <c r="S3994" s="60">
        <f>Tabla3[[#This Row],[PRECIO SIN %]]-Tabla3[[#This Row],[PRECIO SIN %]]*10%</f>
        <v>0.99999900000000008</v>
      </c>
      <c r="T3994" s="80">
        <f>(Tabla3[[#This Row],[PRECIO CON DESCT.]]-(Tabla3[[#This Row],[PRECIO CON DESCT.]]*$T$6))</f>
        <v>0.62999937000000006</v>
      </c>
      <c r="U3994" s="96"/>
      <c r="V3994" s="94">
        <f>Tabla3[[#This Row],[PRECIO %      en $]]*Tabla3[[#This Row],[PEDIDO ]]</f>
        <v>0</v>
      </c>
      <c r="W3994" s="57">
        <f>Tabla3[[#This Row],[PRECIO CON DESCT.]]*Tabla3[[#This Row],[PEDIDO ]]</f>
        <v>0</v>
      </c>
      <c r="X3994" s="58">
        <f>Tabla3[[#This Row],[PRECIO SIN %]]*Tabla3[[#This Row],[PEDIDO ]]</f>
        <v>0</v>
      </c>
    </row>
    <row r="3995" spans="1:24" ht="33" customHeight="1" x14ac:dyDescent="0.4">
      <c r="A3995" s="124">
        <v>5605622200934</v>
      </c>
      <c r="B3995" s="51" t="s">
        <v>297</v>
      </c>
      <c r="C3995" s="51" t="s">
        <v>322</v>
      </c>
      <c r="D39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95" s="118" t="s">
        <v>4457</v>
      </c>
      <c r="F3995" s="75" t="s">
        <v>526</v>
      </c>
      <c r="G39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95" s="77">
        <v>1589</v>
      </c>
      <c r="J3995" s="52">
        <v>1.51111</v>
      </c>
      <c r="K3995" s="53">
        <f>Tabla3[[#This Row],[PRECIOS]]-Tabla3[[#This Row],[PRECIOS]]*10%</f>
        <v>1.359999</v>
      </c>
      <c r="L3995" s="101"/>
      <c r="M3995" s="54"/>
      <c r="N3995" s="55">
        <f>IFERROR(Tabla3[[#This Row],[PRECIOS]]-Tabla3[[#This Row],[PRECIOS]]*Tabla3[[#This Row],[% PRODUCTO]]," ")</f>
        <v>1.51111</v>
      </c>
      <c r="O3995" s="54"/>
      <c r="P3995" s="55">
        <f>IFERROR(Tabla3[[#This Row],[OCULTAR2]]-Tabla3[[#This Row],[OCULTAR2]]*Tabla3[[#This Row],[% LÍNEA]]," ")</f>
        <v>1.51111</v>
      </c>
      <c r="Q3995" s="56">
        <f>IFERROR(Tabla3[[#This Row],[% PRODUCTO]]+Tabla3[[#This Row],[% LÍNEA]]," ")</f>
        <v>0</v>
      </c>
      <c r="R3995" s="53">
        <f>Tabla3[[#This Row],[OCULTAR3]]</f>
        <v>1.51111</v>
      </c>
      <c r="S3995" s="53">
        <f>Tabla3[[#This Row],[PRECIO SIN %]]-Tabla3[[#This Row],[PRECIO SIN %]]*10%</f>
        <v>1.359999</v>
      </c>
      <c r="T3995" s="80">
        <f>(Tabla3[[#This Row],[PRECIO CON DESCT.]]-(Tabla3[[#This Row],[PRECIO CON DESCT.]]*$T$6))</f>
        <v>0.85679936999999995</v>
      </c>
      <c r="U3995" s="96"/>
      <c r="V3995" s="94">
        <f>Tabla3[[#This Row],[PRECIO %      en $]]*Tabla3[[#This Row],[PEDIDO ]]</f>
        <v>0</v>
      </c>
      <c r="W3995" s="57">
        <f>Tabla3[[#This Row],[PRECIO CON DESCT.]]*Tabla3[[#This Row],[PEDIDO ]]</f>
        <v>0</v>
      </c>
      <c r="X3995" s="58">
        <f>Tabla3[[#This Row],[PRECIO SIN %]]*Tabla3[[#This Row],[PEDIDO ]]</f>
        <v>0</v>
      </c>
    </row>
    <row r="3996" spans="1:24" ht="33" customHeight="1" x14ac:dyDescent="0.4">
      <c r="A3996" s="125">
        <v>5605622200866</v>
      </c>
      <c r="B3996" s="59" t="s">
        <v>297</v>
      </c>
      <c r="C3996" s="59" t="s">
        <v>322</v>
      </c>
      <c r="D39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96" s="119" t="s">
        <v>4458</v>
      </c>
      <c r="F3996" s="76" t="s">
        <v>526</v>
      </c>
      <c r="G39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96" s="78">
        <v>965</v>
      </c>
      <c r="J3996" s="52">
        <v>0.5</v>
      </c>
      <c r="K3996" s="60">
        <f>Tabla3[[#This Row],[PRECIOS]]-Tabla3[[#This Row],[PRECIOS]]*10%</f>
        <v>0.45</v>
      </c>
      <c r="L3996" s="101"/>
      <c r="M3996" s="61"/>
      <c r="N3996" s="55">
        <f>IFERROR(Tabla3[[#This Row],[PRECIOS]]-Tabla3[[#This Row],[PRECIOS]]*Tabla3[[#This Row],[% PRODUCTO]]," ")</f>
        <v>0.5</v>
      </c>
      <c r="O3996" s="61"/>
      <c r="P3996" s="55">
        <f>IFERROR(Tabla3[[#This Row],[OCULTAR2]]-Tabla3[[#This Row],[OCULTAR2]]*Tabla3[[#This Row],[% LÍNEA]]," ")</f>
        <v>0.5</v>
      </c>
      <c r="Q3996" s="56">
        <f>IFERROR(Tabla3[[#This Row],[% PRODUCTO]]+Tabla3[[#This Row],[% LÍNEA]]," ")</f>
        <v>0</v>
      </c>
      <c r="R3996" s="60">
        <f>Tabla3[[#This Row],[OCULTAR3]]</f>
        <v>0.5</v>
      </c>
      <c r="S3996" s="60">
        <f>Tabla3[[#This Row],[PRECIO SIN %]]-Tabla3[[#This Row],[PRECIO SIN %]]*10%</f>
        <v>0.45</v>
      </c>
      <c r="T3996" s="80">
        <f>(Tabla3[[#This Row],[PRECIO CON DESCT.]]-(Tabla3[[#This Row],[PRECIO CON DESCT.]]*$T$6))</f>
        <v>0.28349999999999997</v>
      </c>
      <c r="U3996" s="96"/>
      <c r="V3996" s="94">
        <f>Tabla3[[#This Row],[PRECIO %      en $]]*Tabla3[[#This Row],[PEDIDO ]]</f>
        <v>0</v>
      </c>
      <c r="W3996" s="57">
        <f>Tabla3[[#This Row],[PRECIO CON DESCT.]]*Tabla3[[#This Row],[PEDIDO ]]</f>
        <v>0</v>
      </c>
      <c r="X3996" s="58">
        <f>Tabla3[[#This Row],[PRECIO SIN %]]*Tabla3[[#This Row],[PEDIDO ]]</f>
        <v>0</v>
      </c>
    </row>
    <row r="3997" spans="1:24" ht="33" customHeight="1" x14ac:dyDescent="0.4">
      <c r="A3997" s="124">
        <v>5605622400891</v>
      </c>
      <c r="B3997" s="51" t="s">
        <v>297</v>
      </c>
      <c r="C3997" s="51" t="s">
        <v>322</v>
      </c>
      <c r="D39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97" s="118" t="s">
        <v>4459</v>
      </c>
      <c r="F3997" s="75" t="s">
        <v>526</v>
      </c>
      <c r="G39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97" s="77">
        <v>1504</v>
      </c>
      <c r="J3997" s="52">
        <v>0.7</v>
      </c>
      <c r="K3997" s="53">
        <f>Tabla3[[#This Row],[PRECIOS]]-Tabla3[[#This Row],[PRECIOS]]*10%</f>
        <v>0.63</v>
      </c>
      <c r="L3997" s="101"/>
      <c r="M3997" s="54"/>
      <c r="N3997" s="55">
        <f>IFERROR(Tabla3[[#This Row],[PRECIOS]]-Tabla3[[#This Row],[PRECIOS]]*Tabla3[[#This Row],[% PRODUCTO]]," ")</f>
        <v>0.7</v>
      </c>
      <c r="O3997" s="54"/>
      <c r="P3997" s="55">
        <f>IFERROR(Tabla3[[#This Row],[OCULTAR2]]-Tabla3[[#This Row],[OCULTAR2]]*Tabla3[[#This Row],[% LÍNEA]]," ")</f>
        <v>0.7</v>
      </c>
      <c r="Q3997" s="56">
        <f>IFERROR(Tabla3[[#This Row],[% PRODUCTO]]+Tabla3[[#This Row],[% LÍNEA]]," ")</f>
        <v>0</v>
      </c>
      <c r="R3997" s="53">
        <f>Tabla3[[#This Row],[OCULTAR3]]</f>
        <v>0.7</v>
      </c>
      <c r="S3997" s="53">
        <f>Tabla3[[#This Row],[PRECIO SIN %]]-Tabla3[[#This Row],[PRECIO SIN %]]*10%</f>
        <v>0.63</v>
      </c>
      <c r="T3997" s="80">
        <f>(Tabla3[[#This Row],[PRECIO CON DESCT.]]-(Tabla3[[#This Row],[PRECIO CON DESCT.]]*$T$6))</f>
        <v>0.39690000000000003</v>
      </c>
      <c r="U3997" s="96"/>
      <c r="V3997" s="94">
        <f>Tabla3[[#This Row],[PRECIO %      en $]]*Tabla3[[#This Row],[PEDIDO ]]</f>
        <v>0</v>
      </c>
      <c r="W3997" s="57">
        <f>Tabla3[[#This Row],[PRECIO CON DESCT.]]*Tabla3[[#This Row],[PEDIDO ]]</f>
        <v>0</v>
      </c>
      <c r="X3997" s="58">
        <f>Tabla3[[#This Row],[PRECIO SIN %]]*Tabla3[[#This Row],[PEDIDO ]]</f>
        <v>0</v>
      </c>
    </row>
    <row r="3998" spans="1:24" ht="33" customHeight="1" x14ac:dyDescent="0.4">
      <c r="A3998" s="125">
        <v>5605622402277</v>
      </c>
      <c r="B3998" s="59" t="s">
        <v>297</v>
      </c>
      <c r="C3998" s="59" t="s">
        <v>322</v>
      </c>
      <c r="D39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98" s="119" t="s">
        <v>4460</v>
      </c>
      <c r="F3998" s="76" t="s">
        <v>526</v>
      </c>
      <c r="G39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98" s="78">
        <v>44</v>
      </c>
      <c r="J3998" s="52">
        <v>1.93333</v>
      </c>
      <c r="K3998" s="60">
        <f>Tabla3[[#This Row],[PRECIOS]]-Tabla3[[#This Row],[PRECIOS]]*10%</f>
        <v>1.739997</v>
      </c>
      <c r="L3998" s="101"/>
      <c r="M3998" s="61"/>
      <c r="N3998" s="55">
        <f>IFERROR(Tabla3[[#This Row],[PRECIOS]]-Tabla3[[#This Row],[PRECIOS]]*Tabla3[[#This Row],[% PRODUCTO]]," ")</f>
        <v>1.93333</v>
      </c>
      <c r="O3998" s="61"/>
      <c r="P3998" s="55">
        <f>IFERROR(Tabla3[[#This Row],[OCULTAR2]]-Tabla3[[#This Row],[OCULTAR2]]*Tabla3[[#This Row],[% LÍNEA]]," ")</f>
        <v>1.93333</v>
      </c>
      <c r="Q3998" s="56">
        <f>IFERROR(Tabla3[[#This Row],[% PRODUCTO]]+Tabla3[[#This Row],[% LÍNEA]]," ")</f>
        <v>0</v>
      </c>
      <c r="R3998" s="60">
        <f>Tabla3[[#This Row],[OCULTAR3]]</f>
        <v>1.93333</v>
      </c>
      <c r="S3998" s="60">
        <f>Tabla3[[#This Row],[PRECIO SIN %]]-Tabla3[[#This Row],[PRECIO SIN %]]*10%</f>
        <v>1.739997</v>
      </c>
      <c r="T3998" s="80">
        <f>(Tabla3[[#This Row],[PRECIO CON DESCT.]]-(Tabla3[[#This Row],[PRECIO CON DESCT.]]*$T$6))</f>
        <v>1.09619811</v>
      </c>
      <c r="U3998" s="96"/>
      <c r="V3998" s="94">
        <f>Tabla3[[#This Row],[PRECIO %      en $]]*Tabla3[[#This Row],[PEDIDO ]]</f>
        <v>0</v>
      </c>
      <c r="W3998" s="57">
        <f>Tabla3[[#This Row],[PRECIO CON DESCT.]]*Tabla3[[#This Row],[PEDIDO ]]</f>
        <v>0</v>
      </c>
      <c r="X3998" s="58">
        <f>Tabla3[[#This Row],[PRECIO SIN %]]*Tabla3[[#This Row],[PEDIDO ]]</f>
        <v>0</v>
      </c>
    </row>
    <row r="3999" spans="1:24" ht="33" customHeight="1" x14ac:dyDescent="0.4">
      <c r="A3999" s="124">
        <v>5605622202297</v>
      </c>
      <c r="B3999" s="51" t="s">
        <v>297</v>
      </c>
      <c r="C3999" s="51" t="s">
        <v>322</v>
      </c>
      <c r="D39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3999" s="118" t="s">
        <v>4461</v>
      </c>
      <c r="F3999" s="75" t="s">
        <v>526</v>
      </c>
      <c r="G39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39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3999" s="77">
        <v>75</v>
      </c>
      <c r="J3999" s="52">
        <v>3.0777800000000002</v>
      </c>
      <c r="K3999" s="53">
        <f>Tabla3[[#This Row],[PRECIOS]]-Tabla3[[#This Row],[PRECIOS]]*10%</f>
        <v>2.7700020000000003</v>
      </c>
      <c r="L3999" s="101"/>
      <c r="M3999" s="54"/>
      <c r="N3999" s="55">
        <f>IFERROR(Tabla3[[#This Row],[PRECIOS]]-Tabla3[[#This Row],[PRECIOS]]*Tabla3[[#This Row],[% PRODUCTO]]," ")</f>
        <v>3.0777800000000002</v>
      </c>
      <c r="O3999" s="54"/>
      <c r="P3999" s="55">
        <f>IFERROR(Tabla3[[#This Row],[OCULTAR2]]-Tabla3[[#This Row],[OCULTAR2]]*Tabla3[[#This Row],[% LÍNEA]]," ")</f>
        <v>3.0777800000000002</v>
      </c>
      <c r="Q3999" s="56">
        <f>IFERROR(Tabla3[[#This Row],[% PRODUCTO]]+Tabla3[[#This Row],[% LÍNEA]]," ")</f>
        <v>0</v>
      </c>
      <c r="R3999" s="53">
        <f>Tabla3[[#This Row],[OCULTAR3]]</f>
        <v>3.0777800000000002</v>
      </c>
      <c r="S3999" s="53">
        <f>Tabla3[[#This Row],[PRECIO SIN %]]-Tabla3[[#This Row],[PRECIO SIN %]]*10%</f>
        <v>2.7700020000000003</v>
      </c>
      <c r="T3999" s="80">
        <f>(Tabla3[[#This Row],[PRECIO CON DESCT.]]-(Tabla3[[#This Row],[PRECIO CON DESCT.]]*$T$6))</f>
        <v>1.7451012600000002</v>
      </c>
      <c r="U3999" s="96"/>
      <c r="V3999" s="94">
        <f>Tabla3[[#This Row],[PRECIO %      en $]]*Tabla3[[#This Row],[PEDIDO ]]</f>
        <v>0</v>
      </c>
      <c r="W3999" s="57">
        <f>Tabla3[[#This Row],[PRECIO CON DESCT.]]*Tabla3[[#This Row],[PEDIDO ]]</f>
        <v>0</v>
      </c>
      <c r="X3999" s="58">
        <f>Tabla3[[#This Row],[PRECIO SIN %]]*Tabla3[[#This Row],[PEDIDO ]]</f>
        <v>0</v>
      </c>
    </row>
    <row r="4000" spans="1:24" ht="33" customHeight="1" x14ac:dyDescent="0.4">
      <c r="A4000" s="125">
        <v>7599457001171</v>
      </c>
      <c r="B4000" s="59" t="s">
        <v>297</v>
      </c>
      <c r="C4000" s="59" t="s">
        <v>300</v>
      </c>
      <c r="D40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00" s="119" t="s">
        <v>4462</v>
      </c>
      <c r="F4000" s="76" t="s">
        <v>526</v>
      </c>
      <c r="G40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00" s="78">
        <v>32</v>
      </c>
      <c r="J4000" s="52">
        <v>1.5555600000000001</v>
      </c>
      <c r="K4000" s="60">
        <f>Tabla3[[#This Row],[PRECIOS]]-Tabla3[[#This Row],[PRECIOS]]*10%</f>
        <v>1.400004</v>
      </c>
      <c r="L4000" s="101"/>
      <c r="M4000" s="61"/>
      <c r="N4000" s="55">
        <f>IFERROR(Tabla3[[#This Row],[PRECIOS]]-Tabla3[[#This Row],[PRECIOS]]*Tabla3[[#This Row],[% PRODUCTO]]," ")</f>
        <v>1.5555600000000001</v>
      </c>
      <c r="O4000" s="61"/>
      <c r="P4000" s="55">
        <f>IFERROR(Tabla3[[#This Row],[OCULTAR2]]-Tabla3[[#This Row],[OCULTAR2]]*Tabla3[[#This Row],[% LÍNEA]]," ")</f>
        <v>1.5555600000000001</v>
      </c>
      <c r="Q4000" s="56">
        <f>IFERROR(Tabla3[[#This Row],[% PRODUCTO]]+Tabla3[[#This Row],[% LÍNEA]]," ")</f>
        <v>0</v>
      </c>
      <c r="R4000" s="60">
        <f>Tabla3[[#This Row],[OCULTAR3]]</f>
        <v>1.5555600000000001</v>
      </c>
      <c r="S4000" s="60">
        <f>Tabla3[[#This Row],[PRECIO SIN %]]-Tabla3[[#This Row],[PRECIO SIN %]]*10%</f>
        <v>1.400004</v>
      </c>
      <c r="T4000" s="80">
        <f>(Tabla3[[#This Row],[PRECIO CON DESCT.]]-(Tabla3[[#This Row],[PRECIO CON DESCT.]]*$T$6))</f>
        <v>0.88200252000000001</v>
      </c>
      <c r="U4000" s="96"/>
      <c r="V4000" s="94">
        <f>Tabla3[[#This Row],[PRECIO %      en $]]*Tabla3[[#This Row],[PEDIDO ]]</f>
        <v>0</v>
      </c>
      <c r="W4000" s="57">
        <f>Tabla3[[#This Row],[PRECIO CON DESCT.]]*Tabla3[[#This Row],[PEDIDO ]]</f>
        <v>0</v>
      </c>
      <c r="X4000" s="58">
        <f>Tabla3[[#This Row],[PRECIO SIN %]]*Tabla3[[#This Row],[PEDIDO ]]</f>
        <v>0</v>
      </c>
    </row>
    <row r="4001" spans="1:24" ht="33" customHeight="1" x14ac:dyDescent="0.4">
      <c r="A4001" s="124">
        <v>5605622402307</v>
      </c>
      <c r="B4001" s="51" t="s">
        <v>297</v>
      </c>
      <c r="C4001" s="51" t="s">
        <v>322</v>
      </c>
      <c r="D40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01" s="118" t="s">
        <v>4463</v>
      </c>
      <c r="F4001" s="75" t="s">
        <v>526</v>
      </c>
      <c r="G40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01" s="77">
        <v>147</v>
      </c>
      <c r="J4001" s="52">
        <v>3.8222200000000002</v>
      </c>
      <c r="K4001" s="53">
        <f>Tabla3[[#This Row],[PRECIOS]]-Tabla3[[#This Row],[PRECIOS]]*10%</f>
        <v>3.4399980000000001</v>
      </c>
      <c r="L4001" s="101"/>
      <c r="M4001" s="54"/>
      <c r="N4001" s="55">
        <f>IFERROR(Tabla3[[#This Row],[PRECIOS]]-Tabla3[[#This Row],[PRECIOS]]*Tabla3[[#This Row],[% PRODUCTO]]," ")</f>
        <v>3.8222200000000002</v>
      </c>
      <c r="O4001" s="54"/>
      <c r="P4001" s="55">
        <f>IFERROR(Tabla3[[#This Row],[OCULTAR2]]-Tabla3[[#This Row],[OCULTAR2]]*Tabla3[[#This Row],[% LÍNEA]]," ")</f>
        <v>3.8222200000000002</v>
      </c>
      <c r="Q4001" s="56">
        <f>IFERROR(Tabla3[[#This Row],[% PRODUCTO]]+Tabla3[[#This Row],[% LÍNEA]]," ")</f>
        <v>0</v>
      </c>
      <c r="R4001" s="53">
        <f>Tabla3[[#This Row],[OCULTAR3]]</f>
        <v>3.8222200000000002</v>
      </c>
      <c r="S4001" s="53">
        <f>Tabla3[[#This Row],[PRECIO SIN %]]-Tabla3[[#This Row],[PRECIO SIN %]]*10%</f>
        <v>3.4399980000000001</v>
      </c>
      <c r="T4001" s="80">
        <f>(Tabla3[[#This Row],[PRECIO CON DESCT.]]-(Tabla3[[#This Row],[PRECIO CON DESCT.]]*$T$6))</f>
        <v>2.1671987399999999</v>
      </c>
      <c r="U4001" s="96"/>
      <c r="V4001" s="94">
        <f>Tabla3[[#This Row],[PRECIO %      en $]]*Tabla3[[#This Row],[PEDIDO ]]</f>
        <v>0</v>
      </c>
      <c r="W4001" s="57">
        <f>Tabla3[[#This Row],[PRECIO CON DESCT.]]*Tabla3[[#This Row],[PEDIDO ]]</f>
        <v>0</v>
      </c>
      <c r="X4001" s="58">
        <f>Tabla3[[#This Row],[PRECIO SIN %]]*Tabla3[[#This Row],[PEDIDO ]]</f>
        <v>0</v>
      </c>
    </row>
    <row r="4002" spans="1:24" ht="33" customHeight="1" x14ac:dyDescent="0.4">
      <c r="A4002" s="125">
        <v>7599457001188</v>
      </c>
      <c r="B4002" s="59" t="s">
        <v>297</v>
      </c>
      <c r="C4002" s="59" t="s">
        <v>300</v>
      </c>
      <c r="D40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02" s="119" t="s">
        <v>4464</v>
      </c>
      <c r="F4002" s="76" t="s">
        <v>526</v>
      </c>
      <c r="G40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02" s="78">
        <v>94</v>
      </c>
      <c r="J4002" s="52">
        <v>2.51111</v>
      </c>
      <c r="K4002" s="60">
        <f>Tabla3[[#This Row],[PRECIOS]]-Tabla3[[#This Row],[PRECIOS]]*10%</f>
        <v>2.2599990000000001</v>
      </c>
      <c r="L4002" s="101"/>
      <c r="M4002" s="61"/>
      <c r="N4002" s="55">
        <f>IFERROR(Tabla3[[#This Row],[PRECIOS]]-Tabla3[[#This Row],[PRECIOS]]*Tabla3[[#This Row],[% PRODUCTO]]," ")</f>
        <v>2.51111</v>
      </c>
      <c r="O4002" s="61"/>
      <c r="P4002" s="55">
        <f>IFERROR(Tabla3[[#This Row],[OCULTAR2]]-Tabla3[[#This Row],[OCULTAR2]]*Tabla3[[#This Row],[% LÍNEA]]," ")</f>
        <v>2.51111</v>
      </c>
      <c r="Q4002" s="56">
        <f>IFERROR(Tabla3[[#This Row],[% PRODUCTO]]+Tabla3[[#This Row],[% LÍNEA]]," ")</f>
        <v>0</v>
      </c>
      <c r="R4002" s="60">
        <f>Tabla3[[#This Row],[OCULTAR3]]</f>
        <v>2.51111</v>
      </c>
      <c r="S4002" s="60">
        <f>Tabla3[[#This Row],[PRECIO SIN %]]-Tabla3[[#This Row],[PRECIO SIN %]]*10%</f>
        <v>2.2599990000000001</v>
      </c>
      <c r="T4002" s="80">
        <f>(Tabla3[[#This Row],[PRECIO CON DESCT.]]-(Tabla3[[#This Row],[PRECIO CON DESCT.]]*$T$6))</f>
        <v>1.4237993700000002</v>
      </c>
      <c r="U4002" s="96"/>
      <c r="V4002" s="94">
        <f>Tabla3[[#This Row],[PRECIO %      en $]]*Tabla3[[#This Row],[PEDIDO ]]</f>
        <v>0</v>
      </c>
      <c r="W4002" s="57">
        <f>Tabla3[[#This Row],[PRECIO CON DESCT.]]*Tabla3[[#This Row],[PEDIDO ]]</f>
        <v>0</v>
      </c>
      <c r="X4002" s="58">
        <f>Tabla3[[#This Row],[PRECIO SIN %]]*Tabla3[[#This Row],[PEDIDO ]]</f>
        <v>0</v>
      </c>
    </row>
    <row r="4003" spans="1:24" ht="33" customHeight="1" x14ac:dyDescent="0.4">
      <c r="A4003" s="124">
        <v>7594001564195</v>
      </c>
      <c r="B4003" s="51" t="s">
        <v>297</v>
      </c>
      <c r="C4003" s="51" t="s">
        <v>375</v>
      </c>
      <c r="D40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03" s="118" t="s">
        <v>4465</v>
      </c>
      <c r="F4003" s="75" t="s">
        <v>526</v>
      </c>
      <c r="G40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03" s="77">
        <v>307</v>
      </c>
      <c r="J4003" s="52">
        <v>3.23333</v>
      </c>
      <c r="K4003" s="53">
        <f>Tabla3[[#This Row],[PRECIOS]]-Tabla3[[#This Row],[PRECIOS]]*10%</f>
        <v>2.9099970000000002</v>
      </c>
      <c r="L4003" s="101"/>
      <c r="M4003" s="54"/>
      <c r="N4003" s="55">
        <f>IFERROR(Tabla3[[#This Row],[PRECIOS]]-Tabla3[[#This Row],[PRECIOS]]*Tabla3[[#This Row],[% PRODUCTO]]," ")</f>
        <v>3.23333</v>
      </c>
      <c r="O4003" s="54"/>
      <c r="P4003" s="55">
        <f>IFERROR(Tabla3[[#This Row],[OCULTAR2]]-Tabla3[[#This Row],[OCULTAR2]]*Tabla3[[#This Row],[% LÍNEA]]," ")</f>
        <v>3.23333</v>
      </c>
      <c r="Q4003" s="56">
        <f>IFERROR(Tabla3[[#This Row],[% PRODUCTO]]+Tabla3[[#This Row],[% LÍNEA]]," ")</f>
        <v>0</v>
      </c>
      <c r="R4003" s="53">
        <f>Tabla3[[#This Row],[OCULTAR3]]</f>
        <v>3.23333</v>
      </c>
      <c r="S4003" s="53">
        <f>Tabla3[[#This Row],[PRECIO SIN %]]-Tabla3[[#This Row],[PRECIO SIN %]]*10%</f>
        <v>2.9099970000000002</v>
      </c>
      <c r="T4003" s="80">
        <f>(Tabla3[[#This Row],[PRECIO CON DESCT.]]-(Tabla3[[#This Row],[PRECIO CON DESCT.]]*$T$6))</f>
        <v>1.8332981100000001</v>
      </c>
      <c r="U4003" s="96"/>
      <c r="V4003" s="94">
        <f>Tabla3[[#This Row],[PRECIO %      en $]]*Tabla3[[#This Row],[PEDIDO ]]</f>
        <v>0</v>
      </c>
      <c r="W4003" s="57">
        <f>Tabla3[[#This Row],[PRECIO CON DESCT.]]*Tabla3[[#This Row],[PEDIDO ]]</f>
        <v>0</v>
      </c>
      <c r="X4003" s="58">
        <f>Tabla3[[#This Row],[PRECIO SIN %]]*Tabla3[[#This Row],[PEDIDO ]]</f>
        <v>0</v>
      </c>
    </row>
    <row r="4004" spans="1:24" ht="33" customHeight="1" x14ac:dyDescent="0.4">
      <c r="A4004" s="125">
        <v>7594001564201</v>
      </c>
      <c r="B4004" s="59" t="s">
        <v>297</v>
      </c>
      <c r="C4004" s="59" t="s">
        <v>375</v>
      </c>
      <c r="D40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04" s="119" t="s">
        <v>4466</v>
      </c>
      <c r="F4004" s="76" t="s">
        <v>526</v>
      </c>
      <c r="G40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04" s="78">
        <v>316</v>
      </c>
      <c r="J4004" s="52">
        <v>4.6666699999999999</v>
      </c>
      <c r="K4004" s="60">
        <f>Tabla3[[#This Row],[PRECIOS]]-Tabla3[[#This Row],[PRECIOS]]*10%</f>
        <v>4.2000029999999997</v>
      </c>
      <c r="L4004" s="101"/>
      <c r="M4004" s="61"/>
      <c r="N4004" s="55">
        <f>IFERROR(Tabla3[[#This Row],[PRECIOS]]-Tabla3[[#This Row],[PRECIOS]]*Tabla3[[#This Row],[% PRODUCTO]]," ")</f>
        <v>4.6666699999999999</v>
      </c>
      <c r="O4004" s="61"/>
      <c r="P4004" s="55">
        <f>IFERROR(Tabla3[[#This Row],[OCULTAR2]]-Tabla3[[#This Row],[OCULTAR2]]*Tabla3[[#This Row],[% LÍNEA]]," ")</f>
        <v>4.6666699999999999</v>
      </c>
      <c r="Q4004" s="56">
        <f>IFERROR(Tabla3[[#This Row],[% PRODUCTO]]+Tabla3[[#This Row],[% LÍNEA]]," ")</f>
        <v>0</v>
      </c>
      <c r="R4004" s="60">
        <f>Tabla3[[#This Row],[OCULTAR3]]</f>
        <v>4.6666699999999999</v>
      </c>
      <c r="S4004" s="60">
        <f>Tabla3[[#This Row],[PRECIO SIN %]]-Tabla3[[#This Row],[PRECIO SIN %]]*10%</f>
        <v>4.2000029999999997</v>
      </c>
      <c r="T4004" s="80">
        <f>(Tabla3[[#This Row],[PRECIO CON DESCT.]]-(Tabla3[[#This Row],[PRECIO CON DESCT.]]*$T$6))</f>
        <v>2.64600189</v>
      </c>
      <c r="U4004" s="96"/>
      <c r="V4004" s="94">
        <f>Tabla3[[#This Row],[PRECIO %      en $]]*Tabla3[[#This Row],[PEDIDO ]]</f>
        <v>0</v>
      </c>
      <c r="W4004" s="57">
        <f>Tabla3[[#This Row],[PRECIO CON DESCT.]]*Tabla3[[#This Row],[PEDIDO ]]</f>
        <v>0</v>
      </c>
      <c r="X4004" s="58">
        <f>Tabla3[[#This Row],[PRECIO SIN %]]*Tabla3[[#This Row],[PEDIDO ]]</f>
        <v>0</v>
      </c>
    </row>
    <row r="4005" spans="1:24" ht="33" customHeight="1" x14ac:dyDescent="0.4">
      <c r="A4005" s="124">
        <v>7594001564218</v>
      </c>
      <c r="B4005" s="51" t="s">
        <v>297</v>
      </c>
      <c r="C4005" s="51" t="s">
        <v>375</v>
      </c>
      <c r="D40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05" s="118" t="s">
        <v>4467</v>
      </c>
      <c r="F4005" s="75" t="s">
        <v>526</v>
      </c>
      <c r="G40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05" s="77">
        <v>333</v>
      </c>
      <c r="J4005" s="52">
        <v>6.88889</v>
      </c>
      <c r="K4005" s="53">
        <f>Tabla3[[#This Row],[PRECIOS]]-Tabla3[[#This Row],[PRECIOS]]*10%</f>
        <v>6.2000010000000003</v>
      </c>
      <c r="L4005" s="101"/>
      <c r="M4005" s="54"/>
      <c r="N4005" s="55">
        <f>IFERROR(Tabla3[[#This Row],[PRECIOS]]-Tabla3[[#This Row],[PRECIOS]]*Tabla3[[#This Row],[% PRODUCTO]]," ")</f>
        <v>6.88889</v>
      </c>
      <c r="O4005" s="54"/>
      <c r="P4005" s="55">
        <f>IFERROR(Tabla3[[#This Row],[OCULTAR2]]-Tabla3[[#This Row],[OCULTAR2]]*Tabla3[[#This Row],[% LÍNEA]]," ")</f>
        <v>6.88889</v>
      </c>
      <c r="Q4005" s="56">
        <f>IFERROR(Tabla3[[#This Row],[% PRODUCTO]]+Tabla3[[#This Row],[% LÍNEA]]," ")</f>
        <v>0</v>
      </c>
      <c r="R4005" s="53">
        <f>Tabla3[[#This Row],[OCULTAR3]]</f>
        <v>6.88889</v>
      </c>
      <c r="S4005" s="53">
        <f>Tabla3[[#This Row],[PRECIO SIN %]]-Tabla3[[#This Row],[PRECIO SIN %]]*10%</f>
        <v>6.2000010000000003</v>
      </c>
      <c r="T4005" s="80">
        <f>(Tabla3[[#This Row],[PRECIO CON DESCT.]]-(Tabla3[[#This Row],[PRECIO CON DESCT.]]*$T$6))</f>
        <v>3.9060006300000003</v>
      </c>
      <c r="U4005" s="96"/>
      <c r="V4005" s="94">
        <f>Tabla3[[#This Row],[PRECIO %      en $]]*Tabla3[[#This Row],[PEDIDO ]]</f>
        <v>0</v>
      </c>
      <c r="W4005" s="57">
        <f>Tabla3[[#This Row],[PRECIO CON DESCT.]]*Tabla3[[#This Row],[PEDIDO ]]</f>
        <v>0</v>
      </c>
      <c r="X4005" s="58">
        <f>Tabla3[[#This Row],[PRECIO SIN %]]*Tabla3[[#This Row],[PEDIDO ]]</f>
        <v>0</v>
      </c>
    </row>
    <row r="4006" spans="1:24" ht="33" customHeight="1" x14ac:dyDescent="0.4">
      <c r="A4006" s="125">
        <v>7594001564188</v>
      </c>
      <c r="B4006" s="59" t="s">
        <v>297</v>
      </c>
      <c r="C4006" s="59" t="s">
        <v>375</v>
      </c>
      <c r="D40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06" s="119" t="s">
        <v>4468</v>
      </c>
      <c r="F4006" s="76" t="s">
        <v>526</v>
      </c>
      <c r="G40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06" s="78">
        <v>133</v>
      </c>
      <c r="J4006" s="52">
        <v>2.2222200000000001</v>
      </c>
      <c r="K4006" s="60">
        <f>Tabla3[[#This Row],[PRECIOS]]-Tabla3[[#This Row],[PRECIOS]]*10%</f>
        <v>1.9999980000000002</v>
      </c>
      <c r="L4006" s="101"/>
      <c r="M4006" s="61"/>
      <c r="N4006" s="55">
        <f>IFERROR(Tabla3[[#This Row],[PRECIOS]]-Tabla3[[#This Row],[PRECIOS]]*Tabla3[[#This Row],[% PRODUCTO]]," ")</f>
        <v>2.2222200000000001</v>
      </c>
      <c r="O4006" s="61"/>
      <c r="P4006" s="55">
        <f>IFERROR(Tabla3[[#This Row],[OCULTAR2]]-Tabla3[[#This Row],[OCULTAR2]]*Tabla3[[#This Row],[% LÍNEA]]," ")</f>
        <v>2.2222200000000001</v>
      </c>
      <c r="Q4006" s="56">
        <f>IFERROR(Tabla3[[#This Row],[% PRODUCTO]]+Tabla3[[#This Row],[% LÍNEA]]," ")</f>
        <v>0</v>
      </c>
      <c r="R4006" s="60">
        <f>Tabla3[[#This Row],[OCULTAR3]]</f>
        <v>2.2222200000000001</v>
      </c>
      <c r="S4006" s="60">
        <f>Tabla3[[#This Row],[PRECIO SIN %]]-Tabla3[[#This Row],[PRECIO SIN %]]*10%</f>
        <v>1.9999980000000002</v>
      </c>
      <c r="T4006" s="80">
        <f>(Tabla3[[#This Row],[PRECIO CON DESCT.]]-(Tabla3[[#This Row],[PRECIO CON DESCT.]]*$T$6))</f>
        <v>1.2599987400000001</v>
      </c>
      <c r="U4006" s="96"/>
      <c r="V4006" s="94">
        <f>Tabla3[[#This Row],[PRECIO %      en $]]*Tabla3[[#This Row],[PEDIDO ]]</f>
        <v>0</v>
      </c>
      <c r="W4006" s="57">
        <f>Tabla3[[#This Row],[PRECIO CON DESCT.]]*Tabla3[[#This Row],[PEDIDO ]]</f>
        <v>0</v>
      </c>
      <c r="X4006" s="58">
        <f>Tabla3[[#This Row],[PRECIO SIN %]]*Tabla3[[#This Row],[PEDIDO ]]</f>
        <v>0</v>
      </c>
    </row>
    <row r="4007" spans="1:24" ht="33" customHeight="1" x14ac:dyDescent="0.4">
      <c r="A4007" s="124">
        <v>7891800000955</v>
      </c>
      <c r="B4007" s="51" t="s">
        <v>297</v>
      </c>
      <c r="C4007" s="51" t="s">
        <v>357</v>
      </c>
      <c r="D40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07" s="118" t="s">
        <v>4469</v>
      </c>
      <c r="F4007" s="75" t="s">
        <v>526</v>
      </c>
      <c r="G40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07" s="77">
        <v>89</v>
      </c>
      <c r="J4007" s="52">
        <v>2.1800000000000002</v>
      </c>
      <c r="K4007" s="53">
        <f>Tabla3[[#This Row],[PRECIOS]]-Tabla3[[#This Row],[PRECIOS]]*10%</f>
        <v>1.9620000000000002</v>
      </c>
      <c r="L4007" s="101"/>
      <c r="M4007" s="54"/>
      <c r="N4007" s="55">
        <f>IFERROR(Tabla3[[#This Row],[PRECIOS]]-Tabla3[[#This Row],[PRECIOS]]*Tabla3[[#This Row],[% PRODUCTO]]," ")</f>
        <v>2.1800000000000002</v>
      </c>
      <c r="O4007" s="54"/>
      <c r="P4007" s="55">
        <f>IFERROR(Tabla3[[#This Row],[OCULTAR2]]-Tabla3[[#This Row],[OCULTAR2]]*Tabla3[[#This Row],[% LÍNEA]]," ")</f>
        <v>2.1800000000000002</v>
      </c>
      <c r="Q4007" s="56">
        <f>IFERROR(Tabla3[[#This Row],[% PRODUCTO]]+Tabla3[[#This Row],[% LÍNEA]]," ")</f>
        <v>0</v>
      </c>
      <c r="R4007" s="53">
        <f>Tabla3[[#This Row],[OCULTAR3]]</f>
        <v>2.1800000000000002</v>
      </c>
      <c r="S4007" s="53">
        <f>Tabla3[[#This Row],[PRECIO SIN %]]-Tabla3[[#This Row],[PRECIO SIN %]]*10%</f>
        <v>1.9620000000000002</v>
      </c>
      <c r="T4007" s="80">
        <f>(Tabla3[[#This Row],[PRECIO CON DESCT.]]-(Tabla3[[#This Row],[PRECIO CON DESCT.]]*$T$6))</f>
        <v>1.2360600000000002</v>
      </c>
      <c r="U4007" s="96"/>
      <c r="V4007" s="94">
        <f>Tabla3[[#This Row],[PRECIO %      en $]]*Tabla3[[#This Row],[PEDIDO ]]</f>
        <v>0</v>
      </c>
      <c r="W4007" s="57">
        <f>Tabla3[[#This Row],[PRECIO CON DESCT.]]*Tabla3[[#This Row],[PEDIDO ]]</f>
        <v>0</v>
      </c>
      <c r="X4007" s="58">
        <f>Tabla3[[#This Row],[PRECIO SIN %]]*Tabla3[[#This Row],[PEDIDO ]]</f>
        <v>0</v>
      </c>
    </row>
    <row r="4008" spans="1:24" ht="33" customHeight="1" x14ac:dyDescent="0.4">
      <c r="A4008" s="125">
        <v>7891800188226</v>
      </c>
      <c r="B4008" s="59" t="s">
        <v>297</v>
      </c>
      <c r="C4008" s="59" t="s">
        <v>322</v>
      </c>
      <c r="D40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08" s="119" t="s">
        <v>4470</v>
      </c>
      <c r="F4008" s="76" t="s">
        <v>526</v>
      </c>
      <c r="G40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08" s="78">
        <v>42</v>
      </c>
      <c r="J4008" s="52">
        <v>3.88</v>
      </c>
      <c r="K4008" s="60">
        <f>Tabla3[[#This Row],[PRECIOS]]-Tabla3[[#This Row],[PRECIOS]]*10%</f>
        <v>3.492</v>
      </c>
      <c r="L4008" s="101"/>
      <c r="M4008" s="61"/>
      <c r="N4008" s="55">
        <f>IFERROR(Tabla3[[#This Row],[PRECIOS]]-Tabla3[[#This Row],[PRECIOS]]*Tabla3[[#This Row],[% PRODUCTO]]," ")</f>
        <v>3.88</v>
      </c>
      <c r="O4008" s="61"/>
      <c r="P4008" s="55">
        <f>IFERROR(Tabla3[[#This Row],[OCULTAR2]]-Tabla3[[#This Row],[OCULTAR2]]*Tabla3[[#This Row],[% LÍNEA]]," ")</f>
        <v>3.88</v>
      </c>
      <c r="Q4008" s="56">
        <f>IFERROR(Tabla3[[#This Row],[% PRODUCTO]]+Tabla3[[#This Row],[% LÍNEA]]," ")</f>
        <v>0</v>
      </c>
      <c r="R4008" s="60">
        <f>Tabla3[[#This Row],[OCULTAR3]]</f>
        <v>3.88</v>
      </c>
      <c r="S4008" s="60">
        <f>Tabla3[[#This Row],[PRECIO SIN %]]-Tabla3[[#This Row],[PRECIO SIN %]]*10%</f>
        <v>3.492</v>
      </c>
      <c r="T4008" s="80">
        <f>(Tabla3[[#This Row],[PRECIO CON DESCT.]]-(Tabla3[[#This Row],[PRECIO CON DESCT.]]*$T$6))</f>
        <v>2.1999599999999999</v>
      </c>
      <c r="U4008" s="96"/>
      <c r="V4008" s="94">
        <f>Tabla3[[#This Row],[PRECIO %      en $]]*Tabla3[[#This Row],[PEDIDO ]]</f>
        <v>0</v>
      </c>
      <c r="W4008" s="57">
        <f>Tabla3[[#This Row],[PRECIO CON DESCT.]]*Tabla3[[#This Row],[PEDIDO ]]</f>
        <v>0</v>
      </c>
      <c r="X4008" s="58">
        <f>Tabla3[[#This Row],[PRECIO SIN %]]*Tabla3[[#This Row],[PEDIDO ]]</f>
        <v>0</v>
      </c>
    </row>
    <row r="4009" spans="1:24" ht="33" customHeight="1" x14ac:dyDescent="0.4">
      <c r="A4009" s="124">
        <v>7891800000979</v>
      </c>
      <c r="B4009" s="51" t="s">
        <v>297</v>
      </c>
      <c r="C4009" s="51" t="s">
        <v>357</v>
      </c>
      <c r="D40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09" s="118" t="s">
        <v>4471</v>
      </c>
      <c r="F4009" s="75" t="s">
        <v>526</v>
      </c>
      <c r="G40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09" s="77">
        <v>95</v>
      </c>
      <c r="J4009" s="52">
        <v>3.7777799999999999</v>
      </c>
      <c r="K4009" s="53">
        <f>Tabla3[[#This Row],[PRECIOS]]-Tabla3[[#This Row],[PRECIOS]]*10%</f>
        <v>3.4000019999999997</v>
      </c>
      <c r="L4009" s="101"/>
      <c r="M4009" s="54"/>
      <c r="N4009" s="55">
        <f>IFERROR(Tabla3[[#This Row],[PRECIOS]]-Tabla3[[#This Row],[PRECIOS]]*Tabla3[[#This Row],[% PRODUCTO]]," ")</f>
        <v>3.7777799999999999</v>
      </c>
      <c r="O4009" s="54"/>
      <c r="P4009" s="55">
        <f>IFERROR(Tabla3[[#This Row],[OCULTAR2]]-Tabla3[[#This Row],[OCULTAR2]]*Tabla3[[#This Row],[% LÍNEA]]," ")</f>
        <v>3.7777799999999999</v>
      </c>
      <c r="Q4009" s="56">
        <f>IFERROR(Tabla3[[#This Row],[% PRODUCTO]]+Tabla3[[#This Row],[% LÍNEA]]," ")</f>
        <v>0</v>
      </c>
      <c r="R4009" s="53">
        <f>Tabla3[[#This Row],[OCULTAR3]]</f>
        <v>3.7777799999999999</v>
      </c>
      <c r="S4009" s="53">
        <f>Tabla3[[#This Row],[PRECIO SIN %]]-Tabla3[[#This Row],[PRECIO SIN %]]*10%</f>
        <v>3.4000019999999997</v>
      </c>
      <c r="T4009" s="80">
        <f>(Tabla3[[#This Row],[PRECIO CON DESCT.]]-(Tabla3[[#This Row],[PRECIO CON DESCT.]]*$T$6))</f>
        <v>2.1420012599999998</v>
      </c>
      <c r="U4009" s="96"/>
      <c r="V4009" s="94">
        <f>Tabla3[[#This Row],[PRECIO %      en $]]*Tabla3[[#This Row],[PEDIDO ]]</f>
        <v>0</v>
      </c>
      <c r="W4009" s="57">
        <f>Tabla3[[#This Row],[PRECIO CON DESCT.]]*Tabla3[[#This Row],[PEDIDO ]]</f>
        <v>0</v>
      </c>
      <c r="X4009" s="58">
        <f>Tabla3[[#This Row],[PRECIO SIN %]]*Tabla3[[#This Row],[PEDIDO ]]</f>
        <v>0</v>
      </c>
    </row>
    <row r="4010" spans="1:24" ht="33" customHeight="1" x14ac:dyDescent="0.4">
      <c r="A4010" s="125">
        <v>7891800000986</v>
      </c>
      <c r="B4010" s="59" t="s">
        <v>297</v>
      </c>
      <c r="C4010" s="59" t="s">
        <v>357</v>
      </c>
      <c r="D40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10" s="119" t="s">
        <v>4472</v>
      </c>
      <c r="F4010" s="76" t="s">
        <v>526</v>
      </c>
      <c r="G40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10" s="78">
        <v>169</v>
      </c>
      <c r="J4010" s="52">
        <v>4.9777800000000001</v>
      </c>
      <c r="K4010" s="60">
        <f>Tabla3[[#This Row],[PRECIOS]]-Tabla3[[#This Row],[PRECIOS]]*10%</f>
        <v>4.4800019999999998</v>
      </c>
      <c r="L4010" s="101"/>
      <c r="M4010" s="61"/>
      <c r="N4010" s="55">
        <f>IFERROR(Tabla3[[#This Row],[PRECIOS]]-Tabla3[[#This Row],[PRECIOS]]*Tabla3[[#This Row],[% PRODUCTO]]," ")</f>
        <v>4.9777800000000001</v>
      </c>
      <c r="O4010" s="61"/>
      <c r="P4010" s="55">
        <f>IFERROR(Tabla3[[#This Row],[OCULTAR2]]-Tabla3[[#This Row],[OCULTAR2]]*Tabla3[[#This Row],[% LÍNEA]]," ")</f>
        <v>4.9777800000000001</v>
      </c>
      <c r="Q4010" s="56">
        <f>IFERROR(Tabla3[[#This Row],[% PRODUCTO]]+Tabla3[[#This Row],[% LÍNEA]]," ")</f>
        <v>0</v>
      </c>
      <c r="R4010" s="60">
        <f>Tabla3[[#This Row],[OCULTAR3]]</f>
        <v>4.9777800000000001</v>
      </c>
      <c r="S4010" s="60">
        <f>Tabla3[[#This Row],[PRECIO SIN %]]-Tabla3[[#This Row],[PRECIO SIN %]]*10%</f>
        <v>4.4800019999999998</v>
      </c>
      <c r="T4010" s="80">
        <f>(Tabla3[[#This Row],[PRECIO CON DESCT.]]-(Tabla3[[#This Row],[PRECIO CON DESCT.]]*$T$6))</f>
        <v>2.8224012599999999</v>
      </c>
      <c r="U4010" s="96"/>
      <c r="V4010" s="94">
        <f>Tabla3[[#This Row],[PRECIO %      en $]]*Tabla3[[#This Row],[PEDIDO ]]</f>
        <v>0</v>
      </c>
      <c r="W4010" s="57">
        <f>Tabla3[[#This Row],[PRECIO CON DESCT.]]*Tabla3[[#This Row],[PEDIDO ]]</f>
        <v>0</v>
      </c>
      <c r="X4010" s="58">
        <f>Tabla3[[#This Row],[PRECIO SIN %]]*Tabla3[[#This Row],[PEDIDO ]]</f>
        <v>0</v>
      </c>
    </row>
    <row r="4011" spans="1:24" ht="33" customHeight="1" x14ac:dyDescent="0.4">
      <c r="A4011" s="124">
        <v>3170478350110</v>
      </c>
      <c r="B4011" s="51" t="s">
        <v>297</v>
      </c>
      <c r="C4011" s="51" t="s">
        <v>311</v>
      </c>
      <c r="D40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11" s="118" t="s">
        <v>4473</v>
      </c>
      <c r="F4011" s="75" t="s">
        <v>526</v>
      </c>
      <c r="G40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11" s="77">
        <v>267</v>
      </c>
      <c r="J4011" s="52">
        <v>2.1777799999999998</v>
      </c>
      <c r="K4011" s="53">
        <f>Tabla3[[#This Row],[PRECIOS]]-Tabla3[[#This Row],[PRECIOS]]*10%</f>
        <v>1.9600019999999998</v>
      </c>
      <c r="L4011" s="101"/>
      <c r="M4011" s="54"/>
      <c r="N4011" s="55">
        <f>IFERROR(Tabla3[[#This Row],[PRECIOS]]-Tabla3[[#This Row],[PRECIOS]]*Tabla3[[#This Row],[% PRODUCTO]]," ")</f>
        <v>2.1777799999999998</v>
      </c>
      <c r="O4011" s="54"/>
      <c r="P4011" s="55">
        <f>IFERROR(Tabla3[[#This Row],[OCULTAR2]]-Tabla3[[#This Row],[OCULTAR2]]*Tabla3[[#This Row],[% LÍNEA]]," ")</f>
        <v>2.1777799999999998</v>
      </c>
      <c r="Q4011" s="56">
        <f>IFERROR(Tabla3[[#This Row],[% PRODUCTO]]+Tabla3[[#This Row],[% LÍNEA]]," ")</f>
        <v>0</v>
      </c>
      <c r="R4011" s="53">
        <f>Tabla3[[#This Row],[OCULTAR3]]</f>
        <v>2.1777799999999998</v>
      </c>
      <c r="S4011" s="53">
        <f>Tabla3[[#This Row],[PRECIO SIN %]]-Tabla3[[#This Row],[PRECIO SIN %]]*10%</f>
        <v>1.9600019999999998</v>
      </c>
      <c r="T4011" s="80">
        <f>(Tabla3[[#This Row],[PRECIO CON DESCT.]]-(Tabla3[[#This Row],[PRECIO CON DESCT.]]*$T$6))</f>
        <v>1.2348012599999998</v>
      </c>
      <c r="U4011" s="96"/>
      <c r="V4011" s="94">
        <f>Tabla3[[#This Row],[PRECIO %      en $]]*Tabla3[[#This Row],[PEDIDO ]]</f>
        <v>0</v>
      </c>
      <c r="W4011" s="57">
        <f>Tabla3[[#This Row],[PRECIO CON DESCT.]]*Tabla3[[#This Row],[PEDIDO ]]</f>
        <v>0</v>
      </c>
      <c r="X4011" s="58">
        <f>Tabla3[[#This Row],[PRECIO SIN %]]*Tabla3[[#This Row],[PEDIDO ]]</f>
        <v>0</v>
      </c>
    </row>
    <row r="4012" spans="1:24" ht="33" customHeight="1" x14ac:dyDescent="0.4">
      <c r="A4012" s="125">
        <v>8437019606930</v>
      </c>
      <c r="B4012" s="59" t="s">
        <v>297</v>
      </c>
      <c r="C4012" s="59" t="s">
        <v>317</v>
      </c>
      <c r="D40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12" s="119" t="s">
        <v>4474</v>
      </c>
      <c r="F4012" s="76" t="s">
        <v>526</v>
      </c>
      <c r="G40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12" s="78">
        <v>708</v>
      </c>
      <c r="J4012" s="52">
        <v>0.62222</v>
      </c>
      <c r="K4012" s="60">
        <f>Tabla3[[#This Row],[PRECIOS]]-Tabla3[[#This Row],[PRECIOS]]*10%</f>
        <v>0.559998</v>
      </c>
      <c r="L4012" s="101"/>
      <c r="M4012" s="61"/>
      <c r="N4012" s="55">
        <f>IFERROR(Tabla3[[#This Row],[PRECIOS]]-Tabla3[[#This Row],[PRECIOS]]*Tabla3[[#This Row],[% PRODUCTO]]," ")</f>
        <v>0.62222</v>
      </c>
      <c r="O4012" s="61"/>
      <c r="P4012" s="55">
        <f>IFERROR(Tabla3[[#This Row],[OCULTAR2]]-Tabla3[[#This Row],[OCULTAR2]]*Tabla3[[#This Row],[% LÍNEA]]," ")</f>
        <v>0.62222</v>
      </c>
      <c r="Q4012" s="56">
        <f>IFERROR(Tabla3[[#This Row],[% PRODUCTO]]+Tabla3[[#This Row],[% LÍNEA]]," ")</f>
        <v>0</v>
      </c>
      <c r="R4012" s="60">
        <f>Tabla3[[#This Row],[OCULTAR3]]</f>
        <v>0.62222</v>
      </c>
      <c r="S4012" s="60">
        <f>Tabla3[[#This Row],[PRECIO SIN %]]-Tabla3[[#This Row],[PRECIO SIN %]]*10%</f>
        <v>0.559998</v>
      </c>
      <c r="T4012" s="80">
        <f>(Tabla3[[#This Row],[PRECIO CON DESCT.]]-(Tabla3[[#This Row],[PRECIO CON DESCT.]]*$T$6))</f>
        <v>0.35279874</v>
      </c>
      <c r="U4012" s="96"/>
      <c r="V4012" s="94">
        <f>Tabla3[[#This Row],[PRECIO %      en $]]*Tabla3[[#This Row],[PEDIDO ]]</f>
        <v>0</v>
      </c>
      <c r="W4012" s="57">
        <f>Tabla3[[#This Row],[PRECIO CON DESCT.]]*Tabla3[[#This Row],[PEDIDO ]]</f>
        <v>0</v>
      </c>
      <c r="X4012" s="58">
        <f>Tabla3[[#This Row],[PRECIO SIN %]]*Tabla3[[#This Row],[PEDIDO ]]</f>
        <v>0</v>
      </c>
    </row>
    <row r="4013" spans="1:24" ht="33" customHeight="1" x14ac:dyDescent="0.4">
      <c r="A4013" s="124">
        <v>3170478350115</v>
      </c>
      <c r="B4013" s="51" t="s">
        <v>297</v>
      </c>
      <c r="C4013" s="51" t="s">
        <v>311</v>
      </c>
      <c r="D40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13" s="118" t="s">
        <v>4475</v>
      </c>
      <c r="F4013" s="75" t="s">
        <v>526</v>
      </c>
      <c r="G40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13" s="77">
        <v>238</v>
      </c>
      <c r="J4013" s="52">
        <v>4.1666699999999999</v>
      </c>
      <c r="K4013" s="53">
        <f>Tabla3[[#This Row],[PRECIOS]]-Tabla3[[#This Row],[PRECIOS]]*10%</f>
        <v>3.750003</v>
      </c>
      <c r="L4013" s="101"/>
      <c r="M4013" s="54"/>
      <c r="N4013" s="55">
        <f>IFERROR(Tabla3[[#This Row],[PRECIOS]]-Tabla3[[#This Row],[PRECIOS]]*Tabla3[[#This Row],[% PRODUCTO]]," ")</f>
        <v>4.1666699999999999</v>
      </c>
      <c r="O4013" s="54"/>
      <c r="P4013" s="55">
        <f>IFERROR(Tabla3[[#This Row],[OCULTAR2]]-Tabla3[[#This Row],[OCULTAR2]]*Tabla3[[#This Row],[% LÍNEA]]," ")</f>
        <v>4.1666699999999999</v>
      </c>
      <c r="Q4013" s="56">
        <f>IFERROR(Tabla3[[#This Row],[% PRODUCTO]]+Tabla3[[#This Row],[% LÍNEA]]," ")</f>
        <v>0</v>
      </c>
      <c r="R4013" s="53">
        <f>Tabla3[[#This Row],[OCULTAR3]]</f>
        <v>4.1666699999999999</v>
      </c>
      <c r="S4013" s="53">
        <f>Tabla3[[#This Row],[PRECIO SIN %]]-Tabla3[[#This Row],[PRECIO SIN %]]*10%</f>
        <v>3.750003</v>
      </c>
      <c r="T4013" s="80">
        <f>(Tabla3[[#This Row],[PRECIO CON DESCT.]]-(Tabla3[[#This Row],[PRECIO CON DESCT.]]*$T$6))</f>
        <v>2.3625018899999999</v>
      </c>
      <c r="U4013" s="96"/>
      <c r="V4013" s="94">
        <f>Tabla3[[#This Row],[PRECIO %      en $]]*Tabla3[[#This Row],[PEDIDO ]]</f>
        <v>0</v>
      </c>
      <c r="W4013" s="57">
        <f>Tabla3[[#This Row],[PRECIO CON DESCT.]]*Tabla3[[#This Row],[PEDIDO ]]</f>
        <v>0</v>
      </c>
      <c r="X4013" s="58">
        <f>Tabla3[[#This Row],[PRECIO SIN %]]*Tabla3[[#This Row],[PEDIDO ]]</f>
        <v>0</v>
      </c>
    </row>
    <row r="4014" spans="1:24" ht="33" customHeight="1" x14ac:dyDescent="0.4">
      <c r="A4014" s="125">
        <v>8437019606947</v>
      </c>
      <c r="B4014" s="59" t="s">
        <v>297</v>
      </c>
      <c r="C4014" s="59" t="s">
        <v>317</v>
      </c>
      <c r="D40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14" s="119" t="s">
        <v>4476</v>
      </c>
      <c r="F4014" s="76" t="s">
        <v>526</v>
      </c>
      <c r="G40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14" s="78">
        <v>200</v>
      </c>
      <c r="J4014" s="52">
        <v>1.0555600000000001</v>
      </c>
      <c r="K4014" s="60">
        <f>Tabla3[[#This Row],[PRECIOS]]-Tabla3[[#This Row],[PRECIOS]]*10%</f>
        <v>0.95000400000000007</v>
      </c>
      <c r="L4014" s="101"/>
      <c r="M4014" s="61"/>
      <c r="N4014" s="55">
        <f>IFERROR(Tabla3[[#This Row],[PRECIOS]]-Tabla3[[#This Row],[PRECIOS]]*Tabla3[[#This Row],[% PRODUCTO]]," ")</f>
        <v>1.0555600000000001</v>
      </c>
      <c r="O4014" s="61"/>
      <c r="P4014" s="55">
        <f>IFERROR(Tabla3[[#This Row],[OCULTAR2]]-Tabla3[[#This Row],[OCULTAR2]]*Tabla3[[#This Row],[% LÍNEA]]," ")</f>
        <v>1.0555600000000001</v>
      </c>
      <c r="Q4014" s="56">
        <f>IFERROR(Tabla3[[#This Row],[% PRODUCTO]]+Tabla3[[#This Row],[% LÍNEA]]," ")</f>
        <v>0</v>
      </c>
      <c r="R4014" s="60">
        <f>Tabla3[[#This Row],[OCULTAR3]]</f>
        <v>1.0555600000000001</v>
      </c>
      <c r="S4014" s="60">
        <f>Tabla3[[#This Row],[PRECIO SIN %]]-Tabla3[[#This Row],[PRECIO SIN %]]*10%</f>
        <v>0.95000400000000007</v>
      </c>
      <c r="T4014" s="80">
        <f>(Tabla3[[#This Row],[PRECIO CON DESCT.]]-(Tabla3[[#This Row],[PRECIO CON DESCT.]]*$T$6))</f>
        <v>0.59850252000000004</v>
      </c>
      <c r="U4014" s="96"/>
      <c r="V4014" s="94">
        <f>Tabla3[[#This Row],[PRECIO %      en $]]*Tabla3[[#This Row],[PEDIDO ]]</f>
        <v>0</v>
      </c>
      <c r="W4014" s="57">
        <f>Tabla3[[#This Row],[PRECIO CON DESCT.]]*Tabla3[[#This Row],[PEDIDO ]]</f>
        <v>0</v>
      </c>
      <c r="X4014" s="58">
        <f>Tabla3[[#This Row],[PRECIO SIN %]]*Tabla3[[#This Row],[PEDIDO ]]</f>
        <v>0</v>
      </c>
    </row>
    <row r="4015" spans="1:24" ht="33" customHeight="1" x14ac:dyDescent="0.4">
      <c r="A4015" s="124">
        <v>7597830004955</v>
      </c>
      <c r="B4015" s="51" t="s">
        <v>297</v>
      </c>
      <c r="C4015" s="51" t="s">
        <v>310</v>
      </c>
      <c r="D40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15" s="118" t="s">
        <v>4477</v>
      </c>
      <c r="F4015" s="75" t="s">
        <v>526</v>
      </c>
      <c r="G40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15" s="77">
        <v>215</v>
      </c>
      <c r="J4015" s="52">
        <v>1.0888899999999999</v>
      </c>
      <c r="K4015" s="53">
        <f>Tabla3[[#This Row],[PRECIOS]]-Tabla3[[#This Row],[PRECIOS]]*10%</f>
        <v>0.9800009999999999</v>
      </c>
      <c r="L4015" s="101"/>
      <c r="M4015" s="54"/>
      <c r="N4015" s="55">
        <f>IFERROR(Tabla3[[#This Row],[PRECIOS]]-Tabla3[[#This Row],[PRECIOS]]*Tabla3[[#This Row],[% PRODUCTO]]," ")</f>
        <v>1.0888899999999999</v>
      </c>
      <c r="O4015" s="54"/>
      <c r="P4015" s="55">
        <f>IFERROR(Tabla3[[#This Row],[OCULTAR2]]-Tabla3[[#This Row],[OCULTAR2]]*Tabla3[[#This Row],[% LÍNEA]]," ")</f>
        <v>1.0888899999999999</v>
      </c>
      <c r="Q4015" s="56">
        <f>IFERROR(Tabla3[[#This Row],[% PRODUCTO]]+Tabla3[[#This Row],[% LÍNEA]]," ")</f>
        <v>0</v>
      </c>
      <c r="R4015" s="53">
        <f>Tabla3[[#This Row],[OCULTAR3]]</f>
        <v>1.0888899999999999</v>
      </c>
      <c r="S4015" s="53">
        <f>Tabla3[[#This Row],[PRECIO SIN %]]-Tabla3[[#This Row],[PRECIO SIN %]]*10%</f>
        <v>0.9800009999999999</v>
      </c>
      <c r="T4015" s="80">
        <f>(Tabla3[[#This Row],[PRECIO CON DESCT.]]-(Tabla3[[#This Row],[PRECIO CON DESCT.]]*$T$6))</f>
        <v>0.61740062999999989</v>
      </c>
      <c r="U4015" s="96"/>
      <c r="V4015" s="94">
        <f>Tabla3[[#This Row],[PRECIO %      en $]]*Tabla3[[#This Row],[PEDIDO ]]</f>
        <v>0</v>
      </c>
      <c r="W4015" s="57">
        <f>Tabla3[[#This Row],[PRECIO CON DESCT.]]*Tabla3[[#This Row],[PEDIDO ]]</f>
        <v>0</v>
      </c>
      <c r="X4015" s="58">
        <f>Tabla3[[#This Row],[PRECIO SIN %]]*Tabla3[[#This Row],[PEDIDO ]]</f>
        <v>0</v>
      </c>
    </row>
    <row r="4016" spans="1:24" ht="33" customHeight="1" x14ac:dyDescent="0.4">
      <c r="A4016" s="125">
        <v>7597830005600</v>
      </c>
      <c r="B4016" s="59" t="s">
        <v>297</v>
      </c>
      <c r="C4016" s="59" t="s">
        <v>310</v>
      </c>
      <c r="D40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16" s="119" t="s">
        <v>4478</v>
      </c>
      <c r="F4016" s="76" t="s">
        <v>526</v>
      </c>
      <c r="G40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16" s="78">
        <v>515</v>
      </c>
      <c r="J4016" s="52">
        <v>1.38889</v>
      </c>
      <c r="K4016" s="60">
        <f>Tabla3[[#This Row],[PRECIOS]]-Tabla3[[#This Row],[PRECIOS]]*10%</f>
        <v>1.2500009999999999</v>
      </c>
      <c r="L4016" s="101"/>
      <c r="M4016" s="61"/>
      <c r="N4016" s="55">
        <f>IFERROR(Tabla3[[#This Row],[PRECIOS]]-Tabla3[[#This Row],[PRECIOS]]*Tabla3[[#This Row],[% PRODUCTO]]," ")</f>
        <v>1.38889</v>
      </c>
      <c r="O4016" s="61"/>
      <c r="P4016" s="55">
        <f>IFERROR(Tabla3[[#This Row],[OCULTAR2]]-Tabla3[[#This Row],[OCULTAR2]]*Tabla3[[#This Row],[% LÍNEA]]," ")</f>
        <v>1.38889</v>
      </c>
      <c r="Q4016" s="56">
        <f>IFERROR(Tabla3[[#This Row],[% PRODUCTO]]+Tabla3[[#This Row],[% LÍNEA]]," ")</f>
        <v>0</v>
      </c>
      <c r="R4016" s="60">
        <f>Tabla3[[#This Row],[OCULTAR3]]</f>
        <v>1.38889</v>
      </c>
      <c r="S4016" s="60">
        <f>Tabla3[[#This Row],[PRECIO SIN %]]-Tabla3[[#This Row],[PRECIO SIN %]]*10%</f>
        <v>1.2500009999999999</v>
      </c>
      <c r="T4016" s="80">
        <f>(Tabla3[[#This Row],[PRECIO CON DESCT.]]-(Tabla3[[#This Row],[PRECIO CON DESCT.]]*$T$6))</f>
        <v>0.78750063000000003</v>
      </c>
      <c r="U4016" s="96"/>
      <c r="V4016" s="94">
        <f>Tabla3[[#This Row],[PRECIO %      en $]]*Tabla3[[#This Row],[PEDIDO ]]</f>
        <v>0</v>
      </c>
      <c r="W4016" s="57">
        <f>Tabla3[[#This Row],[PRECIO CON DESCT.]]*Tabla3[[#This Row],[PEDIDO ]]</f>
        <v>0</v>
      </c>
      <c r="X4016" s="58">
        <f>Tabla3[[#This Row],[PRECIO SIN %]]*Tabla3[[#This Row],[PEDIDO ]]</f>
        <v>0</v>
      </c>
    </row>
    <row r="4017" spans="1:24" ht="33" customHeight="1" x14ac:dyDescent="0.4">
      <c r="A4017" s="124">
        <v>7597830005624</v>
      </c>
      <c r="B4017" s="51" t="s">
        <v>297</v>
      </c>
      <c r="C4017" s="51" t="s">
        <v>310</v>
      </c>
      <c r="D40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17" s="118" t="s">
        <v>4479</v>
      </c>
      <c r="F4017" s="75" t="s">
        <v>526</v>
      </c>
      <c r="G40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17" s="77">
        <v>233</v>
      </c>
      <c r="J4017" s="52">
        <v>1.8666700000000001</v>
      </c>
      <c r="K4017" s="53">
        <f>Tabla3[[#This Row],[PRECIOS]]-Tabla3[[#This Row],[PRECIOS]]*10%</f>
        <v>1.6800030000000001</v>
      </c>
      <c r="L4017" s="101"/>
      <c r="M4017" s="54"/>
      <c r="N4017" s="55">
        <f>IFERROR(Tabla3[[#This Row],[PRECIOS]]-Tabla3[[#This Row],[PRECIOS]]*Tabla3[[#This Row],[% PRODUCTO]]," ")</f>
        <v>1.8666700000000001</v>
      </c>
      <c r="O4017" s="54"/>
      <c r="P4017" s="55">
        <f>IFERROR(Tabla3[[#This Row],[OCULTAR2]]-Tabla3[[#This Row],[OCULTAR2]]*Tabla3[[#This Row],[% LÍNEA]]," ")</f>
        <v>1.8666700000000001</v>
      </c>
      <c r="Q4017" s="56">
        <f>IFERROR(Tabla3[[#This Row],[% PRODUCTO]]+Tabla3[[#This Row],[% LÍNEA]]," ")</f>
        <v>0</v>
      </c>
      <c r="R4017" s="53">
        <f>Tabla3[[#This Row],[OCULTAR3]]</f>
        <v>1.8666700000000001</v>
      </c>
      <c r="S4017" s="53">
        <f>Tabla3[[#This Row],[PRECIO SIN %]]-Tabla3[[#This Row],[PRECIO SIN %]]*10%</f>
        <v>1.6800030000000001</v>
      </c>
      <c r="T4017" s="80">
        <f>(Tabla3[[#This Row],[PRECIO CON DESCT.]]-(Tabla3[[#This Row],[PRECIO CON DESCT.]]*$T$6))</f>
        <v>1.0584018900000001</v>
      </c>
      <c r="U4017" s="96"/>
      <c r="V4017" s="94">
        <f>Tabla3[[#This Row],[PRECIO %      en $]]*Tabla3[[#This Row],[PEDIDO ]]</f>
        <v>0</v>
      </c>
      <c r="W4017" s="57">
        <f>Tabla3[[#This Row],[PRECIO CON DESCT.]]*Tabla3[[#This Row],[PEDIDO ]]</f>
        <v>0</v>
      </c>
      <c r="X4017" s="58">
        <f>Tabla3[[#This Row],[PRECIO SIN %]]*Tabla3[[#This Row],[PEDIDO ]]</f>
        <v>0</v>
      </c>
    </row>
    <row r="4018" spans="1:24" ht="33" customHeight="1" x14ac:dyDescent="0.4">
      <c r="A4018" s="125">
        <v>7595127000130</v>
      </c>
      <c r="B4018" s="59" t="s">
        <v>297</v>
      </c>
      <c r="C4018" s="59" t="s">
        <v>419</v>
      </c>
      <c r="D40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18" s="119" t="s">
        <v>4480</v>
      </c>
      <c r="F4018" s="76" t="s">
        <v>526</v>
      </c>
      <c r="G40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18" s="78">
        <v>620</v>
      </c>
      <c r="J4018" s="52">
        <v>0.73333000000000004</v>
      </c>
      <c r="K4018" s="60">
        <f>Tabla3[[#This Row],[PRECIOS]]-Tabla3[[#This Row],[PRECIOS]]*10%</f>
        <v>0.65999700000000006</v>
      </c>
      <c r="L4018" s="101"/>
      <c r="M4018" s="61"/>
      <c r="N4018" s="55">
        <f>IFERROR(Tabla3[[#This Row],[PRECIOS]]-Tabla3[[#This Row],[PRECIOS]]*Tabla3[[#This Row],[% PRODUCTO]]," ")</f>
        <v>0.73333000000000004</v>
      </c>
      <c r="O4018" s="61"/>
      <c r="P4018" s="55">
        <f>IFERROR(Tabla3[[#This Row],[OCULTAR2]]-Tabla3[[#This Row],[OCULTAR2]]*Tabla3[[#This Row],[% LÍNEA]]," ")</f>
        <v>0.73333000000000004</v>
      </c>
      <c r="Q4018" s="56">
        <f>IFERROR(Tabla3[[#This Row],[% PRODUCTO]]+Tabla3[[#This Row],[% LÍNEA]]," ")</f>
        <v>0</v>
      </c>
      <c r="R4018" s="60">
        <f>Tabla3[[#This Row],[OCULTAR3]]</f>
        <v>0.73333000000000004</v>
      </c>
      <c r="S4018" s="60">
        <f>Tabla3[[#This Row],[PRECIO SIN %]]-Tabla3[[#This Row],[PRECIO SIN %]]*10%</f>
        <v>0.65999700000000006</v>
      </c>
      <c r="T4018" s="80">
        <f>(Tabla3[[#This Row],[PRECIO CON DESCT.]]-(Tabla3[[#This Row],[PRECIO CON DESCT.]]*$T$6))</f>
        <v>0.41579811</v>
      </c>
      <c r="U4018" s="96"/>
      <c r="V4018" s="94">
        <f>Tabla3[[#This Row],[PRECIO %      en $]]*Tabla3[[#This Row],[PEDIDO ]]</f>
        <v>0</v>
      </c>
      <c r="W4018" s="57">
        <f>Tabla3[[#This Row],[PRECIO CON DESCT.]]*Tabla3[[#This Row],[PEDIDO ]]</f>
        <v>0</v>
      </c>
      <c r="X4018" s="58">
        <f>Tabla3[[#This Row],[PRECIO SIN %]]*Tabla3[[#This Row],[PEDIDO ]]</f>
        <v>0</v>
      </c>
    </row>
    <row r="4019" spans="1:24" ht="33" customHeight="1" x14ac:dyDescent="0.4">
      <c r="A4019" s="124">
        <v>7595127000154</v>
      </c>
      <c r="B4019" s="51" t="s">
        <v>297</v>
      </c>
      <c r="C4019" s="51" t="s">
        <v>419</v>
      </c>
      <c r="D40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19" s="118" t="s">
        <v>4481</v>
      </c>
      <c r="F4019" s="75" t="s">
        <v>526</v>
      </c>
      <c r="G40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19" s="77">
        <v>604</v>
      </c>
      <c r="J4019" s="52">
        <v>0.94443999999999995</v>
      </c>
      <c r="K4019" s="53">
        <f>Tabla3[[#This Row],[PRECIOS]]-Tabla3[[#This Row],[PRECIOS]]*10%</f>
        <v>0.84999599999999997</v>
      </c>
      <c r="L4019" s="101"/>
      <c r="M4019" s="54"/>
      <c r="N4019" s="55">
        <f>IFERROR(Tabla3[[#This Row],[PRECIOS]]-Tabla3[[#This Row],[PRECIOS]]*Tabla3[[#This Row],[% PRODUCTO]]," ")</f>
        <v>0.94443999999999995</v>
      </c>
      <c r="O4019" s="54"/>
      <c r="P4019" s="55">
        <f>IFERROR(Tabla3[[#This Row],[OCULTAR2]]-Tabla3[[#This Row],[OCULTAR2]]*Tabla3[[#This Row],[% LÍNEA]]," ")</f>
        <v>0.94443999999999995</v>
      </c>
      <c r="Q4019" s="56">
        <f>IFERROR(Tabla3[[#This Row],[% PRODUCTO]]+Tabla3[[#This Row],[% LÍNEA]]," ")</f>
        <v>0</v>
      </c>
      <c r="R4019" s="53">
        <f>Tabla3[[#This Row],[OCULTAR3]]</f>
        <v>0.94443999999999995</v>
      </c>
      <c r="S4019" s="53">
        <f>Tabla3[[#This Row],[PRECIO SIN %]]-Tabla3[[#This Row],[PRECIO SIN %]]*10%</f>
        <v>0.84999599999999997</v>
      </c>
      <c r="T4019" s="80">
        <f>(Tabla3[[#This Row],[PRECIO CON DESCT.]]-(Tabla3[[#This Row],[PRECIO CON DESCT.]]*$T$6))</f>
        <v>0.53549747999999997</v>
      </c>
      <c r="U4019" s="96"/>
      <c r="V4019" s="94">
        <f>Tabla3[[#This Row],[PRECIO %      en $]]*Tabla3[[#This Row],[PEDIDO ]]</f>
        <v>0</v>
      </c>
      <c r="W4019" s="57">
        <f>Tabla3[[#This Row],[PRECIO CON DESCT.]]*Tabla3[[#This Row],[PEDIDO ]]</f>
        <v>0</v>
      </c>
      <c r="X4019" s="58">
        <f>Tabla3[[#This Row],[PRECIO SIN %]]*Tabla3[[#This Row],[PEDIDO ]]</f>
        <v>0</v>
      </c>
    </row>
    <row r="4020" spans="1:24" ht="33" customHeight="1" x14ac:dyDescent="0.4">
      <c r="A4020" s="124">
        <v>7595127000161</v>
      </c>
      <c r="B4020" s="51" t="s">
        <v>297</v>
      </c>
      <c r="C4020" s="51" t="s">
        <v>419</v>
      </c>
      <c r="D40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20" s="118" t="s">
        <v>4482</v>
      </c>
      <c r="F4020" s="75" t="s">
        <v>526</v>
      </c>
      <c r="G40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20" s="77">
        <v>512</v>
      </c>
      <c r="J4020" s="52">
        <v>1.0333300000000001</v>
      </c>
      <c r="K4020" s="53">
        <f>Tabla3[[#This Row],[PRECIOS]]-Tabla3[[#This Row],[PRECIOS]]*10%</f>
        <v>0.92999700000000007</v>
      </c>
      <c r="L4020" s="101"/>
      <c r="M4020" s="54"/>
      <c r="N4020" s="55">
        <f>IFERROR(Tabla3[[#This Row],[PRECIOS]]-Tabla3[[#This Row],[PRECIOS]]*Tabla3[[#This Row],[% PRODUCTO]]," ")</f>
        <v>1.0333300000000001</v>
      </c>
      <c r="O4020" s="54"/>
      <c r="P4020" s="55">
        <f>IFERROR(Tabla3[[#This Row],[OCULTAR2]]-Tabla3[[#This Row],[OCULTAR2]]*Tabla3[[#This Row],[% LÍNEA]]," ")</f>
        <v>1.0333300000000001</v>
      </c>
      <c r="Q4020" s="56">
        <f>IFERROR(Tabla3[[#This Row],[% PRODUCTO]]+Tabla3[[#This Row],[% LÍNEA]]," ")</f>
        <v>0</v>
      </c>
      <c r="R4020" s="53">
        <f>Tabla3[[#This Row],[OCULTAR3]]</f>
        <v>1.0333300000000001</v>
      </c>
      <c r="S4020" s="53">
        <f>Tabla3[[#This Row],[PRECIO SIN %]]-Tabla3[[#This Row],[PRECIO SIN %]]*10%</f>
        <v>0.92999700000000007</v>
      </c>
      <c r="T4020" s="80">
        <f>(Tabla3[[#This Row],[PRECIO CON DESCT.]]-(Tabla3[[#This Row],[PRECIO CON DESCT.]]*$T$6))</f>
        <v>0.58589811000000003</v>
      </c>
      <c r="U4020" s="96"/>
      <c r="V4020" s="94">
        <f>Tabla3[[#This Row],[PRECIO %      en $]]*Tabla3[[#This Row],[PEDIDO ]]</f>
        <v>0</v>
      </c>
      <c r="W4020" s="57">
        <f>Tabla3[[#This Row],[PRECIO CON DESCT.]]*Tabla3[[#This Row],[PEDIDO ]]</f>
        <v>0</v>
      </c>
      <c r="X4020" s="58">
        <f>Tabla3[[#This Row],[PRECIO SIN %]]*Tabla3[[#This Row],[PEDIDO ]]</f>
        <v>0</v>
      </c>
    </row>
    <row r="4021" spans="1:24" ht="33" customHeight="1" x14ac:dyDescent="0.4">
      <c r="A4021" s="125">
        <v>7595127000093</v>
      </c>
      <c r="B4021" s="59" t="s">
        <v>297</v>
      </c>
      <c r="C4021" s="59" t="s">
        <v>419</v>
      </c>
      <c r="D40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21" s="119" t="s">
        <v>4483</v>
      </c>
      <c r="F4021" s="76" t="s">
        <v>526</v>
      </c>
      <c r="G40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21" s="78">
        <v>356</v>
      </c>
      <c r="J4021" s="52">
        <v>0.65556000000000003</v>
      </c>
      <c r="K4021" s="60">
        <f>Tabla3[[#This Row],[PRECIOS]]-Tabla3[[#This Row],[PRECIOS]]*10%</f>
        <v>0.59000399999999997</v>
      </c>
      <c r="L4021" s="101"/>
      <c r="M4021" s="61"/>
      <c r="N4021" s="55">
        <f>IFERROR(Tabla3[[#This Row],[PRECIOS]]-Tabla3[[#This Row],[PRECIOS]]*Tabla3[[#This Row],[% PRODUCTO]]," ")</f>
        <v>0.65556000000000003</v>
      </c>
      <c r="O4021" s="61"/>
      <c r="P4021" s="55">
        <f>IFERROR(Tabla3[[#This Row],[OCULTAR2]]-Tabla3[[#This Row],[OCULTAR2]]*Tabla3[[#This Row],[% LÍNEA]]," ")</f>
        <v>0.65556000000000003</v>
      </c>
      <c r="Q4021" s="56">
        <f>IFERROR(Tabla3[[#This Row],[% PRODUCTO]]+Tabla3[[#This Row],[% LÍNEA]]," ")</f>
        <v>0</v>
      </c>
      <c r="R4021" s="60">
        <f>Tabla3[[#This Row],[OCULTAR3]]</f>
        <v>0.65556000000000003</v>
      </c>
      <c r="S4021" s="60">
        <f>Tabla3[[#This Row],[PRECIO SIN %]]-Tabla3[[#This Row],[PRECIO SIN %]]*10%</f>
        <v>0.59000399999999997</v>
      </c>
      <c r="T4021" s="80">
        <f>(Tabla3[[#This Row],[PRECIO CON DESCT.]]-(Tabla3[[#This Row],[PRECIO CON DESCT.]]*$T$6))</f>
        <v>0.37170251999999998</v>
      </c>
      <c r="U4021" s="96"/>
      <c r="V4021" s="94">
        <f>Tabla3[[#This Row],[PRECIO %      en $]]*Tabla3[[#This Row],[PEDIDO ]]</f>
        <v>0</v>
      </c>
      <c r="W4021" s="57">
        <f>Tabla3[[#This Row],[PRECIO CON DESCT.]]*Tabla3[[#This Row],[PEDIDO ]]</f>
        <v>0</v>
      </c>
      <c r="X4021" s="58">
        <f>Tabla3[[#This Row],[PRECIO SIN %]]*Tabla3[[#This Row],[PEDIDO ]]</f>
        <v>0</v>
      </c>
    </row>
    <row r="4022" spans="1:24" ht="33" customHeight="1" x14ac:dyDescent="0.4">
      <c r="A4022" s="124" t="s">
        <v>420</v>
      </c>
      <c r="B4022" s="51" t="s">
        <v>297</v>
      </c>
      <c r="C4022" s="51" t="s">
        <v>375</v>
      </c>
      <c r="D40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22" s="118" t="s">
        <v>4484</v>
      </c>
      <c r="F4022" s="75" t="s">
        <v>526</v>
      </c>
      <c r="G40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22" s="77">
        <v>194</v>
      </c>
      <c r="J4022" s="52">
        <v>1.57778</v>
      </c>
      <c r="K4022" s="53">
        <f>Tabla3[[#This Row],[PRECIOS]]-Tabla3[[#This Row],[PRECIOS]]*10%</f>
        <v>1.420002</v>
      </c>
      <c r="L4022" s="101"/>
      <c r="M4022" s="54"/>
      <c r="N4022" s="55">
        <f>IFERROR(Tabla3[[#This Row],[PRECIOS]]-Tabla3[[#This Row],[PRECIOS]]*Tabla3[[#This Row],[% PRODUCTO]]," ")</f>
        <v>1.57778</v>
      </c>
      <c r="O4022" s="54"/>
      <c r="P4022" s="55">
        <f>IFERROR(Tabla3[[#This Row],[OCULTAR2]]-Tabla3[[#This Row],[OCULTAR2]]*Tabla3[[#This Row],[% LÍNEA]]," ")</f>
        <v>1.57778</v>
      </c>
      <c r="Q4022" s="56">
        <f>IFERROR(Tabla3[[#This Row],[% PRODUCTO]]+Tabla3[[#This Row],[% LÍNEA]]," ")</f>
        <v>0</v>
      </c>
      <c r="R4022" s="53">
        <f>Tabla3[[#This Row],[OCULTAR3]]</f>
        <v>1.57778</v>
      </c>
      <c r="S4022" s="53">
        <f>Tabla3[[#This Row],[PRECIO SIN %]]-Tabla3[[#This Row],[PRECIO SIN %]]*10%</f>
        <v>1.420002</v>
      </c>
      <c r="T4022" s="80">
        <f>(Tabla3[[#This Row],[PRECIO CON DESCT.]]-(Tabla3[[#This Row],[PRECIO CON DESCT.]]*$T$6))</f>
        <v>0.89460125999999995</v>
      </c>
      <c r="U4022" s="96"/>
      <c r="V4022" s="94">
        <f>Tabla3[[#This Row],[PRECIO %      en $]]*Tabla3[[#This Row],[PEDIDO ]]</f>
        <v>0</v>
      </c>
      <c r="W4022" s="57">
        <f>Tabla3[[#This Row],[PRECIO CON DESCT.]]*Tabla3[[#This Row],[PEDIDO ]]</f>
        <v>0</v>
      </c>
      <c r="X4022" s="58">
        <f>Tabla3[[#This Row],[PRECIO SIN %]]*Tabla3[[#This Row],[PEDIDO ]]</f>
        <v>0</v>
      </c>
    </row>
    <row r="4023" spans="1:24" ht="33" customHeight="1" x14ac:dyDescent="0.4">
      <c r="A4023" s="125" t="s">
        <v>421</v>
      </c>
      <c r="B4023" s="59" t="s">
        <v>297</v>
      </c>
      <c r="C4023" s="59" t="s">
        <v>339</v>
      </c>
      <c r="D40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23" s="119" t="s">
        <v>4485</v>
      </c>
      <c r="F4023" s="76" t="s">
        <v>526</v>
      </c>
      <c r="G40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23" s="78">
        <v>301</v>
      </c>
      <c r="J4023" s="52">
        <v>2.4500000000000002</v>
      </c>
      <c r="K4023" s="60">
        <f>Tabla3[[#This Row],[PRECIOS]]-Tabla3[[#This Row],[PRECIOS]]*10%</f>
        <v>2.2050000000000001</v>
      </c>
      <c r="L4023" s="101"/>
      <c r="M4023" s="61"/>
      <c r="N4023" s="55">
        <f>IFERROR(Tabla3[[#This Row],[PRECIOS]]-Tabla3[[#This Row],[PRECIOS]]*Tabla3[[#This Row],[% PRODUCTO]]," ")</f>
        <v>2.4500000000000002</v>
      </c>
      <c r="O4023" s="61"/>
      <c r="P4023" s="55">
        <f>IFERROR(Tabla3[[#This Row],[OCULTAR2]]-Tabla3[[#This Row],[OCULTAR2]]*Tabla3[[#This Row],[% LÍNEA]]," ")</f>
        <v>2.4500000000000002</v>
      </c>
      <c r="Q4023" s="56">
        <f>IFERROR(Tabla3[[#This Row],[% PRODUCTO]]+Tabla3[[#This Row],[% LÍNEA]]," ")</f>
        <v>0</v>
      </c>
      <c r="R4023" s="60">
        <f>Tabla3[[#This Row],[OCULTAR3]]</f>
        <v>2.4500000000000002</v>
      </c>
      <c r="S4023" s="60">
        <f>Tabla3[[#This Row],[PRECIO SIN %]]-Tabla3[[#This Row],[PRECIO SIN %]]*10%</f>
        <v>2.2050000000000001</v>
      </c>
      <c r="T4023" s="80">
        <f>(Tabla3[[#This Row],[PRECIO CON DESCT.]]-(Tabla3[[#This Row],[PRECIO CON DESCT.]]*$T$6))</f>
        <v>1.3891500000000001</v>
      </c>
      <c r="U4023" s="96"/>
      <c r="V4023" s="94">
        <f>Tabla3[[#This Row],[PRECIO %      en $]]*Tabla3[[#This Row],[PEDIDO ]]</f>
        <v>0</v>
      </c>
      <c r="W4023" s="57">
        <f>Tabla3[[#This Row],[PRECIO CON DESCT.]]*Tabla3[[#This Row],[PEDIDO ]]</f>
        <v>0</v>
      </c>
      <c r="X4023" s="58">
        <f>Tabla3[[#This Row],[PRECIO SIN %]]*Tabla3[[#This Row],[PEDIDO ]]</f>
        <v>0</v>
      </c>
    </row>
    <row r="4024" spans="1:24" ht="33" customHeight="1" x14ac:dyDescent="0.4">
      <c r="A4024" s="124" t="s">
        <v>422</v>
      </c>
      <c r="B4024" s="51" t="s">
        <v>297</v>
      </c>
      <c r="C4024" s="51" t="s">
        <v>339</v>
      </c>
      <c r="D40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24" s="118" t="s">
        <v>4486</v>
      </c>
      <c r="F4024" s="75" t="s">
        <v>526</v>
      </c>
      <c r="G40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24" s="77">
        <v>476</v>
      </c>
      <c r="J4024" s="52">
        <v>3</v>
      </c>
      <c r="K4024" s="53">
        <f>Tabla3[[#This Row],[PRECIOS]]-Tabla3[[#This Row],[PRECIOS]]*10%</f>
        <v>2.7</v>
      </c>
      <c r="L4024" s="101"/>
      <c r="M4024" s="54"/>
      <c r="N4024" s="55">
        <f>IFERROR(Tabla3[[#This Row],[PRECIOS]]-Tabla3[[#This Row],[PRECIOS]]*Tabla3[[#This Row],[% PRODUCTO]]," ")</f>
        <v>3</v>
      </c>
      <c r="O4024" s="54"/>
      <c r="P4024" s="55">
        <f>IFERROR(Tabla3[[#This Row],[OCULTAR2]]-Tabla3[[#This Row],[OCULTAR2]]*Tabla3[[#This Row],[% LÍNEA]]," ")</f>
        <v>3</v>
      </c>
      <c r="Q4024" s="56">
        <f>IFERROR(Tabla3[[#This Row],[% PRODUCTO]]+Tabla3[[#This Row],[% LÍNEA]]," ")</f>
        <v>0</v>
      </c>
      <c r="R4024" s="53">
        <f>Tabla3[[#This Row],[OCULTAR3]]</f>
        <v>3</v>
      </c>
      <c r="S4024" s="53">
        <f>Tabla3[[#This Row],[PRECIO SIN %]]-Tabla3[[#This Row],[PRECIO SIN %]]*10%</f>
        <v>2.7</v>
      </c>
      <c r="T4024" s="80">
        <f>(Tabla3[[#This Row],[PRECIO CON DESCT.]]-(Tabla3[[#This Row],[PRECIO CON DESCT.]]*$T$6))</f>
        <v>1.7010000000000001</v>
      </c>
      <c r="U4024" s="96"/>
      <c r="V4024" s="94">
        <f>Tabla3[[#This Row],[PRECIO %      en $]]*Tabla3[[#This Row],[PEDIDO ]]</f>
        <v>0</v>
      </c>
      <c r="W4024" s="57">
        <f>Tabla3[[#This Row],[PRECIO CON DESCT.]]*Tabla3[[#This Row],[PEDIDO ]]</f>
        <v>0</v>
      </c>
      <c r="X4024" s="58">
        <f>Tabla3[[#This Row],[PRECIO SIN %]]*Tabla3[[#This Row],[PEDIDO ]]</f>
        <v>0</v>
      </c>
    </row>
    <row r="4025" spans="1:24" ht="33" customHeight="1" x14ac:dyDescent="0.4">
      <c r="A4025" s="125" t="s">
        <v>423</v>
      </c>
      <c r="B4025" s="59" t="s">
        <v>297</v>
      </c>
      <c r="C4025" s="59" t="s">
        <v>339</v>
      </c>
      <c r="D40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25" s="119" t="s">
        <v>4487</v>
      </c>
      <c r="F4025" s="76" t="s">
        <v>526</v>
      </c>
      <c r="G40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25" s="78">
        <v>101</v>
      </c>
      <c r="J4025" s="52">
        <v>1.1666700000000001</v>
      </c>
      <c r="K4025" s="60">
        <f>Tabla3[[#This Row],[PRECIOS]]-Tabla3[[#This Row],[PRECIOS]]*10%</f>
        <v>1.050003</v>
      </c>
      <c r="L4025" s="101"/>
      <c r="M4025" s="61"/>
      <c r="N4025" s="55">
        <f>IFERROR(Tabla3[[#This Row],[PRECIOS]]-Tabla3[[#This Row],[PRECIOS]]*Tabla3[[#This Row],[% PRODUCTO]]," ")</f>
        <v>1.1666700000000001</v>
      </c>
      <c r="O4025" s="61"/>
      <c r="P4025" s="55">
        <f>IFERROR(Tabla3[[#This Row],[OCULTAR2]]-Tabla3[[#This Row],[OCULTAR2]]*Tabla3[[#This Row],[% LÍNEA]]," ")</f>
        <v>1.1666700000000001</v>
      </c>
      <c r="Q4025" s="56">
        <f>IFERROR(Tabla3[[#This Row],[% PRODUCTO]]+Tabla3[[#This Row],[% LÍNEA]]," ")</f>
        <v>0</v>
      </c>
      <c r="R4025" s="60">
        <f>Tabla3[[#This Row],[OCULTAR3]]</f>
        <v>1.1666700000000001</v>
      </c>
      <c r="S4025" s="60">
        <f>Tabla3[[#This Row],[PRECIO SIN %]]-Tabla3[[#This Row],[PRECIO SIN %]]*10%</f>
        <v>1.050003</v>
      </c>
      <c r="T4025" s="80">
        <f>(Tabla3[[#This Row],[PRECIO CON DESCT.]]-(Tabla3[[#This Row],[PRECIO CON DESCT.]]*$T$6))</f>
        <v>0.66150189000000004</v>
      </c>
      <c r="U4025" s="96"/>
      <c r="V4025" s="94">
        <f>Tabla3[[#This Row],[PRECIO %      en $]]*Tabla3[[#This Row],[PEDIDO ]]</f>
        <v>0</v>
      </c>
      <c r="W4025" s="57">
        <f>Tabla3[[#This Row],[PRECIO CON DESCT.]]*Tabla3[[#This Row],[PEDIDO ]]</f>
        <v>0</v>
      </c>
      <c r="X4025" s="58">
        <f>Tabla3[[#This Row],[PRECIO SIN %]]*Tabla3[[#This Row],[PEDIDO ]]</f>
        <v>0</v>
      </c>
    </row>
    <row r="4026" spans="1:24" ht="33" customHeight="1" x14ac:dyDescent="0.4">
      <c r="A4026" s="124">
        <v>7593868003557</v>
      </c>
      <c r="B4026" s="51" t="s">
        <v>424</v>
      </c>
      <c r="C4026" s="51" t="s">
        <v>191</v>
      </c>
      <c r="D40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026" s="118" t="s">
        <v>4488</v>
      </c>
      <c r="F4026" s="75" t="s">
        <v>526</v>
      </c>
      <c r="G40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026" s="77">
        <v>33</v>
      </c>
      <c r="J4026" s="52">
        <v>3</v>
      </c>
      <c r="K4026" s="53">
        <f>Tabla3[[#This Row],[PRECIOS]]-Tabla3[[#This Row],[PRECIOS]]*10%</f>
        <v>2.7</v>
      </c>
      <c r="L4026" s="101" t="s">
        <v>5327</v>
      </c>
      <c r="M4026" s="54"/>
      <c r="N4026" s="55">
        <f>IFERROR(Tabla3[[#This Row],[PRECIOS]]-Tabla3[[#This Row],[PRECIOS]]*Tabla3[[#This Row],[% PRODUCTO]]," ")</f>
        <v>3</v>
      </c>
      <c r="O4026" s="54"/>
      <c r="P4026" s="55">
        <f>IFERROR(Tabla3[[#This Row],[OCULTAR2]]-Tabla3[[#This Row],[OCULTAR2]]*Tabla3[[#This Row],[% LÍNEA]]," ")</f>
        <v>3</v>
      </c>
      <c r="Q4026" s="56">
        <f>IFERROR(Tabla3[[#This Row],[% PRODUCTO]]+Tabla3[[#This Row],[% LÍNEA]]," ")</f>
        <v>0</v>
      </c>
      <c r="R4026" s="53">
        <f>Tabla3[[#This Row],[OCULTAR3]]</f>
        <v>3</v>
      </c>
      <c r="S4026" s="53">
        <f>Tabla3[[#This Row],[PRECIO SIN %]]-Tabla3[[#This Row],[PRECIO SIN %]]*10%</f>
        <v>2.7</v>
      </c>
      <c r="T4026" s="80">
        <f>(Tabla3[[#This Row],[PRECIO CON DESCT.]]-(Tabla3[[#This Row],[PRECIO CON DESCT.]]*$T$6))</f>
        <v>1.7010000000000001</v>
      </c>
      <c r="U4026" s="96"/>
      <c r="V4026" s="94">
        <f>Tabla3[[#This Row],[PRECIO %      en $]]*Tabla3[[#This Row],[PEDIDO ]]</f>
        <v>0</v>
      </c>
      <c r="W4026" s="57">
        <f>Tabla3[[#This Row],[PRECIO CON DESCT.]]*Tabla3[[#This Row],[PEDIDO ]]</f>
        <v>0</v>
      </c>
      <c r="X4026" s="58">
        <f>Tabla3[[#This Row],[PRECIO SIN %]]*Tabla3[[#This Row],[PEDIDO ]]</f>
        <v>0</v>
      </c>
    </row>
    <row r="4027" spans="1:24" ht="33" customHeight="1" x14ac:dyDescent="0.4">
      <c r="A4027" s="125">
        <v>7593868001928</v>
      </c>
      <c r="B4027" s="59" t="s">
        <v>424</v>
      </c>
      <c r="C4027" s="59" t="s">
        <v>191</v>
      </c>
      <c r="D40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027" s="119" t="s">
        <v>4489</v>
      </c>
      <c r="F4027" s="76" t="s">
        <v>526</v>
      </c>
      <c r="G40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027" s="78">
        <v>36</v>
      </c>
      <c r="J4027" s="52">
        <v>2.5555599999999998</v>
      </c>
      <c r="K4027" s="60">
        <f>Tabla3[[#This Row],[PRECIOS]]-Tabla3[[#This Row],[PRECIOS]]*10%</f>
        <v>2.3000039999999999</v>
      </c>
      <c r="L4027" s="101" t="s">
        <v>5327</v>
      </c>
      <c r="M4027" s="61"/>
      <c r="N4027" s="55">
        <f>IFERROR(Tabla3[[#This Row],[PRECIOS]]-Tabla3[[#This Row],[PRECIOS]]*Tabla3[[#This Row],[% PRODUCTO]]," ")</f>
        <v>2.5555599999999998</v>
      </c>
      <c r="O4027" s="61"/>
      <c r="P4027" s="55">
        <f>IFERROR(Tabla3[[#This Row],[OCULTAR2]]-Tabla3[[#This Row],[OCULTAR2]]*Tabla3[[#This Row],[% LÍNEA]]," ")</f>
        <v>2.5555599999999998</v>
      </c>
      <c r="Q4027" s="56">
        <f>IFERROR(Tabla3[[#This Row],[% PRODUCTO]]+Tabla3[[#This Row],[% LÍNEA]]," ")</f>
        <v>0</v>
      </c>
      <c r="R4027" s="60">
        <f>Tabla3[[#This Row],[OCULTAR3]]</f>
        <v>2.5555599999999998</v>
      </c>
      <c r="S4027" s="60">
        <f>Tabla3[[#This Row],[PRECIO SIN %]]-Tabla3[[#This Row],[PRECIO SIN %]]*10%</f>
        <v>2.3000039999999999</v>
      </c>
      <c r="T4027" s="80">
        <f>(Tabla3[[#This Row],[PRECIO CON DESCT.]]-(Tabla3[[#This Row],[PRECIO CON DESCT.]]*$T$6))</f>
        <v>1.4490025200000001</v>
      </c>
      <c r="U4027" s="96"/>
      <c r="V4027" s="94">
        <f>Tabla3[[#This Row],[PRECIO %      en $]]*Tabla3[[#This Row],[PEDIDO ]]</f>
        <v>0</v>
      </c>
      <c r="W4027" s="57">
        <f>Tabla3[[#This Row],[PRECIO CON DESCT.]]*Tabla3[[#This Row],[PEDIDO ]]</f>
        <v>0</v>
      </c>
      <c r="X4027" s="58">
        <f>Tabla3[[#This Row],[PRECIO SIN %]]*Tabla3[[#This Row],[PEDIDO ]]</f>
        <v>0</v>
      </c>
    </row>
    <row r="4028" spans="1:24" ht="33" customHeight="1" x14ac:dyDescent="0.4">
      <c r="A4028" s="124">
        <v>7593868006930</v>
      </c>
      <c r="B4028" s="51" t="s">
        <v>424</v>
      </c>
      <c r="C4028" s="51" t="s">
        <v>191</v>
      </c>
      <c r="D40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028" s="118" t="s">
        <v>4490</v>
      </c>
      <c r="F4028" s="75" t="s">
        <v>526</v>
      </c>
      <c r="G40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028" s="77">
        <v>39</v>
      </c>
      <c r="J4028" s="52">
        <v>2.5555599999999998</v>
      </c>
      <c r="K4028" s="53">
        <f>Tabla3[[#This Row],[PRECIOS]]-Tabla3[[#This Row],[PRECIOS]]*10%</f>
        <v>2.3000039999999999</v>
      </c>
      <c r="L4028" s="101" t="s">
        <v>5327</v>
      </c>
      <c r="M4028" s="54"/>
      <c r="N4028" s="55">
        <f>IFERROR(Tabla3[[#This Row],[PRECIOS]]-Tabla3[[#This Row],[PRECIOS]]*Tabla3[[#This Row],[% PRODUCTO]]," ")</f>
        <v>2.5555599999999998</v>
      </c>
      <c r="O4028" s="54"/>
      <c r="P4028" s="55">
        <f>IFERROR(Tabla3[[#This Row],[OCULTAR2]]-Tabla3[[#This Row],[OCULTAR2]]*Tabla3[[#This Row],[% LÍNEA]]," ")</f>
        <v>2.5555599999999998</v>
      </c>
      <c r="Q4028" s="56">
        <f>IFERROR(Tabla3[[#This Row],[% PRODUCTO]]+Tabla3[[#This Row],[% LÍNEA]]," ")</f>
        <v>0</v>
      </c>
      <c r="R4028" s="53">
        <f>Tabla3[[#This Row],[OCULTAR3]]</f>
        <v>2.5555599999999998</v>
      </c>
      <c r="S4028" s="53">
        <f>Tabla3[[#This Row],[PRECIO SIN %]]-Tabla3[[#This Row],[PRECIO SIN %]]*10%</f>
        <v>2.3000039999999999</v>
      </c>
      <c r="T4028" s="80">
        <f>(Tabla3[[#This Row],[PRECIO CON DESCT.]]-(Tabla3[[#This Row],[PRECIO CON DESCT.]]*$T$6))</f>
        <v>1.4490025200000001</v>
      </c>
      <c r="U4028" s="96"/>
      <c r="V4028" s="94">
        <f>Tabla3[[#This Row],[PRECIO %      en $]]*Tabla3[[#This Row],[PEDIDO ]]</f>
        <v>0</v>
      </c>
      <c r="W4028" s="57">
        <f>Tabla3[[#This Row],[PRECIO CON DESCT.]]*Tabla3[[#This Row],[PEDIDO ]]</f>
        <v>0</v>
      </c>
      <c r="X4028" s="58">
        <f>Tabla3[[#This Row],[PRECIO SIN %]]*Tabla3[[#This Row],[PEDIDO ]]</f>
        <v>0</v>
      </c>
    </row>
    <row r="4029" spans="1:24" ht="33" customHeight="1" x14ac:dyDescent="0.4">
      <c r="A4029" s="125">
        <v>7591061640472</v>
      </c>
      <c r="B4029" s="59" t="s">
        <v>424</v>
      </c>
      <c r="C4029" s="59" t="s">
        <v>425</v>
      </c>
      <c r="D40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29" s="119" t="s">
        <v>4491</v>
      </c>
      <c r="F4029" s="76" t="s">
        <v>526</v>
      </c>
      <c r="G40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29" s="78">
        <v>69</v>
      </c>
      <c r="J4029" s="52">
        <v>2.8</v>
      </c>
      <c r="K4029" s="60">
        <f>Tabla3[[#This Row],[PRECIOS]]-Tabla3[[#This Row],[PRECIOS]]*10%</f>
        <v>2.52</v>
      </c>
      <c r="L4029" s="101"/>
      <c r="M4029" s="61"/>
      <c r="N4029" s="55">
        <f>IFERROR(Tabla3[[#This Row],[PRECIOS]]-Tabla3[[#This Row],[PRECIOS]]*Tabla3[[#This Row],[% PRODUCTO]]," ")</f>
        <v>2.8</v>
      </c>
      <c r="O4029" s="61"/>
      <c r="P4029" s="55">
        <f>IFERROR(Tabla3[[#This Row],[OCULTAR2]]-Tabla3[[#This Row],[OCULTAR2]]*Tabla3[[#This Row],[% LÍNEA]]," ")</f>
        <v>2.8</v>
      </c>
      <c r="Q4029" s="56">
        <f>IFERROR(Tabla3[[#This Row],[% PRODUCTO]]+Tabla3[[#This Row],[% LÍNEA]]," ")</f>
        <v>0</v>
      </c>
      <c r="R4029" s="60">
        <f>Tabla3[[#This Row],[OCULTAR3]]</f>
        <v>2.8</v>
      </c>
      <c r="S4029" s="60">
        <f>Tabla3[[#This Row],[PRECIO SIN %]]-Tabla3[[#This Row],[PRECIO SIN %]]*10%</f>
        <v>2.52</v>
      </c>
      <c r="T4029" s="80">
        <f>(Tabla3[[#This Row],[PRECIO CON DESCT.]]-(Tabla3[[#This Row],[PRECIO CON DESCT.]]*$T$6))</f>
        <v>1.5876000000000001</v>
      </c>
      <c r="U4029" s="96"/>
      <c r="V4029" s="94">
        <f>Tabla3[[#This Row],[PRECIO %      en $]]*Tabla3[[#This Row],[PEDIDO ]]</f>
        <v>0</v>
      </c>
      <c r="W4029" s="57">
        <f>Tabla3[[#This Row],[PRECIO CON DESCT.]]*Tabla3[[#This Row],[PEDIDO ]]</f>
        <v>0</v>
      </c>
      <c r="X4029" s="58">
        <f>Tabla3[[#This Row],[PRECIO SIN %]]*Tabla3[[#This Row],[PEDIDO ]]</f>
        <v>0</v>
      </c>
    </row>
    <row r="4030" spans="1:24" ht="33" customHeight="1" x14ac:dyDescent="0.4">
      <c r="A4030" s="124">
        <v>7591616000032</v>
      </c>
      <c r="B4030" s="51" t="s">
        <v>424</v>
      </c>
      <c r="C4030" s="51" t="s">
        <v>198</v>
      </c>
      <c r="D40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30" s="118" t="s">
        <v>4492</v>
      </c>
      <c r="F4030" s="75" t="s">
        <v>537</v>
      </c>
      <c r="G40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30" s="77">
        <v>118</v>
      </c>
      <c r="J4030" s="52">
        <v>2.5555599999999998</v>
      </c>
      <c r="K4030" s="53">
        <f>Tabla3[[#This Row],[PRECIOS]]-Tabla3[[#This Row],[PRECIOS]]*10%</f>
        <v>2.3000039999999999</v>
      </c>
      <c r="L4030" s="101"/>
      <c r="M4030" s="54"/>
      <c r="N4030" s="55">
        <f>IFERROR(Tabla3[[#This Row],[PRECIOS]]-Tabla3[[#This Row],[PRECIOS]]*Tabla3[[#This Row],[% PRODUCTO]]," ")</f>
        <v>2.5555599999999998</v>
      </c>
      <c r="O4030" s="54"/>
      <c r="P4030" s="55">
        <f>IFERROR(Tabla3[[#This Row],[OCULTAR2]]-Tabla3[[#This Row],[OCULTAR2]]*Tabla3[[#This Row],[% LÍNEA]]," ")</f>
        <v>2.5555599999999998</v>
      </c>
      <c r="Q4030" s="56">
        <f>IFERROR(Tabla3[[#This Row],[% PRODUCTO]]+Tabla3[[#This Row],[% LÍNEA]]," ")</f>
        <v>0</v>
      </c>
      <c r="R4030" s="53">
        <f>Tabla3[[#This Row],[OCULTAR3]]</f>
        <v>2.5555599999999998</v>
      </c>
      <c r="S4030" s="53">
        <f>Tabla3[[#This Row],[PRECIO SIN %]]-Tabla3[[#This Row],[PRECIO SIN %]]*10%</f>
        <v>2.3000039999999999</v>
      </c>
      <c r="T4030" s="80">
        <f>(Tabla3[[#This Row],[PRECIO CON DESCT.]]-(Tabla3[[#This Row],[PRECIO CON DESCT.]]*$T$6))</f>
        <v>1.4490025200000001</v>
      </c>
      <c r="U4030" s="96"/>
      <c r="V4030" s="94">
        <f>Tabla3[[#This Row],[PRECIO %      en $]]*Tabla3[[#This Row],[PEDIDO ]]</f>
        <v>0</v>
      </c>
      <c r="W4030" s="57">
        <f>Tabla3[[#This Row],[PRECIO CON DESCT.]]*Tabla3[[#This Row],[PEDIDO ]]</f>
        <v>0</v>
      </c>
      <c r="X4030" s="58">
        <f>Tabla3[[#This Row],[PRECIO SIN %]]*Tabla3[[#This Row],[PEDIDO ]]</f>
        <v>0</v>
      </c>
    </row>
    <row r="4031" spans="1:24" ht="33" customHeight="1" x14ac:dyDescent="0.4">
      <c r="A4031" s="125">
        <v>7591585112439</v>
      </c>
      <c r="B4031" s="59" t="s">
        <v>424</v>
      </c>
      <c r="C4031" s="59" t="s">
        <v>104</v>
      </c>
      <c r="D40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31" s="119" t="s">
        <v>4493</v>
      </c>
      <c r="F4031" s="76" t="s">
        <v>526</v>
      </c>
      <c r="G40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31" s="78">
        <v>18</v>
      </c>
      <c r="J4031" s="52">
        <v>4.6666699999999999</v>
      </c>
      <c r="K4031" s="60">
        <f>Tabla3[[#This Row],[PRECIOS]]-Tabla3[[#This Row],[PRECIOS]]*10%</f>
        <v>4.2000029999999997</v>
      </c>
      <c r="L4031" s="101"/>
      <c r="M4031" s="61"/>
      <c r="N4031" s="55">
        <f>IFERROR(Tabla3[[#This Row],[PRECIOS]]-Tabla3[[#This Row],[PRECIOS]]*Tabla3[[#This Row],[% PRODUCTO]]," ")</f>
        <v>4.6666699999999999</v>
      </c>
      <c r="O4031" s="61"/>
      <c r="P4031" s="55">
        <f>IFERROR(Tabla3[[#This Row],[OCULTAR2]]-Tabla3[[#This Row],[OCULTAR2]]*Tabla3[[#This Row],[% LÍNEA]]," ")</f>
        <v>4.6666699999999999</v>
      </c>
      <c r="Q4031" s="56">
        <f>IFERROR(Tabla3[[#This Row],[% PRODUCTO]]+Tabla3[[#This Row],[% LÍNEA]]," ")</f>
        <v>0</v>
      </c>
      <c r="R4031" s="60">
        <f>Tabla3[[#This Row],[OCULTAR3]]</f>
        <v>4.6666699999999999</v>
      </c>
      <c r="S4031" s="60">
        <f>Tabla3[[#This Row],[PRECIO SIN %]]-Tabla3[[#This Row],[PRECIO SIN %]]*10%</f>
        <v>4.2000029999999997</v>
      </c>
      <c r="T4031" s="80">
        <f>(Tabla3[[#This Row],[PRECIO CON DESCT.]]-(Tabla3[[#This Row],[PRECIO CON DESCT.]]*$T$6))</f>
        <v>2.64600189</v>
      </c>
      <c r="U4031" s="96"/>
      <c r="V4031" s="94">
        <f>Tabla3[[#This Row],[PRECIO %      en $]]*Tabla3[[#This Row],[PEDIDO ]]</f>
        <v>0</v>
      </c>
      <c r="W4031" s="57">
        <f>Tabla3[[#This Row],[PRECIO CON DESCT.]]*Tabla3[[#This Row],[PEDIDO ]]</f>
        <v>0</v>
      </c>
      <c r="X4031" s="58">
        <f>Tabla3[[#This Row],[PRECIO SIN %]]*Tabla3[[#This Row],[PEDIDO ]]</f>
        <v>0</v>
      </c>
    </row>
    <row r="4032" spans="1:24" ht="33" customHeight="1" x14ac:dyDescent="0.4">
      <c r="A4032" s="124">
        <v>7591309252007</v>
      </c>
      <c r="B4032" s="51" t="s">
        <v>424</v>
      </c>
      <c r="C4032" s="51" t="s">
        <v>157</v>
      </c>
      <c r="D40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32" s="118" t="s">
        <v>4494</v>
      </c>
      <c r="F4032" s="75" t="s">
        <v>526</v>
      </c>
      <c r="G40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32" s="77">
        <v>334</v>
      </c>
      <c r="J4032" s="52">
        <v>3.0333299999999999</v>
      </c>
      <c r="K4032" s="53">
        <f>Tabla3[[#This Row],[PRECIOS]]-Tabla3[[#This Row],[PRECIOS]]*10%</f>
        <v>2.729997</v>
      </c>
      <c r="L4032" s="101"/>
      <c r="M4032" s="54"/>
      <c r="N4032" s="55">
        <f>IFERROR(Tabla3[[#This Row],[PRECIOS]]-Tabla3[[#This Row],[PRECIOS]]*Tabla3[[#This Row],[% PRODUCTO]]," ")</f>
        <v>3.0333299999999999</v>
      </c>
      <c r="O4032" s="54"/>
      <c r="P4032" s="55">
        <f>IFERROR(Tabla3[[#This Row],[OCULTAR2]]-Tabla3[[#This Row],[OCULTAR2]]*Tabla3[[#This Row],[% LÍNEA]]," ")</f>
        <v>3.0333299999999999</v>
      </c>
      <c r="Q4032" s="56">
        <f>IFERROR(Tabla3[[#This Row],[% PRODUCTO]]+Tabla3[[#This Row],[% LÍNEA]]," ")</f>
        <v>0</v>
      </c>
      <c r="R4032" s="53">
        <f>Tabla3[[#This Row],[OCULTAR3]]</f>
        <v>3.0333299999999999</v>
      </c>
      <c r="S4032" s="53">
        <f>Tabla3[[#This Row],[PRECIO SIN %]]-Tabla3[[#This Row],[PRECIO SIN %]]*10%</f>
        <v>2.729997</v>
      </c>
      <c r="T4032" s="80">
        <f>(Tabla3[[#This Row],[PRECIO CON DESCT.]]-(Tabla3[[#This Row],[PRECIO CON DESCT.]]*$T$6))</f>
        <v>1.7198981099999999</v>
      </c>
      <c r="U4032" s="96"/>
      <c r="V4032" s="94">
        <f>Tabla3[[#This Row],[PRECIO %      en $]]*Tabla3[[#This Row],[PEDIDO ]]</f>
        <v>0</v>
      </c>
      <c r="W4032" s="57">
        <f>Tabla3[[#This Row],[PRECIO CON DESCT.]]*Tabla3[[#This Row],[PEDIDO ]]</f>
        <v>0</v>
      </c>
      <c r="X4032" s="58">
        <f>Tabla3[[#This Row],[PRECIO SIN %]]*Tabla3[[#This Row],[PEDIDO ]]</f>
        <v>0</v>
      </c>
    </row>
    <row r="4033" spans="1:24" ht="33" customHeight="1" x14ac:dyDescent="0.4">
      <c r="A4033" s="125">
        <v>7591309222000</v>
      </c>
      <c r="B4033" s="59" t="s">
        <v>424</v>
      </c>
      <c r="C4033" s="59" t="s">
        <v>157</v>
      </c>
      <c r="D40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33" s="119" t="s">
        <v>4495</v>
      </c>
      <c r="F4033" s="76" t="s">
        <v>526</v>
      </c>
      <c r="G40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33" s="78">
        <v>230</v>
      </c>
      <c r="J4033" s="52">
        <v>2.9666700000000001</v>
      </c>
      <c r="K4033" s="60">
        <f>Tabla3[[#This Row],[PRECIOS]]-Tabla3[[#This Row],[PRECIOS]]*10%</f>
        <v>2.6700030000000003</v>
      </c>
      <c r="L4033" s="101"/>
      <c r="M4033" s="61"/>
      <c r="N4033" s="55">
        <f>IFERROR(Tabla3[[#This Row],[PRECIOS]]-Tabla3[[#This Row],[PRECIOS]]*Tabla3[[#This Row],[% PRODUCTO]]," ")</f>
        <v>2.9666700000000001</v>
      </c>
      <c r="O4033" s="61"/>
      <c r="P4033" s="55">
        <f>IFERROR(Tabla3[[#This Row],[OCULTAR2]]-Tabla3[[#This Row],[OCULTAR2]]*Tabla3[[#This Row],[% LÍNEA]]," ")</f>
        <v>2.9666700000000001</v>
      </c>
      <c r="Q4033" s="56">
        <f>IFERROR(Tabla3[[#This Row],[% PRODUCTO]]+Tabla3[[#This Row],[% LÍNEA]]," ")</f>
        <v>0</v>
      </c>
      <c r="R4033" s="60">
        <f>Tabla3[[#This Row],[OCULTAR3]]</f>
        <v>2.9666700000000001</v>
      </c>
      <c r="S4033" s="60">
        <f>Tabla3[[#This Row],[PRECIO SIN %]]-Tabla3[[#This Row],[PRECIO SIN %]]*10%</f>
        <v>2.6700030000000003</v>
      </c>
      <c r="T4033" s="80">
        <f>(Tabla3[[#This Row],[PRECIO CON DESCT.]]-(Tabla3[[#This Row],[PRECIO CON DESCT.]]*$T$6))</f>
        <v>1.6821018900000002</v>
      </c>
      <c r="U4033" s="96"/>
      <c r="V4033" s="94">
        <f>Tabla3[[#This Row],[PRECIO %      en $]]*Tabla3[[#This Row],[PEDIDO ]]</f>
        <v>0</v>
      </c>
      <c r="W4033" s="57">
        <f>Tabla3[[#This Row],[PRECIO CON DESCT.]]*Tabla3[[#This Row],[PEDIDO ]]</f>
        <v>0</v>
      </c>
      <c r="X4033" s="58">
        <f>Tabla3[[#This Row],[PRECIO SIN %]]*Tabla3[[#This Row],[PEDIDO ]]</f>
        <v>0</v>
      </c>
    </row>
    <row r="4034" spans="1:24" ht="33" customHeight="1" x14ac:dyDescent="0.4">
      <c r="A4034" s="124">
        <v>7597134000103</v>
      </c>
      <c r="B4034" s="51" t="s">
        <v>424</v>
      </c>
      <c r="C4034" s="51" t="s">
        <v>426</v>
      </c>
      <c r="D40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34" s="118" t="s">
        <v>4496</v>
      </c>
      <c r="F4034" s="75" t="s">
        <v>537</v>
      </c>
      <c r="G40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34" s="77">
        <v>130</v>
      </c>
      <c r="J4034" s="52">
        <v>7</v>
      </c>
      <c r="K4034" s="53">
        <f>Tabla3[[#This Row],[PRECIOS]]-Tabla3[[#This Row],[PRECIOS]]*10%</f>
        <v>6.3</v>
      </c>
      <c r="L4034" s="101"/>
      <c r="M4034" s="54"/>
      <c r="N4034" s="55">
        <f>IFERROR(Tabla3[[#This Row],[PRECIOS]]-Tabla3[[#This Row],[PRECIOS]]*Tabla3[[#This Row],[% PRODUCTO]]," ")</f>
        <v>7</v>
      </c>
      <c r="O4034" s="54"/>
      <c r="P4034" s="55">
        <f>IFERROR(Tabla3[[#This Row],[OCULTAR2]]-Tabla3[[#This Row],[OCULTAR2]]*Tabla3[[#This Row],[% LÍNEA]]," ")</f>
        <v>7</v>
      </c>
      <c r="Q4034" s="56">
        <f>IFERROR(Tabla3[[#This Row],[% PRODUCTO]]+Tabla3[[#This Row],[% LÍNEA]]," ")</f>
        <v>0</v>
      </c>
      <c r="R4034" s="53">
        <f>Tabla3[[#This Row],[OCULTAR3]]</f>
        <v>7</v>
      </c>
      <c r="S4034" s="53">
        <f>Tabla3[[#This Row],[PRECIO SIN %]]-Tabla3[[#This Row],[PRECIO SIN %]]*10%</f>
        <v>6.3</v>
      </c>
      <c r="T4034" s="80">
        <f>(Tabla3[[#This Row],[PRECIO CON DESCT.]]-(Tabla3[[#This Row],[PRECIO CON DESCT.]]*$T$6))</f>
        <v>3.9689999999999999</v>
      </c>
      <c r="U4034" s="96"/>
      <c r="V4034" s="94">
        <f>Tabla3[[#This Row],[PRECIO %      en $]]*Tabla3[[#This Row],[PEDIDO ]]</f>
        <v>0</v>
      </c>
      <c r="W4034" s="57">
        <f>Tabla3[[#This Row],[PRECIO CON DESCT.]]*Tabla3[[#This Row],[PEDIDO ]]</f>
        <v>0</v>
      </c>
      <c r="X4034" s="58">
        <f>Tabla3[[#This Row],[PRECIO SIN %]]*Tabla3[[#This Row],[PEDIDO ]]</f>
        <v>0</v>
      </c>
    </row>
    <row r="4035" spans="1:24" ht="33" customHeight="1" x14ac:dyDescent="0.4">
      <c r="A4035" s="125">
        <v>8411047133156</v>
      </c>
      <c r="B4035" s="59" t="s">
        <v>424</v>
      </c>
      <c r="C4035" s="59" t="s">
        <v>174</v>
      </c>
      <c r="D40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035" s="119" t="s">
        <v>4497</v>
      </c>
      <c r="F4035" s="76" t="s">
        <v>526</v>
      </c>
      <c r="G40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035" s="78">
        <v>1</v>
      </c>
      <c r="J4035" s="52">
        <v>11.44444</v>
      </c>
      <c r="K4035" s="60">
        <f>Tabla3[[#This Row],[PRECIOS]]-Tabla3[[#This Row],[PRECIOS]]*10%</f>
        <v>10.299996</v>
      </c>
      <c r="L4035" s="101" t="s">
        <v>5327</v>
      </c>
      <c r="M4035" s="61"/>
      <c r="N4035" s="55">
        <f>IFERROR(Tabla3[[#This Row],[PRECIOS]]-Tabla3[[#This Row],[PRECIOS]]*Tabla3[[#This Row],[% PRODUCTO]]," ")</f>
        <v>11.44444</v>
      </c>
      <c r="O4035" s="61"/>
      <c r="P4035" s="55">
        <f>IFERROR(Tabla3[[#This Row],[OCULTAR2]]-Tabla3[[#This Row],[OCULTAR2]]*Tabla3[[#This Row],[% LÍNEA]]," ")</f>
        <v>11.44444</v>
      </c>
      <c r="Q4035" s="56">
        <f>IFERROR(Tabla3[[#This Row],[% PRODUCTO]]+Tabla3[[#This Row],[% LÍNEA]]," ")</f>
        <v>0</v>
      </c>
      <c r="R4035" s="60">
        <f>Tabla3[[#This Row],[OCULTAR3]]</f>
        <v>11.44444</v>
      </c>
      <c r="S4035" s="60">
        <f>Tabla3[[#This Row],[PRECIO SIN %]]-Tabla3[[#This Row],[PRECIO SIN %]]*10%</f>
        <v>10.299996</v>
      </c>
      <c r="T4035" s="80">
        <f>(Tabla3[[#This Row],[PRECIO CON DESCT.]]-(Tabla3[[#This Row],[PRECIO CON DESCT.]]*$T$6))</f>
        <v>6.4889974800000001</v>
      </c>
      <c r="U4035" s="96"/>
      <c r="V4035" s="94">
        <f>Tabla3[[#This Row],[PRECIO %      en $]]*Tabla3[[#This Row],[PEDIDO ]]</f>
        <v>0</v>
      </c>
      <c r="W4035" s="57">
        <f>Tabla3[[#This Row],[PRECIO CON DESCT.]]*Tabla3[[#This Row],[PEDIDO ]]</f>
        <v>0</v>
      </c>
      <c r="X4035" s="58">
        <f>Tabla3[[#This Row],[PRECIO SIN %]]*Tabla3[[#This Row],[PEDIDO ]]</f>
        <v>0</v>
      </c>
    </row>
    <row r="4036" spans="1:24" ht="33" customHeight="1" x14ac:dyDescent="0.4">
      <c r="A4036" s="124">
        <v>818821001485</v>
      </c>
      <c r="B4036" s="51" t="s">
        <v>424</v>
      </c>
      <c r="C4036" s="51" t="s">
        <v>174</v>
      </c>
      <c r="D40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036" s="118" t="s">
        <v>4498</v>
      </c>
      <c r="F4036" s="75" t="s">
        <v>526</v>
      </c>
      <c r="G40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036" s="77">
        <v>7</v>
      </c>
      <c r="J4036" s="52">
        <v>8.61111</v>
      </c>
      <c r="K4036" s="53">
        <f>Tabla3[[#This Row],[PRECIOS]]-Tabla3[[#This Row],[PRECIOS]]*10%</f>
        <v>7.7499989999999999</v>
      </c>
      <c r="L4036" s="101" t="s">
        <v>5327</v>
      </c>
      <c r="M4036" s="54"/>
      <c r="N4036" s="55">
        <f>IFERROR(Tabla3[[#This Row],[PRECIOS]]-Tabla3[[#This Row],[PRECIOS]]*Tabla3[[#This Row],[% PRODUCTO]]," ")</f>
        <v>8.61111</v>
      </c>
      <c r="O4036" s="54"/>
      <c r="P4036" s="55">
        <f>IFERROR(Tabla3[[#This Row],[OCULTAR2]]-Tabla3[[#This Row],[OCULTAR2]]*Tabla3[[#This Row],[% LÍNEA]]," ")</f>
        <v>8.61111</v>
      </c>
      <c r="Q4036" s="56">
        <f>IFERROR(Tabla3[[#This Row],[% PRODUCTO]]+Tabla3[[#This Row],[% LÍNEA]]," ")</f>
        <v>0</v>
      </c>
      <c r="R4036" s="53">
        <f>Tabla3[[#This Row],[OCULTAR3]]</f>
        <v>8.61111</v>
      </c>
      <c r="S4036" s="53">
        <f>Tabla3[[#This Row],[PRECIO SIN %]]-Tabla3[[#This Row],[PRECIO SIN %]]*10%</f>
        <v>7.7499989999999999</v>
      </c>
      <c r="T4036" s="80">
        <f>(Tabla3[[#This Row],[PRECIO CON DESCT.]]-(Tabla3[[#This Row],[PRECIO CON DESCT.]]*$T$6))</f>
        <v>4.8824993699999997</v>
      </c>
      <c r="U4036" s="96"/>
      <c r="V4036" s="94">
        <f>Tabla3[[#This Row],[PRECIO %      en $]]*Tabla3[[#This Row],[PEDIDO ]]</f>
        <v>0</v>
      </c>
      <c r="W4036" s="57">
        <f>Tabla3[[#This Row],[PRECIO CON DESCT.]]*Tabla3[[#This Row],[PEDIDO ]]</f>
        <v>0</v>
      </c>
      <c r="X4036" s="58">
        <f>Tabla3[[#This Row],[PRECIO SIN %]]*Tabla3[[#This Row],[PEDIDO ]]</f>
        <v>0</v>
      </c>
    </row>
    <row r="4037" spans="1:24" ht="33" customHeight="1" x14ac:dyDescent="0.4">
      <c r="A4037" s="125">
        <v>8411047144138</v>
      </c>
      <c r="B4037" s="59" t="s">
        <v>424</v>
      </c>
      <c r="C4037" s="59" t="s">
        <v>174</v>
      </c>
      <c r="D40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037" s="119" t="s">
        <v>4499</v>
      </c>
      <c r="F4037" s="76" t="s">
        <v>526</v>
      </c>
      <c r="G40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037" s="78">
        <v>2</v>
      </c>
      <c r="J4037" s="52">
        <v>11.44444</v>
      </c>
      <c r="K4037" s="60">
        <f>Tabla3[[#This Row],[PRECIOS]]-Tabla3[[#This Row],[PRECIOS]]*10%</f>
        <v>10.299996</v>
      </c>
      <c r="L4037" s="101" t="s">
        <v>5327</v>
      </c>
      <c r="M4037" s="61"/>
      <c r="N4037" s="55">
        <f>IFERROR(Tabla3[[#This Row],[PRECIOS]]-Tabla3[[#This Row],[PRECIOS]]*Tabla3[[#This Row],[% PRODUCTO]]," ")</f>
        <v>11.44444</v>
      </c>
      <c r="O4037" s="61"/>
      <c r="P4037" s="55">
        <f>IFERROR(Tabla3[[#This Row],[OCULTAR2]]-Tabla3[[#This Row],[OCULTAR2]]*Tabla3[[#This Row],[% LÍNEA]]," ")</f>
        <v>11.44444</v>
      </c>
      <c r="Q4037" s="56">
        <f>IFERROR(Tabla3[[#This Row],[% PRODUCTO]]+Tabla3[[#This Row],[% LÍNEA]]," ")</f>
        <v>0</v>
      </c>
      <c r="R4037" s="60">
        <f>Tabla3[[#This Row],[OCULTAR3]]</f>
        <v>11.44444</v>
      </c>
      <c r="S4037" s="60">
        <f>Tabla3[[#This Row],[PRECIO SIN %]]-Tabla3[[#This Row],[PRECIO SIN %]]*10%</f>
        <v>10.299996</v>
      </c>
      <c r="T4037" s="80">
        <f>(Tabla3[[#This Row],[PRECIO CON DESCT.]]-(Tabla3[[#This Row],[PRECIO CON DESCT.]]*$T$6))</f>
        <v>6.4889974800000001</v>
      </c>
      <c r="U4037" s="96"/>
      <c r="V4037" s="94">
        <f>Tabla3[[#This Row],[PRECIO %      en $]]*Tabla3[[#This Row],[PEDIDO ]]</f>
        <v>0</v>
      </c>
      <c r="W4037" s="57">
        <f>Tabla3[[#This Row],[PRECIO CON DESCT.]]*Tabla3[[#This Row],[PEDIDO ]]</f>
        <v>0</v>
      </c>
      <c r="X4037" s="58">
        <f>Tabla3[[#This Row],[PRECIO SIN %]]*Tabla3[[#This Row],[PEDIDO ]]</f>
        <v>0</v>
      </c>
    </row>
    <row r="4038" spans="1:24" ht="33" customHeight="1" x14ac:dyDescent="0.4">
      <c r="A4038" s="124">
        <v>7591485002878</v>
      </c>
      <c r="B4038" s="51" t="s">
        <v>424</v>
      </c>
      <c r="C4038" s="51" t="s">
        <v>187</v>
      </c>
      <c r="D40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38" s="118" t="s">
        <v>4500</v>
      </c>
      <c r="F4038" s="75" t="s">
        <v>526</v>
      </c>
      <c r="G40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38" s="77">
        <v>18</v>
      </c>
      <c r="J4038" s="52">
        <v>5.73</v>
      </c>
      <c r="K4038" s="53">
        <f>Tabla3[[#This Row],[PRECIOS]]-Tabla3[[#This Row],[PRECIOS]]*10%</f>
        <v>5.157</v>
      </c>
      <c r="L4038" s="101"/>
      <c r="M4038" s="54"/>
      <c r="N4038" s="55">
        <f>IFERROR(Tabla3[[#This Row],[PRECIOS]]-Tabla3[[#This Row],[PRECIOS]]*Tabla3[[#This Row],[% PRODUCTO]]," ")</f>
        <v>5.73</v>
      </c>
      <c r="O4038" s="54"/>
      <c r="P4038" s="55">
        <f>IFERROR(Tabla3[[#This Row],[OCULTAR2]]-Tabla3[[#This Row],[OCULTAR2]]*Tabla3[[#This Row],[% LÍNEA]]," ")</f>
        <v>5.73</v>
      </c>
      <c r="Q4038" s="56">
        <f>IFERROR(Tabla3[[#This Row],[% PRODUCTO]]+Tabla3[[#This Row],[% LÍNEA]]," ")</f>
        <v>0</v>
      </c>
      <c r="R4038" s="53">
        <f>Tabla3[[#This Row],[OCULTAR3]]</f>
        <v>5.73</v>
      </c>
      <c r="S4038" s="53">
        <f>Tabla3[[#This Row],[PRECIO SIN %]]-Tabla3[[#This Row],[PRECIO SIN %]]*10%</f>
        <v>5.157</v>
      </c>
      <c r="T4038" s="80">
        <f>(Tabla3[[#This Row],[PRECIO CON DESCT.]]-(Tabla3[[#This Row],[PRECIO CON DESCT.]]*$T$6))</f>
        <v>3.24891</v>
      </c>
      <c r="U4038" s="96"/>
      <c r="V4038" s="94">
        <f>Tabla3[[#This Row],[PRECIO %      en $]]*Tabla3[[#This Row],[PEDIDO ]]</f>
        <v>0</v>
      </c>
      <c r="W4038" s="57">
        <f>Tabla3[[#This Row],[PRECIO CON DESCT.]]*Tabla3[[#This Row],[PEDIDO ]]</f>
        <v>0</v>
      </c>
      <c r="X4038" s="58">
        <f>Tabla3[[#This Row],[PRECIO SIN %]]*Tabla3[[#This Row],[PEDIDO ]]</f>
        <v>0</v>
      </c>
    </row>
    <row r="4039" spans="1:24" ht="33" customHeight="1" x14ac:dyDescent="0.4">
      <c r="A4039" s="125">
        <v>7591309000547</v>
      </c>
      <c r="B4039" s="59" t="s">
        <v>424</v>
      </c>
      <c r="C4039" s="59" t="s">
        <v>157</v>
      </c>
      <c r="D40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039" s="119" t="s">
        <v>4501</v>
      </c>
      <c r="F4039" s="76" t="s">
        <v>526</v>
      </c>
      <c r="G40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039" s="78">
        <v>522</v>
      </c>
      <c r="J4039" s="52">
        <v>4.5777799999999997</v>
      </c>
      <c r="K4039" s="60">
        <f>Tabla3[[#This Row],[PRECIOS]]-Tabla3[[#This Row],[PRECIOS]]*10%</f>
        <v>4.1200019999999995</v>
      </c>
      <c r="L4039" s="101" t="s">
        <v>5327</v>
      </c>
      <c r="M4039" s="61"/>
      <c r="N4039" s="55">
        <f>IFERROR(Tabla3[[#This Row],[PRECIOS]]-Tabla3[[#This Row],[PRECIOS]]*Tabla3[[#This Row],[% PRODUCTO]]," ")</f>
        <v>4.5777799999999997</v>
      </c>
      <c r="O4039" s="61"/>
      <c r="P4039" s="55">
        <f>IFERROR(Tabla3[[#This Row],[OCULTAR2]]-Tabla3[[#This Row],[OCULTAR2]]*Tabla3[[#This Row],[% LÍNEA]]," ")</f>
        <v>4.5777799999999997</v>
      </c>
      <c r="Q4039" s="56">
        <f>IFERROR(Tabla3[[#This Row],[% PRODUCTO]]+Tabla3[[#This Row],[% LÍNEA]]," ")</f>
        <v>0</v>
      </c>
      <c r="R4039" s="60">
        <f>Tabla3[[#This Row],[OCULTAR3]]</f>
        <v>4.5777799999999997</v>
      </c>
      <c r="S4039" s="60">
        <f>Tabla3[[#This Row],[PRECIO SIN %]]-Tabla3[[#This Row],[PRECIO SIN %]]*10%</f>
        <v>4.1200019999999995</v>
      </c>
      <c r="T4039" s="80">
        <f>(Tabla3[[#This Row],[PRECIO CON DESCT.]]-(Tabla3[[#This Row],[PRECIO CON DESCT.]]*$T$6))</f>
        <v>2.5956012599999996</v>
      </c>
      <c r="U4039" s="96"/>
      <c r="V4039" s="94">
        <f>Tabla3[[#This Row],[PRECIO %      en $]]*Tabla3[[#This Row],[PEDIDO ]]</f>
        <v>0</v>
      </c>
      <c r="W4039" s="57">
        <f>Tabla3[[#This Row],[PRECIO CON DESCT.]]*Tabla3[[#This Row],[PEDIDO ]]</f>
        <v>0</v>
      </c>
      <c r="X4039" s="58">
        <f>Tabla3[[#This Row],[PRECIO SIN %]]*Tabla3[[#This Row],[PEDIDO ]]</f>
        <v>0</v>
      </c>
    </row>
    <row r="4040" spans="1:24" ht="33" customHeight="1" x14ac:dyDescent="0.4">
      <c r="A4040" s="124">
        <v>7591616000162</v>
      </c>
      <c r="B4040" s="51" t="s">
        <v>424</v>
      </c>
      <c r="C4040" s="51" t="s">
        <v>198</v>
      </c>
      <c r="D40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40" s="118" t="s">
        <v>4502</v>
      </c>
      <c r="F4040" s="75" t="s">
        <v>537</v>
      </c>
      <c r="G40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40" s="77">
        <v>107</v>
      </c>
      <c r="J4040" s="52">
        <v>2.3222200000000002</v>
      </c>
      <c r="K4040" s="53">
        <f>Tabla3[[#This Row],[PRECIOS]]-Tabla3[[#This Row],[PRECIOS]]*10%</f>
        <v>2.089998</v>
      </c>
      <c r="L4040" s="101"/>
      <c r="M4040" s="54"/>
      <c r="N4040" s="55">
        <f>IFERROR(Tabla3[[#This Row],[PRECIOS]]-Tabla3[[#This Row],[PRECIOS]]*Tabla3[[#This Row],[% PRODUCTO]]," ")</f>
        <v>2.3222200000000002</v>
      </c>
      <c r="O4040" s="54"/>
      <c r="P4040" s="55">
        <f>IFERROR(Tabla3[[#This Row],[OCULTAR2]]-Tabla3[[#This Row],[OCULTAR2]]*Tabla3[[#This Row],[% LÍNEA]]," ")</f>
        <v>2.3222200000000002</v>
      </c>
      <c r="Q4040" s="56">
        <f>IFERROR(Tabla3[[#This Row],[% PRODUCTO]]+Tabla3[[#This Row],[% LÍNEA]]," ")</f>
        <v>0</v>
      </c>
      <c r="R4040" s="53">
        <f>Tabla3[[#This Row],[OCULTAR3]]</f>
        <v>2.3222200000000002</v>
      </c>
      <c r="S4040" s="53">
        <f>Tabla3[[#This Row],[PRECIO SIN %]]-Tabla3[[#This Row],[PRECIO SIN %]]*10%</f>
        <v>2.089998</v>
      </c>
      <c r="T4040" s="80">
        <f>(Tabla3[[#This Row],[PRECIO CON DESCT.]]-(Tabla3[[#This Row],[PRECIO CON DESCT.]]*$T$6))</f>
        <v>1.3166987400000001</v>
      </c>
      <c r="U4040" s="96"/>
      <c r="V4040" s="94">
        <f>Tabla3[[#This Row],[PRECIO %      en $]]*Tabla3[[#This Row],[PEDIDO ]]</f>
        <v>0</v>
      </c>
      <c r="W4040" s="57">
        <f>Tabla3[[#This Row],[PRECIO CON DESCT.]]*Tabla3[[#This Row],[PEDIDO ]]</f>
        <v>0</v>
      </c>
      <c r="X4040" s="58">
        <f>Tabla3[[#This Row],[PRECIO SIN %]]*Tabla3[[#This Row],[PEDIDO ]]</f>
        <v>0</v>
      </c>
    </row>
    <row r="4041" spans="1:24" ht="33" customHeight="1" x14ac:dyDescent="0.4">
      <c r="A4041" s="124">
        <v>7594001450092</v>
      </c>
      <c r="B4041" s="51" t="s">
        <v>424</v>
      </c>
      <c r="C4041" s="51" t="s">
        <v>427</v>
      </c>
      <c r="D40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41" s="118" t="s">
        <v>4503</v>
      </c>
      <c r="F4041" s="75" t="s">
        <v>526</v>
      </c>
      <c r="G40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41" s="77">
        <v>237</v>
      </c>
      <c r="J4041" s="52">
        <v>1.3</v>
      </c>
      <c r="K4041" s="53">
        <f>Tabla3[[#This Row],[PRECIOS]]-Tabla3[[#This Row],[PRECIOS]]*10%</f>
        <v>1.17</v>
      </c>
      <c r="L4041" s="101"/>
      <c r="M4041" s="54"/>
      <c r="N4041" s="55">
        <f>IFERROR(Tabla3[[#This Row],[PRECIOS]]-Tabla3[[#This Row],[PRECIOS]]*Tabla3[[#This Row],[% PRODUCTO]]," ")</f>
        <v>1.3</v>
      </c>
      <c r="O4041" s="54"/>
      <c r="P4041" s="55">
        <f>IFERROR(Tabla3[[#This Row],[OCULTAR2]]-Tabla3[[#This Row],[OCULTAR2]]*Tabla3[[#This Row],[% LÍNEA]]," ")</f>
        <v>1.3</v>
      </c>
      <c r="Q4041" s="56">
        <f>IFERROR(Tabla3[[#This Row],[% PRODUCTO]]+Tabla3[[#This Row],[% LÍNEA]]," ")</f>
        <v>0</v>
      </c>
      <c r="R4041" s="53">
        <f>Tabla3[[#This Row],[OCULTAR3]]</f>
        <v>1.3</v>
      </c>
      <c r="S4041" s="53">
        <f>Tabla3[[#This Row],[PRECIO SIN %]]-Tabla3[[#This Row],[PRECIO SIN %]]*10%</f>
        <v>1.17</v>
      </c>
      <c r="T4041" s="80">
        <f>(Tabla3[[#This Row],[PRECIO CON DESCT.]]-(Tabla3[[#This Row],[PRECIO CON DESCT.]]*$T$6))</f>
        <v>0.73709999999999998</v>
      </c>
      <c r="U4041" s="96"/>
      <c r="V4041" s="94">
        <f>Tabla3[[#This Row],[PRECIO %      en $]]*Tabla3[[#This Row],[PEDIDO ]]</f>
        <v>0</v>
      </c>
      <c r="W4041" s="57">
        <f>Tabla3[[#This Row],[PRECIO CON DESCT.]]*Tabla3[[#This Row],[PEDIDO ]]</f>
        <v>0</v>
      </c>
      <c r="X4041" s="58">
        <f>Tabla3[[#This Row],[PRECIO SIN %]]*Tabla3[[#This Row],[PEDIDO ]]</f>
        <v>0</v>
      </c>
    </row>
    <row r="4042" spans="1:24" ht="33" customHeight="1" x14ac:dyDescent="0.4">
      <c r="A4042" s="125">
        <v>7599955000010</v>
      </c>
      <c r="B4042" s="59" t="s">
        <v>424</v>
      </c>
      <c r="C4042" s="59" t="s">
        <v>428</v>
      </c>
      <c r="D40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🌡</v>
      </c>
      <c r="E4042" s="119" t="s">
        <v>4504</v>
      </c>
      <c r="F4042" s="76" t="s">
        <v>537</v>
      </c>
      <c r="G40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42" s="78">
        <v>117</v>
      </c>
      <c r="J4042" s="52">
        <v>8.3000000000000007</v>
      </c>
      <c r="K4042" s="60">
        <f>Tabla3[[#This Row],[PRECIOS]]-Tabla3[[#This Row],[PRECIOS]]*10%</f>
        <v>7.4700000000000006</v>
      </c>
      <c r="L4042" s="101" t="s">
        <v>5328</v>
      </c>
      <c r="M4042" s="61"/>
      <c r="N4042" s="55">
        <f>IFERROR(Tabla3[[#This Row],[PRECIOS]]-Tabla3[[#This Row],[PRECIOS]]*Tabla3[[#This Row],[% PRODUCTO]]," ")</f>
        <v>8.3000000000000007</v>
      </c>
      <c r="O4042" s="61"/>
      <c r="P4042" s="55">
        <f>IFERROR(Tabla3[[#This Row],[OCULTAR2]]-Tabla3[[#This Row],[OCULTAR2]]*Tabla3[[#This Row],[% LÍNEA]]," ")</f>
        <v>8.3000000000000007</v>
      </c>
      <c r="Q4042" s="56">
        <f>IFERROR(Tabla3[[#This Row],[% PRODUCTO]]+Tabla3[[#This Row],[% LÍNEA]]," ")</f>
        <v>0</v>
      </c>
      <c r="R4042" s="60">
        <f>Tabla3[[#This Row],[OCULTAR3]]</f>
        <v>8.3000000000000007</v>
      </c>
      <c r="S4042" s="60">
        <f>Tabla3[[#This Row],[PRECIO SIN %]]-Tabla3[[#This Row],[PRECIO SIN %]]*10%</f>
        <v>7.4700000000000006</v>
      </c>
      <c r="T4042" s="80">
        <f>(Tabla3[[#This Row],[PRECIO CON DESCT.]]-(Tabla3[[#This Row],[PRECIO CON DESCT.]]*$T$6))</f>
        <v>4.7061000000000011</v>
      </c>
      <c r="U4042" s="96"/>
      <c r="V4042" s="94">
        <f>Tabla3[[#This Row],[PRECIO %      en $]]*Tabla3[[#This Row],[PEDIDO ]]</f>
        <v>0</v>
      </c>
      <c r="W4042" s="57">
        <f>Tabla3[[#This Row],[PRECIO CON DESCT.]]*Tabla3[[#This Row],[PEDIDO ]]</f>
        <v>0</v>
      </c>
      <c r="X4042" s="58">
        <f>Tabla3[[#This Row],[PRECIO SIN %]]*Tabla3[[#This Row],[PEDIDO ]]</f>
        <v>0</v>
      </c>
    </row>
    <row r="4043" spans="1:24" ht="33" customHeight="1" x14ac:dyDescent="0.4">
      <c r="A4043" s="124">
        <v>323533709</v>
      </c>
      <c r="B4043" s="51" t="s">
        <v>424</v>
      </c>
      <c r="C4043" s="51" t="s">
        <v>428</v>
      </c>
      <c r="D40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🌡</v>
      </c>
      <c r="E4043" s="118" t="s">
        <v>4505</v>
      </c>
      <c r="F4043" s="75" t="s">
        <v>537</v>
      </c>
      <c r="G40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43" s="77">
        <v>99</v>
      </c>
      <c r="J4043" s="52">
        <v>10.11</v>
      </c>
      <c r="K4043" s="53">
        <f>Tabla3[[#This Row],[PRECIOS]]-Tabla3[[#This Row],[PRECIOS]]*10%</f>
        <v>9.0990000000000002</v>
      </c>
      <c r="L4043" s="101" t="s">
        <v>5328</v>
      </c>
      <c r="M4043" s="54"/>
      <c r="N4043" s="55">
        <f>IFERROR(Tabla3[[#This Row],[PRECIOS]]-Tabla3[[#This Row],[PRECIOS]]*Tabla3[[#This Row],[% PRODUCTO]]," ")</f>
        <v>10.11</v>
      </c>
      <c r="O4043" s="54"/>
      <c r="P4043" s="55">
        <f>IFERROR(Tabla3[[#This Row],[OCULTAR2]]-Tabla3[[#This Row],[OCULTAR2]]*Tabla3[[#This Row],[% LÍNEA]]," ")</f>
        <v>10.11</v>
      </c>
      <c r="Q4043" s="56">
        <f>IFERROR(Tabla3[[#This Row],[% PRODUCTO]]+Tabla3[[#This Row],[% LÍNEA]]," ")</f>
        <v>0</v>
      </c>
      <c r="R4043" s="53">
        <f>Tabla3[[#This Row],[OCULTAR3]]</f>
        <v>10.11</v>
      </c>
      <c r="S4043" s="53">
        <f>Tabla3[[#This Row],[PRECIO SIN %]]-Tabla3[[#This Row],[PRECIO SIN %]]*10%</f>
        <v>9.0990000000000002</v>
      </c>
      <c r="T4043" s="80">
        <f>(Tabla3[[#This Row],[PRECIO CON DESCT.]]-(Tabla3[[#This Row],[PRECIO CON DESCT.]]*$T$6))</f>
        <v>5.7323699999999995</v>
      </c>
      <c r="U4043" s="96"/>
      <c r="V4043" s="94">
        <f>Tabla3[[#This Row],[PRECIO %      en $]]*Tabla3[[#This Row],[PEDIDO ]]</f>
        <v>0</v>
      </c>
      <c r="W4043" s="57">
        <f>Tabla3[[#This Row],[PRECIO CON DESCT.]]*Tabla3[[#This Row],[PEDIDO ]]</f>
        <v>0</v>
      </c>
      <c r="X4043" s="58">
        <f>Tabla3[[#This Row],[PRECIO SIN %]]*Tabla3[[#This Row],[PEDIDO ]]</f>
        <v>0</v>
      </c>
    </row>
    <row r="4044" spans="1:24" ht="33" customHeight="1" x14ac:dyDescent="0.4">
      <c r="A4044" s="125" t="s">
        <v>429</v>
      </c>
      <c r="B4044" s="59" t="s">
        <v>424</v>
      </c>
      <c r="C4044" s="59" t="s">
        <v>430</v>
      </c>
      <c r="D40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44" s="119" t="s">
        <v>4506</v>
      </c>
      <c r="F4044" s="76" t="s">
        <v>537</v>
      </c>
      <c r="G40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44" s="78">
        <v>9</v>
      </c>
      <c r="J4044" s="52">
        <v>8.9444400000000002</v>
      </c>
      <c r="K4044" s="60">
        <f>Tabla3[[#This Row],[PRECIOS]]-Tabla3[[#This Row],[PRECIOS]]*10%</f>
        <v>8.0499960000000002</v>
      </c>
      <c r="L4044" s="101"/>
      <c r="M4044" s="61"/>
      <c r="N4044" s="55">
        <f>IFERROR(Tabla3[[#This Row],[PRECIOS]]-Tabla3[[#This Row],[PRECIOS]]*Tabla3[[#This Row],[% PRODUCTO]]," ")</f>
        <v>8.9444400000000002</v>
      </c>
      <c r="O4044" s="61"/>
      <c r="P4044" s="55">
        <f>IFERROR(Tabla3[[#This Row],[OCULTAR2]]-Tabla3[[#This Row],[OCULTAR2]]*Tabla3[[#This Row],[% LÍNEA]]," ")</f>
        <v>8.9444400000000002</v>
      </c>
      <c r="Q4044" s="56">
        <f>IFERROR(Tabla3[[#This Row],[% PRODUCTO]]+Tabla3[[#This Row],[% LÍNEA]]," ")</f>
        <v>0</v>
      </c>
      <c r="R4044" s="60">
        <f>Tabla3[[#This Row],[OCULTAR3]]</f>
        <v>8.9444400000000002</v>
      </c>
      <c r="S4044" s="60">
        <f>Tabla3[[#This Row],[PRECIO SIN %]]-Tabla3[[#This Row],[PRECIO SIN %]]*10%</f>
        <v>8.0499960000000002</v>
      </c>
      <c r="T4044" s="80">
        <f>(Tabla3[[#This Row],[PRECIO CON DESCT.]]-(Tabla3[[#This Row],[PRECIO CON DESCT.]]*$T$6))</f>
        <v>5.0714974799999997</v>
      </c>
      <c r="U4044" s="96"/>
      <c r="V4044" s="94">
        <f>Tabla3[[#This Row],[PRECIO %      en $]]*Tabla3[[#This Row],[PEDIDO ]]</f>
        <v>0</v>
      </c>
      <c r="W4044" s="57">
        <f>Tabla3[[#This Row],[PRECIO CON DESCT.]]*Tabla3[[#This Row],[PEDIDO ]]</f>
        <v>0</v>
      </c>
      <c r="X4044" s="58">
        <f>Tabla3[[#This Row],[PRECIO SIN %]]*Tabla3[[#This Row],[PEDIDO ]]</f>
        <v>0</v>
      </c>
    </row>
    <row r="4045" spans="1:24" ht="33" customHeight="1" x14ac:dyDescent="0.4">
      <c r="A4045" s="124">
        <v>7593319002313</v>
      </c>
      <c r="B4045" s="51" t="s">
        <v>424</v>
      </c>
      <c r="C4045" s="51" t="s">
        <v>179</v>
      </c>
      <c r="D40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045" s="118" t="s">
        <v>4507</v>
      </c>
      <c r="F4045" s="75" t="s">
        <v>526</v>
      </c>
      <c r="G40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045" s="77">
        <v>24</v>
      </c>
      <c r="J4045" s="52">
        <v>6.7222200000000001</v>
      </c>
      <c r="K4045" s="53">
        <f>Tabla3[[#This Row],[PRECIOS]]-Tabla3[[#This Row],[PRECIOS]]*10%</f>
        <v>6.0499980000000004</v>
      </c>
      <c r="L4045" s="101" t="s">
        <v>5327</v>
      </c>
      <c r="M4045" s="54"/>
      <c r="N4045" s="55">
        <f>IFERROR(Tabla3[[#This Row],[PRECIOS]]-Tabla3[[#This Row],[PRECIOS]]*Tabla3[[#This Row],[% PRODUCTO]]," ")</f>
        <v>6.7222200000000001</v>
      </c>
      <c r="O4045" s="54"/>
      <c r="P4045" s="55">
        <f>IFERROR(Tabla3[[#This Row],[OCULTAR2]]-Tabla3[[#This Row],[OCULTAR2]]*Tabla3[[#This Row],[% LÍNEA]]," ")</f>
        <v>6.7222200000000001</v>
      </c>
      <c r="Q4045" s="56">
        <f>IFERROR(Tabla3[[#This Row],[% PRODUCTO]]+Tabla3[[#This Row],[% LÍNEA]]," ")</f>
        <v>0</v>
      </c>
      <c r="R4045" s="53">
        <f>Tabla3[[#This Row],[OCULTAR3]]</f>
        <v>6.7222200000000001</v>
      </c>
      <c r="S4045" s="53">
        <f>Tabla3[[#This Row],[PRECIO SIN %]]-Tabla3[[#This Row],[PRECIO SIN %]]*10%</f>
        <v>6.0499980000000004</v>
      </c>
      <c r="T4045" s="80">
        <f>(Tabla3[[#This Row],[PRECIO CON DESCT.]]-(Tabla3[[#This Row],[PRECIO CON DESCT.]]*$T$6))</f>
        <v>3.8114987400000002</v>
      </c>
      <c r="U4045" s="96"/>
      <c r="V4045" s="94">
        <f>Tabla3[[#This Row],[PRECIO %      en $]]*Tabla3[[#This Row],[PEDIDO ]]</f>
        <v>0</v>
      </c>
      <c r="W4045" s="57">
        <f>Tabla3[[#This Row],[PRECIO CON DESCT.]]*Tabla3[[#This Row],[PEDIDO ]]</f>
        <v>0</v>
      </c>
      <c r="X4045" s="58">
        <f>Tabla3[[#This Row],[PRECIO SIN %]]*Tabla3[[#This Row],[PEDIDO ]]</f>
        <v>0</v>
      </c>
    </row>
    <row r="4046" spans="1:24" ht="33" customHeight="1" x14ac:dyDescent="0.4">
      <c r="A4046" s="125">
        <v>7599955000027</v>
      </c>
      <c r="B4046" s="59" t="s">
        <v>424</v>
      </c>
      <c r="C4046" s="59" t="s">
        <v>428</v>
      </c>
      <c r="D40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🌡</v>
      </c>
      <c r="E4046" s="119" t="s">
        <v>4508</v>
      </c>
      <c r="F4046" s="76" t="s">
        <v>537</v>
      </c>
      <c r="G40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46" s="78">
        <v>151</v>
      </c>
      <c r="J4046" s="52">
        <v>8.0777800000000006</v>
      </c>
      <c r="K4046" s="60">
        <f>Tabla3[[#This Row],[PRECIOS]]-Tabla3[[#This Row],[PRECIOS]]*10%</f>
        <v>7.2700020000000007</v>
      </c>
      <c r="L4046" s="101" t="s">
        <v>5328</v>
      </c>
      <c r="M4046" s="61"/>
      <c r="N4046" s="55">
        <f>IFERROR(Tabla3[[#This Row],[PRECIOS]]-Tabla3[[#This Row],[PRECIOS]]*Tabla3[[#This Row],[% PRODUCTO]]," ")</f>
        <v>8.0777800000000006</v>
      </c>
      <c r="O4046" s="61"/>
      <c r="P4046" s="55">
        <f>IFERROR(Tabla3[[#This Row],[OCULTAR2]]-Tabla3[[#This Row],[OCULTAR2]]*Tabla3[[#This Row],[% LÍNEA]]," ")</f>
        <v>8.0777800000000006</v>
      </c>
      <c r="Q4046" s="56">
        <f>IFERROR(Tabla3[[#This Row],[% PRODUCTO]]+Tabla3[[#This Row],[% LÍNEA]]," ")</f>
        <v>0</v>
      </c>
      <c r="R4046" s="60">
        <f>Tabla3[[#This Row],[OCULTAR3]]</f>
        <v>8.0777800000000006</v>
      </c>
      <c r="S4046" s="60">
        <f>Tabla3[[#This Row],[PRECIO SIN %]]-Tabla3[[#This Row],[PRECIO SIN %]]*10%</f>
        <v>7.2700020000000007</v>
      </c>
      <c r="T4046" s="80">
        <f>(Tabla3[[#This Row],[PRECIO CON DESCT.]]-(Tabla3[[#This Row],[PRECIO CON DESCT.]]*$T$6))</f>
        <v>4.5801012600000011</v>
      </c>
      <c r="U4046" s="96"/>
      <c r="V4046" s="94">
        <f>Tabla3[[#This Row],[PRECIO %      en $]]*Tabla3[[#This Row],[PEDIDO ]]</f>
        <v>0</v>
      </c>
      <c r="W4046" s="57">
        <f>Tabla3[[#This Row],[PRECIO CON DESCT.]]*Tabla3[[#This Row],[PEDIDO ]]</f>
        <v>0</v>
      </c>
      <c r="X4046" s="58">
        <f>Tabla3[[#This Row],[PRECIO SIN %]]*Tabla3[[#This Row],[PEDIDO ]]</f>
        <v>0</v>
      </c>
    </row>
    <row r="4047" spans="1:24" ht="33" customHeight="1" x14ac:dyDescent="0.4">
      <c r="A4047" s="124">
        <v>80603306228</v>
      </c>
      <c r="B4047" s="51" t="s">
        <v>424</v>
      </c>
      <c r="C4047" s="51" t="s">
        <v>431</v>
      </c>
      <c r="D40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047" s="118" t="s">
        <v>4509</v>
      </c>
      <c r="F4047" s="75" t="s">
        <v>526</v>
      </c>
      <c r="G40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047" s="77">
        <v>131</v>
      </c>
      <c r="J4047" s="52">
        <v>1.7777799999999999</v>
      </c>
      <c r="K4047" s="53">
        <f>Tabla3[[#This Row],[PRECIOS]]-Tabla3[[#This Row],[PRECIOS]]*10%</f>
        <v>1.6000019999999999</v>
      </c>
      <c r="L4047" s="101" t="s">
        <v>5327</v>
      </c>
      <c r="M4047" s="54"/>
      <c r="N4047" s="55">
        <f>IFERROR(Tabla3[[#This Row],[PRECIOS]]-Tabla3[[#This Row],[PRECIOS]]*Tabla3[[#This Row],[% PRODUCTO]]," ")</f>
        <v>1.7777799999999999</v>
      </c>
      <c r="O4047" s="54"/>
      <c r="P4047" s="55">
        <f>IFERROR(Tabla3[[#This Row],[OCULTAR2]]-Tabla3[[#This Row],[OCULTAR2]]*Tabla3[[#This Row],[% LÍNEA]]," ")</f>
        <v>1.7777799999999999</v>
      </c>
      <c r="Q4047" s="56">
        <f>IFERROR(Tabla3[[#This Row],[% PRODUCTO]]+Tabla3[[#This Row],[% LÍNEA]]," ")</f>
        <v>0</v>
      </c>
      <c r="R4047" s="53">
        <f>Tabla3[[#This Row],[OCULTAR3]]</f>
        <v>1.7777799999999999</v>
      </c>
      <c r="S4047" s="53">
        <f>Tabla3[[#This Row],[PRECIO SIN %]]-Tabla3[[#This Row],[PRECIO SIN %]]*10%</f>
        <v>1.6000019999999999</v>
      </c>
      <c r="T4047" s="80">
        <f>(Tabla3[[#This Row],[PRECIO CON DESCT.]]-(Tabla3[[#This Row],[PRECIO CON DESCT.]]*$T$6))</f>
        <v>1.0080012599999999</v>
      </c>
      <c r="U4047" s="96"/>
      <c r="V4047" s="94">
        <f>Tabla3[[#This Row],[PRECIO %      en $]]*Tabla3[[#This Row],[PEDIDO ]]</f>
        <v>0</v>
      </c>
      <c r="W4047" s="57">
        <f>Tabla3[[#This Row],[PRECIO CON DESCT.]]*Tabla3[[#This Row],[PEDIDO ]]</f>
        <v>0</v>
      </c>
      <c r="X4047" s="58">
        <f>Tabla3[[#This Row],[PRECIO SIN %]]*Tabla3[[#This Row],[PEDIDO ]]</f>
        <v>0</v>
      </c>
    </row>
    <row r="4048" spans="1:24" ht="33" customHeight="1" x14ac:dyDescent="0.4">
      <c r="A4048" s="125">
        <v>7591061640180</v>
      </c>
      <c r="B4048" s="59" t="s">
        <v>424</v>
      </c>
      <c r="C4048" s="59" t="s">
        <v>425</v>
      </c>
      <c r="D40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48" s="119" t="s">
        <v>4510</v>
      </c>
      <c r="F4048" s="76" t="s">
        <v>526</v>
      </c>
      <c r="G40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48" s="78">
        <v>10</v>
      </c>
      <c r="J4048" s="52">
        <v>8.1777800000000003</v>
      </c>
      <c r="K4048" s="60">
        <f>Tabla3[[#This Row],[PRECIOS]]-Tabla3[[#This Row],[PRECIOS]]*10%</f>
        <v>7.3600019999999997</v>
      </c>
      <c r="L4048" s="101"/>
      <c r="M4048" s="61"/>
      <c r="N4048" s="55">
        <f>IFERROR(Tabla3[[#This Row],[PRECIOS]]-Tabla3[[#This Row],[PRECIOS]]*Tabla3[[#This Row],[% PRODUCTO]]," ")</f>
        <v>8.1777800000000003</v>
      </c>
      <c r="O4048" s="61"/>
      <c r="P4048" s="55">
        <f>IFERROR(Tabla3[[#This Row],[OCULTAR2]]-Tabla3[[#This Row],[OCULTAR2]]*Tabla3[[#This Row],[% LÍNEA]]," ")</f>
        <v>8.1777800000000003</v>
      </c>
      <c r="Q4048" s="56">
        <f>IFERROR(Tabla3[[#This Row],[% PRODUCTO]]+Tabla3[[#This Row],[% LÍNEA]]," ")</f>
        <v>0</v>
      </c>
      <c r="R4048" s="60">
        <f>Tabla3[[#This Row],[OCULTAR3]]</f>
        <v>8.1777800000000003</v>
      </c>
      <c r="S4048" s="60">
        <f>Tabla3[[#This Row],[PRECIO SIN %]]-Tabla3[[#This Row],[PRECIO SIN %]]*10%</f>
        <v>7.3600019999999997</v>
      </c>
      <c r="T4048" s="80">
        <f>(Tabla3[[#This Row],[PRECIO CON DESCT.]]-(Tabla3[[#This Row],[PRECIO CON DESCT.]]*$T$6))</f>
        <v>4.6368012600000004</v>
      </c>
      <c r="U4048" s="96"/>
      <c r="V4048" s="94">
        <f>Tabla3[[#This Row],[PRECIO %      en $]]*Tabla3[[#This Row],[PEDIDO ]]</f>
        <v>0</v>
      </c>
      <c r="W4048" s="57">
        <f>Tabla3[[#This Row],[PRECIO CON DESCT.]]*Tabla3[[#This Row],[PEDIDO ]]</f>
        <v>0</v>
      </c>
      <c r="X4048" s="58">
        <f>Tabla3[[#This Row],[PRECIO SIN %]]*Tabla3[[#This Row],[PEDIDO ]]</f>
        <v>0</v>
      </c>
    </row>
    <row r="4049" spans="1:24" ht="33" customHeight="1" x14ac:dyDescent="0.4">
      <c r="A4049" s="124">
        <v>7592710003158</v>
      </c>
      <c r="B4049" s="51" t="s">
        <v>424</v>
      </c>
      <c r="C4049" s="51" t="s">
        <v>432</v>
      </c>
      <c r="D40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049" s="118" t="s">
        <v>4511</v>
      </c>
      <c r="F4049" s="75" t="s">
        <v>537</v>
      </c>
      <c r="G40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049" s="77">
        <v>56</v>
      </c>
      <c r="J4049" s="52">
        <v>13.88889</v>
      </c>
      <c r="K4049" s="53">
        <f>Tabla3[[#This Row],[PRECIOS]]-Tabla3[[#This Row],[PRECIOS]]*10%</f>
        <v>12.500000999999999</v>
      </c>
      <c r="L4049" s="101" t="s">
        <v>5327</v>
      </c>
      <c r="M4049" s="54"/>
      <c r="N4049" s="55">
        <f>IFERROR(Tabla3[[#This Row],[PRECIOS]]-Tabla3[[#This Row],[PRECIOS]]*Tabla3[[#This Row],[% PRODUCTO]]," ")</f>
        <v>13.88889</v>
      </c>
      <c r="O4049" s="54"/>
      <c r="P4049" s="55">
        <f>IFERROR(Tabla3[[#This Row],[OCULTAR2]]-Tabla3[[#This Row],[OCULTAR2]]*Tabla3[[#This Row],[% LÍNEA]]," ")</f>
        <v>13.88889</v>
      </c>
      <c r="Q4049" s="56">
        <f>IFERROR(Tabla3[[#This Row],[% PRODUCTO]]+Tabla3[[#This Row],[% LÍNEA]]," ")</f>
        <v>0</v>
      </c>
      <c r="R4049" s="53">
        <f>Tabla3[[#This Row],[OCULTAR3]]</f>
        <v>13.88889</v>
      </c>
      <c r="S4049" s="53">
        <f>Tabla3[[#This Row],[PRECIO SIN %]]-Tabla3[[#This Row],[PRECIO SIN %]]*10%</f>
        <v>12.500000999999999</v>
      </c>
      <c r="T4049" s="80">
        <f>(Tabla3[[#This Row],[PRECIO CON DESCT.]]-(Tabla3[[#This Row],[PRECIO CON DESCT.]]*$T$6))</f>
        <v>7.8750006299999997</v>
      </c>
      <c r="U4049" s="96"/>
      <c r="V4049" s="94">
        <f>Tabla3[[#This Row],[PRECIO %      en $]]*Tabla3[[#This Row],[PEDIDO ]]</f>
        <v>0</v>
      </c>
      <c r="W4049" s="57">
        <f>Tabla3[[#This Row],[PRECIO CON DESCT.]]*Tabla3[[#This Row],[PEDIDO ]]</f>
        <v>0</v>
      </c>
      <c r="X4049" s="58">
        <f>Tabla3[[#This Row],[PRECIO SIN %]]*Tabla3[[#This Row],[PEDIDO ]]</f>
        <v>0</v>
      </c>
    </row>
    <row r="4050" spans="1:24" ht="33" customHeight="1" x14ac:dyDescent="0.4">
      <c r="A4050" s="125">
        <v>646824224064</v>
      </c>
      <c r="B4050" s="59" t="s">
        <v>424</v>
      </c>
      <c r="C4050" s="59" t="s">
        <v>239</v>
      </c>
      <c r="D40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50" s="119" t="s">
        <v>4512</v>
      </c>
      <c r="F4050" s="76" t="s">
        <v>537</v>
      </c>
      <c r="G40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50" s="78">
        <v>77</v>
      </c>
      <c r="J4050" s="52">
        <v>16.22222</v>
      </c>
      <c r="K4050" s="60">
        <f>Tabla3[[#This Row],[PRECIOS]]-Tabla3[[#This Row],[PRECIOS]]*10%</f>
        <v>14.599997999999999</v>
      </c>
      <c r="L4050" s="101"/>
      <c r="M4050" s="61"/>
      <c r="N4050" s="55">
        <f>IFERROR(Tabla3[[#This Row],[PRECIOS]]-Tabla3[[#This Row],[PRECIOS]]*Tabla3[[#This Row],[% PRODUCTO]]," ")</f>
        <v>16.22222</v>
      </c>
      <c r="O4050" s="61"/>
      <c r="P4050" s="55">
        <f>IFERROR(Tabla3[[#This Row],[OCULTAR2]]-Tabla3[[#This Row],[OCULTAR2]]*Tabla3[[#This Row],[% LÍNEA]]," ")</f>
        <v>16.22222</v>
      </c>
      <c r="Q4050" s="56">
        <f>IFERROR(Tabla3[[#This Row],[% PRODUCTO]]+Tabla3[[#This Row],[% LÍNEA]]," ")</f>
        <v>0</v>
      </c>
      <c r="R4050" s="60">
        <f>Tabla3[[#This Row],[OCULTAR3]]</f>
        <v>16.22222</v>
      </c>
      <c r="S4050" s="60">
        <f>Tabla3[[#This Row],[PRECIO SIN %]]-Tabla3[[#This Row],[PRECIO SIN %]]*10%</f>
        <v>14.599997999999999</v>
      </c>
      <c r="T4050" s="80">
        <f>(Tabla3[[#This Row],[PRECIO CON DESCT.]]-(Tabla3[[#This Row],[PRECIO CON DESCT.]]*$T$6))</f>
        <v>9.1979987399999992</v>
      </c>
      <c r="U4050" s="96"/>
      <c r="V4050" s="94">
        <f>Tabla3[[#This Row],[PRECIO %      en $]]*Tabla3[[#This Row],[PEDIDO ]]</f>
        <v>0</v>
      </c>
      <c r="W4050" s="57">
        <f>Tabla3[[#This Row],[PRECIO CON DESCT.]]*Tabla3[[#This Row],[PEDIDO ]]</f>
        <v>0</v>
      </c>
      <c r="X4050" s="58">
        <f>Tabla3[[#This Row],[PRECIO SIN %]]*Tabla3[[#This Row],[PEDIDO ]]</f>
        <v>0</v>
      </c>
    </row>
    <row r="4051" spans="1:24" ht="33" customHeight="1" x14ac:dyDescent="0.4">
      <c r="A4051" s="124">
        <v>7592253000997</v>
      </c>
      <c r="B4051" s="51" t="s">
        <v>424</v>
      </c>
      <c r="C4051" s="51" t="s">
        <v>433</v>
      </c>
      <c r="D40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51" s="118" t="s">
        <v>4513</v>
      </c>
      <c r="F4051" s="75" t="s">
        <v>537</v>
      </c>
      <c r="G40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51" s="77">
        <v>2</v>
      </c>
      <c r="J4051" s="52">
        <v>7.2222200000000001</v>
      </c>
      <c r="K4051" s="53">
        <f>Tabla3[[#This Row],[PRECIOS]]-Tabla3[[#This Row],[PRECIOS]]*10%</f>
        <v>6.4999979999999997</v>
      </c>
      <c r="L4051" s="101"/>
      <c r="M4051" s="54"/>
      <c r="N4051" s="55">
        <f>IFERROR(Tabla3[[#This Row],[PRECIOS]]-Tabla3[[#This Row],[PRECIOS]]*Tabla3[[#This Row],[% PRODUCTO]]," ")</f>
        <v>7.2222200000000001</v>
      </c>
      <c r="O4051" s="54"/>
      <c r="P4051" s="55">
        <f>IFERROR(Tabla3[[#This Row],[OCULTAR2]]-Tabla3[[#This Row],[OCULTAR2]]*Tabla3[[#This Row],[% LÍNEA]]," ")</f>
        <v>7.2222200000000001</v>
      </c>
      <c r="Q4051" s="56">
        <f>IFERROR(Tabla3[[#This Row],[% PRODUCTO]]+Tabla3[[#This Row],[% LÍNEA]]," ")</f>
        <v>0</v>
      </c>
      <c r="R4051" s="53">
        <f>Tabla3[[#This Row],[OCULTAR3]]</f>
        <v>7.2222200000000001</v>
      </c>
      <c r="S4051" s="53">
        <f>Tabla3[[#This Row],[PRECIO SIN %]]-Tabla3[[#This Row],[PRECIO SIN %]]*10%</f>
        <v>6.4999979999999997</v>
      </c>
      <c r="T4051" s="80">
        <f>(Tabla3[[#This Row],[PRECIO CON DESCT.]]-(Tabla3[[#This Row],[PRECIO CON DESCT.]]*$T$6))</f>
        <v>4.0949987399999994</v>
      </c>
      <c r="U4051" s="96"/>
      <c r="V4051" s="94">
        <f>Tabla3[[#This Row],[PRECIO %      en $]]*Tabla3[[#This Row],[PEDIDO ]]</f>
        <v>0</v>
      </c>
      <c r="W4051" s="57">
        <f>Tabla3[[#This Row],[PRECIO CON DESCT.]]*Tabla3[[#This Row],[PEDIDO ]]</f>
        <v>0</v>
      </c>
      <c r="X4051" s="58">
        <f>Tabla3[[#This Row],[PRECIO SIN %]]*Tabla3[[#This Row],[PEDIDO ]]</f>
        <v>0</v>
      </c>
    </row>
    <row r="4052" spans="1:24" ht="33" customHeight="1" x14ac:dyDescent="0.4">
      <c r="A4052" s="125">
        <v>7597134000899</v>
      </c>
      <c r="B4052" s="59" t="s">
        <v>424</v>
      </c>
      <c r="C4052" s="59" t="s">
        <v>426</v>
      </c>
      <c r="D40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52" s="119" t="s">
        <v>4514</v>
      </c>
      <c r="F4052" s="76" t="s">
        <v>537</v>
      </c>
      <c r="G40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52" s="78">
        <v>29</v>
      </c>
      <c r="J4052" s="52">
        <v>9.7222200000000001</v>
      </c>
      <c r="K4052" s="60">
        <f>Tabla3[[#This Row],[PRECIOS]]-Tabla3[[#This Row],[PRECIOS]]*10%</f>
        <v>8.7499979999999997</v>
      </c>
      <c r="L4052" s="101"/>
      <c r="M4052" s="61"/>
      <c r="N4052" s="55">
        <f>IFERROR(Tabla3[[#This Row],[PRECIOS]]-Tabla3[[#This Row],[PRECIOS]]*Tabla3[[#This Row],[% PRODUCTO]]," ")</f>
        <v>9.7222200000000001</v>
      </c>
      <c r="O4052" s="61"/>
      <c r="P4052" s="55">
        <f>IFERROR(Tabla3[[#This Row],[OCULTAR2]]-Tabla3[[#This Row],[OCULTAR2]]*Tabla3[[#This Row],[% LÍNEA]]," ")</f>
        <v>9.7222200000000001</v>
      </c>
      <c r="Q4052" s="56">
        <f>IFERROR(Tabla3[[#This Row],[% PRODUCTO]]+Tabla3[[#This Row],[% LÍNEA]]," ")</f>
        <v>0</v>
      </c>
      <c r="R4052" s="60">
        <f>Tabla3[[#This Row],[OCULTAR3]]</f>
        <v>9.7222200000000001</v>
      </c>
      <c r="S4052" s="60">
        <f>Tabla3[[#This Row],[PRECIO SIN %]]-Tabla3[[#This Row],[PRECIO SIN %]]*10%</f>
        <v>8.7499979999999997</v>
      </c>
      <c r="T4052" s="80">
        <f>(Tabla3[[#This Row],[PRECIO CON DESCT.]]-(Tabla3[[#This Row],[PRECIO CON DESCT.]]*$T$6))</f>
        <v>5.5124987399999998</v>
      </c>
      <c r="U4052" s="96"/>
      <c r="V4052" s="94">
        <f>Tabla3[[#This Row],[PRECIO %      en $]]*Tabla3[[#This Row],[PEDIDO ]]</f>
        <v>0</v>
      </c>
      <c r="W4052" s="57">
        <f>Tabla3[[#This Row],[PRECIO CON DESCT.]]*Tabla3[[#This Row],[PEDIDO ]]</f>
        <v>0</v>
      </c>
      <c r="X4052" s="58">
        <f>Tabla3[[#This Row],[PRECIO SIN %]]*Tabla3[[#This Row],[PEDIDO ]]</f>
        <v>0</v>
      </c>
    </row>
    <row r="4053" spans="1:24" ht="33" customHeight="1" x14ac:dyDescent="0.4">
      <c r="A4053" s="124">
        <v>7599028000787</v>
      </c>
      <c r="B4053" s="51" t="s">
        <v>424</v>
      </c>
      <c r="C4053" s="51" t="s">
        <v>154</v>
      </c>
      <c r="D40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53" s="118" t="s">
        <v>4515</v>
      </c>
      <c r="F4053" s="75" t="s">
        <v>537</v>
      </c>
      <c r="G40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53" s="77">
        <v>320</v>
      </c>
      <c r="J4053" s="52">
        <v>3.3333300000000001</v>
      </c>
      <c r="K4053" s="53">
        <f>Tabla3[[#This Row],[PRECIOS]]-Tabla3[[#This Row],[PRECIOS]]*10%</f>
        <v>2.999997</v>
      </c>
      <c r="L4053" s="101"/>
      <c r="M4053" s="54"/>
      <c r="N4053" s="55">
        <f>IFERROR(Tabla3[[#This Row],[PRECIOS]]-Tabla3[[#This Row],[PRECIOS]]*Tabla3[[#This Row],[% PRODUCTO]]," ")</f>
        <v>3.3333300000000001</v>
      </c>
      <c r="O4053" s="54"/>
      <c r="P4053" s="55">
        <f>IFERROR(Tabla3[[#This Row],[OCULTAR2]]-Tabla3[[#This Row],[OCULTAR2]]*Tabla3[[#This Row],[% LÍNEA]]," ")</f>
        <v>3.3333300000000001</v>
      </c>
      <c r="Q4053" s="56">
        <f>IFERROR(Tabla3[[#This Row],[% PRODUCTO]]+Tabla3[[#This Row],[% LÍNEA]]," ")</f>
        <v>0</v>
      </c>
      <c r="R4053" s="53">
        <f>Tabla3[[#This Row],[OCULTAR3]]</f>
        <v>3.3333300000000001</v>
      </c>
      <c r="S4053" s="53">
        <f>Tabla3[[#This Row],[PRECIO SIN %]]-Tabla3[[#This Row],[PRECIO SIN %]]*10%</f>
        <v>2.999997</v>
      </c>
      <c r="T4053" s="80">
        <f>(Tabla3[[#This Row],[PRECIO CON DESCT.]]-(Tabla3[[#This Row],[PRECIO CON DESCT.]]*$T$6))</f>
        <v>1.8899981100000001</v>
      </c>
      <c r="U4053" s="96"/>
      <c r="V4053" s="94">
        <f>Tabla3[[#This Row],[PRECIO %      en $]]*Tabla3[[#This Row],[PEDIDO ]]</f>
        <v>0</v>
      </c>
      <c r="W4053" s="57">
        <f>Tabla3[[#This Row],[PRECIO CON DESCT.]]*Tabla3[[#This Row],[PEDIDO ]]</f>
        <v>0</v>
      </c>
      <c r="X4053" s="58">
        <f>Tabla3[[#This Row],[PRECIO SIN %]]*Tabla3[[#This Row],[PEDIDO ]]</f>
        <v>0</v>
      </c>
    </row>
    <row r="4054" spans="1:24" ht="33" customHeight="1" x14ac:dyDescent="0.4">
      <c r="A4054" s="125">
        <v>7590081000011</v>
      </c>
      <c r="B4054" s="59" t="s">
        <v>424</v>
      </c>
      <c r="C4054" s="59" t="s">
        <v>430</v>
      </c>
      <c r="D40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54" s="119" t="s">
        <v>4516</v>
      </c>
      <c r="F4054" s="76" t="s">
        <v>537</v>
      </c>
      <c r="G40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54" s="78">
        <v>191</v>
      </c>
      <c r="J4054" s="52">
        <v>9.56</v>
      </c>
      <c r="K4054" s="60">
        <f>Tabla3[[#This Row],[PRECIOS]]-Tabla3[[#This Row],[PRECIOS]]*10%</f>
        <v>8.604000000000001</v>
      </c>
      <c r="L4054" s="101"/>
      <c r="M4054" s="61"/>
      <c r="N4054" s="55">
        <f>IFERROR(Tabla3[[#This Row],[PRECIOS]]-Tabla3[[#This Row],[PRECIOS]]*Tabla3[[#This Row],[% PRODUCTO]]," ")</f>
        <v>9.56</v>
      </c>
      <c r="O4054" s="61"/>
      <c r="P4054" s="55">
        <f>IFERROR(Tabla3[[#This Row],[OCULTAR2]]-Tabla3[[#This Row],[OCULTAR2]]*Tabla3[[#This Row],[% LÍNEA]]," ")</f>
        <v>9.56</v>
      </c>
      <c r="Q4054" s="56">
        <f>IFERROR(Tabla3[[#This Row],[% PRODUCTO]]+Tabla3[[#This Row],[% LÍNEA]]," ")</f>
        <v>0</v>
      </c>
      <c r="R4054" s="60">
        <f>Tabla3[[#This Row],[OCULTAR3]]</f>
        <v>9.56</v>
      </c>
      <c r="S4054" s="60">
        <f>Tabla3[[#This Row],[PRECIO SIN %]]-Tabla3[[#This Row],[PRECIO SIN %]]*10%</f>
        <v>8.604000000000001</v>
      </c>
      <c r="T4054" s="80">
        <f>(Tabla3[[#This Row],[PRECIO CON DESCT.]]-(Tabla3[[#This Row],[PRECIO CON DESCT.]]*$T$6))</f>
        <v>5.4205200000000007</v>
      </c>
      <c r="U4054" s="96"/>
      <c r="V4054" s="94">
        <f>Tabla3[[#This Row],[PRECIO %      en $]]*Tabla3[[#This Row],[PEDIDO ]]</f>
        <v>0</v>
      </c>
      <c r="W4054" s="57">
        <f>Tabla3[[#This Row],[PRECIO CON DESCT.]]*Tabla3[[#This Row],[PEDIDO ]]</f>
        <v>0</v>
      </c>
      <c r="X4054" s="58">
        <f>Tabla3[[#This Row],[PRECIO SIN %]]*Tabla3[[#This Row],[PEDIDO ]]</f>
        <v>0</v>
      </c>
    </row>
    <row r="4055" spans="1:24" ht="33" customHeight="1" x14ac:dyDescent="0.4">
      <c r="A4055" s="124">
        <v>7592074003078</v>
      </c>
      <c r="B4055" s="51" t="s">
        <v>424</v>
      </c>
      <c r="C4055" s="51" t="s">
        <v>313</v>
      </c>
      <c r="D40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55" s="118" t="s">
        <v>4517</v>
      </c>
      <c r="F4055" s="75" t="s">
        <v>537</v>
      </c>
      <c r="G40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55" s="77">
        <v>454</v>
      </c>
      <c r="J4055" s="52">
        <v>4.88889</v>
      </c>
      <c r="K4055" s="53">
        <f>Tabla3[[#This Row],[PRECIOS]]-Tabla3[[#This Row],[PRECIOS]]*10%</f>
        <v>4.4000009999999996</v>
      </c>
      <c r="L4055" s="101"/>
      <c r="M4055" s="54"/>
      <c r="N4055" s="55">
        <f>IFERROR(Tabla3[[#This Row],[PRECIOS]]-Tabla3[[#This Row],[PRECIOS]]*Tabla3[[#This Row],[% PRODUCTO]]," ")</f>
        <v>4.88889</v>
      </c>
      <c r="O4055" s="54"/>
      <c r="P4055" s="55">
        <f>IFERROR(Tabla3[[#This Row],[OCULTAR2]]-Tabla3[[#This Row],[OCULTAR2]]*Tabla3[[#This Row],[% LÍNEA]]," ")</f>
        <v>4.88889</v>
      </c>
      <c r="Q4055" s="56">
        <f>IFERROR(Tabla3[[#This Row],[% PRODUCTO]]+Tabla3[[#This Row],[% LÍNEA]]," ")</f>
        <v>0</v>
      </c>
      <c r="R4055" s="53">
        <f>Tabla3[[#This Row],[OCULTAR3]]</f>
        <v>4.88889</v>
      </c>
      <c r="S4055" s="53">
        <f>Tabla3[[#This Row],[PRECIO SIN %]]-Tabla3[[#This Row],[PRECIO SIN %]]*10%</f>
        <v>4.4000009999999996</v>
      </c>
      <c r="T4055" s="80">
        <f>(Tabla3[[#This Row],[PRECIO CON DESCT.]]-(Tabla3[[#This Row],[PRECIO CON DESCT.]]*$T$6))</f>
        <v>2.77200063</v>
      </c>
      <c r="U4055" s="96"/>
      <c r="V4055" s="94">
        <f>Tabla3[[#This Row],[PRECIO %      en $]]*Tabla3[[#This Row],[PEDIDO ]]</f>
        <v>0</v>
      </c>
      <c r="W4055" s="57">
        <f>Tabla3[[#This Row],[PRECIO CON DESCT.]]*Tabla3[[#This Row],[PEDIDO ]]</f>
        <v>0</v>
      </c>
      <c r="X4055" s="58">
        <f>Tabla3[[#This Row],[PRECIO SIN %]]*Tabla3[[#This Row],[PEDIDO ]]</f>
        <v>0</v>
      </c>
    </row>
    <row r="4056" spans="1:24" ht="33" customHeight="1" x14ac:dyDescent="0.4">
      <c r="A4056" s="125" t="s">
        <v>434</v>
      </c>
      <c r="B4056" s="59" t="s">
        <v>424</v>
      </c>
      <c r="C4056" s="59" t="s">
        <v>430</v>
      </c>
      <c r="D40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56" s="119" t="s">
        <v>4518</v>
      </c>
      <c r="F4056" s="76" t="s">
        <v>537</v>
      </c>
      <c r="G40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56" s="78">
        <v>29</v>
      </c>
      <c r="J4056" s="52">
        <v>2.38889</v>
      </c>
      <c r="K4056" s="60">
        <f>Tabla3[[#This Row],[PRECIOS]]-Tabla3[[#This Row],[PRECIOS]]*10%</f>
        <v>2.1500010000000001</v>
      </c>
      <c r="L4056" s="101"/>
      <c r="M4056" s="61"/>
      <c r="N4056" s="55">
        <f>IFERROR(Tabla3[[#This Row],[PRECIOS]]-Tabla3[[#This Row],[PRECIOS]]*Tabla3[[#This Row],[% PRODUCTO]]," ")</f>
        <v>2.38889</v>
      </c>
      <c r="O4056" s="61"/>
      <c r="P4056" s="55">
        <f>IFERROR(Tabla3[[#This Row],[OCULTAR2]]-Tabla3[[#This Row],[OCULTAR2]]*Tabla3[[#This Row],[% LÍNEA]]," ")</f>
        <v>2.38889</v>
      </c>
      <c r="Q4056" s="56">
        <f>IFERROR(Tabla3[[#This Row],[% PRODUCTO]]+Tabla3[[#This Row],[% LÍNEA]]," ")</f>
        <v>0</v>
      </c>
      <c r="R4056" s="60">
        <f>Tabla3[[#This Row],[OCULTAR3]]</f>
        <v>2.38889</v>
      </c>
      <c r="S4056" s="60">
        <f>Tabla3[[#This Row],[PRECIO SIN %]]-Tabla3[[#This Row],[PRECIO SIN %]]*10%</f>
        <v>2.1500010000000001</v>
      </c>
      <c r="T4056" s="80">
        <f>(Tabla3[[#This Row],[PRECIO CON DESCT.]]-(Tabla3[[#This Row],[PRECIO CON DESCT.]]*$T$6))</f>
        <v>1.35450063</v>
      </c>
      <c r="U4056" s="96"/>
      <c r="V4056" s="94">
        <f>Tabla3[[#This Row],[PRECIO %      en $]]*Tabla3[[#This Row],[PEDIDO ]]</f>
        <v>0</v>
      </c>
      <c r="W4056" s="57">
        <f>Tabla3[[#This Row],[PRECIO CON DESCT.]]*Tabla3[[#This Row],[PEDIDO ]]</f>
        <v>0</v>
      </c>
      <c r="X4056" s="58">
        <f>Tabla3[[#This Row],[PRECIO SIN %]]*Tabla3[[#This Row],[PEDIDO ]]</f>
        <v>0</v>
      </c>
    </row>
    <row r="4057" spans="1:24" ht="33" customHeight="1" x14ac:dyDescent="0.4">
      <c r="A4057" s="124">
        <v>7591616001466</v>
      </c>
      <c r="B4057" s="51" t="s">
        <v>424</v>
      </c>
      <c r="C4057" s="51" t="s">
        <v>198</v>
      </c>
      <c r="D40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57" s="118" t="s">
        <v>4519</v>
      </c>
      <c r="F4057" s="75" t="s">
        <v>537</v>
      </c>
      <c r="G40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57" s="77">
        <v>424</v>
      </c>
      <c r="J4057" s="52">
        <v>1.45556</v>
      </c>
      <c r="K4057" s="53">
        <f>Tabla3[[#This Row],[PRECIOS]]-Tabla3[[#This Row],[PRECIOS]]*10%</f>
        <v>1.3100039999999999</v>
      </c>
      <c r="L4057" s="101"/>
      <c r="M4057" s="54"/>
      <c r="N4057" s="55">
        <f>IFERROR(Tabla3[[#This Row],[PRECIOS]]-Tabla3[[#This Row],[PRECIOS]]*Tabla3[[#This Row],[% PRODUCTO]]," ")</f>
        <v>1.45556</v>
      </c>
      <c r="O4057" s="54"/>
      <c r="P4057" s="55">
        <f>IFERROR(Tabla3[[#This Row],[OCULTAR2]]-Tabla3[[#This Row],[OCULTAR2]]*Tabla3[[#This Row],[% LÍNEA]]," ")</f>
        <v>1.45556</v>
      </c>
      <c r="Q4057" s="56">
        <f>IFERROR(Tabla3[[#This Row],[% PRODUCTO]]+Tabla3[[#This Row],[% LÍNEA]]," ")</f>
        <v>0</v>
      </c>
      <c r="R4057" s="53">
        <f>Tabla3[[#This Row],[OCULTAR3]]</f>
        <v>1.45556</v>
      </c>
      <c r="S4057" s="53">
        <f>Tabla3[[#This Row],[PRECIO SIN %]]-Tabla3[[#This Row],[PRECIO SIN %]]*10%</f>
        <v>1.3100039999999999</v>
      </c>
      <c r="T4057" s="80">
        <f>(Tabla3[[#This Row],[PRECIO CON DESCT.]]-(Tabla3[[#This Row],[PRECIO CON DESCT.]]*$T$6))</f>
        <v>0.82530251999999993</v>
      </c>
      <c r="U4057" s="96"/>
      <c r="V4057" s="94">
        <f>Tabla3[[#This Row],[PRECIO %      en $]]*Tabla3[[#This Row],[PEDIDO ]]</f>
        <v>0</v>
      </c>
      <c r="W4057" s="57">
        <f>Tabla3[[#This Row],[PRECIO CON DESCT.]]*Tabla3[[#This Row],[PEDIDO ]]</f>
        <v>0</v>
      </c>
      <c r="X4057" s="58">
        <f>Tabla3[[#This Row],[PRECIO SIN %]]*Tabla3[[#This Row],[PEDIDO ]]</f>
        <v>0</v>
      </c>
    </row>
    <row r="4058" spans="1:24" ht="33" customHeight="1" x14ac:dyDescent="0.4">
      <c r="A4058" s="125">
        <v>7592141000016</v>
      </c>
      <c r="B4058" s="59" t="s">
        <v>424</v>
      </c>
      <c r="C4058" s="59" t="s">
        <v>435</v>
      </c>
      <c r="D40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58" s="119" t="s">
        <v>4520</v>
      </c>
      <c r="F4058" s="76" t="s">
        <v>537</v>
      </c>
      <c r="G40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58" s="78">
        <v>171</v>
      </c>
      <c r="J4058" s="52">
        <v>1.6444399999999999</v>
      </c>
      <c r="K4058" s="60">
        <f>Tabla3[[#This Row],[PRECIOS]]-Tabla3[[#This Row],[PRECIOS]]*10%</f>
        <v>1.4799959999999999</v>
      </c>
      <c r="L4058" s="101"/>
      <c r="M4058" s="61"/>
      <c r="N4058" s="55">
        <f>IFERROR(Tabla3[[#This Row],[PRECIOS]]-Tabla3[[#This Row],[PRECIOS]]*Tabla3[[#This Row],[% PRODUCTO]]," ")</f>
        <v>1.6444399999999999</v>
      </c>
      <c r="O4058" s="61"/>
      <c r="P4058" s="55">
        <f>IFERROR(Tabla3[[#This Row],[OCULTAR2]]-Tabla3[[#This Row],[OCULTAR2]]*Tabla3[[#This Row],[% LÍNEA]]," ")</f>
        <v>1.6444399999999999</v>
      </c>
      <c r="Q4058" s="56">
        <f>IFERROR(Tabla3[[#This Row],[% PRODUCTO]]+Tabla3[[#This Row],[% LÍNEA]]," ")</f>
        <v>0</v>
      </c>
      <c r="R4058" s="60">
        <f>Tabla3[[#This Row],[OCULTAR3]]</f>
        <v>1.6444399999999999</v>
      </c>
      <c r="S4058" s="60">
        <f>Tabla3[[#This Row],[PRECIO SIN %]]-Tabla3[[#This Row],[PRECIO SIN %]]*10%</f>
        <v>1.4799959999999999</v>
      </c>
      <c r="T4058" s="80">
        <f>(Tabla3[[#This Row],[PRECIO CON DESCT.]]-(Tabla3[[#This Row],[PRECIO CON DESCT.]]*$T$6))</f>
        <v>0.93239747999999989</v>
      </c>
      <c r="U4058" s="96"/>
      <c r="V4058" s="94">
        <f>Tabla3[[#This Row],[PRECIO %      en $]]*Tabla3[[#This Row],[PEDIDO ]]</f>
        <v>0</v>
      </c>
      <c r="W4058" s="57">
        <f>Tabla3[[#This Row],[PRECIO CON DESCT.]]*Tabla3[[#This Row],[PEDIDO ]]</f>
        <v>0</v>
      </c>
      <c r="X4058" s="58">
        <f>Tabla3[[#This Row],[PRECIO SIN %]]*Tabla3[[#This Row],[PEDIDO ]]</f>
        <v>0</v>
      </c>
    </row>
    <row r="4059" spans="1:24" ht="33" customHeight="1" x14ac:dyDescent="0.4">
      <c r="A4059" s="124">
        <v>7590081000028</v>
      </c>
      <c r="B4059" s="51" t="s">
        <v>424</v>
      </c>
      <c r="C4059" s="51" t="s">
        <v>430</v>
      </c>
      <c r="D40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059" s="118" t="s">
        <v>4521</v>
      </c>
      <c r="F4059" s="75" t="s">
        <v>537</v>
      </c>
      <c r="G40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059" s="77">
        <v>74</v>
      </c>
      <c r="J4059" s="52">
        <v>13.55556</v>
      </c>
      <c r="K4059" s="53">
        <f>Tabla3[[#This Row],[PRECIOS]]-Tabla3[[#This Row],[PRECIOS]]*10%</f>
        <v>12.200004</v>
      </c>
      <c r="L4059" s="101" t="s">
        <v>5327</v>
      </c>
      <c r="M4059" s="54"/>
      <c r="N4059" s="55">
        <f>IFERROR(Tabla3[[#This Row],[PRECIOS]]-Tabla3[[#This Row],[PRECIOS]]*Tabla3[[#This Row],[% PRODUCTO]]," ")</f>
        <v>13.55556</v>
      </c>
      <c r="O4059" s="54"/>
      <c r="P4059" s="55">
        <f>IFERROR(Tabla3[[#This Row],[OCULTAR2]]-Tabla3[[#This Row],[OCULTAR2]]*Tabla3[[#This Row],[% LÍNEA]]," ")</f>
        <v>13.55556</v>
      </c>
      <c r="Q4059" s="56">
        <f>IFERROR(Tabla3[[#This Row],[% PRODUCTO]]+Tabla3[[#This Row],[% LÍNEA]]," ")</f>
        <v>0</v>
      </c>
      <c r="R4059" s="53">
        <f>Tabla3[[#This Row],[OCULTAR3]]</f>
        <v>13.55556</v>
      </c>
      <c r="S4059" s="53">
        <f>Tabla3[[#This Row],[PRECIO SIN %]]-Tabla3[[#This Row],[PRECIO SIN %]]*10%</f>
        <v>12.200004</v>
      </c>
      <c r="T4059" s="80">
        <f>(Tabla3[[#This Row],[PRECIO CON DESCT.]]-(Tabla3[[#This Row],[PRECIO CON DESCT.]]*$T$6))</f>
        <v>7.6860025199999997</v>
      </c>
      <c r="U4059" s="96"/>
      <c r="V4059" s="94">
        <f>Tabla3[[#This Row],[PRECIO %      en $]]*Tabla3[[#This Row],[PEDIDO ]]</f>
        <v>0</v>
      </c>
      <c r="W4059" s="57">
        <f>Tabla3[[#This Row],[PRECIO CON DESCT.]]*Tabla3[[#This Row],[PEDIDO ]]</f>
        <v>0</v>
      </c>
      <c r="X4059" s="58">
        <f>Tabla3[[#This Row],[PRECIO SIN %]]*Tabla3[[#This Row],[PEDIDO ]]</f>
        <v>0</v>
      </c>
    </row>
    <row r="4060" spans="1:24" ht="33" customHeight="1" x14ac:dyDescent="0.4">
      <c r="A4060" s="125">
        <v>112255004310</v>
      </c>
      <c r="B4060" s="59" t="s">
        <v>424</v>
      </c>
      <c r="C4060" s="59" t="s">
        <v>194</v>
      </c>
      <c r="D40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60" s="119" t="s">
        <v>4522</v>
      </c>
      <c r="F4060" s="76" t="s">
        <v>537</v>
      </c>
      <c r="G40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60" s="78">
        <v>67</v>
      </c>
      <c r="J4060" s="52">
        <v>7.7777799999999999</v>
      </c>
      <c r="K4060" s="60">
        <f>Tabla3[[#This Row],[PRECIOS]]-Tabla3[[#This Row],[PRECIOS]]*10%</f>
        <v>7.0000020000000003</v>
      </c>
      <c r="L4060" s="101"/>
      <c r="M4060" s="61"/>
      <c r="N4060" s="55">
        <f>IFERROR(Tabla3[[#This Row],[PRECIOS]]-Tabla3[[#This Row],[PRECIOS]]*Tabla3[[#This Row],[% PRODUCTO]]," ")</f>
        <v>7.7777799999999999</v>
      </c>
      <c r="O4060" s="61"/>
      <c r="P4060" s="55">
        <f>IFERROR(Tabla3[[#This Row],[OCULTAR2]]-Tabla3[[#This Row],[OCULTAR2]]*Tabla3[[#This Row],[% LÍNEA]]," ")</f>
        <v>7.7777799999999999</v>
      </c>
      <c r="Q4060" s="56">
        <f>IFERROR(Tabla3[[#This Row],[% PRODUCTO]]+Tabla3[[#This Row],[% LÍNEA]]," ")</f>
        <v>0</v>
      </c>
      <c r="R4060" s="60">
        <f>Tabla3[[#This Row],[OCULTAR3]]</f>
        <v>7.7777799999999999</v>
      </c>
      <c r="S4060" s="60">
        <f>Tabla3[[#This Row],[PRECIO SIN %]]-Tabla3[[#This Row],[PRECIO SIN %]]*10%</f>
        <v>7.0000020000000003</v>
      </c>
      <c r="T4060" s="80">
        <f>(Tabla3[[#This Row],[PRECIO CON DESCT.]]-(Tabla3[[#This Row],[PRECIO CON DESCT.]]*$T$6))</f>
        <v>4.4100012599999996</v>
      </c>
      <c r="U4060" s="96"/>
      <c r="V4060" s="94">
        <f>Tabla3[[#This Row],[PRECIO %      en $]]*Tabla3[[#This Row],[PEDIDO ]]</f>
        <v>0</v>
      </c>
      <c r="W4060" s="57">
        <f>Tabla3[[#This Row],[PRECIO CON DESCT.]]*Tabla3[[#This Row],[PEDIDO ]]</f>
        <v>0</v>
      </c>
      <c r="X4060" s="58">
        <f>Tabla3[[#This Row],[PRECIO SIN %]]*Tabla3[[#This Row],[PEDIDO ]]</f>
        <v>0</v>
      </c>
    </row>
    <row r="4061" spans="1:24" ht="33" customHeight="1" x14ac:dyDescent="0.4">
      <c r="A4061" s="124" t="s">
        <v>436</v>
      </c>
      <c r="B4061" s="51" t="s">
        <v>424</v>
      </c>
      <c r="C4061" s="51" t="s">
        <v>430</v>
      </c>
      <c r="D40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61" s="118" t="s">
        <v>4523</v>
      </c>
      <c r="F4061" s="75" t="s">
        <v>537</v>
      </c>
      <c r="G40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61" s="77">
        <v>6</v>
      </c>
      <c r="J4061" s="52">
        <v>6.6666699999999999</v>
      </c>
      <c r="K4061" s="53">
        <f>Tabla3[[#This Row],[PRECIOS]]-Tabla3[[#This Row],[PRECIOS]]*10%</f>
        <v>6.0000029999999995</v>
      </c>
      <c r="L4061" s="101"/>
      <c r="M4061" s="54"/>
      <c r="N4061" s="55">
        <f>IFERROR(Tabla3[[#This Row],[PRECIOS]]-Tabla3[[#This Row],[PRECIOS]]*Tabla3[[#This Row],[% PRODUCTO]]," ")</f>
        <v>6.6666699999999999</v>
      </c>
      <c r="O4061" s="54"/>
      <c r="P4061" s="55">
        <f>IFERROR(Tabla3[[#This Row],[OCULTAR2]]-Tabla3[[#This Row],[OCULTAR2]]*Tabla3[[#This Row],[% LÍNEA]]," ")</f>
        <v>6.6666699999999999</v>
      </c>
      <c r="Q4061" s="56">
        <f>IFERROR(Tabla3[[#This Row],[% PRODUCTO]]+Tabla3[[#This Row],[% LÍNEA]]," ")</f>
        <v>0</v>
      </c>
      <c r="R4061" s="53">
        <f>Tabla3[[#This Row],[OCULTAR3]]</f>
        <v>6.6666699999999999</v>
      </c>
      <c r="S4061" s="53">
        <f>Tabla3[[#This Row],[PRECIO SIN %]]-Tabla3[[#This Row],[PRECIO SIN %]]*10%</f>
        <v>6.0000029999999995</v>
      </c>
      <c r="T4061" s="80">
        <f>(Tabla3[[#This Row],[PRECIO CON DESCT.]]-(Tabla3[[#This Row],[PRECIO CON DESCT.]]*$T$6))</f>
        <v>3.7800018899999999</v>
      </c>
      <c r="U4061" s="96"/>
      <c r="V4061" s="94">
        <f>Tabla3[[#This Row],[PRECIO %      en $]]*Tabla3[[#This Row],[PEDIDO ]]</f>
        <v>0</v>
      </c>
      <c r="W4061" s="57">
        <f>Tabla3[[#This Row],[PRECIO CON DESCT.]]*Tabla3[[#This Row],[PEDIDO ]]</f>
        <v>0</v>
      </c>
      <c r="X4061" s="58">
        <f>Tabla3[[#This Row],[PRECIO SIN %]]*Tabla3[[#This Row],[PEDIDO ]]</f>
        <v>0</v>
      </c>
    </row>
    <row r="4062" spans="1:24" ht="33" customHeight="1" x14ac:dyDescent="0.4">
      <c r="A4062" s="124">
        <v>7702031293323</v>
      </c>
      <c r="B4062" s="51" t="s">
        <v>424</v>
      </c>
      <c r="C4062" s="51" t="s">
        <v>186</v>
      </c>
      <c r="D40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62" s="118" t="s">
        <v>4524</v>
      </c>
      <c r="F4062" s="75" t="s">
        <v>526</v>
      </c>
      <c r="G40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62" s="77">
        <v>8</v>
      </c>
      <c r="J4062" s="52">
        <v>6.7222200000000001</v>
      </c>
      <c r="K4062" s="53">
        <f>Tabla3[[#This Row],[PRECIOS]]-Tabla3[[#This Row],[PRECIOS]]*10%</f>
        <v>6.0499980000000004</v>
      </c>
      <c r="L4062" s="101"/>
      <c r="M4062" s="54"/>
      <c r="N4062" s="55">
        <f>IFERROR(Tabla3[[#This Row],[PRECIOS]]-Tabla3[[#This Row],[PRECIOS]]*Tabla3[[#This Row],[% PRODUCTO]]," ")</f>
        <v>6.7222200000000001</v>
      </c>
      <c r="O4062" s="54"/>
      <c r="P4062" s="55">
        <f>IFERROR(Tabla3[[#This Row],[OCULTAR2]]-Tabla3[[#This Row],[OCULTAR2]]*Tabla3[[#This Row],[% LÍNEA]]," ")</f>
        <v>6.7222200000000001</v>
      </c>
      <c r="Q4062" s="56">
        <f>IFERROR(Tabla3[[#This Row],[% PRODUCTO]]+Tabla3[[#This Row],[% LÍNEA]]," ")</f>
        <v>0</v>
      </c>
      <c r="R4062" s="53">
        <f>Tabla3[[#This Row],[OCULTAR3]]</f>
        <v>6.7222200000000001</v>
      </c>
      <c r="S4062" s="53">
        <f>Tabla3[[#This Row],[PRECIO SIN %]]-Tabla3[[#This Row],[PRECIO SIN %]]*10%</f>
        <v>6.0499980000000004</v>
      </c>
      <c r="T4062" s="80">
        <f>(Tabla3[[#This Row],[PRECIO CON DESCT.]]-(Tabla3[[#This Row],[PRECIO CON DESCT.]]*$T$6))</f>
        <v>3.8114987400000002</v>
      </c>
      <c r="U4062" s="96"/>
      <c r="V4062" s="94">
        <f>Tabla3[[#This Row],[PRECIO %      en $]]*Tabla3[[#This Row],[PEDIDO ]]</f>
        <v>0</v>
      </c>
      <c r="W4062" s="57">
        <f>Tabla3[[#This Row],[PRECIO CON DESCT.]]*Tabla3[[#This Row],[PEDIDO ]]</f>
        <v>0</v>
      </c>
      <c r="X4062" s="58">
        <f>Tabla3[[#This Row],[PRECIO SIN %]]*Tabla3[[#This Row],[PEDIDO ]]</f>
        <v>0</v>
      </c>
    </row>
    <row r="4063" spans="1:24" ht="33" customHeight="1" x14ac:dyDescent="0.4">
      <c r="A4063" s="125">
        <v>7702031293439</v>
      </c>
      <c r="B4063" s="59" t="s">
        <v>424</v>
      </c>
      <c r="C4063" s="59" t="s">
        <v>186</v>
      </c>
      <c r="D40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63" s="119" t="s">
        <v>4525</v>
      </c>
      <c r="F4063" s="76" t="s">
        <v>526</v>
      </c>
      <c r="G40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63" s="78">
        <v>15</v>
      </c>
      <c r="J4063" s="52">
        <v>6.6666699999999999</v>
      </c>
      <c r="K4063" s="60">
        <f>Tabla3[[#This Row],[PRECIOS]]-Tabla3[[#This Row],[PRECIOS]]*10%</f>
        <v>6.0000029999999995</v>
      </c>
      <c r="L4063" s="101"/>
      <c r="M4063" s="61"/>
      <c r="N4063" s="55">
        <f>IFERROR(Tabla3[[#This Row],[PRECIOS]]-Tabla3[[#This Row],[PRECIOS]]*Tabla3[[#This Row],[% PRODUCTO]]," ")</f>
        <v>6.6666699999999999</v>
      </c>
      <c r="O4063" s="61"/>
      <c r="P4063" s="55">
        <f>IFERROR(Tabla3[[#This Row],[OCULTAR2]]-Tabla3[[#This Row],[OCULTAR2]]*Tabla3[[#This Row],[% LÍNEA]]," ")</f>
        <v>6.6666699999999999</v>
      </c>
      <c r="Q4063" s="56">
        <f>IFERROR(Tabla3[[#This Row],[% PRODUCTO]]+Tabla3[[#This Row],[% LÍNEA]]," ")</f>
        <v>0</v>
      </c>
      <c r="R4063" s="60">
        <f>Tabla3[[#This Row],[OCULTAR3]]</f>
        <v>6.6666699999999999</v>
      </c>
      <c r="S4063" s="60">
        <f>Tabla3[[#This Row],[PRECIO SIN %]]-Tabla3[[#This Row],[PRECIO SIN %]]*10%</f>
        <v>6.0000029999999995</v>
      </c>
      <c r="T4063" s="80">
        <f>(Tabla3[[#This Row],[PRECIO CON DESCT.]]-(Tabla3[[#This Row],[PRECIO CON DESCT.]]*$T$6))</f>
        <v>3.7800018899999999</v>
      </c>
      <c r="U4063" s="96"/>
      <c r="V4063" s="94">
        <f>Tabla3[[#This Row],[PRECIO %      en $]]*Tabla3[[#This Row],[PEDIDO ]]</f>
        <v>0</v>
      </c>
      <c r="W4063" s="57">
        <f>Tabla3[[#This Row],[PRECIO CON DESCT.]]*Tabla3[[#This Row],[PEDIDO ]]</f>
        <v>0</v>
      </c>
      <c r="X4063" s="58">
        <f>Tabla3[[#This Row],[PRECIO SIN %]]*Tabla3[[#This Row],[PEDIDO ]]</f>
        <v>0</v>
      </c>
    </row>
    <row r="4064" spans="1:24" ht="33" customHeight="1" x14ac:dyDescent="0.4">
      <c r="A4064" s="124">
        <v>7702031293415</v>
      </c>
      <c r="B4064" s="51" t="s">
        <v>424</v>
      </c>
      <c r="C4064" s="51" t="s">
        <v>186</v>
      </c>
      <c r="D40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64" s="118" t="s">
        <v>4526</v>
      </c>
      <c r="F4064" s="75" t="s">
        <v>526</v>
      </c>
      <c r="G40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64" s="77">
        <v>2</v>
      </c>
      <c r="J4064" s="52">
        <v>4.2777799999999999</v>
      </c>
      <c r="K4064" s="53">
        <f>Tabla3[[#This Row],[PRECIOS]]-Tabla3[[#This Row],[PRECIOS]]*10%</f>
        <v>3.8500019999999999</v>
      </c>
      <c r="L4064" s="101"/>
      <c r="M4064" s="54"/>
      <c r="N4064" s="55">
        <f>IFERROR(Tabla3[[#This Row],[PRECIOS]]-Tabla3[[#This Row],[PRECIOS]]*Tabla3[[#This Row],[% PRODUCTO]]," ")</f>
        <v>4.2777799999999999</v>
      </c>
      <c r="O4064" s="54"/>
      <c r="P4064" s="55">
        <f>IFERROR(Tabla3[[#This Row],[OCULTAR2]]-Tabla3[[#This Row],[OCULTAR2]]*Tabla3[[#This Row],[% LÍNEA]]," ")</f>
        <v>4.2777799999999999</v>
      </c>
      <c r="Q4064" s="56">
        <f>IFERROR(Tabla3[[#This Row],[% PRODUCTO]]+Tabla3[[#This Row],[% LÍNEA]]," ")</f>
        <v>0</v>
      </c>
      <c r="R4064" s="53">
        <f>Tabla3[[#This Row],[OCULTAR3]]</f>
        <v>4.2777799999999999</v>
      </c>
      <c r="S4064" s="53">
        <f>Tabla3[[#This Row],[PRECIO SIN %]]-Tabla3[[#This Row],[PRECIO SIN %]]*10%</f>
        <v>3.8500019999999999</v>
      </c>
      <c r="T4064" s="80">
        <f>(Tabla3[[#This Row],[PRECIO CON DESCT.]]-(Tabla3[[#This Row],[PRECIO CON DESCT.]]*$T$6))</f>
        <v>2.4255012599999999</v>
      </c>
      <c r="U4064" s="96"/>
      <c r="V4064" s="94">
        <f>Tabla3[[#This Row],[PRECIO %      en $]]*Tabla3[[#This Row],[PEDIDO ]]</f>
        <v>0</v>
      </c>
      <c r="W4064" s="57">
        <f>Tabla3[[#This Row],[PRECIO CON DESCT.]]*Tabla3[[#This Row],[PEDIDO ]]</f>
        <v>0</v>
      </c>
      <c r="X4064" s="58">
        <f>Tabla3[[#This Row],[PRECIO SIN %]]*Tabla3[[#This Row],[PEDIDO ]]</f>
        <v>0</v>
      </c>
    </row>
    <row r="4065" spans="1:24" ht="33" customHeight="1" x14ac:dyDescent="0.4">
      <c r="A4065" s="125">
        <v>7592348647113</v>
      </c>
      <c r="B4065" s="59" t="s">
        <v>424</v>
      </c>
      <c r="C4065" s="59" t="s">
        <v>127</v>
      </c>
      <c r="D40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65" s="119" t="s">
        <v>4527</v>
      </c>
      <c r="F4065" s="76" t="s">
        <v>526</v>
      </c>
      <c r="G40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65" s="78">
        <v>179</v>
      </c>
      <c r="J4065" s="52">
        <v>8.88889</v>
      </c>
      <c r="K4065" s="60">
        <f>Tabla3[[#This Row],[PRECIOS]]-Tabla3[[#This Row],[PRECIOS]]*10%</f>
        <v>8.0000009999999993</v>
      </c>
      <c r="L4065" s="101"/>
      <c r="M4065" s="61"/>
      <c r="N4065" s="55">
        <f>IFERROR(Tabla3[[#This Row],[PRECIOS]]-Tabla3[[#This Row],[PRECIOS]]*Tabla3[[#This Row],[% PRODUCTO]]," ")</f>
        <v>8.88889</v>
      </c>
      <c r="O4065" s="61"/>
      <c r="P4065" s="55">
        <f>IFERROR(Tabla3[[#This Row],[OCULTAR2]]-Tabla3[[#This Row],[OCULTAR2]]*Tabla3[[#This Row],[% LÍNEA]]," ")</f>
        <v>8.88889</v>
      </c>
      <c r="Q4065" s="56">
        <f>IFERROR(Tabla3[[#This Row],[% PRODUCTO]]+Tabla3[[#This Row],[% LÍNEA]]," ")</f>
        <v>0</v>
      </c>
      <c r="R4065" s="60">
        <f>Tabla3[[#This Row],[OCULTAR3]]</f>
        <v>8.88889</v>
      </c>
      <c r="S4065" s="60">
        <f>Tabla3[[#This Row],[PRECIO SIN %]]-Tabla3[[#This Row],[PRECIO SIN %]]*10%</f>
        <v>8.0000009999999993</v>
      </c>
      <c r="T4065" s="80">
        <f>(Tabla3[[#This Row],[PRECIO CON DESCT.]]-(Tabla3[[#This Row],[PRECIO CON DESCT.]]*$T$6))</f>
        <v>5.0400006299999998</v>
      </c>
      <c r="U4065" s="96"/>
      <c r="V4065" s="94">
        <f>Tabla3[[#This Row],[PRECIO %      en $]]*Tabla3[[#This Row],[PEDIDO ]]</f>
        <v>0</v>
      </c>
      <c r="W4065" s="57">
        <f>Tabla3[[#This Row],[PRECIO CON DESCT.]]*Tabla3[[#This Row],[PEDIDO ]]</f>
        <v>0</v>
      </c>
      <c r="X4065" s="58">
        <f>Tabla3[[#This Row],[PRECIO SIN %]]*Tabla3[[#This Row],[PEDIDO ]]</f>
        <v>0</v>
      </c>
    </row>
    <row r="4066" spans="1:24" ht="33" customHeight="1" x14ac:dyDescent="0.4">
      <c r="A4066" s="124">
        <v>7594001450283</v>
      </c>
      <c r="B4066" s="51" t="s">
        <v>424</v>
      </c>
      <c r="C4066" s="51" t="s">
        <v>427</v>
      </c>
      <c r="D40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66" s="118" t="s">
        <v>4528</v>
      </c>
      <c r="F4066" s="75" t="s">
        <v>526</v>
      </c>
      <c r="G40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66" s="77">
        <v>13</v>
      </c>
      <c r="J4066" s="52">
        <v>3.1888899999999998</v>
      </c>
      <c r="K4066" s="53">
        <f>Tabla3[[#This Row],[PRECIOS]]-Tabla3[[#This Row],[PRECIOS]]*10%</f>
        <v>2.8700009999999998</v>
      </c>
      <c r="L4066" s="101"/>
      <c r="M4066" s="54"/>
      <c r="N4066" s="55">
        <f>IFERROR(Tabla3[[#This Row],[PRECIOS]]-Tabla3[[#This Row],[PRECIOS]]*Tabla3[[#This Row],[% PRODUCTO]]," ")</f>
        <v>3.1888899999999998</v>
      </c>
      <c r="O4066" s="54"/>
      <c r="P4066" s="55">
        <f>IFERROR(Tabla3[[#This Row],[OCULTAR2]]-Tabla3[[#This Row],[OCULTAR2]]*Tabla3[[#This Row],[% LÍNEA]]," ")</f>
        <v>3.1888899999999998</v>
      </c>
      <c r="Q4066" s="56">
        <f>IFERROR(Tabla3[[#This Row],[% PRODUCTO]]+Tabla3[[#This Row],[% LÍNEA]]," ")</f>
        <v>0</v>
      </c>
      <c r="R4066" s="53">
        <f>Tabla3[[#This Row],[OCULTAR3]]</f>
        <v>3.1888899999999998</v>
      </c>
      <c r="S4066" s="53">
        <f>Tabla3[[#This Row],[PRECIO SIN %]]-Tabla3[[#This Row],[PRECIO SIN %]]*10%</f>
        <v>2.8700009999999998</v>
      </c>
      <c r="T4066" s="80">
        <f>(Tabla3[[#This Row],[PRECIO CON DESCT.]]-(Tabla3[[#This Row],[PRECIO CON DESCT.]]*$T$6))</f>
        <v>1.80810063</v>
      </c>
      <c r="U4066" s="96"/>
      <c r="V4066" s="94">
        <f>Tabla3[[#This Row],[PRECIO %      en $]]*Tabla3[[#This Row],[PEDIDO ]]</f>
        <v>0</v>
      </c>
      <c r="W4066" s="57">
        <f>Tabla3[[#This Row],[PRECIO CON DESCT.]]*Tabla3[[#This Row],[PEDIDO ]]</f>
        <v>0</v>
      </c>
      <c r="X4066" s="58">
        <f>Tabla3[[#This Row],[PRECIO SIN %]]*Tabla3[[#This Row],[PEDIDO ]]</f>
        <v>0</v>
      </c>
    </row>
    <row r="4067" spans="1:24" ht="33" customHeight="1" x14ac:dyDescent="0.4">
      <c r="A4067" s="125">
        <v>7596811000184</v>
      </c>
      <c r="B4067" s="59" t="s">
        <v>424</v>
      </c>
      <c r="C4067" s="59" t="s">
        <v>437</v>
      </c>
      <c r="D40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67" s="119" t="s">
        <v>4529</v>
      </c>
      <c r="F4067" s="76" t="s">
        <v>526</v>
      </c>
      <c r="G40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67" s="78">
        <v>2</v>
      </c>
      <c r="J4067" s="52">
        <v>12.11111</v>
      </c>
      <c r="K4067" s="60">
        <f>Tabla3[[#This Row],[PRECIOS]]-Tabla3[[#This Row],[PRECIOS]]*10%</f>
        <v>10.899998999999999</v>
      </c>
      <c r="L4067" s="101"/>
      <c r="M4067" s="61"/>
      <c r="N4067" s="55">
        <f>IFERROR(Tabla3[[#This Row],[PRECIOS]]-Tabla3[[#This Row],[PRECIOS]]*Tabla3[[#This Row],[% PRODUCTO]]," ")</f>
        <v>12.11111</v>
      </c>
      <c r="O4067" s="61"/>
      <c r="P4067" s="55">
        <f>IFERROR(Tabla3[[#This Row],[OCULTAR2]]-Tabla3[[#This Row],[OCULTAR2]]*Tabla3[[#This Row],[% LÍNEA]]," ")</f>
        <v>12.11111</v>
      </c>
      <c r="Q4067" s="56">
        <f>IFERROR(Tabla3[[#This Row],[% PRODUCTO]]+Tabla3[[#This Row],[% LÍNEA]]," ")</f>
        <v>0</v>
      </c>
      <c r="R4067" s="60">
        <f>Tabla3[[#This Row],[OCULTAR3]]</f>
        <v>12.11111</v>
      </c>
      <c r="S4067" s="60">
        <f>Tabla3[[#This Row],[PRECIO SIN %]]-Tabla3[[#This Row],[PRECIO SIN %]]*10%</f>
        <v>10.899998999999999</v>
      </c>
      <c r="T4067" s="80">
        <f>(Tabla3[[#This Row],[PRECIO CON DESCT.]]-(Tabla3[[#This Row],[PRECIO CON DESCT.]]*$T$6))</f>
        <v>6.8669993699999994</v>
      </c>
      <c r="U4067" s="96"/>
      <c r="V4067" s="94">
        <f>Tabla3[[#This Row],[PRECIO %      en $]]*Tabla3[[#This Row],[PEDIDO ]]</f>
        <v>0</v>
      </c>
      <c r="W4067" s="57">
        <f>Tabla3[[#This Row],[PRECIO CON DESCT.]]*Tabla3[[#This Row],[PEDIDO ]]</f>
        <v>0</v>
      </c>
      <c r="X4067" s="58">
        <f>Tabla3[[#This Row],[PRECIO SIN %]]*Tabla3[[#This Row],[PEDIDO ]]</f>
        <v>0</v>
      </c>
    </row>
    <row r="4068" spans="1:24" ht="33" customHeight="1" x14ac:dyDescent="0.4">
      <c r="A4068" s="124">
        <v>7596811000351</v>
      </c>
      <c r="B4068" s="51" t="s">
        <v>424</v>
      </c>
      <c r="C4068" s="51" t="s">
        <v>437</v>
      </c>
      <c r="D40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68" s="118" t="s">
        <v>4530</v>
      </c>
      <c r="F4068" s="75" t="s">
        <v>526</v>
      </c>
      <c r="G40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68" s="77">
        <v>3</v>
      </c>
      <c r="J4068" s="52">
        <v>9.7222200000000001</v>
      </c>
      <c r="K4068" s="53">
        <f>Tabla3[[#This Row],[PRECIOS]]-Tabla3[[#This Row],[PRECIOS]]*10%</f>
        <v>8.7499979999999997</v>
      </c>
      <c r="L4068" s="101"/>
      <c r="M4068" s="54"/>
      <c r="N4068" s="55">
        <f>IFERROR(Tabla3[[#This Row],[PRECIOS]]-Tabla3[[#This Row],[PRECIOS]]*Tabla3[[#This Row],[% PRODUCTO]]," ")</f>
        <v>9.7222200000000001</v>
      </c>
      <c r="O4068" s="54"/>
      <c r="P4068" s="55">
        <f>IFERROR(Tabla3[[#This Row],[OCULTAR2]]-Tabla3[[#This Row],[OCULTAR2]]*Tabla3[[#This Row],[% LÍNEA]]," ")</f>
        <v>9.7222200000000001</v>
      </c>
      <c r="Q4068" s="56">
        <f>IFERROR(Tabla3[[#This Row],[% PRODUCTO]]+Tabla3[[#This Row],[% LÍNEA]]," ")</f>
        <v>0</v>
      </c>
      <c r="R4068" s="53">
        <f>Tabla3[[#This Row],[OCULTAR3]]</f>
        <v>9.7222200000000001</v>
      </c>
      <c r="S4068" s="53">
        <f>Tabla3[[#This Row],[PRECIO SIN %]]-Tabla3[[#This Row],[PRECIO SIN %]]*10%</f>
        <v>8.7499979999999997</v>
      </c>
      <c r="T4068" s="80">
        <f>(Tabla3[[#This Row],[PRECIO CON DESCT.]]-(Tabla3[[#This Row],[PRECIO CON DESCT.]]*$T$6))</f>
        <v>5.5124987399999998</v>
      </c>
      <c r="U4068" s="96"/>
      <c r="V4068" s="94">
        <f>Tabla3[[#This Row],[PRECIO %      en $]]*Tabla3[[#This Row],[PEDIDO ]]</f>
        <v>0</v>
      </c>
      <c r="W4068" s="57">
        <f>Tabla3[[#This Row],[PRECIO CON DESCT.]]*Tabla3[[#This Row],[PEDIDO ]]</f>
        <v>0</v>
      </c>
      <c r="X4068" s="58">
        <f>Tabla3[[#This Row],[PRECIO SIN %]]*Tabla3[[#This Row],[PEDIDO ]]</f>
        <v>0</v>
      </c>
    </row>
    <row r="4069" spans="1:24" ht="33" customHeight="1" x14ac:dyDescent="0.4">
      <c r="A4069" s="125">
        <v>7596548003366</v>
      </c>
      <c r="B4069" s="59" t="s">
        <v>424</v>
      </c>
      <c r="C4069" s="59" t="s">
        <v>438</v>
      </c>
      <c r="D40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69" s="119" t="s">
        <v>4531</v>
      </c>
      <c r="F4069" s="76" t="s">
        <v>526</v>
      </c>
      <c r="G40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69" s="78">
        <v>71</v>
      </c>
      <c r="J4069" s="52">
        <v>4.11111</v>
      </c>
      <c r="K4069" s="60">
        <f>Tabla3[[#This Row],[PRECIOS]]-Tabla3[[#This Row],[PRECIOS]]*10%</f>
        <v>3.699999</v>
      </c>
      <c r="L4069" s="101"/>
      <c r="M4069" s="61"/>
      <c r="N4069" s="55">
        <f>IFERROR(Tabla3[[#This Row],[PRECIOS]]-Tabla3[[#This Row],[PRECIOS]]*Tabla3[[#This Row],[% PRODUCTO]]," ")</f>
        <v>4.11111</v>
      </c>
      <c r="O4069" s="61"/>
      <c r="P4069" s="55">
        <f>IFERROR(Tabla3[[#This Row],[OCULTAR2]]-Tabla3[[#This Row],[OCULTAR2]]*Tabla3[[#This Row],[% LÍNEA]]," ")</f>
        <v>4.11111</v>
      </c>
      <c r="Q4069" s="56">
        <f>IFERROR(Tabla3[[#This Row],[% PRODUCTO]]+Tabla3[[#This Row],[% LÍNEA]]," ")</f>
        <v>0</v>
      </c>
      <c r="R4069" s="60">
        <f>Tabla3[[#This Row],[OCULTAR3]]</f>
        <v>4.11111</v>
      </c>
      <c r="S4069" s="60">
        <f>Tabla3[[#This Row],[PRECIO SIN %]]-Tabla3[[#This Row],[PRECIO SIN %]]*10%</f>
        <v>3.699999</v>
      </c>
      <c r="T4069" s="80">
        <f>(Tabla3[[#This Row],[PRECIO CON DESCT.]]-(Tabla3[[#This Row],[PRECIO CON DESCT.]]*$T$6))</f>
        <v>2.3309993699999998</v>
      </c>
      <c r="U4069" s="96"/>
      <c r="V4069" s="94">
        <f>Tabla3[[#This Row],[PRECIO %      en $]]*Tabla3[[#This Row],[PEDIDO ]]</f>
        <v>0</v>
      </c>
      <c r="W4069" s="57">
        <f>Tabla3[[#This Row],[PRECIO CON DESCT.]]*Tabla3[[#This Row],[PEDIDO ]]</f>
        <v>0</v>
      </c>
      <c r="X4069" s="58">
        <f>Tabla3[[#This Row],[PRECIO SIN %]]*Tabla3[[#This Row],[PEDIDO ]]</f>
        <v>0</v>
      </c>
    </row>
    <row r="4070" spans="1:24" ht="33" customHeight="1" x14ac:dyDescent="0.4">
      <c r="A4070" s="124">
        <v>7599028000589</v>
      </c>
      <c r="B4070" s="51" t="s">
        <v>424</v>
      </c>
      <c r="C4070" s="51" t="s">
        <v>154</v>
      </c>
      <c r="D40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70" s="118" t="s">
        <v>4532</v>
      </c>
      <c r="F4070" s="75" t="s">
        <v>537</v>
      </c>
      <c r="G40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70" s="77">
        <v>222</v>
      </c>
      <c r="J4070" s="52">
        <v>1.68889</v>
      </c>
      <c r="K4070" s="53">
        <f>Tabla3[[#This Row],[PRECIOS]]-Tabla3[[#This Row],[PRECIOS]]*10%</f>
        <v>1.5200009999999999</v>
      </c>
      <c r="L4070" s="101"/>
      <c r="M4070" s="54"/>
      <c r="N4070" s="55">
        <f>IFERROR(Tabla3[[#This Row],[PRECIOS]]-Tabla3[[#This Row],[PRECIOS]]*Tabla3[[#This Row],[% PRODUCTO]]," ")</f>
        <v>1.68889</v>
      </c>
      <c r="O4070" s="54"/>
      <c r="P4070" s="55">
        <f>IFERROR(Tabla3[[#This Row],[OCULTAR2]]-Tabla3[[#This Row],[OCULTAR2]]*Tabla3[[#This Row],[% LÍNEA]]," ")</f>
        <v>1.68889</v>
      </c>
      <c r="Q4070" s="56">
        <f>IFERROR(Tabla3[[#This Row],[% PRODUCTO]]+Tabla3[[#This Row],[% LÍNEA]]," ")</f>
        <v>0</v>
      </c>
      <c r="R4070" s="53">
        <f>Tabla3[[#This Row],[OCULTAR3]]</f>
        <v>1.68889</v>
      </c>
      <c r="S4070" s="53">
        <f>Tabla3[[#This Row],[PRECIO SIN %]]-Tabla3[[#This Row],[PRECIO SIN %]]*10%</f>
        <v>1.5200009999999999</v>
      </c>
      <c r="T4070" s="80">
        <f>(Tabla3[[#This Row],[PRECIO CON DESCT.]]-(Tabla3[[#This Row],[PRECIO CON DESCT.]]*$T$6))</f>
        <v>0.95760062999999995</v>
      </c>
      <c r="U4070" s="96"/>
      <c r="V4070" s="94">
        <f>Tabla3[[#This Row],[PRECIO %      en $]]*Tabla3[[#This Row],[PEDIDO ]]</f>
        <v>0</v>
      </c>
      <c r="W4070" s="57">
        <f>Tabla3[[#This Row],[PRECIO CON DESCT.]]*Tabla3[[#This Row],[PEDIDO ]]</f>
        <v>0</v>
      </c>
      <c r="X4070" s="58">
        <f>Tabla3[[#This Row],[PRECIO SIN %]]*Tabla3[[#This Row],[PEDIDO ]]</f>
        <v>0</v>
      </c>
    </row>
    <row r="4071" spans="1:24" ht="33" customHeight="1" x14ac:dyDescent="0.4">
      <c r="A4071" s="125">
        <v>7591309002206</v>
      </c>
      <c r="B4071" s="59" t="s">
        <v>424</v>
      </c>
      <c r="C4071" s="59" t="s">
        <v>157</v>
      </c>
      <c r="D40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71" s="119" t="s">
        <v>4533</v>
      </c>
      <c r="F4071" s="76" t="s">
        <v>526</v>
      </c>
      <c r="G40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71" s="78">
        <v>275</v>
      </c>
      <c r="J4071" s="52">
        <v>3.2111100000000001</v>
      </c>
      <c r="K4071" s="60">
        <f>Tabla3[[#This Row],[PRECIOS]]-Tabla3[[#This Row],[PRECIOS]]*10%</f>
        <v>2.889999</v>
      </c>
      <c r="L4071" s="101"/>
      <c r="M4071" s="61"/>
      <c r="N4071" s="55">
        <f>IFERROR(Tabla3[[#This Row],[PRECIOS]]-Tabla3[[#This Row],[PRECIOS]]*Tabla3[[#This Row],[% PRODUCTO]]," ")</f>
        <v>3.2111100000000001</v>
      </c>
      <c r="O4071" s="61"/>
      <c r="P4071" s="55">
        <f>IFERROR(Tabla3[[#This Row],[OCULTAR2]]-Tabla3[[#This Row],[OCULTAR2]]*Tabla3[[#This Row],[% LÍNEA]]," ")</f>
        <v>3.2111100000000001</v>
      </c>
      <c r="Q4071" s="56">
        <f>IFERROR(Tabla3[[#This Row],[% PRODUCTO]]+Tabla3[[#This Row],[% LÍNEA]]," ")</f>
        <v>0</v>
      </c>
      <c r="R4071" s="60">
        <f>Tabla3[[#This Row],[OCULTAR3]]</f>
        <v>3.2111100000000001</v>
      </c>
      <c r="S4071" s="60">
        <f>Tabla3[[#This Row],[PRECIO SIN %]]-Tabla3[[#This Row],[PRECIO SIN %]]*10%</f>
        <v>2.889999</v>
      </c>
      <c r="T4071" s="80">
        <f>(Tabla3[[#This Row],[PRECIO CON DESCT.]]-(Tabla3[[#This Row],[PRECIO CON DESCT.]]*$T$6))</f>
        <v>1.82069937</v>
      </c>
      <c r="U4071" s="96"/>
      <c r="V4071" s="94">
        <f>Tabla3[[#This Row],[PRECIO %      en $]]*Tabla3[[#This Row],[PEDIDO ]]</f>
        <v>0</v>
      </c>
      <c r="W4071" s="57">
        <f>Tabla3[[#This Row],[PRECIO CON DESCT.]]*Tabla3[[#This Row],[PEDIDO ]]</f>
        <v>0</v>
      </c>
      <c r="X4071" s="58">
        <f>Tabla3[[#This Row],[PRECIO SIN %]]*Tabla3[[#This Row],[PEDIDO ]]</f>
        <v>0</v>
      </c>
    </row>
    <row r="4072" spans="1:24" ht="33" customHeight="1" x14ac:dyDescent="0.4">
      <c r="A4072" s="124">
        <v>7591309002268</v>
      </c>
      <c r="B4072" s="51" t="s">
        <v>424</v>
      </c>
      <c r="C4072" s="51" t="s">
        <v>157</v>
      </c>
      <c r="D40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72" s="118" t="s">
        <v>4534</v>
      </c>
      <c r="F4072" s="75" t="s">
        <v>526</v>
      </c>
      <c r="G40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72" s="77">
        <v>191</v>
      </c>
      <c r="J4072" s="52">
        <v>3.9222199999999998</v>
      </c>
      <c r="K4072" s="53">
        <f>Tabla3[[#This Row],[PRECIOS]]-Tabla3[[#This Row],[PRECIOS]]*10%</f>
        <v>3.529998</v>
      </c>
      <c r="L4072" s="101"/>
      <c r="M4072" s="54"/>
      <c r="N4072" s="55">
        <f>IFERROR(Tabla3[[#This Row],[PRECIOS]]-Tabla3[[#This Row],[PRECIOS]]*Tabla3[[#This Row],[% PRODUCTO]]," ")</f>
        <v>3.9222199999999998</v>
      </c>
      <c r="O4072" s="54"/>
      <c r="P4072" s="55">
        <f>IFERROR(Tabla3[[#This Row],[OCULTAR2]]-Tabla3[[#This Row],[OCULTAR2]]*Tabla3[[#This Row],[% LÍNEA]]," ")</f>
        <v>3.9222199999999998</v>
      </c>
      <c r="Q4072" s="56">
        <f>IFERROR(Tabla3[[#This Row],[% PRODUCTO]]+Tabla3[[#This Row],[% LÍNEA]]," ")</f>
        <v>0</v>
      </c>
      <c r="R4072" s="53">
        <f>Tabla3[[#This Row],[OCULTAR3]]</f>
        <v>3.9222199999999998</v>
      </c>
      <c r="S4072" s="53">
        <f>Tabla3[[#This Row],[PRECIO SIN %]]-Tabla3[[#This Row],[PRECIO SIN %]]*10%</f>
        <v>3.529998</v>
      </c>
      <c r="T4072" s="80">
        <f>(Tabla3[[#This Row],[PRECIO CON DESCT.]]-(Tabla3[[#This Row],[PRECIO CON DESCT.]]*$T$6))</f>
        <v>2.2238987400000001</v>
      </c>
      <c r="U4072" s="96"/>
      <c r="V4072" s="94">
        <f>Tabla3[[#This Row],[PRECIO %      en $]]*Tabla3[[#This Row],[PEDIDO ]]</f>
        <v>0</v>
      </c>
      <c r="W4072" s="57">
        <f>Tabla3[[#This Row],[PRECIO CON DESCT.]]*Tabla3[[#This Row],[PEDIDO ]]</f>
        <v>0</v>
      </c>
      <c r="X4072" s="58">
        <f>Tabla3[[#This Row],[PRECIO SIN %]]*Tabla3[[#This Row],[PEDIDO ]]</f>
        <v>0</v>
      </c>
    </row>
    <row r="4073" spans="1:24" ht="33" customHeight="1" x14ac:dyDescent="0.4">
      <c r="A4073" s="125">
        <v>7591309002381</v>
      </c>
      <c r="B4073" s="59" t="s">
        <v>424</v>
      </c>
      <c r="C4073" s="59" t="s">
        <v>157</v>
      </c>
      <c r="D40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73" s="119" t="s">
        <v>4535</v>
      </c>
      <c r="F4073" s="76" t="s">
        <v>526</v>
      </c>
      <c r="G40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73" s="78">
        <v>151</v>
      </c>
      <c r="J4073" s="52">
        <v>3.1444399999999999</v>
      </c>
      <c r="K4073" s="60">
        <f>Tabla3[[#This Row],[PRECIOS]]-Tabla3[[#This Row],[PRECIOS]]*10%</f>
        <v>2.829996</v>
      </c>
      <c r="L4073" s="101"/>
      <c r="M4073" s="61"/>
      <c r="N4073" s="55">
        <f>IFERROR(Tabla3[[#This Row],[PRECIOS]]-Tabla3[[#This Row],[PRECIOS]]*Tabla3[[#This Row],[% PRODUCTO]]," ")</f>
        <v>3.1444399999999999</v>
      </c>
      <c r="O4073" s="61"/>
      <c r="P4073" s="55">
        <f>IFERROR(Tabla3[[#This Row],[OCULTAR2]]-Tabla3[[#This Row],[OCULTAR2]]*Tabla3[[#This Row],[% LÍNEA]]," ")</f>
        <v>3.1444399999999999</v>
      </c>
      <c r="Q4073" s="56">
        <f>IFERROR(Tabla3[[#This Row],[% PRODUCTO]]+Tabla3[[#This Row],[% LÍNEA]]," ")</f>
        <v>0</v>
      </c>
      <c r="R4073" s="60">
        <f>Tabla3[[#This Row],[OCULTAR3]]</f>
        <v>3.1444399999999999</v>
      </c>
      <c r="S4073" s="60">
        <f>Tabla3[[#This Row],[PRECIO SIN %]]-Tabla3[[#This Row],[PRECIO SIN %]]*10%</f>
        <v>2.829996</v>
      </c>
      <c r="T4073" s="80">
        <f>(Tabla3[[#This Row],[PRECIO CON DESCT.]]-(Tabla3[[#This Row],[PRECIO CON DESCT.]]*$T$6))</f>
        <v>1.7828974799999999</v>
      </c>
      <c r="U4073" s="96"/>
      <c r="V4073" s="94">
        <f>Tabla3[[#This Row],[PRECIO %      en $]]*Tabla3[[#This Row],[PEDIDO ]]</f>
        <v>0</v>
      </c>
      <c r="W4073" s="57">
        <f>Tabla3[[#This Row],[PRECIO CON DESCT.]]*Tabla3[[#This Row],[PEDIDO ]]</f>
        <v>0</v>
      </c>
      <c r="X4073" s="58">
        <f>Tabla3[[#This Row],[PRECIO SIN %]]*Tabla3[[#This Row],[PEDIDO ]]</f>
        <v>0</v>
      </c>
    </row>
    <row r="4074" spans="1:24" ht="33" customHeight="1" x14ac:dyDescent="0.4">
      <c r="A4074" s="124">
        <v>11344402221</v>
      </c>
      <c r="B4074" s="51" t="s">
        <v>424</v>
      </c>
      <c r="C4074" s="51" t="s">
        <v>194</v>
      </c>
      <c r="D40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74" s="118" t="s">
        <v>4536</v>
      </c>
      <c r="F4074" s="75" t="s">
        <v>526</v>
      </c>
      <c r="G40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74" s="77">
        <v>207</v>
      </c>
      <c r="J4074" s="52">
        <v>1.9444399999999999</v>
      </c>
      <c r="K4074" s="53">
        <f>Tabla3[[#This Row],[PRECIOS]]-Tabla3[[#This Row],[PRECIOS]]*10%</f>
        <v>1.7499959999999999</v>
      </c>
      <c r="L4074" s="101"/>
      <c r="M4074" s="54"/>
      <c r="N4074" s="55">
        <f>IFERROR(Tabla3[[#This Row],[PRECIOS]]-Tabla3[[#This Row],[PRECIOS]]*Tabla3[[#This Row],[% PRODUCTO]]," ")</f>
        <v>1.9444399999999999</v>
      </c>
      <c r="O4074" s="54"/>
      <c r="P4074" s="55">
        <f>IFERROR(Tabla3[[#This Row],[OCULTAR2]]-Tabla3[[#This Row],[OCULTAR2]]*Tabla3[[#This Row],[% LÍNEA]]," ")</f>
        <v>1.9444399999999999</v>
      </c>
      <c r="Q4074" s="56">
        <f>IFERROR(Tabla3[[#This Row],[% PRODUCTO]]+Tabla3[[#This Row],[% LÍNEA]]," ")</f>
        <v>0</v>
      </c>
      <c r="R4074" s="53">
        <f>Tabla3[[#This Row],[OCULTAR3]]</f>
        <v>1.9444399999999999</v>
      </c>
      <c r="S4074" s="53">
        <f>Tabla3[[#This Row],[PRECIO SIN %]]-Tabla3[[#This Row],[PRECIO SIN %]]*10%</f>
        <v>1.7499959999999999</v>
      </c>
      <c r="T4074" s="80">
        <f>(Tabla3[[#This Row],[PRECIO CON DESCT.]]-(Tabla3[[#This Row],[PRECIO CON DESCT.]]*$T$6))</f>
        <v>1.1024974799999998</v>
      </c>
      <c r="U4074" s="96"/>
      <c r="V4074" s="94">
        <f>Tabla3[[#This Row],[PRECIO %      en $]]*Tabla3[[#This Row],[PEDIDO ]]</f>
        <v>0</v>
      </c>
      <c r="W4074" s="57">
        <f>Tabla3[[#This Row],[PRECIO CON DESCT.]]*Tabla3[[#This Row],[PEDIDO ]]</f>
        <v>0</v>
      </c>
      <c r="X4074" s="58">
        <f>Tabla3[[#This Row],[PRECIO SIN %]]*Tabla3[[#This Row],[PEDIDO ]]</f>
        <v>0</v>
      </c>
    </row>
    <row r="4075" spans="1:24" ht="33" customHeight="1" x14ac:dyDescent="0.4">
      <c r="A4075" s="125">
        <v>25525779</v>
      </c>
      <c r="B4075" s="59" t="s">
        <v>424</v>
      </c>
      <c r="C4075" s="59" t="s">
        <v>194</v>
      </c>
      <c r="D40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75" s="119" t="s">
        <v>4537</v>
      </c>
      <c r="F4075" s="76" t="s">
        <v>526</v>
      </c>
      <c r="G40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75" s="78">
        <v>91</v>
      </c>
      <c r="J4075" s="52">
        <v>2.88889</v>
      </c>
      <c r="K4075" s="60">
        <f>Tabla3[[#This Row],[PRECIOS]]-Tabla3[[#This Row],[PRECIOS]]*10%</f>
        <v>2.6000009999999998</v>
      </c>
      <c r="L4075" s="101"/>
      <c r="M4075" s="61"/>
      <c r="N4075" s="55">
        <f>IFERROR(Tabla3[[#This Row],[PRECIOS]]-Tabla3[[#This Row],[PRECIOS]]*Tabla3[[#This Row],[% PRODUCTO]]," ")</f>
        <v>2.88889</v>
      </c>
      <c r="O4075" s="61"/>
      <c r="P4075" s="55">
        <f>IFERROR(Tabla3[[#This Row],[OCULTAR2]]-Tabla3[[#This Row],[OCULTAR2]]*Tabla3[[#This Row],[% LÍNEA]]," ")</f>
        <v>2.88889</v>
      </c>
      <c r="Q4075" s="56">
        <f>IFERROR(Tabla3[[#This Row],[% PRODUCTO]]+Tabla3[[#This Row],[% LÍNEA]]," ")</f>
        <v>0</v>
      </c>
      <c r="R4075" s="60">
        <f>Tabla3[[#This Row],[OCULTAR3]]</f>
        <v>2.88889</v>
      </c>
      <c r="S4075" s="60">
        <f>Tabla3[[#This Row],[PRECIO SIN %]]-Tabla3[[#This Row],[PRECIO SIN %]]*10%</f>
        <v>2.6000009999999998</v>
      </c>
      <c r="T4075" s="80">
        <f>(Tabla3[[#This Row],[PRECIO CON DESCT.]]-(Tabla3[[#This Row],[PRECIO CON DESCT.]]*$T$6))</f>
        <v>1.6380006299999998</v>
      </c>
      <c r="U4075" s="96"/>
      <c r="V4075" s="94">
        <f>Tabla3[[#This Row],[PRECIO %      en $]]*Tabla3[[#This Row],[PEDIDO ]]</f>
        <v>0</v>
      </c>
      <c r="W4075" s="57">
        <f>Tabla3[[#This Row],[PRECIO CON DESCT.]]*Tabla3[[#This Row],[PEDIDO ]]</f>
        <v>0</v>
      </c>
      <c r="X4075" s="58">
        <f>Tabla3[[#This Row],[PRECIO SIN %]]*Tabla3[[#This Row],[PEDIDO ]]</f>
        <v>0</v>
      </c>
    </row>
    <row r="4076" spans="1:24" ht="33" customHeight="1" x14ac:dyDescent="0.4">
      <c r="A4076" s="124">
        <v>7591616000261</v>
      </c>
      <c r="B4076" s="51" t="s">
        <v>424</v>
      </c>
      <c r="C4076" s="51" t="s">
        <v>198</v>
      </c>
      <c r="D40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76" s="118" t="s">
        <v>4538</v>
      </c>
      <c r="F4076" s="75" t="s">
        <v>537</v>
      </c>
      <c r="G40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76" s="77">
        <v>87</v>
      </c>
      <c r="J4076" s="52">
        <v>3.5</v>
      </c>
      <c r="K4076" s="53">
        <f>Tabla3[[#This Row],[PRECIOS]]-Tabla3[[#This Row],[PRECIOS]]*10%</f>
        <v>3.15</v>
      </c>
      <c r="L4076" s="101"/>
      <c r="M4076" s="54"/>
      <c r="N4076" s="55">
        <f>IFERROR(Tabla3[[#This Row],[PRECIOS]]-Tabla3[[#This Row],[PRECIOS]]*Tabla3[[#This Row],[% PRODUCTO]]," ")</f>
        <v>3.5</v>
      </c>
      <c r="O4076" s="54"/>
      <c r="P4076" s="55">
        <f>IFERROR(Tabla3[[#This Row],[OCULTAR2]]-Tabla3[[#This Row],[OCULTAR2]]*Tabla3[[#This Row],[% LÍNEA]]," ")</f>
        <v>3.5</v>
      </c>
      <c r="Q4076" s="56">
        <f>IFERROR(Tabla3[[#This Row],[% PRODUCTO]]+Tabla3[[#This Row],[% LÍNEA]]," ")</f>
        <v>0</v>
      </c>
      <c r="R4076" s="53">
        <f>Tabla3[[#This Row],[OCULTAR3]]</f>
        <v>3.5</v>
      </c>
      <c r="S4076" s="53">
        <f>Tabla3[[#This Row],[PRECIO SIN %]]-Tabla3[[#This Row],[PRECIO SIN %]]*10%</f>
        <v>3.15</v>
      </c>
      <c r="T4076" s="80">
        <f>(Tabla3[[#This Row],[PRECIO CON DESCT.]]-(Tabla3[[#This Row],[PRECIO CON DESCT.]]*$T$6))</f>
        <v>1.9844999999999999</v>
      </c>
      <c r="U4076" s="96"/>
      <c r="V4076" s="94">
        <f>Tabla3[[#This Row],[PRECIO %      en $]]*Tabla3[[#This Row],[PEDIDO ]]</f>
        <v>0</v>
      </c>
      <c r="W4076" s="57">
        <f>Tabla3[[#This Row],[PRECIO CON DESCT.]]*Tabla3[[#This Row],[PEDIDO ]]</f>
        <v>0</v>
      </c>
      <c r="X4076" s="58">
        <f>Tabla3[[#This Row],[PRECIO SIN %]]*Tabla3[[#This Row],[PEDIDO ]]</f>
        <v>0</v>
      </c>
    </row>
    <row r="4077" spans="1:24" ht="33" customHeight="1" x14ac:dyDescent="0.4">
      <c r="A4077" s="125">
        <v>7594001450337</v>
      </c>
      <c r="B4077" s="59" t="s">
        <v>424</v>
      </c>
      <c r="C4077" s="59" t="s">
        <v>427</v>
      </c>
      <c r="D40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77" s="119" t="s">
        <v>4539</v>
      </c>
      <c r="F4077" s="76" t="s">
        <v>526</v>
      </c>
      <c r="G40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77" s="78">
        <v>93</v>
      </c>
      <c r="J4077" s="52">
        <v>2.61111</v>
      </c>
      <c r="K4077" s="60">
        <f>Tabla3[[#This Row],[PRECIOS]]-Tabla3[[#This Row],[PRECIOS]]*10%</f>
        <v>2.3499989999999999</v>
      </c>
      <c r="L4077" s="101"/>
      <c r="M4077" s="61"/>
      <c r="N4077" s="55">
        <f>IFERROR(Tabla3[[#This Row],[PRECIOS]]-Tabla3[[#This Row],[PRECIOS]]*Tabla3[[#This Row],[% PRODUCTO]]," ")</f>
        <v>2.61111</v>
      </c>
      <c r="O4077" s="61"/>
      <c r="P4077" s="55">
        <f>IFERROR(Tabla3[[#This Row],[OCULTAR2]]-Tabla3[[#This Row],[OCULTAR2]]*Tabla3[[#This Row],[% LÍNEA]]," ")</f>
        <v>2.61111</v>
      </c>
      <c r="Q4077" s="56">
        <f>IFERROR(Tabla3[[#This Row],[% PRODUCTO]]+Tabla3[[#This Row],[% LÍNEA]]," ")</f>
        <v>0</v>
      </c>
      <c r="R4077" s="60">
        <f>Tabla3[[#This Row],[OCULTAR3]]</f>
        <v>2.61111</v>
      </c>
      <c r="S4077" s="60">
        <f>Tabla3[[#This Row],[PRECIO SIN %]]-Tabla3[[#This Row],[PRECIO SIN %]]*10%</f>
        <v>2.3499989999999999</v>
      </c>
      <c r="T4077" s="80">
        <f>(Tabla3[[#This Row],[PRECIO CON DESCT.]]-(Tabla3[[#This Row],[PRECIO CON DESCT.]]*$T$6))</f>
        <v>1.48049937</v>
      </c>
      <c r="U4077" s="96"/>
      <c r="V4077" s="94">
        <f>Tabla3[[#This Row],[PRECIO %      en $]]*Tabla3[[#This Row],[PEDIDO ]]</f>
        <v>0</v>
      </c>
      <c r="W4077" s="57">
        <f>Tabla3[[#This Row],[PRECIO CON DESCT.]]*Tabla3[[#This Row],[PEDIDO ]]</f>
        <v>0</v>
      </c>
      <c r="X4077" s="58">
        <f>Tabla3[[#This Row],[PRECIO SIN %]]*Tabla3[[#This Row],[PEDIDO ]]</f>
        <v>0</v>
      </c>
    </row>
    <row r="4078" spans="1:24" ht="33" customHeight="1" x14ac:dyDescent="0.4">
      <c r="A4078" s="124">
        <v>7591616000285</v>
      </c>
      <c r="B4078" s="51" t="s">
        <v>424</v>
      </c>
      <c r="C4078" s="51" t="s">
        <v>198</v>
      </c>
      <c r="D40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78" s="118" t="s">
        <v>4540</v>
      </c>
      <c r="F4078" s="75" t="s">
        <v>537</v>
      </c>
      <c r="G40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78" s="77">
        <v>163</v>
      </c>
      <c r="J4078" s="52">
        <v>5.24444</v>
      </c>
      <c r="K4078" s="53">
        <f>Tabla3[[#This Row],[PRECIOS]]-Tabla3[[#This Row],[PRECIOS]]*10%</f>
        <v>4.7199960000000001</v>
      </c>
      <c r="L4078" s="101"/>
      <c r="M4078" s="54"/>
      <c r="N4078" s="55">
        <f>IFERROR(Tabla3[[#This Row],[PRECIOS]]-Tabla3[[#This Row],[PRECIOS]]*Tabla3[[#This Row],[% PRODUCTO]]," ")</f>
        <v>5.24444</v>
      </c>
      <c r="O4078" s="54"/>
      <c r="P4078" s="55">
        <f>IFERROR(Tabla3[[#This Row],[OCULTAR2]]-Tabla3[[#This Row],[OCULTAR2]]*Tabla3[[#This Row],[% LÍNEA]]," ")</f>
        <v>5.24444</v>
      </c>
      <c r="Q4078" s="56">
        <f>IFERROR(Tabla3[[#This Row],[% PRODUCTO]]+Tabla3[[#This Row],[% LÍNEA]]," ")</f>
        <v>0</v>
      </c>
      <c r="R4078" s="53">
        <f>Tabla3[[#This Row],[OCULTAR3]]</f>
        <v>5.24444</v>
      </c>
      <c r="S4078" s="53">
        <f>Tabla3[[#This Row],[PRECIO SIN %]]-Tabla3[[#This Row],[PRECIO SIN %]]*10%</f>
        <v>4.7199960000000001</v>
      </c>
      <c r="T4078" s="80">
        <f>(Tabla3[[#This Row],[PRECIO CON DESCT.]]-(Tabla3[[#This Row],[PRECIO CON DESCT.]]*$T$6))</f>
        <v>2.97359748</v>
      </c>
      <c r="U4078" s="96"/>
      <c r="V4078" s="94">
        <f>Tabla3[[#This Row],[PRECIO %      en $]]*Tabla3[[#This Row],[PEDIDO ]]</f>
        <v>0</v>
      </c>
      <c r="W4078" s="57">
        <f>Tabla3[[#This Row],[PRECIO CON DESCT.]]*Tabla3[[#This Row],[PEDIDO ]]</f>
        <v>0</v>
      </c>
      <c r="X4078" s="58">
        <f>Tabla3[[#This Row],[PRECIO SIN %]]*Tabla3[[#This Row],[PEDIDO ]]</f>
        <v>0</v>
      </c>
    </row>
    <row r="4079" spans="1:24" ht="33" customHeight="1" x14ac:dyDescent="0.4">
      <c r="A4079" s="125">
        <v>7594001450344</v>
      </c>
      <c r="B4079" s="59" t="s">
        <v>424</v>
      </c>
      <c r="C4079" s="59" t="s">
        <v>427</v>
      </c>
      <c r="D40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79" s="119" t="s">
        <v>4541</v>
      </c>
      <c r="F4079" s="76" t="s">
        <v>526</v>
      </c>
      <c r="G40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79" s="78">
        <v>57</v>
      </c>
      <c r="J4079" s="52">
        <v>4.11111</v>
      </c>
      <c r="K4079" s="60">
        <f>Tabla3[[#This Row],[PRECIOS]]-Tabla3[[#This Row],[PRECIOS]]*10%</f>
        <v>3.699999</v>
      </c>
      <c r="L4079" s="101"/>
      <c r="M4079" s="61"/>
      <c r="N4079" s="55">
        <f>IFERROR(Tabla3[[#This Row],[PRECIOS]]-Tabla3[[#This Row],[PRECIOS]]*Tabla3[[#This Row],[% PRODUCTO]]," ")</f>
        <v>4.11111</v>
      </c>
      <c r="O4079" s="61"/>
      <c r="P4079" s="55">
        <f>IFERROR(Tabla3[[#This Row],[OCULTAR2]]-Tabla3[[#This Row],[OCULTAR2]]*Tabla3[[#This Row],[% LÍNEA]]," ")</f>
        <v>4.11111</v>
      </c>
      <c r="Q4079" s="56">
        <f>IFERROR(Tabla3[[#This Row],[% PRODUCTO]]+Tabla3[[#This Row],[% LÍNEA]]," ")</f>
        <v>0</v>
      </c>
      <c r="R4079" s="60">
        <f>Tabla3[[#This Row],[OCULTAR3]]</f>
        <v>4.11111</v>
      </c>
      <c r="S4079" s="60">
        <f>Tabla3[[#This Row],[PRECIO SIN %]]-Tabla3[[#This Row],[PRECIO SIN %]]*10%</f>
        <v>3.699999</v>
      </c>
      <c r="T4079" s="80">
        <f>(Tabla3[[#This Row],[PRECIO CON DESCT.]]-(Tabla3[[#This Row],[PRECIO CON DESCT.]]*$T$6))</f>
        <v>2.3309993699999998</v>
      </c>
      <c r="U4079" s="96"/>
      <c r="V4079" s="94">
        <f>Tabla3[[#This Row],[PRECIO %      en $]]*Tabla3[[#This Row],[PEDIDO ]]</f>
        <v>0</v>
      </c>
      <c r="W4079" s="57">
        <f>Tabla3[[#This Row],[PRECIO CON DESCT.]]*Tabla3[[#This Row],[PEDIDO ]]</f>
        <v>0</v>
      </c>
      <c r="X4079" s="58">
        <f>Tabla3[[#This Row],[PRECIO SIN %]]*Tabla3[[#This Row],[PEDIDO ]]</f>
        <v>0</v>
      </c>
    </row>
    <row r="4080" spans="1:24" ht="33" customHeight="1" x14ac:dyDescent="0.4">
      <c r="A4080" s="124">
        <v>7594001452409</v>
      </c>
      <c r="B4080" s="51" t="s">
        <v>424</v>
      </c>
      <c r="C4080" s="51" t="s">
        <v>427</v>
      </c>
      <c r="D40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80" s="118" t="s">
        <v>4542</v>
      </c>
      <c r="F4080" s="75" t="s">
        <v>526</v>
      </c>
      <c r="G40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80" s="77">
        <v>126</v>
      </c>
      <c r="J4080" s="52">
        <v>6.28</v>
      </c>
      <c r="K4080" s="53">
        <f>Tabla3[[#This Row],[PRECIOS]]-Tabla3[[#This Row],[PRECIOS]]*10%</f>
        <v>5.6520000000000001</v>
      </c>
      <c r="L4080" s="101"/>
      <c r="M4080" s="54"/>
      <c r="N4080" s="55">
        <f>IFERROR(Tabla3[[#This Row],[PRECIOS]]-Tabla3[[#This Row],[PRECIOS]]*Tabla3[[#This Row],[% PRODUCTO]]," ")</f>
        <v>6.28</v>
      </c>
      <c r="O4080" s="54"/>
      <c r="P4080" s="55">
        <f>IFERROR(Tabla3[[#This Row],[OCULTAR2]]-Tabla3[[#This Row],[OCULTAR2]]*Tabla3[[#This Row],[% LÍNEA]]," ")</f>
        <v>6.28</v>
      </c>
      <c r="Q4080" s="56">
        <f>IFERROR(Tabla3[[#This Row],[% PRODUCTO]]+Tabla3[[#This Row],[% LÍNEA]]," ")</f>
        <v>0</v>
      </c>
      <c r="R4080" s="53">
        <f>Tabla3[[#This Row],[OCULTAR3]]</f>
        <v>6.28</v>
      </c>
      <c r="S4080" s="53">
        <f>Tabla3[[#This Row],[PRECIO SIN %]]-Tabla3[[#This Row],[PRECIO SIN %]]*10%</f>
        <v>5.6520000000000001</v>
      </c>
      <c r="T4080" s="80">
        <f>(Tabla3[[#This Row],[PRECIO CON DESCT.]]-(Tabla3[[#This Row],[PRECIO CON DESCT.]]*$T$6))</f>
        <v>3.5607600000000001</v>
      </c>
      <c r="U4080" s="96"/>
      <c r="V4080" s="94">
        <f>Tabla3[[#This Row],[PRECIO %      en $]]*Tabla3[[#This Row],[PEDIDO ]]</f>
        <v>0</v>
      </c>
      <c r="W4080" s="57">
        <f>Tabla3[[#This Row],[PRECIO CON DESCT.]]*Tabla3[[#This Row],[PEDIDO ]]</f>
        <v>0</v>
      </c>
      <c r="X4080" s="58">
        <f>Tabla3[[#This Row],[PRECIO SIN %]]*Tabla3[[#This Row],[PEDIDO ]]</f>
        <v>0</v>
      </c>
    </row>
    <row r="4081" spans="1:24" ht="33" customHeight="1" x14ac:dyDescent="0.4">
      <c r="A4081" s="125">
        <v>7591616000315</v>
      </c>
      <c r="B4081" s="59" t="s">
        <v>424</v>
      </c>
      <c r="C4081" s="59" t="s">
        <v>198</v>
      </c>
      <c r="D40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81" s="119" t="s">
        <v>4543</v>
      </c>
      <c r="F4081" s="76" t="s">
        <v>537</v>
      </c>
      <c r="G40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81" s="78">
        <v>109</v>
      </c>
      <c r="J4081" s="52">
        <v>2.4666700000000001</v>
      </c>
      <c r="K4081" s="60">
        <f>Tabla3[[#This Row],[PRECIOS]]-Tabla3[[#This Row],[PRECIOS]]*10%</f>
        <v>2.2200030000000002</v>
      </c>
      <c r="L4081" s="101"/>
      <c r="M4081" s="61"/>
      <c r="N4081" s="55">
        <f>IFERROR(Tabla3[[#This Row],[PRECIOS]]-Tabla3[[#This Row],[PRECIOS]]*Tabla3[[#This Row],[% PRODUCTO]]," ")</f>
        <v>2.4666700000000001</v>
      </c>
      <c r="O4081" s="61"/>
      <c r="P4081" s="55">
        <f>IFERROR(Tabla3[[#This Row],[OCULTAR2]]-Tabla3[[#This Row],[OCULTAR2]]*Tabla3[[#This Row],[% LÍNEA]]," ")</f>
        <v>2.4666700000000001</v>
      </c>
      <c r="Q4081" s="56">
        <f>IFERROR(Tabla3[[#This Row],[% PRODUCTO]]+Tabla3[[#This Row],[% LÍNEA]]," ")</f>
        <v>0</v>
      </c>
      <c r="R4081" s="60">
        <f>Tabla3[[#This Row],[OCULTAR3]]</f>
        <v>2.4666700000000001</v>
      </c>
      <c r="S4081" s="60">
        <f>Tabla3[[#This Row],[PRECIO SIN %]]-Tabla3[[#This Row],[PRECIO SIN %]]*10%</f>
        <v>2.2200030000000002</v>
      </c>
      <c r="T4081" s="80">
        <f>(Tabla3[[#This Row],[PRECIO CON DESCT.]]-(Tabla3[[#This Row],[PRECIO CON DESCT.]]*$T$6))</f>
        <v>1.3986018900000001</v>
      </c>
      <c r="U4081" s="96"/>
      <c r="V4081" s="94">
        <f>Tabla3[[#This Row],[PRECIO %      en $]]*Tabla3[[#This Row],[PEDIDO ]]</f>
        <v>0</v>
      </c>
      <c r="W4081" s="57">
        <f>Tabla3[[#This Row],[PRECIO CON DESCT.]]*Tabla3[[#This Row],[PEDIDO ]]</f>
        <v>0</v>
      </c>
      <c r="X4081" s="58">
        <f>Tabla3[[#This Row],[PRECIO SIN %]]*Tabla3[[#This Row],[PEDIDO ]]</f>
        <v>0</v>
      </c>
    </row>
    <row r="4082" spans="1:24" ht="33" customHeight="1" x14ac:dyDescent="0.4">
      <c r="A4082" s="124">
        <v>7594001450320</v>
      </c>
      <c r="B4082" s="51" t="s">
        <v>424</v>
      </c>
      <c r="C4082" s="51" t="s">
        <v>427</v>
      </c>
      <c r="D40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82" s="118" t="s">
        <v>4544</v>
      </c>
      <c r="F4082" s="75" t="s">
        <v>526</v>
      </c>
      <c r="G40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82" s="77">
        <v>377</v>
      </c>
      <c r="J4082" s="52">
        <v>1.5555600000000001</v>
      </c>
      <c r="K4082" s="53">
        <f>Tabla3[[#This Row],[PRECIOS]]-Tabla3[[#This Row],[PRECIOS]]*10%</f>
        <v>1.400004</v>
      </c>
      <c r="L4082" s="101"/>
      <c r="M4082" s="54"/>
      <c r="N4082" s="55">
        <f>IFERROR(Tabla3[[#This Row],[PRECIOS]]-Tabla3[[#This Row],[PRECIOS]]*Tabla3[[#This Row],[% PRODUCTO]]," ")</f>
        <v>1.5555600000000001</v>
      </c>
      <c r="O4082" s="54"/>
      <c r="P4082" s="55">
        <f>IFERROR(Tabla3[[#This Row],[OCULTAR2]]-Tabla3[[#This Row],[OCULTAR2]]*Tabla3[[#This Row],[% LÍNEA]]," ")</f>
        <v>1.5555600000000001</v>
      </c>
      <c r="Q4082" s="56">
        <f>IFERROR(Tabla3[[#This Row],[% PRODUCTO]]+Tabla3[[#This Row],[% LÍNEA]]," ")</f>
        <v>0</v>
      </c>
      <c r="R4082" s="53">
        <f>Tabla3[[#This Row],[OCULTAR3]]</f>
        <v>1.5555600000000001</v>
      </c>
      <c r="S4082" s="53">
        <f>Tabla3[[#This Row],[PRECIO SIN %]]-Tabla3[[#This Row],[PRECIO SIN %]]*10%</f>
        <v>1.400004</v>
      </c>
      <c r="T4082" s="80">
        <f>(Tabla3[[#This Row],[PRECIO CON DESCT.]]-(Tabla3[[#This Row],[PRECIO CON DESCT.]]*$T$6))</f>
        <v>0.88200252000000001</v>
      </c>
      <c r="U4082" s="96"/>
      <c r="V4082" s="94">
        <f>Tabla3[[#This Row],[PRECIO %      en $]]*Tabla3[[#This Row],[PEDIDO ]]</f>
        <v>0</v>
      </c>
      <c r="W4082" s="57">
        <f>Tabla3[[#This Row],[PRECIO CON DESCT.]]*Tabla3[[#This Row],[PEDIDO ]]</f>
        <v>0</v>
      </c>
      <c r="X4082" s="58">
        <f>Tabla3[[#This Row],[PRECIO SIN %]]*Tabla3[[#This Row],[PEDIDO ]]</f>
        <v>0</v>
      </c>
    </row>
    <row r="4083" spans="1:24" ht="33" customHeight="1" x14ac:dyDescent="0.4">
      <c r="A4083" s="124">
        <v>7591616000346</v>
      </c>
      <c r="B4083" s="51" t="s">
        <v>424</v>
      </c>
      <c r="C4083" s="51" t="s">
        <v>198</v>
      </c>
      <c r="D40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83" s="118" t="s">
        <v>4545</v>
      </c>
      <c r="F4083" s="75" t="s">
        <v>537</v>
      </c>
      <c r="G40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83" s="77">
        <v>145</v>
      </c>
      <c r="J4083" s="52">
        <v>3.6444399999999999</v>
      </c>
      <c r="K4083" s="53">
        <f>Tabla3[[#This Row],[PRECIOS]]-Tabla3[[#This Row],[PRECIOS]]*10%</f>
        <v>3.2799959999999997</v>
      </c>
      <c r="L4083" s="101"/>
      <c r="M4083" s="54"/>
      <c r="N4083" s="55">
        <f>IFERROR(Tabla3[[#This Row],[PRECIOS]]-Tabla3[[#This Row],[PRECIOS]]*Tabla3[[#This Row],[% PRODUCTO]]," ")</f>
        <v>3.6444399999999999</v>
      </c>
      <c r="O4083" s="54"/>
      <c r="P4083" s="55">
        <f>IFERROR(Tabla3[[#This Row],[OCULTAR2]]-Tabla3[[#This Row],[OCULTAR2]]*Tabla3[[#This Row],[% LÍNEA]]," ")</f>
        <v>3.6444399999999999</v>
      </c>
      <c r="Q4083" s="56">
        <f>IFERROR(Tabla3[[#This Row],[% PRODUCTO]]+Tabla3[[#This Row],[% LÍNEA]]," ")</f>
        <v>0</v>
      </c>
      <c r="R4083" s="53">
        <f>Tabla3[[#This Row],[OCULTAR3]]</f>
        <v>3.6444399999999999</v>
      </c>
      <c r="S4083" s="53">
        <f>Tabla3[[#This Row],[PRECIO SIN %]]-Tabla3[[#This Row],[PRECIO SIN %]]*10%</f>
        <v>3.2799959999999997</v>
      </c>
      <c r="T4083" s="80">
        <f>(Tabla3[[#This Row],[PRECIO CON DESCT.]]-(Tabla3[[#This Row],[PRECIO CON DESCT.]]*$T$6))</f>
        <v>2.06639748</v>
      </c>
      <c r="U4083" s="96"/>
      <c r="V4083" s="94">
        <f>Tabla3[[#This Row],[PRECIO %      en $]]*Tabla3[[#This Row],[PEDIDO ]]</f>
        <v>0</v>
      </c>
      <c r="W4083" s="57">
        <f>Tabla3[[#This Row],[PRECIO CON DESCT.]]*Tabla3[[#This Row],[PEDIDO ]]</f>
        <v>0</v>
      </c>
      <c r="X4083" s="58">
        <f>Tabla3[[#This Row],[PRECIO SIN %]]*Tabla3[[#This Row],[PEDIDO ]]</f>
        <v>0</v>
      </c>
    </row>
    <row r="4084" spans="1:24" ht="33" customHeight="1" x14ac:dyDescent="0.4">
      <c r="A4084" s="125">
        <v>7591616000322</v>
      </c>
      <c r="B4084" s="59" t="s">
        <v>424</v>
      </c>
      <c r="C4084" s="59" t="s">
        <v>198</v>
      </c>
      <c r="D40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84" s="119" t="s">
        <v>4546</v>
      </c>
      <c r="F4084" s="76" t="s">
        <v>537</v>
      </c>
      <c r="G40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84" s="78">
        <v>67</v>
      </c>
      <c r="J4084" s="52">
        <v>4.5555599999999998</v>
      </c>
      <c r="K4084" s="60">
        <f>Tabla3[[#This Row],[PRECIOS]]-Tabla3[[#This Row],[PRECIOS]]*10%</f>
        <v>4.1000040000000002</v>
      </c>
      <c r="L4084" s="101"/>
      <c r="M4084" s="61"/>
      <c r="N4084" s="55">
        <f>IFERROR(Tabla3[[#This Row],[PRECIOS]]-Tabla3[[#This Row],[PRECIOS]]*Tabla3[[#This Row],[% PRODUCTO]]," ")</f>
        <v>4.5555599999999998</v>
      </c>
      <c r="O4084" s="61"/>
      <c r="P4084" s="55">
        <f>IFERROR(Tabla3[[#This Row],[OCULTAR2]]-Tabla3[[#This Row],[OCULTAR2]]*Tabla3[[#This Row],[% LÍNEA]]," ")</f>
        <v>4.5555599999999998</v>
      </c>
      <c r="Q4084" s="56">
        <f>IFERROR(Tabla3[[#This Row],[% PRODUCTO]]+Tabla3[[#This Row],[% LÍNEA]]," ")</f>
        <v>0</v>
      </c>
      <c r="R4084" s="60">
        <f>Tabla3[[#This Row],[OCULTAR3]]</f>
        <v>4.5555599999999998</v>
      </c>
      <c r="S4084" s="60">
        <f>Tabla3[[#This Row],[PRECIO SIN %]]-Tabla3[[#This Row],[PRECIO SIN %]]*10%</f>
        <v>4.1000040000000002</v>
      </c>
      <c r="T4084" s="80">
        <f>(Tabla3[[#This Row],[PRECIO CON DESCT.]]-(Tabla3[[#This Row],[PRECIO CON DESCT.]]*$T$6))</f>
        <v>2.58300252</v>
      </c>
      <c r="U4084" s="96"/>
      <c r="V4084" s="94">
        <f>Tabla3[[#This Row],[PRECIO %      en $]]*Tabla3[[#This Row],[PEDIDO ]]</f>
        <v>0</v>
      </c>
      <c r="W4084" s="57">
        <f>Tabla3[[#This Row],[PRECIO CON DESCT.]]*Tabla3[[#This Row],[PEDIDO ]]</f>
        <v>0</v>
      </c>
      <c r="X4084" s="58">
        <f>Tabla3[[#This Row],[PRECIO SIN %]]*Tabla3[[#This Row],[PEDIDO ]]</f>
        <v>0</v>
      </c>
    </row>
    <row r="4085" spans="1:24" ht="33" customHeight="1" x14ac:dyDescent="0.4">
      <c r="A4085" s="124">
        <v>7453078509020</v>
      </c>
      <c r="B4085" s="51" t="s">
        <v>424</v>
      </c>
      <c r="C4085" s="51" t="s">
        <v>359</v>
      </c>
      <c r="D40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85" s="118" t="s">
        <v>4547</v>
      </c>
      <c r="F4085" s="75" t="s">
        <v>526</v>
      </c>
      <c r="G40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85" s="77">
        <v>44</v>
      </c>
      <c r="J4085" s="52">
        <v>6.38889</v>
      </c>
      <c r="K4085" s="53">
        <f>Tabla3[[#This Row],[PRECIOS]]-Tabla3[[#This Row],[PRECIOS]]*10%</f>
        <v>5.7500010000000001</v>
      </c>
      <c r="L4085" s="101"/>
      <c r="M4085" s="54"/>
      <c r="N4085" s="55">
        <f>IFERROR(Tabla3[[#This Row],[PRECIOS]]-Tabla3[[#This Row],[PRECIOS]]*Tabla3[[#This Row],[% PRODUCTO]]," ")</f>
        <v>6.38889</v>
      </c>
      <c r="O4085" s="54"/>
      <c r="P4085" s="55">
        <f>IFERROR(Tabla3[[#This Row],[OCULTAR2]]-Tabla3[[#This Row],[OCULTAR2]]*Tabla3[[#This Row],[% LÍNEA]]," ")</f>
        <v>6.38889</v>
      </c>
      <c r="Q4085" s="56">
        <f>IFERROR(Tabla3[[#This Row],[% PRODUCTO]]+Tabla3[[#This Row],[% LÍNEA]]," ")</f>
        <v>0</v>
      </c>
      <c r="R4085" s="53">
        <f>Tabla3[[#This Row],[OCULTAR3]]</f>
        <v>6.38889</v>
      </c>
      <c r="S4085" s="53">
        <f>Tabla3[[#This Row],[PRECIO SIN %]]-Tabla3[[#This Row],[PRECIO SIN %]]*10%</f>
        <v>5.7500010000000001</v>
      </c>
      <c r="T4085" s="80">
        <f>(Tabla3[[#This Row],[PRECIO CON DESCT.]]-(Tabla3[[#This Row],[PRECIO CON DESCT.]]*$T$6))</f>
        <v>3.6225006300000002</v>
      </c>
      <c r="U4085" s="96"/>
      <c r="V4085" s="94">
        <f>Tabla3[[#This Row],[PRECIO %      en $]]*Tabla3[[#This Row],[PEDIDO ]]</f>
        <v>0</v>
      </c>
      <c r="W4085" s="57">
        <f>Tabla3[[#This Row],[PRECIO CON DESCT.]]*Tabla3[[#This Row],[PEDIDO ]]</f>
        <v>0</v>
      </c>
      <c r="X4085" s="58">
        <f>Tabla3[[#This Row],[PRECIO SIN %]]*Tabla3[[#This Row],[PEDIDO ]]</f>
        <v>0</v>
      </c>
    </row>
    <row r="4086" spans="1:24" ht="33" customHeight="1" x14ac:dyDescent="0.4">
      <c r="A4086" s="125">
        <v>733739030467</v>
      </c>
      <c r="B4086" s="59" t="s">
        <v>424</v>
      </c>
      <c r="C4086" s="59" t="s">
        <v>439</v>
      </c>
      <c r="D40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086" s="119" t="s">
        <v>4548</v>
      </c>
      <c r="F4086" s="76" t="s">
        <v>537</v>
      </c>
      <c r="G40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086" s="78">
        <v>5</v>
      </c>
      <c r="J4086" s="52">
        <v>47.77778</v>
      </c>
      <c r="K4086" s="60">
        <f>Tabla3[[#This Row],[PRECIOS]]-Tabla3[[#This Row],[PRECIOS]]*10%</f>
        <v>43.000002000000002</v>
      </c>
      <c r="L4086" s="101" t="s">
        <v>5327</v>
      </c>
      <c r="M4086" s="61"/>
      <c r="N4086" s="55">
        <f>IFERROR(Tabla3[[#This Row],[PRECIOS]]-Tabla3[[#This Row],[PRECIOS]]*Tabla3[[#This Row],[% PRODUCTO]]," ")</f>
        <v>47.77778</v>
      </c>
      <c r="O4086" s="61"/>
      <c r="P4086" s="55">
        <f>IFERROR(Tabla3[[#This Row],[OCULTAR2]]-Tabla3[[#This Row],[OCULTAR2]]*Tabla3[[#This Row],[% LÍNEA]]," ")</f>
        <v>47.77778</v>
      </c>
      <c r="Q4086" s="56">
        <f>IFERROR(Tabla3[[#This Row],[% PRODUCTO]]+Tabla3[[#This Row],[% LÍNEA]]," ")</f>
        <v>0</v>
      </c>
      <c r="R4086" s="60">
        <f>Tabla3[[#This Row],[OCULTAR3]]</f>
        <v>47.77778</v>
      </c>
      <c r="S4086" s="60">
        <f>Tabla3[[#This Row],[PRECIO SIN %]]-Tabla3[[#This Row],[PRECIO SIN %]]*10%</f>
        <v>43.000002000000002</v>
      </c>
      <c r="T4086" s="80">
        <f>(Tabla3[[#This Row],[PRECIO CON DESCT.]]-(Tabla3[[#This Row],[PRECIO CON DESCT.]]*$T$6))</f>
        <v>27.090001260000001</v>
      </c>
      <c r="U4086" s="96"/>
      <c r="V4086" s="94">
        <f>Tabla3[[#This Row],[PRECIO %      en $]]*Tabla3[[#This Row],[PEDIDO ]]</f>
        <v>0</v>
      </c>
      <c r="W4086" s="57">
        <f>Tabla3[[#This Row],[PRECIO CON DESCT.]]*Tabla3[[#This Row],[PEDIDO ]]</f>
        <v>0</v>
      </c>
      <c r="X4086" s="58">
        <f>Tabla3[[#This Row],[PRECIO SIN %]]*Tabla3[[#This Row],[PEDIDO ]]</f>
        <v>0</v>
      </c>
    </row>
    <row r="4087" spans="1:24" ht="33" customHeight="1" x14ac:dyDescent="0.4">
      <c r="A4087" s="124">
        <v>7592141000115</v>
      </c>
      <c r="B4087" s="51" t="s">
        <v>424</v>
      </c>
      <c r="C4087" s="51" t="s">
        <v>435</v>
      </c>
      <c r="D40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87" s="118" t="s">
        <v>4549</v>
      </c>
      <c r="F4087" s="75" t="s">
        <v>537</v>
      </c>
      <c r="G40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87" s="77">
        <v>250</v>
      </c>
      <c r="J4087" s="52">
        <v>1.42222</v>
      </c>
      <c r="K4087" s="53">
        <f>Tabla3[[#This Row],[PRECIOS]]-Tabla3[[#This Row],[PRECIOS]]*10%</f>
        <v>1.279998</v>
      </c>
      <c r="L4087" s="101"/>
      <c r="M4087" s="54"/>
      <c r="N4087" s="55">
        <f>IFERROR(Tabla3[[#This Row],[PRECIOS]]-Tabla3[[#This Row],[PRECIOS]]*Tabla3[[#This Row],[% PRODUCTO]]," ")</f>
        <v>1.42222</v>
      </c>
      <c r="O4087" s="54"/>
      <c r="P4087" s="55">
        <f>IFERROR(Tabla3[[#This Row],[OCULTAR2]]-Tabla3[[#This Row],[OCULTAR2]]*Tabla3[[#This Row],[% LÍNEA]]," ")</f>
        <v>1.42222</v>
      </c>
      <c r="Q4087" s="56">
        <f>IFERROR(Tabla3[[#This Row],[% PRODUCTO]]+Tabla3[[#This Row],[% LÍNEA]]," ")</f>
        <v>0</v>
      </c>
      <c r="R4087" s="53">
        <f>Tabla3[[#This Row],[OCULTAR3]]</f>
        <v>1.42222</v>
      </c>
      <c r="S4087" s="53">
        <f>Tabla3[[#This Row],[PRECIO SIN %]]-Tabla3[[#This Row],[PRECIO SIN %]]*10%</f>
        <v>1.279998</v>
      </c>
      <c r="T4087" s="80">
        <f>(Tabla3[[#This Row],[PRECIO CON DESCT.]]-(Tabla3[[#This Row],[PRECIO CON DESCT.]]*$T$6))</f>
        <v>0.80639874</v>
      </c>
      <c r="U4087" s="96"/>
      <c r="V4087" s="94">
        <f>Tabla3[[#This Row],[PRECIO %      en $]]*Tabla3[[#This Row],[PEDIDO ]]</f>
        <v>0</v>
      </c>
      <c r="W4087" s="57">
        <f>Tabla3[[#This Row],[PRECIO CON DESCT.]]*Tabla3[[#This Row],[PEDIDO ]]</f>
        <v>0</v>
      </c>
      <c r="X4087" s="58">
        <f>Tabla3[[#This Row],[PRECIO SIN %]]*Tabla3[[#This Row],[PEDIDO ]]</f>
        <v>0</v>
      </c>
    </row>
    <row r="4088" spans="1:24" ht="33" customHeight="1" x14ac:dyDescent="0.4">
      <c r="A4088" s="125">
        <v>7591616001480</v>
      </c>
      <c r="B4088" s="59" t="s">
        <v>424</v>
      </c>
      <c r="C4088" s="59" t="s">
        <v>198</v>
      </c>
      <c r="D40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88" s="119" t="s">
        <v>4550</v>
      </c>
      <c r="F4088" s="76" t="s">
        <v>537</v>
      </c>
      <c r="G40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88" s="78">
        <v>161</v>
      </c>
      <c r="J4088" s="52">
        <v>1.38889</v>
      </c>
      <c r="K4088" s="60">
        <f>Tabla3[[#This Row],[PRECIOS]]-Tabla3[[#This Row],[PRECIOS]]*10%</f>
        <v>1.2500009999999999</v>
      </c>
      <c r="L4088" s="101"/>
      <c r="M4088" s="61"/>
      <c r="N4088" s="55">
        <f>IFERROR(Tabla3[[#This Row],[PRECIOS]]-Tabla3[[#This Row],[PRECIOS]]*Tabla3[[#This Row],[% PRODUCTO]]," ")</f>
        <v>1.38889</v>
      </c>
      <c r="O4088" s="61"/>
      <c r="P4088" s="55">
        <f>IFERROR(Tabla3[[#This Row],[OCULTAR2]]-Tabla3[[#This Row],[OCULTAR2]]*Tabla3[[#This Row],[% LÍNEA]]," ")</f>
        <v>1.38889</v>
      </c>
      <c r="Q4088" s="56">
        <f>IFERROR(Tabla3[[#This Row],[% PRODUCTO]]+Tabla3[[#This Row],[% LÍNEA]]," ")</f>
        <v>0</v>
      </c>
      <c r="R4088" s="60">
        <f>Tabla3[[#This Row],[OCULTAR3]]</f>
        <v>1.38889</v>
      </c>
      <c r="S4088" s="60">
        <f>Tabla3[[#This Row],[PRECIO SIN %]]-Tabla3[[#This Row],[PRECIO SIN %]]*10%</f>
        <v>1.2500009999999999</v>
      </c>
      <c r="T4088" s="80">
        <f>(Tabla3[[#This Row],[PRECIO CON DESCT.]]-(Tabla3[[#This Row],[PRECIO CON DESCT.]]*$T$6))</f>
        <v>0.78750063000000003</v>
      </c>
      <c r="U4088" s="96"/>
      <c r="V4088" s="94">
        <f>Tabla3[[#This Row],[PRECIO %      en $]]*Tabla3[[#This Row],[PEDIDO ]]</f>
        <v>0</v>
      </c>
      <c r="W4088" s="57">
        <f>Tabla3[[#This Row],[PRECIO CON DESCT.]]*Tabla3[[#This Row],[PEDIDO ]]</f>
        <v>0</v>
      </c>
      <c r="X4088" s="58">
        <f>Tabla3[[#This Row],[PRECIO SIN %]]*Tabla3[[#This Row],[PEDIDO ]]</f>
        <v>0</v>
      </c>
    </row>
    <row r="4089" spans="1:24" ht="33" customHeight="1" x14ac:dyDescent="0.4">
      <c r="A4089" s="124">
        <v>7592141000160</v>
      </c>
      <c r="B4089" s="51" t="s">
        <v>424</v>
      </c>
      <c r="C4089" s="51" t="s">
        <v>435</v>
      </c>
      <c r="D40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89" s="118" t="s">
        <v>4551</v>
      </c>
      <c r="F4089" s="75" t="s">
        <v>537</v>
      </c>
      <c r="G40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89" s="77">
        <v>19</v>
      </c>
      <c r="J4089" s="52">
        <v>1.61111</v>
      </c>
      <c r="K4089" s="53">
        <f>Tabla3[[#This Row],[PRECIOS]]-Tabla3[[#This Row],[PRECIOS]]*10%</f>
        <v>1.449999</v>
      </c>
      <c r="L4089" s="101"/>
      <c r="M4089" s="54"/>
      <c r="N4089" s="55">
        <f>IFERROR(Tabla3[[#This Row],[PRECIOS]]-Tabla3[[#This Row],[PRECIOS]]*Tabla3[[#This Row],[% PRODUCTO]]," ")</f>
        <v>1.61111</v>
      </c>
      <c r="O4089" s="54"/>
      <c r="P4089" s="55">
        <f>IFERROR(Tabla3[[#This Row],[OCULTAR2]]-Tabla3[[#This Row],[OCULTAR2]]*Tabla3[[#This Row],[% LÍNEA]]," ")</f>
        <v>1.61111</v>
      </c>
      <c r="Q4089" s="56">
        <f>IFERROR(Tabla3[[#This Row],[% PRODUCTO]]+Tabla3[[#This Row],[% LÍNEA]]," ")</f>
        <v>0</v>
      </c>
      <c r="R4089" s="53">
        <f>Tabla3[[#This Row],[OCULTAR3]]</f>
        <v>1.61111</v>
      </c>
      <c r="S4089" s="53">
        <f>Tabla3[[#This Row],[PRECIO SIN %]]-Tabla3[[#This Row],[PRECIO SIN %]]*10%</f>
        <v>1.449999</v>
      </c>
      <c r="T4089" s="80">
        <f>(Tabla3[[#This Row],[PRECIO CON DESCT.]]-(Tabla3[[#This Row],[PRECIO CON DESCT.]]*$T$6))</f>
        <v>0.91349937000000003</v>
      </c>
      <c r="U4089" s="96"/>
      <c r="V4089" s="94">
        <f>Tabla3[[#This Row],[PRECIO %      en $]]*Tabla3[[#This Row],[PEDIDO ]]</f>
        <v>0</v>
      </c>
      <c r="W4089" s="57">
        <f>Tabla3[[#This Row],[PRECIO CON DESCT.]]*Tabla3[[#This Row],[PEDIDO ]]</f>
        <v>0</v>
      </c>
      <c r="X4089" s="58">
        <f>Tabla3[[#This Row],[PRECIO SIN %]]*Tabla3[[#This Row],[PEDIDO ]]</f>
        <v>0</v>
      </c>
    </row>
    <row r="4090" spans="1:24" ht="33" customHeight="1" x14ac:dyDescent="0.4">
      <c r="A4090" s="125">
        <v>6922954826441</v>
      </c>
      <c r="B4090" s="59" t="s">
        <v>424</v>
      </c>
      <c r="C4090" s="59" t="s">
        <v>440</v>
      </c>
      <c r="D40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90" s="119" t="s">
        <v>4552</v>
      </c>
      <c r="F4090" s="76" t="s">
        <v>526</v>
      </c>
      <c r="G40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90" s="78">
        <v>59</v>
      </c>
      <c r="J4090" s="52">
        <v>4.0555599999999998</v>
      </c>
      <c r="K4090" s="60">
        <f>Tabla3[[#This Row],[PRECIOS]]-Tabla3[[#This Row],[PRECIOS]]*10%</f>
        <v>3.650004</v>
      </c>
      <c r="L4090" s="101"/>
      <c r="M4090" s="61"/>
      <c r="N4090" s="55">
        <f>IFERROR(Tabla3[[#This Row],[PRECIOS]]-Tabla3[[#This Row],[PRECIOS]]*Tabla3[[#This Row],[% PRODUCTO]]," ")</f>
        <v>4.0555599999999998</v>
      </c>
      <c r="O4090" s="61"/>
      <c r="P4090" s="55">
        <f>IFERROR(Tabla3[[#This Row],[OCULTAR2]]-Tabla3[[#This Row],[OCULTAR2]]*Tabla3[[#This Row],[% LÍNEA]]," ")</f>
        <v>4.0555599999999998</v>
      </c>
      <c r="Q4090" s="56">
        <f>IFERROR(Tabla3[[#This Row],[% PRODUCTO]]+Tabla3[[#This Row],[% LÍNEA]]," ")</f>
        <v>0</v>
      </c>
      <c r="R4090" s="60">
        <f>Tabla3[[#This Row],[OCULTAR3]]</f>
        <v>4.0555599999999998</v>
      </c>
      <c r="S4090" s="60">
        <f>Tabla3[[#This Row],[PRECIO SIN %]]-Tabla3[[#This Row],[PRECIO SIN %]]*10%</f>
        <v>3.650004</v>
      </c>
      <c r="T4090" s="80">
        <f>(Tabla3[[#This Row],[PRECIO CON DESCT.]]-(Tabla3[[#This Row],[PRECIO CON DESCT.]]*$T$6))</f>
        <v>2.2995025199999999</v>
      </c>
      <c r="U4090" s="96"/>
      <c r="V4090" s="94">
        <f>Tabla3[[#This Row],[PRECIO %      en $]]*Tabla3[[#This Row],[PEDIDO ]]</f>
        <v>0</v>
      </c>
      <c r="W4090" s="57">
        <f>Tabla3[[#This Row],[PRECIO CON DESCT.]]*Tabla3[[#This Row],[PEDIDO ]]</f>
        <v>0</v>
      </c>
      <c r="X4090" s="58">
        <f>Tabla3[[#This Row],[PRECIO SIN %]]*Tabla3[[#This Row],[PEDIDO ]]</f>
        <v>0</v>
      </c>
    </row>
    <row r="4091" spans="1:24" ht="33" customHeight="1" x14ac:dyDescent="0.4">
      <c r="A4091" s="124">
        <v>7592141000214</v>
      </c>
      <c r="B4091" s="51" t="s">
        <v>424</v>
      </c>
      <c r="C4091" s="51" t="s">
        <v>435</v>
      </c>
      <c r="D40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91" s="118" t="s">
        <v>4553</v>
      </c>
      <c r="F4091" s="75" t="s">
        <v>537</v>
      </c>
      <c r="G40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91" s="77">
        <v>85</v>
      </c>
      <c r="J4091" s="52">
        <v>0.66666999999999998</v>
      </c>
      <c r="K4091" s="53">
        <f>Tabla3[[#This Row],[PRECIOS]]-Tabla3[[#This Row],[PRECIOS]]*10%</f>
        <v>0.60000299999999995</v>
      </c>
      <c r="L4091" s="101"/>
      <c r="M4091" s="54"/>
      <c r="N4091" s="55">
        <f>IFERROR(Tabla3[[#This Row],[PRECIOS]]-Tabla3[[#This Row],[PRECIOS]]*Tabla3[[#This Row],[% PRODUCTO]]," ")</f>
        <v>0.66666999999999998</v>
      </c>
      <c r="O4091" s="54"/>
      <c r="P4091" s="55">
        <f>IFERROR(Tabla3[[#This Row],[OCULTAR2]]-Tabla3[[#This Row],[OCULTAR2]]*Tabla3[[#This Row],[% LÍNEA]]," ")</f>
        <v>0.66666999999999998</v>
      </c>
      <c r="Q4091" s="56">
        <f>IFERROR(Tabla3[[#This Row],[% PRODUCTO]]+Tabla3[[#This Row],[% LÍNEA]]," ")</f>
        <v>0</v>
      </c>
      <c r="R4091" s="53">
        <f>Tabla3[[#This Row],[OCULTAR3]]</f>
        <v>0.66666999999999998</v>
      </c>
      <c r="S4091" s="53">
        <f>Tabla3[[#This Row],[PRECIO SIN %]]-Tabla3[[#This Row],[PRECIO SIN %]]*10%</f>
        <v>0.60000299999999995</v>
      </c>
      <c r="T4091" s="80">
        <f>(Tabla3[[#This Row],[PRECIO CON DESCT.]]-(Tabla3[[#This Row],[PRECIO CON DESCT.]]*$T$6))</f>
        <v>0.37800188999999995</v>
      </c>
      <c r="U4091" s="96"/>
      <c r="V4091" s="94">
        <f>Tabla3[[#This Row],[PRECIO %      en $]]*Tabla3[[#This Row],[PEDIDO ]]</f>
        <v>0</v>
      </c>
      <c r="W4091" s="57">
        <f>Tabla3[[#This Row],[PRECIO CON DESCT.]]*Tabla3[[#This Row],[PEDIDO ]]</f>
        <v>0</v>
      </c>
      <c r="X4091" s="58">
        <f>Tabla3[[#This Row],[PRECIO SIN %]]*Tabla3[[#This Row],[PEDIDO ]]</f>
        <v>0</v>
      </c>
    </row>
    <row r="4092" spans="1:24" ht="33" customHeight="1" x14ac:dyDescent="0.4">
      <c r="A4092" s="125">
        <v>7593319002030</v>
      </c>
      <c r="B4092" s="59" t="s">
        <v>424</v>
      </c>
      <c r="C4092" s="59" t="s">
        <v>424</v>
      </c>
      <c r="D40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92" s="119" t="s">
        <v>4554</v>
      </c>
      <c r="F4092" s="76" t="s">
        <v>526</v>
      </c>
      <c r="G40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92" s="78">
        <v>4</v>
      </c>
      <c r="J4092" s="52">
        <v>3.3222200000000002</v>
      </c>
      <c r="K4092" s="60">
        <f>Tabla3[[#This Row],[PRECIOS]]-Tabla3[[#This Row],[PRECIOS]]*10%</f>
        <v>2.9899979999999999</v>
      </c>
      <c r="L4092" s="101"/>
      <c r="M4092" s="61"/>
      <c r="N4092" s="55">
        <f>IFERROR(Tabla3[[#This Row],[PRECIOS]]-Tabla3[[#This Row],[PRECIOS]]*Tabla3[[#This Row],[% PRODUCTO]]," ")</f>
        <v>3.3222200000000002</v>
      </c>
      <c r="O4092" s="61"/>
      <c r="P4092" s="55">
        <f>IFERROR(Tabla3[[#This Row],[OCULTAR2]]-Tabla3[[#This Row],[OCULTAR2]]*Tabla3[[#This Row],[% LÍNEA]]," ")</f>
        <v>3.3222200000000002</v>
      </c>
      <c r="Q4092" s="56">
        <f>IFERROR(Tabla3[[#This Row],[% PRODUCTO]]+Tabla3[[#This Row],[% LÍNEA]]," ")</f>
        <v>0</v>
      </c>
      <c r="R4092" s="60">
        <f>Tabla3[[#This Row],[OCULTAR3]]</f>
        <v>3.3222200000000002</v>
      </c>
      <c r="S4092" s="60">
        <f>Tabla3[[#This Row],[PRECIO SIN %]]-Tabla3[[#This Row],[PRECIO SIN %]]*10%</f>
        <v>2.9899979999999999</v>
      </c>
      <c r="T4092" s="80">
        <f>(Tabla3[[#This Row],[PRECIO CON DESCT.]]-(Tabla3[[#This Row],[PRECIO CON DESCT.]]*$T$6))</f>
        <v>1.88369874</v>
      </c>
      <c r="U4092" s="96"/>
      <c r="V4092" s="94">
        <f>Tabla3[[#This Row],[PRECIO %      en $]]*Tabla3[[#This Row],[PEDIDO ]]</f>
        <v>0</v>
      </c>
      <c r="W4092" s="57">
        <f>Tabla3[[#This Row],[PRECIO CON DESCT.]]*Tabla3[[#This Row],[PEDIDO ]]</f>
        <v>0</v>
      </c>
      <c r="X4092" s="58">
        <f>Tabla3[[#This Row],[PRECIO SIN %]]*Tabla3[[#This Row],[PEDIDO ]]</f>
        <v>0</v>
      </c>
    </row>
    <row r="4093" spans="1:24" ht="33" customHeight="1" x14ac:dyDescent="0.4">
      <c r="A4093" s="124">
        <v>7593319002023</v>
      </c>
      <c r="B4093" s="51" t="s">
        <v>424</v>
      </c>
      <c r="C4093" s="51" t="s">
        <v>424</v>
      </c>
      <c r="D40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93" s="118" t="s">
        <v>4555</v>
      </c>
      <c r="F4093" s="75" t="s">
        <v>526</v>
      </c>
      <c r="G40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93" s="77">
        <v>4</v>
      </c>
      <c r="J4093" s="52">
        <v>3.3666700000000001</v>
      </c>
      <c r="K4093" s="53">
        <f>Tabla3[[#This Row],[PRECIOS]]-Tabla3[[#This Row],[PRECIOS]]*10%</f>
        <v>3.0300029999999998</v>
      </c>
      <c r="L4093" s="101"/>
      <c r="M4093" s="54"/>
      <c r="N4093" s="55">
        <f>IFERROR(Tabla3[[#This Row],[PRECIOS]]-Tabla3[[#This Row],[PRECIOS]]*Tabla3[[#This Row],[% PRODUCTO]]," ")</f>
        <v>3.3666700000000001</v>
      </c>
      <c r="O4093" s="54"/>
      <c r="P4093" s="55">
        <f>IFERROR(Tabla3[[#This Row],[OCULTAR2]]-Tabla3[[#This Row],[OCULTAR2]]*Tabla3[[#This Row],[% LÍNEA]]," ")</f>
        <v>3.3666700000000001</v>
      </c>
      <c r="Q4093" s="56">
        <f>IFERROR(Tabla3[[#This Row],[% PRODUCTO]]+Tabla3[[#This Row],[% LÍNEA]]," ")</f>
        <v>0</v>
      </c>
      <c r="R4093" s="53">
        <f>Tabla3[[#This Row],[OCULTAR3]]</f>
        <v>3.3666700000000001</v>
      </c>
      <c r="S4093" s="53">
        <f>Tabla3[[#This Row],[PRECIO SIN %]]-Tabla3[[#This Row],[PRECIO SIN %]]*10%</f>
        <v>3.0300029999999998</v>
      </c>
      <c r="T4093" s="80">
        <f>(Tabla3[[#This Row],[PRECIO CON DESCT.]]-(Tabla3[[#This Row],[PRECIO CON DESCT.]]*$T$6))</f>
        <v>1.9089018899999999</v>
      </c>
      <c r="U4093" s="96"/>
      <c r="V4093" s="94">
        <f>Tabla3[[#This Row],[PRECIO %      en $]]*Tabla3[[#This Row],[PEDIDO ]]</f>
        <v>0</v>
      </c>
      <c r="W4093" s="57">
        <f>Tabla3[[#This Row],[PRECIO CON DESCT.]]*Tabla3[[#This Row],[PEDIDO ]]</f>
        <v>0</v>
      </c>
      <c r="X4093" s="58">
        <f>Tabla3[[#This Row],[PRECIO SIN %]]*Tabla3[[#This Row],[PEDIDO ]]</f>
        <v>0</v>
      </c>
    </row>
    <row r="4094" spans="1:24" ht="33" customHeight="1" x14ac:dyDescent="0.4">
      <c r="A4094" s="125">
        <v>7898495608350</v>
      </c>
      <c r="B4094" s="59" t="s">
        <v>424</v>
      </c>
      <c r="C4094" s="59" t="s">
        <v>212</v>
      </c>
      <c r="D40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94" s="119" t="s">
        <v>4556</v>
      </c>
      <c r="F4094" s="76" t="s">
        <v>537</v>
      </c>
      <c r="G40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94" s="78">
        <v>5</v>
      </c>
      <c r="J4094" s="52">
        <v>3.91</v>
      </c>
      <c r="K4094" s="60">
        <f>Tabla3[[#This Row],[PRECIOS]]-Tabla3[[#This Row],[PRECIOS]]*10%</f>
        <v>3.5190000000000001</v>
      </c>
      <c r="L4094" s="101"/>
      <c r="M4094" s="61"/>
      <c r="N4094" s="55">
        <f>IFERROR(Tabla3[[#This Row],[PRECIOS]]-Tabla3[[#This Row],[PRECIOS]]*Tabla3[[#This Row],[% PRODUCTO]]," ")</f>
        <v>3.91</v>
      </c>
      <c r="O4094" s="61"/>
      <c r="P4094" s="55">
        <f>IFERROR(Tabla3[[#This Row],[OCULTAR2]]-Tabla3[[#This Row],[OCULTAR2]]*Tabla3[[#This Row],[% LÍNEA]]," ")</f>
        <v>3.91</v>
      </c>
      <c r="Q4094" s="56">
        <f>IFERROR(Tabla3[[#This Row],[% PRODUCTO]]+Tabla3[[#This Row],[% LÍNEA]]," ")</f>
        <v>0</v>
      </c>
      <c r="R4094" s="60">
        <f>Tabla3[[#This Row],[OCULTAR3]]</f>
        <v>3.91</v>
      </c>
      <c r="S4094" s="60">
        <f>Tabla3[[#This Row],[PRECIO SIN %]]-Tabla3[[#This Row],[PRECIO SIN %]]*10%</f>
        <v>3.5190000000000001</v>
      </c>
      <c r="T4094" s="80">
        <f>(Tabla3[[#This Row],[PRECIO CON DESCT.]]-(Tabla3[[#This Row],[PRECIO CON DESCT.]]*$T$6))</f>
        <v>2.2169699999999999</v>
      </c>
      <c r="U4094" s="96"/>
      <c r="V4094" s="94">
        <f>Tabla3[[#This Row],[PRECIO %      en $]]*Tabla3[[#This Row],[PEDIDO ]]</f>
        <v>0</v>
      </c>
      <c r="W4094" s="57">
        <f>Tabla3[[#This Row],[PRECIO CON DESCT.]]*Tabla3[[#This Row],[PEDIDO ]]</f>
        <v>0</v>
      </c>
      <c r="X4094" s="58">
        <f>Tabla3[[#This Row],[PRECIO SIN %]]*Tabla3[[#This Row],[PEDIDO ]]</f>
        <v>0</v>
      </c>
    </row>
    <row r="4095" spans="1:24" ht="33" customHeight="1" x14ac:dyDescent="0.4">
      <c r="A4095" s="124">
        <v>7594001450665</v>
      </c>
      <c r="B4095" s="51" t="s">
        <v>424</v>
      </c>
      <c r="C4095" s="51" t="s">
        <v>427</v>
      </c>
      <c r="D40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95" s="118" t="s">
        <v>4557</v>
      </c>
      <c r="F4095" s="75" t="s">
        <v>526</v>
      </c>
      <c r="G40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95" s="77">
        <v>5</v>
      </c>
      <c r="J4095" s="52">
        <v>1.7888900000000001</v>
      </c>
      <c r="K4095" s="53">
        <f>Tabla3[[#This Row],[PRECIOS]]-Tabla3[[#This Row],[PRECIOS]]*10%</f>
        <v>1.610001</v>
      </c>
      <c r="L4095" s="101"/>
      <c r="M4095" s="54"/>
      <c r="N4095" s="55">
        <f>IFERROR(Tabla3[[#This Row],[PRECIOS]]-Tabla3[[#This Row],[PRECIOS]]*Tabla3[[#This Row],[% PRODUCTO]]," ")</f>
        <v>1.7888900000000001</v>
      </c>
      <c r="O4095" s="54"/>
      <c r="P4095" s="55">
        <f>IFERROR(Tabla3[[#This Row],[OCULTAR2]]-Tabla3[[#This Row],[OCULTAR2]]*Tabla3[[#This Row],[% LÍNEA]]," ")</f>
        <v>1.7888900000000001</v>
      </c>
      <c r="Q4095" s="56">
        <f>IFERROR(Tabla3[[#This Row],[% PRODUCTO]]+Tabla3[[#This Row],[% LÍNEA]]," ")</f>
        <v>0</v>
      </c>
      <c r="R4095" s="53">
        <f>Tabla3[[#This Row],[OCULTAR3]]</f>
        <v>1.7888900000000001</v>
      </c>
      <c r="S4095" s="53">
        <f>Tabla3[[#This Row],[PRECIO SIN %]]-Tabla3[[#This Row],[PRECIO SIN %]]*10%</f>
        <v>1.610001</v>
      </c>
      <c r="T4095" s="80">
        <f>(Tabla3[[#This Row],[PRECIO CON DESCT.]]-(Tabla3[[#This Row],[PRECIO CON DESCT.]]*$T$6))</f>
        <v>1.0143006300000001</v>
      </c>
      <c r="U4095" s="96"/>
      <c r="V4095" s="94">
        <f>Tabla3[[#This Row],[PRECIO %      en $]]*Tabla3[[#This Row],[PEDIDO ]]</f>
        <v>0</v>
      </c>
      <c r="W4095" s="57">
        <f>Tabla3[[#This Row],[PRECIO CON DESCT.]]*Tabla3[[#This Row],[PEDIDO ]]</f>
        <v>0</v>
      </c>
      <c r="X4095" s="58">
        <f>Tabla3[[#This Row],[PRECIO SIN %]]*Tabla3[[#This Row],[PEDIDO ]]</f>
        <v>0</v>
      </c>
    </row>
    <row r="4096" spans="1:24" ht="33" customHeight="1" x14ac:dyDescent="0.4">
      <c r="A4096" s="125">
        <v>7599618000166</v>
      </c>
      <c r="B4096" s="59" t="s">
        <v>424</v>
      </c>
      <c r="C4096" s="59" t="s">
        <v>441</v>
      </c>
      <c r="D40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96" s="119" t="s">
        <v>4558</v>
      </c>
      <c r="F4096" s="76" t="s">
        <v>526</v>
      </c>
      <c r="G40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96" s="78">
        <v>43</v>
      </c>
      <c r="J4096" s="52">
        <v>6.5555599999999998</v>
      </c>
      <c r="K4096" s="60">
        <f>Tabla3[[#This Row],[PRECIOS]]-Tabla3[[#This Row],[PRECIOS]]*10%</f>
        <v>5.900004</v>
      </c>
      <c r="L4096" s="101"/>
      <c r="M4096" s="61"/>
      <c r="N4096" s="55">
        <f>IFERROR(Tabla3[[#This Row],[PRECIOS]]-Tabla3[[#This Row],[PRECIOS]]*Tabla3[[#This Row],[% PRODUCTO]]," ")</f>
        <v>6.5555599999999998</v>
      </c>
      <c r="O4096" s="61"/>
      <c r="P4096" s="55">
        <f>IFERROR(Tabla3[[#This Row],[OCULTAR2]]-Tabla3[[#This Row],[OCULTAR2]]*Tabla3[[#This Row],[% LÍNEA]]," ")</f>
        <v>6.5555599999999998</v>
      </c>
      <c r="Q4096" s="56">
        <f>IFERROR(Tabla3[[#This Row],[% PRODUCTO]]+Tabla3[[#This Row],[% LÍNEA]]," ")</f>
        <v>0</v>
      </c>
      <c r="R4096" s="60">
        <f>Tabla3[[#This Row],[OCULTAR3]]</f>
        <v>6.5555599999999998</v>
      </c>
      <c r="S4096" s="60">
        <f>Tabla3[[#This Row],[PRECIO SIN %]]-Tabla3[[#This Row],[PRECIO SIN %]]*10%</f>
        <v>5.900004</v>
      </c>
      <c r="T4096" s="80">
        <f>(Tabla3[[#This Row],[PRECIO CON DESCT.]]-(Tabla3[[#This Row],[PRECIO CON DESCT.]]*$T$6))</f>
        <v>3.7170025199999999</v>
      </c>
      <c r="U4096" s="96"/>
      <c r="V4096" s="94">
        <f>Tabla3[[#This Row],[PRECIO %      en $]]*Tabla3[[#This Row],[PEDIDO ]]</f>
        <v>0</v>
      </c>
      <c r="W4096" s="57">
        <f>Tabla3[[#This Row],[PRECIO CON DESCT.]]*Tabla3[[#This Row],[PEDIDO ]]</f>
        <v>0</v>
      </c>
      <c r="X4096" s="58">
        <f>Tabla3[[#This Row],[PRECIO SIN %]]*Tabla3[[#This Row],[PEDIDO ]]</f>
        <v>0</v>
      </c>
    </row>
    <row r="4097" spans="1:24" ht="33" customHeight="1" x14ac:dyDescent="0.4">
      <c r="A4097" s="124">
        <v>646824285065</v>
      </c>
      <c r="B4097" s="51" t="s">
        <v>424</v>
      </c>
      <c r="C4097" s="51" t="s">
        <v>239</v>
      </c>
      <c r="D40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97" s="118" t="s">
        <v>4559</v>
      </c>
      <c r="F4097" s="75" t="s">
        <v>537</v>
      </c>
      <c r="G40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97" s="77">
        <v>8</v>
      </c>
      <c r="J4097" s="52">
        <v>21.77778</v>
      </c>
      <c r="K4097" s="53">
        <f>Tabla3[[#This Row],[PRECIOS]]-Tabla3[[#This Row],[PRECIOS]]*10%</f>
        <v>19.600002</v>
      </c>
      <c r="L4097" s="101"/>
      <c r="M4097" s="54"/>
      <c r="N4097" s="55">
        <f>IFERROR(Tabla3[[#This Row],[PRECIOS]]-Tabla3[[#This Row],[PRECIOS]]*Tabla3[[#This Row],[% PRODUCTO]]," ")</f>
        <v>21.77778</v>
      </c>
      <c r="O4097" s="54"/>
      <c r="P4097" s="55">
        <f>IFERROR(Tabla3[[#This Row],[OCULTAR2]]-Tabla3[[#This Row],[OCULTAR2]]*Tabla3[[#This Row],[% LÍNEA]]," ")</f>
        <v>21.77778</v>
      </c>
      <c r="Q4097" s="56">
        <f>IFERROR(Tabla3[[#This Row],[% PRODUCTO]]+Tabla3[[#This Row],[% LÍNEA]]," ")</f>
        <v>0</v>
      </c>
      <c r="R4097" s="53">
        <f>Tabla3[[#This Row],[OCULTAR3]]</f>
        <v>21.77778</v>
      </c>
      <c r="S4097" s="53">
        <f>Tabla3[[#This Row],[PRECIO SIN %]]-Tabla3[[#This Row],[PRECIO SIN %]]*10%</f>
        <v>19.600002</v>
      </c>
      <c r="T4097" s="80">
        <f>(Tabla3[[#This Row],[PRECIO CON DESCT.]]-(Tabla3[[#This Row],[PRECIO CON DESCT.]]*$T$6))</f>
        <v>12.34800126</v>
      </c>
      <c r="U4097" s="96"/>
      <c r="V4097" s="94">
        <f>Tabla3[[#This Row],[PRECIO %      en $]]*Tabla3[[#This Row],[PEDIDO ]]</f>
        <v>0</v>
      </c>
      <c r="W4097" s="57">
        <f>Tabla3[[#This Row],[PRECIO CON DESCT.]]*Tabla3[[#This Row],[PEDIDO ]]</f>
        <v>0</v>
      </c>
      <c r="X4097" s="58">
        <f>Tabla3[[#This Row],[PRECIO SIN %]]*Tabla3[[#This Row],[PEDIDO ]]</f>
        <v>0</v>
      </c>
    </row>
    <row r="4098" spans="1:24" ht="33" customHeight="1" x14ac:dyDescent="0.4">
      <c r="A4098" s="125">
        <v>7592710003219</v>
      </c>
      <c r="B4098" s="59" t="s">
        <v>424</v>
      </c>
      <c r="C4098" s="59" t="s">
        <v>432</v>
      </c>
      <c r="D40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098" s="119" t="s">
        <v>4560</v>
      </c>
      <c r="F4098" s="76" t="s">
        <v>537</v>
      </c>
      <c r="G40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098" s="78">
        <v>58</v>
      </c>
      <c r="J4098" s="52">
        <v>10</v>
      </c>
      <c r="K4098" s="60">
        <f>Tabla3[[#This Row],[PRECIOS]]-Tabla3[[#This Row],[PRECIOS]]*10%</f>
        <v>9</v>
      </c>
      <c r="L4098" s="101" t="s">
        <v>5327</v>
      </c>
      <c r="M4098" s="61"/>
      <c r="N4098" s="55">
        <f>IFERROR(Tabla3[[#This Row],[PRECIOS]]-Tabla3[[#This Row],[PRECIOS]]*Tabla3[[#This Row],[% PRODUCTO]]," ")</f>
        <v>10</v>
      </c>
      <c r="O4098" s="61"/>
      <c r="P4098" s="55">
        <f>IFERROR(Tabla3[[#This Row],[OCULTAR2]]-Tabla3[[#This Row],[OCULTAR2]]*Tabla3[[#This Row],[% LÍNEA]]," ")</f>
        <v>10</v>
      </c>
      <c r="Q4098" s="56">
        <f>IFERROR(Tabla3[[#This Row],[% PRODUCTO]]+Tabla3[[#This Row],[% LÍNEA]]," ")</f>
        <v>0</v>
      </c>
      <c r="R4098" s="60">
        <f>Tabla3[[#This Row],[OCULTAR3]]</f>
        <v>10</v>
      </c>
      <c r="S4098" s="60">
        <f>Tabla3[[#This Row],[PRECIO SIN %]]-Tabla3[[#This Row],[PRECIO SIN %]]*10%</f>
        <v>9</v>
      </c>
      <c r="T4098" s="80">
        <f>(Tabla3[[#This Row],[PRECIO CON DESCT.]]-(Tabla3[[#This Row],[PRECIO CON DESCT.]]*$T$6))</f>
        <v>5.67</v>
      </c>
      <c r="U4098" s="96"/>
      <c r="V4098" s="94">
        <f>Tabla3[[#This Row],[PRECIO %      en $]]*Tabla3[[#This Row],[PEDIDO ]]</f>
        <v>0</v>
      </c>
      <c r="W4098" s="57">
        <f>Tabla3[[#This Row],[PRECIO CON DESCT.]]*Tabla3[[#This Row],[PEDIDO ]]</f>
        <v>0</v>
      </c>
      <c r="X4098" s="58">
        <f>Tabla3[[#This Row],[PRECIO SIN %]]*Tabla3[[#This Row],[PEDIDO ]]</f>
        <v>0</v>
      </c>
    </row>
    <row r="4099" spans="1:24" ht="33" customHeight="1" x14ac:dyDescent="0.4">
      <c r="A4099" s="124">
        <v>7591616001510</v>
      </c>
      <c r="B4099" s="51" t="s">
        <v>424</v>
      </c>
      <c r="C4099" s="51" t="s">
        <v>198</v>
      </c>
      <c r="D40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099" s="118" t="s">
        <v>4561</v>
      </c>
      <c r="F4099" s="75" t="s">
        <v>537</v>
      </c>
      <c r="G40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0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099" s="77">
        <v>77</v>
      </c>
      <c r="J4099" s="52">
        <v>1.2222200000000001</v>
      </c>
      <c r="K4099" s="53">
        <f>Tabla3[[#This Row],[PRECIOS]]-Tabla3[[#This Row],[PRECIOS]]*10%</f>
        <v>1.099998</v>
      </c>
      <c r="L4099" s="101"/>
      <c r="M4099" s="54"/>
      <c r="N4099" s="55">
        <f>IFERROR(Tabla3[[#This Row],[PRECIOS]]-Tabla3[[#This Row],[PRECIOS]]*Tabla3[[#This Row],[% PRODUCTO]]," ")</f>
        <v>1.2222200000000001</v>
      </c>
      <c r="O4099" s="54"/>
      <c r="P4099" s="55">
        <f>IFERROR(Tabla3[[#This Row],[OCULTAR2]]-Tabla3[[#This Row],[OCULTAR2]]*Tabla3[[#This Row],[% LÍNEA]]," ")</f>
        <v>1.2222200000000001</v>
      </c>
      <c r="Q4099" s="56">
        <f>IFERROR(Tabla3[[#This Row],[% PRODUCTO]]+Tabla3[[#This Row],[% LÍNEA]]," ")</f>
        <v>0</v>
      </c>
      <c r="R4099" s="53">
        <f>Tabla3[[#This Row],[OCULTAR3]]</f>
        <v>1.2222200000000001</v>
      </c>
      <c r="S4099" s="53">
        <f>Tabla3[[#This Row],[PRECIO SIN %]]-Tabla3[[#This Row],[PRECIO SIN %]]*10%</f>
        <v>1.099998</v>
      </c>
      <c r="T4099" s="80">
        <f>(Tabla3[[#This Row],[PRECIO CON DESCT.]]-(Tabla3[[#This Row],[PRECIO CON DESCT.]]*$T$6))</f>
        <v>0.69299873999999995</v>
      </c>
      <c r="U4099" s="96"/>
      <c r="V4099" s="94">
        <f>Tabla3[[#This Row],[PRECIO %      en $]]*Tabla3[[#This Row],[PEDIDO ]]</f>
        <v>0</v>
      </c>
      <c r="W4099" s="57">
        <f>Tabla3[[#This Row],[PRECIO CON DESCT.]]*Tabla3[[#This Row],[PEDIDO ]]</f>
        <v>0</v>
      </c>
      <c r="X4099" s="58">
        <f>Tabla3[[#This Row],[PRECIO SIN %]]*Tabla3[[#This Row],[PEDIDO ]]</f>
        <v>0</v>
      </c>
    </row>
    <row r="4100" spans="1:24" ht="33" customHeight="1" x14ac:dyDescent="0.4">
      <c r="A4100" s="125">
        <v>7592141000269</v>
      </c>
      <c r="B4100" s="59" t="s">
        <v>424</v>
      </c>
      <c r="C4100" s="59" t="s">
        <v>435</v>
      </c>
      <c r="D41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00" s="119" t="s">
        <v>4562</v>
      </c>
      <c r="F4100" s="76" t="s">
        <v>537</v>
      </c>
      <c r="G41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00" s="78">
        <v>225</v>
      </c>
      <c r="J4100" s="52">
        <v>0.66666999999999998</v>
      </c>
      <c r="K4100" s="60">
        <f>Tabla3[[#This Row],[PRECIOS]]-Tabla3[[#This Row],[PRECIOS]]*10%</f>
        <v>0.60000299999999995</v>
      </c>
      <c r="L4100" s="101"/>
      <c r="M4100" s="61"/>
      <c r="N4100" s="55">
        <f>IFERROR(Tabla3[[#This Row],[PRECIOS]]-Tabla3[[#This Row],[PRECIOS]]*Tabla3[[#This Row],[% PRODUCTO]]," ")</f>
        <v>0.66666999999999998</v>
      </c>
      <c r="O4100" s="61"/>
      <c r="P4100" s="55">
        <f>IFERROR(Tabla3[[#This Row],[OCULTAR2]]-Tabla3[[#This Row],[OCULTAR2]]*Tabla3[[#This Row],[% LÍNEA]]," ")</f>
        <v>0.66666999999999998</v>
      </c>
      <c r="Q4100" s="56">
        <f>IFERROR(Tabla3[[#This Row],[% PRODUCTO]]+Tabla3[[#This Row],[% LÍNEA]]," ")</f>
        <v>0</v>
      </c>
      <c r="R4100" s="60">
        <f>Tabla3[[#This Row],[OCULTAR3]]</f>
        <v>0.66666999999999998</v>
      </c>
      <c r="S4100" s="60">
        <f>Tabla3[[#This Row],[PRECIO SIN %]]-Tabla3[[#This Row],[PRECIO SIN %]]*10%</f>
        <v>0.60000299999999995</v>
      </c>
      <c r="T4100" s="80">
        <f>(Tabla3[[#This Row],[PRECIO CON DESCT.]]-(Tabla3[[#This Row],[PRECIO CON DESCT.]]*$T$6))</f>
        <v>0.37800188999999995</v>
      </c>
      <c r="U4100" s="96"/>
      <c r="V4100" s="94">
        <f>Tabla3[[#This Row],[PRECIO %      en $]]*Tabla3[[#This Row],[PEDIDO ]]</f>
        <v>0</v>
      </c>
      <c r="W4100" s="57">
        <f>Tabla3[[#This Row],[PRECIO CON DESCT.]]*Tabla3[[#This Row],[PEDIDO ]]</f>
        <v>0</v>
      </c>
      <c r="X4100" s="58">
        <f>Tabla3[[#This Row],[PRECIO SIN %]]*Tabla3[[#This Row],[PEDIDO ]]</f>
        <v>0</v>
      </c>
    </row>
    <row r="4101" spans="1:24" ht="33" customHeight="1" x14ac:dyDescent="0.4">
      <c r="A4101" s="124">
        <v>39800015464</v>
      </c>
      <c r="B4101" s="51" t="s">
        <v>424</v>
      </c>
      <c r="C4101" s="51" t="s">
        <v>442</v>
      </c>
      <c r="D41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01" s="118" t="s">
        <v>4563</v>
      </c>
      <c r="F4101" s="75" t="s">
        <v>526</v>
      </c>
      <c r="G41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01" s="77">
        <v>34</v>
      </c>
      <c r="J4101" s="52">
        <v>2.5666699999999998</v>
      </c>
      <c r="K4101" s="53">
        <f>Tabla3[[#This Row],[PRECIOS]]-Tabla3[[#This Row],[PRECIOS]]*10%</f>
        <v>2.310003</v>
      </c>
      <c r="L4101" s="101"/>
      <c r="M4101" s="54"/>
      <c r="N4101" s="55">
        <f>IFERROR(Tabla3[[#This Row],[PRECIOS]]-Tabla3[[#This Row],[PRECIOS]]*Tabla3[[#This Row],[% PRODUCTO]]," ")</f>
        <v>2.5666699999999998</v>
      </c>
      <c r="O4101" s="54"/>
      <c r="P4101" s="55">
        <f>IFERROR(Tabla3[[#This Row],[OCULTAR2]]-Tabla3[[#This Row],[OCULTAR2]]*Tabla3[[#This Row],[% LÍNEA]]," ")</f>
        <v>2.5666699999999998</v>
      </c>
      <c r="Q4101" s="56">
        <f>IFERROR(Tabla3[[#This Row],[% PRODUCTO]]+Tabla3[[#This Row],[% LÍNEA]]," ")</f>
        <v>0</v>
      </c>
      <c r="R4101" s="53">
        <f>Tabla3[[#This Row],[OCULTAR3]]</f>
        <v>2.5666699999999998</v>
      </c>
      <c r="S4101" s="53">
        <f>Tabla3[[#This Row],[PRECIO SIN %]]-Tabla3[[#This Row],[PRECIO SIN %]]*10%</f>
        <v>2.310003</v>
      </c>
      <c r="T4101" s="80">
        <f>(Tabla3[[#This Row],[PRECIO CON DESCT.]]-(Tabla3[[#This Row],[PRECIO CON DESCT.]]*$T$6))</f>
        <v>1.4553018899999999</v>
      </c>
      <c r="U4101" s="96"/>
      <c r="V4101" s="94">
        <f>Tabla3[[#This Row],[PRECIO %      en $]]*Tabla3[[#This Row],[PEDIDO ]]</f>
        <v>0</v>
      </c>
      <c r="W4101" s="57">
        <f>Tabla3[[#This Row],[PRECIO CON DESCT.]]*Tabla3[[#This Row],[PEDIDO ]]</f>
        <v>0</v>
      </c>
      <c r="X4101" s="58">
        <f>Tabla3[[#This Row],[PRECIO SIN %]]*Tabla3[[#This Row],[PEDIDO ]]</f>
        <v>0</v>
      </c>
    </row>
    <row r="4102" spans="1:24" ht="33" customHeight="1" x14ac:dyDescent="0.4">
      <c r="A4102" s="125">
        <v>39800011329</v>
      </c>
      <c r="B4102" s="59" t="s">
        <v>424</v>
      </c>
      <c r="C4102" s="59" t="s">
        <v>442</v>
      </c>
      <c r="D41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02" s="119" t="s">
        <v>4564</v>
      </c>
      <c r="F4102" s="76" t="s">
        <v>526</v>
      </c>
      <c r="G41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02" s="78">
        <v>51</v>
      </c>
      <c r="J4102" s="52">
        <v>3.94</v>
      </c>
      <c r="K4102" s="60">
        <f>Tabla3[[#This Row],[PRECIOS]]-Tabla3[[#This Row],[PRECIOS]]*10%</f>
        <v>3.5459999999999998</v>
      </c>
      <c r="L4102" s="101"/>
      <c r="M4102" s="61"/>
      <c r="N4102" s="55">
        <f>IFERROR(Tabla3[[#This Row],[PRECIOS]]-Tabla3[[#This Row],[PRECIOS]]*Tabla3[[#This Row],[% PRODUCTO]]," ")</f>
        <v>3.94</v>
      </c>
      <c r="O4102" s="61"/>
      <c r="P4102" s="55">
        <f>IFERROR(Tabla3[[#This Row],[OCULTAR2]]-Tabla3[[#This Row],[OCULTAR2]]*Tabla3[[#This Row],[% LÍNEA]]," ")</f>
        <v>3.94</v>
      </c>
      <c r="Q4102" s="56">
        <f>IFERROR(Tabla3[[#This Row],[% PRODUCTO]]+Tabla3[[#This Row],[% LÍNEA]]," ")</f>
        <v>0</v>
      </c>
      <c r="R4102" s="60">
        <f>Tabla3[[#This Row],[OCULTAR3]]</f>
        <v>3.94</v>
      </c>
      <c r="S4102" s="60">
        <f>Tabla3[[#This Row],[PRECIO SIN %]]-Tabla3[[#This Row],[PRECIO SIN %]]*10%</f>
        <v>3.5459999999999998</v>
      </c>
      <c r="T4102" s="80">
        <f>(Tabla3[[#This Row],[PRECIO CON DESCT.]]-(Tabla3[[#This Row],[PRECIO CON DESCT.]]*$T$6))</f>
        <v>2.2339799999999999</v>
      </c>
      <c r="U4102" s="96"/>
      <c r="V4102" s="94">
        <f>Tabla3[[#This Row],[PRECIO %      en $]]*Tabla3[[#This Row],[PEDIDO ]]</f>
        <v>0</v>
      </c>
      <c r="W4102" s="57">
        <f>Tabla3[[#This Row],[PRECIO CON DESCT.]]*Tabla3[[#This Row],[PEDIDO ]]</f>
        <v>0</v>
      </c>
      <c r="X4102" s="58">
        <f>Tabla3[[#This Row],[PRECIO SIN %]]*Tabla3[[#This Row],[PEDIDO ]]</f>
        <v>0</v>
      </c>
    </row>
    <row r="4103" spans="1:24" ht="33" customHeight="1" x14ac:dyDescent="0.4">
      <c r="A4103" s="124">
        <v>8712581544195</v>
      </c>
      <c r="B4103" s="51" t="s">
        <v>424</v>
      </c>
      <c r="C4103" s="51" t="s">
        <v>443</v>
      </c>
      <c r="D41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03" s="118" t="s">
        <v>4565</v>
      </c>
      <c r="F4103" s="75" t="s">
        <v>526</v>
      </c>
      <c r="G41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03" s="77">
        <v>260</v>
      </c>
      <c r="J4103" s="52">
        <v>1.5333300000000001</v>
      </c>
      <c r="K4103" s="53">
        <f>Tabla3[[#This Row],[PRECIOS]]-Tabla3[[#This Row],[PRECIOS]]*10%</f>
        <v>1.3799970000000001</v>
      </c>
      <c r="L4103" s="101"/>
      <c r="M4103" s="54"/>
      <c r="N4103" s="55">
        <f>IFERROR(Tabla3[[#This Row],[PRECIOS]]-Tabla3[[#This Row],[PRECIOS]]*Tabla3[[#This Row],[% PRODUCTO]]," ")</f>
        <v>1.5333300000000001</v>
      </c>
      <c r="O4103" s="54"/>
      <c r="P4103" s="55">
        <f>IFERROR(Tabla3[[#This Row],[OCULTAR2]]-Tabla3[[#This Row],[OCULTAR2]]*Tabla3[[#This Row],[% LÍNEA]]," ")</f>
        <v>1.5333300000000001</v>
      </c>
      <c r="Q4103" s="56">
        <f>IFERROR(Tabla3[[#This Row],[% PRODUCTO]]+Tabla3[[#This Row],[% LÍNEA]]," ")</f>
        <v>0</v>
      </c>
      <c r="R4103" s="53">
        <f>Tabla3[[#This Row],[OCULTAR3]]</f>
        <v>1.5333300000000001</v>
      </c>
      <c r="S4103" s="53">
        <f>Tabla3[[#This Row],[PRECIO SIN %]]-Tabla3[[#This Row],[PRECIO SIN %]]*10%</f>
        <v>1.3799970000000001</v>
      </c>
      <c r="T4103" s="80">
        <f>(Tabla3[[#This Row],[PRECIO CON DESCT.]]-(Tabla3[[#This Row],[PRECIO CON DESCT.]]*$T$6))</f>
        <v>0.86939811000000011</v>
      </c>
      <c r="U4103" s="96"/>
      <c r="V4103" s="94">
        <f>Tabla3[[#This Row],[PRECIO %      en $]]*Tabla3[[#This Row],[PEDIDO ]]</f>
        <v>0</v>
      </c>
      <c r="W4103" s="57">
        <f>Tabla3[[#This Row],[PRECIO CON DESCT.]]*Tabla3[[#This Row],[PEDIDO ]]</f>
        <v>0</v>
      </c>
      <c r="X4103" s="58">
        <f>Tabla3[[#This Row],[PRECIO SIN %]]*Tabla3[[#This Row],[PEDIDO ]]</f>
        <v>0</v>
      </c>
    </row>
    <row r="4104" spans="1:24" ht="33" customHeight="1" x14ac:dyDescent="0.4">
      <c r="A4104" s="124">
        <v>39800014009</v>
      </c>
      <c r="B4104" s="51" t="s">
        <v>424</v>
      </c>
      <c r="C4104" s="51" t="s">
        <v>442</v>
      </c>
      <c r="D41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04" s="118" t="s">
        <v>4566</v>
      </c>
      <c r="F4104" s="75" t="s">
        <v>526</v>
      </c>
      <c r="G41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04" s="77">
        <v>1</v>
      </c>
      <c r="J4104" s="52">
        <v>2.4111099999999999</v>
      </c>
      <c r="K4104" s="53">
        <f>Tabla3[[#This Row],[PRECIOS]]-Tabla3[[#This Row],[PRECIOS]]*10%</f>
        <v>2.1699989999999998</v>
      </c>
      <c r="L4104" s="101"/>
      <c r="M4104" s="54"/>
      <c r="N4104" s="55">
        <f>IFERROR(Tabla3[[#This Row],[PRECIOS]]-Tabla3[[#This Row],[PRECIOS]]*Tabla3[[#This Row],[% PRODUCTO]]," ")</f>
        <v>2.4111099999999999</v>
      </c>
      <c r="O4104" s="54"/>
      <c r="P4104" s="55">
        <f>IFERROR(Tabla3[[#This Row],[OCULTAR2]]-Tabla3[[#This Row],[OCULTAR2]]*Tabla3[[#This Row],[% LÍNEA]]," ")</f>
        <v>2.4111099999999999</v>
      </c>
      <c r="Q4104" s="56">
        <f>IFERROR(Tabla3[[#This Row],[% PRODUCTO]]+Tabla3[[#This Row],[% LÍNEA]]," ")</f>
        <v>0</v>
      </c>
      <c r="R4104" s="53">
        <f>Tabla3[[#This Row],[OCULTAR3]]</f>
        <v>2.4111099999999999</v>
      </c>
      <c r="S4104" s="53">
        <f>Tabla3[[#This Row],[PRECIO SIN %]]-Tabla3[[#This Row],[PRECIO SIN %]]*10%</f>
        <v>2.1699989999999998</v>
      </c>
      <c r="T4104" s="80">
        <f>(Tabla3[[#This Row],[PRECIO CON DESCT.]]-(Tabla3[[#This Row],[PRECIO CON DESCT.]]*$T$6))</f>
        <v>1.36709937</v>
      </c>
      <c r="U4104" s="96"/>
      <c r="V4104" s="94">
        <f>Tabla3[[#This Row],[PRECIO %      en $]]*Tabla3[[#This Row],[PEDIDO ]]</f>
        <v>0</v>
      </c>
      <c r="W4104" s="57">
        <f>Tabla3[[#This Row],[PRECIO CON DESCT.]]*Tabla3[[#This Row],[PEDIDO ]]</f>
        <v>0</v>
      </c>
      <c r="X4104" s="58">
        <f>Tabla3[[#This Row],[PRECIO SIN %]]*Tabla3[[#This Row],[PEDIDO ]]</f>
        <v>0</v>
      </c>
    </row>
    <row r="4105" spans="1:24" ht="33" customHeight="1" x14ac:dyDescent="0.4">
      <c r="A4105" s="125">
        <v>39800099099</v>
      </c>
      <c r="B4105" s="59" t="s">
        <v>424</v>
      </c>
      <c r="C4105" s="59" t="s">
        <v>442</v>
      </c>
      <c r="D41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05" s="119" t="s">
        <v>4567</v>
      </c>
      <c r="F4105" s="76" t="s">
        <v>526</v>
      </c>
      <c r="G41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05" s="78">
        <v>80</v>
      </c>
      <c r="J4105" s="52">
        <v>4.13</v>
      </c>
      <c r="K4105" s="60">
        <f>Tabla3[[#This Row],[PRECIOS]]-Tabla3[[#This Row],[PRECIOS]]*10%</f>
        <v>3.7169999999999996</v>
      </c>
      <c r="L4105" s="101"/>
      <c r="M4105" s="61"/>
      <c r="N4105" s="55">
        <f>IFERROR(Tabla3[[#This Row],[PRECIOS]]-Tabla3[[#This Row],[PRECIOS]]*Tabla3[[#This Row],[% PRODUCTO]]," ")</f>
        <v>4.13</v>
      </c>
      <c r="O4105" s="61"/>
      <c r="P4105" s="55">
        <f>IFERROR(Tabla3[[#This Row],[OCULTAR2]]-Tabla3[[#This Row],[OCULTAR2]]*Tabla3[[#This Row],[% LÍNEA]]," ")</f>
        <v>4.13</v>
      </c>
      <c r="Q4105" s="56">
        <f>IFERROR(Tabla3[[#This Row],[% PRODUCTO]]+Tabla3[[#This Row],[% LÍNEA]]," ")</f>
        <v>0</v>
      </c>
      <c r="R4105" s="60">
        <f>Tabla3[[#This Row],[OCULTAR3]]</f>
        <v>4.13</v>
      </c>
      <c r="S4105" s="60">
        <f>Tabla3[[#This Row],[PRECIO SIN %]]-Tabla3[[#This Row],[PRECIO SIN %]]*10%</f>
        <v>3.7169999999999996</v>
      </c>
      <c r="T4105" s="80">
        <f>(Tabla3[[#This Row],[PRECIO CON DESCT.]]-(Tabla3[[#This Row],[PRECIO CON DESCT.]]*$T$6))</f>
        <v>2.34171</v>
      </c>
      <c r="U4105" s="96"/>
      <c r="V4105" s="94">
        <f>Tabla3[[#This Row],[PRECIO %      en $]]*Tabla3[[#This Row],[PEDIDO ]]</f>
        <v>0</v>
      </c>
      <c r="W4105" s="57">
        <f>Tabla3[[#This Row],[PRECIO CON DESCT.]]*Tabla3[[#This Row],[PEDIDO ]]</f>
        <v>0</v>
      </c>
      <c r="X4105" s="58">
        <f>Tabla3[[#This Row],[PRECIO SIN %]]*Tabla3[[#This Row],[PEDIDO ]]</f>
        <v>0</v>
      </c>
    </row>
    <row r="4106" spans="1:24" ht="33" customHeight="1" x14ac:dyDescent="0.4">
      <c r="A4106" s="124">
        <v>8712581544225</v>
      </c>
      <c r="B4106" s="51" t="s">
        <v>424</v>
      </c>
      <c r="C4106" s="51" t="s">
        <v>443</v>
      </c>
      <c r="D41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06" s="118" t="s">
        <v>4568</v>
      </c>
      <c r="F4106" s="75" t="s">
        <v>526</v>
      </c>
      <c r="G41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06" s="77">
        <v>179</v>
      </c>
      <c r="J4106" s="52">
        <v>1.5222199999999999</v>
      </c>
      <c r="K4106" s="53">
        <f>Tabla3[[#This Row],[PRECIOS]]-Tabla3[[#This Row],[PRECIOS]]*10%</f>
        <v>1.3699979999999998</v>
      </c>
      <c r="L4106" s="101"/>
      <c r="M4106" s="54"/>
      <c r="N4106" s="55">
        <f>IFERROR(Tabla3[[#This Row],[PRECIOS]]-Tabla3[[#This Row],[PRECIOS]]*Tabla3[[#This Row],[% PRODUCTO]]," ")</f>
        <v>1.5222199999999999</v>
      </c>
      <c r="O4106" s="54"/>
      <c r="P4106" s="55">
        <f>IFERROR(Tabla3[[#This Row],[OCULTAR2]]-Tabla3[[#This Row],[OCULTAR2]]*Tabla3[[#This Row],[% LÍNEA]]," ")</f>
        <v>1.5222199999999999</v>
      </c>
      <c r="Q4106" s="56">
        <f>IFERROR(Tabla3[[#This Row],[% PRODUCTO]]+Tabla3[[#This Row],[% LÍNEA]]," ")</f>
        <v>0</v>
      </c>
      <c r="R4106" s="53">
        <f>Tabla3[[#This Row],[OCULTAR3]]</f>
        <v>1.5222199999999999</v>
      </c>
      <c r="S4106" s="53">
        <f>Tabla3[[#This Row],[PRECIO SIN %]]-Tabla3[[#This Row],[PRECIO SIN %]]*10%</f>
        <v>1.3699979999999998</v>
      </c>
      <c r="T4106" s="80">
        <f>(Tabla3[[#This Row],[PRECIO CON DESCT.]]-(Tabla3[[#This Row],[PRECIO CON DESCT.]]*$T$6))</f>
        <v>0.86309873999999986</v>
      </c>
      <c r="U4106" s="96"/>
      <c r="V4106" s="94">
        <f>Tabla3[[#This Row],[PRECIO %      en $]]*Tabla3[[#This Row],[PEDIDO ]]</f>
        <v>0</v>
      </c>
      <c r="W4106" s="57">
        <f>Tabla3[[#This Row],[PRECIO CON DESCT.]]*Tabla3[[#This Row],[PEDIDO ]]</f>
        <v>0</v>
      </c>
      <c r="X4106" s="58">
        <f>Tabla3[[#This Row],[PRECIO SIN %]]*Tabla3[[#This Row],[PEDIDO ]]</f>
        <v>0</v>
      </c>
    </row>
    <row r="4107" spans="1:24" ht="33" customHeight="1" x14ac:dyDescent="0.4">
      <c r="A4107" s="125">
        <v>7703712032002</v>
      </c>
      <c r="B4107" s="59" t="s">
        <v>424</v>
      </c>
      <c r="C4107" s="59" t="s">
        <v>152</v>
      </c>
      <c r="D41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07" s="119" t="s">
        <v>4569</v>
      </c>
      <c r="F4107" s="76" t="s">
        <v>537</v>
      </c>
      <c r="G41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07" s="78">
        <v>366</v>
      </c>
      <c r="J4107" s="52">
        <v>5.6555600000000004</v>
      </c>
      <c r="K4107" s="60">
        <f>Tabla3[[#This Row],[PRECIOS]]-Tabla3[[#This Row],[PRECIOS]]*10%</f>
        <v>5.0900040000000004</v>
      </c>
      <c r="L4107" s="101"/>
      <c r="M4107" s="61"/>
      <c r="N4107" s="55">
        <f>IFERROR(Tabla3[[#This Row],[PRECIOS]]-Tabla3[[#This Row],[PRECIOS]]*Tabla3[[#This Row],[% PRODUCTO]]," ")</f>
        <v>5.6555600000000004</v>
      </c>
      <c r="O4107" s="61"/>
      <c r="P4107" s="55">
        <f>IFERROR(Tabla3[[#This Row],[OCULTAR2]]-Tabla3[[#This Row],[OCULTAR2]]*Tabla3[[#This Row],[% LÍNEA]]," ")</f>
        <v>5.6555600000000004</v>
      </c>
      <c r="Q4107" s="56">
        <f>IFERROR(Tabla3[[#This Row],[% PRODUCTO]]+Tabla3[[#This Row],[% LÍNEA]]," ")</f>
        <v>0</v>
      </c>
      <c r="R4107" s="60">
        <f>Tabla3[[#This Row],[OCULTAR3]]</f>
        <v>5.6555600000000004</v>
      </c>
      <c r="S4107" s="60">
        <f>Tabla3[[#This Row],[PRECIO SIN %]]-Tabla3[[#This Row],[PRECIO SIN %]]*10%</f>
        <v>5.0900040000000004</v>
      </c>
      <c r="T4107" s="80">
        <f>(Tabla3[[#This Row],[PRECIO CON DESCT.]]-(Tabla3[[#This Row],[PRECIO CON DESCT.]]*$T$6))</f>
        <v>3.2067025200000003</v>
      </c>
      <c r="U4107" s="96"/>
      <c r="V4107" s="94">
        <f>Tabla3[[#This Row],[PRECIO %      en $]]*Tabla3[[#This Row],[PEDIDO ]]</f>
        <v>0</v>
      </c>
      <c r="W4107" s="57">
        <f>Tabla3[[#This Row],[PRECIO CON DESCT.]]*Tabla3[[#This Row],[PEDIDO ]]</f>
        <v>0</v>
      </c>
      <c r="X4107" s="58">
        <f>Tabla3[[#This Row],[PRECIO SIN %]]*Tabla3[[#This Row],[PEDIDO ]]</f>
        <v>0</v>
      </c>
    </row>
    <row r="4108" spans="1:24" ht="33" customHeight="1" x14ac:dyDescent="0.4">
      <c r="A4108" s="124">
        <v>7592710001253</v>
      </c>
      <c r="B4108" s="51" t="s">
        <v>424</v>
      </c>
      <c r="C4108" s="51" t="s">
        <v>432</v>
      </c>
      <c r="D41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08" s="118" t="s">
        <v>4570</v>
      </c>
      <c r="F4108" s="75" t="s">
        <v>537</v>
      </c>
      <c r="G41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08" s="77">
        <v>109</v>
      </c>
      <c r="J4108" s="52">
        <v>4.2777799999999999</v>
      </c>
      <c r="K4108" s="53">
        <f>Tabla3[[#This Row],[PRECIOS]]-Tabla3[[#This Row],[PRECIOS]]*10%</f>
        <v>3.8500019999999999</v>
      </c>
      <c r="L4108" s="101"/>
      <c r="M4108" s="54"/>
      <c r="N4108" s="55">
        <f>IFERROR(Tabla3[[#This Row],[PRECIOS]]-Tabla3[[#This Row],[PRECIOS]]*Tabla3[[#This Row],[% PRODUCTO]]," ")</f>
        <v>4.2777799999999999</v>
      </c>
      <c r="O4108" s="54"/>
      <c r="P4108" s="55">
        <f>IFERROR(Tabla3[[#This Row],[OCULTAR2]]-Tabla3[[#This Row],[OCULTAR2]]*Tabla3[[#This Row],[% LÍNEA]]," ")</f>
        <v>4.2777799999999999</v>
      </c>
      <c r="Q4108" s="56">
        <f>IFERROR(Tabla3[[#This Row],[% PRODUCTO]]+Tabla3[[#This Row],[% LÍNEA]]," ")</f>
        <v>0</v>
      </c>
      <c r="R4108" s="53">
        <f>Tabla3[[#This Row],[OCULTAR3]]</f>
        <v>4.2777799999999999</v>
      </c>
      <c r="S4108" s="53">
        <f>Tabla3[[#This Row],[PRECIO SIN %]]-Tabla3[[#This Row],[PRECIO SIN %]]*10%</f>
        <v>3.8500019999999999</v>
      </c>
      <c r="T4108" s="80">
        <f>(Tabla3[[#This Row],[PRECIO CON DESCT.]]-(Tabla3[[#This Row],[PRECIO CON DESCT.]]*$T$6))</f>
        <v>2.4255012599999999</v>
      </c>
      <c r="U4108" s="96"/>
      <c r="V4108" s="94">
        <f>Tabla3[[#This Row],[PRECIO %      en $]]*Tabla3[[#This Row],[PEDIDO ]]</f>
        <v>0</v>
      </c>
      <c r="W4108" s="57">
        <f>Tabla3[[#This Row],[PRECIO CON DESCT.]]*Tabla3[[#This Row],[PEDIDO ]]</f>
        <v>0</v>
      </c>
      <c r="X4108" s="58">
        <f>Tabla3[[#This Row],[PRECIO SIN %]]*Tabla3[[#This Row],[PEDIDO ]]</f>
        <v>0</v>
      </c>
    </row>
    <row r="4109" spans="1:24" ht="33" customHeight="1" x14ac:dyDescent="0.4">
      <c r="A4109" s="125">
        <v>7597134001032</v>
      </c>
      <c r="B4109" s="59" t="s">
        <v>424</v>
      </c>
      <c r="C4109" s="59" t="s">
        <v>426</v>
      </c>
      <c r="D41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09" s="119" t="s">
        <v>4571</v>
      </c>
      <c r="F4109" s="76" t="s">
        <v>537</v>
      </c>
      <c r="G41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09" s="78">
        <v>38</v>
      </c>
      <c r="J4109" s="52">
        <v>5.9777800000000001</v>
      </c>
      <c r="K4109" s="60">
        <f>Tabla3[[#This Row],[PRECIOS]]-Tabla3[[#This Row],[PRECIOS]]*10%</f>
        <v>5.3800020000000002</v>
      </c>
      <c r="L4109" s="101"/>
      <c r="M4109" s="61"/>
      <c r="N4109" s="55">
        <f>IFERROR(Tabla3[[#This Row],[PRECIOS]]-Tabla3[[#This Row],[PRECIOS]]*Tabla3[[#This Row],[% PRODUCTO]]," ")</f>
        <v>5.9777800000000001</v>
      </c>
      <c r="O4109" s="61"/>
      <c r="P4109" s="55">
        <f>IFERROR(Tabla3[[#This Row],[OCULTAR2]]-Tabla3[[#This Row],[OCULTAR2]]*Tabla3[[#This Row],[% LÍNEA]]," ")</f>
        <v>5.9777800000000001</v>
      </c>
      <c r="Q4109" s="56">
        <f>IFERROR(Tabla3[[#This Row],[% PRODUCTO]]+Tabla3[[#This Row],[% LÍNEA]]," ")</f>
        <v>0</v>
      </c>
      <c r="R4109" s="60">
        <f>Tabla3[[#This Row],[OCULTAR3]]</f>
        <v>5.9777800000000001</v>
      </c>
      <c r="S4109" s="60">
        <f>Tabla3[[#This Row],[PRECIO SIN %]]-Tabla3[[#This Row],[PRECIO SIN %]]*10%</f>
        <v>5.3800020000000002</v>
      </c>
      <c r="T4109" s="80">
        <f>(Tabla3[[#This Row],[PRECIO CON DESCT.]]-(Tabla3[[#This Row],[PRECIO CON DESCT.]]*$T$6))</f>
        <v>3.3894012600000001</v>
      </c>
      <c r="U4109" s="96"/>
      <c r="V4109" s="94">
        <f>Tabla3[[#This Row],[PRECIO %      en $]]*Tabla3[[#This Row],[PEDIDO ]]</f>
        <v>0</v>
      </c>
      <c r="W4109" s="57">
        <f>Tabla3[[#This Row],[PRECIO CON DESCT.]]*Tabla3[[#This Row],[PEDIDO ]]</f>
        <v>0</v>
      </c>
      <c r="X4109" s="58">
        <f>Tabla3[[#This Row],[PRECIO SIN %]]*Tabla3[[#This Row],[PEDIDO ]]</f>
        <v>0</v>
      </c>
    </row>
    <row r="4110" spans="1:24" ht="33" customHeight="1" x14ac:dyDescent="0.4">
      <c r="A4110" s="124">
        <v>7592710001260</v>
      </c>
      <c r="B4110" s="51" t="s">
        <v>424</v>
      </c>
      <c r="C4110" s="51" t="s">
        <v>432</v>
      </c>
      <c r="D41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10" s="118" t="s">
        <v>4572</v>
      </c>
      <c r="F4110" s="75" t="s">
        <v>537</v>
      </c>
      <c r="G41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10" s="77">
        <v>166</v>
      </c>
      <c r="J4110" s="52">
        <v>4.2777799999999999</v>
      </c>
      <c r="K4110" s="53">
        <f>Tabla3[[#This Row],[PRECIOS]]-Tabla3[[#This Row],[PRECIOS]]*10%</f>
        <v>3.8500019999999999</v>
      </c>
      <c r="L4110" s="101"/>
      <c r="M4110" s="54"/>
      <c r="N4110" s="55">
        <f>IFERROR(Tabla3[[#This Row],[PRECIOS]]-Tabla3[[#This Row],[PRECIOS]]*Tabla3[[#This Row],[% PRODUCTO]]," ")</f>
        <v>4.2777799999999999</v>
      </c>
      <c r="O4110" s="54"/>
      <c r="P4110" s="55">
        <f>IFERROR(Tabla3[[#This Row],[OCULTAR2]]-Tabla3[[#This Row],[OCULTAR2]]*Tabla3[[#This Row],[% LÍNEA]]," ")</f>
        <v>4.2777799999999999</v>
      </c>
      <c r="Q4110" s="56">
        <f>IFERROR(Tabla3[[#This Row],[% PRODUCTO]]+Tabla3[[#This Row],[% LÍNEA]]," ")</f>
        <v>0</v>
      </c>
      <c r="R4110" s="53">
        <f>Tabla3[[#This Row],[OCULTAR3]]</f>
        <v>4.2777799999999999</v>
      </c>
      <c r="S4110" s="53">
        <f>Tabla3[[#This Row],[PRECIO SIN %]]-Tabla3[[#This Row],[PRECIO SIN %]]*10%</f>
        <v>3.8500019999999999</v>
      </c>
      <c r="T4110" s="80">
        <f>(Tabla3[[#This Row],[PRECIO CON DESCT.]]-(Tabla3[[#This Row],[PRECIO CON DESCT.]]*$T$6))</f>
        <v>2.4255012599999999</v>
      </c>
      <c r="U4110" s="96"/>
      <c r="V4110" s="94">
        <f>Tabla3[[#This Row],[PRECIO %      en $]]*Tabla3[[#This Row],[PEDIDO ]]</f>
        <v>0</v>
      </c>
      <c r="W4110" s="57">
        <f>Tabla3[[#This Row],[PRECIO CON DESCT.]]*Tabla3[[#This Row],[PEDIDO ]]</f>
        <v>0</v>
      </c>
      <c r="X4110" s="58">
        <f>Tabla3[[#This Row],[PRECIO SIN %]]*Tabla3[[#This Row],[PEDIDO ]]</f>
        <v>0</v>
      </c>
    </row>
    <row r="4111" spans="1:24" ht="33" customHeight="1" x14ac:dyDescent="0.4">
      <c r="A4111" s="125">
        <v>7592710001277</v>
      </c>
      <c r="B4111" s="59" t="s">
        <v>424</v>
      </c>
      <c r="C4111" s="59" t="s">
        <v>432</v>
      </c>
      <c r="D41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11" s="119" t="s">
        <v>4573</v>
      </c>
      <c r="F4111" s="76" t="s">
        <v>537</v>
      </c>
      <c r="G41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11" s="78">
        <v>197</v>
      </c>
      <c r="J4111" s="52">
        <v>4.3111100000000002</v>
      </c>
      <c r="K4111" s="60">
        <f>Tabla3[[#This Row],[PRECIOS]]-Tabla3[[#This Row],[PRECIOS]]*10%</f>
        <v>3.8799990000000002</v>
      </c>
      <c r="L4111" s="101"/>
      <c r="M4111" s="61"/>
      <c r="N4111" s="55">
        <f>IFERROR(Tabla3[[#This Row],[PRECIOS]]-Tabla3[[#This Row],[PRECIOS]]*Tabla3[[#This Row],[% PRODUCTO]]," ")</f>
        <v>4.3111100000000002</v>
      </c>
      <c r="O4111" s="61"/>
      <c r="P4111" s="55">
        <f>IFERROR(Tabla3[[#This Row],[OCULTAR2]]-Tabla3[[#This Row],[OCULTAR2]]*Tabla3[[#This Row],[% LÍNEA]]," ")</f>
        <v>4.3111100000000002</v>
      </c>
      <c r="Q4111" s="56">
        <f>IFERROR(Tabla3[[#This Row],[% PRODUCTO]]+Tabla3[[#This Row],[% LÍNEA]]," ")</f>
        <v>0</v>
      </c>
      <c r="R4111" s="60">
        <f>Tabla3[[#This Row],[OCULTAR3]]</f>
        <v>4.3111100000000002</v>
      </c>
      <c r="S4111" s="60">
        <f>Tabla3[[#This Row],[PRECIO SIN %]]-Tabla3[[#This Row],[PRECIO SIN %]]*10%</f>
        <v>3.8799990000000002</v>
      </c>
      <c r="T4111" s="80">
        <f>(Tabla3[[#This Row],[PRECIO CON DESCT.]]-(Tabla3[[#This Row],[PRECIO CON DESCT.]]*$T$6))</f>
        <v>2.4443993700000002</v>
      </c>
      <c r="U4111" s="96"/>
      <c r="V4111" s="94">
        <f>Tabla3[[#This Row],[PRECIO %      en $]]*Tabla3[[#This Row],[PEDIDO ]]</f>
        <v>0</v>
      </c>
      <c r="W4111" s="57">
        <f>Tabla3[[#This Row],[PRECIO CON DESCT.]]*Tabla3[[#This Row],[PEDIDO ]]</f>
        <v>0</v>
      </c>
      <c r="X4111" s="58">
        <f>Tabla3[[#This Row],[PRECIO SIN %]]*Tabla3[[#This Row],[PEDIDO ]]</f>
        <v>0</v>
      </c>
    </row>
    <row r="4112" spans="1:24" ht="33" customHeight="1" x14ac:dyDescent="0.4">
      <c r="A4112" s="124">
        <v>7453038493840</v>
      </c>
      <c r="B4112" s="51" t="s">
        <v>424</v>
      </c>
      <c r="C4112" s="51" t="s">
        <v>359</v>
      </c>
      <c r="D41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112" s="118" t="s">
        <v>4574</v>
      </c>
      <c r="F4112" s="75" t="s">
        <v>526</v>
      </c>
      <c r="G41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112" s="77">
        <v>16</v>
      </c>
      <c r="J4112" s="52">
        <v>2.3333300000000001</v>
      </c>
      <c r="K4112" s="53">
        <f>Tabla3[[#This Row],[PRECIOS]]-Tabla3[[#This Row],[PRECIOS]]*10%</f>
        <v>2.0999970000000001</v>
      </c>
      <c r="L4112" s="101" t="s">
        <v>5327</v>
      </c>
      <c r="M4112" s="54"/>
      <c r="N4112" s="55">
        <f>IFERROR(Tabla3[[#This Row],[PRECIOS]]-Tabla3[[#This Row],[PRECIOS]]*Tabla3[[#This Row],[% PRODUCTO]]," ")</f>
        <v>2.3333300000000001</v>
      </c>
      <c r="O4112" s="54"/>
      <c r="P4112" s="55">
        <f>IFERROR(Tabla3[[#This Row],[OCULTAR2]]-Tabla3[[#This Row],[OCULTAR2]]*Tabla3[[#This Row],[% LÍNEA]]," ")</f>
        <v>2.3333300000000001</v>
      </c>
      <c r="Q4112" s="56">
        <f>IFERROR(Tabla3[[#This Row],[% PRODUCTO]]+Tabla3[[#This Row],[% LÍNEA]]," ")</f>
        <v>0</v>
      </c>
      <c r="R4112" s="53">
        <f>Tabla3[[#This Row],[OCULTAR3]]</f>
        <v>2.3333300000000001</v>
      </c>
      <c r="S4112" s="53">
        <f>Tabla3[[#This Row],[PRECIO SIN %]]-Tabla3[[#This Row],[PRECIO SIN %]]*10%</f>
        <v>2.0999970000000001</v>
      </c>
      <c r="T4112" s="80">
        <f>(Tabla3[[#This Row],[PRECIO CON DESCT.]]-(Tabla3[[#This Row],[PRECIO CON DESCT.]]*$T$6))</f>
        <v>1.3229981100000001</v>
      </c>
      <c r="U4112" s="96"/>
      <c r="V4112" s="94">
        <f>Tabla3[[#This Row],[PRECIO %      en $]]*Tabla3[[#This Row],[PEDIDO ]]</f>
        <v>0</v>
      </c>
      <c r="W4112" s="57">
        <f>Tabla3[[#This Row],[PRECIO CON DESCT.]]*Tabla3[[#This Row],[PEDIDO ]]</f>
        <v>0</v>
      </c>
      <c r="X4112" s="58">
        <f>Tabla3[[#This Row],[PRECIO SIN %]]*Tabla3[[#This Row],[PEDIDO ]]</f>
        <v>0</v>
      </c>
    </row>
    <row r="4113" spans="1:24" ht="33" customHeight="1" x14ac:dyDescent="0.4">
      <c r="A4113" s="125">
        <v>7453078513072</v>
      </c>
      <c r="B4113" s="59" t="s">
        <v>424</v>
      </c>
      <c r="C4113" s="59" t="s">
        <v>359</v>
      </c>
      <c r="D41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13" s="119" t="s">
        <v>4575</v>
      </c>
      <c r="F4113" s="76" t="s">
        <v>526</v>
      </c>
      <c r="G41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13" s="78">
        <v>30</v>
      </c>
      <c r="J4113" s="52">
        <v>6.7777799999999999</v>
      </c>
      <c r="K4113" s="60">
        <f>Tabla3[[#This Row],[PRECIOS]]-Tabla3[[#This Row],[PRECIOS]]*10%</f>
        <v>6.1000019999999999</v>
      </c>
      <c r="L4113" s="101"/>
      <c r="M4113" s="61"/>
      <c r="N4113" s="55">
        <f>IFERROR(Tabla3[[#This Row],[PRECIOS]]-Tabla3[[#This Row],[PRECIOS]]*Tabla3[[#This Row],[% PRODUCTO]]," ")</f>
        <v>6.7777799999999999</v>
      </c>
      <c r="O4113" s="61"/>
      <c r="P4113" s="55">
        <f>IFERROR(Tabla3[[#This Row],[OCULTAR2]]-Tabla3[[#This Row],[OCULTAR2]]*Tabla3[[#This Row],[% LÍNEA]]," ")</f>
        <v>6.7777799999999999</v>
      </c>
      <c r="Q4113" s="56">
        <f>IFERROR(Tabla3[[#This Row],[% PRODUCTO]]+Tabla3[[#This Row],[% LÍNEA]]," ")</f>
        <v>0</v>
      </c>
      <c r="R4113" s="60">
        <f>Tabla3[[#This Row],[OCULTAR3]]</f>
        <v>6.7777799999999999</v>
      </c>
      <c r="S4113" s="60">
        <f>Tabla3[[#This Row],[PRECIO SIN %]]-Tabla3[[#This Row],[PRECIO SIN %]]*10%</f>
        <v>6.1000019999999999</v>
      </c>
      <c r="T4113" s="80">
        <f>(Tabla3[[#This Row],[PRECIO CON DESCT.]]-(Tabla3[[#This Row],[PRECIO CON DESCT.]]*$T$6))</f>
        <v>3.8430012599999999</v>
      </c>
      <c r="U4113" s="96"/>
      <c r="V4113" s="94">
        <f>Tabla3[[#This Row],[PRECIO %      en $]]*Tabla3[[#This Row],[PEDIDO ]]</f>
        <v>0</v>
      </c>
      <c r="W4113" s="57">
        <f>Tabla3[[#This Row],[PRECIO CON DESCT.]]*Tabla3[[#This Row],[PEDIDO ]]</f>
        <v>0</v>
      </c>
      <c r="X4113" s="58">
        <f>Tabla3[[#This Row],[PRECIO SIN %]]*Tabla3[[#This Row],[PEDIDO ]]</f>
        <v>0</v>
      </c>
    </row>
    <row r="4114" spans="1:24" ht="33" customHeight="1" x14ac:dyDescent="0.4">
      <c r="A4114" s="124">
        <v>7453078513980</v>
      </c>
      <c r="B4114" s="51" t="s">
        <v>424</v>
      </c>
      <c r="C4114" s="51" t="s">
        <v>359</v>
      </c>
      <c r="D41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14" s="118" t="s">
        <v>4576</v>
      </c>
      <c r="F4114" s="75" t="s">
        <v>526</v>
      </c>
      <c r="G41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14" s="77">
        <v>26</v>
      </c>
      <c r="J4114" s="52">
        <v>7.2222200000000001</v>
      </c>
      <c r="K4114" s="53">
        <f>Tabla3[[#This Row],[PRECIOS]]-Tabla3[[#This Row],[PRECIOS]]*10%</f>
        <v>6.4999979999999997</v>
      </c>
      <c r="L4114" s="101"/>
      <c r="M4114" s="54"/>
      <c r="N4114" s="55">
        <f>IFERROR(Tabla3[[#This Row],[PRECIOS]]-Tabla3[[#This Row],[PRECIOS]]*Tabla3[[#This Row],[% PRODUCTO]]," ")</f>
        <v>7.2222200000000001</v>
      </c>
      <c r="O4114" s="54"/>
      <c r="P4114" s="55">
        <f>IFERROR(Tabla3[[#This Row],[OCULTAR2]]-Tabla3[[#This Row],[OCULTAR2]]*Tabla3[[#This Row],[% LÍNEA]]," ")</f>
        <v>7.2222200000000001</v>
      </c>
      <c r="Q4114" s="56">
        <f>IFERROR(Tabla3[[#This Row],[% PRODUCTO]]+Tabla3[[#This Row],[% LÍNEA]]," ")</f>
        <v>0</v>
      </c>
      <c r="R4114" s="53">
        <f>Tabla3[[#This Row],[OCULTAR3]]</f>
        <v>7.2222200000000001</v>
      </c>
      <c r="S4114" s="53">
        <f>Tabla3[[#This Row],[PRECIO SIN %]]-Tabla3[[#This Row],[PRECIO SIN %]]*10%</f>
        <v>6.4999979999999997</v>
      </c>
      <c r="T4114" s="80">
        <f>(Tabla3[[#This Row],[PRECIO CON DESCT.]]-(Tabla3[[#This Row],[PRECIO CON DESCT.]]*$T$6))</f>
        <v>4.0949987399999994</v>
      </c>
      <c r="U4114" s="96"/>
      <c r="V4114" s="94">
        <f>Tabla3[[#This Row],[PRECIO %      en $]]*Tabla3[[#This Row],[PEDIDO ]]</f>
        <v>0</v>
      </c>
      <c r="W4114" s="57">
        <f>Tabla3[[#This Row],[PRECIO CON DESCT.]]*Tabla3[[#This Row],[PEDIDO ]]</f>
        <v>0</v>
      </c>
      <c r="X4114" s="58">
        <f>Tabla3[[#This Row],[PRECIO SIN %]]*Tabla3[[#This Row],[PEDIDO ]]</f>
        <v>0</v>
      </c>
    </row>
    <row r="4115" spans="1:24" ht="33" customHeight="1" x14ac:dyDescent="0.4">
      <c r="A4115" s="125">
        <v>7453038491235</v>
      </c>
      <c r="B4115" s="59" t="s">
        <v>424</v>
      </c>
      <c r="C4115" s="59" t="s">
        <v>359</v>
      </c>
      <c r="D41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15" s="119" t="s">
        <v>4577</v>
      </c>
      <c r="F4115" s="76" t="s">
        <v>526</v>
      </c>
      <c r="G41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15" s="78">
        <v>6</v>
      </c>
      <c r="J4115" s="52">
        <v>4.2222200000000001</v>
      </c>
      <c r="K4115" s="60">
        <f>Tabla3[[#This Row],[PRECIOS]]-Tabla3[[#This Row],[PRECIOS]]*10%</f>
        <v>3.799998</v>
      </c>
      <c r="L4115" s="101"/>
      <c r="M4115" s="61"/>
      <c r="N4115" s="55">
        <f>IFERROR(Tabla3[[#This Row],[PRECIOS]]-Tabla3[[#This Row],[PRECIOS]]*Tabla3[[#This Row],[% PRODUCTO]]," ")</f>
        <v>4.2222200000000001</v>
      </c>
      <c r="O4115" s="61"/>
      <c r="P4115" s="55">
        <f>IFERROR(Tabla3[[#This Row],[OCULTAR2]]-Tabla3[[#This Row],[OCULTAR2]]*Tabla3[[#This Row],[% LÍNEA]]," ")</f>
        <v>4.2222200000000001</v>
      </c>
      <c r="Q4115" s="56">
        <f>IFERROR(Tabla3[[#This Row],[% PRODUCTO]]+Tabla3[[#This Row],[% LÍNEA]]," ")</f>
        <v>0</v>
      </c>
      <c r="R4115" s="60">
        <f>Tabla3[[#This Row],[OCULTAR3]]</f>
        <v>4.2222200000000001</v>
      </c>
      <c r="S4115" s="60">
        <f>Tabla3[[#This Row],[PRECIO SIN %]]-Tabla3[[#This Row],[PRECIO SIN %]]*10%</f>
        <v>3.799998</v>
      </c>
      <c r="T4115" s="80">
        <f>(Tabla3[[#This Row],[PRECIO CON DESCT.]]-(Tabla3[[#This Row],[PRECIO CON DESCT.]]*$T$6))</f>
        <v>2.3939987399999998</v>
      </c>
      <c r="U4115" s="96"/>
      <c r="V4115" s="94">
        <f>Tabla3[[#This Row],[PRECIO %      en $]]*Tabla3[[#This Row],[PEDIDO ]]</f>
        <v>0</v>
      </c>
      <c r="W4115" s="57">
        <f>Tabla3[[#This Row],[PRECIO CON DESCT.]]*Tabla3[[#This Row],[PEDIDO ]]</f>
        <v>0</v>
      </c>
      <c r="X4115" s="58">
        <f>Tabla3[[#This Row],[PRECIO SIN %]]*Tabla3[[#This Row],[PEDIDO ]]</f>
        <v>0</v>
      </c>
    </row>
    <row r="4116" spans="1:24" ht="33" customHeight="1" x14ac:dyDescent="0.4">
      <c r="A4116" s="124">
        <v>7453010089153</v>
      </c>
      <c r="B4116" s="51" t="s">
        <v>424</v>
      </c>
      <c r="C4116" s="51" t="s">
        <v>359</v>
      </c>
      <c r="D41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16" s="118" t="s">
        <v>4578</v>
      </c>
      <c r="F4116" s="75" t="s">
        <v>526</v>
      </c>
      <c r="G41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16" s="77">
        <v>29</v>
      </c>
      <c r="J4116" s="52">
        <v>6.8333300000000001</v>
      </c>
      <c r="K4116" s="53">
        <f>Tabla3[[#This Row],[PRECIOS]]-Tabla3[[#This Row],[PRECIOS]]*10%</f>
        <v>6.1499969999999999</v>
      </c>
      <c r="L4116" s="101"/>
      <c r="M4116" s="54"/>
      <c r="N4116" s="55">
        <f>IFERROR(Tabla3[[#This Row],[PRECIOS]]-Tabla3[[#This Row],[PRECIOS]]*Tabla3[[#This Row],[% PRODUCTO]]," ")</f>
        <v>6.8333300000000001</v>
      </c>
      <c r="O4116" s="54"/>
      <c r="P4116" s="55">
        <f>IFERROR(Tabla3[[#This Row],[OCULTAR2]]-Tabla3[[#This Row],[OCULTAR2]]*Tabla3[[#This Row],[% LÍNEA]]," ")</f>
        <v>6.8333300000000001</v>
      </c>
      <c r="Q4116" s="56">
        <f>IFERROR(Tabla3[[#This Row],[% PRODUCTO]]+Tabla3[[#This Row],[% LÍNEA]]," ")</f>
        <v>0</v>
      </c>
      <c r="R4116" s="53">
        <f>Tabla3[[#This Row],[OCULTAR3]]</f>
        <v>6.8333300000000001</v>
      </c>
      <c r="S4116" s="53">
        <f>Tabla3[[#This Row],[PRECIO SIN %]]-Tabla3[[#This Row],[PRECIO SIN %]]*10%</f>
        <v>6.1499969999999999</v>
      </c>
      <c r="T4116" s="80">
        <f>(Tabla3[[#This Row],[PRECIO CON DESCT.]]-(Tabla3[[#This Row],[PRECIO CON DESCT.]]*$T$6))</f>
        <v>3.8744981099999998</v>
      </c>
      <c r="U4116" s="96"/>
      <c r="V4116" s="94">
        <f>Tabla3[[#This Row],[PRECIO %      en $]]*Tabla3[[#This Row],[PEDIDO ]]</f>
        <v>0</v>
      </c>
      <c r="W4116" s="57">
        <f>Tabla3[[#This Row],[PRECIO CON DESCT.]]*Tabla3[[#This Row],[PEDIDO ]]</f>
        <v>0</v>
      </c>
      <c r="X4116" s="58">
        <f>Tabla3[[#This Row],[PRECIO SIN %]]*Tabla3[[#This Row],[PEDIDO ]]</f>
        <v>0</v>
      </c>
    </row>
    <row r="4117" spans="1:24" ht="33" customHeight="1" x14ac:dyDescent="0.4">
      <c r="A4117" s="125">
        <v>7453038425278</v>
      </c>
      <c r="B4117" s="59" t="s">
        <v>424</v>
      </c>
      <c r="C4117" s="59" t="s">
        <v>359</v>
      </c>
      <c r="D41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17" s="119" t="s">
        <v>4579</v>
      </c>
      <c r="F4117" s="76" t="s">
        <v>526</v>
      </c>
      <c r="G41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17" s="78">
        <v>31</v>
      </c>
      <c r="J4117" s="52">
        <v>5.7777799999999999</v>
      </c>
      <c r="K4117" s="60">
        <f>Tabla3[[#This Row],[PRECIOS]]-Tabla3[[#This Row],[PRECIOS]]*10%</f>
        <v>5.2000019999999996</v>
      </c>
      <c r="L4117" s="101"/>
      <c r="M4117" s="61"/>
      <c r="N4117" s="55">
        <f>IFERROR(Tabla3[[#This Row],[PRECIOS]]-Tabla3[[#This Row],[PRECIOS]]*Tabla3[[#This Row],[% PRODUCTO]]," ")</f>
        <v>5.7777799999999999</v>
      </c>
      <c r="O4117" s="61"/>
      <c r="P4117" s="55">
        <f>IFERROR(Tabla3[[#This Row],[OCULTAR2]]-Tabla3[[#This Row],[OCULTAR2]]*Tabla3[[#This Row],[% LÍNEA]]," ")</f>
        <v>5.7777799999999999</v>
      </c>
      <c r="Q4117" s="56">
        <f>IFERROR(Tabla3[[#This Row],[% PRODUCTO]]+Tabla3[[#This Row],[% LÍNEA]]," ")</f>
        <v>0</v>
      </c>
      <c r="R4117" s="60">
        <f>Tabla3[[#This Row],[OCULTAR3]]</f>
        <v>5.7777799999999999</v>
      </c>
      <c r="S4117" s="60">
        <f>Tabla3[[#This Row],[PRECIO SIN %]]-Tabla3[[#This Row],[PRECIO SIN %]]*10%</f>
        <v>5.2000019999999996</v>
      </c>
      <c r="T4117" s="80">
        <f>(Tabla3[[#This Row],[PRECIO CON DESCT.]]-(Tabla3[[#This Row],[PRECIO CON DESCT.]]*$T$6))</f>
        <v>3.2760012599999997</v>
      </c>
      <c r="U4117" s="96"/>
      <c r="V4117" s="94">
        <f>Tabla3[[#This Row],[PRECIO %      en $]]*Tabla3[[#This Row],[PEDIDO ]]</f>
        <v>0</v>
      </c>
      <c r="W4117" s="57">
        <f>Tabla3[[#This Row],[PRECIO CON DESCT.]]*Tabla3[[#This Row],[PEDIDO ]]</f>
        <v>0</v>
      </c>
      <c r="X4117" s="58">
        <f>Tabla3[[#This Row],[PRECIO SIN %]]*Tabla3[[#This Row],[PEDIDO ]]</f>
        <v>0</v>
      </c>
    </row>
    <row r="4118" spans="1:24" ht="33" customHeight="1" x14ac:dyDescent="0.4">
      <c r="A4118" s="124">
        <v>7453038400138</v>
      </c>
      <c r="B4118" s="51" t="s">
        <v>424</v>
      </c>
      <c r="C4118" s="51" t="s">
        <v>359</v>
      </c>
      <c r="D41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18" s="118" t="s">
        <v>4580</v>
      </c>
      <c r="F4118" s="75" t="s">
        <v>526</v>
      </c>
      <c r="G41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18" s="77">
        <v>56</v>
      </c>
      <c r="J4118" s="52">
        <v>6.6666699999999999</v>
      </c>
      <c r="K4118" s="53">
        <f>Tabla3[[#This Row],[PRECIOS]]-Tabla3[[#This Row],[PRECIOS]]*10%</f>
        <v>6.0000029999999995</v>
      </c>
      <c r="L4118" s="101"/>
      <c r="M4118" s="54"/>
      <c r="N4118" s="55">
        <f>IFERROR(Tabla3[[#This Row],[PRECIOS]]-Tabla3[[#This Row],[PRECIOS]]*Tabla3[[#This Row],[% PRODUCTO]]," ")</f>
        <v>6.6666699999999999</v>
      </c>
      <c r="O4118" s="54"/>
      <c r="P4118" s="55">
        <f>IFERROR(Tabla3[[#This Row],[OCULTAR2]]-Tabla3[[#This Row],[OCULTAR2]]*Tabla3[[#This Row],[% LÍNEA]]," ")</f>
        <v>6.6666699999999999</v>
      </c>
      <c r="Q4118" s="56">
        <f>IFERROR(Tabla3[[#This Row],[% PRODUCTO]]+Tabla3[[#This Row],[% LÍNEA]]," ")</f>
        <v>0</v>
      </c>
      <c r="R4118" s="53">
        <f>Tabla3[[#This Row],[OCULTAR3]]</f>
        <v>6.6666699999999999</v>
      </c>
      <c r="S4118" s="53">
        <f>Tabla3[[#This Row],[PRECIO SIN %]]-Tabla3[[#This Row],[PRECIO SIN %]]*10%</f>
        <v>6.0000029999999995</v>
      </c>
      <c r="T4118" s="80">
        <f>(Tabla3[[#This Row],[PRECIO CON DESCT.]]-(Tabla3[[#This Row],[PRECIO CON DESCT.]]*$T$6))</f>
        <v>3.7800018899999999</v>
      </c>
      <c r="U4118" s="96"/>
      <c r="V4118" s="94">
        <f>Tabla3[[#This Row],[PRECIO %      en $]]*Tabla3[[#This Row],[PEDIDO ]]</f>
        <v>0</v>
      </c>
      <c r="W4118" s="57">
        <f>Tabla3[[#This Row],[PRECIO CON DESCT.]]*Tabla3[[#This Row],[PEDIDO ]]</f>
        <v>0</v>
      </c>
      <c r="X4118" s="58">
        <f>Tabla3[[#This Row],[PRECIO SIN %]]*Tabla3[[#This Row],[PEDIDO ]]</f>
        <v>0</v>
      </c>
    </row>
    <row r="4119" spans="1:24" ht="33" customHeight="1" x14ac:dyDescent="0.4">
      <c r="A4119" s="125">
        <v>7453078537153</v>
      </c>
      <c r="B4119" s="59" t="s">
        <v>424</v>
      </c>
      <c r="C4119" s="59" t="s">
        <v>359</v>
      </c>
      <c r="D41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19" s="119" t="s">
        <v>4581</v>
      </c>
      <c r="F4119" s="76" t="s">
        <v>526</v>
      </c>
      <c r="G41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19" s="78">
        <v>36</v>
      </c>
      <c r="J4119" s="52">
        <v>6.88889</v>
      </c>
      <c r="K4119" s="60">
        <f>Tabla3[[#This Row],[PRECIOS]]-Tabla3[[#This Row],[PRECIOS]]*10%</f>
        <v>6.2000010000000003</v>
      </c>
      <c r="L4119" s="101"/>
      <c r="M4119" s="61"/>
      <c r="N4119" s="55">
        <f>IFERROR(Tabla3[[#This Row],[PRECIOS]]-Tabla3[[#This Row],[PRECIOS]]*Tabla3[[#This Row],[% PRODUCTO]]," ")</f>
        <v>6.88889</v>
      </c>
      <c r="O4119" s="61"/>
      <c r="P4119" s="55">
        <f>IFERROR(Tabla3[[#This Row],[OCULTAR2]]-Tabla3[[#This Row],[OCULTAR2]]*Tabla3[[#This Row],[% LÍNEA]]," ")</f>
        <v>6.88889</v>
      </c>
      <c r="Q4119" s="56">
        <f>IFERROR(Tabla3[[#This Row],[% PRODUCTO]]+Tabla3[[#This Row],[% LÍNEA]]," ")</f>
        <v>0</v>
      </c>
      <c r="R4119" s="60">
        <f>Tabla3[[#This Row],[OCULTAR3]]</f>
        <v>6.88889</v>
      </c>
      <c r="S4119" s="60">
        <f>Tabla3[[#This Row],[PRECIO SIN %]]-Tabla3[[#This Row],[PRECIO SIN %]]*10%</f>
        <v>6.2000010000000003</v>
      </c>
      <c r="T4119" s="80">
        <f>(Tabla3[[#This Row],[PRECIO CON DESCT.]]-(Tabla3[[#This Row],[PRECIO CON DESCT.]]*$T$6))</f>
        <v>3.9060006300000003</v>
      </c>
      <c r="U4119" s="96"/>
      <c r="V4119" s="94">
        <f>Tabla3[[#This Row],[PRECIO %      en $]]*Tabla3[[#This Row],[PEDIDO ]]</f>
        <v>0</v>
      </c>
      <c r="W4119" s="57">
        <f>Tabla3[[#This Row],[PRECIO CON DESCT.]]*Tabla3[[#This Row],[PEDIDO ]]</f>
        <v>0</v>
      </c>
      <c r="X4119" s="58">
        <f>Tabla3[[#This Row],[PRECIO SIN %]]*Tabla3[[#This Row],[PEDIDO ]]</f>
        <v>0</v>
      </c>
    </row>
    <row r="4120" spans="1:24" ht="33" customHeight="1" x14ac:dyDescent="0.4">
      <c r="A4120" s="124">
        <v>7453078536996</v>
      </c>
      <c r="B4120" s="51" t="s">
        <v>424</v>
      </c>
      <c r="C4120" s="51" t="s">
        <v>359</v>
      </c>
      <c r="D41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20" s="118" t="s">
        <v>4582</v>
      </c>
      <c r="F4120" s="75" t="s">
        <v>526</v>
      </c>
      <c r="G41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20" s="77">
        <v>30</v>
      </c>
      <c r="J4120" s="52">
        <v>7.2222200000000001</v>
      </c>
      <c r="K4120" s="53">
        <f>Tabla3[[#This Row],[PRECIOS]]-Tabla3[[#This Row],[PRECIOS]]*10%</f>
        <v>6.4999979999999997</v>
      </c>
      <c r="L4120" s="101"/>
      <c r="M4120" s="54"/>
      <c r="N4120" s="55">
        <f>IFERROR(Tabla3[[#This Row],[PRECIOS]]-Tabla3[[#This Row],[PRECIOS]]*Tabla3[[#This Row],[% PRODUCTO]]," ")</f>
        <v>7.2222200000000001</v>
      </c>
      <c r="O4120" s="54"/>
      <c r="P4120" s="55">
        <f>IFERROR(Tabla3[[#This Row],[OCULTAR2]]-Tabla3[[#This Row],[OCULTAR2]]*Tabla3[[#This Row],[% LÍNEA]]," ")</f>
        <v>7.2222200000000001</v>
      </c>
      <c r="Q4120" s="56">
        <f>IFERROR(Tabla3[[#This Row],[% PRODUCTO]]+Tabla3[[#This Row],[% LÍNEA]]," ")</f>
        <v>0</v>
      </c>
      <c r="R4120" s="53">
        <f>Tabla3[[#This Row],[OCULTAR3]]</f>
        <v>7.2222200000000001</v>
      </c>
      <c r="S4120" s="53">
        <f>Tabla3[[#This Row],[PRECIO SIN %]]-Tabla3[[#This Row],[PRECIO SIN %]]*10%</f>
        <v>6.4999979999999997</v>
      </c>
      <c r="T4120" s="80">
        <f>(Tabla3[[#This Row],[PRECIO CON DESCT.]]-(Tabla3[[#This Row],[PRECIO CON DESCT.]]*$T$6))</f>
        <v>4.0949987399999994</v>
      </c>
      <c r="U4120" s="96"/>
      <c r="V4120" s="94">
        <f>Tabla3[[#This Row],[PRECIO %      en $]]*Tabla3[[#This Row],[PEDIDO ]]</f>
        <v>0</v>
      </c>
      <c r="W4120" s="57">
        <f>Tabla3[[#This Row],[PRECIO CON DESCT.]]*Tabla3[[#This Row],[PEDIDO ]]</f>
        <v>0</v>
      </c>
      <c r="X4120" s="58">
        <f>Tabla3[[#This Row],[PRECIO SIN %]]*Tabla3[[#This Row],[PEDIDO ]]</f>
        <v>0</v>
      </c>
    </row>
    <row r="4121" spans="1:24" ht="33" customHeight="1" x14ac:dyDescent="0.4">
      <c r="A4121" s="125">
        <v>7592141000313</v>
      </c>
      <c r="B4121" s="59" t="s">
        <v>424</v>
      </c>
      <c r="C4121" s="59" t="s">
        <v>435</v>
      </c>
      <c r="D41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21" s="119" t="s">
        <v>4583</v>
      </c>
      <c r="F4121" s="76" t="s">
        <v>537</v>
      </c>
      <c r="G41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21" s="78">
        <v>271</v>
      </c>
      <c r="J4121" s="52">
        <v>1.38889</v>
      </c>
      <c r="K4121" s="60">
        <f>Tabla3[[#This Row],[PRECIOS]]-Tabla3[[#This Row],[PRECIOS]]*10%</f>
        <v>1.2500009999999999</v>
      </c>
      <c r="L4121" s="101"/>
      <c r="M4121" s="61"/>
      <c r="N4121" s="55">
        <f>IFERROR(Tabla3[[#This Row],[PRECIOS]]-Tabla3[[#This Row],[PRECIOS]]*Tabla3[[#This Row],[% PRODUCTO]]," ")</f>
        <v>1.38889</v>
      </c>
      <c r="O4121" s="61"/>
      <c r="P4121" s="55">
        <f>IFERROR(Tabla3[[#This Row],[OCULTAR2]]-Tabla3[[#This Row],[OCULTAR2]]*Tabla3[[#This Row],[% LÍNEA]]," ")</f>
        <v>1.38889</v>
      </c>
      <c r="Q4121" s="56">
        <f>IFERROR(Tabla3[[#This Row],[% PRODUCTO]]+Tabla3[[#This Row],[% LÍNEA]]," ")</f>
        <v>0</v>
      </c>
      <c r="R4121" s="60">
        <f>Tabla3[[#This Row],[OCULTAR3]]</f>
        <v>1.38889</v>
      </c>
      <c r="S4121" s="60">
        <f>Tabla3[[#This Row],[PRECIO SIN %]]-Tabla3[[#This Row],[PRECIO SIN %]]*10%</f>
        <v>1.2500009999999999</v>
      </c>
      <c r="T4121" s="80">
        <f>(Tabla3[[#This Row],[PRECIO CON DESCT.]]-(Tabla3[[#This Row],[PRECIO CON DESCT.]]*$T$6))</f>
        <v>0.78750063000000003</v>
      </c>
      <c r="U4121" s="96"/>
      <c r="V4121" s="94">
        <f>Tabla3[[#This Row],[PRECIO %      en $]]*Tabla3[[#This Row],[PEDIDO ]]</f>
        <v>0</v>
      </c>
      <c r="W4121" s="57">
        <f>Tabla3[[#This Row],[PRECIO CON DESCT.]]*Tabla3[[#This Row],[PEDIDO ]]</f>
        <v>0</v>
      </c>
      <c r="X4121" s="58">
        <f>Tabla3[[#This Row],[PRECIO SIN %]]*Tabla3[[#This Row],[PEDIDO ]]</f>
        <v>0</v>
      </c>
    </row>
    <row r="4122" spans="1:24" ht="33" customHeight="1" x14ac:dyDescent="0.4">
      <c r="A4122" s="124">
        <v>685239846881</v>
      </c>
      <c r="B4122" s="51" t="s">
        <v>424</v>
      </c>
      <c r="C4122" s="51" t="s">
        <v>444</v>
      </c>
      <c r="D41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22" s="118" t="s">
        <v>4584</v>
      </c>
      <c r="F4122" s="75" t="s">
        <v>537</v>
      </c>
      <c r="G41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22" s="77">
        <v>50</v>
      </c>
      <c r="J4122" s="52">
        <v>8.9444400000000002</v>
      </c>
      <c r="K4122" s="53">
        <f>Tabla3[[#This Row],[PRECIOS]]-Tabla3[[#This Row],[PRECIOS]]*10%</f>
        <v>8.0499960000000002</v>
      </c>
      <c r="L4122" s="101"/>
      <c r="M4122" s="54"/>
      <c r="N4122" s="55">
        <f>IFERROR(Tabla3[[#This Row],[PRECIOS]]-Tabla3[[#This Row],[PRECIOS]]*Tabla3[[#This Row],[% PRODUCTO]]," ")</f>
        <v>8.9444400000000002</v>
      </c>
      <c r="O4122" s="54"/>
      <c r="P4122" s="55">
        <f>IFERROR(Tabla3[[#This Row],[OCULTAR2]]-Tabla3[[#This Row],[OCULTAR2]]*Tabla3[[#This Row],[% LÍNEA]]," ")</f>
        <v>8.9444400000000002</v>
      </c>
      <c r="Q4122" s="56">
        <f>IFERROR(Tabla3[[#This Row],[% PRODUCTO]]+Tabla3[[#This Row],[% LÍNEA]]," ")</f>
        <v>0</v>
      </c>
      <c r="R4122" s="53">
        <f>Tabla3[[#This Row],[OCULTAR3]]</f>
        <v>8.9444400000000002</v>
      </c>
      <c r="S4122" s="53">
        <f>Tabla3[[#This Row],[PRECIO SIN %]]-Tabla3[[#This Row],[PRECIO SIN %]]*10%</f>
        <v>8.0499960000000002</v>
      </c>
      <c r="T4122" s="80">
        <f>(Tabla3[[#This Row],[PRECIO CON DESCT.]]-(Tabla3[[#This Row],[PRECIO CON DESCT.]]*$T$6))</f>
        <v>5.0714974799999997</v>
      </c>
      <c r="U4122" s="96"/>
      <c r="V4122" s="94">
        <f>Tabla3[[#This Row],[PRECIO %      en $]]*Tabla3[[#This Row],[PEDIDO ]]</f>
        <v>0</v>
      </c>
      <c r="W4122" s="57">
        <f>Tabla3[[#This Row],[PRECIO CON DESCT.]]*Tabla3[[#This Row],[PEDIDO ]]</f>
        <v>0</v>
      </c>
      <c r="X4122" s="58">
        <f>Tabla3[[#This Row],[PRECIO SIN %]]*Tabla3[[#This Row],[PEDIDO ]]</f>
        <v>0</v>
      </c>
    </row>
    <row r="4123" spans="1:24" ht="33" customHeight="1" x14ac:dyDescent="0.4">
      <c r="A4123" s="125">
        <v>7594001452102</v>
      </c>
      <c r="B4123" s="59" t="s">
        <v>424</v>
      </c>
      <c r="C4123" s="59" t="s">
        <v>427</v>
      </c>
      <c r="D41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23" s="119" t="s">
        <v>4585</v>
      </c>
      <c r="F4123" s="76" t="s">
        <v>526</v>
      </c>
      <c r="G41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23" s="78">
        <v>235</v>
      </c>
      <c r="J4123" s="52">
        <v>0.7</v>
      </c>
      <c r="K4123" s="60">
        <f>Tabla3[[#This Row],[PRECIOS]]-Tabla3[[#This Row],[PRECIOS]]*10%</f>
        <v>0.63</v>
      </c>
      <c r="L4123" s="101"/>
      <c r="M4123" s="61"/>
      <c r="N4123" s="55">
        <f>IFERROR(Tabla3[[#This Row],[PRECIOS]]-Tabla3[[#This Row],[PRECIOS]]*Tabla3[[#This Row],[% PRODUCTO]]," ")</f>
        <v>0.7</v>
      </c>
      <c r="O4123" s="61"/>
      <c r="P4123" s="55">
        <f>IFERROR(Tabla3[[#This Row],[OCULTAR2]]-Tabla3[[#This Row],[OCULTAR2]]*Tabla3[[#This Row],[% LÍNEA]]," ")</f>
        <v>0.7</v>
      </c>
      <c r="Q4123" s="56">
        <f>IFERROR(Tabla3[[#This Row],[% PRODUCTO]]+Tabla3[[#This Row],[% LÍNEA]]," ")</f>
        <v>0</v>
      </c>
      <c r="R4123" s="60">
        <f>Tabla3[[#This Row],[OCULTAR3]]</f>
        <v>0.7</v>
      </c>
      <c r="S4123" s="60">
        <f>Tabla3[[#This Row],[PRECIO SIN %]]-Tabla3[[#This Row],[PRECIO SIN %]]*10%</f>
        <v>0.63</v>
      </c>
      <c r="T4123" s="80">
        <f>(Tabla3[[#This Row],[PRECIO CON DESCT.]]-(Tabla3[[#This Row],[PRECIO CON DESCT.]]*$T$6))</f>
        <v>0.39690000000000003</v>
      </c>
      <c r="U4123" s="96"/>
      <c r="V4123" s="94">
        <f>Tabla3[[#This Row],[PRECIO %      en $]]*Tabla3[[#This Row],[PEDIDO ]]</f>
        <v>0</v>
      </c>
      <c r="W4123" s="57">
        <f>Tabla3[[#This Row],[PRECIO CON DESCT.]]*Tabla3[[#This Row],[PEDIDO ]]</f>
        <v>0</v>
      </c>
      <c r="X4123" s="58">
        <f>Tabla3[[#This Row],[PRECIO SIN %]]*Tabla3[[#This Row],[PEDIDO ]]</f>
        <v>0</v>
      </c>
    </row>
    <row r="4124" spans="1:24" ht="33" customHeight="1" x14ac:dyDescent="0.4">
      <c r="A4124" s="124">
        <v>7597134002190</v>
      </c>
      <c r="B4124" s="51" t="s">
        <v>424</v>
      </c>
      <c r="C4124" s="51" t="s">
        <v>426</v>
      </c>
      <c r="D41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24" s="118" t="s">
        <v>4586</v>
      </c>
      <c r="F4124" s="75" t="s">
        <v>537</v>
      </c>
      <c r="G41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24" s="77">
        <v>45</v>
      </c>
      <c r="J4124" s="52">
        <v>7.6444400000000003</v>
      </c>
      <c r="K4124" s="53">
        <f>Tabla3[[#This Row],[PRECIOS]]-Tabla3[[#This Row],[PRECIOS]]*10%</f>
        <v>6.8799960000000002</v>
      </c>
      <c r="L4124" s="101"/>
      <c r="M4124" s="54"/>
      <c r="N4124" s="55">
        <f>IFERROR(Tabla3[[#This Row],[PRECIOS]]-Tabla3[[#This Row],[PRECIOS]]*Tabla3[[#This Row],[% PRODUCTO]]," ")</f>
        <v>7.6444400000000003</v>
      </c>
      <c r="O4124" s="54"/>
      <c r="P4124" s="55">
        <f>IFERROR(Tabla3[[#This Row],[OCULTAR2]]-Tabla3[[#This Row],[OCULTAR2]]*Tabla3[[#This Row],[% LÍNEA]]," ")</f>
        <v>7.6444400000000003</v>
      </c>
      <c r="Q4124" s="56">
        <f>IFERROR(Tabla3[[#This Row],[% PRODUCTO]]+Tabla3[[#This Row],[% LÍNEA]]," ")</f>
        <v>0</v>
      </c>
      <c r="R4124" s="53">
        <f>Tabla3[[#This Row],[OCULTAR3]]</f>
        <v>7.6444400000000003</v>
      </c>
      <c r="S4124" s="53">
        <f>Tabla3[[#This Row],[PRECIO SIN %]]-Tabla3[[#This Row],[PRECIO SIN %]]*10%</f>
        <v>6.8799960000000002</v>
      </c>
      <c r="T4124" s="80">
        <f>(Tabla3[[#This Row],[PRECIO CON DESCT.]]-(Tabla3[[#This Row],[PRECIO CON DESCT.]]*$T$6))</f>
        <v>4.3343974799999998</v>
      </c>
      <c r="U4124" s="96"/>
      <c r="V4124" s="94">
        <f>Tabla3[[#This Row],[PRECIO %      en $]]*Tabla3[[#This Row],[PEDIDO ]]</f>
        <v>0</v>
      </c>
      <c r="W4124" s="57">
        <f>Tabla3[[#This Row],[PRECIO CON DESCT.]]*Tabla3[[#This Row],[PEDIDO ]]</f>
        <v>0</v>
      </c>
      <c r="X4124" s="58">
        <f>Tabla3[[#This Row],[PRECIO SIN %]]*Tabla3[[#This Row],[PEDIDO ]]</f>
        <v>0</v>
      </c>
    </row>
    <row r="4125" spans="1:24" ht="33" customHeight="1" x14ac:dyDescent="0.4">
      <c r="A4125" s="124">
        <v>6977234271176</v>
      </c>
      <c r="B4125" s="51" t="s">
        <v>424</v>
      </c>
      <c r="C4125" s="51" t="s">
        <v>120</v>
      </c>
      <c r="D41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25" s="118" t="s">
        <v>4587</v>
      </c>
      <c r="F4125" s="75" t="s">
        <v>537</v>
      </c>
      <c r="G41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25" s="77">
        <v>21</v>
      </c>
      <c r="J4125" s="52">
        <v>7.4444400000000002</v>
      </c>
      <c r="K4125" s="53">
        <f>Tabla3[[#This Row],[PRECIOS]]-Tabla3[[#This Row],[PRECIOS]]*10%</f>
        <v>6.6999960000000005</v>
      </c>
      <c r="L4125" s="101"/>
      <c r="M4125" s="54"/>
      <c r="N4125" s="55">
        <f>IFERROR(Tabla3[[#This Row],[PRECIOS]]-Tabla3[[#This Row],[PRECIOS]]*Tabla3[[#This Row],[% PRODUCTO]]," ")</f>
        <v>7.4444400000000002</v>
      </c>
      <c r="O4125" s="54"/>
      <c r="P4125" s="55">
        <f>IFERROR(Tabla3[[#This Row],[OCULTAR2]]-Tabla3[[#This Row],[OCULTAR2]]*Tabla3[[#This Row],[% LÍNEA]]," ")</f>
        <v>7.4444400000000002</v>
      </c>
      <c r="Q4125" s="56">
        <f>IFERROR(Tabla3[[#This Row],[% PRODUCTO]]+Tabla3[[#This Row],[% LÍNEA]]," ")</f>
        <v>0</v>
      </c>
      <c r="R4125" s="53">
        <f>Tabla3[[#This Row],[OCULTAR3]]</f>
        <v>7.4444400000000002</v>
      </c>
      <c r="S4125" s="53">
        <f>Tabla3[[#This Row],[PRECIO SIN %]]-Tabla3[[#This Row],[PRECIO SIN %]]*10%</f>
        <v>6.6999960000000005</v>
      </c>
      <c r="T4125" s="80">
        <f>(Tabla3[[#This Row],[PRECIO CON DESCT.]]-(Tabla3[[#This Row],[PRECIO CON DESCT.]]*$T$6))</f>
        <v>4.2209974800000003</v>
      </c>
      <c r="U4125" s="96"/>
      <c r="V4125" s="94">
        <f>Tabla3[[#This Row],[PRECIO %      en $]]*Tabla3[[#This Row],[PEDIDO ]]</f>
        <v>0</v>
      </c>
      <c r="W4125" s="57">
        <f>Tabla3[[#This Row],[PRECIO CON DESCT.]]*Tabla3[[#This Row],[PEDIDO ]]</f>
        <v>0</v>
      </c>
      <c r="X4125" s="58">
        <f>Tabla3[[#This Row],[PRECIO SIN %]]*Tabla3[[#This Row],[PEDIDO ]]</f>
        <v>0</v>
      </c>
    </row>
    <row r="4126" spans="1:24" ht="33" customHeight="1" x14ac:dyDescent="0.4">
      <c r="A4126" s="125">
        <v>7592253000966</v>
      </c>
      <c r="B4126" s="59" t="s">
        <v>424</v>
      </c>
      <c r="C4126" s="59" t="s">
        <v>433</v>
      </c>
      <c r="D41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26" s="119" t="s">
        <v>4588</v>
      </c>
      <c r="F4126" s="76" t="s">
        <v>537</v>
      </c>
      <c r="G41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26" s="78">
        <v>10</v>
      </c>
      <c r="J4126" s="52">
        <v>7.6666699999999999</v>
      </c>
      <c r="K4126" s="60">
        <f>Tabla3[[#This Row],[PRECIOS]]-Tabla3[[#This Row],[PRECIOS]]*10%</f>
        <v>6.9000029999999999</v>
      </c>
      <c r="L4126" s="101"/>
      <c r="M4126" s="61"/>
      <c r="N4126" s="55">
        <f>IFERROR(Tabla3[[#This Row],[PRECIOS]]-Tabla3[[#This Row],[PRECIOS]]*Tabla3[[#This Row],[% PRODUCTO]]," ")</f>
        <v>7.6666699999999999</v>
      </c>
      <c r="O4126" s="61"/>
      <c r="P4126" s="55">
        <f>IFERROR(Tabla3[[#This Row],[OCULTAR2]]-Tabla3[[#This Row],[OCULTAR2]]*Tabla3[[#This Row],[% LÍNEA]]," ")</f>
        <v>7.6666699999999999</v>
      </c>
      <c r="Q4126" s="56">
        <f>IFERROR(Tabla3[[#This Row],[% PRODUCTO]]+Tabla3[[#This Row],[% LÍNEA]]," ")</f>
        <v>0</v>
      </c>
      <c r="R4126" s="60">
        <f>Tabla3[[#This Row],[OCULTAR3]]</f>
        <v>7.6666699999999999</v>
      </c>
      <c r="S4126" s="60">
        <f>Tabla3[[#This Row],[PRECIO SIN %]]-Tabla3[[#This Row],[PRECIO SIN %]]*10%</f>
        <v>6.9000029999999999</v>
      </c>
      <c r="T4126" s="80">
        <f>(Tabla3[[#This Row],[PRECIO CON DESCT.]]-(Tabla3[[#This Row],[PRECIO CON DESCT.]]*$T$6))</f>
        <v>4.3470018899999996</v>
      </c>
      <c r="U4126" s="96"/>
      <c r="V4126" s="94">
        <f>Tabla3[[#This Row],[PRECIO %      en $]]*Tabla3[[#This Row],[PEDIDO ]]</f>
        <v>0</v>
      </c>
      <c r="W4126" s="57">
        <f>Tabla3[[#This Row],[PRECIO CON DESCT.]]*Tabla3[[#This Row],[PEDIDO ]]</f>
        <v>0</v>
      </c>
      <c r="X4126" s="58">
        <f>Tabla3[[#This Row],[PRECIO SIN %]]*Tabla3[[#This Row],[PEDIDO ]]</f>
        <v>0</v>
      </c>
    </row>
    <row r="4127" spans="1:24" ht="33" customHeight="1" x14ac:dyDescent="0.4">
      <c r="A4127" s="124">
        <v>7898100244676</v>
      </c>
      <c r="B4127" s="51" t="s">
        <v>424</v>
      </c>
      <c r="C4127" s="51" t="s">
        <v>211</v>
      </c>
      <c r="D41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27" s="118" t="s">
        <v>4589</v>
      </c>
      <c r="F4127" s="75" t="s">
        <v>537</v>
      </c>
      <c r="G41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27" s="77">
        <v>16</v>
      </c>
      <c r="J4127" s="52">
        <v>9.0777800000000006</v>
      </c>
      <c r="K4127" s="53">
        <f>Tabla3[[#This Row],[PRECIOS]]-Tabla3[[#This Row],[PRECIOS]]*10%</f>
        <v>8.1700020000000002</v>
      </c>
      <c r="L4127" s="101"/>
      <c r="M4127" s="54"/>
      <c r="N4127" s="55">
        <f>IFERROR(Tabla3[[#This Row],[PRECIOS]]-Tabla3[[#This Row],[PRECIOS]]*Tabla3[[#This Row],[% PRODUCTO]]," ")</f>
        <v>9.0777800000000006</v>
      </c>
      <c r="O4127" s="54"/>
      <c r="P4127" s="55">
        <f>IFERROR(Tabla3[[#This Row],[OCULTAR2]]-Tabla3[[#This Row],[OCULTAR2]]*Tabla3[[#This Row],[% LÍNEA]]," ")</f>
        <v>9.0777800000000006</v>
      </c>
      <c r="Q4127" s="56">
        <f>IFERROR(Tabla3[[#This Row],[% PRODUCTO]]+Tabla3[[#This Row],[% LÍNEA]]," ")</f>
        <v>0</v>
      </c>
      <c r="R4127" s="53">
        <f>Tabla3[[#This Row],[OCULTAR3]]</f>
        <v>9.0777800000000006</v>
      </c>
      <c r="S4127" s="53">
        <f>Tabla3[[#This Row],[PRECIO SIN %]]-Tabla3[[#This Row],[PRECIO SIN %]]*10%</f>
        <v>8.1700020000000002</v>
      </c>
      <c r="T4127" s="80">
        <f>(Tabla3[[#This Row],[PRECIO CON DESCT.]]-(Tabla3[[#This Row],[PRECIO CON DESCT.]]*$T$6))</f>
        <v>5.1471012600000003</v>
      </c>
      <c r="U4127" s="96"/>
      <c r="V4127" s="94">
        <f>Tabla3[[#This Row],[PRECIO %      en $]]*Tabla3[[#This Row],[PEDIDO ]]</f>
        <v>0</v>
      </c>
      <c r="W4127" s="57">
        <f>Tabla3[[#This Row],[PRECIO CON DESCT.]]*Tabla3[[#This Row],[PEDIDO ]]</f>
        <v>0</v>
      </c>
      <c r="X4127" s="58">
        <f>Tabla3[[#This Row],[PRECIO SIN %]]*Tabla3[[#This Row],[PEDIDO ]]</f>
        <v>0</v>
      </c>
    </row>
    <row r="4128" spans="1:24" ht="33" customHeight="1" x14ac:dyDescent="0.4">
      <c r="A4128" s="125">
        <v>7597134000936</v>
      </c>
      <c r="B4128" s="59" t="s">
        <v>424</v>
      </c>
      <c r="C4128" s="59" t="s">
        <v>426</v>
      </c>
      <c r="D41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28" s="119" t="s">
        <v>4590</v>
      </c>
      <c r="F4128" s="76" t="s">
        <v>537</v>
      </c>
      <c r="G41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28" s="78">
        <v>41</v>
      </c>
      <c r="J4128" s="52">
        <v>14.466670000000001</v>
      </c>
      <c r="K4128" s="60">
        <f>Tabla3[[#This Row],[PRECIOS]]-Tabla3[[#This Row],[PRECIOS]]*10%</f>
        <v>13.020003000000001</v>
      </c>
      <c r="L4128" s="101"/>
      <c r="M4128" s="61"/>
      <c r="N4128" s="55">
        <f>IFERROR(Tabla3[[#This Row],[PRECIOS]]-Tabla3[[#This Row],[PRECIOS]]*Tabla3[[#This Row],[% PRODUCTO]]," ")</f>
        <v>14.466670000000001</v>
      </c>
      <c r="O4128" s="61"/>
      <c r="P4128" s="55">
        <f>IFERROR(Tabla3[[#This Row],[OCULTAR2]]-Tabla3[[#This Row],[OCULTAR2]]*Tabla3[[#This Row],[% LÍNEA]]," ")</f>
        <v>14.466670000000001</v>
      </c>
      <c r="Q4128" s="56">
        <f>IFERROR(Tabla3[[#This Row],[% PRODUCTO]]+Tabla3[[#This Row],[% LÍNEA]]," ")</f>
        <v>0</v>
      </c>
      <c r="R4128" s="60">
        <f>Tabla3[[#This Row],[OCULTAR3]]</f>
        <v>14.466670000000001</v>
      </c>
      <c r="S4128" s="60">
        <f>Tabla3[[#This Row],[PRECIO SIN %]]-Tabla3[[#This Row],[PRECIO SIN %]]*10%</f>
        <v>13.020003000000001</v>
      </c>
      <c r="T4128" s="80">
        <f>(Tabla3[[#This Row],[PRECIO CON DESCT.]]-(Tabla3[[#This Row],[PRECIO CON DESCT.]]*$T$6))</f>
        <v>8.2026018900000004</v>
      </c>
      <c r="U4128" s="96"/>
      <c r="V4128" s="94">
        <f>Tabla3[[#This Row],[PRECIO %      en $]]*Tabla3[[#This Row],[PEDIDO ]]</f>
        <v>0</v>
      </c>
      <c r="W4128" s="57">
        <f>Tabla3[[#This Row],[PRECIO CON DESCT.]]*Tabla3[[#This Row],[PEDIDO ]]</f>
        <v>0</v>
      </c>
      <c r="X4128" s="58">
        <f>Tabla3[[#This Row],[PRECIO SIN %]]*Tabla3[[#This Row],[PEDIDO ]]</f>
        <v>0</v>
      </c>
    </row>
    <row r="4129" spans="1:24" ht="33" customHeight="1" x14ac:dyDescent="0.4">
      <c r="A4129" s="124">
        <v>733739100245</v>
      </c>
      <c r="B4129" s="51" t="s">
        <v>424</v>
      </c>
      <c r="C4129" s="51" t="s">
        <v>439</v>
      </c>
      <c r="D41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29" s="118" t="s">
        <v>4591</v>
      </c>
      <c r="F4129" s="75" t="s">
        <v>537</v>
      </c>
      <c r="G41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29" s="77">
        <v>12</v>
      </c>
      <c r="J4129" s="52">
        <v>17.16667</v>
      </c>
      <c r="K4129" s="53">
        <f>Tabla3[[#This Row],[PRECIOS]]-Tabla3[[#This Row],[PRECIOS]]*10%</f>
        <v>15.450002999999999</v>
      </c>
      <c r="L4129" s="101"/>
      <c r="M4129" s="54"/>
      <c r="N4129" s="55">
        <f>IFERROR(Tabla3[[#This Row],[PRECIOS]]-Tabla3[[#This Row],[PRECIOS]]*Tabla3[[#This Row],[% PRODUCTO]]," ")</f>
        <v>17.16667</v>
      </c>
      <c r="O4129" s="54"/>
      <c r="P4129" s="55">
        <f>IFERROR(Tabla3[[#This Row],[OCULTAR2]]-Tabla3[[#This Row],[OCULTAR2]]*Tabla3[[#This Row],[% LÍNEA]]," ")</f>
        <v>17.16667</v>
      </c>
      <c r="Q4129" s="56">
        <f>IFERROR(Tabla3[[#This Row],[% PRODUCTO]]+Tabla3[[#This Row],[% LÍNEA]]," ")</f>
        <v>0</v>
      </c>
      <c r="R4129" s="53">
        <f>Tabla3[[#This Row],[OCULTAR3]]</f>
        <v>17.16667</v>
      </c>
      <c r="S4129" s="53">
        <f>Tabla3[[#This Row],[PRECIO SIN %]]-Tabla3[[#This Row],[PRECIO SIN %]]*10%</f>
        <v>15.450002999999999</v>
      </c>
      <c r="T4129" s="80">
        <f>(Tabla3[[#This Row],[PRECIO CON DESCT.]]-(Tabla3[[#This Row],[PRECIO CON DESCT.]]*$T$6))</f>
        <v>9.7335018899999994</v>
      </c>
      <c r="U4129" s="96"/>
      <c r="V4129" s="94">
        <f>Tabla3[[#This Row],[PRECIO %      en $]]*Tabla3[[#This Row],[PEDIDO ]]</f>
        <v>0</v>
      </c>
      <c r="W4129" s="57">
        <f>Tabla3[[#This Row],[PRECIO CON DESCT.]]*Tabla3[[#This Row],[PEDIDO ]]</f>
        <v>0</v>
      </c>
      <c r="X4129" s="58">
        <f>Tabla3[[#This Row],[PRECIO SIN %]]*Tabla3[[#This Row],[PEDIDO ]]</f>
        <v>0</v>
      </c>
    </row>
    <row r="4130" spans="1:24" ht="33" customHeight="1" x14ac:dyDescent="0.4">
      <c r="A4130" s="125">
        <v>7597134002121</v>
      </c>
      <c r="B4130" s="59" t="s">
        <v>424</v>
      </c>
      <c r="C4130" s="59" t="s">
        <v>426</v>
      </c>
      <c r="D41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30" s="119" t="s">
        <v>4592</v>
      </c>
      <c r="F4130" s="76" t="s">
        <v>537</v>
      </c>
      <c r="G41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30" s="78">
        <v>47</v>
      </c>
      <c r="J4130" s="52">
        <v>9.5777800000000006</v>
      </c>
      <c r="K4130" s="60">
        <f>Tabla3[[#This Row],[PRECIOS]]-Tabla3[[#This Row],[PRECIOS]]*10%</f>
        <v>8.6200020000000013</v>
      </c>
      <c r="L4130" s="101"/>
      <c r="M4130" s="61"/>
      <c r="N4130" s="55">
        <f>IFERROR(Tabla3[[#This Row],[PRECIOS]]-Tabla3[[#This Row],[PRECIOS]]*Tabla3[[#This Row],[% PRODUCTO]]," ")</f>
        <v>9.5777800000000006</v>
      </c>
      <c r="O4130" s="61"/>
      <c r="P4130" s="55">
        <f>IFERROR(Tabla3[[#This Row],[OCULTAR2]]-Tabla3[[#This Row],[OCULTAR2]]*Tabla3[[#This Row],[% LÍNEA]]," ")</f>
        <v>9.5777800000000006</v>
      </c>
      <c r="Q4130" s="56">
        <f>IFERROR(Tabla3[[#This Row],[% PRODUCTO]]+Tabla3[[#This Row],[% LÍNEA]]," ")</f>
        <v>0</v>
      </c>
      <c r="R4130" s="60">
        <f>Tabla3[[#This Row],[OCULTAR3]]</f>
        <v>9.5777800000000006</v>
      </c>
      <c r="S4130" s="60">
        <f>Tabla3[[#This Row],[PRECIO SIN %]]-Tabla3[[#This Row],[PRECIO SIN %]]*10%</f>
        <v>8.6200020000000013</v>
      </c>
      <c r="T4130" s="80">
        <f>(Tabla3[[#This Row],[PRECIO CON DESCT.]]-(Tabla3[[#This Row],[PRECIO CON DESCT.]]*$T$6))</f>
        <v>5.4306012600000013</v>
      </c>
      <c r="U4130" s="96"/>
      <c r="V4130" s="94">
        <f>Tabla3[[#This Row],[PRECIO %      en $]]*Tabla3[[#This Row],[PEDIDO ]]</f>
        <v>0</v>
      </c>
      <c r="W4130" s="57">
        <f>Tabla3[[#This Row],[PRECIO CON DESCT.]]*Tabla3[[#This Row],[PEDIDO ]]</f>
        <v>0</v>
      </c>
      <c r="X4130" s="58">
        <f>Tabla3[[#This Row],[PRECIO SIN %]]*Tabla3[[#This Row],[PEDIDO ]]</f>
        <v>0</v>
      </c>
    </row>
    <row r="4131" spans="1:24" ht="33" customHeight="1" x14ac:dyDescent="0.4">
      <c r="A4131" s="124">
        <v>7599700000166</v>
      </c>
      <c r="B4131" s="51" t="s">
        <v>424</v>
      </c>
      <c r="C4131" s="51" t="s">
        <v>51</v>
      </c>
      <c r="D41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31" s="118" t="s">
        <v>4593</v>
      </c>
      <c r="F4131" s="75" t="s">
        <v>537</v>
      </c>
      <c r="G41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31" s="77">
        <v>73</v>
      </c>
      <c r="J4131" s="52">
        <v>5.6666699999999999</v>
      </c>
      <c r="K4131" s="53">
        <f>Tabla3[[#This Row],[PRECIOS]]-Tabla3[[#This Row],[PRECIOS]]*10%</f>
        <v>5.1000030000000001</v>
      </c>
      <c r="L4131" s="101"/>
      <c r="M4131" s="54"/>
      <c r="N4131" s="55">
        <f>IFERROR(Tabla3[[#This Row],[PRECIOS]]-Tabla3[[#This Row],[PRECIOS]]*Tabla3[[#This Row],[% PRODUCTO]]," ")</f>
        <v>5.6666699999999999</v>
      </c>
      <c r="O4131" s="54"/>
      <c r="P4131" s="55">
        <f>IFERROR(Tabla3[[#This Row],[OCULTAR2]]-Tabla3[[#This Row],[OCULTAR2]]*Tabla3[[#This Row],[% LÍNEA]]," ")</f>
        <v>5.6666699999999999</v>
      </c>
      <c r="Q4131" s="56">
        <f>IFERROR(Tabla3[[#This Row],[% PRODUCTO]]+Tabla3[[#This Row],[% LÍNEA]]," ")</f>
        <v>0</v>
      </c>
      <c r="R4131" s="53">
        <f>Tabla3[[#This Row],[OCULTAR3]]</f>
        <v>5.6666699999999999</v>
      </c>
      <c r="S4131" s="53">
        <f>Tabla3[[#This Row],[PRECIO SIN %]]-Tabla3[[#This Row],[PRECIO SIN %]]*10%</f>
        <v>5.1000030000000001</v>
      </c>
      <c r="T4131" s="80">
        <f>(Tabla3[[#This Row],[PRECIO CON DESCT.]]-(Tabla3[[#This Row],[PRECIO CON DESCT.]]*$T$6))</f>
        <v>3.2130018900000001</v>
      </c>
      <c r="U4131" s="96"/>
      <c r="V4131" s="94">
        <f>Tabla3[[#This Row],[PRECIO %      en $]]*Tabla3[[#This Row],[PEDIDO ]]</f>
        <v>0</v>
      </c>
      <c r="W4131" s="57">
        <f>Tabla3[[#This Row],[PRECIO CON DESCT.]]*Tabla3[[#This Row],[PEDIDO ]]</f>
        <v>0</v>
      </c>
      <c r="X4131" s="58">
        <f>Tabla3[[#This Row],[PRECIO SIN %]]*Tabla3[[#This Row],[PEDIDO ]]</f>
        <v>0</v>
      </c>
    </row>
    <row r="4132" spans="1:24" ht="33" customHeight="1" x14ac:dyDescent="0.4">
      <c r="A4132" s="125">
        <v>7597134000691</v>
      </c>
      <c r="B4132" s="59" t="s">
        <v>424</v>
      </c>
      <c r="C4132" s="59" t="s">
        <v>426</v>
      </c>
      <c r="D41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32" s="119" t="s">
        <v>4594</v>
      </c>
      <c r="F4132" s="76" t="s">
        <v>537</v>
      </c>
      <c r="G41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32" s="78">
        <v>239</v>
      </c>
      <c r="J4132" s="52">
        <v>9.7777799999999999</v>
      </c>
      <c r="K4132" s="60">
        <f>Tabla3[[#This Row],[PRECIOS]]-Tabla3[[#This Row],[PRECIOS]]*10%</f>
        <v>8.8000019999999992</v>
      </c>
      <c r="L4132" s="101"/>
      <c r="M4132" s="61"/>
      <c r="N4132" s="55">
        <f>IFERROR(Tabla3[[#This Row],[PRECIOS]]-Tabla3[[#This Row],[PRECIOS]]*Tabla3[[#This Row],[% PRODUCTO]]," ")</f>
        <v>9.7777799999999999</v>
      </c>
      <c r="O4132" s="61"/>
      <c r="P4132" s="55">
        <f>IFERROR(Tabla3[[#This Row],[OCULTAR2]]-Tabla3[[#This Row],[OCULTAR2]]*Tabla3[[#This Row],[% LÍNEA]]," ")</f>
        <v>9.7777799999999999</v>
      </c>
      <c r="Q4132" s="56">
        <f>IFERROR(Tabla3[[#This Row],[% PRODUCTO]]+Tabla3[[#This Row],[% LÍNEA]]," ")</f>
        <v>0</v>
      </c>
      <c r="R4132" s="60">
        <f>Tabla3[[#This Row],[OCULTAR3]]</f>
        <v>9.7777799999999999</v>
      </c>
      <c r="S4132" s="60">
        <f>Tabla3[[#This Row],[PRECIO SIN %]]-Tabla3[[#This Row],[PRECIO SIN %]]*10%</f>
        <v>8.8000019999999992</v>
      </c>
      <c r="T4132" s="80">
        <f>(Tabla3[[#This Row],[PRECIO CON DESCT.]]-(Tabla3[[#This Row],[PRECIO CON DESCT.]]*$T$6))</f>
        <v>5.5440012599999999</v>
      </c>
      <c r="U4132" s="96"/>
      <c r="V4132" s="94">
        <f>Tabla3[[#This Row],[PRECIO %      en $]]*Tabla3[[#This Row],[PEDIDO ]]</f>
        <v>0</v>
      </c>
      <c r="W4132" s="57">
        <f>Tabla3[[#This Row],[PRECIO CON DESCT.]]*Tabla3[[#This Row],[PEDIDO ]]</f>
        <v>0</v>
      </c>
      <c r="X4132" s="58">
        <f>Tabla3[[#This Row],[PRECIO SIN %]]*Tabla3[[#This Row],[PEDIDO ]]</f>
        <v>0</v>
      </c>
    </row>
    <row r="4133" spans="1:24" ht="33" customHeight="1" x14ac:dyDescent="0.4">
      <c r="A4133" s="124">
        <v>7592637397149</v>
      </c>
      <c r="B4133" s="51" t="s">
        <v>424</v>
      </c>
      <c r="C4133" s="51" t="s">
        <v>73</v>
      </c>
      <c r="D41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33" s="118" t="s">
        <v>4595</v>
      </c>
      <c r="F4133" s="75" t="s">
        <v>537</v>
      </c>
      <c r="G41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33" s="77">
        <v>26</v>
      </c>
      <c r="J4133" s="52">
        <v>11.11111</v>
      </c>
      <c r="K4133" s="53">
        <f>Tabla3[[#This Row],[PRECIOS]]-Tabla3[[#This Row],[PRECIOS]]*10%</f>
        <v>9.9999990000000007</v>
      </c>
      <c r="L4133" s="101"/>
      <c r="M4133" s="54"/>
      <c r="N4133" s="55">
        <f>IFERROR(Tabla3[[#This Row],[PRECIOS]]-Tabla3[[#This Row],[PRECIOS]]*Tabla3[[#This Row],[% PRODUCTO]]," ")</f>
        <v>11.11111</v>
      </c>
      <c r="O4133" s="54"/>
      <c r="P4133" s="55">
        <f>IFERROR(Tabla3[[#This Row],[OCULTAR2]]-Tabla3[[#This Row],[OCULTAR2]]*Tabla3[[#This Row],[% LÍNEA]]," ")</f>
        <v>11.11111</v>
      </c>
      <c r="Q4133" s="56">
        <f>IFERROR(Tabla3[[#This Row],[% PRODUCTO]]+Tabla3[[#This Row],[% LÍNEA]]," ")</f>
        <v>0</v>
      </c>
      <c r="R4133" s="53">
        <f>Tabla3[[#This Row],[OCULTAR3]]</f>
        <v>11.11111</v>
      </c>
      <c r="S4133" s="53">
        <f>Tabla3[[#This Row],[PRECIO SIN %]]-Tabla3[[#This Row],[PRECIO SIN %]]*10%</f>
        <v>9.9999990000000007</v>
      </c>
      <c r="T4133" s="80">
        <f>(Tabla3[[#This Row],[PRECIO CON DESCT.]]-(Tabla3[[#This Row],[PRECIO CON DESCT.]]*$T$6))</f>
        <v>6.2999993700000001</v>
      </c>
      <c r="U4133" s="96"/>
      <c r="V4133" s="94">
        <f>Tabla3[[#This Row],[PRECIO %      en $]]*Tabla3[[#This Row],[PEDIDO ]]</f>
        <v>0</v>
      </c>
      <c r="W4133" s="57">
        <f>Tabla3[[#This Row],[PRECIO CON DESCT.]]*Tabla3[[#This Row],[PEDIDO ]]</f>
        <v>0</v>
      </c>
      <c r="X4133" s="58">
        <f>Tabla3[[#This Row],[PRECIO SIN %]]*Tabla3[[#This Row],[PEDIDO ]]</f>
        <v>0</v>
      </c>
    </row>
    <row r="4134" spans="1:24" ht="33" customHeight="1" x14ac:dyDescent="0.4">
      <c r="A4134" s="125">
        <v>646824203014</v>
      </c>
      <c r="B4134" s="59" t="s">
        <v>424</v>
      </c>
      <c r="C4134" s="59" t="s">
        <v>239</v>
      </c>
      <c r="D41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134" s="119" t="s">
        <v>4596</v>
      </c>
      <c r="F4134" s="76" t="s">
        <v>537</v>
      </c>
      <c r="G41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134" s="78">
        <v>190</v>
      </c>
      <c r="J4134" s="52">
        <v>2.3666700000000001</v>
      </c>
      <c r="K4134" s="60">
        <f>Tabla3[[#This Row],[PRECIOS]]-Tabla3[[#This Row],[PRECIOS]]*10%</f>
        <v>2.1300029999999999</v>
      </c>
      <c r="L4134" s="101" t="s">
        <v>5327</v>
      </c>
      <c r="M4134" s="61"/>
      <c r="N4134" s="55">
        <f>IFERROR(Tabla3[[#This Row],[PRECIOS]]-Tabla3[[#This Row],[PRECIOS]]*Tabla3[[#This Row],[% PRODUCTO]]," ")</f>
        <v>2.3666700000000001</v>
      </c>
      <c r="O4134" s="61"/>
      <c r="P4134" s="55">
        <f>IFERROR(Tabla3[[#This Row],[OCULTAR2]]-Tabla3[[#This Row],[OCULTAR2]]*Tabla3[[#This Row],[% LÍNEA]]," ")</f>
        <v>2.3666700000000001</v>
      </c>
      <c r="Q4134" s="56">
        <f>IFERROR(Tabla3[[#This Row],[% PRODUCTO]]+Tabla3[[#This Row],[% LÍNEA]]," ")</f>
        <v>0</v>
      </c>
      <c r="R4134" s="60">
        <f>Tabla3[[#This Row],[OCULTAR3]]</f>
        <v>2.3666700000000001</v>
      </c>
      <c r="S4134" s="60">
        <f>Tabla3[[#This Row],[PRECIO SIN %]]-Tabla3[[#This Row],[PRECIO SIN %]]*10%</f>
        <v>2.1300029999999999</v>
      </c>
      <c r="T4134" s="80">
        <f>(Tabla3[[#This Row],[PRECIO CON DESCT.]]-(Tabla3[[#This Row],[PRECIO CON DESCT.]]*$T$6))</f>
        <v>1.3419018899999999</v>
      </c>
      <c r="U4134" s="96"/>
      <c r="V4134" s="94">
        <f>Tabla3[[#This Row],[PRECIO %      en $]]*Tabla3[[#This Row],[PEDIDO ]]</f>
        <v>0</v>
      </c>
      <c r="W4134" s="57">
        <f>Tabla3[[#This Row],[PRECIO CON DESCT.]]*Tabla3[[#This Row],[PEDIDO ]]</f>
        <v>0</v>
      </c>
      <c r="X4134" s="58">
        <f>Tabla3[[#This Row],[PRECIO SIN %]]*Tabla3[[#This Row],[PEDIDO ]]</f>
        <v>0</v>
      </c>
    </row>
    <row r="4135" spans="1:24" ht="33" customHeight="1" x14ac:dyDescent="0.4">
      <c r="A4135" s="124">
        <v>7597297000286</v>
      </c>
      <c r="B4135" s="51" t="s">
        <v>424</v>
      </c>
      <c r="C4135" s="51" t="s">
        <v>445</v>
      </c>
      <c r="D41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35" s="118" t="s">
        <v>4597</v>
      </c>
      <c r="F4135" s="75" t="s">
        <v>526</v>
      </c>
      <c r="G41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35" s="77">
        <v>40</v>
      </c>
      <c r="J4135" s="52">
        <v>1.56667</v>
      </c>
      <c r="K4135" s="53">
        <f>Tabla3[[#This Row],[PRECIOS]]-Tabla3[[#This Row],[PRECIOS]]*10%</f>
        <v>1.4100030000000001</v>
      </c>
      <c r="L4135" s="101"/>
      <c r="M4135" s="54"/>
      <c r="N4135" s="55">
        <f>IFERROR(Tabla3[[#This Row],[PRECIOS]]-Tabla3[[#This Row],[PRECIOS]]*Tabla3[[#This Row],[% PRODUCTO]]," ")</f>
        <v>1.56667</v>
      </c>
      <c r="O4135" s="54"/>
      <c r="P4135" s="55">
        <f>IFERROR(Tabla3[[#This Row],[OCULTAR2]]-Tabla3[[#This Row],[OCULTAR2]]*Tabla3[[#This Row],[% LÍNEA]]," ")</f>
        <v>1.56667</v>
      </c>
      <c r="Q4135" s="56">
        <f>IFERROR(Tabla3[[#This Row],[% PRODUCTO]]+Tabla3[[#This Row],[% LÍNEA]]," ")</f>
        <v>0</v>
      </c>
      <c r="R4135" s="53">
        <f>Tabla3[[#This Row],[OCULTAR3]]</f>
        <v>1.56667</v>
      </c>
      <c r="S4135" s="53">
        <f>Tabla3[[#This Row],[PRECIO SIN %]]-Tabla3[[#This Row],[PRECIO SIN %]]*10%</f>
        <v>1.4100030000000001</v>
      </c>
      <c r="T4135" s="80">
        <f>(Tabla3[[#This Row],[PRECIO CON DESCT.]]-(Tabla3[[#This Row],[PRECIO CON DESCT.]]*$T$6))</f>
        <v>0.88830189000000004</v>
      </c>
      <c r="U4135" s="96"/>
      <c r="V4135" s="94">
        <f>Tabla3[[#This Row],[PRECIO %      en $]]*Tabla3[[#This Row],[PEDIDO ]]</f>
        <v>0</v>
      </c>
      <c r="W4135" s="57">
        <f>Tabla3[[#This Row],[PRECIO CON DESCT.]]*Tabla3[[#This Row],[PEDIDO ]]</f>
        <v>0</v>
      </c>
      <c r="X4135" s="58">
        <f>Tabla3[[#This Row],[PRECIO SIN %]]*Tabla3[[#This Row],[PEDIDO ]]</f>
        <v>0</v>
      </c>
    </row>
    <row r="4136" spans="1:24" ht="33" customHeight="1" x14ac:dyDescent="0.4">
      <c r="A4136" s="125">
        <v>7597297000477</v>
      </c>
      <c r="B4136" s="59" t="s">
        <v>424</v>
      </c>
      <c r="C4136" s="59" t="s">
        <v>445</v>
      </c>
      <c r="D41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36" s="119" t="s">
        <v>4598</v>
      </c>
      <c r="F4136" s="76" t="s">
        <v>526</v>
      </c>
      <c r="G41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36" s="78">
        <v>65</v>
      </c>
      <c r="J4136" s="52">
        <v>0.86667000000000005</v>
      </c>
      <c r="K4136" s="60">
        <f>Tabla3[[#This Row],[PRECIOS]]-Tabla3[[#This Row],[PRECIOS]]*10%</f>
        <v>0.780003</v>
      </c>
      <c r="L4136" s="101"/>
      <c r="M4136" s="61"/>
      <c r="N4136" s="55">
        <f>IFERROR(Tabla3[[#This Row],[PRECIOS]]-Tabla3[[#This Row],[PRECIOS]]*Tabla3[[#This Row],[% PRODUCTO]]," ")</f>
        <v>0.86667000000000005</v>
      </c>
      <c r="O4136" s="61"/>
      <c r="P4136" s="55">
        <f>IFERROR(Tabla3[[#This Row],[OCULTAR2]]-Tabla3[[#This Row],[OCULTAR2]]*Tabla3[[#This Row],[% LÍNEA]]," ")</f>
        <v>0.86667000000000005</v>
      </c>
      <c r="Q4136" s="56">
        <f>IFERROR(Tabla3[[#This Row],[% PRODUCTO]]+Tabla3[[#This Row],[% LÍNEA]]," ")</f>
        <v>0</v>
      </c>
      <c r="R4136" s="60">
        <f>Tabla3[[#This Row],[OCULTAR3]]</f>
        <v>0.86667000000000005</v>
      </c>
      <c r="S4136" s="60">
        <f>Tabla3[[#This Row],[PRECIO SIN %]]-Tabla3[[#This Row],[PRECIO SIN %]]*10%</f>
        <v>0.780003</v>
      </c>
      <c r="T4136" s="80">
        <f>(Tabla3[[#This Row],[PRECIO CON DESCT.]]-(Tabla3[[#This Row],[PRECIO CON DESCT.]]*$T$6))</f>
        <v>0.49140189000000001</v>
      </c>
      <c r="U4136" s="96"/>
      <c r="V4136" s="94">
        <f>Tabla3[[#This Row],[PRECIO %      en $]]*Tabla3[[#This Row],[PEDIDO ]]</f>
        <v>0</v>
      </c>
      <c r="W4136" s="57">
        <f>Tabla3[[#This Row],[PRECIO CON DESCT.]]*Tabla3[[#This Row],[PEDIDO ]]</f>
        <v>0</v>
      </c>
      <c r="X4136" s="58">
        <f>Tabla3[[#This Row],[PRECIO SIN %]]*Tabla3[[#This Row],[PEDIDO ]]</f>
        <v>0</v>
      </c>
    </row>
    <row r="4137" spans="1:24" ht="33" customHeight="1" x14ac:dyDescent="0.4">
      <c r="A4137" s="124">
        <v>7597297000187</v>
      </c>
      <c r="B4137" s="51" t="s">
        <v>424</v>
      </c>
      <c r="C4137" s="51" t="s">
        <v>445</v>
      </c>
      <c r="D41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37" s="118" t="s">
        <v>4599</v>
      </c>
      <c r="F4137" s="75" t="s">
        <v>526</v>
      </c>
      <c r="G41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37" s="77">
        <v>99</v>
      </c>
      <c r="J4137" s="52">
        <v>0.86667000000000005</v>
      </c>
      <c r="K4137" s="53">
        <f>Tabla3[[#This Row],[PRECIOS]]-Tabla3[[#This Row],[PRECIOS]]*10%</f>
        <v>0.780003</v>
      </c>
      <c r="L4137" s="101"/>
      <c r="M4137" s="54"/>
      <c r="N4137" s="55">
        <f>IFERROR(Tabla3[[#This Row],[PRECIOS]]-Tabla3[[#This Row],[PRECIOS]]*Tabla3[[#This Row],[% PRODUCTO]]," ")</f>
        <v>0.86667000000000005</v>
      </c>
      <c r="O4137" s="54"/>
      <c r="P4137" s="55">
        <f>IFERROR(Tabla3[[#This Row],[OCULTAR2]]-Tabla3[[#This Row],[OCULTAR2]]*Tabla3[[#This Row],[% LÍNEA]]," ")</f>
        <v>0.86667000000000005</v>
      </c>
      <c r="Q4137" s="56">
        <f>IFERROR(Tabla3[[#This Row],[% PRODUCTO]]+Tabla3[[#This Row],[% LÍNEA]]," ")</f>
        <v>0</v>
      </c>
      <c r="R4137" s="53">
        <f>Tabla3[[#This Row],[OCULTAR3]]</f>
        <v>0.86667000000000005</v>
      </c>
      <c r="S4137" s="53">
        <f>Tabla3[[#This Row],[PRECIO SIN %]]-Tabla3[[#This Row],[PRECIO SIN %]]*10%</f>
        <v>0.780003</v>
      </c>
      <c r="T4137" s="80">
        <f>(Tabla3[[#This Row],[PRECIO CON DESCT.]]-(Tabla3[[#This Row],[PRECIO CON DESCT.]]*$T$6))</f>
        <v>0.49140189000000001</v>
      </c>
      <c r="U4137" s="96"/>
      <c r="V4137" s="94">
        <f>Tabla3[[#This Row],[PRECIO %      en $]]*Tabla3[[#This Row],[PEDIDO ]]</f>
        <v>0</v>
      </c>
      <c r="W4137" s="57">
        <f>Tabla3[[#This Row],[PRECIO CON DESCT.]]*Tabla3[[#This Row],[PEDIDO ]]</f>
        <v>0</v>
      </c>
      <c r="X4137" s="58">
        <f>Tabla3[[#This Row],[PRECIO SIN %]]*Tabla3[[#This Row],[PEDIDO ]]</f>
        <v>0</v>
      </c>
    </row>
    <row r="4138" spans="1:24" ht="33" customHeight="1" x14ac:dyDescent="0.4">
      <c r="A4138" s="125">
        <v>7453038461245</v>
      </c>
      <c r="B4138" s="59" t="s">
        <v>424</v>
      </c>
      <c r="C4138" s="59" t="s">
        <v>359</v>
      </c>
      <c r="D41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38" s="119" t="s">
        <v>4600</v>
      </c>
      <c r="F4138" s="76" t="s">
        <v>526</v>
      </c>
      <c r="G41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38" s="78">
        <v>65</v>
      </c>
      <c r="J4138" s="52">
        <v>1.32222</v>
      </c>
      <c r="K4138" s="60">
        <f>Tabla3[[#This Row],[PRECIOS]]-Tabla3[[#This Row],[PRECIOS]]*10%</f>
        <v>1.1899979999999999</v>
      </c>
      <c r="L4138" s="101"/>
      <c r="M4138" s="61"/>
      <c r="N4138" s="55">
        <f>IFERROR(Tabla3[[#This Row],[PRECIOS]]-Tabla3[[#This Row],[PRECIOS]]*Tabla3[[#This Row],[% PRODUCTO]]," ")</f>
        <v>1.32222</v>
      </c>
      <c r="O4138" s="61"/>
      <c r="P4138" s="55">
        <f>IFERROR(Tabla3[[#This Row],[OCULTAR2]]-Tabla3[[#This Row],[OCULTAR2]]*Tabla3[[#This Row],[% LÍNEA]]," ")</f>
        <v>1.32222</v>
      </c>
      <c r="Q4138" s="56">
        <f>IFERROR(Tabla3[[#This Row],[% PRODUCTO]]+Tabla3[[#This Row],[% LÍNEA]]," ")</f>
        <v>0</v>
      </c>
      <c r="R4138" s="60">
        <f>Tabla3[[#This Row],[OCULTAR3]]</f>
        <v>1.32222</v>
      </c>
      <c r="S4138" s="60">
        <f>Tabla3[[#This Row],[PRECIO SIN %]]-Tabla3[[#This Row],[PRECIO SIN %]]*10%</f>
        <v>1.1899979999999999</v>
      </c>
      <c r="T4138" s="80">
        <f>(Tabla3[[#This Row],[PRECIO CON DESCT.]]-(Tabla3[[#This Row],[PRECIO CON DESCT.]]*$T$6))</f>
        <v>0.74969873999999992</v>
      </c>
      <c r="U4138" s="96"/>
      <c r="V4138" s="94">
        <f>Tabla3[[#This Row],[PRECIO %      en $]]*Tabla3[[#This Row],[PEDIDO ]]</f>
        <v>0</v>
      </c>
      <c r="W4138" s="57">
        <f>Tabla3[[#This Row],[PRECIO CON DESCT.]]*Tabla3[[#This Row],[PEDIDO ]]</f>
        <v>0</v>
      </c>
      <c r="X4138" s="58">
        <f>Tabla3[[#This Row],[PRECIO SIN %]]*Tabla3[[#This Row],[PEDIDO ]]</f>
        <v>0</v>
      </c>
    </row>
    <row r="4139" spans="1:24" ht="33" customHeight="1" x14ac:dyDescent="0.4">
      <c r="A4139" s="124">
        <v>7597297000514</v>
      </c>
      <c r="B4139" s="51" t="s">
        <v>424</v>
      </c>
      <c r="C4139" s="51" t="s">
        <v>445</v>
      </c>
      <c r="D41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39" s="118" t="s">
        <v>4601</v>
      </c>
      <c r="F4139" s="75" t="s">
        <v>526</v>
      </c>
      <c r="G41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39" s="77">
        <v>90</v>
      </c>
      <c r="J4139" s="52">
        <v>0.93332999999999999</v>
      </c>
      <c r="K4139" s="53">
        <f>Tabla3[[#This Row],[PRECIOS]]-Tabla3[[#This Row],[PRECIOS]]*10%</f>
        <v>0.83999699999999999</v>
      </c>
      <c r="L4139" s="101"/>
      <c r="M4139" s="54"/>
      <c r="N4139" s="55">
        <f>IFERROR(Tabla3[[#This Row],[PRECIOS]]-Tabla3[[#This Row],[PRECIOS]]*Tabla3[[#This Row],[% PRODUCTO]]," ")</f>
        <v>0.93332999999999999</v>
      </c>
      <c r="O4139" s="54"/>
      <c r="P4139" s="55">
        <f>IFERROR(Tabla3[[#This Row],[OCULTAR2]]-Tabla3[[#This Row],[OCULTAR2]]*Tabla3[[#This Row],[% LÍNEA]]," ")</f>
        <v>0.93332999999999999</v>
      </c>
      <c r="Q4139" s="56">
        <f>IFERROR(Tabla3[[#This Row],[% PRODUCTO]]+Tabla3[[#This Row],[% LÍNEA]]," ")</f>
        <v>0</v>
      </c>
      <c r="R4139" s="53">
        <f>Tabla3[[#This Row],[OCULTAR3]]</f>
        <v>0.93332999999999999</v>
      </c>
      <c r="S4139" s="53">
        <f>Tabla3[[#This Row],[PRECIO SIN %]]-Tabla3[[#This Row],[PRECIO SIN %]]*10%</f>
        <v>0.83999699999999999</v>
      </c>
      <c r="T4139" s="80">
        <f>(Tabla3[[#This Row],[PRECIO CON DESCT.]]-(Tabla3[[#This Row],[PRECIO CON DESCT.]]*$T$6))</f>
        <v>0.52919811000000005</v>
      </c>
      <c r="U4139" s="96"/>
      <c r="V4139" s="94">
        <f>Tabla3[[#This Row],[PRECIO %      en $]]*Tabla3[[#This Row],[PEDIDO ]]</f>
        <v>0</v>
      </c>
      <c r="W4139" s="57">
        <f>Tabla3[[#This Row],[PRECIO CON DESCT.]]*Tabla3[[#This Row],[PEDIDO ]]</f>
        <v>0</v>
      </c>
      <c r="X4139" s="58">
        <f>Tabla3[[#This Row],[PRECIO SIN %]]*Tabla3[[#This Row],[PEDIDO ]]</f>
        <v>0</v>
      </c>
    </row>
    <row r="4140" spans="1:24" ht="33" customHeight="1" x14ac:dyDescent="0.4">
      <c r="A4140" s="125">
        <v>7597297000439</v>
      </c>
      <c r="B4140" s="59" t="s">
        <v>424</v>
      </c>
      <c r="C4140" s="59" t="s">
        <v>445</v>
      </c>
      <c r="D41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40" s="119" t="s">
        <v>4602</v>
      </c>
      <c r="F4140" s="76" t="s">
        <v>526</v>
      </c>
      <c r="G41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40" s="78">
        <v>90</v>
      </c>
      <c r="J4140" s="52">
        <v>2.4666700000000001</v>
      </c>
      <c r="K4140" s="60">
        <f>Tabla3[[#This Row],[PRECIOS]]-Tabla3[[#This Row],[PRECIOS]]*10%</f>
        <v>2.2200030000000002</v>
      </c>
      <c r="L4140" s="101"/>
      <c r="M4140" s="61"/>
      <c r="N4140" s="55">
        <f>IFERROR(Tabla3[[#This Row],[PRECIOS]]-Tabla3[[#This Row],[PRECIOS]]*Tabla3[[#This Row],[% PRODUCTO]]," ")</f>
        <v>2.4666700000000001</v>
      </c>
      <c r="O4140" s="61"/>
      <c r="P4140" s="55">
        <f>IFERROR(Tabla3[[#This Row],[OCULTAR2]]-Tabla3[[#This Row],[OCULTAR2]]*Tabla3[[#This Row],[% LÍNEA]]," ")</f>
        <v>2.4666700000000001</v>
      </c>
      <c r="Q4140" s="56">
        <f>IFERROR(Tabla3[[#This Row],[% PRODUCTO]]+Tabla3[[#This Row],[% LÍNEA]]," ")</f>
        <v>0</v>
      </c>
      <c r="R4140" s="60">
        <f>Tabla3[[#This Row],[OCULTAR3]]</f>
        <v>2.4666700000000001</v>
      </c>
      <c r="S4140" s="60">
        <f>Tabla3[[#This Row],[PRECIO SIN %]]-Tabla3[[#This Row],[PRECIO SIN %]]*10%</f>
        <v>2.2200030000000002</v>
      </c>
      <c r="T4140" s="80">
        <f>(Tabla3[[#This Row],[PRECIO CON DESCT.]]-(Tabla3[[#This Row],[PRECIO CON DESCT.]]*$T$6))</f>
        <v>1.3986018900000001</v>
      </c>
      <c r="U4140" s="96"/>
      <c r="V4140" s="94">
        <f>Tabla3[[#This Row],[PRECIO %      en $]]*Tabla3[[#This Row],[PEDIDO ]]</f>
        <v>0</v>
      </c>
      <c r="W4140" s="57">
        <f>Tabla3[[#This Row],[PRECIO CON DESCT.]]*Tabla3[[#This Row],[PEDIDO ]]</f>
        <v>0</v>
      </c>
      <c r="X4140" s="58">
        <f>Tabla3[[#This Row],[PRECIO SIN %]]*Tabla3[[#This Row],[PEDIDO ]]</f>
        <v>0</v>
      </c>
    </row>
    <row r="4141" spans="1:24" ht="33" customHeight="1" x14ac:dyDescent="0.4">
      <c r="A4141" s="124">
        <v>7453038482547</v>
      </c>
      <c r="B4141" s="51" t="s">
        <v>424</v>
      </c>
      <c r="C4141" s="51" t="s">
        <v>359</v>
      </c>
      <c r="D41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41" s="118" t="s">
        <v>4603</v>
      </c>
      <c r="F4141" s="75" t="s">
        <v>526</v>
      </c>
      <c r="G41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41" s="77">
        <v>33</v>
      </c>
      <c r="J4141" s="52">
        <v>3.4111099999999999</v>
      </c>
      <c r="K4141" s="53">
        <f>Tabla3[[#This Row],[PRECIOS]]-Tabla3[[#This Row],[PRECIOS]]*10%</f>
        <v>3.0699989999999997</v>
      </c>
      <c r="L4141" s="101"/>
      <c r="M4141" s="54"/>
      <c r="N4141" s="55">
        <f>IFERROR(Tabla3[[#This Row],[PRECIOS]]-Tabla3[[#This Row],[PRECIOS]]*Tabla3[[#This Row],[% PRODUCTO]]," ")</f>
        <v>3.4111099999999999</v>
      </c>
      <c r="O4141" s="54"/>
      <c r="P4141" s="55">
        <f>IFERROR(Tabla3[[#This Row],[OCULTAR2]]-Tabla3[[#This Row],[OCULTAR2]]*Tabla3[[#This Row],[% LÍNEA]]," ")</f>
        <v>3.4111099999999999</v>
      </c>
      <c r="Q4141" s="56">
        <f>IFERROR(Tabla3[[#This Row],[% PRODUCTO]]+Tabla3[[#This Row],[% LÍNEA]]," ")</f>
        <v>0</v>
      </c>
      <c r="R4141" s="53">
        <f>Tabla3[[#This Row],[OCULTAR3]]</f>
        <v>3.4111099999999999</v>
      </c>
      <c r="S4141" s="53">
        <f>Tabla3[[#This Row],[PRECIO SIN %]]-Tabla3[[#This Row],[PRECIO SIN %]]*10%</f>
        <v>3.0699989999999997</v>
      </c>
      <c r="T4141" s="80">
        <f>(Tabla3[[#This Row],[PRECIO CON DESCT.]]-(Tabla3[[#This Row],[PRECIO CON DESCT.]]*$T$6))</f>
        <v>1.9340993699999998</v>
      </c>
      <c r="U4141" s="96"/>
      <c r="V4141" s="94">
        <f>Tabla3[[#This Row],[PRECIO %      en $]]*Tabla3[[#This Row],[PEDIDO ]]</f>
        <v>0</v>
      </c>
      <c r="W4141" s="57">
        <f>Tabla3[[#This Row],[PRECIO CON DESCT.]]*Tabla3[[#This Row],[PEDIDO ]]</f>
        <v>0</v>
      </c>
      <c r="X4141" s="58">
        <f>Tabla3[[#This Row],[PRECIO SIN %]]*Tabla3[[#This Row],[PEDIDO ]]</f>
        <v>0</v>
      </c>
    </row>
    <row r="4142" spans="1:24" ht="33" customHeight="1" x14ac:dyDescent="0.4">
      <c r="A4142" s="125">
        <v>7591635000112</v>
      </c>
      <c r="B4142" s="59" t="s">
        <v>424</v>
      </c>
      <c r="C4142" s="59" t="s">
        <v>446</v>
      </c>
      <c r="D41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42" s="119" t="s">
        <v>4604</v>
      </c>
      <c r="F4142" s="76" t="s">
        <v>526</v>
      </c>
      <c r="G41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42" s="78">
        <v>149</v>
      </c>
      <c r="J4142" s="52">
        <v>3.4777800000000001</v>
      </c>
      <c r="K4142" s="60">
        <f>Tabla3[[#This Row],[PRECIOS]]-Tabla3[[#This Row],[PRECIOS]]*10%</f>
        <v>3.1300020000000002</v>
      </c>
      <c r="L4142" s="101"/>
      <c r="M4142" s="61"/>
      <c r="N4142" s="55">
        <f>IFERROR(Tabla3[[#This Row],[PRECIOS]]-Tabla3[[#This Row],[PRECIOS]]*Tabla3[[#This Row],[% PRODUCTO]]," ")</f>
        <v>3.4777800000000001</v>
      </c>
      <c r="O4142" s="61"/>
      <c r="P4142" s="55">
        <f>IFERROR(Tabla3[[#This Row],[OCULTAR2]]-Tabla3[[#This Row],[OCULTAR2]]*Tabla3[[#This Row],[% LÍNEA]]," ")</f>
        <v>3.4777800000000001</v>
      </c>
      <c r="Q4142" s="56">
        <f>IFERROR(Tabla3[[#This Row],[% PRODUCTO]]+Tabla3[[#This Row],[% LÍNEA]]," ")</f>
        <v>0</v>
      </c>
      <c r="R4142" s="60">
        <f>Tabla3[[#This Row],[OCULTAR3]]</f>
        <v>3.4777800000000001</v>
      </c>
      <c r="S4142" s="60">
        <f>Tabla3[[#This Row],[PRECIO SIN %]]-Tabla3[[#This Row],[PRECIO SIN %]]*10%</f>
        <v>3.1300020000000002</v>
      </c>
      <c r="T4142" s="80">
        <f>(Tabla3[[#This Row],[PRECIO CON DESCT.]]-(Tabla3[[#This Row],[PRECIO CON DESCT.]]*$T$6))</f>
        <v>1.9719012600000001</v>
      </c>
      <c r="U4142" s="96"/>
      <c r="V4142" s="94">
        <f>Tabla3[[#This Row],[PRECIO %      en $]]*Tabla3[[#This Row],[PEDIDO ]]</f>
        <v>0</v>
      </c>
      <c r="W4142" s="57">
        <f>Tabla3[[#This Row],[PRECIO CON DESCT.]]*Tabla3[[#This Row],[PEDIDO ]]</f>
        <v>0</v>
      </c>
      <c r="X4142" s="58">
        <f>Tabla3[[#This Row],[PRECIO SIN %]]*Tabla3[[#This Row],[PEDIDO ]]</f>
        <v>0</v>
      </c>
    </row>
    <row r="4143" spans="1:24" ht="33" customHeight="1" x14ac:dyDescent="0.4">
      <c r="A4143" s="124">
        <v>7591061640203</v>
      </c>
      <c r="B4143" s="51" t="s">
        <v>424</v>
      </c>
      <c r="C4143" s="51" t="s">
        <v>425</v>
      </c>
      <c r="D41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43" s="118" t="s">
        <v>4605</v>
      </c>
      <c r="F4143" s="75" t="s">
        <v>526</v>
      </c>
      <c r="G41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43" s="77">
        <v>52</v>
      </c>
      <c r="J4143" s="52">
        <v>3.01111</v>
      </c>
      <c r="K4143" s="53">
        <f>Tabla3[[#This Row],[PRECIOS]]-Tabla3[[#This Row],[PRECIOS]]*10%</f>
        <v>2.7099989999999998</v>
      </c>
      <c r="L4143" s="101"/>
      <c r="M4143" s="54"/>
      <c r="N4143" s="55">
        <f>IFERROR(Tabla3[[#This Row],[PRECIOS]]-Tabla3[[#This Row],[PRECIOS]]*Tabla3[[#This Row],[% PRODUCTO]]," ")</f>
        <v>3.01111</v>
      </c>
      <c r="O4143" s="54"/>
      <c r="P4143" s="55">
        <f>IFERROR(Tabla3[[#This Row],[OCULTAR2]]-Tabla3[[#This Row],[OCULTAR2]]*Tabla3[[#This Row],[% LÍNEA]]," ")</f>
        <v>3.01111</v>
      </c>
      <c r="Q4143" s="56">
        <f>IFERROR(Tabla3[[#This Row],[% PRODUCTO]]+Tabla3[[#This Row],[% LÍNEA]]," ")</f>
        <v>0</v>
      </c>
      <c r="R4143" s="53">
        <f>Tabla3[[#This Row],[OCULTAR3]]</f>
        <v>3.01111</v>
      </c>
      <c r="S4143" s="53">
        <f>Tabla3[[#This Row],[PRECIO SIN %]]-Tabla3[[#This Row],[PRECIO SIN %]]*10%</f>
        <v>2.7099989999999998</v>
      </c>
      <c r="T4143" s="80">
        <f>(Tabla3[[#This Row],[PRECIO CON DESCT.]]-(Tabla3[[#This Row],[PRECIO CON DESCT.]]*$T$6))</f>
        <v>1.7072993699999999</v>
      </c>
      <c r="U4143" s="96"/>
      <c r="V4143" s="94">
        <f>Tabla3[[#This Row],[PRECIO %      en $]]*Tabla3[[#This Row],[PEDIDO ]]</f>
        <v>0</v>
      </c>
      <c r="W4143" s="57">
        <f>Tabla3[[#This Row],[PRECIO CON DESCT.]]*Tabla3[[#This Row],[PEDIDO ]]</f>
        <v>0</v>
      </c>
      <c r="X4143" s="58">
        <f>Tabla3[[#This Row],[PRECIO SIN %]]*Tabla3[[#This Row],[PEDIDO ]]</f>
        <v>0</v>
      </c>
    </row>
    <row r="4144" spans="1:24" ht="33" customHeight="1" x14ac:dyDescent="0.4">
      <c r="A4144" s="125">
        <v>7591061640111</v>
      </c>
      <c r="B4144" s="59" t="s">
        <v>424</v>
      </c>
      <c r="C4144" s="59" t="s">
        <v>425</v>
      </c>
      <c r="D41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44" s="119" t="s">
        <v>4606</v>
      </c>
      <c r="F4144" s="76" t="s">
        <v>526</v>
      </c>
      <c r="G41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44" s="78">
        <v>15</v>
      </c>
      <c r="J4144" s="52">
        <v>5.7222200000000001</v>
      </c>
      <c r="K4144" s="60">
        <f>Tabla3[[#This Row],[PRECIOS]]-Tabla3[[#This Row],[PRECIOS]]*10%</f>
        <v>5.1499980000000001</v>
      </c>
      <c r="L4144" s="101"/>
      <c r="M4144" s="61"/>
      <c r="N4144" s="55">
        <f>IFERROR(Tabla3[[#This Row],[PRECIOS]]-Tabla3[[#This Row],[PRECIOS]]*Tabla3[[#This Row],[% PRODUCTO]]," ")</f>
        <v>5.7222200000000001</v>
      </c>
      <c r="O4144" s="61"/>
      <c r="P4144" s="55">
        <f>IFERROR(Tabla3[[#This Row],[OCULTAR2]]-Tabla3[[#This Row],[OCULTAR2]]*Tabla3[[#This Row],[% LÍNEA]]," ")</f>
        <v>5.7222200000000001</v>
      </c>
      <c r="Q4144" s="56">
        <f>IFERROR(Tabla3[[#This Row],[% PRODUCTO]]+Tabla3[[#This Row],[% LÍNEA]]," ")</f>
        <v>0</v>
      </c>
      <c r="R4144" s="60">
        <f>Tabla3[[#This Row],[OCULTAR3]]</f>
        <v>5.7222200000000001</v>
      </c>
      <c r="S4144" s="60">
        <f>Tabla3[[#This Row],[PRECIO SIN %]]-Tabla3[[#This Row],[PRECIO SIN %]]*10%</f>
        <v>5.1499980000000001</v>
      </c>
      <c r="T4144" s="80">
        <f>(Tabla3[[#This Row],[PRECIO CON DESCT.]]-(Tabla3[[#This Row],[PRECIO CON DESCT.]]*$T$6))</f>
        <v>3.24449874</v>
      </c>
      <c r="U4144" s="96"/>
      <c r="V4144" s="94">
        <f>Tabla3[[#This Row],[PRECIO %      en $]]*Tabla3[[#This Row],[PEDIDO ]]</f>
        <v>0</v>
      </c>
      <c r="W4144" s="57">
        <f>Tabla3[[#This Row],[PRECIO CON DESCT.]]*Tabla3[[#This Row],[PEDIDO ]]</f>
        <v>0</v>
      </c>
      <c r="X4144" s="58">
        <f>Tabla3[[#This Row],[PRECIO SIN %]]*Tabla3[[#This Row],[PEDIDO ]]</f>
        <v>0</v>
      </c>
    </row>
    <row r="4145" spans="1:24" ht="33" customHeight="1" x14ac:dyDescent="0.4">
      <c r="A4145" s="124">
        <v>7591061640364</v>
      </c>
      <c r="B4145" s="51" t="s">
        <v>424</v>
      </c>
      <c r="C4145" s="51" t="s">
        <v>425</v>
      </c>
      <c r="D41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45" s="118" t="s">
        <v>4607</v>
      </c>
      <c r="F4145" s="75" t="s">
        <v>526</v>
      </c>
      <c r="G41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45" s="77">
        <v>43</v>
      </c>
      <c r="J4145" s="52">
        <v>5.6222200000000004</v>
      </c>
      <c r="K4145" s="53">
        <f>Tabla3[[#This Row],[PRECIOS]]-Tabla3[[#This Row],[PRECIOS]]*10%</f>
        <v>5.0599980000000002</v>
      </c>
      <c r="L4145" s="101"/>
      <c r="M4145" s="54"/>
      <c r="N4145" s="55">
        <f>IFERROR(Tabla3[[#This Row],[PRECIOS]]-Tabla3[[#This Row],[PRECIOS]]*Tabla3[[#This Row],[% PRODUCTO]]," ")</f>
        <v>5.6222200000000004</v>
      </c>
      <c r="O4145" s="54"/>
      <c r="P4145" s="55">
        <f>IFERROR(Tabla3[[#This Row],[OCULTAR2]]-Tabla3[[#This Row],[OCULTAR2]]*Tabla3[[#This Row],[% LÍNEA]]," ")</f>
        <v>5.6222200000000004</v>
      </c>
      <c r="Q4145" s="56">
        <f>IFERROR(Tabla3[[#This Row],[% PRODUCTO]]+Tabla3[[#This Row],[% LÍNEA]]," ")</f>
        <v>0</v>
      </c>
      <c r="R4145" s="53">
        <f>Tabla3[[#This Row],[OCULTAR3]]</f>
        <v>5.6222200000000004</v>
      </c>
      <c r="S4145" s="53">
        <f>Tabla3[[#This Row],[PRECIO SIN %]]-Tabla3[[#This Row],[PRECIO SIN %]]*10%</f>
        <v>5.0599980000000002</v>
      </c>
      <c r="T4145" s="80">
        <f>(Tabla3[[#This Row],[PRECIO CON DESCT.]]-(Tabla3[[#This Row],[PRECIO CON DESCT.]]*$T$6))</f>
        <v>3.1877987399999999</v>
      </c>
      <c r="U4145" s="96"/>
      <c r="V4145" s="94">
        <f>Tabla3[[#This Row],[PRECIO %      en $]]*Tabla3[[#This Row],[PEDIDO ]]</f>
        <v>0</v>
      </c>
      <c r="W4145" s="57">
        <f>Tabla3[[#This Row],[PRECIO CON DESCT.]]*Tabla3[[#This Row],[PEDIDO ]]</f>
        <v>0</v>
      </c>
      <c r="X4145" s="58">
        <f>Tabla3[[#This Row],[PRECIO SIN %]]*Tabla3[[#This Row],[PEDIDO ]]</f>
        <v>0</v>
      </c>
    </row>
    <row r="4146" spans="1:24" ht="33" customHeight="1" x14ac:dyDescent="0.4">
      <c r="A4146" s="124">
        <v>8411047101421</v>
      </c>
      <c r="B4146" s="51" t="s">
        <v>424</v>
      </c>
      <c r="C4146" s="51" t="s">
        <v>174</v>
      </c>
      <c r="D41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146" s="118" t="s">
        <v>4608</v>
      </c>
      <c r="F4146" s="75" t="s">
        <v>526</v>
      </c>
      <c r="G41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146" s="77">
        <v>1</v>
      </c>
      <c r="J4146" s="52">
        <v>15.44444</v>
      </c>
      <c r="K4146" s="53">
        <f>Tabla3[[#This Row],[PRECIOS]]-Tabla3[[#This Row],[PRECIOS]]*10%</f>
        <v>13.899996</v>
      </c>
      <c r="L4146" s="101" t="s">
        <v>5327</v>
      </c>
      <c r="M4146" s="54"/>
      <c r="N4146" s="55">
        <f>IFERROR(Tabla3[[#This Row],[PRECIOS]]-Tabla3[[#This Row],[PRECIOS]]*Tabla3[[#This Row],[% PRODUCTO]]," ")</f>
        <v>15.44444</v>
      </c>
      <c r="O4146" s="54"/>
      <c r="P4146" s="55">
        <f>IFERROR(Tabla3[[#This Row],[OCULTAR2]]-Tabla3[[#This Row],[OCULTAR2]]*Tabla3[[#This Row],[% LÍNEA]]," ")</f>
        <v>15.44444</v>
      </c>
      <c r="Q4146" s="56">
        <f>IFERROR(Tabla3[[#This Row],[% PRODUCTO]]+Tabla3[[#This Row],[% LÍNEA]]," ")</f>
        <v>0</v>
      </c>
      <c r="R4146" s="53">
        <f>Tabla3[[#This Row],[OCULTAR3]]</f>
        <v>15.44444</v>
      </c>
      <c r="S4146" s="53">
        <f>Tabla3[[#This Row],[PRECIO SIN %]]-Tabla3[[#This Row],[PRECIO SIN %]]*10%</f>
        <v>13.899996</v>
      </c>
      <c r="T4146" s="80">
        <f>(Tabla3[[#This Row],[PRECIO CON DESCT.]]-(Tabla3[[#This Row],[PRECIO CON DESCT.]]*$T$6))</f>
        <v>8.756997479999999</v>
      </c>
      <c r="U4146" s="96"/>
      <c r="V4146" s="94">
        <f>Tabla3[[#This Row],[PRECIO %      en $]]*Tabla3[[#This Row],[PEDIDO ]]</f>
        <v>0</v>
      </c>
      <c r="W4146" s="57">
        <f>Tabla3[[#This Row],[PRECIO CON DESCT.]]*Tabla3[[#This Row],[PEDIDO ]]</f>
        <v>0</v>
      </c>
      <c r="X4146" s="58">
        <f>Tabla3[[#This Row],[PRECIO SIN %]]*Tabla3[[#This Row],[PEDIDO ]]</f>
        <v>0</v>
      </c>
    </row>
    <row r="4147" spans="1:24" ht="33" customHeight="1" x14ac:dyDescent="0.4">
      <c r="A4147" s="125">
        <v>7591061650332</v>
      </c>
      <c r="B4147" s="59" t="s">
        <v>424</v>
      </c>
      <c r="C4147" s="59" t="s">
        <v>425</v>
      </c>
      <c r="D41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47" s="119" t="s">
        <v>4609</v>
      </c>
      <c r="F4147" s="76" t="s">
        <v>526</v>
      </c>
      <c r="G41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47" s="78">
        <v>20</v>
      </c>
      <c r="J4147" s="52">
        <v>5.7222200000000001</v>
      </c>
      <c r="K4147" s="60">
        <f>Tabla3[[#This Row],[PRECIOS]]-Tabla3[[#This Row],[PRECIOS]]*10%</f>
        <v>5.1499980000000001</v>
      </c>
      <c r="L4147" s="101"/>
      <c r="M4147" s="61"/>
      <c r="N4147" s="55">
        <f>IFERROR(Tabla3[[#This Row],[PRECIOS]]-Tabla3[[#This Row],[PRECIOS]]*Tabla3[[#This Row],[% PRODUCTO]]," ")</f>
        <v>5.7222200000000001</v>
      </c>
      <c r="O4147" s="61"/>
      <c r="P4147" s="55">
        <f>IFERROR(Tabla3[[#This Row],[OCULTAR2]]-Tabla3[[#This Row],[OCULTAR2]]*Tabla3[[#This Row],[% LÍNEA]]," ")</f>
        <v>5.7222200000000001</v>
      </c>
      <c r="Q4147" s="56">
        <f>IFERROR(Tabla3[[#This Row],[% PRODUCTO]]+Tabla3[[#This Row],[% LÍNEA]]," ")</f>
        <v>0</v>
      </c>
      <c r="R4147" s="60">
        <f>Tabla3[[#This Row],[OCULTAR3]]</f>
        <v>5.7222200000000001</v>
      </c>
      <c r="S4147" s="60">
        <f>Tabla3[[#This Row],[PRECIO SIN %]]-Tabla3[[#This Row],[PRECIO SIN %]]*10%</f>
        <v>5.1499980000000001</v>
      </c>
      <c r="T4147" s="80">
        <f>(Tabla3[[#This Row],[PRECIO CON DESCT.]]-(Tabla3[[#This Row],[PRECIO CON DESCT.]]*$T$6))</f>
        <v>3.24449874</v>
      </c>
      <c r="U4147" s="96"/>
      <c r="V4147" s="94">
        <f>Tabla3[[#This Row],[PRECIO %      en $]]*Tabla3[[#This Row],[PEDIDO ]]</f>
        <v>0</v>
      </c>
      <c r="W4147" s="57">
        <f>Tabla3[[#This Row],[PRECIO CON DESCT.]]*Tabla3[[#This Row],[PEDIDO ]]</f>
        <v>0</v>
      </c>
      <c r="X4147" s="58">
        <f>Tabla3[[#This Row],[PRECIO SIN %]]*Tabla3[[#This Row],[PEDIDO ]]</f>
        <v>0</v>
      </c>
    </row>
    <row r="4148" spans="1:24" ht="33" customHeight="1" x14ac:dyDescent="0.4">
      <c r="A4148" s="124">
        <v>7595265002225</v>
      </c>
      <c r="B4148" s="51" t="s">
        <v>424</v>
      </c>
      <c r="C4148" s="51" t="s">
        <v>447</v>
      </c>
      <c r="D41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48" s="118" t="s">
        <v>4610</v>
      </c>
      <c r="F4148" s="75" t="s">
        <v>526</v>
      </c>
      <c r="G41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48" s="77">
        <v>58</v>
      </c>
      <c r="J4148" s="52">
        <v>3.5555599999999998</v>
      </c>
      <c r="K4148" s="53">
        <f>Tabla3[[#This Row],[PRECIOS]]-Tabla3[[#This Row],[PRECIOS]]*10%</f>
        <v>3.2000039999999998</v>
      </c>
      <c r="L4148" s="101"/>
      <c r="M4148" s="54"/>
      <c r="N4148" s="55">
        <f>IFERROR(Tabla3[[#This Row],[PRECIOS]]-Tabla3[[#This Row],[PRECIOS]]*Tabla3[[#This Row],[% PRODUCTO]]," ")</f>
        <v>3.5555599999999998</v>
      </c>
      <c r="O4148" s="54"/>
      <c r="P4148" s="55">
        <f>IFERROR(Tabla3[[#This Row],[OCULTAR2]]-Tabla3[[#This Row],[OCULTAR2]]*Tabla3[[#This Row],[% LÍNEA]]," ")</f>
        <v>3.5555599999999998</v>
      </c>
      <c r="Q4148" s="56">
        <f>IFERROR(Tabla3[[#This Row],[% PRODUCTO]]+Tabla3[[#This Row],[% LÍNEA]]," ")</f>
        <v>0</v>
      </c>
      <c r="R4148" s="53">
        <f>Tabla3[[#This Row],[OCULTAR3]]</f>
        <v>3.5555599999999998</v>
      </c>
      <c r="S4148" s="53">
        <f>Tabla3[[#This Row],[PRECIO SIN %]]-Tabla3[[#This Row],[PRECIO SIN %]]*10%</f>
        <v>3.2000039999999998</v>
      </c>
      <c r="T4148" s="80">
        <f>(Tabla3[[#This Row],[PRECIO CON DESCT.]]-(Tabla3[[#This Row],[PRECIO CON DESCT.]]*$T$6))</f>
        <v>2.0160025199999998</v>
      </c>
      <c r="U4148" s="96"/>
      <c r="V4148" s="94">
        <f>Tabla3[[#This Row],[PRECIO %      en $]]*Tabla3[[#This Row],[PEDIDO ]]</f>
        <v>0</v>
      </c>
      <c r="W4148" s="57">
        <f>Tabla3[[#This Row],[PRECIO CON DESCT.]]*Tabla3[[#This Row],[PEDIDO ]]</f>
        <v>0</v>
      </c>
      <c r="X4148" s="58">
        <f>Tabla3[[#This Row],[PRECIO SIN %]]*Tabla3[[#This Row],[PEDIDO ]]</f>
        <v>0</v>
      </c>
    </row>
    <row r="4149" spans="1:24" ht="33" customHeight="1" x14ac:dyDescent="0.4">
      <c r="A4149" s="125">
        <v>8411047108321</v>
      </c>
      <c r="B4149" s="59" t="s">
        <v>424</v>
      </c>
      <c r="C4149" s="59" t="s">
        <v>174</v>
      </c>
      <c r="D41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149" s="119" t="s">
        <v>4611</v>
      </c>
      <c r="F4149" s="76" t="s">
        <v>526</v>
      </c>
      <c r="G41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149" s="78">
        <v>1</v>
      </c>
      <c r="J4149" s="52">
        <v>15.88889</v>
      </c>
      <c r="K4149" s="60">
        <f>Tabla3[[#This Row],[PRECIOS]]-Tabla3[[#This Row],[PRECIOS]]*10%</f>
        <v>14.300001</v>
      </c>
      <c r="L4149" s="101" t="s">
        <v>5327</v>
      </c>
      <c r="M4149" s="61"/>
      <c r="N4149" s="55">
        <f>IFERROR(Tabla3[[#This Row],[PRECIOS]]-Tabla3[[#This Row],[PRECIOS]]*Tabla3[[#This Row],[% PRODUCTO]]," ")</f>
        <v>15.88889</v>
      </c>
      <c r="O4149" s="61"/>
      <c r="P4149" s="55">
        <f>IFERROR(Tabla3[[#This Row],[OCULTAR2]]-Tabla3[[#This Row],[OCULTAR2]]*Tabla3[[#This Row],[% LÍNEA]]," ")</f>
        <v>15.88889</v>
      </c>
      <c r="Q4149" s="56">
        <f>IFERROR(Tabla3[[#This Row],[% PRODUCTO]]+Tabla3[[#This Row],[% LÍNEA]]," ")</f>
        <v>0</v>
      </c>
      <c r="R4149" s="60">
        <f>Tabla3[[#This Row],[OCULTAR3]]</f>
        <v>15.88889</v>
      </c>
      <c r="S4149" s="60">
        <f>Tabla3[[#This Row],[PRECIO SIN %]]-Tabla3[[#This Row],[PRECIO SIN %]]*10%</f>
        <v>14.300001</v>
      </c>
      <c r="T4149" s="80">
        <f>(Tabla3[[#This Row],[PRECIO CON DESCT.]]-(Tabla3[[#This Row],[PRECIO CON DESCT.]]*$T$6))</f>
        <v>9.0090006299999992</v>
      </c>
      <c r="U4149" s="96"/>
      <c r="V4149" s="94">
        <f>Tabla3[[#This Row],[PRECIO %      en $]]*Tabla3[[#This Row],[PEDIDO ]]</f>
        <v>0</v>
      </c>
      <c r="W4149" s="57">
        <f>Tabla3[[#This Row],[PRECIO CON DESCT.]]*Tabla3[[#This Row],[PEDIDO ]]</f>
        <v>0</v>
      </c>
      <c r="X4149" s="58">
        <f>Tabla3[[#This Row],[PRECIO SIN %]]*Tabla3[[#This Row],[PEDIDO ]]</f>
        <v>0</v>
      </c>
    </row>
    <row r="4150" spans="1:24" ht="33" customHeight="1" x14ac:dyDescent="0.4">
      <c r="A4150" s="124">
        <v>7599700000180</v>
      </c>
      <c r="B4150" s="51" t="s">
        <v>424</v>
      </c>
      <c r="C4150" s="51" t="s">
        <v>51</v>
      </c>
      <c r="D41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50" s="118" t="s">
        <v>4612</v>
      </c>
      <c r="F4150" s="75" t="s">
        <v>537</v>
      </c>
      <c r="G41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50" s="77">
        <v>146</v>
      </c>
      <c r="J4150" s="52">
        <v>5.4222200000000003</v>
      </c>
      <c r="K4150" s="53">
        <f>Tabla3[[#This Row],[PRECIOS]]-Tabla3[[#This Row],[PRECIOS]]*10%</f>
        <v>4.8799980000000005</v>
      </c>
      <c r="L4150" s="101"/>
      <c r="M4150" s="54"/>
      <c r="N4150" s="55">
        <f>IFERROR(Tabla3[[#This Row],[PRECIOS]]-Tabla3[[#This Row],[PRECIOS]]*Tabla3[[#This Row],[% PRODUCTO]]," ")</f>
        <v>5.4222200000000003</v>
      </c>
      <c r="O4150" s="54"/>
      <c r="P4150" s="55">
        <f>IFERROR(Tabla3[[#This Row],[OCULTAR2]]-Tabla3[[#This Row],[OCULTAR2]]*Tabla3[[#This Row],[% LÍNEA]]," ")</f>
        <v>5.4222200000000003</v>
      </c>
      <c r="Q4150" s="56">
        <f>IFERROR(Tabla3[[#This Row],[% PRODUCTO]]+Tabla3[[#This Row],[% LÍNEA]]," ")</f>
        <v>0</v>
      </c>
      <c r="R4150" s="53">
        <f>Tabla3[[#This Row],[OCULTAR3]]</f>
        <v>5.4222200000000003</v>
      </c>
      <c r="S4150" s="53">
        <f>Tabla3[[#This Row],[PRECIO SIN %]]-Tabla3[[#This Row],[PRECIO SIN %]]*10%</f>
        <v>4.8799980000000005</v>
      </c>
      <c r="T4150" s="80">
        <f>(Tabla3[[#This Row],[PRECIO CON DESCT.]]-(Tabla3[[#This Row],[PRECIO CON DESCT.]]*$T$6))</f>
        <v>3.0743987400000004</v>
      </c>
      <c r="U4150" s="96"/>
      <c r="V4150" s="94">
        <f>Tabla3[[#This Row],[PRECIO %      en $]]*Tabla3[[#This Row],[PEDIDO ]]</f>
        <v>0</v>
      </c>
      <c r="W4150" s="57">
        <f>Tabla3[[#This Row],[PRECIO CON DESCT.]]*Tabla3[[#This Row],[PEDIDO ]]</f>
        <v>0</v>
      </c>
      <c r="X4150" s="58">
        <f>Tabla3[[#This Row],[PRECIO SIN %]]*Tabla3[[#This Row],[PEDIDO ]]</f>
        <v>0</v>
      </c>
    </row>
    <row r="4151" spans="1:24" ht="33" customHeight="1" x14ac:dyDescent="0.4">
      <c r="A4151" s="125">
        <v>7453078514017</v>
      </c>
      <c r="B4151" s="59" t="s">
        <v>424</v>
      </c>
      <c r="C4151" s="59" t="s">
        <v>359</v>
      </c>
      <c r="D41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51" s="119" t="s">
        <v>4613</v>
      </c>
      <c r="F4151" s="76" t="s">
        <v>526</v>
      </c>
      <c r="G41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51" s="78">
        <v>44</v>
      </c>
      <c r="J4151" s="52">
        <v>4.7777799999999999</v>
      </c>
      <c r="K4151" s="60">
        <f>Tabla3[[#This Row],[PRECIOS]]-Tabla3[[#This Row],[PRECIOS]]*10%</f>
        <v>4.3000020000000001</v>
      </c>
      <c r="L4151" s="101"/>
      <c r="M4151" s="61"/>
      <c r="N4151" s="55">
        <f>IFERROR(Tabla3[[#This Row],[PRECIOS]]-Tabla3[[#This Row],[PRECIOS]]*Tabla3[[#This Row],[% PRODUCTO]]," ")</f>
        <v>4.7777799999999999</v>
      </c>
      <c r="O4151" s="61"/>
      <c r="P4151" s="55">
        <f>IFERROR(Tabla3[[#This Row],[OCULTAR2]]-Tabla3[[#This Row],[OCULTAR2]]*Tabla3[[#This Row],[% LÍNEA]]," ")</f>
        <v>4.7777799999999999</v>
      </c>
      <c r="Q4151" s="56">
        <f>IFERROR(Tabla3[[#This Row],[% PRODUCTO]]+Tabla3[[#This Row],[% LÍNEA]]," ")</f>
        <v>0</v>
      </c>
      <c r="R4151" s="60">
        <f>Tabla3[[#This Row],[OCULTAR3]]</f>
        <v>4.7777799999999999</v>
      </c>
      <c r="S4151" s="60">
        <f>Tabla3[[#This Row],[PRECIO SIN %]]-Tabla3[[#This Row],[PRECIO SIN %]]*10%</f>
        <v>4.3000020000000001</v>
      </c>
      <c r="T4151" s="80">
        <f>(Tabla3[[#This Row],[PRECIO CON DESCT.]]-(Tabla3[[#This Row],[PRECIO CON DESCT.]]*$T$6))</f>
        <v>2.70900126</v>
      </c>
      <c r="U4151" s="96"/>
      <c r="V4151" s="94">
        <f>Tabla3[[#This Row],[PRECIO %      en $]]*Tabla3[[#This Row],[PEDIDO ]]</f>
        <v>0</v>
      </c>
      <c r="W4151" s="57">
        <f>Tabla3[[#This Row],[PRECIO CON DESCT.]]*Tabla3[[#This Row],[PEDIDO ]]</f>
        <v>0</v>
      </c>
      <c r="X4151" s="58">
        <f>Tabla3[[#This Row],[PRECIO SIN %]]*Tabla3[[#This Row],[PEDIDO ]]</f>
        <v>0</v>
      </c>
    </row>
    <row r="4152" spans="1:24" ht="33" customHeight="1" x14ac:dyDescent="0.4">
      <c r="A4152" s="124">
        <v>7453038467933</v>
      </c>
      <c r="B4152" s="51" t="s">
        <v>424</v>
      </c>
      <c r="C4152" s="51" t="s">
        <v>359</v>
      </c>
      <c r="D41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52" s="118" t="s">
        <v>4614</v>
      </c>
      <c r="F4152" s="75" t="s">
        <v>526</v>
      </c>
      <c r="G41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52" s="77">
        <v>59</v>
      </c>
      <c r="J4152" s="52">
        <v>3.4111099999999999</v>
      </c>
      <c r="K4152" s="53">
        <f>Tabla3[[#This Row],[PRECIOS]]-Tabla3[[#This Row],[PRECIOS]]*10%</f>
        <v>3.0699989999999997</v>
      </c>
      <c r="L4152" s="101"/>
      <c r="M4152" s="54"/>
      <c r="N4152" s="55">
        <f>IFERROR(Tabla3[[#This Row],[PRECIOS]]-Tabla3[[#This Row],[PRECIOS]]*Tabla3[[#This Row],[% PRODUCTO]]," ")</f>
        <v>3.4111099999999999</v>
      </c>
      <c r="O4152" s="54"/>
      <c r="P4152" s="55">
        <f>IFERROR(Tabla3[[#This Row],[OCULTAR2]]-Tabla3[[#This Row],[OCULTAR2]]*Tabla3[[#This Row],[% LÍNEA]]," ")</f>
        <v>3.4111099999999999</v>
      </c>
      <c r="Q4152" s="56">
        <f>IFERROR(Tabla3[[#This Row],[% PRODUCTO]]+Tabla3[[#This Row],[% LÍNEA]]," ")</f>
        <v>0</v>
      </c>
      <c r="R4152" s="53">
        <f>Tabla3[[#This Row],[OCULTAR3]]</f>
        <v>3.4111099999999999</v>
      </c>
      <c r="S4152" s="53">
        <f>Tabla3[[#This Row],[PRECIO SIN %]]-Tabla3[[#This Row],[PRECIO SIN %]]*10%</f>
        <v>3.0699989999999997</v>
      </c>
      <c r="T4152" s="80">
        <f>(Tabla3[[#This Row],[PRECIO CON DESCT.]]-(Tabla3[[#This Row],[PRECIO CON DESCT.]]*$T$6))</f>
        <v>1.9340993699999998</v>
      </c>
      <c r="U4152" s="96"/>
      <c r="V4152" s="94">
        <f>Tabla3[[#This Row],[PRECIO %      en $]]*Tabla3[[#This Row],[PEDIDO ]]</f>
        <v>0</v>
      </c>
      <c r="W4152" s="57">
        <f>Tabla3[[#This Row],[PRECIO CON DESCT.]]*Tabla3[[#This Row],[PEDIDO ]]</f>
        <v>0</v>
      </c>
      <c r="X4152" s="58">
        <f>Tabla3[[#This Row],[PRECIO SIN %]]*Tabla3[[#This Row],[PEDIDO ]]</f>
        <v>0</v>
      </c>
    </row>
    <row r="4153" spans="1:24" ht="33" customHeight="1" x14ac:dyDescent="0.4">
      <c r="A4153" s="125">
        <v>7450210017917</v>
      </c>
      <c r="B4153" s="59" t="s">
        <v>424</v>
      </c>
      <c r="C4153" s="59" t="s">
        <v>359</v>
      </c>
      <c r="D41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53" s="119" t="s">
        <v>4615</v>
      </c>
      <c r="F4153" s="76" t="s">
        <v>526</v>
      </c>
      <c r="G41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53" s="78">
        <v>7</v>
      </c>
      <c r="J4153" s="52">
        <v>3.8666700000000001</v>
      </c>
      <c r="K4153" s="60">
        <f>Tabla3[[#This Row],[PRECIOS]]-Tabla3[[#This Row],[PRECIOS]]*10%</f>
        <v>3.480003</v>
      </c>
      <c r="L4153" s="101"/>
      <c r="M4153" s="61"/>
      <c r="N4153" s="55">
        <f>IFERROR(Tabla3[[#This Row],[PRECIOS]]-Tabla3[[#This Row],[PRECIOS]]*Tabla3[[#This Row],[% PRODUCTO]]," ")</f>
        <v>3.8666700000000001</v>
      </c>
      <c r="O4153" s="61"/>
      <c r="P4153" s="55">
        <f>IFERROR(Tabla3[[#This Row],[OCULTAR2]]-Tabla3[[#This Row],[OCULTAR2]]*Tabla3[[#This Row],[% LÍNEA]]," ")</f>
        <v>3.8666700000000001</v>
      </c>
      <c r="Q4153" s="56">
        <f>IFERROR(Tabla3[[#This Row],[% PRODUCTO]]+Tabla3[[#This Row],[% LÍNEA]]," ")</f>
        <v>0</v>
      </c>
      <c r="R4153" s="60">
        <f>Tabla3[[#This Row],[OCULTAR3]]</f>
        <v>3.8666700000000001</v>
      </c>
      <c r="S4153" s="60">
        <f>Tabla3[[#This Row],[PRECIO SIN %]]-Tabla3[[#This Row],[PRECIO SIN %]]*10%</f>
        <v>3.480003</v>
      </c>
      <c r="T4153" s="80">
        <f>(Tabla3[[#This Row],[PRECIO CON DESCT.]]-(Tabla3[[#This Row],[PRECIO CON DESCT.]]*$T$6))</f>
        <v>2.1924018900000002</v>
      </c>
      <c r="U4153" s="96"/>
      <c r="V4153" s="94">
        <f>Tabla3[[#This Row],[PRECIO %      en $]]*Tabla3[[#This Row],[PEDIDO ]]</f>
        <v>0</v>
      </c>
      <c r="W4153" s="57">
        <f>Tabla3[[#This Row],[PRECIO CON DESCT.]]*Tabla3[[#This Row],[PEDIDO ]]</f>
        <v>0</v>
      </c>
      <c r="X4153" s="58">
        <f>Tabla3[[#This Row],[PRECIO SIN %]]*Tabla3[[#This Row],[PEDIDO ]]</f>
        <v>0</v>
      </c>
    </row>
    <row r="4154" spans="1:24" ht="33" customHeight="1" x14ac:dyDescent="0.4">
      <c r="A4154" s="124">
        <v>7453038493390</v>
      </c>
      <c r="B4154" s="51" t="s">
        <v>424</v>
      </c>
      <c r="C4154" s="51" t="s">
        <v>359</v>
      </c>
      <c r="D41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54" s="118" t="s">
        <v>4616</v>
      </c>
      <c r="F4154" s="75" t="s">
        <v>526</v>
      </c>
      <c r="G41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54" s="77">
        <v>63</v>
      </c>
      <c r="J4154" s="52">
        <v>4.4444400000000002</v>
      </c>
      <c r="K4154" s="53">
        <f>Tabla3[[#This Row],[PRECIOS]]-Tabla3[[#This Row],[PRECIOS]]*10%</f>
        <v>3.9999960000000003</v>
      </c>
      <c r="L4154" s="101"/>
      <c r="M4154" s="54"/>
      <c r="N4154" s="55">
        <f>IFERROR(Tabla3[[#This Row],[PRECIOS]]-Tabla3[[#This Row],[PRECIOS]]*Tabla3[[#This Row],[% PRODUCTO]]," ")</f>
        <v>4.4444400000000002</v>
      </c>
      <c r="O4154" s="54"/>
      <c r="P4154" s="55">
        <f>IFERROR(Tabla3[[#This Row],[OCULTAR2]]-Tabla3[[#This Row],[OCULTAR2]]*Tabla3[[#This Row],[% LÍNEA]]," ")</f>
        <v>4.4444400000000002</v>
      </c>
      <c r="Q4154" s="56">
        <f>IFERROR(Tabla3[[#This Row],[% PRODUCTO]]+Tabla3[[#This Row],[% LÍNEA]]," ")</f>
        <v>0</v>
      </c>
      <c r="R4154" s="53">
        <f>Tabla3[[#This Row],[OCULTAR3]]</f>
        <v>4.4444400000000002</v>
      </c>
      <c r="S4154" s="53">
        <f>Tabla3[[#This Row],[PRECIO SIN %]]-Tabla3[[#This Row],[PRECIO SIN %]]*10%</f>
        <v>3.9999960000000003</v>
      </c>
      <c r="T4154" s="80">
        <f>(Tabla3[[#This Row],[PRECIO CON DESCT.]]-(Tabla3[[#This Row],[PRECIO CON DESCT.]]*$T$6))</f>
        <v>2.5199974800000002</v>
      </c>
      <c r="U4154" s="96"/>
      <c r="V4154" s="94">
        <f>Tabla3[[#This Row],[PRECIO %      en $]]*Tabla3[[#This Row],[PEDIDO ]]</f>
        <v>0</v>
      </c>
      <c r="W4154" s="57">
        <f>Tabla3[[#This Row],[PRECIO CON DESCT.]]*Tabla3[[#This Row],[PEDIDO ]]</f>
        <v>0</v>
      </c>
      <c r="X4154" s="58">
        <f>Tabla3[[#This Row],[PRECIO SIN %]]*Tabla3[[#This Row],[PEDIDO ]]</f>
        <v>0</v>
      </c>
    </row>
    <row r="4155" spans="1:24" ht="33" customHeight="1" x14ac:dyDescent="0.4">
      <c r="A4155" s="125">
        <v>7453078521732</v>
      </c>
      <c r="B4155" s="59" t="s">
        <v>424</v>
      </c>
      <c r="C4155" s="59" t="s">
        <v>359</v>
      </c>
      <c r="D41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55" s="119" t="s">
        <v>4617</v>
      </c>
      <c r="F4155" s="76" t="s">
        <v>526</v>
      </c>
      <c r="G41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55" s="78">
        <v>57</v>
      </c>
      <c r="J4155" s="52">
        <v>2.2222200000000001</v>
      </c>
      <c r="K4155" s="60">
        <f>Tabla3[[#This Row],[PRECIOS]]-Tabla3[[#This Row],[PRECIOS]]*10%</f>
        <v>1.9999980000000002</v>
      </c>
      <c r="L4155" s="101"/>
      <c r="M4155" s="61"/>
      <c r="N4155" s="55">
        <f>IFERROR(Tabla3[[#This Row],[PRECIOS]]-Tabla3[[#This Row],[PRECIOS]]*Tabla3[[#This Row],[% PRODUCTO]]," ")</f>
        <v>2.2222200000000001</v>
      </c>
      <c r="O4155" s="61"/>
      <c r="P4155" s="55">
        <f>IFERROR(Tabla3[[#This Row],[OCULTAR2]]-Tabla3[[#This Row],[OCULTAR2]]*Tabla3[[#This Row],[% LÍNEA]]," ")</f>
        <v>2.2222200000000001</v>
      </c>
      <c r="Q4155" s="56">
        <f>IFERROR(Tabla3[[#This Row],[% PRODUCTO]]+Tabla3[[#This Row],[% LÍNEA]]," ")</f>
        <v>0</v>
      </c>
      <c r="R4155" s="60">
        <f>Tabla3[[#This Row],[OCULTAR3]]</f>
        <v>2.2222200000000001</v>
      </c>
      <c r="S4155" s="60">
        <f>Tabla3[[#This Row],[PRECIO SIN %]]-Tabla3[[#This Row],[PRECIO SIN %]]*10%</f>
        <v>1.9999980000000002</v>
      </c>
      <c r="T4155" s="80">
        <f>(Tabla3[[#This Row],[PRECIO CON DESCT.]]-(Tabla3[[#This Row],[PRECIO CON DESCT.]]*$T$6))</f>
        <v>1.2599987400000001</v>
      </c>
      <c r="U4155" s="96"/>
      <c r="V4155" s="94">
        <f>Tabla3[[#This Row],[PRECIO %      en $]]*Tabla3[[#This Row],[PEDIDO ]]</f>
        <v>0</v>
      </c>
      <c r="W4155" s="57">
        <f>Tabla3[[#This Row],[PRECIO CON DESCT.]]*Tabla3[[#This Row],[PEDIDO ]]</f>
        <v>0</v>
      </c>
      <c r="X4155" s="58">
        <f>Tabla3[[#This Row],[PRECIO SIN %]]*Tabla3[[#This Row],[PEDIDO ]]</f>
        <v>0</v>
      </c>
    </row>
    <row r="4156" spans="1:24" ht="33" customHeight="1" x14ac:dyDescent="0.4">
      <c r="A4156" s="124">
        <v>7597189000097</v>
      </c>
      <c r="B4156" s="51" t="s">
        <v>424</v>
      </c>
      <c r="C4156" s="51" t="s">
        <v>448</v>
      </c>
      <c r="D41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56" s="118" t="s">
        <v>4618</v>
      </c>
      <c r="F4156" s="75" t="s">
        <v>537</v>
      </c>
      <c r="G41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56" s="77">
        <v>23</v>
      </c>
      <c r="J4156" s="52">
        <v>11.55556</v>
      </c>
      <c r="K4156" s="53">
        <f>Tabla3[[#This Row],[PRECIOS]]-Tabla3[[#This Row],[PRECIOS]]*10%</f>
        <v>10.400003999999999</v>
      </c>
      <c r="L4156" s="101"/>
      <c r="M4156" s="54"/>
      <c r="N4156" s="55">
        <f>IFERROR(Tabla3[[#This Row],[PRECIOS]]-Tabla3[[#This Row],[PRECIOS]]*Tabla3[[#This Row],[% PRODUCTO]]," ")</f>
        <v>11.55556</v>
      </c>
      <c r="O4156" s="54"/>
      <c r="P4156" s="55">
        <f>IFERROR(Tabla3[[#This Row],[OCULTAR2]]-Tabla3[[#This Row],[OCULTAR2]]*Tabla3[[#This Row],[% LÍNEA]]," ")</f>
        <v>11.55556</v>
      </c>
      <c r="Q4156" s="56">
        <f>IFERROR(Tabla3[[#This Row],[% PRODUCTO]]+Tabla3[[#This Row],[% LÍNEA]]," ")</f>
        <v>0</v>
      </c>
      <c r="R4156" s="53">
        <f>Tabla3[[#This Row],[OCULTAR3]]</f>
        <v>11.55556</v>
      </c>
      <c r="S4156" s="53">
        <f>Tabla3[[#This Row],[PRECIO SIN %]]-Tabla3[[#This Row],[PRECIO SIN %]]*10%</f>
        <v>10.400003999999999</v>
      </c>
      <c r="T4156" s="80">
        <f>(Tabla3[[#This Row],[PRECIO CON DESCT.]]-(Tabla3[[#This Row],[PRECIO CON DESCT.]]*$T$6))</f>
        <v>6.5520025199999994</v>
      </c>
      <c r="U4156" s="96"/>
      <c r="V4156" s="94">
        <f>Tabla3[[#This Row],[PRECIO %      en $]]*Tabla3[[#This Row],[PEDIDO ]]</f>
        <v>0</v>
      </c>
      <c r="W4156" s="57">
        <f>Tabla3[[#This Row],[PRECIO CON DESCT.]]*Tabla3[[#This Row],[PEDIDO ]]</f>
        <v>0</v>
      </c>
      <c r="X4156" s="58">
        <f>Tabla3[[#This Row],[PRECIO SIN %]]*Tabla3[[#This Row],[PEDIDO ]]</f>
        <v>0</v>
      </c>
    </row>
    <row r="4157" spans="1:24" ht="33" customHeight="1" x14ac:dyDescent="0.4">
      <c r="A4157" s="125">
        <v>7597189295202</v>
      </c>
      <c r="B4157" s="59" t="s">
        <v>424</v>
      </c>
      <c r="C4157" s="59" t="s">
        <v>448</v>
      </c>
      <c r="D41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57" s="119" t="s">
        <v>4619</v>
      </c>
      <c r="F4157" s="76" t="s">
        <v>537</v>
      </c>
      <c r="G41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57" s="78">
        <v>27</v>
      </c>
      <c r="J4157" s="52">
        <v>12.88889</v>
      </c>
      <c r="K4157" s="60">
        <f>Tabla3[[#This Row],[PRECIOS]]-Tabla3[[#This Row],[PRECIOS]]*10%</f>
        <v>11.600000999999999</v>
      </c>
      <c r="L4157" s="101"/>
      <c r="M4157" s="61"/>
      <c r="N4157" s="55">
        <f>IFERROR(Tabla3[[#This Row],[PRECIOS]]-Tabla3[[#This Row],[PRECIOS]]*Tabla3[[#This Row],[% PRODUCTO]]," ")</f>
        <v>12.88889</v>
      </c>
      <c r="O4157" s="61"/>
      <c r="P4157" s="55">
        <f>IFERROR(Tabla3[[#This Row],[OCULTAR2]]-Tabla3[[#This Row],[OCULTAR2]]*Tabla3[[#This Row],[% LÍNEA]]," ")</f>
        <v>12.88889</v>
      </c>
      <c r="Q4157" s="56">
        <f>IFERROR(Tabla3[[#This Row],[% PRODUCTO]]+Tabla3[[#This Row],[% LÍNEA]]," ")</f>
        <v>0</v>
      </c>
      <c r="R4157" s="60">
        <f>Tabla3[[#This Row],[OCULTAR3]]</f>
        <v>12.88889</v>
      </c>
      <c r="S4157" s="60">
        <f>Tabla3[[#This Row],[PRECIO SIN %]]-Tabla3[[#This Row],[PRECIO SIN %]]*10%</f>
        <v>11.600000999999999</v>
      </c>
      <c r="T4157" s="80">
        <f>(Tabla3[[#This Row],[PRECIO CON DESCT.]]-(Tabla3[[#This Row],[PRECIO CON DESCT.]]*$T$6))</f>
        <v>7.3080006299999996</v>
      </c>
      <c r="U4157" s="96"/>
      <c r="V4157" s="94">
        <f>Tabla3[[#This Row],[PRECIO %      en $]]*Tabla3[[#This Row],[PEDIDO ]]</f>
        <v>0</v>
      </c>
      <c r="W4157" s="57">
        <f>Tabla3[[#This Row],[PRECIO CON DESCT.]]*Tabla3[[#This Row],[PEDIDO ]]</f>
        <v>0</v>
      </c>
      <c r="X4157" s="58">
        <f>Tabla3[[#This Row],[PRECIO SIN %]]*Tabla3[[#This Row],[PEDIDO ]]</f>
        <v>0</v>
      </c>
    </row>
    <row r="4158" spans="1:24" ht="33" customHeight="1" x14ac:dyDescent="0.4">
      <c r="A4158" s="124">
        <v>7591616002326</v>
      </c>
      <c r="B4158" s="51" t="s">
        <v>424</v>
      </c>
      <c r="C4158" s="51" t="s">
        <v>198</v>
      </c>
      <c r="D41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58" s="118" t="s">
        <v>4620</v>
      </c>
      <c r="F4158" s="75" t="s">
        <v>537</v>
      </c>
      <c r="G41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58" s="77">
        <v>15</v>
      </c>
      <c r="J4158" s="52">
        <v>5.5555599999999998</v>
      </c>
      <c r="K4158" s="53">
        <f>Tabla3[[#This Row],[PRECIOS]]-Tabla3[[#This Row],[PRECIOS]]*10%</f>
        <v>5.0000039999999997</v>
      </c>
      <c r="L4158" s="101"/>
      <c r="M4158" s="54"/>
      <c r="N4158" s="55">
        <f>IFERROR(Tabla3[[#This Row],[PRECIOS]]-Tabla3[[#This Row],[PRECIOS]]*Tabla3[[#This Row],[% PRODUCTO]]," ")</f>
        <v>5.5555599999999998</v>
      </c>
      <c r="O4158" s="54"/>
      <c r="P4158" s="55">
        <f>IFERROR(Tabla3[[#This Row],[OCULTAR2]]-Tabla3[[#This Row],[OCULTAR2]]*Tabla3[[#This Row],[% LÍNEA]]," ")</f>
        <v>5.5555599999999998</v>
      </c>
      <c r="Q4158" s="56">
        <f>IFERROR(Tabla3[[#This Row],[% PRODUCTO]]+Tabla3[[#This Row],[% LÍNEA]]," ")</f>
        <v>0</v>
      </c>
      <c r="R4158" s="53">
        <f>Tabla3[[#This Row],[OCULTAR3]]</f>
        <v>5.5555599999999998</v>
      </c>
      <c r="S4158" s="53">
        <f>Tabla3[[#This Row],[PRECIO SIN %]]-Tabla3[[#This Row],[PRECIO SIN %]]*10%</f>
        <v>5.0000039999999997</v>
      </c>
      <c r="T4158" s="80">
        <f>(Tabla3[[#This Row],[PRECIO CON DESCT.]]-(Tabla3[[#This Row],[PRECIO CON DESCT.]]*$T$6))</f>
        <v>3.1500025200000001</v>
      </c>
      <c r="U4158" s="96"/>
      <c r="V4158" s="94">
        <f>Tabla3[[#This Row],[PRECIO %      en $]]*Tabla3[[#This Row],[PEDIDO ]]</f>
        <v>0</v>
      </c>
      <c r="W4158" s="57">
        <f>Tabla3[[#This Row],[PRECIO CON DESCT.]]*Tabla3[[#This Row],[PEDIDO ]]</f>
        <v>0</v>
      </c>
      <c r="X4158" s="58">
        <f>Tabla3[[#This Row],[PRECIO SIN %]]*Tabla3[[#This Row],[PEDIDO ]]</f>
        <v>0</v>
      </c>
    </row>
    <row r="4159" spans="1:24" ht="33" customHeight="1" x14ac:dyDescent="0.4">
      <c r="A4159" s="125">
        <v>7599700001064</v>
      </c>
      <c r="B4159" s="59" t="s">
        <v>424</v>
      </c>
      <c r="C4159" s="59" t="s">
        <v>51</v>
      </c>
      <c r="D41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59" s="119" t="s">
        <v>4621</v>
      </c>
      <c r="F4159" s="76" t="s">
        <v>537</v>
      </c>
      <c r="G41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59" s="78">
        <v>85</v>
      </c>
      <c r="J4159" s="52">
        <v>6.2777799999999999</v>
      </c>
      <c r="K4159" s="60">
        <f>Tabla3[[#This Row],[PRECIOS]]-Tabla3[[#This Row],[PRECIOS]]*10%</f>
        <v>5.6500019999999997</v>
      </c>
      <c r="L4159" s="101"/>
      <c r="M4159" s="61"/>
      <c r="N4159" s="55">
        <f>IFERROR(Tabla3[[#This Row],[PRECIOS]]-Tabla3[[#This Row],[PRECIOS]]*Tabla3[[#This Row],[% PRODUCTO]]," ")</f>
        <v>6.2777799999999999</v>
      </c>
      <c r="O4159" s="61"/>
      <c r="P4159" s="55">
        <f>IFERROR(Tabla3[[#This Row],[OCULTAR2]]-Tabla3[[#This Row],[OCULTAR2]]*Tabla3[[#This Row],[% LÍNEA]]," ")</f>
        <v>6.2777799999999999</v>
      </c>
      <c r="Q4159" s="56">
        <f>IFERROR(Tabla3[[#This Row],[% PRODUCTO]]+Tabla3[[#This Row],[% LÍNEA]]," ")</f>
        <v>0</v>
      </c>
      <c r="R4159" s="60">
        <f>Tabla3[[#This Row],[OCULTAR3]]</f>
        <v>6.2777799999999999</v>
      </c>
      <c r="S4159" s="60">
        <f>Tabla3[[#This Row],[PRECIO SIN %]]-Tabla3[[#This Row],[PRECIO SIN %]]*10%</f>
        <v>5.6500019999999997</v>
      </c>
      <c r="T4159" s="80">
        <f>(Tabla3[[#This Row],[PRECIO CON DESCT.]]-(Tabla3[[#This Row],[PRECIO CON DESCT.]]*$T$6))</f>
        <v>3.5595012599999998</v>
      </c>
      <c r="U4159" s="96"/>
      <c r="V4159" s="94">
        <f>Tabla3[[#This Row],[PRECIO %      en $]]*Tabla3[[#This Row],[PEDIDO ]]</f>
        <v>0</v>
      </c>
      <c r="W4159" s="57">
        <f>Tabla3[[#This Row],[PRECIO CON DESCT.]]*Tabla3[[#This Row],[PEDIDO ]]</f>
        <v>0</v>
      </c>
      <c r="X4159" s="58">
        <f>Tabla3[[#This Row],[PRECIO SIN %]]*Tabla3[[#This Row],[PEDIDO ]]</f>
        <v>0</v>
      </c>
    </row>
    <row r="4160" spans="1:24" ht="33" customHeight="1" x14ac:dyDescent="0.4">
      <c r="A4160" s="124">
        <v>733739110633</v>
      </c>
      <c r="B4160" s="51" t="s">
        <v>424</v>
      </c>
      <c r="C4160" s="51" t="s">
        <v>439</v>
      </c>
      <c r="D41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60" s="118" t="s">
        <v>4622</v>
      </c>
      <c r="F4160" s="75" t="s">
        <v>537</v>
      </c>
      <c r="G41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60" s="77">
        <v>4</v>
      </c>
      <c r="J4160" s="52">
        <v>18.11111</v>
      </c>
      <c r="K4160" s="53">
        <f>Tabla3[[#This Row],[PRECIOS]]-Tabla3[[#This Row],[PRECIOS]]*10%</f>
        <v>16.299999</v>
      </c>
      <c r="L4160" s="101"/>
      <c r="M4160" s="54"/>
      <c r="N4160" s="55">
        <f>IFERROR(Tabla3[[#This Row],[PRECIOS]]-Tabla3[[#This Row],[PRECIOS]]*Tabla3[[#This Row],[% PRODUCTO]]," ")</f>
        <v>18.11111</v>
      </c>
      <c r="O4160" s="54"/>
      <c r="P4160" s="55">
        <f>IFERROR(Tabla3[[#This Row],[OCULTAR2]]-Tabla3[[#This Row],[OCULTAR2]]*Tabla3[[#This Row],[% LÍNEA]]," ")</f>
        <v>18.11111</v>
      </c>
      <c r="Q4160" s="56">
        <f>IFERROR(Tabla3[[#This Row],[% PRODUCTO]]+Tabla3[[#This Row],[% LÍNEA]]," ")</f>
        <v>0</v>
      </c>
      <c r="R4160" s="53">
        <f>Tabla3[[#This Row],[OCULTAR3]]</f>
        <v>18.11111</v>
      </c>
      <c r="S4160" s="53">
        <f>Tabla3[[#This Row],[PRECIO SIN %]]-Tabla3[[#This Row],[PRECIO SIN %]]*10%</f>
        <v>16.299999</v>
      </c>
      <c r="T4160" s="80">
        <f>(Tabla3[[#This Row],[PRECIO CON DESCT.]]-(Tabla3[[#This Row],[PRECIO CON DESCT.]]*$T$6))</f>
        <v>10.26899937</v>
      </c>
      <c r="U4160" s="96"/>
      <c r="V4160" s="94">
        <f>Tabla3[[#This Row],[PRECIO %      en $]]*Tabla3[[#This Row],[PEDIDO ]]</f>
        <v>0</v>
      </c>
      <c r="W4160" s="57">
        <f>Tabla3[[#This Row],[PRECIO CON DESCT.]]*Tabla3[[#This Row],[PEDIDO ]]</f>
        <v>0</v>
      </c>
      <c r="X4160" s="58">
        <f>Tabla3[[#This Row],[PRECIO SIN %]]*Tabla3[[#This Row],[PEDIDO ]]</f>
        <v>0</v>
      </c>
    </row>
    <row r="4161" spans="1:24" ht="33" customHeight="1" x14ac:dyDescent="0.4">
      <c r="A4161" s="125">
        <v>787790474555</v>
      </c>
      <c r="B4161" s="59" t="s">
        <v>424</v>
      </c>
      <c r="C4161" s="59" t="s">
        <v>234</v>
      </c>
      <c r="D41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61" s="119" t="s">
        <v>4623</v>
      </c>
      <c r="F4161" s="76" t="s">
        <v>537</v>
      </c>
      <c r="G41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61" s="78">
        <v>91</v>
      </c>
      <c r="J4161" s="52">
        <v>11</v>
      </c>
      <c r="K4161" s="60">
        <f>Tabla3[[#This Row],[PRECIOS]]-Tabla3[[#This Row],[PRECIOS]]*10%</f>
        <v>9.9</v>
      </c>
      <c r="L4161" s="101"/>
      <c r="M4161" s="61"/>
      <c r="N4161" s="55">
        <f>IFERROR(Tabla3[[#This Row],[PRECIOS]]-Tabla3[[#This Row],[PRECIOS]]*Tabla3[[#This Row],[% PRODUCTO]]," ")</f>
        <v>11</v>
      </c>
      <c r="O4161" s="61"/>
      <c r="P4161" s="55">
        <f>IFERROR(Tabla3[[#This Row],[OCULTAR2]]-Tabla3[[#This Row],[OCULTAR2]]*Tabla3[[#This Row],[% LÍNEA]]," ")</f>
        <v>11</v>
      </c>
      <c r="Q4161" s="56">
        <f>IFERROR(Tabla3[[#This Row],[% PRODUCTO]]+Tabla3[[#This Row],[% LÍNEA]]," ")</f>
        <v>0</v>
      </c>
      <c r="R4161" s="60">
        <f>Tabla3[[#This Row],[OCULTAR3]]</f>
        <v>11</v>
      </c>
      <c r="S4161" s="60">
        <f>Tabla3[[#This Row],[PRECIO SIN %]]-Tabla3[[#This Row],[PRECIO SIN %]]*10%</f>
        <v>9.9</v>
      </c>
      <c r="T4161" s="80">
        <f>(Tabla3[[#This Row],[PRECIO CON DESCT.]]-(Tabla3[[#This Row],[PRECIO CON DESCT.]]*$T$6))</f>
        <v>6.2370000000000001</v>
      </c>
      <c r="U4161" s="96"/>
      <c r="V4161" s="94">
        <f>Tabla3[[#This Row],[PRECIO %      en $]]*Tabla3[[#This Row],[PEDIDO ]]</f>
        <v>0</v>
      </c>
      <c r="W4161" s="57">
        <f>Tabla3[[#This Row],[PRECIO CON DESCT.]]*Tabla3[[#This Row],[PEDIDO ]]</f>
        <v>0</v>
      </c>
      <c r="X4161" s="58">
        <f>Tabla3[[#This Row],[PRECIO SIN %]]*Tabla3[[#This Row],[PEDIDO ]]</f>
        <v>0</v>
      </c>
    </row>
    <row r="4162" spans="1:24" ht="33" customHeight="1" x14ac:dyDescent="0.4">
      <c r="A4162" s="124">
        <v>7599043000328</v>
      </c>
      <c r="B4162" s="51" t="s">
        <v>424</v>
      </c>
      <c r="C4162" s="51" t="s">
        <v>449</v>
      </c>
      <c r="D41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62" s="118" t="s">
        <v>4624</v>
      </c>
      <c r="F4162" s="75" t="s">
        <v>537</v>
      </c>
      <c r="G41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62" s="77">
        <v>65</v>
      </c>
      <c r="J4162" s="52">
        <v>6.7777799999999999</v>
      </c>
      <c r="K4162" s="53">
        <f>Tabla3[[#This Row],[PRECIOS]]-Tabla3[[#This Row],[PRECIOS]]*10%</f>
        <v>6.1000019999999999</v>
      </c>
      <c r="L4162" s="101"/>
      <c r="M4162" s="54"/>
      <c r="N4162" s="55">
        <f>IFERROR(Tabla3[[#This Row],[PRECIOS]]-Tabla3[[#This Row],[PRECIOS]]*Tabla3[[#This Row],[% PRODUCTO]]," ")</f>
        <v>6.7777799999999999</v>
      </c>
      <c r="O4162" s="54"/>
      <c r="P4162" s="55">
        <f>IFERROR(Tabla3[[#This Row],[OCULTAR2]]-Tabla3[[#This Row],[OCULTAR2]]*Tabla3[[#This Row],[% LÍNEA]]," ")</f>
        <v>6.7777799999999999</v>
      </c>
      <c r="Q4162" s="56">
        <f>IFERROR(Tabla3[[#This Row],[% PRODUCTO]]+Tabla3[[#This Row],[% LÍNEA]]," ")</f>
        <v>0</v>
      </c>
      <c r="R4162" s="53">
        <f>Tabla3[[#This Row],[OCULTAR3]]</f>
        <v>6.7777799999999999</v>
      </c>
      <c r="S4162" s="53">
        <f>Tabla3[[#This Row],[PRECIO SIN %]]-Tabla3[[#This Row],[PRECIO SIN %]]*10%</f>
        <v>6.1000019999999999</v>
      </c>
      <c r="T4162" s="80">
        <f>(Tabla3[[#This Row],[PRECIO CON DESCT.]]-(Tabla3[[#This Row],[PRECIO CON DESCT.]]*$T$6))</f>
        <v>3.8430012599999999</v>
      </c>
      <c r="U4162" s="96"/>
      <c r="V4162" s="94">
        <f>Tabla3[[#This Row],[PRECIO %      en $]]*Tabla3[[#This Row],[PEDIDO ]]</f>
        <v>0</v>
      </c>
      <c r="W4162" s="57">
        <f>Tabla3[[#This Row],[PRECIO CON DESCT.]]*Tabla3[[#This Row],[PEDIDO ]]</f>
        <v>0</v>
      </c>
      <c r="X4162" s="58">
        <f>Tabla3[[#This Row],[PRECIO SIN %]]*Tabla3[[#This Row],[PEDIDO ]]</f>
        <v>0</v>
      </c>
    </row>
    <row r="4163" spans="1:24" ht="33" customHeight="1" x14ac:dyDescent="0.4">
      <c r="A4163" s="125">
        <v>646824259011</v>
      </c>
      <c r="B4163" s="59" t="s">
        <v>424</v>
      </c>
      <c r="C4163" s="59" t="s">
        <v>239</v>
      </c>
      <c r="D41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163" s="119" t="s">
        <v>4625</v>
      </c>
      <c r="F4163" s="76" t="s">
        <v>526</v>
      </c>
      <c r="G41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163" s="78">
        <v>472</v>
      </c>
      <c r="J4163" s="52">
        <v>1.8666700000000001</v>
      </c>
      <c r="K4163" s="60">
        <f>Tabla3[[#This Row],[PRECIOS]]-Tabla3[[#This Row],[PRECIOS]]*10%</f>
        <v>1.6800030000000001</v>
      </c>
      <c r="L4163" s="101" t="s">
        <v>5327</v>
      </c>
      <c r="M4163" s="61"/>
      <c r="N4163" s="55">
        <f>IFERROR(Tabla3[[#This Row],[PRECIOS]]-Tabla3[[#This Row],[PRECIOS]]*Tabla3[[#This Row],[% PRODUCTO]]," ")</f>
        <v>1.8666700000000001</v>
      </c>
      <c r="O4163" s="61"/>
      <c r="P4163" s="55">
        <f>IFERROR(Tabla3[[#This Row],[OCULTAR2]]-Tabla3[[#This Row],[OCULTAR2]]*Tabla3[[#This Row],[% LÍNEA]]," ")</f>
        <v>1.8666700000000001</v>
      </c>
      <c r="Q4163" s="56">
        <f>IFERROR(Tabla3[[#This Row],[% PRODUCTO]]+Tabla3[[#This Row],[% LÍNEA]]," ")</f>
        <v>0</v>
      </c>
      <c r="R4163" s="60">
        <f>Tabla3[[#This Row],[OCULTAR3]]</f>
        <v>1.8666700000000001</v>
      </c>
      <c r="S4163" s="60">
        <f>Tabla3[[#This Row],[PRECIO SIN %]]-Tabla3[[#This Row],[PRECIO SIN %]]*10%</f>
        <v>1.6800030000000001</v>
      </c>
      <c r="T4163" s="80">
        <f>(Tabla3[[#This Row],[PRECIO CON DESCT.]]-(Tabla3[[#This Row],[PRECIO CON DESCT.]]*$T$6))</f>
        <v>1.0584018900000001</v>
      </c>
      <c r="U4163" s="96"/>
      <c r="V4163" s="94">
        <f>Tabla3[[#This Row],[PRECIO %      en $]]*Tabla3[[#This Row],[PEDIDO ]]</f>
        <v>0</v>
      </c>
      <c r="W4163" s="57">
        <f>Tabla3[[#This Row],[PRECIO CON DESCT.]]*Tabla3[[#This Row],[PEDIDO ]]</f>
        <v>0</v>
      </c>
      <c r="X4163" s="58">
        <f>Tabla3[[#This Row],[PRECIO SIN %]]*Tabla3[[#This Row],[PEDIDO ]]</f>
        <v>0</v>
      </c>
    </row>
    <row r="4164" spans="1:24" ht="33" customHeight="1" x14ac:dyDescent="0.4">
      <c r="A4164" s="124">
        <v>6977234271442</v>
      </c>
      <c r="B4164" s="51" t="s">
        <v>424</v>
      </c>
      <c r="C4164" s="51" t="s">
        <v>120</v>
      </c>
      <c r="D41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64" s="118" t="s">
        <v>4626</v>
      </c>
      <c r="F4164" s="75" t="s">
        <v>537</v>
      </c>
      <c r="G41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64" s="77">
        <v>20</v>
      </c>
      <c r="J4164" s="52">
        <v>6.5111100000000004</v>
      </c>
      <c r="K4164" s="53">
        <f>Tabla3[[#This Row],[PRECIOS]]-Tabla3[[#This Row],[PRECIOS]]*10%</f>
        <v>5.8599990000000002</v>
      </c>
      <c r="L4164" s="101"/>
      <c r="M4164" s="54"/>
      <c r="N4164" s="55">
        <f>IFERROR(Tabla3[[#This Row],[PRECIOS]]-Tabla3[[#This Row],[PRECIOS]]*Tabla3[[#This Row],[% PRODUCTO]]," ")</f>
        <v>6.5111100000000004</v>
      </c>
      <c r="O4164" s="54"/>
      <c r="P4164" s="55">
        <f>IFERROR(Tabla3[[#This Row],[OCULTAR2]]-Tabla3[[#This Row],[OCULTAR2]]*Tabla3[[#This Row],[% LÍNEA]]," ")</f>
        <v>6.5111100000000004</v>
      </c>
      <c r="Q4164" s="56">
        <f>IFERROR(Tabla3[[#This Row],[% PRODUCTO]]+Tabla3[[#This Row],[% LÍNEA]]," ")</f>
        <v>0</v>
      </c>
      <c r="R4164" s="53">
        <f>Tabla3[[#This Row],[OCULTAR3]]</f>
        <v>6.5111100000000004</v>
      </c>
      <c r="S4164" s="53">
        <f>Tabla3[[#This Row],[PRECIO SIN %]]-Tabla3[[#This Row],[PRECIO SIN %]]*10%</f>
        <v>5.8599990000000002</v>
      </c>
      <c r="T4164" s="80">
        <f>(Tabla3[[#This Row],[PRECIO CON DESCT.]]-(Tabla3[[#This Row],[PRECIO CON DESCT.]]*$T$6))</f>
        <v>3.69179937</v>
      </c>
      <c r="U4164" s="96"/>
      <c r="V4164" s="94">
        <f>Tabla3[[#This Row],[PRECIO %      en $]]*Tabla3[[#This Row],[PEDIDO ]]</f>
        <v>0</v>
      </c>
      <c r="W4164" s="57">
        <f>Tabla3[[#This Row],[PRECIO CON DESCT.]]*Tabla3[[#This Row],[PEDIDO ]]</f>
        <v>0</v>
      </c>
      <c r="X4164" s="58">
        <f>Tabla3[[#This Row],[PRECIO SIN %]]*Tabla3[[#This Row],[PEDIDO ]]</f>
        <v>0</v>
      </c>
    </row>
    <row r="4165" spans="1:24" ht="33" customHeight="1" x14ac:dyDescent="0.4">
      <c r="A4165" s="125">
        <v>7592074003030</v>
      </c>
      <c r="B4165" s="59" t="s">
        <v>424</v>
      </c>
      <c r="C4165" s="59" t="s">
        <v>313</v>
      </c>
      <c r="D41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65" s="119" t="s">
        <v>4627</v>
      </c>
      <c r="F4165" s="76" t="s">
        <v>537</v>
      </c>
      <c r="G41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65" s="78">
        <v>1313</v>
      </c>
      <c r="J4165" s="52">
        <v>5.9444400000000002</v>
      </c>
      <c r="K4165" s="60">
        <f>Tabla3[[#This Row],[PRECIOS]]-Tabla3[[#This Row],[PRECIOS]]*10%</f>
        <v>5.349996</v>
      </c>
      <c r="L4165" s="101"/>
      <c r="M4165" s="61"/>
      <c r="N4165" s="55">
        <f>IFERROR(Tabla3[[#This Row],[PRECIOS]]-Tabla3[[#This Row],[PRECIOS]]*Tabla3[[#This Row],[% PRODUCTO]]," ")</f>
        <v>5.9444400000000002</v>
      </c>
      <c r="O4165" s="61"/>
      <c r="P4165" s="55">
        <f>IFERROR(Tabla3[[#This Row],[OCULTAR2]]-Tabla3[[#This Row],[OCULTAR2]]*Tabla3[[#This Row],[% LÍNEA]]," ")</f>
        <v>5.9444400000000002</v>
      </c>
      <c r="Q4165" s="56">
        <f>IFERROR(Tabla3[[#This Row],[% PRODUCTO]]+Tabla3[[#This Row],[% LÍNEA]]," ")</f>
        <v>0</v>
      </c>
      <c r="R4165" s="60">
        <f>Tabla3[[#This Row],[OCULTAR3]]</f>
        <v>5.9444400000000002</v>
      </c>
      <c r="S4165" s="60">
        <f>Tabla3[[#This Row],[PRECIO SIN %]]-Tabla3[[#This Row],[PRECIO SIN %]]*10%</f>
        <v>5.349996</v>
      </c>
      <c r="T4165" s="80">
        <f>(Tabla3[[#This Row],[PRECIO CON DESCT.]]-(Tabla3[[#This Row],[PRECIO CON DESCT.]]*$T$6))</f>
        <v>3.37049748</v>
      </c>
      <c r="U4165" s="96"/>
      <c r="V4165" s="94">
        <f>Tabla3[[#This Row],[PRECIO %      en $]]*Tabla3[[#This Row],[PEDIDO ]]</f>
        <v>0</v>
      </c>
      <c r="W4165" s="57">
        <f>Tabla3[[#This Row],[PRECIO CON DESCT.]]*Tabla3[[#This Row],[PEDIDO ]]</f>
        <v>0</v>
      </c>
      <c r="X4165" s="58">
        <f>Tabla3[[#This Row],[PRECIO SIN %]]*Tabla3[[#This Row],[PEDIDO ]]</f>
        <v>0</v>
      </c>
    </row>
    <row r="4166" spans="1:24" ht="33" customHeight="1" x14ac:dyDescent="0.4">
      <c r="A4166" s="124">
        <v>733739014481</v>
      </c>
      <c r="B4166" s="51" t="s">
        <v>424</v>
      </c>
      <c r="C4166" s="51" t="s">
        <v>439</v>
      </c>
      <c r="D41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66" s="118" t="s">
        <v>4628</v>
      </c>
      <c r="F4166" s="75" t="s">
        <v>537</v>
      </c>
      <c r="G41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66" s="77">
        <v>20</v>
      </c>
      <c r="J4166" s="52">
        <v>23.27778</v>
      </c>
      <c r="K4166" s="53">
        <f>Tabla3[[#This Row],[PRECIOS]]-Tabla3[[#This Row],[PRECIOS]]*10%</f>
        <v>20.950002000000001</v>
      </c>
      <c r="L4166" s="101"/>
      <c r="M4166" s="54"/>
      <c r="N4166" s="55">
        <f>IFERROR(Tabla3[[#This Row],[PRECIOS]]-Tabla3[[#This Row],[PRECIOS]]*Tabla3[[#This Row],[% PRODUCTO]]," ")</f>
        <v>23.27778</v>
      </c>
      <c r="O4166" s="54"/>
      <c r="P4166" s="55">
        <f>IFERROR(Tabla3[[#This Row],[OCULTAR2]]-Tabla3[[#This Row],[OCULTAR2]]*Tabla3[[#This Row],[% LÍNEA]]," ")</f>
        <v>23.27778</v>
      </c>
      <c r="Q4166" s="56">
        <f>IFERROR(Tabla3[[#This Row],[% PRODUCTO]]+Tabla3[[#This Row],[% LÍNEA]]," ")</f>
        <v>0</v>
      </c>
      <c r="R4166" s="53">
        <f>Tabla3[[#This Row],[OCULTAR3]]</f>
        <v>23.27778</v>
      </c>
      <c r="S4166" s="53">
        <f>Tabla3[[#This Row],[PRECIO SIN %]]-Tabla3[[#This Row],[PRECIO SIN %]]*10%</f>
        <v>20.950002000000001</v>
      </c>
      <c r="T4166" s="80">
        <f>(Tabla3[[#This Row],[PRECIO CON DESCT.]]-(Tabla3[[#This Row],[PRECIO CON DESCT.]]*$T$6))</f>
        <v>13.19850126</v>
      </c>
      <c r="U4166" s="96"/>
      <c r="V4166" s="94">
        <f>Tabla3[[#This Row],[PRECIO %      en $]]*Tabla3[[#This Row],[PEDIDO ]]</f>
        <v>0</v>
      </c>
      <c r="W4166" s="57">
        <f>Tabla3[[#This Row],[PRECIO CON DESCT.]]*Tabla3[[#This Row],[PEDIDO ]]</f>
        <v>0</v>
      </c>
      <c r="X4166" s="58">
        <f>Tabla3[[#This Row],[PRECIO SIN %]]*Tabla3[[#This Row],[PEDIDO ]]</f>
        <v>0</v>
      </c>
    </row>
    <row r="4167" spans="1:24" ht="33" customHeight="1" x14ac:dyDescent="0.4">
      <c r="A4167" s="124">
        <v>7599700000234</v>
      </c>
      <c r="B4167" s="51" t="s">
        <v>424</v>
      </c>
      <c r="C4167" s="51" t="s">
        <v>51</v>
      </c>
      <c r="D41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67" s="118" t="s">
        <v>4629</v>
      </c>
      <c r="F4167" s="75" t="s">
        <v>537</v>
      </c>
      <c r="G41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67" s="77">
        <v>463</v>
      </c>
      <c r="J4167" s="52">
        <v>5.4222200000000003</v>
      </c>
      <c r="K4167" s="53">
        <f>Tabla3[[#This Row],[PRECIOS]]-Tabla3[[#This Row],[PRECIOS]]*10%</f>
        <v>4.8799980000000005</v>
      </c>
      <c r="L4167" s="101"/>
      <c r="M4167" s="54"/>
      <c r="N4167" s="55">
        <f>IFERROR(Tabla3[[#This Row],[PRECIOS]]-Tabla3[[#This Row],[PRECIOS]]*Tabla3[[#This Row],[% PRODUCTO]]," ")</f>
        <v>5.4222200000000003</v>
      </c>
      <c r="O4167" s="54"/>
      <c r="P4167" s="55">
        <f>IFERROR(Tabla3[[#This Row],[OCULTAR2]]-Tabla3[[#This Row],[OCULTAR2]]*Tabla3[[#This Row],[% LÍNEA]]," ")</f>
        <v>5.4222200000000003</v>
      </c>
      <c r="Q4167" s="56">
        <f>IFERROR(Tabla3[[#This Row],[% PRODUCTO]]+Tabla3[[#This Row],[% LÍNEA]]," ")</f>
        <v>0</v>
      </c>
      <c r="R4167" s="53">
        <f>Tabla3[[#This Row],[OCULTAR3]]</f>
        <v>5.4222200000000003</v>
      </c>
      <c r="S4167" s="53">
        <f>Tabla3[[#This Row],[PRECIO SIN %]]-Tabla3[[#This Row],[PRECIO SIN %]]*10%</f>
        <v>4.8799980000000005</v>
      </c>
      <c r="T4167" s="80">
        <f>(Tabla3[[#This Row],[PRECIO CON DESCT.]]-(Tabla3[[#This Row],[PRECIO CON DESCT.]]*$T$6))</f>
        <v>3.0743987400000004</v>
      </c>
      <c r="U4167" s="96"/>
      <c r="V4167" s="94">
        <f>Tabla3[[#This Row],[PRECIO %      en $]]*Tabla3[[#This Row],[PEDIDO ]]</f>
        <v>0</v>
      </c>
      <c r="W4167" s="57">
        <f>Tabla3[[#This Row],[PRECIO CON DESCT.]]*Tabla3[[#This Row],[PEDIDO ]]</f>
        <v>0</v>
      </c>
      <c r="X4167" s="58">
        <f>Tabla3[[#This Row],[PRECIO SIN %]]*Tabla3[[#This Row],[PEDIDO ]]</f>
        <v>0</v>
      </c>
    </row>
    <row r="4168" spans="1:24" ht="33" customHeight="1" x14ac:dyDescent="0.4">
      <c r="A4168" s="125">
        <v>7591616000704</v>
      </c>
      <c r="B4168" s="59" t="s">
        <v>424</v>
      </c>
      <c r="C4168" s="59" t="s">
        <v>198</v>
      </c>
      <c r="D41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68" s="119" t="s">
        <v>4630</v>
      </c>
      <c r="F4168" s="76" t="s">
        <v>537</v>
      </c>
      <c r="G41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68" s="78">
        <v>90</v>
      </c>
      <c r="J4168" s="52">
        <v>11.55556</v>
      </c>
      <c r="K4168" s="60">
        <f>Tabla3[[#This Row],[PRECIOS]]-Tabla3[[#This Row],[PRECIOS]]*10%</f>
        <v>10.400003999999999</v>
      </c>
      <c r="L4168" s="101"/>
      <c r="M4168" s="61"/>
      <c r="N4168" s="55">
        <f>IFERROR(Tabla3[[#This Row],[PRECIOS]]-Tabla3[[#This Row],[PRECIOS]]*Tabla3[[#This Row],[% PRODUCTO]]," ")</f>
        <v>11.55556</v>
      </c>
      <c r="O4168" s="61"/>
      <c r="P4168" s="55">
        <f>IFERROR(Tabla3[[#This Row],[OCULTAR2]]-Tabla3[[#This Row],[OCULTAR2]]*Tabla3[[#This Row],[% LÍNEA]]," ")</f>
        <v>11.55556</v>
      </c>
      <c r="Q4168" s="56">
        <f>IFERROR(Tabla3[[#This Row],[% PRODUCTO]]+Tabla3[[#This Row],[% LÍNEA]]," ")</f>
        <v>0</v>
      </c>
      <c r="R4168" s="60">
        <f>Tabla3[[#This Row],[OCULTAR3]]</f>
        <v>11.55556</v>
      </c>
      <c r="S4168" s="60">
        <f>Tabla3[[#This Row],[PRECIO SIN %]]-Tabla3[[#This Row],[PRECIO SIN %]]*10%</f>
        <v>10.400003999999999</v>
      </c>
      <c r="T4168" s="80">
        <f>(Tabla3[[#This Row],[PRECIO CON DESCT.]]-(Tabla3[[#This Row],[PRECIO CON DESCT.]]*$T$6))</f>
        <v>6.5520025199999994</v>
      </c>
      <c r="U4168" s="96"/>
      <c r="V4168" s="94">
        <f>Tabla3[[#This Row],[PRECIO %      en $]]*Tabla3[[#This Row],[PEDIDO ]]</f>
        <v>0</v>
      </c>
      <c r="W4168" s="57">
        <f>Tabla3[[#This Row],[PRECIO CON DESCT.]]*Tabla3[[#This Row],[PEDIDO ]]</f>
        <v>0</v>
      </c>
      <c r="X4168" s="58">
        <f>Tabla3[[#This Row],[PRECIO SIN %]]*Tabla3[[#This Row],[PEDIDO ]]</f>
        <v>0</v>
      </c>
    </row>
    <row r="4169" spans="1:24" ht="33" customHeight="1" x14ac:dyDescent="0.4">
      <c r="A4169" s="124">
        <v>7594001455868</v>
      </c>
      <c r="B4169" s="51" t="s">
        <v>424</v>
      </c>
      <c r="C4169" s="51" t="s">
        <v>427</v>
      </c>
      <c r="D41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69" s="118" t="s">
        <v>4631</v>
      </c>
      <c r="F4169" s="75" t="s">
        <v>537</v>
      </c>
      <c r="G41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69" s="77">
        <v>318</v>
      </c>
      <c r="J4169" s="52">
        <v>7.9222200000000003</v>
      </c>
      <c r="K4169" s="53">
        <f>Tabla3[[#This Row],[PRECIOS]]-Tabla3[[#This Row],[PRECIOS]]*10%</f>
        <v>7.1299980000000005</v>
      </c>
      <c r="L4169" s="101"/>
      <c r="M4169" s="54"/>
      <c r="N4169" s="55">
        <f>IFERROR(Tabla3[[#This Row],[PRECIOS]]-Tabla3[[#This Row],[PRECIOS]]*Tabla3[[#This Row],[% PRODUCTO]]," ")</f>
        <v>7.9222200000000003</v>
      </c>
      <c r="O4169" s="54"/>
      <c r="P4169" s="55">
        <f>IFERROR(Tabla3[[#This Row],[OCULTAR2]]-Tabla3[[#This Row],[OCULTAR2]]*Tabla3[[#This Row],[% LÍNEA]]," ")</f>
        <v>7.9222200000000003</v>
      </c>
      <c r="Q4169" s="56">
        <f>IFERROR(Tabla3[[#This Row],[% PRODUCTO]]+Tabla3[[#This Row],[% LÍNEA]]," ")</f>
        <v>0</v>
      </c>
      <c r="R4169" s="53">
        <f>Tabla3[[#This Row],[OCULTAR3]]</f>
        <v>7.9222200000000003</v>
      </c>
      <c r="S4169" s="53">
        <f>Tabla3[[#This Row],[PRECIO SIN %]]-Tabla3[[#This Row],[PRECIO SIN %]]*10%</f>
        <v>7.1299980000000005</v>
      </c>
      <c r="T4169" s="80">
        <f>(Tabla3[[#This Row],[PRECIO CON DESCT.]]-(Tabla3[[#This Row],[PRECIO CON DESCT.]]*$T$6))</f>
        <v>4.4918987399999999</v>
      </c>
      <c r="U4169" s="96"/>
      <c r="V4169" s="94">
        <f>Tabla3[[#This Row],[PRECIO %      en $]]*Tabla3[[#This Row],[PEDIDO ]]</f>
        <v>0</v>
      </c>
      <c r="W4169" s="57">
        <f>Tabla3[[#This Row],[PRECIO CON DESCT.]]*Tabla3[[#This Row],[PEDIDO ]]</f>
        <v>0</v>
      </c>
      <c r="X4169" s="58">
        <f>Tabla3[[#This Row],[PRECIO SIN %]]*Tabla3[[#This Row],[PEDIDO ]]</f>
        <v>0</v>
      </c>
    </row>
    <row r="4170" spans="1:24" ht="33" customHeight="1" x14ac:dyDescent="0.4">
      <c r="A4170" s="125">
        <v>7591616002937</v>
      </c>
      <c r="B4170" s="59" t="s">
        <v>424</v>
      </c>
      <c r="C4170" s="59" t="s">
        <v>198</v>
      </c>
      <c r="D41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70" s="119" t="s">
        <v>4632</v>
      </c>
      <c r="F4170" s="76" t="s">
        <v>537</v>
      </c>
      <c r="G41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70" s="78">
        <v>86</v>
      </c>
      <c r="J4170" s="52">
        <v>7.4222200000000003</v>
      </c>
      <c r="K4170" s="60">
        <f>Tabla3[[#This Row],[PRECIOS]]-Tabla3[[#This Row],[PRECIOS]]*10%</f>
        <v>6.6799980000000003</v>
      </c>
      <c r="L4170" s="101"/>
      <c r="M4170" s="61"/>
      <c r="N4170" s="55">
        <f>IFERROR(Tabla3[[#This Row],[PRECIOS]]-Tabla3[[#This Row],[PRECIOS]]*Tabla3[[#This Row],[% PRODUCTO]]," ")</f>
        <v>7.4222200000000003</v>
      </c>
      <c r="O4170" s="61"/>
      <c r="P4170" s="55">
        <f>IFERROR(Tabla3[[#This Row],[OCULTAR2]]-Tabla3[[#This Row],[OCULTAR2]]*Tabla3[[#This Row],[% LÍNEA]]," ")</f>
        <v>7.4222200000000003</v>
      </c>
      <c r="Q4170" s="56">
        <f>IFERROR(Tabla3[[#This Row],[% PRODUCTO]]+Tabla3[[#This Row],[% LÍNEA]]," ")</f>
        <v>0</v>
      </c>
      <c r="R4170" s="60">
        <f>Tabla3[[#This Row],[OCULTAR3]]</f>
        <v>7.4222200000000003</v>
      </c>
      <c r="S4170" s="60">
        <f>Tabla3[[#This Row],[PRECIO SIN %]]-Tabla3[[#This Row],[PRECIO SIN %]]*10%</f>
        <v>6.6799980000000003</v>
      </c>
      <c r="T4170" s="80">
        <f>(Tabla3[[#This Row],[PRECIO CON DESCT.]]-(Tabla3[[#This Row],[PRECIO CON DESCT.]]*$T$6))</f>
        <v>4.2083987399999998</v>
      </c>
      <c r="U4170" s="96"/>
      <c r="V4170" s="94">
        <f>Tabla3[[#This Row],[PRECIO %      en $]]*Tabla3[[#This Row],[PEDIDO ]]</f>
        <v>0</v>
      </c>
      <c r="W4170" s="57">
        <f>Tabla3[[#This Row],[PRECIO CON DESCT.]]*Tabla3[[#This Row],[PEDIDO ]]</f>
        <v>0</v>
      </c>
      <c r="X4170" s="58">
        <f>Tabla3[[#This Row],[PRECIO SIN %]]*Tabla3[[#This Row],[PEDIDO ]]</f>
        <v>0</v>
      </c>
    </row>
    <row r="4171" spans="1:24" ht="33" customHeight="1" x14ac:dyDescent="0.4">
      <c r="A4171" s="124">
        <v>7594001455851</v>
      </c>
      <c r="B4171" s="51" t="s">
        <v>424</v>
      </c>
      <c r="C4171" s="51" t="s">
        <v>427</v>
      </c>
      <c r="D41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71" s="118" t="s">
        <v>4633</v>
      </c>
      <c r="F4171" s="75" t="s">
        <v>537</v>
      </c>
      <c r="G41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71" s="77">
        <v>238</v>
      </c>
      <c r="J4171" s="52">
        <v>4.7777799999999999</v>
      </c>
      <c r="K4171" s="53">
        <f>Tabla3[[#This Row],[PRECIOS]]-Tabla3[[#This Row],[PRECIOS]]*10%</f>
        <v>4.3000020000000001</v>
      </c>
      <c r="L4171" s="101"/>
      <c r="M4171" s="54"/>
      <c r="N4171" s="55">
        <f>IFERROR(Tabla3[[#This Row],[PRECIOS]]-Tabla3[[#This Row],[PRECIOS]]*Tabla3[[#This Row],[% PRODUCTO]]," ")</f>
        <v>4.7777799999999999</v>
      </c>
      <c r="O4171" s="54"/>
      <c r="P4171" s="55">
        <f>IFERROR(Tabla3[[#This Row],[OCULTAR2]]-Tabla3[[#This Row],[OCULTAR2]]*Tabla3[[#This Row],[% LÍNEA]]," ")</f>
        <v>4.7777799999999999</v>
      </c>
      <c r="Q4171" s="56">
        <f>IFERROR(Tabla3[[#This Row],[% PRODUCTO]]+Tabla3[[#This Row],[% LÍNEA]]," ")</f>
        <v>0</v>
      </c>
      <c r="R4171" s="53">
        <f>Tabla3[[#This Row],[OCULTAR3]]</f>
        <v>4.7777799999999999</v>
      </c>
      <c r="S4171" s="53">
        <f>Tabla3[[#This Row],[PRECIO SIN %]]-Tabla3[[#This Row],[PRECIO SIN %]]*10%</f>
        <v>4.3000020000000001</v>
      </c>
      <c r="T4171" s="80">
        <f>(Tabla3[[#This Row],[PRECIO CON DESCT.]]-(Tabla3[[#This Row],[PRECIO CON DESCT.]]*$T$6))</f>
        <v>2.70900126</v>
      </c>
      <c r="U4171" s="96"/>
      <c r="V4171" s="94">
        <f>Tabla3[[#This Row],[PRECIO %      en $]]*Tabla3[[#This Row],[PEDIDO ]]</f>
        <v>0</v>
      </c>
      <c r="W4171" s="57">
        <f>Tabla3[[#This Row],[PRECIO CON DESCT.]]*Tabla3[[#This Row],[PEDIDO ]]</f>
        <v>0</v>
      </c>
      <c r="X4171" s="58">
        <f>Tabla3[[#This Row],[PRECIO SIN %]]*Tabla3[[#This Row],[PEDIDO ]]</f>
        <v>0</v>
      </c>
    </row>
    <row r="4172" spans="1:24" ht="33" customHeight="1" x14ac:dyDescent="0.4">
      <c r="A4172" s="125">
        <v>7592368003449</v>
      </c>
      <c r="B4172" s="59" t="s">
        <v>424</v>
      </c>
      <c r="C4172" s="59" t="s">
        <v>177</v>
      </c>
      <c r="D41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72" s="119" t="s">
        <v>4634</v>
      </c>
      <c r="F4172" s="76" t="s">
        <v>537</v>
      </c>
      <c r="G41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72" s="78">
        <v>213</v>
      </c>
      <c r="J4172" s="52">
        <v>3.11111</v>
      </c>
      <c r="K4172" s="60">
        <f>Tabla3[[#This Row],[PRECIOS]]-Tabla3[[#This Row],[PRECIOS]]*10%</f>
        <v>2.7999990000000001</v>
      </c>
      <c r="L4172" s="101"/>
      <c r="M4172" s="61"/>
      <c r="N4172" s="55">
        <f>IFERROR(Tabla3[[#This Row],[PRECIOS]]-Tabla3[[#This Row],[PRECIOS]]*Tabla3[[#This Row],[% PRODUCTO]]," ")</f>
        <v>3.11111</v>
      </c>
      <c r="O4172" s="61"/>
      <c r="P4172" s="55">
        <f>IFERROR(Tabla3[[#This Row],[OCULTAR2]]-Tabla3[[#This Row],[OCULTAR2]]*Tabla3[[#This Row],[% LÍNEA]]," ")</f>
        <v>3.11111</v>
      </c>
      <c r="Q4172" s="56">
        <f>IFERROR(Tabla3[[#This Row],[% PRODUCTO]]+Tabla3[[#This Row],[% LÍNEA]]," ")</f>
        <v>0</v>
      </c>
      <c r="R4172" s="60">
        <f>Tabla3[[#This Row],[OCULTAR3]]</f>
        <v>3.11111</v>
      </c>
      <c r="S4172" s="60">
        <f>Tabla3[[#This Row],[PRECIO SIN %]]-Tabla3[[#This Row],[PRECIO SIN %]]*10%</f>
        <v>2.7999990000000001</v>
      </c>
      <c r="T4172" s="80">
        <f>(Tabla3[[#This Row],[PRECIO CON DESCT.]]-(Tabla3[[#This Row],[PRECIO CON DESCT.]]*$T$6))</f>
        <v>1.7639993700000001</v>
      </c>
      <c r="U4172" s="96"/>
      <c r="V4172" s="94">
        <f>Tabla3[[#This Row],[PRECIO %      en $]]*Tabla3[[#This Row],[PEDIDO ]]</f>
        <v>0</v>
      </c>
      <c r="W4172" s="57">
        <f>Tabla3[[#This Row],[PRECIO CON DESCT.]]*Tabla3[[#This Row],[PEDIDO ]]</f>
        <v>0</v>
      </c>
      <c r="X4172" s="58">
        <f>Tabla3[[#This Row],[PRECIO SIN %]]*Tabla3[[#This Row],[PEDIDO ]]</f>
        <v>0</v>
      </c>
    </row>
    <row r="4173" spans="1:24" ht="33" customHeight="1" x14ac:dyDescent="0.4">
      <c r="A4173" s="124">
        <v>7592368003272</v>
      </c>
      <c r="B4173" s="51" t="s">
        <v>424</v>
      </c>
      <c r="C4173" s="51" t="s">
        <v>177</v>
      </c>
      <c r="D41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73" s="118" t="s">
        <v>4635</v>
      </c>
      <c r="F4173" s="75" t="s">
        <v>537</v>
      </c>
      <c r="G41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73" s="77">
        <v>216</v>
      </c>
      <c r="J4173" s="52">
        <v>6.9777800000000001</v>
      </c>
      <c r="K4173" s="53">
        <f>Tabla3[[#This Row],[PRECIOS]]-Tabla3[[#This Row],[PRECIOS]]*10%</f>
        <v>6.2800019999999996</v>
      </c>
      <c r="L4173" s="101"/>
      <c r="M4173" s="54"/>
      <c r="N4173" s="55">
        <f>IFERROR(Tabla3[[#This Row],[PRECIOS]]-Tabla3[[#This Row],[PRECIOS]]*Tabla3[[#This Row],[% PRODUCTO]]," ")</f>
        <v>6.9777800000000001</v>
      </c>
      <c r="O4173" s="54"/>
      <c r="P4173" s="55">
        <f>IFERROR(Tabla3[[#This Row],[OCULTAR2]]-Tabla3[[#This Row],[OCULTAR2]]*Tabla3[[#This Row],[% LÍNEA]]," ")</f>
        <v>6.9777800000000001</v>
      </c>
      <c r="Q4173" s="56">
        <f>IFERROR(Tabla3[[#This Row],[% PRODUCTO]]+Tabla3[[#This Row],[% LÍNEA]]," ")</f>
        <v>0</v>
      </c>
      <c r="R4173" s="53">
        <f>Tabla3[[#This Row],[OCULTAR3]]</f>
        <v>6.9777800000000001</v>
      </c>
      <c r="S4173" s="53">
        <f>Tabla3[[#This Row],[PRECIO SIN %]]-Tabla3[[#This Row],[PRECIO SIN %]]*10%</f>
        <v>6.2800019999999996</v>
      </c>
      <c r="T4173" s="80">
        <f>(Tabla3[[#This Row],[PRECIO CON DESCT.]]-(Tabla3[[#This Row],[PRECIO CON DESCT.]]*$T$6))</f>
        <v>3.9564012599999998</v>
      </c>
      <c r="U4173" s="96"/>
      <c r="V4173" s="94">
        <f>Tabla3[[#This Row],[PRECIO %      en $]]*Tabla3[[#This Row],[PEDIDO ]]</f>
        <v>0</v>
      </c>
      <c r="W4173" s="57">
        <f>Tabla3[[#This Row],[PRECIO CON DESCT.]]*Tabla3[[#This Row],[PEDIDO ]]</f>
        <v>0</v>
      </c>
      <c r="X4173" s="58">
        <f>Tabla3[[#This Row],[PRECIO SIN %]]*Tabla3[[#This Row],[PEDIDO ]]</f>
        <v>0</v>
      </c>
    </row>
    <row r="4174" spans="1:24" ht="33" customHeight="1" x14ac:dyDescent="0.4">
      <c r="A4174" s="125">
        <v>112345202237</v>
      </c>
      <c r="B4174" s="59" t="s">
        <v>424</v>
      </c>
      <c r="C4174" s="59" t="s">
        <v>194</v>
      </c>
      <c r="D41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74" s="119" t="s">
        <v>4636</v>
      </c>
      <c r="F4174" s="76" t="s">
        <v>537</v>
      </c>
      <c r="G41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74" s="78">
        <v>363</v>
      </c>
      <c r="J4174" s="52">
        <v>4.4444400000000002</v>
      </c>
      <c r="K4174" s="60">
        <f>Tabla3[[#This Row],[PRECIOS]]-Tabla3[[#This Row],[PRECIOS]]*10%</f>
        <v>3.9999960000000003</v>
      </c>
      <c r="L4174" s="101"/>
      <c r="M4174" s="61"/>
      <c r="N4174" s="55">
        <f>IFERROR(Tabla3[[#This Row],[PRECIOS]]-Tabla3[[#This Row],[PRECIOS]]*Tabla3[[#This Row],[% PRODUCTO]]," ")</f>
        <v>4.4444400000000002</v>
      </c>
      <c r="O4174" s="61"/>
      <c r="P4174" s="55">
        <f>IFERROR(Tabla3[[#This Row],[OCULTAR2]]-Tabla3[[#This Row],[OCULTAR2]]*Tabla3[[#This Row],[% LÍNEA]]," ")</f>
        <v>4.4444400000000002</v>
      </c>
      <c r="Q4174" s="56">
        <f>IFERROR(Tabla3[[#This Row],[% PRODUCTO]]+Tabla3[[#This Row],[% LÍNEA]]," ")</f>
        <v>0</v>
      </c>
      <c r="R4174" s="60">
        <f>Tabla3[[#This Row],[OCULTAR3]]</f>
        <v>4.4444400000000002</v>
      </c>
      <c r="S4174" s="60">
        <f>Tabla3[[#This Row],[PRECIO SIN %]]-Tabla3[[#This Row],[PRECIO SIN %]]*10%</f>
        <v>3.9999960000000003</v>
      </c>
      <c r="T4174" s="80">
        <f>(Tabla3[[#This Row],[PRECIO CON DESCT.]]-(Tabla3[[#This Row],[PRECIO CON DESCT.]]*$T$6))</f>
        <v>2.5199974800000002</v>
      </c>
      <c r="U4174" s="96"/>
      <c r="V4174" s="94">
        <f>Tabla3[[#This Row],[PRECIO %      en $]]*Tabla3[[#This Row],[PEDIDO ]]</f>
        <v>0</v>
      </c>
      <c r="W4174" s="57">
        <f>Tabla3[[#This Row],[PRECIO CON DESCT.]]*Tabla3[[#This Row],[PEDIDO ]]</f>
        <v>0</v>
      </c>
      <c r="X4174" s="58">
        <f>Tabla3[[#This Row],[PRECIO SIN %]]*Tabla3[[#This Row],[PEDIDO ]]</f>
        <v>0</v>
      </c>
    </row>
    <row r="4175" spans="1:24" ht="33" customHeight="1" x14ac:dyDescent="0.4">
      <c r="A4175" s="124">
        <v>7597134000868</v>
      </c>
      <c r="B4175" s="51" t="s">
        <v>424</v>
      </c>
      <c r="C4175" s="51" t="s">
        <v>426</v>
      </c>
      <c r="D41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75" s="118" t="s">
        <v>4637</v>
      </c>
      <c r="F4175" s="75" t="s">
        <v>537</v>
      </c>
      <c r="G41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75" s="77">
        <v>41</v>
      </c>
      <c r="J4175" s="52">
        <v>8.6666699999999999</v>
      </c>
      <c r="K4175" s="53">
        <f>Tabla3[[#This Row],[PRECIOS]]-Tabla3[[#This Row],[PRECIOS]]*10%</f>
        <v>7.8000030000000002</v>
      </c>
      <c r="L4175" s="101"/>
      <c r="M4175" s="54"/>
      <c r="N4175" s="55">
        <f>IFERROR(Tabla3[[#This Row],[PRECIOS]]-Tabla3[[#This Row],[PRECIOS]]*Tabla3[[#This Row],[% PRODUCTO]]," ")</f>
        <v>8.6666699999999999</v>
      </c>
      <c r="O4175" s="54"/>
      <c r="P4175" s="55">
        <f>IFERROR(Tabla3[[#This Row],[OCULTAR2]]-Tabla3[[#This Row],[OCULTAR2]]*Tabla3[[#This Row],[% LÍNEA]]," ")</f>
        <v>8.6666699999999999</v>
      </c>
      <c r="Q4175" s="56">
        <f>IFERROR(Tabla3[[#This Row],[% PRODUCTO]]+Tabla3[[#This Row],[% LÍNEA]]," ")</f>
        <v>0</v>
      </c>
      <c r="R4175" s="53">
        <f>Tabla3[[#This Row],[OCULTAR3]]</f>
        <v>8.6666699999999999</v>
      </c>
      <c r="S4175" s="53">
        <f>Tabla3[[#This Row],[PRECIO SIN %]]-Tabla3[[#This Row],[PRECIO SIN %]]*10%</f>
        <v>7.8000030000000002</v>
      </c>
      <c r="T4175" s="80">
        <f>(Tabla3[[#This Row],[PRECIO CON DESCT.]]-(Tabla3[[#This Row],[PRECIO CON DESCT.]]*$T$6))</f>
        <v>4.9140018899999998</v>
      </c>
      <c r="U4175" s="96"/>
      <c r="V4175" s="94">
        <f>Tabla3[[#This Row],[PRECIO %      en $]]*Tabla3[[#This Row],[PEDIDO ]]</f>
        <v>0</v>
      </c>
      <c r="W4175" s="57">
        <f>Tabla3[[#This Row],[PRECIO CON DESCT.]]*Tabla3[[#This Row],[PEDIDO ]]</f>
        <v>0</v>
      </c>
      <c r="X4175" s="58">
        <f>Tabla3[[#This Row],[PRECIO SIN %]]*Tabla3[[#This Row],[PEDIDO ]]</f>
        <v>0</v>
      </c>
    </row>
    <row r="4176" spans="1:24" ht="33" customHeight="1" x14ac:dyDescent="0.4">
      <c r="A4176" s="125">
        <v>7597134000882</v>
      </c>
      <c r="B4176" s="59" t="s">
        <v>424</v>
      </c>
      <c r="C4176" s="59" t="s">
        <v>426</v>
      </c>
      <c r="D41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76" s="119" t="s">
        <v>4638</v>
      </c>
      <c r="F4176" s="76" t="s">
        <v>537</v>
      </c>
      <c r="G41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76" s="78">
        <v>110</v>
      </c>
      <c r="J4176" s="52">
        <v>7.7777799999999999</v>
      </c>
      <c r="K4176" s="60">
        <f>Tabla3[[#This Row],[PRECIOS]]-Tabla3[[#This Row],[PRECIOS]]*10%</f>
        <v>7.0000020000000003</v>
      </c>
      <c r="L4176" s="101"/>
      <c r="M4176" s="61"/>
      <c r="N4176" s="55">
        <f>IFERROR(Tabla3[[#This Row],[PRECIOS]]-Tabla3[[#This Row],[PRECIOS]]*Tabla3[[#This Row],[% PRODUCTO]]," ")</f>
        <v>7.7777799999999999</v>
      </c>
      <c r="O4176" s="61"/>
      <c r="P4176" s="55">
        <f>IFERROR(Tabla3[[#This Row],[OCULTAR2]]-Tabla3[[#This Row],[OCULTAR2]]*Tabla3[[#This Row],[% LÍNEA]]," ")</f>
        <v>7.7777799999999999</v>
      </c>
      <c r="Q4176" s="56">
        <f>IFERROR(Tabla3[[#This Row],[% PRODUCTO]]+Tabla3[[#This Row],[% LÍNEA]]," ")</f>
        <v>0</v>
      </c>
      <c r="R4176" s="60">
        <f>Tabla3[[#This Row],[OCULTAR3]]</f>
        <v>7.7777799999999999</v>
      </c>
      <c r="S4176" s="60">
        <f>Tabla3[[#This Row],[PRECIO SIN %]]-Tabla3[[#This Row],[PRECIO SIN %]]*10%</f>
        <v>7.0000020000000003</v>
      </c>
      <c r="T4176" s="80">
        <f>(Tabla3[[#This Row],[PRECIO CON DESCT.]]-(Tabla3[[#This Row],[PRECIO CON DESCT.]]*$T$6))</f>
        <v>4.4100012599999996</v>
      </c>
      <c r="U4176" s="96"/>
      <c r="V4176" s="94">
        <f>Tabla3[[#This Row],[PRECIO %      en $]]*Tabla3[[#This Row],[PEDIDO ]]</f>
        <v>0</v>
      </c>
      <c r="W4176" s="57">
        <f>Tabla3[[#This Row],[PRECIO CON DESCT.]]*Tabla3[[#This Row],[PEDIDO ]]</f>
        <v>0</v>
      </c>
      <c r="X4176" s="58">
        <f>Tabla3[[#This Row],[PRECIO SIN %]]*Tabla3[[#This Row],[PEDIDO ]]</f>
        <v>0</v>
      </c>
    </row>
    <row r="4177" spans="1:24" ht="33" customHeight="1" x14ac:dyDescent="0.4">
      <c r="A4177" s="124">
        <v>6977234271244</v>
      </c>
      <c r="B4177" s="51" t="s">
        <v>424</v>
      </c>
      <c r="C4177" s="51" t="s">
        <v>120</v>
      </c>
      <c r="D41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77" s="118" t="s">
        <v>4639</v>
      </c>
      <c r="F4177" s="75" t="s">
        <v>537</v>
      </c>
      <c r="G41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77" s="77">
        <v>13</v>
      </c>
      <c r="J4177" s="52">
        <v>6.7777799999999999</v>
      </c>
      <c r="K4177" s="53">
        <f>Tabla3[[#This Row],[PRECIOS]]-Tabla3[[#This Row],[PRECIOS]]*10%</f>
        <v>6.1000019999999999</v>
      </c>
      <c r="L4177" s="101"/>
      <c r="M4177" s="54"/>
      <c r="N4177" s="55">
        <f>IFERROR(Tabla3[[#This Row],[PRECIOS]]-Tabla3[[#This Row],[PRECIOS]]*Tabla3[[#This Row],[% PRODUCTO]]," ")</f>
        <v>6.7777799999999999</v>
      </c>
      <c r="O4177" s="54"/>
      <c r="P4177" s="55">
        <f>IFERROR(Tabla3[[#This Row],[OCULTAR2]]-Tabla3[[#This Row],[OCULTAR2]]*Tabla3[[#This Row],[% LÍNEA]]," ")</f>
        <v>6.7777799999999999</v>
      </c>
      <c r="Q4177" s="56">
        <f>IFERROR(Tabla3[[#This Row],[% PRODUCTO]]+Tabla3[[#This Row],[% LÍNEA]]," ")</f>
        <v>0</v>
      </c>
      <c r="R4177" s="53">
        <f>Tabla3[[#This Row],[OCULTAR3]]</f>
        <v>6.7777799999999999</v>
      </c>
      <c r="S4177" s="53">
        <f>Tabla3[[#This Row],[PRECIO SIN %]]-Tabla3[[#This Row],[PRECIO SIN %]]*10%</f>
        <v>6.1000019999999999</v>
      </c>
      <c r="T4177" s="80">
        <f>(Tabla3[[#This Row],[PRECIO CON DESCT.]]-(Tabla3[[#This Row],[PRECIO CON DESCT.]]*$T$6))</f>
        <v>3.8430012599999999</v>
      </c>
      <c r="U4177" s="96"/>
      <c r="V4177" s="94">
        <f>Tabla3[[#This Row],[PRECIO %      en $]]*Tabla3[[#This Row],[PEDIDO ]]</f>
        <v>0</v>
      </c>
      <c r="W4177" s="57">
        <f>Tabla3[[#This Row],[PRECIO CON DESCT.]]*Tabla3[[#This Row],[PEDIDO ]]</f>
        <v>0</v>
      </c>
      <c r="X4177" s="58">
        <f>Tabla3[[#This Row],[PRECIO SIN %]]*Tabla3[[#This Row],[PEDIDO ]]</f>
        <v>0</v>
      </c>
    </row>
    <row r="4178" spans="1:24" ht="33" customHeight="1" x14ac:dyDescent="0.4">
      <c r="A4178" s="125">
        <v>7598928260925</v>
      </c>
      <c r="B4178" s="59" t="s">
        <v>424</v>
      </c>
      <c r="C4178" s="59" t="s">
        <v>430</v>
      </c>
      <c r="D41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78" s="119" t="s">
        <v>4640</v>
      </c>
      <c r="F4178" s="76" t="s">
        <v>537</v>
      </c>
      <c r="G41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78" s="78">
        <v>19</v>
      </c>
      <c r="J4178" s="52">
        <v>10.11111</v>
      </c>
      <c r="K4178" s="60">
        <f>Tabla3[[#This Row],[PRECIOS]]-Tabla3[[#This Row],[PRECIOS]]*10%</f>
        <v>9.0999990000000004</v>
      </c>
      <c r="L4178" s="101"/>
      <c r="M4178" s="61"/>
      <c r="N4178" s="55">
        <f>IFERROR(Tabla3[[#This Row],[PRECIOS]]-Tabla3[[#This Row],[PRECIOS]]*Tabla3[[#This Row],[% PRODUCTO]]," ")</f>
        <v>10.11111</v>
      </c>
      <c r="O4178" s="61"/>
      <c r="P4178" s="55">
        <f>IFERROR(Tabla3[[#This Row],[OCULTAR2]]-Tabla3[[#This Row],[OCULTAR2]]*Tabla3[[#This Row],[% LÍNEA]]," ")</f>
        <v>10.11111</v>
      </c>
      <c r="Q4178" s="56">
        <f>IFERROR(Tabla3[[#This Row],[% PRODUCTO]]+Tabla3[[#This Row],[% LÍNEA]]," ")</f>
        <v>0</v>
      </c>
      <c r="R4178" s="60">
        <f>Tabla3[[#This Row],[OCULTAR3]]</f>
        <v>10.11111</v>
      </c>
      <c r="S4178" s="60">
        <f>Tabla3[[#This Row],[PRECIO SIN %]]-Tabla3[[#This Row],[PRECIO SIN %]]*10%</f>
        <v>9.0999990000000004</v>
      </c>
      <c r="T4178" s="80">
        <f>(Tabla3[[#This Row],[PRECIO CON DESCT.]]-(Tabla3[[#This Row],[PRECIO CON DESCT.]]*$T$6))</f>
        <v>5.7329993699999999</v>
      </c>
      <c r="U4178" s="96"/>
      <c r="V4178" s="94">
        <f>Tabla3[[#This Row],[PRECIO %      en $]]*Tabla3[[#This Row],[PEDIDO ]]</f>
        <v>0</v>
      </c>
      <c r="W4178" s="57">
        <f>Tabla3[[#This Row],[PRECIO CON DESCT.]]*Tabla3[[#This Row],[PEDIDO ]]</f>
        <v>0</v>
      </c>
      <c r="X4178" s="58">
        <f>Tabla3[[#This Row],[PRECIO SIN %]]*Tabla3[[#This Row],[PEDIDO ]]</f>
        <v>0</v>
      </c>
    </row>
    <row r="4179" spans="1:24" ht="33" customHeight="1" x14ac:dyDescent="0.4">
      <c r="A4179" s="124">
        <v>7591619519098</v>
      </c>
      <c r="B4179" s="51" t="s">
        <v>424</v>
      </c>
      <c r="C4179" s="51" t="s">
        <v>156</v>
      </c>
      <c r="D41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79" s="118" t="s">
        <v>4641</v>
      </c>
      <c r="F4179" s="75" t="s">
        <v>537</v>
      </c>
      <c r="G41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79" s="77">
        <v>20</v>
      </c>
      <c r="J4179" s="52">
        <v>11.44444</v>
      </c>
      <c r="K4179" s="53">
        <f>Tabla3[[#This Row],[PRECIOS]]-Tabla3[[#This Row],[PRECIOS]]*10%</f>
        <v>10.299996</v>
      </c>
      <c r="L4179" s="101"/>
      <c r="M4179" s="54"/>
      <c r="N4179" s="55">
        <f>IFERROR(Tabla3[[#This Row],[PRECIOS]]-Tabla3[[#This Row],[PRECIOS]]*Tabla3[[#This Row],[% PRODUCTO]]," ")</f>
        <v>11.44444</v>
      </c>
      <c r="O4179" s="54"/>
      <c r="P4179" s="55">
        <f>IFERROR(Tabla3[[#This Row],[OCULTAR2]]-Tabla3[[#This Row],[OCULTAR2]]*Tabla3[[#This Row],[% LÍNEA]]," ")</f>
        <v>11.44444</v>
      </c>
      <c r="Q4179" s="56">
        <f>IFERROR(Tabla3[[#This Row],[% PRODUCTO]]+Tabla3[[#This Row],[% LÍNEA]]," ")</f>
        <v>0</v>
      </c>
      <c r="R4179" s="53">
        <f>Tabla3[[#This Row],[OCULTAR3]]</f>
        <v>11.44444</v>
      </c>
      <c r="S4179" s="53">
        <f>Tabla3[[#This Row],[PRECIO SIN %]]-Tabla3[[#This Row],[PRECIO SIN %]]*10%</f>
        <v>10.299996</v>
      </c>
      <c r="T4179" s="80">
        <f>(Tabla3[[#This Row],[PRECIO CON DESCT.]]-(Tabla3[[#This Row],[PRECIO CON DESCT.]]*$T$6))</f>
        <v>6.4889974800000001</v>
      </c>
      <c r="U4179" s="96"/>
      <c r="V4179" s="94">
        <f>Tabla3[[#This Row],[PRECIO %      en $]]*Tabla3[[#This Row],[PEDIDO ]]</f>
        <v>0</v>
      </c>
      <c r="W4179" s="57">
        <f>Tabla3[[#This Row],[PRECIO CON DESCT.]]*Tabla3[[#This Row],[PEDIDO ]]</f>
        <v>0</v>
      </c>
      <c r="X4179" s="58">
        <f>Tabla3[[#This Row],[PRECIO SIN %]]*Tabla3[[#This Row],[PEDIDO ]]</f>
        <v>0</v>
      </c>
    </row>
    <row r="4180" spans="1:24" ht="33" customHeight="1" x14ac:dyDescent="0.4">
      <c r="A4180" s="125">
        <v>7591616002951</v>
      </c>
      <c r="B4180" s="59" t="s">
        <v>424</v>
      </c>
      <c r="C4180" s="59" t="s">
        <v>198</v>
      </c>
      <c r="D41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80" s="119" t="s">
        <v>4642</v>
      </c>
      <c r="F4180" s="76" t="s">
        <v>537</v>
      </c>
      <c r="G41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80" s="78">
        <v>31</v>
      </c>
      <c r="J4180" s="52">
        <v>6.4444400000000002</v>
      </c>
      <c r="K4180" s="60">
        <f>Tabla3[[#This Row],[PRECIOS]]-Tabla3[[#This Row],[PRECIOS]]*10%</f>
        <v>5.7999960000000002</v>
      </c>
      <c r="L4180" s="101"/>
      <c r="M4180" s="61"/>
      <c r="N4180" s="55">
        <f>IFERROR(Tabla3[[#This Row],[PRECIOS]]-Tabla3[[#This Row],[PRECIOS]]*Tabla3[[#This Row],[% PRODUCTO]]," ")</f>
        <v>6.4444400000000002</v>
      </c>
      <c r="O4180" s="61"/>
      <c r="P4180" s="55">
        <f>IFERROR(Tabla3[[#This Row],[OCULTAR2]]-Tabla3[[#This Row],[OCULTAR2]]*Tabla3[[#This Row],[% LÍNEA]]," ")</f>
        <v>6.4444400000000002</v>
      </c>
      <c r="Q4180" s="56">
        <f>IFERROR(Tabla3[[#This Row],[% PRODUCTO]]+Tabla3[[#This Row],[% LÍNEA]]," ")</f>
        <v>0</v>
      </c>
      <c r="R4180" s="60">
        <f>Tabla3[[#This Row],[OCULTAR3]]</f>
        <v>6.4444400000000002</v>
      </c>
      <c r="S4180" s="60">
        <f>Tabla3[[#This Row],[PRECIO SIN %]]-Tabla3[[#This Row],[PRECIO SIN %]]*10%</f>
        <v>5.7999960000000002</v>
      </c>
      <c r="T4180" s="80">
        <f>(Tabla3[[#This Row],[PRECIO CON DESCT.]]-(Tabla3[[#This Row],[PRECIO CON DESCT.]]*$T$6))</f>
        <v>3.6539974800000001</v>
      </c>
      <c r="U4180" s="96"/>
      <c r="V4180" s="94">
        <f>Tabla3[[#This Row],[PRECIO %      en $]]*Tabla3[[#This Row],[PEDIDO ]]</f>
        <v>0</v>
      </c>
      <c r="W4180" s="57">
        <f>Tabla3[[#This Row],[PRECIO CON DESCT.]]*Tabla3[[#This Row],[PEDIDO ]]</f>
        <v>0</v>
      </c>
      <c r="X4180" s="58">
        <f>Tabla3[[#This Row],[PRECIO SIN %]]*Tabla3[[#This Row],[PEDIDO ]]</f>
        <v>0</v>
      </c>
    </row>
    <row r="4181" spans="1:24" ht="33" customHeight="1" x14ac:dyDescent="0.4">
      <c r="A4181" s="124">
        <v>7599028000121</v>
      </c>
      <c r="B4181" s="51" t="s">
        <v>424</v>
      </c>
      <c r="C4181" s="51" t="s">
        <v>154</v>
      </c>
      <c r="D41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81" s="118" t="s">
        <v>4643</v>
      </c>
      <c r="F4181" s="75" t="s">
        <v>537</v>
      </c>
      <c r="G41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81" s="77">
        <v>17</v>
      </c>
      <c r="J4181" s="52">
        <v>3.8555600000000001</v>
      </c>
      <c r="K4181" s="53">
        <f>Tabla3[[#This Row],[PRECIOS]]-Tabla3[[#This Row],[PRECIOS]]*10%</f>
        <v>3.4700040000000003</v>
      </c>
      <c r="L4181" s="101"/>
      <c r="M4181" s="54"/>
      <c r="N4181" s="55">
        <f>IFERROR(Tabla3[[#This Row],[PRECIOS]]-Tabla3[[#This Row],[PRECIOS]]*Tabla3[[#This Row],[% PRODUCTO]]," ")</f>
        <v>3.8555600000000001</v>
      </c>
      <c r="O4181" s="54"/>
      <c r="P4181" s="55">
        <f>IFERROR(Tabla3[[#This Row],[OCULTAR2]]-Tabla3[[#This Row],[OCULTAR2]]*Tabla3[[#This Row],[% LÍNEA]]," ")</f>
        <v>3.8555600000000001</v>
      </c>
      <c r="Q4181" s="56">
        <f>IFERROR(Tabla3[[#This Row],[% PRODUCTO]]+Tabla3[[#This Row],[% LÍNEA]]," ")</f>
        <v>0</v>
      </c>
      <c r="R4181" s="53">
        <f>Tabla3[[#This Row],[OCULTAR3]]</f>
        <v>3.8555600000000001</v>
      </c>
      <c r="S4181" s="53">
        <f>Tabla3[[#This Row],[PRECIO SIN %]]-Tabla3[[#This Row],[PRECIO SIN %]]*10%</f>
        <v>3.4700040000000003</v>
      </c>
      <c r="T4181" s="80">
        <f>(Tabla3[[#This Row],[PRECIO CON DESCT.]]-(Tabla3[[#This Row],[PRECIO CON DESCT.]]*$T$6))</f>
        <v>2.1861025200000004</v>
      </c>
      <c r="U4181" s="96"/>
      <c r="V4181" s="94">
        <f>Tabla3[[#This Row],[PRECIO %      en $]]*Tabla3[[#This Row],[PEDIDO ]]</f>
        <v>0</v>
      </c>
      <c r="W4181" s="57">
        <f>Tabla3[[#This Row],[PRECIO CON DESCT.]]*Tabla3[[#This Row],[PEDIDO ]]</f>
        <v>0</v>
      </c>
      <c r="X4181" s="58">
        <f>Tabla3[[#This Row],[PRECIO SIN %]]*Tabla3[[#This Row],[PEDIDO ]]</f>
        <v>0</v>
      </c>
    </row>
    <row r="4182" spans="1:24" ht="33" customHeight="1" x14ac:dyDescent="0.4">
      <c r="A4182" s="125">
        <v>7599028000138</v>
      </c>
      <c r="B4182" s="59" t="s">
        <v>424</v>
      </c>
      <c r="C4182" s="59" t="s">
        <v>154</v>
      </c>
      <c r="D41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82" s="119" t="s">
        <v>4644</v>
      </c>
      <c r="F4182" s="76" t="s">
        <v>537</v>
      </c>
      <c r="G41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82" s="78">
        <v>24</v>
      </c>
      <c r="J4182" s="52">
        <v>4.11111</v>
      </c>
      <c r="K4182" s="60">
        <f>Tabla3[[#This Row],[PRECIOS]]-Tabla3[[#This Row],[PRECIOS]]*10%</f>
        <v>3.699999</v>
      </c>
      <c r="L4182" s="101"/>
      <c r="M4182" s="61"/>
      <c r="N4182" s="55">
        <f>IFERROR(Tabla3[[#This Row],[PRECIOS]]-Tabla3[[#This Row],[PRECIOS]]*Tabla3[[#This Row],[% PRODUCTO]]," ")</f>
        <v>4.11111</v>
      </c>
      <c r="O4182" s="61"/>
      <c r="P4182" s="55">
        <f>IFERROR(Tabla3[[#This Row],[OCULTAR2]]-Tabla3[[#This Row],[OCULTAR2]]*Tabla3[[#This Row],[% LÍNEA]]," ")</f>
        <v>4.11111</v>
      </c>
      <c r="Q4182" s="56">
        <f>IFERROR(Tabla3[[#This Row],[% PRODUCTO]]+Tabla3[[#This Row],[% LÍNEA]]," ")</f>
        <v>0</v>
      </c>
      <c r="R4182" s="60">
        <f>Tabla3[[#This Row],[OCULTAR3]]</f>
        <v>4.11111</v>
      </c>
      <c r="S4182" s="60">
        <f>Tabla3[[#This Row],[PRECIO SIN %]]-Tabla3[[#This Row],[PRECIO SIN %]]*10%</f>
        <v>3.699999</v>
      </c>
      <c r="T4182" s="80">
        <f>(Tabla3[[#This Row],[PRECIO CON DESCT.]]-(Tabla3[[#This Row],[PRECIO CON DESCT.]]*$T$6))</f>
        <v>2.3309993699999998</v>
      </c>
      <c r="U4182" s="96"/>
      <c r="V4182" s="94">
        <f>Tabla3[[#This Row],[PRECIO %      en $]]*Tabla3[[#This Row],[PEDIDO ]]</f>
        <v>0</v>
      </c>
      <c r="W4182" s="57">
        <f>Tabla3[[#This Row],[PRECIO CON DESCT.]]*Tabla3[[#This Row],[PEDIDO ]]</f>
        <v>0</v>
      </c>
      <c r="X4182" s="58">
        <f>Tabla3[[#This Row],[PRECIO SIN %]]*Tabla3[[#This Row],[PEDIDO ]]</f>
        <v>0</v>
      </c>
    </row>
    <row r="4183" spans="1:24" ht="33" customHeight="1" x14ac:dyDescent="0.4">
      <c r="A4183" s="124">
        <v>7599028000640</v>
      </c>
      <c r="B4183" s="51" t="s">
        <v>424</v>
      </c>
      <c r="C4183" s="51" t="s">
        <v>154</v>
      </c>
      <c r="D41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83" s="118" t="s">
        <v>4645</v>
      </c>
      <c r="F4183" s="75" t="s">
        <v>537</v>
      </c>
      <c r="G41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83" s="77">
        <v>4</v>
      </c>
      <c r="J4183" s="52">
        <v>2.5888900000000001</v>
      </c>
      <c r="K4183" s="53">
        <f>Tabla3[[#This Row],[PRECIOS]]-Tabla3[[#This Row],[PRECIOS]]*10%</f>
        <v>2.3300010000000002</v>
      </c>
      <c r="L4183" s="101"/>
      <c r="M4183" s="54"/>
      <c r="N4183" s="55">
        <f>IFERROR(Tabla3[[#This Row],[PRECIOS]]-Tabla3[[#This Row],[PRECIOS]]*Tabla3[[#This Row],[% PRODUCTO]]," ")</f>
        <v>2.5888900000000001</v>
      </c>
      <c r="O4183" s="54"/>
      <c r="P4183" s="55">
        <f>IFERROR(Tabla3[[#This Row],[OCULTAR2]]-Tabla3[[#This Row],[OCULTAR2]]*Tabla3[[#This Row],[% LÍNEA]]," ")</f>
        <v>2.5888900000000001</v>
      </c>
      <c r="Q4183" s="56">
        <f>IFERROR(Tabla3[[#This Row],[% PRODUCTO]]+Tabla3[[#This Row],[% LÍNEA]]," ")</f>
        <v>0</v>
      </c>
      <c r="R4183" s="53">
        <f>Tabla3[[#This Row],[OCULTAR3]]</f>
        <v>2.5888900000000001</v>
      </c>
      <c r="S4183" s="53">
        <f>Tabla3[[#This Row],[PRECIO SIN %]]-Tabla3[[#This Row],[PRECIO SIN %]]*10%</f>
        <v>2.3300010000000002</v>
      </c>
      <c r="T4183" s="80">
        <f>(Tabla3[[#This Row],[PRECIO CON DESCT.]]-(Tabla3[[#This Row],[PRECIO CON DESCT.]]*$T$6))</f>
        <v>1.4679006300000002</v>
      </c>
      <c r="U4183" s="96"/>
      <c r="V4183" s="94">
        <f>Tabla3[[#This Row],[PRECIO %      en $]]*Tabla3[[#This Row],[PEDIDO ]]</f>
        <v>0</v>
      </c>
      <c r="W4183" s="57">
        <f>Tabla3[[#This Row],[PRECIO CON DESCT.]]*Tabla3[[#This Row],[PEDIDO ]]</f>
        <v>0</v>
      </c>
      <c r="X4183" s="58">
        <f>Tabla3[[#This Row],[PRECIO SIN %]]*Tabla3[[#This Row],[PEDIDO ]]</f>
        <v>0</v>
      </c>
    </row>
    <row r="4184" spans="1:24" ht="33" customHeight="1" x14ac:dyDescent="0.4">
      <c r="A4184" s="125">
        <v>7592141001631</v>
      </c>
      <c r="B4184" s="59" t="s">
        <v>424</v>
      </c>
      <c r="C4184" s="59" t="s">
        <v>435</v>
      </c>
      <c r="D41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84" s="119" t="s">
        <v>4646</v>
      </c>
      <c r="F4184" s="76" t="s">
        <v>537</v>
      </c>
      <c r="G41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84" s="78">
        <v>281</v>
      </c>
      <c r="J4184" s="52">
        <v>2.3333300000000001</v>
      </c>
      <c r="K4184" s="60">
        <f>Tabla3[[#This Row],[PRECIOS]]-Tabla3[[#This Row],[PRECIOS]]*10%</f>
        <v>2.0999970000000001</v>
      </c>
      <c r="L4184" s="101"/>
      <c r="M4184" s="61"/>
      <c r="N4184" s="55">
        <f>IFERROR(Tabla3[[#This Row],[PRECIOS]]-Tabla3[[#This Row],[PRECIOS]]*Tabla3[[#This Row],[% PRODUCTO]]," ")</f>
        <v>2.3333300000000001</v>
      </c>
      <c r="O4184" s="61"/>
      <c r="P4184" s="55">
        <f>IFERROR(Tabla3[[#This Row],[OCULTAR2]]-Tabla3[[#This Row],[OCULTAR2]]*Tabla3[[#This Row],[% LÍNEA]]," ")</f>
        <v>2.3333300000000001</v>
      </c>
      <c r="Q4184" s="56">
        <f>IFERROR(Tabla3[[#This Row],[% PRODUCTO]]+Tabla3[[#This Row],[% LÍNEA]]," ")</f>
        <v>0</v>
      </c>
      <c r="R4184" s="60">
        <f>Tabla3[[#This Row],[OCULTAR3]]</f>
        <v>2.3333300000000001</v>
      </c>
      <c r="S4184" s="60">
        <f>Tabla3[[#This Row],[PRECIO SIN %]]-Tabla3[[#This Row],[PRECIO SIN %]]*10%</f>
        <v>2.0999970000000001</v>
      </c>
      <c r="T4184" s="80">
        <f>(Tabla3[[#This Row],[PRECIO CON DESCT.]]-(Tabla3[[#This Row],[PRECIO CON DESCT.]]*$T$6))</f>
        <v>1.3229981100000001</v>
      </c>
      <c r="U4184" s="96"/>
      <c r="V4184" s="94">
        <f>Tabla3[[#This Row],[PRECIO %      en $]]*Tabla3[[#This Row],[PEDIDO ]]</f>
        <v>0</v>
      </c>
      <c r="W4184" s="57">
        <f>Tabla3[[#This Row],[PRECIO CON DESCT.]]*Tabla3[[#This Row],[PEDIDO ]]</f>
        <v>0</v>
      </c>
      <c r="X4184" s="58">
        <f>Tabla3[[#This Row],[PRECIO SIN %]]*Tabla3[[#This Row],[PEDIDO ]]</f>
        <v>0</v>
      </c>
    </row>
    <row r="4185" spans="1:24" ht="33" customHeight="1" x14ac:dyDescent="0.4">
      <c r="A4185" s="124">
        <v>7594001450474</v>
      </c>
      <c r="B4185" s="51" t="s">
        <v>424</v>
      </c>
      <c r="C4185" s="51" t="s">
        <v>427</v>
      </c>
      <c r="D41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85" s="118" t="s">
        <v>4647</v>
      </c>
      <c r="F4185" s="75" t="s">
        <v>537</v>
      </c>
      <c r="G41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85" s="77">
        <v>240</v>
      </c>
      <c r="J4185" s="52">
        <v>2.4</v>
      </c>
      <c r="K4185" s="53">
        <f>Tabla3[[#This Row],[PRECIOS]]-Tabla3[[#This Row],[PRECIOS]]*10%</f>
        <v>2.16</v>
      </c>
      <c r="L4185" s="101"/>
      <c r="M4185" s="54"/>
      <c r="N4185" s="55">
        <f>IFERROR(Tabla3[[#This Row],[PRECIOS]]-Tabla3[[#This Row],[PRECIOS]]*Tabla3[[#This Row],[% PRODUCTO]]," ")</f>
        <v>2.4</v>
      </c>
      <c r="O4185" s="54"/>
      <c r="P4185" s="55">
        <f>IFERROR(Tabla3[[#This Row],[OCULTAR2]]-Tabla3[[#This Row],[OCULTAR2]]*Tabla3[[#This Row],[% LÍNEA]]," ")</f>
        <v>2.4</v>
      </c>
      <c r="Q4185" s="56">
        <f>IFERROR(Tabla3[[#This Row],[% PRODUCTO]]+Tabla3[[#This Row],[% LÍNEA]]," ")</f>
        <v>0</v>
      </c>
      <c r="R4185" s="53">
        <f>Tabla3[[#This Row],[OCULTAR3]]</f>
        <v>2.4</v>
      </c>
      <c r="S4185" s="53">
        <f>Tabla3[[#This Row],[PRECIO SIN %]]-Tabla3[[#This Row],[PRECIO SIN %]]*10%</f>
        <v>2.16</v>
      </c>
      <c r="T4185" s="80">
        <f>(Tabla3[[#This Row],[PRECIO CON DESCT.]]-(Tabla3[[#This Row],[PRECIO CON DESCT.]]*$T$6))</f>
        <v>1.3608000000000002</v>
      </c>
      <c r="U4185" s="96"/>
      <c r="V4185" s="94">
        <f>Tabla3[[#This Row],[PRECIO %      en $]]*Tabla3[[#This Row],[PEDIDO ]]</f>
        <v>0</v>
      </c>
      <c r="W4185" s="57">
        <f>Tabla3[[#This Row],[PRECIO CON DESCT.]]*Tabla3[[#This Row],[PEDIDO ]]</f>
        <v>0</v>
      </c>
      <c r="X4185" s="58">
        <f>Tabla3[[#This Row],[PRECIO SIN %]]*Tabla3[[#This Row],[PEDIDO ]]</f>
        <v>0</v>
      </c>
    </row>
    <row r="4186" spans="1:24" ht="33" customHeight="1" x14ac:dyDescent="0.4">
      <c r="A4186" s="125">
        <v>733739031532</v>
      </c>
      <c r="B4186" s="59" t="s">
        <v>424</v>
      </c>
      <c r="C4186" s="59" t="s">
        <v>439</v>
      </c>
      <c r="D41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86" s="119" t="s">
        <v>4648</v>
      </c>
      <c r="F4186" s="76" t="s">
        <v>537</v>
      </c>
      <c r="G41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86" s="78">
        <v>14</v>
      </c>
      <c r="J4186" s="52">
        <v>34.333329999999997</v>
      </c>
      <c r="K4186" s="60">
        <f>Tabla3[[#This Row],[PRECIOS]]-Tabla3[[#This Row],[PRECIOS]]*10%</f>
        <v>30.899996999999995</v>
      </c>
      <c r="L4186" s="101"/>
      <c r="M4186" s="61"/>
      <c r="N4186" s="55">
        <f>IFERROR(Tabla3[[#This Row],[PRECIOS]]-Tabla3[[#This Row],[PRECIOS]]*Tabla3[[#This Row],[% PRODUCTO]]," ")</f>
        <v>34.333329999999997</v>
      </c>
      <c r="O4186" s="61"/>
      <c r="P4186" s="55">
        <f>IFERROR(Tabla3[[#This Row],[OCULTAR2]]-Tabla3[[#This Row],[OCULTAR2]]*Tabla3[[#This Row],[% LÍNEA]]," ")</f>
        <v>34.333329999999997</v>
      </c>
      <c r="Q4186" s="56">
        <f>IFERROR(Tabla3[[#This Row],[% PRODUCTO]]+Tabla3[[#This Row],[% LÍNEA]]," ")</f>
        <v>0</v>
      </c>
      <c r="R4186" s="60">
        <f>Tabla3[[#This Row],[OCULTAR3]]</f>
        <v>34.333329999999997</v>
      </c>
      <c r="S4186" s="60">
        <f>Tabla3[[#This Row],[PRECIO SIN %]]-Tabla3[[#This Row],[PRECIO SIN %]]*10%</f>
        <v>30.899996999999995</v>
      </c>
      <c r="T4186" s="80">
        <f>(Tabla3[[#This Row],[PRECIO CON DESCT.]]-(Tabla3[[#This Row],[PRECIO CON DESCT.]]*$T$6))</f>
        <v>19.466998109999999</v>
      </c>
      <c r="U4186" s="96"/>
      <c r="V4186" s="94">
        <f>Tabla3[[#This Row],[PRECIO %      en $]]*Tabla3[[#This Row],[PEDIDO ]]</f>
        <v>0</v>
      </c>
      <c r="W4186" s="57">
        <f>Tabla3[[#This Row],[PRECIO CON DESCT.]]*Tabla3[[#This Row],[PEDIDO ]]</f>
        <v>0</v>
      </c>
      <c r="X4186" s="58">
        <f>Tabla3[[#This Row],[PRECIO SIN %]]*Tabla3[[#This Row],[PEDIDO ]]</f>
        <v>0</v>
      </c>
    </row>
    <row r="4187" spans="1:24" ht="33" customHeight="1" x14ac:dyDescent="0.4">
      <c r="A4187" s="124">
        <v>646824206015</v>
      </c>
      <c r="B4187" s="51" t="s">
        <v>424</v>
      </c>
      <c r="C4187" s="51" t="s">
        <v>239</v>
      </c>
      <c r="D41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87" s="118" t="s">
        <v>4649</v>
      </c>
      <c r="F4187" s="75" t="s">
        <v>526</v>
      </c>
      <c r="G41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87" s="77">
        <v>665</v>
      </c>
      <c r="J4187" s="52">
        <v>1.9444399999999999</v>
      </c>
      <c r="K4187" s="53">
        <f>Tabla3[[#This Row],[PRECIOS]]-Tabla3[[#This Row],[PRECIOS]]*10%</f>
        <v>1.7499959999999999</v>
      </c>
      <c r="L4187" s="101"/>
      <c r="M4187" s="54"/>
      <c r="N4187" s="55">
        <f>IFERROR(Tabla3[[#This Row],[PRECIOS]]-Tabla3[[#This Row],[PRECIOS]]*Tabla3[[#This Row],[% PRODUCTO]]," ")</f>
        <v>1.9444399999999999</v>
      </c>
      <c r="O4187" s="54"/>
      <c r="P4187" s="55">
        <f>IFERROR(Tabla3[[#This Row],[OCULTAR2]]-Tabla3[[#This Row],[OCULTAR2]]*Tabla3[[#This Row],[% LÍNEA]]," ")</f>
        <v>1.9444399999999999</v>
      </c>
      <c r="Q4187" s="56">
        <f>IFERROR(Tabla3[[#This Row],[% PRODUCTO]]+Tabla3[[#This Row],[% LÍNEA]]," ")</f>
        <v>0</v>
      </c>
      <c r="R4187" s="53">
        <f>Tabla3[[#This Row],[OCULTAR3]]</f>
        <v>1.9444399999999999</v>
      </c>
      <c r="S4187" s="53">
        <f>Tabla3[[#This Row],[PRECIO SIN %]]-Tabla3[[#This Row],[PRECIO SIN %]]*10%</f>
        <v>1.7499959999999999</v>
      </c>
      <c r="T4187" s="80">
        <f>(Tabla3[[#This Row],[PRECIO CON DESCT.]]-(Tabla3[[#This Row],[PRECIO CON DESCT.]]*$T$6))</f>
        <v>1.1024974799999998</v>
      </c>
      <c r="U4187" s="96"/>
      <c r="V4187" s="94">
        <f>Tabla3[[#This Row],[PRECIO %      en $]]*Tabla3[[#This Row],[PEDIDO ]]</f>
        <v>0</v>
      </c>
      <c r="W4187" s="57">
        <f>Tabla3[[#This Row],[PRECIO CON DESCT.]]*Tabla3[[#This Row],[PEDIDO ]]</f>
        <v>0</v>
      </c>
      <c r="X4187" s="58">
        <f>Tabla3[[#This Row],[PRECIO SIN %]]*Tabla3[[#This Row],[PEDIDO ]]</f>
        <v>0</v>
      </c>
    </row>
    <row r="4188" spans="1:24" ht="33" customHeight="1" x14ac:dyDescent="0.4">
      <c r="A4188" s="124">
        <v>646824206060</v>
      </c>
      <c r="B4188" s="51" t="s">
        <v>424</v>
      </c>
      <c r="C4188" s="51" t="s">
        <v>239</v>
      </c>
      <c r="D41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188" s="118" t="s">
        <v>4650</v>
      </c>
      <c r="F4188" s="75" t="s">
        <v>526</v>
      </c>
      <c r="G41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188" s="77">
        <v>6</v>
      </c>
      <c r="J4188" s="52">
        <v>16.244440000000001</v>
      </c>
      <c r="K4188" s="53">
        <f>Tabla3[[#This Row],[PRECIOS]]-Tabla3[[#This Row],[PRECIOS]]*10%</f>
        <v>14.619996</v>
      </c>
      <c r="L4188" s="101" t="s">
        <v>5327</v>
      </c>
      <c r="M4188" s="54"/>
      <c r="N4188" s="55">
        <f>IFERROR(Tabla3[[#This Row],[PRECIOS]]-Tabla3[[#This Row],[PRECIOS]]*Tabla3[[#This Row],[% PRODUCTO]]," ")</f>
        <v>16.244440000000001</v>
      </c>
      <c r="O4188" s="54"/>
      <c r="P4188" s="55">
        <f>IFERROR(Tabla3[[#This Row],[OCULTAR2]]-Tabla3[[#This Row],[OCULTAR2]]*Tabla3[[#This Row],[% LÍNEA]]," ")</f>
        <v>16.244440000000001</v>
      </c>
      <c r="Q4188" s="56">
        <f>IFERROR(Tabla3[[#This Row],[% PRODUCTO]]+Tabla3[[#This Row],[% LÍNEA]]," ")</f>
        <v>0</v>
      </c>
      <c r="R4188" s="53">
        <f>Tabla3[[#This Row],[OCULTAR3]]</f>
        <v>16.244440000000001</v>
      </c>
      <c r="S4188" s="53">
        <f>Tabla3[[#This Row],[PRECIO SIN %]]-Tabla3[[#This Row],[PRECIO SIN %]]*10%</f>
        <v>14.619996</v>
      </c>
      <c r="T4188" s="80">
        <f>(Tabla3[[#This Row],[PRECIO CON DESCT.]]-(Tabla3[[#This Row],[PRECIO CON DESCT.]]*$T$6))</f>
        <v>9.2105974800000006</v>
      </c>
      <c r="U4188" s="96"/>
      <c r="V4188" s="94">
        <f>Tabla3[[#This Row],[PRECIO %      en $]]*Tabla3[[#This Row],[PEDIDO ]]</f>
        <v>0</v>
      </c>
      <c r="W4188" s="57">
        <f>Tabla3[[#This Row],[PRECIO CON DESCT.]]*Tabla3[[#This Row],[PEDIDO ]]</f>
        <v>0</v>
      </c>
      <c r="X4188" s="58">
        <f>Tabla3[[#This Row],[PRECIO SIN %]]*Tabla3[[#This Row],[PEDIDO ]]</f>
        <v>0</v>
      </c>
    </row>
    <row r="4189" spans="1:24" ht="33" customHeight="1" x14ac:dyDescent="0.4">
      <c r="A4189" s="125">
        <v>7597134000264</v>
      </c>
      <c r="B4189" s="59" t="s">
        <v>424</v>
      </c>
      <c r="C4189" s="59" t="s">
        <v>426</v>
      </c>
      <c r="D41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89" s="119" t="s">
        <v>4651</v>
      </c>
      <c r="F4189" s="76" t="s">
        <v>537</v>
      </c>
      <c r="G41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89" s="78">
        <v>40</v>
      </c>
      <c r="J4189" s="52">
        <v>10.45556</v>
      </c>
      <c r="K4189" s="60">
        <f>Tabla3[[#This Row],[PRECIOS]]-Tabla3[[#This Row],[PRECIOS]]*10%</f>
        <v>9.4100040000000007</v>
      </c>
      <c r="L4189" s="101"/>
      <c r="M4189" s="61"/>
      <c r="N4189" s="55">
        <f>IFERROR(Tabla3[[#This Row],[PRECIOS]]-Tabla3[[#This Row],[PRECIOS]]*Tabla3[[#This Row],[% PRODUCTO]]," ")</f>
        <v>10.45556</v>
      </c>
      <c r="O4189" s="61"/>
      <c r="P4189" s="55">
        <f>IFERROR(Tabla3[[#This Row],[OCULTAR2]]-Tabla3[[#This Row],[OCULTAR2]]*Tabla3[[#This Row],[% LÍNEA]]," ")</f>
        <v>10.45556</v>
      </c>
      <c r="Q4189" s="56">
        <f>IFERROR(Tabla3[[#This Row],[% PRODUCTO]]+Tabla3[[#This Row],[% LÍNEA]]," ")</f>
        <v>0</v>
      </c>
      <c r="R4189" s="60">
        <f>Tabla3[[#This Row],[OCULTAR3]]</f>
        <v>10.45556</v>
      </c>
      <c r="S4189" s="60">
        <f>Tabla3[[#This Row],[PRECIO SIN %]]-Tabla3[[#This Row],[PRECIO SIN %]]*10%</f>
        <v>9.4100040000000007</v>
      </c>
      <c r="T4189" s="80">
        <f>(Tabla3[[#This Row],[PRECIO CON DESCT.]]-(Tabla3[[#This Row],[PRECIO CON DESCT.]]*$T$6))</f>
        <v>5.9283025200000008</v>
      </c>
      <c r="U4189" s="96"/>
      <c r="V4189" s="94">
        <f>Tabla3[[#This Row],[PRECIO %      en $]]*Tabla3[[#This Row],[PEDIDO ]]</f>
        <v>0</v>
      </c>
      <c r="W4189" s="57">
        <f>Tabla3[[#This Row],[PRECIO CON DESCT.]]*Tabla3[[#This Row],[PEDIDO ]]</f>
        <v>0</v>
      </c>
      <c r="X4189" s="58">
        <f>Tabla3[[#This Row],[PRECIO SIN %]]*Tabla3[[#This Row],[PEDIDO ]]</f>
        <v>0</v>
      </c>
    </row>
    <row r="4190" spans="1:24" ht="33" customHeight="1" x14ac:dyDescent="0.4">
      <c r="A4190" s="124">
        <v>7591061650462</v>
      </c>
      <c r="B4190" s="51" t="s">
        <v>424</v>
      </c>
      <c r="C4190" s="51" t="s">
        <v>425</v>
      </c>
      <c r="D41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90" s="118" t="s">
        <v>4652</v>
      </c>
      <c r="F4190" s="75" t="s">
        <v>526</v>
      </c>
      <c r="G41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90" s="77">
        <v>18</v>
      </c>
      <c r="J4190" s="52">
        <v>3.6888899999999998</v>
      </c>
      <c r="K4190" s="53">
        <f>Tabla3[[#This Row],[PRECIOS]]-Tabla3[[#This Row],[PRECIOS]]*10%</f>
        <v>3.3200009999999995</v>
      </c>
      <c r="L4190" s="101"/>
      <c r="M4190" s="54"/>
      <c r="N4190" s="55">
        <f>IFERROR(Tabla3[[#This Row],[PRECIOS]]-Tabla3[[#This Row],[PRECIOS]]*Tabla3[[#This Row],[% PRODUCTO]]," ")</f>
        <v>3.6888899999999998</v>
      </c>
      <c r="O4190" s="54"/>
      <c r="P4190" s="55">
        <f>IFERROR(Tabla3[[#This Row],[OCULTAR2]]-Tabla3[[#This Row],[OCULTAR2]]*Tabla3[[#This Row],[% LÍNEA]]," ")</f>
        <v>3.6888899999999998</v>
      </c>
      <c r="Q4190" s="56">
        <f>IFERROR(Tabla3[[#This Row],[% PRODUCTO]]+Tabla3[[#This Row],[% LÍNEA]]," ")</f>
        <v>0</v>
      </c>
      <c r="R4190" s="53">
        <f>Tabla3[[#This Row],[OCULTAR3]]</f>
        <v>3.6888899999999998</v>
      </c>
      <c r="S4190" s="53">
        <f>Tabla3[[#This Row],[PRECIO SIN %]]-Tabla3[[#This Row],[PRECIO SIN %]]*10%</f>
        <v>3.3200009999999995</v>
      </c>
      <c r="T4190" s="80">
        <f>(Tabla3[[#This Row],[PRECIO CON DESCT.]]-(Tabla3[[#This Row],[PRECIO CON DESCT.]]*$T$6))</f>
        <v>2.0916006299999994</v>
      </c>
      <c r="U4190" s="96"/>
      <c r="V4190" s="94">
        <f>Tabla3[[#This Row],[PRECIO %      en $]]*Tabla3[[#This Row],[PEDIDO ]]</f>
        <v>0</v>
      </c>
      <c r="W4190" s="57">
        <f>Tabla3[[#This Row],[PRECIO CON DESCT.]]*Tabla3[[#This Row],[PEDIDO ]]</f>
        <v>0</v>
      </c>
      <c r="X4190" s="58">
        <f>Tabla3[[#This Row],[PRECIO SIN %]]*Tabla3[[#This Row],[PEDIDO ]]</f>
        <v>0</v>
      </c>
    </row>
    <row r="4191" spans="1:24" ht="33" customHeight="1" x14ac:dyDescent="0.4">
      <c r="A4191" s="125">
        <v>7591061640173</v>
      </c>
      <c r="B4191" s="59" t="s">
        <v>424</v>
      </c>
      <c r="C4191" s="59" t="s">
        <v>425</v>
      </c>
      <c r="D41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91" s="119" t="s">
        <v>4653</v>
      </c>
      <c r="F4191" s="76" t="s">
        <v>526</v>
      </c>
      <c r="G41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91" s="78">
        <v>36</v>
      </c>
      <c r="J4191" s="52">
        <v>6.9222200000000003</v>
      </c>
      <c r="K4191" s="60">
        <f>Tabla3[[#This Row],[PRECIOS]]-Tabla3[[#This Row],[PRECIOS]]*10%</f>
        <v>6.2299980000000001</v>
      </c>
      <c r="L4191" s="101"/>
      <c r="M4191" s="61"/>
      <c r="N4191" s="55">
        <f>IFERROR(Tabla3[[#This Row],[PRECIOS]]-Tabla3[[#This Row],[PRECIOS]]*Tabla3[[#This Row],[% PRODUCTO]]," ")</f>
        <v>6.9222200000000003</v>
      </c>
      <c r="O4191" s="61"/>
      <c r="P4191" s="55">
        <f>IFERROR(Tabla3[[#This Row],[OCULTAR2]]-Tabla3[[#This Row],[OCULTAR2]]*Tabla3[[#This Row],[% LÍNEA]]," ")</f>
        <v>6.9222200000000003</v>
      </c>
      <c r="Q4191" s="56">
        <f>IFERROR(Tabla3[[#This Row],[% PRODUCTO]]+Tabla3[[#This Row],[% LÍNEA]]," ")</f>
        <v>0</v>
      </c>
      <c r="R4191" s="60">
        <f>Tabla3[[#This Row],[OCULTAR3]]</f>
        <v>6.9222200000000003</v>
      </c>
      <c r="S4191" s="60">
        <f>Tabla3[[#This Row],[PRECIO SIN %]]-Tabla3[[#This Row],[PRECIO SIN %]]*10%</f>
        <v>6.2299980000000001</v>
      </c>
      <c r="T4191" s="80">
        <f>(Tabla3[[#This Row],[PRECIO CON DESCT.]]-(Tabla3[[#This Row],[PRECIO CON DESCT.]]*$T$6))</f>
        <v>3.9248987400000002</v>
      </c>
      <c r="U4191" s="96"/>
      <c r="V4191" s="94">
        <f>Tabla3[[#This Row],[PRECIO %      en $]]*Tabla3[[#This Row],[PEDIDO ]]</f>
        <v>0</v>
      </c>
      <c r="W4191" s="57">
        <f>Tabla3[[#This Row],[PRECIO CON DESCT.]]*Tabla3[[#This Row],[PEDIDO ]]</f>
        <v>0</v>
      </c>
      <c r="X4191" s="58">
        <f>Tabla3[[#This Row],[PRECIO SIN %]]*Tabla3[[#This Row],[PEDIDO ]]</f>
        <v>0</v>
      </c>
    </row>
    <row r="4192" spans="1:24" ht="33" customHeight="1" x14ac:dyDescent="0.4">
      <c r="A4192" s="124">
        <v>7597189000035</v>
      </c>
      <c r="B4192" s="51" t="s">
        <v>424</v>
      </c>
      <c r="C4192" s="51" t="s">
        <v>448</v>
      </c>
      <c r="D41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92" s="118" t="s">
        <v>4654</v>
      </c>
      <c r="F4192" s="75" t="s">
        <v>537</v>
      </c>
      <c r="G41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92" s="77">
        <v>4</v>
      </c>
      <c r="J4192" s="52">
        <v>9.0888899999999992</v>
      </c>
      <c r="K4192" s="53">
        <f>Tabla3[[#This Row],[PRECIOS]]-Tabla3[[#This Row],[PRECIOS]]*10%</f>
        <v>8.180000999999999</v>
      </c>
      <c r="L4192" s="101"/>
      <c r="M4192" s="54"/>
      <c r="N4192" s="55">
        <f>IFERROR(Tabla3[[#This Row],[PRECIOS]]-Tabla3[[#This Row],[PRECIOS]]*Tabla3[[#This Row],[% PRODUCTO]]," ")</f>
        <v>9.0888899999999992</v>
      </c>
      <c r="O4192" s="54"/>
      <c r="P4192" s="55">
        <f>IFERROR(Tabla3[[#This Row],[OCULTAR2]]-Tabla3[[#This Row],[OCULTAR2]]*Tabla3[[#This Row],[% LÍNEA]]," ")</f>
        <v>9.0888899999999992</v>
      </c>
      <c r="Q4192" s="56">
        <f>IFERROR(Tabla3[[#This Row],[% PRODUCTO]]+Tabla3[[#This Row],[% LÍNEA]]," ")</f>
        <v>0</v>
      </c>
      <c r="R4192" s="53">
        <f>Tabla3[[#This Row],[OCULTAR3]]</f>
        <v>9.0888899999999992</v>
      </c>
      <c r="S4192" s="53">
        <f>Tabla3[[#This Row],[PRECIO SIN %]]-Tabla3[[#This Row],[PRECIO SIN %]]*10%</f>
        <v>8.180000999999999</v>
      </c>
      <c r="T4192" s="80">
        <f>(Tabla3[[#This Row],[PRECIO CON DESCT.]]-(Tabla3[[#This Row],[PRECIO CON DESCT.]]*$T$6))</f>
        <v>5.1534006299999993</v>
      </c>
      <c r="U4192" s="96"/>
      <c r="V4192" s="94">
        <f>Tabla3[[#This Row],[PRECIO %      en $]]*Tabla3[[#This Row],[PEDIDO ]]</f>
        <v>0</v>
      </c>
      <c r="W4192" s="57">
        <f>Tabla3[[#This Row],[PRECIO CON DESCT.]]*Tabla3[[#This Row],[PEDIDO ]]</f>
        <v>0</v>
      </c>
      <c r="X4192" s="58">
        <f>Tabla3[[#This Row],[PRECIO SIN %]]*Tabla3[[#This Row],[PEDIDO ]]</f>
        <v>0</v>
      </c>
    </row>
    <row r="4193" spans="1:24" ht="33" customHeight="1" x14ac:dyDescent="0.4">
      <c r="A4193" s="125">
        <v>646824204011</v>
      </c>
      <c r="B4193" s="59" t="s">
        <v>424</v>
      </c>
      <c r="C4193" s="59" t="s">
        <v>239</v>
      </c>
      <c r="D41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93" s="119" t="s">
        <v>4655</v>
      </c>
      <c r="F4193" s="76" t="s">
        <v>526</v>
      </c>
      <c r="G41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93" s="78">
        <v>384</v>
      </c>
      <c r="J4193" s="52">
        <v>2.2000000000000002</v>
      </c>
      <c r="K4193" s="60">
        <f>Tabla3[[#This Row],[PRECIOS]]-Tabla3[[#This Row],[PRECIOS]]*10%</f>
        <v>1.9800000000000002</v>
      </c>
      <c r="L4193" s="101"/>
      <c r="M4193" s="61"/>
      <c r="N4193" s="55">
        <f>IFERROR(Tabla3[[#This Row],[PRECIOS]]-Tabla3[[#This Row],[PRECIOS]]*Tabla3[[#This Row],[% PRODUCTO]]," ")</f>
        <v>2.2000000000000002</v>
      </c>
      <c r="O4193" s="61"/>
      <c r="P4193" s="55">
        <f>IFERROR(Tabla3[[#This Row],[OCULTAR2]]-Tabla3[[#This Row],[OCULTAR2]]*Tabla3[[#This Row],[% LÍNEA]]," ")</f>
        <v>2.2000000000000002</v>
      </c>
      <c r="Q4193" s="56">
        <f>IFERROR(Tabla3[[#This Row],[% PRODUCTO]]+Tabla3[[#This Row],[% LÍNEA]]," ")</f>
        <v>0</v>
      </c>
      <c r="R4193" s="60">
        <f>Tabla3[[#This Row],[OCULTAR3]]</f>
        <v>2.2000000000000002</v>
      </c>
      <c r="S4193" s="60">
        <f>Tabla3[[#This Row],[PRECIO SIN %]]-Tabla3[[#This Row],[PRECIO SIN %]]*10%</f>
        <v>1.9800000000000002</v>
      </c>
      <c r="T4193" s="80">
        <f>(Tabla3[[#This Row],[PRECIO CON DESCT.]]-(Tabla3[[#This Row],[PRECIO CON DESCT.]]*$T$6))</f>
        <v>1.2474000000000003</v>
      </c>
      <c r="U4193" s="96"/>
      <c r="V4193" s="94">
        <f>Tabla3[[#This Row],[PRECIO %      en $]]*Tabla3[[#This Row],[PEDIDO ]]</f>
        <v>0</v>
      </c>
      <c r="W4193" s="57">
        <f>Tabla3[[#This Row],[PRECIO CON DESCT.]]*Tabla3[[#This Row],[PEDIDO ]]</f>
        <v>0</v>
      </c>
      <c r="X4193" s="58">
        <f>Tabla3[[#This Row],[PRECIO SIN %]]*Tabla3[[#This Row],[PEDIDO ]]</f>
        <v>0</v>
      </c>
    </row>
    <row r="4194" spans="1:24" ht="33" customHeight="1" x14ac:dyDescent="0.4">
      <c r="A4194" s="124">
        <v>7597189000264</v>
      </c>
      <c r="B4194" s="51" t="s">
        <v>424</v>
      </c>
      <c r="C4194" s="51" t="s">
        <v>448</v>
      </c>
      <c r="D41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94" s="118" t="s">
        <v>4656</v>
      </c>
      <c r="F4194" s="75" t="s">
        <v>537</v>
      </c>
      <c r="G41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94" s="77">
        <v>9</v>
      </c>
      <c r="J4194" s="52">
        <v>10.244440000000001</v>
      </c>
      <c r="K4194" s="53">
        <f>Tabla3[[#This Row],[PRECIOS]]-Tabla3[[#This Row],[PRECIOS]]*10%</f>
        <v>9.2199960000000001</v>
      </c>
      <c r="L4194" s="101"/>
      <c r="M4194" s="54"/>
      <c r="N4194" s="55">
        <f>IFERROR(Tabla3[[#This Row],[PRECIOS]]-Tabla3[[#This Row],[PRECIOS]]*Tabla3[[#This Row],[% PRODUCTO]]," ")</f>
        <v>10.244440000000001</v>
      </c>
      <c r="O4194" s="54"/>
      <c r="P4194" s="55">
        <f>IFERROR(Tabla3[[#This Row],[OCULTAR2]]-Tabla3[[#This Row],[OCULTAR2]]*Tabla3[[#This Row],[% LÍNEA]]," ")</f>
        <v>10.244440000000001</v>
      </c>
      <c r="Q4194" s="56">
        <f>IFERROR(Tabla3[[#This Row],[% PRODUCTO]]+Tabla3[[#This Row],[% LÍNEA]]," ")</f>
        <v>0</v>
      </c>
      <c r="R4194" s="53">
        <f>Tabla3[[#This Row],[OCULTAR3]]</f>
        <v>10.244440000000001</v>
      </c>
      <c r="S4194" s="53">
        <f>Tabla3[[#This Row],[PRECIO SIN %]]-Tabla3[[#This Row],[PRECIO SIN %]]*10%</f>
        <v>9.2199960000000001</v>
      </c>
      <c r="T4194" s="80">
        <f>(Tabla3[[#This Row],[PRECIO CON DESCT.]]-(Tabla3[[#This Row],[PRECIO CON DESCT.]]*$T$6))</f>
        <v>5.8085974799999995</v>
      </c>
      <c r="U4194" s="96"/>
      <c r="V4194" s="94">
        <f>Tabla3[[#This Row],[PRECIO %      en $]]*Tabla3[[#This Row],[PEDIDO ]]</f>
        <v>0</v>
      </c>
      <c r="W4194" s="57">
        <f>Tabla3[[#This Row],[PRECIO CON DESCT.]]*Tabla3[[#This Row],[PEDIDO ]]</f>
        <v>0</v>
      </c>
      <c r="X4194" s="58">
        <f>Tabla3[[#This Row],[PRECIO SIN %]]*Tabla3[[#This Row],[PEDIDO ]]</f>
        <v>0</v>
      </c>
    </row>
    <row r="4195" spans="1:24" ht="33" customHeight="1" x14ac:dyDescent="0.4">
      <c r="A4195" s="125">
        <v>787790471158</v>
      </c>
      <c r="B4195" s="59" t="s">
        <v>424</v>
      </c>
      <c r="C4195" s="59" t="s">
        <v>234</v>
      </c>
      <c r="D41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95" s="119" t="s">
        <v>4657</v>
      </c>
      <c r="F4195" s="76" t="s">
        <v>537</v>
      </c>
      <c r="G41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95" s="78">
        <v>177</v>
      </c>
      <c r="J4195" s="52">
        <v>15.33333</v>
      </c>
      <c r="K4195" s="60">
        <f>Tabla3[[#This Row],[PRECIOS]]-Tabla3[[#This Row],[PRECIOS]]*10%</f>
        <v>13.799996999999999</v>
      </c>
      <c r="L4195" s="101"/>
      <c r="M4195" s="61"/>
      <c r="N4195" s="55">
        <f>IFERROR(Tabla3[[#This Row],[PRECIOS]]-Tabla3[[#This Row],[PRECIOS]]*Tabla3[[#This Row],[% PRODUCTO]]," ")</f>
        <v>15.33333</v>
      </c>
      <c r="O4195" s="61"/>
      <c r="P4195" s="55">
        <f>IFERROR(Tabla3[[#This Row],[OCULTAR2]]-Tabla3[[#This Row],[OCULTAR2]]*Tabla3[[#This Row],[% LÍNEA]]," ")</f>
        <v>15.33333</v>
      </c>
      <c r="Q4195" s="56">
        <f>IFERROR(Tabla3[[#This Row],[% PRODUCTO]]+Tabla3[[#This Row],[% LÍNEA]]," ")</f>
        <v>0</v>
      </c>
      <c r="R4195" s="60">
        <f>Tabla3[[#This Row],[OCULTAR3]]</f>
        <v>15.33333</v>
      </c>
      <c r="S4195" s="60">
        <f>Tabla3[[#This Row],[PRECIO SIN %]]-Tabla3[[#This Row],[PRECIO SIN %]]*10%</f>
        <v>13.799996999999999</v>
      </c>
      <c r="T4195" s="80">
        <f>(Tabla3[[#This Row],[PRECIO CON DESCT.]]-(Tabla3[[#This Row],[PRECIO CON DESCT.]]*$T$6))</f>
        <v>8.693998109999999</v>
      </c>
      <c r="U4195" s="96"/>
      <c r="V4195" s="94">
        <f>Tabla3[[#This Row],[PRECIO %      en $]]*Tabla3[[#This Row],[PEDIDO ]]</f>
        <v>0</v>
      </c>
      <c r="W4195" s="57">
        <f>Tabla3[[#This Row],[PRECIO CON DESCT.]]*Tabla3[[#This Row],[PEDIDO ]]</f>
        <v>0</v>
      </c>
      <c r="X4195" s="58">
        <f>Tabla3[[#This Row],[PRECIO SIN %]]*Tabla3[[#This Row],[PEDIDO ]]</f>
        <v>0</v>
      </c>
    </row>
    <row r="4196" spans="1:24" ht="33" customHeight="1" x14ac:dyDescent="0.4">
      <c r="A4196" s="124">
        <v>7597189000066</v>
      </c>
      <c r="B4196" s="51" t="s">
        <v>424</v>
      </c>
      <c r="C4196" s="51" t="s">
        <v>448</v>
      </c>
      <c r="D41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96" s="118" t="s">
        <v>4658</v>
      </c>
      <c r="F4196" s="75" t="s">
        <v>537</v>
      </c>
      <c r="G41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96" s="77">
        <v>31</v>
      </c>
      <c r="J4196" s="52">
        <v>9.4444400000000002</v>
      </c>
      <c r="K4196" s="53">
        <f>Tabla3[[#This Row],[PRECIOS]]-Tabla3[[#This Row],[PRECIOS]]*10%</f>
        <v>8.4999959999999994</v>
      </c>
      <c r="L4196" s="101"/>
      <c r="M4196" s="54"/>
      <c r="N4196" s="55">
        <f>IFERROR(Tabla3[[#This Row],[PRECIOS]]-Tabla3[[#This Row],[PRECIOS]]*Tabla3[[#This Row],[% PRODUCTO]]," ")</f>
        <v>9.4444400000000002</v>
      </c>
      <c r="O4196" s="54"/>
      <c r="P4196" s="55">
        <f>IFERROR(Tabla3[[#This Row],[OCULTAR2]]-Tabla3[[#This Row],[OCULTAR2]]*Tabla3[[#This Row],[% LÍNEA]]," ")</f>
        <v>9.4444400000000002</v>
      </c>
      <c r="Q4196" s="56">
        <f>IFERROR(Tabla3[[#This Row],[% PRODUCTO]]+Tabla3[[#This Row],[% LÍNEA]]," ")</f>
        <v>0</v>
      </c>
      <c r="R4196" s="53">
        <f>Tabla3[[#This Row],[OCULTAR3]]</f>
        <v>9.4444400000000002</v>
      </c>
      <c r="S4196" s="53">
        <f>Tabla3[[#This Row],[PRECIO SIN %]]-Tabla3[[#This Row],[PRECIO SIN %]]*10%</f>
        <v>8.4999959999999994</v>
      </c>
      <c r="T4196" s="80">
        <f>(Tabla3[[#This Row],[PRECIO CON DESCT.]]-(Tabla3[[#This Row],[PRECIO CON DESCT.]]*$T$6))</f>
        <v>5.3549974799999998</v>
      </c>
      <c r="U4196" s="96"/>
      <c r="V4196" s="94">
        <f>Tabla3[[#This Row],[PRECIO %      en $]]*Tabla3[[#This Row],[PEDIDO ]]</f>
        <v>0</v>
      </c>
      <c r="W4196" s="57">
        <f>Tabla3[[#This Row],[PRECIO CON DESCT.]]*Tabla3[[#This Row],[PEDIDO ]]</f>
        <v>0</v>
      </c>
      <c r="X4196" s="58">
        <f>Tabla3[[#This Row],[PRECIO SIN %]]*Tabla3[[#This Row],[PEDIDO ]]</f>
        <v>0</v>
      </c>
    </row>
    <row r="4197" spans="1:24" ht="33" customHeight="1" x14ac:dyDescent="0.4">
      <c r="A4197" s="125">
        <v>7597189000080</v>
      </c>
      <c r="B4197" s="59" t="s">
        <v>424</v>
      </c>
      <c r="C4197" s="59" t="s">
        <v>448</v>
      </c>
      <c r="D41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97" s="119" t="s">
        <v>4659</v>
      </c>
      <c r="F4197" s="76" t="s">
        <v>537</v>
      </c>
      <c r="G41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97" s="78">
        <v>21</v>
      </c>
      <c r="J4197" s="52">
        <v>9.5</v>
      </c>
      <c r="K4197" s="60">
        <f>Tabla3[[#This Row],[PRECIOS]]-Tabla3[[#This Row],[PRECIOS]]*10%</f>
        <v>8.5500000000000007</v>
      </c>
      <c r="L4197" s="101"/>
      <c r="M4197" s="61"/>
      <c r="N4197" s="55">
        <f>IFERROR(Tabla3[[#This Row],[PRECIOS]]-Tabla3[[#This Row],[PRECIOS]]*Tabla3[[#This Row],[% PRODUCTO]]," ")</f>
        <v>9.5</v>
      </c>
      <c r="O4197" s="61"/>
      <c r="P4197" s="55">
        <f>IFERROR(Tabla3[[#This Row],[OCULTAR2]]-Tabla3[[#This Row],[OCULTAR2]]*Tabla3[[#This Row],[% LÍNEA]]," ")</f>
        <v>9.5</v>
      </c>
      <c r="Q4197" s="56">
        <f>IFERROR(Tabla3[[#This Row],[% PRODUCTO]]+Tabla3[[#This Row],[% LÍNEA]]," ")</f>
        <v>0</v>
      </c>
      <c r="R4197" s="60">
        <f>Tabla3[[#This Row],[OCULTAR3]]</f>
        <v>9.5</v>
      </c>
      <c r="S4197" s="60">
        <f>Tabla3[[#This Row],[PRECIO SIN %]]-Tabla3[[#This Row],[PRECIO SIN %]]*10%</f>
        <v>8.5500000000000007</v>
      </c>
      <c r="T4197" s="80">
        <f>(Tabla3[[#This Row],[PRECIO CON DESCT.]]-(Tabla3[[#This Row],[PRECIO CON DESCT.]]*$T$6))</f>
        <v>5.3864999999999998</v>
      </c>
      <c r="U4197" s="96"/>
      <c r="V4197" s="94">
        <f>Tabla3[[#This Row],[PRECIO %      en $]]*Tabla3[[#This Row],[PEDIDO ]]</f>
        <v>0</v>
      </c>
      <c r="W4197" s="57">
        <f>Tabla3[[#This Row],[PRECIO CON DESCT.]]*Tabla3[[#This Row],[PEDIDO ]]</f>
        <v>0</v>
      </c>
      <c r="X4197" s="58">
        <f>Tabla3[[#This Row],[PRECIO SIN %]]*Tabla3[[#This Row],[PEDIDO ]]</f>
        <v>0</v>
      </c>
    </row>
    <row r="4198" spans="1:24" ht="33" customHeight="1" x14ac:dyDescent="0.4">
      <c r="A4198" s="124">
        <v>7597189000028</v>
      </c>
      <c r="B4198" s="51" t="s">
        <v>424</v>
      </c>
      <c r="C4198" s="51" t="s">
        <v>448</v>
      </c>
      <c r="D41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98" s="118" t="s">
        <v>4660</v>
      </c>
      <c r="F4198" s="75" t="s">
        <v>537</v>
      </c>
      <c r="G41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98" s="77">
        <v>13</v>
      </c>
      <c r="J4198" s="52">
        <v>9.3333300000000001</v>
      </c>
      <c r="K4198" s="53">
        <f>Tabla3[[#This Row],[PRECIOS]]-Tabla3[[#This Row],[PRECIOS]]*10%</f>
        <v>8.3999970000000008</v>
      </c>
      <c r="L4198" s="101"/>
      <c r="M4198" s="54"/>
      <c r="N4198" s="55">
        <f>IFERROR(Tabla3[[#This Row],[PRECIOS]]-Tabla3[[#This Row],[PRECIOS]]*Tabla3[[#This Row],[% PRODUCTO]]," ")</f>
        <v>9.3333300000000001</v>
      </c>
      <c r="O4198" s="54"/>
      <c r="P4198" s="55">
        <f>IFERROR(Tabla3[[#This Row],[OCULTAR2]]-Tabla3[[#This Row],[OCULTAR2]]*Tabla3[[#This Row],[% LÍNEA]]," ")</f>
        <v>9.3333300000000001</v>
      </c>
      <c r="Q4198" s="56">
        <f>IFERROR(Tabla3[[#This Row],[% PRODUCTO]]+Tabla3[[#This Row],[% LÍNEA]]," ")</f>
        <v>0</v>
      </c>
      <c r="R4198" s="53">
        <f>Tabla3[[#This Row],[OCULTAR3]]</f>
        <v>9.3333300000000001</v>
      </c>
      <c r="S4198" s="53">
        <f>Tabla3[[#This Row],[PRECIO SIN %]]-Tabla3[[#This Row],[PRECIO SIN %]]*10%</f>
        <v>8.3999970000000008</v>
      </c>
      <c r="T4198" s="80">
        <f>(Tabla3[[#This Row],[PRECIO CON DESCT.]]-(Tabla3[[#This Row],[PRECIO CON DESCT.]]*$T$6))</f>
        <v>5.2919981100000006</v>
      </c>
      <c r="U4198" s="96"/>
      <c r="V4198" s="94">
        <f>Tabla3[[#This Row],[PRECIO %      en $]]*Tabla3[[#This Row],[PEDIDO ]]</f>
        <v>0</v>
      </c>
      <c r="W4198" s="57">
        <f>Tabla3[[#This Row],[PRECIO CON DESCT.]]*Tabla3[[#This Row],[PEDIDO ]]</f>
        <v>0</v>
      </c>
      <c r="X4198" s="58">
        <f>Tabla3[[#This Row],[PRECIO SIN %]]*Tabla3[[#This Row],[PEDIDO ]]</f>
        <v>0</v>
      </c>
    </row>
    <row r="4199" spans="1:24" ht="33" customHeight="1" x14ac:dyDescent="0.4">
      <c r="A4199" s="125">
        <v>733739029379</v>
      </c>
      <c r="B4199" s="59" t="s">
        <v>424</v>
      </c>
      <c r="C4199" s="59" t="s">
        <v>439</v>
      </c>
      <c r="D41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199" s="119" t="s">
        <v>4661</v>
      </c>
      <c r="F4199" s="76" t="s">
        <v>537</v>
      </c>
      <c r="G41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1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199" s="78">
        <v>16</v>
      </c>
      <c r="J4199" s="52">
        <v>32.666670000000003</v>
      </c>
      <c r="K4199" s="60">
        <f>Tabla3[[#This Row],[PRECIOS]]-Tabla3[[#This Row],[PRECIOS]]*10%</f>
        <v>29.400003000000002</v>
      </c>
      <c r="L4199" s="101"/>
      <c r="M4199" s="61"/>
      <c r="N4199" s="55">
        <f>IFERROR(Tabla3[[#This Row],[PRECIOS]]-Tabla3[[#This Row],[PRECIOS]]*Tabla3[[#This Row],[% PRODUCTO]]," ")</f>
        <v>32.666670000000003</v>
      </c>
      <c r="O4199" s="61"/>
      <c r="P4199" s="55">
        <f>IFERROR(Tabla3[[#This Row],[OCULTAR2]]-Tabla3[[#This Row],[OCULTAR2]]*Tabla3[[#This Row],[% LÍNEA]]," ")</f>
        <v>32.666670000000003</v>
      </c>
      <c r="Q4199" s="56">
        <f>IFERROR(Tabla3[[#This Row],[% PRODUCTO]]+Tabla3[[#This Row],[% LÍNEA]]," ")</f>
        <v>0</v>
      </c>
      <c r="R4199" s="60">
        <f>Tabla3[[#This Row],[OCULTAR3]]</f>
        <v>32.666670000000003</v>
      </c>
      <c r="S4199" s="60">
        <f>Tabla3[[#This Row],[PRECIO SIN %]]-Tabla3[[#This Row],[PRECIO SIN %]]*10%</f>
        <v>29.400003000000002</v>
      </c>
      <c r="T4199" s="80">
        <f>(Tabla3[[#This Row],[PRECIO CON DESCT.]]-(Tabla3[[#This Row],[PRECIO CON DESCT.]]*$T$6))</f>
        <v>18.522001889999999</v>
      </c>
      <c r="U4199" s="96"/>
      <c r="V4199" s="94">
        <f>Tabla3[[#This Row],[PRECIO %      en $]]*Tabla3[[#This Row],[PEDIDO ]]</f>
        <v>0</v>
      </c>
      <c r="W4199" s="57">
        <f>Tabla3[[#This Row],[PRECIO CON DESCT.]]*Tabla3[[#This Row],[PEDIDO ]]</f>
        <v>0</v>
      </c>
      <c r="X4199" s="58">
        <f>Tabla3[[#This Row],[PRECIO SIN %]]*Tabla3[[#This Row],[PEDIDO ]]</f>
        <v>0</v>
      </c>
    </row>
    <row r="4200" spans="1:24" ht="33" customHeight="1" x14ac:dyDescent="0.4">
      <c r="A4200" s="124">
        <v>7591061640258</v>
      </c>
      <c r="B4200" s="51" t="s">
        <v>424</v>
      </c>
      <c r="C4200" s="51" t="s">
        <v>425</v>
      </c>
      <c r="D42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00" s="118" t="s">
        <v>4662</v>
      </c>
      <c r="F4200" s="75" t="s">
        <v>526</v>
      </c>
      <c r="G42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00" s="77">
        <v>244</v>
      </c>
      <c r="J4200" s="52">
        <v>1.8555600000000001</v>
      </c>
      <c r="K4200" s="53">
        <f>Tabla3[[#This Row],[PRECIOS]]-Tabla3[[#This Row],[PRECIOS]]*10%</f>
        <v>1.670004</v>
      </c>
      <c r="L4200" s="101"/>
      <c r="M4200" s="54"/>
      <c r="N4200" s="55">
        <f>IFERROR(Tabla3[[#This Row],[PRECIOS]]-Tabla3[[#This Row],[PRECIOS]]*Tabla3[[#This Row],[% PRODUCTO]]," ")</f>
        <v>1.8555600000000001</v>
      </c>
      <c r="O4200" s="54"/>
      <c r="P4200" s="55">
        <f>IFERROR(Tabla3[[#This Row],[OCULTAR2]]-Tabla3[[#This Row],[OCULTAR2]]*Tabla3[[#This Row],[% LÍNEA]]," ")</f>
        <v>1.8555600000000001</v>
      </c>
      <c r="Q4200" s="56">
        <f>IFERROR(Tabla3[[#This Row],[% PRODUCTO]]+Tabla3[[#This Row],[% LÍNEA]]," ")</f>
        <v>0</v>
      </c>
      <c r="R4200" s="53">
        <f>Tabla3[[#This Row],[OCULTAR3]]</f>
        <v>1.8555600000000001</v>
      </c>
      <c r="S4200" s="53">
        <f>Tabla3[[#This Row],[PRECIO SIN %]]-Tabla3[[#This Row],[PRECIO SIN %]]*10%</f>
        <v>1.670004</v>
      </c>
      <c r="T4200" s="80">
        <f>(Tabla3[[#This Row],[PRECIO CON DESCT.]]-(Tabla3[[#This Row],[PRECIO CON DESCT.]]*$T$6))</f>
        <v>1.05210252</v>
      </c>
      <c r="U4200" s="96"/>
      <c r="V4200" s="94">
        <f>Tabla3[[#This Row],[PRECIO %      en $]]*Tabla3[[#This Row],[PEDIDO ]]</f>
        <v>0</v>
      </c>
      <c r="W4200" s="57">
        <f>Tabla3[[#This Row],[PRECIO CON DESCT.]]*Tabla3[[#This Row],[PEDIDO ]]</f>
        <v>0</v>
      </c>
      <c r="X4200" s="58">
        <f>Tabla3[[#This Row],[PRECIO SIN %]]*Tabla3[[#This Row],[PEDIDO ]]</f>
        <v>0</v>
      </c>
    </row>
    <row r="4201" spans="1:24" ht="33" customHeight="1" x14ac:dyDescent="0.4">
      <c r="A4201" s="125">
        <v>8693744091186</v>
      </c>
      <c r="B4201" s="59" t="s">
        <v>424</v>
      </c>
      <c r="C4201" s="59" t="s">
        <v>450</v>
      </c>
      <c r="D42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201" s="119" t="s">
        <v>4663</v>
      </c>
      <c r="F4201" s="76" t="s">
        <v>526</v>
      </c>
      <c r="G42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201" s="78">
        <v>6</v>
      </c>
      <c r="J4201" s="52">
        <v>1.6666700000000001</v>
      </c>
      <c r="K4201" s="60">
        <f>Tabla3[[#This Row],[PRECIOS]]-Tabla3[[#This Row],[PRECIOS]]*10%</f>
        <v>1.500003</v>
      </c>
      <c r="L4201" s="101" t="s">
        <v>5327</v>
      </c>
      <c r="M4201" s="61"/>
      <c r="N4201" s="55">
        <f>IFERROR(Tabla3[[#This Row],[PRECIOS]]-Tabla3[[#This Row],[PRECIOS]]*Tabla3[[#This Row],[% PRODUCTO]]," ")</f>
        <v>1.6666700000000001</v>
      </c>
      <c r="O4201" s="61"/>
      <c r="P4201" s="55">
        <f>IFERROR(Tabla3[[#This Row],[OCULTAR2]]-Tabla3[[#This Row],[OCULTAR2]]*Tabla3[[#This Row],[% LÍNEA]]," ")</f>
        <v>1.6666700000000001</v>
      </c>
      <c r="Q4201" s="56">
        <f>IFERROR(Tabla3[[#This Row],[% PRODUCTO]]+Tabla3[[#This Row],[% LÍNEA]]," ")</f>
        <v>0</v>
      </c>
      <c r="R4201" s="60">
        <f>Tabla3[[#This Row],[OCULTAR3]]</f>
        <v>1.6666700000000001</v>
      </c>
      <c r="S4201" s="60">
        <f>Tabla3[[#This Row],[PRECIO SIN %]]-Tabla3[[#This Row],[PRECIO SIN %]]*10%</f>
        <v>1.500003</v>
      </c>
      <c r="T4201" s="80">
        <f>(Tabla3[[#This Row],[PRECIO CON DESCT.]]-(Tabla3[[#This Row],[PRECIO CON DESCT.]]*$T$6))</f>
        <v>0.94500189000000001</v>
      </c>
      <c r="U4201" s="96"/>
      <c r="V4201" s="94">
        <f>Tabla3[[#This Row],[PRECIO %      en $]]*Tabla3[[#This Row],[PEDIDO ]]</f>
        <v>0</v>
      </c>
      <c r="W4201" s="57">
        <f>Tabla3[[#This Row],[PRECIO CON DESCT.]]*Tabla3[[#This Row],[PEDIDO ]]</f>
        <v>0</v>
      </c>
      <c r="X4201" s="58">
        <f>Tabla3[[#This Row],[PRECIO SIN %]]*Tabla3[[#This Row],[PEDIDO ]]</f>
        <v>0</v>
      </c>
    </row>
    <row r="4202" spans="1:24" ht="33" customHeight="1" x14ac:dyDescent="0.4">
      <c r="A4202" s="124">
        <v>7592710003172</v>
      </c>
      <c r="B4202" s="51" t="s">
        <v>424</v>
      </c>
      <c r="C4202" s="51" t="s">
        <v>432</v>
      </c>
      <c r="D42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202" s="118" t="s">
        <v>4664</v>
      </c>
      <c r="F4202" s="75" t="s">
        <v>537</v>
      </c>
      <c r="G42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202" s="77">
        <v>31</v>
      </c>
      <c r="J4202" s="52">
        <v>9.2222200000000001</v>
      </c>
      <c r="K4202" s="53">
        <f>Tabla3[[#This Row],[PRECIOS]]-Tabla3[[#This Row],[PRECIOS]]*10%</f>
        <v>8.2999980000000004</v>
      </c>
      <c r="L4202" s="101" t="s">
        <v>5327</v>
      </c>
      <c r="M4202" s="54"/>
      <c r="N4202" s="55">
        <f>IFERROR(Tabla3[[#This Row],[PRECIOS]]-Tabla3[[#This Row],[PRECIOS]]*Tabla3[[#This Row],[% PRODUCTO]]," ")</f>
        <v>9.2222200000000001</v>
      </c>
      <c r="O4202" s="54"/>
      <c r="P4202" s="55">
        <f>IFERROR(Tabla3[[#This Row],[OCULTAR2]]-Tabla3[[#This Row],[OCULTAR2]]*Tabla3[[#This Row],[% LÍNEA]]," ")</f>
        <v>9.2222200000000001</v>
      </c>
      <c r="Q4202" s="56">
        <f>IFERROR(Tabla3[[#This Row],[% PRODUCTO]]+Tabla3[[#This Row],[% LÍNEA]]," ")</f>
        <v>0</v>
      </c>
      <c r="R4202" s="53">
        <f>Tabla3[[#This Row],[OCULTAR3]]</f>
        <v>9.2222200000000001</v>
      </c>
      <c r="S4202" s="53">
        <f>Tabla3[[#This Row],[PRECIO SIN %]]-Tabla3[[#This Row],[PRECIO SIN %]]*10%</f>
        <v>8.2999980000000004</v>
      </c>
      <c r="T4202" s="80">
        <f>(Tabla3[[#This Row],[PRECIO CON DESCT.]]-(Tabla3[[#This Row],[PRECIO CON DESCT.]]*$T$6))</f>
        <v>5.2289987399999998</v>
      </c>
      <c r="U4202" s="96"/>
      <c r="V4202" s="94">
        <f>Tabla3[[#This Row],[PRECIO %      en $]]*Tabla3[[#This Row],[PEDIDO ]]</f>
        <v>0</v>
      </c>
      <c r="W4202" s="57">
        <f>Tabla3[[#This Row],[PRECIO CON DESCT.]]*Tabla3[[#This Row],[PEDIDO ]]</f>
        <v>0</v>
      </c>
      <c r="X4202" s="58">
        <f>Tabla3[[#This Row],[PRECIO SIN %]]*Tabla3[[#This Row],[PEDIDO ]]</f>
        <v>0</v>
      </c>
    </row>
    <row r="4203" spans="1:24" ht="33" customHeight="1" x14ac:dyDescent="0.4">
      <c r="A4203" s="125">
        <v>7592710003257</v>
      </c>
      <c r="B4203" s="59" t="s">
        <v>424</v>
      </c>
      <c r="C4203" s="59" t="s">
        <v>432</v>
      </c>
      <c r="D42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203" s="119" t="s">
        <v>4665</v>
      </c>
      <c r="F4203" s="76" t="s">
        <v>537</v>
      </c>
      <c r="G42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203" s="78">
        <v>60</v>
      </c>
      <c r="J4203" s="52">
        <v>10</v>
      </c>
      <c r="K4203" s="60">
        <f>Tabla3[[#This Row],[PRECIOS]]-Tabla3[[#This Row],[PRECIOS]]*10%</f>
        <v>9</v>
      </c>
      <c r="L4203" s="101" t="s">
        <v>5327</v>
      </c>
      <c r="M4203" s="61"/>
      <c r="N4203" s="55">
        <f>IFERROR(Tabla3[[#This Row],[PRECIOS]]-Tabla3[[#This Row],[PRECIOS]]*Tabla3[[#This Row],[% PRODUCTO]]," ")</f>
        <v>10</v>
      </c>
      <c r="O4203" s="61"/>
      <c r="P4203" s="55">
        <f>IFERROR(Tabla3[[#This Row],[OCULTAR2]]-Tabla3[[#This Row],[OCULTAR2]]*Tabla3[[#This Row],[% LÍNEA]]," ")</f>
        <v>10</v>
      </c>
      <c r="Q4203" s="56">
        <f>IFERROR(Tabla3[[#This Row],[% PRODUCTO]]+Tabla3[[#This Row],[% LÍNEA]]," ")</f>
        <v>0</v>
      </c>
      <c r="R4203" s="60">
        <f>Tabla3[[#This Row],[OCULTAR3]]</f>
        <v>10</v>
      </c>
      <c r="S4203" s="60">
        <f>Tabla3[[#This Row],[PRECIO SIN %]]-Tabla3[[#This Row],[PRECIO SIN %]]*10%</f>
        <v>9</v>
      </c>
      <c r="T4203" s="80">
        <f>(Tabla3[[#This Row],[PRECIO CON DESCT.]]-(Tabla3[[#This Row],[PRECIO CON DESCT.]]*$T$6))</f>
        <v>5.67</v>
      </c>
      <c r="U4203" s="96"/>
      <c r="V4203" s="94">
        <f>Tabla3[[#This Row],[PRECIO %      en $]]*Tabla3[[#This Row],[PEDIDO ]]</f>
        <v>0</v>
      </c>
      <c r="W4203" s="57">
        <f>Tabla3[[#This Row],[PRECIO CON DESCT.]]*Tabla3[[#This Row],[PEDIDO ]]</f>
        <v>0</v>
      </c>
      <c r="X4203" s="58">
        <f>Tabla3[[#This Row],[PRECIO SIN %]]*Tabla3[[#This Row],[PEDIDO ]]</f>
        <v>0</v>
      </c>
    </row>
    <row r="4204" spans="1:24" ht="33" customHeight="1" x14ac:dyDescent="0.4">
      <c r="A4204" s="124">
        <v>7597297001689</v>
      </c>
      <c r="B4204" s="51" t="s">
        <v>424</v>
      </c>
      <c r="C4204" s="51" t="s">
        <v>445</v>
      </c>
      <c r="D42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04" s="118" t="s">
        <v>4666</v>
      </c>
      <c r="F4204" s="75" t="s">
        <v>526</v>
      </c>
      <c r="G42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04" s="77">
        <v>2</v>
      </c>
      <c r="J4204" s="52">
        <v>2.0888900000000001</v>
      </c>
      <c r="K4204" s="53">
        <f>Tabla3[[#This Row],[PRECIOS]]-Tabla3[[#This Row],[PRECIOS]]*10%</f>
        <v>1.880001</v>
      </c>
      <c r="L4204" s="101"/>
      <c r="M4204" s="54"/>
      <c r="N4204" s="55">
        <f>IFERROR(Tabla3[[#This Row],[PRECIOS]]-Tabla3[[#This Row],[PRECIOS]]*Tabla3[[#This Row],[% PRODUCTO]]," ")</f>
        <v>2.0888900000000001</v>
      </c>
      <c r="O4204" s="54"/>
      <c r="P4204" s="55">
        <f>IFERROR(Tabla3[[#This Row],[OCULTAR2]]-Tabla3[[#This Row],[OCULTAR2]]*Tabla3[[#This Row],[% LÍNEA]]," ")</f>
        <v>2.0888900000000001</v>
      </c>
      <c r="Q4204" s="56">
        <f>IFERROR(Tabla3[[#This Row],[% PRODUCTO]]+Tabla3[[#This Row],[% LÍNEA]]," ")</f>
        <v>0</v>
      </c>
      <c r="R4204" s="53">
        <f>Tabla3[[#This Row],[OCULTAR3]]</f>
        <v>2.0888900000000001</v>
      </c>
      <c r="S4204" s="53">
        <f>Tabla3[[#This Row],[PRECIO SIN %]]-Tabla3[[#This Row],[PRECIO SIN %]]*10%</f>
        <v>1.880001</v>
      </c>
      <c r="T4204" s="80">
        <f>(Tabla3[[#This Row],[PRECIO CON DESCT.]]-(Tabla3[[#This Row],[PRECIO CON DESCT.]]*$T$6))</f>
        <v>1.1844006300000001</v>
      </c>
      <c r="U4204" s="96"/>
      <c r="V4204" s="94">
        <f>Tabla3[[#This Row],[PRECIO %      en $]]*Tabla3[[#This Row],[PEDIDO ]]</f>
        <v>0</v>
      </c>
      <c r="W4204" s="57">
        <f>Tabla3[[#This Row],[PRECIO CON DESCT.]]*Tabla3[[#This Row],[PEDIDO ]]</f>
        <v>0</v>
      </c>
      <c r="X4204" s="58">
        <f>Tabla3[[#This Row],[PRECIO SIN %]]*Tabla3[[#This Row],[PEDIDO ]]</f>
        <v>0</v>
      </c>
    </row>
    <row r="4205" spans="1:24" ht="33" customHeight="1" x14ac:dyDescent="0.4">
      <c r="A4205" s="125">
        <v>7597297000446</v>
      </c>
      <c r="B4205" s="59" t="s">
        <v>424</v>
      </c>
      <c r="C4205" s="59" t="s">
        <v>445</v>
      </c>
      <c r="D42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05" s="119" t="s">
        <v>4667</v>
      </c>
      <c r="F4205" s="76" t="s">
        <v>526</v>
      </c>
      <c r="G42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05" s="78">
        <v>87</v>
      </c>
      <c r="J4205" s="52">
        <v>1.5555600000000001</v>
      </c>
      <c r="K4205" s="60">
        <f>Tabla3[[#This Row],[PRECIOS]]-Tabla3[[#This Row],[PRECIOS]]*10%</f>
        <v>1.400004</v>
      </c>
      <c r="L4205" s="101"/>
      <c r="M4205" s="61"/>
      <c r="N4205" s="55">
        <f>IFERROR(Tabla3[[#This Row],[PRECIOS]]-Tabla3[[#This Row],[PRECIOS]]*Tabla3[[#This Row],[% PRODUCTO]]," ")</f>
        <v>1.5555600000000001</v>
      </c>
      <c r="O4205" s="61"/>
      <c r="P4205" s="55">
        <f>IFERROR(Tabla3[[#This Row],[OCULTAR2]]-Tabla3[[#This Row],[OCULTAR2]]*Tabla3[[#This Row],[% LÍNEA]]," ")</f>
        <v>1.5555600000000001</v>
      </c>
      <c r="Q4205" s="56">
        <f>IFERROR(Tabla3[[#This Row],[% PRODUCTO]]+Tabla3[[#This Row],[% LÍNEA]]," ")</f>
        <v>0</v>
      </c>
      <c r="R4205" s="60">
        <f>Tabla3[[#This Row],[OCULTAR3]]</f>
        <v>1.5555600000000001</v>
      </c>
      <c r="S4205" s="60">
        <f>Tabla3[[#This Row],[PRECIO SIN %]]-Tabla3[[#This Row],[PRECIO SIN %]]*10%</f>
        <v>1.400004</v>
      </c>
      <c r="T4205" s="80">
        <f>(Tabla3[[#This Row],[PRECIO CON DESCT.]]-(Tabla3[[#This Row],[PRECIO CON DESCT.]]*$T$6))</f>
        <v>0.88200252000000001</v>
      </c>
      <c r="U4205" s="96"/>
      <c r="V4205" s="94">
        <f>Tabla3[[#This Row],[PRECIO %      en $]]*Tabla3[[#This Row],[PEDIDO ]]</f>
        <v>0</v>
      </c>
      <c r="W4205" s="57">
        <f>Tabla3[[#This Row],[PRECIO CON DESCT.]]*Tabla3[[#This Row],[PEDIDO ]]</f>
        <v>0</v>
      </c>
      <c r="X4205" s="58">
        <f>Tabla3[[#This Row],[PRECIO SIN %]]*Tabla3[[#This Row],[PEDIDO ]]</f>
        <v>0</v>
      </c>
    </row>
    <row r="4206" spans="1:24" ht="33" customHeight="1" x14ac:dyDescent="0.4">
      <c r="A4206" s="124">
        <v>7598084000755</v>
      </c>
      <c r="B4206" s="51" t="s">
        <v>424</v>
      </c>
      <c r="C4206" s="51" t="s">
        <v>438</v>
      </c>
      <c r="D42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06" s="118" t="s">
        <v>4668</v>
      </c>
      <c r="F4206" s="75" t="s">
        <v>526</v>
      </c>
      <c r="G42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06" s="77">
        <v>16</v>
      </c>
      <c r="J4206" s="52">
        <v>4</v>
      </c>
      <c r="K4206" s="53">
        <f>Tabla3[[#This Row],[PRECIOS]]-Tabla3[[#This Row],[PRECIOS]]*10%</f>
        <v>3.6</v>
      </c>
      <c r="L4206" s="101"/>
      <c r="M4206" s="54"/>
      <c r="N4206" s="55">
        <f>IFERROR(Tabla3[[#This Row],[PRECIOS]]-Tabla3[[#This Row],[PRECIOS]]*Tabla3[[#This Row],[% PRODUCTO]]," ")</f>
        <v>4</v>
      </c>
      <c r="O4206" s="54"/>
      <c r="P4206" s="55">
        <f>IFERROR(Tabla3[[#This Row],[OCULTAR2]]-Tabla3[[#This Row],[OCULTAR2]]*Tabla3[[#This Row],[% LÍNEA]]," ")</f>
        <v>4</v>
      </c>
      <c r="Q4206" s="56">
        <f>IFERROR(Tabla3[[#This Row],[% PRODUCTO]]+Tabla3[[#This Row],[% LÍNEA]]," ")</f>
        <v>0</v>
      </c>
      <c r="R4206" s="53">
        <f>Tabla3[[#This Row],[OCULTAR3]]</f>
        <v>4</v>
      </c>
      <c r="S4206" s="53">
        <f>Tabla3[[#This Row],[PRECIO SIN %]]-Tabla3[[#This Row],[PRECIO SIN %]]*10%</f>
        <v>3.6</v>
      </c>
      <c r="T4206" s="80">
        <f>(Tabla3[[#This Row],[PRECIO CON DESCT.]]-(Tabla3[[#This Row],[PRECIO CON DESCT.]]*$T$6))</f>
        <v>2.2679999999999998</v>
      </c>
      <c r="U4206" s="96"/>
      <c r="V4206" s="94">
        <f>Tabla3[[#This Row],[PRECIO %      en $]]*Tabla3[[#This Row],[PEDIDO ]]</f>
        <v>0</v>
      </c>
      <c r="W4206" s="57">
        <f>Tabla3[[#This Row],[PRECIO CON DESCT.]]*Tabla3[[#This Row],[PEDIDO ]]</f>
        <v>0</v>
      </c>
      <c r="X4206" s="58">
        <f>Tabla3[[#This Row],[PRECIO SIN %]]*Tabla3[[#This Row],[PEDIDO ]]</f>
        <v>0</v>
      </c>
    </row>
    <row r="4207" spans="1:24" ht="33" customHeight="1" x14ac:dyDescent="0.4">
      <c r="A4207" s="125">
        <v>7592803004208</v>
      </c>
      <c r="B4207" s="59" t="s">
        <v>424</v>
      </c>
      <c r="C4207" s="59" t="s">
        <v>132</v>
      </c>
      <c r="D42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07" s="119" t="s">
        <v>4669</v>
      </c>
      <c r="F4207" s="76" t="s">
        <v>526</v>
      </c>
      <c r="G42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07" s="78">
        <v>96</v>
      </c>
      <c r="J4207" s="52">
        <v>4.6666699999999999</v>
      </c>
      <c r="K4207" s="60">
        <f>Tabla3[[#This Row],[PRECIOS]]-Tabla3[[#This Row],[PRECIOS]]*10%</f>
        <v>4.2000029999999997</v>
      </c>
      <c r="L4207" s="101"/>
      <c r="M4207" s="61"/>
      <c r="N4207" s="55">
        <f>IFERROR(Tabla3[[#This Row],[PRECIOS]]-Tabla3[[#This Row],[PRECIOS]]*Tabla3[[#This Row],[% PRODUCTO]]," ")</f>
        <v>4.6666699999999999</v>
      </c>
      <c r="O4207" s="61"/>
      <c r="P4207" s="55">
        <f>IFERROR(Tabla3[[#This Row],[OCULTAR2]]-Tabla3[[#This Row],[OCULTAR2]]*Tabla3[[#This Row],[% LÍNEA]]," ")</f>
        <v>4.6666699999999999</v>
      </c>
      <c r="Q4207" s="56">
        <f>IFERROR(Tabla3[[#This Row],[% PRODUCTO]]+Tabla3[[#This Row],[% LÍNEA]]," ")</f>
        <v>0</v>
      </c>
      <c r="R4207" s="60">
        <f>Tabla3[[#This Row],[OCULTAR3]]</f>
        <v>4.6666699999999999</v>
      </c>
      <c r="S4207" s="60">
        <f>Tabla3[[#This Row],[PRECIO SIN %]]-Tabla3[[#This Row],[PRECIO SIN %]]*10%</f>
        <v>4.2000029999999997</v>
      </c>
      <c r="T4207" s="80">
        <f>(Tabla3[[#This Row],[PRECIO CON DESCT.]]-(Tabla3[[#This Row],[PRECIO CON DESCT.]]*$T$6))</f>
        <v>2.64600189</v>
      </c>
      <c r="U4207" s="96"/>
      <c r="V4207" s="94">
        <f>Tabla3[[#This Row],[PRECIO %      en $]]*Tabla3[[#This Row],[PEDIDO ]]</f>
        <v>0</v>
      </c>
      <c r="W4207" s="57">
        <f>Tabla3[[#This Row],[PRECIO CON DESCT.]]*Tabla3[[#This Row],[PEDIDO ]]</f>
        <v>0</v>
      </c>
      <c r="X4207" s="58">
        <f>Tabla3[[#This Row],[PRECIO SIN %]]*Tabla3[[#This Row],[PEDIDO ]]</f>
        <v>0</v>
      </c>
    </row>
    <row r="4208" spans="1:24" ht="33" customHeight="1" x14ac:dyDescent="0.4">
      <c r="A4208" s="124">
        <v>7592803004192</v>
      </c>
      <c r="B4208" s="51" t="s">
        <v>424</v>
      </c>
      <c r="C4208" s="51" t="s">
        <v>132</v>
      </c>
      <c r="D42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08" s="118" t="s">
        <v>4670</v>
      </c>
      <c r="F4208" s="75" t="s">
        <v>526</v>
      </c>
      <c r="G42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08" s="77">
        <v>108</v>
      </c>
      <c r="J4208" s="52">
        <v>3.8333300000000001</v>
      </c>
      <c r="K4208" s="53">
        <f>Tabla3[[#This Row],[PRECIOS]]-Tabla3[[#This Row],[PRECIOS]]*10%</f>
        <v>3.4499970000000002</v>
      </c>
      <c r="L4208" s="101"/>
      <c r="M4208" s="54"/>
      <c r="N4208" s="55">
        <f>IFERROR(Tabla3[[#This Row],[PRECIOS]]-Tabla3[[#This Row],[PRECIOS]]*Tabla3[[#This Row],[% PRODUCTO]]," ")</f>
        <v>3.8333300000000001</v>
      </c>
      <c r="O4208" s="54"/>
      <c r="P4208" s="55">
        <f>IFERROR(Tabla3[[#This Row],[OCULTAR2]]-Tabla3[[#This Row],[OCULTAR2]]*Tabla3[[#This Row],[% LÍNEA]]," ")</f>
        <v>3.8333300000000001</v>
      </c>
      <c r="Q4208" s="56">
        <f>IFERROR(Tabla3[[#This Row],[% PRODUCTO]]+Tabla3[[#This Row],[% LÍNEA]]," ")</f>
        <v>0</v>
      </c>
      <c r="R4208" s="53">
        <f>Tabla3[[#This Row],[OCULTAR3]]</f>
        <v>3.8333300000000001</v>
      </c>
      <c r="S4208" s="53">
        <f>Tabla3[[#This Row],[PRECIO SIN %]]-Tabla3[[#This Row],[PRECIO SIN %]]*10%</f>
        <v>3.4499970000000002</v>
      </c>
      <c r="T4208" s="80">
        <f>(Tabla3[[#This Row],[PRECIO CON DESCT.]]-(Tabla3[[#This Row],[PRECIO CON DESCT.]]*$T$6))</f>
        <v>2.1734981100000001</v>
      </c>
      <c r="U4208" s="96"/>
      <c r="V4208" s="94">
        <f>Tabla3[[#This Row],[PRECIO %      en $]]*Tabla3[[#This Row],[PEDIDO ]]</f>
        <v>0</v>
      </c>
      <c r="W4208" s="57">
        <f>Tabla3[[#This Row],[PRECIO CON DESCT.]]*Tabla3[[#This Row],[PEDIDO ]]</f>
        <v>0</v>
      </c>
      <c r="X4208" s="58">
        <f>Tabla3[[#This Row],[PRECIO SIN %]]*Tabla3[[#This Row],[PEDIDO ]]</f>
        <v>0</v>
      </c>
    </row>
    <row r="4209" spans="1:24" ht="33" customHeight="1" x14ac:dyDescent="0.4">
      <c r="A4209" s="124">
        <v>8411047143179</v>
      </c>
      <c r="B4209" s="51" t="s">
        <v>424</v>
      </c>
      <c r="C4209" s="51" t="s">
        <v>174</v>
      </c>
      <c r="D42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209" s="118" t="s">
        <v>4671</v>
      </c>
      <c r="F4209" s="75" t="s">
        <v>526</v>
      </c>
      <c r="G42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209" s="77">
        <v>1</v>
      </c>
      <c r="J4209" s="52">
        <v>5.4444400000000002</v>
      </c>
      <c r="K4209" s="53">
        <f>Tabla3[[#This Row],[PRECIOS]]-Tabla3[[#This Row],[PRECIOS]]*10%</f>
        <v>4.8999959999999998</v>
      </c>
      <c r="L4209" s="101" t="s">
        <v>5327</v>
      </c>
      <c r="M4209" s="54"/>
      <c r="N4209" s="55">
        <f>IFERROR(Tabla3[[#This Row],[PRECIOS]]-Tabla3[[#This Row],[PRECIOS]]*Tabla3[[#This Row],[% PRODUCTO]]," ")</f>
        <v>5.4444400000000002</v>
      </c>
      <c r="O4209" s="54"/>
      <c r="P4209" s="55">
        <f>IFERROR(Tabla3[[#This Row],[OCULTAR2]]-Tabla3[[#This Row],[OCULTAR2]]*Tabla3[[#This Row],[% LÍNEA]]," ")</f>
        <v>5.4444400000000002</v>
      </c>
      <c r="Q4209" s="56">
        <f>IFERROR(Tabla3[[#This Row],[% PRODUCTO]]+Tabla3[[#This Row],[% LÍNEA]]," ")</f>
        <v>0</v>
      </c>
      <c r="R4209" s="53">
        <f>Tabla3[[#This Row],[OCULTAR3]]</f>
        <v>5.4444400000000002</v>
      </c>
      <c r="S4209" s="53">
        <f>Tabla3[[#This Row],[PRECIO SIN %]]-Tabla3[[#This Row],[PRECIO SIN %]]*10%</f>
        <v>4.8999959999999998</v>
      </c>
      <c r="T4209" s="80">
        <f>(Tabla3[[#This Row],[PRECIO CON DESCT.]]-(Tabla3[[#This Row],[PRECIO CON DESCT.]]*$T$6))</f>
        <v>3.08699748</v>
      </c>
      <c r="U4209" s="96"/>
      <c r="V4209" s="94">
        <f>Tabla3[[#This Row],[PRECIO %      en $]]*Tabla3[[#This Row],[PEDIDO ]]</f>
        <v>0</v>
      </c>
      <c r="W4209" s="57">
        <f>Tabla3[[#This Row],[PRECIO CON DESCT.]]*Tabla3[[#This Row],[PEDIDO ]]</f>
        <v>0</v>
      </c>
      <c r="X4209" s="58">
        <f>Tabla3[[#This Row],[PRECIO SIN %]]*Tabla3[[#This Row],[PEDIDO ]]</f>
        <v>0</v>
      </c>
    </row>
    <row r="4210" spans="1:24" ht="33" customHeight="1" x14ac:dyDescent="0.4">
      <c r="A4210" s="125">
        <v>7791293032443</v>
      </c>
      <c r="B4210" s="59" t="s">
        <v>424</v>
      </c>
      <c r="C4210" s="59" t="s">
        <v>451</v>
      </c>
      <c r="D42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10" s="119" t="s">
        <v>4672</v>
      </c>
      <c r="F4210" s="76" t="s">
        <v>526</v>
      </c>
      <c r="G42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10" s="78">
        <v>21</v>
      </c>
      <c r="J4210" s="52">
        <v>6.8444399999999996</v>
      </c>
      <c r="K4210" s="60">
        <f>Tabla3[[#This Row],[PRECIOS]]-Tabla3[[#This Row],[PRECIOS]]*10%</f>
        <v>6.1599959999999996</v>
      </c>
      <c r="L4210" s="101"/>
      <c r="M4210" s="61"/>
      <c r="N4210" s="55">
        <f>IFERROR(Tabla3[[#This Row],[PRECIOS]]-Tabla3[[#This Row],[PRECIOS]]*Tabla3[[#This Row],[% PRODUCTO]]," ")</f>
        <v>6.8444399999999996</v>
      </c>
      <c r="O4210" s="61"/>
      <c r="P4210" s="55">
        <f>IFERROR(Tabla3[[#This Row],[OCULTAR2]]-Tabla3[[#This Row],[OCULTAR2]]*Tabla3[[#This Row],[% LÍNEA]]," ")</f>
        <v>6.8444399999999996</v>
      </c>
      <c r="Q4210" s="56">
        <f>IFERROR(Tabla3[[#This Row],[% PRODUCTO]]+Tabla3[[#This Row],[% LÍNEA]]," ")</f>
        <v>0</v>
      </c>
      <c r="R4210" s="60">
        <f>Tabla3[[#This Row],[OCULTAR3]]</f>
        <v>6.8444399999999996</v>
      </c>
      <c r="S4210" s="60">
        <f>Tabla3[[#This Row],[PRECIO SIN %]]-Tabla3[[#This Row],[PRECIO SIN %]]*10%</f>
        <v>6.1599959999999996</v>
      </c>
      <c r="T4210" s="80">
        <f>(Tabla3[[#This Row],[PRECIO CON DESCT.]]-(Tabla3[[#This Row],[PRECIO CON DESCT.]]*$T$6))</f>
        <v>3.8807974799999996</v>
      </c>
      <c r="U4210" s="96"/>
      <c r="V4210" s="94">
        <f>Tabla3[[#This Row],[PRECIO %      en $]]*Tabla3[[#This Row],[PEDIDO ]]</f>
        <v>0</v>
      </c>
      <c r="W4210" s="57">
        <f>Tabla3[[#This Row],[PRECIO CON DESCT.]]*Tabla3[[#This Row],[PEDIDO ]]</f>
        <v>0</v>
      </c>
      <c r="X4210" s="58">
        <f>Tabla3[[#This Row],[PRECIO SIN %]]*Tabla3[[#This Row],[PEDIDO ]]</f>
        <v>0</v>
      </c>
    </row>
    <row r="4211" spans="1:24" ht="33" customHeight="1" x14ac:dyDescent="0.4">
      <c r="A4211" s="124">
        <v>7791293032450</v>
      </c>
      <c r="B4211" s="51" t="s">
        <v>424</v>
      </c>
      <c r="C4211" s="51" t="s">
        <v>451</v>
      </c>
      <c r="D42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11" s="118" t="s">
        <v>4673</v>
      </c>
      <c r="F4211" s="75" t="s">
        <v>526</v>
      </c>
      <c r="G42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11" s="77">
        <v>8</v>
      </c>
      <c r="J4211" s="52">
        <v>6.3333300000000001</v>
      </c>
      <c r="K4211" s="53">
        <f>Tabla3[[#This Row],[PRECIOS]]-Tabla3[[#This Row],[PRECIOS]]*10%</f>
        <v>5.6999969999999998</v>
      </c>
      <c r="L4211" s="101"/>
      <c r="M4211" s="54"/>
      <c r="N4211" s="55">
        <f>IFERROR(Tabla3[[#This Row],[PRECIOS]]-Tabla3[[#This Row],[PRECIOS]]*Tabla3[[#This Row],[% PRODUCTO]]," ")</f>
        <v>6.3333300000000001</v>
      </c>
      <c r="O4211" s="54"/>
      <c r="P4211" s="55">
        <f>IFERROR(Tabla3[[#This Row],[OCULTAR2]]-Tabla3[[#This Row],[OCULTAR2]]*Tabla3[[#This Row],[% LÍNEA]]," ")</f>
        <v>6.3333300000000001</v>
      </c>
      <c r="Q4211" s="56">
        <f>IFERROR(Tabla3[[#This Row],[% PRODUCTO]]+Tabla3[[#This Row],[% LÍNEA]]," ")</f>
        <v>0</v>
      </c>
      <c r="R4211" s="53">
        <f>Tabla3[[#This Row],[OCULTAR3]]</f>
        <v>6.3333300000000001</v>
      </c>
      <c r="S4211" s="53">
        <f>Tabla3[[#This Row],[PRECIO SIN %]]-Tabla3[[#This Row],[PRECIO SIN %]]*10%</f>
        <v>5.6999969999999998</v>
      </c>
      <c r="T4211" s="80">
        <f>(Tabla3[[#This Row],[PRECIO CON DESCT.]]-(Tabla3[[#This Row],[PRECIO CON DESCT.]]*$T$6))</f>
        <v>3.5909981099999997</v>
      </c>
      <c r="U4211" s="96"/>
      <c r="V4211" s="94">
        <f>Tabla3[[#This Row],[PRECIO %      en $]]*Tabla3[[#This Row],[PEDIDO ]]</f>
        <v>0</v>
      </c>
      <c r="W4211" s="57">
        <f>Tabla3[[#This Row],[PRECIO CON DESCT.]]*Tabla3[[#This Row],[PEDIDO ]]</f>
        <v>0</v>
      </c>
      <c r="X4211" s="58">
        <f>Tabla3[[#This Row],[PRECIO SIN %]]*Tabla3[[#This Row],[PEDIDO ]]</f>
        <v>0</v>
      </c>
    </row>
    <row r="4212" spans="1:24" ht="33" customHeight="1" x14ac:dyDescent="0.4">
      <c r="A4212" s="125">
        <v>78004498</v>
      </c>
      <c r="B4212" s="59" t="s">
        <v>424</v>
      </c>
      <c r="C4212" s="59" t="s">
        <v>451</v>
      </c>
      <c r="D42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12" s="119" t="s">
        <v>4674</v>
      </c>
      <c r="F4212" s="76" t="s">
        <v>526</v>
      </c>
      <c r="G42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12" s="78">
        <v>41</v>
      </c>
      <c r="J4212" s="52">
        <v>6.5</v>
      </c>
      <c r="K4212" s="60">
        <f>Tabla3[[#This Row],[PRECIOS]]-Tabla3[[#This Row],[PRECIOS]]*10%</f>
        <v>5.85</v>
      </c>
      <c r="L4212" s="101"/>
      <c r="M4212" s="61"/>
      <c r="N4212" s="55">
        <f>IFERROR(Tabla3[[#This Row],[PRECIOS]]-Tabla3[[#This Row],[PRECIOS]]*Tabla3[[#This Row],[% PRODUCTO]]," ")</f>
        <v>6.5</v>
      </c>
      <c r="O4212" s="61"/>
      <c r="P4212" s="55">
        <f>IFERROR(Tabla3[[#This Row],[OCULTAR2]]-Tabla3[[#This Row],[OCULTAR2]]*Tabla3[[#This Row],[% LÍNEA]]," ")</f>
        <v>6.5</v>
      </c>
      <c r="Q4212" s="56">
        <f>IFERROR(Tabla3[[#This Row],[% PRODUCTO]]+Tabla3[[#This Row],[% LÍNEA]]," ")</f>
        <v>0</v>
      </c>
      <c r="R4212" s="60">
        <f>Tabla3[[#This Row],[OCULTAR3]]</f>
        <v>6.5</v>
      </c>
      <c r="S4212" s="60">
        <f>Tabla3[[#This Row],[PRECIO SIN %]]-Tabla3[[#This Row],[PRECIO SIN %]]*10%</f>
        <v>5.85</v>
      </c>
      <c r="T4212" s="80">
        <f>(Tabla3[[#This Row],[PRECIO CON DESCT.]]-(Tabla3[[#This Row],[PRECIO CON DESCT.]]*$T$6))</f>
        <v>3.6854999999999998</v>
      </c>
      <c r="U4212" s="96"/>
      <c r="V4212" s="94">
        <f>Tabla3[[#This Row],[PRECIO %      en $]]*Tabla3[[#This Row],[PEDIDO ]]</f>
        <v>0</v>
      </c>
      <c r="W4212" s="57">
        <f>Tabla3[[#This Row],[PRECIO CON DESCT.]]*Tabla3[[#This Row],[PEDIDO ]]</f>
        <v>0</v>
      </c>
      <c r="X4212" s="58">
        <f>Tabla3[[#This Row],[PRECIO SIN %]]*Tabla3[[#This Row],[PEDIDO ]]</f>
        <v>0</v>
      </c>
    </row>
    <row r="4213" spans="1:24" ht="33" customHeight="1" x14ac:dyDescent="0.4">
      <c r="A4213" s="124">
        <v>78004498</v>
      </c>
      <c r="B4213" s="51" t="s">
        <v>424</v>
      </c>
      <c r="C4213" s="51" t="s">
        <v>451</v>
      </c>
      <c r="D42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13" s="118" t="s">
        <v>4675</v>
      </c>
      <c r="F4213" s="75" t="s">
        <v>526</v>
      </c>
      <c r="G42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13" s="77">
        <v>12</v>
      </c>
      <c r="J4213" s="52">
        <v>3.5666699999999998</v>
      </c>
      <c r="K4213" s="53">
        <f>Tabla3[[#This Row],[PRECIOS]]-Tabla3[[#This Row],[PRECIOS]]*10%</f>
        <v>3.2100029999999999</v>
      </c>
      <c r="L4213" s="101"/>
      <c r="M4213" s="54"/>
      <c r="N4213" s="55">
        <f>IFERROR(Tabla3[[#This Row],[PRECIOS]]-Tabla3[[#This Row],[PRECIOS]]*Tabla3[[#This Row],[% PRODUCTO]]," ")</f>
        <v>3.5666699999999998</v>
      </c>
      <c r="O4213" s="54"/>
      <c r="P4213" s="55">
        <f>IFERROR(Tabla3[[#This Row],[OCULTAR2]]-Tabla3[[#This Row],[OCULTAR2]]*Tabla3[[#This Row],[% LÍNEA]]," ")</f>
        <v>3.5666699999999998</v>
      </c>
      <c r="Q4213" s="56">
        <f>IFERROR(Tabla3[[#This Row],[% PRODUCTO]]+Tabla3[[#This Row],[% LÍNEA]]," ")</f>
        <v>0</v>
      </c>
      <c r="R4213" s="53">
        <f>Tabla3[[#This Row],[OCULTAR3]]</f>
        <v>3.5666699999999998</v>
      </c>
      <c r="S4213" s="53">
        <f>Tabla3[[#This Row],[PRECIO SIN %]]-Tabla3[[#This Row],[PRECIO SIN %]]*10%</f>
        <v>3.2100029999999999</v>
      </c>
      <c r="T4213" s="80">
        <f>(Tabla3[[#This Row],[PRECIO CON DESCT.]]-(Tabla3[[#This Row],[PRECIO CON DESCT.]]*$T$6))</f>
        <v>2.02230189</v>
      </c>
      <c r="U4213" s="96"/>
      <c r="V4213" s="94">
        <f>Tabla3[[#This Row],[PRECIO %      en $]]*Tabla3[[#This Row],[PEDIDO ]]</f>
        <v>0</v>
      </c>
      <c r="W4213" s="57">
        <f>Tabla3[[#This Row],[PRECIO CON DESCT.]]*Tabla3[[#This Row],[PEDIDO ]]</f>
        <v>0</v>
      </c>
      <c r="X4213" s="58">
        <f>Tabla3[[#This Row],[PRECIO SIN %]]*Tabla3[[#This Row],[PEDIDO ]]</f>
        <v>0</v>
      </c>
    </row>
    <row r="4214" spans="1:24" ht="33" customHeight="1" x14ac:dyDescent="0.4">
      <c r="A4214" s="125">
        <v>7506306241176</v>
      </c>
      <c r="B4214" s="59" t="s">
        <v>424</v>
      </c>
      <c r="C4214" s="59" t="s">
        <v>452</v>
      </c>
      <c r="D42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14" s="119" t="s">
        <v>4676</v>
      </c>
      <c r="F4214" s="76" t="s">
        <v>526</v>
      </c>
      <c r="G42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14" s="78">
        <v>5</v>
      </c>
      <c r="J4214" s="52">
        <v>6.7111099999999997</v>
      </c>
      <c r="K4214" s="60">
        <f>Tabla3[[#This Row],[PRECIOS]]-Tabla3[[#This Row],[PRECIOS]]*10%</f>
        <v>6.0399989999999999</v>
      </c>
      <c r="L4214" s="101"/>
      <c r="M4214" s="61"/>
      <c r="N4214" s="55">
        <f>IFERROR(Tabla3[[#This Row],[PRECIOS]]-Tabla3[[#This Row],[PRECIOS]]*Tabla3[[#This Row],[% PRODUCTO]]," ")</f>
        <v>6.7111099999999997</v>
      </c>
      <c r="O4214" s="61"/>
      <c r="P4214" s="55">
        <f>IFERROR(Tabla3[[#This Row],[OCULTAR2]]-Tabla3[[#This Row],[OCULTAR2]]*Tabla3[[#This Row],[% LÍNEA]]," ")</f>
        <v>6.7111099999999997</v>
      </c>
      <c r="Q4214" s="56">
        <f>IFERROR(Tabla3[[#This Row],[% PRODUCTO]]+Tabla3[[#This Row],[% LÍNEA]]," ")</f>
        <v>0</v>
      </c>
      <c r="R4214" s="60">
        <f>Tabla3[[#This Row],[OCULTAR3]]</f>
        <v>6.7111099999999997</v>
      </c>
      <c r="S4214" s="60">
        <f>Tabla3[[#This Row],[PRECIO SIN %]]-Tabla3[[#This Row],[PRECIO SIN %]]*10%</f>
        <v>6.0399989999999999</v>
      </c>
      <c r="T4214" s="80">
        <f>(Tabla3[[#This Row],[PRECIO CON DESCT.]]-(Tabla3[[#This Row],[PRECIO CON DESCT.]]*$T$6))</f>
        <v>3.80519937</v>
      </c>
      <c r="U4214" s="96"/>
      <c r="V4214" s="94">
        <f>Tabla3[[#This Row],[PRECIO %      en $]]*Tabla3[[#This Row],[PEDIDO ]]</f>
        <v>0</v>
      </c>
      <c r="W4214" s="57">
        <f>Tabla3[[#This Row],[PRECIO CON DESCT.]]*Tabla3[[#This Row],[PEDIDO ]]</f>
        <v>0</v>
      </c>
      <c r="X4214" s="58">
        <f>Tabla3[[#This Row],[PRECIO SIN %]]*Tabla3[[#This Row],[PEDIDO ]]</f>
        <v>0</v>
      </c>
    </row>
    <row r="4215" spans="1:24" ht="33" customHeight="1" x14ac:dyDescent="0.4">
      <c r="A4215" s="124">
        <v>7506306241183</v>
      </c>
      <c r="B4215" s="51" t="s">
        <v>424</v>
      </c>
      <c r="C4215" s="51" t="s">
        <v>452</v>
      </c>
      <c r="D42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15" s="118" t="s">
        <v>4677</v>
      </c>
      <c r="F4215" s="75" t="s">
        <v>526</v>
      </c>
      <c r="G42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15" s="77">
        <v>25</v>
      </c>
      <c r="J4215" s="52">
        <v>8.6666699999999999</v>
      </c>
      <c r="K4215" s="53">
        <f>Tabla3[[#This Row],[PRECIOS]]-Tabla3[[#This Row],[PRECIOS]]*10%</f>
        <v>7.8000030000000002</v>
      </c>
      <c r="L4215" s="101"/>
      <c r="M4215" s="54"/>
      <c r="N4215" s="55">
        <f>IFERROR(Tabla3[[#This Row],[PRECIOS]]-Tabla3[[#This Row],[PRECIOS]]*Tabla3[[#This Row],[% PRODUCTO]]," ")</f>
        <v>8.6666699999999999</v>
      </c>
      <c r="O4215" s="54"/>
      <c r="P4215" s="55">
        <f>IFERROR(Tabla3[[#This Row],[OCULTAR2]]-Tabla3[[#This Row],[OCULTAR2]]*Tabla3[[#This Row],[% LÍNEA]]," ")</f>
        <v>8.6666699999999999</v>
      </c>
      <c r="Q4215" s="56">
        <f>IFERROR(Tabla3[[#This Row],[% PRODUCTO]]+Tabla3[[#This Row],[% LÍNEA]]," ")</f>
        <v>0</v>
      </c>
      <c r="R4215" s="53">
        <f>Tabla3[[#This Row],[OCULTAR3]]</f>
        <v>8.6666699999999999</v>
      </c>
      <c r="S4215" s="53">
        <f>Tabla3[[#This Row],[PRECIO SIN %]]-Tabla3[[#This Row],[PRECIO SIN %]]*10%</f>
        <v>7.8000030000000002</v>
      </c>
      <c r="T4215" s="80">
        <f>(Tabla3[[#This Row],[PRECIO CON DESCT.]]-(Tabla3[[#This Row],[PRECIO CON DESCT.]]*$T$6))</f>
        <v>4.9140018899999998</v>
      </c>
      <c r="U4215" s="96"/>
      <c r="V4215" s="94">
        <f>Tabla3[[#This Row],[PRECIO %      en $]]*Tabla3[[#This Row],[PEDIDO ]]</f>
        <v>0</v>
      </c>
      <c r="W4215" s="57">
        <f>Tabla3[[#This Row],[PRECIO CON DESCT.]]*Tabla3[[#This Row],[PEDIDO ]]</f>
        <v>0</v>
      </c>
      <c r="X4215" s="58">
        <f>Tabla3[[#This Row],[PRECIO SIN %]]*Tabla3[[#This Row],[PEDIDO ]]</f>
        <v>0</v>
      </c>
    </row>
    <row r="4216" spans="1:24" ht="33" customHeight="1" x14ac:dyDescent="0.4">
      <c r="A4216" s="125">
        <v>78924468</v>
      </c>
      <c r="B4216" s="59" t="s">
        <v>424</v>
      </c>
      <c r="C4216" s="59" t="s">
        <v>452</v>
      </c>
      <c r="D42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16" s="119" t="s">
        <v>4678</v>
      </c>
      <c r="F4216" s="76" t="s">
        <v>526</v>
      </c>
      <c r="G42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16" s="78">
        <v>24</v>
      </c>
      <c r="J4216" s="52">
        <v>3.88889</v>
      </c>
      <c r="K4216" s="60">
        <f>Tabla3[[#This Row],[PRECIOS]]-Tabla3[[#This Row],[PRECIOS]]*10%</f>
        <v>3.5000010000000001</v>
      </c>
      <c r="L4216" s="101"/>
      <c r="M4216" s="61"/>
      <c r="N4216" s="55">
        <f>IFERROR(Tabla3[[#This Row],[PRECIOS]]-Tabla3[[#This Row],[PRECIOS]]*Tabla3[[#This Row],[% PRODUCTO]]," ")</f>
        <v>3.88889</v>
      </c>
      <c r="O4216" s="61"/>
      <c r="P4216" s="55">
        <f>IFERROR(Tabla3[[#This Row],[OCULTAR2]]-Tabla3[[#This Row],[OCULTAR2]]*Tabla3[[#This Row],[% LÍNEA]]," ")</f>
        <v>3.88889</v>
      </c>
      <c r="Q4216" s="56">
        <f>IFERROR(Tabla3[[#This Row],[% PRODUCTO]]+Tabla3[[#This Row],[% LÍNEA]]," ")</f>
        <v>0</v>
      </c>
      <c r="R4216" s="60">
        <f>Tabla3[[#This Row],[OCULTAR3]]</f>
        <v>3.88889</v>
      </c>
      <c r="S4216" s="60">
        <f>Tabla3[[#This Row],[PRECIO SIN %]]-Tabla3[[#This Row],[PRECIO SIN %]]*10%</f>
        <v>3.5000010000000001</v>
      </c>
      <c r="T4216" s="80">
        <f>(Tabla3[[#This Row],[PRECIO CON DESCT.]]-(Tabla3[[#This Row],[PRECIO CON DESCT.]]*$T$6))</f>
        <v>2.2050006299999998</v>
      </c>
      <c r="U4216" s="96"/>
      <c r="V4216" s="94">
        <f>Tabla3[[#This Row],[PRECIO %      en $]]*Tabla3[[#This Row],[PEDIDO ]]</f>
        <v>0</v>
      </c>
      <c r="W4216" s="57">
        <f>Tabla3[[#This Row],[PRECIO CON DESCT.]]*Tabla3[[#This Row],[PEDIDO ]]</f>
        <v>0</v>
      </c>
      <c r="X4216" s="58">
        <f>Tabla3[[#This Row],[PRECIO SIN %]]*Tabla3[[#This Row],[PEDIDO ]]</f>
        <v>0</v>
      </c>
    </row>
    <row r="4217" spans="1:24" ht="33" customHeight="1" x14ac:dyDescent="0.4">
      <c r="A4217" s="124">
        <v>4005808837359</v>
      </c>
      <c r="B4217" s="51" t="s">
        <v>424</v>
      </c>
      <c r="C4217" s="51" t="s">
        <v>182</v>
      </c>
      <c r="D42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17" s="118" t="s">
        <v>4679</v>
      </c>
      <c r="F4217" s="75" t="s">
        <v>526</v>
      </c>
      <c r="G42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17" s="77">
        <v>11</v>
      </c>
      <c r="J4217" s="52">
        <v>2.9666700000000001</v>
      </c>
      <c r="K4217" s="53">
        <f>Tabla3[[#This Row],[PRECIOS]]-Tabla3[[#This Row],[PRECIOS]]*10%</f>
        <v>2.6700030000000003</v>
      </c>
      <c r="L4217" s="101"/>
      <c r="M4217" s="54"/>
      <c r="N4217" s="55">
        <f>IFERROR(Tabla3[[#This Row],[PRECIOS]]-Tabla3[[#This Row],[PRECIOS]]*Tabla3[[#This Row],[% PRODUCTO]]," ")</f>
        <v>2.9666700000000001</v>
      </c>
      <c r="O4217" s="54"/>
      <c r="P4217" s="55">
        <f>IFERROR(Tabla3[[#This Row],[OCULTAR2]]-Tabla3[[#This Row],[OCULTAR2]]*Tabla3[[#This Row],[% LÍNEA]]," ")</f>
        <v>2.9666700000000001</v>
      </c>
      <c r="Q4217" s="56">
        <f>IFERROR(Tabla3[[#This Row],[% PRODUCTO]]+Tabla3[[#This Row],[% LÍNEA]]," ")</f>
        <v>0</v>
      </c>
      <c r="R4217" s="53">
        <f>Tabla3[[#This Row],[OCULTAR3]]</f>
        <v>2.9666700000000001</v>
      </c>
      <c r="S4217" s="53">
        <f>Tabla3[[#This Row],[PRECIO SIN %]]-Tabla3[[#This Row],[PRECIO SIN %]]*10%</f>
        <v>2.6700030000000003</v>
      </c>
      <c r="T4217" s="80">
        <f>(Tabla3[[#This Row],[PRECIO CON DESCT.]]-(Tabla3[[#This Row],[PRECIO CON DESCT.]]*$T$6))</f>
        <v>1.6821018900000002</v>
      </c>
      <c r="U4217" s="96"/>
      <c r="V4217" s="94">
        <f>Tabla3[[#This Row],[PRECIO %      en $]]*Tabla3[[#This Row],[PEDIDO ]]</f>
        <v>0</v>
      </c>
      <c r="W4217" s="57">
        <f>Tabla3[[#This Row],[PRECIO CON DESCT.]]*Tabla3[[#This Row],[PEDIDO ]]</f>
        <v>0</v>
      </c>
      <c r="X4217" s="58">
        <f>Tabla3[[#This Row],[PRECIO SIN %]]*Tabla3[[#This Row],[PEDIDO ]]</f>
        <v>0</v>
      </c>
    </row>
    <row r="4218" spans="1:24" ht="33" customHeight="1" x14ac:dyDescent="0.4">
      <c r="A4218" s="125">
        <v>75062804</v>
      </c>
      <c r="B4218" s="59" t="s">
        <v>424</v>
      </c>
      <c r="C4218" s="59" t="s">
        <v>451</v>
      </c>
      <c r="D42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18" s="119" t="s">
        <v>4680</v>
      </c>
      <c r="F4218" s="76" t="s">
        <v>526</v>
      </c>
      <c r="G42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18" s="78">
        <v>24</v>
      </c>
      <c r="J4218" s="52">
        <v>3.5777800000000002</v>
      </c>
      <c r="K4218" s="60">
        <f>Tabla3[[#This Row],[PRECIOS]]-Tabla3[[#This Row],[PRECIOS]]*10%</f>
        <v>3.220002</v>
      </c>
      <c r="L4218" s="101"/>
      <c r="M4218" s="61"/>
      <c r="N4218" s="55">
        <f>IFERROR(Tabla3[[#This Row],[PRECIOS]]-Tabla3[[#This Row],[PRECIOS]]*Tabla3[[#This Row],[% PRODUCTO]]," ")</f>
        <v>3.5777800000000002</v>
      </c>
      <c r="O4218" s="61"/>
      <c r="P4218" s="55">
        <f>IFERROR(Tabla3[[#This Row],[OCULTAR2]]-Tabla3[[#This Row],[OCULTAR2]]*Tabla3[[#This Row],[% LÍNEA]]," ")</f>
        <v>3.5777800000000002</v>
      </c>
      <c r="Q4218" s="56">
        <f>IFERROR(Tabla3[[#This Row],[% PRODUCTO]]+Tabla3[[#This Row],[% LÍNEA]]," ")</f>
        <v>0</v>
      </c>
      <c r="R4218" s="60">
        <f>Tabla3[[#This Row],[OCULTAR3]]</f>
        <v>3.5777800000000002</v>
      </c>
      <c r="S4218" s="60">
        <f>Tabla3[[#This Row],[PRECIO SIN %]]-Tabla3[[#This Row],[PRECIO SIN %]]*10%</f>
        <v>3.220002</v>
      </c>
      <c r="T4218" s="80">
        <f>(Tabla3[[#This Row],[PRECIO CON DESCT.]]-(Tabla3[[#This Row],[PRECIO CON DESCT.]]*$T$6))</f>
        <v>2.0286012600000003</v>
      </c>
      <c r="U4218" s="96"/>
      <c r="V4218" s="94">
        <f>Tabla3[[#This Row],[PRECIO %      en $]]*Tabla3[[#This Row],[PEDIDO ]]</f>
        <v>0</v>
      </c>
      <c r="W4218" s="57">
        <f>Tabla3[[#This Row],[PRECIO CON DESCT.]]*Tabla3[[#This Row],[PEDIDO ]]</f>
        <v>0</v>
      </c>
      <c r="X4218" s="58">
        <f>Tabla3[[#This Row],[PRECIO SIN %]]*Tabla3[[#This Row],[PEDIDO ]]</f>
        <v>0</v>
      </c>
    </row>
    <row r="4219" spans="1:24" ht="33" customHeight="1" x14ac:dyDescent="0.4">
      <c r="A4219" s="124">
        <v>4005900036698</v>
      </c>
      <c r="B4219" s="51" t="s">
        <v>424</v>
      </c>
      <c r="C4219" s="51" t="s">
        <v>182</v>
      </c>
      <c r="D42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19" s="118" t="s">
        <v>4681</v>
      </c>
      <c r="F4219" s="75" t="s">
        <v>526</v>
      </c>
      <c r="G42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19" s="77">
        <v>34</v>
      </c>
      <c r="J4219" s="52">
        <v>2.8</v>
      </c>
      <c r="K4219" s="53">
        <f>Tabla3[[#This Row],[PRECIOS]]-Tabla3[[#This Row],[PRECIOS]]*10%</f>
        <v>2.52</v>
      </c>
      <c r="L4219" s="101"/>
      <c r="M4219" s="54"/>
      <c r="N4219" s="55">
        <f>IFERROR(Tabla3[[#This Row],[PRECIOS]]-Tabla3[[#This Row],[PRECIOS]]*Tabla3[[#This Row],[% PRODUCTO]]," ")</f>
        <v>2.8</v>
      </c>
      <c r="O4219" s="54"/>
      <c r="P4219" s="55">
        <f>IFERROR(Tabla3[[#This Row],[OCULTAR2]]-Tabla3[[#This Row],[OCULTAR2]]*Tabla3[[#This Row],[% LÍNEA]]," ")</f>
        <v>2.8</v>
      </c>
      <c r="Q4219" s="56">
        <f>IFERROR(Tabla3[[#This Row],[% PRODUCTO]]+Tabla3[[#This Row],[% LÍNEA]]," ")</f>
        <v>0</v>
      </c>
      <c r="R4219" s="53">
        <f>Tabla3[[#This Row],[OCULTAR3]]</f>
        <v>2.8</v>
      </c>
      <c r="S4219" s="53">
        <f>Tabla3[[#This Row],[PRECIO SIN %]]-Tabla3[[#This Row],[PRECIO SIN %]]*10%</f>
        <v>2.52</v>
      </c>
      <c r="T4219" s="80">
        <f>(Tabla3[[#This Row],[PRECIO CON DESCT.]]-(Tabla3[[#This Row],[PRECIO CON DESCT.]]*$T$6))</f>
        <v>1.5876000000000001</v>
      </c>
      <c r="U4219" s="96"/>
      <c r="V4219" s="94">
        <f>Tabla3[[#This Row],[PRECIO %      en $]]*Tabla3[[#This Row],[PEDIDO ]]</f>
        <v>0</v>
      </c>
      <c r="W4219" s="57">
        <f>Tabla3[[#This Row],[PRECIO CON DESCT.]]*Tabla3[[#This Row],[PEDIDO ]]</f>
        <v>0</v>
      </c>
      <c r="X4219" s="58">
        <f>Tabla3[[#This Row],[PRECIO SIN %]]*Tabla3[[#This Row],[PEDIDO ]]</f>
        <v>0</v>
      </c>
    </row>
    <row r="4220" spans="1:24" ht="33" customHeight="1" x14ac:dyDescent="0.4">
      <c r="A4220" s="125"/>
      <c r="B4220" s="59" t="s">
        <v>424</v>
      </c>
      <c r="C4220" s="59" t="s">
        <v>182</v>
      </c>
      <c r="D42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20" s="119" t="s">
        <v>4682</v>
      </c>
      <c r="F4220" s="76" t="s">
        <v>526</v>
      </c>
      <c r="G42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20" s="78">
        <v>45</v>
      </c>
      <c r="J4220" s="52">
        <v>2.8</v>
      </c>
      <c r="K4220" s="60">
        <f>Tabla3[[#This Row],[PRECIOS]]-Tabla3[[#This Row],[PRECIOS]]*10%</f>
        <v>2.52</v>
      </c>
      <c r="L4220" s="101"/>
      <c r="M4220" s="61"/>
      <c r="N4220" s="55">
        <f>IFERROR(Tabla3[[#This Row],[PRECIOS]]-Tabla3[[#This Row],[PRECIOS]]*Tabla3[[#This Row],[% PRODUCTO]]," ")</f>
        <v>2.8</v>
      </c>
      <c r="O4220" s="61"/>
      <c r="P4220" s="55">
        <f>IFERROR(Tabla3[[#This Row],[OCULTAR2]]-Tabla3[[#This Row],[OCULTAR2]]*Tabla3[[#This Row],[% LÍNEA]]," ")</f>
        <v>2.8</v>
      </c>
      <c r="Q4220" s="56">
        <f>IFERROR(Tabla3[[#This Row],[% PRODUCTO]]+Tabla3[[#This Row],[% LÍNEA]]," ")</f>
        <v>0</v>
      </c>
      <c r="R4220" s="60">
        <f>Tabla3[[#This Row],[OCULTAR3]]</f>
        <v>2.8</v>
      </c>
      <c r="S4220" s="60">
        <f>Tabla3[[#This Row],[PRECIO SIN %]]-Tabla3[[#This Row],[PRECIO SIN %]]*10%</f>
        <v>2.52</v>
      </c>
      <c r="T4220" s="80">
        <f>(Tabla3[[#This Row],[PRECIO CON DESCT.]]-(Tabla3[[#This Row],[PRECIO CON DESCT.]]*$T$6))</f>
        <v>1.5876000000000001</v>
      </c>
      <c r="U4220" s="96"/>
      <c r="V4220" s="94">
        <f>Tabla3[[#This Row],[PRECIO %      en $]]*Tabla3[[#This Row],[PEDIDO ]]</f>
        <v>0</v>
      </c>
      <c r="W4220" s="57">
        <f>Tabla3[[#This Row],[PRECIO CON DESCT.]]*Tabla3[[#This Row],[PEDIDO ]]</f>
        <v>0</v>
      </c>
      <c r="X4220" s="58">
        <f>Tabla3[[#This Row],[PRECIO SIN %]]*Tabla3[[#This Row],[PEDIDO ]]</f>
        <v>0</v>
      </c>
    </row>
    <row r="4221" spans="1:24" ht="33" customHeight="1" x14ac:dyDescent="0.4">
      <c r="A4221" s="124">
        <v>4005900633491</v>
      </c>
      <c r="B4221" s="51" t="s">
        <v>424</v>
      </c>
      <c r="C4221" s="51" t="s">
        <v>182</v>
      </c>
      <c r="D42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21" s="118" t="s">
        <v>4683</v>
      </c>
      <c r="F4221" s="75" t="s">
        <v>526</v>
      </c>
      <c r="G42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21" s="77">
        <v>38</v>
      </c>
      <c r="J4221" s="52">
        <v>3.11111</v>
      </c>
      <c r="K4221" s="53">
        <f>Tabla3[[#This Row],[PRECIOS]]-Tabla3[[#This Row],[PRECIOS]]*10%</f>
        <v>2.7999990000000001</v>
      </c>
      <c r="L4221" s="101"/>
      <c r="M4221" s="54"/>
      <c r="N4221" s="55">
        <f>IFERROR(Tabla3[[#This Row],[PRECIOS]]-Tabla3[[#This Row],[PRECIOS]]*Tabla3[[#This Row],[% PRODUCTO]]," ")</f>
        <v>3.11111</v>
      </c>
      <c r="O4221" s="54"/>
      <c r="P4221" s="55">
        <f>IFERROR(Tabla3[[#This Row],[OCULTAR2]]-Tabla3[[#This Row],[OCULTAR2]]*Tabla3[[#This Row],[% LÍNEA]]," ")</f>
        <v>3.11111</v>
      </c>
      <c r="Q4221" s="56">
        <f>IFERROR(Tabla3[[#This Row],[% PRODUCTO]]+Tabla3[[#This Row],[% LÍNEA]]," ")</f>
        <v>0</v>
      </c>
      <c r="R4221" s="53">
        <f>Tabla3[[#This Row],[OCULTAR3]]</f>
        <v>3.11111</v>
      </c>
      <c r="S4221" s="53">
        <f>Tabla3[[#This Row],[PRECIO SIN %]]-Tabla3[[#This Row],[PRECIO SIN %]]*10%</f>
        <v>2.7999990000000001</v>
      </c>
      <c r="T4221" s="80">
        <f>(Tabla3[[#This Row],[PRECIO CON DESCT.]]-(Tabla3[[#This Row],[PRECIO CON DESCT.]]*$T$6))</f>
        <v>1.7639993700000001</v>
      </c>
      <c r="U4221" s="96"/>
      <c r="V4221" s="94">
        <f>Tabla3[[#This Row],[PRECIO %      en $]]*Tabla3[[#This Row],[PEDIDO ]]</f>
        <v>0</v>
      </c>
      <c r="W4221" s="57">
        <f>Tabla3[[#This Row],[PRECIO CON DESCT.]]*Tabla3[[#This Row],[PEDIDO ]]</f>
        <v>0</v>
      </c>
      <c r="X4221" s="58">
        <f>Tabla3[[#This Row],[PRECIO SIN %]]*Tabla3[[#This Row],[PEDIDO ]]</f>
        <v>0</v>
      </c>
    </row>
    <row r="4222" spans="1:24" ht="33" customHeight="1" x14ac:dyDescent="0.4">
      <c r="A4222" s="125">
        <v>75024956</v>
      </c>
      <c r="B4222" s="59" t="s">
        <v>424</v>
      </c>
      <c r="C4222" s="59" t="s">
        <v>451</v>
      </c>
      <c r="D42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22" s="119" t="s">
        <v>4684</v>
      </c>
      <c r="F4222" s="76" t="s">
        <v>526</v>
      </c>
      <c r="G42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22" s="78">
        <v>19</v>
      </c>
      <c r="J4222" s="52">
        <v>6.0333300000000003</v>
      </c>
      <c r="K4222" s="60">
        <f>Tabla3[[#This Row],[PRECIOS]]-Tabla3[[#This Row],[PRECIOS]]*10%</f>
        <v>5.4299970000000002</v>
      </c>
      <c r="L4222" s="101"/>
      <c r="M4222" s="61"/>
      <c r="N4222" s="55">
        <f>IFERROR(Tabla3[[#This Row],[PRECIOS]]-Tabla3[[#This Row],[PRECIOS]]*Tabla3[[#This Row],[% PRODUCTO]]," ")</f>
        <v>6.0333300000000003</v>
      </c>
      <c r="O4222" s="61"/>
      <c r="P4222" s="55">
        <f>IFERROR(Tabla3[[#This Row],[OCULTAR2]]-Tabla3[[#This Row],[OCULTAR2]]*Tabla3[[#This Row],[% LÍNEA]]," ")</f>
        <v>6.0333300000000003</v>
      </c>
      <c r="Q4222" s="56">
        <f>IFERROR(Tabla3[[#This Row],[% PRODUCTO]]+Tabla3[[#This Row],[% LÍNEA]]," ")</f>
        <v>0</v>
      </c>
      <c r="R4222" s="60">
        <f>Tabla3[[#This Row],[OCULTAR3]]</f>
        <v>6.0333300000000003</v>
      </c>
      <c r="S4222" s="60">
        <f>Tabla3[[#This Row],[PRECIO SIN %]]-Tabla3[[#This Row],[PRECIO SIN %]]*10%</f>
        <v>5.4299970000000002</v>
      </c>
      <c r="T4222" s="80">
        <f>(Tabla3[[#This Row],[PRECIO CON DESCT.]]-(Tabla3[[#This Row],[PRECIO CON DESCT.]]*$T$6))</f>
        <v>3.42089811</v>
      </c>
      <c r="U4222" s="96"/>
      <c r="V4222" s="94">
        <f>Tabla3[[#This Row],[PRECIO %      en $]]*Tabla3[[#This Row],[PEDIDO ]]</f>
        <v>0</v>
      </c>
      <c r="W4222" s="57">
        <f>Tabla3[[#This Row],[PRECIO CON DESCT.]]*Tabla3[[#This Row],[PEDIDO ]]</f>
        <v>0</v>
      </c>
      <c r="X4222" s="58">
        <f>Tabla3[[#This Row],[PRECIO SIN %]]*Tabla3[[#This Row],[PEDIDO ]]</f>
        <v>0</v>
      </c>
    </row>
    <row r="4223" spans="1:24" ht="33" customHeight="1" x14ac:dyDescent="0.4">
      <c r="A4223" s="124">
        <v>4005900515889</v>
      </c>
      <c r="B4223" s="51" t="s">
        <v>424</v>
      </c>
      <c r="C4223" s="51" t="s">
        <v>182</v>
      </c>
      <c r="D42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23" s="118" t="s">
        <v>4685</v>
      </c>
      <c r="F4223" s="75" t="s">
        <v>526</v>
      </c>
      <c r="G42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23" s="77">
        <v>23</v>
      </c>
      <c r="J4223" s="52">
        <v>2.8333300000000001</v>
      </c>
      <c r="K4223" s="53">
        <f>Tabla3[[#This Row],[PRECIOS]]-Tabla3[[#This Row],[PRECIOS]]*10%</f>
        <v>2.5499970000000003</v>
      </c>
      <c r="L4223" s="101"/>
      <c r="M4223" s="54"/>
      <c r="N4223" s="55">
        <f>IFERROR(Tabla3[[#This Row],[PRECIOS]]-Tabla3[[#This Row],[PRECIOS]]*Tabla3[[#This Row],[% PRODUCTO]]," ")</f>
        <v>2.8333300000000001</v>
      </c>
      <c r="O4223" s="54"/>
      <c r="P4223" s="55">
        <f>IFERROR(Tabla3[[#This Row],[OCULTAR2]]-Tabla3[[#This Row],[OCULTAR2]]*Tabla3[[#This Row],[% LÍNEA]]," ")</f>
        <v>2.8333300000000001</v>
      </c>
      <c r="Q4223" s="56">
        <f>IFERROR(Tabla3[[#This Row],[% PRODUCTO]]+Tabla3[[#This Row],[% LÍNEA]]," ")</f>
        <v>0</v>
      </c>
      <c r="R4223" s="53">
        <f>Tabla3[[#This Row],[OCULTAR3]]</f>
        <v>2.8333300000000001</v>
      </c>
      <c r="S4223" s="53">
        <f>Tabla3[[#This Row],[PRECIO SIN %]]-Tabla3[[#This Row],[PRECIO SIN %]]*10%</f>
        <v>2.5499970000000003</v>
      </c>
      <c r="T4223" s="80">
        <f>(Tabla3[[#This Row],[PRECIO CON DESCT.]]-(Tabla3[[#This Row],[PRECIO CON DESCT.]]*$T$6))</f>
        <v>1.6064981100000002</v>
      </c>
      <c r="U4223" s="96"/>
      <c r="V4223" s="94">
        <f>Tabla3[[#This Row],[PRECIO %      en $]]*Tabla3[[#This Row],[PEDIDO ]]</f>
        <v>0</v>
      </c>
      <c r="W4223" s="57">
        <f>Tabla3[[#This Row],[PRECIO CON DESCT.]]*Tabla3[[#This Row],[PEDIDO ]]</f>
        <v>0</v>
      </c>
      <c r="X4223" s="58">
        <f>Tabla3[[#This Row],[PRECIO SIN %]]*Tabla3[[#This Row],[PEDIDO ]]</f>
        <v>0</v>
      </c>
    </row>
    <row r="4224" spans="1:24" ht="33" customHeight="1" x14ac:dyDescent="0.4">
      <c r="A4224" s="125">
        <v>7791293022819</v>
      </c>
      <c r="B4224" s="59" t="s">
        <v>424</v>
      </c>
      <c r="C4224" s="59" t="s">
        <v>452</v>
      </c>
      <c r="D42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24" s="119" t="s">
        <v>4686</v>
      </c>
      <c r="F4224" s="76" t="s">
        <v>526</v>
      </c>
      <c r="G42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24" s="78">
        <v>10</v>
      </c>
      <c r="J4224" s="52">
        <v>7.9111099999999999</v>
      </c>
      <c r="K4224" s="60">
        <f>Tabla3[[#This Row],[PRECIOS]]-Tabla3[[#This Row],[PRECIOS]]*10%</f>
        <v>7.119999</v>
      </c>
      <c r="L4224" s="101"/>
      <c r="M4224" s="61"/>
      <c r="N4224" s="55">
        <f>IFERROR(Tabla3[[#This Row],[PRECIOS]]-Tabla3[[#This Row],[PRECIOS]]*Tabla3[[#This Row],[% PRODUCTO]]," ")</f>
        <v>7.9111099999999999</v>
      </c>
      <c r="O4224" s="61"/>
      <c r="P4224" s="55">
        <f>IFERROR(Tabla3[[#This Row],[OCULTAR2]]-Tabla3[[#This Row],[OCULTAR2]]*Tabla3[[#This Row],[% LÍNEA]]," ")</f>
        <v>7.9111099999999999</v>
      </c>
      <c r="Q4224" s="56">
        <f>IFERROR(Tabla3[[#This Row],[% PRODUCTO]]+Tabla3[[#This Row],[% LÍNEA]]," ")</f>
        <v>0</v>
      </c>
      <c r="R4224" s="60">
        <f>Tabla3[[#This Row],[OCULTAR3]]</f>
        <v>7.9111099999999999</v>
      </c>
      <c r="S4224" s="60">
        <f>Tabla3[[#This Row],[PRECIO SIN %]]-Tabla3[[#This Row],[PRECIO SIN %]]*10%</f>
        <v>7.119999</v>
      </c>
      <c r="T4224" s="80">
        <f>(Tabla3[[#This Row],[PRECIO CON DESCT.]]-(Tabla3[[#This Row],[PRECIO CON DESCT.]]*$T$6))</f>
        <v>4.4855993700000001</v>
      </c>
      <c r="U4224" s="96"/>
      <c r="V4224" s="94">
        <f>Tabla3[[#This Row],[PRECIO %      en $]]*Tabla3[[#This Row],[PEDIDO ]]</f>
        <v>0</v>
      </c>
      <c r="W4224" s="57">
        <f>Tabla3[[#This Row],[PRECIO CON DESCT.]]*Tabla3[[#This Row],[PEDIDO ]]</f>
        <v>0</v>
      </c>
      <c r="X4224" s="58">
        <f>Tabla3[[#This Row],[PRECIO SIN %]]*Tabla3[[#This Row],[PEDIDO ]]</f>
        <v>0</v>
      </c>
    </row>
    <row r="4225" spans="1:24" ht="33" customHeight="1" x14ac:dyDescent="0.4">
      <c r="A4225" s="124">
        <v>7591309000080</v>
      </c>
      <c r="B4225" s="51" t="s">
        <v>424</v>
      </c>
      <c r="C4225" s="51" t="s">
        <v>157</v>
      </c>
      <c r="D42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25" s="118" t="s">
        <v>4687</v>
      </c>
      <c r="F4225" s="75" t="s">
        <v>526</v>
      </c>
      <c r="G42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25" s="77">
        <v>143</v>
      </c>
      <c r="J4225" s="52">
        <v>2.2777799999999999</v>
      </c>
      <c r="K4225" s="53">
        <f>Tabla3[[#This Row],[PRECIOS]]-Tabla3[[#This Row],[PRECIOS]]*10%</f>
        <v>2.0500020000000001</v>
      </c>
      <c r="L4225" s="101"/>
      <c r="M4225" s="54"/>
      <c r="N4225" s="55">
        <f>IFERROR(Tabla3[[#This Row],[PRECIOS]]-Tabla3[[#This Row],[PRECIOS]]*Tabla3[[#This Row],[% PRODUCTO]]," ")</f>
        <v>2.2777799999999999</v>
      </c>
      <c r="O4225" s="54"/>
      <c r="P4225" s="55">
        <f>IFERROR(Tabla3[[#This Row],[OCULTAR2]]-Tabla3[[#This Row],[OCULTAR2]]*Tabla3[[#This Row],[% LÍNEA]]," ")</f>
        <v>2.2777799999999999</v>
      </c>
      <c r="Q4225" s="56">
        <f>IFERROR(Tabla3[[#This Row],[% PRODUCTO]]+Tabla3[[#This Row],[% LÍNEA]]," ")</f>
        <v>0</v>
      </c>
      <c r="R4225" s="53">
        <f>Tabla3[[#This Row],[OCULTAR3]]</f>
        <v>2.2777799999999999</v>
      </c>
      <c r="S4225" s="53">
        <f>Tabla3[[#This Row],[PRECIO SIN %]]-Tabla3[[#This Row],[PRECIO SIN %]]*10%</f>
        <v>2.0500020000000001</v>
      </c>
      <c r="T4225" s="80">
        <f>(Tabla3[[#This Row],[PRECIO CON DESCT.]]-(Tabla3[[#This Row],[PRECIO CON DESCT.]]*$T$6))</f>
        <v>1.29150126</v>
      </c>
      <c r="U4225" s="96"/>
      <c r="V4225" s="94">
        <f>Tabla3[[#This Row],[PRECIO %      en $]]*Tabla3[[#This Row],[PEDIDO ]]</f>
        <v>0</v>
      </c>
      <c r="W4225" s="57">
        <f>Tabla3[[#This Row],[PRECIO CON DESCT.]]*Tabla3[[#This Row],[PEDIDO ]]</f>
        <v>0</v>
      </c>
      <c r="X4225" s="58">
        <f>Tabla3[[#This Row],[PRECIO SIN %]]*Tabla3[[#This Row],[PEDIDO ]]</f>
        <v>0</v>
      </c>
    </row>
    <row r="4226" spans="1:24" ht="33" customHeight="1" x14ac:dyDescent="0.4">
      <c r="A4226" s="125">
        <v>7591309000219</v>
      </c>
      <c r="B4226" s="59" t="s">
        <v>424</v>
      </c>
      <c r="C4226" s="59" t="s">
        <v>157</v>
      </c>
      <c r="D42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26" s="119" t="s">
        <v>4688</v>
      </c>
      <c r="F4226" s="76" t="s">
        <v>526</v>
      </c>
      <c r="G42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26" s="78">
        <v>116</v>
      </c>
      <c r="J4226" s="52">
        <v>2.2222200000000001</v>
      </c>
      <c r="K4226" s="60">
        <f>Tabla3[[#This Row],[PRECIOS]]-Tabla3[[#This Row],[PRECIOS]]*10%</f>
        <v>1.9999980000000002</v>
      </c>
      <c r="L4226" s="101"/>
      <c r="M4226" s="61"/>
      <c r="N4226" s="55">
        <f>IFERROR(Tabla3[[#This Row],[PRECIOS]]-Tabla3[[#This Row],[PRECIOS]]*Tabla3[[#This Row],[% PRODUCTO]]," ")</f>
        <v>2.2222200000000001</v>
      </c>
      <c r="O4226" s="61"/>
      <c r="P4226" s="55">
        <f>IFERROR(Tabla3[[#This Row],[OCULTAR2]]-Tabla3[[#This Row],[OCULTAR2]]*Tabla3[[#This Row],[% LÍNEA]]," ")</f>
        <v>2.2222200000000001</v>
      </c>
      <c r="Q4226" s="56">
        <f>IFERROR(Tabla3[[#This Row],[% PRODUCTO]]+Tabla3[[#This Row],[% LÍNEA]]," ")</f>
        <v>0</v>
      </c>
      <c r="R4226" s="60">
        <f>Tabla3[[#This Row],[OCULTAR3]]</f>
        <v>2.2222200000000001</v>
      </c>
      <c r="S4226" s="60">
        <f>Tabla3[[#This Row],[PRECIO SIN %]]-Tabla3[[#This Row],[PRECIO SIN %]]*10%</f>
        <v>1.9999980000000002</v>
      </c>
      <c r="T4226" s="80">
        <f>(Tabla3[[#This Row],[PRECIO CON DESCT.]]-(Tabla3[[#This Row],[PRECIO CON DESCT.]]*$T$6))</f>
        <v>1.2599987400000001</v>
      </c>
      <c r="U4226" s="96"/>
      <c r="V4226" s="94">
        <f>Tabla3[[#This Row],[PRECIO %      en $]]*Tabla3[[#This Row],[PEDIDO ]]</f>
        <v>0</v>
      </c>
      <c r="W4226" s="57">
        <f>Tabla3[[#This Row],[PRECIO CON DESCT.]]*Tabla3[[#This Row],[PEDIDO ]]</f>
        <v>0</v>
      </c>
      <c r="X4226" s="58">
        <f>Tabla3[[#This Row],[PRECIO SIN %]]*Tabla3[[#This Row],[PEDIDO ]]</f>
        <v>0</v>
      </c>
    </row>
    <row r="4227" spans="1:24" ht="33" customHeight="1" x14ac:dyDescent="0.4">
      <c r="A4227" s="124">
        <v>7591309000042</v>
      </c>
      <c r="B4227" s="51" t="s">
        <v>424</v>
      </c>
      <c r="C4227" s="51" t="s">
        <v>157</v>
      </c>
      <c r="D42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27" s="118" t="s">
        <v>4689</v>
      </c>
      <c r="F4227" s="75" t="s">
        <v>526</v>
      </c>
      <c r="G42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27" s="77">
        <v>104</v>
      </c>
      <c r="J4227" s="52">
        <v>2.26667</v>
      </c>
      <c r="K4227" s="53">
        <f>Tabla3[[#This Row],[PRECIOS]]-Tabla3[[#This Row],[PRECIOS]]*10%</f>
        <v>2.040003</v>
      </c>
      <c r="L4227" s="101"/>
      <c r="M4227" s="54"/>
      <c r="N4227" s="55">
        <f>IFERROR(Tabla3[[#This Row],[PRECIOS]]-Tabla3[[#This Row],[PRECIOS]]*Tabla3[[#This Row],[% PRODUCTO]]," ")</f>
        <v>2.26667</v>
      </c>
      <c r="O4227" s="54"/>
      <c r="P4227" s="55">
        <f>IFERROR(Tabla3[[#This Row],[OCULTAR2]]-Tabla3[[#This Row],[OCULTAR2]]*Tabla3[[#This Row],[% LÍNEA]]," ")</f>
        <v>2.26667</v>
      </c>
      <c r="Q4227" s="56">
        <f>IFERROR(Tabla3[[#This Row],[% PRODUCTO]]+Tabla3[[#This Row],[% LÍNEA]]," ")</f>
        <v>0</v>
      </c>
      <c r="R4227" s="53">
        <f>Tabla3[[#This Row],[OCULTAR3]]</f>
        <v>2.26667</v>
      </c>
      <c r="S4227" s="53">
        <f>Tabla3[[#This Row],[PRECIO SIN %]]-Tabla3[[#This Row],[PRECIO SIN %]]*10%</f>
        <v>2.040003</v>
      </c>
      <c r="T4227" s="80">
        <f>(Tabla3[[#This Row],[PRECIO CON DESCT.]]-(Tabla3[[#This Row],[PRECIO CON DESCT.]]*$T$6))</f>
        <v>1.2852018900000002</v>
      </c>
      <c r="U4227" s="96"/>
      <c r="V4227" s="94">
        <f>Tabla3[[#This Row],[PRECIO %      en $]]*Tabla3[[#This Row],[PEDIDO ]]</f>
        <v>0</v>
      </c>
      <c r="W4227" s="57">
        <f>Tabla3[[#This Row],[PRECIO CON DESCT.]]*Tabla3[[#This Row],[PEDIDO ]]</f>
        <v>0</v>
      </c>
      <c r="X4227" s="58">
        <f>Tabla3[[#This Row],[PRECIO SIN %]]*Tabla3[[#This Row],[PEDIDO ]]</f>
        <v>0</v>
      </c>
    </row>
    <row r="4228" spans="1:24" ht="33" customHeight="1" x14ac:dyDescent="0.4">
      <c r="A4228" s="125">
        <v>7591309000066</v>
      </c>
      <c r="B4228" s="59" t="s">
        <v>424</v>
      </c>
      <c r="C4228" s="59" t="s">
        <v>157</v>
      </c>
      <c r="D42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28" s="119" t="s">
        <v>4690</v>
      </c>
      <c r="F4228" s="76" t="s">
        <v>526</v>
      </c>
      <c r="G42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28" s="78">
        <v>67</v>
      </c>
      <c r="J4228" s="52">
        <v>2.3333300000000001</v>
      </c>
      <c r="K4228" s="60">
        <f>Tabla3[[#This Row],[PRECIOS]]-Tabla3[[#This Row],[PRECIOS]]*10%</f>
        <v>2.0999970000000001</v>
      </c>
      <c r="L4228" s="101"/>
      <c r="M4228" s="61"/>
      <c r="N4228" s="55">
        <f>IFERROR(Tabla3[[#This Row],[PRECIOS]]-Tabla3[[#This Row],[PRECIOS]]*Tabla3[[#This Row],[% PRODUCTO]]," ")</f>
        <v>2.3333300000000001</v>
      </c>
      <c r="O4228" s="61"/>
      <c r="P4228" s="55">
        <f>IFERROR(Tabla3[[#This Row],[OCULTAR2]]-Tabla3[[#This Row],[OCULTAR2]]*Tabla3[[#This Row],[% LÍNEA]]," ")</f>
        <v>2.3333300000000001</v>
      </c>
      <c r="Q4228" s="56">
        <f>IFERROR(Tabla3[[#This Row],[% PRODUCTO]]+Tabla3[[#This Row],[% LÍNEA]]," ")</f>
        <v>0</v>
      </c>
      <c r="R4228" s="60">
        <f>Tabla3[[#This Row],[OCULTAR3]]</f>
        <v>2.3333300000000001</v>
      </c>
      <c r="S4228" s="60">
        <f>Tabla3[[#This Row],[PRECIO SIN %]]-Tabla3[[#This Row],[PRECIO SIN %]]*10%</f>
        <v>2.0999970000000001</v>
      </c>
      <c r="T4228" s="80">
        <f>(Tabla3[[#This Row],[PRECIO CON DESCT.]]-(Tabla3[[#This Row],[PRECIO CON DESCT.]]*$T$6))</f>
        <v>1.3229981100000001</v>
      </c>
      <c r="U4228" s="96"/>
      <c r="V4228" s="94">
        <f>Tabla3[[#This Row],[PRECIO %      en $]]*Tabla3[[#This Row],[PEDIDO ]]</f>
        <v>0</v>
      </c>
      <c r="W4228" s="57">
        <f>Tabla3[[#This Row],[PRECIO CON DESCT.]]*Tabla3[[#This Row],[PEDIDO ]]</f>
        <v>0</v>
      </c>
      <c r="X4228" s="58">
        <f>Tabla3[[#This Row],[PRECIO SIN %]]*Tabla3[[#This Row],[PEDIDO ]]</f>
        <v>0</v>
      </c>
    </row>
    <row r="4229" spans="1:24" ht="33" customHeight="1" x14ac:dyDescent="0.4">
      <c r="A4229" s="124">
        <v>7592348208208</v>
      </c>
      <c r="B4229" s="51" t="s">
        <v>424</v>
      </c>
      <c r="C4229" s="51" t="s">
        <v>127</v>
      </c>
      <c r="D42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29" s="118" t="s">
        <v>4691</v>
      </c>
      <c r="F4229" s="75" t="s">
        <v>526</v>
      </c>
      <c r="G42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29" s="77">
        <v>918</v>
      </c>
      <c r="J4229" s="52">
        <v>4.2888900000000003</v>
      </c>
      <c r="K4229" s="53">
        <f>Tabla3[[#This Row],[PRECIOS]]-Tabla3[[#This Row],[PRECIOS]]*10%</f>
        <v>3.8600010000000005</v>
      </c>
      <c r="L4229" s="101"/>
      <c r="M4229" s="54"/>
      <c r="N4229" s="55">
        <f>IFERROR(Tabla3[[#This Row],[PRECIOS]]-Tabla3[[#This Row],[PRECIOS]]*Tabla3[[#This Row],[% PRODUCTO]]," ")</f>
        <v>4.2888900000000003</v>
      </c>
      <c r="O4229" s="54"/>
      <c r="P4229" s="55">
        <f>IFERROR(Tabla3[[#This Row],[OCULTAR2]]-Tabla3[[#This Row],[OCULTAR2]]*Tabla3[[#This Row],[% LÍNEA]]," ")</f>
        <v>4.2888900000000003</v>
      </c>
      <c r="Q4229" s="56">
        <f>IFERROR(Tabla3[[#This Row],[% PRODUCTO]]+Tabla3[[#This Row],[% LÍNEA]]," ")</f>
        <v>0</v>
      </c>
      <c r="R4229" s="53">
        <f>Tabla3[[#This Row],[OCULTAR3]]</f>
        <v>4.2888900000000003</v>
      </c>
      <c r="S4229" s="53">
        <f>Tabla3[[#This Row],[PRECIO SIN %]]-Tabla3[[#This Row],[PRECIO SIN %]]*10%</f>
        <v>3.8600010000000005</v>
      </c>
      <c r="T4229" s="80">
        <f>(Tabla3[[#This Row],[PRECIO CON DESCT.]]-(Tabla3[[#This Row],[PRECIO CON DESCT.]]*$T$6))</f>
        <v>2.4318006300000006</v>
      </c>
      <c r="U4229" s="96"/>
      <c r="V4229" s="94">
        <f>Tabla3[[#This Row],[PRECIO %      en $]]*Tabla3[[#This Row],[PEDIDO ]]</f>
        <v>0</v>
      </c>
      <c r="W4229" s="57">
        <f>Tabla3[[#This Row],[PRECIO CON DESCT.]]*Tabla3[[#This Row],[PEDIDO ]]</f>
        <v>0</v>
      </c>
      <c r="X4229" s="58">
        <f>Tabla3[[#This Row],[PRECIO SIN %]]*Tabla3[[#This Row],[PEDIDO ]]</f>
        <v>0</v>
      </c>
    </row>
    <row r="4230" spans="1:24" ht="33" customHeight="1" x14ac:dyDescent="0.4">
      <c r="A4230" s="124">
        <v>7590081000196</v>
      </c>
      <c r="B4230" s="51" t="s">
        <v>424</v>
      </c>
      <c r="C4230" s="51" t="s">
        <v>430</v>
      </c>
      <c r="D42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30" s="118" t="s">
        <v>4692</v>
      </c>
      <c r="F4230" s="75" t="s">
        <v>537</v>
      </c>
      <c r="G42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30" s="77">
        <v>22</v>
      </c>
      <c r="J4230" s="52">
        <v>7.3111100000000002</v>
      </c>
      <c r="K4230" s="53">
        <f>Tabla3[[#This Row],[PRECIOS]]-Tabla3[[#This Row],[PRECIOS]]*10%</f>
        <v>6.5799989999999999</v>
      </c>
      <c r="L4230" s="101"/>
      <c r="M4230" s="54"/>
      <c r="N4230" s="55">
        <f>IFERROR(Tabla3[[#This Row],[PRECIOS]]-Tabla3[[#This Row],[PRECIOS]]*Tabla3[[#This Row],[% PRODUCTO]]," ")</f>
        <v>7.3111100000000002</v>
      </c>
      <c r="O4230" s="54"/>
      <c r="P4230" s="55">
        <f>IFERROR(Tabla3[[#This Row],[OCULTAR2]]-Tabla3[[#This Row],[OCULTAR2]]*Tabla3[[#This Row],[% LÍNEA]]," ")</f>
        <v>7.3111100000000002</v>
      </c>
      <c r="Q4230" s="56">
        <f>IFERROR(Tabla3[[#This Row],[% PRODUCTO]]+Tabla3[[#This Row],[% LÍNEA]]," ")</f>
        <v>0</v>
      </c>
      <c r="R4230" s="53">
        <f>Tabla3[[#This Row],[OCULTAR3]]</f>
        <v>7.3111100000000002</v>
      </c>
      <c r="S4230" s="53">
        <f>Tabla3[[#This Row],[PRECIO SIN %]]-Tabla3[[#This Row],[PRECIO SIN %]]*10%</f>
        <v>6.5799989999999999</v>
      </c>
      <c r="T4230" s="80">
        <f>(Tabla3[[#This Row],[PRECIO CON DESCT.]]-(Tabla3[[#This Row],[PRECIO CON DESCT.]]*$T$6))</f>
        <v>4.1453993699999998</v>
      </c>
      <c r="U4230" s="96"/>
      <c r="V4230" s="94">
        <f>Tabla3[[#This Row],[PRECIO %      en $]]*Tabla3[[#This Row],[PEDIDO ]]</f>
        <v>0</v>
      </c>
      <c r="W4230" s="57">
        <f>Tabla3[[#This Row],[PRECIO CON DESCT.]]*Tabla3[[#This Row],[PEDIDO ]]</f>
        <v>0</v>
      </c>
      <c r="X4230" s="58">
        <f>Tabla3[[#This Row],[PRECIO SIN %]]*Tabla3[[#This Row],[PEDIDO ]]</f>
        <v>0</v>
      </c>
    </row>
    <row r="4231" spans="1:24" ht="33" customHeight="1" x14ac:dyDescent="0.4">
      <c r="A4231" s="125">
        <v>7702184530016</v>
      </c>
      <c r="B4231" s="59" t="s">
        <v>424</v>
      </c>
      <c r="C4231" s="59" t="s">
        <v>135</v>
      </c>
      <c r="D42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31" s="119" t="s">
        <v>4693</v>
      </c>
      <c r="F4231" s="76" t="s">
        <v>537</v>
      </c>
      <c r="G42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31" s="78">
        <v>28</v>
      </c>
      <c r="J4231" s="52">
        <v>13.55556</v>
      </c>
      <c r="K4231" s="60">
        <f>Tabla3[[#This Row],[PRECIOS]]-Tabla3[[#This Row],[PRECIOS]]*10%</f>
        <v>12.200004</v>
      </c>
      <c r="L4231" s="101"/>
      <c r="M4231" s="61"/>
      <c r="N4231" s="55">
        <f>IFERROR(Tabla3[[#This Row],[PRECIOS]]-Tabla3[[#This Row],[PRECIOS]]*Tabla3[[#This Row],[% PRODUCTO]]," ")</f>
        <v>13.55556</v>
      </c>
      <c r="O4231" s="61"/>
      <c r="P4231" s="55">
        <f>IFERROR(Tabla3[[#This Row],[OCULTAR2]]-Tabla3[[#This Row],[OCULTAR2]]*Tabla3[[#This Row],[% LÍNEA]]," ")</f>
        <v>13.55556</v>
      </c>
      <c r="Q4231" s="56">
        <f>IFERROR(Tabla3[[#This Row],[% PRODUCTO]]+Tabla3[[#This Row],[% LÍNEA]]," ")</f>
        <v>0</v>
      </c>
      <c r="R4231" s="60">
        <f>Tabla3[[#This Row],[OCULTAR3]]</f>
        <v>13.55556</v>
      </c>
      <c r="S4231" s="60">
        <f>Tabla3[[#This Row],[PRECIO SIN %]]-Tabla3[[#This Row],[PRECIO SIN %]]*10%</f>
        <v>12.200004</v>
      </c>
      <c r="T4231" s="80">
        <f>(Tabla3[[#This Row],[PRECIO CON DESCT.]]-(Tabla3[[#This Row],[PRECIO CON DESCT.]]*$T$6))</f>
        <v>7.6860025199999997</v>
      </c>
      <c r="U4231" s="96"/>
      <c r="V4231" s="94">
        <f>Tabla3[[#This Row],[PRECIO %      en $]]*Tabla3[[#This Row],[PEDIDO ]]</f>
        <v>0</v>
      </c>
      <c r="W4231" s="57">
        <f>Tabla3[[#This Row],[PRECIO CON DESCT.]]*Tabla3[[#This Row],[PEDIDO ]]</f>
        <v>0</v>
      </c>
      <c r="X4231" s="58">
        <f>Tabla3[[#This Row],[PRECIO SIN %]]*Tabla3[[#This Row],[PEDIDO ]]</f>
        <v>0</v>
      </c>
    </row>
    <row r="4232" spans="1:24" ht="33" customHeight="1" x14ac:dyDescent="0.4">
      <c r="A4232" s="124">
        <v>7597446000129</v>
      </c>
      <c r="B4232" s="51" t="s">
        <v>424</v>
      </c>
      <c r="C4232" s="51" t="s">
        <v>223</v>
      </c>
      <c r="D42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32" s="118" t="s">
        <v>4694</v>
      </c>
      <c r="F4232" s="75" t="s">
        <v>537</v>
      </c>
      <c r="G42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32" s="77">
        <v>76</v>
      </c>
      <c r="J4232" s="52">
        <v>8.88889</v>
      </c>
      <c r="K4232" s="53">
        <f>Tabla3[[#This Row],[PRECIOS]]-Tabla3[[#This Row],[PRECIOS]]*10%</f>
        <v>8.0000009999999993</v>
      </c>
      <c r="L4232" s="101"/>
      <c r="M4232" s="54"/>
      <c r="N4232" s="55">
        <f>IFERROR(Tabla3[[#This Row],[PRECIOS]]-Tabla3[[#This Row],[PRECIOS]]*Tabla3[[#This Row],[% PRODUCTO]]," ")</f>
        <v>8.88889</v>
      </c>
      <c r="O4232" s="54"/>
      <c r="P4232" s="55">
        <f>IFERROR(Tabla3[[#This Row],[OCULTAR2]]-Tabla3[[#This Row],[OCULTAR2]]*Tabla3[[#This Row],[% LÍNEA]]," ")</f>
        <v>8.88889</v>
      </c>
      <c r="Q4232" s="56">
        <f>IFERROR(Tabla3[[#This Row],[% PRODUCTO]]+Tabla3[[#This Row],[% LÍNEA]]," ")</f>
        <v>0</v>
      </c>
      <c r="R4232" s="53">
        <f>Tabla3[[#This Row],[OCULTAR3]]</f>
        <v>8.88889</v>
      </c>
      <c r="S4232" s="53">
        <f>Tabla3[[#This Row],[PRECIO SIN %]]-Tabla3[[#This Row],[PRECIO SIN %]]*10%</f>
        <v>8.0000009999999993</v>
      </c>
      <c r="T4232" s="80">
        <f>(Tabla3[[#This Row],[PRECIO CON DESCT.]]-(Tabla3[[#This Row],[PRECIO CON DESCT.]]*$T$6))</f>
        <v>5.0400006299999998</v>
      </c>
      <c r="U4232" s="96"/>
      <c r="V4232" s="94">
        <f>Tabla3[[#This Row],[PRECIO %      en $]]*Tabla3[[#This Row],[PEDIDO ]]</f>
        <v>0</v>
      </c>
      <c r="W4232" s="57">
        <f>Tabla3[[#This Row],[PRECIO CON DESCT.]]*Tabla3[[#This Row],[PEDIDO ]]</f>
        <v>0</v>
      </c>
      <c r="X4232" s="58">
        <f>Tabla3[[#This Row],[PRECIO SIN %]]*Tabla3[[#This Row],[PEDIDO ]]</f>
        <v>0</v>
      </c>
    </row>
    <row r="4233" spans="1:24" ht="33" customHeight="1" x14ac:dyDescent="0.4">
      <c r="A4233" s="125">
        <v>7450210006225</v>
      </c>
      <c r="B4233" s="59" t="s">
        <v>424</v>
      </c>
      <c r="C4233" s="59" t="s">
        <v>359</v>
      </c>
      <c r="D42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33" s="119" t="s">
        <v>4695</v>
      </c>
      <c r="F4233" s="76" t="s">
        <v>526</v>
      </c>
      <c r="G42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33" s="78">
        <v>11</v>
      </c>
      <c r="J4233" s="52">
        <v>5.7222200000000001</v>
      </c>
      <c r="K4233" s="60">
        <f>Tabla3[[#This Row],[PRECIOS]]-Tabla3[[#This Row],[PRECIOS]]*10%</f>
        <v>5.1499980000000001</v>
      </c>
      <c r="L4233" s="101"/>
      <c r="M4233" s="61"/>
      <c r="N4233" s="55">
        <f>IFERROR(Tabla3[[#This Row],[PRECIOS]]-Tabla3[[#This Row],[PRECIOS]]*Tabla3[[#This Row],[% PRODUCTO]]," ")</f>
        <v>5.7222200000000001</v>
      </c>
      <c r="O4233" s="61"/>
      <c r="P4233" s="55">
        <f>IFERROR(Tabla3[[#This Row],[OCULTAR2]]-Tabla3[[#This Row],[OCULTAR2]]*Tabla3[[#This Row],[% LÍNEA]]," ")</f>
        <v>5.7222200000000001</v>
      </c>
      <c r="Q4233" s="56">
        <f>IFERROR(Tabla3[[#This Row],[% PRODUCTO]]+Tabla3[[#This Row],[% LÍNEA]]," ")</f>
        <v>0</v>
      </c>
      <c r="R4233" s="60">
        <f>Tabla3[[#This Row],[OCULTAR3]]</f>
        <v>5.7222200000000001</v>
      </c>
      <c r="S4233" s="60">
        <f>Tabla3[[#This Row],[PRECIO SIN %]]-Tabla3[[#This Row],[PRECIO SIN %]]*10%</f>
        <v>5.1499980000000001</v>
      </c>
      <c r="T4233" s="80">
        <f>(Tabla3[[#This Row],[PRECIO CON DESCT.]]-(Tabla3[[#This Row],[PRECIO CON DESCT.]]*$T$6))</f>
        <v>3.24449874</v>
      </c>
      <c r="U4233" s="96"/>
      <c r="V4233" s="94">
        <f>Tabla3[[#This Row],[PRECIO %      en $]]*Tabla3[[#This Row],[PEDIDO ]]</f>
        <v>0</v>
      </c>
      <c r="W4233" s="57">
        <f>Tabla3[[#This Row],[PRECIO CON DESCT.]]*Tabla3[[#This Row],[PEDIDO ]]</f>
        <v>0</v>
      </c>
      <c r="X4233" s="58">
        <f>Tabla3[[#This Row],[PRECIO SIN %]]*Tabla3[[#This Row],[PEDIDO ]]</f>
        <v>0</v>
      </c>
    </row>
    <row r="4234" spans="1:24" ht="33" customHeight="1" x14ac:dyDescent="0.4">
      <c r="A4234" s="124">
        <v>736372795687</v>
      </c>
      <c r="B4234" s="51" t="s">
        <v>424</v>
      </c>
      <c r="C4234" s="51" t="s">
        <v>163</v>
      </c>
      <c r="D42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34" s="118" t="s">
        <v>4696</v>
      </c>
      <c r="F4234" s="75" t="s">
        <v>537</v>
      </c>
      <c r="G42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34" s="77">
        <v>451</v>
      </c>
      <c r="J4234" s="52">
        <v>6.4333299999999998</v>
      </c>
      <c r="K4234" s="53">
        <f>Tabla3[[#This Row],[PRECIOS]]-Tabla3[[#This Row],[PRECIOS]]*10%</f>
        <v>5.7899969999999996</v>
      </c>
      <c r="L4234" s="101"/>
      <c r="M4234" s="54"/>
      <c r="N4234" s="55">
        <f>IFERROR(Tabla3[[#This Row],[PRECIOS]]-Tabla3[[#This Row],[PRECIOS]]*Tabla3[[#This Row],[% PRODUCTO]]," ")</f>
        <v>6.4333299999999998</v>
      </c>
      <c r="O4234" s="54"/>
      <c r="P4234" s="55">
        <f>IFERROR(Tabla3[[#This Row],[OCULTAR2]]-Tabla3[[#This Row],[OCULTAR2]]*Tabla3[[#This Row],[% LÍNEA]]," ")</f>
        <v>6.4333299999999998</v>
      </c>
      <c r="Q4234" s="56">
        <f>IFERROR(Tabla3[[#This Row],[% PRODUCTO]]+Tabla3[[#This Row],[% LÍNEA]]," ")</f>
        <v>0</v>
      </c>
      <c r="R4234" s="53">
        <f>Tabla3[[#This Row],[OCULTAR3]]</f>
        <v>6.4333299999999998</v>
      </c>
      <c r="S4234" s="53">
        <f>Tabla3[[#This Row],[PRECIO SIN %]]-Tabla3[[#This Row],[PRECIO SIN %]]*10%</f>
        <v>5.7899969999999996</v>
      </c>
      <c r="T4234" s="80">
        <f>(Tabla3[[#This Row],[PRECIO CON DESCT.]]-(Tabla3[[#This Row],[PRECIO CON DESCT.]]*$T$6))</f>
        <v>3.6476981099999999</v>
      </c>
      <c r="U4234" s="96"/>
      <c r="V4234" s="94">
        <f>Tabla3[[#This Row],[PRECIO %      en $]]*Tabla3[[#This Row],[PEDIDO ]]</f>
        <v>0</v>
      </c>
      <c r="W4234" s="57">
        <f>Tabla3[[#This Row],[PRECIO CON DESCT.]]*Tabla3[[#This Row],[PEDIDO ]]</f>
        <v>0</v>
      </c>
      <c r="X4234" s="58">
        <f>Tabla3[[#This Row],[PRECIO SIN %]]*Tabla3[[#This Row],[PEDIDO ]]</f>
        <v>0</v>
      </c>
    </row>
    <row r="4235" spans="1:24" ht="33" customHeight="1" x14ac:dyDescent="0.4">
      <c r="A4235" s="125">
        <v>7894164009626</v>
      </c>
      <c r="B4235" s="59" t="s">
        <v>424</v>
      </c>
      <c r="C4235" s="59" t="s">
        <v>218</v>
      </c>
      <c r="D42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35" s="119" t="s">
        <v>4697</v>
      </c>
      <c r="F4235" s="76" t="s">
        <v>537</v>
      </c>
      <c r="G42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35" s="78">
        <v>78</v>
      </c>
      <c r="J4235" s="52">
        <v>4.8444399999999996</v>
      </c>
      <c r="K4235" s="60">
        <f>Tabla3[[#This Row],[PRECIOS]]-Tabla3[[#This Row],[PRECIOS]]*10%</f>
        <v>4.3599959999999998</v>
      </c>
      <c r="L4235" s="101"/>
      <c r="M4235" s="61"/>
      <c r="N4235" s="55">
        <f>IFERROR(Tabla3[[#This Row],[PRECIOS]]-Tabla3[[#This Row],[PRECIOS]]*Tabla3[[#This Row],[% PRODUCTO]]," ")</f>
        <v>4.8444399999999996</v>
      </c>
      <c r="O4235" s="61"/>
      <c r="P4235" s="55">
        <f>IFERROR(Tabla3[[#This Row],[OCULTAR2]]-Tabla3[[#This Row],[OCULTAR2]]*Tabla3[[#This Row],[% LÍNEA]]," ")</f>
        <v>4.8444399999999996</v>
      </c>
      <c r="Q4235" s="56">
        <f>IFERROR(Tabla3[[#This Row],[% PRODUCTO]]+Tabla3[[#This Row],[% LÍNEA]]," ")</f>
        <v>0</v>
      </c>
      <c r="R4235" s="60">
        <f>Tabla3[[#This Row],[OCULTAR3]]</f>
        <v>4.8444399999999996</v>
      </c>
      <c r="S4235" s="60">
        <f>Tabla3[[#This Row],[PRECIO SIN %]]-Tabla3[[#This Row],[PRECIO SIN %]]*10%</f>
        <v>4.3599959999999998</v>
      </c>
      <c r="T4235" s="80">
        <f>(Tabla3[[#This Row],[PRECIO CON DESCT.]]-(Tabla3[[#This Row],[PRECIO CON DESCT.]]*$T$6))</f>
        <v>2.7467974799999997</v>
      </c>
      <c r="U4235" s="96"/>
      <c r="V4235" s="94">
        <f>Tabla3[[#This Row],[PRECIO %      en $]]*Tabla3[[#This Row],[PEDIDO ]]</f>
        <v>0</v>
      </c>
      <c r="W4235" s="57">
        <f>Tabla3[[#This Row],[PRECIO CON DESCT.]]*Tabla3[[#This Row],[PEDIDO ]]</f>
        <v>0</v>
      </c>
      <c r="X4235" s="58">
        <f>Tabla3[[#This Row],[PRECIO SIN %]]*Tabla3[[#This Row],[PEDIDO ]]</f>
        <v>0</v>
      </c>
    </row>
    <row r="4236" spans="1:24" ht="33" customHeight="1" x14ac:dyDescent="0.4">
      <c r="A4236" s="124">
        <v>8904464204771</v>
      </c>
      <c r="B4236" s="51" t="s">
        <v>424</v>
      </c>
      <c r="C4236" s="51" t="s">
        <v>163</v>
      </c>
      <c r="D42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36" s="118" t="s">
        <v>4698</v>
      </c>
      <c r="F4236" s="75" t="s">
        <v>537</v>
      </c>
      <c r="G42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36" s="77">
        <v>166</v>
      </c>
      <c r="J4236" s="52">
        <v>6.38889</v>
      </c>
      <c r="K4236" s="53">
        <f>Tabla3[[#This Row],[PRECIOS]]-Tabla3[[#This Row],[PRECIOS]]*10%</f>
        <v>5.7500010000000001</v>
      </c>
      <c r="L4236" s="101"/>
      <c r="M4236" s="54"/>
      <c r="N4236" s="55">
        <f>IFERROR(Tabla3[[#This Row],[PRECIOS]]-Tabla3[[#This Row],[PRECIOS]]*Tabla3[[#This Row],[% PRODUCTO]]," ")</f>
        <v>6.38889</v>
      </c>
      <c r="O4236" s="54"/>
      <c r="P4236" s="55">
        <f>IFERROR(Tabla3[[#This Row],[OCULTAR2]]-Tabla3[[#This Row],[OCULTAR2]]*Tabla3[[#This Row],[% LÍNEA]]," ")</f>
        <v>6.38889</v>
      </c>
      <c r="Q4236" s="56">
        <f>IFERROR(Tabla3[[#This Row],[% PRODUCTO]]+Tabla3[[#This Row],[% LÍNEA]]," ")</f>
        <v>0</v>
      </c>
      <c r="R4236" s="53">
        <f>Tabla3[[#This Row],[OCULTAR3]]</f>
        <v>6.38889</v>
      </c>
      <c r="S4236" s="53">
        <f>Tabla3[[#This Row],[PRECIO SIN %]]-Tabla3[[#This Row],[PRECIO SIN %]]*10%</f>
        <v>5.7500010000000001</v>
      </c>
      <c r="T4236" s="80">
        <f>(Tabla3[[#This Row],[PRECIO CON DESCT.]]-(Tabla3[[#This Row],[PRECIO CON DESCT.]]*$T$6))</f>
        <v>3.6225006300000002</v>
      </c>
      <c r="U4236" s="96"/>
      <c r="V4236" s="94">
        <f>Tabla3[[#This Row],[PRECIO %      en $]]*Tabla3[[#This Row],[PEDIDO ]]</f>
        <v>0</v>
      </c>
      <c r="W4236" s="57">
        <f>Tabla3[[#This Row],[PRECIO CON DESCT.]]*Tabla3[[#This Row],[PEDIDO ]]</f>
        <v>0</v>
      </c>
      <c r="X4236" s="58">
        <f>Tabla3[[#This Row],[PRECIO SIN %]]*Tabla3[[#This Row],[PEDIDO ]]</f>
        <v>0</v>
      </c>
    </row>
    <row r="4237" spans="1:24" ht="33" customHeight="1" x14ac:dyDescent="0.4">
      <c r="A4237" s="125">
        <v>7591616002050</v>
      </c>
      <c r="B4237" s="59" t="s">
        <v>424</v>
      </c>
      <c r="C4237" s="59" t="s">
        <v>198</v>
      </c>
      <c r="D42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37" s="119" t="s">
        <v>4699</v>
      </c>
      <c r="F4237" s="76" t="s">
        <v>526</v>
      </c>
      <c r="G42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37" s="78">
        <v>85</v>
      </c>
      <c r="J4237" s="52">
        <v>3.4666700000000001</v>
      </c>
      <c r="K4237" s="60">
        <f>Tabla3[[#This Row],[PRECIOS]]-Tabla3[[#This Row],[PRECIOS]]*10%</f>
        <v>3.1200030000000001</v>
      </c>
      <c r="L4237" s="101"/>
      <c r="M4237" s="61"/>
      <c r="N4237" s="55">
        <f>IFERROR(Tabla3[[#This Row],[PRECIOS]]-Tabla3[[#This Row],[PRECIOS]]*Tabla3[[#This Row],[% PRODUCTO]]," ")</f>
        <v>3.4666700000000001</v>
      </c>
      <c r="O4237" s="61"/>
      <c r="P4237" s="55">
        <f>IFERROR(Tabla3[[#This Row],[OCULTAR2]]-Tabla3[[#This Row],[OCULTAR2]]*Tabla3[[#This Row],[% LÍNEA]]," ")</f>
        <v>3.4666700000000001</v>
      </c>
      <c r="Q4237" s="56">
        <f>IFERROR(Tabla3[[#This Row],[% PRODUCTO]]+Tabla3[[#This Row],[% LÍNEA]]," ")</f>
        <v>0</v>
      </c>
      <c r="R4237" s="60">
        <f>Tabla3[[#This Row],[OCULTAR3]]</f>
        <v>3.4666700000000001</v>
      </c>
      <c r="S4237" s="60">
        <f>Tabla3[[#This Row],[PRECIO SIN %]]-Tabla3[[#This Row],[PRECIO SIN %]]*10%</f>
        <v>3.1200030000000001</v>
      </c>
      <c r="T4237" s="80">
        <f>(Tabla3[[#This Row],[PRECIO CON DESCT.]]-(Tabla3[[#This Row],[PRECIO CON DESCT.]]*$T$6))</f>
        <v>1.9656018900000001</v>
      </c>
      <c r="U4237" s="96"/>
      <c r="V4237" s="94">
        <f>Tabla3[[#This Row],[PRECIO %      en $]]*Tabla3[[#This Row],[PEDIDO ]]</f>
        <v>0</v>
      </c>
      <c r="W4237" s="57">
        <f>Tabla3[[#This Row],[PRECIO CON DESCT.]]*Tabla3[[#This Row],[PEDIDO ]]</f>
        <v>0</v>
      </c>
      <c r="X4237" s="58">
        <f>Tabla3[[#This Row],[PRECIO SIN %]]*Tabla3[[#This Row],[PEDIDO ]]</f>
        <v>0</v>
      </c>
    </row>
    <row r="4238" spans="1:24" ht="33" customHeight="1" x14ac:dyDescent="0.4">
      <c r="A4238" s="124">
        <v>7702031563334</v>
      </c>
      <c r="B4238" s="51" t="s">
        <v>424</v>
      </c>
      <c r="C4238" s="51" t="s">
        <v>186</v>
      </c>
      <c r="D42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38" s="118" t="s">
        <v>4700</v>
      </c>
      <c r="F4238" s="75" t="s">
        <v>526</v>
      </c>
      <c r="G42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38" s="77">
        <v>15</v>
      </c>
      <c r="J4238" s="52">
        <v>5.5888900000000001</v>
      </c>
      <c r="K4238" s="53">
        <f>Tabla3[[#This Row],[PRECIOS]]-Tabla3[[#This Row],[PRECIOS]]*10%</f>
        <v>5.0300010000000004</v>
      </c>
      <c r="L4238" s="101"/>
      <c r="M4238" s="54"/>
      <c r="N4238" s="55">
        <f>IFERROR(Tabla3[[#This Row],[PRECIOS]]-Tabla3[[#This Row],[PRECIOS]]*Tabla3[[#This Row],[% PRODUCTO]]," ")</f>
        <v>5.5888900000000001</v>
      </c>
      <c r="O4238" s="54"/>
      <c r="P4238" s="55">
        <f>IFERROR(Tabla3[[#This Row],[OCULTAR2]]-Tabla3[[#This Row],[OCULTAR2]]*Tabla3[[#This Row],[% LÍNEA]]," ")</f>
        <v>5.5888900000000001</v>
      </c>
      <c r="Q4238" s="56">
        <f>IFERROR(Tabla3[[#This Row],[% PRODUCTO]]+Tabla3[[#This Row],[% LÍNEA]]," ")</f>
        <v>0</v>
      </c>
      <c r="R4238" s="53">
        <f>Tabla3[[#This Row],[OCULTAR3]]</f>
        <v>5.5888900000000001</v>
      </c>
      <c r="S4238" s="53">
        <f>Tabla3[[#This Row],[PRECIO SIN %]]-Tabla3[[#This Row],[PRECIO SIN %]]*10%</f>
        <v>5.0300010000000004</v>
      </c>
      <c r="T4238" s="80">
        <f>(Tabla3[[#This Row],[PRECIO CON DESCT.]]-(Tabla3[[#This Row],[PRECIO CON DESCT.]]*$T$6))</f>
        <v>3.1689006300000004</v>
      </c>
      <c r="U4238" s="96"/>
      <c r="V4238" s="94">
        <f>Tabla3[[#This Row],[PRECIO %      en $]]*Tabla3[[#This Row],[PEDIDO ]]</f>
        <v>0</v>
      </c>
      <c r="W4238" s="57">
        <f>Tabla3[[#This Row],[PRECIO CON DESCT.]]*Tabla3[[#This Row],[PEDIDO ]]</f>
        <v>0</v>
      </c>
      <c r="X4238" s="58">
        <f>Tabla3[[#This Row],[PRECIO SIN %]]*Tabla3[[#This Row],[PEDIDO ]]</f>
        <v>0</v>
      </c>
    </row>
    <row r="4239" spans="1:24" ht="33" customHeight="1" x14ac:dyDescent="0.4">
      <c r="A4239" s="125">
        <v>7891010974336</v>
      </c>
      <c r="B4239" s="59" t="s">
        <v>424</v>
      </c>
      <c r="C4239" s="59" t="s">
        <v>453</v>
      </c>
      <c r="D42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39" s="119" t="s">
        <v>4701</v>
      </c>
      <c r="F4239" s="76" t="s">
        <v>526</v>
      </c>
      <c r="G42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39" s="78">
        <v>19</v>
      </c>
      <c r="J4239" s="52">
        <v>7.3666700000000001</v>
      </c>
      <c r="K4239" s="60">
        <f>Tabla3[[#This Row],[PRECIOS]]-Tabla3[[#This Row],[PRECIOS]]*10%</f>
        <v>6.6300030000000003</v>
      </c>
      <c r="L4239" s="101"/>
      <c r="M4239" s="61"/>
      <c r="N4239" s="55">
        <f>IFERROR(Tabla3[[#This Row],[PRECIOS]]-Tabla3[[#This Row],[PRECIOS]]*Tabla3[[#This Row],[% PRODUCTO]]," ")</f>
        <v>7.3666700000000001</v>
      </c>
      <c r="O4239" s="61"/>
      <c r="P4239" s="55">
        <f>IFERROR(Tabla3[[#This Row],[OCULTAR2]]-Tabla3[[#This Row],[OCULTAR2]]*Tabla3[[#This Row],[% LÍNEA]]," ")</f>
        <v>7.3666700000000001</v>
      </c>
      <c r="Q4239" s="56">
        <f>IFERROR(Tabla3[[#This Row],[% PRODUCTO]]+Tabla3[[#This Row],[% LÍNEA]]," ")</f>
        <v>0</v>
      </c>
      <c r="R4239" s="60">
        <f>Tabla3[[#This Row],[OCULTAR3]]</f>
        <v>7.3666700000000001</v>
      </c>
      <c r="S4239" s="60">
        <f>Tabla3[[#This Row],[PRECIO SIN %]]-Tabla3[[#This Row],[PRECIO SIN %]]*10%</f>
        <v>6.6300030000000003</v>
      </c>
      <c r="T4239" s="80">
        <f>(Tabla3[[#This Row],[PRECIO CON DESCT.]]-(Tabla3[[#This Row],[PRECIO CON DESCT.]]*$T$6))</f>
        <v>4.1769018899999999</v>
      </c>
      <c r="U4239" s="96"/>
      <c r="V4239" s="94">
        <f>Tabla3[[#This Row],[PRECIO %      en $]]*Tabla3[[#This Row],[PEDIDO ]]</f>
        <v>0</v>
      </c>
      <c r="W4239" s="57">
        <f>Tabla3[[#This Row],[PRECIO CON DESCT.]]*Tabla3[[#This Row],[PEDIDO ]]</f>
        <v>0</v>
      </c>
      <c r="X4239" s="58">
        <f>Tabla3[[#This Row],[PRECIO SIN %]]*Tabla3[[#This Row],[PEDIDO ]]</f>
        <v>0</v>
      </c>
    </row>
    <row r="4240" spans="1:24" ht="33" customHeight="1" x14ac:dyDescent="0.4">
      <c r="A4240" s="124">
        <v>7702035432216</v>
      </c>
      <c r="B4240" s="51" t="s">
        <v>424</v>
      </c>
      <c r="C4240" s="51" t="s">
        <v>453</v>
      </c>
      <c r="D42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40" s="118" t="s">
        <v>4702</v>
      </c>
      <c r="F4240" s="75" t="s">
        <v>526</v>
      </c>
      <c r="G42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40" s="77">
        <v>92</v>
      </c>
      <c r="J4240" s="52">
        <v>5.1333299999999999</v>
      </c>
      <c r="K4240" s="53">
        <f>Tabla3[[#This Row],[PRECIOS]]-Tabla3[[#This Row],[PRECIOS]]*10%</f>
        <v>4.6199969999999997</v>
      </c>
      <c r="L4240" s="101"/>
      <c r="M4240" s="54"/>
      <c r="N4240" s="55">
        <f>IFERROR(Tabla3[[#This Row],[PRECIOS]]-Tabla3[[#This Row],[PRECIOS]]*Tabla3[[#This Row],[% PRODUCTO]]," ")</f>
        <v>5.1333299999999999</v>
      </c>
      <c r="O4240" s="54"/>
      <c r="P4240" s="55">
        <f>IFERROR(Tabla3[[#This Row],[OCULTAR2]]-Tabla3[[#This Row],[OCULTAR2]]*Tabla3[[#This Row],[% LÍNEA]]," ")</f>
        <v>5.1333299999999999</v>
      </c>
      <c r="Q4240" s="56">
        <f>IFERROR(Tabla3[[#This Row],[% PRODUCTO]]+Tabla3[[#This Row],[% LÍNEA]]," ")</f>
        <v>0</v>
      </c>
      <c r="R4240" s="53">
        <f>Tabla3[[#This Row],[OCULTAR3]]</f>
        <v>5.1333299999999999</v>
      </c>
      <c r="S4240" s="53">
        <f>Tabla3[[#This Row],[PRECIO SIN %]]-Tabla3[[#This Row],[PRECIO SIN %]]*10%</f>
        <v>4.6199969999999997</v>
      </c>
      <c r="T4240" s="80">
        <f>(Tabla3[[#This Row],[PRECIO CON DESCT.]]-(Tabla3[[#This Row],[PRECIO CON DESCT.]]*$T$6))</f>
        <v>2.9105981099999996</v>
      </c>
      <c r="U4240" s="96"/>
      <c r="V4240" s="94">
        <f>Tabla3[[#This Row],[PRECIO %      en $]]*Tabla3[[#This Row],[PEDIDO ]]</f>
        <v>0</v>
      </c>
      <c r="W4240" s="57">
        <f>Tabla3[[#This Row],[PRECIO CON DESCT.]]*Tabla3[[#This Row],[PEDIDO ]]</f>
        <v>0</v>
      </c>
      <c r="X4240" s="58">
        <f>Tabla3[[#This Row],[PRECIO SIN %]]*Tabla3[[#This Row],[PEDIDO ]]</f>
        <v>0</v>
      </c>
    </row>
    <row r="4241" spans="1:24" ht="33" customHeight="1" x14ac:dyDescent="0.4">
      <c r="A4241" s="125">
        <v>7593319002276</v>
      </c>
      <c r="B4241" s="59" t="s">
        <v>424</v>
      </c>
      <c r="C4241" s="59" t="s">
        <v>179</v>
      </c>
      <c r="D42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241" s="119" t="s">
        <v>4703</v>
      </c>
      <c r="F4241" s="76" t="s">
        <v>526</v>
      </c>
      <c r="G42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241" s="78">
        <v>26</v>
      </c>
      <c r="J4241" s="52">
        <v>2.61111</v>
      </c>
      <c r="K4241" s="60">
        <f>Tabla3[[#This Row],[PRECIOS]]-Tabla3[[#This Row],[PRECIOS]]*10%</f>
        <v>2.3499989999999999</v>
      </c>
      <c r="L4241" s="101" t="s">
        <v>5327</v>
      </c>
      <c r="M4241" s="61"/>
      <c r="N4241" s="55">
        <f>IFERROR(Tabla3[[#This Row],[PRECIOS]]-Tabla3[[#This Row],[PRECIOS]]*Tabla3[[#This Row],[% PRODUCTO]]," ")</f>
        <v>2.61111</v>
      </c>
      <c r="O4241" s="61"/>
      <c r="P4241" s="55">
        <f>IFERROR(Tabla3[[#This Row],[OCULTAR2]]-Tabla3[[#This Row],[OCULTAR2]]*Tabla3[[#This Row],[% LÍNEA]]," ")</f>
        <v>2.61111</v>
      </c>
      <c r="Q4241" s="56">
        <f>IFERROR(Tabla3[[#This Row],[% PRODUCTO]]+Tabla3[[#This Row],[% LÍNEA]]," ")</f>
        <v>0</v>
      </c>
      <c r="R4241" s="60">
        <f>Tabla3[[#This Row],[OCULTAR3]]</f>
        <v>2.61111</v>
      </c>
      <c r="S4241" s="60">
        <f>Tabla3[[#This Row],[PRECIO SIN %]]-Tabla3[[#This Row],[PRECIO SIN %]]*10%</f>
        <v>2.3499989999999999</v>
      </c>
      <c r="T4241" s="80">
        <f>(Tabla3[[#This Row],[PRECIO CON DESCT.]]-(Tabla3[[#This Row],[PRECIO CON DESCT.]]*$T$6))</f>
        <v>1.48049937</v>
      </c>
      <c r="U4241" s="96"/>
      <c r="V4241" s="94">
        <f>Tabla3[[#This Row],[PRECIO %      en $]]*Tabla3[[#This Row],[PEDIDO ]]</f>
        <v>0</v>
      </c>
      <c r="W4241" s="57">
        <f>Tabla3[[#This Row],[PRECIO CON DESCT.]]*Tabla3[[#This Row],[PEDIDO ]]</f>
        <v>0</v>
      </c>
      <c r="X4241" s="58">
        <f>Tabla3[[#This Row],[PRECIO SIN %]]*Tabla3[[#This Row],[PEDIDO ]]</f>
        <v>0</v>
      </c>
    </row>
    <row r="4242" spans="1:24" ht="33" customHeight="1" x14ac:dyDescent="0.4">
      <c r="A4242" s="124">
        <v>7593319002269</v>
      </c>
      <c r="B4242" s="51" t="s">
        <v>424</v>
      </c>
      <c r="C4242" s="51" t="s">
        <v>179</v>
      </c>
      <c r="D42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242" s="118" t="s">
        <v>4704</v>
      </c>
      <c r="F4242" s="75" t="s">
        <v>526</v>
      </c>
      <c r="G42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242" s="77">
        <v>13</v>
      </c>
      <c r="J4242" s="52">
        <v>4.5555599999999998</v>
      </c>
      <c r="K4242" s="53">
        <f>Tabla3[[#This Row],[PRECIOS]]-Tabla3[[#This Row],[PRECIOS]]*10%</f>
        <v>4.1000040000000002</v>
      </c>
      <c r="L4242" s="101" t="s">
        <v>5327</v>
      </c>
      <c r="M4242" s="54"/>
      <c r="N4242" s="55">
        <f>IFERROR(Tabla3[[#This Row],[PRECIOS]]-Tabla3[[#This Row],[PRECIOS]]*Tabla3[[#This Row],[% PRODUCTO]]," ")</f>
        <v>4.5555599999999998</v>
      </c>
      <c r="O4242" s="54"/>
      <c r="P4242" s="55">
        <f>IFERROR(Tabla3[[#This Row],[OCULTAR2]]-Tabla3[[#This Row],[OCULTAR2]]*Tabla3[[#This Row],[% LÍNEA]]," ")</f>
        <v>4.5555599999999998</v>
      </c>
      <c r="Q4242" s="56">
        <f>IFERROR(Tabla3[[#This Row],[% PRODUCTO]]+Tabla3[[#This Row],[% LÍNEA]]," ")</f>
        <v>0</v>
      </c>
      <c r="R4242" s="53">
        <f>Tabla3[[#This Row],[OCULTAR3]]</f>
        <v>4.5555599999999998</v>
      </c>
      <c r="S4242" s="53">
        <f>Tabla3[[#This Row],[PRECIO SIN %]]-Tabla3[[#This Row],[PRECIO SIN %]]*10%</f>
        <v>4.1000040000000002</v>
      </c>
      <c r="T4242" s="80">
        <f>(Tabla3[[#This Row],[PRECIO CON DESCT.]]-(Tabla3[[#This Row],[PRECIO CON DESCT.]]*$T$6))</f>
        <v>2.58300252</v>
      </c>
      <c r="U4242" s="96"/>
      <c r="V4242" s="94">
        <f>Tabla3[[#This Row],[PRECIO %      en $]]*Tabla3[[#This Row],[PEDIDO ]]</f>
        <v>0</v>
      </c>
      <c r="W4242" s="57">
        <f>Tabla3[[#This Row],[PRECIO CON DESCT.]]*Tabla3[[#This Row],[PEDIDO ]]</f>
        <v>0</v>
      </c>
      <c r="X4242" s="58">
        <f>Tabla3[[#This Row],[PRECIO SIN %]]*Tabla3[[#This Row],[PEDIDO ]]</f>
        <v>0</v>
      </c>
    </row>
    <row r="4243" spans="1:24" ht="33" customHeight="1" x14ac:dyDescent="0.4">
      <c r="A4243" s="125">
        <v>7593506000238</v>
      </c>
      <c r="B4243" s="59" t="s">
        <v>424</v>
      </c>
      <c r="C4243" s="59" t="s">
        <v>454</v>
      </c>
      <c r="D42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243" s="119" t="s">
        <v>4705</v>
      </c>
      <c r="F4243" s="76" t="s">
        <v>526</v>
      </c>
      <c r="G42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243" s="78">
        <v>32</v>
      </c>
      <c r="J4243" s="52">
        <v>3.3333300000000001</v>
      </c>
      <c r="K4243" s="60">
        <f>Tabla3[[#This Row],[PRECIOS]]-Tabla3[[#This Row],[PRECIOS]]*10%</f>
        <v>2.999997</v>
      </c>
      <c r="L4243" s="101" t="s">
        <v>5327</v>
      </c>
      <c r="M4243" s="61"/>
      <c r="N4243" s="55">
        <f>IFERROR(Tabla3[[#This Row],[PRECIOS]]-Tabla3[[#This Row],[PRECIOS]]*Tabla3[[#This Row],[% PRODUCTO]]," ")</f>
        <v>3.3333300000000001</v>
      </c>
      <c r="O4243" s="61"/>
      <c r="P4243" s="55">
        <f>IFERROR(Tabla3[[#This Row],[OCULTAR2]]-Tabla3[[#This Row],[OCULTAR2]]*Tabla3[[#This Row],[% LÍNEA]]," ")</f>
        <v>3.3333300000000001</v>
      </c>
      <c r="Q4243" s="56">
        <f>IFERROR(Tabla3[[#This Row],[% PRODUCTO]]+Tabla3[[#This Row],[% LÍNEA]]," ")</f>
        <v>0</v>
      </c>
      <c r="R4243" s="60">
        <f>Tabla3[[#This Row],[OCULTAR3]]</f>
        <v>3.3333300000000001</v>
      </c>
      <c r="S4243" s="60">
        <f>Tabla3[[#This Row],[PRECIO SIN %]]-Tabla3[[#This Row],[PRECIO SIN %]]*10%</f>
        <v>2.999997</v>
      </c>
      <c r="T4243" s="80">
        <f>(Tabla3[[#This Row],[PRECIO CON DESCT.]]-(Tabla3[[#This Row],[PRECIO CON DESCT.]]*$T$6))</f>
        <v>1.8899981100000001</v>
      </c>
      <c r="U4243" s="96"/>
      <c r="V4243" s="94">
        <f>Tabla3[[#This Row],[PRECIO %      en $]]*Tabla3[[#This Row],[PEDIDO ]]</f>
        <v>0</v>
      </c>
      <c r="W4243" s="57">
        <f>Tabla3[[#This Row],[PRECIO CON DESCT.]]*Tabla3[[#This Row],[PEDIDO ]]</f>
        <v>0</v>
      </c>
      <c r="X4243" s="58">
        <f>Tabla3[[#This Row],[PRECIO SIN %]]*Tabla3[[#This Row],[PEDIDO ]]</f>
        <v>0</v>
      </c>
    </row>
    <row r="4244" spans="1:24" ht="33" customHeight="1" x14ac:dyDescent="0.4">
      <c r="A4244" s="124">
        <v>7593506000252</v>
      </c>
      <c r="B4244" s="51" t="s">
        <v>424</v>
      </c>
      <c r="C4244" s="51" t="s">
        <v>454</v>
      </c>
      <c r="D42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244" s="118" t="s">
        <v>4706</v>
      </c>
      <c r="F4244" s="75" t="s">
        <v>526</v>
      </c>
      <c r="G42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244" s="77">
        <v>14</v>
      </c>
      <c r="J4244" s="52">
        <v>3.3333300000000001</v>
      </c>
      <c r="K4244" s="53">
        <f>Tabla3[[#This Row],[PRECIOS]]-Tabla3[[#This Row],[PRECIOS]]*10%</f>
        <v>2.999997</v>
      </c>
      <c r="L4244" s="101" t="s">
        <v>5327</v>
      </c>
      <c r="M4244" s="54"/>
      <c r="N4244" s="55">
        <f>IFERROR(Tabla3[[#This Row],[PRECIOS]]-Tabla3[[#This Row],[PRECIOS]]*Tabla3[[#This Row],[% PRODUCTO]]," ")</f>
        <v>3.3333300000000001</v>
      </c>
      <c r="O4244" s="54"/>
      <c r="P4244" s="55">
        <f>IFERROR(Tabla3[[#This Row],[OCULTAR2]]-Tabla3[[#This Row],[OCULTAR2]]*Tabla3[[#This Row],[% LÍNEA]]," ")</f>
        <v>3.3333300000000001</v>
      </c>
      <c r="Q4244" s="56">
        <f>IFERROR(Tabla3[[#This Row],[% PRODUCTO]]+Tabla3[[#This Row],[% LÍNEA]]," ")</f>
        <v>0</v>
      </c>
      <c r="R4244" s="53">
        <f>Tabla3[[#This Row],[OCULTAR3]]</f>
        <v>3.3333300000000001</v>
      </c>
      <c r="S4244" s="53">
        <f>Tabla3[[#This Row],[PRECIO SIN %]]-Tabla3[[#This Row],[PRECIO SIN %]]*10%</f>
        <v>2.999997</v>
      </c>
      <c r="T4244" s="80">
        <f>(Tabla3[[#This Row],[PRECIO CON DESCT.]]-(Tabla3[[#This Row],[PRECIO CON DESCT.]]*$T$6))</f>
        <v>1.8899981100000001</v>
      </c>
      <c r="U4244" s="96"/>
      <c r="V4244" s="94">
        <f>Tabla3[[#This Row],[PRECIO %      en $]]*Tabla3[[#This Row],[PEDIDO ]]</f>
        <v>0</v>
      </c>
      <c r="W4244" s="57">
        <f>Tabla3[[#This Row],[PRECIO CON DESCT.]]*Tabla3[[#This Row],[PEDIDO ]]</f>
        <v>0</v>
      </c>
      <c r="X4244" s="58">
        <f>Tabla3[[#This Row],[PRECIO SIN %]]*Tabla3[[#This Row],[PEDIDO ]]</f>
        <v>0</v>
      </c>
    </row>
    <row r="4245" spans="1:24" ht="33" customHeight="1" x14ac:dyDescent="0.4">
      <c r="A4245" s="125">
        <v>7590081000066</v>
      </c>
      <c r="B4245" s="59" t="s">
        <v>424</v>
      </c>
      <c r="C4245" s="59" t="s">
        <v>430</v>
      </c>
      <c r="D42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45" s="119" t="s">
        <v>4707</v>
      </c>
      <c r="F4245" s="76" t="s">
        <v>537</v>
      </c>
      <c r="G42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45" s="78">
        <v>97</v>
      </c>
      <c r="J4245" s="52">
        <v>11.1</v>
      </c>
      <c r="K4245" s="60">
        <f>Tabla3[[#This Row],[PRECIOS]]-Tabla3[[#This Row],[PRECIOS]]*10%</f>
        <v>9.99</v>
      </c>
      <c r="L4245" s="101"/>
      <c r="M4245" s="61"/>
      <c r="N4245" s="55">
        <f>IFERROR(Tabla3[[#This Row],[PRECIOS]]-Tabla3[[#This Row],[PRECIOS]]*Tabla3[[#This Row],[% PRODUCTO]]," ")</f>
        <v>11.1</v>
      </c>
      <c r="O4245" s="61"/>
      <c r="P4245" s="55">
        <f>IFERROR(Tabla3[[#This Row],[OCULTAR2]]-Tabla3[[#This Row],[OCULTAR2]]*Tabla3[[#This Row],[% LÍNEA]]," ")</f>
        <v>11.1</v>
      </c>
      <c r="Q4245" s="56">
        <f>IFERROR(Tabla3[[#This Row],[% PRODUCTO]]+Tabla3[[#This Row],[% LÍNEA]]," ")</f>
        <v>0</v>
      </c>
      <c r="R4245" s="60">
        <f>Tabla3[[#This Row],[OCULTAR3]]</f>
        <v>11.1</v>
      </c>
      <c r="S4245" s="60">
        <f>Tabla3[[#This Row],[PRECIO SIN %]]-Tabla3[[#This Row],[PRECIO SIN %]]*10%</f>
        <v>9.99</v>
      </c>
      <c r="T4245" s="80">
        <f>(Tabla3[[#This Row],[PRECIO CON DESCT.]]-(Tabla3[[#This Row],[PRECIO CON DESCT.]]*$T$6))</f>
        <v>6.2937000000000003</v>
      </c>
      <c r="U4245" s="96"/>
      <c r="V4245" s="94">
        <f>Tabla3[[#This Row],[PRECIO %      en $]]*Tabla3[[#This Row],[PEDIDO ]]</f>
        <v>0</v>
      </c>
      <c r="W4245" s="57">
        <f>Tabla3[[#This Row],[PRECIO CON DESCT.]]*Tabla3[[#This Row],[PEDIDO ]]</f>
        <v>0</v>
      </c>
      <c r="X4245" s="58">
        <f>Tabla3[[#This Row],[PRECIO SIN %]]*Tabla3[[#This Row],[PEDIDO ]]</f>
        <v>0</v>
      </c>
    </row>
    <row r="4246" spans="1:24" ht="33" customHeight="1" x14ac:dyDescent="0.4">
      <c r="A4246" s="124" t="s">
        <v>455</v>
      </c>
      <c r="B4246" s="51" t="s">
        <v>424</v>
      </c>
      <c r="C4246" s="51" t="s">
        <v>430</v>
      </c>
      <c r="D42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246" s="118" t="s">
        <v>4708</v>
      </c>
      <c r="F4246" s="75" t="s">
        <v>537</v>
      </c>
      <c r="G42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246" s="77">
        <v>8</v>
      </c>
      <c r="J4246" s="52">
        <v>10.56667</v>
      </c>
      <c r="K4246" s="53">
        <f>Tabla3[[#This Row],[PRECIOS]]-Tabla3[[#This Row],[PRECIOS]]*10%</f>
        <v>9.5100030000000011</v>
      </c>
      <c r="L4246" s="101" t="s">
        <v>5327</v>
      </c>
      <c r="M4246" s="54"/>
      <c r="N4246" s="55">
        <f>IFERROR(Tabla3[[#This Row],[PRECIOS]]-Tabla3[[#This Row],[PRECIOS]]*Tabla3[[#This Row],[% PRODUCTO]]," ")</f>
        <v>10.56667</v>
      </c>
      <c r="O4246" s="54"/>
      <c r="P4246" s="55">
        <f>IFERROR(Tabla3[[#This Row],[OCULTAR2]]-Tabla3[[#This Row],[OCULTAR2]]*Tabla3[[#This Row],[% LÍNEA]]," ")</f>
        <v>10.56667</v>
      </c>
      <c r="Q4246" s="56">
        <f>IFERROR(Tabla3[[#This Row],[% PRODUCTO]]+Tabla3[[#This Row],[% LÍNEA]]," ")</f>
        <v>0</v>
      </c>
      <c r="R4246" s="53">
        <f>Tabla3[[#This Row],[OCULTAR3]]</f>
        <v>10.56667</v>
      </c>
      <c r="S4246" s="53">
        <f>Tabla3[[#This Row],[PRECIO SIN %]]-Tabla3[[#This Row],[PRECIO SIN %]]*10%</f>
        <v>9.5100030000000011</v>
      </c>
      <c r="T4246" s="80">
        <f>(Tabla3[[#This Row],[PRECIO CON DESCT.]]-(Tabla3[[#This Row],[PRECIO CON DESCT.]]*$T$6))</f>
        <v>5.9913018900000008</v>
      </c>
      <c r="U4246" s="96"/>
      <c r="V4246" s="94">
        <f>Tabla3[[#This Row],[PRECIO %      en $]]*Tabla3[[#This Row],[PEDIDO ]]</f>
        <v>0</v>
      </c>
      <c r="W4246" s="57">
        <f>Tabla3[[#This Row],[PRECIO CON DESCT.]]*Tabla3[[#This Row],[PEDIDO ]]</f>
        <v>0</v>
      </c>
      <c r="X4246" s="58">
        <f>Tabla3[[#This Row],[PRECIO SIN %]]*Tabla3[[#This Row],[PEDIDO ]]</f>
        <v>0</v>
      </c>
    </row>
    <row r="4247" spans="1:24" ht="33" customHeight="1" x14ac:dyDescent="0.4">
      <c r="A4247" s="125">
        <v>77043003473</v>
      </c>
      <c r="B4247" s="59" t="s">
        <v>424</v>
      </c>
      <c r="C4247" s="59" t="s">
        <v>178</v>
      </c>
      <c r="D42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247" s="119" t="s">
        <v>4709</v>
      </c>
      <c r="F4247" s="76" t="s">
        <v>526</v>
      </c>
      <c r="G42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247" s="78">
        <v>17</v>
      </c>
      <c r="J4247" s="52">
        <v>8.4444400000000002</v>
      </c>
      <c r="K4247" s="60">
        <f>Tabla3[[#This Row],[PRECIOS]]-Tabla3[[#This Row],[PRECIOS]]*10%</f>
        <v>7.599996</v>
      </c>
      <c r="L4247" s="101" t="s">
        <v>5327</v>
      </c>
      <c r="M4247" s="61"/>
      <c r="N4247" s="55">
        <f>IFERROR(Tabla3[[#This Row],[PRECIOS]]-Tabla3[[#This Row],[PRECIOS]]*Tabla3[[#This Row],[% PRODUCTO]]," ")</f>
        <v>8.4444400000000002</v>
      </c>
      <c r="O4247" s="61"/>
      <c r="P4247" s="55">
        <f>IFERROR(Tabla3[[#This Row],[OCULTAR2]]-Tabla3[[#This Row],[OCULTAR2]]*Tabla3[[#This Row],[% LÍNEA]]," ")</f>
        <v>8.4444400000000002</v>
      </c>
      <c r="Q4247" s="56">
        <f>IFERROR(Tabla3[[#This Row],[% PRODUCTO]]+Tabla3[[#This Row],[% LÍNEA]]," ")</f>
        <v>0</v>
      </c>
      <c r="R4247" s="60">
        <f>Tabla3[[#This Row],[OCULTAR3]]</f>
        <v>8.4444400000000002</v>
      </c>
      <c r="S4247" s="60">
        <f>Tabla3[[#This Row],[PRECIO SIN %]]-Tabla3[[#This Row],[PRECIO SIN %]]*10%</f>
        <v>7.599996</v>
      </c>
      <c r="T4247" s="80">
        <f>(Tabla3[[#This Row],[PRECIO CON DESCT.]]-(Tabla3[[#This Row],[PRECIO CON DESCT.]]*$T$6))</f>
        <v>4.7879974799999996</v>
      </c>
      <c r="U4247" s="96"/>
      <c r="V4247" s="94">
        <f>Tabla3[[#This Row],[PRECIO %      en $]]*Tabla3[[#This Row],[PEDIDO ]]</f>
        <v>0</v>
      </c>
      <c r="W4247" s="57">
        <f>Tabla3[[#This Row],[PRECIO CON DESCT.]]*Tabla3[[#This Row],[PEDIDO ]]</f>
        <v>0</v>
      </c>
      <c r="X4247" s="58">
        <f>Tabla3[[#This Row],[PRECIO SIN %]]*Tabla3[[#This Row],[PEDIDO ]]</f>
        <v>0</v>
      </c>
    </row>
    <row r="4248" spans="1:24" ht="33" customHeight="1" x14ac:dyDescent="0.4">
      <c r="A4248" s="124">
        <v>77043003466</v>
      </c>
      <c r="B4248" s="51" t="s">
        <v>424</v>
      </c>
      <c r="C4248" s="51" t="s">
        <v>178</v>
      </c>
      <c r="D42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248" s="118" t="s">
        <v>4710</v>
      </c>
      <c r="F4248" s="75" t="s">
        <v>526</v>
      </c>
      <c r="G42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248" s="77">
        <v>11</v>
      </c>
      <c r="J4248" s="52">
        <v>8.4444400000000002</v>
      </c>
      <c r="K4248" s="53">
        <f>Tabla3[[#This Row],[PRECIOS]]-Tabla3[[#This Row],[PRECIOS]]*10%</f>
        <v>7.599996</v>
      </c>
      <c r="L4248" s="101" t="s">
        <v>5327</v>
      </c>
      <c r="M4248" s="54"/>
      <c r="N4248" s="55">
        <f>IFERROR(Tabla3[[#This Row],[PRECIOS]]-Tabla3[[#This Row],[PRECIOS]]*Tabla3[[#This Row],[% PRODUCTO]]," ")</f>
        <v>8.4444400000000002</v>
      </c>
      <c r="O4248" s="54"/>
      <c r="P4248" s="55">
        <f>IFERROR(Tabla3[[#This Row],[OCULTAR2]]-Tabla3[[#This Row],[OCULTAR2]]*Tabla3[[#This Row],[% LÍNEA]]," ")</f>
        <v>8.4444400000000002</v>
      </c>
      <c r="Q4248" s="56">
        <f>IFERROR(Tabla3[[#This Row],[% PRODUCTO]]+Tabla3[[#This Row],[% LÍNEA]]," ")</f>
        <v>0</v>
      </c>
      <c r="R4248" s="53">
        <f>Tabla3[[#This Row],[OCULTAR3]]</f>
        <v>8.4444400000000002</v>
      </c>
      <c r="S4248" s="53">
        <f>Tabla3[[#This Row],[PRECIO SIN %]]-Tabla3[[#This Row],[PRECIO SIN %]]*10%</f>
        <v>7.599996</v>
      </c>
      <c r="T4248" s="80">
        <f>(Tabla3[[#This Row],[PRECIO CON DESCT.]]-(Tabla3[[#This Row],[PRECIO CON DESCT.]]*$T$6))</f>
        <v>4.7879974799999996</v>
      </c>
      <c r="U4248" s="96"/>
      <c r="V4248" s="94">
        <f>Tabla3[[#This Row],[PRECIO %      en $]]*Tabla3[[#This Row],[PEDIDO ]]</f>
        <v>0</v>
      </c>
      <c r="W4248" s="57">
        <f>Tabla3[[#This Row],[PRECIO CON DESCT.]]*Tabla3[[#This Row],[PEDIDO ]]</f>
        <v>0</v>
      </c>
      <c r="X4248" s="58">
        <f>Tabla3[[#This Row],[PRECIO SIN %]]*Tabla3[[#This Row],[PEDIDO ]]</f>
        <v>0</v>
      </c>
    </row>
    <row r="4249" spans="1:24" ht="33" customHeight="1" x14ac:dyDescent="0.4">
      <c r="A4249" s="125">
        <v>77043103609</v>
      </c>
      <c r="B4249" s="59" t="s">
        <v>424</v>
      </c>
      <c r="C4249" s="59" t="s">
        <v>178</v>
      </c>
      <c r="D42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249" s="119" t="s">
        <v>4711</v>
      </c>
      <c r="F4249" s="76" t="s">
        <v>526</v>
      </c>
      <c r="G42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249" s="78">
        <v>12</v>
      </c>
      <c r="J4249" s="52">
        <v>8.1666699999999999</v>
      </c>
      <c r="K4249" s="60">
        <f>Tabla3[[#This Row],[PRECIOS]]-Tabla3[[#This Row],[PRECIOS]]*10%</f>
        <v>7.3500030000000001</v>
      </c>
      <c r="L4249" s="101" t="s">
        <v>5327</v>
      </c>
      <c r="M4249" s="61"/>
      <c r="N4249" s="55">
        <f>IFERROR(Tabla3[[#This Row],[PRECIOS]]-Tabla3[[#This Row],[PRECIOS]]*Tabla3[[#This Row],[% PRODUCTO]]," ")</f>
        <v>8.1666699999999999</v>
      </c>
      <c r="O4249" s="61"/>
      <c r="P4249" s="55">
        <f>IFERROR(Tabla3[[#This Row],[OCULTAR2]]-Tabla3[[#This Row],[OCULTAR2]]*Tabla3[[#This Row],[% LÍNEA]]," ")</f>
        <v>8.1666699999999999</v>
      </c>
      <c r="Q4249" s="56">
        <f>IFERROR(Tabla3[[#This Row],[% PRODUCTO]]+Tabla3[[#This Row],[% LÍNEA]]," ")</f>
        <v>0</v>
      </c>
      <c r="R4249" s="60">
        <f>Tabla3[[#This Row],[OCULTAR3]]</f>
        <v>8.1666699999999999</v>
      </c>
      <c r="S4249" s="60">
        <f>Tabla3[[#This Row],[PRECIO SIN %]]-Tabla3[[#This Row],[PRECIO SIN %]]*10%</f>
        <v>7.3500030000000001</v>
      </c>
      <c r="T4249" s="80">
        <f>(Tabla3[[#This Row],[PRECIO CON DESCT.]]-(Tabla3[[#This Row],[PRECIO CON DESCT.]]*$T$6))</f>
        <v>4.6305018899999997</v>
      </c>
      <c r="U4249" s="96"/>
      <c r="V4249" s="94">
        <f>Tabla3[[#This Row],[PRECIO %      en $]]*Tabla3[[#This Row],[PEDIDO ]]</f>
        <v>0</v>
      </c>
      <c r="W4249" s="57">
        <f>Tabla3[[#This Row],[PRECIO CON DESCT.]]*Tabla3[[#This Row],[PEDIDO ]]</f>
        <v>0</v>
      </c>
      <c r="X4249" s="58">
        <f>Tabla3[[#This Row],[PRECIO SIN %]]*Tabla3[[#This Row],[PEDIDO ]]</f>
        <v>0</v>
      </c>
    </row>
    <row r="4250" spans="1:24" ht="33" customHeight="1" x14ac:dyDescent="0.4">
      <c r="A4250" s="124">
        <v>7450210000865</v>
      </c>
      <c r="B4250" s="51" t="s">
        <v>424</v>
      </c>
      <c r="C4250" s="51" t="s">
        <v>359</v>
      </c>
      <c r="D42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50" s="118" t="s">
        <v>4712</v>
      </c>
      <c r="F4250" s="75" t="s">
        <v>526</v>
      </c>
      <c r="G42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50" s="77">
        <v>19</v>
      </c>
      <c r="J4250" s="52">
        <v>19.44444</v>
      </c>
      <c r="K4250" s="53">
        <f>Tabla3[[#This Row],[PRECIOS]]-Tabla3[[#This Row],[PRECIOS]]*10%</f>
        <v>17.499995999999999</v>
      </c>
      <c r="L4250" s="101"/>
      <c r="M4250" s="54"/>
      <c r="N4250" s="55">
        <f>IFERROR(Tabla3[[#This Row],[PRECIOS]]-Tabla3[[#This Row],[PRECIOS]]*Tabla3[[#This Row],[% PRODUCTO]]," ")</f>
        <v>19.44444</v>
      </c>
      <c r="O4250" s="54"/>
      <c r="P4250" s="55">
        <f>IFERROR(Tabla3[[#This Row],[OCULTAR2]]-Tabla3[[#This Row],[OCULTAR2]]*Tabla3[[#This Row],[% LÍNEA]]," ")</f>
        <v>19.44444</v>
      </c>
      <c r="Q4250" s="56">
        <f>IFERROR(Tabla3[[#This Row],[% PRODUCTO]]+Tabla3[[#This Row],[% LÍNEA]]," ")</f>
        <v>0</v>
      </c>
      <c r="R4250" s="53">
        <f>Tabla3[[#This Row],[OCULTAR3]]</f>
        <v>19.44444</v>
      </c>
      <c r="S4250" s="53">
        <f>Tabla3[[#This Row],[PRECIO SIN %]]-Tabla3[[#This Row],[PRECIO SIN %]]*10%</f>
        <v>17.499995999999999</v>
      </c>
      <c r="T4250" s="80">
        <f>(Tabla3[[#This Row],[PRECIO CON DESCT.]]-(Tabla3[[#This Row],[PRECIO CON DESCT.]]*$T$6))</f>
        <v>11.02499748</v>
      </c>
      <c r="U4250" s="96"/>
      <c r="V4250" s="94">
        <f>Tabla3[[#This Row],[PRECIO %      en $]]*Tabla3[[#This Row],[PEDIDO ]]</f>
        <v>0</v>
      </c>
      <c r="W4250" s="57">
        <f>Tabla3[[#This Row],[PRECIO CON DESCT.]]*Tabla3[[#This Row],[PEDIDO ]]</f>
        <v>0</v>
      </c>
      <c r="X4250" s="58">
        <f>Tabla3[[#This Row],[PRECIO SIN %]]*Tabla3[[#This Row],[PEDIDO ]]</f>
        <v>0</v>
      </c>
    </row>
    <row r="4251" spans="1:24" ht="33" customHeight="1" x14ac:dyDescent="0.4">
      <c r="A4251" s="124">
        <v>7592141000764</v>
      </c>
      <c r="B4251" s="51" t="s">
        <v>424</v>
      </c>
      <c r="C4251" s="51" t="s">
        <v>435</v>
      </c>
      <c r="D42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51" s="118" t="s">
        <v>4713</v>
      </c>
      <c r="F4251" s="75" t="s">
        <v>537</v>
      </c>
      <c r="G42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51" s="77">
        <v>100</v>
      </c>
      <c r="J4251" s="52">
        <v>1.68889</v>
      </c>
      <c r="K4251" s="53">
        <f>Tabla3[[#This Row],[PRECIOS]]-Tabla3[[#This Row],[PRECIOS]]*10%</f>
        <v>1.5200009999999999</v>
      </c>
      <c r="L4251" s="101"/>
      <c r="M4251" s="54"/>
      <c r="N4251" s="55">
        <f>IFERROR(Tabla3[[#This Row],[PRECIOS]]-Tabla3[[#This Row],[PRECIOS]]*Tabla3[[#This Row],[% PRODUCTO]]," ")</f>
        <v>1.68889</v>
      </c>
      <c r="O4251" s="54"/>
      <c r="P4251" s="55">
        <f>IFERROR(Tabla3[[#This Row],[OCULTAR2]]-Tabla3[[#This Row],[OCULTAR2]]*Tabla3[[#This Row],[% LÍNEA]]," ")</f>
        <v>1.68889</v>
      </c>
      <c r="Q4251" s="56">
        <f>IFERROR(Tabla3[[#This Row],[% PRODUCTO]]+Tabla3[[#This Row],[% LÍNEA]]," ")</f>
        <v>0</v>
      </c>
      <c r="R4251" s="53">
        <f>Tabla3[[#This Row],[OCULTAR3]]</f>
        <v>1.68889</v>
      </c>
      <c r="S4251" s="53">
        <f>Tabla3[[#This Row],[PRECIO SIN %]]-Tabla3[[#This Row],[PRECIO SIN %]]*10%</f>
        <v>1.5200009999999999</v>
      </c>
      <c r="T4251" s="80">
        <f>(Tabla3[[#This Row],[PRECIO CON DESCT.]]-(Tabla3[[#This Row],[PRECIO CON DESCT.]]*$T$6))</f>
        <v>0.95760062999999995</v>
      </c>
      <c r="U4251" s="96"/>
      <c r="V4251" s="94">
        <f>Tabla3[[#This Row],[PRECIO %      en $]]*Tabla3[[#This Row],[PEDIDO ]]</f>
        <v>0</v>
      </c>
      <c r="W4251" s="57">
        <f>Tabla3[[#This Row],[PRECIO CON DESCT.]]*Tabla3[[#This Row],[PEDIDO ]]</f>
        <v>0</v>
      </c>
      <c r="X4251" s="58">
        <f>Tabla3[[#This Row],[PRECIO SIN %]]*Tabla3[[#This Row],[PEDIDO ]]</f>
        <v>0</v>
      </c>
    </row>
    <row r="4252" spans="1:24" ht="33" customHeight="1" x14ac:dyDescent="0.4">
      <c r="A4252" s="125">
        <v>7597297000422</v>
      </c>
      <c r="B4252" s="59" t="s">
        <v>424</v>
      </c>
      <c r="C4252" s="59" t="s">
        <v>445</v>
      </c>
      <c r="D42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52" s="119" t="s">
        <v>4714</v>
      </c>
      <c r="F4252" s="76" t="s">
        <v>526</v>
      </c>
      <c r="G42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52" s="78">
        <v>48</v>
      </c>
      <c r="J4252" s="52">
        <v>1.5888899999999999</v>
      </c>
      <c r="K4252" s="60">
        <f>Tabla3[[#This Row],[PRECIOS]]-Tabla3[[#This Row],[PRECIOS]]*10%</f>
        <v>1.4300009999999999</v>
      </c>
      <c r="L4252" s="101"/>
      <c r="M4252" s="61"/>
      <c r="N4252" s="55">
        <f>IFERROR(Tabla3[[#This Row],[PRECIOS]]-Tabla3[[#This Row],[PRECIOS]]*Tabla3[[#This Row],[% PRODUCTO]]," ")</f>
        <v>1.5888899999999999</v>
      </c>
      <c r="O4252" s="61"/>
      <c r="P4252" s="55">
        <f>IFERROR(Tabla3[[#This Row],[OCULTAR2]]-Tabla3[[#This Row],[OCULTAR2]]*Tabla3[[#This Row],[% LÍNEA]]," ")</f>
        <v>1.5888899999999999</v>
      </c>
      <c r="Q4252" s="56">
        <f>IFERROR(Tabla3[[#This Row],[% PRODUCTO]]+Tabla3[[#This Row],[% LÍNEA]]," ")</f>
        <v>0</v>
      </c>
      <c r="R4252" s="60">
        <f>Tabla3[[#This Row],[OCULTAR3]]</f>
        <v>1.5888899999999999</v>
      </c>
      <c r="S4252" s="60">
        <f>Tabla3[[#This Row],[PRECIO SIN %]]-Tabla3[[#This Row],[PRECIO SIN %]]*10%</f>
        <v>1.4300009999999999</v>
      </c>
      <c r="T4252" s="80">
        <f>(Tabla3[[#This Row],[PRECIO CON DESCT.]]-(Tabla3[[#This Row],[PRECIO CON DESCT.]]*$T$6))</f>
        <v>0.90090062999999987</v>
      </c>
      <c r="U4252" s="96"/>
      <c r="V4252" s="94">
        <f>Tabla3[[#This Row],[PRECIO %      en $]]*Tabla3[[#This Row],[PEDIDO ]]</f>
        <v>0</v>
      </c>
      <c r="W4252" s="57">
        <f>Tabla3[[#This Row],[PRECIO CON DESCT.]]*Tabla3[[#This Row],[PEDIDO ]]</f>
        <v>0</v>
      </c>
      <c r="X4252" s="58">
        <f>Tabla3[[#This Row],[PRECIO SIN %]]*Tabla3[[#This Row],[PEDIDO ]]</f>
        <v>0</v>
      </c>
    </row>
    <row r="4253" spans="1:24" ht="33" customHeight="1" x14ac:dyDescent="0.4">
      <c r="A4253" s="124">
        <v>7791293043814</v>
      </c>
      <c r="B4253" s="51" t="s">
        <v>424</v>
      </c>
      <c r="C4253" s="51" t="s">
        <v>456</v>
      </c>
      <c r="D42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53" s="118" t="s">
        <v>4715</v>
      </c>
      <c r="F4253" s="75" t="s">
        <v>526</v>
      </c>
      <c r="G42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53" s="77">
        <v>24</v>
      </c>
      <c r="J4253" s="52">
        <v>4.5555599999999998</v>
      </c>
      <c r="K4253" s="53">
        <f>Tabla3[[#This Row],[PRECIOS]]-Tabla3[[#This Row],[PRECIOS]]*10%</f>
        <v>4.1000040000000002</v>
      </c>
      <c r="L4253" s="101"/>
      <c r="M4253" s="54"/>
      <c r="N4253" s="55">
        <f>IFERROR(Tabla3[[#This Row],[PRECIOS]]-Tabla3[[#This Row],[PRECIOS]]*Tabla3[[#This Row],[% PRODUCTO]]," ")</f>
        <v>4.5555599999999998</v>
      </c>
      <c r="O4253" s="54"/>
      <c r="P4253" s="55">
        <f>IFERROR(Tabla3[[#This Row],[OCULTAR2]]-Tabla3[[#This Row],[OCULTAR2]]*Tabla3[[#This Row],[% LÍNEA]]," ")</f>
        <v>4.5555599999999998</v>
      </c>
      <c r="Q4253" s="56">
        <f>IFERROR(Tabla3[[#This Row],[% PRODUCTO]]+Tabla3[[#This Row],[% LÍNEA]]," ")</f>
        <v>0</v>
      </c>
      <c r="R4253" s="53">
        <f>Tabla3[[#This Row],[OCULTAR3]]</f>
        <v>4.5555599999999998</v>
      </c>
      <c r="S4253" s="53">
        <f>Tabla3[[#This Row],[PRECIO SIN %]]-Tabla3[[#This Row],[PRECIO SIN %]]*10%</f>
        <v>4.1000040000000002</v>
      </c>
      <c r="T4253" s="80">
        <f>(Tabla3[[#This Row],[PRECIO CON DESCT.]]-(Tabla3[[#This Row],[PRECIO CON DESCT.]]*$T$6))</f>
        <v>2.58300252</v>
      </c>
      <c r="U4253" s="96"/>
      <c r="V4253" s="94">
        <f>Tabla3[[#This Row],[PRECIO %      en $]]*Tabla3[[#This Row],[PEDIDO ]]</f>
        <v>0</v>
      </c>
      <c r="W4253" s="57">
        <f>Tabla3[[#This Row],[PRECIO CON DESCT.]]*Tabla3[[#This Row],[PEDIDO ]]</f>
        <v>0</v>
      </c>
      <c r="X4253" s="58">
        <f>Tabla3[[#This Row],[PRECIO SIN %]]*Tabla3[[#This Row],[PEDIDO ]]</f>
        <v>0</v>
      </c>
    </row>
    <row r="4254" spans="1:24" ht="33" customHeight="1" x14ac:dyDescent="0.4">
      <c r="A4254" s="125">
        <v>7791293043821</v>
      </c>
      <c r="B4254" s="59" t="s">
        <v>424</v>
      </c>
      <c r="C4254" s="59" t="s">
        <v>456</v>
      </c>
      <c r="D42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54" s="119" t="s">
        <v>4716</v>
      </c>
      <c r="F4254" s="76" t="s">
        <v>526</v>
      </c>
      <c r="G42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54" s="78">
        <v>24</v>
      </c>
      <c r="J4254" s="52">
        <v>4.4444400000000002</v>
      </c>
      <c r="K4254" s="60">
        <f>Tabla3[[#This Row],[PRECIOS]]-Tabla3[[#This Row],[PRECIOS]]*10%</f>
        <v>3.9999960000000003</v>
      </c>
      <c r="L4254" s="101"/>
      <c r="M4254" s="61"/>
      <c r="N4254" s="55">
        <f>IFERROR(Tabla3[[#This Row],[PRECIOS]]-Tabla3[[#This Row],[PRECIOS]]*Tabla3[[#This Row],[% PRODUCTO]]," ")</f>
        <v>4.4444400000000002</v>
      </c>
      <c r="O4254" s="61"/>
      <c r="P4254" s="55">
        <f>IFERROR(Tabla3[[#This Row],[OCULTAR2]]-Tabla3[[#This Row],[OCULTAR2]]*Tabla3[[#This Row],[% LÍNEA]]," ")</f>
        <v>4.4444400000000002</v>
      </c>
      <c r="Q4254" s="56">
        <f>IFERROR(Tabla3[[#This Row],[% PRODUCTO]]+Tabla3[[#This Row],[% LÍNEA]]," ")</f>
        <v>0</v>
      </c>
      <c r="R4254" s="60">
        <f>Tabla3[[#This Row],[OCULTAR3]]</f>
        <v>4.4444400000000002</v>
      </c>
      <c r="S4254" s="60">
        <f>Tabla3[[#This Row],[PRECIO SIN %]]-Tabla3[[#This Row],[PRECIO SIN %]]*10%</f>
        <v>3.9999960000000003</v>
      </c>
      <c r="T4254" s="80">
        <f>(Tabla3[[#This Row],[PRECIO CON DESCT.]]-(Tabla3[[#This Row],[PRECIO CON DESCT.]]*$T$6))</f>
        <v>2.5199974800000002</v>
      </c>
      <c r="U4254" s="96"/>
      <c r="V4254" s="94">
        <f>Tabla3[[#This Row],[PRECIO %      en $]]*Tabla3[[#This Row],[PEDIDO ]]</f>
        <v>0</v>
      </c>
      <c r="W4254" s="57">
        <f>Tabla3[[#This Row],[PRECIO CON DESCT.]]*Tabla3[[#This Row],[PEDIDO ]]</f>
        <v>0</v>
      </c>
      <c r="X4254" s="58">
        <f>Tabla3[[#This Row],[PRECIO SIN %]]*Tabla3[[#This Row],[PEDIDO ]]</f>
        <v>0</v>
      </c>
    </row>
    <row r="4255" spans="1:24" ht="33" customHeight="1" x14ac:dyDescent="0.4">
      <c r="A4255" s="124">
        <v>7791293042718</v>
      </c>
      <c r="B4255" s="51" t="s">
        <v>424</v>
      </c>
      <c r="C4255" s="51" t="s">
        <v>456</v>
      </c>
      <c r="D42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55" s="118" t="s">
        <v>4717</v>
      </c>
      <c r="F4255" s="75" t="s">
        <v>526</v>
      </c>
      <c r="G42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55" s="77">
        <v>18</v>
      </c>
      <c r="J4255" s="52">
        <v>4.3777799999999996</v>
      </c>
      <c r="K4255" s="53">
        <f>Tabla3[[#This Row],[PRECIOS]]-Tabla3[[#This Row],[PRECIOS]]*10%</f>
        <v>3.9400019999999998</v>
      </c>
      <c r="L4255" s="101"/>
      <c r="M4255" s="54"/>
      <c r="N4255" s="55">
        <f>IFERROR(Tabla3[[#This Row],[PRECIOS]]-Tabla3[[#This Row],[PRECIOS]]*Tabla3[[#This Row],[% PRODUCTO]]," ")</f>
        <v>4.3777799999999996</v>
      </c>
      <c r="O4255" s="54"/>
      <c r="P4255" s="55">
        <f>IFERROR(Tabla3[[#This Row],[OCULTAR2]]-Tabla3[[#This Row],[OCULTAR2]]*Tabla3[[#This Row],[% LÍNEA]]," ")</f>
        <v>4.3777799999999996</v>
      </c>
      <c r="Q4255" s="56">
        <f>IFERROR(Tabla3[[#This Row],[% PRODUCTO]]+Tabla3[[#This Row],[% LÍNEA]]," ")</f>
        <v>0</v>
      </c>
      <c r="R4255" s="53">
        <f>Tabla3[[#This Row],[OCULTAR3]]</f>
        <v>4.3777799999999996</v>
      </c>
      <c r="S4255" s="53">
        <f>Tabla3[[#This Row],[PRECIO SIN %]]-Tabla3[[#This Row],[PRECIO SIN %]]*10%</f>
        <v>3.9400019999999998</v>
      </c>
      <c r="T4255" s="80">
        <f>(Tabla3[[#This Row],[PRECIO CON DESCT.]]-(Tabla3[[#This Row],[PRECIO CON DESCT.]]*$T$6))</f>
        <v>2.4822012600000001</v>
      </c>
      <c r="U4255" s="96"/>
      <c r="V4255" s="94">
        <f>Tabla3[[#This Row],[PRECIO %      en $]]*Tabla3[[#This Row],[PEDIDO ]]</f>
        <v>0</v>
      </c>
      <c r="W4255" s="57">
        <f>Tabla3[[#This Row],[PRECIO CON DESCT.]]*Tabla3[[#This Row],[PEDIDO ]]</f>
        <v>0</v>
      </c>
      <c r="X4255" s="58">
        <f>Tabla3[[#This Row],[PRECIO SIN %]]*Tabla3[[#This Row],[PEDIDO ]]</f>
        <v>0</v>
      </c>
    </row>
    <row r="4256" spans="1:24" ht="33" customHeight="1" x14ac:dyDescent="0.4">
      <c r="A4256" s="125">
        <v>7791293043746</v>
      </c>
      <c r="B4256" s="59" t="s">
        <v>424</v>
      </c>
      <c r="C4256" s="59" t="s">
        <v>456</v>
      </c>
      <c r="D42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56" s="119" t="s">
        <v>4718</v>
      </c>
      <c r="F4256" s="76" t="s">
        <v>526</v>
      </c>
      <c r="G42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56" s="78">
        <v>10</v>
      </c>
      <c r="J4256" s="52">
        <v>4.11111</v>
      </c>
      <c r="K4256" s="60">
        <f>Tabla3[[#This Row],[PRECIOS]]-Tabla3[[#This Row],[PRECIOS]]*10%</f>
        <v>3.699999</v>
      </c>
      <c r="L4256" s="101"/>
      <c r="M4256" s="61"/>
      <c r="N4256" s="55">
        <f>IFERROR(Tabla3[[#This Row],[PRECIOS]]-Tabla3[[#This Row],[PRECIOS]]*Tabla3[[#This Row],[% PRODUCTO]]," ")</f>
        <v>4.11111</v>
      </c>
      <c r="O4256" s="61"/>
      <c r="P4256" s="55">
        <f>IFERROR(Tabla3[[#This Row],[OCULTAR2]]-Tabla3[[#This Row],[OCULTAR2]]*Tabla3[[#This Row],[% LÍNEA]]," ")</f>
        <v>4.11111</v>
      </c>
      <c r="Q4256" s="56">
        <f>IFERROR(Tabla3[[#This Row],[% PRODUCTO]]+Tabla3[[#This Row],[% LÍNEA]]," ")</f>
        <v>0</v>
      </c>
      <c r="R4256" s="60">
        <f>Tabla3[[#This Row],[OCULTAR3]]</f>
        <v>4.11111</v>
      </c>
      <c r="S4256" s="60">
        <f>Tabla3[[#This Row],[PRECIO SIN %]]-Tabla3[[#This Row],[PRECIO SIN %]]*10%</f>
        <v>3.699999</v>
      </c>
      <c r="T4256" s="80">
        <f>(Tabla3[[#This Row],[PRECIO CON DESCT.]]-(Tabla3[[#This Row],[PRECIO CON DESCT.]]*$T$6))</f>
        <v>2.3309993699999998</v>
      </c>
      <c r="U4256" s="96"/>
      <c r="V4256" s="94">
        <f>Tabla3[[#This Row],[PRECIO %      en $]]*Tabla3[[#This Row],[PEDIDO ]]</f>
        <v>0</v>
      </c>
      <c r="W4256" s="57">
        <f>Tabla3[[#This Row],[PRECIO CON DESCT.]]*Tabla3[[#This Row],[PEDIDO ]]</f>
        <v>0</v>
      </c>
      <c r="X4256" s="58">
        <f>Tabla3[[#This Row],[PRECIO SIN %]]*Tabla3[[#This Row],[PEDIDO ]]</f>
        <v>0</v>
      </c>
    </row>
    <row r="4257" spans="1:24" ht="33" customHeight="1" x14ac:dyDescent="0.4">
      <c r="A4257" s="124">
        <v>7591309902667</v>
      </c>
      <c r="B4257" s="51" t="s">
        <v>424</v>
      </c>
      <c r="C4257" s="51" t="s">
        <v>157</v>
      </c>
      <c r="D42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57" s="118" t="s">
        <v>4719</v>
      </c>
      <c r="F4257" s="75" t="s">
        <v>526</v>
      </c>
      <c r="G42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57" s="77">
        <v>346</v>
      </c>
      <c r="J4257" s="52">
        <v>1.31111</v>
      </c>
      <c r="K4257" s="53">
        <f>Tabla3[[#This Row],[PRECIOS]]-Tabla3[[#This Row],[PRECIOS]]*10%</f>
        <v>1.179999</v>
      </c>
      <c r="L4257" s="101"/>
      <c r="M4257" s="54"/>
      <c r="N4257" s="55">
        <f>IFERROR(Tabla3[[#This Row],[PRECIOS]]-Tabla3[[#This Row],[PRECIOS]]*Tabla3[[#This Row],[% PRODUCTO]]," ")</f>
        <v>1.31111</v>
      </c>
      <c r="O4257" s="54"/>
      <c r="P4257" s="55">
        <f>IFERROR(Tabla3[[#This Row],[OCULTAR2]]-Tabla3[[#This Row],[OCULTAR2]]*Tabla3[[#This Row],[% LÍNEA]]," ")</f>
        <v>1.31111</v>
      </c>
      <c r="Q4257" s="56">
        <f>IFERROR(Tabla3[[#This Row],[% PRODUCTO]]+Tabla3[[#This Row],[% LÍNEA]]," ")</f>
        <v>0</v>
      </c>
      <c r="R4257" s="53">
        <f>Tabla3[[#This Row],[OCULTAR3]]</f>
        <v>1.31111</v>
      </c>
      <c r="S4257" s="53">
        <f>Tabla3[[#This Row],[PRECIO SIN %]]-Tabla3[[#This Row],[PRECIO SIN %]]*10%</f>
        <v>1.179999</v>
      </c>
      <c r="T4257" s="80">
        <f>(Tabla3[[#This Row],[PRECIO CON DESCT.]]-(Tabla3[[#This Row],[PRECIO CON DESCT.]]*$T$6))</f>
        <v>0.74339937</v>
      </c>
      <c r="U4257" s="96"/>
      <c r="V4257" s="94">
        <f>Tabla3[[#This Row],[PRECIO %      en $]]*Tabla3[[#This Row],[PEDIDO ]]</f>
        <v>0</v>
      </c>
      <c r="W4257" s="57">
        <f>Tabla3[[#This Row],[PRECIO CON DESCT.]]*Tabla3[[#This Row],[PEDIDO ]]</f>
        <v>0</v>
      </c>
      <c r="X4257" s="58">
        <f>Tabla3[[#This Row],[PRECIO SIN %]]*Tabla3[[#This Row],[PEDIDO ]]</f>
        <v>0</v>
      </c>
    </row>
    <row r="4258" spans="1:24" ht="33" customHeight="1" x14ac:dyDescent="0.4">
      <c r="A4258" s="125">
        <v>8684295000765</v>
      </c>
      <c r="B4258" s="59" t="s">
        <v>424</v>
      </c>
      <c r="C4258" s="59" t="s">
        <v>454</v>
      </c>
      <c r="D42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258" s="119" t="s">
        <v>4720</v>
      </c>
      <c r="F4258" s="76" t="s">
        <v>526</v>
      </c>
      <c r="G42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258" s="78">
        <v>8</v>
      </c>
      <c r="J4258" s="52">
        <v>5.38889</v>
      </c>
      <c r="K4258" s="60">
        <f>Tabla3[[#This Row],[PRECIOS]]-Tabla3[[#This Row],[PRECIOS]]*10%</f>
        <v>4.8500009999999998</v>
      </c>
      <c r="L4258" s="101" t="s">
        <v>5327</v>
      </c>
      <c r="M4258" s="61"/>
      <c r="N4258" s="55">
        <f>IFERROR(Tabla3[[#This Row],[PRECIOS]]-Tabla3[[#This Row],[PRECIOS]]*Tabla3[[#This Row],[% PRODUCTO]]," ")</f>
        <v>5.38889</v>
      </c>
      <c r="O4258" s="61"/>
      <c r="P4258" s="55">
        <f>IFERROR(Tabla3[[#This Row],[OCULTAR2]]-Tabla3[[#This Row],[OCULTAR2]]*Tabla3[[#This Row],[% LÍNEA]]," ")</f>
        <v>5.38889</v>
      </c>
      <c r="Q4258" s="56">
        <f>IFERROR(Tabla3[[#This Row],[% PRODUCTO]]+Tabla3[[#This Row],[% LÍNEA]]," ")</f>
        <v>0</v>
      </c>
      <c r="R4258" s="60">
        <f>Tabla3[[#This Row],[OCULTAR3]]</f>
        <v>5.38889</v>
      </c>
      <c r="S4258" s="60">
        <f>Tabla3[[#This Row],[PRECIO SIN %]]-Tabla3[[#This Row],[PRECIO SIN %]]*10%</f>
        <v>4.8500009999999998</v>
      </c>
      <c r="T4258" s="80">
        <f>(Tabla3[[#This Row],[PRECIO CON DESCT.]]-(Tabla3[[#This Row],[PRECIO CON DESCT.]]*$T$6))</f>
        <v>3.0555006300000001</v>
      </c>
      <c r="U4258" s="96"/>
      <c r="V4258" s="94">
        <f>Tabla3[[#This Row],[PRECIO %      en $]]*Tabla3[[#This Row],[PEDIDO ]]</f>
        <v>0</v>
      </c>
      <c r="W4258" s="57">
        <f>Tabla3[[#This Row],[PRECIO CON DESCT.]]*Tabla3[[#This Row],[PEDIDO ]]</f>
        <v>0</v>
      </c>
      <c r="X4258" s="58">
        <f>Tabla3[[#This Row],[PRECIO SIN %]]*Tabla3[[#This Row],[PEDIDO ]]</f>
        <v>0</v>
      </c>
    </row>
    <row r="4259" spans="1:24" ht="33" customHeight="1" x14ac:dyDescent="0.4">
      <c r="A4259" s="124">
        <v>8411047102268</v>
      </c>
      <c r="B4259" s="51" t="s">
        <v>424</v>
      </c>
      <c r="C4259" s="51" t="s">
        <v>174</v>
      </c>
      <c r="D42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259" s="118" t="s">
        <v>4721</v>
      </c>
      <c r="F4259" s="75" t="s">
        <v>526</v>
      </c>
      <c r="G42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259" s="77">
        <v>25</v>
      </c>
      <c r="J4259" s="52">
        <v>5.88889</v>
      </c>
      <c r="K4259" s="53">
        <f>Tabla3[[#This Row],[PRECIOS]]-Tabla3[[#This Row],[PRECIOS]]*10%</f>
        <v>5.300001</v>
      </c>
      <c r="L4259" s="101" t="s">
        <v>5327</v>
      </c>
      <c r="M4259" s="54"/>
      <c r="N4259" s="55">
        <f>IFERROR(Tabla3[[#This Row],[PRECIOS]]-Tabla3[[#This Row],[PRECIOS]]*Tabla3[[#This Row],[% PRODUCTO]]," ")</f>
        <v>5.88889</v>
      </c>
      <c r="O4259" s="54"/>
      <c r="P4259" s="55">
        <f>IFERROR(Tabla3[[#This Row],[OCULTAR2]]-Tabla3[[#This Row],[OCULTAR2]]*Tabla3[[#This Row],[% LÍNEA]]," ")</f>
        <v>5.88889</v>
      </c>
      <c r="Q4259" s="56">
        <f>IFERROR(Tabla3[[#This Row],[% PRODUCTO]]+Tabla3[[#This Row],[% LÍNEA]]," ")</f>
        <v>0</v>
      </c>
      <c r="R4259" s="53">
        <f>Tabla3[[#This Row],[OCULTAR3]]</f>
        <v>5.88889</v>
      </c>
      <c r="S4259" s="53">
        <f>Tabla3[[#This Row],[PRECIO SIN %]]-Tabla3[[#This Row],[PRECIO SIN %]]*10%</f>
        <v>5.300001</v>
      </c>
      <c r="T4259" s="80">
        <f>(Tabla3[[#This Row],[PRECIO CON DESCT.]]-(Tabla3[[#This Row],[PRECIO CON DESCT.]]*$T$6))</f>
        <v>3.3390006300000001</v>
      </c>
      <c r="U4259" s="96"/>
      <c r="V4259" s="94">
        <f>Tabla3[[#This Row],[PRECIO %      en $]]*Tabla3[[#This Row],[PEDIDO ]]</f>
        <v>0</v>
      </c>
      <c r="W4259" s="57">
        <f>Tabla3[[#This Row],[PRECIO CON DESCT.]]*Tabla3[[#This Row],[PEDIDO ]]</f>
        <v>0</v>
      </c>
      <c r="X4259" s="58">
        <f>Tabla3[[#This Row],[PRECIO SIN %]]*Tabla3[[#This Row],[PEDIDO ]]</f>
        <v>0</v>
      </c>
    </row>
    <row r="4260" spans="1:24" ht="33" customHeight="1" x14ac:dyDescent="0.4">
      <c r="A4260" s="125">
        <v>7591808525077</v>
      </c>
      <c r="B4260" s="59" t="s">
        <v>424</v>
      </c>
      <c r="C4260" s="59" t="s">
        <v>457</v>
      </c>
      <c r="D42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60" s="119" t="s">
        <v>4722</v>
      </c>
      <c r="F4260" s="76" t="s">
        <v>526</v>
      </c>
      <c r="G42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60" s="78">
        <v>39</v>
      </c>
      <c r="J4260" s="52">
        <v>4.8333300000000001</v>
      </c>
      <c r="K4260" s="60">
        <f>Tabla3[[#This Row],[PRECIOS]]-Tabla3[[#This Row],[PRECIOS]]*10%</f>
        <v>4.3499970000000001</v>
      </c>
      <c r="L4260" s="101"/>
      <c r="M4260" s="61"/>
      <c r="N4260" s="55">
        <f>IFERROR(Tabla3[[#This Row],[PRECIOS]]-Tabla3[[#This Row],[PRECIOS]]*Tabla3[[#This Row],[% PRODUCTO]]," ")</f>
        <v>4.8333300000000001</v>
      </c>
      <c r="O4260" s="61"/>
      <c r="P4260" s="55">
        <f>IFERROR(Tabla3[[#This Row],[OCULTAR2]]-Tabla3[[#This Row],[OCULTAR2]]*Tabla3[[#This Row],[% LÍNEA]]," ")</f>
        <v>4.8333300000000001</v>
      </c>
      <c r="Q4260" s="56">
        <f>IFERROR(Tabla3[[#This Row],[% PRODUCTO]]+Tabla3[[#This Row],[% LÍNEA]]," ")</f>
        <v>0</v>
      </c>
      <c r="R4260" s="60">
        <f>Tabla3[[#This Row],[OCULTAR3]]</f>
        <v>4.8333300000000001</v>
      </c>
      <c r="S4260" s="60">
        <f>Tabla3[[#This Row],[PRECIO SIN %]]-Tabla3[[#This Row],[PRECIO SIN %]]*10%</f>
        <v>4.3499970000000001</v>
      </c>
      <c r="T4260" s="80">
        <f>(Tabla3[[#This Row],[PRECIO CON DESCT.]]-(Tabla3[[#This Row],[PRECIO CON DESCT.]]*$T$6))</f>
        <v>2.7404981099999999</v>
      </c>
      <c r="U4260" s="96"/>
      <c r="V4260" s="94">
        <f>Tabla3[[#This Row],[PRECIO %      en $]]*Tabla3[[#This Row],[PEDIDO ]]</f>
        <v>0</v>
      </c>
      <c r="W4260" s="57">
        <f>Tabla3[[#This Row],[PRECIO CON DESCT.]]*Tabla3[[#This Row],[PEDIDO ]]</f>
        <v>0</v>
      </c>
      <c r="X4260" s="58">
        <f>Tabla3[[#This Row],[PRECIO SIN %]]*Tabla3[[#This Row],[PEDIDO ]]</f>
        <v>0</v>
      </c>
    </row>
    <row r="4261" spans="1:24" ht="33" customHeight="1" x14ac:dyDescent="0.4">
      <c r="A4261" s="124">
        <v>792649338582</v>
      </c>
      <c r="B4261" s="51" t="s">
        <v>424</v>
      </c>
      <c r="C4261" s="51" t="s">
        <v>191</v>
      </c>
      <c r="D42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261" s="118" t="s">
        <v>4723</v>
      </c>
      <c r="F4261" s="75" t="s">
        <v>526</v>
      </c>
      <c r="G42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261" s="77">
        <v>5</v>
      </c>
      <c r="J4261" s="52">
        <v>3.88889</v>
      </c>
      <c r="K4261" s="53">
        <f>Tabla3[[#This Row],[PRECIOS]]-Tabla3[[#This Row],[PRECIOS]]*10%</f>
        <v>3.5000010000000001</v>
      </c>
      <c r="L4261" s="101" t="s">
        <v>5327</v>
      </c>
      <c r="M4261" s="54"/>
      <c r="N4261" s="55">
        <f>IFERROR(Tabla3[[#This Row],[PRECIOS]]-Tabla3[[#This Row],[PRECIOS]]*Tabla3[[#This Row],[% PRODUCTO]]," ")</f>
        <v>3.88889</v>
      </c>
      <c r="O4261" s="54"/>
      <c r="P4261" s="55">
        <f>IFERROR(Tabla3[[#This Row],[OCULTAR2]]-Tabla3[[#This Row],[OCULTAR2]]*Tabla3[[#This Row],[% LÍNEA]]," ")</f>
        <v>3.88889</v>
      </c>
      <c r="Q4261" s="56">
        <f>IFERROR(Tabla3[[#This Row],[% PRODUCTO]]+Tabla3[[#This Row],[% LÍNEA]]," ")</f>
        <v>0</v>
      </c>
      <c r="R4261" s="53">
        <f>Tabla3[[#This Row],[OCULTAR3]]</f>
        <v>3.88889</v>
      </c>
      <c r="S4261" s="53">
        <f>Tabla3[[#This Row],[PRECIO SIN %]]-Tabla3[[#This Row],[PRECIO SIN %]]*10%</f>
        <v>3.5000010000000001</v>
      </c>
      <c r="T4261" s="80">
        <f>(Tabla3[[#This Row],[PRECIO CON DESCT.]]-(Tabla3[[#This Row],[PRECIO CON DESCT.]]*$T$6))</f>
        <v>2.2050006299999998</v>
      </c>
      <c r="U4261" s="96"/>
      <c r="V4261" s="94">
        <f>Tabla3[[#This Row],[PRECIO %      en $]]*Tabla3[[#This Row],[PEDIDO ]]</f>
        <v>0</v>
      </c>
      <c r="W4261" s="57">
        <f>Tabla3[[#This Row],[PRECIO CON DESCT.]]*Tabla3[[#This Row],[PEDIDO ]]</f>
        <v>0</v>
      </c>
      <c r="X4261" s="58">
        <f>Tabla3[[#This Row],[PRECIO SIN %]]*Tabla3[[#This Row],[PEDIDO ]]</f>
        <v>0</v>
      </c>
    </row>
    <row r="4262" spans="1:24" ht="33" customHeight="1" x14ac:dyDescent="0.4">
      <c r="A4262" s="125">
        <v>7599740000010</v>
      </c>
      <c r="B4262" s="59" t="s">
        <v>424</v>
      </c>
      <c r="C4262" s="59" t="s">
        <v>458</v>
      </c>
      <c r="D42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62" s="119" t="s">
        <v>4724</v>
      </c>
      <c r="F4262" s="76" t="s">
        <v>526</v>
      </c>
      <c r="G42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62" s="78">
        <v>199</v>
      </c>
      <c r="J4262" s="52">
        <v>12.66667</v>
      </c>
      <c r="K4262" s="60">
        <f>Tabla3[[#This Row],[PRECIOS]]-Tabla3[[#This Row],[PRECIOS]]*10%</f>
        <v>11.400003</v>
      </c>
      <c r="L4262" s="101"/>
      <c r="M4262" s="61"/>
      <c r="N4262" s="55">
        <f>IFERROR(Tabla3[[#This Row],[PRECIOS]]-Tabla3[[#This Row],[PRECIOS]]*Tabla3[[#This Row],[% PRODUCTO]]," ")</f>
        <v>12.66667</v>
      </c>
      <c r="O4262" s="61"/>
      <c r="P4262" s="55">
        <f>IFERROR(Tabla3[[#This Row],[OCULTAR2]]-Tabla3[[#This Row],[OCULTAR2]]*Tabla3[[#This Row],[% LÍNEA]]," ")</f>
        <v>12.66667</v>
      </c>
      <c r="Q4262" s="56">
        <f>IFERROR(Tabla3[[#This Row],[% PRODUCTO]]+Tabla3[[#This Row],[% LÍNEA]]," ")</f>
        <v>0</v>
      </c>
      <c r="R4262" s="60">
        <f>Tabla3[[#This Row],[OCULTAR3]]</f>
        <v>12.66667</v>
      </c>
      <c r="S4262" s="60">
        <f>Tabla3[[#This Row],[PRECIO SIN %]]-Tabla3[[#This Row],[PRECIO SIN %]]*10%</f>
        <v>11.400003</v>
      </c>
      <c r="T4262" s="80">
        <f>(Tabla3[[#This Row],[PRECIO CON DESCT.]]-(Tabla3[[#This Row],[PRECIO CON DESCT.]]*$T$6))</f>
        <v>7.1820018899999996</v>
      </c>
      <c r="U4262" s="96"/>
      <c r="V4262" s="94">
        <f>Tabla3[[#This Row],[PRECIO %      en $]]*Tabla3[[#This Row],[PEDIDO ]]</f>
        <v>0</v>
      </c>
      <c r="W4262" s="57">
        <f>Tabla3[[#This Row],[PRECIO CON DESCT.]]*Tabla3[[#This Row],[PEDIDO ]]</f>
        <v>0</v>
      </c>
      <c r="X4262" s="58">
        <f>Tabla3[[#This Row],[PRECIO SIN %]]*Tabla3[[#This Row],[PEDIDO ]]</f>
        <v>0</v>
      </c>
    </row>
    <row r="4263" spans="1:24" ht="33" customHeight="1" x14ac:dyDescent="0.4">
      <c r="A4263" s="124">
        <v>7596811000115</v>
      </c>
      <c r="B4263" s="51" t="s">
        <v>424</v>
      </c>
      <c r="C4263" s="51" t="s">
        <v>437</v>
      </c>
      <c r="D42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63" s="118" t="s">
        <v>4725</v>
      </c>
      <c r="F4263" s="75" t="s">
        <v>526</v>
      </c>
      <c r="G42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63" s="77">
        <v>1</v>
      </c>
      <c r="J4263" s="52">
        <v>10.33333</v>
      </c>
      <c r="K4263" s="53">
        <f>Tabla3[[#This Row],[PRECIOS]]-Tabla3[[#This Row],[PRECIOS]]*10%</f>
        <v>9.2999969999999994</v>
      </c>
      <c r="L4263" s="101"/>
      <c r="M4263" s="54"/>
      <c r="N4263" s="55">
        <f>IFERROR(Tabla3[[#This Row],[PRECIOS]]-Tabla3[[#This Row],[PRECIOS]]*Tabla3[[#This Row],[% PRODUCTO]]," ")</f>
        <v>10.33333</v>
      </c>
      <c r="O4263" s="54"/>
      <c r="P4263" s="55">
        <f>IFERROR(Tabla3[[#This Row],[OCULTAR2]]-Tabla3[[#This Row],[OCULTAR2]]*Tabla3[[#This Row],[% LÍNEA]]," ")</f>
        <v>10.33333</v>
      </c>
      <c r="Q4263" s="56">
        <f>IFERROR(Tabla3[[#This Row],[% PRODUCTO]]+Tabla3[[#This Row],[% LÍNEA]]," ")</f>
        <v>0</v>
      </c>
      <c r="R4263" s="53">
        <f>Tabla3[[#This Row],[OCULTAR3]]</f>
        <v>10.33333</v>
      </c>
      <c r="S4263" s="53">
        <f>Tabla3[[#This Row],[PRECIO SIN %]]-Tabla3[[#This Row],[PRECIO SIN %]]*10%</f>
        <v>9.2999969999999994</v>
      </c>
      <c r="T4263" s="80">
        <f>(Tabla3[[#This Row],[PRECIO CON DESCT.]]-(Tabla3[[#This Row],[PRECIO CON DESCT.]]*$T$6))</f>
        <v>5.8589981099999999</v>
      </c>
      <c r="U4263" s="96"/>
      <c r="V4263" s="94">
        <f>Tabla3[[#This Row],[PRECIO %      en $]]*Tabla3[[#This Row],[PEDIDO ]]</f>
        <v>0</v>
      </c>
      <c r="W4263" s="57">
        <f>Tabla3[[#This Row],[PRECIO CON DESCT.]]*Tabla3[[#This Row],[PEDIDO ]]</f>
        <v>0</v>
      </c>
      <c r="X4263" s="58">
        <f>Tabla3[[#This Row],[PRECIO SIN %]]*Tabla3[[#This Row],[PEDIDO ]]</f>
        <v>0</v>
      </c>
    </row>
    <row r="4264" spans="1:24" ht="33" customHeight="1" x14ac:dyDescent="0.4">
      <c r="A4264" s="125">
        <v>7591309002503</v>
      </c>
      <c r="B4264" s="59" t="s">
        <v>424</v>
      </c>
      <c r="C4264" s="59" t="s">
        <v>157</v>
      </c>
      <c r="D42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64" s="119" t="s">
        <v>4726</v>
      </c>
      <c r="F4264" s="76" t="s">
        <v>526</v>
      </c>
      <c r="G42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64" s="78">
        <v>164</v>
      </c>
      <c r="J4264" s="52">
        <v>5.2111099999999997</v>
      </c>
      <c r="K4264" s="60">
        <f>Tabla3[[#This Row],[PRECIOS]]-Tabla3[[#This Row],[PRECIOS]]*10%</f>
        <v>4.6899989999999994</v>
      </c>
      <c r="L4264" s="101"/>
      <c r="M4264" s="61"/>
      <c r="N4264" s="55">
        <f>IFERROR(Tabla3[[#This Row],[PRECIOS]]-Tabla3[[#This Row],[PRECIOS]]*Tabla3[[#This Row],[% PRODUCTO]]," ")</f>
        <v>5.2111099999999997</v>
      </c>
      <c r="O4264" s="61"/>
      <c r="P4264" s="55">
        <f>IFERROR(Tabla3[[#This Row],[OCULTAR2]]-Tabla3[[#This Row],[OCULTAR2]]*Tabla3[[#This Row],[% LÍNEA]]," ")</f>
        <v>5.2111099999999997</v>
      </c>
      <c r="Q4264" s="56">
        <f>IFERROR(Tabla3[[#This Row],[% PRODUCTO]]+Tabla3[[#This Row],[% LÍNEA]]," ")</f>
        <v>0</v>
      </c>
      <c r="R4264" s="60">
        <f>Tabla3[[#This Row],[OCULTAR3]]</f>
        <v>5.2111099999999997</v>
      </c>
      <c r="S4264" s="60">
        <f>Tabla3[[#This Row],[PRECIO SIN %]]-Tabla3[[#This Row],[PRECIO SIN %]]*10%</f>
        <v>4.6899989999999994</v>
      </c>
      <c r="T4264" s="80">
        <f>(Tabla3[[#This Row],[PRECIO CON DESCT.]]-(Tabla3[[#This Row],[PRECIO CON DESCT.]]*$T$6))</f>
        <v>2.9546993699999997</v>
      </c>
      <c r="U4264" s="96"/>
      <c r="V4264" s="94">
        <f>Tabla3[[#This Row],[PRECIO %      en $]]*Tabla3[[#This Row],[PEDIDO ]]</f>
        <v>0</v>
      </c>
      <c r="W4264" s="57">
        <f>Tabla3[[#This Row],[PRECIO CON DESCT.]]*Tabla3[[#This Row],[PEDIDO ]]</f>
        <v>0</v>
      </c>
      <c r="X4264" s="58">
        <f>Tabla3[[#This Row],[PRECIO SIN %]]*Tabla3[[#This Row],[PEDIDO ]]</f>
        <v>0</v>
      </c>
    </row>
    <row r="4265" spans="1:24" ht="33" customHeight="1" x14ac:dyDescent="0.4">
      <c r="A4265" s="124">
        <v>7591309002497</v>
      </c>
      <c r="B4265" s="51" t="s">
        <v>424</v>
      </c>
      <c r="C4265" s="51" t="s">
        <v>157</v>
      </c>
      <c r="D42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65" s="118" t="s">
        <v>4727</v>
      </c>
      <c r="F4265" s="75" t="s">
        <v>526</v>
      </c>
      <c r="G42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65" s="77">
        <v>158</v>
      </c>
      <c r="J4265" s="52">
        <v>5.2111099999999997</v>
      </c>
      <c r="K4265" s="53">
        <f>Tabla3[[#This Row],[PRECIOS]]-Tabla3[[#This Row],[PRECIOS]]*10%</f>
        <v>4.6899989999999994</v>
      </c>
      <c r="L4265" s="101"/>
      <c r="M4265" s="54"/>
      <c r="N4265" s="55">
        <f>IFERROR(Tabla3[[#This Row],[PRECIOS]]-Tabla3[[#This Row],[PRECIOS]]*Tabla3[[#This Row],[% PRODUCTO]]," ")</f>
        <v>5.2111099999999997</v>
      </c>
      <c r="O4265" s="54"/>
      <c r="P4265" s="55">
        <f>IFERROR(Tabla3[[#This Row],[OCULTAR2]]-Tabla3[[#This Row],[OCULTAR2]]*Tabla3[[#This Row],[% LÍNEA]]," ")</f>
        <v>5.2111099999999997</v>
      </c>
      <c r="Q4265" s="56">
        <f>IFERROR(Tabla3[[#This Row],[% PRODUCTO]]+Tabla3[[#This Row],[% LÍNEA]]," ")</f>
        <v>0</v>
      </c>
      <c r="R4265" s="53">
        <f>Tabla3[[#This Row],[OCULTAR3]]</f>
        <v>5.2111099999999997</v>
      </c>
      <c r="S4265" s="53">
        <f>Tabla3[[#This Row],[PRECIO SIN %]]-Tabla3[[#This Row],[PRECIO SIN %]]*10%</f>
        <v>4.6899989999999994</v>
      </c>
      <c r="T4265" s="80">
        <f>(Tabla3[[#This Row],[PRECIO CON DESCT.]]-(Tabla3[[#This Row],[PRECIO CON DESCT.]]*$T$6))</f>
        <v>2.9546993699999997</v>
      </c>
      <c r="U4265" s="96"/>
      <c r="V4265" s="94">
        <f>Tabla3[[#This Row],[PRECIO %      en $]]*Tabla3[[#This Row],[PEDIDO ]]</f>
        <v>0</v>
      </c>
      <c r="W4265" s="57">
        <f>Tabla3[[#This Row],[PRECIO CON DESCT.]]*Tabla3[[#This Row],[PEDIDO ]]</f>
        <v>0</v>
      </c>
      <c r="X4265" s="58">
        <f>Tabla3[[#This Row],[PRECIO SIN %]]*Tabla3[[#This Row],[PEDIDO ]]</f>
        <v>0</v>
      </c>
    </row>
    <row r="4266" spans="1:24" ht="33" customHeight="1" x14ac:dyDescent="0.4">
      <c r="A4266" s="125">
        <v>7595651000422</v>
      </c>
      <c r="B4266" s="59" t="s">
        <v>424</v>
      </c>
      <c r="C4266" s="59" t="s">
        <v>127</v>
      </c>
      <c r="D42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66" s="119" t="s">
        <v>4728</v>
      </c>
      <c r="F4266" s="76" t="s">
        <v>526</v>
      </c>
      <c r="G42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66" s="78">
        <v>77</v>
      </c>
      <c r="J4266" s="52">
        <v>4.0111100000000004</v>
      </c>
      <c r="K4266" s="60">
        <f>Tabla3[[#This Row],[PRECIOS]]-Tabla3[[#This Row],[PRECIOS]]*10%</f>
        <v>3.6099990000000002</v>
      </c>
      <c r="L4266" s="101"/>
      <c r="M4266" s="61"/>
      <c r="N4266" s="55">
        <f>IFERROR(Tabla3[[#This Row],[PRECIOS]]-Tabla3[[#This Row],[PRECIOS]]*Tabla3[[#This Row],[% PRODUCTO]]," ")</f>
        <v>4.0111100000000004</v>
      </c>
      <c r="O4266" s="61"/>
      <c r="P4266" s="55">
        <f>IFERROR(Tabla3[[#This Row],[OCULTAR2]]-Tabla3[[#This Row],[OCULTAR2]]*Tabla3[[#This Row],[% LÍNEA]]," ")</f>
        <v>4.0111100000000004</v>
      </c>
      <c r="Q4266" s="56">
        <f>IFERROR(Tabla3[[#This Row],[% PRODUCTO]]+Tabla3[[#This Row],[% LÍNEA]]," ")</f>
        <v>0</v>
      </c>
      <c r="R4266" s="60">
        <f>Tabla3[[#This Row],[OCULTAR3]]</f>
        <v>4.0111100000000004</v>
      </c>
      <c r="S4266" s="60">
        <f>Tabla3[[#This Row],[PRECIO SIN %]]-Tabla3[[#This Row],[PRECIO SIN %]]*10%</f>
        <v>3.6099990000000002</v>
      </c>
      <c r="T4266" s="80">
        <f>(Tabla3[[#This Row],[PRECIO CON DESCT.]]-(Tabla3[[#This Row],[PRECIO CON DESCT.]]*$T$6))</f>
        <v>2.27429937</v>
      </c>
      <c r="U4266" s="96"/>
      <c r="V4266" s="94">
        <f>Tabla3[[#This Row],[PRECIO %      en $]]*Tabla3[[#This Row],[PEDIDO ]]</f>
        <v>0</v>
      </c>
      <c r="W4266" s="57">
        <f>Tabla3[[#This Row],[PRECIO CON DESCT.]]*Tabla3[[#This Row],[PEDIDO ]]</f>
        <v>0</v>
      </c>
      <c r="X4266" s="58">
        <f>Tabla3[[#This Row],[PRECIO SIN %]]*Tabla3[[#This Row],[PEDIDO ]]</f>
        <v>0</v>
      </c>
    </row>
    <row r="4267" spans="1:24" ht="33" customHeight="1" x14ac:dyDescent="0.4">
      <c r="A4267" s="124">
        <v>7598084000847</v>
      </c>
      <c r="B4267" s="51" t="s">
        <v>424</v>
      </c>
      <c r="C4267" s="51" t="s">
        <v>438</v>
      </c>
      <c r="D42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67" s="118" t="s">
        <v>4729</v>
      </c>
      <c r="F4267" s="75" t="s">
        <v>526</v>
      </c>
      <c r="G42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67" s="77">
        <v>6</v>
      </c>
      <c r="J4267" s="52">
        <v>4.57</v>
      </c>
      <c r="K4267" s="53">
        <f>Tabla3[[#This Row],[PRECIOS]]-Tabla3[[#This Row],[PRECIOS]]*10%</f>
        <v>4.1130000000000004</v>
      </c>
      <c r="L4267" s="101"/>
      <c r="M4267" s="54"/>
      <c r="N4267" s="55">
        <f>IFERROR(Tabla3[[#This Row],[PRECIOS]]-Tabla3[[#This Row],[PRECIOS]]*Tabla3[[#This Row],[% PRODUCTO]]," ")</f>
        <v>4.57</v>
      </c>
      <c r="O4267" s="54"/>
      <c r="P4267" s="55">
        <f>IFERROR(Tabla3[[#This Row],[OCULTAR2]]-Tabla3[[#This Row],[OCULTAR2]]*Tabla3[[#This Row],[% LÍNEA]]," ")</f>
        <v>4.57</v>
      </c>
      <c r="Q4267" s="56">
        <f>IFERROR(Tabla3[[#This Row],[% PRODUCTO]]+Tabla3[[#This Row],[% LÍNEA]]," ")</f>
        <v>0</v>
      </c>
      <c r="R4267" s="53">
        <f>Tabla3[[#This Row],[OCULTAR3]]</f>
        <v>4.57</v>
      </c>
      <c r="S4267" s="53">
        <f>Tabla3[[#This Row],[PRECIO SIN %]]-Tabla3[[#This Row],[PRECIO SIN %]]*10%</f>
        <v>4.1130000000000004</v>
      </c>
      <c r="T4267" s="80">
        <f>(Tabla3[[#This Row],[PRECIO CON DESCT.]]-(Tabla3[[#This Row],[PRECIO CON DESCT.]]*$T$6))</f>
        <v>2.5911900000000001</v>
      </c>
      <c r="U4267" s="96"/>
      <c r="V4267" s="94">
        <f>Tabla3[[#This Row],[PRECIO %      en $]]*Tabla3[[#This Row],[PEDIDO ]]</f>
        <v>0</v>
      </c>
      <c r="W4267" s="57">
        <f>Tabla3[[#This Row],[PRECIO CON DESCT.]]*Tabla3[[#This Row],[PEDIDO ]]</f>
        <v>0</v>
      </c>
      <c r="X4267" s="58">
        <f>Tabla3[[#This Row],[PRECIO SIN %]]*Tabla3[[#This Row],[PEDIDO ]]</f>
        <v>0</v>
      </c>
    </row>
    <row r="4268" spans="1:24" ht="33" customHeight="1" x14ac:dyDescent="0.4">
      <c r="A4268" s="125">
        <v>7597134002152</v>
      </c>
      <c r="B4268" s="59" t="s">
        <v>424</v>
      </c>
      <c r="C4268" s="59" t="s">
        <v>426</v>
      </c>
      <c r="D42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68" s="119" t="s">
        <v>4730</v>
      </c>
      <c r="F4268" s="76" t="s">
        <v>537</v>
      </c>
      <c r="G42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68" s="78">
        <v>59</v>
      </c>
      <c r="J4268" s="52">
        <v>9.5555599999999998</v>
      </c>
      <c r="K4268" s="60">
        <f>Tabla3[[#This Row],[PRECIOS]]-Tabla3[[#This Row],[PRECIOS]]*10%</f>
        <v>8.6000040000000002</v>
      </c>
      <c r="L4268" s="101"/>
      <c r="M4268" s="61"/>
      <c r="N4268" s="55">
        <f>IFERROR(Tabla3[[#This Row],[PRECIOS]]-Tabla3[[#This Row],[PRECIOS]]*Tabla3[[#This Row],[% PRODUCTO]]," ")</f>
        <v>9.5555599999999998</v>
      </c>
      <c r="O4268" s="61"/>
      <c r="P4268" s="55">
        <f>IFERROR(Tabla3[[#This Row],[OCULTAR2]]-Tabla3[[#This Row],[OCULTAR2]]*Tabla3[[#This Row],[% LÍNEA]]," ")</f>
        <v>9.5555599999999998</v>
      </c>
      <c r="Q4268" s="56">
        <f>IFERROR(Tabla3[[#This Row],[% PRODUCTO]]+Tabla3[[#This Row],[% LÍNEA]]," ")</f>
        <v>0</v>
      </c>
      <c r="R4268" s="60">
        <f>Tabla3[[#This Row],[OCULTAR3]]</f>
        <v>9.5555599999999998</v>
      </c>
      <c r="S4268" s="60">
        <f>Tabla3[[#This Row],[PRECIO SIN %]]-Tabla3[[#This Row],[PRECIO SIN %]]*10%</f>
        <v>8.6000040000000002</v>
      </c>
      <c r="T4268" s="80">
        <f>(Tabla3[[#This Row],[PRECIO CON DESCT.]]-(Tabla3[[#This Row],[PRECIO CON DESCT.]]*$T$6))</f>
        <v>5.4180025199999999</v>
      </c>
      <c r="U4268" s="96"/>
      <c r="V4268" s="94">
        <f>Tabla3[[#This Row],[PRECIO %      en $]]*Tabla3[[#This Row],[PEDIDO ]]</f>
        <v>0</v>
      </c>
      <c r="W4268" s="57">
        <f>Tabla3[[#This Row],[PRECIO CON DESCT.]]*Tabla3[[#This Row],[PEDIDO ]]</f>
        <v>0</v>
      </c>
      <c r="X4268" s="58">
        <f>Tabla3[[#This Row],[PRECIO SIN %]]*Tabla3[[#This Row],[PEDIDO ]]</f>
        <v>0</v>
      </c>
    </row>
    <row r="4269" spans="1:24" ht="33" customHeight="1" x14ac:dyDescent="0.4">
      <c r="A4269" s="124">
        <v>7596139000125</v>
      </c>
      <c r="B4269" s="51" t="s">
        <v>424</v>
      </c>
      <c r="C4269" s="51" t="s">
        <v>175</v>
      </c>
      <c r="D42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69" s="118" t="s">
        <v>4731</v>
      </c>
      <c r="F4269" s="75" t="s">
        <v>537</v>
      </c>
      <c r="G42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69" s="77">
        <v>81</v>
      </c>
      <c r="J4269" s="52">
        <v>2.7777799999999999</v>
      </c>
      <c r="K4269" s="53">
        <f>Tabla3[[#This Row],[PRECIOS]]-Tabla3[[#This Row],[PRECIOS]]*10%</f>
        <v>2.5000019999999998</v>
      </c>
      <c r="L4269" s="101"/>
      <c r="M4269" s="54"/>
      <c r="N4269" s="55">
        <f>IFERROR(Tabla3[[#This Row],[PRECIOS]]-Tabla3[[#This Row],[PRECIOS]]*Tabla3[[#This Row],[% PRODUCTO]]," ")</f>
        <v>2.7777799999999999</v>
      </c>
      <c r="O4269" s="54"/>
      <c r="P4269" s="55">
        <f>IFERROR(Tabla3[[#This Row],[OCULTAR2]]-Tabla3[[#This Row],[OCULTAR2]]*Tabla3[[#This Row],[% LÍNEA]]," ")</f>
        <v>2.7777799999999999</v>
      </c>
      <c r="Q4269" s="56">
        <f>IFERROR(Tabla3[[#This Row],[% PRODUCTO]]+Tabla3[[#This Row],[% LÍNEA]]," ")</f>
        <v>0</v>
      </c>
      <c r="R4269" s="53">
        <f>Tabla3[[#This Row],[OCULTAR3]]</f>
        <v>2.7777799999999999</v>
      </c>
      <c r="S4269" s="53">
        <f>Tabla3[[#This Row],[PRECIO SIN %]]-Tabla3[[#This Row],[PRECIO SIN %]]*10%</f>
        <v>2.5000019999999998</v>
      </c>
      <c r="T4269" s="80">
        <f>(Tabla3[[#This Row],[PRECIO CON DESCT.]]-(Tabla3[[#This Row],[PRECIO CON DESCT.]]*$T$6))</f>
        <v>1.5750012600000001</v>
      </c>
      <c r="U4269" s="96"/>
      <c r="V4269" s="94">
        <f>Tabla3[[#This Row],[PRECIO %      en $]]*Tabla3[[#This Row],[PEDIDO ]]</f>
        <v>0</v>
      </c>
      <c r="W4269" s="57">
        <f>Tabla3[[#This Row],[PRECIO CON DESCT.]]*Tabla3[[#This Row],[PEDIDO ]]</f>
        <v>0</v>
      </c>
      <c r="X4269" s="58">
        <f>Tabla3[[#This Row],[PRECIO SIN %]]*Tabla3[[#This Row],[PEDIDO ]]</f>
        <v>0</v>
      </c>
    </row>
    <row r="4270" spans="1:24" ht="33" customHeight="1" x14ac:dyDescent="0.4">
      <c r="A4270" s="125">
        <v>7591616000667</v>
      </c>
      <c r="B4270" s="59" t="s">
        <v>424</v>
      </c>
      <c r="C4270" s="59" t="s">
        <v>198</v>
      </c>
      <c r="D42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70" s="119" t="s">
        <v>4732</v>
      </c>
      <c r="F4270" s="76" t="s">
        <v>537</v>
      </c>
      <c r="G42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70" s="78">
        <v>346</v>
      </c>
      <c r="J4270" s="52">
        <v>2.0777800000000002</v>
      </c>
      <c r="K4270" s="60">
        <f>Tabla3[[#This Row],[PRECIOS]]-Tabla3[[#This Row],[PRECIOS]]*10%</f>
        <v>1.8700020000000002</v>
      </c>
      <c r="L4270" s="101"/>
      <c r="M4270" s="61"/>
      <c r="N4270" s="55">
        <f>IFERROR(Tabla3[[#This Row],[PRECIOS]]-Tabla3[[#This Row],[PRECIOS]]*Tabla3[[#This Row],[% PRODUCTO]]," ")</f>
        <v>2.0777800000000002</v>
      </c>
      <c r="O4270" s="61"/>
      <c r="P4270" s="55">
        <f>IFERROR(Tabla3[[#This Row],[OCULTAR2]]-Tabla3[[#This Row],[OCULTAR2]]*Tabla3[[#This Row],[% LÍNEA]]," ")</f>
        <v>2.0777800000000002</v>
      </c>
      <c r="Q4270" s="56">
        <f>IFERROR(Tabla3[[#This Row],[% PRODUCTO]]+Tabla3[[#This Row],[% LÍNEA]]," ")</f>
        <v>0</v>
      </c>
      <c r="R4270" s="60">
        <f>Tabla3[[#This Row],[OCULTAR3]]</f>
        <v>2.0777800000000002</v>
      </c>
      <c r="S4270" s="60">
        <f>Tabla3[[#This Row],[PRECIO SIN %]]-Tabla3[[#This Row],[PRECIO SIN %]]*10%</f>
        <v>1.8700020000000002</v>
      </c>
      <c r="T4270" s="80">
        <f>(Tabla3[[#This Row],[PRECIO CON DESCT.]]-(Tabla3[[#This Row],[PRECIO CON DESCT.]]*$T$6))</f>
        <v>1.17810126</v>
      </c>
      <c r="U4270" s="96"/>
      <c r="V4270" s="94">
        <f>Tabla3[[#This Row],[PRECIO %      en $]]*Tabla3[[#This Row],[PEDIDO ]]</f>
        <v>0</v>
      </c>
      <c r="W4270" s="57">
        <f>Tabla3[[#This Row],[PRECIO CON DESCT.]]*Tabla3[[#This Row],[PEDIDO ]]</f>
        <v>0</v>
      </c>
      <c r="X4270" s="58">
        <f>Tabla3[[#This Row],[PRECIO SIN %]]*Tabla3[[#This Row],[PEDIDO ]]</f>
        <v>0</v>
      </c>
    </row>
    <row r="4271" spans="1:24" ht="33" customHeight="1" x14ac:dyDescent="0.4">
      <c r="A4271" s="124">
        <v>7590081000431</v>
      </c>
      <c r="B4271" s="51" t="s">
        <v>424</v>
      </c>
      <c r="C4271" s="51" t="s">
        <v>430</v>
      </c>
      <c r="D42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71" s="118" t="s">
        <v>4733</v>
      </c>
      <c r="F4271" s="75" t="s">
        <v>537</v>
      </c>
      <c r="G42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71" s="77">
        <v>30</v>
      </c>
      <c r="J4271" s="52">
        <v>4.11111</v>
      </c>
      <c r="K4271" s="53">
        <f>Tabla3[[#This Row],[PRECIOS]]-Tabla3[[#This Row],[PRECIOS]]*10%</f>
        <v>3.699999</v>
      </c>
      <c r="L4271" s="101"/>
      <c r="M4271" s="54"/>
      <c r="N4271" s="55">
        <f>IFERROR(Tabla3[[#This Row],[PRECIOS]]-Tabla3[[#This Row],[PRECIOS]]*Tabla3[[#This Row],[% PRODUCTO]]," ")</f>
        <v>4.11111</v>
      </c>
      <c r="O4271" s="54"/>
      <c r="P4271" s="55">
        <f>IFERROR(Tabla3[[#This Row],[OCULTAR2]]-Tabla3[[#This Row],[OCULTAR2]]*Tabla3[[#This Row],[% LÍNEA]]," ")</f>
        <v>4.11111</v>
      </c>
      <c r="Q4271" s="56">
        <f>IFERROR(Tabla3[[#This Row],[% PRODUCTO]]+Tabla3[[#This Row],[% LÍNEA]]," ")</f>
        <v>0</v>
      </c>
      <c r="R4271" s="53">
        <f>Tabla3[[#This Row],[OCULTAR3]]</f>
        <v>4.11111</v>
      </c>
      <c r="S4271" s="53">
        <f>Tabla3[[#This Row],[PRECIO SIN %]]-Tabla3[[#This Row],[PRECIO SIN %]]*10%</f>
        <v>3.699999</v>
      </c>
      <c r="T4271" s="80">
        <f>(Tabla3[[#This Row],[PRECIO CON DESCT.]]-(Tabla3[[#This Row],[PRECIO CON DESCT.]]*$T$6))</f>
        <v>2.3309993699999998</v>
      </c>
      <c r="U4271" s="96"/>
      <c r="V4271" s="94">
        <f>Tabla3[[#This Row],[PRECIO %      en $]]*Tabla3[[#This Row],[PEDIDO ]]</f>
        <v>0</v>
      </c>
      <c r="W4271" s="57">
        <f>Tabla3[[#This Row],[PRECIO CON DESCT.]]*Tabla3[[#This Row],[PEDIDO ]]</f>
        <v>0</v>
      </c>
      <c r="X4271" s="58">
        <f>Tabla3[[#This Row],[PRECIO SIN %]]*Tabla3[[#This Row],[PEDIDO ]]</f>
        <v>0</v>
      </c>
    </row>
    <row r="4272" spans="1:24" ht="33" customHeight="1" x14ac:dyDescent="0.4">
      <c r="A4272" s="124">
        <v>7599043000397</v>
      </c>
      <c r="B4272" s="51" t="s">
        <v>424</v>
      </c>
      <c r="C4272" s="51" t="s">
        <v>449</v>
      </c>
      <c r="D42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72" s="118" t="s">
        <v>4734</v>
      </c>
      <c r="F4272" s="75" t="s">
        <v>537</v>
      </c>
      <c r="G42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72" s="77">
        <v>253</v>
      </c>
      <c r="J4272" s="52">
        <v>7.11111</v>
      </c>
      <c r="K4272" s="53">
        <f>Tabla3[[#This Row],[PRECIOS]]-Tabla3[[#This Row],[PRECIOS]]*10%</f>
        <v>6.3999990000000002</v>
      </c>
      <c r="L4272" s="101"/>
      <c r="M4272" s="54"/>
      <c r="N4272" s="55">
        <f>IFERROR(Tabla3[[#This Row],[PRECIOS]]-Tabla3[[#This Row],[PRECIOS]]*Tabla3[[#This Row],[% PRODUCTO]]," ")</f>
        <v>7.11111</v>
      </c>
      <c r="O4272" s="54"/>
      <c r="P4272" s="55">
        <f>IFERROR(Tabla3[[#This Row],[OCULTAR2]]-Tabla3[[#This Row],[OCULTAR2]]*Tabla3[[#This Row],[% LÍNEA]]," ")</f>
        <v>7.11111</v>
      </c>
      <c r="Q4272" s="56">
        <f>IFERROR(Tabla3[[#This Row],[% PRODUCTO]]+Tabla3[[#This Row],[% LÍNEA]]," ")</f>
        <v>0</v>
      </c>
      <c r="R4272" s="53">
        <f>Tabla3[[#This Row],[OCULTAR3]]</f>
        <v>7.11111</v>
      </c>
      <c r="S4272" s="53">
        <f>Tabla3[[#This Row],[PRECIO SIN %]]-Tabla3[[#This Row],[PRECIO SIN %]]*10%</f>
        <v>6.3999990000000002</v>
      </c>
      <c r="T4272" s="80">
        <f>(Tabla3[[#This Row],[PRECIO CON DESCT.]]-(Tabla3[[#This Row],[PRECIO CON DESCT.]]*$T$6))</f>
        <v>4.0319993700000003</v>
      </c>
      <c r="U4272" s="96"/>
      <c r="V4272" s="94">
        <f>Tabla3[[#This Row],[PRECIO %      en $]]*Tabla3[[#This Row],[PEDIDO ]]</f>
        <v>0</v>
      </c>
      <c r="W4272" s="57">
        <f>Tabla3[[#This Row],[PRECIO CON DESCT.]]*Tabla3[[#This Row],[PEDIDO ]]</f>
        <v>0</v>
      </c>
      <c r="X4272" s="58">
        <f>Tabla3[[#This Row],[PRECIO SIN %]]*Tabla3[[#This Row],[PEDIDO ]]</f>
        <v>0</v>
      </c>
    </row>
    <row r="4273" spans="1:24" ht="33" customHeight="1" x14ac:dyDescent="0.4">
      <c r="A4273" s="125">
        <v>7599700001118</v>
      </c>
      <c r="B4273" s="59" t="s">
        <v>424</v>
      </c>
      <c r="C4273" s="59" t="s">
        <v>51</v>
      </c>
      <c r="D42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73" s="119" t="s">
        <v>4735</v>
      </c>
      <c r="F4273" s="76" t="s">
        <v>537</v>
      </c>
      <c r="G42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73" s="78">
        <v>364</v>
      </c>
      <c r="J4273" s="52">
        <v>5.8777799999999996</v>
      </c>
      <c r="K4273" s="60">
        <f>Tabla3[[#This Row],[PRECIOS]]-Tabla3[[#This Row],[PRECIOS]]*10%</f>
        <v>5.2900019999999994</v>
      </c>
      <c r="L4273" s="101"/>
      <c r="M4273" s="61"/>
      <c r="N4273" s="55">
        <f>IFERROR(Tabla3[[#This Row],[PRECIOS]]-Tabla3[[#This Row],[PRECIOS]]*Tabla3[[#This Row],[% PRODUCTO]]," ")</f>
        <v>5.8777799999999996</v>
      </c>
      <c r="O4273" s="61"/>
      <c r="P4273" s="55">
        <f>IFERROR(Tabla3[[#This Row],[OCULTAR2]]-Tabla3[[#This Row],[OCULTAR2]]*Tabla3[[#This Row],[% LÍNEA]]," ")</f>
        <v>5.8777799999999996</v>
      </c>
      <c r="Q4273" s="56">
        <f>IFERROR(Tabla3[[#This Row],[% PRODUCTO]]+Tabla3[[#This Row],[% LÍNEA]]," ")</f>
        <v>0</v>
      </c>
      <c r="R4273" s="60">
        <f>Tabla3[[#This Row],[OCULTAR3]]</f>
        <v>5.8777799999999996</v>
      </c>
      <c r="S4273" s="60">
        <f>Tabla3[[#This Row],[PRECIO SIN %]]-Tabla3[[#This Row],[PRECIO SIN %]]*10%</f>
        <v>5.2900019999999994</v>
      </c>
      <c r="T4273" s="80">
        <f>(Tabla3[[#This Row],[PRECIO CON DESCT.]]-(Tabla3[[#This Row],[PRECIO CON DESCT.]]*$T$6))</f>
        <v>3.3327012599999994</v>
      </c>
      <c r="U4273" s="96"/>
      <c r="V4273" s="94">
        <f>Tabla3[[#This Row],[PRECIO %      en $]]*Tabla3[[#This Row],[PEDIDO ]]</f>
        <v>0</v>
      </c>
      <c r="W4273" s="57">
        <f>Tabla3[[#This Row],[PRECIO CON DESCT.]]*Tabla3[[#This Row],[PEDIDO ]]</f>
        <v>0</v>
      </c>
      <c r="X4273" s="58">
        <f>Tabla3[[#This Row],[PRECIO SIN %]]*Tabla3[[#This Row],[PEDIDO ]]</f>
        <v>0</v>
      </c>
    </row>
    <row r="4274" spans="1:24" ht="33" customHeight="1" x14ac:dyDescent="0.4">
      <c r="A4274" s="124">
        <v>799192421174</v>
      </c>
      <c r="B4274" s="51" t="s">
        <v>424</v>
      </c>
      <c r="C4274" s="51" t="s">
        <v>444</v>
      </c>
      <c r="D42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74" s="118" t="s">
        <v>4736</v>
      </c>
      <c r="F4274" s="75" t="s">
        <v>537</v>
      </c>
      <c r="G42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74" s="77">
        <v>60</v>
      </c>
      <c r="J4274" s="52">
        <v>7.11111</v>
      </c>
      <c r="K4274" s="53">
        <f>Tabla3[[#This Row],[PRECIOS]]-Tabla3[[#This Row],[PRECIOS]]*10%</f>
        <v>6.3999990000000002</v>
      </c>
      <c r="L4274" s="101"/>
      <c r="M4274" s="54"/>
      <c r="N4274" s="55">
        <f>IFERROR(Tabla3[[#This Row],[PRECIOS]]-Tabla3[[#This Row],[PRECIOS]]*Tabla3[[#This Row],[% PRODUCTO]]," ")</f>
        <v>7.11111</v>
      </c>
      <c r="O4274" s="54"/>
      <c r="P4274" s="55">
        <f>IFERROR(Tabla3[[#This Row],[OCULTAR2]]-Tabla3[[#This Row],[OCULTAR2]]*Tabla3[[#This Row],[% LÍNEA]]," ")</f>
        <v>7.11111</v>
      </c>
      <c r="Q4274" s="56">
        <f>IFERROR(Tabla3[[#This Row],[% PRODUCTO]]+Tabla3[[#This Row],[% LÍNEA]]," ")</f>
        <v>0</v>
      </c>
      <c r="R4274" s="53">
        <f>Tabla3[[#This Row],[OCULTAR3]]</f>
        <v>7.11111</v>
      </c>
      <c r="S4274" s="53">
        <f>Tabla3[[#This Row],[PRECIO SIN %]]-Tabla3[[#This Row],[PRECIO SIN %]]*10%</f>
        <v>6.3999990000000002</v>
      </c>
      <c r="T4274" s="80">
        <f>(Tabla3[[#This Row],[PRECIO CON DESCT.]]-(Tabla3[[#This Row],[PRECIO CON DESCT.]]*$T$6))</f>
        <v>4.0319993700000003</v>
      </c>
      <c r="U4274" s="96"/>
      <c r="V4274" s="94">
        <f>Tabla3[[#This Row],[PRECIO %      en $]]*Tabla3[[#This Row],[PEDIDO ]]</f>
        <v>0</v>
      </c>
      <c r="W4274" s="57">
        <f>Tabla3[[#This Row],[PRECIO CON DESCT.]]*Tabla3[[#This Row],[PEDIDO ]]</f>
        <v>0</v>
      </c>
      <c r="X4274" s="58">
        <f>Tabla3[[#This Row],[PRECIO SIN %]]*Tabla3[[#This Row],[PEDIDO ]]</f>
        <v>0</v>
      </c>
    </row>
    <row r="4275" spans="1:24" ht="33" customHeight="1" x14ac:dyDescent="0.4">
      <c r="A4275" s="125">
        <v>7591818000403</v>
      </c>
      <c r="B4275" s="59" t="s">
        <v>424</v>
      </c>
      <c r="C4275" s="59" t="s">
        <v>105</v>
      </c>
      <c r="D42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4275" s="119" t="s">
        <v>4737</v>
      </c>
      <c r="F4275" s="76" t="s">
        <v>537</v>
      </c>
      <c r="G42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75" s="78">
        <v>30</v>
      </c>
      <c r="J4275" s="52">
        <v>5.88889</v>
      </c>
      <c r="K4275" s="60">
        <f>Tabla3[[#This Row],[PRECIOS]]-Tabla3[[#This Row],[PRECIOS]]*10%</f>
        <v>5.300001</v>
      </c>
      <c r="L4275" s="101"/>
      <c r="M4275" s="61"/>
      <c r="N4275" s="55">
        <f>IFERROR(Tabla3[[#This Row],[PRECIOS]]-Tabla3[[#This Row],[PRECIOS]]*Tabla3[[#This Row],[% PRODUCTO]]," ")</f>
        <v>5.88889</v>
      </c>
      <c r="O4275" s="61"/>
      <c r="P4275" s="55">
        <f>IFERROR(Tabla3[[#This Row],[OCULTAR2]]-Tabla3[[#This Row],[OCULTAR2]]*Tabla3[[#This Row],[% LÍNEA]]," ")</f>
        <v>5.88889</v>
      </c>
      <c r="Q4275" s="56">
        <f>IFERROR(Tabla3[[#This Row],[% PRODUCTO]]+Tabla3[[#This Row],[% LÍNEA]]," ")</f>
        <v>0</v>
      </c>
      <c r="R4275" s="60">
        <f>Tabla3[[#This Row],[OCULTAR3]]</f>
        <v>5.88889</v>
      </c>
      <c r="S4275" s="60">
        <f>Tabla3[[#This Row],[PRECIO SIN %]]-Tabla3[[#This Row],[PRECIO SIN %]]*10%</f>
        <v>5.300001</v>
      </c>
      <c r="T4275" s="80">
        <f>(Tabla3[[#This Row],[PRECIO CON DESCT.]]-(Tabla3[[#This Row],[PRECIO CON DESCT.]]*$T$6))</f>
        <v>3.3390006300000001</v>
      </c>
      <c r="U4275" s="96"/>
      <c r="V4275" s="94">
        <f>Tabla3[[#This Row],[PRECIO %      en $]]*Tabla3[[#This Row],[PEDIDO ]]</f>
        <v>0</v>
      </c>
      <c r="W4275" s="57">
        <f>Tabla3[[#This Row],[PRECIO CON DESCT.]]*Tabla3[[#This Row],[PEDIDO ]]</f>
        <v>0</v>
      </c>
      <c r="X4275" s="58">
        <f>Tabla3[[#This Row],[PRECIO SIN %]]*Tabla3[[#This Row],[PEDIDO ]]</f>
        <v>0</v>
      </c>
    </row>
    <row r="4276" spans="1:24" ht="33" customHeight="1" x14ac:dyDescent="0.4">
      <c r="A4276" s="124">
        <v>7599043000304</v>
      </c>
      <c r="B4276" s="51" t="s">
        <v>424</v>
      </c>
      <c r="C4276" s="51" t="s">
        <v>449</v>
      </c>
      <c r="D42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76" s="118" t="s">
        <v>4738</v>
      </c>
      <c r="F4276" s="75" t="s">
        <v>537</v>
      </c>
      <c r="G42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76" s="77">
        <v>89</v>
      </c>
      <c r="J4276" s="52">
        <v>7.61111</v>
      </c>
      <c r="K4276" s="53">
        <f>Tabla3[[#This Row],[PRECIOS]]-Tabla3[[#This Row],[PRECIOS]]*10%</f>
        <v>6.8499990000000004</v>
      </c>
      <c r="L4276" s="101"/>
      <c r="M4276" s="54"/>
      <c r="N4276" s="55">
        <f>IFERROR(Tabla3[[#This Row],[PRECIOS]]-Tabla3[[#This Row],[PRECIOS]]*Tabla3[[#This Row],[% PRODUCTO]]," ")</f>
        <v>7.61111</v>
      </c>
      <c r="O4276" s="54"/>
      <c r="P4276" s="55">
        <f>IFERROR(Tabla3[[#This Row],[OCULTAR2]]-Tabla3[[#This Row],[OCULTAR2]]*Tabla3[[#This Row],[% LÍNEA]]," ")</f>
        <v>7.61111</v>
      </c>
      <c r="Q4276" s="56">
        <f>IFERROR(Tabla3[[#This Row],[% PRODUCTO]]+Tabla3[[#This Row],[% LÍNEA]]," ")</f>
        <v>0</v>
      </c>
      <c r="R4276" s="53">
        <f>Tabla3[[#This Row],[OCULTAR3]]</f>
        <v>7.61111</v>
      </c>
      <c r="S4276" s="53">
        <f>Tabla3[[#This Row],[PRECIO SIN %]]-Tabla3[[#This Row],[PRECIO SIN %]]*10%</f>
        <v>6.8499990000000004</v>
      </c>
      <c r="T4276" s="80">
        <f>(Tabla3[[#This Row],[PRECIO CON DESCT.]]-(Tabla3[[#This Row],[PRECIO CON DESCT.]]*$T$6))</f>
        <v>4.3154993700000004</v>
      </c>
      <c r="U4276" s="96"/>
      <c r="V4276" s="94">
        <f>Tabla3[[#This Row],[PRECIO %      en $]]*Tabla3[[#This Row],[PEDIDO ]]</f>
        <v>0</v>
      </c>
      <c r="W4276" s="57">
        <f>Tabla3[[#This Row],[PRECIO CON DESCT.]]*Tabla3[[#This Row],[PEDIDO ]]</f>
        <v>0</v>
      </c>
      <c r="X4276" s="58">
        <f>Tabla3[[#This Row],[PRECIO SIN %]]*Tabla3[[#This Row],[PEDIDO ]]</f>
        <v>0</v>
      </c>
    </row>
    <row r="4277" spans="1:24" ht="33" customHeight="1" x14ac:dyDescent="0.4">
      <c r="A4277" s="125">
        <v>7599043000359</v>
      </c>
      <c r="B4277" s="59" t="s">
        <v>424</v>
      </c>
      <c r="C4277" s="59" t="s">
        <v>449</v>
      </c>
      <c r="D42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77" s="119" t="s">
        <v>4739</v>
      </c>
      <c r="F4277" s="76" t="s">
        <v>537</v>
      </c>
      <c r="G42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77" s="78">
        <v>180</v>
      </c>
      <c r="J4277" s="52">
        <v>7.7777799999999999</v>
      </c>
      <c r="K4277" s="60">
        <f>Tabla3[[#This Row],[PRECIOS]]-Tabla3[[#This Row],[PRECIOS]]*10%</f>
        <v>7.0000020000000003</v>
      </c>
      <c r="L4277" s="101"/>
      <c r="M4277" s="61"/>
      <c r="N4277" s="55">
        <f>IFERROR(Tabla3[[#This Row],[PRECIOS]]-Tabla3[[#This Row],[PRECIOS]]*Tabla3[[#This Row],[% PRODUCTO]]," ")</f>
        <v>7.7777799999999999</v>
      </c>
      <c r="O4277" s="61"/>
      <c r="P4277" s="55">
        <f>IFERROR(Tabla3[[#This Row],[OCULTAR2]]-Tabla3[[#This Row],[OCULTAR2]]*Tabla3[[#This Row],[% LÍNEA]]," ")</f>
        <v>7.7777799999999999</v>
      </c>
      <c r="Q4277" s="56">
        <f>IFERROR(Tabla3[[#This Row],[% PRODUCTO]]+Tabla3[[#This Row],[% LÍNEA]]," ")</f>
        <v>0</v>
      </c>
      <c r="R4277" s="60">
        <f>Tabla3[[#This Row],[OCULTAR3]]</f>
        <v>7.7777799999999999</v>
      </c>
      <c r="S4277" s="60">
        <f>Tabla3[[#This Row],[PRECIO SIN %]]-Tabla3[[#This Row],[PRECIO SIN %]]*10%</f>
        <v>7.0000020000000003</v>
      </c>
      <c r="T4277" s="80">
        <f>(Tabla3[[#This Row],[PRECIO CON DESCT.]]-(Tabla3[[#This Row],[PRECIO CON DESCT.]]*$T$6))</f>
        <v>4.4100012599999996</v>
      </c>
      <c r="U4277" s="96"/>
      <c r="V4277" s="94">
        <f>Tabla3[[#This Row],[PRECIO %      en $]]*Tabla3[[#This Row],[PEDIDO ]]</f>
        <v>0</v>
      </c>
      <c r="W4277" s="57">
        <f>Tabla3[[#This Row],[PRECIO CON DESCT.]]*Tabla3[[#This Row],[PEDIDO ]]</f>
        <v>0</v>
      </c>
      <c r="X4277" s="58">
        <f>Tabla3[[#This Row],[PRECIO SIN %]]*Tabla3[[#This Row],[PEDIDO ]]</f>
        <v>0</v>
      </c>
    </row>
    <row r="4278" spans="1:24" ht="33" customHeight="1" x14ac:dyDescent="0.4">
      <c r="A4278" s="124">
        <v>7597189000288</v>
      </c>
      <c r="B4278" s="51" t="s">
        <v>424</v>
      </c>
      <c r="C4278" s="51" t="s">
        <v>448</v>
      </c>
      <c r="D42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78" s="118" t="s">
        <v>4740</v>
      </c>
      <c r="F4278" s="75" t="s">
        <v>537</v>
      </c>
      <c r="G42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78" s="77">
        <v>6</v>
      </c>
      <c r="J4278" s="52">
        <v>9.4444400000000002</v>
      </c>
      <c r="K4278" s="53">
        <f>Tabla3[[#This Row],[PRECIOS]]-Tabla3[[#This Row],[PRECIOS]]*10%</f>
        <v>8.4999959999999994</v>
      </c>
      <c r="L4278" s="101"/>
      <c r="M4278" s="54"/>
      <c r="N4278" s="55">
        <f>IFERROR(Tabla3[[#This Row],[PRECIOS]]-Tabla3[[#This Row],[PRECIOS]]*Tabla3[[#This Row],[% PRODUCTO]]," ")</f>
        <v>9.4444400000000002</v>
      </c>
      <c r="O4278" s="54"/>
      <c r="P4278" s="55">
        <f>IFERROR(Tabla3[[#This Row],[OCULTAR2]]-Tabla3[[#This Row],[OCULTAR2]]*Tabla3[[#This Row],[% LÍNEA]]," ")</f>
        <v>9.4444400000000002</v>
      </c>
      <c r="Q4278" s="56">
        <f>IFERROR(Tabla3[[#This Row],[% PRODUCTO]]+Tabla3[[#This Row],[% LÍNEA]]," ")</f>
        <v>0</v>
      </c>
      <c r="R4278" s="53">
        <f>Tabla3[[#This Row],[OCULTAR3]]</f>
        <v>9.4444400000000002</v>
      </c>
      <c r="S4278" s="53">
        <f>Tabla3[[#This Row],[PRECIO SIN %]]-Tabla3[[#This Row],[PRECIO SIN %]]*10%</f>
        <v>8.4999959999999994</v>
      </c>
      <c r="T4278" s="80">
        <f>(Tabla3[[#This Row],[PRECIO CON DESCT.]]-(Tabla3[[#This Row],[PRECIO CON DESCT.]]*$T$6))</f>
        <v>5.3549974799999998</v>
      </c>
      <c r="U4278" s="96"/>
      <c r="V4278" s="94">
        <f>Tabla3[[#This Row],[PRECIO %      en $]]*Tabla3[[#This Row],[PEDIDO ]]</f>
        <v>0</v>
      </c>
      <c r="W4278" s="57">
        <f>Tabla3[[#This Row],[PRECIO CON DESCT.]]*Tabla3[[#This Row],[PEDIDO ]]</f>
        <v>0</v>
      </c>
      <c r="X4278" s="58">
        <f>Tabla3[[#This Row],[PRECIO SIN %]]*Tabla3[[#This Row],[PEDIDO ]]</f>
        <v>0</v>
      </c>
    </row>
    <row r="4279" spans="1:24" ht="33" customHeight="1" x14ac:dyDescent="0.4">
      <c r="A4279" s="125">
        <v>787790474753</v>
      </c>
      <c r="B4279" s="59" t="s">
        <v>424</v>
      </c>
      <c r="C4279" s="59" t="s">
        <v>234</v>
      </c>
      <c r="D42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79" s="119" t="s">
        <v>4741</v>
      </c>
      <c r="F4279" s="76" t="s">
        <v>537</v>
      </c>
      <c r="G42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79" s="78">
        <v>143</v>
      </c>
      <c r="J4279" s="52">
        <v>13.22222</v>
      </c>
      <c r="K4279" s="60">
        <f>Tabla3[[#This Row],[PRECIOS]]-Tabla3[[#This Row],[PRECIOS]]*10%</f>
        <v>11.899998</v>
      </c>
      <c r="L4279" s="101"/>
      <c r="M4279" s="61"/>
      <c r="N4279" s="55">
        <f>IFERROR(Tabla3[[#This Row],[PRECIOS]]-Tabla3[[#This Row],[PRECIOS]]*Tabla3[[#This Row],[% PRODUCTO]]," ")</f>
        <v>13.22222</v>
      </c>
      <c r="O4279" s="61"/>
      <c r="P4279" s="55">
        <f>IFERROR(Tabla3[[#This Row],[OCULTAR2]]-Tabla3[[#This Row],[OCULTAR2]]*Tabla3[[#This Row],[% LÍNEA]]," ")</f>
        <v>13.22222</v>
      </c>
      <c r="Q4279" s="56">
        <f>IFERROR(Tabla3[[#This Row],[% PRODUCTO]]+Tabla3[[#This Row],[% LÍNEA]]," ")</f>
        <v>0</v>
      </c>
      <c r="R4279" s="60">
        <f>Tabla3[[#This Row],[OCULTAR3]]</f>
        <v>13.22222</v>
      </c>
      <c r="S4279" s="60">
        <f>Tabla3[[#This Row],[PRECIO SIN %]]-Tabla3[[#This Row],[PRECIO SIN %]]*10%</f>
        <v>11.899998</v>
      </c>
      <c r="T4279" s="80">
        <f>(Tabla3[[#This Row],[PRECIO CON DESCT.]]-(Tabla3[[#This Row],[PRECIO CON DESCT.]]*$T$6))</f>
        <v>7.4969987400000004</v>
      </c>
      <c r="U4279" s="96"/>
      <c r="V4279" s="94">
        <f>Tabla3[[#This Row],[PRECIO %      en $]]*Tabla3[[#This Row],[PEDIDO ]]</f>
        <v>0</v>
      </c>
      <c r="W4279" s="57">
        <f>Tabla3[[#This Row],[PRECIO CON DESCT.]]*Tabla3[[#This Row],[PEDIDO ]]</f>
        <v>0</v>
      </c>
      <c r="X4279" s="58">
        <f>Tabla3[[#This Row],[PRECIO SIN %]]*Tabla3[[#This Row],[PEDIDO ]]</f>
        <v>0</v>
      </c>
    </row>
    <row r="4280" spans="1:24" ht="33" customHeight="1" x14ac:dyDescent="0.4">
      <c r="A4280" s="124">
        <v>7597134001025</v>
      </c>
      <c r="B4280" s="51" t="s">
        <v>424</v>
      </c>
      <c r="C4280" s="51" t="s">
        <v>426</v>
      </c>
      <c r="D42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80" s="118" t="s">
        <v>4742</v>
      </c>
      <c r="F4280" s="75" t="s">
        <v>537</v>
      </c>
      <c r="G42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80" s="77">
        <v>29</v>
      </c>
      <c r="J4280" s="52">
        <v>13.16667</v>
      </c>
      <c r="K4280" s="53">
        <f>Tabla3[[#This Row],[PRECIOS]]-Tabla3[[#This Row],[PRECIOS]]*10%</f>
        <v>11.850002999999999</v>
      </c>
      <c r="L4280" s="101"/>
      <c r="M4280" s="54"/>
      <c r="N4280" s="55">
        <f>IFERROR(Tabla3[[#This Row],[PRECIOS]]-Tabla3[[#This Row],[PRECIOS]]*Tabla3[[#This Row],[% PRODUCTO]]," ")</f>
        <v>13.16667</v>
      </c>
      <c r="O4280" s="54"/>
      <c r="P4280" s="55">
        <f>IFERROR(Tabla3[[#This Row],[OCULTAR2]]-Tabla3[[#This Row],[OCULTAR2]]*Tabla3[[#This Row],[% LÍNEA]]," ")</f>
        <v>13.16667</v>
      </c>
      <c r="Q4280" s="56">
        <f>IFERROR(Tabla3[[#This Row],[% PRODUCTO]]+Tabla3[[#This Row],[% LÍNEA]]," ")</f>
        <v>0</v>
      </c>
      <c r="R4280" s="53">
        <f>Tabla3[[#This Row],[OCULTAR3]]</f>
        <v>13.16667</v>
      </c>
      <c r="S4280" s="53">
        <f>Tabla3[[#This Row],[PRECIO SIN %]]-Tabla3[[#This Row],[PRECIO SIN %]]*10%</f>
        <v>11.850002999999999</v>
      </c>
      <c r="T4280" s="80">
        <f>(Tabla3[[#This Row],[PRECIO CON DESCT.]]-(Tabla3[[#This Row],[PRECIO CON DESCT.]]*$T$6))</f>
        <v>7.4655018899999996</v>
      </c>
      <c r="U4280" s="96"/>
      <c r="V4280" s="94">
        <f>Tabla3[[#This Row],[PRECIO %      en $]]*Tabla3[[#This Row],[PEDIDO ]]</f>
        <v>0</v>
      </c>
      <c r="W4280" s="57">
        <f>Tabla3[[#This Row],[PRECIO CON DESCT.]]*Tabla3[[#This Row],[PEDIDO ]]</f>
        <v>0</v>
      </c>
      <c r="X4280" s="58">
        <f>Tabla3[[#This Row],[PRECIO SIN %]]*Tabla3[[#This Row],[PEDIDO ]]</f>
        <v>0</v>
      </c>
    </row>
    <row r="4281" spans="1:24" ht="33" customHeight="1" x14ac:dyDescent="0.4">
      <c r="A4281" s="125">
        <v>646824213013</v>
      </c>
      <c r="B4281" s="59" t="s">
        <v>424</v>
      </c>
      <c r="C4281" s="59" t="s">
        <v>239</v>
      </c>
      <c r="D42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81" s="119" t="s">
        <v>4743</v>
      </c>
      <c r="F4281" s="76" t="s">
        <v>537</v>
      </c>
      <c r="G42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81" s="78">
        <v>258</v>
      </c>
      <c r="J4281" s="52">
        <v>2.8444400000000001</v>
      </c>
      <c r="K4281" s="60">
        <f>Tabla3[[#This Row],[PRECIOS]]-Tabla3[[#This Row],[PRECIOS]]*10%</f>
        <v>2.5599959999999999</v>
      </c>
      <c r="L4281" s="101"/>
      <c r="M4281" s="61"/>
      <c r="N4281" s="55">
        <f>IFERROR(Tabla3[[#This Row],[PRECIOS]]-Tabla3[[#This Row],[PRECIOS]]*Tabla3[[#This Row],[% PRODUCTO]]," ")</f>
        <v>2.8444400000000001</v>
      </c>
      <c r="O4281" s="61"/>
      <c r="P4281" s="55">
        <f>IFERROR(Tabla3[[#This Row],[OCULTAR2]]-Tabla3[[#This Row],[OCULTAR2]]*Tabla3[[#This Row],[% LÍNEA]]," ")</f>
        <v>2.8444400000000001</v>
      </c>
      <c r="Q4281" s="56">
        <f>IFERROR(Tabla3[[#This Row],[% PRODUCTO]]+Tabla3[[#This Row],[% LÍNEA]]," ")</f>
        <v>0</v>
      </c>
      <c r="R4281" s="60">
        <f>Tabla3[[#This Row],[OCULTAR3]]</f>
        <v>2.8444400000000001</v>
      </c>
      <c r="S4281" s="60">
        <f>Tabla3[[#This Row],[PRECIO SIN %]]-Tabla3[[#This Row],[PRECIO SIN %]]*10%</f>
        <v>2.5599959999999999</v>
      </c>
      <c r="T4281" s="80">
        <f>(Tabla3[[#This Row],[PRECIO CON DESCT.]]-(Tabla3[[#This Row],[PRECIO CON DESCT.]]*$T$6))</f>
        <v>1.61279748</v>
      </c>
      <c r="U4281" s="96"/>
      <c r="V4281" s="94">
        <f>Tabla3[[#This Row],[PRECIO %      en $]]*Tabla3[[#This Row],[PEDIDO ]]</f>
        <v>0</v>
      </c>
      <c r="W4281" s="57">
        <f>Tabla3[[#This Row],[PRECIO CON DESCT.]]*Tabla3[[#This Row],[PEDIDO ]]</f>
        <v>0</v>
      </c>
      <c r="X4281" s="58">
        <f>Tabla3[[#This Row],[PRECIO SIN %]]*Tabla3[[#This Row],[PEDIDO ]]</f>
        <v>0</v>
      </c>
    </row>
    <row r="4282" spans="1:24" ht="33" customHeight="1" x14ac:dyDescent="0.4">
      <c r="A4282" s="124">
        <v>685239846959</v>
      </c>
      <c r="B4282" s="51" t="s">
        <v>424</v>
      </c>
      <c r="C4282" s="51" t="s">
        <v>444</v>
      </c>
      <c r="D42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82" s="118" t="s">
        <v>4744</v>
      </c>
      <c r="F4282" s="75" t="s">
        <v>537</v>
      </c>
      <c r="G42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82" s="77">
        <v>38</v>
      </c>
      <c r="J4282" s="52">
        <v>8.2200000000000006</v>
      </c>
      <c r="K4282" s="53">
        <f>Tabla3[[#This Row],[PRECIOS]]-Tabla3[[#This Row],[PRECIOS]]*10%</f>
        <v>7.3980000000000006</v>
      </c>
      <c r="L4282" s="101"/>
      <c r="M4282" s="54"/>
      <c r="N4282" s="55">
        <f>IFERROR(Tabla3[[#This Row],[PRECIOS]]-Tabla3[[#This Row],[PRECIOS]]*Tabla3[[#This Row],[% PRODUCTO]]," ")</f>
        <v>8.2200000000000006</v>
      </c>
      <c r="O4282" s="54"/>
      <c r="P4282" s="55">
        <f>IFERROR(Tabla3[[#This Row],[OCULTAR2]]-Tabla3[[#This Row],[OCULTAR2]]*Tabla3[[#This Row],[% LÍNEA]]," ")</f>
        <v>8.2200000000000006</v>
      </c>
      <c r="Q4282" s="56">
        <f>IFERROR(Tabla3[[#This Row],[% PRODUCTO]]+Tabla3[[#This Row],[% LÍNEA]]," ")</f>
        <v>0</v>
      </c>
      <c r="R4282" s="53">
        <f>Tabla3[[#This Row],[OCULTAR3]]</f>
        <v>8.2200000000000006</v>
      </c>
      <c r="S4282" s="53">
        <f>Tabla3[[#This Row],[PRECIO SIN %]]-Tabla3[[#This Row],[PRECIO SIN %]]*10%</f>
        <v>7.3980000000000006</v>
      </c>
      <c r="T4282" s="80">
        <f>(Tabla3[[#This Row],[PRECIO CON DESCT.]]-(Tabla3[[#This Row],[PRECIO CON DESCT.]]*$T$6))</f>
        <v>4.6607400000000005</v>
      </c>
      <c r="U4282" s="96"/>
      <c r="V4282" s="94">
        <f>Tabla3[[#This Row],[PRECIO %      en $]]*Tabla3[[#This Row],[PEDIDO ]]</f>
        <v>0</v>
      </c>
      <c r="W4282" s="57">
        <f>Tabla3[[#This Row],[PRECIO CON DESCT.]]*Tabla3[[#This Row],[PEDIDO ]]</f>
        <v>0</v>
      </c>
      <c r="X4282" s="58">
        <f>Tabla3[[#This Row],[PRECIO SIN %]]*Tabla3[[#This Row],[PEDIDO ]]</f>
        <v>0</v>
      </c>
    </row>
    <row r="4283" spans="1:24" ht="33" customHeight="1" x14ac:dyDescent="0.4">
      <c r="A4283" s="125">
        <v>7592348647526</v>
      </c>
      <c r="B4283" s="59" t="s">
        <v>424</v>
      </c>
      <c r="C4283" s="59" t="s">
        <v>127</v>
      </c>
      <c r="D42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83" s="119" t="s">
        <v>4745</v>
      </c>
      <c r="F4283" s="76" t="s">
        <v>526</v>
      </c>
      <c r="G42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83" s="78">
        <v>112</v>
      </c>
      <c r="J4283" s="52">
        <v>10</v>
      </c>
      <c r="K4283" s="60">
        <f>Tabla3[[#This Row],[PRECIOS]]-Tabla3[[#This Row],[PRECIOS]]*10%</f>
        <v>9</v>
      </c>
      <c r="L4283" s="101"/>
      <c r="M4283" s="61"/>
      <c r="N4283" s="55">
        <f>IFERROR(Tabla3[[#This Row],[PRECIOS]]-Tabla3[[#This Row],[PRECIOS]]*Tabla3[[#This Row],[% PRODUCTO]]," ")</f>
        <v>10</v>
      </c>
      <c r="O4283" s="61"/>
      <c r="P4283" s="55">
        <f>IFERROR(Tabla3[[#This Row],[OCULTAR2]]-Tabla3[[#This Row],[OCULTAR2]]*Tabla3[[#This Row],[% LÍNEA]]," ")</f>
        <v>10</v>
      </c>
      <c r="Q4283" s="56">
        <f>IFERROR(Tabla3[[#This Row],[% PRODUCTO]]+Tabla3[[#This Row],[% LÍNEA]]," ")</f>
        <v>0</v>
      </c>
      <c r="R4283" s="60">
        <f>Tabla3[[#This Row],[OCULTAR3]]</f>
        <v>10</v>
      </c>
      <c r="S4283" s="60">
        <f>Tabla3[[#This Row],[PRECIO SIN %]]-Tabla3[[#This Row],[PRECIO SIN %]]*10%</f>
        <v>9</v>
      </c>
      <c r="T4283" s="80">
        <f>(Tabla3[[#This Row],[PRECIO CON DESCT.]]-(Tabla3[[#This Row],[PRECIO CON DESCT.]]*$T$6))</f>
        <v>5.67</v>
      </c>
      <c r="U4283" s="96"/>
      <c r="V4283" s="94">
        <f>Tabla3[[#This Row],[PRECIO %      en $]]*Tabla3[[#This Row],[PEDIDO ]]</f>
        <v>0</v>
      </c>
      <c r="W4283" s="57">
        <f>Tabla3[[#This Row],[PRECIO CON DESCT.]]*Tabla3[[#This Row],[PEDIDO ]]</f>
        <v>0</v>
      </c>
      <c r="X4283" s="58">
        <f>Tabla3[[#This Row],[PRECIO SIN %]]*Tabla3[[#This Row],[PEDIDO ]]</f>
        <v>0</v>
      </c>
    </row>
    <row r="4284" spans="1:24" ht="33" customHeight="1" x14ac:dyDescent="0.4">
      <c r="A4284" s="124">
        <v>7599700001132</v>
      </c>
      <c r="B4284" s="51" t="s">
        <v>424</v>
      </c>
      <c r="C4284" s="51" t="s">
        <v>51</v>
      </c>
      <c r="D42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84" s="118" t="s">
        <v>4746</v>
      </c>
      <c r="F4284" s="75" t="s">
        <v>537</v>
      </c>
      <c r="G42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84" s="77">
        <v>43</v>
      </c>
      <c r="J4284" s="52">
        <v>5.3333300000000001</v>
      </c>
      <c r="K4284" s="53">
        <f>Tabla3[[#This Row],[PRECIOS]]-Tabla3[[#This Row],[PRECIOS]]*10%</f>
        <v>4.7999970000000003</v>
      </c>
      <c r="L4284" s="101"/>
      <c r="M4284" s="54"/>
      <c r="N4284" s="55">
        <f>IFERROR(Tabla3[[#This Row],[PRECIOS]]-Tabla3[[#This Row],[PRECIOS]]*Tabla3[[#This Row],[% PRODUCTO]]," ")</f>
        <v>5.3333300000000001</v>
      </c>
      <c r="O4284" s="54"/>
      <c r="P4284" s="55">
        <f>IFERROR(Tabla3[[#This Row],[OCULTAR2]]-Tabla3[[#This Row],[OCULTAR2]]*Tabla3[[#This Row],[% LÍNEA]]," ")</f>
        <v>5.3333300000000001</v>
      </c>
      <c r="Q4284" s="56">
        <f>IFERROR(Tabla3[[#This Row],[% PRODUCTO]]+Tabla3[[#This Row],[% LÍNEA]]," ")</f>
        <v>0</v>
      </c>
      <c r="R4284" s="53">
        <f>Tabla3[[#This Row],[OCULTAR3]]</f>
        <v>5.3333300000000001</v>
      </c>
      <c r="S4284" s="53">
        <f>Tabla3[[#This Row],[PRECIO SIN %]]-Tabla3[[#This Row],[PRECIO SIN %]]*10%</f>
        <v>4.7999970000000003</v>
      </c>
      <c r="T4284" s="80">
        <f>(Tabla3[[#This Row],[PRECIO CON DESCT.]]-(Tabla3[[#This Row],[PRECIO CON DESCT.]]*$T$6))</f>
        <v>3.02399811</v>
      </c>
      <c r="U4284" s="96"/>
      <c r="V4284" s="94">
        <f>Tabla3[[#This Row],[PRECIO %      en $]]*Tabla3[[#This Row],[PEDIDO ]]</f>
        <v>0</v>
      </c>
      <c r="W4284" s="57">
        <f>Tabla3[[#This Row],[PRECIO CON DESCT.]]*Tabla3[[#This Row],[PEDIDO ]]</f>
        <v>0</v>
      </c>
      <c r="X4284" s="58">
        <f>Tabla3[[#This Row],[PRECIO SIN %]]*Tabla3[[#This Row],[PEDIDO ]]</f>
        <v>0</v>
      </c>
    </row>
    <row r="4285" spans="1:24" ht="33" customHeight="1" x14ac:dyDescent="0.4">
      <c r="A4285" s="125">
        <v>7597297000262</v>
      </c>
      <c r="B4285" s="59" t="s">
        <v>424</v>
      </c>
      <c r="C4285" s="59" t="s">
        <v>161</v>
      </c>
      <c r="D42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85" s="119" t="s">
        <v>4747</v>
      </c>
      <c r="F4285" s="76" t="s">
        <v>526</v>
      </c>
      <c r="G42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85" s="78">
        <v>42</v>
      </c>
      <c r="J4285" s="52">
        <v>1.51111</v>
      </c>
      <c r="K4285" s="60">
        <f>Tabla3[[#This Row],[PRECIOS]]-Tabla3[[#This Row],[PRECIOS]]*10%</f>
        <v>1.359999</v>
      </c>
      <c r="L4285" s="101"/>
      <c r="M4285" s="61"/>
      <c r="N4285" s="55">
        <f>IFERROR(Tabla3[[#This Row],[PRECIOS]]-Tabla3[[#This Row],[PRECIOS]]*Tabla3[[#This Row],[% PRODUCTO]]," ")</f>
        <v>1.51111</v>
      </c>
      <c r="O4285" s="61"/>
      <c r="P4285" s="55">
        <f>IFERROR(Tabla3[[#This Row],[OCULTAR2]]-Tabla3[[#This Row],[OCULTAR2]]*Tabla3[[#This Row],[% LÍNEA]]," ")</f>
        <v>1.51111</v>
      </c>
      <c r="Q4285" s="56">
        <f>IFERROR(Tabla3[[#This Row],[% PRODUCTO]]+Tabla3[[#This Row],[% LÍNEA]]," ")</f>
        <v>0</v>
      </c>
      <c r="R4285" s="60">
        <f>Tabla3[[#This Row],[OCULTAR3]]</f>
        <v>1.51111</v>
      </c>
      <c r="S4285" s="60">
        <f>Tabla3[[#This Row],[PRECIO SIN %]]-Tabla3[[#This Row],[PRECIO SIN %]]*10%</f>
        <v>1.359999</v>
      </c>
      <c r="T4285" s="80">
        <f>(Tabla3[[#This Row],[PRECIO CON DESCT.]]-(Tabla3[[#This Row],[PRECIO CON DESCT.]]*$T$6))</f>
        <v>0.85679936999999995</v>
      </c>
      <c r="U4285" s="96"/>
      <c r="V4285" s="94">
        <f>Tabla3[[#This Row],[PRECIO %      en $]]*Tabla3[[#This Row],[PEDIDO ]]</f>
        <v>0</v>
      </c>
      <c r="W4285" s="57">
        <f>Tabla3[[#This Row],[PRECIO CON DESCT.]]*Tabla3[[#This Row],[PEDIDO ]]</f>
        <v>0</v>
      </c>
      <c r="X4285" s="58">
        <f>Tabla3[[#This Row],[PRECIO SIN %]]*Tabla3[[#This Row],[PEDIDO ]]</f>
        <v>0</v>
      </c>
    </row>
    <row r="4286" spans="1:24" ht="33" customHeight="1" x14ac:dyDescent="0.4">
      <c r="A4286" s="124">
        <v>7597297000279</v>
      </c>
      <c r="B4286" s="51" t="s">
        <v>424</v>
      </c>
      <c r="C4286" s="51" t="s">
        <v>445</v>
      </c>
      <c r="D42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86" s="118" t="s">
        <v>4748</v>
      </c>
      <c r="F4286" s="75" t="s">
        <v>526</v>
      </c>
      <c r="G42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86" s="77">
        <v>74</v>
      </c>
      <c r="J4286" s="52">
        <v>1.51111</v>
      </c>
      <c r="K4286" s="53">
        <f>Tabla3[[#This Row],[PRECIOS]]-Tabla3[[#This Row],[PRECIOS]]*10%</f>
        <v>1.359999</v>
      </c>
      <c r="L4286" s="101"/>
      <c r="M4286" s="54"/>
      <c r="N4286" s="55">
        <f>IFERROR(Tabla3[[#This Row],[PRECIOS]]-Tabla3[[#This Row],[PRECIOS]]*Tabla3[[#This Row],[% PRODUCTO]]," ")</f>
        <v>1.51111</v>
      </c>
      <c r="O4286" s="54"/>
      <c r="P4286" s="55">
        <f>IFERROR(Tabla3[[#This Row],[OCULTAR2]]-Tabla3[[#This Row],[OCULTAR2]]*Tabla3[[#This Row],[% LÍNEA]]," ")</f>
        <v>1.51111</v>
      </c>
      <c r="Q4286" s="56">
        <f>IFERROR(Tabla3[[#This Row],[% PRODUCTO]]+Tabla3[[#This Row],[% LÍNEA]]," ")</f>
        <v>0</v>
      </c>
      <c r="R4286" s="53">
        <f>Tabla3[[#This Row],[OCULTAR3]]</f>
        <v>1.51111</v>
      </c>
      <c r="S4286" s="53">
        <f>Tabla3[[#This Row],[PRECIO SIN %]]-Tabla3[[#This Row],[PRECIO SIN %]]*10%</f>
        <v>1.359999</v>
      </c>
      <c r="T4286" s="80">
        <f>(Tabla3[[#This Row],[PRECIO CON DESCT.]]-(Tabla3[[#This Row],[PRECIO CON DESCT.]]*$T$6))</f>
        <v>0.85679936999999995</v>
      </c>
      <c r="U4286" s="96"/>
      <c r="V4286" s="94">
        <f>Tabla3[[#This Row],[PRECIO %      en $]]*Tabla3[[#This Row],[PEDIDO ]]</f>
        <v>0</v>
      </c>
      <c r="W4286" s="57">
        <f>Tabla3[[#This Row],[PRECIO CON DESCT.]]*Tabla3[[#This Row],[PEDIDO ]]</f>
        <v>0</v>
      </c>
      <c r="X4286" s="58">
        <f>Tabla3[[#This Row],[PRECIO SIN %]]*Tabla3[[#This Row],[PEDIDO ]]</f>
        <v>0</v>
      </c>
    </row>
    <row r="4287" spans="1:24" ht="33" customHeight="1" x14ac:dyDescent="0.4">
      <c r="A4287" s="125">
        <v>7453038413077</v>
      </c>
      <c r="B4287" s="59" t="s">
        <v>424</v>
      </c>
      <c r="C4287" s="59" t="s">
        <v>359</v>
      </c>
      <c r="D42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87" s="119" t="s">
        <v>4749</v>
      </c>
      <c r="F4287" s="76" t="s">
        <v>526</v>
      </c>
      <c r="G42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87" s="78">
        <v>89</v>
      </c>
      <c r="J4287" s="52">
        <v>1.88889</v>
      </c>
      <c r="K4287" s="60">
        <f>Tabla3[[#This Row],[PRECIOS]]-Tabla3[[#This Row],[PRECIOS]]*10%</f>
        <v>1.7000009999999999</v>
      </c>
      <c r="L4287" s="101"/>
      <c r="M4287" s="61"/>
      <c r="N4287" s="55">
        <f>IFERROR(Tabla3[[#This Row],[PRECIOS]]-Tabla3[[#This Row],[PRECIOS]]*Tabla3[[#This Row],[% PRODUCTO]]," ")</f>
        <v>1.88889</v>
      </c>
      <c r="O4287" s="61"/>
      <c r="P4287" s="55">
        <f>IFERROR(Tabla3[[#This Row],[OCULTAR2]]-Tabla3[[#This Row],[OCULTAR2]]*Tabla3[[#This Row],[% LÍNEA]]," ")</f>
        <v>1.88889</v>
      </c>
      <c r="Q4287" s="56">
        <f>IFERROR(Tabla3[[#This Row],[% PRODUCTO]]+Tabla3[[#This Row],[% LÍNEA]]," ")</f>
        <v>0</v>
      </c>
      <c r="R4287" s="60">
        <f>Tabla3[[#This Row],[OCULTAR3]]</f>
        <v>1.88889</v>
      </c>
      <c r="S4287" s="60">
        <f>Tabla3[[#This Row],[PRECIO SIN %]]-Tabla3[[#This Row],[PRECIO SIN %]]*10%</f>
        <v>1.7000009999999999</v>
      </c>
      <c r="T4287" s="80">
        <f>(Tabla3[[#This Row],[PRECIO CON DESCT.]]-(Tabla3[[#This Row],[PRECIO CON DESCT.]]*$T$6))</f>
        <v>1.0710006299999999</v>
      </c>
      <c r="U4287" s="96"/>
      <c r="V4287" s="94">
        <f>Tabla3[[#This Row],[PRECIO %      en $]]*Tabla3[[#This Row],[PEDIDO ]]</f>
        <v>0</v>
      </c>
      <c r="W4287" s="57">
        <f>Tabla3[[#This Row],[PRECIO CON DESCT.]]*Tabla3[[#This Row],[PEDIDO ]]</f>
        <v>0</v>
      </c>
      <c r="X4287" s="58">
        <f>Tabla3[[#This Row],[PRECIO SIN %]]*Tabla3[[#This Row],[PEDIDO ]]</f>
        <v>0</v>
      </c>
    </row>
    <row r="4288" spans="1:24" ht="33" customHeight="1" x14ac:dyDescent="0.4">
      <c r="A4288" s="124">
        <v>7453038496124</v>
      </c>
      <c r="B4288" s="51" t="s">
        <v>424</v>
      </c>
      <c r="C4288" s="51" t="s">
        <v>359</v>
      </c>
      <c r="D42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88" s="118" t="s">
        <v>4750</v>
      </c>
      <c r="F4288" s="75" t="s">
        <v>526</v>
      </c>
      <c r="G42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88" s="77">
        <v>153</v>
      </c>
      <c r="J4288" s="52">
        <v>1.11111</v>
      </c>
      <c r="K4288" s="53">
        <f>Tabla3[[#This Row],[PRECIOS]]-Tabla3[[#This Row],[PRECIOS]]*10%</f>
        <v>0.99999900000000008</v>
      </c>
      <c r="L4288" s="101"/>
      <c r="M4288" s="54"/>
      <c r="N4288" s="55">
        <f>IFERROR(Tabla3[[#This Row],[PRECIOS]]-Tabla3[[#This Row],[PRECIOS]]*Tabla3[[#This Row],[% PRODUCTO]]," ")</f>
        <v>1.11111</v>
      </c>
      <c r="O4288" s="54"/>
      <c r="P4288" s="55">
        <f>IFERROR(Tabla3[[#This Row],[OCULTAR2]]-Tabla3[[#This Row],[OCULTAR2]]*Tabla3[[#This Row],[% LÍNEA]]," ")</f>
        <v>1.11111</v>
      </c>
      <c r="Q4288" s="56">
        <f>IFERROR(Tabla3[[#This Row],[% PRODUCTO]]+Tabla3[[#This Row],[% LÍNEA]]," ")</f>
        <v>0</v>
      </c>
      <c r="R4288" s="53">
        <f>Tabla3[[#This Row],[OCULTAR3]]</f>
        <v>1.11111</v>
      </c>
      <c r="S4288" s="53">
        <f>Tabla3[[#This Row],[PRECIO SIN %]]-Tabla3[[#This Row],[PRECIO SIN %]]*10%</f>
        <v>0.99999900000000008</v>
      </c>
      <c r="T4288" s="80">
        <f>(Tabla3[[#This Row],[PRECIO CON DESCT.]]-(Tabla3[[#This Row],[PRECIO CON DESCT.]]*$T$6))</f>
        <v>0.62999937000000006</v>
      </c>
      <c r="U4288" s="96"/>
      <c r="V4288" s="94">
        <f>Tabla3[[#This Row],[PRECIO %      en $]]*Tabla3[[#This Row],[PEDIDO ]]</f>
        <v>0</v>
      </c>
      <c r="W4288" s="57">
        <f>Tabla3[[#This Row],[PRECIO CON DESCT.]]*Tabla3[[#This Row],[PEDIDO ]]</f>
        <v>0</v>
      </c>
      <c r="X4288" s="58">
        <f>Tabla3[[#This Row],[PRECIO SIN %]]*Tabla3[[#This Row],[PEDIDO ]]</f>
        <v>0</v>
      </c>
    </row>
    <row r="4289" spans="1:24" ht="33" customHeight="1" x14ac:dyDescent="0.4">
      <c r="A4289" s="125">
        <v>7450210012929</v>
      </c>
      <c r="B4289" s="59" t="s">
        <v>424</v>
      </c>
      <c r="C4289" s="59" t="s">
        <v>424</v>
      </c>
      <c r="D42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89" s="119" t="s">
        <v>4751</v>
      </c>
      <c r="F4289" s="76" t="s">
        <v>526</v>
      </c>
      <c r="G42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89" s="78">
        <v>161</v>
      </c>
      <c r="J4289" s="52">
        <v>2.4</v>
      </c>
      <c r="K4289" s="60">
        <f>Tabla3[[#This Row],[PRECIOS]]-Tabla3[[#This Row],[PRECIOS]]*10%</f>
        <v>2.16</v>
      </c>
      <c r="L4289" s="101"/>
      <c r="M4289" s="61"/>
      <c r="N4289" s="55">
        <f>IFERROR(Tabla3[[#This Row],[PRECIOS]]-Tabla3[[#This Row],[PRECIOS]]*Tabla3[[#This Row],[% PRODUCTO]]," ")</f>
        <v>2.4</v>
      </c>
      <c r="O4289" s="61"/>
      <c r="P4289" s="55">
        <f>IFERROR(Tabla3[[#This Row],[OCULTAR2]]-Tabla3[[#This Row],[OCULTAR2]]*Tabla3[[#This Row],[% LÍNEA]]," ")</f>
        <v>2.4</v>
      </c>
      <c r="Q4289" s="56">
        <f>IFERROR(Tabla3[[#This Row],[% PRODUCTO]]+Tabla3[[#This Row],[% LÍNEA]]," ")</f>
        <v>0</v>
      </c>
      <c r="R4289" s="60">
        <f>Tabla3[[#This Row],[OCULTAR3]]</f>
        <v>2.4</v>
      </c>
      <c r="S4289" s="60">
        <f>Tabla3[[#This Row],[PRECIO SIN %]]-Tabla3[[#This Row],[PRECIO SIN %]]*10%</f>
        <v>2.16</v>
      </c>
      <c r="T4289" s="80">
        <f>(Tabla3[[#This Row],[PRECIO CON DESCT.]]-(Tabla3[[#This Row],[PRECIO CON DESCT.]]*$T$6))</f>
        <v>1.3608000000000002</v>
      </c>
      <c r="U4289" s="96"/>
      <c r="V4289" s="94">
        <f>Tabla3[[#This Row],[PRECIO %      en $]]*Tabla3[[#This Row],[PEDIDO ]]</f>
        <v>0</v>
      </c>
      <c r="W4289" s="57">
        <f>Tabla3[[#This Row],[PRECIO CON DESCT.]]*Tabla3[[#This Row],[PEDIDO ]]</f>
        <v>0</v>
      </c>
      <c r="X4289" s="58">
        <f>Tabla3[[#This Row],[PRECIO SIN %]]*Tabla3[[#This Row],[PEDIDO ]]</f>
        <v>0</v>
      </c>
    </row>
    <row r="4290" spans="1:24" ht="33" customHeight="1" x14ac:dyDescent="0.4">
      <c r="A4290" s="124">
        <v>7592141001068</v>
      </c>
      <c r="B4290" s="51" t="s">
        <v>424</v>
      </c>
      <c r="C4290" s="51" t="s">
        <v>435</v>
      </c>
      <c r="D42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90" s="118" t="s">
        <v>4752</v>
      </c>
      <c r="F4290" s="75" t="s">
        <v>537</v>
      </c>
      <c r="G42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90" s="77">
        <v>325</v>
      </c>
      <c r="J4290" s="52">
        <v>0.91110999999999998</v>
      </c>
      <c r="K4290" s="53">
        <f>Tabla3[[#This Row],[PRECIOS]]-Tabla3[[#This Row],[PRECIOS]]*10%</f>
        <v>0.81999899999999992</v>
      </c>
      <c r="L4290" s="101"/>
      <c r="M4290" s="54"/>
      <c r="N4290" s="55">
        <f>IFERROR(Tabla3[[#This Row],[PRECIOS]]-Tabla3[[#This Row],[PRECIOS]]*Tabla3[[#This Row],[% PRODUCTO]]," ")</f>
        <v>0.91110999999999998</v>
      </c>
      <c r="O4290" s="54"/>
      <c r="P4290" s="55">
        <f>IFERROR(Tabla3[[#This Row],[OCULTAR2]]-Tabla3[[#This Row],[OCULTAR2]]*Tabla3[[#This Row],[% LÍNEA]]," ")</f>
        <v>0.91110999999999998</v>
      </c>
      <c r="Q4290" s="56">
        <f>IFERROR(Tabla3[[#This Row],[% PRODUCTO]]+Tabla3[[#This Row],[% LÍNEA]]," ")</f>
        <v>0</v>
      </c>
      <c r="R4290" s="53">
        <f>Tabla3[[#This Row],[OCULTAR3]]</f>
        <v>0.91110999999999998</v>
      </c>
      <c r="S4290" s="53">
        <f>Tabla3[[#This Row],[PRECIO SIN %]]-Tabla3[[#This Row],[PRECIO SIN %]]*10%</f>
        <v>0.81999899999999992</v>
      </c>
      <c r="T4290" s="80">
        <f>(Tabla3[[#This Row],[PRECIO CON DESCT.]]-(Tabla3[[#This Row],[PRECIO CON DESCT.]]*$T$6))</f>
        <v>0.51659937</v>
      </c>
      <c r="U4290" s="96"/>
      <c r="V4290" s="94">
        <f>Tabla3[[#This Row],[PRECIO %      en $]]*Tabla3[[#This Row],[PEDIDO ]]</f>
        <v>0</v>
      </c>
      <c r="W4290" s="57">
        <f>Tabla3[[#This Row],[PRECIO CON DESCT.]]*Tabla3[[#This Row],[PEDIDO ]]</f>
        <v>0</v>
      </c>
      <c r="X4290" s="58">
        <f>Tabla3[[#This Row],[PRECIO SIN %]]*Tabla3[[#This Row],[PEDIDO ]]</f>
        <v>0</v>
      </c>
    </row>
    <row r="4291" spans="1:24" ht="33" customHeight="1" x14ac:dyDescent="0.4">
      <c r="A4291" s="125">
        <v>7590740048606</v>
      </c>
      <c r="B4291" s="59" t="s">
        <v>424</v>
      </c>
      <c r="C4291" s="59" t="s">
        <v>192</v>
      </c>
      <c r="D42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91" s="119" t="s">
        <v>4753</v>
      </c>
      <c r="F4291" s="76" t="s">
        <v>537</v>
      </c>
      <c r="G42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91" s="78">
        <v>24</v>
      </c>
      <c r="J4291" s="52">
        <v>3.39</v>
      </c>
      <c r="K4291" s="60">
        <f>Tabla3[[#This Row],[PRECIOS]]-Tabla3[[#This Row],[PRECIOS]]*10%</f>
        <v>3.0510000000000002</v>
      </c>
      <c r="L4291" s="101"/>
      <c r="M4291" s="61"/>
      <c r="N4291" s="55">
        <f>IFERROR(Tabla3[[#This Row],[PRECIOS]]-Tabla3[[#This Row],[PRECIOS]]*Tabla3[[#This Row],[% PRODUCTO]]," ")</f>
        <v>3.39</v>
      </c>
      <c r="O4291" s="61"/>
      <c r="P4291" s="55">
        <f>IFERROR(Tabla3[[#This Row],[OCULTAR2]]-Tabla3[[#This Row],[OCULTAR2]]*Tabla3[[#This Row],[% LÍNEA]]," ")</f>
        <v>3.39</v>
      </c>
      <c r="Q4291" s="56">
        <f>IFERROR(Tabla3[[#This Row],[% PRODUCTO]]+Tabla3[[#This Row],[% LÍNEA]]," ")</f>
        <v>0</v>
      </c>
      <c r="R4291" s="60">
        <f>Tabla3[[#This Row],[OCULTAR3]]</f>
        <v>3.39</v>
      </c>
      <c r="S4291" s="60">
        <f>Tabla3[[#This Row],[PRECIO SIN %]]-Tabla3[[#This Row],[PRECIO SIN %]]*10%</f>
        <v>3.0510000000000002</v>
      </c>
      <c r="T4291" s="80">
        <f>(Tabla3[[#This Row],[PRECIO CON DESCT.]]-(Tabla3[[#This Row],[PRECIO CON DESCT.]]*$T$6))</f>
        <v>1.9221300000000001</v>
      </c>
      <c r="U4291" s="96"/>
      <c r="V4291" s="94">
        <f>Tabla3[[#This Row],[PRECIO %      en $]]*Tabla3[[#This Row],[PEDIDO ]]</f>
        <v>0</v>
      </c>
      <c r="W4291" s="57">
        <f>Tabla3[[#This Row],[PRECIO CON DESCT.]]*Tabla3[[#This Row],[PEDIDO ]]</f>
        <v>0</v>
      </c>
      <c r="X4291" s="58">
        <f>Tabla3[[#This Row],[PRECIO SIN %]]*Tabla3[[#This Row],[PEDIDO ]]</f>
        <v>0</v>
      </c>
    </row>
    <row r="4292" spans="1:24" ht="33" customHeight="1" x14ac:dyDescent="0.4">
      <c r="A4292" s="124">
        <v>733739004758</v>
      </c>
      <c r="B4292" s="51" t="s">
        <v>424</v>
      </c>
      <c r="C4292" s="51" t="s">
        <v>439</v>
      </c>
      <c r="D42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92" s="118" t="s">
        <v>4754</v>
      </c>
      <c r="F4292" s="75" t="s">
        <v>537</v>
      </c>
      <c r="G42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92" s="77">
        <v>9</v>
      </c>
      <c r="J4292" s="52">
        <v>23.11111</v>
      </c>
      <c r="K4292" s="53">
        <f>Tabla3[[#This Row],[PRECIOS]]-Tabla3[[#This Row],[PRECIOS]]*10%</f>
        <v>20.799999</v>
      </c>
      <c r="L4292" s="101"/>
      <c r="M4292" s="54"/>
      <c r="N4292" s="55">
        <f>IFERROR(Tabla3[[#This Row],[PRECIOS]]-Tabla3[[#This Row],[PRECIOS]]*Tabla3[[#This Row],[% PRODUCTO]]," ")</f>
        <v>23.11111</v>
      </c>
      <c r="O4292" s="54"/>
      <c r="P4292" s="55">
        <f>IFERROR(Tabla3[[#This Row],[OCULTAR2]]-Tabla3[[#This Row],[OCULTAR2]]*Tabla3[[#This Row],[% LÍNEA]]," ")</f>
        <v>23.11111</v>
      </c>
      <c r="Q4292" s="56">
        <f>IFERROR(Tabla3[[#This Row],[% PRODUCTO]]+Tabla3[[#This Row],[% LÍNEA]]," ")</f>
        <v>0</v>
      </c>
      <c r="R4292" s="53">
        <f>Tabla3[[#This Row],[OCULTAR3]]</f>
        <v>23.11111</v>
      </c>
      <c r="S4292" s="53">
        <f>Tabla3[[#This Row],[PRECIO SIN %]]-Tabla3[[#This Row],[PRECIO SIN %]]*10%</f>
        <v>20.799999</v>
      </c>
      <c r="T4292" s="80">
        <f>(Tabla3[[#This Row],[PRECIO CON DESCT.]]-(Tabla3[[#This Row],[PRECIO CON DESCT.]]*$T$6))</f>
        <v>13.10399937</v>
      </c>
      <c r="U4292" s="96"/>
      <c r="V4292" s="94">
        <f>Tabla3[[#This Row],[PRECIO %      en $]]*Tabla3[[#This Row],[PEDIDO ]]</f>
        <v>0</v>
      </c>
      <c r="W4292" s="57">
        <f>Tabla3[[#This Row],[PRECIO CON DESCT.]]*Tabla3[[#This Row],[PEDIDO ]]</f>
        <v>0</v>
      </c>
      <c r="X4292" s="58">
        <f>Tabla3[[#This Row],[PRECIO SIN %]]*Tabla3[[#This Row],[PEDIDO ]]</f>
        <v>0</v>
      </c>
    </row>
    <row r="4293" spans="1:24" ht="33" customHeight="1" x14ac:dyDescent="0.4">
      <c r="A4293" s="124">
        <v>7599700001385</v>
      </c>
      <c r="B4293" s="51" t="s">
        <v>424</v>
      </c>
      <c r="C4293" s="51" t="s">
        <v>51</v>
      </c>
      <c r="D42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93" s="118" t="s">
        <v>4755</v>
      </c>
      <c r="F4293" s="75" t="s">
        <v>537</v>
      </c>
      <c r="G42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93" s="77">
        <v>163</v>
      </c>
      <c r="J4293" s="52">
        <v>5.4222200000000003</v>
      </c>
      <c r="K4293" s="53">
        <f>Tabla3[[#This Row],[PRECIOS]]-Tabla3[[#This Row],[PRECIOS]]*10%</f>
        <v>4.8799980000000005</v>
      </c>
      <c r="L4293" s="101"/>
      <c r="M4293" s="54"/>
      <c r="N4293" s="55">
        <f>IFERROR(Tabla3[[#This Row],[PRECIOS]]-Tabla3[[#This Row],[PRECIOS]]*Tabla3[[#This Row],[% PRODUCTO]]," ")</f>
        <v>5.4222200000000003</v>
      </c>
      <c r="O4293" s="54"/>
      <c r="P4293" s="55">
        <f>IFERROR(Tabla3[[#This Row],[OCULTAR2]]-Tabla3[[#This Row],[OCULTAR2]]*Tabla3[[#This Row],[% LÍNEA]]," ")</f>
        <v>5.4222200000000003</v>
      </c>
      <c r="Q4293" s="56">
        <f>IFERROR(Tabla3[[#This Row],[% PRODUCTO]]+Tabla3[[#This Row],[% LÍNEA]]," ")</f>
        <v>0</v>
      </c>
      <c r="R4293" s="53">
        <f>Tabla3[[#This Row],[OCULTAR3]]</f>
        <v>5.4222200000000003</v>
      </c>
      <c r="S4293" s="53">
        <f>Tabla3[[#This Row],[PRECIO SIN %]]-Tabla3[[#This Row],[PRECIO SIN %]]*10%</f>
        <v>4.8799980000000005</v>
      </c>
      <c r="T4293" s="80">
        <f>(Tabla3[[#This Row],[PRECIO CON DESCT.]]-(Tabla3[[#This Row],[PRECIO CON DESCT.]]*$T$6))</f>
        <v>3.0743987400000004</v>
      </c>
      <c r="U4293" s="96"/>
      <c r="V4293" s="94">
        <f>Tabla3[[#This Row],[PRECIO %      en $]]*Tabla3[[#This Row],[PEDIDO ]]</f>
        <v>0</v>
      </c>
      <c r="W4293" s="57">
        <f>Tabla3[[#This Row],[PRECIO CON DESCT.]]*Tabla3[[#This Row],[PEDIDO ]]</f>
        <v>0</v>
      </c>
      <c r="X4293" s="58">
        <f>Tabla3[[#This Row],[PRECIO SIN %]]*Tabla3[[#This Row],[PEDIDO ]]</f>
        <v>0</v>
      </c>
    </row>
    <row r="4294" spans="1:24" ht="33" customHeight="1" x14ac:dyDescent="0.4">
      <c r="A4294" s="125">
        <v>7702006302074</v>
      </c>
      <c r="B4294" s="59" t="s">
        <v>424</v>
      </c>
      <c r="C4294" s="59" t="s">
        <v>451</v>
      </c>
      <c r="D42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94" s="119" t="s">
        <v>4756</v>
      </c>
      <c r="F4294" s="76" t="s">
        <v>526</v>
      </c>
      <c r="G42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94" s="78">
        <v>22</v>
      </c>
      <c r="J4294" s="52">
        <v>4.4333299999999998</v>
      </c>
      <c r="K4294" s="60">
        <f>Tabla3[[#This Row],[PRECIOS]]-Tabla3[[#This Row],[PRECIOS]]*10%</f>
        <v>3.9899969999999998</v>
      </c>
      <c r="L4294" s="101"/>
      <c r="M4294" s="61"/>
      <c r="N4294" s="55">
        <f>IFERROR(Tabla3[[#This Row],[PRECIOS]]-Tabla3[[#This Row],[PRECIOS]]*Tabla3[[#This Row],[% PRODUCTO]]," ")</f>
        <v>4.4333299999999998</v>
      </c>
      <c r="O4294" s="61"/>
      <c r="P4294" s="55">
        <f>IFERROR(Tabla3[[#This Row],[OCULTAR2]]-Tabla3[[#This Row],[OCULTAR2]]*Tabla3[[#This Row],[% LÍNEA]]," ")</f>
        <v>4.4333299999999998</v>
      </c>
      <c r="Q4294" s="56">
        <f>IFERROR(Tabla3[[#This Row],[% PRODUCTO]]+Tabla3[[#This Row],[% LÍNEA]]," ")</f>
        <v>0</v>
      </c>
      <c r="R4294" s="60">
        <f>Tabla3[[#This Row],[OCULTAR3]]</f>
        <v>4.4333299999999998</v>
      </c>
      <c r="S4294" s="60">
        <f>Tabla3[[#This Row],[PRECIO SIN %]]-Tabla3[[#This Row],[PRECIO SIN %]]*10%</f>
        <v>3.9899969999999998</v>
      </c>
      <c r="T4294" s="80">
        <f>(Tabla3[[#This Row],[PRECIO CON DESCT.]]-(Tabla3[[#This Row],[PRECIO CON DESCT.]]*$T$6))</f>
        <v>2.51369811</v>
      </c>
      <c r="U4294" s="96"/>
      <c r="V4294" s="94">
        <f>Tabla3[[#This Row],[PRECIO %      en $]]*Tabla3[[#This Row],[PEDIDO ]]</f>
        <v>0</v>
      </c>
      <c r="W4294" s="57">
        <f>Tabla3[[#This Row],[PRECIO CON DESCT.]]*Tabla3[[#This Row],[PEDIDO ]]</f>
        <v>0</v>
      </c>
      <c r="X4294" s="58">
        <f>Tabla3[[#This Row],[PRECIO SIN %]]*Tabla3[[#This Row],[PEDIDO ]]</f>
        <v>0</v>
      </c>
    </row>
    <row r="4295" spans="1:24" ht="33" customHeight="1" x14ac:dyDescent="0.4">
      <c r="A4295" s="124">
        <v>7702006405737</v>
      </c>
      <c r="B4295" s="51" t="s">
        <v>424</v>
      </c>
      <c r="C4295" s="51" t="s">
        <v>451</v>
      </c>
      <c r="D42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95" s="118" t="s">
        <v>4757</v>
      </c>
      <c r="F4295" s="75" t="s">
        <v>526</v>
      </c>
      <c r="G42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95" s="77">
        <v>36</v>
      </c>
      <c r="J4295" s="52">
        <v>4.4333299999999998</v>
      </c>
      <c r="K4295" s="53">
        <f>Tabla3[[#This Row],[PRECIOS]]-Tabla3[[#This Row],[PRECIOS]]*10%</f>
        <v>3.9899969999999998</v>
      </c>
      <c r="L4295" s="101"/>
      <c r="M4295" s="54"/>
      <c r="N4295" s="55">
        <f>IFERROR(Tabla3[[#This Row],[PRECIOS]]-Tabla3[[#This Row],[PRECIOS]]*Tabla3[[#This Row],[% PRODUCTO]]," ")</f>
        <v>4.4333299999999998</v>
      </c>
      <c r="O4295" s="54"/>
      <c r="P4295" s="55">
        <f>IFERROR(Tabla3[[#This Row],[OCULTAR2]]-Tabla3[[#This Row],[OCULTAR2]]*Tabla3[[#This Row],[% LÍNEA]]," ")</f>
        <v>4.4333299999999998</v>
      </c>
      <c r="Q4295" s="56">
        <f>IFERROR(Tabla3[[#This Row],[% PRODUCTO]]+Tabla3[[#This Row],[% LÍNEA]]," ")</f>
        <v>0</v>
      </c>
      <c r="R4295" s="53">
        <f>Tabla3[[#This Row],[OCULTAR3]]</f>
        <v>4.4333299999999998</v>
      </c>
      <c r="S4295" s="53">
        <f>Tabla3[[#This Row],[PRECIO SIN %]]-Tabla3[[#This Row],[PRECIO SIN %]]*10%</f>
        <v>3.9899969999999998</v>
      </c>
      <c r="T4295" s="80">
        <f>(Tabla3[[#This Row],[PRECIO CON DESCT.]]-(Tabla3[[#This Row],[PRECIO CON DESCT.]]*$T$6))</f>
        <v>2.51369811</v>
      </c>
      <c r="U4295" s="96"/>
      <c r="V4295" s="94">
        <f>Tabla3[[#This Row],[PRECIO %      en $]]*Tabla3[[#This Row],[PEDIDO ]]</f>
        <v>0</v>
      </c>
      <c r="W4295" s="57">
        <f>Tabla3[[#This Row],[PRECIO CON DESCT.]]*Tabla3[[#This Row],[PEDIDO ]]</f>
        <v>0</v>
      </c>
      <c r="X4295" s="58">
        <f>Tabla3[[#This Row],[PRECIO SIN %]]*Tabla3[[#This Row],[PEDIDO ]]</f>
        <v>0</v>
      </c>
    </row>
    <row r="4296" spans="1:24" ht="33" customHeight="1" x14ac:dyDescent="0.4">
      <c r="A4296" s="125">
        <v>7598404231838</v>
      </c>
      <c r="B4296" s="59" t="s">
        <v>424</v>
      </c>
      <c r="C4296" s="59" t="s">
        <v>459</v>
      </c>
      <c r="D42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96" s="119" t="s">
        <v>4758</v>
      </c>
      <c r="F4296" s="76" t="s">
        <v>526</v>
      </c>
      <c r="G42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96" s="78">
        <v>2</v>
      </c>
      <c r="J4296" s="52">
        <v>1.1666700000000001</v>
      </c>
      <c r="K4296" s="60">
        <f>Tabla3[[#This Row],[PRECIOS]]-Tabla3[[#This Row],[PRECIOS]]*10%</f>
        <v>1.050003</v>
      </c>
      <c r="L4296" s="101"/>
      <c r="M4296" s="61"/>
      <c r="N4296" s="55">
        <f>IFERROR(Tabla3[[#This Row],[PRECIOS]]-Tabla3[[#This Row],[PRECIOS]]*Tabla3[[#This Row],[% PRODUCTO]]," ")</f>
        <v>1.1666700000000001</v>
      </c>
      <c r="O4296" s="61"/>
      <c r="P4296" s="55">
        <f>IFERROR(Tabla3[[#This Row],[OCULTAR2]]-Tabla3[[#This Row],[OCULTAR2]]*Tabla3[[#This Row],[% LÍNEA]]," ")</f>
        <v>1.1666700000000001</v>
      </c>
      <c r="Q4296" s="56">
        <f>IFERROR(Tabla3[[#This Row],[% PRODUCTO]]+Tabla3[[#This Row],[% LÍNEA]]," ")</f>
        <v>0</v>
      </c>
      <c r="R4296" s="60">
        <f>Tabla3[[#This Row],[OCULTAR3]]</f>
        <v>1.1666700000000001</v>
      </c>
      <c r="S4296" s="60">
        <f>Tabla3[[#This Row],[PRECIO SIN %]]-Tabla3[[#This Row],[PRECIO SIN %]]*10%</f>
        <v>1.050003</v>
      </c>
      <c r="T4296" s="80">
        <f>(Tabla3[[#This Row],[PRECIO CON DESCT.]]-(Tabla3[[#This Row],[PRECIO CON DESCT.]]*$T$6))</f>
        <v>0.66150189000000004</v>
      </c>
      <c r="U4296" s="96"/>
      <c r="V4296" s="94">
        <f>Tabla3[[#This Row],[PRECIO %      en $]]*Tabla3[[#This Row],[PEDIDO ]]</f>
        <v>0</v>
      </c>
      <c r="W4296" s="57">
        <f>Tabla3[[#This Row],[PRECIO CON DESCT.]]*Tabla3[[#This Row],[PEDIDO ]]</f>
        <v>0</v>
      </c>
      <c r="X4296" s="58">
        <f>Tabla3[[#This Row],[PRECIO SIN %]]*Tabla3[[#This Row],[PEDIDO ]]</f>
        <v>0</v>
      </c>
    </row>
    <row r="4297" spans="1:24" ht="33" customHeight="1" x14ac:dyDescent="0.4">
      <c r="A4297" s="124">
        <v>7702006208246</v>
      </c>
      <c r="B4297" s="51" t="s">
        <v>424</v>
      </c>
      <c r="C4297" s="51" t="s">
        <v>460</v>
      </c>
      <c r="D42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97" s="118" t="s">
        <v>4759</v>
      </c>
      <c r="F4297" s="75" t="s">
        <v>526</v>
      </c>
      <c r="G42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97" s="77">
        <v>41</v>
      </c>
      <c r="J4297" s="52">
        <v>1.2</v>
      </c>
      <c r="K4297" s="53">
        <f>Tabla3[[#This Row],[PRECIOS]]-Tabla3[[#This Row],[PRECIOS]]*10%</f>
        <v>1.08</v>
      </c>
      <c r="L4297" s="101"/>
      <c r="M4297" s="54"/>
      <c r="N4297" s="55">
        <f>IFERROR(Tabla3[[#This Row],[PRECIOS]]-Tabla3[[#This Row],[PRECIOS]]*Tabla3[[#This Row],[% PRODUCTO]]," ")</f>
        <v>1.2</v>
      </c>
      <c r="O4297" s="54"/>
      <c r="P4297" s="55">
        <f>IFERROR(Tabla3[[#This Row],[OCULTAR2]]-Tabla3[[#This Row],[OCULTAR2]]*Tabla3[[#This Row],[% LÍNEA]]," ")</f>
        <v>1.2</v>
      </c>
      <c r="Q4297" s="56">
        <f>IFERROR(Tabla3[[#This Row],[% PRODUCTO]]+Tabla3[[#This Row],[% LÍNEA]]," ")</f>
        <v>0</v>
      </c>
      <c r="R4297" s="53">
        <f>Tabla3[[#This Row],[OCULTAR3]]</f>
        <v>1.2</v>
      </c>
      <c r="S4297" s="53">
        <f>Tabla3[[#This Row],[PRECIO SIN %]]-Tabla3[[#This Row],[PRECIO SIN %]]*10%</f>
        <v>1.08</v>
      </c>
      <c r="T4297" s="80">
        <f>(Tabla3[[#This Row],[PRECIO CON DESCT.]]-(Tabla3[[#This Row],[PRECIO CON DESCT.]]*$T$6))</f>
        <v>0.68040000000000012</v>
      </c>
      <c r="U4297" s="96"/>
      <c r="V4297" s="94">
        <f>Tabla3[[#This Row],[PRECIO %      en $]]*Tabla3[[#This Row],[PEDIDO ]]</f>
        <v>0</v>
      </c>
      <c r="W4297" s="57">
        <f>Tabla3[[#This Row],[PRECIO CON DESCT.]]*Tabla3[[#This Row],[PEDIDO ]]</f>
        <v>0</v>
      </c>
      <c r="X4297" s="58">
        <f>Tabla3[[#This Row],[PRECIO SIN %]]*Tabla3[[#This Row],[PEDIDO ]]</f>
        <v>0</v>
      </c>
    </row>
    <row r="4298" spans="1:24" ht="33" customHeight="1" x14ac:dyDescent="0.4">
      <c r="A4298" s="125">
        <v>7595481000463</v>
      </c>
      <c r="B4298" s="59" t="s">
        <v>424</v>
      </c>
      <c r="C4298" s="59" t="s">
        <v>461</v>
      </c>
      <c r="D42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98" s="119" t="s">
        <v>4760</v>
      </c>
      <c r="F4298" s="76" t="s">
        <v>526</v>
      </c>
      <c r="G42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98" s="78">
        <v>150</v>
      </c>
      <c r="J4298" s="52">
        <v>2.4500000000000002</v>
      </c>
      <c r="K4298" s="60">
        <f>Tabla3[[#This Row],[PRECIOS]]-Tabla3[[#This Row],[PRECIOS]]*10%</f>
        <v>2.2050000000000001</v>
      </c>
      <c r="L4298" s="101"/>
      <c r="M4298" s="61"/>
      <c r="N4298" s="55">
        <f>IFERROR(Tabla3[[#This Row],[PRECIOS]]-Tabla3[[#This Row],[PRECIOS]]*Tabla3[[#This Row],[% PRODUCTO]]," ")</f>
        <v>2.4500000000000002</v>
      </c>
      <c r="O4298" s="61"/>
      <c r="P4298" s="55">
        <f>IFERROR(Tabla3[[#This Row],[OCULTAR2]]-Tabla3[[#This Row],[OCULTAR2]]*Tabla3[[#This Row],[% LÍNEA]]," ")</f>
        <v>2.4500000000000002</v>
      </c>
      <c r="Q4298" s="56">
        <f>IFERROR(Tabla3[[#This Row],[% PRODUCTO]]+Tabla3[[#This Row],[% LÍNEA]]," ")</f>
        <v>0</v>
      </c>
      <c r="R4298" s="60">
        <f>Tabla3[[#This Row],[OCULTAR3]]</f>
        <v>2.4500000000000002</v>
      </c>
      <c r="S4298" s="60">
        <f>Tabla3[[#This Row],[PRECIO SIN %]]-Tabla3[[#This Row],[PRECIO SIN %]]*10%</f>
        <v>2.2050000000000001</v>
      </c>
      <c r="T4298" s="80">
        <f>(Tabla3[[#This Row],[PRECIO CON DESCT.]]-(Tabla3[[#This Row],[PRECIO CON DESCT.]]*$T$6))</f>
        <v>1.3891500000000001</v>
      </c>
      <c r="U4298" s="96"/>
      <c r="V4298" s="94">
        <f>Tabla3[[#This Row],[PRECIO %      en $]]*Tabla3[[#This Row],[PEDIDO ]]</f>
        <v>0</v>
      </c>
      <c r="W4298" s="57">
        <f>Tabla3[[#This Row],[PRECIO CON DESCT.]]*Tabla3[[#This Row],[PEDIDO ]]</f>
        <v>0</v>
      </c>
      <c r="X4298" s="58">
        <f>Tabla3[[#This Row],[PRECIO SIN %]]*Tabla3[[#This Row],[PEDIDO ]]</f>
        <v>0</v>
      </c>
    </row>
    <row r="4299" spans="1:24" ht="33" customHeight="1" x14ac:dyDescent="0.4">
      <c r="A4299" s="124">
        <v>7595481000364</v>
      </c>
      <c r="B4299" s="51" t="s">
        <v>424</v>
      </c>
      <c r="C4299" s="51" t="s">
        <v>461</v>
      </c>
      <c r="D42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299" s="118" t="s">
        <v>4761</v>
      </c>
      <c r="F4299" s="75" t="s">
        <v>526</v>
      </c>
      <c r="G42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2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299" s="77">
        <v>211</v>
      </c>
      <c r="J4299" s="52">
        <v>2.6</v>
      </c>
      <c r="K4299" s="53">
        <f>Tabla3[[#This Row],[PRECIOS]]-Tabla3[[#This Row],[PRECIOS]]*10%</f>
        <v>2.34</v>
      </c>
      <c r="L4299" s="101"/>
      <c r="M4299" s="54"/>
      <c r="N4299" s="55">
        <f>IFERROR(Tabla3[[#This Row],[PRECIOS]]-Tabla3[[#This Row],[PRECIOS]]*Tabla3[[#This Row],[% PRODUCTO]]," ")</f>
        <v>2.6</v>
      </c>
      <c r="O4299" s="54"/>
      <c r="P4299" s="55">
        <f>IFERROR(Tabla3[[#This Row],[OCULTAR2]]-Tabla3[[#This Row],[OCULTAR2]]*Tabla3[[#This Row],[% LÍNEA]]," ")</f>
        <v>2.6</v>
      </c>
      <c r="Q4299" s="56">
        <f>IFERROR(Tabla3[[#This Row],[% PRODUCTO]]+Tabla3[[#This Row],[% LÍNEA]]," ")</f>
        <v>0</v>
      </c>
      <c r="R4299" s="53">
        <f>Tabla3[[#This Row],[OCULTAR3]]</f>
        <v>2.6</v>
      </c>
      <c r="S4299" s="53">
        <f>Tabla3[[#This Row],[PRECIO SIN %]]-Tabla3[[#This Row],[PRECIO SIN %]]*10%</f>
        <v>2.34</v>
      </c>
      <c r="T4299" s="80">
        <f>(Tabla3[[#This Row],[PRECIO CON DESCT.]]-(Tabla3[[#This Row],[PRECIO CON DESCT.]]*$T$6))</f>
        <v>1.4742</v>
      </c>
      <c r="U4299" s="96"/>
      <c r="V4299" s="94">
        <f>Tabla3[[#This Row],[PRECIO %      en $]]*Tabla3[[#This Row],[PEDIDO ]]</f>
        <v>0</v>
      </c>
      <c r="W4299" s="57">
        <f>Tabla3[[#This Row],[PRECIO CON DESCT.]]*Tabla3[[#This Row],[PEDIDO ]]</f>
        <v>0</v>
      </c>
      <c r="X4299" s="58">
        <f>Tabla3[[#This Row],[PRECIO SIN %]]*Tabla3[[#This Row],[PEDIDO ]]</f>
        <v>0</v>
      </c>
    </row>
    <row r="4300" spans="1:24" ht="33" customHeight="1" x14ac:dyDescent="0.4">
      <c r="A4300" s="125">
        <v>7595481000432</v>
      </c>
      <c r="B4300" s="59" t="s">
        <v>424</v>
      </c>
      <c r="C4300" s="59" t="s">
        <v>461</v>
      </c>
      <c r="D43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00" s="119" t="s">
        <v>4762</v>
      </c>
      <c r="F4300" s="76" t="s">
        <v>526</v>
      </c>
      <c r="G43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00" s="78">
        <v>141</v>
      </c>
      <c r="J4300" s="52">
        <v>2.2777799999999999</v>
      </c>
      <c r="K4300" s="60">
        <f>Tabla3[[#This Row],[PRECIOS]]-Tabla3[[#This Row],[PRECIOS]]*10%</f>
        <v>2.0500020000000001</v>
      </c>
      <c r="L4300" s="101"/>
      <c r="M4300" s="61"/>
      <c r="N4300" s="55">
        <f>IFERROR(Tabla3[[#This Row],[PRECIOS]]-Tabla3[[#This Row],[PRECIOS]]*Tabla3[[#This Row],[% PRODUCTO]]," ")</f>
        <v>2.2777799999999999</v>
      </c>
      <c r="O4300" s="61"/>
      <c r="P4300" s="55">
        <f>IFERROR(Tabla3[[#This Row],[OCULTAR2]]-Tabla3[[#This Row],[OCULTAR2]]*Tabla3[[#This Row],[% LÍNEA]]," ")</f>
        <v>2.2777799999999999</v>
      </c>
      <c r="Q4300" s="56">
        <f>IFERROR(Tabla3[[#This Row],[% PRODUCTO]]+Tabla3[[#This Row],[% LÍNEA]]," ")</f>
        <v>0</v>
      </c>
      <c r="R4300" s="60">
        <f>Tabla3[[#This Row],[OCULTAR3]]</f>
        <v>2.2777799999999999</v>
      </c>
      <c r="S4300" s="60">
        <f>Tabla3[[#This Row],[PRECIO SIN %]]-Tabla3[[#This Row],[PRECIO SIN %]]*10%</f>
        <v>2.0500020000000001</v>
      </c>
      <c r="T4300" s="80">
        <f>(Tabla3[[#This Row],[PRECIO CON DESCT.]]-(Tabla3[[#This Row],[PRECIO CON DESCT.]]*$T$6))</f>
        <v>1.29150126</v>
      </c>
      <c r="U4300" s="96"/>
      <c r="V4300" s="94">
        <f>Tabla3[[#This Row],[PRECIO %      en $]]*Tabla3[[#This Row],[PEDIDO ]]</f>
        <v>0</v>
      </c>
      <c r="W4300" s="57">
        <f>Tabla3[[#This Row],[PRECIO CON DESCT.]]*Tabla3[[#This Row],[PEDIDO ]]</f>
        <v>0</v>
      </c>
      <c r="X4300" s="58">
        <f>Tabla3[[#This Row],[PRECIO SIN %]]*Tabla3[[#This Row],[PEDIDO ]]</f>
        <v>0</v>
      </c>
    </row>
    <row r="4301" spans="1:24" ht="33" customHeight="1" x14ac:dyDescent="0.4">
      <c r="A4301" s="124">
        <v>7595481000456</v>
      </c>
      <c r="B4301" s="51" t="s">
        <v>424</v>
      </c>
      <c r="C4301" s="51" t="s">
        <v>461</v>
      </c>
      <c r="D43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01" s="118" t="s">
        <v>4763</v>
      </c>
      <c r="F4301" s="75" t="s">
        <v>526</v>
      </c>
      <c r="G43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01" s="77">
        <v>135</v>
      </c>
      <c r="J4301" s="52">
        <v>2.4500000000000002</v>
      </c>
      <c r="K4301" s="53">
        <f>Tabla3[[#This Row],[PRECIOS]]-Tabla3[[#This Row],[PRECIOS]]*10%</f>
        <v>2.2050000000000001</v>
      </c>
      <c r="L4301" s="101"/>
      <c r="M4301" s="54"/>
      <c r="N4301" s="55">
        <f>IFERROR(Tabla3[[#This Row],[PRECIOS]]-Tabla3[[#This Row],[PRECIOS]]*Tabla3[[#This Row],[% PRODUCTO]]," ")</f>
        <v>2.4500000000000002</v>
      </c>
      <c r="O4301" s="54"/>
      <c r="P4301" s="55">
        <f>IFERROR(Tabla3[[#This Row],[OCULTAR2]]-Tabla3[[#This Row],[OCULTAR2]]*Tabla3[[#This Row],[% LÍNEA]]," ")</f>
        <v>2.4500000000000002</v>
      </c>
      <c r="Q4301" s="56">
        <f>IFERROR(Tabla3[[#This Row],[% PRODUCTO]]+Tabla3[[#This Row],[% LÍNEA]]," ")</f>
        <v>0</v>
      </c>
      <c r="R4301" s="53">
        <f>Tabla3[[#This Row],[OCULTAR3]]</f>
        <v>2.4500000000000002</v>
      </c>
      <c r="S4301" s="53">
        <f>Tabla3[[#This Row],[PRECIO SIN %]]-Tabla3[[#This Row],[PRECIO SIN %]]*10%</f>
        <v>2.2050000000000001</v>
      </c>
      <c r="T4301" s="80">
        <f>(Tabla3[[#This Row],[PRECIO CON DESCT.]]-(Tabla3[[#This Row],[PRECIO CON DESCT.]]*$T$6))</f>
        <v>1.3891500000000001</v>
      </c>
      <c r="U4301" s="96"/>
      <c r="V4301" s="94">
        <f>Tabla3[[#This Row],[PRECIO %      en $]]*Tabla3[[#This Row],[PEDIDO ]]</f>
        <v>0</v>
      </c>
      <c r="W4301" s="57">
        <f>Tabla3[[#This Row],[PRECIO CON DESCT.]]*Tabla3[[#This Row],[PEDIDO ]]</f>
        <v>0</v>
      </c>
      <c r="X4301" s="58">
        <f>Tabla3[[#This Row],[PRECIO SIN %]]*Tabla3[[#This Row],[PEDIDO ]]</f>
        <v>0</v>
      </c>
    </row>
    <row r="4302" spans="1:24" ht="33" customHeight="1" x14ac:dyDescent="0.4">
      <c r="A4302" s="125">
        <v>7595481000425</v>
      </c>
      <c r="B4302" s="59" t="s">
        <v>424</v>
      </c>
      <c r="C4302" s="59" t="s">
        <v>461</v>
      </c>
      <c r="D43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02" s="119" t="s">
        <v>4764</v>
      </c>
      <c r="F4302" s="76" t="s">
        <v>526</v>
      </c>
      <c r="G43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02" s="78">
        <v>184</v>
      </c>
      <c r="J4302" s="52">
        <v>2.2000000000000002</v>
      </c>
      <c r="K4302" s="60">
        <f>Tabla3[[#This Row],[PRECIOS]]-Tabla3[[#This Row],[PRECIOS]]*10%</f>
        <v>1.9800000000000002</v>
      </c>
      <c r="L4302" s="101"/>
      <c r="M4302" s="61"/>
      <c r="N4302" s="55">
        <f>IFERROR(Tabla3[[#This Row],[PRECIOS]]-Tabla3[[#This Row],[PRECIOS]]*Tabla3[[#This Row],[% PRODUCTO]]," ")</f>
        <v>2.2000000000000002</v>
      </c>
      <c r="O4302" s="61"/>
      <c r="P4302" s="55">
        <f>IFERROR(Tabla3[[#This Row],[OCULTAR2]]-Tabla3[[#This Row],[OCULTAR2]]*Tabla3[[#This Row],[% LÍNEA]]," ")</f>
        <v>2.2000000000000002</v>
      </c>
      <c r="Q4302" s="56">
        <f>IFERROR(Tabla3[[#This Row],[% PRODUCTO]]+Tabla3[[#This Row],[% LÍNEA]]," ")</f>
        <v>0</v>
      </c>
      <c r="R4302" s="60">
        <f>Tabla3[[#This Row],[OCULTAR3]]</f>
        <v>2.2000000000000002</v>
      </c>
      <c r="S4302" s="60">
        <f>Tabla3[[#This Row],[PRECIO SIN %]]-Tabla3[[#This Row],[PRECIO SIN %]]*10%</f>
        <v>1.9800000000000002</v>
      </c>
      <c r="T4302" s="80">
        <f>(Tabla3[[#This Row],[PRECIO CON DESCT.]]-(Tabla3[[#This Row],[PRECIO CON DESCT.]]*$T$6))</f>
        <v>1.2474000000000003</v>
      </c>
      <c r="U4302" s="96"/>
      <c r="V4302" s="94">
        <f>Tabla3[[#This Row],[PRECIO %      en $]]*Tabla3[[#This Row],[PEDIDO ]]</f>
        <v>0</v>
      </c>
      <c r="W4302" s="57">
        <f>Tabla3[[#This Row],[PRECIO CON DESCT.]]*Tabla3[[#This Row],[PEDIDO ]]</f>
        <v>0</v>
      </c>
      <c r="X4302" s="58">
        <f>Tabla3[[#This Row],[PRECIO SIN %]]*Tabla3[[#This Row],[PEDIDO ]]</f>
        <v>0</v>
      </c>
    </row>
    <row r="4303" spans="1:24" ht="33" customHeight="1" x14ac:dyDescent="0.4">
      <c r="A4303" s="124">
        <v>7595481000265</v>
      </c>
      <c r="B4303" s="51" t="s">
        <v>424</v>
      </c>
      <c r="C4303" s="51" t="s">
        <v>461</v>
      </c>
      <c r="D43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03" s="118" t="s">
        <v>4765</v>
      </c>
      <c r="F4303" s="75" t="s">
        <v>526</v>
      </c>
      <c r="G43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03" s="77">
        <v>643</v>
      </c>
      <c r="J4303" s="52">
        <v>2.61111</v>
      </c>
      <c r="K4303" s="53">
        <f>Tabla3[[#This Row],[PRECIOS]]-Tabla3[[#This Row],[PRECIOS]]*10%</f>
        <v>2.3499989999999999</v>
      </c>
      <c r="L4303" s="101"/>
      <c r="M4303" s="54"/>
      <c r="N4303" s="55">
        <f>IFERROR(Tabla3[[#This Row],[PRECIOS]]-Tabla3[[#This Row],[PRECIOS]]*Tabla3[[#This Row],[% PRODUCTO]]," ")</f>
        <v>2.61111</v>
      </c>
      <c r="O4303" s="54"/>
      <c r="P4303" s="55">
        <f>IFERROR(Tabla3[[#This Row],[OCULTAR2]]-Tabla3[[#This Row],[OCULTAR2]]*Tabla3[[#This Row],[% LÍNEA]]," ")</f>
        <v>2.61111</v>
      </c>
      <c r="Q4303" s="56">
        <f>IFERROR(Tabla3[[#This Row],[% PRODUCTO]]+Tabla3[[#This Row],[% LÍNEA]]," ")</f>
        <v>0</v>
      </c>
      <c r="R4303" s="53">
        <f>Tabla3[[#This Row],[OCULTAR3]]</f>
        <v>2.61111</v>
      </c>
      <c r="S4303" s="53">
        <f>Tabla3[[#This Row],[PRECIO SIN %]]-Tabla3[[#This Row],[PRECIO SIN %]]*10%</f>
        <v>2.3499989999999999</v>
      </c>
      <c r="T4303" s="80">
        <f>(Tabla3[[#This Row],[PRECIO CON DESCT.]]-(Tabla3[[#This Row],[PRECIO CON DESCT.]]*$T$6))</f>
        <v>1.48049937</v>
      </c>
      <c r="U4303" s="96"/>
      <c r="V4303" s="94">
        <f>Tabla3[[#This Row],[PRECIO %      en $]]*Tabla3[[#This Row],[PEDIDO ]]</f>
        <v>0</v>
      </c>
      <c r="W4303" s="57">
        <f>Tabla3[[#This Row],[PRECIO CON DESCT.]]*Tabla3[[#This Row],[PEDIDO ]]</f>
        <v>0</v>
      </c>
      <c r="X4303" s="58">
        <f>Tabla3[[#This Row],[PRECIO SIN %]]*Tabla3[[#This Row],[PEDIDO ]]</f>
        <v>0</v>
      </c>
    </row>
    <row r="4304" spans="1:24" ht="33" customHeight="1" x14ac:dyDescent="0.4">
      <c r="A4304" s="125">
        <v>7592090000587</v>
      </c>
      <c r="B4304" s="59" t="s">
        <v>424</v>
      </c>
      <c r="C4304" s="59" t="s">
        <v>184</v>
      </c>
      <c r="D43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04" s="119" t="s">
        <v>4766</v>
      </c>
      <c r="F4304" s="76" t="s">
        <v>526</v>
      </c>
      <c r="G43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04" s="78">
        <v>18</v>
      </c>
      <c r="J4304" s="52">
        <v>5.4444400000000002</v>
      </c>
      <c r="K4304" s="60">
        <f>Tabla3[[#This Row],[PRECIOS]]-Tabla3[[#This Row],[PRECIOS]]*10%</f>
        <v>4.8999959999999998</v>
      </c>
      <c r="L4304" s="101"/>
      <c r="M4304" s="61"/>
      <c r="N4304" s="55">
        <f>IFERROR(Tabla3[[#This Row],[PRECIOS]]-Tabla3[[#This Row],[PRECIOS]]*Tabla3[[#This Row],[% PRODUCTO]]," ")</f>
        <v>5.4444400000000002</v>
      </c>
      <c r="O4304" s="61"/>
      <c r="P4304" s="55">
        <f>IFERROR(Tabla3[[#This Row],[OCULTAR2]]-Tabla3[[#This Row],[OCULTAR2]]*Tabla3[[#This Row],[% LÍNEA]]," ")</f>
        <v>5.4444400000000002</v>
      </c>
      <c r="Q4304" s="56">
        <f>IFERROR(Tabla3[[#This Row],[% PRODUCTO]]+Tabla3[[#This Row],[% LÍNEA]]," ")</f>
        <v>0</v>
      </c>
      <c r="R4304" s="60">
        <f>Tabla3[[#This Row],[OCULTAR3]]</f>
        <v>5.4444400000000002</v>
      </c>
      <c r="S4304" s="60">
        <f>Tabla3[[#This Row],[PRECIO SIN %]]-Tabla3[[#This Row],[PRECIO SIN %]]*10%</f>
        <v>4.8999959999999998</v>
      </c>
      <c r="T4304" s="80">
        <f>(Tabla3[[#This Row],[PRECIO CON DESCT.]]-(Tabla3[[#This Row],[PRECIO CON DESCT.]]*$T$6))</f>
        <v>3.08699748</v>
      </c>
      <c r="U4304" s="96"/>
      <c r="V4304" s="94">
        <f>Tabla3[[#This Row],[PRECIO %      en $]]*Tabla3[[#This Row],[PEDIDO ]]</f>
        <v>0</v>
      </c>
      <c r="W4304" s="57">
        <f>Tabla3[[#This Row],[PRECIO CON DESCT.]]*Tabla3[[#This Row],[PEDIDO ]]</f>
        <v>0</v>
      </c>
      <c r="X4304" s="58">
        <f>Tabla3[[#This Row],[PRECIO SIN %]]*Tabla3[[#This Row],[PEDIDO ]]</f>
        <v>0</v>
      </c>
    </row>
    <row r="4305" spans="1:24" ht="33" customHeight="1" x14ac:dyDescent="0.4">
      <c r="A4305" s="124">
        <v>7592090000556</v>
      </c>
      <c r="B4305" s="51" t="s">
        <v>424</v>
      </c>
      <c r="C4305" s="51" t="s">
        <v>184</v>
      </c>
      <c r="D43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05" s="118" t="s">
        <v>4767</v>
      </c>
      <c r="F4305" s="75" t="s">
        <v>526</v>
      </c>
      <c r="G43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05" s="77">
        <v>27</v>
      </c>
      <c r="J4305" s="52">
        <v>5.5777799999999997</v>
      </c>
      <c r="K4305" s="53">
        <f>Tabla3[[#This Row],[PRECIOS]]-Tabla3[[#This Row],[PRECIOS]]*10%</f>
        <v>5.0200019999999999</v>
      </c>
      <c r="L4305" s="101"/>
      <c r="M4305" s="54"/>
      <c r="N4305" s="55">
        <f>IFERROR(Tabla3[[#This Row],[PRECIOS]]-Tabla3[[#This Row],[PRECIOS]]*Tabla3[[#This Row],[% PRODUCTO]]," ")</f>
        <v>5.5777799999999997</v>
      </c>
      <c r="O4305" s="54"/>
      <c r="P4305" s="55">
        <f>IFERROR(Tabla3[[#This Row],[OCULTAR2]]-Tabla3[[#This Row],[OCULTAR2]]*Tabla3[[#This Row],[% LÍNEA]]," ")</f>
        <v>5.5777799999999997</v>
      </c>
      <c r="Q4305" s="56">
        <f>IFERROR(Tabla3[[#This Row],[% PRODUCTO]]+Tabla3[[#This Row],[% LÍNEA]]," ")</f>
        <v>0</v>
      </c>
      <c r="R4305" s="53">
        <f>Tabla3[[#This Row],[OCULTAR3]]</f>
        <v>5.5777799999999997</v>
      </c>
      <c r="S4305" s="53">
        <f>Tabla3[[#This Row],[PRECIO SIN %]]-Tabla3[[#This Row],[PRECIO SIN %]]*10%</f>
        <v>5.0200019999999999</v>
      </c>
      <c r="T4305" s="80">
        <f>(Tabla3[[#This Row],[PRECIO CON DESCT.]]-(Tabla3[[#This Row],[PRECIO CON DESCT.]]*$T$6))</f>
        <v>3.1626012599999997</v>
      </c>
      <c r="U4305" s="96"/>
      <c r="V4305" s="94">
        <f>Tabla3[[#This Row],[PRECIO %      en $]]*Tabla3[[#This Row],[PEDIDO ]]</f>
        <v>0</v>
      </c>
      <c r="W4305" s="57">
        <f>Tabla3[[#This Row],[PRECIO CON DESCT.]]*Tabla3[[#This Row],[PEDIDO ]]</f>
        <v>0</v>
      </c>
      <c r="X4305" s="58">
        <f>Tabla3[[#This Row],[PRECIO SIN %]]*Tabla3[[#This Row],[PEDIDO ]]</f>
        <v>0</v>
      </c>
    </row>
    <row r="4306" spans="1:24" ht="33" customHeight="1" x14ac:dyDescent="0.4">
      <c r="A4306" s="125">
        <v>7592090000563</v>
      </c>
      <c r="B4306" s="59" t="s">
        <v>424</v>
      </c>
      <c r="C4306" s="59" t="s">
        <v>184</v>
      </c>
      <c r="D43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06" s="119" t="s">
        <v>4768</v>
      </c>
      <c r="F4306" s="76" t="s">
        <v>526</v>
      </c>
      <c r="G43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06" s="78">
        <v>18</v>
      </c>
      <c r="J4306" s="52">
        <v>5.2222200000000001</v>
      </c>
      <c r="K4306" s="60">
        <f>Tabla3[[#This Row],[PRECIOS]]-Tabla3[[#This Row],[PRECIOS]]*10%</f>
        <v>4.6999979999999999</v>
      </c>
      <c r="L4306" s="101"/>
      <c r="M4306" s="61"/>
      <c r="N4306" s="55">
        <f>IFERROR(Tabla3[[#This Row],[PRECIOS]]-Tabla3[[#This Row],[PRECIOS]]*Tabla3[[#This Row],[% PRODUCTO]]," ")</f>
        <v>5.2222200000000001</v>
      </c>
      <c r="O4306" s="61"/>
      <c r="P4306" s="55">
        <f>IFERROR(Tabla3[[#This Row],[OCULTAR2]]-Tabla3[[#This Row],[OCULTAR2]]*Tabla3[[#This Row],[% LÍNEA]]," ")</f>
        <v>5.2222200000000001</v>
      </c>
      <c r="Q4306" s="56">
        <f>IFERROR(Tabla3[[#This Row],[% PRODUCTO]]+Tabla3[[#This Row],[% LÍNEA]]," ")</f>
        <v>0</v>
      </c>
      <c r="R4306" s="60">
        <f>Tabla3[[#This Row],[OCULTAR3]]</f>
        <v>5.2222200000000001</v>
      </c>
      <c r="S4306" s="60">
        <f>Tabla3[[#This Row],[PRECIO SIN %]]-Tabla3[[#This Row],[PRECIO SIN %]]*10%</f>
        <v>4.6999979999999999</v>
      </c>
      <c r="T4306" s="80">
        <f>(Tabla3[[#This Row],[PRECIO CON DESCT.]]-(Tabla3[[#This Row],[PRECIO CON DESCT.]]*$T$6))</f>
        <v>2.96099874</v>
      </c>
      <c r="U4306" s="96"/>
      <c r="V4306" s="94">
        <f>Tabla3[[#This Row],[PRECIO %      en $]]*Tabla3[[#This Row],[PEDIDO ]]</f>
        <v>0</v>
      </c>
      <c r="W4306" s="57">
        <f>Tabla3[[#This Row],[PRECIO CON DESCT.]]*Tabla3[[#This Row],[PEDIDO ]]</f>
        <v>0</v>
      </c>
      <c r="X4306" s="58">
        <f>Tabla3[[#This Row],[PRECIO SIN %]]*Tabla3[[#This Row],[PEDIDO ]]</f>
        <v>0</v>
      </c>
    </row>
    <row r="4307" spans="1:24" ht="33" customHeight="1" x14ac:dyDescent="0.4">
      <c r="A4307" s="124">
        <v>7592090000570</v>
      </c>
      <c r="B4307" s="51" t="s">
        <v>424</v>
      </c>
      <c r="C4307" s="51" t="s">
        <v>184</v>
      </c>
      <c r="D43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07" s="118" t="s">
        <v>4769</v>
      </c>
      <c r="F4307" s="75" t="s">
        <v>526</v>
      </c>
      <c r="G43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07" s="77">
        <v>16</v>
      </c>
      <c r="J4307" s="52">
        <v>5.5777799999999997</v>
      </c>
      <c r="K4307" s="53">
        <f>Tabla3[[#This Row],[PRECIOS]]-Tabla3[[#This Row],[PRECIOS]]*10%</f>
        <v>5.0200019999999999</v>
      </c>
      <c r="L4307" s="101"/>
      <c r="M4307" s="54"/>
      <c r="N4307" s="55">
        <f>IFERROR(Tabla3[[#This Row],[PRECIOS]]-Tabla3[[#This Row],[PRECIOS]]*Tabla3[[#This Row],[% PRODUCTO]]," ")</f>
        <v>5.5777799999999997</v>
      </c>
      <c r="O4307" s="54"/>
      <c r="P4307" s="55">
        <f>IFERROR(Tabla3[[#This Row],[OCULTAR2]]-Tabla3[[#This Row],[OCULTAR2]]*Tabla3[[#This Row],[% LÍNEA]]," ")</f>
        <v>5.5777799999999997</v>
      </c>
      <c r="Q4307" s="56">
        <f>IFERROR(Tabla3[[#This Row],[% PRODUCTO]]+Tabla3[[#This Row],[% LÍNEA]]," ")</f>
        <v>0</v>
      </c>
      <c r="R4307" s="53">
        <f>Tabla3[[#This Row],[OCULTAR3]]</f>
        <v>5.5777799999999997</v>
      </c>
      <c r="S4307" s="53">
        <f>Tabla3[[#This Row],[PRECIO SIN %]]-Tabla3[[#This Row],[PRECIO SIN %]]*10%</f>
        <v>5.0200019999999999</v>
      </c>
      <c r="T4307" s="80">
        <f>(Tabla3[[#This Row],[PRECIO CON DESCT.]]-(Tabla3[[#This Row],[PRECIO CON DESCT.]]*$T$6))</f>
        <v>3.1626012599999997</v>
      </c>
      <c r="U4307" s="96"/>
      <c r="V4307" s="94">
        <f>Tabla3[[#This Row],[PRECIO %      en $]]*Tabla3[[#This Row],[PEDIDO ]]</f>
        <v>0</v>
      </c>
      <c r="W4307" s="57">
        <f>Tabla3[[#This Row],[PRECIO CON DESCT.]]*Tabla3[[#This Row],[PEDIDO ]]</f>
        <v>0</v>
      </c>
      <c r="X4307" s="58">
        <f>Tabla3[[#This Row],[PRECIO SIN %]]*Tabla3[[#This Row],[PEDIDO ]]</f>
        <v>0</v>
      </c>
    </row>
    <row r="4308" spans="1:24" ht="33" customHeight="1" x14ac:dyDescent="0.4">
      <c r="A4308" s="125">
        <v>7595481000234</v>
      </c>
      <c r="B4308" s="59" t="s">
        <v>424</v>
      </c>
      <c r="C4308" s="59" t="s">
        <v>461</v>
      </c>
      <c r="D43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08" s="119" t="s">
        <v>4770</v>
      </c>
      <c r="F4308" s="76" t="s">
        <v>526</v>
      </c>
      <c r="G43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08" s="78">
        <v>573</v>
      </c>
      <c r="J4308" s="52">
        <v>2.61111</v>
      </c>
      <c r="K4308" s="60">
        <f>Tabla3[[#This Row],[PRECIOS]]-Tabla3[[#This Row],[PRECIOS]]*10%</f>
        <v>2.3499989999999999</v>
      </c>
      <c r="L4308" s="101"/>
      <c r="M4308" s="61"/>
      <c r="N4308" s="55">
        <f>IFERROR(Tabla3[[#This Row],[PRECIOS]]-Tabla3[[#This Row],[PRECIOS]]*Tabla3[[#This Row],[% PRODUCTO]]," ")</f>
        <v>2.61111</v>
      </c>
      <c r="O4308" s="61"/>
      <c r="P4308" s="55">
        <f>IFERROR(Tabla3[[#This Row],[OCULTAR2]]-Tabla3[[#This Row],[OCULTAR2]]*Tabla3[[#This Row],[% LÍNEA]]," ")</f>
        <v>2.61111</v>
      </c>
      <c r="Q4308" s="56">
        <f>IFERROR(Tabla3[[#This Row],[% PRODUCTO]]+Tabla3[[#This Row],[% LÍNEA]]," ")</f>
        <v>0</v>
      </c>
      <c r="R4308" s="60">
        <f>Tabla3[[#This Row],[OCULTAR3]]</f>
        <v>2.61111</v>
      </c>
      <c r="S4308" s="60">
        <f>Tabla3[[#This Row],[PRECIO SIN %]]-Tabla3[[#This Row],[PRECIO SIN %]]*10%</f>
        <v>2.3499989999999999</v>
      </c>
      <c r="T4308" s="80">
        <f>(Tabla3[[#This Row],[PRECIO CON DESCT.]]-(Tabla3[[#This Row],[PRECIO CON DESCT.]]*$T$6))</f>
        <v>1.48049937</v>
      </c>
      <c r="U4308" s="96"/>
      <c r="V4308" s="94">
        <f>Tabla3[[#This Row],[PRECIO %      en $]]*Tabla3[[#This Row],[PEDIDO ]]</f>
        <v>0</v>
      </c>
      <c r="W4308" s="57">
        <f>Tabla3[[#This Row],[PRECIO CON DESCT.]]*Tabla3[[#This Row],[PEDIDO ]]</f>
        <v>0</v>
      </c>
      <c r="X4308" s="58">
        <f>Tabla3[[#This Row],[PRECIO SIN %]]*Tabla3[[#This Row],[PEDIDO ]]</f>
        <v>0</v>
      </c>
    </row>
    <row r="4309" spans="1:24" ht="33" customHeight="1" x14ac:dyDescent="0.4">
      <c r="A4309" s="124">
        <v>7595481000241</v>
      </c>
      <c r="B4309" s="51" t="s">
        <v>424</v>
      </c>
      <c r="C4309" s="51" t="s">
        <v>461</v>
      </c>
      <c r="D43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09" s="118" t="s">
        <v>4771</v>
      </c>
      <c r="F4309" s="75" t="s">
        <v>526</v>
      </c>
      <c r="G43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09" s="77">
        <v>478</v>
      </c>
      <c r="J4309" s="52">
        <v>2.61111</v>
      </c>
      <c r="K4309" s="53">
        <f>Tabla3[[#This Row],[PRECIOS]]-Tabla3[[#This Row],[PRECIOS]]*10%</f>
        <v>2.3499989999999999</v>
      </c>
      <c r="L4309" s="101"/>
      <c r="M4309" s="54"/>
      <c r="N4309" s="55">
        <f>IFERROR(Tabla3[[#This Row],[PRECIOS]]-Tabla3[[#This Row],[PRECIOS]]*Tabla3[[#This Row],[% PRODUCTO]]," ")</f>
        <v>2.61111</v>
      </c>
      <c r="O4309" s="54"/>
      <c r="P4309" s="55">
        <f>IFERROR(Tabla3[[#This Row],[OCULTAR2]]-Tabla3[[#This Row],[OCULTAR2]]*Tabla3[[#This Row],[% LÍNEA]]," ")</f>
        <v>2.61111</v>
      </c>
      <c r="Q4309" s="56">
        <f>IFERROR(Tabla3[[#This Row],[% PRODUCTO]]+Tabla3[[#This Row],[% LÍNEA]]," ")</f>
        <v>0</v>
      </c>
      <c r="R4309" s="53">
        <f>Tabla3[[#This Row],[OCULTAR3]]</f>
        <v>2.61111</v>
      </c>
      <c r="S4309" s="53">
        <f>Tabla3[[#This Row],[PRECIO SIN %]]-Tabla3[[#This Row],[PRECIO SIN %]]*10%</f>
        <v>2.3499989999999999</v>
      </c>
      <c r="T4309" s="80">
        <f>(Tabla3[[#This Row],[PRECIO CON DESCT.]]-(Tabla3[[#This Row],[PRECIO CON DESCT.]]*$T$6))</f>
        <v>1.48049937</v>
      </c>
      <c r="U4309" s="96"/>
      <c r="V4309" s="94">
        <f>Tabla3[[#This Row],[PRECIO %      en $]]*Tabla3[[#This Row],[PEDIDO ]]</f>
        <v>0</v>
      </c>
      <c r="W4309" s="57">
        <f>Tabla3[[#This Row],[PRECIO CON DESCT.]]*Tabla3[[#This Row],[PEDIDO ]]</f>
        <v>0</v>
      </c>
      <c r="X4309" s="58">
        <f>Tabla3[[#This Row],[PRECIO SIN %]]*Tabla3[[#This Row],[PEDIDO ]]</f>
        <v>0</v>
      </c>
    </row>
    <row r="4310" spans="1:24" ht="33" customHeight="1" x14ac:dyDescent="0.4">
      <c r="A4310" s="125">
        <v>7891150019560</v>
      </c>
      <c r="B4310" s="59" t="s">
        <v>424</v>
      </c>
      <c r="C4310" s="59" t="s">
        <v>452</v>
      </c>
      <c r="D43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10" s="119" t="s">
        <v>4772</v>
      </c>
      <c r="F4310" s="76" t="s">
        <v>526</v>
      </c>
      <c r="G43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10" s="78">
        <v>31</v>
      </c>
      <c r="J4310" s="52">
        <v>1.95556</v>
      </c>
      <c r="K4310" s="60">
        <f>Tabla3[[#This Row],[PRECIOS]]-Tabla3[[#This Row],[PRECIOS]]*10%</f>
        <v>1.7600039999999999</v>
      </c>
      <c r="L4310" s="101"/>
      <c r="M4310" s="61"/>
      <c r="N4310" s="55">
        <f>IFERROR(Tabla3[[#This Row],[PRECIOS]]-Tabla3[[#This Row],[PRECIOS]]*Tabla3[[#This Row],[% PRODUCTO]]," ")</f>
        <v>1.95556</v>
      </c>
      <c r="O4310" s="61"/>
      <c r="P4310" s="55">
        <f>IFERROR(Tabla3[[#This Row],[OCULTAR2]]-Tabla3[[#This Row],[OCULTAR2]]*Tabla3[[#This Row],[% LÍNEA]]," ")</f>
        <v>1.95556</v>
      </c>
      <c r="Q4310" s="56">
        <f>IFERROR(Tabla3[[#This Row],[% PRODUCTO]]+Tabla3[[#This Row],[% LÍNEA]]," ")</f>
        <v>0</v>
      </c>
      <c r="R4310" s="60">
        <f>Tabla3[[#This Row],[OCULTAR3]]</f>
        <v>1.95556</v>
      </c>
      <c r="S4310" s="60">
        <f>Tabla3[[#This Row],[PRECIO SIN %]]-Tabla3[[#This Row],[PRECIO SIN %]]*10%</f>
        <v>1.7600039999999999</v>
      </c>
      <c r="T4310" s="80">
        <f>(Tabla3[[#This Row],[PRECIO CON DESCT.]]-(Tabla3[[#This Row],[PRECIO CON DESCT.]]*$T$6))</f>
        <v>1.1088025199999998</v>
      </c>
      <c r="U4310" s="96"/>
      <c r="V4310" s="94">
        <f>Tabla3[[#This Row],[PRECIO %      en $]]*Tabla3[[#This Row],[PEDIDO ]]</f>
        <v>0</v>
      </c>
      <c r="W4310" s="57">
        <f>Tabla3[[#This Row],[PRECIO CON DESCT.]]*Tabla3[[#This Row],[PEDIDO ]]</f>
        <v>0</v>
      </c>
      <c r="X4310" s="58">
        <f>Tabla3[[#This Row],[PRECIO SIN %]]*Tabla3[[#This Row],[PEDIDO ]]</f>
        <v>0</v>
      </c>
    </row>
    <row r="4311" spans="1:24" ht="33" customHeight="1" x14ac:dyDescent="0.4">
      <c r="A4311" s="124">
        <v>7891150034075</v>
      </c>
      <c r="B4311" s="51" t="s">
        <v>424</v>
      </c>
      <c r="C4311" s="51" t="s">
        <v>452</v>
      </c>
      <c r="D43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11" s="118" t="s">
        <v>4773</v>
      </c>
      <c r="F4311" s="75" t="s">
        <v>526</v>
      </c>
      <c r="G43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11" s="77">
        <v>5</v>
      </c>
      <c r="J4311" s="52">
        <v>1.87778</v>
      </c>
      <c r="K4311" s="53">
        <f>Tabla3[[#This Row],[PRECIOS]]-Tabla3[[#This Row],[PRECIOS]]*10%</f>
        <v>1.690002</v>
      </c>
      <c r="L4311" s="101"/>
      <c r="M4311" s="54"/>
      <c r="N4311" s="55">
        <f>IFERROR(Tabla3[[#This Row],[PRECIOS]]-Tabla3[[#This Row],[PRECIOS]]*Tabla3[[#This Row],[% PRODUCTO]]," ")</f>
        <v>1.87778</v>
      </c>
      <c r="O4311" s="54"/>
      <c r="P4311" s="55">
        <f>IFERROR(Tabla3[[#This Row],[OCULTAR2]]-Tabla3[[#This Row],[OCULTAR2]]*Tabla3[[#This Row],[% LÍNEA]]," ")</f>
        <v>1.87778</v>
      </c>
      <c r="Q4311" s="56">
        <f>IFERROR(Tabla3[[#This Row],[% PRODUCTO]]+Tabla3[[#This Row],[% LÍNEA]]," ")</f>
        <v>0</v>
      </c>
      <c r="R4311" s="53">
        <f>Tabla3[[#This Row],[OCULTAR3]]</f>
        <v>1.87778</v>
      </c>
      <c r="S4311" s="53">
        <f>Tabla3[[#This Row],[PRECIO SIN %]]-Tabla3[[#This Row],[PRECIO SIN %]]*10%</f>
        <v>1.690002</v>
      </c>
      <c r="T4311" s="80">
        <f>(Tabla3[[#This Row],[PRECIO CON DESCT.]]-(Tabla3[[#This Row],[PRECIO CON DESCT.]]*$T$6))</f>
        <v>1.0647012600000001</v>
      </c>
      <c r="U4311" s="96"/>
      <c r="V4311" s="94">
        <f>Tabla3[[#This Row],[PRECIO %      en $]]*Tabla3[[#This Row],[PEDIDO ]]</f>
        <v>0</v>
      </c>
      <c r="W4311" s="57">
        <f>Tabla3[[#This Row],[PRECIO CON DESCT.]]*Tabla3[[#This Row],[PEDIDO ]]</f>
        <v>0</v>
      </c>
      <c r="X4311" s="58">
        <f>Tabla3[[#This Row],[PRECIO SIN %]]*Tabla3[[#This Row],[PEDIDO ]]</f>
        <v>0</v>
      </c>
    </row>
    <row r="4312" spans="1:24" ht="33" customHeight="1" x14ac:dyDescent="0.4">
      <c r="A4312" s="125">
        <v>7898422746759</v>
      </c>
      <c r="B4312" s="59" t="s">
        <v>424</v>
      </c>
      <c r="C4312" s="59" t="s">
        <v>452</v>
      </c>
      <c r="D43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12" s="119" t="s">
        <v>4774</v>
      </c>
      <c r="F4312" s="76" t="s">
        <v>526</v>
      </c>
      <c r="G43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12" s="78">
        <v>54</v>
      </c>
      <c r="J4312" s="52">
        <v>1.9666699999999999</v>
      </c>
      <c r="K4312" s="60">
        <f>Tabla3[[#This Row],[PRECIOS]]-Tabla3[[#This Row],[PRECIOS]]*10%</f>
        <v>1.770003</v>
      </c>
      <c r="L4312" s="101"/>
      <c r="M4312" s="61"/>
      <c r="N4312" s="55">
        <f>IFERROR(Tabla3[[#This Row],[PRECIOS]]-Tabla3[[#This Row],[PRECIOS]]*Tabla3[[#This Row],[% PRODUCTO]]," ")</f>
        <v>1.9666699999999999</v>
      </c>
      <c r="O4312" s="61"/>
      <c r="P4312" s="55">
        <f>IFERROR(Tabla3[[#This Row],[OCULTAR2]]-Tabla3[[#This Row],[OCULTAR2]]*Tabla3[[#This Row],[% LÍNEA]]," ")</f>
        <v>1.9666699999999999</v>
      </c>
      <c r="Q4312" s="56">
        <f>IFERROR(Tabla3[[#This Row],[% PRODUCTO]]+Tabla3[[#This Row],[% LÍNEA]]," ")</f>
        <v>0</v>
      </c>
      <c r="R4312" s="60">
        <f>Tabla3[[#This Row],[OCULTAR3]]</f>
        <v>1.9666699999999999</v>
      </c>
      <c r="S4312" s="60">
        <f>Tabla3[[#This Row],[PRECIO SIN %]]-Tabla3[[#This Row],[PRECIO SIN %]]*10%</f>
        <v>1.770003</v>
      </c>
      <c r="T4312" s="80">
        <f>(Tabla3[[#This Row],[PRECIO CON DESCT.]]-(Tabla3[[#This Row],[PRECIO CON DESCT.]]*$T$6))</f>
        <v>1.11510189</v>
      </c>
      <c r="U4312" s="96"/>
      <c r="V4312" s="94">
        <f>Tabla3[[#This Row],[PRECIO %      en $]]*Tabla3[[#This Row],[PEDIDO ]]</f>
        <v>0</v>
      </c>
      <c r="W4312" s="57">
        <f>Tabla3[[#This Row],[PRECIO CON DESCT.]]*Tabla3[[#This Row],[PEDIDO ]]</f>
        <v>0</v>
      </c>
      <c r="X4312" s="58">
        <f>Tabla3[[#This Row],[PRECIO SIN %]]*Tabla3[[#This Row],[PEDIDO ]]</f>
        <v>0</v>
      </c>
    </row>
    <row r="4313" spans="1:24" ht="33" customHeight="1" x14ac:dyDescent="0.4">
      <c r="A4313" s="124">
        <v>7891150046481</v>
      </c>
      <c r="B4313" s="51" t="s">
        <v>424</v>
      </c>
      <c r="C4313" s="51" t="s">
        <v>452</v>
      </c>
      <c r="D43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13" s="118" t="s">
        <v>4775</v>
      </c>
      <c r="F4313" s="75" t="s">
        <v>526</v>
      </c>
      <c r="G43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13" s="77">
        <v>114</v>
      </c>
      <c r="J4313" s="52">
        <v>6.1666699999999999</v>
      </c>
      <c r="K4313" s="53">
        <f>Tabla3[[#This Row],[PRECIOS]]-Tabla3[[#This Row],[PRECIOS]]*10%</f>
        <v>5.5500030000000002</v>
      </c>
      <c r="L4313" s="101"/>
      <c r="M4313" s="54"/>
      <c r="N4313" s="55">
        <f>IFERROR(Tabla3[[#This Row],[PRECIOS]]-Tabla3[[#This Row],[PRECIOS]]*Tabla3[[#This Row],[% PRODUCTO]]," ")</f>
        <v>6.1666699999999999</v>
      </c>
      <c r="O4313" s="54"/>
      <c r="P4313" s="55">
        <f>IFERROR(Tabla3[[#This Row],[OCULTAR2]]-Tabla3[[#This Row],[OCULTAR2]]*Tabla3[[#This Row],[% LÍNEA]]," ")</f>
        <v>6.1666699999999999</v>
      </c>
      <c r="Q4313" s="56">
        <f>IFERROR(Tabla3[[#This Row],[% PRODUCTO]]+Tabla3[[#This Row],[% LÍNEA]]," ")</f>
        <v>0</v>
      </c>
      <c r="R4313" s="53">
        <f>Tabla3[[#This Row],[OCULTAR3]]</f>
        <v>6.1666699999999999</v>
      </c>
      <c r="S4313" s="53">
        <f>Tabla3[[#This Row],[PRECIO SIN %]]-Tabla3[[#This Row],[PRECIO SIN %]]*10%</f>
        <v>5.5500030000000002</v>
      </c>
      <c r="T4313" s="80">
        <f>(Tabla3[[#This Row],[PRECIO CON DESCT.]]-(Tabla3[[#This Row],[PRECIO CON DESCT.]]*$T$6))</f>
        <v>3.4965018900000002</v>
      </c>
      <c r="U4313" s="96"/>
      <c r="V4313" s="94">
        <f>Tabla3[[#This Row],[PRECIO %      en $]]*Tabla3[[#This Row],[PEDIDO ]]</f>
        <v>0</v>
      </c>
      <c r="W4313" s="57">
        <f>Tabla3[[#This Row],[PRECIO CON DESCT.]]*Tabla3[[#This Row],[PEDIDO ]]</f>
        <v>0</v>
      </c>
      <c r="X4313" s="58">
        <f>Tabla3[[#This Row],[PRECIO SIN %]]*Tabla3[[#This Row],[PEDIDO ]]</f>
        <v>0</v>
      </c>
    </row>
    <row r="4314" spans="1:24" ht="33" customHeight="1" x14ac:dyDescent="0.4">
      <c r="A4314" s="124">
        <v>7599740000034</v>
      </c>
      <c r="B4314" s="51" t="s">
        <v>424</v>
      </c>
      <c r="C4314" s="51" t="s">
        <v>458</v>
      </c>
      <c r="D43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14" s="118" t="s">
        <v>4776</v>
      </c>
      <c r="F4314" s="75" t="s">
        <v>526</v>
      </c>
      <c r="G43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14" s="77">
        <v>449</v>
      </c>
      <c r="J4314" s="52">
        <v>9.1222200000000004</v>
      </c>
      <c r="K4314" s="53">
        <f>Tabla3[[#This Row],[PRECIOS]]-Tabla3[[#This Row],[PRECIOS]]*10%</f>
        <v>8.2099980000000006</v>
      </c>
      <c r="L4314" s="101"/>
      <c r="M4314" s="54"/>
      <c r="N4314" s="55">
        <f>IFERROR(Tabla3[[#This Row],[PRECIOS]]-Tabla3[[#This Row],[PRECIOS]]*Tabla3[[#This Row],[% PRODUCTO]]," ")</f>
        <v>9.1222200000000004</v>
      </c>
      <c r="O4314" s="54"/>
      <c r="P4314" s="55">
        <f>IFERROR(Tabla3[[#This Row],[OCULTAR2]]-Tabla3[[#This Row],[OCULTAR2]]*Tabla3[[#This Row],[% LÍNEA]]," ")</f>
        <v>9.1222200000000004</v>
      </c>
      <c r="Q4314" s="56">
        <f>IFERROR(Tabla3[[#This Row],[% PRODUCTO]]+Tabla3[[#This Row],[% LÍNEA]]," ")</f>
        <v>0</v>
      </c>
      <c r="R4314" s="53">
        <f>Tabla3[[#This Row],[OCULTAR3]]</f>
        <v>9.1222200000000004</v>
      </c>
      <c r="S4314" s="53">
        <f>Tabla3[[#This Row],[PRECIO SIN %]]-Tabla3[[#This Row],[PRECIO SIN %]]*10%</f>
        <v>8.2099980000000006</v>
      </c>
      <c r="T4314" s="80">
        <f>(Tabla3[[#This Row],[PRECIO CON DESCT.]]-(Tabla3[[#This Row],[PRECIO CON DESCT.]]*$T$6))</f>
        <v>5.1722987400000004</v>
      </c>
      <c r="U4314" s="96"/>
      <c r="V4314" s="94">
        <f>Tabla3[[#This Row],[PRECIO %      en $]]*Tabla3[[#This Row],[PEDIDO ]]</f>
        <v>0</v>
      </c>
      <c r="W4314" s="57">
        <f>Tabla3[[#This Row],[PRECIO CON DESCT.]]*Tabla3[[#This Row],[PEDIDO ]]</f>
        <v>0</v>
      </c>
      <c r="X4314" s="58">
        <f>Tabla3[[#This Row],[PRECIO SIN %]]*Tabla3[[#This Row],[PEDIDO ]]</f>
        <v>0</v>
      </c>
    </row>
    <row r="4315" spans="1:24" ht="33" customHeight="1" x14ac:dyDescent="0.4">
      <c r="A4315" s="125">
        <v>7599740000027</v>
      </c>
      <c r="B4315" s="59" t="s">
        <v>424</v>
      </c>
      <c r="C4315" s="59" t="s">
        <v>458</v>
      </c>
      <c r="D43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15" s="119" t="s">
        <v>4777</v>
      </c>
      <c r="F4315" s="76" t="s">
        <v>526</v>
      </c>
      <c r="G43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15" s="78">
        <v>362</v>
      </c>
      <c r="J4315" s="52">
        <v>8.9333299999999998</v>
      </c>
      <c r="K4315" s="60">
        <f>Tabla3[[#This Row],[PRECIOS]]-Tabla3[[#This Row],[PRECIOS]]*10%</f>
        <v>8.0399969999999996</v>
      </c>
      <c r="L4315" s="101"/>
      <c r="M4315" s="61"/>
      <c r="N4315" s="55">
        <f>IFERROR(Tabla3[[#This Row],[PRECIOS]]-Tabla3[[#This Row],[PRECIOS]]*Tabla3[[#This Row],[% PRODUCTO]]," ")</f>
        <v>8.9333299999999998</v>
      </c>
      <c r="O4315" s="61"/>
      <c r="P4315" s="55">
        <f>IFERROR(Tabla3[[#This Row],[OCULTAR2]]-Tabla3[[#This Row],[OCULTAR2]]*Tabla3[[#This Row],[% LÍNEA]]," ")</f>
        <v>8.9333299999999998</v>
      </c>
      <c r="Q4315" s="56">
        <f>IFERROR(Tabla3[[#This Row],[% PRODUCTO]]+Tabla3[[#This Row],[% LÍNEA]]," ")</f>
        <v>0</v>
      </c>
      <c r="R4315" s="60">
        <f>Tabla3[[#This Row],[OCULTAR3]]</f>
        <v>8.9333299999999998</v>
      </c>
      <c r="S4315" s="60">
        <f>Tabla3[[#This Row],[PRECIO SIN %]]-Tabla3[[#This Row],[PRECIO SIN %]]*10%</f>
        <v>8.0399969999999996</v>
      </c>
      <c r="T4315" s="80">
        <f>(Tabla3[[#This Row],[PRECIO CON DESCT.]]-(Tabla3[[#This Row],[PRECIO CON DESCT.]]*$T$6))</f>
        <v>5.0651981099999999</v>
      </c>
      <c r="U4315" s="96"/>
      <c r="V4315" s="94">
        <f>Tabla3[[#This Row],[PRECIO %      en $]]*Tabla3[[#This Row],[PEDIDO ]]</f>
        <v>0</v>
      </c>
      <c r="W4315" s="57">
        <f>Tabla3[[#This Row],[PRECIO CON DESCT.]]*Tabla3[[#This Row],[PEDIDO ]]</f>
        <v>0</v>
      </c>
      <c r="X4315" s="58">
        <f>Tabla3[[#This Row],[PRECIO SIN %]]*Tabla3[[#This Row],[PEDIDO ]]</f>
        <v>0</v>
      </c>
    </row>
    <row r="4316" spans="1:24" ht="33" customHeight="1" x14ac:dyDescent="0.4">
      <c r="A4316" s="124">
        <v>7599740000041</v>
      </c>
      <c r="B4316" s="51" t="s">
        <v>424</v>
      </c>
      <c r="C4316" s="51" t="s">
        <v>458</v>
      </c>
      <c r="D43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16" s="118" t="s">
        <v>4778</v>
      </c>
      <c r="F4316" s="75" t="s">
        <v>526</v>
      </c>
      <c r="G43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16" s="77">
        <v>339</v>
      </c>
      <c r="J4316" s="52">
        <v>9</v>
      </c>
      <c r="K4316" s="53">
        <f>Tabla3[[#This Row],[PRECIOS]]-Tabla3[[#This Row],[PRECIOS]]*10%</f>
        <v>8.1</v>
      </c>
      <c r="L4316" s="101"/>
      <c r="M4316" s="54"/>
      <c r="N4316" s="55">
        <f>IFERROR(Tabla3[[#This Row],[PRECIOS]]-Tabla3[[#This Row],[PRECIOS]]*Tabla3[[#This Row],[% PRODUCTO]]," ")</f>
        <v>9</v>
      </c>
      <c r="O4316" s="54"/>
      <c r="P4316" s="55">
        <f>IFERROR(Tabla3[[#This Row],[OCULTAR2]]-Tabla3[[#This Row],[OCULTAR2]]*Tabla3[[#This Row],[% LÍNEA]]," ")</f>
        <v>9</v>
      </c>
      <c r="Q4316" s="56">
        <f>IFERROR(Tabla3[[#This Row],[% PRODUCTO]]+Tabla3[[#This Row],[% LÍNEA]]," ")</f>
        <v>0</v>
      </c>
      <c r="R4316" s="53">
        <f>Tabla3[[#This Row],[OCULTAR3]]</f>
        <v>9</v>
      </c>
      <c r="S4316" s="53">
        <f>Tabla3[[#This Row],[PRECIO SIN %]]-Tabla3[[#This Row],[PRECIO SIN %]]*10%</f>
        <v>8.1</v>
      </c>
      <c r="T4316" s="80">
        <f>(Tabla3[[#This Row],[PRECIO CON DESCT.]]-(Tabla3[[#This Row],[PRECIO CON DESCT.]]*$T$6))</f>
        <v>5.1029999999999998</v>
      </c>
      <c r="U4316" s="96"/>
      <c r="V4316" s="94">
        <f>Tabla3[[#This Row],[PRECIO %      en $]]*Tabla3[[#This Row],[PEDIDO ]]</f>
        <v>0</v>
      </c>
      <c r="W4316" s="57">
        <f>Tabla3[[#This Row],[PRECIO CON DESCT.]]*Tabla3[[#This Row],[PEDIDO ]]</f>
        <v>0</v>
      </c>
      <c r="X4316" s="58">
        <f>Tabla3[[#This Row],[PRECIO SIN %]]*Tabla3[[#This Row],[PEDIDO ]]</f>
        <v>0</v>
      </c>
    </row>
    <row r="4317" spans="1:24" ht="33" customHeight="1" x14ac:dyDescent="0.4">
      <c r="A4317" s="125">
        <v>7599740000157</v>
      </c>
      <c r="B4317" s="59" t="s">
        <v>424</v>
      </c>
      <c r="C4317" s="59" t="s">
        <v>458</v>
      </c>
      <c r="D43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17" s="119" t="s">
        <v>4779</v>
      </c>
      <c r="F4317" s="76" t="s">
        <v>526</v>
      </c>
      <c r="G43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17" s="78">
        <v>476</v>
      </c>
      <c r="J4317" s="52">
        <v>9</v>
      </c>
      <c r="K4317" s="60">
        <f>Tabla3[[#This Row],[PRECIOS]]-Tabla3[[#This Row],[PRECIOS]]*10%</f>
        <v>8.1</v>
      </c>
      <c r="L4317" s="101"/>
      <c r="M4317" s="61"/>
      <c r="N4317" s="55">
        <f>IFERROR(Tabla3[[#This Row],[PRECIOS]]-Tabla3[[#This Row],[PRECIOS]]*Tabla3[[#This Row],[% PRODUCTO]]," ")</f>
        <v>9</v>
      </c>
      <c r="O4317" s="61"/>
      <c r="P4317" s="55">
        <f>IFERROR(Tabla3[[#This Row],[OCULTAR2]]-Tabla3[[#This Row],[OCULTAR2]]*Tabla3[[#This Row],[% LÍNEA]]," ")</f>
        <v>9</v>
      </c>
      <c r="Q4317" s="56">
        <f>IFERROR(Tabla3[[#This Row],[% PRODUCTO]]+Tabla3[[#This Row],[% LÍNEA]]," ")</f>
        <v>0</v>
      </c>
      <c r="R4317" s="60">
        <f>Tabla3[[#This Row],[OCULTAR3]]</f>
        <v>9</v>
      </c>
      <c r="S4317" s="60">
        <f>Tabla3[[#This Row],[PRECIO SIN %]]-Tabla3[[#This Row],[PRECIO SIN %]]*10%</f>
        <v>8.1</v>
      </c>
      <c r="T4317" s="80">
        <f>(Tabla3[[#This Row],[PRECIO CON DESCT.]]-(Tabla3[[#This Row],[PRECIO CON DESCT.]]*$T$6))</f>
        <v>5.1029999999999998</v>
      </c>
      <c r="U4317" s="96"/>
      <c r="V4317" s="94">
        <f>Tabla3[[#This Row],[PRECIO %      en $]]*Tabla3[[#This Row],[PEDIDO ]]</f>
        <v>0</v>
      </c>
      <c r="W4317" s="57">
        <f>Tabla3[[#This Row],[PRECIO CON DESCT.]]*Tabla3[[#This Row],[PEDIDO ]]</f>
        <v>0</v>
      </c>
      <c r="X4317" s="58">
        <f>Tabla3[[#This Row],[PRECIO SIN %]]*Tabla3[[#This Row],[PEDIDO ]]</f>
        <v>0</v>
      </c>
    </row>
    <row r="4318" spans="1:24" ht="33" customHeight="1" x14ac:dyDescent="0.4">
      <c r="A4318" s="124">
        <v>7702026177546</v>
      </c>
      <c r="B4318" s="51" t="s">
        <v>424</v>
      </c>
      <c r="C4318" s="51" t="s">
        <v>462</v>
      </c>
      <c r="D43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18" s="118" t="s">
        <v>4780</v>
      </c>
      <c r="F4318" s="75" t="s">
        <v>526</v>
      </c>
      <c r="G43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18" s="77">
        <v>56</v>
      </c>
      <c r="J4318" s="52">
        <v>4.7777799999999999</v>
      </c>
      <c r="K4318" s="53">
        <f>Tabla3[[#This Row],[PRECIOS]]-Tabla3[[#This Row],[PRECIOS]]*10%</f>
        <v>4.3000020000000001</v>
      </c>
      <c r="L4318" s="101"/>
      <c r="M4318" s="54"/>
      <c r="N4318" s="55">
        <f>IFERROR(Tabla3[[#This Row],[PRECIOS]]-Tabla3[[#This Row],[PRECIOS]]*Tabla3[[#This Row],[% PRODUCTO]]," ")</f>
        <v>4.7777799999999999</v>
      </c>
      <c r="O4318" s="54"/>
      <c r="P4318" s="55">
        <f>IFERROR(Tabla3[[#This Row],[OCULTAR2]]-Tabla3[[#This Row],[OCULTAR2]]*Tabla3[[#This Row],[% LÍNEA]]," ")</f>
        <v>4.7777799999999999</v>
      </c>
      <c r="Q4318" s="56">
        <f>IFERROR(Tabla3[[#This Row],[% PRODUCTO]]+Tabla3[[#This Row],[% LÍNEA]]," ")</f>
        <v>0</v>
      </c>
      <c r="R4318" s="53">
        <f>Tabla3[[#This Row],[OCULTAR3]]</f>
        <v>4.7777799999999999</v>
      </c>
      <c r="S4318" s="53">
        <f>Tabla3[[#This Row],[PRECIO SIN %]]-Tabla3[[#This Row],[PRECIO SIN %]]*10%</f>
        <v>4.3000020000000001</v>
      </c>
      <c r="T4318" s="80">
        <f>(Tabla3[[#This Row],[PRECIO CON DESCT.]]-(Tabla3[[#This Row],[PRECIO CON DESCT.]]*$T$6))</f>
        <v>2.70900126</v>
      </c>
      <c r="U4318" s="96"/>
      <c r="V4318" s="94">
        <f>Tabla3[[#This Row],[PRECIO %      en $]]*Tabla3[[#This Row],[PEDIDO ]]</f>
        <v>0</v>
      </c>
      <c r="W4318" s="57">
        <f>Tabla3[[#This Row],[PRECIO CON DESCT.]]*Tabla3[[#This Row],[PEDIDO ]]</f>
        <v>0</v>
      </c>
      <c r="X4318" s="58">
        <f>Tabla3[[#This Row],[PRECIO SIN %]]*Tabla3[[#This Row],[PEDIDO ]]</f>
        <v>0</v>
      </c>
    </row>
    <row r="4319" spans="1:24" ht="33" customHeight="1" x14ac:dyDescent="0.4">
      <c r="A4319" s="125">
        <v>7702031318293</v>
      </c>
      <c r="B4319" s="59" t="s">
        <v>424</v>
      </c>
      <c r="C4319" s="59" t="s">
        <v>186</v>
      </c>
      <c r="D43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19" s="119" t="s">
        <v>4781</v>
      </c>
      <c r="F4319" s="76" t="s">
        <v>526</v>
      </c>
      <c r="G43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19" s="78">
        <v>15</v>
      </c>
      <c r="J4319" s="52">
        <v>5.3333300000000001</v>
      </c>
      <c r="K4319" s="60">
        <f>Tabla3[[#This Row],[PRECIOS]]-Tabla3[[#This Row],[PRECIOS]]*10%</f>
        <v>4.7999970000000003</v>
      </c>
      <c r="L4319" s="101"/>
      <c r="M4319" s="61"/>
      <c r="N4319" s="55">
        <f>IFERROR(Tabla3[[#This Row],[PRECIOS]]-Tabla3[[#This Row],[PRECIOS]]*Tabla3[[#This Row],[% PRODUCTO]]," ")</f>
        <v>5.3333300000000001</v>
      </c>
      <c r="O4319" s="61"/>
      <c r="P4319" s="55">
        <f>IFERROR(Tabla3[[#This Row],[OCULTAR2]]-Tabla3[[#This Row],[OCULTAR2]]*Tabla3[[#This Row],[% LÍNEA]]," ")</f>
        <v>5.3333300000000001</v>
      </c>
      <c r="Q4319" s="56">
        <f>IFERROR(Tabla3[[#This Row],[% PRODUCTO]]+Tabla3[[#This Row],[% LÍNEA]]," ")</f>
        <v>0</v>
      </c>
      <c r="R4319" s="60">
        <f>Tabla3[[#This Row],[OCULTAR3]]</f>
        <v>5.3333300000000001</v>
      </c>
      <c r="S4319" s="60">
        <f>Tabla3[[#This Row],[PRECIO SIN %]]-Tabla3[[#This Row],[PRECIO SIN %]]*10%</f>
        <v>4.7999970000000003</v>
      </c>
      <c r="T4319" s="80">
        <f>(Tabla3[[#This Row],[PRECIO CON DESCT.]]-(Tabla3[[#This Row],[PRECIO CON DESCT.]]*$T$6))</f>
        <v>3.02399811</v>
      </c>
      <c r="U4319" s="96"/>
      <c r="V4319" s="94">
        <f>Tabla3[[#This Row],[PRECIO %      en $]]*Tabla3[[#This Row],[PEDIDO ]]</f>
        <v>0</v>
      </c>
      <c r="W4319" s="57">
        <f>Tabla3[[#This Row],[PRECIO CON DESCT.]]*Tabla3[[#This Row],[PEDIDO ]]</f>
        <v>0</v>
      </c>
      <c r="X4319" s="58">
        <f>Tabla3[[#This Row],[PRECIO SIN %]]*Tabla3[[#This Row],[PEDIDO ]]</f>
        <v>0</v>
      </c>
    </row>
    <row r="4320" spans="1:24" ht="33" customHeight="1" x14ac:dyDescent="0.4">
      <c r="A4320" s="124">
        <v>8691262717779</v>
      </c>
      <c r="B4320" s="51" t="s">
        <v>424</v>
      </c>
      <c r="C4320" s="51" t="s">
        <v>185</v>
      </c>
      <c r="D43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20" s="118" t="s">
        <v>4782</v>
      </c>
      <c r="F4320" s="75" t="s">
        <v>526</v>
      </c>
      <c r="G43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20" s="77">
        <v>12</v>
      </c>
      <c r="J4320" s="52">
        <v>2.7777799999999999</v>
      </c>
      <c r="K4320" s="53">
        <f>Tabla3[[#This Row],[PRECIOS]]-Tabla3[[#This Row],[PRECIOS]]*10%</f>
        <v>2.5000019999999998</v>
      </c>
      <c r="L4320" s="101" t="s">
        <v>5327</v>
      </c>
      <c r="M4320" s="54"/>
      <c r="N4320" s="55">
        <f>IFERROR(Tabla3[[#This Row],[PRECIOS]]-Tabla3[[#This Row],[PRECIOS]]*Tabla3[[#This Row],[% PRODUCTO]]," ")</f>
        <v>2.7777799999999999</v>
      </c>
      <c r="O4320" s="54"/>
      <c r="P4320" s="55">
        <f>IFERROR(Tabla3[[#This Row],[OCULTAR2]]-Tabla3[[#This Row],[OCULTAR2]]*Tabla3[[#This Row],[% LÍNEA]]," ")</f>
        <v>2.7777799999999999</v>
      </c>
      <c r="Q4320" s="56">
        <f>IFERROR(Tabla3[[#This Row],[% PRODUCTO]]+Tabla3[[#This Row],[% LÍNEA]]," ")</f>
        <v>0</v>
      </c>
      <c r="R4320" s="53">
        <f>Tabla3[[#This Row],[OCULTAR3]]</f>
        <v>2.7777799999999999</v>
      </c>
      <c r="S4320" s="53">
        <f>Tabla3[[#This Row],[PRECIO SIN %]]-Tabla3[[#This Row],[PRECIO SIN %]]*10%</f>
        <v>2.5000019999999998</v>
      </c>
      <c r="T4320" s="80">
        <f>(Tabla3[[#This Row],[PRECIO CON DESCT.]]-(Tabla3[[#This Row],[PRECIO CON DESCT.]]*$T$6))</f>
        <v>1.5750012600000001</v>
      </c>
      <c r="U4320" s="96"/>
      <c r="V4320" s="94">
        <f>Tabla3[[#This Row],[PRECIO %      en $]]*Tabla3[[#This Row],[PEDIDO ]]</f>
        <v>0</v>
      </c>
      <c r="W4320" s="57">
        <f>Tabla3[[#This Row],[PRECIO CON DESCT.]]*Tabla3[[#This Row],[PEDIDO ]]</f>
        <v>0</v>
      </c>
      <c r="X4320" s="58">
        <f>Tabla3[[#This Row],[PRECIO SIN %]]*Tabla3[[#This Row],[PEDIDO ]]</f>
        <v>0</v>
      </c>
    </row>
    <row r="4321" spans="1:24" ht="33" customHeight="1" x14ac:dyDescent="0.4">
      <c r="A4321" s="125">
        <v>8691262717793</v>
      </c>
      <c r="B4321" s="59" t="s">
        <v>424</v>
      </c>
      <c r="C4321" s="59" t="s">
        <v>185</v>
      </c>
      <c r="D43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21" s="119" t="s">
        <v>4783</v>
      </c>
      <c r="F4321" s="76" t="s">
        <v>526</v>
      </c>
      <c r="G43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21" s="78">
        <v>1</v>
      </c>
      <c r="J4321" s="52">
        <v>2.7777799999999999</v>
      </c>
      <c r="K4321" s="60">
        <f>Tabla3[[#This Row],[PRECIOS]]-Tabla3[[#This Row],[PRECIOS]]*10%</f>
        <v>2.5000019999999998</v>
      </c>
      <c r="L4321" s="101" t="s">
        <v>5327</v>
      </c>
      <c r="M4321" s="61"/>
      <c r="N4321" s="55">
        <f>IFERROR(Tabla3[[#This Row],[PRECIOS]]-Tabla3[[#This Row],[PRECIOS]]*Tabla3[[#This Row],[% PRODUCTO]]," ")</f>
        <v>2.7777799999999999</v>
      </c>
      <c r="O4321" s="61"/>
      <c r="P4321" s="55">
        <f>IFERROR(Tabla3[[#This Row],[OCULTAR2]]-Tabla3[[#This Row],[OCULTAR2]]*Tabla3[[#This Row],[% LÍNEA]]," ")</f>
        <v>2.7777799999999999</v>
      </c>
      <c r="Q4321" s="56">
        <f>IFERROR(Tabla3[[#This Row],[% PRODUCTO]]+Tabla3[[#This Row],[% LÍNEA]]," ")</f>
        <v>0</v>
      </c>
      <c r="R4321" s="60">
        <f>Tabla3[[#This Row],[OCULTAR3]]</f>
        <v>2.7777799999999999</v>
      </c>
      <c r="S4321" s="60">
        <f>Tabla3[[#This Row],[PRECIO SIN %]]-Tabla3[[#This Row],[PRECIO SIN %]]*10%</f>
        <v>2.5000019999999998</v>
      </c>
      <c r="T4321" s="80">
        <f>(Tabla3[[#This Row],[PRECIO CON DESCT.]]-(Tabla3[[#This Row],[PRECIO CON DESCT.]]*$T$6))</f>
        <v>1.5750012600000001</v>
      </c>
      <c r="U4321" s="96"/>
      <c r="V4321" s="94">
        <f>Tabla3[[#This Row],[PRECIO %      en $]]*Tabla3[[#This Row],[PEDIDO ]]</f>
        <v>0</v>
      </c>
      <c r="W4321" s="57">
        <f>Tabla3[[#This Row],[PRECIO CON DESCT.]]*Tabla3[[#This Row],[PEDIDO ]]</f>
        <v>0</v>
      </c>
      <c r="X4321" s="58">
        <f>Tabla3[[#This Row],[PRECIO SIN %]]*Tabla3[[#This Row],[PEDIDO ]]</f>
        <v>0</v>
      </c>
    </row>
    <row r="4322" spans="1:24" ht="33" customHeight="1" x14ac:dyDescent="0.4">
      <c r="A4322" s="124">
        <v>8690607080271</v>
      </c>
      <c r="B4322" s="51" t="s">
        <v>424</v>
      </c>
      <c r="C4322" s="51" t="s">
        <v>185</v>
      </c>
      <c r="D43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22" s="118" t="s">
        <v>4784</v>
      </c>
      <c r="F4322" s="75" t="s">
        <v>526</v>
      </c>
      <c r="G43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22" s="77">
        <v>2</v>
      </c>
      <c r="J4322" s="52">
        <v>2.88889</v>
      </c>
      <c r="K4322" s="53">
        <f>Tabla3[[#This Row],[PRECIOS]]-Tabla3[[#This Row],[PRECIOS]]*10%</f>
        <v>2.6000009999999998</v>
      </c>
      <c r="L4322" s="101" t="s">
        <v>5327</v>
      </c>
      <c r="M4322" s="54"/>
      <c r="N4322" s="55">
        <f>IFERROR(Tabla3[[#This Row],[PRECIOS]]-Tabla3[[#This Row],[PRECIOS]]*Tabla3[[#This Row],[% PRODUCTO]]," ")</f>
        <v>2.88889</v>
      </c>
      <c r="O4322" s="54"/>
      <c r="P4322" s="55">
        <f>IFERROR(Tabla3[[#This Row],[OCULTAR2]]-Tabla3[[#This Row],[OCULTAR2]]*Tabla3[[#This Row],[% LÍNEA]]," ")</f>
        <v>2.88889</v>
      </c>
      <c r="Q4322" s="56">
        <f>IFERROR(Tabla3[[#This Row],[% PRODUCTO]]+Tabla3[[#This Row],[% LÍNEA]]," ")</f>
        <v>0</v>
      </c>
      <c r="R4322" s="53">
        <f>Tabla3[[#This Row],[OCULTAR3]]</f>
        <v>2.88889</v>
      </c>
      <c r="S4322" s="53">
        <f>Tabla3[[#This Row],[PRECIO SIN %]]-Tabla3[[#This Row],[PRECIO SIN %]]*10%</f>
        <v>2.6000009999999998</v>
      </c>
      <c r="T4322" s="80">
        <f>(Tabla3[[#This Row],[PRECIO CON DESCT.]]-(Tabla3[[#This Row],[PRECIO CON DESCT.]]*$T$6))</f>
        <v>1.6380006299999998</v>
      </c>
      <c r="U4322" s="96"/>
      <c r="V4322" s="94">
        <f>Tabla3[[#This Row],[PRECIO %      en $]]*Tabla3[[#This Row],[PEDIDO ]]</f>
        <v>0</v>
      </c>
      <c r="W4322" s="57">
        <f>Tabla3[[#This Row],[PRECIO CON DESCT.]]*Tabla3[[#This Row],[PEDIDO ]]</f>
        <v>0</v>
      </c>
      <c r="X4322" s="58">
        <f>Tabla3[[#This Row],[PRECIO SIN %]]*Tabla3[[#This Row],[PEDIDO ]]</f>
        <v>0</v>
      </c>
    </row>
    <row r="4323" spans="1:24" ht="33" customHeight="1" x14ac:dyDescent="0.4">
      <c r="A4323" s="125">
        <v>8690607080257</v>
      </c>
      <c r="B4323" s="59" t="s">
        <v>424</v>
      </c>
      <c r="C4323" s="59" t="s">
        <v>185</v>
      </c>
      <c r="D43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23" s="119" t="s">
        <v>4785</v>
      </c>
      <c r="F4323" s="76" t="s">
        <v>526</v>
      </c>
      <c r="G43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23" s="78">
        <v>1</v>
      </c>
      <c r="J4323" s="52">
        <v>2.88889</v>
      </c>
      <c r="K4323" s="60">
        <f>Tabla3[[#This Row],[PRECIOS]]-Tabla3[[#This Row],[PRECIOS]]*10%</f>
        <v>2.6000009999999998</v>
      </c>
      <c r="L4323" s="101" t="s">
        <v>5327</v>
      </c>
      <c r="M4323" s="61"/>
      <c r="N4323" s="55">
        <f>IFERROR(Tabla3[[#This Row],[PRECIOS]]-Tabla3[[#This Row],[PRECIOS]]*Tabla3[[#This Row],[% PRODUCTO]]," ")</f>
        <v>2.88889</v>
      </c>
      <c r="O4323" s="61"/>
      <c r="P4323" s="55">
        <f>IFERROR(Tabla3[[#This Row],[OCULTAR2]]-Tabla3[[#This Row],[OCULTAR2]]*Tabla3[[#This Row],[% LÍNEA]]," ")</f>
        <v>2.88889</v>
      </c>
      <c r="Q4323" s="56">
        <f>IFERROR(Tabla3[[#This Row],[% PRODUCTO]]+Tabla3[[#This Row],[% LÍNEA]]," ")</f>
        <v>0</v>
      </c>
      <c r="R4323" s="60">
        <f>Tabla3[[#This Row],[OCULTAR3]]</f>
        <v>2.88889</v>
      </c>
      <c r="S4323" s="60">
        <f>Tabla3[[#This Row],[PRECIO SIN %]]-Tabla3[[#This Row],[PRECIO SIN %]]*10%</f>
        <v>2.6000009999999998</v>
      </c>
      <c r="T4323" s="80">
        <f>(Tabla3[[#This Row],[PRECIO CON DESCT.]]-(Tabla3[[#This Row],[PRECIO CON DESCT.]]*$T$6))</f>
        <v>1.6380006299999998</v>
      </c>
      <c r="U4323" s="96"/>
      <c r="V4323" s="94">
        <f>Tabla3[[#This Row],[PRECIO %      en $]]*Tabla3[[#This Row],[PEDIDO ]]</f>
        <v>0</v>
      </c>
      <c r="W4323" s="57">
        <f>Tabla3[[#This Row],[PRECIO CON DESCT.]]*Tabla3[[#This Row],[PEDIDO ]]</f>
        <v>0</v>
      </c>
      <c r="X4323" s="58">
        <f>Tabla3[[#This Row],[PRECIO SIN %]]*Tabla3[[#This Row],[PEDIDO ]]</f>
        <v>0</v>
      </c>
    </row>
    <row r="4324" spans="1:24" ht="33" customHeight="1" x14ac:dyDescent="0.4">
      <c r="A4324" s="124">
        <v>1100198</v>
      </c>
      <c r="B4324" s="51" t="s">
        <v>424</v>
      </c>
      <c r="C4324" s="51" t="s">
        <v>194</v>
      </c>
      <c r="D43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24" s="118" t="s">
        <v>4786</v>
      </c>
      <c r="F4324" s="75" t="s">
        <v>537</v>
      </c>
      <c r="G43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24" s="77">
        <v>24</v>
      </c>
      <c r="J4324" s="52">
        <v>4.0555599999999998</v>
      </c>
      <c r="K4324" s="53">
        <f>Tabla3[[#This Row],[PRECIOS]]-Tabla3[[#This Row],[PRECIOS]]*10%</f>
        <v>3.650004</v>
      </c>
      <c r="L4324" s="101"/>
      <c r="M4324" s="54"/>
      <c r="N4324" s="55">
        <f>IFERROR(Tabla3[[#This Row],[PRECIOS]]-Tabla3[[#This Row],[PRECIOS]]*Tabla3[[#This Row],[% PRODUCTO]]," ")</f>
        <v>4.0555599999999998</v>
      </c>
      <c r="O4324" s="54"/>
      <c r="P4324" s="55">
        <f>IFERROR(Tabla3[[#This Row],[OCULTAR2]]-Tabla3[[#This Row],[OCULTAR2]]*Tabla3[[#This Row],[% LÍNEA]]," ")</f>
        <v>4.0555599999999998</v>
      </c>
      <c r="Q4324" s="56">
        <f>IFERROR(Tabla3[[#This Row],[% PRODUCTO]]+Tabla3[[#This Row],[% LÍNEA]]," ")</f>
        <v>0</v>
      </c>
      <c r="R4324" s="53">
        <f>Tabla3[[#This Row],[OCULTAR3]]</f>
        <v>4.0555599999999998</v>
      </c>
      <c r="S4324" s="53">
        <f>Tabla3[[#This Row],[PRECIO SIN %]]-Tabla3[[#This Row],[PRECIO SIN %]]*10%</f>
        <v>3.650004</v>
      </c>
      <c r="T4324" s="80">
        <f>(Tabla3[[#This Row],[PRECIO CON DESCT.]]-(Tabla3[[#This Row],[PRECIO CON DESCT.]]*$T$6))</f>
        <v>2.2995025199999999</v>
      </c>
      <c r="U4324" s="96"/>
      <c r="V4324" s="94">
        <f>Tabla3[[#This Row],[PRECIO %      en $]]*Tabla3[[#This Row],[PEDIDO ]]</f>
        <v>0</v>
      </c>
      <c r="W4324" s="57">
        <f>Tabla3[[#This Row],[PRECIO CON DESCT.]]*Tabla3[[#This Row],[PEDIDO ]]</f>
        <v>0</v>
      </c>
      <c r="X4324" s="58">
        <f>Tabla3[[#This Row],[PRECIO SIN %]]*Tabla3[[#This Row],[PEDIDO ]]</f>
        <v>0</v>
      </c>
    </row>
    <row r="4325" spans="1:24" ht="33" customHeight="1" x14ac:dyDescent="0.4">
      <c r="A4325" s="125">
        <v>7594001455813</v>
      </c>
      <c r="B4325" s="59" t="s">
        <v>424</v>
      </c>
      <c r="C4325" s="59" t="s">
        <v>427</v>
      </c>
      <c r="D43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25" s="119" t="s">
        <v>4787</v>
      </c>
      <c r="F4325" s="76" t="s">
        <v>537</v>
      </c>
      <c r="G43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25" s="78">
        <v>96</v>
      </c>
      <c r="J4325" s="52">
        <v>3.5777800000000002</v>
      </c>
      <c r="K4325" s="60">
        <f>Tabla3[[#This Row],[PRECIOS]]-Tabla3[[#This Row],[PRECIOS]]*10%</f>
        <v>3.220002</v>
      </c>
      <c r="L4325" s="101"/>
      <c r="M4325" s="61"/>
      <c r="N4325" s="55">
        <f>IFERROR(Tabla3[[#This Row],[PRECIOS]]-Tabla3[[#This Row],[PRECIOS]]*Tabla3[[#This Row],[% PRODUCTO]]," ")</f>
        <v>3.5777800000000002</v>
      </c>
      <c r="O4325" s="61"/>
      <c r="P4325" s="55">
        <f>IFERROR(Tabla3[[#This Row],[OCULTAR2]]-Tabla3[[#This Row],[OCULTAR2]]*Tabla3[[#This Row],[% LÍNEA]]," ")</f>
        <v>3.5777800000000002</v>
      </c>
      <c r="Q4325" s="56">
        <f>IFERROR(Tabla3[[#This Row],[% PRODUCTO]]+Tabla3[[#This Row],[% LÍNEA]]," ")</f>
        <v>0</v>
      </c>
      <c r="R4325" s="60">
        <f>Tabla3[[#This Row],[OCULTAR3]]</f>
        <v>3.5777800000000002</v>
      </c>
      <c r="S4325" s="60">
        <f>Tabla3[[#This Row],[PRECIO SIN %]]-Tabla3[[#This Row],[PRECIO SIN %]]*10%</f>
        <v>3.220002</v>
      </c>
      <c r="T4325" s="80">
        <f>(Tabla3[[#This Row],[PRECIO CON DESCT.]]-(Tabla3[[#This Row],[PRECIO CON DESCT.]]*$T$6))</f>
        <v>2.0286012600000003</v>
      </c>
      <c r="U4325" s="96"/>
      <c r="V4325" s="94">
        <f>Tabla3[[#This Row],[PRECIO %      en $]]*Tabla3[[#This Row],[PEDIDO ]]</f>
        <v>0</v>
      </c>
      <c r="W4325" s="57">
        <f>Tabla3[[#This Row],[PRECIO CON DESCT.]]*Tabla3[[#This Row],[PEDIDO ]]</f>
        <v>0</v>
      </c>
      <c r="X4325" s="58">
        <f>Tabla3[[#This Row],[PRECIO SIN %]]*Tabla3[[#This Row],[PEDIDO ]]</f>
        <v>0</v>
      </c>
    </row>
    <row r="4326" spans="1:24" ht="33" customHeight="1" x14ac:dyDescent="0.4">
      <c r="A4326" s="124"/>
      <c r="B4326" s="51" t="s">
        <v>424</v>
      </c>
      <c r="C4326" s="51" t="s">
        <v>359</v>
      </c>
      <c r="D43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26" s="118" t="s">
        <v>4788</v>
      </c>
      <c r="F4326" s="75" t="s">
        <v>526</v>
      </c>
      <c r="G43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26" s="77">
        <v>19</v>
      </c>
      <c r="J4326" s="52">
        <v>4.4444400000000002</v>
      </c>
      <c r="K4326" s="53">
        <f>Tabla3[[#This Row],[PRECIOS]]-Tabla3[[#This Row],[PRECIOS]]*10%</f>
        <v>3.9999960000000003</v>
      </c>
      <c r="L4326" s="101"/>
      <c r="M4326" s="54"/>
      <c r="N4326" s="55">
        <f>IFERROR(Tabla3[[#This Row],[PRECIOS]]-Tabla3[[#This Row],[PRECIOS]]*Tabla3[[#This Row],[% PRODUCTO]]," ")</f>
        <v>4.4444400000000002</v>
      </c>
      <c r="O4326" s="54"/>
      <c r="P4326" s="55">
        <f>IFERROR(Tabla3[[#This Row],[OCULTAR2]]-Tabla3[[#This Row],[OCULTAR2]]*Tabla3[[#This Row],[% LÍNEA]]," ")</f>
        <v>4.4444400000000002</v>
      </c>
      <c r="Q4326" s="56">
        <f>IFERROR(Tabla3[[#This Row],[% PRODUCTO]]+Tabla3[[#This Row],[% LÍNEA]]," ")</f>
        <v>0</v>
      </c>
      <c r="R4326" s="53">
        <f>Tabla3[[#This Row],[OCULTAR3]]</f>
        <v>4.4444400000000002</v>
      </c>
      <c r="S4326" s="53">
        <f>Tabla3[[#This Row],[PRECIO SIN %]]-Tabla3[[#This Row],[PRECIO SIN %]]*10%</f>
        <v>3.9999960000000003</v>
      </c>
      <c r="T4326" s="80">
        <f>(Tabla3[[#This Row],[PRECIO CON DESCT.]]-(Tabla3[[#This Row],[PRECIO CON DESCT.]]*$T$6))</f>
        <v>2.5199974800000002</v>
      </c>
      <c r="U4326" s="96"/>
      <c r="V4326" s="94">
        <f>Tabla3[[#This Row],[PRECIO %      en $]]*Tabla3[[#This Row],[PEDIDO ]]</f>
        <v>0</v>
      </c>
      <c r="W4326" s="57">
        <f>Tabla3[[#This Row],[PRECIO CON DESCT.]]*Tabla3[[#This Row],[PEDIDO ]]</f>
        <v>0</v>
      </c>
      <c r="X4326" s="58">
        <f>Tabla3[[#This Row],[PRECIO SIN %]]*Tabla3[[#This Row],[PEDIDO ]]</f>
        <v>0</v>
      </c>
    </row>
    <row r="4327" spans="1:24" ht="33" customHeight="1" x14ac:dyDescent="0.4">
      <c r="A4327" s="125"/>
      <c r="B4327" s="59" t="s">
        <v>424</v>
      </c>
      <c r="C4327" s="59" t="s">
        <v>359</v>
      </c>
      <c r="D43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27" s="119" t="s">
        <v>4789</v>
      </c>
      <c r="F4327" s="76" t="s">
        <v>526</v>
      </c>
      <c r="G43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27" s="78">
        <v>14</v>
      </c>
      <c r="J4327" s="52">
        <v>4.4444400000000002</v>
      </c>
      <c r="K4327" s="60">
        <f>Tabla3[[#This Row],[PRECIOS]]-Tabla3[[#This Row],[PRECIOS]]*10%</f>
        <v>3.9999960000000003</v>
      </c>
      <c r="L4327" s="101"/>
      <c r="M4327" s="61"/>
      <c r="N4327" s="55">
        <f>IFERROR(Tabla3[[#This Row],[PRECIOS]]-Tabla3[[#This Row],[PRECIOS]]*Tabla3[[#This Row],[% PRODUCTO]]," ")</f>
        <v>4.4444400000000002</v>
      </c>
      <c r="O4327" s="61"/>
      <c r="P4327" s="55">
        <f>IFERROR(Tabla3[[#This Row],[OCULTAR2]]-Tabla3[[#This Row],[OCULTAR2]]*Tabla3[[#This Row],[% LÍNEA]]," ")</f>
        <v>4.4444400000000002</v>
      </c>
      <c r="Q4327" s="56">
        <f>IFERROR(Tabla3[[#This Row],[% PRODUCTO]]+Tabla3[[#This Row],[% LÍNEA]]," ")</f>
        <v>0</v>
      </c>
      <c r="R4327" s="60">
        <f>Tabla3[[#This Row],[OCULTAR3]]</f>
        <v>4.4444400000000002</v>
      </c>
      <c r="S4327" s="60">
        <f>Tabla3[[#This Row],[PRECIO SIN %]]-Tabla3[[#This Row],[PRECIO SIN %]]*10%</f>
        <v>3.9999960000000003</v>
      </c>
      <c r="T4327" s="80">
        <f>(Tabla3[[#This Row],[PRECIO CON DESCT.]]-(Tabla3[[#This Row],[PRECIO CON DESCT.]]*$T$6))</f>
        <v>2.5199974800000002</v>
      </c>
      <c r="U4327" s="96"/>
      <c r="V4327" s="94">
        <f>Tabla3[[#This Row],[PRECIO %      en $]]*Tabla3[[#This Row],[PEDIDO ]]</f>
        <v>0</v>
      </c>
      <c r="W4327" s="57">
        <f>Tabla3[[#This Row],[PRECIO CON DESCT.]]*Tabla3[[#This Row],[PEDIDO ]]</f>
        <v>0</v>
      </c>
      <c r="X4327" s="58">
        <f>Tabla3[[#This Row],[PRECIO SIN %]]*Tabla3[[#This Row],[PEDIDO ]]</f>
        <v>0</v>
      </c>
    </row>
    <row r="4328" spans="1:24" ht="33" customHeight="1" x14ac:dyDescent="0.4">
      <c r="A4328" s="124"/>
      <c r="B4328" s="51" t="s">
        <v>424</v>
      </c>
      <c r="C4328" s="51" t="s">
        <v>359</v>
      </c>
      <c r="D43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28" s="118" t="s">
        <v>4790</v>
      </c>
      <c r="F4328" s="75" t="s">
        <v>526</v>
      </c>
      <c r="G43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28" s="77">
        <v>10</v>
      </c>
      <c r="J4328" s="52">
        <v>4.4444400000000002</v>
      </c>
      <c r="K4328" s="53">
        <f>Tabla3[[#This Row],[PRECIOS]]-Tabla3[[#This Row],[PRECIOS]]*10%</f>
        <v>3.9999960000000003</v>
      </c>
      <c r="L4328" s="101"/>
      <c r="M4328" s="54"/>
      <c r="N4328" s="55">
        <f>IFERROR(Tabla3[[#This Row],[PRECIOS]]-Tabla3[[#This Row],[PRECIOS]]*Tabla3[[#This Row],[% PRODUCTO]]," ")</f>
        <v>4.4444400000000002</v>
      </c>
      <c r="O4328" s="54"/>
      <c r="P4328" s="55">
        <f>IFERROR(Tabla3[[#This Row],[OCULTAR2]]-Tabla3[[#This Row],[OCULTAR2]]*Tabla3[[#This Row],[% LÍNEA]]," ")</f>
        <v>4.4444400000000002</v>
      </c>
      <c r="Q4328" s="56">
        <f>IFERROR(Tabla3[[#This Row],[% PRODUCTO]]+Tabla3[[#This Row],[% LÍNEA]]," ")</f>
        <v>0</v>
      </c>
      <c r="R4328" s="53">
        <f>Tabla3[[#This Row],[OCULTAR3]]</f>
        <v>4.4444400000000002</v>
      </c>
      <c r="S4328" s="53">
        <f>Tabla3[[#This Row],[PRECIO SIN %]]-Tabla3[[#This Row],[PRECIO SIN %]]*10%</f>
        <v>3.9999960000000003</v>
      </c>
      <c r="T4328" s="80">
        <f>(Tabla3[[#This Row],[PRECIO CON DESCT.]]-(Tabla3[[#This Row],[PRECIO CON DESCT.]]*$T$6))</f>
        <v>2.5199974800000002</v>
      </c>
      <c r="U4328" s="96"/>
      <c r="V4328" s="94">
        <f>Tabla3[[#This Row],[PRECIO %      en $]]*Tabla3[[#This Row],[PEDIDO ]]</f>
        <v>0</v>
      </c>
      <c r="W4328" s="57">
        <f>Tabla3[[#This Row],[PRECIO CON DESCT.]]*Tabla3[[#This Row],[PEDIDO ]]</f>
        <v>0</v>
      </c>
      <c r="X4328" s="58">
        <f>Tabla3[[#This Row],[PRECIO SIN %]]*Tabla3[[#This Row],[PEDIDO ]]</f>
        <v>0</v>
      </c>
    </row>
    <row r="4329" spans="1:24" ht="33" customHeight="1" x14ac:dyDescent="0.4">
      <c r="A4329" s="125">
        <v>7453038472173</v>
      </c>
      <c r="B4329" s="59" t="s">
        <v>424</v>
      </c>
      <c r="C4329" s="59" t="s">
        <v>359</v>
      </c>
      <c r="D43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29" s="119" t="s">
        <v>4791</v>
      </c>
      <c r="F4329" s="76" t="s">
        <v>526</v>
      </c>
      <c r="G43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29" s="78">
        <v>36</v>
      </c>
      <c r="J4329" s="52">
        <v>3.4444400000000002</v>
      </c>
      <c r="K4329" s="60">
        <f>Tabla3[[#This Row],[PRECIOS]]-Tabla3[[#This Row],[PRECIOS]]*10%</f>
        <v>3.099996</v>
      </c>
      <c r="L4329" s="101"/>
      <c r="M4329" s="61"/>
      <c r="N4329" s="55">
        <f>IFERROR(Tabla3[[#This Row],[PRECIOS]]-Tabla3[[#This Row],[PRECIOS]]*Tabla3[[#This Row],[% PRODUCTO]]," ")</f>
        <v>3.4444400000000002</v>
      </c>
      <c r="O4329" s="61"/>
      <c r="P4329" s="55">
        <f>IFERROR(Tabla3[[#This Row],[OCULTAR2]]-Tabla3[[#This Row],[OCULTAR2]]*Tabla3[[#This Row],[% LÍNEA]]," ")</f>
        <v>3.4444400000000002</v>
      </c>
      <c r="Q4329" s="56">
        <f>IFERROR(Tabla3[[#This Row],[% PRODUCTO]]+Tabla3[[#This Row],[% LÍNEA]]," ")</f>
        <v>0</v>
      </c>
      <c r="R4329" s="60">
        <f>Tabla3[[#This Row],[OCULTAR3]]</f>
        <v>3.4444400000000002</v>
      </c>
      <c r="S4329" s="60">
        <f>Tabla3[[#This Row],[PRECIO SIN %]]-Tabla3[[#This Row],[PRECIO SIN %]]*10%</f>
        <v>3.099996</v>
      </c>
      <c r="T4329" s="80">
        <f>(Tabla3[[#This Row],[PRECIO CON DESCT.]]-(Tabla3[[#This Row],[PRECIO CON DESCT.]]*$T$6))</f>
        <v>1.9529974800000001</v>
      </c>
      <c r="U4329" s="96"/>
      <c r="V4329" s="94">
        <f>Tabla3[[#This Row],[PRECIO %      en $]]*Tabla3[[#This Row],[PEDIDO ]]</f>
        <v>0</v>
      </c>
      <c r="W4329" s="57">
        <f>Tabla3[[#This Row],[PRECIO CON DESCT.]]*Tabla3[[#This Row],[PEDIDO ]]</f>
        <v>0</v>
      </c>
      <c r="X4329" s="58">
        <f>Tabla3[[#This Row],[PRECIO SIN %]]*Tabla3[[#This Row],[PEDIDO ]]</f>
        <v>0</v>
      </c>
    </row>
    <row r="4330" spans="1:24" ht="33" customHeight="1" x14ac:dyDescent="0.4">
      <c r="A4330" s="124">
        <v>7592349722949</v>
      </c>
      <c r="B4330" s="51" t="s">
        <v>424</v>
      </c>
      <c r="C4330" s="51" t="s">
        <v>155</v>
      </c>
      <c r="D43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4330" s="118" t="s">
        <v>4792</v>
      </c>
      <c r="F4330" s="75" t="s">
        <v>537</v>
      </c>
      <c r="G43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30" s="77">
        <v>149</v>
      </c>
      <c r="J4330" s="52">
        <v>15.33333</v>
      </c>
      <c r="K4330" s="53">
        <f>Tabla3[[#This Row],[PRECIOS]]-Tabla3[[#This Row],[PRECIOS]]*10%</f>
        <v>13.799996999999999</v>
      </c>
      <c r="L4330" s="101"/>
      <c r="M4330" s="54"/>
      <c r="N4330" s="55">
        <f>IFERROR(Tabla3[[#This Row],[PRECIOS]]-Tabla3[[#This Row],[PRECIOS]]*Tabla3[[#This Row],[% PRODUCTO]]," ")</f>
        <v>15.33333</v>
      </c>
      <c r="O4330" s="54"/>
      <c r="P4330" s="55">
        <f>IFERROR(Tabla3[[#This Row],[OCULTAR2]]-Tabla3[[#This Row],[OCULTAR2]]*Tabla3[[#This Row],[% LÍNEA]]," ")</f>
        <v>15.33333</v>
      </c>
      <c r="Q4330" s="56">
        <f>IFERROR(Tabla3[[#This Row],[% PRODUCTO]]+Tabla3[[#This Row],[% LÍNEA]]," ")</f>
        <v>0</v>
      </c>
      <c r="R4330" s="53">
        <f>Tabla3[[#This Row],[OCULTAR3]]</f>
        <v>15.33333</v>
      </c>
      <c r="S4330" s="53">
        <f>Tabla3[[#This Row],[PRECIO SIN %]]-Tabla3[[#This Row],[PRECIO SIN %]]*10%</f>
        <v>13.799996999999999</v>
      </c>
      <c r="T4330" s="80">
        <f>(Tabla3[[#This Row],[PRECIO CON DESCT.]]-(Tabla3[[#This Row],[PRECIO CON DESCT.]]*$T$6))</f>
        <v>8.693998109999999</v>
      </c>
      <c r="U4330" s="96"/>
      <c r="V4330" s="94">
        <f>Tabla3[[#This Row],[PRECIO %      en $]]*Tabla3[[#This Row],[PEDIDO ]]</f>
        <v>0</v>
      </c>
      <c r="W4330" s="57">
        <f>Tabla3[[#This Row],[PRECIO CON DESCT.]]*Tabla3[[#This Row],[PEDIDO ]]</f>
        <v>0</v>
      </c>
      <c r="X4330" s="58">
        <f>Tabla3[[#This Row],[PRECIO SIN %]]*Tabla3[[#This Row],[PEDIDO ]]</f>
        <v>0</v>
      </c>
    </row>
    <row r="4331" spans="1:24" ht="33" customHeight="1" x14ac:dyDescent="0.4">
      <c r="A4331" s="125">
        <v>7703712370074</v>
      </c>
      <c r="B4331" s="59" t="s">
        <v>424</v>
      </c>
      <c r="C4331" s="59" t="s">
        <v>152</v>
      </c>
      <c r="D43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31" s="119" t="s">
        <v>4793</v>
      </c>
      <c r="F4331" s="76" t="s">
        <v>537</v>
      </c>
      <c r="G43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31" s="78">
        <v>2</v>
      </c>
      <c r="J4331" s="52">
        <v>33.288890000000002</v>
      </c>
      <c r="K4331" s="60">
        <f>Tabla3[[#This Row],[PRECIOS]]-Tabla3[[#This Row],[PRECIOS]]*10%</f>
        <v>29.960001000000002</v>
      </c>
      <c r="L4331" s="101"/>
      <c r="M4331" s="61"/>
      <c r="N4331" s="55">
        <f>IFERROR(Tabla3[[#This Row],[PRECIOS]]-Tabla3[[#This Row],[PRECIOS]]*Tabla3[[#This Row],[% PRODUCTO]]," ")</f>
        <v>33.288890000000002</v>
      </c>
      <c r="O4331" s="61"/>
      <c r="P4331" s="55">
        <f>IFERROR(Tabla3[[#This Row],[OCULTAR2]]-Tabla3[[#This Row],[OCULTAR2]]*Tabla3[[#This Row],[% LÍNEA]]," ")</f>
        <v>33.288890000000002</v>
      </c>
      <c r="Q4331" s="56">
        <f>IFERROR(Tabla3[[#This Row],[% PRODUCTO]]+Tabla3[[#This Row],[% LÍNEA]]," ")</f>
        <v>0</v>
      </c>
      <c r="R4331" s="60">
        <f>Tabla3[[#This Row],[OCULTAR3]]</f>
        <v>33.288890000000002</v>
      </c>
      <c r="S4331" s="60">
        <f>Tabla3[[#This Row],[PRECIO SIN %]]-Tabla3[[#This Row],[PRECIO SIN %]]*10%</f>
        <v>29.960001000000002</v>
      </c>
      <c r="T4331" s="80">
        <f>(Tabla3[[#This Row],[PRECIO CON DESCT.]]-(Tabla3[[#This Row],[PRECIO CON DESCT.]]*$T$6))</f>
        <v>18.874800630000003</v>
      </c>
      <c r="U4331" s="96"/>
      <c r="V4331" s="94">
        <f>Tabla3[[#This Row],[PRECIO %      en $]]*Tabla3[[#This Row],[PEDIDO ]]</f>
        <v>0</v>
      </c>
      <c r="W4331" s="57">
        <f>Tabla3[[#This Row],[PRECIO CON DESCT.]]*Tabla3[[#This Row],[PEDIDO ]]</f>
        <v>0</v>
      </c>
      <c r="X4331" s="58">
        <f>Tabla3[[#This Row],[PRECIO SIN %]]*Tabla3[[#This Row],[PEDIDO ]]</f>
        <v>0</v>
      </c>
    </row>
    <row r="4332" spans="1:24" ht="33" customHeight="1" x14ac:dyDescent="0.4">
      <c r="A4332" s="124">
        <v>7590081000332</v>
      </c>
      <c r="B4332" s="51" t="s">
        <v>424</v>
      </c>
      <c r="C4332" s="51" t="s">
        <v>430</v>
      </c>
      <c r="D43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32" s="118" t="s">
        <v>4794</v>
      </c>
      <c r="F4332" s="75" t="s">
        <v>537</v>
      </c>
      <c r="G43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32" s="77">
        <v>101</v>
      </c>
      <c r="J4332" s="52">
        <v>10.022220000000001</v>
      </c>
      <c r="K4332" s="53">
        <f>Tabla3[[#This Row],[PRECIOS]]-Tabla3[[#This Row],[PRECIOS]]*10%</f>
        <v>9.0199980000000011</v>
      </c>
      <c r="L4332" s="101"/>
      <c r="M4332" s="54"/>
      <c r="N4332" s="55">
        <f>IFERROR(Tabla3[[#This Row],[PRECIOS]]-Tabla3[[#This Row],[PRECIOS]]*Tabla3[[#This Row],[% PRODUCTO]]," ")</f>
        <v>10.022220000000001</v>
      </c>
      <c r="O4332" s="54"/>
      <c r="P4332" s="55">
        <f>IFERROR(Tabla3[[#This Row],[OCULTAR2]]-Tabla3[[#This Row],[OCULTAR2]]*Tabla3[[#This Row],[% LÍNEA]]," ")</f>
        <v>10.022220000000001</v>
      </c>
      <c r="Q4332" s="56">
        <f>IFERROR(Tabla3[[#This Row],[% PRODUCTO]]+Tabla3[[#This Row],[% LÍNEA]]," ")</f>
        <v>0</v>
      </c>
      <c r="R4332" s="53">
        <f>Tabla3[[#This Row],[OCULTAR3]]</f>
        <v>10.022220000000001</v>
      </c>
      <c r="S4332" s="53">
        <f>Tabla3[[#This Row],[PRECIO SIN %]]-Tabla3[[#This Row],[PRECIO SIN %]]*10%</f>
        <v>9.0199980000000011</v>
      </c>
      <c r="T4332" s="80">
        <f>(Tabla3[[#This Row],[PRECIO CON DESCT.]]-(Tabla3[[#This Row],[PRECIO CON DESCT.]]*$T$6))</f>
        <v>5.6825987400000013</v>
      </c>
      <c r="U4332" s="96"/>
      <c r="V4332" s="94">
        <f>Tabla3[[#This Row],[PRECIO %      en $]]*Tabla3[[#This Row],[PEDIDO ]]</f>
        <v>0</v>
      </c>
      <c r="W4332" s="57">
        <f>Tabla3[[#This Row],[PRECIO CON DESCT.]]*Tabla3[[#This Row],[PEDIDO ]]</f>
        <v>0</v>
      </c>
      <c r="X4332" s="58">
        <f>Tabla3[[#This Row],[PRECIO SIN %]]*Tabla3[[#This Row],[PEDIDO ]]</f>
        <v>0</v>
      </c>
    </row>
    <row r="4333" spans="1:24" ht="33" customHeight="1" x14ac:dyDescent="0.4">
      <c r="A4333" s="125">
        <v>7896523201801</v>
      </c>
      <c r="B4333" s="59" t="s">
        <v>424</v>
      </c>
      <c r="C4333" s="59" t="s">
        <v>160</v>
      </c>
      <c r="D43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33" s="119" t="s">
        <v>4795</v>
      </c>
      <c r="F4333" s="76" t="s">
        <v>537</v>
      </c>
      <c r="G43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33" s="78">
        <v>133</v>
      </c>
      <c r="J4333" s="52">
        <v>7.5111100000000004</v>
      </c>
      <c r="K4333" s="60">
        <f>Tabla3[[#This Row],[PRECIOS]]-Tabla3[[#This Row],[PRECIOS]]*10%</f>
        <v>6.7599990000000005</v>
      </c>
      <c r="L4333" s="101"/>
      <c r="M4333" s="61"/>
      <c r="N4333" s="55">
        <f>IFERROR(Tabla3[[#This Row],[PRECIOS]]-Tabla3[[#This Row],[PRECIOS]]*Tabla3[[#This Row],[% PRODUCTO]]," ")</f>
        <v>7.5111100000000004</v>
      </c>
      <c r="O4333" s="61"/>
      <c r="P4333" s="55">
        <f>IFERROR(Tabla3[[#This Row],[OCULTAR2]]-Tabla3[[#This Row],[OCULTAR2]]*Tabla3[[#This Row],[% LÍNEA]]," ")</f>
        <v>7.5111100000000004</v>
      </c>
      <c r="Q4333" s="56">
        <f>IFERROR(Tabla3[[#This Row],[% PRODUCTO]]+Tabla3[[#This Row],[% LÍNEA]]," ")</f>
        <v>0</v>
      </c>
      <c r="R4333" s="60">
        <f>Tabla3[[#This Row],[OCULTAR3]]</f>
        <v>7.5111100000000004</v>
      </c>
      <c r="S4333" s="60">
        <f>Tabla3[[#This Row],[PRECIO SIN %]]-Tabla3[[#This Row],[PRECIO SIN %]]*10%</f>
        <v>6.7599990000000005</v>
      </c>
      <c r="T4333" s="80">
        <f>(Tabla3[[#This Row],[PRECIO CON DESCT.]]-(Tabla3[[#This Row],[PRECIO CON DESCT.]]*$T$6))</f>
        <v>4.2587993700000002</v>
      </c>
      <c r="U4333" s="96"/>
      <c r="V4333" s="94">
        <f>Tabla3[[#This Row],[PRECIO %      en $]]*Tabla3[[#This Row],[PEDIDO ]]</f>
        <v>0</v>
      </c>
      <c r="W4333" s="57">
        <f>Tabla3[[#This Row],[PRECIO CON DESCT.]]*Tabla3[[#This Row],[PEDIDO ]]</f>
        <v>0</v>
      </c>
      <c r="X4333" s="58">
        <f>Tabla3[[#This Row],[PRECIO SIN %]]*Tabla3[[#This Row],[PEDIDO ]]</f>
        <v>0</v>
      </c>
    </row>
    <row r="4334" spans="1:24" ht="33" customHeight="1" x14ac:dyDescent="0.4">
      <c r="A4334" s="124" t="s">
        <v>463</v>
      </c>
      <c r="B4334" s="51" t="s">
        <v>424</v>
      </c>
      <c r="C4334" s="51" t="s">
        <v>430</v>
      </c>
      <c r="D43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34" s="118" t="s">
        <v>4796</v>
      </c>
      <c r="F4334" s="75" t="s">
        <v>537</v>
      </c>
      <c r="G43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34" s="77">
        <v>38</v>
      </c>
      <c r="J4334" s="52">
        <v>12.9</v>
      </c>
      <c r="K4334" s="53">
        <f>Tabla3[[#This Row],[PRECIOS]]-Tabla3[[#This Row],[PRECIOS]]*10%</f>
        <v>11.61</v>
      </c>
      <c r="L4334" s="101"/>
      <c r="M4334" s="54"/>
      <c r="N4334" s="55">
        <f>IFERROR(Tabla3[[#This Row],[PRECIOS]]-Tabla3[[#This Row],[PRECIOS]]*Tabla3[[#This Row],[% PRODUCTO]]," ")</f>
        <v>12.9</v>
      </c>
      <c r="O4334" s="54"/>
      <c r="P4334" s="55">
        <f>IFERROR(Tabla3[[#This Row],[OCULTAR2]]-Tabla3[[#This Row],[OCULTAR2]]*Tabla3[[#This Row],[% LÍNEA]]," ")</f>
        <v>12.9</v>
      </c>
      <c r="Q4334" s="56">
        <f>IFERROR(Tabla3[[#This Row],[% PRODUCTO]]+Tabla3[[#This Row],[% LÍNEA]]," ")</f>
        <v>0</v>
      </c>
      <c r="R4334" s="53">
        <f>Tabla3[[#This Row],[OCULTAR3]]</f>
        <v>12.9</v>
      </c>
      <c r="S4334" s="53">
        <f>Tabla3[[#This Row],[PRECIO SIN %]]-Tabla3[[#This Row],[PRECIO SIN %]]*10%</f>
        <v>11.61</v>
      </c>
      <c r="T4334" s="80">
        <f>(Tabla3[[#This Row],[PRECIO CON DESCT.]]-(Tabla3[[#This Row],[PRECIO CON DESCT.]]*$T$6))</f>
        <v>7.3142999999999994</v>
      </c>
      <c r="U4334" s="96"/>
      <c r="V4334" s="94">
        <f>Tabla3[[#This Row],[PRECIO %      en $]]*Tabla3[[#This Row],[PEDIDO ]]</f>
        <v>0</v>
      </c>
      <c r="W4334" s="57">
        <f>Tabla3[[#This Row],[PRECIO CON DESCT.]]*Tabla3[[#This Row],[PEDIDO ]]</f>
        <v>0</v>
      </c>
      <c r="X4334" s="58">
        <f>Tabla3[[#This Row],[PRECIO SIN %]]*Tabla3[[#This Row],[PEDIDO ]]</f>
        <v>0</v>
      </c>
    </row>
    <row r="4335" spans="1:24" ht="33" customHeight="1" x14ac:dyDescent="0.4">
      <c r="A4335" s="124" t="s">
        <v>464</v>
      </c>
      <c r="B4335" s="51" t="s">
        <v>424</v>
      </c>
      <c r="C4335" s="51" t="s">
        <v>430</v>
      </c>
      <c r="D43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35" s="118" t="s">
        <v>4797</v>
      </c>
      <c r="F4335" s="75" t="s">
        <v>537</v>
      </c>
      <c r="G43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35" s="77">
        <v>24</v>
      </c>
      <c r="J4335" s="52">
        <v>12.22222</v>
      </c>
      <c r="K4335" s="53">
        <f>Tabla3[[#This Row],[PRECIOS]]-Tabla3[[#This Row],[PRECIOS]]*10%</f>
        <v>10.999998</v>
      </c>
      <c r="L4335" s="101"/>
      <c r="M4335" s="54"/>
      <c r="N4335" s="55">
        <f>IFERROR(Tabla3[[#This Row],[PRECIOS]]-Tabla3[[#This Row],[PRECIOS]]*Tabla3[[#This Row],[% PRODUCTO]]," ")</f>
        <v>12.22222</v>
      </c>
      <c r="O4335" s="54"/>
      <c r="P4335" s="55">
        <f>IFERROR(Tabla3[[#This Row],[OCULTAR2]]-Tabla3[[#This Row],[OCULTAR2]]*Tabla3[[#This Row],[% LÍNEA]]," ")</f>
        <v>12.22222</v>
      </c>
      <c r="Q4335" s="56">
        <f>IFERROR(Tabla3[[#This Row],[% PRODUCTO]]+Tabla3[[#This Row],[% LÍNEA]]," ")</f>
        <v>0</v>
      </c>
      <c r="R4335" s="53">
        <f>Tabla3[[#This Row],[OCULTAR3]]</f>
        <v>12.22222</v>
      </c>
      <c r="S4335" s="53">
        <f>Tabla3[[#This Row],[PRECIO SIN %]]-Tabla3[[#This Row],[PRECIO SIN %]]*10%</f>
        <v>10.999998</v>
      </c>
      <c r="T4335" s="80">
        <f>(Tabla3[[#This Row],[PRECIO CON DESCT.]]-(Tabla3[[#This Row],[PRECIO CON DESCT.]]*$T$6))</f>
        <v>6.9299987400000003</v>
      </c>
      <c r="U4335" s="96"/>
      <c r="V4335" s="94">
        <f>Tabla3[[#This Row],[PRECIO %      en $]]*Tabla3[[#This Row],[PEDIDO ]]</f>
        <v>0</v>
      </c>
      <c r="W4335" s="57">
        <f>Tabla3[[#This Row],[PRECIO CON DESCT.]]*Tabla3[[#This Row],[PEDIDO ]]</f>
        <v>0</v>
      </c>
      <c r="X4335" s="58">
        <f>Tabla3[[#This Row],[PRECIO SIN %]]*Tabla3[[#This Row],[PEDIDO ]]</f>
        <v>0</v>
      </c>
    </row>
    <row r="4336" spans="1:24" ht="33" customHeight="1" x14ac:dyDescent="0.4">
      <c r="A4336" s="125">
        <v>198715184341</v>
      </c>
      <c r="B4336" s="59" t="s">
        <v>424</v>
      </c>
      <c r="C4336" s="59" t="s">
        <v>119</v>
      </c>
      <c r="D43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36" s="119" t="s">
        <v>4798</v>
      </c>
      <c r="F4336" s="76" t="s">
        <v>537</v>
      </c>
      <c r="G43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36" s="78">
        <v>15</v>
      </c>
      <c r="J4336" s="52">
        <v>9.11111</v>
      </c>
      <c r="K4336" s="60">
        <f>Tabla3[[#This Row],[PRECIOS]]-Tabla3[[#This Row],[PRECIOS]]*10%</f>
        <v>8.199999</v>
      </c>
      <c r="L4336" s="101" t="s">
        <v>5327</v>
      </c>
      <c r="M4336" s="61"/>
      <c r="N4336" s="55">
        <f>IFERROR(Tabla3[[#This Row],[PRECIOS]]-Tabla3[[#This Row],[PRECIOS]]*Tabla3[[#This Row],[% PRODUCTO]]," ")</f>
        <v>9.11111</v>
      </c>
      <c r="O4336" s="61"/>
      <c r="P4336" s="55">
        <f>IFERROR(Tabla3[[#This Row],[OCULTAR2]]-Tabla3[[#This Row],[OCULTAR2]]*Tabla3[[#This Row],[% LÍNEA]]," ")</f>
        <v>9.11111</v>
      </c>
      <c r="Q4336" s="56">
        <f>IFERROR(Tabla3[[#This Row],[% PRODUCTO]]+Tabla3[[#This Row],[% LÍNEA]]," ")</f>
        <v>0</v>
      </c>
      <c r="R4336" s="60">
        <f>Tabla3[[#This Row],[OCULTAR3]]</f>
        <v>9.11111</v>
      </c>
      <c r="S4336" s="60">
        <f>Tabla3[[#This Row],[PRECIO SIN %]]-Tabla3[[#This Row],[PRECIO SIN %]]*10%</f>
        <v>8.199999</v>
      </c>
      <c r="T4336" s="80">
        <f>(Tabla3[[#This Row],[PRECIO CON DESCT.]]-(Tabla3[[#This Row],[PRECIO CON DESCT.]]*$T$6))</f>
        <v>5.1659993699999998</v>
      </c>
      <c r="U4336" s="96"/>
      <c r="V4336" s="94">
        <f>Tabla3[[#This Row],[PRECIO %      en $]]*Tabla3[[#This Row],[PEDIDO ]]</f>
        <v>0</v>
      </c>
      <c r="W4336" s="57">
        <f>Tabla3[[#This Row],[PRECIO CON DESCT.]]*Tabla3[[#This Row],[PEDIDO ]]</f>
        <v>0</v>
      </c>
      <c r="X4336" s="58">
        <f>Tabla3[[#This Row],[PRECIO SIN %]]*Tabla3[[#This Row],[PEDIDO ]]</f>
        <v>0</v>
      </c>
    </row>
    <row r="4337" spans="1:24" ht="33" customHeight="1" x14ac:dyDescent="0.4">
      <c r="A4337" s="124">
        <v>7453038489829</v>
      </c>
      <c r="B4337" s="51" t="s">
        <v>424</v>
      </c>
      <c r="C4337" s="51" t="s">
        <v>359</v>
      </c>
      <c r="D43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37" s="118" t="s">
        <v>4799</v>
      </c>
      <c r="F4337" s="75" t="s">
        <v>526</v>
      </c>
      <c r="G43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37" s="77">
        <v>55</v>
      </c>
      <c r="J4337" s="52">
        <v>5.5555599999999998</v>
      </c>
      <c r="K4337" s="53">
        <f>Tabla3[[#This Row],[PRECIOS]]-Tabla3[[#This Row],[PRECIOS]]*10%</f>
        <v>5.0000039999999997</v>
      </c>
      <c r="L4337" s="101"/>
      <c r="M4337" s="54"/>
      <c r="N4337" s="55">
        <f>IFERROR(Tabla3[[#This Row],[PRECIOS]]-Tabla3[[#This Row],[PRECIOS]]*Tabla3[[#This Row],[% PRODUCTO]]," ")</f>
        <v>5.5555599999999998</v>
      </c>
      <c r="O4337" s="54"/>
      <c r="P4337" s="55">
        <f>IFERROR(Tabla3[[#This Row],[OCULTAR2]]-Tabla3[[#This Row],[OCULTAR2]]*Tabla3[[#This Row],[% LÍNEA]]," ")</f>
        <v>5.5555599999999998</v>
      </c>
      <c r="Q4337" s="56">
        <f>IFERROR(Tabla3[[#This Row],[% PRODUCTO]]+Tabla3[[#This Row],[% LÍNEA]]," ")</f>
        <v>0</v>
      </c>
      <c r="R4337" s="53">
        <f>Tabla3[[#This Row],[OCULTAR3]]</f>
        <v>5.5555599999999998</v>
      </c>
      <c r="S4337" s="53">
        <f>Tabla3[[#This Row],[PRECIO SIN %]]-Tabla3[[#This Row],[PRECIO SIN %]]*10%</f>
        <v>5.0000039999999997</v>
      </c>
      <c r="T4337" s="80">
        <f>(Tabla3[[#This Row],[PRECIO CON DESCT.]]-(Tabla3[[#This Row],[PRECIO CON DESCT.]]*$T$6))</f>
        <v>3.1500025200000001</v>
      </c>
      <c r="U4337" s="96"/>
      <c r="V4337" s="94">
        <f>Tabla3[[#This Row],[PRECIO %      en $]]*Tabla3[[#This Row],[PEDIDO ]]</f>
        <v>0</v>
      </c>
      <c r="W4337" s="57">
        <f>Tabla3[[#This Row],[PRECIO CON DESCT.]]*Tabla3[[#This Row],[PEDIDO ]]</f>
        <v>0</v>
      </c>
      <c r="X4337" s="58">
        <f>Tabla3[[#This Row],[PRECIO SIN %]]*Tabla3[[#This Row],[PEDIDO ]]</f>
        <v>0</v>
      </c>
    </row>
    <row r="4338" spans="1:24" ht="33" customHeight="1" x14ac:dyDescent="0.4">
      <c r="A4338" s="125">
        <v>7592710003196</v>
      </c>
      <c r="B4338" s="59" t="s">
        <v>424</v>
      </c>
      <c r="C4338" s="59" t="s">
        <v>432</v>
      </c>
      <c r="D43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38" s="119" t="s">
        <v>4800</v>
      </c>
      <c r="F4338" s="76" t="s">
        <v>537</v>
      </c>
      <c r="G43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38" s="78">
        <v>66</v>
      </c>
      <c r="J4338" s="52">
        <v>10</v>
      </c>
      <c r="K4338" s="60">
        <f>Tabla3[[#This Row],[PRECIOS]]-Tabla3[[#This Row],[PRECIOS]]*10%</f>
        <v>9</v>
      </c>
      <c r="L4338" s="101" t="s">
        <v>5327</v>
      </c>
      <c r="M4338" s="61"/>
      <c r="N4338" s="55">
        <f>IFERROR(Tabla3[[#This Row],[PRECIOS]]-Tabla3[[#This Row],[PRECIOS]]*Tabla3[[#This Row],[% PRODUCTO]]," ")</f>
        <v>10</v>
      </c>
      <c r="O4338" s="61"/>
      <c r="P4338" s="55">
        <f>IFERROR(Tabla3[[#This Row],[OCULTAR2]]-Tabla3[[#This Row],[OCULTAR2]]*Tabla3[[#This Row],[% LÍNEA]]," ")</f>
        <v>10</v>
      </c>
      <c r="Q4338" s="56">
        <f>IFERROR(Tabla3[[#This Row],[% PRODUCTO]]+Tabla3[[#This Row],[% LÍNEA]]," ")</f>
        <v>0</v>
      </c>
      <c r="R4338" s="60">
        <f>Tabla3[[#This Row],[OCULTAR3]]</f>
        <v>10</v>
      </c>
      <c r="S4338" s="60">
        <f>Tabla3[[#This Row],[PRECIO SIN %]]-Tabla3[[#This Row],[PRECIO SIN %]]*10%</f>
        <v>9</v>
      </c>
      <c r="T4338" s="80">
        <f>(Tabla3[[#This Row],[PRECIO CON DESCT.]]-(Tabla3[[#This Row],[PRECIO CON DESCT.]]*$T$6))</f>
        <v>5.67</v>
      </c>
      <c r="U4338" s="96"/>
      <c r="V4338" s="94">
        <f>Tabla3[[#This Row],[PRECIO %      en $]]*Tabla3[[#This Row],[PEDIDO ]]</f>
        <v>0</v>
      </c>
      <c r="W4338" s="57">
        <f>Tabla3[[#This Row],[PRECIO CON DESCT.]]*Tabla3[[#This Row],[PEDIDO ]]</f>
        <v>0</v>
      </c>
      <c r="X4338" s="58">
        <f>Tabla3[[#This Row],[PRECIO SIN %]]*Tabla3[[#This Row],[PEDIDO ]]</f>
        <v>0</v>
      </c>
    </row>
    <row r="4339" spans="1:24" ht="33" customHeight="1" x14ac:dyDescent="0.4">
      <c r="A4339" s="124">
        <v>733739107978</v>
      </c>
      <c r="B4339" s="51" t="s">
        <v>424</v>
      </c>
      <c r="C4339" s="51" t="s">
        <v>439</v>
      </c>
      <c r="D43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39" s="118" t="s">
        <v>4801</v>
      </c>
      <c r="F4339" s="75" t="s">
        <v>537</v>
      </c>
      <c r="G43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39" s="77">
        <v>18</v>
      </c>
      <c r="J4339" s="52">
        <v>24.44444</v>
      </c>
      <c r="K4339" s="53">
        <f>Tabla3[[#This Row],[PRECIOS]]-Tabla3[[#This Row],[PRECIOS]]*10%</f>
        <v>21.999995999999999</v>
      </c>
      <c r="L4339" s="101"/>
      <c r="M4339" s="54"/>
      <c r="N4339" s="55">
        <f>IFERROR(Tabla3[[#This Row],[PRECIOS]]-Tabla3[[#This Row],[PRECIOS]]*Tabla3[[#This Row],[% PRODUCTO]]," ")</f>
        <v>24.44444</v>
      </c>
      <c r="O4339" s="54"/>
      <c r="P4339" s="55">
        <f>IFERROR(Tabla3[[#This Row],[OCULTAR2]]-Tabla3[[#This Row],[OCULTAR2]]*Tabla3[[#This Row],[% LÍNEA]]," ")</f>
        <v>24.44444</v>
      </c>
      <c r="Q4339" s="56">
        <f>IFERROR(Tabla3[[#This Row],[% PRODUCTO]]+Tabla3[[#This Row],[% LÍNEA]]," ")</f>
        <v>0</v>
      </c>
      <c r="R4339" s="53">
        <f>Tabla3[[#This Row],[OCULTAR3]]</f>
        <v>24.44444</v>
      </c>
      <c r="S4339" s="53">
        <f>Tabla3[[#This Row],[PRECIO SIN %]]-Tabla3[[#This Row],[PRECIO SIN %]]*10%</f>
        <v>21.999995999999999</v>
      </c>
      <c r="T4339" s="80">
        <f>(Tabla3[[#This Row],[PRECIO CON DESCT.]]-(Tabla3[[#This Row],[PRECIO CON DESCT.]]*$T$6))</f>
        <v>13.859997480000001</v>
      </c>
      <c r="U4339" s="96"/>
      <c r="V4339" s="94">
        <f>Tabla3[[#This Row],[PRECIO %      en $]]*Tabla3[[#This Row],[PEDIDO ]]</f>
        <v>0</v>
      </c>
      <c r="W4339" s="57">
        <f>Tabla3[[#This Row],[PRECIO CON DESCT.]]*Tabla3[[#This Row],[PEDIDO ]]</f>
        <v>0</v>
      </c>
      <c r="X4339" s="58">
        <f>Tabla3[[#This Row],[PRECIO SIN %]]*Tabla3[[#This Row],[PEDIDO ]]</f>
        <v>0</v>
      </c>
    </row>
    <row r="4340" spans="1:24" ht="33" customHeight="1" x14ac:dyDescent="0.4">
      <c r="A4340" s="125">
        <v>7593089000113</v>
      </c>
      <c r="B4340" s="59" t="s">
        <v>424</v>
      </c>
      <c r="C4340" s="59" t="s">
        <v>465</v>
      </c>
      <c r="D43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40" s="119" t="s">
        <v>4802</v>
      </c>
      <c r="F4340" s="76" t="s">
        <v>537</v>
      </c>
      <c r="G43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40" s="78">
        <v>84</v>
      </c>
      <c r="J4340" s="52">
        <v>10.199999999999999</v>
      </c>
      <c r="K4340" s="60">
        <f>Tabla3[[#This Row],[PRECIOS]]-Tabla3[[#This Row],[PRECIOS]]*10%</f>
        <v>9.18</v>
      </c>
      <c r="L4340" s="101"/>
      <c r="M4340" s="61"/>
      <c r="N4340" s="55">
        <f>IFERROR(Tabla3[[#This Row],[PRECIOS]]-Tabla3[[#This Row],[PRECIOS]]*Tabla3[[#This Row],[% PRODUCTO]]," ")</f>
        <v>10.199999999999999</v>
      </c>
      <c r="O4340" s="61"/>
      <c r="P4340" s="55">
        <f>IFERROR(Tabla3[[#This Row],[OCULTAR2]]-Tabla3[[#This Row],[OCULTAR2]]*Tabla3[[#This Row],[% LÍNEA]]," ")</f>
        <v>10.199999999999999</v>
      </c>
      <c r="Q4340" s="56">
        <f>IFERROR(Tabla3[[#This Row],[% PRODUCTO]]+Tabla3[[#This Row],[% LÍNEA]]," ")</f>
        <v>0</v>
      </c>
      <c r="R4340" s="60">
        <f>Tabla3[[#This Row],[OCULTAR3]]</f>
        <v>10.199999999999999</v>
      </c>
      <c r="S4340" s="60">
        <f>Tabla3[[#This Row],[PRECIO SIN %]]-Tabla3[[#This Row],[PRECIO SIN %]]*10%</f>
        <v>9.18</v>
      </c>
      <c r="T4340" s="80">
        <f>(Tabla3[[#This Row],[PRECIO CON DESCT.]]-(Tabla3[[#This Row],[PRECIO CON DESCT.]]*$T$6))</f>
        <v>5.7834000000000003</v>
      </c>
      <c r="U4340" s="96"/>
      <c r="V4340" s="94">
        <f>Tabla3[[#This Row],[PRECIO %      en $]]*Tabla3[[#This Row],[PEDIDO ]]</f>
        <v>0</v>
      </c>
      <c r="W4340" s="57">
        <f>Tabla3[[#This Row],[PRECIO CON DESCT.]]*Tabla3[[#This Row],[PEDIDO ]]</f>
        <v>0</v>
      </c>
      <c r="X4340" s="58">
        <f>Tabla3[[#This Row],[PRECIO SIN %]]*Tabla3[[#This Row],[PEDIDO ]]</f>
        <v>0</v>
      </c>
    </row>
    <row r="4341" spans="1:24" ht="33" customHeight="1" x14ac:dyDescent="0.4">
      <c r="A4341" s="124">
        <v>7592710003332</v>
      </c>
      <c r="B4341" s="51" t="s">
        <v>424</v>
      </c>
      <c r="C4341" s="51" t="s">
        <v>432</v>
      </c>
      <c r="D43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41" s="118" t="s">
        <v>4803</v>
      </c>
      <c r="F4341" s="75" t="s">
        <v>537</v>
      </c>
      <c r="G43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41" s="77">
        <v>23</v>
      </c>
      <c r="J4341" s="52">
        <v>8</v>
      </c>
      <c r="K4341" s="53">
        <f>Tabla3[[#This Row],[PRECIOS]]-Tabla3[[#This Row],[PRECIOS]]*10%</f>
        <v>7.2</v>
      </c>
      <c r="L4341" s="101" t="s">
        <v>5327</v>
      </c>
      <c r="M4341" s="54"/>
      <c r="N4341" s="55">
        <f>IFERROR(Tabla3[[#This Row],[PRECIOS]]-Tabla3[[#This Row],[PRECIOS]]*Tabla3[[#This Row],[% PRODUCTO]]," ")</f>
        <v>8</v>
      </c>
      <c r="O4341" s="54"/>
      <c r="P4341" s="55">
        <f>IFERROR(Tabla3[[#This Row],[OCULTAR2]]-Tabla3[[#This Row],[OCULTAR2]]*Tabla3[[#This Row],[% LÍNEA]]," ")</f>
        <v>8</v>
      </c>
      <c r="Q4341" s="56">
        <f>IFERROR(Tabla3[[#This Row],[% PRODUCTO]]+Tabla3[[#This Row],[% LÍNEA]]," ")</f>
        <v>0</v>
      </c>
      <c r="R4341" s="53">
        <f>Tabla3[[#This Row],[OCULTAR3]]</f>
        <v>8</v>
      </c>
      <c r="S4341" s="53">
        <f>Tabla3[[#This Row],[PRECIO SIN %]]-Tabla3[[#This Row],[PRECIO SIN %]]*10%</f>
        <v>7.2</v>
      </c>
      <c r="T4341" s="80">
        <f>(Tabla3[[#This Row],[PRECIO CON DESCT.]]-(Tabla3[[#This Row],[PRECIO CON DESCT.]]*$T$6))</f>
        <v>4.5359999999999996</v>
      </c>
      <c r="U4341" s="96"/>
      <c r="V4341" s="94">
        <f>Tabla3[[#This Row],[PRECIO %      en $]]*Tabla3[[#This Row],[PEDIDO ]]</f>
        <v>0</v>
      </c>
      <c r="W4341" s="57">
        <f>Tabla3[[#This Row],[PRECIO CON DESCT.]]*Tabla3[[#This Row],[PEDIDO ]]</f>
        <v>0</v>
      </c>
      <c r="X4341" s="58">
        <f>Tabla3[[#This Row],[PRECIO SIN %]]*Tabla3[[#This Row],[PEDIDO ]]</f>
        <v>0</v>
      </c>
    </row>
    <row r="4342" spans="1:24" ht="33" customHeight="1" x14ac:dyDescent="0.4">
      <c r="A4342" s="125">
        <v>7599043000410</v>
      </c>
      <c r="B4342" s="59" t="s">
        <v>424</v>
      </c>
      <c r="C4342" s="59" t="s">
        <v>449</v>
      </c>
      <c r="D43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42" s="119" t="s">
        <v>4804</v>
      </c>
      <c r="F4342" s="76" t="s">
        <v>537</v>
      </c>
      <c r="G43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42" s="78">
        <v>24</v>
      </c>
      <c r="J4342" s="52">
        <v>7.11111</v>
      </c>
      <c r="K4342" s="60">
        <f>Tabla3[[#This Row],[PRECIOS]]-Tabla3[[#This Row],[PRECIOS]]*10%</f>
        <v>6.3999990000000002</v>
      </c>
      <c r="L4342" s="101"/>
      <c r="M4342" s="61"/>
      <c r="N4342" s="55">
        <f>IFERROR(Tabla3[[#This Row],[PRECIOS]]-Tabla3[[#This Row],[PRECIOS]]*Tabla3[[#This Row],[% PRODUCTO]]," ")</f>
        <v>7.11111</v>
      </c>
      <c r="O4342" s="61"/>
      <c r="P4342" s="55">
        <f>IFERROR(Tabla3[[#This Row],[OCULTAR2]]-Tabla3[[#This Row],[OCULTAR2]]*Tabla3[[#This Row],[% LÍNEA]]," ")</f>
        <v>7.11111</v>
      </c>
      <c r="Q4342" s="56">
        <f>IFERROR(Tabla3[[#This Row],[% PRODUCTO]]+Tabla3[[#This Row],[% LÍNEA]]," ")</f>
        <v>0</v>
      </c>
      <c r="R4342" s="60">
        <f>Tabla3[[#This Row],[OCULTAR3]]</f>
        <v>7.11111</v>
      </c>
      <c r="S4342" s="60">
        <f>Tabla3[[#This Row],[PRECIO SIN %]]-Tabla3[[#This Row],[PRECIO SIN %]]*10%</f>
        <v>6.3999990000000002</v>
      </c>
      <c r="T4342" s="80">
        <f>(Tabla3[[#This Row],[PRECIO CON DESCT.]]-(Tabla3[[#This Row],[PRECIO CON DESCT.]]*$T$6))</f>
        <v>4.0319993700000003</v>
      </c>
      <c r="U4342" s="96"/>
      <c r="V4342" s="94">
        <f>Tabla3[[#This Row],[PRECIO %      en $]]*Tabla3[[#This Row],[PEDIDO ]]</f>
        <v>0</v>
      </c>
      <c r="W4342" s="57">
        <f>Tabla3[[#This Row],[PRECIO CON DESCT.]]*Tabla3[[#This Row],[PEDIDO ]]</f>
        <v>0</v>
      </c>
      <c r="X4342" s="58">
        <f>Tabla3[[#This Row],[PRECIO SIN %]]*Tabla3[[#This Row],[PEDIDO ]]</f>
        <v>0</v>
      </c>
    </row>
    <row r="4343" spans="1:24" ht="33" customHeight="1" x14ac:dyDescent="0.4">
      <c r="A4343" s="124">
        <v>7590081000103</v>
      </c>
      <c r="B4343" s="51" t="s">
        <v>424</v>
      </c>
      <c r="C4343" s="51" t="s">
        <v>430</v>
      </c>
      <c r="D43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43" s="118" t="s">
        <v>4805</v>
      </c>
      <c r="F4343" s="75" t="s">
        <v>537</v>
      </c>
      <c r="G43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43" s="77">
        <v>127</v>
      </c>
      <c r="J4343" s="52">
        <v>11.94444</v>
      </c>
      <c r="K4343" s="53">
        <f>Tabla3[[#This Row],[PRECIOS]]-Tabla3[[#This Row],[PRECIOS]]*10%</f>
        <v>10.749995999999999</v>
      </c>
      <c r="L4343" s="101"/>
      <c r="M4343" s="54"/>
      <c r="N4343" s="55">
        <f>IFERROR(Tabla3[[#This Row],[PRECIOS]]-Tabla3[[#This Row],[PRECIOS]]*Tabla3[[#This Row],[% PRODUCTO]]," ")</f>
        <v>11.94444</v>
      </c>
      <c r="O4343" s="54"/>
      <c r="P4343" s="55">
        <f>IFERROR(Tabla3[[#This Row],[OCULTAR2]]-Tabla3[[#This Row],[OCULTAR2]]*Tabla3[[#This Row],[% LÍNEA]]," ")</f>
        <v>11.94444</v>
      </c>
      <c r="Q4343" s="56">
        <f>IFERROR(Tabla3[[#This Row],[% PRODUCTO]]+Tabla3[[#This Row],[% LÍNEA]]," ")</f>
        <v>0</v>
      </c>
      <c r="R4343" s="53">
        <f>Tabla3[[#This Row],[OCULTAR3]]</f>
        <v>11.94444</v>
      </c>
      <c r="S4343" s="53">
        <f>Tabla3[[#This Row],[PRECIO SIN %]]-Tabla3[[#This Row],[PRECIO SIN %]]*10%</f>
        <v>10.749995999999999</v>
      </c>
      <c r="T4343" s="80">
        <f>(Tabla3[[#This Row],[PRECIO CON DESCT.]]-(Tabla3[[#This Row],[PRECIO CON DESCT.]]*$T$6))</f>
        <v>6.7724974800000002</v>
      </c>
      <c r="U4343" s="96"/>
      <c r="V4343" s="94">
        <f>Tabla3[[#This Row],[PRECIO %      en $]]*Tabla3[[#This Row],[PEDIDO ]]</f>
        <v>0</v>
      </c>
      <c r="W4343" s="57">
        <f>Tabla3[[#This Row],[PRECIO CON DESCT.]]*Tabla3[[#This Row],[PEDIDO ]]</f>
        <v>0</v>
      </c>
      <c r="X4343" s="58">
        <f>Tabla3[[#This Row],[PRECIO SIN %]]*Tabla3[[#This Row],[PEDIDO ]]</f>
        <v>0</v>
      </c>
    </row>
    <row r="4344" spans="1:24" ht="33" customHeight="1" x14ac:dyDescent="0.4">
      <c r="A4344" s="125">
        <v>7599700001392</v>
      </c>
      <c r="B4344" s="59" t="s">
        <v>424</v>
      </c>
      <c r="C4344" s="59" t="s">
        <v>51</v>
      </c>
      <c r="D43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44" s="119" t="s">
        <v>4806</v>
      </c>
      <c r="F4344" s="76" t="s">
        <v>537</v>
      </c>
      <c r="G43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44" s="78">
        <v>4</v>
      </c>
      <c r="J4344" s="52">
        <v>6.0333300000000003</v>
      </c>
      <c r="K4344" s="60">
        <f>Tabla3[[#This Row],[PRECIOS]]-Tabla3[[#This Row],[PRECIOS]]*10%</f>
        <v>5.4299970000000002</v>
      </c>
      <c r="L4344" s="101"/>
      <c r="M4344" s="61"/>
      <c r="N4344" s="55">
        <f>IFERROR(Tabla3[[#This Row],[PRECIOS]]-Tabla3[[#This Row],[PRECIOS]]*Tabla3[[#This Row],[% PRODUCTO]]," ")</f>
        <v>6.0333300000000003</v>
      </c>
      <c r="O4344" s="61"/>
      <c r="P4344" s="55">
        <f>IFERROR(Tabla3[[#This Row],[OCULTAR2]]-Tabla3[[#This Row],[OCULTAR2]]*Tabla3[[#This Row],[% LÍNEA]]," ")</f>
        <v>6.0333300000000003</v>
      </c>
      <c r="Q4344" s="56">
        <f>IFERROR(Tabla3[[#This Row],[% PRODUCTO]]+Tabla3[[#This Row],[% LÍNEA]]," ")</f>
        <v>0</v>
      </c>
      <c r="R4344" s="60">
        <f>Tabla3[[#This Row],[OCULTAR3]]</f>
        <v>6.0333300000000003</v>
      </c>
      <c r="S4344" s="60">
        <f>Tabla3[[#This Row],[PRECIO SIN %]]-Tabla3[[#This Row],[PRECIO SIN %]]*10%</f>
        <v>5.4299970000000002</v>
      </c>
      <c r="T4344" s="80">
        <f>(Tabla3[[#This Row],[PRECIO CON DESCT.]]-(Tabla3[[#This Row],[PRECIO CON DESCT.]]*$T$6))</f>
        <v>3.42089811</v>
      </c>
      <c r="U4344" s="96"/>
      <c r="V4344" s="94">
        <f>Tabla3[[#This Row],[PRECIO %      en $]]*Tabla3[[#This Row],[PEDIDO ]]</f>
        <v>0</v>
      </c>
      <c r="W4344" s="57">
        <f>Tabla3[[#This Row],[PRECIO CON DESCT.]]*Tabla3[[#This Row],[PEDIDO ]]</f>
        <v>0</v>
      </c>
      <c r="X4344" s="58">
        <f>Tabla3[[#This Row],[PRECIO SIN %]]*Tabla3[[#This Row],[PEDIDO ]]</f>
        <v>0</v>
      </c>
    </row>
    <row r="4345" spans="1:24" ht="33" customHeight="1" x14ac:dyDescent="0.4">
      <c r="A4345" s="124">
        <v>7594001455790</v>
      </c>
      <c r="B4345" s="51" t="s">
        <v>424</v>
      </c>
      <c r="C4345" s="51" t="s">
        <v>427</v>
      </c>
      <c r="D43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45" s="118" t="s">
        <v>4807</v>
      </c>
      <c r="F4345" s="75" t="s">
        <v>537</v>
      </c>
      <c r="G43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45" s="77">
        <v>53</v>
      </c>
      <c r="J4345" s="52">
        <v>3.88</v>
      </c>
      <c r="K4345" s="53">
        <f>Tabla3[[#This Row],[PRECIOS]]-Tabla3[[#This Row],[PRECIOS]]*10%</f>
        <v>3.492</v>
      </c>
      <c r="L4345" s="101"/>
      <c r="M4345" s="54"/>
      <c r="N4345" s="55">
        <f>IFERROR(Tabla3[[#This Row],[PRECIOS]]-Tabla3[[#This Row],[PRECIOS]]*Tabla3[[#This Row],[% PRODUCTO]]," ")</f>
        <v>3.88</v>
      </c>
      <c r="O4345" s="54"/>
      <c r="P4345" s="55">
        <f>IFERROR(Tabla3[[#This Row],[OCULTAR2]]-Tabla3[[#This Row],[OCULTAR2]]*Tabla3[[#This Row],[% LÍNEA]]," ")</f>
        <v>3.88</v>
      </c>
      <c r="Q4345" s="56">
        <f>IFERROR(Tabla3[[#This Row],[% PRODUCTO]]+Tabla3[[#This Row],[% LÍNEA]]," ")</f>
        <v>0</v>
      </c>
      <c r="R4345" s="53">
        <f>Tabla3[[#This Row],[OCULTAR3]]</f>
        <v>3.88</v>
      </c>
      <c r="S4345" s="53">
        <f>Tabla3[[#This Row],[PRECIO SIN %]]-Tabla3[[#This Row],[PRECIO SIN %]]*10%</f>
        <v>3.492</v>
      </c>
      <c r="T4345" s="80">
        <f>(Tabla3[[#This Row],[PRECIO CON DESCT.]]-(Tabla3[[#This Row],[PRECIO CON DESCT.]]*$T$6))</f>
        <v>2.1999599999999999</v>
      </c>
      <c r="U4345" s="96"/>
      <c r="V4345" s="94">
        <f>Tabla3[[#This Row],[PRECIO %      en $]]*Tabla3[[#This Row],[PEDIDO ]]</f>
        <v>0</v>
      </c>
      <c r="W4345" s="57">
        <f>Tabla3[[#This Row],[PRECIO CON DESCT.]]*Tabla3[[#This Row],[PEDIDO ]]</f>
        <v>0</v>
      </c>
      <c r="X4345" s="58">
        <f>Tabla3[[#This Row],[PRECIO SIN %]]*Tabla3[[#This Row],[PEDIDO ]]</f>
        <v>0</v>
      </c>
    </row>
    <row r="4346" spans="1:24" ht="33" customHeight="1" x14ac:dyDescent="0.4">
      <c r="A4346" s="125">
        <v>7594001455776</v>
      </c>
      <c r="B4346" s="59" t="s">
        <v>424</v>
      </c>
      <c r="C4346" s="59" t="s">
        <v>427</v>
      </c>
      <c r="D43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46" s="119" t="s">
        <v>4808</v>
      </c>
      <c r="F4346" s="76" t="s">
        <v>537</v>
      </c>
      <c r="G43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46" s="78">
        <v>89</v>
      </c>
      <c r="J4346" s="52">
        <v>4.1777800000000003</v>
      </c>
      <c r="K4346" s="60">
        <f>Tabla3[[#This Row],[PRECIOS]]-Tabla3[[#This Row],[PRECIOS]]*10%</f>
        <v>3.7600020000000001</v>
      </c>
      <c r="L4346" s="101"/>
      <c r="M4346" s="61"/>
      <c r="N4346" s="55">
        <f>IFERROR(Tabla3[[#This Row],[PRECIOS]]-Tabla3[[#This Row],[PRECIOS]]*Tabla3[[#This Row],[% PRODUCTO]]," ")</f>
        <v>4.1777800000000003</v>
      </c>
      <c r="O4346" s="61"/>
      <c r="P4346" s="55">
        <f>IFERROR(Tabla3[[#This Row],[OCULTAR2]]-Tabla3[[#This Row],[OCULTAR2]]*Tabla3[[#This Row],[% LÍNEA]]," ")</f>
        <v>4.1777800000000003</v>
      </c>
      <c r="Q4346" s="56">
        <f>IFERROR(Tabla3[[#This Row],[% PRODUCTO]]+Tabla3[[#This Row],[% LÍNEA]]," ")</f>
        <v>0</v>
      </c>
      <c r="R4346" s="60">
        <f>Tabla3[[#This Row],[OCULTAR3]]</f>
        <v>4.1777800000000003</v>
      </c>
      <c r="S4346" s="60">
        <f>Tabla3[[#This Row],[PRECIO SIN %]]-Tabla3[[#This Row],[PRECIO SIN %]]*10%</f>
        <v>3.7600020000000001</v>
      </c>
      <c r="T4346" s="80">
        <f>(Tabla3[[#This Row],[PRECIO CON DESCT.]]-(Tabla3[[#This Row],[PRECIO CON DESCT.]]*$T$6))</f>
        <v>2.3688012600000001</v>
      </c>
      <c r="U4346" s="96"/>
      <c r="V4346" s="94">
        <f>Tabla3[[#This Row],[PRECIO %      en $]]*Tabla3[[#This Row],[PEDIDO ]]</f>
        <v>0</v>
      </c>
      <c r="W4346" s="57">
        <f>Tabla3[[#This Row],[PRECIO CON DESCT.]]*Tabla3[[#This Row],[PEDIDO ]]</f>
        <v>0</v>
      </c>
      <c r="X4346" s="58">
        <f>Tabla3[[#This Row],[PRECIO SIN %]]*Tabla3[[#This Row],[PEDIDO ]]</f>
        <v>0</v>
      </c>
    </row>
    <row r="4347" spans="1:24" ht="33" customHeight="1" x14ac:dyDescent="0.4">
      <c r="A4347" s="124">
        <v>7898633383453</v>
      </c>
      <c r="B4347" s="51" t="s">
        <v>424</v>
      </c>
      <c r="C4347" s="51" t="s">
        <v>289</v>
      </c>
      <c r="D43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47" s="118" t="s">
        <v>4809</v>
      </c>
      <c r="F4347" s="75" t="s">
        <v>537</v>
      </c>
      <c r="G43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47" s="77">
        <v>88</v>
      </c>
      <c r="J4347" s="52">
        <v>2.5666699999999998</v>
      </c>
      <c r="K4347" s="53">
        <f>Tabla3[[#This Row],[PRECIOS]]-Tabla3[[#This Row],[PRECIOS]]*10%</f>
        <v>2.310003</v>
      </c>
      <c r="L4347" s="101" t="s">
        <v>5327</v>
      </c>
      <c r="M4347" s="54"/>
      <c r="N4347" s="55">
        <f>IFERROR(Tabla3[[#This Row],[PRECIOS]]-Tabla3[[#This Row],[PRECIOS]]*Tabla3[[#This Row],[% PRODUCTO]]," ")</f>
        <v>2.5666699999999998</v>
      </c>
      <c r="O4347" s="54"/>
      <c r="P4347" s="55">
        <f>IFERROR(Tabla3[[#This Row],[OCULTAR2]]-Tabla3[[#This Row],[OCULTAR2]]*Tabla3[[#This Row],[% LÍNEA]]," ")</f>
        <v>2.5666699999999998</v>
      </c>
      <c r="Q4347" s="56">
        <f>IFERROR(Tabla3[[#This Row],[% PRODUCTO]]+Tabla3[[#This Row],[% LÍNEA]]," ")</f>
        <v>0</v>
      </c>
      <c r="R4347" s="53">
        <f>Tabla3[[#This Row],[OCULTAR3]]</f>
        <v>2.5666699999999998</v>
      </c>
      <c r="S4347" s="53">
        <f>Tabla3[[#This Row],[PRECIO SIN %]]-Tabla3[[#This Row],[PRECIO SIN %]]*10%</f>
        <v>2.310003</v>
      </c>
      <c r="T4347" s="80">
        <f>(Tabla3[[#This Row],[PRECIO CON DESCT.]]-(Tabla3[[#This Row],[PRECIO CON DESCT.]]*$T$6))</f>
        <v>1.4553018899999999</v>
      </c>
      <c r="U4347" s="96"/>
      <c r="V4347" s="94">
        <f>Tabla3[[#This Row],[PRECIO %      en $]]*Tabla3[[#This Row],[PEDIDO ]]</f>
        <v>0</v>
      </c>
      <c r="W4347" s="57">
        <f>Tabla3[[#This Row],[PRECIO CON DESCT.]]*Tabla3[[#This Row],[PEDIDO ]]</f>
        <v>0</v>
      </c>
      <c r="X4347" s="58">
        <f>Tabla3[[#This Row],[PRECIO SIN %]]*Tabla3[[#This Row],[PEDIDO ]]</f>
        <v>0</v>
      </c>
    </row>
    <row r="4348" spans="1:24" ht="33" customHeight="1" x14ac:dyDescent="0.4">
      <c r="A4348" s="125">
        <v>112255006239</v>
      </c>
      <c r="B4348" s="59" t="s">
        <v>424</v>
      </c>
      <c r="C4348" s="59" t="s">
        <v>194</v>
      </c>
      <c r="D43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48" s="119" t="s">
        <v>4810</v>
      </c>
      <c r="F4348" s="76" t="s">
        <v>537</v>
      </c>
      <c r="G43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48" s="78">
        <v>280</v>
      </c>
      <c r="J4348" s="52">
        <v>5.3333300000000001</v>
      </c>
      <c r="K4348" s="60">
        <f>Tabla3[[#This Row],[PRECIOS]]-Tabla3[[#This Row],[PRECIOS]]*10%</f>
        <v>4.7999970000000003</v>
      </c>
      <c r="L4348" s="101"/>
      <c r="M4348" s="61"/>
      <c r="N4348" s="55">
        <f>IFERROR(Tabla3[[#This Row],[PRECIOS]]-Tabla3[[#This Row],[PRECIOS]]*Tabla3[[#This Row],[% PRODUCTO]]," ")</f>
        <v>5.3333300000000001</v>
      </c>
      <c r="O4348" s="61"/>
      <c r="P4348" s="55">
        <f>IFERROR(Tabla3[[#This Row],[OCULTAR2]]-Tabla3[[#This Row],[OCULTAR2]]*Tabla3[[#This Row],[% LÍNEA]]," ")</f>
        <v>5.3333300000000001</v>
      </c>
      <c r="Q4348" s="56">
        <f>IFERROR(Tabla3[[#This Row],[% PRODUCTO]]+Tabla3[[#This Row],[% LÍNEA]]," ")</f>
        <v>0</v>
      </c>
      <c r="R4348" s="60">
        <f>Tabla3[[#This Row],[OCULTAR3]]</f>
        <v>5.3333300000000001</v>
      </c>
      <c r="S4348" s="60">
        <f>Tabla3[[#This Row],[PRECIO SIN %]]-Tabla3[[#This Row],[PRECIO SIN %]]*10%</f>
        <v>4.7999970000000003</v>
      </c>
      <c r="T4348" s="80">
        <f>(Tabla3[[#This Row],[PRECIO CON DESCT.]]-(Tabla3[[#This Row],[PRECIO CON DESCT.]]*$T$6))</f>
        <v>3.02399811</v>
      </c>
      <c r="U4348" s="96"/>
      <c r="V4348" s="94">
        <f>Tabla3[[#This Row],[PRECIO %      en $]]*Tabla3[[#This Row],[PEDIDO ]]</f>
        <v>0</v>
      </c>
      <c r="W4348" s="57">
        <f>Tabla3[[#This Row],[PRECIO CON DESCT.]]*Tabla3[[#This Row],[PEDIDO ]]</f>
        <v>0</v>
      </c>
      <c r="X4348" s="58">
        <f>Tabla3[[#This Row],[PRECIO SIN %]]*Tabla3[[#This Row],[PEDIDO ]]</f>
        <v>0</v>
      </c>
    </row>
    <row r="4349" spans="1:24" ht="33" customHeight="1" x14ac:dyDescent="0.4">
      <c r="A4349" s="124">
        <v>7598084000663</v>
      </c>
      <c r="B4349" s="51" t="s">
        <v>424</v>
      </c>
      <c r="C4349" s="51" t="s">
        <v>438</v>
      </c>
      <c r="D43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49" s="118" t="s">
        <v>4811</v>
      </c>
      <c r="F4349" s="75" t="s">
        <v>526</v>
      </c>
      <c r="G43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49" s="77">
        <v>14</v>
      </c>
      <c r="J4349" s="52">
        <v>5.11111</v>
      </c>
      <c r="K4349" s="53">
        <f>Tabla3[[#This Row],[PRECIOS]]-Tabla3[[#This Row],[PRECIOS]]*10%</f>
        <v>4.5999990000000004</v>
      </c>
      <c r="L4349" s="101"/>
      <c r="M4349" s="54"/>
      <c r="N4349" s="55">
        <f>IFERROR(Tabla3[[#This Row],[PRECIOS]]-Tabla3[[#This Row],[PRECIOS]]*Tabla3[[#This Row],[% PRODUCTO]]," ")</f>
        <v>5.11111</v>
      </c>
      <c r="O4349" s="54"/>
      <c r="P4349" s="55">
        <f>IFERROR(Tabla3[[#This Row],[OCULTAR2]]-Tabla3[[#This Row],[OCULTAR2]]*Tabla3[[#This Row],[% LÍNEA]]," ")</f>
        <v>5.11111</v>
      </c>
      <c r="Q4349" s="56">
        <f>IFERROR(Tabla3[[#This Row],[% PRODUCTO]]+Tabla3[[#This Row],[% LÍNEA]]," ")</f>
        <v>0</v>
      </c>
      <c r="R4349" s="53">
        <f>Tabla3[[#This Row],[OCULTAR3]]</f>
        <v>5.11111</v>
      </c>
      <c r="S4349" s="53">
        <f>Tabla3[[#This Row],[PRECIO SIN %]]-Tabla3[[#This Row],[PRECIO SIN %]]*10%</f>
        <v>4.5999990000000004</v>
      </c>
      <c r="T4349" s="80">
        <f>(Tabla3[[#This Row],[PRECIO CON DESCT.]]-(Tabla3[[#This Row],[PRECIO CON DESCT.]]*$T$6))</f>
        <v>2.89799937</v>
      </c>
      <c r="U4349" s="96"/>
      <c r="V4349" s="94">
        <f>Tabla3[[#This Row],[PRECIO %      en $]]*Tabla3[[#This Row],[PEDIDO ]]</f>
        <v>0</v>
      </c>
      <c r="W4349" s="57">
        <f>Tabla3[[#This Row],[PRECIO CON DESCT.]]*Tabla3[[#This Row],[PEDIDO ]]</f>
        <v>0</v>
      </c>
      <c r="X4349" s="58">
        <f>Tabla3[[#This Row],[PRECIO SIN %]]*Tabla3[[#This Row],[PEDIDO ]]</f>
        <v>0</v>
      </c>
    </row>
    <row r="4350" spans="1:24" ht="33" customHeight="1" x14ac:dyDescent="0.4">
      <c r="A4350" s="125" t="s">
        <v>466</v>
      </c>
      <c r="B4350" s="59" t="s">
        <v>424</v>
      </c>
      <c r="C4350" s="59" t="s">
        <v>467</v>
      </c>
      <c r="D43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50" s="119" t="s">
        <v>4812</v>
      </c>
      <c r="F4350" s="76" t="s">
        <v>526</v>
      </c>
      <c r="G43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50" s="78">
        <v>1</v>
      </c>
      <c r="J4350" s="52">
        <v>2.88889</v>
      </c>
      <c r="K4350" s="60">
        <f>Tabla3[[#This Row],[PRECIOS]]-Tabla3[[#This Row],[PRECIOS]]*10%</f>
        <v>2.6000009999999998</v>
      </c>
      <c r="L4350" s="101" t="s">
        <v>5327</v>
      </c>
      <c r="M4350" s="61"/>
      <c r="N4350" s="55">
        <f>IFERROR(Tabla3[[#This Row],[PRECIOS]]-Tabla3[[#This Row],[PRECIOS]]*Tabla3[[#This Row],[% PRODUCTO]]," ")</f>
        <v>2.88889</v>
      </c>
      <c r="O4350" s="61"/>
      <c r="P4350" s="55">
        <f>IFERROR(Tabla3[[#This Row],[OCULTAR2]]-Tabla3[[#This Row],[OCULTAR2]]*Tabla3[[#This Row],[% LÍNEA]]," ")</f>
        <v>2.88889</v>
      </c>
      <c r="Q4350" s="56">
        <f>IFERROR(Tabla3[[#This Row],[% PRODUCTO]]+Tabla3[[#This Row],[% LÍNEA]]," ")</f>
        <v>0</v>
      </c>
      <c r="R4350" s="60">
        <f>Tabla3[[#This Row],[OCULTAR3]]</f>
        <v>2.88889</v>
      </c>
      <c r="S4350" s="60">
        <f>Tabla3[[#This Row],[PRECIO SIN %]]-Tabla3[[#This Row],[PRECIO SIN %]]*10%</f>
        <v>2.6000009999999998</v>
      </c>
      <c r="T4350" s="80">
        <f>(Tabla3[[#This Row],[PRECIO CON DESCT.]]-(Tabla3[[#This Row],[PRECIO CON DESCT.]]*$T$6))</f>
        <v>1.6380006299999998</v>
      </c>
      <c r="U4350" s="96"/>
      <c r="V4350" s="94">
        <f>Tabla3[[#This Row],[PRECIO %      en $]]*Tabla3[[#This Row],[PEDIDO ]]</f>
        <v>0</v>
      </c>
      <c r="W4350" s="57">
        <f>Tabla3[[#This Row],[PRECIO CON DESCT.]]*Tabla3[[#This Row],[PEDIDO ]]</f>
        <v>0</v>
      </c>
      <c r="X4350" s="58">
        <f>Tabla3[[#This Row],[PRECIO SIN %]]*Tabla3[[#This Row],[PEDIDO ]]</f>
        <v>0</v>
      </c>
    </row>
    <row r="4351" spans="1:24" ht="33" customHeight="1" x14ac:dyDescent="0.4">
      <c r="A4351" s="124" t="s">
        <v>468</v>
      </c>
      <c r="B4351" s="51" t="s">
        <v>424</v>
      </c>
      <c r="C4351" s="51" t="s">
        <v>467</v>
      </c>
      <c r="D43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51" s="118" t="s">
        <v>4813</v>
      </c>
      <c r="F4351" s="75" t="s">
        <v>526</v>
      </c>
      <c r="G43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51" s="77">
        <v>3</v>
      </c>
      <c r="J4351" s="52">
        <v>2.88889</v>
      </c>
      <c r="K4351" s="53">
        <f>Tabla3[[#This Row],[PRECIOS]]-Tabla3[[#This Row],[PRECIOS]]*10%</f>
        <v>2.6000009999999998</v>
      </c>
      <c r="L4351" s="101" t="s">
        <v>5327</v>
      </c>
      <c r="M4351" s="54"/>
      <c r="N4351" s="55">
        <f>IFERROR(Tabla3[[#This Row],[PRECIOS]]-Tabla3[[#This Row],[PRECIOS]]*Tabla3[[#This Row],[% PRODUCTO]]," ")</f>
        <v>2.88889</v>
      </c>
      <c r="O4351" s="54"/>
      <c r="P4351" s="55">
        <f>IFERROR(Tabla3[[#This Row],[OCULTAR2]]-Tabla3[[#This Row],[OCULTAR2]]*Tabla3[[#This Row],[% LÍNEA]]," ")</f>
        <v>2.88889</v>
      </c>
      <c r="Q4351" s="56">
        <f>IFERROR(Tabla3[[#This Row],[% PRODUCTO]]+Tabla3[[#This Row],[% LÍNEA]]," ")</f>
        <v>0</v>
      </c>
      <c r="R4351" s="53">
        <f>Tabla3[[#This Row],[OCULTAR3]]</f>
        <v>2.88889</v>
      </c>
      <c r="S4351" s="53">
        <f>Tabla3[[#This Row],[PRECIO SIN %]]-Tabla3[[#This Row],[PRECIO SIN %]]*10%</f>
        <v>2.6000009999999998</v>
      </c>
      <c r="T4351" s="80">
        <f>(Tabla3[[#This Row],[PRECIO CON DESCT.]]-(Tabla3[[#This Row],[PRECIO CON DESCT.]]*$T$6))</f>
        <v>1.6380006299999998</v>
      </c>
      <c r="U4351" s="96"/>
      <c r="V4351" s="94">
        <f>Tabla3[[#This Row],[PRECIO %      en $]]*Tabla3[[#This Row],[PEDIDO ]]</f>
        <v>0</v>
      </c>
      <c r="W4351" s="57">
        <f>Tabla3[[#This Row],[PRECIO CON DESCT.]]*Tabla3[[#This Row],[PEDIDO ]]</f>
        <v>0</v>
      </c>
      <c r="X4351" s="58">
        <f>Tabla3[[#This Row],[PRECIO SIN %]]*Tabla3[[#This Row],[PEDIDO ]]</f>
        <v>0</v>
      </c>
    </row>
    <row r="4352" spans="1:24" ht="33" customHeight="1" x14ac:dyDescent="0.4">
      <c r="A4352" s="125" t="s">
        <v>469</v>
      </c>
      <c r="B4352" s="59" t="s">
        <v>424</v>
      </c>
      <c r="C4352" s="59" t="s">
        <v>467</v>
      </c>
      <c r="D43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52" s="119" t="s">
        <v>4814</v>
      </c>
      <c r="F4352" s="76" t="s">
        <v>526</v>
      </c>
      <c r="G43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52" s="78">
        <v>5</v>
      </c>
      <c r="J4352" s="52">
        <v>4.3333300000000001</v>
      </c>
      <c r="K4352" s="60">
        <f>Tabla3[[#This Row],[PRECIOS]]-Tabla3[[#This Row],[PRECIOS]]*10%</f>
        <v>3.8999969999999999</v>
      </c>
      <c r="L4352" s="101" t="s">
        <v>5327</v>
      </c>
      <c r="M4352" s="61"/>
      <c r="N4352" s="55">
        <f>IFERROR(Tabla3[[#This Row],[PRECIOS]]-Tabla3[[#This Row],[PRECIOS]]*Tabla3[[#This Row],[% PRODUCTO]]," ")</f>
        <v>4.3333300000000001</v>
      </c>
      <c r="O4352" s="61"/>
      <c r="P4352" s="55">
        <f>IFERROR(Tabla3[[#This Row],[OCULTAR2]]-Tabla3[[#This Row],[OCULTAR2]]*Tabla3[[#This Row],[% LÍNEA]]," ")</f>
        <v>4.3333300000000001</v>
      </c>
      <c r="Q4352" s="56">
        <f>IFERROR(Tabla3[[#This Row],[% PRODUCTO]]+Tabla3[[#This Row],[% LÍNEA]]," ")</f>
        <v>0</v>
      </c>
      <c r="R4352" s="60">
        <f>Tabla3[[#This Row],[OCULTAR3]]</f>
        <v>4.3333300000000001</v>
      </c>
      <c r="S4352" s="60">
        <f>Tabla3[[#This Row],[PRECIO SIN %]]-Tabla3[[#This Row],[PRECIO SIN %]]*10%</f>
        <v>3.8999969999999999</v>
      </c>
      <c r="T4352" s="80">
        <f>(Tabla3[[#This Row],[PRECIO CON DESCT.]]-(Tabla3[[#This Row],[PRECIO CON DESCT.]]*$T$6))</f>
        <v>2.4569981099999998</v>
      </c>
      <c r="U4352" s="96"/>
      <c r="V4352" s="94">
        <f>Tabla3[[#This Row],[PRECIO %      en $]]*Tabla3[[#This Row],[PEDIDO ]]</f>
        <v>0</v>
      </c>
      <c r="W4352" s="57">
        <f>Tabla3[[#This Row],[PRECIO CON DESCT.]]*Tabla3[[#This Row],[PEDIDO ]]</f>
        <v>0</v>
      </c>
      <c r="X4352" s="58">
        <f>Tabla3[[#This Row],[PRECIO SIN %]]*Tabla3[[#This Row],[PEDIDO ]]</f>
        <v>0</v>
      </c>
    </row>
    <row r="4353" spans="1:24" ht="33" customHeight="1" x14ac:dyDescent="0.4">
      <c r="A4353" s="124" t="s">
        <v>470</v>
      </c>
      <c r="B4353" s="51" t="s">
        <v>424</v>
      </c>
      <c r="C4353" s="51" t="s">
        <v>467</v>
      </c>
      <c r="D43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53" s="118" t="s">
        <v>4815</v>
      </c>
      <c r="F4353" s="75" t="s">
        <v>526</v>
      </c>
      <c r="G43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53" s="77">
        <v>8</v>
      </c>
      <c r="J4353" s="52">
        <v>4.3333300000000001</v>
      </c>
      <c r="K4353" s="53">
        <f>Tabla3[[#This Row],[PRECIOS]]-Tabla3[[#This Row],[PRECIOS]]*10%</f>
        <v>3.8999969999999999</v>
      </c>
      <c r="L4353" s="101" t="s">
        <v>5327</v>
      </c>
      <c r="M4353" s="54"/>
      <c r="N4353" s="55">
        <f>IFERROR(Tabla3[[#This Row],[PRECIOS]]-Tabla3[[#This Row],[PRECIOS]]*Tabla3[[#This Row],[% PRODUCTO]]," ")</f>
        <v>4.3333300000000001</v>
      </c>
      <c r="O4353" s="54"/>
      <c r="P4353" s="55">
        <f>IFERROR(Tabla3[[#This Row],[OCULTAR2]]-Tabla3[[#This Row],[OCULTAR2]]*Tabla3[[#This Row],[% LÍNEA]]," ")</f>
        <v>4.3333300000000001</v>
      </c>
      <c r="Q4353" s="56">
        <f>IFERROR(Tabla3[[#This Row],[% PRODUCTO]]+Tabla3[[#This Row],[% LÍNEA]]," ")</f>
        <v>0</v>
      </c>
      <c r="R4353" s="53">
        <f>Tabla3[[#This Row],[OCULTAR3]]</f>
        <v>4.3333300000000001</v>
      </c>
      <c r="S4353" s="53">
        <f>Tabla3[[#This Row],[PRECIO SIN %]]-Tabla3[[#This Row],[PRECIO SIN %]]*10%</f>
        <v>3.8999969999999999</v>
      </c>
      <c r="T4353" s="80">
        <f>(Tabla3[[#This Row],[PRECIO CON DESCT.]]-(Tabla3[[#This Row],[PRECIO CON DESCT.]]*$T$6))</f>
        <v>2.4569981099999998</v>
      </c>
      <c r="U4353" s="96"/>
      <c r="V4353" s="94">
        <f>Tabla3[[#This Row],[PRECIO %      en $]]*Tabla3[[#This Row],[PEDIDO ]]</f>
        <v>0</v>
      </c>
      <c r="W4353" s="57">
        <f>Tabla3[[#This Row],[PRECIO CON DESCT.]]*Tabla3[[#This Row],[PEDIDO ]]</f>
        <v>0</v>
      </c>
      <c r="X4353" s="58">
        <f>Tabla3[[#This Row],[PRECIO SIN %]]*Tabla3[[#This Row],[PEDIDO ]]</f>
        <v>0</v>
      </c>
    </row>
    <row r="4354" spans="1:24" ht="33" customHeight="1" x14ac:dyDescent="0.4">
      <c r="A4354" s="125" t="s">
        <v>471</v>
      </c>
      <c r="B4354" s="59" t="s">
        <v>424</v>
      </c>
      <c r="C4354" s="59" t="s">
        <v>467</v>
      </c>
      <c r="D43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54" s="119" t="s">
        <v>4816</v>
      </c>
      <c r="F4354" s="76" t="s">
        <v>526</v>
      </c>
      <c r="G43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54" s="78">
        <v>8</v>
      </c>
      <c r="J4354" s="52">
        <v>4.3333300000000001</v>
      </c>
      <c r="K4354" s="60">
        <f>Tabla3[[#This Row],[PRECIOS]]-Tabla3[[#This Row],[PRECIOS]]*10%</f>
        <v>3.8999969999999999</v>
      </c>
      <c r="L4354" s="101" t="s">
        <v>5327</v>
      </c>
      <c r="M4354" s="61"/>
      <c r="N4354" s="55">
        <f>IFERROR(Tabla3[[#This Row],[PRECIOS]]-Tabla3[[#This Row],[PRECIOS]]*Tabla3[[#This Row],[% PRODUCTO]]," ")</f>
        <v>4.3333300000000001</v>
      </c>
      <c r="O4354" s="61"/>
      <c r="P4354" s="55">
        <f>IFERROR(Tabla3[[#This Row],[OCULTAR2]]-Tabla3[[#This Row],[OCULTAR2]]*Tabla3[[#This Row],[% LÍNEA]]," ")</f>
        <v>4.3333300000000001</v>
      </c>
      <c r="Q4354" s="56">
        <f>IFERROR(Tabla3[[#This Row],[% PRODUCTO]]+Tabla3[[#This Row],[% LÍNEA]]," ")</f>
        <v>0</v>
      </c>
      <c r="R4354" s="60">
        <f>Tabla3[[#This Row],[OCULTAR3]]</f>
        <v>4.3333300000000001</v>
      </c>
      <c r="S4354" s="60">
        <f>Tabla3[[#This Row],[PRECIO SIN %]]-Tabla3[[#This Row],[PRECIO SIN %]]*10%</f>
        <v>3.8999969999999999</v>
      </c>
      <c r="T4354" s="80">
        <f>(Tabla3[[#This Row],[PRECIO CON DESCT.]]-(Tabla3[[#This Row],[PRECIO CON DESCT.]]*$T$6))</f>
        <v>2.4569981099999998</v>
      </c>
      <c r="U4354" s="96"/>
      <c r="V4354" s="94">
        <f>Tabla3[[#This Row],[PRECIO %      en $]]*Tabla3[[#This Row],[PEDIDO ]]</f>
        <v>0</v>
      </c>
      <c r="W4354" s="57">
        <f>Tabla3[[#This Row],[PRECIO CON DESCT.]]*Tabla3[[#This Row],[PEDIDO ]]</f>
        <v>0</v>
      </c>
      <c r="X4354" s="58">
        <f>Tabla3[[#This Row],[PRECIO SIN %]]*Tabla3[[#This Row],[PEDIDO ]]</f>
        <v>0</v>
      </c>
    </row>
    <row r="4355" spans="1:24" ht="33" customHeight="1" x14ac:dyDescent="0.4">
      <c r="A4355" s="124" t="s">
        <v>472</v>
      </c>
      <c r="B4355" s="51" t="s">
        <v>424</v>
      </c>
      <c r="C4355" s="51" t="s">
        <v>467</v>
      </c>
      <c r="D43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55" s="118" t="s">
        <v>4817</v>
      </c>
      <c r="F4355" s="75" t="s">
        <v>526</v>
      </c>
      <c r="G43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55" s="77">
        <v>15</v>
      </c>
      <c r="J4355" s="52">
        <v>4.3333300000000001</v>
      </c>
      <c r="K4355" s="53">
        <f>Tabla3[[#This Row],[PRECIOS]]-Tabla3[[#This Row],[PRECIOS]]*10%</f>
        <v>3.8999969999999999</v>
      </c>
      <c r="L4355" s="101" t="s">
        <v>5327</v>
      </c>
      <c r="M4355" s="54"/>
      <c r="N4355" s="55">
        <f>IFERROR(Tabla3[[#This Row],[PRECIOS]]-Tabla3[[#This Row],[PRECIOS]]*Tabla3[[#This Row],[% PRODUCTO]]," ")</f>
        <v>4.3333300000000001</v>
      </c>
      <c r="O4355" s="54"/>
      <c r="P4355" s="55">
        <f>IFERROR(Tabla3[[#This Row],[OCULTAR2]]-Tabla3[[#This Row],[OCULTAR2]]*Tabla3[[#This Row],[% LÍNEA]]," ")</f>
        <v>4.3333300000000001</v>
      </c>
      <c r="Q4355" s="56">
        <f>IFERROR(Tabla3[[#This Row],[% PRODUCTO]]+Tabla3[[#This Row],[% LÍNEA]]," ")</f>
        <v>0</v>
      </c>
      <c r="R4355" s="53">
        <f>Tabla3[[#This Row],[OCULTAR3]]</f>
        <v>4.3333300000000001</v>
      </c>
      <c r="S4355" s="53">
        <f>Tabla3[[#This Row],[PRECIO SIN %]]-Tabla3[[#This Row],[PRECIO SIN %]]*10%</f>
        <v>3.8999969999999999</v>
      </c>
      <c r="T4355" s="80">
        <f>(Tabla3[[#This Row],[PRECIO CON DESCT.]]-(Tabla3[[#This Row],[PRECIO CON DESCT.]]*$T$6))</f>
        <v>2.4569981099999998</v>
      </c>
      <c r="U4355" s="96"/>
      <c r="V4355" s="94">
        <f>Tabla3[[#This Row],[PRECIO %      en $]]*Tabla3[[#This Row],[PEDIDO ]]</f>
        <v>0</v>
      </c>
      <c r="W4355" s="57">
        <f>Tabla3[[#This Row],[PRECIO CON DESCT.]]*Tabla3[[#This Row],[PEDIDO ]]</f>
        <v>0</v>
      </c>
      <c r="X4355" s="58">
        <f>Tabla3[[#This Row],[PRECIO SIN %]]*Tabla3[[#This Row],[PEDIDO ]]</f>
        <v>0</v>
      </c>
    </row>
    <row r="4356" spans="1:24" ht="33" customHeight="1" x14ac:dyDescent="0.4">
      <c r="A4356" s="124" t="s">
        <v>473</v>
      </c>
      <c r="B4356" s="51" t="s">
        <v>424</v>
      </c>
      <c r="C4356" s="51" t="s">
        <v>467</v>
      </c>
      <c r="D43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56" s="118" t="s">
        <v>4818</v>
      </c>
      <c r="F4356" s="75" t="s">
        <v>526</v>
      </c>
      <c r="G43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56" s="77">
        <v>6</v>
      </c>
      <c r="J4356" s="52">
        <v>4.3333300000000001</v>
      </c>
      <c r="K4356" s="53">
        <f>Tabla3[[#This Row],[PRECIOS]]-Tabla3[[#This Row],[PRECIOS]]*10%</f>
        <v>3.8999969999999999</v>
      </c>
      <c r="L4356" s="101" t="s">
        <v>5327</v>
      </c>
      <c r="M4356" s="54"/>
      <c r="N4356" s="55">
        <f>IFERROR(Tabla3[[#This Row],[PRECIOS]]-Tabla3[[#This Row],[PRECIOS]]*Tabla3[[#This Row],[% PRODUCTO]]," ")</f>
        <v>4.3333300000000001</v>
      </c>
      <c r="O4356" s="54"/>
      <c r="P4356" s="55">
        <f>IFERROR(Tabla3[[#This Row],[OCULTAR2]]-Tabla3[[#This Row],[OCULTAR2]]*Tabla3[[#This Row],[% LÍNEA]]," ")</f>
        <v>4.3333300000000001</v>
      </c>
      <c r="Q4356" s="56">
        <f>IFERROR(Tabla3[[#This Row],[% PRODUCTO]]+Tabla3[[#This Row],[% LÍNEA]]," ")</f>
        <v>0</v>
      </c>
      <c r="R4356" s="53">
        <f>Tabla3[[#This Row],[OCULTAR3]]</f>
        <v>4.3333300000000001</v>
      </c>
      <c r="S4356" s="53">
        <f>Tabla3[[#This Row],[PRECIO SIN %]]-Tabla3[[#This Row],[PRECIO SIN %]]*10%</f>
        <v>3.8999969999999999</v>
      </c>
      <c r="T4356" s="80">
        <f>(Tabla3[[#This Row],[PRECIO CON DESCT.]]-(Tabla3[[#This Row],[PRECIO CON DESCT.]]*$T$6))</f>
        <v>2.4569981099999998</v>
      </c>
      <c r="U4356" s="96"/>
      <c r="V4356" s="94">
        <f>Tabla3[[#This Row],[PRECIO %      en $]]*Tabla3[[#This Row],[PEDIDO ]]</f>
        <v>0</v>
      </c>
      <c r="W4356" s="57">
        <f>Tabla3[[#This Row],[PRECIO CON DESCT.]]*Tabla3[[#This Row],[PEDIDO ]]</f>
        <v>0</v>
      </c>
      <c r="X4356" s="58">
        <f>Tabla3[[#This Row],[PRECIO SIN %]]*Tabla3[[#This Row],[PEDIDO ]]</f>
        <v>0</v>
      </c>
    </row>
    <row r="4357" spans="1:24" ht="33" customHeight="1" x14ac:dyDescent="0.4">
      <c r="A4357" s="125" t="s">
        <v>474</v>
      </c>
      <c r="B4357" s="59" t="s">
        <v>424</v>
      </c>
      <c r="C4357" s="59" t="s">
        <v>467</v>
      </c>
      <c r="D43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57" s="119" t="s">
        <v>4819</v>
      </c>
      <c r="F4357" s="76" t="s">
        <v>526</v>
      </c>
      <c r="G43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57" s="78">
        <v>13</v>
      </c>
      <c r="J4357" s="52">
        <v>4.3333300000000001</v>
      </c>
      <c r="K4357" s="60">
        <f>Tabla3[[#This Row],[PRECIOS]]-Tabla3[[#This Row],[PRECIOS]]*10%</f>
        <v>3.8999969999999999</v>
      </c>
      <c r="L4357" s="101" t="s">
        <v>5327</v>
      </c>
      <c r="M4357" s="61"/>
      <c r="N4357" s="55">
        <f>IFERROR(Tabla3[[#This Row],[PRECIOS]]-Tabla3[[#This Row],[PRECIOS]]*Tabla3[[#This Row],[% PRODUCTO]]," ")</f>
        <v>4.3333300000000001</v>
      </c>
      <c r="O4357" s="61"/>
      <c r="P4357" s="55">
        <f>IFERROR(Tabla3[[#This Row],[OCULTAR2]]-Tabla3[[#This Row],[OCULTAR2]]*Tabla3[[#This Row],[% LÍNEA]]," ")</f>
        <v>4.3333300000000001</v>
      </c>
      <c r="Q4357" s="56">
        <f>IFERROR(Tabla3[[#This Row],[% PRODUCTO]]+Tabla3[[#This Row],[% LÍNEA]]," ")</f>
        <v>0</v>
      </c>
      <c r="R4357" s="60">
        <f>Tabla3[[#This Row],[OCULTAR3]]</f>
        <v>4.3333300000000001</v>
      </c>
      <c r="S4357" s="60">
        <f>Tabla3[[#This Row],[PRECIO SIN %]]-Tabla3[[#This Row],[PRECIO SIN %]]*10%</f>
        <v>3.8999969999999999</v>
      </c>
      <c r="T4357" s="80">
        <f>(Tabla3[[#This Row],[PRECIO CON DESCT.]]-(Tabla3[[#This Row],[PRECIO CON DESCT.]]*$T$6))</f>
        <v>2.4569981099999998</v>
      </c>
      <c r="U4357" s="96"/>
      <c r="V4357" s="94">
        <f>Tabla3[[#This Row],[PRECIO %      en $]]*Tabla3[[#This Row],[PEDIDO ]]</f>
        <v>0</v>
      </c>
      <c r="W4357" s="57">
        <f>Tabla3[[#This Row],[PRECIO CON DESCT.]]*Tabla3[[#This Row],[PEDIDO ]]</f>
        <v>0</v>
      </c>
      <c r="X4357" s="58">
        <f>Tabla3[[#This Row],[PRECIO SIN %]]*Tabla3[[#This Row],[PEDIDO ]]</f>
        <v>0</v>
      </c>
    </row>
    <row r="4358" spans="1:24" ht="33" customHeight="1" x14ac:dyDescent="0.4">
      <c r="A4358" s="124" t="s">
        <v>475</v>
      </c>
      <c r="B4358" s="51" t="s">
        <v>424</v>
      </c>
      <c r="C4358" s="51" t="s">
        <v>467</v>
      </c>
      <c r="D43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58" s="118" t="s">
        <v>4820</v>
      </c>
      <c r="F4358" s="75" t="s">
        <v>526</v>
      </c>
      <c r="G43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58" s="77">
        <v>10</v>
      </c>
      <c r="J4358" s="52">
        <v>4.3333300000000001</v>
      </c>
      <c r="K4358" s="53">
        <f>Tabla3[[#This Row],[PRECIOS]]-Tabla3[[#This Row],[PRECIOS]]*10%</f>
        <v>3.8999969999999999</v>
      </c>
      <c r="L4358" s="101" t="s">
        <v>5327</v>
      </c>
      <c r="M4358" s="54"/>
      <c r="N4358" s="55">
        <f>IFERROR(Tabla3[[#This Row],[PRECIOS]]-Tabla3[[#This Row],[PRECIOS]]*Tabla3[[#This Row],[% PRODUCTO]]," ")</f>
        <v>4.3333300000000001</v>
      </c>
      <c r="O4358" s="54"/>
      <c r="P4358" s="55">
        <f>IFERROR(Tabla3[[#This Row],[OCULTAR2]]-Tabla3[[#This Row],[OCULTAR2]]*Tabla3[[#This Row],[% LÍNEA]]," ")</f>
        <v>4.3333300000000001</v>
      </c>
      <c r="Q4358" s="56">
        <f>IFERROR(Tabla3[[#This Row],[% PRODUCTO]]+Tabla3[[#This Row],[% LÍNEA]]," ")</f>
        <v>0</v>
      </c>
      <c r="R4358" s="53">
        <f>Tabla3[[#This Row],[OCULTAR3]]</f>
        <v>4.3333300000000001</v>
      </c>
      <c r="S4358" s="53">
        <f>Tabla3[[#This Row],[PRECIO SIN %]]-Tabla3[[#This Row],[PRECIO SIN %]]*10%</f>
        <v>3.8999969999999999</v>
      </c>
      <c r="T4358" s="80">
        <f>(Tabla3[[#This Row],[PRECIO CON DESCT.]]-(Tabla3[[#This Row],[PRECIO CON DESCT.]]*$T$6))</f>
        <v>2.4569981099999998</v>
      </c>
      <c r="U4358" s="96"/>
      <c r="V4358" s="94">
        <f>Tabla3[[#This Row],[PRECIO %      en $]]*Tabla3[[#This Row],[PEDIDO ]]</f>
        <v>0</v>
      </c>
      <c r="W4358" s="57">
        <f>Tabla3[[#This Row],[PRECIO CON DESCT.]]*Tabla3[[#This Row],[PEDIDO ]]</f>
        <v>0</v>
      </c>
      <c r="X4358" s="58">
        <f>Tabla3[[#This Row],[PRECIO SIN %]]*Tabla3[[#This Row],[PEDIDO ]]</f>
        <v>0</v>
      </c>
    </row>
    <row r="4359" spans="1:24" ht="33" customHeight="1" x14ac:dyDescent="0.4">
      <c r="A4359" s="125" t="s">
        <v>476</v>
      </c>
      <c r="B4359" s="59" t="s">
        <v>424</v>
      </c>
      <c r="C4359" s="59" t="s">
        <v>467</v>
      </c>
      <c r="D43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59" s="119" t="s">
        <v>4821</v>
      </c>
      <c r="F4359" s="76" t="s">
        <v>526</v>
      </c>
      <c r="G43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59" s="78">
        <v>11</v>
      </c>
      <c r="J4359" s="52">
        <v>4.3333300000000001</v>
      </c>
      <c r="K4359" s="60">
        <f>Tabla3[[#This Row],[PRECIOS]]-Tabla3[[#This Row],[PRECIOS]]*10%</f>
        <v>3.8999969999999999</v>
      </c>
      <c r="L4359" s="101" t="s">
        <v>5327</v>
      </c>
      <c r="M4359" s="61"/>
      <c r="N4359" s="55">
        <f>IFERROR(Tabla3[[#This Row],[PRECIOS]]-Tabla3[[#This Row],[PRECIOS]]*Tabla3[[#This Row],[% PRODUCTO]]," ")</f>
        <v>4.3333300000000001</v>
      </c>
      <c r="O4359" s="61"/>
      <c r="P4359" s="55">
        <f>IFERROR(Tabla3[[#This Row],[OCULTAR2]]-Tabla3[[#This Row],[OCULTAR2]]*Tabla3[[#This Row],[% LÍNEA]]," ")</f>
        <v>4.3333300000000001</v>
      </c>
      <c r="Q4359" s="56">
        <f>IFERROR(Tabla3[[#This Row],[% PRODUCTO]]+Tabla3[[#This Row],[% LÍNEA]]," ")</f>
        <v>0</v>
      </c>
      <c r="R4359" s="60">
        <f>Tabla3[[#This Row],[OCULTAR3]]</f>
        <v>4.3333300000000001</v>
      </c>
      <c r="S4359" s="60">
        <f>Tabla3[[#This Row],[PRECIO SIN %]]-Tabla3[[#This Row],[PRECIO SIN %]]*10%</f>
        <v>3.8999969999999999</v>
      </c>
      <c r="T4359" s="80">
        <f>(Tabla3[[#This Row],[PRECIO CON DESCT.]]-(Tabla3[[#This Row],[PRECIO CON DESCT.]]*$T$6))</f>
        <v>2.4569981099999998</v>
      </c>
      <c r="U4359" s="96"/>
      <c r="V4359" s="94">
        <f>Tabla3[[#This Row],[PRECIO %      en $]]*Tabla3[[#This Row],[PEDIDO ]]</f>
        <v>0</v>
      </c>
      <c r="W4359" s="57">
        <f>Tabla3[[#This Row],[PRECIO CON DESCT.]]*Tabla3[[#This Row],[PEDIDO ]]</f>
        <v>0</v>
      </c>
      <c r="X4359" s="58">
        <f>Tabla3[[#This Row],[PRECIO SIN %]]*Tabla3[[#This Row],[PEDIDO ]]</f>
        <v>0</v>
      </c>
    </row>
    <row r="4360" spans="1:24" ht="33" customHeight="1" x14ac:dyDescent="0.4">
      <c r="A4360" s="124" t="s">
        <v>477</v>
      </c>
      <c r="B4360" s="51" t="s">
        <v>424</v>
      </c>
      <c r="C4360" s="51" t="s">
        <v>467</v>
      </c>
      <c r="D43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60" s="118" t="s">
        <v>4822</v>
      </c>
      <c r="F4360" s="75" t="s">
        <v>526</v>
      </c>
      <c r="G43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60" s="77">
        <v>5</v>
      </c>
      <c r="J4360" s="52">
        <v>4.3333300000000001</v>
      </c>
      <c r="K4360" s="53">
        <f>Tabla3[[#This Row],[PRECIOS]]-Tabla3[[#This Row],[PRECIOS]]*10%</f>
        <v>3.8999969999999999</v>
      </c>
      <c r="L4360" s="101" t="s">
        <v>5327</v>
      </c>
      <c r="M4360" s="54"/>
      <c r="N4360" s="55">
        <f>IFERROR(Tabla3[[#This Row],[PRECIOS]]-Tabla3[[#This Row],[PRECIOS]]*Tabla3[[#This Row],[% PRODUCTO]]," ")</f>
        <v>4.3333300000000001</v>
      </c>
      <c r="O4360" s="54"/>
      <c r="P4360" s="55">
        <f>IFERROR(Tabla3[[#This Row],[OCULTAR2]]-Tabla3[[#This Row],[OCULTAR2]]*Tabla3[[#This Row],[% LÍNEA]]," ")</f>
        <v>4.3333300000000001</v>
      </c>
      <c r="Q4360" s="56">
        <f>IFERROR(Tabla3[[#This Row],[% PRODUCTO]]+Tabla3[[#This Row],[% LÍNEA]]," ")</f>
        <v>0</v>
      </c>
      <c r="R4360" s="53">
        <f>Tabla3[[#This Row],[OCULTAR3]]</f>
        <v>4.3333300000000001</v>
      </c>
      <c r="S4360" s="53">
        <f>Tabla3[[#This Row],[PRECIO SIN %]]-Tabla3[[#This Row],[PRECIO SIN %]]*10%</f>
        <v>3.8999969999999999</v>
      </c>
      <c r="T4360" s="80">
        <f>(Tabla3[[#This Row],[PRECIO CON DESCT.]]-(Tabla3[[#This Row],[PRECIO CON DESCT.]]*$T$6))</f>
        <v>2.4569981099999998</v>
      </c>
      <c r="U4360" s="96"/>
      <c r="V4360" s="94">
        <f>Tabla3[[#This Row],[PRECIO %      en $]]*Tabla3[[#This Row],[PEDIDO ]]</f>
        <v>0</v>
      </c>
      <c r="W4360" s="57">
        <f>Tabla3[[#This Row],[PRECIO CON DESCT.]]*Tabla3[[#This Row],[PEDIDO ]]</f>
        <v>0</v>
      </c>
      <c r="X4360" s="58">
        <f>Tabla3[[#This Row],[PRECIO SIN %]]*Tabla3[[#This Row],[PEDIDO ]]</f>
        <v>0</v>
      </c>
    </row>
    <row r="4361" spans="1:24" ht="33" customHeight="1" x14ac:dyDescent="0.4">
      <c r="A4361" s="125" t="s">
        <v>478</v>
      </c>
      <c r="B4361" s="59" t="s">
        <v>424</v>
      </c>
      <c r="C4361" s="59" t="s">
        <v>467</v>
      </c>
      <c r="D43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61" s="119" t="s">
        <v>4823</v>
      </c>
      <c r="F4361" s="76" t="s">
        <v>526</v>
      </c>
      <c r="G43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61" s="78">
        <v>8</v>
      </c>
      <c r="J4361" s="52">
        <v>4.3333300000000001</v>
      </c>
      <c r="K4361" s="60">
        <f>Tabla3[[#This Row],[PRECIOS]]-Tabla3[[#This Row],[PRECIOS]]*10%</f>
        <v>3.8999969999999999</v>
      </c>
      <c r="L4361" s="101" t="s">
        <v>5327</v>
      </c>
      <c r="M4361" s="61"/>
      <c r="N4361" s="55">
        <f>IFERROR(Tabla3[[#This Row],[PRECIOS]]-Tabla3[[#This Row],[PRECIOS]]*Tabla3[[#This Row],[% PRODUCTO]]," ")</f>
        <v>4.3333300000000001</v>
      </c>
      <c r="O4361" s="61"/>
      <c r="P4361" s="55">
        <f>IFERROR(Tabla3[[#This Row],[OCULTAR2]]-Tabla3[[#This Row],[OCULTAR2]]*Tabla3[[#This Row],[% LÍNEA]]," ")</f>
        <v>4.3333300000000001</v>
      </c>
      <c r="Q4361" s="56">
        <f>IFERROR(Tabla3[[#This Row],[% PRODUCTO]]+Tabla3[[#This Row],[% LÍNEA]]," ")</f>
        <v>0</v>
      </c>
      <c r="R4361" s="60">
        <f>Tabla3[[#This Row],[OCULTAR3]]</f>
        <v>4.3333300000000001</v>
      </c>
      <c r="S4361" s="60">
        <f>Tabla3[[#This Row],[PRECIO SIN %]]-Tabla3[[#This Row],[PRECIO SIN %]]*10%</f>
        <v>3.8999969999999999</v>
      </c>
      <c r="T4361" s="80">
        <f>(Tabla3[[#This Row],[PRECIO CON DESCT.]]-(Tabla3[[#This Row],[PRECIO CON DESCT.]]*$T$6))</f>
        <v>2.4569981099999998</v>
      </c>
      <c r="U4361" s="96"/>
      <c r="V4361" s="94">
        <f>Tabla3[[#This Row],[PRECIO %      en $]]*Tabla3[[#This Row],[PEDIDO ]]</f>
        <v>0</v>
      </c>
      <c r="W4361" s="57">
        <f>Tabla3[[#This Row],[PRECIO CON DESCT.]]*Tabla3[[#This Row],[PEDIDO ]]</f>
        <v>0</v>
      </c>
      <c r="X4361" s="58">
        <f>Tabla3[[#This Row],[PRECIO SIN %]]*Tabla3[[#This Row],[PEDIDO ]]</f>
        <v>0</v>
      </c>
    </row>
    <row r="4362" spans="1:24" ht="33" customHeight="1" x14ac:dyDescent="0.4">
      <c r="A4362" s="124" t="s">
        <v>479</v>
      </c>
      <c r="B4362" s="51" t="s">
        <v>424</v>
      </c>
      <c r="C4362" s="51" t="s">
        <v>467</v>
      </c>
      <c r="D43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62" s="118" t="s">
        <v>4824</v>
      </c>
      <c r="F4362" s="75" t="s">
        <v>526</v>
      </c>
      <c r="G43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62" s="77">
        <v>5</v>
      </c>
      <c r="J4362" s="52">
        <v>4.3333300000000001</v>
      </c>
      <c r="K4362" s="53">
        <f>Tabla3[[#This Row],[PRECIOS]]-Tabla3[[#This Row],[PRECIOS]]*10%</f>
        <v>3.8999969999999999</v>
      </c>
      <c r="L4362" s="101" t="s">
        <v>5327</v>
      </c>
      <c r="M4362" s="54"/>
      <c r="N4362" s="55">
        <f>IFERROR(Tabla3[[#This Row],[PRECIOS]]-Tabla3[[#This Row],[PRECIOS]]*Tabla3[[#This Row],[% PRODUCTO]]," ")</f>
        <v>4.3333300000000001</v>
      </c>
      <c r="O4362" s="54"/>
      <c r="P4362" s="55">
        <f>IFERROR(Tabla3[[#This Row],[OCULTAR2]]-Tabla3[[#This Row],[OCULTAR2]]*Tabla3[[#This Row],[% LÍNEA]]," ")</f>
        <v>4.3333300000000001</v>
      </c>
      <c r="Q4362" s="56">
        <f>IFERROR(Tabla3[[#This Row],[% PRODUCTO]]+Tabla3[[#This Row],[% LÍNEA]]," ")</f>
        <v>0</v>
      </c>
      <c r="R4362" s="53">
        <f>Tabla3[[#This Row],[OCULTAR3]]</f>
        <v>4.3333300000000001</v>
      </c>
      <c r="S4362" s="53">
        <f>Tabla3[[#This Row],[PRECIO SIN %]]-Tabla3[[#This Row],[PRECIO SIN %]]*10%</f>
        <v>3.8999969999999999</v>
      </c>
      <c r="T4362" s="80">
        <f>(Tabla3[[#This Row],[PRECIO CON DESCT.]]-(Tabla3[[#This Row],[PRECIO CON DESCT.]]*$T$6))</f>
        <v>2.4569981099999998</v>
      </c>
      <c r="U4362" s="96"/>
      <c r="V4362" s="94">
        <f>Tabla3[[#This Row],[PRECIO %      en $]]*Tabla3[[#This Row],[PEDIDO ]]</f>
        <v>0</v>
      </c>
      <c r="W4362" s="57">
        <f>Tabla3[[#This Row],[PRECIO CON DESCT.]]*Tabla3[[#This Row],[PEDIDO ]]</f>
        <v>0</v>
      </c>
      <c r="X4362" s="58">
        <f>Tabla3[[#This Row],[PRECIO SIN %]]*Tabla3[[#This Row],[PEDIDO ]]</f>
        <v>0</v>
      </c>
    </row>
    <row r="4363" spans="1:24" ht="33" customHeight="1" x14ac:dyDescent="0.4">
      <c r="A4363" s="125" t="s">
        <v>480</v>
      </c>
      <c r="B4363" s="59" t="s">
        <v>424</v>
      </c>
      <c r="C4363" s="59" t="s">
        <v>467</v>
      </c>
      <c r="D43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63" s="119" t="s">
        <v>4825</v>
      </c>
      <c r="F4363" s="76" t="s">
        <v>526</v>
      </c>
      <c r="G43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63" s="78">
        <v>4</v>
      </c>
      <c r="J4363" s="52">
        <v>4.3333300000000001</v>
      </c>
      <c r="K4363" s="60">
        <f>Tabla3[[#This Row],[PRECIOS]]-Tabla3[[#This Row],[PRECIOS]]*10%</f>
        <v>3.8999969999999999</v>
      </c>
      <c r="L4363" s="101" t="s">
        <v>5327</v>
      </c>
      <c r="M4363" s="61"/>
      <c r="N4363" s="55">
        <f>IFERROR(Tabla3[[#This Row],[PRECIOS]]-Tabla3[[#This Row],[PRECIOS]]*Tabla3[[#This Row],[% PRODUCTO]]," ")</f>
        <v>4.3333300000000001</v>
      </c>
      <c r="O4363" s="61"/>
      <c r="P4363" s="55">
        <f>IFERROR(Tabla3[[#This Row],[OCULTAR2]]-Tabla3[[#This Row],[OCULTAR2]]*Tabla3[[#This Row],[% LÍNEA]]," ")</f>
        <v>4.3333300000000001</v>
      </c>
      <c r="Q4363" s="56">
        <f>IFERROR(Tabla3[[#This Row],[% PRODUCTO]]+Tabla3[[#This Row],[% LÍNEA]]," ")</f>
        <v>0</v>
      </c>
      <c r="R4363" s="60">
        <f>Tabla3[[#This Row],[OCULTAR3]]</f>
        <v>4.3333300000000001</v>
      </c>
      <c r="S4363" s="60">
        <f>Tabla3[[#This Row],[PRECIO SIN %]]-Tabla3[[#This Row],[PRECIO SIN %]]*10%</f>
        <v>3.8999969999999999</v>
      </c>
      <c r="T4363" s="80">
        <f>(Tabla3[[#This Row],[PRECIO CON DESCT.]]-(Tabla3[[#This Row],[PRECIO CON DESCT.]]*$T$6))</f>
        <v>2.4569981099999998</v>
      </c>
      <c r="U4363" s="96"/>
      <c r="V4363" s="94">
        <f>Tabla3[[#This Row],[PRECIO %      en $]]*Tabla3[[#This Row],[PEDIDO ]]</f>
        <v>0</v>
      </c>
      <c r="W4363" s="57">
        <f>Tabla3[[#This Row],[PRECIO CON DESCT.]]*Tabla3[[#This Row],[PEDIDO ]]</f>
        <v>0</v>
      </c>
      <c r="X4363" s="58">
        <f>Tabla3[[#This Row],[PRECIO SIN %]]*Tabla3[[#This Row],[PEDIDO ]]</f>
        <v>0</v>
      </c>
    </row>
    <row r="4364" spans="1:24" ht="33" customHeight="1" x14ac:dyDescent="0.4">
      <c r="A4364" s="124">
        <v>7597134000059</v>
      </c>
      <c r="B4364" s="51" t="s">
        <v>424</v>
      </c>
      <c r="C4364" s="51" t="s">
        <v>426</v>
      </c>
      <c r="D43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64" s="118" t="s">
        <v>4826</v>
      </c>
      <c r="F4364" s="75" t="s">
        <v>537</v>
      </c>
      <c r="G43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64" s="77">
        <v>29</v>
      </c>
      <c r="J4364" s="52">
        <v>7.6222200000000004</v>
      </c>
      <c r="K4364" s="53">
        <f>Tabla3[[#This Row],[PRECIOS]]-Tabla3[[#This Row],[PRECIOS]]*10%</f>
        <v>6.859998</v>
      </c>
      <c r="L4364" s="101"/>
      <c r="M4364" s="54"/>
      <c r="N4364" s="55">
        <f>IFERROR(Tabla3[[#This Row],[PRECIOS]]-Tabla3[[#This Row],[PRECIOS]]*Tabla3[[#This Row],[% PRODUCTO]]," ")</f>
        <v>7.6222200000000004</v>
      </c>
      <c r="O4364" s="54"/>
      <c r="P4364" s="55">
        <f>IFERROR(Tabla3[[#This Row],[OCULTAR2]]-Tabla3[[#This Row],[OCULTAR2]]*Tabla3[[#This Row],[% LÍNEA]]," ")</f>
        <v>7.6222200000000004</v>
      </c>
      <c r="Q4364" s="56">
        <f>IFERROR(Tabla3[[#This Row],[% PRODUCTO]]+Tabla3[[#This Row],[% LÍNEA]]," ")</f>
        <v>0</v>
      </c>
      <c r="R4364" s="53">
        <f>Tabla3[[#This Row],[OCULTAR3]]</f>
        <v>7.6222200000000004</v>
      </c>
      <c r="S4364" s="53">
        <f>Tabla3[[#This Row],[PRECIO SIN %]]-Tabla3[[#This Row],[PRECIO SIN %]]*10%</f>
        <v>6.859998</v>
      </c>
      <c r="T4364" s="80">
        <f>(Tabla3[[#This Row],[PRECIO CON DESCT.]]-(Tabla3[[#This Row],[PRECIO CON DESCT.]]*$T$6))</f>
        <v>4.3217987400000002</v>
      </c>
      <c r="U4364" s="96"/>
      <c r="V4364" s="94">
        <f>Tabla3[[#This Row],[PRECIO %      en $]]*Tabla3[[#This Row],[PEDIDO ]]</f>
        <v>0</v>
      </c>
      <c r="W4364" s="57">
        <f>Tabla3[[#This Row],[PRECIO CON DESCT.]]*Tabla3[[#This Row],[PEDIDO ]]</f>
        <v>0</v>
      </c>
      <c r="X4364" s="58">
        <f>Tabla3[[#This Row],[PRECIO SIN %]]*Tabla3[[#This Row],[PEDIDO ]]</f>
        <v>0</v>
      </c>
    </row>
    <row r="4365" spans="1:24" ht="33" customHeight="1" x14ac:dyDescent="0.4">
      <c r="A4365" s="125">
        <v>7591635000839</v>
      </c>
      <c r="B4365" s="59" t="s">
        <v>424</v>
      </c>
      <c r="C4365" s="59" t="s">
        <v>446</v>
      </c>
      <c r="D43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65" s="119" t="s">
        <v>4827</v>
      </c>
      <c r="F4365" s="76" t="s">
        <v>526</v>
      </c>
      <c r="G43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65" s="78">
        <v>19</v>
      </c>
      <c r="J4365" s="52">
        <v>2.74444</v>
      </c>
      <c r="K4365" s="60">
        <f>Tabla3[[#This Row],[PRECIOS]]-Tabla3[[#This Row],[PRECIOS]]*10%</f>
        <v>2.4699960000000001</v>
      </c>
      <c r="L4365" s="101"/>
      <c r="M4365" s="61"/>
      <c r="N4365" s="55">
        <f>IFERROR(Tabla3[[#This Row],[PRECIOS]]-Tabla3[[#This Row],[PRECIOS]]*Tabla3[[#This Row],[% PRODUCTO]]," ")</f>
        <v>2.74444</v>
      </c>
      <c r="O4365" s="61"/>
      <c r="P4365" s="55">
        <f>IFERROR(Tabla3[[#This Row],[OCULTAR2]]-Tabla3[[#This Row],[OCULTAR2]]*Tabla3[[#This Row],[% LÍNEA]]," ")</f>
        <v>2.74444</v>
      </c>
      <c r="Q4365" s="56">
        <f>IFERROR(Tabla3[[#This Row],[% PRODUCTO]]+Tabla3[[#This Row],[% LÍNEA]]," ")</f>
        <v>0</v>
      </c>
      <c r="R4365" s="60">
        <f>Tabla3[[#This Row],[OCULTAR3]]</f>
        <v>2.74444</v>
      </c>
      <c r="S4365" s="60">
        <f>Tabla3[[#This Row],[PRECIO SIN %]]-Tabla3[[#This Row],[PRECIO SIN %]]*10%</f>
        <v>2.4699960000000001</v>
      </c>
      <c r="T4365" s="80">
        <f>(Tabla3[[#This Row],[PRECIO CON DESCT.]]-(Tabla3[[#This Row],[PRECIO CON DESCT.]]*$T$6))</f>
        <v>1.55609748</v>
      </c>
      <c r="U4365" s="96"/>
      <c r="V4365" s="94">
        <f>Tabla3[[#This Row],[PRECIO %      en $]]*Tabla3[[#This Row],[PEDIDO ]]</f>
        <v>0</v>
      </c>
      <c r="W4365" s="57">
        <f>Tabla3[[#This Row],[PRECIO CON DESCT.]]*Tabla3[[#This Row],[PEDIDO ]]</f>
        <v>0</v>
      </c>
      <c r="X4365" s="58">
        <f>Tabla3[[#This Row],[PRECIO SIN %]]*Tabla3[[#This Row],[PEDIDO ]]</f>
        <v>0</v>
      </c>
    </row>
    <row r="4366" spans="1:24" ht="33" customHeight="1" x14ac:dyDescent="0.4">
      <c r="A4366" s="124">
        <v>7591061640135</v>
      </c>
      <c r="B4366" s="51" t="s">
        <v>424</v>
      </c>
      <c r="C4366" s="51" t="s">
        <v>425</v>
      </c>
      <c r="D43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66" s="118" t="s">
        <v>4828</v>
      </c>
      <c r="F4366" s="75" t="s">
        <v>526</v>
      </c>
      <c r="G43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66" s="77">
        <v>24</v>
      </c>
      <c r="J4366" s="52">
        <v>5.84</v>
      </c>
      <c r="K4366" s="53">
        <f>Tabla3[[#This Row],[PRECIOS]]-Tabla3[[#This Row],[PRECIOS]]*10%</f>
        <v>5.2560000000000002</v>
      </c>
      <c r="L4366" s="101"/>
      <c r="M4366" s="54"/>
      <c r="N4366" s="55">
        <f>IFERROR(Tabla3[[#This Row],[PRECIOS]]-Tabla3[[#This Row],[PRECIOS]]*Tabla3[[#This Row],[% PRODUCTO]]," ")</f>
        <v>5.84</v>
      </c>
      <c r="O4366" s="54"/>
      <c r="P4366" s="55">
        <f>IFERROR(Tabla3[[#This Row],[OCULTAR2]]-Tabla3[[#This Row],[OCULTAR2]]*Tabla3[[#This Row],[% LÍNEA]]," ")</f>
        <v>5.84</v>
      </c>
      <c r="Q4366" s="56">
        <f>IFERROR(Tabla3[[#This Row],[% PRODUCTO]]+Tabla3[[#This Row],[% LÍNEA]]," ")</f>
        <v>0</v>
      </c>
      <c r="R4366" s="53">
        <f>Tabla3[[#This Row],[OCULTAR3]]</f>
        <v>5.84</v>
      </c>
      <c r="S4366" s="53">
        <f>Tabla3[[#This Row],[PRECIO SIN %]]-Tabla3[[#This Row],[PRECIO SIN %]]*10%</f>
        <v>5.2560000000000002</v>
      </c>
      <c r="T4366" s="80">
        <f>(Tabla3[[#This Row],[PRECIO CON DESCT.]]-(Tabla3[[#This Row],[PRECIO CON DESCT.]]*$T$6))</f>
        <v>3.31128</v>
      </c>
      <c r="U4366" s="96"/>
      <c r="V4366" s="94">
        <f>Tabla3[[#This Row],[PRECIO %      en $]]*Tabla3[[#This Row],[PEDIDO ]]</f>
        <v>0</v>
      </c>
      <c r="W4366" s="57">
        <f>Tabla3[[#This Row],[PRECIO CON DESCT.]]*Tabla3[[#This Row],[PEDIDO ]]</f>
        <v>0</v>
      </c>
      <c r="X4366" s="58">
        <f>Tabla3[[#This Row],[PRECIO SIN %]]*Tabla3[[#This Row],[PEDIDO ]]</f>
        <v>0</v>
      </c>
    </row>
    <row r="4367" spans="1:24" ht="33" customHeight="1" x14ac:dyDescent="0.4">
      <c r="A4367" s="125">
        <v>7593319000159</v>
      </c>
      <c r="B4367" s="59" t="s">
        <v>424</v>
      </c>
      <c r="C4367" s="59" t="s">
        <v>181</v>
      </c>
      <c r="D43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67" s="119" t="s">
        <v>4829</v>
      </c>
      <c r="F4367" s="76" t="s">
        <v>526</v>
      </c>
      <c r="G43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67" s="78">
        <v>24</v>
      </c>
      <c r="J4367" s="52">
        <v>3</v>
      </c>
      <c r="K4367" s="60">
        <f>Tabla3[[#This Row],[PRECIOS]]-Tabla3[[#This Row],[PRECIOS]]*10%</f>
        <v>2.7</v>
      </c>
      <c r="L4367" s="101"/>
      <c r="M4367" s="61"/>
      <c r="N4367" s="55">
        <f>IFERROR(Tabla3[[#This Row],[PRECIOS]]-Tabla3[[#This Row],[PRECIOS]]*Tabla3[[#This Row],[% PRODUCTO]]," ")</f>
        <v>3</v>
      </c>
      <c r="O4367" s="61"/>
      <c r="P4367" s="55">
        <f>IFERROR(Tabla3[[#This Row],[OCULTAR2]]-Tabla3[[#This Row],[OCULTAR2]]*Tabla3[[#This Row],[% LÍNEA]]," ")</f>
        <v>3</v>
      </c>
      <c r="Q4367" s="56">
        <f>IFERROR(Tabla3[[#This Row],[% PRODUCTO]]+Tabla3[[#This Row],[% LÍNEA]]," ")</f>
        <v>0</v>
      </c>
      <c r="R4367" s="60">
        <f>Tabla3[[#This Row],[OCULTAR3]]</f>
        <v>3</v>
      </c>
      <c r="S4367" s="60">
        <f>Tabla3[[#This Row],[PRECIO SIN %]]-Tabla3[[#This Row],[PRECIO SIN %]]*10%</f>
        <v>2.7</v>
      </c>
      <c r="T4367" s="80">
        <f>(Tabla3[[#This Row],[PRECIO CON DESCT.]]-(Tabla3[[#This Row],[PRECIO CON DESCT.]]*$T$6))</f>
        <v>1.7010000000000001</v>
      </c>
      <c r="U4367" s="96"/>
      <c r="V4367" s="94">
        <f>Tabla3[[#This Row],[PRECIO %      en $]]*Tabla3[[#This Row],[PEDIDO ]]</f>
        <v>0</v>
      </c>
      <c r="W4367" s="57">
        <f>Tabla3[[#This Row],[PRECIO CON DESCT.]]*Tabla3[[#This Row],[PEDIDO ]]</f>
        <v>0</v>
      </c>
      <c r="X4367" s="58">
        <f>Tabla3[[#This Row],[PRECIO SIN %]]*Tabla3[[#This Row],[PEDIDO ]]</f>
        <v>0</v>
      </c>
    </row>
    <row r="4368" spans="1:24" ht="33" customHeight="1" x14ac:dyDescent="0.4">
      <c r="A4368" s="124">
        <v>7592090001546</v>
      </c>
      <c r="B4368" s="51" t="s">
        <v>424</v>
      </c>
      <c r="C4368" s="51" t="s">
        <v>184</v>
      </c>
      <c r="D43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68" s="118" t="s">
        <v>4830</v>
      </c>
      <c r="F4368" s="75" t="s">
        <v>526</v>
      </c>
      <c r="G43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68" s="77">
        <v>26</v>
      </c>
      <c r="J4368" s="52">
        <v>10.422219999999999</v>
      </c>
      <c r="K4368" s="53">
        <f>Tabla3[[#This Row],[PRECIOS]]-Tabla3[[#This Row],[PRECIOS]]*10%</f>
        <v>9.3799979999999987</v>
      </c>
      <c r="L4368" s="101"/>
      <c r="M4368" s="54"/>
      <c r="N4368" s="55">
        <f>IFERROR(Tabla3[[#This Row],[PRECIOS]]-Tabla3[[#This Row],[PRECIOS]]*Tabla3[[#This Row],[% PRODUCTO]]," ")</f>
        <v>10.422219999999999</v>
      </c>
      <c r="O4368" s="54"/>
      <c r="P4368" s="55">
        <f>IFERROR(Tabla3[[#This Row],[OCULTAR2]]-Tabla3[[#This Row],[OCULTAR2]]*Tabla3[[#This Row],[% LÍNEA]]," ")</f>
        <v>10.422219999999999</v>
      </c>
      <c r="Q4368" s="56">
        <f>IFERROR(Tabla3[[#This Row],[% PRODUCTO]]+Tabla3[[#This Row],[% LÍNEA]]," ")</f>
        <v>0</v>
      </c>
      <c r="R4368" s="53">
        <f>Tabla3[[#This Row],[OCULTAR3]]</f>
        <v>10.422219999999999</v>
      </c>
      <c r="S4368" s="53">
        <f>Tabla3[[#This Row],[PRECIO SIN %]]-Tabla3[[#This Row],[PRECIO SIN %]]*10%</f>
        <v>9.3799979999999987</v>
      </c>
      <c r="T4368" s="80">
        <f>(Tabla3[[#This Row],[PRECIO CON DESCT.]]-(Tabla3[[#This Row],[PRECIO CON DESCT.]]*$T$6))</f>
        <v>5.9093987399999994</v>
      </c>
      <c r="U4368" s="96"/>
      <c r="V4368" s="94">
        <f>Tabla3[[#This Row],[PRECIO %      en $]]*Tabla3[[#This Row],[PEDIDO ]]</f>
        <v>0</v>
      </c>
      <c r="W4368" s="57">
        <f>Tabla3[[#This Row],[PRECIO CON DESCT.]]*Tabla3[[#This Row],[PEDIDO ]]</f>
        <v>0</v>
      </c>
      <c r="X4368" s="58">
        <f>Tabla3[[#This Row],[PRECIO SIN %]]*Tabla3[[#This Row],[PEDIDO ]]</f>
        <v>0</v>
      </c>
    </row>
    <row r="4369" spans="1:24" ht="33" customHeight="1" x14ac:dyDescent="0.4">
      <c r="A4369" s="125">
        <v>7592090000419</v>
      </c>
      <c r="B4369" s="59" t="s">
        <v>424</v>
      </c>
      <c r="C4369" s="59" t="s">
        <v>184</v>
      </c>
      <c r="D43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69" s="119" t="s">
        <v>4831</v>
      </c>
      <c r="F4369" s="76" t="s">
        <v>526</v>
      </c>
      <c r="G43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69" s="78">
        <v>8</v>
      </c>
      <c r="J4369" s="52">
        <v>10.95556</v>
      </c>
      <c r="K4369" s="60">
        <f>Tabla3[[#This Row],[PRECIOS]]-Tabla3[[#This Row],[PRECIOS]]*10%</f>
        <v>9.860004</v>
      </c>
      <c r="L4369" s="101"/>
      <c r="M4369" s="61"/>
      <c r="N4369" s="55">
        <f>IFERROR(Tabla3[[#This Row],[PRECIOS]]-Tabla3[[#This Row],[PRECIOS]]*Tabla3[[#This Row],[% PRODUCTO]]," ")</f>
        <v>10.95556</v>
      </c>
      <c r="O4369" s="61"/>
      <c r="P4369" s="55">
        <f>IFERROR(Tabla3[[#This Row],[OCULTAR2]]-Tabla3[[#This Row],[OCULTAR2]]*Tabla3[[#This Row],[% LÍNEA]]," ")</f>
        <v>10.95556</v>
      </c>
      <c r="Q4369" s="56">
        <f>IFERROR(Tabla3[[#This Row],[% PRODUCTO]]+Tabla3[[#This Row],[% LÍNEA]]," ")</f>
        <v>0</v>
      </c>
      <c r="R4369" s="60">
        <f>Tabla3[[#This Row],[OCULTAR3]]</f>
        <v>10.95556</v>
      </c>
      <c r="S4369" s="60">
        <f>Tabla3[[#This Row],[PRECIO SIN %]]-Tabla3[[#This Row],[PRECIO SIN %]]*10%</f>
        <v>9.860004</v>
      </c>
      <c r="T4369" s="80">
        <f>(Tabla3[[#This Row],[PRECIO CON DESCT.]]-(Tabla3[[#This Row],[PRECIO CON DESCT.]]*$T$6))</f>
        <v>6.21180252</v>
      </c>
      <c r="U4369" s="96"/>
      <c r="V4369" s="94">
        <f>Tabla3[[#This Row],[PRECIO %      en $]]*Tabla3[[#This Row],[PEDIDO ]]</f>
        <v>0</v>
      </c>
      <c r="W4369" s="57">
        <f>Tabla3[[#This Row],[PRECIO CON DESCT.]]*Tabla3[[#This Row],[PEDIDO ]]</f>
        <v>0</v>
      </c>
      <c r="X4369" s="58">
        <f>Tabla3[[#This Row],[PRECIO SIN %]]*Tabla3[[#This Row],[PEDIDO ]]</f>
        <v>0</v>
      </c>
    </row>
    <row r="4370" spans="1:24" ht="33" customHeight="1" x14ac:dyDescent="0.4">
      <c r="A4370" s="124">
        <v>8426420078610</v>
      </c>
      <c r="B4370" s="51" t="s">
        <v>424</v>
      </c>
      <c r="C4370" s="51" t="s">
        <v>197</v>
      </c>
      <c r="D43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70" s="118" t="s">
        <v>4832</v>
      </c>
      <c r="F4370" s="75" t="s">
        <v>526</v>
      </c>
      <c r="G43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70" s="77">
        <v>1</v>
      </c>
      <c r="J4370" s="52">
        <v>12.22</v>
      </c>
      <c r="K4370" s="53">
        <f>Tabla3[[#This Row],[PRECIOS]]-Tabla3[[#This Row],[PRECIOS]]*10%</f>
        <v>10.998000000000001</v>
      </c>
      <c r="L4370" s="101"/>
      <c r="M4370" s="54"/>
      <c r="N4370" s="55">
        <f>IFERROR(Tabla3[[#This Row],[PRECIOS]]-Tabla3[[#This Row],[PRECIOS]]*Tabla3[[#This Row],[% PRODUCTO]]," ")</f>
        <v>12.22</v>
      </c>
      <c r="O4370" s="54"/>
      <c r="P4370" s="55">
        <f>IFERROR(Tabla3[[#This Row],[OCULTAR2]]-Tabla3[[#This Row],[OCULTAR2]]*Tabla3[[#This Row],[% LÍNEA]]," ")</f>
        <v>12.22</v>
      </c>
      <c r="Q4370" s="56">
        <f>IFERROR(Tabla3[[#This Row],[% PRODUCTO]]+Tabla3[[#This Row],[% LÍNEA]]," ")</f>
        <v>0</v>
      </c>
      <c r="R4370" s="53">
        <f>Tabla3[[#This Row],[OCULTAR3]]</f>
        <v>12.22</v>
      </c>
      <c r="S4370" s="53">
        <f>Tabla3[[#This Row],[PRECIO SIN %]]-Tabla3[[#This Row],[PRECIO SIN %]]*10%</f>
        <v>10.998000000000001</v>
      </c>
      <c r="T4370" s="80">
        <f>(Tabla3[[#This Row],[PRECIO CON DESCT.]]-(Tabla3[[#This Row],[PRECIO CON DESCT.]]*$T$6))</f>
        <v>6.9287400000000003</v>
      </c>
      <c r="U4370" s="96"/>
      <c r="V4370" s="94">
        <f>Tabla3[[#This Row],[PRECIO %      en $]]*Tabla3[[#This Row],[PEDIDO ]]</f>
        <v>0</v>
      </c>
      <c r="W4370" s="57">
        <f>Tabla3[[#This Row],[PRECIO CON DESCT.]]*Tabla3[[#This Row],[PEDIDO ]]</f>
        <v>0</v>
      </c>
      <c r="X4370" s="58">
        <f>Tabla3[[#This Row],[PRECIO SIN %]]*Tabla3[[#This Row],[PEDIDO ]]</f>
        <v>0</v>
      </c>
    </row>
    <row r="4371" spans="1:24" ht="33" customHeight="1" x14ac:dyDescent="0.4">
      <c r="A4371" s="125">
        <v>7592090000334</v>
      </c>
      <c r="B4371" s="59" t="s">
        <v>424</v>
      </c>
      <c r="C4371" s="59" t="s">
        <v>184</v>
      </c>
      <c r="D43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71" s="119" t="s">
        <v>4833</v>
      </c>
      <c r="F4371" s="76" t="s">
        <v>526</v>
      </c>
      <c r="G43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71" s="78">
        <v>16</v>
      </c>
      <c r="J4371" s="52">
        <v>11.66667</v>
      </c>
      <c r="K4371" s="60">
        <f>Tabla3[[#This Row],[PRECIOS]]-Tabla3[[#This Row],[PRECIOS]]*10%</f>
        <v>10.500003</v>
      </c>
      <c r="L4371" s="101"/>
      <c r="M4371" s="61"/>
      <c r="N4371" s="55">
        <f>IFERROR(Tabla3[[#This Row],[PRECIOS]]-Tabla3[[#This Row],[PRECIOS]]*Tabla3[[#This Row],[% PRODUCTO]]," ")</f>
        <v>11.66667</v>
      </c>
      <c r="O4371" s="61"/>
      <c r="P4371" s="55">
        <f>IFERROR(Tabla3[[#This Row],[OCULTAR2]]-Tabla3[[#This Row],[OCULTAR2]]*Tabla3[[#This Row],[% LÍNEA]]," ")</f>
        <v>11.66667</v>
      </c>
      <c r="Q4371" s="56">
        <f>IFERROR(Tabla3[[#This Row],[% PRODUCTO]]+Tabla3[[#This Row],[% LÍNEA]]," ")</f>
        <v>0</v>
      </c>
      <c r="R4371" s="60">
        <f>Tabla3[[#This Row],[OCULTAR3]]</f>
        <v>11.66667</v>
      </c>
      <c r="S4371" s="60">
        <f>Tabla3[[#This Row],[PRECIO SIN %]]-Tabla3[[#This Row],[PRECIO SIN %]]*10%</f>
        <v>10.500003</v>
      </c>
      <c r="T4371" s="80">
        <f>(Tabla3[[#This Row],[PRECIO CON DESCT.]]-(Tabla3[[#This Row],[PRECIO CON DESCT.]]*$T$6))</f>
        <v>6.6150018900000003</v>
      </c>
      <c r="U4371" s="96"/>
      <c r="V4371" s="94">
        <f>Tabla3[[#This Row],[PRECIO %      en $]]*Tabla3[[#This Row],[PEDIDO ]]</f>
        <v>0</v>
      </c>
      <c r="W4371" s="57">
        <f>Tabla3[[#This Row],[PRECIO CON DESCT.]]*Tabla3[[#This Row],[PEDIDO ]]</f>
        <v>0</v>
      </c>
      <c r="X4371" s="58">
        <f>Tabla3[[#This Row],[PRECIO SIN %]]*Tabla3[[#This Row],[PEDIDO ]]</f>
        <v>0</v>
      </c>
    </row>
    <row r="4372" spans="1:24" ht="33" customHeight="1" x14ac:dyDescent="0.4">
      <c r="A4372" s="124"/>
      <c r="B4372" s="51" t="s">
        <v>424</v>
      </c>
      <c r="C4372" s="51" t="s">
        <v>184</v>
      </c>
      <c r="D43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72" s="118" t="s">
        <v>4834</v>
      </c>
      <c r="F4372" s="75" t="s">
        <v>526</v>
      </c>
      <c r="G43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72" s="77">
        <v>24</v>
      </c>
      <c r="J4372" s="52">
        <v>17.511109999999999</v>
      </c>
      <c r="K4372" s="53">
        <f>Tabla3[[#This Row],[PRECIOS]]-Tabla3[[#This Row],[PRECIOS]]*10%</f>
        <v>15.759998999999999</v>
      </c>
      <c r="L4372" s="101"/>
      <c r="M4372" s="54"/>
      <c r="N4372" s="55">
        <f>IFERROR(Tabla3[[#This Row],[PRECIOS]]-Tabla3[[#This Row],[PRECIOS]]*Tabla3[[#This Row],[% PRODUCTO]]," ")</f>
        <v>17.511109999999999</v>
      </c>
      <c r="O4372" s="54"/>
      <c r="P4372" s="55">
        <f>IFERROR(Tabla3[[#This Row],[OCULTAR2]]-Tabla3[[#This Row],[OCULTAR2]]*Tabla3[[#This Row],[% LÍNEA]]," ")</f>
        <v>17.511109999999999</v>
      </c>
      <c r="Q4372" s="56">
        <f>IFERROR(Tabla3[[#This Row],[% PRODUCTO]]+Tabla3[[#This Row],[% LÍNEA]]," ")</f>
        <v>0</v>
      </c>
      <c r="R4372" s="53">
        <f>Tabla3[[#This Row],[OCULTAR3]]</f>
        <v>17.511109999999999</v>
      </c>
      <c r="S4372" s="53">
        <f>Tabla3[[#This Row],[PRECIO SIN %]]-Tabla3[[#This Row],[PRECIO SIN %]]*10%</f>
        <v>15.759998999999999</v>
      </c>
      <c r="T4372" s="80">
        <f>(Tabla3[[#This Row],[PRECIO CON DESCT.]]-(Tabla3[[#This Row],[PRECIO CON DESCT.]]*$T$6))</f>
        <v>9.9287993700000001</v>
      </c>
      <c r="U4372" s="96"/>
      <c r="V4372" s="94">
        <f>Tabla3[[#This Row],[PRECIO %      en $]]*Tabla3[[#This Row],[PEDIDO ]]</f>
        <v>0</v>
      </c>
      <c r="W4372" s="57">
        <f>Tabla3[[#This Row],[PRECIO CON DESCT.]]*Tabla3[[#This Row],[PEDIDO ]]</f>
        <v>0</v>
      </c>
      <c r="X4372" s="58">
        <f>Tabla3[[#This Row],[PRECIO SIN %]]*Tabla3[[#This Row],[PEDIDO ]]</f>
        <v>0</v>
      </c>
    </row>
    <row r="4373" spans="1:24" ht="33" customHeight="1" x14ac:dyDescent="0.4">
      <c r="A4373" s="125">
        <v>7591616002319</v>
      </c>
      <c r="B4373" s="59" t="s">
        <v>424</v>
      </c>
      <c r="C4373" s="59" t="s">
        <v>198</v>
      </c>
      <c r="D43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73" s="119" t="s">
        <v>4835</v>
      </c>
      <c r="F4373" s="76" t="s">
        <v>526</v>
      </c>
      <c r="G43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73" s="78">
        <v>21</v>
      </c>
      <c r="J4373" s="52">
        <v>5.1333299999999999</v>
      </c>
      <c r="K4373" s="60">
        <f>Tabla3[[#This Row],[PRECIOS]]-Tabla3[[#This Row],[PRECIOS]]*10%</f>
        <v>4.6199969999999997</v>
      </c>
      <c r="L4373" s="101"/>
      <c r="M4373" s="61"/>
      <c r="N4373" s="55">
        <f>IFERROR(Tabla3[[#This Row],[PRECIOS]]-Tabla3[[#This Row],[PRECIOS]]*Tabla3[[#This Row],[% PRODUCTO]]," ")</f>
        <v>5.1333299999999999</v>
      </c>
      <c r="O4373" s="61"/>
      <c r="P4373" s="55">
        <f>IFERROR(Tabla3[[#This Row],[OCULTAR2]]-Tabla3[[#This Row],[OCULTAR2]]*Tabla3[[#This Row],[% LÍNEA]]," ")</f>
        <v>5.1333299999999999</v>
      </c>
      <c r="Q4373" s="56">
        <f>IFERROR(Tabla3[[#This Row],[% PRODUCTO]]+Tabla3[[#This Row],[% LÍNEA]]," ")</f>
        <v>0</v>
      </c>
      <c r="R4373" s="60">
        <f>Tabla3[[#This Row],[OCULTAR3]]</f>
        <v>5.1333299999999999</v>
      </c>
      <c r="S4373" s="60">
        <f>Tabla3[[#This Row],[PRECIO SIN %]]-Tabla3[[#This Row],[PRECIO SIN %]]*10%</f>
        <v>4.6199969999999997</v>
      </c>
      <c r="T4373" s="80">
        <f>(Tabla3[[#This Row],[PRECIO CON DESCT.]]-(Tabla3[[#This Row],[PRECIO CON DESCT.]]*$T$6))</f>
        <v>2.9105981099999996</v>
      </c>
      <c r="U4373" s="96"/>
      <c r="V4373" s="94">
        <f>Tabla3[[#This Row],[PRECIO %      en $]]*Tabla3[[#This Row],[PEDIDO ]]</f>
        <v>0</v>
      </c>
      <c r="W4373" s="57">
        <f>Tabla3[[#This Row],[PRECIO CON DESCT.]]*Tabla3[[#This Row],[PEDIDO ]]</f>
        <v>0</v>
      </c>
      <c r="X4373" s="58">
        <f>Tabla3[[#This Row],[PRECIO SIN %]]*Tabla3[[#This Row],[PEDIDO ]]</f>
        <v>0</v>
      </c>
    </row>
    <row r="4374" spans="1:24" ht="33" customHeight="1" x14ac:dyDescent="0.4">
      <c r="A4374" s="124">
        <v>7591844000750</v>
      </c>
      <c r="B4374" s="51" t="s">
        <v>424</v>
      </c>
      <c r="C4374" s="51" t="s">
        <v>183</v>
      </c>
      <c r="D43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74" s="118" t="s">
        <v>4836</v>
      </c>
      <c r="F4374" s="75" t="s">
        <v>526</v>
      </c>
      <c r="G43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74" s="77">
        <v>6</v>
      </c>
      <c r="J4374" s="52">
        <v>2.4222199999999998</v>
      </c>
      <c r="K4374" s="53">
        <f>Tabla3[[#This Row],[PRECIOS]]-Tabla3[[#This Row],[PRECIOS]]*10%</f>
        <v>2.1799979999999999</v>
      </c>
      <c r="L4374" s="101"/>
      <c r="M4374" s="54"/>
      <c r="N4374" s="55">
        <f>IFERROR(Tabla3[[#This Row],[PRECIOS]]-Tabla3[[#This Row],[PRECIOS]]*Tabla3[[#This Row],[% PRODUCTO]]," ")</f>
        <v>2.4222199999999998</v>
      </c>
      <c r="O4374" s="54"/>
      <c r="P4374" s="55">
        <f>IFERROR(Tabla3[[#This Row],[OCULTAR2]]-Tabla3[[#This Row],[OCULTAR2]]*Tabla3[[#This Row],[% LÍNEA]]," ")</f>
        <v>2.4222199999999998</v>
      </c>
      <c r="Q4374" s="56">
        <f>IFERROR(Tabla3[[#This Row],[% PRODUCTO]]+Tabla3[[#This Row],[% LÍNEA]]," ")</f>
        <v>0</v>
      </c>
      <c r="R4374" s="53">
        <f>Tabla3[[#This Row],[OCULTAR3]]</f>
        <v>2.4222199999999998</v>
      </c>
      <c r="S4374" s="53">
        <f>Tabla3[[#This Row],[PRECIO SIN %]]-Tabla3[[#This Row],[PRECIO SIN %]]*10%</f>
        <v>2.1799979999999999</v>
      </c>
      <c r="T4374" s="80">
        <f>(Tabla3[[#This Row],[PRECIO CON DESCT.]]-(Tabla3[[#This Row],[PRECIO CON DESCT.]]*$T$6))</f>
        <v>1.3733987399999998</v>
      </c>
      <c r="U4374" s="96"/>
      <c r="V4374" s="94">
        <f>Tabla3[[#This Row],[PRECIO %      en $]]*Tabla3[[#This Row],[PEDIDO ]]</f>
        <v>0</v>
      </c>
      <c r="W4374" s="57">
        <f>Tabla3[[#This Row],[PRECIO CON DESCT.]]*Tabla3[[#This Row],[PEDIDO ]]</f>
        <v>0</v>
      </c>
      <c r="X4374" s="58">
        <f>Tabla3[[#This Row],[PRECIO SIN %]]*Tabla3[[#This Row],[PEDIDO ]]</f>
        <v>0</v>
      </c>
    </row>
    <row r="4375" spans="1:24" ht="33" customHeight="1" x14ac:dyDescent="0.4">
      <c r="A4375" s="125">
        <v>7593319000173</v>
      </c>
      <c r="B4375" s="59" t="s">
        <v>424</v>
      </c>
      <c r="C4375" s="59" t="s">
        <v>181</v>
      </c>
      <c r="D43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75" s="119" t="s">
        <v>4837</v>
      </c>
      <c r="F4375" s="76" t="s">
        <v>526</v>
      </c>
      <c r="G43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75" s="78">
        <v>9</v>
      </c>
      <c r="J4375" s="52">
        <v>3.5</v>
      </c>
      <c r="K4375" s="60">
        <f>Tabla3[[#This Row],[PRECIOS]]-Tabla3[[#This Row],[PRECIOS]]*10%</f>
        <v>3.15</v>
      </c>
      <c r="L4375" s="101"/>
      <c r="M4375" s="61"/>
      <c r="N4375" s="55">
        <f>IFERROR(Tabla3[[#This Row],[PRECIOS]]-Tabla3[[#This Row],[PRECIOS]]*Tabla3[[#This Row],[% PRODUCTO]]," ")</f>
        <v>3.5</v>
      </c>
      <c r="O4375" s="61"/>
      <c r="P4375" s="55">
        <f>IFERROR(Tabla3[[#This Row],[OCULTAR2]]-Tabla3[[#This Row],[OCULTAR2]]*Tabla3[[#This Row],[% LÍNEA]]," ")</f>
        <v>3.5</v>
      </c>
      <c r="Q4375" s="56">
        <f>IFERROR(Tabla3[[#This Row],[% PRODUCTO]]+Tabla3[[#This Row],[% LÍNEA]]," ")</f>
        <v>0</v>
      </c>
      <c r="R4375" s="60">
        <f>Tabla3[[#This Row],[OCULTAR3]]</f>
        <v>3.5</v>
      </c>
      <c r="S4375" s="60">
        <f>Tabla3[[#This Row],[PRECIO SIN %]]-Tabla3[[#This Row],[PRECIO SIN %]]*10%</f>
        <v>3.15</v>
      </c>
      <c r="T4375" s="80">
        <f>(Tabla3[[#This Row],[PRECIO CON DESCT.]]-(Tabla3[[#This Row],[PRECIO CON DESCT.]]*$T$6))</f>
        <v>1.9844999999999999</v>
      </c>
      <c r="U4375" s="96"/>
      <c r="V4375" s="94">
        <f>Tabla3[[#This Row],[PRECIO %      en $]]*Tabla3[[#This Row],[PEDIDO ]]</f>
        <v>0</v>
      </c>
      <c r="W4375" s="57">
        <f>Tabla3[[#This Row],[PRECIO CON DESCT.]]*Tabla3[[#This Row],[PEDIDO ]]</f>
        <v>0</v>
      </c>
      <c r="X4375" s="58">
        <f>Tabla3[[#This Row],[PRECIO SIN %]]*Tabla3[[#This Row],[PEDIDO ]]</f>
        <v>0</v>
      </c>
    </row>
    <row r="4376" spans="1:24" ht="33" customHeight="1" x14ac:dyDescent="0.4">
      <c r="A4376" s="124">
        <v>7595265002232</v>
      </c>
      <c r="B4376" s="51" t="s">
        <v>424</v>
      </c>
      <c r="C4376" s="51" t="s">
        <v>447</v>
      </c>
      <c r="D43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76" s="118" t="s">
        <v>4838</v>
      </c>
      <c r="F4376" s="75" t="s">
        <v>526</v>
      </c>
      <c r="G43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76" s="77">
        <v>19</v>
      </c>
      <c r="J4376" s="52">
        <v>3.4777800000000001</v>
      </c>
      <c r="K4376" s="53">
        <f>Tabla3[[#This Row],[PRECIOS]]-Tabla3[[#This Row],[PRECIOS]]*10%</f>
        <v>3.1300020000000002</v>
      </c>
      <c r="L4376" s="101"/>
      <c r="M4376" s="54"/>
      <c r="N4376" s="55">
        <f>IFERROR(Tabla3[[#This Row],[PRECIOS]]-Tabla3[[#This Row],[PRECIOS]]*Tabla3[[#This Row],[% PRODUCTO]]," ")</f>
        <v>3.4777800000000001</v>
      </c>
      <c r="O4376" s="54"/>
      <c r="P4376" s="55">
        <f>IFERROR(Tabla3[[#This Row],[OCULTAR2]]-Tabla3[[#This Row],[OCULTAR2]]*Tabla3[[#This Row],[% LÍNEA]]," ")</f>
        <v>3.4777800000000001</v>
      </c>
      <c r="Q4376" s="56">
        <f>IFERROR(Tabla3[[#This Row],[% PRODUCTO]]+Tabla3[[#This Row],[% LÍNEA]]," ")</f>
        <v>0</v>
      </c>
      <c r="R4376" s="53">
        <f>Tabla3[[#This Row],[OCULTAR3]]</f>
        <v>3.4777800000000001</v>
      </c>
      <c r="S4376" s="53">
        <f>Tabla3[[#This Row],[PRECIO SIN %]]-Tabla3[[#This Row],[PRECIO SIN %]]*10%</f>
        <v>3.1300020000000002</v>
      </c>
      <c r="T4376" s="80">
        <f>(Tabla3[[#This Row],[PRECIO CON DESCT.]]-(Tabla3[[#This Row],[PRECIO CON DESCT.]]*$T$6))</f>
        <v>1.9719012600000001</v>
      </c>
      <c r="U4376" s="96"/>
      <c r="V4376" s="94">
        <f>Tabla3[[#This Row],[PRECIO %      en $]]*Tabla3[[#This Row],[PEDIDO ]]</f>
        <v>0</v>
      </c>
      <c r="W4376" s="57">
        <f>Tabla3[[#This Row],[PRECIO CON DESCT.]]*Tabla3[[#This Row],[PEDIDO ]]</f>
        <v>0</v>
      </c>
      <c r="X4376" s="58">
        <f>Tabla3[[#This Row],[PRECIO SIN %]]*Tabla3[[#This Row],[PEDIDO ]]</f>
        <v>0</v>
      </c>
    </row>
    <row r="4377" spans="1:24" ht="33" customHeight="1" x14ac:dyDescent="0.4">
      <c r="A4377" s="125">
        <v>7591616002227</v>
      </c>
      <c r="B4377" s="59" t="s">
        <v>424</v>
      </c>
      <c r="C4377" s="59" t="s">
        <v>198</v>
      </c>
      <c r="D43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77" s="119" t="s">
        <v>4839</v>
      </c>
      <c r="F4377" s="76" t="s">
        <v>537</v>
      </c>
      <c r="G43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77" s="78">
        <v>202</v>
      </c>
      <c r="J4377" s="52">
        <v>5.1777800000000003</v>
      </c>
      <c r="K4377" s="60">
        <f>Tabla3[[#This Row],[PRECIOS]]-Tabla3[[#This Row],[PRECIOS]]*10%</f>
        <v>4.6600020000000004</v>
      </c>
      <c r="L4377" s="101"/>
      <c r="M4377" s="61"/>
      <c r="N4377" s="55">
        <f>IFERROR(Tabla3[[#This Row],[PRECIOS]]-Tabla3[[#This Row],[PRECIOS]]*Tabla3[[#This Row],[% PRODUCTO]]," ")</f>
        <v>5.1777800000000003</v>
      </c>
      <c r="O4377" s="61"/>
      <c r="P4377" s="55">
        <f>IFERROR(Tabla3[[#This Row],[OCULTAR2]]-Tabla3[[#This Row],[OCULTAR2]]*Tabla3[[#This Row],[% LÍNEA]]," ")</f>
        <v>5.1777800000000003</v>
      </c>
      <c r="Q4377" s="56">
        <f>IFERROR(Tabla3[[#This Row],[% PRODUCTO]]+Tabla3[[#This Row],[% LÍNEA]]," ")</f>
        <v>0</v>
      </c>
      <c r="R4377" s="60">
        <f>Tabla3[[#This Row],[OCULTAR3]]</f>
        <v>5.1777800000000003</v>
      </c>
      <c r="S4377" s="60">
        <f>Tabla3[[#This Row],[PRECIO SIN %]]-Tabla3[[#This Row],[PRECIO SIN %]]*10%</f>
        <v>4.6600020000000004</v>
      </c>
      <c r="T4377" s="80">
        <f>(Tabla3[[#This Row],[PRECIO CON DESCT.]]-(Tabla3[[#This Row],[PRECIO CON DESCT.]]*$T$6))</f>
        <v>2.9358012600000003</v>
      </c>
      <c r="U4377" s="96"/>
      <c r="V4377" s="94">
        <f>Tabla3[[#This Row],[PRECIO %      en $]]*Tabla3[[#This Row],[PEDIDO ]]</f>
        <v>0</v>
      </c>
      <c r="W4377" s="57">
        <f>Tabla3[[#This Row],[PRECIO CON DESCT.]]*Tabla3[[#This Row],[PEDIDO ]]</f>
        <v>0</v>
      </c>
      <c r="X4377" s="58">
        <f>Tabla3[[#This Row],[PRECIO SIN %]]*Tabla3[[#This Row],[PEDIDO ]]</f>
        <v>0</v>
      </c>
    </row>
    <row r="4378" spans="1:24" ht="33" customHeight="1" x14ac:dyDescent="0.4">
      <c r="A4378" s="124">
        <v>7591616002234</v>
      </c>
      <c r="B4378" s="51" t="s">
        <v>424</v>
      </c>
      <c r="C4378" s="51" t="s">
        <v>198</v>
      </c>
      <c r="D43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78" s="118" t="s">
        <v>4840</v>
      </c>
      <c r="F4378" s="75" t="s">
        <v>537</v>
      </c>
      <c r="G43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78" s="77">
        <v>123</v>
      </c>
      <c r="J4378" s="52">
        <v>7.2111099999999997</v>
      </c>
      <c r="K4378" s="53">
        <f>Tabla3[[#This Row],[PRECIOS]]-Tabla3[[#This Row],[PRECIOS]]*10%</f>
        <v>6.4899989999999992</v>
      </c>
      <c r="L4378" s="101"/>
      <c r="M4378" s="54"/>
      <c r="N4378" s="55">
        <f>IFERROR(Tabla3[[#This Row],[PRECIOS]]-Tabla3[[#This Row],[PRECIOS]]*Tabla3[[#This Row],[% PRODUCTO]]," ")</f>
        <v>7.2111099999999997</v>
      </c>
      <c r="O4378" s="54"/>
      <c r="P4378" s="55">
        <f>IFERROR(Tabla3[[#This Row],[OCULTAR2]]-Tabla3[[#This Row],[OCULTAR2]]*Tabla3[[#This Row],[% LÍNEA]]," ")</f>
        <v>7.2111099999999997</v>
      </c>
      <c r="Q4378" s="56">
        <f>IFERROR(Tabla3[[#This Row],[% PRODUCTO]]+Tabla3[[#This Row],[% LÍNEA]]," ")</f>
        <v>0</v>
      </c>
      <c r="R4378" s="53">
        <f>Tabla3[[#This Row],[OCULTAR3]]</f>
        <v>7.2111099999999997</v>
      </c>
      <c r="S4378" s="53">
        <f>Tabla3[[#This Row],[PRECIO SIN %]]-Tabla3[[#This Row],[PRECIO SIN %]]*10%</f>
        <v>6.4899989999999992</v>
      </c>
      <c r="T4378" s="80">
        <f>(Tabla3[[#This Row],[PRECIO CON DESCT.]]-(Tabla3[[#This Row],[PRECIO CON DESCT.]]*$T$6))</f>
        <v>4.0886993699999996</v>
      </c>
      <c r="U4378" s="96"/>
      <c r="V4378" s="94">
        <f>Tabla3[[#This Row],[PRECIO %      en $]]*Tabla3[[#This Row],[PEDIDO ]]</f>
        <v>0</v>
      </c>
      <c r="W4378" s="57">
        <f>Tabla3[[#This Row],[PRECIO CON DESCT.]]*Tabla3[[#This Row],[PEDIDO ]]</f>
        <v>0</v>
      </c>
      <c r="X4378" s="58">
        <f>Tabla3[[#This Row],[PRECIO SIN %]]*Tabla3[[#This Row],[PEDIDO ]]</f>
        <v>0</v>
      </c>
    </row>
    <row r="4379" spans="1:24" ht="33" customHeight="1" x14ac:dyDescent="0.4">
      <c r="A4379" s="125">
        <v>7590081000448</v>
      </c>
      <c r="B4379" s="59" t="s">
        <v>424</v>
      </c>
      <c r="C4379" s="59" t="s">
        <v>430</v>
      </c>
      <c r="D43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79" s="119" t="s">
        <v>4841</v>
      </c>
      <c r="F4379" s="76" t="s">
        <v>537</v>
      </c>
      <c r="G43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79" s="78">
        <v>169</v>
      </c>
      <c r="J4379" s="52">
        <v>8.3333300000000001</v>
      </c>
      <c r="K4379" s="60">
        <f>Tabla3[[#This Row],[PRECIOS]]-Tabla3[[#This Row],[PRECIOS]]*10%</f>
        <v>7.4999970000000005</v>
      </c>
      <c r="L4379" s="101"/>
      <c r="M4379" s="61"/>
      <c r="N4379" s="55">
        <f>IFERROR(Tabla3[[#This Row],[PRECIOS]]-Tabla3[[#This Row],[PRECIOS]]*Tabla3[[#This Row],[% PRODUCTO]]," ")</f>
        <v>8.3333300000000001</v>
      </c>
      <c r="O4379" s="61"/>
      <c r="P4379" s="55">
        <f>IFERROR(Tabla3[[#This Row],[OCULTAR2]]-Tabla3[[#This Row],[OCULTAR2]]*Tabla3[[#This Row],[% LÍNEA]]," ")</f>
        <v>8.3333300000000001</v>
      </c>
      <c r="Q4379" s="56">
        <f>IFERROR(Tabla3[[#This Row],[% PRODUCTO]]+Tabla3[[#This Row],[% LÍNEA]]," ")</f>
        <v>0</v>
      </c>
      <c r="R4379" s="60">
        <f>Tabla3[[#This Row],[OCULTAR3]]</f>
        <v>8.3333300000000001</v>
      </c>
      <c r="S4379" s="60">
        <f>Tabla3[[#This Row],[PRECIO SIN %]]-Tabla3[[#This Row],[PRECIO SIN %]]*10%</f>
        <v>7.4999970000000005</v>
      </c>
      <c r="T4379" s="80">
        <f>(Tabla3[[#This Row],[PRECIO CON DESCT.]]-(Tabla3[[#This Row],[PRECIO CON DESCT.]]*$T$6))</f>
        <v>4.7249981100000005</v>
      </c>
      <c r="U4379" s="96"/>
      <c r="V4379" s="94">
        <f>Tabla3[[#This Row],[PRECIO %      en $]]*Tabla3[[#This Row],[PEDIDO ]]</f>
        <v>0</v>
      </c>
      <c r="W4379" s="57">
        <f>Tabla3[[#This Row],[PRECIO CON DESCT.]]*Tabla3[[#This Row],[PEDIDO ]]</f>
        <v>0</v>
      </c>
      <c r="X4379" s="58">
        <f>Tabla3[[#This Row],[PRECIO SIN %]]*Tabla3[[#This Row],[PEDIDO ]]</f>
        <v>0</v>
      </c>
    </row>
    <row r="4380" spans="1:24" ht="33" customHeight="1" x14ac:dyDescent="0.4">
      <c r="A4380" s="124">
        <v>7592904000444</v>
      </c>
      <c r="B4380" s="51" t="s">
        <v>424</v>
      </c>
      <c r="C4380" s="51" t="s">
        <v>481</v>
      </c>
      <c r="D43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80" s="118" t="s">
        <v>4842</v>
      </c>
      <c r="F4380" s="75" t="s">
        <v>526</v>
      </c>
      <c r="G43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80" s="77">
        <v>281</v>
      </c>
      <c r="J4380" s="52">
        <v>3.4444400000000002</v>
      </c>
      <c r="K4380" s="53">
        <f>Tabla3[[#This Row],[PRECIOS]]-Tabla3[[#This Row],[PRECIOS]]*10%</f>
        <v>3.099996</v>
      </c>
      <c r="L4380" s="101"/>
      <c r="M4380" s="54"/>
      <c r="N4380" s="55">
        <f>IFERROR(Tabla3[[#This Row],[PRECIOS]]-Tabla3[[#This Row],[PRECIOS]]*Tabla3[[#This Row],[% PRODUCTO]]," ")</f>
        <v>3.4444400000000002</v>
      </c>
      <c r="O4380" s="54"/>
      <c r="P4380" s="55">
        <f>IFERROR(Tabla3[[#This Row],[OCULTAR2]]-Tabla3[[#This Row],[OCULTAR2]]*Tabla3[[#This Row],[% LÍNEA]]," ")</f>
        <v>3.4444400000000002</v>
      </c>
      <c r="Q4380" s="56">
        <f>IFERROR(Tabla3[[#This Row],[% PRODUCTO]]+Tabla3[[#This Row],[% LÍNEA]]," ")</f>
        <v>0</v>
      </c>
      <c r="R4380" s="53">
        <f>Tabla3[[#This Row],[OCULTAR3]]</f>
        <v>3.4444400000000002</v>
      </c>
      <c r="S4380" s="53">
        <f>Tabla3[[#This Row],[PRECIO SIN %]]-Tabla3[[#This Row],[PRECIO SIN %]]*10%</f>
        <v>3.099996</v>
      </c>
      <c r="T4380" s="80">
        <f>(Tabla3[[#This Row],[PRECIO CON DESCT.]]-(Tabla3[[#This Row],[PRECIO CON DESCT.]]*$T$6))</f>
        <v>1.9529974800000001</v>
      </c>
      <c r="U4380" s="96"/>
      <c r="V4380" s="94">
        <f>Tabla3[[#This Row],[PRECIO %      en $]]*Tabla3[[#This Row],[PEDIDO ]]</f>
        <v>0</v>
      </c>
      <c r="W4380" s="57">
        <f>Tabla3[[#This Row],[PRECIO CON DESCT.]]*Tabla3[[#This Row],[PEDIDO ]]</f>
        <v>0</v>
      </c>
      <c r="X4380" s="58">
        <f>Tabla3[[#This Row],[PRECIO SIN %]]*Tabla3[[#This Row],[PEDIDO ]]</f>
        <v>0</v>
      </c>
    </row>
    <row r="4381" spans="1:24" ht="33" customHeight="1" x14ac:dyDescent="0.4">
      <c r="A4381" s="125">
        <v>7592904000437</v>
      </c>
      <c r="B4381" s="59" t="s">
        <v>424</v>
      </c>
      <c r="C4381" s="59" t="s">
        <v>481</v>
      </c>
      <c r="D43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81" s="119" t="s">
        <v>4843</v>
      </c>
      <c r="F4381" s="76" t="s">
        <v>526</v>
      </c>
      <c r="G43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81" s="78">
        <v>221</v>
      </c>
      <c r="J4381" s="52">
        <v>3.4444400000000002</v>
      </c>
      <c r="K4381" s="60">
        <f>Tabla3[[#This Row],[PRECIOS]]-Tabla3[[#This Row],[PRECIOS]]*10%</f>
        <v>3.099996</v>
      </c>
      <c r="L4381" s="101"/>
      <c r="M4381" s="61"/>
      <c r="N4381" s="55">
        <f>IFERROR(Tabla3[[#This Row],[PRECIOS]]-Tabla3[[#This Row],[PRECIOS]]*Tabla3[[#This Row],[% PRODUCTO]]," ")</f>
        <v>3.4444400000000002</v>
      </c>
      <c r="O4381" s="61"/>
      <c r="P4381" s="55">
        <f>IFERROR(Tabla3[[#This Row],[OCULTAR2]]-Tabla3[[#This Row],[OCULTAR2]]*Tabla3[[#This Row],[% LÍNEA]]," ")</f>
        <v>3.4444400000000002</v>
      </c>
      <c r="Q4381" s="56">
        <f>IFERROR(Tabla3[[#This Row],[% PRODUCTO]]+Tabla3[[#This Row],[% LÍNEA]]," ")</f>
        <v>0</v>
      </c>
      <c r="R4381" s="60">
        <f>Tabla3[[#This Row],[OCULTAR3]]</f>
        <v>3.4444400000000002</v>
      </c>
      <c r="S4381" s="60">
        <f>Tabla3[[#This Row],[PRECIO SIN %]]-Tabla3[[#This Row],[PRECIO SIN %]]*10%</f>
        <v>3.099996</v>
      </c>
      <c r="T4381" s="80">
        <f>(Tabla3[[#This Row],[PRECIO CON DESCT.]]-(Tabla3[[#This Row],[PRECIO CON DESCT.]]*$T$6))</f>
        <v>1.9529974800000001</v>
      </c>
      <c r="U4381" s="96"/>
      <c r="V4381" s="94">
        <f>Tabla3[[#This Row],[PRECIO %      en $]]*Tabla3[[#This Row],[PEDIDO ]]</f>
        <v>0</v>
      </c>
      <c r="W4381" s="57">
        <f>Tabla3[[#This Row],[PRECIO CON DESCT.]]*Tabla3[[#This Row],[PEDIDO ]]</f>
        <v>0</v>
      </c>
      <c r="X4381" s="58">
        <f>Tabla3[[#This Row],[PRECIO SIN %]]*Tabla3[[#This Row],[PEDIDO ]]</f>
        <v>0</v>
      </c>
    </row>
    <row r="4382" spans="1:24" ht="33" customHeight="1" x14ac:dyDescent="0.4">
      <c r="A4382" s="124">
        <v>7592904000451</v>
      </c>
      <c r="B4382" s="51" t="s">
        <v>424</v>
      </c>
      <c r="C4382" s="51" t="s">
        <v>481</v>
      </c>
      <c r="D43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82" s="118" t="s">
        <v>4844</v>
      </c>
      <c r="F4382" s="75" t="s">
        <v>526</v>
      </c>
      <c r="G43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82" s="77">
        <v>61</v>
      </c>
      <c r="J4382" s="52">
        <v>3.5</v>
      </c>
      <c r="K4382" s="53">
        <f>Tabla3[[#This Row],[PRECIOS]]-Tabla3[[#This Row],[PRECIOS]]*10%</f>
        <v>3.15</v>
      </c>
      <c r="L4382" s="101"/>
      <c r="M4382" s="54"/>
      <c r="N4382" s="55">
        <f>IFERROR(Tabla3[[#This Row],[PRECIOS]]-Tabla3[[#This Row],[PRECIOS]]*Tabla3[[#This Row],[% PRODUCTO]]," ")</f>
        <v>3.5</v>
      </c>
      <c r="O4382" s="54"/>
      <c r="P4382" s="55">
        <f>IFERROR(Tabla3[[#This Row],[OCULTAR2]]-Tabla3[[#This Row],[OCULTAR2]]*Tabla3[[#This Row],[% LÍNEA]]," ")</f>
        <v>3.5</v>
      </c>
      <c r="Q4382" s="56">
        <f>IFERROR(Tabla3[[#This Row],[% PRODUCTO]]+Tabla3[[#This Row],[% LÍNEA]]," ")</f>
        <v>0</v>
      </c>
      <c r="R4382" s="53">
        <f>Tabla3[[#This Row],[OCULTAR3]]</f>
        <v>3.5</v>
      </c>
      <c r="S4382" s="53">
        <f>Tabla3[[#This Row],[PRECIO SIN %]]-Tabla3[[#This Row],[PRECIO SIN %]]*10%</f>
        <v>3.15</v>
      </c>
      <c r="T4382" s="80">
        <f>(Tabla3[[#This Row],[PRECIO CON DESCT.]]-(Tabla3[[#This Row],[PRECIO CON DESCT.]]*$T$6))</f>
        <v>1.9844999999999999</v>
      </c>
      <c r="U4382" s="96"/>
      <c r="V4382" s="94">
        <f>Tabla3[[#This Row],[PRECIO %      en $]]*Tabla3[[#This Row],[PEDIDO ]]</f>
        <v>0</v>
      </c>
      <c r="W4382" s="57">
        <f>Tabla3[[#This Row],[PRECIO CON DESCT.]]*Tabla3[[#This Row],[PEDIDO ]]</f>
        <v>0</v>
      </c>
      <c r="X4382" s="58">
        <f>Tabla3[[#This Row],[PRECIO SIN %]]*Tabla3[[#This Row],[PEDIDO ]]</f>
        <v>0</v>
      </c>
    </row>
    <row r="4383" spans="1:24" ht="33" customHeight="1" x14ac:dyDescent="0.4">
      <c r="A4383" s="125">
        <v>7592904000468</v>
      </c>
      <c r="B4383" s="59" t="s">
        <v>424</v>
      </c>
      <c r="C4383" s="59" t="s">
        <v>481</v>
      </c>
      <c r="D43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83" s="119" t="s">
        <v>4845</v>
      </c>
      <c r="F4383" s="76" t="s">
        <v>526</v>
      </c>
      <c r="G43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83" s="78">
        <v>159</v>
      </c>
      <c r="J4383" s="52">
        <v>3.5</v>
      </c>
      <c r="K4383" s="60">
        <f>Tabla3[[#This Row],[PRECIOS]]-Tabla3[[#This Row],[PRECIOS]]*10%</f>
        <v>3.15</v>
      </c>
      <c r="L4383" s="101"/>
      <c r="M4383" s="61"/>
      <c r="N4383" s="55">
        <f>IFERROR(Tabla3[[#This Row],[PRECIOS]]-Tabla3[[#This Row],[PRECIOS]]*Tabla3[[#This Row],[% PRODUCTO]]," ")</f>
        <v>3.5</v>
      </c>
      <c r="O4383" s="61"/>
      <c r="P4383" s="55">
        <f>IFERROR(Tabla3[[#This Row],[OCULTAR2]]-Tabla3[[#This Row],[OCULTAR2]]*Tabla3[[#This Row],[% LÍNEA]]," ")</f>
        <v>3.5</v>
      </c>
      <c r="Q4383" s="56">
        <f>IFERROR(Tabla3[[#This Row],[% PRODUCTO]]+Tabla3[[#This Row],[% LÍNEA]]," ")</f>
        <v>0</v>
      </c>
      <c r="R4383" s="60">
        <f>Tabla3[[#This Row],[OCULTAR3]]</f>
        <v>3.5</v>
      </c>
      <c r="S4383" s="60">
        <f>Tabla3[[#This Row],[PRECIO SIN %]]-Tabla3[[#This Row],[PRECIO SIN %]]*10%</f>
        <v>3.15</v>
      </c>
      <c r="T4383" s="80">
        <f>(Tabla3[[#This Row],[PRECIO CON DESCT.]]-(Tabla3[[#This Row],[PRECIO CON DESCT.]]*$T$6))</f>
        <v>1.9844999999999999</v>
      </c>
      <c r="U4383" s="96"/>
      <c r="V4383" s="94">
        <f>Tabla3[[#This Row],[PRECIO %      en $]]*Tabla3[[#This Row],[PEDIDO ]]</f>
        <v>0</v>
      </c>
      <c r="W4383" s="57">
        <f>Tabla3[[#This Row],[PRECIO CON DESCT.]]*Tabla3[[#This Row],[PEDIDO ]]</f>
        <v>0</v>
      </c>
      <c r="X4383" s="58">
        <f>Tabla3[[#This Row],[PRECIO SIN %]]*Tabla3[[#This Row],[PEDIDO ]]</f>
        <v>0</v>
      </c>
    </row>
    <row r="4384" spans="1:24" ht="33" customHeight="1" x14ac:dyDescent="0.4">
      <c r="A4384" s="124">
        <v>7592904000024</v>
      </c>
      <c r="B4384" s="51" t="s">
        <v>424</v>
      </c>
      <c r="C4384" s="51" t="s">
        <v>481</v>
      </c>
      <c r="D43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84" s="118" t="s">
        <v>4846</v>
      </c>
      <c r="F4384" s="75" t="s">
        <v>526</v>
      </c>
      <c r="G43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84" s="77">
        <v>422</v>
      </c>
      <c r="J4384" s="52">
        <v>3.5888900000000001</v>
      </c>
      <c r="K4384" s="53">
        <f>Tabla3[[#This Row],[PRECIOS]]-Tabla3[[#This Row],[PRECIOS]]*10%</f>
        <v>3.2300010000000001</v>
      </c>
      <c r="L4384" s="101"/>
      <c r="M4384" s="54"/>
      <c r="N4384" s="55">
        <f>IFERROR(Tabla3[[#This Row],[PRECIOS]]-Tabla3[[#This Row],[PRECIOS]]*Tabla3[[#This Row],[% PRODUCTO]]," ")</f>
        <v>3.5888900000000001</v>
      </c>
      <c r="O4384" s="54"/>
      <c r="P4384" s="55">
        <f>IFERROR(Tabla3[[#This Row],[OCULTAR2]]-Tabla3[[#This Row],[OCULTAR2]]*Tabla3[[#This Row],[% LÍNEA]]," ")</f>
        <v>3.5888900000000001</v>
      </c>
      <c r="Q4384" s="56">
        <f>IFERROR(Tabla3[[#This Row],[% PRODUCTO]]+Tabla3[[#This Row],[% LÍNEA]]," ")</f>
        <v>0</v>
      </c>
      <c r="R4384" s="53">
        <f>Tabla3[[#This Row],[OCULTAR3]]</f>
        <v>3.5888900000000001</v>
      </c>
      <c r="S4384" s="53">
        <f>Tabla3[[#This Row],[PRECIO SIN %]]-Tabla3[[#This Row],[PRECIO SIN %]]*10%</f>
        <v>3.2300010000000001</v>
      </c>
      <c r="T4384" s="80">
        <f>(Tabla3[[#This Row],[PRECIO CON DESCT.]]-(Tabla3[[#This Row],[PRECIO CON DESCT.]]*$T$6))</f>
        <v>2.0349006300000001</v>
      </c>
      <c r="U4384" s="96"/>
      <c r="V4384" s="94">
        <f>Tabla3[[#This Row],[PRECIO %      en $]]*Tabla3[[#This Row],[PEDIDO ]]</f>
        <v>0</v>
      </c>
      <c r="W4384" s="57">
        <f>Tabla3[[#This Row],[PRECIO CON DESCT.]]*Tabla3[[#This Row],[PEDIDO ]]</f>
        <v>0</v>
      </c>
      <c r="X4384" s="58">
        <f>Tabla3[[#This Row],[PRECIO SIN %]]*Tabla3[[#This Row],[PEDIDO ]]</f>
        <v>0</v>
      </c>
    </row>
    <row r="4385" spans="1:24" ht="33" customHeight="1" x14ac:dyDescent="0.4">
      <c r="A4385" s="125">
        <v>7592904000017</v>
      </c>
      <c r="B4385" s="59" t="s">
        <v>424</v>
      </c>
      <c r="C4385" s="59" t="s">
        <v>481</v>
      </c>
      <c r="D43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85" s="119" t="s">
        <v>4847</v>
      </c>
      <c r="F4385" s="76" t="s">
        <v>526</v>
      </c>
      <c r="G43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85" s="78">
        <v>807</v>
      </c>
      <c r="J4385" s="52">
        <v>3.11111</v>
      </c>
      <c r="K4385" s="60">
        <f>Tabla3[[#This Row],[PRECIOS]]-Tabla3[[#This Row],[PRECIOS]]*10%</f>
        <v>2.7999990000000001</v>
      </c>
      <c r="L4385" s="101"/>
      <c r="M4385" s="61"/>
      <c r="N4385" s="55">
        <f>IFERROR(Tabla3[[#This Row],[PRECIOS]]-Tabla3[[#This Row],[PRECIOS]]*Tabla3[[#This Row],[% PRODUCTO]]," ")</f>
        <v>3.11111</v>
      </c>
      <c r="O4385" s="61"/>
      <c r="P4385" s="55">
        <f>IFERROR(Tabla3[[#This Row],[OCULTAR2]]-Tabla3[[#This Row],[OCULTAR2]]*Tabla3[[#This Row],[% LÍNEA]]," ")</f>
        <v>3.11111</v>
      </c>
      <c r="Q4385" s="56">
        <f>IFERROR(Tabla3[[#This Row],[% PRODUCTO]]+Tabla3[[#This Row],[% LÍNEA]]," ")</f>
        <v>0</v>
      </c>
      <c r="R4385" s="60">
        <f>Tabla3[[#This Row],[OCULTAR3]]</f>
        <v>3.11111</v>
      </c>
      <c r="S4385" s="60">
        <f>Tabla3[[#This Row],[PRECIO SIN %]]-Tabla3[[#This Row],[PRECIO SIN %]]*10%</f>
        <v>2.7999990000000001</v>
      </c>
      <c r="T4385" s="80">
        <f>(Tabla3[[#This Row],[PRECIO CON DESCT.]]-(Tabla3[[#This Row],[PRECIO CON DESCT.]]*$T$6))</f>
        <v>1.7639993700000001</v>
      </c>
      <c r="U4385" s="96"/>
      <c r="V4385" s="94">
        <f>Tabla3[[#This Row],[PRECIO %      en $]]*Tabla3[[#This Row],[PEDIDO ]]</f>
        <v>0</v>
      </c>
      <c r="W4385" s="57">
        <f>Tabla3[[#This Row],[PRECIO CON DESCT.]]*Tabla3[[#This Row],[PEDIDO ]]</f>
        <v>0</v>
      </c>
      <c r="X4385" s="58">
        <f>Tabla3[[#This Row],[PRECIO SIN %]]*Tabla3[[#This Row],[PEDIDO ]]</f>
        <v>0</v>
      </c>
    </row>
    <row r="4386" spans="1:24" ht="33" customHeight="1" x14ac:dyDescent="0.4">
      <c r="A4386" s="124">
        <v>723592772727</v>
      </c>
      <c r="B4386" s="51" t="s">
        <v>424</v>
      </c>
      <c r="C4386" s="51" t="s">
        <v>482</v>
      </c>
      <c r="D43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86" s="118" t="s">
        <v>4848</v>
      </c>
      <c r="F4386" s="75" t="s">
        <v>526</v>
      </c>
      <c r="G43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86" s="77">
        <v>57</v>
      </c>
      <c r="J4386" s="52">
        <v>5.1333299999999999</v>
      </c>
      <c r="K4386" s="53">
        <f>Tabla3[[#This Row],[PRECIOS]]-Tabla3[[#This Row],[PRECIOS]]*10%</f>
        <v>4.6199969999999997</v>
      </c>
      <c r="L4386" s="101"/>
      <c r="M4386" s="54"/>
      <c r="N4386" s="55">
        <f>IFERROR(Tabla3[[#This Row],[PRECIOS]]-Tabla3[[#This Row],[PRECIOS]]*Tabla3[[#This Row],[% PRODUCTO]]," ")</f>
        <v>5.1333299999999999</v>
      </c>
      <c r="O4386" s="54"/>
      <c r="P4386" s="55">
        <f>IFERROR(Tabla3[[#This Row],[OCULTAR2]]-Tabla3[[#This Row],[OCULTAR2]]*Tabla3[[#This Row],[% LÍNEA]]," ")</f>
        <v>5.1333299999999999</v>
      </c>
      <c r="Q4386" s="56">
        <f>IFERROR(Tabla3[[#This Row],[% PRODUCTO]]+Tabla3[[#This Row],[% LÍNEA]]," ")</f>
        <v>0</v>
      </c>
      <c r="R4386" s="53">
        <f>Tabla3[[#This Row],[OCULTAR3]]</f>
        <v>5.1333299999999999</v>
      </c>
      <c r="S4386" s="53">
        <f>Tabla3[[#This Row],[PRECIO SIN %]]-Tabla3[[#This Row],[PRECIO SIN %]]*10%</f>
        <v>4.6199969999999997</v>
      </c>
      <c r="T4386" s="80">
        <f>(Tabla3[[#This Row],[PRECIO CON DESCT.]]-(Tabla3[[#This Row],[PRECIO CON DESCT.]]*$T$6))</f>
        <v>2.9105981099999996</v>
      </c>
      <c r="U4386" s="96"/>
      <c r="V4386" s="94">
        <f>Tabla3[[#This Row],[PRECIO %      en $]]*Tabla3[[#This Row],[PEDIDO ]]</f>
        <v>0</v>
      </c>
      <c r="W4386" s="57">
        <f>Tabla3[[#This Row],[PRECIO CON DESCT.]]*Tabla3[[#This Row],[PEDIDO ]]</f>
        <v>0</v>
      </c>
      <c r="X4386" s="58">
        <f>Tabla3[[#This Row],[PRECIO SIN %]]*Tabla3[[#This Row],[PEDIDO ]]</f>
        <v>0</v>
      </c>
    </row>
    <row r="4387" spans="1:24" ht="33" customHeight="1" x14ac:dyDescent="0.4">
      <c r="A4387" s="125">
        <v>7592904000581</v>
      </c>
      <c r="B4387" s="59" t="s">
        <v>424</v>
      </c>
      <c r="C4387" s="59" t="s">
        <v>481</v>
      </c>
      <c r="D43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87" s="119" t="s">
        <v>4849</v>
      </c>
      <c r="F4387" s="76" t="s">
        <v>526</v>
      </c>
      <c r="G43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87" s="78">
        <v>92</v>
      </c>
      <c r="J4387" s="52">
        <v>4.3222199999999997</v>
      </c>
      <c r="K4387" s="60">
        <f>Tabla3[[#This Row],[PRECIOS]]-Tabla3[[#This Row],[PRECIOS]]*10%</f>
        <v>3.8899979999999998</v>
      </c>
      <c r="L4387" s="101"/>
      <c r="M4387" s="61"/>
      <c r="N4387" s="55">
        <f>IFERROR(Tabla3[[#This Row],[PRECIOS]]-Tabla3[[#This Row],[PRECIOS]]*Tabla3[[#This Row],[% PRODUCTO]]," ")</f>
        <v>4.3222199999999997</v>
      </c>
      <c r="O4387" s="61"/>
      <c r="P4387" s="55">
        <f>IFERROR(Tabla3[[#This Row],[OCULTAR2]]-Tabla3[[#This Row],[OCULTAR2]]*Tabla3[[#This Row],[% LÍNEA]]," ")</f>
        <v>4.3222199999999997</v>
      </c>
      <c r="Q4387" s="56">
        <f>IFERROR(Tabla3[[#This Row],[% PRODUCTO]]+Tabla3[[#This Row],[% LÍNEA]]," ")</f>
        <v>0</v>
      </c>
      <c r="R4387" s="60">
        <f>Tabla3[[#This Row],[OCULTAR3]]</f>
        <v>4.3222199999999997</v>
      </c>
      <c r="S4387" s="60">
        <f>Tabla3[[#This Row],[PRECIO SIN %]]-Tabla3[[#This Row],[PRECIO SIN %]]*10%</f>
        <v>3.8899979999999998</v>
      </c>
      <c r="T4387" s="80">
        <f>(Tabla3[[#This Row],[PRECIO CON DESCT.]]-(Tabla3[[#This Row],[PRECIO CON DESCT.]]*$T$6))</f>
        <v>2.45069874</v>
      </c>
      <c r="U4387" s="96"/>
      <c r="V4387" s="94">
        <f>Tabla3[[#This Row],[PRECIO %      en $]]*Tabla3[[#This Row],[PEDIDO ]]</f>
        <v>0</v>
      </c>
      <c r="W4387" s="57">
        <f>Tabla3[[#This Row],[PRECIO CON DESCT.]]*Tabla3[[#This Row],[PEDIDO ]]</f>
        <v>0</v>
      </c>
      <c r="X4387" s="58">
        <f>Tabla3[[#This Row],[PRECIO SIN %]]*Tabla3[[#This Row],[PEDIDO ]]</f>
        <v>0</v>
      </c>
    </row>
    <row r="4388" spans="1:24" ht="33" customHeight="1" x14ac:dyDescent="0.4">
      <c r="A4388" s="124">
        <v>7592904000031</v>
      </c>
      <c r="B4388" s="51" t="s">
        <v>424</v>
      </c>
      <c r="C4388" s="51" t="s">
        <v>481</v>
      </c>
      <c r="D43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88" s="118" t="s">
        <v>4850</v>
      </c>
      <c r="F4388" s="75" t="s">
        <v>526</v>
      </c>
      <c r="G43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88" s="77">
        <v>178</v>
      </c>
      <c r="J4388" s="52">
        <v>3.88889</v>
      </c>
      <c r="K4388" s="53">
        <f>Tabla3[[#This Row],[PRECIOS]]-Tabla3[[#This Row],[PRECIOS]]*10%</f>
        <v>3.5000010000000001</v>
      </c>
      <c r="L4388" s="101"/>
      <c r="M4388" s="54"/>
      <c r="N4388" s="55">
        <f>IFERROR(Tabla3[[#This Row],[PRECIOS]]-Tabla3[[#This Row],[PRECIOS]]*Tabla3[[#This Row],[% PRODUCTO]]," ")</f>
        <v>3.88889</v>
      </c>
      <c r="O4388" s="54"/>
      <c r="P4388" s="55">
        <f>IFERROR(Tabla3[[#This Row],[OCULTAR2]]-Tabla3[[#This Row],[OCULTAR2]]*Tabla3[[#This Row],[% LÍNEA]]," ")</f>
        <v>3.88889</v>
      </c>
      <c r="Q4388" s="56">
        <f>IFERROR(Tabla3[[#This Row],[% PRODUCTO]]+Tabla3[[#This Row],[% LÍNEA]]," ")</f>
        <v>0</v>
      </c>
      <c r="R4388" s="53">
        <f>Tabla3[[#This Row],[OCULTAR3]]</f>
        <v>3.88889</v>
      </c>
      <c r="S4388" s="53">
        <f>Tabla3[[#This Row],[PRECIO SIN %]]-Tabla3[[#This Row],[PRECIO SIN %]]*10%</f>
        <v>3.5000010000000001</v>
      </c>
      <c r="T4388" s="80">
        <f>(Tabla3[[#This Row],[PRECIO CON DESCT.]]-(Tabla3[[#This Row],[PRECIO CON DESCT.]]*$T$6))</f>
        <v>2.2050006299999998</v>
      </c>
      <c r="U4388" s="96"/>
      <c r="V4388" s="94">
        <f>Tabla3[[#This Row],[PRECIO %      en $]]*Tabla3[[#This Row],[PEDIDO ]]</f>
        <v>0</v>
      </c>
      <c r="W4388" s="57">
        <f>Tabla3[[#This Row],[PRECIO CON DESCT.]]*Tabla3[[#This Row],[PEDIDO ]]</f>
        <v>0</v>
      </c>
      <c r="X4388" s="58">
        <f>Tabla3[[#This Row],[PRECIO SIN %]]*Tabla3[[#This Row],[PEDIDO ]]</f>
        <v>0</v>
      </c>
    </row>
    <row r="4389" spans="1:24" ht="33" customHeight="1" x14ac:dyDescent="0.4">
      <c r="A4389" s="125">
        <v>7599700001378</v>
      </c>
      <c r="B4389" s="59" t="s">
        <v>424</v>
      </c>
      <c r="C4389" s="59" t="s">
        <v>51</v>
      </c>
      <c r="D43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89" s="119" t="s">
        <v>4851</v>
      </c>
      <c r="F4389" s="76" t="s">
        <v>537</v>
      </c>
      <c r="G43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89" s="78">
        <v>115</v>
      </c>
      <c r="J4389" s="52">
        <v>6.2777799999999999</v>
      </c>
      <c r="K4389" s="60">
        <f>Tabla3[[#This Row],[PRECIOS]]-Tabla3[[#This Row],[PRECIOS]]*10%</f>
        <v>5.6500019999999997</v>
      </c>
      <c r="L4389" s="101"/>
      <c r="M4389" s="61"/>
      <c r="N4389" s="55">
        <f>IFERROR(Tabla3[[#This Row],[PRECIOS]]-Tabla3[[#This Row],[PRECIOS]]*Tabla3[[#This Row],[% PRODUCTO]]," ")</f>
        <v>6.2777799999999999</v>
      </c>
      <c r="O4389" s="61"/>
      <c r="P4389" s="55">
        <f>IFERROR(Tabla3[[#This Row],[OCULTAR2]]-Tabla3[[#This Row],[OCULTAR2]]*Tabla3[[#This Row],[% LÍNEA]]," ")</f>
        <v>6.2777799999999999</v>
      </c>
      <c r="Q4389" s="56">
        <f>IFERROR(Tabla3[[#This Row],[% PRODUCTO]]+Tabla3[[#This Row],[% LÍNEA]]," ")</f>
        <v>0</v>
      </c>
      <c r="R4389" s="60">
        <f>Tabla3[[#This Row],[OCULTAR3]]</f>
        <v>6.2777799999999999</v>
      </c>
      <c r="S4389" s="60">
        <f>Tabla3[[#This Row],[PRECIO SIN %]]-Tabla3[[#This Row],[PRECIO SIN %]]*10%</f>
        <v>5.6500019999999997</v>
      </c>
      <c r="T4389" s="80">
        <f>(Tabla3[[#This Row],[PRECIO CON DESCT.]]-(Tabla3[[#This Row],[PRECIO CON DESCT.]]*$T$6))</f>
        <v>3.5595012599999998</v>
      </c>
      <c r="U4389" s="96"/>
      <c r="V4389" s="94">
        <f>Tabla3[[#This Row],[PRECIO %      en $]]*Tabla3[[#This Row],[PEDIDO ]]</f>
        <v>0</v>
      </c>
      <c r="W4389" s="57">
        <f>Tabla3[[#This Row],[PRECIO CON DESCT.]]*Tabla3[[#This Row],[PEDIDO ]]</f>
        <v>0</v>
      </c>
      <c r="X4389" s="58">
        <f>Tabla3[[#This Row],[PRECIO SIN %]]*Tabla3[[#This Row],[PEDIDO ]]</f>
        <v>0</v>
      </c>
    </row>
    <row r="4390" spans="1:24" ht="33" customHeight="1" x14ac:dyDescent="0.4">
      <c r="A4390" s="124">
        <v>7592348218122</v>
      </c>
      <c r="B4390" s="51" t="s">
        <v>424</v>
      </c>
      <c r="C4390" s="51" t="s">
        <v>127</v>
      </c>
      <c r="D43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90" s="118" t="s">
        <v>4852</v>
      </c>
      <c r="F4390" s="75" t="s">
        <v>537</v>
      </c>
      <c r="G43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90" s="77">
        <v>158</v>
      </c>
      <c r="J4390" s="52">
        <v>24.7</v>
      </c>
      <c r="K4390" s="53">
        <f>Tabla3[[#This Row],[PRECIOS]]-Tabla3[[#This Row],[PRECIOS]]*10%</f>
        <v>22.23</v>
      </c>
      <c r="L4390" s="101"/>
      <c r="M4390" s="54"/>
      <c r="N4390" s="55">
        <f>IFERROR(Tabla3[[#This Row],[PRECIOS]]-Tabla3[[#This Row],[PRECIOS]]*Tabla3[[#This Row],[% PRODUCTO]]," ")</f>
        <v>24.7</v>
      </c>
      <c r="O4390" s="54"/>
      <c r="P4390" s="55">
        <f>IFERROR(Tabla3[[#This Row],[OCULTAR2]]-Tabla3[[#This Row],[OCULTAR2]]*Tabla3[[#This Row],[% LÍNEA]]," ")</f>
        <v>24.7</v>
      </c>
      <c r="Q4390" s="56">
        <f>IFERROR(Tabla3[[#This Row],[% PRODUCTO]]+Tabla3[[#This Row],[% LÍNEA]]," ")</f>
        <v>0</v>
      </c>
      <c r="R4390" s="53">
        <f>Tabla3[[#This Row],[OCULTAR3]]</f>
        <v>24.7</v>
      </c>
      <c r="S4390" s="53">
        <f>Tabla3[[#This Row],[PRECIO SIN %]]-Tabla3[[#This Row],[PRECIO SIN %]]*10%</f>
        <v>22.23</v>
      </c>
      <c r="T4390" s="80">
        <f>(Tabla3[[#This Row],[PRECIO CON DESCT.]]-(Tabla3[[#This Row],[PRECIO CON DESCT.]]*$T$6))</f>
        <v>14.004900000000001</v>
      </c>
      <c r="U4390" s="96"/>
      <c r="V4390" s="94">
        <f>Tabla3[[#This Row],[PRECIO %      en $]]*Tabla3[[#This Row],[PEDIDO ]]</f>
        <v>0</v>
      </c>
      <c r="W4390" s="57">
        <f>Tabla3[[#This Row],[PRECIO CON DESCT.]]*Tabla3[[#This Row],[PEDIDO ]]</f>
        <v>0</v>
      </c>
      <c r="X4390" s="58">
        <f>Tabla3[[#This Row],[PRECIO SIN %]]*Tabla3[[#This Row],[PEDIDO ]]</f>
        <v>0</v>
      </c>
    </row>
    <row r="4391" spans="1:24" ht="33" customHeight="1" x14ac:dyDescent="0.4">
      <c r="A4391" s="125">
        <v>7592348218108</v>
      </c>
      <c r="B4391" s="59" t="s">
        <v>424</v>
      </c>
      <c r="C4391" s="59" t="s">
        <v>127</v>
      </c>
      <c r="D43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91" s="119" t="s">
        <v>4853</v>
      </c>
      <c r="F4391" s="76" t="s">
        <v>537</v>
      </c>
      <c r="G43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91" s="78">
        <v>418</v>
      </c>
      <c r="J4391" s="52">
        <v>15</v>
      </c>
      <c r="K4391" s="60">
        <f>Tabla3[[#This Row],[PRECIOS]]-Tabla3[[#This Row],[PRECIOS]]*10%</f>
        <v>13.5</v>
      </c>
      <c r="L4391" s="101"/>
      <c r="M4391" s="61"/>
      <c r="N4391" s="55">
        <f>IFERROR(Tabla3[[#This Row],[PRECIOS]]-Tabla3[[#This Row],[PRECIOS]]*Tabla3[[#This Row],[% PRODUCTO]]," ")</f>
        <v>15</v>
      </c>
      <c r="O4391" s="61"/>
      <c r="P4391" s="55">
        <f>IFERROR(Tabla3[[#This Row],[OCULTAR2]]-Tabla3[[#This Row],[OCULTAR2]]*Tabla3[[#This Row],[% LÍNEA]]," ")</f>
        <v>15</v>
      </c>
      <c r="Q4391" s="56">
        <f>IFERROR(Tabla3[[#This Row],[% PRODUCTO]]+Tabla3[[#This Row],[% LÍNEA]]," ")</f>
        <v>0</v>
      </c>
      <c r="R4391" s="60">
        <f>Tabla3[[#This Row],[OCULTAR3]]</f>
        <v>15</v>
      </c>
      <c r="S4391" s="60">
        <f>Tabla3[[#This Row],[PRECIO SIN %]]-Tabla3[[#This Row],[PRECIO SIN %]]*10%</f>
        <v>13.5</v>
      </c>
      <c r="T4391" s="80">
        <f>(Tabla3[[#This Row],[PRECIO CON DESCT.]]-(Tabla3[[#This Row],[PRECIO CON DESCT.]]*$T$6))</f>
        <v>8.504999999999999</v>
      </c>
      <c r="U4391" s="96"/>
      <c r="V4391" s="94">
        <f>Tabla3[[#This Row],[PRECIO %      en $]]*Tabla3[[#This Row],[PEDIDO ]]</f>
        <v>0</v>
      </c>
      <c r="W4391" s="57">
        <f>Tabla3[[#This Row],[PRECIO CON DESCT.]]*Tabla3[[#This Row],[PEDIDO ]]</f>
        <v>0</v>
      </c>
      <c r="X4391" s="58">
        <f>Tabla3[[#This Row],[PRECIO SIN %]]*Tabla3[[#This Row],[PEDIDO ]]</f>
        <v>0</v>
      </c>
    </row>
    <row r="4392" spans="1:24" ht="33" customHeight="1" x14ac:dyDescent="0.4">
      <c r="A4392" s="124">
        <v>733739012838</v>
      </c>
      <c r="B4392" s="51" t="s">
        <v>424</v>
      </c>
      <c r="C4392" s="51" t="s">
        <v>439</v>
      </c>
      <c r="D43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92" s="118" t="s">
        <v>4854</v>
      </c>
      <c r="F4392" s="75" t="s">
        <v>537</v>
      </c>
      <c r="G43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92" s="77">
        <v>24</v>
      </c>
      <c r="J4392" s="52">
        <v>35.077779999999997</v>
      </c>
      <c r="K4392" s="53">
        <f>Tabla3[[#This Row],[PRECIOS]]-Tabla3[[#This Row],[PRECIOS]]*10%</f>
        <v>31.570001999999995</v>
      </c>
      <c r="L4392" s="101"/>
      <c r="M4392" s="54"/>
      <c r="N4392" s="55">
        <f>IFERROR(Tabla3[[#This Row],[PRECIOS]]-Tabla3[[#This Row],[PRECIOS]]*Tabla3[[#This Row],[% PRODUCTO]]," ")</f>
        <v>35.077779999999997</v>
      </c>
      <c r="O4392" s="54"/>
      <c r="P4392" s="55">
        <f>IFERROR(Tabla3[[#This Row],[OCULTAR2]]-Tabla3[[#This Row],[OCULTAR2]]*Tabla3[[#This Row],[% LÍNEA]]," ")</f>
        <v>35.077779999999997</v>
      </c>
      <c r="Q4392" s="56">
        <f>IFERROR(Tabla3[[#This Row],[% PRODUCTO]]+Tabla3[[#This Row],[% LÍNEA]]," ")</f>
        <v>0</v>
      </c>
      <c r="R4392" s="53">
        <f>Tabla3[[#This Row],[OCULTAR3]]</f>
        <v>35.077779999999997</v>
      </c>
      <c r="S4392" s="53">
        <f>Tabla3[[#This Row],[PRECIO SIN %]]-Tabla3[[#This Row],[PRECIO SIN %]]*10%</f>
        <v>31.570001999999995</v>
      </c>
      <c r="T4392" s="80">
        <f>(Tabla3[[#This Row],[PRECIO CON DESCT.]]-(Tabla3[[#This Row],[PRECIO CON DESCT.]]*$T$6))</f>
        <v>19.889101259999997</v>
      </c>
      <c r="U4392" s="96"/>
      <c r="V4392" s="94">
        <f>Tabla3[[#This Row],[PRECIO %      en $]]*Tabla3[[#This Row],[PEDIDO ]]</f>
        <v>0</v>
      </c>
      <c r="W4392" s="57">
        <f>Tabla3[[#This Row],[PRECIO CON DESCT.]]*Tabla3[[#This Row],[PEDIDO ]]</f>
        <v>0</v>
      </c>
      <c r="X4392" s="58">
        <f>Tabla3[[#This Row],[PRECIO SIN %]]*Tabla3[[#This Row],[PEDIDO ]]</f>
        <v>0</v>
      </c>
    </row>
    <row r="4393" spans="1:24" ht="33" customHeight="1" x14ac:dyDescent="0.4">
      <c r="A4393" s="125">
        <v>733739110640</v>
      </c>
      <c r="B4393" s="59" t="s">
        <v>424</v>
      </c>
      <c r="C4393" s="59" t="s">
        <v>439</v>
      </c>
      <c r="D43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393" s="119" t="s">
        <v>4855</v>
      </c>
      <c r="F4393" s="76" t="s">
        <v>537</v>
      </c>
      <c r="G43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393" s="78">
        <v>12</v>
      </c>
      <c r="J4393" s="52">
        <v>13.577780000000001</v>
      </c>
      <c r="K4393" s="60">
        <f>Tabla3[[#This Row],[PRECIOS]]-Tabla3[[#This Row],[PRECIOS]]*10%</f>
        <v>12.220002000000001</v>
      </c>
      <c r="L4393" s="101" t="s">
        <v>5327</v>
      </c>
      <c r="M4393" s="61"/>
      <c r="N4393" s="55">
        <f>IFERROR(Tabla3[[#This Row],[PRECIOS]]-Tabla3[[#This Row],[PRECIOS]]*Tabla3[[#This Row],[% PRODUCTO]]," ")</f>
        <v>13.577780000000001</v>
      </c>
      <c r="O4393" s="61"/>
      <c r="P4393" s="55">
        <f>IFERROR(Tabla3[[#This Row],[OCULTAR2]]-Tabla3[[#This Row],[OCULTAR2]]*Tabla3[[#This Row],[% LÍNEA]]," ")</f>
        <v>13.577780000000001</v>
      </c>
      <c r="Q4393" s="56">
        <f>IFERROR(Tabla3[[#This Row],[% PRODUCTO]]+Tabla3[[#This Row],[% LÍNEA]]," ")</f>
        <v>0</v>
      </c>
      <c r="R4393" s="60">
        <f>Tabla3[[#This Row],[OCULTAR3]]</f>
        <v>13.577780000000001</v>
      </c>
      <c r="S4393" s="60">
        <f>Tabla3[[#This Row],[PRECIO SIN %]]-Tabla3[[#This Row],[PRECIO SIN %]]*10%</f>
        <v>12.220002000000001</v>
      </c>
      <c r="T4393" s="80">
        <f>(Tabla3[[#This Row],[PRECIO CON DESCT.]]-(Tabla3[[#This Row],[PRECIO CON DESCT.]]*$T$6))</f>
        <v>7.6986012600000002</v>
      </c>
      <c r="U4393" s="96"/>
      <c r="V4393" s="94">
        <f>Tabla3[[#This Row],[PRECIO %      en $]]*Tabla3[[#This Row],[PEDIDO ]]</f>
        <v>0</v>
      </c>
      <c r="W4393" s="57">
        <f>Tabla3[[#This Row],[PRECIO CON DESCT.]]*Tabla3[[#This Row],[PEDIDO ]]</f>
        <v>0</v>
      </c>
      <c r="X4393" s="58">
        <f>Tabla3[[#This Row],[PRECIO SIN %]]*Tabla3[[#This Row],[PEDIDO ]]</f>
        <v>0</v>
      </c>
    </row>
    <row r="4394" spans="1:24" ht="33" customHeight="1" x14ac:dyDescent="0.4">
      <c r="A4394" s="124">
        <v>7597189000011</v>
      </c>
      <c r="B4394" s="51" t="s">
        <v>424</v>
      </c>
      <c r="C4394" s="51" t="s">
        <v>448</v>
      </c>
      <c r="D43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94" s="118" t="s">
        <v>4856</v>
      </c>
      <c r="F4394" s="75" t="s">
        <v>537</v>
      </c>
      <c r="G43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94" s="77">
        <v>29</v>
      </c>
      <c r="J4394" s="52">
        <v>8.9222199999999994</v>
      </c>
      <c r="K4394" s="53">
        <f>Tabla3[[#This Row],[PRECIOS]]-Tabla3[[#This Row],[PRECIOS]]*10%</f>
        <v>8.0299979999999991</v>
      </c>
      <c r="L4394" s="101"/>
      <c r="M4394" s="54"/>
      <c r="N4394" s="55">
        <f>IFERROR(Tabla3[[#This Row],[PRECIOS]]-Tabla3[[#This Row],[PRECIOS]]*Tabla3[[#This Row],[% PRODUCTO]]," ")</f>
        <v>8.9222199999999994</v>
      </c>
      <c r="O4394" s="54"/>
      <c r="P4394" s="55">
        <f>IFERROR(Tabla3[[#This Row],[OCULTAR2]]-Tabla3[[#This Row],[OCULTAR2]]*Tabla3[[#This Row],[% LÍNEA]]," ")</f>
        <v>8.9222199999999994</v>
      </c>
      <c r="Q4394" s="56">
        <f>IFERROR(Tabla3[[#This Row],[% PRODUCTO]]+Tabla3[[#This Row],[% LÍNEA]]," ")</f>
        <v>0</v>
      </c>
      <c r="R4394" s="53">
        <f>Tabla3[[#This Row],[OCULTAR3]]</f>
        <v>8.9222199999999994</v>
      </c>
      <c r="S4394" s="53">
        <f>Tabla3[[#This Row],[PRECIO SIN %]]-Tabla3[[#This Row],[PRECIO SIN %]]*10%</f>
        <v>8.0299979999999991</v>
      </c>
      <c r="T4394" s="80">
        <f>(Tabla3[[#This Row],[PRECIO CON DESCT.]]-(Tabla3[[#This Row],[PRECIO CON DESCT.]]*$T$6))</f>
        <v>5.0588987400000001</v>
      </c>
      <c r="U4394" s="96"/>
      <c r="V4394" s="94">
        <f>Tabla3[[#This Row],[PRECIO %      en $]]*Tabla3[[#This Row],[PEDIDO ]]</f>
        <v>0</v>
      </c>
      <c r="W4394" s="57">
        <f>Tabla3[[#This Row],[PRECIO CON DESCT.]]*Tabla3[[#This Row],[PEDIDO ]]</f>
        <v>0</v>
      </c>
      <c r="X4394" s="58">
        <f>Tabla3[[#This Row],[PRECIO SIN %]]*Tabla3[[#This Row],[PEDIDO ]]</f>
        <v>0</v>
      </c>
    </row>
    <row r="4395" spans="1:24" ht="33" customHeight="1" x14ac:dyDescent="0.4">
      <c r="A4395" s="125">
        <v>843445015808</v>
      </c>
      <c r="B4395" s="59" t="s">
        <v>424</v>
      </c>
      <c r="C4395" s="59" t="s">
        <v>483</v>
      </c>
      <c r="D43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95" s="119" t="s">
        <v>4857</v>
      </c>
      <c r="F4395" s="76" t="s">
        <v>526</v>
      </c>
      <c r="G43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95" s="78">
        <v>1</v>
      </c>
      <c r="J4395" s="52">
        <v>21.811109999999999</v>
      </c>
      <c r="K4395" s="60">
        <f>Tabla3[[#This Row],[PRECIOS]]-Tabla3[[#This Row],[PRECIOS]]*10%</f>
        <v>19.629998999999998</v>
      </c>
      <c r="L4395" s="101"/>
      <c r="M4395" s="61"/>
      <c r="N4395" s="55">
        <f>IFERROR(Tabla3[[#This Row],[PRECIOS]]-Tabla3[[#This Row],[PRECIOS]]*Tabla3[[#This Row],[% PRODUCTO]]," ")</f>
        <v>21.811109999999999</v>
      </c>
      <c r="O4395" s="61"/>
      <c r="P4395" s="55">
        <f>IFERROR(Tabla3[[#This Row],[OCULTAR2]]-Tabla3[[#This Row],[OCULTAR2]]*Tabla3[[#This Row],[% LÍNEA]]," ")</f>
        <v>21.811109999999999</v>
      </c>
      <c r="Q4395" s="56">
        <f>IFERROR(Tabla3[[#This Row],[% PRODUCTO]]+Tabla3[[#This Row],[% LÍNEA]]," ")</f>
        <v>0</v>
      </c>
      <c r="R4395" s="60">
        <f>Tabla3[[#This Row],[OCULTAR3]]</f>
        <v>21.811109999999999</v>
      </c>
      <c r="S4395" s="60">
        <f>Tabla3[[#This Row],[PRECIO SIN %]]-Tabla3[[#This Row],[PRECIO SIN %]]*10%</f>
        <v>19.629998999999998</v>
      </c>
      <c r="T4395" s="80">
        <f>(Tabla3[[#This Row],[PRECIO CON DESCT.]]-(Tabla3[[#This Row],[PRECIO CON DESCT.]]*$T$6))</f>
        <v>12.366899369999999</v>
      </c>
      <c r="U4395" s="96"/>
      <c r="V4395" s="94">
        <f>Tabla3[[#This Row],[PRECIO %      en $]]*Tabla3[[#This Row],[PEDIDO ]]</f>
        <v>0</v>
      </c>
      <c r="W4395" s="57">
        <f>Tabla3[[#This Row],[PRECIO CON DESCT.]]*Tabla3[[#This Row],[PEDIDO ]]</f>
        <v>0</v>
      </c>
      <c r="X4395" s="58">
        <f>Tabla3[[#This Row],[PRECIO SIN %]]*Tabla3[[#This Row],[PEDIDO ]]</f>
        <v>0</v>
      </c>
    </row>
    <row r="4396" spans="1:24" ht="33" customHeight="1" x14ac:dyDescent="0.4">
      <c r="A4396" s="124">
        <v>733739032553</v>
      </c>
      <c r="B4396" s="51" t="s">
        <v>424</v>
      </c>
      <c r="C4396" s="51" t="s">
        <v>439</v>
      </c>
      <c r="D43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96" s="118" t="s">
        <v>4858</v>
      </c>
      <c r="F4396" s="75" t="s">
        <v>537</v>
      </c>
      <c r="G43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96" s="77">
        <v>1</v>
      </c>
      <c r="J4396" s="52">
        <v>12.11111</v>
      </c>
      <c r="K4396" s="53">
        <f>Tabla3[[#This Row],[PRECIOS]]-Tabla3[[#This Row],[PRECIOS]]*10%</f>
        <v>10.899998999999999</v>
      </c>
      <c r="L4396" s="101"/>
      <c r="M4396" s="54"/>
      <c r="N4396" s="55">
        <f>IFERROR(Tabla3[[#This Row],[PRECIOS]]-Tabla3[[#This Row],[PRECIOS]]*Tabla3[[#This Row],[% PRODUCTO]]," ")</f>
        <v>12.11111</v>
      </c>
      <c r="O4396" s="54"/>
      <c r="P4396" s="55">
        <f>IFERROR(Tabla3[[#This Row],[OCULTAR2]]-Tabla3[[#This Row],[OCULTAR2]]*Tabla3[[#This Row],[% LÍNEA]]," ")</f>
        <v>12.11111</v>
      </c>
      <c r="Q4396" s="56">
        <f>IFERROR(Tabla3[[#This Row],[% PRODUCTO]]+Tabla3[[#This Row],[% LÍNEA]]," ")</f>
        <v>0</v>
      </c>
      <c r="R4396" s="53">
        <f>Tabla3[[#This Row],[OCULTAR3]]</f>
        <v>12.11111</v>
      </c>
      <c r="S4396" s="53">
        <f>Tabla3[[#This Row],[PRECIO SIN %]]-Tabla3[[#This Row],[PRECIO SIN %]]*10%</f>
        <v>10.899998999999999</v>
      </c>
      <c r="T4396" s="80">
        <f>(Tabla3[[#This Row],[PRECIO CON DESCT.]]-(Tabla3[[#This Row],[PRECIO CON DESCT.]]*$T$6))</f>
        <v>6.8669993699999994</v>
      </c>
      <c r="U4396" s="96"/>
      <c r="V4396" s="94">
        <f>Tabla3[[#This Row],[PRECIO %      en $]]*Tabla3[[#This Row],[PEDIDO ]]</f>
        <v>0</v>
      </c>
      <c r="W4396" s="57">
        <f>Tabla3[[#This Row],[PRECIO CON DESCT.]]*Tabla3[[#This Row],[PEDIDO ]]</f>
        <v>0</v>
      </c>
      <c r="X4396" s="58">
        <f>Tabla3[[#This Row],[PRECIO SIN %]]*Tabla3[[#This Row],[PEDIDO ]]</f>
        <v>0</v>
      </c>
    </row>
    <row r="4397" spans="1:24" ht="33" customHeight="1" x14ac:dyDescent="0.4">
      <c r="A4397" s="125">
        <v>7592430000840</v>
      </c>
      <c r="B4397" s="59" t="s">
        <v>424</v>
      </c>
      <c r="C4397" s="59" t="s">
        <v>484</v>
      </c>
      <c r="D43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97" s="119" t="s">
        <v>4859</v>
      </c>
      <c r="F4397" s="76" t="s">
        <v>537</v>
      </c>
      <c r="G43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97" s="78">
        <v>202</v>
      </c>
      <c r="J4397" s="52">
        <v>5.3333300000000001</v>
      </c>
      <c r="K4397" s="60">
        <f>Tabla3[[#This Row],[PRECIOS]]-Tabla3[[#This Row],[PRECIOS]]*10%</f>
        <v>4.7999970000000003</v>
      </c>
      <c r="L4397" s="101"/>
      <c r="M4397" s="61"/>
      <c r="N4397" s="55">
        <f>IFERROR(Tabla3[[#This Row],[PRECIOS]]-Tabla3[[#This Row],[PRECIOS]]*Tabla3[[#This Row],[% PRODUCTO]]," ")</f>
        <v>5.3333300000000001</v>
      </c>
      <c r="O4397" s="61"/>
      <c r="P4397" s="55">
        <f>IFERROR(Tabla3[[#This Row],[OCULTAR2]]-Tabla3[[#This Row],[OCULTAR2]]*Tabla3[[#This Row],[% LÍNEA]]," ")</f>
        <v>5.3333300000000001</v>
      </c>
      <c r="Q4397" s="56">
        <f>IFERROR(Tabla3[[#This Row],[% PRODUCTO]]+Tabla3[[#This Row],[% LÍNEA]]," ")</f>
        <v>0</v>
      </c>
      <c r="R4397" s="60">
        <f>Tabla3[[#This Row],[OCULTAR3]]</f>
        <v>5.3333300000000001</v>
      </c>
      <c r="S4397" s="60">
        <f>Tabla3[[#This Row],[PRECIO SIN %]]-Tabla3[[#This Row],[PRECIO SIN %]]*10%</f>
        <v>4.7999970000000003</v>
      </c>
      <c r="T4397" s="80">
        <f>(Tabla3[[#This Row],[PRECIO CON DESCT.]]-(Tabla3[[#This Row],[PRECIO CON DESCT.]]*$T$6))</f>
        <v>3.02399811</v>
      </c>
      <c r="U4397" s="96"/>
      <c r="V4397" s="94">
        <f>Tabla3[[#This Row],[PRECIO %      en $]]*Tabla3[[#This Row],[PEDIDO ]]</f>
        <v>0</v>
      </c>
      <c r="W4397" s="57">
        <f>Tabla3[[#This Row],[PRECIO CON DESCT.]]*Tabla3[[#This Row],[PEDIDO ]]</f>
        <v>0</v>
      </c>
      <c r="X4397" s="58">
        <f>Tabla3[[#This Row],[PRECIO SIN %]]*Tabla3[[#This Row],[PEDIDO ]]</f>
        <v>0</v>
      </c>
    </row>
    <row r="4398" spans="1:24" ht="33" customHeight="1" x14ac:dyDescent="0.4">
      <c r="A4398" s="124">
        <v>7594001560388</v>
      </c>
      <c r="B4398" s="51" t="s">
        <v>424</v>
      </c>
      <c r="C4398" s="51" t="s">
        <v>485</v>
      </c>
      <c r="D43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98" s="118" t="s">
        <v>4860</v>
      </c>
      <c r="F4398" s="75" t="s">
        <v>537</v>
      </c>
      <c r="G43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98" s="77">
        <v>9</v>
      </c>
      <c r="J4398" s="52">
        <v>2.8333300000000001</v>
      </c>
      <c r="K4398" s="53">
        <f>Tabla3[[#This Row],[PRECIOS]]-Tabla3[[#This Row],[PRECIOS]]*10%</f>
        <v>2.5499970000000003</v>
      </c>
      <c r="L4398" s="101"/>
      <c r="M4398" s="54"/>
      <c r="N4398" s="55">
        <f>IFERROR(Tabla3[[#This Row],[PRECIOS]]-Tabla3[[#This Row],[PRECIOS]]*Tabla3[[#This Row],[% PRODUCTO]]," ")</f>
        <v>2.8333300000000001</v>
      </c>
      <c r="O4398" s="54"/>
      <c r="P4398" s="55">
        <f>IFERROR(Tabla3[[#This Row],[OCULTAR2]]-Tabla3[[#This Row],[OCULTAR2]]*Tabla3[[#This Row],[% LÍNEA]]," ")</f>
        <v>2.8333300000000001</v>
      </c>
      <c r="Q4398" s="56">
        <f>IFERROR(Tabla3[[#This Row],[% PRODUCTO]]+Tabla3[[#This Row],[% LÍNEA]]," ")</f>
        <v>0</v>
      </c>
      <c r="R4398" s="53">
        <f>Tabla3[[#This Row],[OCULTAR3]]</f>
        <v>2.8333300000000001</v>
      </c>
      <c r="S4398" s="53">
        <f>Tabla3[[#This Row],[PRECIO SIN %]]-Tabla3[[#This Row],[PRECIO SIN %]]*10%</f>
        <v>2.5499970000000003</v>
      </c>
      <c r="T4398" s="80">
        <f>(Tabla3[[#This Row],[PRECIO CON DESCT.]]-(Tabla3[[#This Row],[PRECIO CON DESCT.]]*$T$6))</f>
        <v>1.6064981100000002</v>
      </c>
      <c r="U4398" s="96"/>
      <c r="V4398" s="94">
        <f>Tabla3[[#This Row],[PRECIO %      en $]]*Tabla3[[#This Row],[PEDIDO ]]</f>
        <v>0</v>
      </c>
      <c r="W4398" s="57">
        <f>Tabla3[[#This Row],[PRECIO CON DESCT.]]*Tabla3[[#This Row],[PEDIDO ]]</f>
        <v>0</v>
      </c>
      <c r="X4398" s="58">
        <f>Tabla3[[#This Row],[PRECIO SIN %]]*Tabla3[[#This Row],[PEDIDO ]]</f>
        <v>0</v>
      </c>
    </row>
    <row r="4399" spans="1:24" ht="33" customHeight="1" x14ac:dyDescent="0.4">
      <c r="A4399" s="125">
        <v>7591616002357</v>
      </c>
      <c r="B4399" s="59" t="s">
        <v>424</v>
      </c>
      <c r="C4399" s="59" t="s">
        <v>198</v>
      </c>
      <c r="D43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399" s="119" t="s">
        <v>4861</v>
      </c>
      <c r="F4399" s="76" t="s">
        <v>537</v>
      </c>
      <c r="G43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3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399" s="78">
        <v>134</v>
      </c>
      <c r="J4399" s="52">
        <v>3.5666699999999998</v>
      </c>
      <c r="K4399" s="60">
        <f>Tabla3[[#This Row],[PRECIOS]]-Tabla3[[#This Row],[PRECIOS]]*10%</f>
        <v>3.2100029999999999</v>
      </c>
      <c r="L4399" s="101"/>
      <c r="M4399" s="61"/>
      <c r="N4399" s="55">
        <f>IFERROR(Tabla3[[#This Row],[PRECIOS]]-Tabla3[[#This Row],[PRECIOS]]*Tabla3[[#This Row],[% PRODUCTO]]," ")</f>
        <v>3.5666699999999998</v>
      </c>
      <c r="O4399" s="61"/>
      <c r="P4399" s="55">
        <f>IFERROR(Tabla3[[#This Row],[OCULTAR2]]-Tabla3[[#This Row],[OCULTAR2]]*Tabla3[[#This Row],[% LÍNEA]]," ")</f>
        <v>3.5666699999999998</v>
      </c>
      <c r="Q4399" s="56">
        <f>IFERROR(Tabla3[[#This Row],[% PRODUCTO]]+Tabla3[[#This Row],[% LÍNEA]]," ")</f>
        <v>0</v>
      </c>
      <c r="R4399" s="60">
        <f>Tabla3[[#This Row],[OCULTAR3]]</f>
        <v>3.5666699999999998</v>
      </c>
      <c r="S4399" s="60">
        <f>Tabla3[[#This Row],[PRECIO SIN %]]-Tabla3[[#This Row],[PRECIO SIN %]]*10%</f>
        <v>3.2100029999999999</v>
      </c>
      <c r="T4399" s="80">
        <f>(Tabla3[[#This Row],[PRECIO CON DESCT.]]-(Tabla3[[#This Row],[PRECIO CON DESCT.]]*$T$6))</f>
        <v>2.02230189</v>
      </c>
      <c r="U4399" s="96"/>
      <c r="V4399" s="94">
        <f>Tabla3[[#This Row],[PRECIO %      en $]]*Tabla3[[#This Row],[PEDIDO ]]</f>
        <v>0</v>
      </c>
      <c r="W4399" s="57">
        <f>Tabla3[[#This Row],[PRECIO CON DESCT.]]*Tabla3[[#This Row],[PEDIDO ]]</f>
        <v>0</v>
      </c>
      <c r="X4399" s="58">
        <f>Tabla3[[#This Row],[PRECIO SIN %]]*Tabla3[[#This Row],[PEDIDO ]]</f>
        <v>0</v>
      </c>
    </row>
    <row r="4400" spans="1:24" ht="33" customHeight="1" x14ac:dyDescent="0.4">
      <c r="A4400" s="124">
        <v>7596347792522</v>
      </c>
      <c r="B4400" s="51" t="s">
        <v>424</v>
      </c>
      <c r="C4400" s="51" t="s">
        <v>151</v>
      </c>
      <c r="D44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00" s="118" t="s">
        <v>4862</v>
      </c>
      <c r="F4400" s="75" t="s">
        <v>537</v>
      </c>
      <c r="G44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00" s="77">
        <v>16</v>
      </c>
      <c r="J4400" s="52">
        <v>6.7111099999999997</v>
      </c>
      <c r="K4400" s="53">
        <f>Tabla3[[#This Row],[PRECIOS]]-Tabla3[[#This Row],[PRECIOS]]*10%</f>
        <v>6.0399989999999999</v>
      </c>
      <c r="L4400" s="101"/>
      <c r="M4400" s="54"/>
      <c r="N4400" s="55">
        <f>IFERROR(Tabla3[[#This Row],[PRECIOS]]-Tabla3[[#This Row],[PRECIOS]]*Tabla3[[#This Row],[% PRODUCTO]]," ")</f>
        <v>6.7111099999999997</v>
      </c>
      <c r="O4400" s="54"/>
      <c r="P4400" s="55">
        <f>IFERROR(Tabla3[[#This Row],[OCULTAR2]]-Tabla3[[#This Row],[OCULTAR2]]*Tabla3[[#This Row],[% LÍNEA]]," ")</f>
        <v>6.7111099999999997</v>
      </c>
      <c r="Q4400" s="56">
        <f>IFERROR(Tabla3[[#This Row],[% PRODUCTO]]+Tabla3[[#This Row],[% LÍNEA]]," ")</f>
        <v>0</v>
      </c>
      <c r="R4400" s="53">
        <f>Tabla3[[#This Row],[OCULTAR3]]</f>
        <v>6.7111099999999997</v>
      </c>
      <c r="S4400" s="53">
        <f>Tabla3[[#This Row],[PRECIO SIN %]]-Tabla3[[#This Row],[PRECIO SIN %]]*10%</f>
        <v>6.0399989999999999</v>
      </c>
      <c r="T4400" s="80">
        <f>(Tabla3[[#This Row],[PRECIO CON DESCT.]]-(Tabla3[[#This Row],[PRECIO CON DESCT.]]*$T$6))</f>
        <v>3.80519937</v>
      </c>
      <c r="U4400" s="96"/>
      <c r="V4400" s="94">
        <f>Tabla3[[#This Row],[PRECIO %      en $]]*Tabla3[[#This Row],[PEDIDO ]]</f>
        <v>0</v>
      </c>
      <c r="W4400" s="57">
        <f>Tabla3[[#This Row],[PRECIO CON DESCT.]]*Tabla3[[#This Row],[PEDIDO ]]</f>
        <v>0</v>
      </c>
      <c r="X4400" s="58">
        <f>Tabla3[[#This Row],[PRECIO SIN %]]*Tabla3[[#This Row],[PEDIDO ]]</f>
        <v>0</v>
      </c>
    </row>
    <row r="4401" spans="1:24" ht="33" customHeight="1" x14ac:dyDescent="0.4">
      <c r="A4401" s="125">
        <v>7599910792516</v>
      </c>
      <c r="B4401" s="59" t="s">
        <v>424</v>
      </c>
      <c r="C4401" s="59" t="s">
        <v>151</v>
      </c>
      <c r="D44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01" s="119" t="s">
        <v>4863</v>
      </c>
      <c r="F4401" s="76" t="s">
        <v>537</v>
      </c>
      <c r="G44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01" s="78">
        <v>28</v>
      </c>
      <c r="J4401" s="52">
        <v>8.5222200000000008</v>
      </c>
      <c r="K4401" s="60">
        <f>Tabla3[[#This Row],[PRECIOS]]-Tabla3[[#This Row],[PRECIOS]]*10%</f>
        <v>7.6699980000000005</v>
      </c>
      <c r="L4401" s="101"/>
      <c r="M4401" s="61"/>
      <c r="N4401" s="55">
        <f>IFERROR(Tabla3[[#This Row],[PRECIOS]]-Tabla3[[#This Row],[PRECIOS]]*Tabla3[[#This Row],[% PRODUCTO]]," ")</f>
        <v>8.5222200000000008</v>
      </c>
      <c r="O4401" s="61"/>
      <c r="P4401" s="55">
        <f>IFERROR(Tabla3[[#This Row],[OCULTAR2]]-Tabla3[[#This Row],[OCULTAR2]]*Tabla3[[#This Row],[% LÍNEA]]," ")</f>
        <v>8.5222200000000008</v>
      </c>
      <c r="Q4401" s="56">
        <f>IFERROR(Tabla3[[#This Row],[% PRODUCTO]]+Tabla3[[#This Row],[% LÍNEA]]," ")</f>
        <v>0</v>
      </c>
      <c r="R4401" s="60">
        <f>Tabla3[[#This Row],[OCULTAR3]]</f>
        <v>8.5222200000000008</v>
      </c>
      <c r="S4401" s="60">
        <f>Tabla3[[#This Row],[PRECIO SIN %]]-Tabla3[[#This Row],[PRECIO SIN %]]*10%</f>
        <v>7.6699980000000005</v>
      </c>
      <c r="T4401" s="80">
        <f>(Tabla3[[#This Row],[PRECIO CON DESCT.]]-(Tabla3[[#This Row],[PRECIO CON DESCT.]]*$T$6))</f>
        <v>4.8320987400000002</v>
      </c>
      <c r="U4401" s="96"/>
      <c r="V4401" s="94">
        <f>Tabla3[[#This Row],[PRECIO %      en $]]*Tabla3[[#This Row],[PEDIDO ]]</f>
        <v>0</v>
      </c>
      <c r="W4401" s="57">
        <f>Tabla3[[#This Row],[PRECIO CON DESCT.]]*Tabla3[[#This Row],[PEDIDO ]]</f>
        <v>0</v>
      </c>
      <c r="X4401" s="58">
        <f>Tabla3[[#This Row],[PRECIO SIN %]]*Tabla3[[#This Row],[PEDIDO ]]</f>
        <v>0</v>
      </c>
    </row>
    <row r="4402" spans="1:24" ht="33" customHeight="1" x14ac:dyDescent="0.4">
      <c r="A4402" s="124">
        <v>7453038422024</v>
      </c>
      <c r="B4402" s="51" t="s">
        <v>424</v>
      </c>
      <c r="C4402" s="51" t="s">
        <v>359</v>
      </c>
      <c r="D44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02" s="118" t="s">
        <v>4864</v>
      </c>
      <c r="F4402" s="75" t="s">
        <v>526</v>
      </c>
      <c r="G44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02" s="77">
        <v>49</v>
      </c>
      <c r="J4402" s="52">
        <v>6.88889</v>
      </c>
      <c r="K4402" s="53">
        <f>Tabla3[[#This Row],[PRECIOS]]-Tabla3[[#This Row],[PRECIOS]]*10%</f>
        <v>6.2000010000000003</v>
      </c>
      <c r="L4402" s="101"/>
      <c r="M4402" s="54"/>
      <c r="N4402" s="55">
        <f>IFERROR(Tabla3[[#This Row],[PRECIOS]]-Tabla3[[#This Row],[PRECIOS]]*Tabla3[[#This Row],[% PRODUCTO]]," ")</f>
        <v>6.88889</v>
      </c>
      <c r="O4402" s="54"/>
      <c r="P4402" s="55">
        <f>IFERROR(Tabla3[[#This Row],[OCULTAR2]]-Tabla3[[#This Row],[OCULTAR2]]*Tabla3[[#This Row],[% LÍNEA]]," ")</f>
        <v>6.88889</v>
      </c>
      <c r="Q4402" s="56">
        <f>IFERROR(Tabla3[[#This Row],[% PRODUCTO]]+Tabla3[[#This Row],[% LÍNEA]]," ")</f>
        <v>0</v>
      </c>
      <c r="R4402" s="53">
        <f>Tabla3[[#This Row],[OCULTAR3]]</f>
        <v>6.88889</v>
      </c>
      <c r="S4402" s="53">
        <f>Tabla3[[#This Row],[PRECIO SIN %]]-Tabla3[[#This Row],[PRECIO SIN %]]*10%</f>
        <v>6.2000010000000003</v>
      </c>
      <c r="T4402" s="80">
        <f>(Tabla3[[#This Row],[PRECIO CON DESCT.]]-(Tabla3[[#This Row],[PRECIO CON DESCT.]]*$T$6))</f>
        <v>3.9060006300000003</v>
      </c>
      <c r="U4402" s="96"/>
      <c r="V4402" s="94">
        <f>Tabla3[[#This Row],[PRECIO %      en $]]*Tabla3[[#This Row],[PEDIDO ]]</f>
        <v>0</v>
      </c>
      <c r="W4402" s="57">
        <f>Tabla3[[#This Row],[PRECIO CON DESCT.]]*Tabla3[[#This Row],[PEDIDO ]]</f>
        <v>0</v>
      </c>
      <c r="X4402" s="58">
        <f>Tabla3[[#This Row],[PRECIO SIN %]]*Tabla3[[#This Row],[PEDIDO ]]</f>
        <v>0</v>
      </c>
    </row>
    <row r="4403" spans="1:24" ht="33" customHeight="1" x14ac:dyDescent="0.4">
      <c r="A4403" s="125">
        <v>7453010006068</v>
      </c>
      <c r="B4403" s="59" t="s">
        <v>424</v>
      </c>
      <c r="C4403" s="59" t="s">
        <v>359</v>
      </c>
      <c r="D44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03" s="119" t="s">
        <v>4865</v>
      </c>
      <c r="F4403" s="76" t="s">
        <v>526</v>
      </c>
      <c r="G44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03" s="78">
        <v>22</v>
      </c>
      <c r="J4403" s="52">
        <v>2.2222200000000001</v>
      </c>
      <c r="K4403" s="60">
        <f>Tabla3[[#This Row],[PRECIOS]]-Tabla3[[#This Row],[PRECIOS]]*10%</f>
        <v>1.9999980000000002</v>
      </c>
      <c r="L4403" s="101"/>
      <c r="M4403" s="61"/>
      <c r="N4403" s="55">
        <f>IFERROR(Tabla3[[#This Row],[PRECIOS]]-Tabla3[[#This Row],[PRECIOS]]*Tabla3[[#This Row],[% PRODUCTO]]," ")</f>
        <v>2.2222200000000001</v>
      </c>
      <c r="O4403" s="61"/>
      <c r="P4403" s="55">
        <f>IFERROR(Tabla3[[#This Row],[OCULTAR2]]-Tabla3[[#This Row],[OCULTAR2]]*Tabla3[[#This Row],[% LÍNEA]]," ")</f>
        <v>2.2222200000000001</v>
      </c>
      <c r="Q4403" s="56">
        <f>IFERROR(Tabla3[[#This Row],[% PRODUCTO]]+Tabla3[[#This Row],[% LÍNEA]]," ")</f>
        <v>0</v>
      </c>
      <c r="R4403" s="60">
        <f>Tabla3[[#This Row],[OCULTAR3]]</f>
        <v>2.2222200000000001</v>
      </c>
      <c r="S4403" s="60">
        <f>Tabla3[[#This Row],[PRECIO SIN %]]-Tabla3[[#This Row],[PRECIO SIN %]]*10%</f>
        <v>1.9999980000000002</v>
      </c>
      <c r="T4403" s="80">
        <f>(Tabla3[[#This Row],[PRECIO CON DESCT.]]-(Tabla3[[#This Row],[PRECIO CON DESCT.]]*$T$6))</f>
        <v>1.2599987400000001</v>
      </c>
      <c r="U4403" s="96"/>
      <c r="V4403" s="94">
        <f>Tabla3[[#This Row],[PRECIO %      en $]]*Tabla3[[#This Row],[PEDIDO ]]</f>
        <v>0</v>
      </c>
      <c r="W4403" s="57">
        <f>Tabla3[[#This Row],[PRECIO CON DESCT.]]*Tabla3[[#This Row],[PEDIDO ]]</f>
        <v>0</v>
      </c>
      <c r="X4403" s="58">
        <f>Tabla3[[#This Row],[PRECIO SIN %]]*Tabla3[[#This Row],[PEDIDO ]]</f>
        <v>0</v>
      </c>
    </row>
    <row r="4404" spans="1:24" ht="33" customHeight="1" x14ac:dyDescent="0.4">
      <c r="A4404" s="124">
        <v>7453010075040</v>
      </c>
      <c r="B4404" s="51" t="s">
        <v>424</v>
      </c>
      <c r="C4404" s="51" t="s">
        <v>359</v>
      </c>
      <c r="D44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04" s="118" t="s">
        <v>4866</v>
      </c>
      <c r="F4404" s="75" t="s">
        <v>526</v>
      </c>
      <c r="G44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04" s="77">
        <v>27</v>
      </c>
      <c r="J4404" s="52">
        <v>3.7777799999999999</v>
      </c>
      <c r="K4404" s="53">
        <f>Tabla3[[#This Row],[PRECIOS]]-Tabla3[[#This Row],[PRECIOS]]*10%</f>
        <v>3.4000019999999997</v>
      </c>
      <c r="L4404" s="101"/>
      <c r="M4404" s="54"/>
      <c r="N4404" s="55">
        <f>IFERROR(Tabla3[[#This Row],[PRECIOS]]-Tabla3[[#This Row],[PRECIOS]]*Tabla3[[#This Row],[% PRODUCTO]]," ")</f>
        <v>3.7777799999999999</v>
      </c>
      <c r="O4404" s="54"/>
      <c r="P4404" s="55">
        <f>IFERROR(Tabla3[[#This Row],[OCULTAR2]]-Tabla3[[#This Row],[OCULTAR2]]*Tabla3[[#This Row],[% LÍNEA]]," ")</f>
        <v>3.7777799999999999</v>
      </c>
      <c r="Q4404" s="56">
        <f>IFERROR(Tabla3[[#This Row],[% PRODUCTO]]+Tabla3[[#This Row],[% LÍNEA]]," ")</f>
        <v>0</v>
      </c>
      <c r="R4404" s="53">
        <f>Tabla3[[#This Row],[OCULTAR3]]</f>
        <v>3.7777799999999999</v>
      </c>
      <c r="S4404" s="53">
        <f>Tabla3[[#This Row],[PRECIO SIN %]]-Tabla3[[#This Row],[PRECIO SIN %]]*10%</f>
        <v>3.4000019999999997</v>
      </c>
      <c r="T4404" s="80">
        <f>(Tabla3[[#This Row],[PRECIO CON DESCT.]]-(Tabla3[[#This Row],[PRECIO CON DESCT.]]*$T$6))</f>
        <v>2.1420012599999998</v>
      </c>
      <c r="U4404" s="96"/>
      <c r="V4404" s="94">
        <f>Tabla3[[#This Row],[PRECIO %      en $]]*Tabla3[[#This Row],[PEDIDO ]]</f>
        <v>0</v>
      </c>
      <c r="W4404" s="57">
        <f>Tabla3[[#This Row],[PRECIO CON DESCT.]]*Tabla3[[#This Row],[PEDIDO ]]</f>
        <v>0</v>
      </c>
      <c r="X4404" s="58">
        <f>Tabla3[[#This Row],[PRECIO SIN %]]*Tabla3[[#This Row],[PEDIDO ]]</f>
        <v>0</v>
      </c>
    </row>
    <row r="4405" spans="1:24" ht="33" customHeight="1" x14ac:dyDescent="0.4">
      <c r="A4405" s="125">
        <v>7596811000139</v>
      </c>
      <c r="B4405" s="59" t="s">
        <v>424</v>
      </c>
      <c r="C4405" s="59" t="s">
        <v>437</v>
      </c>
      <c r="D44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05" s="119" t="s">
        <v>4867</v>
      </c>
      <c r="F4405" s="76" t="s">
        <v>526</v>
      </c>
      <c r="G44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05" s="78">
        <v>3</v>
      </c>
      <c r="J4405" s="52">
        <v>9.7777799999999999</v>
      </c>
      <c r="K4405" s="60">
        <f>Tabla3[[#This Row],[PRECIOS]]-Tabla3[[#This Row],[PRECIOS]]*10%</f>
        <v>8.8000019999999992</v>
      </c>
      <c r="L4405" s="101"/>
      <c r="M4405" s="61"/>
      <c r="N4405" s="55">
        <f>IFERROR(Tabla3[[#This Row],[PRECIOS]]-Tabla3[[#This Row],[PRECIOS]]*Tabla3[[#This Row],[% PRODUCTO]]," ")</f>
        <v>9.7777799999999999</v>
      </c>
      <c r="O4405" s="61"/>
      <c r="P4405" s="55">
        <f>IFERROR(Tabla3[[#This Row],[OCULTAR2]]-Tabla3[[#This Row],[OCULTAR2]]*Tabla3[[#This Row],[% LÍNEA]]," ")</f>
        <v>9.7777799999999999</v>
      </c>
      <c r="Q4405" s="56">
        <f>IFERROR(Tabla3[[#This Row],[% PRODUCTO]]+Tabla3[[#This Row],[% LÍNEA]]," ")</f>
        <v>0</v>
      </c>
      <c r="R4405" s="60">
        <f>Tabla3[[#This Row],[OCULTAR3]]</f>
        <v>9.7777799999999999</v>
      </c>
      <c r="S4405" s="60">
        <f>Tabla3[[#This Row],[PRECIO SIN %]]-Tabla3[[#This Row],[PRECIO SIN %]]*10%</f>
        <v>8.8000019999999992</v>
      </c>
      <c r="T4405" s="80">
        <f>(Tabla3[[#This Row],[PRECIO CON DESCT.]]-(Tabla3[[#This Row],[PRECIO CON DESCT.]]*$T$6))</f>
        <v>5.5440012599999999</v>
      </c>
      <c r="U4405" s="96"/>
      <c r="V4405" s="94">
        <f>Tabla3[[#This Row],[PRECIO %      en $]]*Tabla3[[#This Row],[PEDIDO ]]</f>
        <v>0</v>
      </c>
      <c r="W4405" s="57">
        <f>Tabla3[[#This Row],[PRECIO CON DESCT.]]*Tabla3[[#This Row],[PEDIDO ]]</f>
        <v>0</v>
      </c>
      <c r="X4405" s="58">
        <f>Tabla3[[#This Row],[PRECIO SIN %]]*Tabla3[[#This Row],[PEDIDO ]]</f>
        <v>0</v>
      </c>
    </row>
    <row r="4406" spans="1:24" ht="33" customHeight="1" x14ac:dyDescent="0.4">
      <c r="A4406" s="124">
        <v>7596811000344</v>
      </c>
      <c r="B4406" s="51" t="s">
        <v>424</v>
      </c>
      <c r="C4406" s="51" t="s">
        <v>437</v>
      </c>
      <c r="D44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06" s="118" t="s">
        <v>4868</v>
      </c>
      <c r="F4406" s="75" t="s">
        <v>526</v>
      </c>
      <c r="G44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06" s="77">
        <v>2</v>
      </c>
      <c r="J4406" s="52">
        <v>13.33333</v>
      </c>
      <c r="K4406" s="53">
        <f>Tabla3[[#This Row],[PRECIOS]]-Tabla3[[#This Row],[PRECIOS]]*10%</f>
        <v>11.999997</v>
      </c>
      <c r="L4406" s="101"/>
      <c r="M4406" s="54"/>
      <c r="N4406" s="55">
        <f>IFERROR(Tabla3[[#This Row],[PRECIOS]]-Tabla3[[#This Row],[PRECIOS]]*Tabla3[[#This Row],[% PRODUCTO]]," ")</f>
        <v>13.33333</v>
      </c>
      <c r="O4406" s="54"/>
      <c r="P4406" s="55">
        <f>IFERROR(Tabla3[[#This Row],[OCULTAR2]]-Tabla3[[#This Row],[OCULTAR2]]*Tabla3[[#This Row],[% LÍNEA]]," ")</f>
        <v>13.33333</v>
      </c>
      <c r="Q4406" s="56">
        <f>IFERROR(Tabla3[[#This Row],[% PRODUCTO]]+Tabla3[[#This Row],[% LÍNEA]]," ")</f>
        <v>0</v>
      </c>
      <c r="R4406" s="53">
        <f>Tabla3[[#This Row],[OCULTAR3]]</f>
        <v>13.33333</v>
      </c>
      <c r="S4406" s="53">
        <f>Tabla3[[#This Row],[PRECIO SIN %]]-Tabla3[[#This Row],[PRECIO SIN %]]*10%</f>
        <v>11.999997</v>
      </c>
      <c r="T4406" s="80">
        <f>(Tabla3[[#This Row],[PRECIO CON DESCT.]]-(Tabla3[[#This Row],[PRECIO CON DESCT.]]*$T$6))</f>
        <v>7.5599981100000004</v>
      </c>
      <c r="U4406" s="96"/>
      <c r="V4406" s="94">
        <f>Tabla3[[#This Row],[PRECIO %      en $]]*Tabla3[[#This Row],[PEDIDO ]]</f>
        <v>0</v>
      </c>
      <c r="W4406" s="57">
        <f>Tabla3[[#This Row],[PRECIO CON DESCT.]]*Tabla3[[#This Row],[PEDIDO ]]</f>
        <v>0</v>
      </c>
      <c r="X4406" s="58">
        <f>Tabla3[[#This Row],[PRECIO SIN %]]*Tabla3[[#This Row],[PEDIDO ]]</f>
        <v>0</v>
      </c>
    </row>
    <row r="4407" spans="1:24" ht="33" customHeight="1" x14ac:dyDescent="0.4">
      <c r="A4407" s="125">
        <v>198715989878</v>
      </c>
      <c r="B4407" s="59" t="s">
        <v>424</v>
      </c>
      <c r="C4407" s="59" t="s">
        <v>119</v>
      </c>
      <c r="D44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407" s="119" t="s">
        <v>4869</v>
      </c>
      <c r="F4407" s="76" t="s">
        <v>537</v>
      </c>
      <c r="G44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407" s="78">
        <v>45</v>
      </c>
      <c r="J4407" s="52">
        <v>5</v>
      </c>
      <c r="K4407" s="60">
        <f>Tabla3[[#This Row],[PRECIOS]]-Tabla3[[#This Row],[PRECIOS]]*10%</f>
        <v>4.5</v>
      </c>
      <c r="L4407" s="101" t="s">
        <v>5327</v>
      </c>
      <c r="M4407" s="61"/>
      <c r="N4407" s="55">
        <f>IFERROR(Tabla3[[#This Row],[PRECIOS]]-Tabla3[[#This Row],[PRECIOS]]*Tabla3[[#This Row],[% PRODUCTO]]," ")</f>
        <v>5</v>
      </c>
      <c r="O4407" s="61"/>
      <c r="P4407" s="55">
        <f>IFERROR(Tabla3[[#This Row],[OCULTAR2]]-Tabla3[[#This Row],[OCULTAR2]]*Tabla3[[#This Row],[% LÍNEA]]," ")</f>
        <v>5</v>
      </c>
      <c r="Q4407" s="56">
        <f>IFERROR(Tabla3[[#This Row],[% PRODUCTO]]+Tabla3[[#This Row],[% LÍNEA]]," ")</f>
        <v>0</v>
      </c>
      <c r="R4407" s="60">
        <f>Tabla3[[#This Row],[OCULTAR3]]</f>
        <v>5</v>
      </c>
      <c r="S4407" s="60">
        <f>Tabla3[[#This Row],[PRECIO SIN %]]-Tabla3[[#This Row],[PRECIO SIN %]]*10%</f>
        <v>4.5</v>
      </c>
      <c r="T4407" s="80">
        <f>(Tabla3[[#This Row],[PRECIO CON DESCT.]]-(Tabla3[[#This Row],[PRECIO CON DESCT.]]*$T$6))</f>
        <v>2.835</v>
      </c>
      <c r="U4407" s="96"/>
      <c r="V4407" s="94">
        <f>Tabla3[[#This Row],[PRECIO %      en $]]*Tabla3[[#This Row],[PEDIDO ]]</f>
        <v>0</v>
      </c>
      <c r="W4407" s="57">
        <f>Tabla3[[#This Row],[PRECIO CON DESCT.]]*Tabla3[[#This Row],[PEDIDO ]]</f>
        <v>0</v>
      </c>
      <c r="X4407" s="58">
        <f>Tabla3[[#This Row],[PRECIO SIN %]]*Tabla3[[#This Row],[PEDIDO ]]</f>
        <v>0</v>
      </c>
    </row>
    <row r="4408" spans="1:24" ht="33" customHeight="1" x14ac:dyDescent="0.4">
      <c r="A4408" s="124">
        <v>7592637005327</v>
      </c>
      <c r="B4408" s="51" t="s">
        <v>424</v>
      </c>
      <c r="C4408" s="51" t="s">
        <v>73</v>
      </c>
      <c r="D44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08" s="118" t="s">
        <v>4870</v>
      </c>
      <c r="F4408" s="75" t="s">
        <v>537</v>
      </c>
      <c r="G44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08" s="77">
        <v>56</v>
      </c>
      <c r="J4408" s="52">
        <v>12.66667</v>
      </c>
      <c r="K4408" s="53">
        <f>Tabla3[[#This Row],[PRECIOS]]-Tabla3[[#This Row],[PRECIOS]]*10%</f>
        <v>11.400003</v>
      </c>
      <c r="L4408" s="101"/>
      <c r="M4408" s="54"/>
      <c r="N4408" s="55">
        <f>IFERROR(Tabla3[[#This Row],[PRECIOS]]-Tabla3[[#This Row],[PRECIOS]]*Tabla3[[#This Row],[% PRODUCTO]]," ")</f>
        <v>12.66667</v>
      </c>
      <c r="O4408" s="54"/>
      <c r="P4408" s="55">
        <f>IFERROR(Tabla3[[#This Row],[OCULTAR2]]-Tabla3[[#This Row],[OCULTAR2]]*Tabla3[[#This Row],[% LÍNEA]]," ")</f>
        <v>12.66667</v>
      </c>
      <c r="Q4408" s="56">
        <f>IFERROR(Tabla3[[#This Row],[% PRODUCTO]]+Tabla3[[#This Row],[% LÍNEA]]," ")</f>
        <v>0</v>
      </c>
      <c r="R4408" s="53">
        <f>Tabla3[[#This Row],[OCULTAR3]]</f>
        <v>12.66667</v>
      </c>
      <c r="S4408" s="53">
        <f>Tabla3[[#This Row],[PRECIO SIN %]]-Tabla3[[#This Row],[PRECIO SIN %]]*10%</f>
        <v>11.400003</v>
      </c>
      <c r="T4408" s="80">
        <f>(Tabla3[[#This Row],[PRECIO CON DESCT.]]-(Tabla3[[#This Row],[PRECIO CON DESCT.]]*$T$6))</f>
        <v>7.1820018899999996</v>
      </c>
      <c r="U4408" s="96"/>
      <c r="V4408" s="94">
        <f>Tabla3[[#This Row],[PRECIO %      en $]]*Tabla3[[#This Row],[PEDIDO ]]</f>
        <v>0</v>
      </c>
      <c r="W4408" s="57">
        <f>Tabla3[[#This Row],[PRECIO CON DESCT.]]*Tabla3[[#This Row],[PEDIDO ]]</f>
        <v>0</v>
      </c>
      <c r="X4408" s="58">
        <f>Tabla3[[#This Row],[PRECIO SIN %]]*Tabla3[[#This Row],[PEDIDO ]]</f>
        <v>0</v>
      </c>
    </row>
    <row r="4409" spans="1:24" ht="33" customHeight="1" x14ac:dyDescent="0.4">
      <c r="A4409" s="125">
        <v>799192421211</v>
      </c>
      <c r="B4409" s="59" t="s">
        <v>424</v>
      </c>
      <c r="C4409" s="59" t="s">
        <v>444</v>
      </c>
      <c r="D44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09" s="119" t="s">
        <v>4871</v>
      </c>
      <c r="F4409" s="76" t="s">
        <v>537</v>
      </c>
      <c r="G44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09" s="78">
        <v>92</v>
      </c>
      <c r="J4409" s="52">
        <v>9.11111</v>
      </c>
      <c r="K4409" s="60">
        <f>Tabla3[[#This Row],[PRECIOS]]-Tabla3[[#This Row],[PRECIOS]]*10%</f>
        <v>8.199999</v>
      </c>
      <c r="L4409" s="101"/>
      <c r="M4409" s="61"/>
      <c r="N4409" s="55">
        <f>IFERROR(Tabla3[[#This Row],[PRECIOS]]-Tabla3[[#This Row],[PRECIOS]]*Tabla3[[#This Row],[% PRODUCTO]]," ")</f>
        <v>9.11111</v>
      </c>
      <c r="O4409" s="61"/>
      <c r="P4409" s="55">
        <f>IFERROR(Tabla3[[#This Row],[OCULTAR2]]-Tabla3[[#This Row],[OCULTAR2]]*Tabla3[[#This Row],[% LÍNEA]]," ")</f>
        <v>9.11111</v>
      </c>
      <c r="Q4409" s="56">
        <f>IFERROR(Tabla3[[#This Row],[% PRODUCTO]]+Tabla3[[#This Row],[% LÍNEA]]," ")</f>
        <v>0</v>
      </c>
      <c r="R4409" s="60">
        <f>Tabla3[[#This Row],[OCULTAR3]]</f>
        <v>9.11111</v>
      </c>
      <c r="S4409" s="60">
        <f>Tabla3[[#This Row],[PRECIO SIN %]]-Tabla3[[#This Row],[PRECIO SIN %]]*10%</f>
        <v>8.199999</v>
      </c>
      <c r="T4409" s="80">
        <f>(Tabla3[[#This Row],[PRECIO CON DESCT.]]-(Tabla3[[#This Row],[PRECIO CON DESCT.]]*$T$6))</f>
        <v>5.1659993699999998</v>
      </c>
      <c r="U4409" s="96"/>
      <c r="V4409" s="94">
        <f>Tabla3[[#This Row],[PRECIO %      en $]]*Tabla3[[#This Row],[PEDIDO ]]</f>
        <v>0</v>
      </c>
      <c r="W4409" s="57">
        <f>Tabla3[[#This Row],[PRECIO CON DESCT.]]*Tabla3[[#This Row],[PEDIDO ]]</f>
        <v>0</v>
      </c>
      <c r="X4409" s="58">
        <f>Tabla3[[#This Row],[PRECIO SIN %]]*Tabla3[[#This Row],[PEDIDO ]]</f>
        <v>0</v>
      </c>
    </row>
    <row r="4410" spans="1:24" ht="33" customHeight="1" x14ac:dyDescent="0.4">
      <c r="A4410" s="124">
        <v>7597134000998</v>
      </c>
      <c r="B4410" s="51" t="s">
        <v>424</v>
      </c>
      <c r="C4410" s="51" t="s">
        <v>426</v>
      </c>
      <c r="D44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10" s="118" t="s">
        <v>4872</v>
      </c>
      <c r="F4410" s="75" t="s">
        <v>537</v>
      </c>
      <c r="G44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10" s="77">
        <v>190</v>
      </c>
      <c r="J4410" s="52">
        <v>11.5</v>
      </c>
      <c r="K4410" s="53">
        <f>Tabla3[[#This Row],[PRECIOS]]-Tabla3[[#This Row],[PRECIOS]]*10%</f>
        <v>10.35</v>
      </c>
      <c r="L4410" s="101"/>
      <c r="M4410" s="54"/>
      <c r="N4410" s="55">
        <f>IFERROR(Tabla3[[#This Row],[PRECIOS]]-Tabla3[[#This Row],[PRECIOS]]*Tabla3[[#This Row],[% PRODUCTO]]," ")</f>
        <v>11.5</v>
      </c>
      <c r="O4410" s="54"/>
      <c r="P4410" s="55">
        <f>IFERROR(Tabla3[[#This Row],[OCULTAR2]]-Tabla3[[#This Row],[OCULTAR2]]*Tabla3[[#This Row],[% LÍNEA]]," ")</f>
        <v>11.5</v>
      </c>
      <c r="Q4410" s="56">
        <f>IFERROR(Tabla3[[#This Row],[% PRODUCTO]]+Tabla3[[#This Row],[% LÍNEA]]," ")</f>
        <v>0</v>
      </c>
      <c r="R4410" s="53">
        <f>Tabla3[[#This Row],[OCULTAR3]]</f>
        <v>11.5</v>
      </c>
      <c r="S4410" s="53">
        <f>Tabla3[[#This Row],[PRECIO SIN %]]-Tabla3[[#This Row],[PRECIO SIN %]]*10%</f>
        <v>10.35</v>
      </c>
      <c r="T4410" s="80">
        <f>(Tabla3[[#This Row],[PRECIO CON DESCT.]]-(Tabla3[[#This Row],[PRECIO CON DESCT.]]*$T$6))</f>
        <v>6.5205000000000002</v>
      </c>
      <c r="U4410" s="96"/>
      <c r="V4410" s="94">
        <f>Tabla3[[#This Row],[PRECIO %      en $]]*Tabla3[[#This Row],[PEDIDO ]]</f>
        <v>0</v>
      </c>
      <c r="W4410" s="57">
        <f>Tabla3[[#This Row],[PRECIO CON DESCT.]]*Tabla3[[#This Row],[PEDIDO ]]</f>
        <v>0</v>
      </c>
      <c r="X4410" s="58">
        <f>Tabla3[[#This Row],[PRECIO SIN %]]*Tabla3[[#This Row],[PEDIDO ]]</f>
        <v>0</v>
      </c>
    </row>
    <row r="4411" spans="1:24" ht="33" customHeight="1" x14ac:dyDescent="0.4">
      <c r="A4411" s="125">
        <v>678358669530</v>
      </c>
      <c r="B4411" s="59" t="s">
        <v>424</v>
      </c>
      <c r="C4411" s="59" t="s">
        <v>444</v>
      </c>
      <c r="D44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11" s="119" t="s">
        <v>4873</v>
      </c>
      <c r="F4411" s="76" t="s">
        <v>537</v>
      </c>
      <c r="G44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11" s="78">
        <v>234</v>
      </c>
      <c r="J4411" s="52">
        <v>9.2777799999999999</v>
      </c>
      <c r="K4411" s="60">
        <f>Tabla3[[#This Row],[PRECIOS]]-Tabla3[[#This Row],[PRECIOS]]*10%</f>
        <v>8.3500019999999999</v>
      </c>
      <c r="L4411" s="101"/>
      <c r="M4411" s="61"/>
      <c r="N4411" s="55">
        <f>IFERROR(Tabla3[[#This Row],[PRECIOS]]-Tabla3[[#This Row],[PRECIOS]]*Tabla3[[#This Row],[% PRODUCTO]]," ")</f>
        <v>9.2777799999999999</v>
      </c>
      <c r="O4411" s="61"/>
      <c r="P4411" s="55">
        <f>IFERROR(Tabla3[[#This Row],[OCULTAR2]]-Tabla3[[#This Row],[OCULTAR2]]*Tabla3[[#This Row],[% LÍNEA]]," ")</f>
        <v>9.2777799999999999</v>
      </c>
      <c r="Q4411" s="56">
        <f>IFERROR(Tabla3[[#This Row],[% PRODUCTO]]+Tabla3[[#This Row],[% LÍNEA]]," ")</f>
        <v>0</v>
      </c>
      <c r="R4411" s="60">
        <f>Tabla3[[#This Row],[OCULTAR3]]</f>
        <v>9.2777799999999999</v>
      </c>
      <c r="S4411" s="60">
        <f>Tabla3[[#This Row],[PRECIO SIN %]]-Tabla3[[#This Row],[PRECIO SIN %]]*10%</f>
        <v>8.3500019999999999</v>
      </c>
      <c r="T4411" s="80">
        <f>(Tabla3[[#This Row],[PRECIO CON DESCT.]]-(Tabla3[[#This Row],[PRECIO CON DESCT.]]*$T$6))</f>
        <v>5.2605012599999998</v>
      </c>
      <c r="U4411" s="96"/>
      <c r="V4411" s="94">
        <f>Tabla3[[#This Row],[PRECIO %      en $]]*Tabla3[[#This Row],[PEDIDO ]]</f>
        <v>0</v>
      </c>
      <c r="W4411" s="57">
        <f>Tabla3[[#This Row],[PRECIO CON DESCT.]]*Tabla3[[#This Row],[PEDIDO ]]</f>
        <v>0</v>
      </c>
      <c r="X4411" s="58">
        <f>Tabla3[[#This Row],[PRECIO SIN %]]*Tabla3[[#This Row],[PEDIDO ]]</f>
        <v>0</v>
      </c>
    </row>
    <row r="4412" spans="1:24" ht="33" customHeight="1" x14ac:dyDescent="0.4">
      <c r="A4412" s="124">
        <v>678358669585</v>
      </c>
      <c r="B4412" s="51" t="s">
        <v>424</v>
      </c>
      <c r="C4412" s="51" t="s">
        <v>444</v>
      </c>
      <c r="D44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12" s="118" t="s">
        <v>4874</v>
      </c>
      <c r="F4412" s="75" t="s">
        <v>537</v>
      </c>
      <c r="G44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12" s="77">
        <v>75</v>
      </c>
      <c r="J4412" s="52">
        <v>12.88889</v>
      </c>
      <c r="K4412" s="53">
        <f>Tabla3[[#This Row],[PRECIOS]]-Tabla3[[#This Row],[PRECIOS]]*10%</f>
        <v>11.600000999999999</v>
      </c>
      <c r="L4412" s="101"/>
      <c r="M4412" s="54"/>
      <c r="N4412" s="55">
        <f>IFERROR(Tabla3[[#This Row],[PRECIOS]]-Tabla3[[#This Row],[PRECIOS]]*Tabla3[[#This Row],[% PRODUCTO]]," ")</f>
        <v>12.88889</v>
      </c>
      <c r="O4412" s="54"/>
      <c r="P4412" s="55">
        <f>IFERROR(Tabla3[[#This Row],[OCULTAR2]]-Tabla3[[#This Row],[OCULTAR2]]*Tabla3[[#This Row],[% LÍNEA]]," ")</f>
        <v>12.88889</v>
      </c>
      <c r="Q4412" s="56">
        <f>IFERROR(Tabla3[[#This Row],[% PRODUCTO]]+Tabla3[[#This Row],[% LÍNEA]]," ")</f>
        <v>0</v>
      </c>
      <c r="R4412" s="53">
        <f>Tabla3[[#This Row],[OCULTAR3]]</f>
        <v>12.88889</v>
      </c>
      <c r="S4412" s="53">
        <f>Tabla3[[#This Row],[PRECIO SIN %]]-Tabla3[[#This Row],[PRECIO SIN %]]*10%</f>
        <v>11.600000999999999</v>
      </c>
      <c r="T4412" s="80">
        <f>(Tabla3[[#This Row],[PRECIO CON DESCT.]]-(Tabla3[[#This Row],[PRECIO CON DESCT.]]*$T$6))</f>
        <v>7.3080006299999996</v>
      </c>
      <c r="U4412" s="96"/>
      <c r="V4412" s="94">
        <f>Tabla3[[#This Row],[PRECIO %      en $]]*Tabla3[[#This Row],[PEDIDO ]]</f>
        <v>0</v>
      </c>
      <c r="W4412" s="57">
        <f>Tabla3[[#This Row],[PRECIO CON DESCT.]]*Tabla3[[#This Row],[PEDIDO ]]</f>
        <v>0</v>
      </c>
      <c r="X4412" s="58">
        <f>Tabla3[[#This Row],[PRECIO SIN %]]*Tabla3[[#This Row],[PEDIDO ]]</f>
        <v>0</v>
      </c>
    </row>
    <row r="4413" spans="1:24" ht="33" customHeight="1" x14ac:dyDescent="0.4">
      <c r="A4413" s="125">
        <v>676194996049</v>
      </c>
      <c r="B4413" s="59" t="s">
        <v>424</v>
      </c>
      <c r="C4413" s="59" t="s">
        <v>486</v>
      </c>
      <c r="D44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13" s="119" t="s">
        <v>4875</v>
      </c>
      <c r="F4413" s="76" t="s">
        <v>537</v>
      </c>
      <c r="G44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13" s="78">
        <v>213</v>
      </c>
      <c r="J4413" s="52">
        <v>4.9444400000000002</v>
      </c>
      <c r="K4413" s="60">
        <f>Tabla3[[#This Row],[PRECIOS]]-Tabla3[[#This Row],[PRECIOS]]*10%</f>
        <v>4.4499960000000005</v>
      </c>
      <c r="L4413" s="101"/>
      <c r="M4413" s="61"/>
      <c r="N4413" s="55">
        <f>IFERROR(Tabla3[[#This Row],[PRECIOS]]-Tabla3[[#This Row],[PRECIOS]]*Tabla3[[#This Row],[% PRODUCTO]]," ")</f>
        <v>4.9444400000000002</v>
      </c>
      <c r="O4413" s="61"/>
      <c r="P4413" s="55">
        <f>IFERROR(Tabla3[[#This Row],[OCULTAR2]]-Tabla3[[#This Row],[OCULTAR2]]*Tabla3[[#This Row],[% LÍNEA]]," ")</f>
        <v>4.9444400000000002</v>
      </c>
      <c r="Q4413" s="56">
        <f>IFERROR(Tabla3[[#This Row],[% PRODUCTO]]+Tabla3[[#This Row],[% LÍNEA]]," ")</f>
        <v>0</v>
      </c>
      <c r="R4413" s="60">
        <f>Tabla3[[#This Row],[OCULTAR3]]</f>
        <v>4.9444400000000002</v>
      </c>
      <c r="S4413" s="60">
        <f>Tabla3[[#This Row],[PRECIO SIN %]]-Tabla3[[#This Row],[PRECIO SIN %]]*10%</f>
        <v>4.4499960000000005</v>
      </c>
      <c r="T4413" s="80">
        <f>(Tabla3[[#This Row],[PRECIO CON DESCT.]]-(Tabla3[[#This Row],[PRECIO CON DESCT.]]*$T$6))</f>
        <v>2.8034974800000003</v>
      </c>
      <c r="U4413" s="96"/>
      <c r="V4413" s="94">
        <f>Tabla3[[#This Row],[PRECIO %      en $]]*Tabla3[[#This Row],[PEDIDO ]]</f>
        <v>0</v>
      </c>
      <c r="W4413" s="57">
        <f>Tabla3[[#This Row],[PRECIO CON DESCT.]]*Tabla3[[#This Row],[PEDIDO ]]</f>
        <v>0</v>
      </c>
      <c r="X4413" s="58">
        <f>Tabla3[[#This Row],[PRECIO SIN %]]*Tabla3[[#This Row],[PEDIDO ]]</f>
        <v>0</v>
      </c>
    </row>
    <row r="4414" spans="1:24" ht="33" customHeight="1" x14ac:dyDescent="0.4">
      <c r="A4414" s="124">
        <v>676194996056</v>
      </c>
      <c r="B4414" s="51" t="s">
        <v>424</v>
      </c>
      <c r="C4414" s="51" t="s">
        <v>486</v>
      </c>
      <c r="D44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14" s="118" t="s">
        <v>4876</v>
      </c>
      <c r="F4414" s="75" t="s">
        <v>537</v>
      </c>
      <c r="G44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14" s="77">
        <v>384</v>
      </c>
      <c r="J4414" s="52">
        <v>7.61111</v>
      </c>
      <c r="K4414" s="53">
        <f>Tabla3[[#This Row],[PRECIOS]]-Tabla3[[#This Row],[PRECIOS]]*10%</f>
        <v>6.8499990000000004</v>
      </c>
      <c r="L4414" s="101"/>
      <c r="M4414" s="54"/>
      <c r="N4414" s="55">
        <f>IFERROR(Tabla3[[#This Row],[PRECIOS]]-Tabla3[[#This Row],[PRECIOS]]*Tabla3[[#This Row],[% PRODUCTO]]," ")</f>
        <v>7.61111</v>
      </c>
      <c r="O4414" s="54"/>
      <c r="P4414" s="55">
        <f>IFERROR(Tabla3[[#This Row],[OCULTAR2]]-Tabla3[[#This Row],[OCULTAR2]]*Tabla3[[#This Row],[% LÍNEA]]," ")</f>
        <v>7.61111</v>
      </c>
      <c r="Q4414" s="56">
        <f>IFERROR(Tabla3[[#This Row],[% PRODUCTO]]+Tabla3[[#This Row],[% LÍNEA]]," ")</f>
        <v>0</v>
      </c>
      <c r="R4414" s="53">
        <f>Tabla3[[#This Row],[OCULTAR3]]</f>
        <v>7.61111</v>
      </c>
      <c r="S4414" s="53">
        <f>Tabla3[[#This Row],[PRECIO SIN %]]-Tabla3[[#This Row],[PRECIO SIN %]]*10%</f>
        <v>6.8499990000000004</v>
      </c>
      <c r="T4414" s="80">
        <f>(Tabla3[[#This Row],[PRECIO CON DESCT.]]-(Tabla3[[#This Row],[PRECIO CON DESCT.]]*$T$6))</f>
        <v>4.3154993700000004</v>
      </c>
      <c r="U4414" s="96"/>
      <c r="V4414" s="94">
        <f>Tabla3[[#This Row],[PRECIO %      en $]]*Tabla3[[#This Row],[PEDIDO ]]</f>
        <v>0</v>
      </c>
      <c r="W4414" s="57">
        <f>Tabla3[[#This Row],[PRECIO CON DESCT.]]*Tabla3[[#This Row],[PEDIDO ]]</f>
        <v>0</v>
      </c>
      <c r="X4414" s="58">
        <f>Tabla3[[#This Row],[PRECIO SIN %]]*Tabla3[[#This Row],[PEDIDO ]]</f>
        <v>0</v>
      </c>
    </row>
    <row r="4415" spans="1:24" ht="33" customHeight="1" x14ac:dyDescent="0.4">
      <c r="A4415" s="125">
        <v>676194996063</v>
      </c>
      <c r="B4415" s="59" t="s">
        <v>424</v>
      </c>
      <c r="C4415" s="59" t="s">
        <v>486</v>
      </c>
      <c r="D44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15" s="119" t="s">
        <v>4877</v>
      </c>
      <c r="F4415" s="76" t="s">
        <v>537</v>
      </c>
      <c r="G44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15" s="78">
        <v>203</v>
      </c>
      <c r="J4415" s="52">
        <v>11.76667</v>
      </c>
      <c r="K4415" s="60">
        <f>Tabla3[[#This Row],[PRECIOS]]-Tabla3[[#This Row],[PRECIOS]]*10%</f>
        <v>10.590002999999999</v>
      </c>
      <c r="L4415" s="101"/>
      <c r="M4415" s="61"/>
      <c r="N4415" s="55">
        <f>IFERROR(Tabla3[[#This Row],[PRECIOS]]-Tabla3[[#This Row],[PRECIOS]]*Tabla3[[#This Row],[% PRODUCTO]]," ")</f>
        <v>11.76667</v>
      </c>
      <c r="O4415" s="61"/>
      <c r="P4415" s="55">
        <f>IFERROR(Tabla3[[#This Row],[OCULTAR2]]-Tabla3[[#This Row],[OCULTAR2]]*Tabla3[[#This Row],[% LÍNEA]]," ")</f>
        <v>11.76667</v>
      </c>
      <c r="Q4415" s="56">
        <f>IFERROR(Tabla3[[#This Row],[% PRODUCTO]]+Tabla3[[#This Row],[% LÍNEA]]," ")</f>
        <v>0</v>
      </c>
      <c r="R4415" s="60">
        <f>Tabla3[[#This Row],[OCULTAR3]]</f>
        <v>11.76667</v>
      </c>
      <c r="S4415" s="60">
        <f>Tabla3[[#This Row],[PRECIO SIN %]]-Tabla3[[#This Row],[PRECIO SIN %]]*10%</f>
        <v>10.590002999999999</v>
      </c>
      <c r="T4415" s="80">
        <f>(Tabla3[[#This Row],[PRECIO CON DESCT.]]-(Tabla3[[#This Row],[PRECIO CON DESCT.]]*$T$6))</f>
        <v>6.6717018899999996</v>
      </c>
      <c r="U4415" s="96"/>
      <c r="V4415" s="94">
        <f>Tabla3[[#This Row],[PRECIO %      en $]]*Tabla3[[#This Row],[PEDIDO ]]</f>
        <v>0</v>
      </c>
      <c r="W4415" s="57">
        <f>Tabla3[[#This Row],[PRECIO CON DESCT.]]*Tabla3[[#This Row],[PEDIDO ]]</f>
        <v>0</v>
      </c>
      <c r="X4415" s="58">
        <f>Tabla3[[#This Row],[PRECIO SIN %]]*Tabla3[[#This Row],[PEDIDO ]]</f>
        <v>0</v>
      </c>
    </row>
    <row r="4416" spans="1:24" ht="33" customHeight="1" x14ac:dyDescent="0.4">
      <c r="A4416" s="124">
        <v>7894164009671</v>
      </c>
      <c r="B4416" s="51" t="s">
        <v>424</v>
      </c>
      <c r="C4416" s="51" t="s">
        <v>218</v>
      </c>
      <c r="D44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16" s="118" t="s">
        <v>4878</v>
      </c>
      <c r="F4416" s="75" t="s">
        <v>537</v>
      </c>
      <c r="G44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16" s="77">
        <v>25</v>
      </c>
      <c r="J4416" s="52">
        <v>12.88889</v>
      </c>
      <c r="K4416" s="53">
        <f>Tabla3[[#This Row],[PRECIOS]]-Tabla3[[#This Row],[PRECIOS]]*10%</f>
        <v>11.600000999999999</v>
      </c>
      <c r="L4416" s="101"/>
      <c r="M4416" s="54"/>
      <c r="N4416" s="55">
        <f>IFERROR(Tabla3[[#This Row],[PRECIOS]]-Tabla3[[#This Row],[PRECIOS]]*Tabla3[[#This Row],[% PRODUCTO]]," ")</f>
        <v>12.88889</v>
      </c>
      <c r="O4416" s="54"/>
      <c r="P4416" s="55">
        <f>IFERROR(Tabla3[[#This Row],[OCULTAR2]]-Tabla3[[#This Row],[OCULTAR2]]*Tabla3[[#This Row],[% LÍNEA]]," ")</f>
        <v>12.88889</v>
      </c>
      <c r="Q4416" s="56">
        <f>IFERROR(Tabla3[[#This Row],[% PRODUCTO]]+Tabla3[[#This Row],[% LÍNEA]]," ")</f>
        <v>0</v>
      </c>
      <c r="R4416" s="53">
        <f>Tabla3[[#This Row],[OCULTAR3]]</f>
        <v>12.88889</v>
      </c>
      <c r="S4416" s="53">
        <f>Tabla3[[#This Row],[PRECIO SIN %]]-Tabla3[[#This Row],[PRECIO SIN %]]*10%</f>
        <v>11.600000999999999</v>
      </c>
      <c r="T4416" s="80">
        <f>(Tabla3[[#This Row],[PRECIO CON DESCT.]]-(Tabla3[[#This Row],[PRECIO CON DESCT.]]*$T$6))</f>
        <v>7.3080006299999996</v>
      </c>
      <c r="U4416" s="96"/>
      <c r="V4416" s="94">
        <f>Tabla3[[#This Row],[PRECIO %      en $]]*Tabla3[[#This Row],[PEDIDO ]]</f>
        <v>0</v>
      </c>
      <c r="W4416" s="57">
        <f>Tabla3[[#This Row],[PRECIO CON DESCT.]]*Tabla3[[#This Row],[PEDIDO ]]</f>
        <v>0</v>
      </c>
      <c r="X4416" s="58">
        <f>Tabla3[[#This Row],[PRECIO SIN %]]*Tabla3[[#This Row],[PEDIDO ]]</f>
        <v>0</v>
      </c>
    </row>
    <row r="4417" spans="1:24" ht="33" customHeight="1" x14ac:dyDescent="0.4">
      <c r="A4417" s="125">
        <v>646824222015</v>
      </c>
      <c r="B4417" s="59" t="s">
        <v>424</v>
      </c>
      <c r="C4417" s="59" t="s">
        <v>239</v>
      </c>
      <c r="D44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417" s="119" t="s">
        <v>4879</v>
      </c>
      <c r="F4417" s="76" t="s">
        <v>537</v>
      </c>
      <c r="G44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417" s="78">
        <v>86</v>
      </c>
      <c r="J4417" s="52">
        <v>1.82222</v>
      </c>
      <c r="K4417" s="60">
        <f>Tabla3[[#This Row],[PRECIOS]]-Tabla3[[#This Row],[PRECIOS]]*10%</f>
        <v>1.6399979999999998</v>
      </c>
      <c r="L4417" s="101" t="s">
        <v>5327</v>
      </c>
      <c r="M4417" s="61"/>
      <c r="N4417" s="55">
        <f>IFERROR(Tabla3[[#This Row],[PRECIOS]]-Tabla3[[#This Row],[PRECIOS]]*Tabla3[[#This Row],[% PRODUCTO]]," ")</f>
        <v>1.82222</v>
      </c>
      <c r="O4417" s="61"/>
      <c r="P4417" s="55">
        <f>IFERROR(Tabla3[[#This Row],[OCULTAR2]]-Tabla3[[#This Row],[OCULTAR2]]*Tabla3[[#This Row],[% LÍNEA]]," ")</f>
        <v>1.82222</v>
      </c>
      <c r="Q4417" s="56">
        <f>IFERROR(Tabla3[[#This Row],[% PRODUCTO]]+Tabla3[[#This Row],[% LÍNEA]]," ")</f>
        <v>0</v>
      </c>
      <c r="R4417" s="60">
        <f>Tabla3[[#This Row],[OCULTAR3]]</f>
        <v>1.82222</v>
      </c>
      <c r="S4417" s="60">
        <f>Tabla3[[#This Row],[PRECIO SIN %]]-Tabla3[[#This Row],[PRECIO SIN %]]*10%</f>
        <v>1.6399979999999998</v>
      </c>
      <c r="T4417" s="80">
        <f>(Tabla3[[#This Row],[PRECIO CON DESCT.]]-(Tabla3[[#This Row],[PRECIO CON DESCT.]]*$T$6))</f>
        <v>1.03319874</v>
      </c>
      <c r="U4417" s="96"/>
      <c r="V4417" s="94">
        <f>Tabla3[[#This Row],[PRECIO %      en $]]*Tabla3[[#This Row],[PEDIDO ]]</f>
        <v>0</v>
      </c>
      <c r="W4417" s="57">
        <f>Tabla3[[#This Row],[PRECIO CON DESCT.]]*Tabla3[[#This Row],[PEDIDO ]]</f>
        <v>0</v>
      </c>
      <c r="X4417" s="58">
        <f>Tabla3[[#This Row],[PRECIO SIN %]]*Tabla3[[#This Row],[PEDIDO ]]</f>
        <v>0</v>
      </c>
    </row>
    <row r="4418" spans="1:24" ht="33" customHeight="1" x14ac:dyDescent="0.4">
      <c r="A4418" s="124">
        <v>7590081000486</v>
      </c>
      <c r="B4418" s="51" t="s">
        <v>424</v>
      </c>
      <c r="C4418" s="51" t="s">
        <v>430</v>
      </c>
      <c r="D44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18" s="118" t="s">
        <v>4880</v>
      </c>
      <c r="F4418" s="75" t="s">
        <v>537</v>
      </c>
      <c r="G44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18" s="77">
        <v>22</v>
      </c>
      <c r="J4418" s="52">
        <v>12.38889</v>
      </c>
      <c r="K4418" s="53">
        <f>Tabla3[[#This Row],[PRECIOS]]-Tabla3[[#This Row],[PRECIOS]]*10%</f>
        <v>11.150001</v>
      </c>
      <c r="L4418" s="101"/>
      <c r="M4418" s="54"/>
      <c r="N4418" s="55">
        <f>IFERROR(Tabla3[[#This Row],[PRECIOS]]-Tabla3[[#This Row],[PRECIOS]]*Tabla3[[#This Row],[% PRODUCTO]]," ")</f>
        <v>12.38889</v>
      </c>
      <c r="O4418" s="54"/>
      <c r="P4418" s="55">
        <f>IFERROR(Tabla3[[#This Row],[OCULTAR2]]-Tabla3[[#This Row],[OCULTAR2]]*Tabla3[[#This Row],[% LÍNEA]]," ")</f>
        <v>12.38889</v>
      </c>
      <c r="Q4418" s="56">
        <f>IFERROR(Tabla3[[#This Row],[% PRODUCTO]]+Tabla3[[#This Row],[% LÍNEA]]," ")</f>
        <v>0</v>
      </c>
      <c r="R4418" s="53">
        <f>Tabla3[[#This Row],[OCULTAR3]]</f>
        <v>12.38889</v>
      </c>
      <c r="S4418" s="53">
        <f>Tabla3[[#This Row],[PRECIO SIN %]]-Tabla3[[#This Row],[PRECIO SIN %]]*10%</f>
        <v>11.150001</v>
      </c>
      <c r="T4418" s="80">
        <f>(Tabla3[[#This Row],[PRECIO CON DESCT.]]-(Tabla3[[#This Row],[PRECIO CON DESCT.]]*$T$6))</f>
        <v>7.0245006299999995</v>
      </c>
      <c r="U4418" s="96"/>
      <c r="V4418" s="94">
        <f>Tabla3[[#This Row],[PRECIO %      en $]]*Tabla3[[#This Row],[PEDIDO ]]</f>
        <v>0</v>
      </c>
      <c r="W4418" s="57">
        <f>Tabla3[[#This Row],[PRECIO CON DESCT.]]*Tabla3[[#This Row],[PEDIDO ]]</f>
        <v>0</v>
      </c>
      <c r="X4418" s="58">
        <f>Tabla3[[#This Row],[PRECIO SIN %]]*Tabla3[[#This Row],[PEDIDO ]]</f>
        <v>0</v>
      </c>
    </row>
    <row r="4419" spans="1:24" ht="33" customHeight="1" x14ac:dyDescent="0.4">
      <c r="A4419" s="125">
        <v>7597189000202</v>
      </c>
      <c r="B4419" s="59" t="s">
        <v>424</v>
      </c>
      <c r="C4419" s="59" t="s">
        <v>448</v>
      </c>
      <c r="D44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19" s="119" t="s">
        <v>4881</v>
      </c>
      <c r="F4419" s="76" t="s">
        <v>537</v>
      </c>
      <c r="G44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19" s="78">
        <v>19</v>
      </c>
      <c r="J4419" s="52">
        <v>7.3777799999999996</v>
      </c>
      <c r="K4419" s="60">
        <f>Tabla3[[#This Row],[PRECIOS]]-Tabla3[[#This Row],[PRECIOS]]*10%</f>
        <v>6.6400019999999991</v>
      </c>
      <c r="L4419" s="101"/>
      <c r="M4419" s="61"/>
      <c r="N4419" s="55">
        <f>IFERROR(Tabla3[[#This Row],[PRECIOS]]-Tabla3[[#This Row],[PRECIOS]]*Tabla3[[#This Row],[% PRODUCTO]]," ")</f>
        <v>7.3777799999999996</v>
      </c>
      <c r="O4419" s="61"/>
      <c r="P4419" s="55">
        <f>IFERROR(Tabla3[[#This Row],[OCULTAR2]]-Tabla3[[#This Row],[OCULTAR2]]*Tabla3[[#This Row],[% LÍNEA]]," ")</f>
        <v>7.3777799999999996</v>
      </c>
      <c r="Q4419" s="56">
        <f>IFERROR(Tabla3[[#This Row],[% PRODUCTO]]+Tabla3[[#This Row],[% LÍNEA]]," ")</f>
        <v>0</v>
      </c>
      <c r="R4419" s="60">
        <f>Tabla3[[#This Row],[OCULTAR3]]</f>
        <v>7.3777799999999996</v>
      </c>
      <c r="S4419" s="60">
        <f>Tabla3[[#This Row],[PRECIO SIN %]]-Tabla3[[#This Row],[PRECIO SIN %]]*10%</f>
        <v>6.6400019999999991</v>
      </c>
      <c r="T4419" s="80">
        <f>(Tabla3[[#This Row],[PRECIO CON DESCT.]]-(Tabla3[[#This Row],[PRECIO CON DESCT.]]*$T$6))</f>
        <v>4.1832012599999988</v>
      </c>
      <c r="U4419" s="96"/>
      <c r="V4419" s="94">
        <f>Tabla3[[#This Row],[PRECIO %      en $]]*Tabla3[[#This Row],[PEDIDO ]]</f>
        <v>0</v>
      </c>
      <c r="W4419" s="57">
        <f>Tabla3[[#This Row],[PRECIO CON DESCT.]]*Tabla3[[#This Row],[PEDIDO ]]</f>
        <v>0</v>
      </c>
      <c r="X4419" s="58">
        <f>Tabla3[[#This Row],[PRECIO SIN %]]*Tabla3[[#This Row],[PEDIDO ]]</f>
        <v>0</v>
      </c>
    </row>
    <row r="4420" spans="1:24" ht="33" customHeight="1" x14ac:dyDescent="0.4">
      <c r="A4420" s="124">
        <v>7594001455844</v>
      </c>
      <c r="B4420" s="51" t="s">
        <v>424</v>
      </c>
      <c r="C4420" s="51" t="s">
        <v>427</v>
      </c>
      <c r="D44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20" s="118" t="s">
        <v>4882</v>
      </c>
      <c r="F4420" s="75" t="s">
        <v>537</v>
      </c>
      <c r="G44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20" s="77">
        <v>58</v>
      </c>
      <c r="J4420" s="52">
        <v>3.3666700000000001</v>
      </c>
      <c r="K4420" s="53">
        <f>Tabla3[[#This Row],[PRECIOS]]-Tabla3[[#This Row],[PRECIOS]]*10%</f>
        <v>3.0300029999999998</v>
      </c>
      <c r="L4420" s="101"/>
      <c r="M4420" s="54"/>
      <c r="N4420" s="55">
        <f>IFERROR(Tabla3[[#This Row],[PRECIOS]]-Tabla3[[#This Row],[PRECIOS]]*Tabla3[[#This Row],[% PRODUCTO]]," ")</f>
        <v>3.3666700000000001</v>
      </c>
      <c r="O4420" s="54"/>
      <c r="P4420" s="55">
        <f>IFERROR(Tabla3[[#This Row],[OCULTAR2]]-Tabla3[[#This Row],[OCULTAR2]]*Tabla3[[#This Row],[% LÍNEA]]," ")</f>
        <v>3.3666700000000001</v>
      </c>
      <c r="Q4420" s="56">
        <f>IFERROR(Tabla3[[#This Row],[% PRODUCTO]]+Tabla3[[#This Row],[% LÍNEA]]," ")</f>
        <v>0</v>
      </c>
      <c r="R4420" s="53">
        <f>Tabla3[[#This Row],[OCULTAR3]]</f>
        <v>3.3666700000000001</v>
      </c>
      <c r="S4420" s="53">
        <f>Tabla3[[#This Row],[PRECIO SIN %]]-Tabla3[[#This Row],[PRECIO SIN %]]*10%</f>
        <v>3.0300029999999998</v>
      </c>
      <c r="T4420" s="80">
        <f>(Tabla3[[#This Row],[PRECIO CON DESCT.]]-(Tabla3[[#This Row],[PRECIO CON DESCT.]]*$T$6))</f>
        <v>1.9089018899999999</v>
      </c>
      <c r="U4420" s="96"/>
      <c r="V4420" s="94">
        <f>Tabla3[[#This Row],[PRECIO %      en $]]*Tabla3[[#This Row],[PEDIDO ]]</f>
        <v>0</v>
      </c>
      <c r="W4420" s="57">
        <f>Tabla3[[#This Row],[PRECIO CON DESCT.]]*Tabla3[[#This Row],[PEDIDO ]]</f>
        <v>0</v>
      </c>
      <c r="X4420" s="58">
        <f>Tabla3[[#This Row],[PRECIO SIN %]]*Tabla3[[#This Row],[PEDIDO ]]</f>
        <v>0</v>
      </c>
    </row>
    <row r="4421" spans="1:24" ht="33" customHeight="1" x14ac:dyDescent="0.4">
      <c r="A4421" s="125">
        <v>7594001456001</v>
      </c>
      <c r="B4421" s="59" t="s">
        <v>424</v>
      </c>
      <c r="C4421" s="59" t="s">
        <v>427</v>
      </c>
      <c r="D44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21" s="119" t="s">
        <v>4883</v>
      </c>
      <c r="F4421" s="76" t="s">
        <v>526</v>
      </c>
      <c r="G44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21" s="78">
        <v>79</v>
      </c>
      <c r="J4421" s="52">
        <v>4.88889</v>
      </c>
      <c r="K4421" s="60">
        <f>Tabla3[[#This Row],[PRECIOS]]-Tabla3[[#This Row],[PRECIOS]]*10%</f>
        <v>4.4000009999999996</v>
      </c>
      <c r="L4421" s="101"/>
      <c r="M4421" s="61"/>
      <c r="N4421" s="55">
        <f>IFERROR(Tabla3[[#This Row],[PRECIOS]]-Tabla3[[#This Row],[PRECIOS]]*Tabla3[[#This Row],[% PRODUCTO]]," ")</f>
        <v>4.88889</v>
      </c>
      <c r="O4421" s="61"/>
      <c r="P4421" s="55">
        <f>IFERROR(Tabla3[[#This Row],[OCULTAR2]]-Tabla3[[#This Row],[OCULTAR2]]*Tabla3[[#This Row],[% LÍNEA]]," ")</f>
        <v>4.88889</v>
      </c>
      <c r="Q4421" s="56">
        <f>IFERROR(Tabla3[[#This Row],[% PRODUCTO]]+Tabla3[[#This Row],[% LÍNEA]]," ")</f>
        <v>0</v>
      </c>
      <c r="R4421" s="60">
        <f>Tabla3[[#This Row],[OCULTAR3]]</f>
        <v>4.88889</v>
      </c>
      <c r="S4421" s="60">
        <f>Tabla3[[#This Row],[PRECIO SIN %]]-Tabla3[[#This Row],[PRECIO SIN %]]*10%</f>
        <v>4.4000009999999996</v>
      </c>
      <c r="T4421" s="80">
        <f>(Tabla3[[#This Row],[PRECIO CON DESCT.]]-(Tabla3[[#This Row],[PRECIO CON DESCT.]]*$T$6))</f>
        <v>2.77200063</v>
      </c>
      <c r="U4421" s="96"/>
      <c r="V4421" s="94">
        <f>Tabla3[[#This Row],[PRECIO %      en $]]*Tabla3[[#This Row],[PEDIDO ]]</f>
        <v>0</v>
      </c>
      <c r="W4421" s="57">
        <f>Tabla3[[#This Row],[PRECIO CON DESCT.]]*Tabla3[[#This Row],[PEDIDO ]]</f>
        <v>0</v>
      </c>
      <c r="X4421" s="58">
        <f>Tabla3[[#This Row],[PRECIO SIN %]]*Tabla3[[#This Row],[PEDIDO ]]</f>
        <v>0</v>
      </c>
    </row>
    <row r="4422" spans="1:24" ht="33" customHeight="1" x14ac:dyDescent="0.4">
      <c r="A4422" s="124">
        <v>7596139000262</v>
      </c>
      <c r="B4422" s="51" t="s">
        <v>424</v>
      </c>
      <c r="C4422" s="51" t="s">
        <v>175</v>
      </c>
      <c r="D44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22" s="118" t="s">
        <v>4884</v>
      </c>
      <c r="F4422" s="75" t="s">
        <v>537</v>
      </c>
      <c r="G44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22" s="77">
        <v>3</v>
      </c>
      <c r="J4422" s="52">
        <v>5.1888899999999998</v>
      </c>
      <c r="K4422" s="53">
        <f>Tabla3[[#This Row],[PRECIOS]]-Tabla3[[#This Row],[PRECIOS]]*10%</f>
        <v>4.6700010000000001</v>
      </c>
      <c r="L4422" s="101"/>
      <c r="M4422" s="54"/>
      <c r="N4422" s="55">
        <f>IFERROR(Tabla3[[#This Row],[PRECIOS]]-Tabla3[[#This Row],[PRECIOS]]*Tabla3[[#This Row],[% PRODUCTO]]," ")</f>
        <v>5.1888899999999998</v>
      </c>
      <c r="O4422" s="54"/>
      <c r="P4422" s="55">
        <f>IFERROR(Tabla3[[#This Row],[OCULTAR2]]-Tabla3[[#This Row],[OCULTAR2]]*Tabla3[[#This Row],[% LÍNEA]]," ")</f>
        <v>5.1888899999999998</v>
      </c>
      <c r="Q4422" s="56">
        <f>IFERROR(Tabla3[[#This Row],[% PRODUCTO]]+Tabla3[[#This Row],[% LÍNEA]]," ")</f>
        <v>0</v>
      </c>
      <c r="R4422" s="53">
        <f>Tabla3[[#This Row],[OCULTAR3]]</f>
        <v>5.1888899999999998</v>
      </c>
      <c r="S4422" s="53">
        <f>Tabla3[[#This Row],[PRECIO SIN %]]-Tabla3[[#This Row],[PRECIO SIN %]]*10%</f>
        <v>4.6700010000000001</v>
      </c>
      <c r="T4422" s="80">
        <f>(Tabla3[[#This Row],[PRECIO CON DESCT.]]-(Tabla3[[#This Row],[PRECIO CON DESCT.]]*$T$6))</f>
        <v>2.9421006300000001</v>
      </c>
      <c r="U4422" s="96"/>
      <c r="V4422" s="94">
        <f>Tabla3[[#This Row],[PRECIO %      en $]]*Tabla3[[#This Row],[PEDIDO ]]</f>
        <v>0</v>
      </c>
      <c r="W4422" s="57">
        <f>Tabla3[[#This Row],[PRECIO CON DESCT.]]*Tabla3[[#This Row],[PEDIDO ]]</f>
        <v>0</v>
      </c>
      <c r="X4422" s="58">
        <f>Tabla3[[#This Row],[PRECIO SIN %]]*Tabla3[[#This Row],[PEDIDO ]]</f>
        <v>0</v>
      </c>
    </row>
    <row r="4423" spans="1:24" ht="33" customHeight="1" x14ac:dyDescent="0.4">
      <c r="A4423" s="125">
        <v>7591353516209</v>
      </c>
      <c r="B4423" s="59" t="s">
        <v>424</v>
      </c>
      <c r="C4423" s="59" t="s">
        <v>425</v>
      </c>
      <c r="D44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23" s="119" t="s">
        <v>4885</v>
      </c>
      <c r="F4423" s="76" t="s">
        <v>526</v>
      </c>
      <c r="G44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23" s="78">
        <v>11</v>
      </c>
      <c r="J4423" s="52">
        <v>8.1666699999999999</v>
      </c>
      <c r="K4423" s="60">
        <f>Tabla3[[#This Row],[PRECIOS]]-Tabla3[[#This Row],[PRECIOS]]*10%</f>
        <v>7.3500030000000001</v>
      </c>
      <c r="L4423" s="101"/>
      <c r="M4423" s="61"/>
      <c r="N4423" s="55">
        <f>IFERROR(Tabla3[[#This Row],[PRECIOS]]-Tabla3[[#This Row],[PRECIOS]]*Tabla3[[#This Row],[% PRODUCTO]]," ")</f>
        <v>8.1666699999999999</v>
      </c>
      <c r="O4423" s="61"/>
      <c r="P4423" s="55">
        <f>IFERROR(Tabla3[[#This Row],[OCULTAR2]]-Tabla3[[#This Row],[OCULTAR2]]*Tabla3[[#This Row],[% LÍNEA]]," ")</f>
        <v>8.1666699999999999</v>
      </c>
      <c r="Q4423" s="56">
        <f>IFERROR(Tabla3[[#This Row],[% PRODUCTO]]+Tabla3[[#This Row],[% LÍNEA]]," ")</f>
        <v>0</v>
      </c>
      <c r="R4423" s="60">
        <f>Tabla3[[#This Row],[OCULTAR3]]</f>
        <v>8.1666699999999999</v>
      </c>
      <c r="S4423" s="60">
        <f>Tabla3[[#This Row],[PRECIO SIN %]]-Tabla3[[#This Row],[PRECIO SIN %]]*10%</f>
        <v>7.3500030000000001</v>
      </c>
      <c r="T4423" s="80">
        <f>(Tabla3[[#This Row],[PRECIO CON DESCT.]]-(Tabla3[[#This Row],[PRECIO CON DESCT.]]*$T$6))</f>
        <v>4.6305018899999997</v>
      </c>
      <c r="U4423" s="96"/>
      <c r="V4423" s="94">
        <f>Tabla3[[#This Row],[PRECIO %      en $]]*Tabla3[[#This Row],[PEDIDO ]]</f>
        <v>0</v>
      </c>
      <c r="W4423" s="57">
        <f>Tabla3[[#This Row],[PRECIO CON DESCT.]]*Tabla3[[#This Row],[PEDIDO ]]</f>
        <v>0</v>
      </c>
      <c r="X4423" s="58">
        <f>Tabla3[[#This Row],[PRECIO SIN %]]*Tabla3[[#This Row],[PEDIDO ]]</f>
        <v>0</v>
      </c>
    </row>
    <row r="4424" spans="1:24" ht="33" customHeight="1" x14ac:dyDescent="0.4">
      <c r="A4424" s="124">
        <v>7591353516100</v>
      </c>
      <c r="B4424" s="51" t="s">
        <v>424</v>
      </c>
      <c r="C4424" s="51" t="s">
        <v>425</v>
      </c>
      <c r="D44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24" s="118" t="s">
        <v>4886</v>
      </c>
      <c r="F4424" s="75" t="s">
        <v>526</v>
      </c>
      <c r="G44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24" s="77">
        <v>37</v>
      </c>
      <c r="J4424" s="52">
        <v>7.2777799999999999</v>
      </c>
      <c r="K4424" s="53">
        <f>Tabla3[[#This Row],[PRECIOS]]-Tabla3[[#This Row],[PRECIOS]]*10%</f>
        <v>6.5500020000000001</v>
      </c>
      <c r="L4424" s="101"/>
      <c r="M4424" s="54"/>
      <c r="N4424" s="55">
        <f>IFERROR(Tabla3[[#This Row],[PRECIOS]]-Tabla3[[#This Row],[PRECIOS]]*Tabla3[[#This Row],[% PRODUCTO]]," ")</f>
        <v>7.2777799999999999</v>
      </c>
      <c r="O4424" s="54"/>
      <c r="P4424" s="55">
        <f>IFERROR(Tabla3[[#This Row],[OCULTAR2]]-Tabla3[[#This Row],[OCULTAR2]]*Tabla3[[#This Row],[% LÍNEA]]," ")</f>
        <v>7.2777799999999999</v>
      </c>
      <c r="Q4424" s="56">
        <f>IFERROR(Tabla3[[#This Row],[% PRODUCTO]]+Tabla3[[#This Row],[% LÍNEA]]," ")</f>
        <v>0</v>
      </c>
      <c r="R4424" s="53">
        <f>Tabla3[[#This Row],[OCULTAR3]]</f>
        <v>7.2777799999999999</v>
      </c>
      <c r="S4424" s="53">
        <f>Tabla3[[#This Row],[PRECIO SIN %]]-Tabla3[[#This Row],[PRECIO SIN %]]*10%</f>
        <v>6.5500020000000001</v>
      </c>
      <c r="T4424" s="80">
        <f>(Tabla3[[#This Row],[PRECIO CON DESCT.]]-(Tabla3[[#This Row],[PRECIO CON DESCT.]]*$T$6))</f>
        <v>4.1265012599999995</v>
      </c>
      <c r="U4424" s="96"/>
      <c r="V4424" s="94">
        <f>Tabla3[[#This Row],[PRECIO %      en $]]*Tabla3[[#This Row],[PEDIDO ]]</f>
        <v>0</v>
      </c>
      <c r="W4424" s="57">
        <f>Tabla3[[#This Row],[PRECIO CON DESCT.]]*Tabla3[[#This Row],[PEDIDO ]]</f>
        <v>0</v>
      </c>
      <c r="X4424" s="58">
        <f>Tabla3[[#This Row],[PRECIO SIN %]]*Tabla3[[#This Row],[PEDIDO ]]</f>
        <v>0</v>
      </c>
    </row>
    <row r="4425" spans="1:24" ht="33" customHeight="1" x14ac:dyDescent="0.4">
      <c r="A4425" s="125">
        <v>7591353516308</v>
      </c>
      <c r="B4425" s="59" t="s">
        <v>424</v>
      </c>
      <c r="C4425" s="59" t="s">
        <v>425</v>
      </c>
      <c r="D44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25" s="119" t="s">
        <v>4887</v>
      </c>
      <c r="F4425" s="76" t="s">
        <v>526</v>
      </c>
      <c r="G44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25" s="78">
        <v>40</v>
      </c>
      <c r="J4425" s="52">
        <v>8.6</v>
      </c>
      <c r="K4425" s="60">
        <f>Tabla3[[#This Row],[PRECIOS]]-Tabla3[[#This Row],[PRECIOS]]*10%</f>
        <v>7.7399999999999993</v>
      </c>
      <c r="L4425" s="101"/>
      <c r="M4425" s="61"/>
      <c r="N4425" s="55">
        <f>IFERROR(Tabla3[[#This Row],[PRECIOS]]-Tabla3[[#This Row],[PRECIOS]]*Tabla3[[#This Row],[% PRODUCTO]]," ")</f>
        <v>8.6</v>
      </c>
      <c r="O4425" s="61"/>
      <c r="P4425" s="55">
        <f>IFERROR(Tabla3[[#This Row],[OCULTAR2]]-Tabla3[[#This Row],[OCULTAR2]]*Tabla3[[#This Row],[% LÍNEA]]," ")</f>
        <v>8.6</v>
      </c>
      <c r="Q4425" s="56">
        <f>IFERROR(Tabla3[[#This Row],[% PRODUCTO]]+Tabla3[[#This Row],[% LÍNEA]]," ")</f>
        <v>0</v>
      </c>
      <c r="R4425" s="60">
        <f>Tabla3[[#This Row],[OCULTAR3]]</f>
        <v>8.6</v>
      </c>
      <c r="S4425" s="60">
        <f>Tabla3[[#This Row],[PRECIO SIN %]]-Tabla3[[#This Row],[PRECIO SIN %]]*10%</f>
        <v>7.7399999999999993</v>
      </c>
      <c r="T4425" s="80">
        <f>(Tabla3[[#This Row],[PRECIO CON DESCT.]]-(Tabla3[[#This Row],[PRECIO CON DESCT.]]*$T$6))</f>
        <v>4.876199999999999</v>
      </c>
      <c r="U4425" s="96"/>
      <c r="V4425" s="94">
        <f>Tabla3[[#This Row],[PRECIO %      en $]]*Tabla3[[#This Row],[PEDIDO ]]</f>
        <v>0</v>
      </c>
      <c r="W4425" s="57">
        <f>Tabla3[[#This Row],[PRECIO CON DESCT.]]*Tabla3[[#This Row],[PEDIDO ]]</f>
        <v>0</v>
      </c>
      <c r="X4425" s="58">
        <f>Tabla3[[#This Row],[PRECIO SIN %]]*Tabla3[[#This Row],[PEDIDO ]]</f>
        <v>0</v>
      </c>
    </row>
    <row r="4426" spans="1:24" ht="33" customHeight="1" x14ac:dyDescent="0.4">
      <c r="A4426" s="124">
        <v>7591353515202</v>
      </c>
      <c r="B4426" s="51" t="s">
        <v>424</v>
      </c>
      <c r="C4426" s="51" t="s">
        <v>400</v>
      </c>
      <c r="D44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26" s="118" t="s">
        <v>4888</v>
      </c>
      <c r="F4426" s="75" t="s">
        <v>526</v>
      </c>
      <c r="G44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26" s="77">
        <v>90</v>
      </c>
      <c r="J4426" s="52">
        <v>11.32222</v>
      </c>
      <c r="K4426" s="53">
        <f>Tabla3[[#This Row],[PRECIOS]]-Tabla3[[#This Row],[PRECIOS]]*10%</f>
        <v>10.189997999999999</v>
      </c>
      <c r="L4426" s="101"/>
      <c r="M4426" s="54"/>
      <c r="N4426" s="55">
        <f>IFERROR(Tabla3[[#This Row],[PRECIOS]]-Tabla3[[#This Row],[PRECIOS]]*Tabla3[[#This Row],[% PRODUCTO]]," ")</f>
        <v>11.32222</v>
      </c>
      <c r="O4426" s="54"/>
      <c r="P4426" s="55">
        <f>IFERROR(Tabla3[[#This Row],[OCULTAR2]]-Tabla3[[#This Row],[OCULTAR2]]*Tabla3[[#This Row],[% LÍNEA]]," ")</f>
        <v>11.32222</v>
      </c>
      <c r="Q4426" s="56">
        <f>IFERROR(Tabla3[[#This Row],[% PRODUCTO]]+Tabla3[[#This Row],[% LÍNEA]]," ")</f>
        <v>0</v>
      </c>
      <c r="R4426" s="53">
        <f>Tabla3[[#This Row],[OCULTAR3]]</f>
        <v>11.32222</v>
      </c>
      <c r="S4426" s="53">
        <f>Tabla3[[#This Row],[PRECIO SIN %]]-Tabla3[[#This Row],[PRECIO SIN %]]*10%</f>
        <v>10.189997999999999</v>
      </c>
      <c r="T4426" s="80">
        <f>(Tabla3[[#This Row],[PRECIO CON DESCT.]]-(Tabla3[[#This Row],[PRECIO CON DESCT.]]*$T$6))</f>
        <v>6.4196987399999994</v>
      </c>
      <c r="U4426" s="96"/>
      <c r="V4426" s="94">
        <f>Tabla3[[#This Row],[PRECIO %      en $]]*Tabla3[[#This Row],[PEDIDO ]]</f>
        <v>0</v>
      </c>
      <c r="W4426" s="57">
        <f>Tabla3[[#This Row],[PRECIO CON DESCT.]]*Tabla3[[#This Row],[PEDIDO ]]</f>
        <v>0</v>
      </c>
      <c r="X4426" s="58">
        <f>Tabla3[[#This Row],[PRECIO SIN %]]*Tabla3[[#This Row],[PEDIDO ]]</f>
        <v>0</v>
      </c>
    </row>
    <row r="4427" spans="1:24" ht="33" customHeight="1" x14ac:dyDescent="0.4">
      <c r="A4427" s="125">
        <v>7591353515103</v>
      </c>
      <c r="B4427" s="59" t="s">
        <v>424</v>
      </c>
      <c r="C4427" s="59" t="s">
        <v>400</v>
      </c>
      <c r="D44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27" s="119" t="s">
        <v>4889</v>
      </c>
      <c r="F4427" s="76" t="s">
        <v>526</v>
      </c>
      <c r="G44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27" s="78">
        <v>22</v>
      </c>
      <c r="J4427" s="52">
        <v>9.61111</v>
      </c>
      <c r="K4427" s="60">
        <f>Tabla3[[#This Row],[PRECIOS]]-Tabla3[[#This Row],[PRECIOS]]*10%</f>
        <v>8.6499989999999993</v>
      </c>
      <c r="L4427" s="101"/>
      <c r="M4427" s="61"/>
      <c r="N4427" s="55">
        <f>IFERROR(Tabla3[[#This Row],[PRECIOS]]-Tabla3[[#This Row],[PRECIOS]]*Tabla3[[#This Row],[% PRODUCTO]]," ")</f>
        <v>9.61111</v>
      </c>
      <c r="O4427" s="61"/>
      <c r="P4427" s="55">
        <f>IFERROR(Tabla3[[#This Row],[OCULTAR2]]-Tabla3[[#This Row],[OCULTAR2]]*Tabla3[[#This Row],[% LÍNEA]]," ")</f>
        <v>9.61111</v>
      </c>
      <c r="Q4427" s="56">
        <f>IFERROR(Tabla3[[#This Row],[% PRODUCTO]]+Tabla3[[#This Row],[% LÍNEA]]," ")</f>
        <v>0</v>
      </c>
      <c r="R4427" s="60">
        <f>Tabla3[[#This Row],[OCULTAR3]]</f>
        <v>9.61111</v>
      </c>
      <c r="S4427" s="60">
        <f>Tabla3[[#This Row],[PRECIO SIN %]]-Tabla3[[#This Row],[PRECIO SIN %]]*10%</f>
        <v>8.6499989999999993</v>
      </c>
      <c r="T4427" s="80">
        <f>(Tabla3[[#This Row],[PRECIO CON DESCT.]]-(Tabla3[[#This Row],[PRECIO CON DESCT.]]*$T$6))</f>
        <v>5.4494993699999998</v>
      </c>
      <c r="U4427" s="96"/>
      <c r="V4427" s="94">
        <f>Tabla3[[#This Row],[PRECIO %      en $]]*Tabla3[[#This Row],[PEDIDO ]]</f>
        <v>0</v>
      </c>
      <c r="W4427" s="57">
        <f>Tabla3[[#This Row],[PRECIO CON DESCT.]]*Tabla3[[#This Row],[PEDIDO ]]</f>
        <v>0</v>
      </c>
      <c r="X4427" s="58">
        <f>Tabla3[[#This Row],[PRECIO SIN %]]*Tabla3[[#This Row],[PEDIDO ]]</f>
        <v>0</v>
      </c>
    </row>
    <row r="4428" spans="1:24" ht="33" customHeight="1" x14ac:dyDescent="0.4">
      <c r="A4428" s="124">
        <v>7702026177669</v>
      </c>
      <c r="B4428" s="51" t="s">
        <v>424</v>
      </c>
      <c r="C4428" s="51" t="s">
        <v>462</v>
      </c>
      <c r="D44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28" s="118" t="s">
        <v>4890</v>
      </c>
      <c r="F4428" s="75" t="s">
        <v>526</v>
      </c>
      <c r="G44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28" s="77">
        <v>25</v>
      </c>
      <c r="J4428" s="52">
        <v>2.48889</v>
      </c>
      <c r="K4428" s="53">
        <f>Tabla3[[#This Row],[PRECIOS]]-Tabla3[[#This Row],[PRECIOS]]*10%</f>
        <v>2.2400009999999999</v>
      </c>
      <c r="L4428" s="101"/>
      <c r="M4428" s="54"/>
      <c r="N4428" s="55">
        <f>IFERROR(Tabla3[[#This Row],[PRECIOS]]-Tabla3[[#This Row],[PRECIOS]]*Tabla3[[#This Row],[% PRODUCTO]]," ")</f>
        <v>2.48889</v>
      </c>
      <c r="O4428" s="54"/>
      <c r="P4428" s="55">
        <f>IFERROR(Tabla3[[#This Row],[OCULTAR2]]-Tabla3[[#This Row],[OCULTAR2]]*Tabla3[[#This Row],[% LÍNEA]]," ")</f>
        <v>2.48889</v>
      </c>
      <c r="Q4428" s="56">
        <f>IFERROR(Tabla3[[#This Row],[% PRODUCTO]]+Tabla3[[#This Row],[% LÍNEA]]," ")</f>
        <v>0</v>
      </c>
      <c r="R4428" s="53">
        <f>Tabla3[[#This Row],[OCULTAR3]]</f>
        <v>2.48889</v>
      </c>
      <c r="S4428" s="53">
        <f>Tabla3[[#This Row],[PRECIO SIN %]]-Tabla3[[#This Row],[PRECIO SIN %]]*10%</f>
        <v>2.2400009999999999</v>
      </c>
      <c r="T4428" s="80">
        <f>(Tabla3[[#This Row],[PRECIO CON DESCT.]]-(Tabla3[[#This Row],[PRECIO CON DESCT.]]*$T$6))</f>
        <v>1.41120063</v>
      </c>
      <c r="U4428" s="96"/>
      <c r="V4428" s="94">
        <f>Tabla3[[#This Row],[PRECIO %      en $]]*Tabla3[[#This Row],[PEDIDO ]]</f>
        <v>0</v>
      </c>
      <c r="W4428" s="57">
        <f>Tabla3[[#This Row],[PRECIO CON DESCT.]]*Tabla3[[#This Row],[PEDIDO ]]</f>
        <v>0</v>
      </c>
      <c r="X4428" s="58">
        <f>Tabla3[[#This Row],[PRECIO SIN %]]*Tabla3[[#This Row],[PEDIDO ]]</f>
        <v>0</v>
      </c>
    </row>
    <row r="4429" spans="1:24" ht="33" customHeight="1" x14ac:dyDescent="0.4">
      <c r="A4429" s="125">
        <v>7595265000474</v>
      </c>
      <c r="B4429" s="59" t="s">
        <v>424</v>
      </c>
      <c r="C4429" s="59" t="s">
        <v>447</v>
      </c>
      <c r="D44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29" s="119" t="s">
        <v>4891</v>
      </c>
      <c r="F4429" s="76" t="s">
        <v>526</v>
      </c>
      <c r="G44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29" s="78">
        <v>188</v>
      </c>
      <c r="J4429" s="52">
        <v>8.7777799999999999</v>
      </c>
      <c r="K4429" s="60">
        <f>Tabla3[[#This Row],[PRECIOS]]-Tabla3[[#This Row],[PRECIOS]]*10%</f>
        <v>7.9000019999999997</v>
      </c>
      <c r="L4429" s="101"/>
      <c r="M4429" s="61"/>
      <c r="N4429" s="55">
        <f>IFERROR(Tabla3[[#This Row],[PRECIOS]]-Tabla3[[#This Row],[PRECIOS]]*Tabla3[[#This Row],[% PRODUCTO]]," ")</f>
        <v>8.7777799999999999</v>
      </c>
      <c r="O4429" s="61"/>
      <c r="P4429" s="55">
        <f>IFERROR(Tabla3[[#This Row],[OCULTAR2]]-Tabla3[[#This Row],[OCULTAR2]]*Tabla3[[#This Row],[% LÍNEA]]," ")</f>
        <v>8.7777799999999999</v>
      </c>
      <c r="Q4429" s="56">
        <f>IFERROR(Tabla3[[#This Row],[% PRODUCTO]]+Tabla3[[#This Row],[% LÍNEA]]," ")</f>
        <v>0</v>
      </c>
      <c r="R4429" s="60">
        <f>Tabla3[[#This Row],[OCULTAR3]]</f>
        <v>8.7777799999999999</v>
      </c>
      <c r="S4429" s="60">
        <f>Tabla3[[#This Row],[PRECIO SIN %]]-Tabla3[[#This Row],[PRECIO SIN %]]*10%</f>
        <v>7.9000019999999997</v>
      </c>
      <c r="T4429" s="80">
        <f>(Tabla3[[#This Row],[PRECIO CON DESCT.]]-(Tabla3[[#This Row],[PRECIO CON DESCT.]]*$T$6))</f>
        <v>4.9770012599999998</v>
      </c>
      <c r="U4429" s="96"/>
      <c r="V4429" s="94">
        <f>Tabla3[[#This Row],[PRECIO %      en $]]*Tabla3[[#This Row],[PEDIDO ]]</f>
        <v>0</v>
      </c>
      <c r="W4429" s="57">
        <f>Tabla3[[#This Row],[PRECIO CON DESCT.]]*Tabla3[[#This Row],[PEDIDO ]]</f>
        <v>0</v>
      </c>
      <c r="X4429" s="58">
        <f>Tabla3[[#This Row],[PRECIO SIN %]]*Tabla3[[#This Row],[PEDIDO ]]</f>
        <v>0</v>
      </c>
    </row>
    <row r="4430" spans="1:24" ht="33" customHeight="1" x14ac:dyDescent="0.4">
      <c r="A4430" s="124">
        <v>7591635000860</v>
      </c>
      <c r="B4430" s="51" t="s">
        <v>424</v>
      </c>
      <c r="C4430" s="51" t="s">
        <v>446</v>
      </c>
      <c r="D44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30" s="118" t="s">
        <v>4892</v>
      </c>
      <c r="F4430" s="75" t="s">
        <v>537</v>
      </c>
      <c r="G44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30" s="77">
        <v>167</v>
      </c>
      <c r="J4430" s="52">
        <v>4.2777799999999999</v>
      </c>
      <c r="K4430" s="53">
        <f>Tabla3[[#This Row],[PRECIOS]]-Tabla3[[#This Row],[PRECIOS]]*10%</f>
        <v>3.8500019999999999</v>
      </c>
      <c r="L4430" s="101"/>
      <c r="M4430" s="54"/>
      <c r="N4430" s="55">
        <f>IFERROR(Tabla3[[#This Row],[PRECIOS]]-Tabla3[[#This Row],[PRECIOS]]*Tabla3[[#This Row],[% PRODUCTO]]," ")</f>
        <v>4.2777799999999999</v>
      </c>
      <c r="O4430" s="54"/>
      <c r="P4430" s="55">
        <f>IFERROR(Tabla3[[#This Row],[OCULTAR2]]-Tabla3[[#This Row],[OCULTAR2]]*Tabla3[[#This Row],[% LÍNEA]]," ")</f>
        <v>4.2777799999999999</v>
      </c>
      <c r="Q4430" s="56">
        <f>IFERROR(Tabla3[[#This Row],[% PRODUCTO]]+Tabla3[[#This Row],[% LÍNEA]]," ")</f>
        <v>0</v>
      </c>
      <c r="R4430" s="53">
        <f>Tabla3[[#This Row],[OCULTAR3]]</f>
        <v>4.2777799999999999</v>
      </c>
      <c r="S4430" s="53">
        <f>Tabla3[[#This Row],[PRECIO SIN %]]-Tabla3[[#This Row],[PRECIO SIN %]]*10%</f>
        <v>3.8500019999999999</v>
      </c>
      <c r="T4430" s="80">
        <f>(Tabla3[[#This Row],[PRECIO CON DESCT.]]-(Tabla3[[#This Row],[PRECIO CON DESCT.]]*$T$6))</f>
        <v>2.4255012599999999</v>
      </c>
      <c r="U4430" s="96"/>
      <c r="V4430" s="94">
        <f>Tabla3[[#This Row],[PRECIO %      en $]]*Tabla3[[#This Row],[PEDIDO ]]</f>
        <v>0</v>
      </c>
      <c r="W4430" s="57">
        <f>Tabla3[[#This Row],[PRECIO CON DESCT.]]*Tabla3[[#This Row],[PEDIDO ]]</f>
        <v>0</v>
      </c>
      <c r="X4430" s="58">
        <f>Tabla3[[#This Row],[PRECIO SIN %]]*Tabla3[[#This Row],[PEDIDO ]]</f>
        <v>0</v>
      </c>
    </row>
    <row r="4431" spans="1:24" ht="33" customHeight="1" x14ac:dyDescent="0.4">
      <c r="A4431" s="125">
        <v>7598252101833</v>
      </c>
      <c r="B4431" s="59" t="s">
        <v>424</v>
      </c>
      <c r="C4431" s="59" t="s">
        <v>56</v>
      </c>
      <c r="D44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31" s="119" t="s">
        <v>4893</v>
      </c>
      <c r="F4431" s="76" t="s">
        <v>537</v>
      </c>
      <c r="G44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31" s="78">
        <v>358</v>
      </c>
      <c r="J4431" s="52">
        <v>3.9777800000000001</v>
      </c>
      <c r="K4431" s="60">
        <f>Tabla3[[#This Row],[PRECIOS]]-Tabla3[[#This Row],[PRECIOS]]*10%</f>
        <v>3.5800019999999999</v>
      </c>
      <c r="L4431" s="101"/>
      <c r="M4431" s="61"/>
      <c r="N4431" s="55">
        <f>IFERROR(Tabla3[[#This Row],[PRECIOS]]-Tabla3[[#This Row],[PRECIOS]]*Tabla3[[#This Row],[% PRODUCTO]]," ")</f>
        <v>3.9777800000000001</v>
      </c>
      <c r="O4431" s="61"/>
      <c r="P4431" s="55">
        <f>IFERROR(Tabla3[[#This Row],[OCULTAR2]]-Tabla3[[#This Row],[OCULTAR2]]*Tabla3[[#This Row],[% LÍNEA]]," ")</f>
        <v>3.9777800000000001</v>
      </c>
      <c r="Q4431" s="56">
        <f>IFERROR(Tabla3[[#This Row],[% PRODUCTO]]+Tabla3[[#This Row],[% LÍNEA]]," ")</f>
        <v>0</v>
      </c>
      <c r="R4431" s="60">
        <f>Tabla3[[#This Row],[OCULTAR3]]</f>
        <v>3.9777800000000001</v>
      </c>
      <c r="S4431" s="60">
        <f>Tabla3[[#This Row],[PRECIO SIN %]]-Tabla3[[#This Row],[PRECIO SIN %]]*10%</f>
        <v>3.5800019999999999</v>
      </c>
      <c r="T4431" s="80">
        <f>(Tabla3[[#This Row],[PRECIO CON DESCT.]]-(Tabla3[[#This Row],[PRECIO CON DESCT.]]*$T$6))</f>
        <v>2.2554012600000002</v>
      </c>
      <c r="U4431" s="96"/>
      <c r="V4431" s="94">
        <f>Tabla3[[#This Row],[PRECIO %      en $]]*Tabla3[[#This Row],[PEDIDO ]]</f>
        <v>0</v>
      </c>
      <c r="W4431" s="57">
        <f>Tabla3[[#This Row],[PRECIO CON DESCT.]]*Tabla3[[#This Row],[PEDIDO ]]</f>
        <v>0</v>
      </c>
      <c r="X4431" s="58">
        <f>Tabla3[[#This Row],[PRECIO SIN %]]*Tabla3[[#This Row],[PEDIDO ]]</f>
        <v>0</v>
      </c>
    </row>
    <row r="4432" spans="1:24" ht="33" customHeight="1" x14ac:dyDescent="0.4">
      <c r="A4432" s="124">
        <v>7594001451389</v>
      </c>
      <c r="B4432" s="51" t="s">
        <v>424</v>
      </c>
      <c r="C4432" s="51" t="s">
        <v>427</v>
      </c>
      <c r="D44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32" s="118" t="s">
        <v>4894</v>
      </c>
      <c r="F4432" s="75" t="s">
        <v>526</v>
      </c>
      <c r="G44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32" s="77">
        <v>29</v>
      </c>
      <c r="J4432" s="52">
        <v>3.33</v>
      </c>
      <c r="K4432" s="53">
        <f>Tabla3[[#This Row],[PRECIOS]]-Tabla3[[#This Row],[PRECIOS]]*10%</f>
        <v>2.9969999999999999</v>
      </c>
      <c r="L4432" s="101"/>
      <c r="M4432" s="54"/>
      <c r="N4432" s="55">
        <f>IFERROR(Tabla3[[#This Row],[PRECIOS]]-Tabla3[[#This Row],[PRECIOS]]*Tabla3[[#This Row],[% PRODUCTO]]," ")</f>
        <v>3.33</v>
      </c>
      <c r="O4432" s="54"/>
      <c r="P4432" s="55">
        <f>IFERROR(Tabla3[[#This Row],[OCULTAR2]]-Tabla3[[#This Row],[OCULTAR2]]*Tabla3[[#This Row],[% LÍNEA]]," ")</f>
        <v>3.33</v>
      </c>
      <c r="Q4432" s="56">
        <f>IFERROR(Tabla3[[#This Row],[% PRODUCTO]]+Tabla3[[#This Row],[% LÍNEA]]," ")</f>
        <v>0</v>
      </c>
      <c r="R4432" s="53">
        <f>Tabla3[[#This Row],[OCULTAR3]]</f>
        <v>3.33</v>
      </c>
      <c r="S4432" s="53">
        <f>Tabla3[[#This Row],[PRECIO SIN %]]-Tabla3[[#This Row],[PRECIO SIN %]]*10%</f>
        <v>2.9969999999999999</v>
      </c>
      <c r="T4432" s="80">
        <f>(Tabla3[[#This Row],[PRECIO CON DESCT.]]-(Tabla3[[#This Row],[PRECIO CON DESCT.]]*$T$6))</f>
        <v>1.88811</v>
      </c>
      <c r="U4432" s="96"/>
      <c r="V4432" s="94">
        <f>Tabla3[[#This Row],[PRECIO %      en $]]*Tabla3[[#This Row],[PEDIDO ]]</f>
        <v>0</v>
      </c>
      <c r="W4432" s="57">
        <f>Tabla3[[#This Row],[PRECIO CON DESCT.]]*Tabla3[[#This Row],[PEDIDO ]]</f>
        <v>0</v>
      </c>
      <c r="X4432" s="58">
        <f>Tabla3[[#This Row],[PRECIO SIN %]]*Tabla3[[#This Row],[PEDIDO ]]</f>
        <v>0</v>
      </c>
    </row>
    <row r="4433" spans="1:24" ht="33" customHeight="1" x14ac:dyDescent="0.4">
      <c r="A4433" s="125">
        <v>7594001451402</v>
      </c>
      <c r="B4433" s="59" t="s">
        <v>424</v>
      </c>
      <c r="C4433" s="59" t="s">
        <v>427</v>
      </c>
      <c r="D44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33" s="119" t="s">
        <v>4895</v>
      </c>
      <c r="F4433" s="76" t="s">
        <v>526</v>
      </c>
      <c r="G44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33" s="78">
        <v>1</v>
      </c>
      <c r="J4433" s="52">
        <v>2.3111100000000002</v>
      </c>
      <c r="K4433" s="60">
        <f>Tabla3[[#This Row],[PRECIOS]]-Tabla3[[#This Row],[PRECIOS]]*10%</f>
        <v>2.0799990000000004</v>
      </c>
      <c r="L4433" s="101"/>
      <c r="M4433" s="61"/>
      <c r="N4433" s="55">
        <f>IFERROR(Tabla3[[#This Row],[PRECIOS]]-Tabla3[[#This Row],[PRECIOS]]*Tabla3[[#This Row],[% PRODUCTO]]," ")</f>
        <v>2.3111100000000002</v>
      </c>
      <c r="O4433" s="61"/>
      <c r="P4433" s="55">
        <f>IFERROR(Tabla3[[#This Row],[OCULTAR2]]-Tabla3[[#This Row],[OCULTAR2]]*Tabla3[[#This Row],[% LÍNEA]]," ")</f>
        <v>2.3111100000000002</v>
      </c>
      <c r="Q4433" s="56">
        <f>IFERROR(Tabla3[[#This Row],[% PRODUCTO]]+Tabla3[[#This Row],[% LÍNEA]]," ")</f>
        <v>0</v>
      </c>
      <c r="R4433" s="60">
        <f>Tabla3[[#This Row],[OCULTAR3]]</f>
        <v>2.3111100000000002</v>
      </c>
      <c r="S4433" s="60">
        <f>Tabla3[[#This Row],[PRECIO SIN %]]-Tabla3[[#This Row],[PRECIO SIN %]]*10%</f>
        <v>2.0799990000000004</v>
      </c>
      <c r="T4433" s="80">
        <f>(Tabla3[[#This Row],[PRECIO CON DESCT.]]-(Tabla3[[#This Row],[PRECIO CON DESCT.]]*$T$6))</f>
        <v>1.3103993700000003</v>
      </c>
      <c r="U4433" s="96"/>
      <c r="V4433" s="94">
        <f>Tabla3[[#This Row],[PRECIO %      en $]]*Tabla3[[#This Row],[PEDIDO ]]</f>
        <v>0</v>
      </c>
      <c r="W4433" s="57">
        <f>Tabla3[[#This Row],[PRECIO CON DESCT.]]*Tabla3[[#This Row],[PEDIDO ]]</f>
        <v>0</v>
      </c>
      <c r="X4433" s="58">
        <f>Tabla3[[#This Row],[PRECIO SIN %]]*Tabla3[[#This Row],[PEDIDO ]]</f>
        <v>0</v>
      </c>
    </row>
    <row r="4434" spans="1:24" ht="33" customHeight="1" x14ac:dyDescent="0.4">
      <c r="A4434" s="124" t="s">
        <v>487</v>
      </c>
      <c r="B4434" s="51" t="s">
        <v>424</v>
      </c>
      <c r="C4434" s="51" t="s">
        <v>166</v>
      </c>
      <c r="D44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34" s="118" t="s">
        <v>4896</v>
      </c>
      <c r="F4434" s="75" t="s">
        <v>537</v>
      </c>
      <c r="G44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34" s="77">
        <v>262</v>
      </c>
      <c r="J4434" s="52">
        <v>0.75556000000000001</v>
      </c>
      <c r="K4434" s="53">
        <f>Tabla3[[#This Row],[PRECIOS]]-Tabla3[[#This Row],[PRECIOS]]*10%</f>
        <v>0.68000400000000005</v>
      </c>
      <c r="L4434" s="101"/>
      <c r="M4434" s="54"/>
      <c r="N4434" s="55">
        <f>IFERROR(Tabla3[[#This Row],[PRECIOS]]-Tabla3[[#This Row],[PRECIOS]]*Tabla3[[#This Row],[% PRODUCTO]]," ")</f>
        <v>0.75556000000000001</v>
      </c>
      <c r="O4434" s="54"/>
      <c r="P4434" s="55">
        <f>IFERROR(Tabla3[[#This Row],[OCULTAR2]]-Tabla3[[#This Row],[OCULTAR2]]*Tabla3[[#This Row],[% LÍNEA]]," ")</f>
        <v>0.75556000000000001</v>
      </c>
      <c r="Q4434" s="56">
        <f>IFERROR(Tabla3[[#This Row],[% PRODUCTO]]+Tabla3[[#This Row],[% LÍNEA]]," ")</f>
        <v>0</v>
      </c>
      <c r="R4434" s="53">
        <f>Tabla3[[#This Row],[OCULTAR3]]</f>
        <v>0.75556000000000001</v>
      </c>
      <c r="S4434" s="53">
        <f>Tabla3[[#This Row],[PRECIO SIN %]]-Tabla3[[#This Row],[PRECIO SIN %]]*10%</f>
        <v>0.68000400000000005</v>
      </c>
      <c r="T4434" s="80">
        <f>(Tabla3[[#This Row],[PRECIO CON DESCT.]]-(Tabla3[[#This Row],[PRECIO CON DESCT.]]*$T$6))</f>
        <v>0.42840252000000001</v>
      </c>
      <c r="U4434" s="96"/>
      <c r="V4434" s="94">
        <f>Tabla3[[#This Row],[PRECIO %      en $]]*Tabla3[[#This Row],[PEDIDO ]]</f>
        <v>0</v>
      </c>
      <c r="W4434" s="57">
        <f>Tabla3[[#This Row],[PRECIO CON DESCT.]]*Tabla3[[#This Row],[PEDIDO ]]</f>
        <v>0</v>
      </c>
      <c r="X4434" s="58">
        <f>Tabla3[[#This Row],[PRECIO SIN %]]*Tabla3[[#This Row],[PEDIDO ]]</f>
        <v>0</v>
      </c>
    </row>
    <row r="4435" spans="1:24" ht="33" customHeight="1" x14ac:dyDescent="0.4">
      <c r="A4435" s="125">
        <v>6922954822146</v>
      </c>
      <c r="B4435" s="59" t="s">
        <v>424</v>
      </c>
      <c r="C4435" s="59" t="s">
        <v>440</v>
      </c>
      <c r="D44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35" s="119" t="s">
        <v>4897</v>
      </c>
      <c r="F4435" s="76" t="s">
        <v>526</v>
      </c>
      <c r="G44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35" s="78">
        <v>34</v>
      </c>
      <c r="J4435" s="52">
        <v>1.61111</v>
      </c>
      <c r="K4435" s="60">
        <f>Tabla3[[#This Row],[PRECIOS]]-Tabla3[[#This Row],[PRECIOS]]*10%</f>
        <v>1.449999</v>
      </c>
      <c r="L4435" s="101"/>
      <c r="M4435" s="61"/>
      <c r="N4435" s="55">
        <f>IFERROR(Tabla3[[#This Row],[PRECIOS]]-Tabla3[[#This Row],[PRECIOS]]*Tabla3[[#This Row],[% PRODUCTO]]," ")</f>
        <v>1.61111</v>
      </c>
      <c r="O4435" s="61"/>
      <c r="P4435" s="55">
        <f>IFERROR(Tabla3[[#This Row],[OCULTAR2]]-Tabla3[[#This Row],[OCULTAR2]]*Tabla3[[#This Row],[% LÍNEA]]," ")</f>
        <v>1.61111</v>
      </c>
      <c r="Q4435" s="56">
        <f>IFERROR(Tabla3[[#This Row],[% PRODUCTO]]+Tabla3[[#This Row],[% LÍNEA]]," ")</f>
        <v>0</v>
      </c>
      <c r="R4435" s="60">
        <f>Tabla3[[#This Row],[OCULTAR3]]</f>
        <v>1.61111</v>
      </c>
      <c r="S4435" s="60">
        <f>Tabla3[[#This Row],[PRECIO SIN %]]-Tabla3[[#This Row],[PRECIO SIN %]]*10%</f>
        <v>1.449999</v>
      </c>
      <c r="T4435" s="80">
        <f>(Tabla3[[#This Row],[PRECIO CON DESCT.]]-(Tabla3[[#This Row],[PRECIO CON DESCT.]]*$T$6))</f>
        <v>0.91349937000000003</v>
      </c>
      <c r="U4435" s="96"/>
      <c r="V4435" s="94">
        <f>Tabla3[[#This Row],[PRECIO %      en $]]*Tabla3[[#This Row],[PEDIDO ]]</f>
        <v>0</v>
      </c>
      <c r="W4435" s="57">
        <f>Tabla3[[#This Row],[PRECIO CON DESCT.]]*Tabla3[[#This Row],[PEDIDO ]]</f>
        <v>0</v>
      </c>
      <c r="X4435" s="58">
        <f>Tabla3[[#This Row],[PRECIO SIN %]]*Tabla3[[#This Row],[PEDIDO ]]</f>
        <v>0</v>
      </c>
    </row>
    <row r="4436" spans="1:24" ht="33" customHeight="1" x14ac:dyDescent="0.4">
      <c r="A4436" s="124">
        <v>645748578048</v>
      </c>
      <c r="B4436" s="51" t="s">
        <v>424</v>
      </c>
      <c r="C4436" s="51" t="s">
        <v>482</v>
      </c>
      <c r="D44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36" s="118" t="s">
        <v>4898</v>
      </c>
      <c r="F4436" s="75" t="s">
        <v>526</v>
      </c>
      <c r="G44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36" s="77">
        <v>49</v>
      </c>
      <c r="J4436" s="52">
        <v>2.9222199999999998</v>
      </c>
      <c r="K4436" s="53">
        <f>Tabla3[[#This Row],[PRECIOS]]-Tabla3[[#This Row],[PRECIOS]]*10%</f>
        <v>2.6299979999999996</v>
      </c>
      <c r="L4436" s="101"/>
      <c r="M4436" s="54"/>
      <c r="N4436" s="55">
        <f>IFERROR(Tabla3[[#This Row],[PRECIOS]]-Tabla3[[#This Row],[PRECIOS]]*Tabla3[[#This Row],[% PRODUCTO]]," ")</f>
        <v>2.9222199999999998</v>
      </c>
      <c r="O4436" s="54"/>
      <c r="P4436" s="55">
        <f>IFERROR(Tabla3[[#This Row],[OCULTAR2]]-Tabla3[[#This Row],[OCULTAR2]]*Tabla3[[#This Row],[% LÍNEA]]," ")</f>
        <v>2.9222199999999998</v>
      </c>
      <c r="Q4436" s="56">
        <f>IFERROR(Tabla3[[#This Row],[% PRODUCTO]]+Tabla3[[#This Row],[% LÍNEA]]," ")</f>
        <v>0</v>
      </c>
      <c r="R4436" s="53">
        <f>Tabla3[[#This Row],[OCULTAR3]]</f>
        <v>2.9222199999999998</v>
      </c>
      <c r="S4436" s="53">
        <f>Tabla3[[#This Row],[PRECIO SIN %]]-Tabla3[[#This Row],[PRECIO SIN %]]*10%</f>
        <v>2.6299979999999996</v>
      </c>
      <c r="T4436" s="80">
        <f>(Tabla3[[#This Row],[PRECIO CON DESCT.]]-(Tabla3[[#This Row],[PRECIO CON DESCT.]]*$T$6))</f>
        <v>1.6568987399999999</v>
      </c>
      <c r="U4436" s="96"/>
      <c r="V4436" s="94">
        <f>Tabla3[[#This Row],[PRECIO %      en $]]*Tabla3[[#This Row],[PEDIDO ]]</f>
        <v>0</v>
      </c>
      <c r="W4436" s="57">
        <f>Tabla3[[#This Row],[PRECIO CON DESCT.]]*Tabla3[[#This Row],[PEDIDO ]]</f>
        <v>0</v>
      </c>
      <c r="X4436" s="58">
        <f>Tabla3[[#This Row],[PRECIO SIN %]]*Tabla3[[#This Row],[PEDIDO ]]</f>
        <v>0</v>
      </c>
    </row>
    <row r="4437" spans="1:24" ht="33" customHeight="1" x14ac:dyDescent="0.4">
      <c r="A4437" s="125">
        <v>7502214983573</v>
      </c>
      <c r="B4437" s="59" t="s">
        <v>424</v>
      </c>
      <c r="C4437" s="59" t="s">
        <v>119</v>
      </c>
      <c r="D44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37" s="119" t="s">
        <v>4899</v>
      </c>
      <c r="F4437" s="76" t="s">
        <v>526</v>
      </c>
      <c r="G44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37" s="78">
        <v>6</v>
      </c>
      <c r="J4437" s="52">
        <v>4.5999999999999996</v>
      </c>
      <c r="K4437" s="60">
        <f>Tabla3[[#This Row],[PRECIOS]]-Tabla3[[#This Row],[PRECIOS]]*10%</f>
        <v>4.1399999999999997</v>
      </c>
      <c r="L4437" s="101"/>
      <c r="M4437" s="61"/>
      <c r="N4437" s="55">
        <f>IFERROR(Tabla3[[#This Row],[PRECIOS]]-Tabla3[[#This Row],[PRECIOS]]*Tabla3[[#This Row],[% PRODUCTO]]," ")</f>
        <v>4.5999999999999996</v>
      </c>
      <c r="O4437" s="61"/>
      <c r="P4437" s="55">
        <f>IFERROR(Tabla3[[#This Row],[OCULTAR2]]-Tabla3[[#This Row],[OCULTAR2]]*Tabla3[[#This Row],[% LÍNEA]]," ")</f>
        <v>4.5999999999999996</v>
      </c>
      <c r="Q4437" s="56">
        <f>IFERROR(Tabla3[[#This Row],[% PRODUCTO]]+Tabla3[[#This Row],[% LÍNEA]]," ")</f>
        <v>0</v>
      </c>
      <c r="R4437" s="60">
        <f>Tabla3[[#This Row],[OCULTAR3]]</f>
        <v>4.5999999999999996</v>
      </c>
      <c r="S4437" s="60">
        <f>Tabla3[[#This Row],[PRECIO SIN %]]-Tabla3[[#This Row],[PRECIO SIN %]]*10%</f>
        <v>4.1399999999999997</v>
      </c>
      <c r="T4437" s="80">
        <f>(Tabla3[[#This Row],[PRECIO CON DESCT.]]-(Tabla3[[#This Row],[PRECIO CON DESCT.]]*$T$6))</f>
        <v>2.6082000000000001</v>
      </c>
      <c r="U4437" s="96"/>
      <c r="V4437" s="94">
        <f>Tabla3[[#This Row],[PRECIO %      en $]]*Tabla3[[#This Row],[PEDIDO ]]</f>
        <v>0</v>
      </c>
      <c r="W4437" s="57">
        <f>Tabla3[[#This Row],[PRECIO CON DESCT.]]*Tabla3[[#This Row],[PEDIDO ]]</f>
        <v>0</v>
      </c>
      <c r="X4437" s="58">
        <f>Tabla3[[#This Row],[PRECIO SIN %]]*Tabla3[[#This Row],[PEDIDO ]]</f>
        <v>0</v>
      </c>
    </row>
    <row r="4438" spans="1:24" ht="33" customHeight="1" x14ac:dyDescent="0.4">
      <c r="A4438" s="124">
        <v>742033994634</v>
      </c>
      <c r="B4438" s="51" t="s">
        <v>424</v>
      </c>
      <c r="C4438" s="51" t="s">
        <v>482</v>
      </c>
      <c r="D44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38" s="118" t="s">
        <v>4900</v>
      </c>
      <c r="F4438" s="75" t="s">
        <v>526</v>
      </c>
      <c r="G44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38" s="77">
        <v>55</v>
      </c>
      <c r="J4438" s="52">
        <v>2.9777800000000001</v>
      </c>
      <c r="K4438" s="53">
        <f>Tabla3[[#This Row],[PRECIOS]]-Tabla3[[#This Row],[PRECIOS]]*10%</f>
        <v>2.680002</v>
      </c>
      <c r="L4438" s="101"/>
      <c r="M4438" s="54"/>
      <c r="N4438" s="55">
        <f>IFERROR(Tabla3[[#This Row],[PRECIOS]]-Tabla3[[#This Row],[PRECIOS]]*Tabla3[[#This Row],[% PRODUCTO]]," ")</f>
        <v>2.9777800000000001</v>
      </c>
      <c r="O4438" s="54"/>
      <c r="P4438" s="55">
        <f>IFERROR(Tabla3[[#This Row],[OCULTAR2]]-Tabla3[[#This Row],[OCULTAR2]]*Tabla3[[#This Row],[% LÍNEA]]," ")</f>
        <v>2.9777800000000001</v>
      </c>
      <c r="Q4438" s="56">
        <f>IFERROR(Tabla3[[#This Row],[% PRODUCTO]]+Tabla3[[#This Row],[% LÍNEA]]," ")</f>
        <v>0</v>
      </c>
      <c r="R4438" s="53">
        <f>Tabla3[[#This Row],[OCULTAR3]]</f>
        <v>2.9777800000000001</v>
      </c>
      <c r="S4438" s="53">
        <f>Tabla3[[#This Row],[PRECIO SIN %]]-Tabla3[[#This Row],[PRECIO SIN %]]*10%</f>
        <v>2.680002</v>
      </c>
      <c r="T4438" s="80">
        <f>(Tabla3[[#This Row],[PRECIO CON DESCT.]]-(Tabla3[[#This Row],[PRECIO CON DESCT.]]*$T$6))</f>
        <v>1.68840126</v>
      </c>
      <c r="U4438" s="96"/>
      <c r="V4438" s="94">
        <f>Tabla3[[#This Row],[PRECIO %      en $]]*Tabla3[[#This Row],[PEDIDO ]]</f>
        <v>0</v>
      </c>
      <c r="W4438" s="57">
        <f>Tabla3[[#This Row],[PRECIO CON DESCT.]]*Tabla3[[#This Row],[PEDIDO ]]</f>
        <v>0</v>
      </c>
      <c r="X4438" s="58">
        <f>Tabla3[[#This Row],[PRECIO SIN %]]*Tabla3[[#This Row],[PEDIDO ]]</f>
        <v>0</v>
      </c>
    </row>
    <row r="4439" spans="1:24" ht="33" customHeight="1" x14ac:dyDescent="0.4">
      <c r="A4439" s="125">
        <v>723592773403</v>
      </c>
      <c r="B4439" s="59" t="s">
        <v>424</v>
      </c>
      <c r="C4439" s="59" t="s">
        <v>162</v>
      </c>
      <c r="D44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39" s="119" t="s">
        <v>4901</v>
      </c>
      <c r="F4439" s="76" t="s">
        <v>526</v>
      </c>
      <c r="G44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39" s="78">
        <v>85</v>
      </c>
      <c r="J4439" s="52">
        <v>2.7777799999999999</v>
      </c>
      <c r="K4439" s="60">
        <f>Tabla3[[#This Row],[PRECIOS]]-Tabla3[[#This Row],[PRECIOS]]*10%</f>
        <v>2.5000019999999998</v>
      </c>
      <c r="L4439" s="101"/>
      <c r="M4439" s="61"/>
      <c r="N4439" s="55">
        <f>IFERROR(Tabla3[[#This Row],[PRECIOS]]-Tabla3[[#This Row],[PRECIOS]]*Tabla3[[#This Row],[% PRODUCTO]]," ")</f>
        <v>2.7777799999999999</v>
      </c>
      <c r="O4439" s="61"/>
      <c r="P4439" s="55">
        <f>IFERROR(Tabla3[[#This Row],[OCULTAR2]]-Tabla3[[#This Row],[OCULTAR2]]*Tabla3[[#This Row],[% LÍNEA]]," ")</f>
        <v>2.7777799999999999</v>
      </c>
      <c r="Q4439" s="56">
        <f>IFERROR(Tabla3[[#This Row],[% PRODUCTO]]+Tabla3[[#This Row],[% LÍNEA]]," ")</f>
        <v>0</v>
      </c>
      <c r="R4439" s="60">
        <f>Tabla3[[#This Row],[OCULTAR3]]</f>
        <v>2.7777799999999999</v>
      </c>
      <c r="S4439" s="60">
        <f>Tabla3[[#This Row],[PRECIO SIN %]]-Tabla3[[#This Row],[PRECIO SIN %]]*10%</f>
        <v>2.5000019999999998</v>
      </c>
      <c r="T4439" s="80">
        <f>(Tabla3[[#This Row],[PRECIO CON DESCT.]]-(Tabla3[[#This Row],[PRECIO CON DESCT.]]*$T$6))</f>
        <v>1.5750012600000001</v>
      </c>
      <c r="U4439" s="96"/>
      <c r="V4439" s="94">
        <f>Tabla3[[#This Row],[PRECIO %      en $]]*Tabla3[[#This Row],[PEDIDO ]]</f>
        <v>0</v>
      </c>
      <c r="W4439" s="57">
        <f>Tabla3[[#This Row],[PRECIO CON DESCT.]]*Tabla3[[#This Row],[PEDIDO ]]</f>
        <v>0</v>
      </c>
      <c r="X4439" s="58">
        <f>Tabla3[[#This Row],[PRECIO SIN %]]*Tabla3[[#This Row],[PEDIDO ]]</f>
        <v>0</v>
      </c>
    </row>
    <row r="4440" spans="1:24" ht="33" customHeight="1" x14ac:dyDescent="0.4">
      <c r="A4440" s="124" t="s">
        <v>488</v>
      </c>
      <c r="B4440" s="51" t="s">
        <v>424</v>
      </c>
      <c r="C4440" s="51" t="s">
        <v>489</v>
      </c>
      <c r="D44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40" s="118" t="s">
        <v>4902</v>
      </c>
      <c r="F4440" s="75" t="s">
        <v>537</v>
      </c>
      <c r="G44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40" s="77">
        <v>177</v>
      </c>
      <c r="J4440" s="52">
        <v>0.72221999999999997</v>
      </c>
      <c r="K4440" s="53">
        <f>Tabla3[[#This Row],[PRECIOS]]-Tabla3[[#This Row],[PRECIOS]]*10%</f>
        <v>0.64999799999999996</v>
      </c>
      <c r="L4440" s="101"/>
      <c r="M4440" s="54"/>
      <c r="N4440" s="55">
        <f>IFERROR(Tabla3[[#This Row],[PRECIOS]]-Tabla3[[#This Row],[PRECIOS]]*Tabla3[[#This Row],[% PRODUCTO]]," ")</f>
        <v>0.72221999999999997</v>
      </c>
      <c r="O4440" s="54"/>
      <c r="P4440" s="55">
        <f>IFERROR(Tabla3[[#This Row],[OCULTAR2]]-Tabla3[[#This Row],[OCULTAR2]]*Tabla3[[#This Row],[% LÍNEA]]," ")</f>
        <v>0.72221999999999997</v>
      </c>
      <c r="Q4440" s="56">
        <f>IFERROR(Tabla3[[#This Row],[% PRODUCTO]]+Tabla3[[#This Row],[% LÍNEA]]," ")</f>
        <v>0</v>
      </c>
      <c r="R4440" s="53">
        <f>Tabla3[[#This Row],[OCULTAR3]]</f>
        <v>0.72221999999999997</v>
      </c>
      <c r="S4440" s="53">
        <f>Tabla3[[#This Row],[PRECIO SIN %]]-Tabla3[[#This Row],[PRECIO SIN %]]*10%</f>
        <v>0.64999799999999996</v>
      </c>
      <c r="T4440" s="80">
        <f>(Tabla3[[#This Row],[PRECIO CON DESCT.]]-(Tabla3[[#This Row],[PRECIO CON DESCT.]]*$T$6))</f>
        <v>0.40949873999999997</v>
      </c>
      <c r="U4440" s="96"/>
      <c r="V4440" s="94">
        <f>Tabla3[[#This Row],[PRECIO %      en $]]*Tabla3[[#This Row],[PEDIDO ]]</f>
        <v>0</v>
      </c>
      <c r="W4440" s="57">
        <f>Tabla3[[#This Row],[PRECIO CON DESCT.]]*Tabla3[[#This Row],[PEDIDO ]]</f>
        <v>0</v>
      </c>
      <c r="X4440" s="58">
        <f>Tabla3[[#This Row],[PRECIO SIN %]]*Tabla3[[#This Row],[PEDIDO ]]</f>
        <v>0</v>
      </c>
    </row>
    <row r="4441" spans="1:24" ht="33" customHeight="1" x14ac:dyDescent="0.4">
      <c r="A4441" s="125" t="s">
        <v>490</v>
      </c>
      <c r="B4441" s="59" t="s">
        <v>424</v>
      </c>
      <c r="C4441" s="59" t="s">
        <v>489</v>
      </c>
      <c r="D44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41" s="119" t="s">
        <v>4903</v>
      </c>
      <c r="F4441" s="76" t="s">
        <v>537</v>
      </c>
      <c r="G44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41" s="78">
        <v>224</v>
      </c>
      <c r="J4441" s="52">
        <v>0.72221999999999997</v>
      </c>
      <c r="K4441" s="60">
        <f>Tabla3[[#This Row],[PRECIOS]]-Tabla3[[#This Row],[PRECIOS]]*10%</f>
        <v>0.64999799999999996</v>
      </c>
      <c r="L4441" s="101"/>
      <c r="M4441" s="61"/>
      <c r="N4441" s="55">
        <f>IFERROR(Tabla3[[#This Row],[PRECIOS]]-Tabla3[[#This Row],[PRECIOS]]*Tabla3[[#This Row],[% PRODUCTO]]," ")</f>
        <v>0.72221999999999997</v>
      </c>
      <c r="O4441" s="61"/>
      <c r="P4441" s="55">
        <f>IFERROR(Tabla3[[#This Row],[OCULTAR2]]-Tabla3[[#This Row],[OCULTAR2]]*Tabla3[[#This Row],[% LÍNEA]]," ")</f>
        <v>0.72221999999999997</v>
      </c>
      <c r="Q4441" s="56">
        <f>IFERROR(Tabla3[[#This Row],[% PRODUCTO]]+Tabla3[[#This Row],[% LÍNEA]]," ")</f>
        <v>0</v>
      </c>
      <c r="R4441" s="60">
        <f>Tabla3[[#This Row],[OCULTAR3]]</f>
        <v>0.72221999999999997</v>
      </c>
      <c r="S4441" s="60">
        <f>Tabla3[[#This Row],[PRECIO SIN %]]-Tabla3[[#This Row],[PRECIO SIN %]]*10%</f>
        <v>0.64999799999999996</v>
      </c>
      <c r="T4441" s="80">
        <f>(Tabla3[[#This Row],[PRECIO CON DESCT.]]-(Tabla3[[#This Row],[PRECIO CON DESCT.]]*$T$6))</f>
        <v>0.40949873999999997</v>
      </c>
      <c r="U4441" s="96"/>
      <c r="V4441" s="94">
        <f>Tabla3[[#This Row],[PRECIO %      en $]]*Tabla3[[#This Row],[PEDIDO ]]</f>
        <v>0</v>
      </c>
      <c r="W4441" s="57">
        <f>Tabla3[[#This Row],[PRECIO CON DESCT.]]*Tabla3[[#This Row],[PEDIDO ]]</f>
        <v>0</v>
      </c>
      <c r="X4441" s="58">
        <f>Tabla3[[#This Row],[PRECIO SIN %]]*Tabla3[[#This Row],[PEDIDO ]]</f>
        <v>0</v>
      </c>
    </row>
    <row r="4442" spans="1:24" ht="33" customHeight="1" x14ac:dyDescent="0.4">
      <c r="A4442" s="124">
        <v>7502214982576</v>
      </c>
      <c r="B4442" s="51" t="s">
        <v>424</v>
      </c>
      <c r="C4442" s="51" t="s">
        <v>119</v>
      </c>
      <c r="D44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42" s="118" t="s">
        <v>4904</v>
      </c>
      <c r="F4442" s="75" t="s">
        <v>526</v>
      </c>
      <c r="G44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42" s="77">
        <v>11</v>
      </c>
      <c r="J4442" s="52">
        <v>3.11111</v>
      </c>
      <c r="K4442" s="53">
        <f>Tabla3[[#This Row],[PRECIOS]]-Tabla3[[#This Row],[PRECIOS]]*10%</f>
        <v>2.7999990000000001</v>
      </c>
      <c r="L4442" s="101"/>
      <c r="M4442" s="54"/>
      <c r="N4442" s="55">
        <f>IFERROR(Tabla3[[#This Row],[PRECIOS]]-Tabla3[[#This Row],[PRECIOS]]*Tabla3[[#This Row],[% PRODUCTO]]," ")</f>
        <v>3.11111</v>
      </c>
      <c r="O4442" s="54"/>
      <c r="P4442" s="55">
        <f>IFERROR(Tabla3[[#This Row],[OCULTAR2]]-Tabla3[[#This Row],[OCULTAR2]]*Tabla3[[#This Row],[% LÍNEA]]," ")</f>
        <v>3.11111</v>
      </c>
      <c r="Q4442" s="56">
        <f>IFERROR(Tabla3[[#This Row],[% PRODUCTO]]+Tabla3[[#This Row],[% LÍNEA]]," ")</f>
        <v>0</v>
      </c>
      <c r="R4442" s="53">
        <f>Tabla3[[#This Row],[OCULTAR3]]</f>
        <v>3.11111</v>
      </c>
      <c r="S4442" s="53">
        <f>Tabla3[[#This Row],[PRECIO SIN %]]-Tabla3[[#This Row],[PRECIO SIN %]]*10%</f>
        <v>2.7999990000000001</v>
      </c>
      <c r="T4442" s="80">
        <f>(Tabla3[[#This Row],[PRECIO CON DESCT.]]-(Tabla3[[#This Row],[PRECIO CON DESCT.]]*$T$6))</f>
        <v>1.7639993700000001</v>
      </c>
      <c r="U4442" s="96"/>
      <c r="V4442" s="94">
        <f>Tabla3[[#This Row],[PRECIO %      en $]]*Tabla3[[#This Row],[PEDIDO ]]</f>
        <v>0</v>
      </c>
      <c r="W4442" s="57">
        <f>Tabla3[[#This Row],[PRECIO CON DESCT.]]*Tabla3[[#This Row],[PEDIDO ]]</f>
        <v>0</v>
      </c>
      <c r="X4442" s="58">
        <f>Tabla3[[#This Row],[PRECIO SIN %]]*Tabla3[[#This Row],[PEDIDO ]]</f>
        <v>0</v>
      </c>
    </row>
    <row r="4443" spans="1:24" ht="33" customHeight="1" x14ac:dyDescent="0.4">
      <c r="A4443" s="125">
        <v>723592773397</v>
      </c>
      <c r="B4443" s="59" t="s">
        <v>424</v>
      </c>
      <c r="C4443" s="59" t="s">
        <v>482</v>
      </c>
      <c r="D44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43" s="119" t="s">
        <v>4905</v>
      </c>
      <c r="F4443" s="76" t="s">
        <v>526</v>
      </c>
      <c r="G44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43" s="78">
        <v>78</v>
      </c>
      <c r="J4443" s="52">
        <v>2.74444</v>
      </c>
      <c r="K4443" s="60">
        <f>Tabla3[[#This Row],[PRECIOS]]-Tabla3[[#This Row],[PRECIOS]]*10%</f>
        <v>2.4699960000000001</v>
      </c>
      <c r="L4443" s="101"/>
      <c r="M4443" s="61"/>
      <c r="N4443" s="55">
        <f>IFERROR(Tabla3[[#This Row],[PRECIOS]]-Tabla3[[#This Row],[PRECIOS]]*Tabla3[[#This Row],[% PRODUCTO]]," ")</f>
        <v>2.74444</v>
      </c>
      <c r="O4443" s="61"/>
      <c r="P4443" s="55">
        <f>IFERROR(Tabla3[[#This Row],[OCULTAR2]]-Tabla3[[#This Row],[OCULTAR2]]*Tabla3[[#This Row],[% LÍNEA]]," ")</f>
        <v>2.74444</v>
      </c>
      <c r="Q4443" s="56">
        <f>IFERROR(Tabla3[[#This Row],[% PRODUCTO]]+Tabla3[[#This Row],[% LÍNEA]]," ")</f>
        <v>0</v>
      </c>
      <c r="R4443" s="60">
        <f>Tabla3[[#This Row],[OCULTAR3]]</f>
        <v>2.74444</v>
      </c>
      <c r="S4443" s="60">
        <f>Tabla3[[#This Row],[PRECIO SIN %]]-Tabla3[[#This Row],[PRECIO SIN %]]*10%</f>
        <v>2.4699960000000001</v>
      </c>
      <c r="T4443" s="80">
        <f>(Tabla3[[#This Row],[PRECIO CON DESCT.]]-(Tabla3[[#This Row],[PRECIO CON DESCT.]]*$T$6))</f>
        <v>1.55609748</v>
      </c>
      <c r="U4443" s="96"/>
      <c r="V4443" s="94">
        <f>Tabla3[[#This Row],[PRECIO %      en $]]*Tabla3[[#This Row],[PEDIDO ]]</f>
        <v>0</v>
      </c>
      <c r="W4443" s="57">
        <f>Tabla3[[#This Row],[PRECIO CON DESCT.]]*Tabla3[[#This Row],[PEDIDO ]]</f>
        <v>0</v>
      </c>
      <c r="X4443" s="58">
        <f>Tabla3[[#This Row],[PRECIO SIN %]]*Tabla3[[#This Row],[PEDIDO ]]</f>
        <v>0</v>
      </c>
    </row>
    <row r="4444" spans="1:24" ht="33" customHeight="1" x14ac:dyDescent="0.4">
      <c r="A4444" s="124">
        <v>723592773434</v>
      </c>
      <c r="B4444" s="51" t="s">
        <v>424</v>
      </c>
      <c r="C4444" s="51" t="s">
        <v>482</v>
      </c>
      <c r="D44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44" s="118" t="s">
        <v>4906</v>
      </c>
      <c r="F4444" s="75" t="s">
        <v>526</v>
      </c>
      <c r="G44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44" s="77">
        <v>24</v>
      </c>
      <c r="J4444" s="52">
        <v>7.1666699999999999</v>
      </c>
      <c r="K4444" s="53">
        <f>Tabla3[[#This Row],[PRECIOS]]-Tabla3[[#This Row],[PRECIOS]]*10%</f>
        <v>6.4500029999999997</v>
      </c>
      <c r="L4444" s="101"/>
      <c r="M4444" s="54"/>
      <c r="N4444" s="55">
        <f>IFERROR(Tabla3[[#This Row],[PRECIOS]]-Tabla3[[#This Row],[PRECIOS]]*Tabla3[[#This Row],[% PRODUCTO]]," ")</f>
        <v>7.1666699999999999</v>
      </c>
      <c r="O4444" s="54"/>
      <c r="P4444" s="55">
        <f>IFERROR(Tabla3[[#This Row],[OCULTAR2]]-Tabla3[[#This Row],[OCULTAR2]]*Tabla3[[#This Row],[% LÍNEA]]," ")</f>
        <v>7.1666699999999999</v>
      </c>
      <c r="Q4444" s="56">
        <f>IFERROR(Tabla3[[#This Row],[% PRODUCTO]]+Tabla3[[#This Row],[% LÍNEA]]," ")</f>
        <v>0</v>
      </c>
      <c r="R4444" s="53">
        <f>Tabla3[[#This Row],[OCULTAR3]]</f>
        <v>7.1666699999999999</v>
      </c>
      <c r="S4444" s="53">
        <f>Tabla3[[#This Row],[PRECIO SIN %]]-Tabla3[[#This Row],[PRECIO SIN %]]*10%</f>
        <v>6.4500029999999997</v>
      </c>
      <c r="T4444" s="80">
        <f>(Tabla3[[#This Row],[PRECIO CON DESCT.]]-(Tabla3[[#This Row],[PRECIO CON DESCT.]]*$T$6))</f>
        <v>4.0635018899999995</v>
      </c>
      <c r="U4444" s="96"/>
      <c r="V4444" s="94">
        <f>Tabla3[[#This Row],[PRECIO %      en $]]*Tabla3[[#This Row],[PEDIDO ]]</f>
        <v>0</v>
      </c>
      <c r="W4444" s="57">
        <f>Tabla3[[#This Row],[PRECIO CON DESCT.]]*Tabla3[[#This Row],[PEDIDO ]]</f>
        <v>0</v>
      </c>
      <c r="X4444" s="58">
        <f>Tabla3[[#This Row],[PRECIO SIN %]]*Tabla3[[#This Row],[PEDIDO ]]</f>
        <v>0</v>
      </c>
    </row>
    <row r="4445" spans="1:24" ht="33" customHeight="1" x14ac:dyDescent="0.4">
      <c r="A4445" s="125">
        <v>89061028001922</v>
      </c>
      <c r="B4445" s="59" t="s">
        <v>424</v>
      </c>
      <c r="C4445" s="59" t="s">
        <v>166</v>
      </c>
      <c r="D44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45" s="119" t="s">
        <v>4907</v>
      </c>
      <c r="F4445" s="76" t="s">
        <v>537</v>
      </c>
      <c r="G44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45" s="78">
        <v>480</v>
      </c>
      <c r="J4445" s="52">
        <v>0.51110999999999995</v>
      </c>
      <c r="K4445" s="60">
        <f>Tabla3[[#This Row],[PRECIOS]]-Tabla3[[#This Row],[PRECIOS]]*10%</f>
        <v>0.45999899999999994</v>
      </c>
      <c r="L4445" s="101"/>
      <c r="M4445" s="61"/>
      <c r="N4445" s="55">
        <f>IFERROR(Tabla3[[#This Row],[PRECIOS]]-Tabla3[[#This Row],[PRECIOS]]*Tabla3[[#This Row],[% PRODUCTO]]," ")</f>
        <v>0.51110999999999995</v>
      </c>
      <c r="O4445" s="61"/>
      <c r="P4445" s="55">
        <f>IFERROR(Tabla3[[#This Row],[OCULTAR2]]-Tabla3[[#This Row],[OCULTAR2]]*Tabla3[[#This Row],[% LÍNEA]]," ")</f>
        <v>0.51110999999999995</v>
      </c>
      <c r="Q4445" s="56">
        <f>IFERROR(Tabla3[[#This Row],[% PRODUCTO]]+Tabla3[[#This Row],[% LÍNEA]]," ")</f>
        <v>0</v>
      </c>
      <c r="R4445" s="60">
        <f>Tabla3[[#This Row],[OCULTAR3]]</f>
        <v>0.51110999999999995</v>
      </c>
      <c r="S4445" s="60">
        <f>Tabla3[[#This Row],[PRECIO SIN %]]-Tabla3[[#This Row],[PRECIO SIN %]]*10%</f>
        <v>0.45999899999999994</v>
      </c>
      <c r="T4445" s="80">
        <f>(Tabla3[[#This Row],[PRECIO CON DESCT.]]-(Tabla3[[#This Row],[PRECIO CON DESCT.]]*$T$6))</f>
        <v>0.28979937</v>
      </c>
      <c r="U4445" s="96"/>
      <c r="V4445" s="94">
        <f>Tabla3[[#This Row],[PRECIO %      en $]]*Tabla3[[#This Row],[PEDIDO ]]</f>
        <v>0</v>
      </c>
      <c r="W4445" s="57">
        <f>Tabla3[[#This Row],[PRECIO CON DESCT.]]*Tabla3[[#This Row],[PEDIDO ]]</f>
        <v>0</v>
      </c>
      <c r="X4445" s="58">
        <f>Tabla3[[#This Row],[PRECIO SIN %]]*Tabla3[[#This Row],[PEDIDO ]]</f>
        <v>0</v>
      </c>
    </row>
    <row r="4446" spans="1:24" ht="33" customHeight="1" x14ac:dyDescent="0.4">
      <c r="A4446" s="124" t="s">
        <v>491</v>
      </c>
      <c r="B4446" s="51" t="s">
        <v>424</v>
      </c>
      <c r="C4446" s="51" t="s">
        <v>489</v>
      </c>
      <c r="D44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46" s="118" t="s">
        <v>4908</v>
      </c>
      <c r="F4446" s="75" t="s">
        <v>537</v>
      </c>
      <c r="G44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46" s="77">
        <v>303</v>
      </c>
      <c r="J4446" s="52">
        <v>0.72221999999999997</v>
      </c>
      <c r="K4446" s="53">
        <f>Tabla3[[#This Row],[PRECIOS]]-Tabla3[[#This Row],[PRECIOS]]*10%</f>
        <v>0.64999799999999996</v>
      </c>
      <c r="L4446" s="101"/>
      <c r="M4446" s="54"/>
      <c r="N4446" s="55">
        <f>IFERROR(Tabla3[[#This Row],[PRECIOS]]-Tabla3[[#This Row],[PRECIOS]]*Tabla3[[#This Row],[% PRODUCTO]]," ")</f>
        <v>0.72221999999999997</v>
      </c>
      <c r="O4446" s="54"/>
      <c r="P4446" s="55">
        <f>IFERROR(Tabla3[[#This Row],[OCULTAR2]]-Tabla3[[#This Row],[OCULTAR2]]*Tabla3[[#This Row],[% LÍNEA]]," ")</f>
        <v>0.72221999999999997</v>
      </c>
      <c r="Q4446" s="56">
        <f>IFERROR(Tabla3[[#This Row],[% PRODUCTO]]+Tabla3[[#This Row],[% LÍNEA]]," ")</f>
        <v>0</v>
      </c>
      <c r="R4446" s="53">
        <f>Tabla3[[#This Row],[OCULTAR3]]</f>
        <v>0.72221999999999997</v>
      </c>
      <c r="S4446" s="53">
        <f>Tabla3[[#This Row],[PRECIO SIN %]]-Tabla3[[#This Row],[PRECIO SIN %]]*10%</f>
        <v>0.64999799999999996</v>
      </c>
      <c r="T4446" s="80">
        <f>(Tabla3[[#This Row],[PRECIO CON DESCT.]]-(Tabla3[[#This Row],[PRECIO CON DESCT.]]*$T$6))</f>
        <v>0.40949873999999997</v>
      </c>
      <c r="U4446" s="96"/>
      <c r="V4446" s="94">
        <f>Tabla3[[#This Row],[PRECIO %      en $]]*Tabla3[[#This Row],[PEDIDO ]]</f>
        <v>0</v>
      </c>
      <c r="W4446" s="57">
        <f>Tabla3[[#This Row],[PRECIO CON DESCT.]]*Tabla3[[#This Row],[PEDIDO ]]</f>
        <v>0</v>
      </c>
      <c r="X4446" s="58">
        <f>Tabla3[[#This Row],[PRECIO SIN %]]*Tabla3[[#This Row],[PEDIDO ]]</f>
        <v>0</v>
      </c>
    </row>
    <row r="4447" spans="1:24" ht="33" customHeight="1" x14ac:dyDescent="0.4">
      <c r="A4447" s="125" t="s">
        <v>492</v>
      </c>
      <c r="B4447" s="59" t="s">
        <v>424</v>
      </c>
      <c r="C4447" s="59" t="s">
        <v>489</v>
      </c>
      <c r="D44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47" s="119" t="s">
        <v>4909</v>
      </c>
      <c r="F4447" s="76" t="s">
        <v>537</v>
      </c>
      <c r="G44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47" s="78">
        <v>242</v>
      </c>
      <c r="J4447" s="52">
        <v>0.72221999999999997</v>
      </c>
      <c r="K4447" s="60">
        <f>Tabla3[[#This Row],[PRECIOS]]-Tabla3[[#This Row],[PRECIOS]]*10%</f>
        <v>0.64999799999999996</v>
      </c>
      <c r="L4447" s="101"/>
      <c r="M4447" s="61"/>
      <c r="N4447" s="55">
        <f>IFERROR(Tabla3[[#This Row],[PRECIOS]]-Tabla3[[#This Row],[PRECIOS]]*Tabla3[[#This Row],[% PRODUCTO]]," ")</f>
        <v>0.72221999999999997</v>
      </c>
      <c r="O4447" s="61"/>
      <c r="P4447" s="55">
        <f>IFERROR(Tabla3[[#This Row],[OCULTAR2]]-Tabla3[[#This Row],[OCULTAR2]]*Tabla3[[#This Row],[% LÍNEA]]," ")</f>
        <v>0.72221999999999997</v>
      </c>
      <c r="Q4447" s="56">
        <f>IFERROR(Tabla3[[#This Row],[% PRODUCTO]]+Tabla3[[#This Row],[% LÍNEA]]," ")</f>
        <v>0</v>
      </c>
      <c r="R4447" s="60">
        <f>Tabla3[[#This Row],[OCULTAR3]]</f>
        <v>0.72221999999999997</v>
      </c>
      <c r="S4447" s="60">
        <f>Tabla3[[#This Row],[PRECIO SIN %]]-Tabla3[[#This Row],[PRECIO SIN %]]*10%</f>
        <v>0.64999799999999996</v>
      </c>
      <c r="T4447" s="80">
        <f>(Tabla3[[#This Row],[PRECIO CON DESCT.]]-(Tabla3[[#This Row],[PRECIO CON DESCT.]]*$T$6))</f>
        <v>0.40949873999999997</v>
      </c>
      <c r="U4447" s="96"/>
      <c r="V4447" s="94">
        <f>Tabla3[[#This Row],[PRECIO %      en $]]*Tabla3[[#This Row],[PEDIDO ]]</f>
        <v>0</v>
      </c>
      <c r="W4447" s="57">
        <f>Tabla3[[#This Row],[PRECIO CON DESCT.]]*Tabla3[[#This Row],[PEDIDO ]]</f>
        <v>0</v>
      </c>
      <c r="X4447" s="58">
        <f>Tabla3[[#This Row],[PRECIO SIN %]]*Tabla3[[#This Row],[PEDIDO ]]</f>
        <v>0</v>
      </c>
    </row>
    <row r="4448" spans="1:24" ht="33" customHeight="1" x14ac:dyDescent="0.4">
      <c r="A4448" s="124" t="s">
        <v>493</v>
      </c>
      <c r="B4448" s="51" t="s">
        <v>424</v>
      </c>
      <c r="C4448" s="51" t="s">
        <v>489</v>
      </c>
      <c r="D44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48" s="118" t="s">
        <v>4910</v>
      </c>
      <c r="F4448" s="75" t="s">
        <v>537</v>
      </c>
      <c r="G44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48" s="77">
        <v>391</v>
      </c>
      <c r="J4448" s="52">
        <v>0.72221999999999997</v>
      </c>
      <c r="K4448" s="53">
        <f>Tabla3[[#This Row],[PRECIOS]]-Tabla3[[#This Row],[PRECIOS]]*10%</f>
        <v>0.64999799999999996</v>
      </c>
      <c r="L4448" s="101"/>
      <c r="M4448" s="54"/>
      <c r="N4448" s="55">
        <f>IFERROR(Tabla3[[#This Row],[PRECIOS]]-Tabla3[[#This Row],[PRECIOS]]*Tabla3[[#This Row],[% PRODUCTO]]," ")</f>
        <v>0.72221999999999997</v>
      </c>
      <c r="O4448" s="54"/>
      <c r="P4448" s="55">
        <f>IFERROR(Tabla3[[#This Row],[OCULTAR2]]-Tabla3[[#This Row],[OCULTAR2]]*Tabla3[[#This Row],[% LÍNEA]]," ")</f>
        <v>0.72221999999999997</v>
      </c>
      <c r="Q4448" s="56">
        <f>IFERROR(Tabla3[[#This Row],[% PRODUCTO]]+Tabla3[[#This Row],[% LÍNEA]]," ")</f>
        <v>0</v>
      </c>
      <c r="R4448" s="53">
        <f>Tabla3[[#This Row],[OCULTAR3]]</f>
        <v>0.72221999999999997</v>
      </c>
      <c r="S4448" s="53">
        <f>Tabla3[[#This Row],[PRECIO SIN %]]-Tabla3[[#This Row],[PRECIO SIN %]]*10%</f>
        <v>0.64999799999999996</v>
      </c>
      <c r="T4448" s="80">
        <f>(Tabla3[[#This Row],[PRECIO CON DESCT.]]-(Tabla3[[#This Row],[PRECIO CON DESCT.]]*$T$6))</f>
        <v>0.40949873999999997</v>
      </c>
      <c r="U4448" s="96"/>
      <c r="V4448" s="94">
        <f>Tabla3[[#This Row],[PRECIO %      en $]]*Tabla3[[#This Row],[PEDIDO ]]</f>
        <v>0</v>
      </c>
      <c r="W4448" s="57">
        <f>Tabla3[[#This Row],[PRECIO CON DESCT.]]*Tabla3[[#This Row],[PEDIDO ]]</f>
        <v>0</v>
      </c>
      <c r="X4448" s="58">
        <f>Tabla3[[#This Row],[PRECIO SIN %]]*Tabla3[[#This Row],[PEDIDO ]]</f>
        <v>0</v>
      </c>
    </row>
    <row r="4449" spans="1:24" ht="33" customHeight="1" x14ac:dyDescent="0.4">
      <c r="A4449" s="125">
        <v>6922954822115</v>
      </c>
      <c r="B4449" s="59" t="s">
        <v>424</v>
      </c>
      <c r="C4449" s="59" t="s">
        <v>440</v>
      </c>
      <c r="D44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49" s="119" t="s">
        <v>4911</v>
      </c>
      <c r="F4449" s="76" t="s">
        <v>526</v>
      </c>
      <c r="G44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49" s="78">
        <v>69</v>
      </c>
      <c r="J4449" s="52">
        <v>1.61111</v>
      </c>
      <c r="K4449" s="60">
        <f>Tabla3[[#This Row],[PRECIOS]]-Tabla3[[#This Row],[PRECIOS]]*10%</f>
        <v>1.449999</v>
      </c>
      <c r="L4449" s="101"/>
      <c r="M4449" s="61"/>
      <c r="N4449" s="55">
        <f>IFERROR(Tabla3[[#This Row],[PRECIOS]]-Tabla3[[#This Row],[PRECIOS]]*Tabla3[[#This Row],[% PRODUCTO]]," ")</f>
        <v>1.61111</v>
      </c>
      <c r="O4449" s="61"/>
      <c r="P4449" s="55">
        <f>IFERROR(Tabla3[[#This Row],[OCULTAR2]]-Tabla3[[#This Row],[OCULTAR2]]*Tabla3[[#This Row],[% LÍNEA]]," ")</f>
        <v>1.61111</v>
      </c>
      <c r="Q4449" s="56">
        <f>IFERROR(Tabla3[[#This Row],[% PRODUCTO]]+Tabla3[[#This Row],[% LÍNEA]]," ")</f>
        <v>0</v>
      </c>
      <c r="R4449" s="60">
        <f>Tabla3[[#This Row],[OCULTAR3]]</f>
        <v>1.61111</v>
      </c>
      <c r="S4449" s="60">
        <f>Tabla3[[#This Row],[PRECIO SIN %]]-Tabla3[[#This Row],[PRECIO SIN %]]*10%</f>
        <v>1.449999</v>
      </c>
      <c r="T4449" s="80">
        <f>(Tabla3[[#This Row],[PRECIO CON DESCT.]]-(Tabla3[[#This Row],[PRECIO CON DESCT.]]*$T$6))</f>
        <v>0.91349937000000003</v>
      </c>
      <c r="U4449" s="96"/>
      <c r="V4449" s="94">
        <f>Tabla3[[#This Row],[PRECIO %      en $]]*Tabla3[[#This Row],[PEDIDO ]]</f>
        <v>0</v>
      </c>
      <c r="W4449" s="57">
        <f>Tabla3[[#This Row],[PRECIO CON DESCT.]]*Tabla3[[#This Row],[PEDIDO ]]</f>
        <v>0</v>
      </c>
      <c r="X4449" s="58">
        <f>Tabla3[[#This Row],[PRECIO SIN %]]*Tabla3[[#This Row],[PEDIDO ]]</f>
        <v>0</v>
      </c>
    </row>
    <row r="4450" spans="1:24" ht="33" customHeight="1" x14ac:dyDescent="0.4">
      <c r="A4450" s="124">
        <v>7502214985195</v>
      </c>
      <c r="B4450" s="51" t="s">
        <v>424</v>
      </c>
      <c r="C4450" s="51" t="s">
        <v>119</v>
      </c>
      <c r="D44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50" s="118" t="s">
        <v>4912</v>
      </c>
      <c r="F4450" s="75" t="s">
        <v>526</v>
      </c>
      <c r="G44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50" s="77">
        <v>2</v>
      </c>
      <c r="J4450" s="52">
        <v>6.2222200000000001</v>
      </c>
      <c r="K4450" s="53">
        <f>Tabla3[[#This Row],[PRECIOS]]-Tabla3[[#This Row],[PRECIOS]]*10%</f>
        <v>5.5999980000000003</v>
      </c>
      <c r="L4450" s="101"/>
      <c r="M4450" s="54"/>
      <c r="N4450" s="55">
        <f>IFERROR(Tabla3[[#This Row],[PRECIOS]]-Tabla3[[#This Row],[PRECIOS]]*Tabla3[[#This Row],[% PRODUCTO]]," ")</f>
        <v>6.2222200000000001</v>
      </c>
      <c r="O4450" s="54"/>
      <c r="P4450" s="55">
        <f>IFERROR(Tabla3[[#This Row],[OCULTAR2]]-Tabla3[[#This Row],[OCULTAR2]]*Tabla3[[#This Row],[% LÍNEA]]," ")</f>
        <v>6.2222200000000001</v>
      </c>
      <c r="Q4450" s="56">
        <f>IFERROR(Tabla3[[#This Row],[% PRODUCTO]]+Tabla3[[#This Row],[% LÍNEA]]," ")</f>
        <v>0</v>
      </c>
      <c r="R4450" s="53">
        <f>Tabla3[[#This Row],[OCULTAR3]]</f>
        <v>6.2222200000000001</v>
      </c>
      <c r="S4450" s="53">
        <f>Tabla3[[#This Row],[PRECIO SIN %]]-Tabla3[[#This Row],[PRECIO SIN %]]*10%</f>
        <v>5.5999980000000003</v>
      </c>
      <c r="T4450" s="80">
        <f>(Tabla3[[#This Row],[PRECIO CON DESCT.]]-(Tabla3[[#This Row],[PRECIO CON DESCT.]]*$T$6))</f>
        <v>3.5279987400000001</v>
      </c>
      <c r="U4450" s="96"/>
      <c r="V4450" s="94">
        <f>Tabla3[[#This Row],[PRECIO %      en $]]*Tabla3[[#This Row],[PEDIDO ]]</f>
        <v>0</v>
      </c>
      <c r="W4450" s="57">
        <f>Tabla3[[#This Row],[PRECIO CON DESCT.]]*Tabla3[[#This Row],[PEDIDO ]]</f>
        <v>0</v>
      </c>
      <c r="X4450" s="58">
        <f>Tabla3[[#This Row],[PRECIO SIN %]]*Tabla3[[#This Row],[PEDIDO ]]</f>
        <v>0</v>
      </c>
    </row>
    <row r="4451" spans="1:24" ht="33" customHeight="1" x14ac:dyDescent="0.4">
      <c r="A4451" s="125">
        <v>89061028001921</v>
      </c>
      <c r="B4451" s="59" t="s">
        <v>424</v>
      </c>
      <c r="C4451" s="59" t="s">
        <v>166</v>
      </c>
      <c r="D44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51" s="119" t="s">
        <v>4913</v>
      </c>
      <c r="F4451" s="76" t="s">
        <v>537</v>
      </c>
      <c r="G44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51" s="78">
        <v>564</v>
      </c>
      <c r="J4451" s="52">
        <v>0.51110999999999995</v>
      </c>
      <c r="K4451" s="60">
        <f>Tabla3[[#This Row],[PRECIOS]]-Tabla3[[#This Row],[PRECIOS]]*10%</f>
        <v>0.45999899999999994</v>
      </c>
      <c r="L4451" s="101"/>
      <c r="M4451" s="61"/>
      <c r="N4451" s="55">
        <f>IFERROR(Tabla3[[#This Row],[PRECIOS]]-Tabla3[[#This Row],[PRECIOS]]*Tabla3[[#This Row],[% PRODUCTO]]," ")</f>
        <v>0.51110999999999995</v>
      </c>
      <c r="O4451" s="61"/>
      <c r="P4451" s="55">
        <f>IFERROR(Tabla3[[#This Row],[OCULTAR2]]-Tabla3[[#This Row],[OCULTAR2]]*Tabla3[[#This Row],[% LÍNEA]]," ")</f>
        <v>0.51110999999999995</v>
      </c>
      <c r="Q4451" s="56">
        <f>IFERROR(Tabla3[[#This Row],[% PRODUCTO]]+Tabla3[[#This Row],[% LÍNEA]]," ")</f>
        <v>0</v>
      </c>
      <c r="R4451" s="60">
        <f>Tabla3[[#This Row],[OCULTAR3]]</f>
        <v>0.51110999999999995</v>
      </c>
      <c r="S4451" s="60">
        <f>Tabla3[[#This Row],[PRECIO SIN %]]-Tabla3[[#This Row],[PRECIO SIN %]]*10%</f>
        <v>0.45999899999999994</v>
      </c>
      <c r="T4451" s="80">
        <f>(Tabla3[[#This Row],[PRECIO CON DESCT.]]-(Tabla3[[#This Row],[PRECIO CON DESCT.]]*$T$6))</f>
        <v>0.28979937</v>
      </c>
      <c r="U4451" s="96"/>
      <c r="V4451" s="94">
        <f>Tabla3[[#This Row],[PRECIO %      en $]]*Tabla3[[#This Row],[PEDIDO ]]</f>
        <v>0</v>
      </c>
      <c r="W4451" s="57">
        <f>Tabla3[[#This Row],[PRECIO CON DESCT.]]*Tabla3[[#This Row],[PEDIDO ]]</f>
        <v>0</v>
      </c>
      <c r="X4451" s="58">
        <f>Tabla3[[#This Row],[PRECIO SIN %]]*Tabla3[[#This Row],[PEDIDO ]]</f>
        <v>0</v>
      </c>
    </row>
    <row r="4452" spans="1:24" ht="33" customHeight="1" x14ac:dyDescent="0.4">
      <c r="A4452" s="124">
        <v>723592773502</v>
      </c>
      <c r="B4452" s="51" t="s">
        <v>424</v>
      </c>
      <c r="C4452" s="51" t="s">
        <v>482</v>
      </c>
      <c r="D44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52" s="118" t="s">
        <v>4914</v>
      </c>
      <c r="F4452" s="75" t="s">
        <v>526</v>
      </c>
      <c r="G44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52" s="77">
        <v>20</v>
      </c>
      <c r="J4452" s="52">
        <v>2.76667</v>
      </c>
      <c r="K4452" s="53">
        <f>Tabla3[[#This Row],[PRECIOS]]-Tabla3[[#This Row],[PRECIOS]]*10%</f>
        <v>2.4900029999999997</v>
      </c>
      <c r="L4452" s="101"/>
      <c r="M4452" s="54"/>
      <c r="N4452" s="55">
        <f>IFERROR(Tabla3[[#This Row],[PRECIOS]]-Tabla3[[#This Row],[PRECIOS]]*Tabla3[[#This Row],[% PRODUCTO]]," ")</f>
        <v>2.76667</v>
      </c>
      <c r="O4452" s="54"/>
      <c r="P4452" s="55">
        <f>IFERROR(Tabla3[[#This Row],[OCULTAR2]]-Tabla3[[#This Row],[OCULTAR2]]*Tabla3[[#This Row],[% LÍNEA]]," ")</f>
        <v>2.76667</v>
      </c>
      <c r="Q4452" s="56">
        <f>IFERROR(Tabla3[[#This Row],[% PRODUCTO]]+Tabla3[[#This Row],[% LÍNEA]]," ")</f>
        <v>0</v>
      </c>
      <c r="R4452" s="53">
        <f>Tabla3[[#This Row],[OCULTAR3]]</f>
        <v>2.76667</v>
      </c>
      <c r="S4452" s="53">
        <f>Tabla3[[#This Row],[PRECIO SIN %]]-Tabla3[[#This Row],[PRECIO SIN %]]*10%</f>
        <v>2.4900029999999997</v>
      </c>
      <c r="T4452" s="80">
        <f>(Tabla3[[#This Row],[PRECIO CON DESCT.]]-(Tabla3[[#This Row],[PRECIO CON DESCT.]]*$T$6))</f>
        <v>1.5687018899999998</v>
      </c>
      <c r="U4452" s="96"/>
      <c r="V4452" s="94">
        <f>Tabla3[[#This Row],[PRECIO %      en $]]*Tabla3[[#This Row],[PEDIDO ]]</f>
        <v>0</v>
      </c>
      <c r="W4452" s="57">
        <f>Tabla3[[#This Row],[PRECIO CON DESCT.]]*Tabla3[[#This Row],[PEDIDO ]]</f>
        <v>0</v>
      </c>
      <c r="X4452" s="58">
        <f>Tabla3[[#This Row],[PRECIO SIN %]]*Tabla3[[#This Row],[PEDIDO ]]</f>
        <v>0</v>
      </c>
    </row>
    <row r="4453" spans="1:24" ht="33" customHeight="1" x14ac:dyDescent="0.4">
      <c r="A4453" s="125">
        <v>6922954822153</v>
      </c>
      <c r="B4453" s="59" t="s">
        <v>424</v>
      </c>
      <c r="C4453" s="59" t="s">
        <v>440</v>
      </c>
      <c r="D44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53" s="119" t="s">
        <v>4915</v>
      </c>
      <c r="F4453" s="76" t="s">
        <v>526</v>
      </c>
      <c r="G44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53" s="78">
        <v>76</v>
      </c>
      <c r="J4453" s="52">
        <v>1.61111</v>
      </c>
      <c r="K4453" s="60">
        <f>Tabla3[[#This Row],[PRECIOS]]-Tabla3[[#This Row],[PRECIOS]]*10%</f>
        <v>1.449999</v>
      </c>
      <c r="L4453" s="101"/>
      <c r="M4453" s="61"/>
      <c r="N4453" s="55">
        <f>IFERROR(Tabla3[[#This Row],[PRECIOS]]-Tabla3[[#This Row],[PRECIOS]]*Tabla3[[#This Row],[% PRODUCTO]]," ")</f>
        <v>1.61111</v>
      </c>
      <c r="O4453" s="61"/>
      <c r="P4453" s="55">
        <f>IFERROR(Tabla3[[#This Row],[OCULTAR2]]-Tabla3[[#This Row],[OCULTAR2]]*Tabla3[[#This Row],[% LÍNEA]]," ")</f>
        <v>1.61111</v>
      </c>
      <c r="Q4453" s="56">
        <f>IFERROR(Tabla3[[#This Row],[% PRODUCTO]]+Tabla3[[#This Row],[% LÍNEA]]," ")</f>
        <v>0</v>
      </c>
      <c r="R4453" s="60">
        <f>Tabla3[[#This Row],[OCULTAR3]]</f>
        <v>1.61111</v>
      </c>
      <c r="S4453" s="60">
        <f>Tabla3[[#This Row],[PRECIO SIN %]]-Tabla3[[#This Row],[PRECIO SIN %]]*10%</f>
        <v>1.449999</v>
      </c>
      <c r="T4453" s="80">
        <f>(Tabla3[[#This Row],[PRECIO CON DESCT.]]-(Tabla3[[#This Row],[PRECIO CON DESCT.]]*$T$6))</f>
        <v>0.91349937000000003</v>
      </c>
      <c r="U4453" s="96"/>
      <c r="V4453" s="94">
        <f>Tabla3[[#This Row],[PRECIO %      en $]]*Tabla3[[#This Row],[PEDIDO ]]</f>
        <v>0</v>
      </c>
      <c r="W4453" s="57">
        <f>Tabla3[[#This Row],[PRECIO CON DESCT.]]*Tabla3[[#This Row],[PEDIDO ]]</f>
        <v>0</v>
      </c>
      <c r="X4453" s="58">
        <f>Tabla3[[#This Row],[PRECIO SIN %]]*Tabla3[[#This Row],[PEDIDO ]]</f>
        <v>0</v>
      </c>
    </row>
    <row r="4454" spans="1:24" ht="33" customHeight="1" x14ac:dyDescent="0.4">
      <c r="A4454" s="124">
        <v>7502214982811</v>
      </c>
      <c r="B4454" s="51" t="s">
        <v>424</v>
      </c>
      <c r="C4454" s="51" t="s">
        <v>119</v>
      </c>
      <c r="D44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54" s="118" t="s">
        <v>4916</v>
      </c>
      <c r="F4454" s="75" t="s">
        <v>526</v>
      </c>
      <c r="G44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54" s="77">
        <v>17</v>
      </c>
      <c r="J4454" s="52">
        <v>5.0444399999999998</v>
      </c>
      <c r="K4454" s="53">
        <f>Tabla3[[#This Row],[PRECIOS]]-Tabla3[[#This Row],[PRECIOS]]*10%</f>
        <v>4.5399959999999995</v>
      </c>
      <c r="L4454" s="101"/>
      <c r="M4454" s="54"/>
      <c r="N4454" s="55">
        <f>IFERROR(Tabla3[[#This Row],[PRECIOS]]-Tabla3[[#This Row],[PRECIOS]]*Tabla3[[#This Row],[% PRODUCTO]]," ")</f>
        <v>5.0444399999999998</v>
      </c>
      <c r="O4454" s="54"/>
      <c r="P4454" s="55">
        <f>IFERROR(Tabla3[[#This Row],[OCULTAR2]]-Tabla3[[#This Row],[OCULTAR2]]*Tabla3[[#This Row],[% LÍNEA]]," ")</f>
        <v>5.0444399999999998</v>
      </c>
      <c r="Q4454" s="56">
        <f>IFERROR(Tabla3[[#This Row],[% PRODUCTO]]+Tabla3[[#This Row],[% LÍNEA]]," ")</f>
        <v>0</v>
      </c>
      <c r="R4454" s="53">
        <f>Tabla3[[#This Row],[OCULTAR3]]</f>
        <v>5.0444399999999998</v>
      </c>
      <c r="S4454" s="53">
        <f>Tabla3[[#This Row],[PRECIO SIN %]]-Tabla3[[#This Row],[PRECIO SIN %]]*10%</f>
        <v>4.5399959999999995</v>
      </c>
      <c r="T4454" s="80">
        <f>(Tabla3[[#This Row],[PRECIO CON DESCT.]]-(Tabla3[[#This Row],[PRECIO CON DESCT.]]*$T$6))</f>
        <v>2.8601974799999996</v>
      </c>
      <c r="U4454" s="96"/>
      <c r="V4454" s="94">
        <f>Tabla3[[#This Row],[PRECIO %      en $]]*Tabla3[[#This Row],[PEDIDO ]]</f>
        <v>0</v>
      </c>
      <c r="W4454" s="57">
        <f>Tabla3[[#This Row],[PRECIO CON DESCT.]]*Tabla3[[#This Row],[PEDIDO ]]</f>
        <v>0</v>
      </c>
      <c r="X4454" s="58">
        <f>Tabla3[[#This Row],[PRECIO SIN %]]*Tabla3[[#This Row],[PEDIDO ]]</f>
        <v>0</v>
      </c>
    </row>
    <row r="4455" spans="1:24" ht="33" customHeight="1" x14ac:dyDescent="0.4">
      <c r="A4455" s="125">
        <v>89061028001924</v>
      </c>
      <c r="B4455" s="59" t="s">
        <v>424</v>
      </c>
      <c r="C4455" s="59" t="s">
        <v>166</v>
      </c>
      <c r="D44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55" s="119" t="s">
        <v>4917</v>
      </c>
      <c r="F4455" s="76" t="s">
        <v>537</v>
      </c>
      <c r="G44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55" s="78">
        <v>300</v>
      </c>
      <c r="J4455" s="52">
        <v>0.75556000000000001</v>
      </c>
      <c r="K4455" s="60">
        <f>Tabla3[[#This Row],[PRECIOS]]-Tabla3[[#This Row],[PRECIOS]]*10%</f>
        <v>0.68000400000000005</v>
      </c>
      <c r="L4455" s="101"/>
      <c r="M4455" s="61"/>
      <c r="N4455" s="55">
        <f>IFERROR(Tabla3[[#This Row],[PRECIOS]]-Tabla3[[#This Row],[PRECIOS]]*Tabla3[[#This Row],[% PRODUCTO]]," ")</f>
        <v>0.75556000000000001</v>
      </c>
      <c r="O4455" s="61"/>
      <c r="P4455" s="55">
        <f>IFERROR(Tabla3[[#This Row],[OCULTAR2]]-Tabla3[[#This Row],[OCULTAR2]]*Tabla3[[#This Row],[% LÍNEA]]," ")</f>
        <v>0.75556000000000001</v>
      </c>
      <c r="Q4455" s="56">
        <f>IFERROR(Tabla3[[#This Row],[% PRODUCTO]]+Tabla3[[#This Row],[% LÍNEA]]," ")</f>
        <v>0</v>
      </c>
      <c r="R4455" s="60">
        <f>Tabla3[[#This Row],[OCULTAR3]]</f>
        <v>0.75556000000000001</v>
      </c>
      <c r="S4455" s="60">
        <f>Tabla3[[#This Row],[PRECIO SIN %]]-Tabla3[[#This Row],[PRECIO SIN %]]*10%</f>
        <v>0.68000400000000005</v>
      </c>
      <c r="T4455" s="80">
        <f>(Tabla3[[#This Row],[PRECIO CON DESCT.]]-(Tabla3[[#This Row],[PRECIO CON DESCT.]]*$T$6))</f>
        <v>0.42840252000000001</v>
      </c>
      <c r="U4455" s="96"/>
      <c r="V4455" s="94">
        <f>Tabla3[[#This Row],[PRECIO %      en $]]*Tabla3[[#This Row],[PEDIDO ]]</f>
        <v>0</v>
      </c>
      <c r="W4455" s="57">
        <f>Tabla3[[#This Row],[PRECIO CON DESCT.]]*Tabla3[[#This Row],[PEDIDO ]]</f>
        <v>0</v>
      </c>
      <c r="X4455" s="58">
        <f>Tabla3[[#This Row],[PRECIO SIN %]]*Tabla3[[#This Row],[PEDIDO ]]</f>
        <v>0</v>
      </c>
    </row>
    <row r="4456" spans="1:24" ht="33" customHeight="1" x14ac:dyDescent="0.4">
      <c r="A4456" s="124">
        <v>742033994672</v>
      </c>
      <c r="B4456" s="51" t="s">
        <v>424</v>
      </c>
      <c r="C4456" s="51" t="s">
        <v>482</v>
      </c>
      <c r="D44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56" s="118" t="s">
        <v>4918</v>
      </c>
      <c r="F4456" s="75" t="s">
        <v>526</v>
      </c>
      <c r="G44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56" s="77">
        <v>44</v>
      </c>
      <c r="J4456" s="52">
        <v>2.88889</v>
      </c>
      <c r="K4456" s="53">
        <f>Tabla3[[#This Row],[PRECIOS]]-Tabla3[[#This Row],[PRECIOS]]*10%</f>
        <v>2.6000009999999998</v>
      </c>
      <c r="L4456" s="101"/>
      <c r="M4456" s="54"/>
      <c r="N4456" s="55">
        <f>IFERROR(Tabla3[[#This Row],[PRECIOS]]-Tabla3[[#This Row],[PRECIOS]]*Tabla3[[#This Row],[% PRODUCTO]]," ")</f>
        <v>2.88889</v>
      </c>
      <c r="O4456" s="54"/>
      <c r="P4456" s="55">
        <f>IFERROR(Tabla3[[#This Row],[OCULTAR2]]-Tabla3[[#This Row],[OCULTAR2]]*Tabla3[[#This Row],[% LÍNEA]]," ")</f>
        <v>2.88889</v>
      </c>
      <c r="Q4456" s="56">
        <f>IFERROR(Tabla3[[#This Row],[% PRODUCTO]]+Tabla3[[#This Row],[% LÍNEA]]," ")</f>
        <v>0</v>
      </c>
      <c r="R4456" s="53">
        <f>Tabla3[[#This Row],[OCULTAR3]]</f>
        <v>2.88889</v>
      </c>
      <c r="S4456" s="53">
        <f>Tabla3[[#This Row],[PRECIO SIN %]]-Tabla3[[#This Row],[PRECIO SIN %]]*10%</f>
        <v>2.6000009999999998</v>
      </c>
      <c r="T4456" s="80">
        <f>(Tabla3[[#This Row],[PRECIO CON DESCT.]]-(Tabla3[[#This Row],[PRECIO CON DESCT.]]*$T$6))</f>
        <v>1.6380006299999998</v>
      </c>
      <c r="U4456" s="96"/>
      <c r="V4456" s="94">
        <f>Tabla3[[#This Row],[PRECIO %      en $]]*Tabla3[[#This Row],[PEDIDO ]]</f>
        <v>0</v>
      </c>
      <c r="W4456" s="57">
        <f>Tabla3[[#This Row],[PRECIO CON DESCT.]]*Tabla3[[#This Row],[PEDIDO ]]</f>
        <v>0</v>
      </c>
      <c r="X4456" s="58">
        <f>Tabla3[[#This Row],[PRECIO SIN %]]*Tabla3[[#This Row],[PEDIDO ]]</f>
        <v>0</v>
      </c>
    </row>
    <row r="4457" spans="1:24" ht="33" customHeight="1" x14ac:dyDescent="0.4">
      <c r="A4457" s="125">
        <v>6922954822122</v>
      </c>
      <c r="B4457" s="59" t="s">
        <v>424</v>
      </c>
      <c r="C4457" s="59" t="s">
        <v>440</v>
      </c>
      <c r="D44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57" s="119" t="s">
        <v>4919</v>
      </c>
      <c r="F4457" s="76" t="s">
        <v>526</v>
      </c>
      <c r="G44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57" s="78">
        <v>47</v>
      </c>
      <c r="J4457" s="52">
        <v>1.61111</v>
      </c>
      <c r="K4457" s="60">
        <f>Tabla3[[#This Row],[PRECIOS]]-Tabla3[[#This Row],[PRECIOS]]*10%</f>
        <v>1.449999</v>
      </c>
      <c r="L4457" s="101"/>
      <c r="M4457" s="61"/>
      <c r="N4457" s="55">
        <f>IFERROR(Tabla3[[#This Row],[PRECIOS]]-Tabla3[[#This Row],[PRECIOS]]*Tabla3[[#This Row],[% PRODUCTO]]," ")</f>
        <v>1.61111</v>
      </c>
      <c r="O4457" s="61"/>
      <c r="P4457" s="55">
        <f>IFERROR(Tabla3[[#This Row],[OCULTAR2]]-Tabla3[[#This Row],[OCULTAR2]]*Tabla3[[#This Row],[% LÍNEA]]," ")</f>
        <v>1.61111</v>
      </c>
      <c r="Q4457" s="56">
        <f>IFERROR(Tabla3[[#This Row],[% PRODUCTO]]+Tabla3[[#This Row],[% LÍNEA]]," ")</f>
        <v>0</v>
      </c>
      <c r="R4457" s="60">
        <f>Tabla3[[#This Row],[OCULTAR3]]</f>
        <v>1.61111</v>
      </c>
      <c r="S4457" s="60">
        <f>Tabla3[[#This Row],[PRECIO SIN %]]-Tabla3[[#This Row],[PRECIO SIN %]]*10%</f>
        <v>1.449999</v>
      </c>
      <c r="T4457" s="80">
        <f>(Tabla3[[#This Row],[PRECIO CON DESCT.]]-(Tabla3[[#This Row],[PRECIO CON DESCT.]]*$T$6))</f>
        <v>0.91349937000000003</v>
      </c>
      <c r="U4457" s="96"/>
      <c r="V4457" s="94">
        <f>Tabla3[[#This Row],[PRECIO %      en $]]*Tabla3[[#This Row],[PEDIDO ]]</f>
        <v>0</v>
      </c>
      <c r="W4457" s="57">
        <f>Tabla3[[#This Row],[PRECIO CON DESCT.]]*Tabla3[[#This Row],[PEDIDO ]]</f>
        <v>0</v>
      </c>
      <c r="X4457" s="58">
        <f>Tabla3[[#This Row],[PRECIO SIN %]]*Tabla3[[#This Row],[PEDIDO ]]</f>
        <v>0</v>
      </c>
    </row>
    <row r="4458" spans="1:24" ht="33" customHeight="1" x14ac:dyDescent="0.4">
      <c r="A4458" s="124">
        <v>742033994658</v>
      </c>
      <c r="B4458" s="51" t="s">
        <v>424</v>
      </c>
      <c r="C4458" s="51" t="s">
        <v>482</v>
      </c>
      <c r="D44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58" s="118" t="s">
        <v>4920</v>
      </c>
      <c r="F4458" s="75" t="s">
        <v>526</v>
      </c>
      <c r="G44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58" s="77">
        <v>54</v>
      </c>
      <c r="J4458" s="52">
        <v>2.9777800000000001</v>
      </c>
      <c r="K4458" s="53">
        <f>Tabla3[[#This Row],[PRECIOS]]-Tabla3[[#This Row],[PRECIOS]]*10%</f>
        <v>2.680002</v>
      </c>
      <c r="L4458" s="101"/>
      <c r="M4458" s="54"/>
      <c r="N4458" s="55">
        <f>IFERROR(Tabla3[[#This Row],[PRECIOS]]-Tabla3[[#This Row],[PRECIOS]]*Tabla3[[#This Row],[% PRODUCTO]]," ")</f>
        <v>2.9777800000000001</v>
      </c>
      <c r="O4458" s="54"/>
      <c r="P4458" s="55">
        <f>IFERROR(Tabla3[[#This Row],[OCULTAR2]]-Tabla3[[#This Row],[OCULTAR2]]*Tabla3[[#This Row],[% LÍNEA]]," ")</f>
        <v>2.9777800000000001</v>
      </c>
      <c r="Q4458" s="56">
        <f>IFERROR(Tabla3[[#This Row],[% PRODUCTO]]+Tabla3[[#This Row],[% LÍNEA]]," ")</f>
        <v>0</v>
      </c>
      <c r="R4458" s="53">
        <f>Tabla3[[#This Row],[OCULTAR3]]</f>
        <v>2.9777800000000001</v>
      </c>
      <c r="S4458" s="53">
        <f>Tabla3[[#This Row],[PRECIO SIN %]]-Tabla3[[#This Row],[PRECIO SIN %]]*10%</f>
        <v>2.680002</v>
      </c>
      <c r="T4458" s="80">
        <f>(Tabla3[[#This Row],[PRECIO CON DESCT.]]-(Tabla3[[#This Row],[PRECIO CON DESCT.]]*$T$6))</f>
        <v>1.68840126</v>
      </c>
      <c r="U4458" s="96"/>
      <c r="V4458" s="94">
        <f>Tabla3[[#This Row],[PRECIO %      en $]]*Tabla3[[#This Row],[PEDIDO ]]</f>
        <v>0</v>
      </c>
      <c r="W4458" s="57">
        <f>Tabla3[[#This Row],[PRECIO CON DESCT.]]*Tabla3[[#This Row],[PEDIDO ]]</f>
        <v>0</v>
      </c>
      <c r="X4458" s="58">
        <f>Tabla3[[#This Row],[PRECIO SIN %]]*Tabla3[[#This Row],[PEDIDO ]]</f>
        <v>0</v>
      </c>
    </row>
    <row r="4459" spans="1:24" ht="33" customHeight="1" x14ac:dyDescent="0.4">
      <c r="A4459" s="125" t="s">
        <v>494</v>
      </c>
      <c r="B4459" s="59" t="s">
        <v>424</v>
      </c>
      <c r="C4459" s="59" t="s">
        <v>119</v>
      </c>
      <c r="D44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459" s="119" t="s">
        <v>4921</v>
      </c>
      <c r="F4459" s="76" t="s">
        <v>526</v>
      </c>
      <c r="G44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459" s="78">
        <v>21</v>
      </c>
      <c r="J4459" s="52">
        <v>5.75556</v>
      </c>
      <c r="K4459" s="60">
        <f>Tabla3[[#This Row],[PRECIOS]]-Tabla3[[#This Row],[PRECIOS]]*10%</f>
        <v>5.1800040000000003</v>
      </c>
      <c r="L4459" s="101" t="s">
        <v>5327</v>
      </c>
      <c r="M4459" s="61"/>
      <c r="N4459" s="55">
        <f>IFERROR(Tabla3[[#This Row],[PRECIOS]]-Tabla3[[#This Row],[PRECIOS]]*Tabla3[[#This Row],[% PRODUCTO]]," ")</f>
        <v>5.75556</v>
      </c>
      <c r="O4459" s="61"/>
      <c r="P4459" s="55">
        <f>IFERROR(Tabla3[[#This Row],[OCULTAR2]]-Tabla3[[#This Row],[OCULTAR2]]*Tabla3[[#This Row],[% LÍNEA]]," ")</f>
        <v>5.75556</v>
      </c>
      <c r="Q4459" s="56">
        <f>IFERROR(Tabla3[[#This Row],[% PRODUCTO]]+Tabla3[[#This Row],[% LÍNEA]]," ")</f>
        <v>0</v>
      </c>
      <c r="R4459" s="60">
        <f>Tabla3[[#This Row],[OCULTAR3]]</f>
        <v>5.75556</v>
      </c>
      <c r="S4459" s="60">
        <f>Tabla3[[#This Row],[PRECIO SIN %]]-Tabla3[[#This Row],[PRECIO SIN %]]*10%</f>
        <v>5.1800040000000003</v>
      </c>
      <c r="T4459" s="80">
        <f>(Tabla3[[#This Row],[PRECIO CON DESCT.]]-(Tabla3[[#This Row],[PRECIO CON DESCT.]]*$T$6))</f>
        <v>3.2634025200000005</v>
      </c>
      <c r="U4459" s="96"/>
      <c r="V4459" s="94">
        <f>Tabla3[[#This Row],[PRECIO %      en $]]*Tabla3[[#This Row],[PEDIDO ]]</f>
        <v>0</v>
      </c>
      <c r="W4459" s="57">
        <f>Tabla3[[#This Row],[PRECIO CON DESCT.]]*Tabla3[[#This Row],[PEDIDO ]]</f>
        <v>0</v>
      </c>
      <c r="X4459" s="58">
        <f>Tabla3[[#This Row],[PRECIO SIN %]]*Tabla3[[#This Row],[PEDIDO ]]</f>
        <v>0</v>
      </c>
    </row>
    <row r="4460" spans="1:24" ht="33" customHeight="1" x14ac:dyDescent="0.4">
      <c r="A4460" s="124" t="s">
        <v>495</v>
      </c>
      <c r="B4460" s="51" t="s">
        <v>424</v>
      </c>
      <c r="C4460" s="51" t="s">
        <v>119</v>
      </c>
      <c r="D44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460" s="118" t="s">
        <v>4922</v>
      </c>
      <c r="F4460" s="75" t="s">
        <v>526</v>
      </c>
      <c r="G44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460" s="77">
        <v>11</v>
      </c>
      <c r="J4460" s="52">
        <v>5.5555599999999998</v>
      </c>
      <c r="K4460" s="53">
        <f>Tabla3[[#This Row],[PRECIOS]]-Tabla3[[#This Row],[PRECIOS]]*10%</f>
        <v>5.0000039999999997</v>
      </c>
      <c r="L4460" s="101" t="s">
        <v>5327</v>
      </c>
      <c r="M4460" s="54"/>
      <c r="N4460" s="55">
        <f>IFERROR(Tabla3[[#This Row],[PRECIOS]]-Tabla3[[#This Row],[PRECIOS]]*Tabla3[[#This Row],[% PRODUCTO]]," ")</f>
        <v>5.5555599999999998</v>
      </c>
      <c r="O4460" s="54"/>
      <c r="P4460" s="55">
        <f>IFERROR(Tabla3[[#This Row],[OCULTAR2]]-Tabla3[[#This Row],[OCULTAR2]]*Tabla3[[#This Row],[% LÍNEA]]," ")</f>
        <v>5.5555599999999998</v>
      </c>
      <c r="Q4460" s="56">
        <f>IFERROR(Tabla3[[#This Row],[% PRODUCTO]]+Tabla3[[#This Row],[% LÍNEA]]," ")</f>
        <v>0</v>
      </c>
      <c r="R4460" s="53">
        <f>Tabla3[[#This Row],[OCULTAR3]]</f>
        <v>5.5555599999999998</v>
      </c>
      <c r="S4460" s="53">
        <f>Tabla3[[#This Row],[PRECIO SIN %]]-Tabla3[[#This Row],[PRECIO SIN %]]*10%</f>
        <v>5.0000039999999997</v>
      </c>
      <c r="T4460" s="80">
        <f>(Tabla3[[#This Row],[PRECIO CON DESCT.]]-(Tabla3[[#This Row],[PRECIO CON DESCT.]]*$T$6))</f>
        <v>3.1500025200000001</v>
      </c>
      <c r="U4460" s="96"/>
      <c r="V4460" s="94">
        <f>Tabla3[[#This Row],[PRECIO %      en $]]*Tabla3[[#This Row],[PEDIDO ]]</f>
        <v>0</v>
      </c>
      <c r="W4460" s="57">
        <f>Tabla3[[#This Row],[PRECIO CON DESCT.]]*Tabla3[[#This Row],[PEDIDO ]]</f>
        <v>0</v>
      </c>
      <c r="X4460" s="58">
        <f>Tabla3[[#This Row],[PRECIO SIN %]]*Tabla3[[#This Row],[PEDIDO ]]</f>
        <v>0</v>
      </c>
    </row>
    <row r="4461" spans="1:24" ht="33" customHeight="1" x14ac:dyDescent="0.4">
      <c r="A4461" s="125">
        <v>7599740000119</v>
      </c>
      <c r="B4461" s="59" t="s">
        <v>424</v>
      </c>
      <c r="C4461" s="59" t="s">
        <v>458</v>
      </c>
      <c r="D44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61" s="119" t="s">
        <v>4923</v>
      </c>
      <c r="F4461" s="76" t="s">
        <v>526</v>
      </c>
      <c r="G44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61" s="78">
        <v>30</v>
      </c>
      <c r="J4461" s="52">
        <v>54.877780000000001</v>
      </c>
      <c r="K4461" s="60">
        <f>Tabla3[[#This Row],[PRECIOS]]-Tabla3[[#This Row],[PRECIOS]]*10%</f>
        <v>49.390002000000003</v>
      </c>
      <c r="L4461" s="101"/>
      <c r="M4461" s="61"/>
      <c r="N4461" s="55">
        <f>IFERROR(Tabla3[[#This Row],[PRECIOS]]-Tabla3[[#This Row],[PRECIOS]]*Tabla3[[#This Row],[% PRODUCTO]]," ")</f>
        <v>54.877780000000001</v>
      </c>
      <c r="O4461" s="61"/>
      <c r="P4461" s="55">
        <f>IFERROR(Tabla3[[#This Row],[OCULTAR2]]-Tabla3[[#This Row],[OCULTAR2]]*Tabla3[[#This Row],[% LÍNEA]]," ")</f>
        <v>54.877780000000001</v>
      </c>
      <c r="Q4461" s="56">
        <f>IFERROR(Tabla3[[#This Row],[% PRODUCTO]]+Tabla3[[#This Row],[% LÍNEA]]," ")</f>
        <v>0</v>
      </c>
      <c r="R4461" s="60">
        <f>Tabla3[[#This Row],[OCULTAR3]]</f>
        <v>54.877780000000001</v>
      </c>
      <c r="S4461" s="60">
        <f>Tabla3[[#This Row],[PRECIO SIN %]]-Tabla3[[#This Row],[PRECIO SIN %]]*10%</f>
        <v>49.390002000000003</v>
      </c>
      <c r="T4461" s="80">
        <f>(Tabla3[[#This Row],[PRECIO CON DESCT.]]-(Tabla3[[#This Row],[PRECIO CON DESCT.]]*$T$6))</f>
        <v>31.115701260000002</v>
      </c>
      <c r="U4461" s="96"/>
      <c r="V4461" s="94">
        <f>Tabla3[[#This Row],[PRECIO %      en $]]*Tabla3[[#This Row],[PEDIDO ]]</f>
        <v>0</v>
      </c>
      <c r="W4461" s="57">
        <f>Tabla3[[#This Row],[PRECIO CON DESCT.]]*Tabla3[[#This Row],[PEDIDO ]]</f>
        <v>0</v>
      </c>
      <c r="X4461" s="58">
        <f>Tabla3[[#This Row],[PRECIO SIN %]]*Tabla3[[#This Row],[PEDIDO ]]</f>
        <v>0</v>
      </c>
    </row>
    <row r="4462" spans="1:24" ht="33" customHeight="1" x14ac:dyDescent="0.4">
      <c r="A4462" s="124">
        <v>7597134000073</v>
      </c>
      <c r="B4462" s="51" t="s">
        <v>424</v>
      </c>
      <c r="C4462" s="51" t="s">
        <v>426</v>
      </c>
      <c r="D44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62" s="118" t="s">
        <v>4924</v>
      </c>
      <c r="F4462" s="75" t="s">
        <v>537</v>
      </c>
      <c r="G44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62" s="77">
        <v>66</v>
      </c>
      <c r="J4462" s="52">
        <v>3.88889</v>
      </c>
      <c r="K4462" s="53">
        <f>Tabla3[[#This Row],[PRECIOS]]-Tabla3[[#This Row],[PRECIOS]]*10%</f>
        <v>3.5000010000000001</v>
      </c>
      <c r="L4462" s="101"/>
      <c r="M4462" s="54"/>
      <c r="N4462" s="55">
        <f>IFERROR(Tabla3[[#This Row],[PRECIOS]]-Tabla3[[#This Row],[PRECIOS]]*Tabla3[[#This Row],[% PRODUCTO]]," ")</f>
        <v>3.88889</v>
      </c>
      <c r="O4462" s="54"/>
      <c r="P4462" s="55">
        <f>IFERROR(Tabla3[[#This Row],[OCULTAR2]]-Tabla3[[#This Row],[OCULTAR2]]*Tabla3[[#This Row],[% LÍNEA]]," ")</f>
        <v>3.88889</v>
      </c>
      <c r="Q4462" s="56">
        <f>IFERROR(Tabla3[[#This Row],[% PRODUCTO]]+Tabla3[[#This Row],[% LÍNEA]]," ")</f>
        <v>0</v>
      </c>
      <c r="R4462" s="53">
        <f>Tabla3[[#This Row],[OCULTAR3]]</f>
        <v>3.88889</v>
      </c>
      <c r="S4462" s="53">
        <f>Tabla3[[#This Row],[PRECIO SIN %]]-Tabla3[[#This Row],[PRECIO SIN %]]*10%</f>
        <v>3.5000010000000001</v>
      </c>
      <c r="T4462" s="80">
        <f>(Tabla3[[#This Row],[PRECIO CON DESCT.]]-(Tabla3[[#This Row],[PRECIO CON DESCT.]]*$T$6))</f>
        <v>2.2050006299999998</v>
      </c>
      <c r="U4462" s="96"/>
      <c r="V4462" s="94">
        <f>Tabla3[[#This Row],[PRECIO %      en $]]*Tabla3[[#This Row],[PEDIDO ]]</f>
        <v>0</v>
      </c>
      <c r="W4462" s="57">
        <f>Tabla3[[#This Row],[PRECIO CON DESCT.]]*Tabla3[[#This Row],[PEDIDO ]]</f>
        <v>0</v>
      </c>
      <c r="X4462" s="58">
        <f>Tabla3[[#This Row],[PRECIO SIN %]]*Tabla3[[#This Row],[PEDIDO ]]</f>
        <v>0</v>
      </c>
    </row>
    <row r="4463" spans="1:24" ht="33" customHeight="1" x14ac:dyDescent="0.4">
      <c r="A4463" s="125">
        <v>859581006846</v>
      </c>
      <c r="B4463" s="59" t="s">
        <v>424</v>
      </c>
      <c r="C4463" s="59" t="s">
        <v>496</v>
      </c>
      <c r="D44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63" s="119" t="s">
        <v>4925</v>
      </c>
      <c r="F4463" s="76" t="s">
        <v>526</v>
      </c>
      <c r="G44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63" s="78">
        <v>67</v>
      </c>
      <c r="J4463" s="52">
        <v>3.0222199999999999</v>
      </c>
      <c r="K4463" s="60">
        <f>Tabla3[[#This Row],[PRECIOS]]-Tabla3[[#This Row],[PRECIOS]]*10%</f>
        <v>2.7199979999999999</v>
      </c>
      <c r="L4463" s="101"/>
      <c r="M4463" s="61"/>
      <c r="N4463" s="55">
        <f>IFERROR(Tabla3[[#This Row],[PRECIOS]]-Tabla3[[#This Row],[PRECIOS]]*Tabla3[[#This Row],[% PRODUCTO]]," ")</f>
        <v>3.0222199999999999</v>
      </c>
      <c r="O4463" s="61"/>
      <c r="P4463" s="55">
        <f>IFERROR(Tabla3[[#This Row],[OCULTAR2]]-Tabla3[[#This Row],[OCULTAR2]]*Tabla3[[#This Row],[% LÍNEA]]," ")</f>
        <v>3.0222199999999999</v>
      </c>
      <c r="Q4463" s="56">
        <f>IFERROR(Tabla3[[#This Row],[% PRODUCTO]]+Tabla3[[#This Row],[% LÍNEA]]," ")</f>
        <v>0</v>
      </c>
      <c r="R4463" s="60">
        <f>Tabla3[[#This Row],[OCULTAR3]]</f>
        <v>3.0222199999999999</v>
      </c>
      <c r="S4463" s="60">
        <f>Tabla3[[#This Row],[PRECIO SIN %]]-Tabla3[[#This Row],[PRECIO SIN %]]*10%</f>
        <v>2.7199979999999999</v>
      </c>
      <c r="T4463" s="80">
        <f>(Tabla3[[#This Row],[PRECIO CON DESCT.]]-(Tabla3[[#This Row],[PRECIO CON DESCT.]]*$T$6))</f>
        <v>1.7135987399999999</v>
      </c>
      <c r="U4463" s="96"/>
      <c r="V4463" s="94">
        <f>Tabla3[[#This Row],[PRECIO %      en $]]*Tabla3[[#This Row],[PEDIDO ]]</f>
        <v>0</v>
      </c>
      <c r="W4463" s="57">
        <f>Tabla3[[#This Row],[PRECIO CON DESCT.]]*Tabla3[[#This Row],[PEDIDO ]]</f>
        <v>0</v>
      </c>
      <c r="X4463" s="58">
        <f>Tabla3[[#This Row],[PRECIO SIN %]]*Tabla3[[#This Row],[PEDIDO ]]</f>
        <v>0</v>
      </c>
    </row>
    <row r="4464" spans="1:24" ht="33" customHeight="1" x14ac:dyDescent="0.4">
      <c r="A4464" s="124">
        <v>859581006877</v>
      </c>
      <c r="B4464" s="51" t="s">
        <v>424</v>
      </c>
      <c r="C4464" s="51" t="s">
        <v>496</v>
      </c>
      <c r="D44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64" s="118" t="s">
        <v>4926</v>
      </c>
      <c r="F4464" s="75" t="s">
        <v>526</v>
      </c>
      <c r="G44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64" s="77">
        <v>137</v>
      </c>
      <c r="J4464" s="52">
        <v>3.1777799999999998</v>
      </c>
      <c r="K4464" s="53">
        <f>Tabla3[[#This Row],[PRECIOS]]-Tabla3[[#This Row],[PRECIOS]]*10%</f>
        <v>2.8600019999999997</v>
      </c>
      <c r="L4464" s="101"/>
      <c r="M4464" s="54"/>
      <c r="N4464" s="55">
        <f>IFERROR(Tabla3[[#This Row],[PRECIOS]]-Tabla3[[#This Row],[PRECIOS]]*Tabla3[[#This Row],[% PRODUCTO]]," ")</f>
        <v>3.1777799999999998</v>
      </c>
      <c r="O4464" s="54"/>
      <c r="P4464" s="55">
        <f>IFERROR(Tabla3[[#This Row],[OCULTAR2]]-Tabla3[[#This Row],[OCULTAR2]]*Tabla3[[#This Row],[% LÍNEA]]," ")</f>
        <v>3.1777799999999998</v>
      </c>
      <c r="Q4464" s="56">
        <f>IFERROR(Tabla3[[#This Row],[% PRODUCTO]]+Tabla3[[#This Row],[% LÍNEA]]," ")</f>
        <v>0</v>
      </c>
      <c r="R4464" s="53">
        <f>Tabla3[[#This Row],[OCULTAR3]]</f>
        <v>3.1777799999999998</v>
      </c>
      <c r="S4464" s="53">
        <f>Tabla3[[#This Row],[PRECIO SIN %]]-Tabla3[[#This Row],[PRECIO SIN %]]*10%</f>
        <v>2.8600019999999997</v>
      </c>
      <c r="T4464" s="80">
        <f>(Tabla3[[#This Row],[PRECIO CON DESCT.]]-(Tabla3[[#This Row],[PRECIO CON DESCT.]]*$T$6))</f>
        <v>1.8018012599999997</v>
      </c>
      <c r="U4464" s="96"/>
      <c r="V4464" s="94">
        <f>Tabla3[[#This Row],[PRECIO %      en $]]*Tabla3[[#This Row],[PEDIDO ]]</f>
        <v>0</v>
      </c>
      <c r="W4464" s="57">
        <f>Tabla3[[#This Row],[PRECIO CON DESCT.]]*Tabla3[[#This Row],[PEDIDO ]]</f>
        <v>0</v>
      </c>
      <c r="X4464" s="58">
        <f>Tabla3[[#This Row],[PRECIO SIN %]]*Tabla3[[#This Row],[PEDIDO ]]</f>
        <v>0</v>
      </c>
    </row>
    <row r="4465" spans="1:24" ht="33" customHeight="1" x14ac:dyDescent="0.4">
      <c r="A4465" s="125">
        <v>7591635910244</v>
      </c>
      <c r="B4465" s="59" t="s">
        <v>424</v>
      </c>
      <c r="C4465" s="59" t="s">
        <v>446</v>
      </c>
      <c r="D44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65" s="119" t="s">
        <v>4927</v>
      </c>
      <c r="F4465" s="76" t="s">
        <v>526</v>
      </c>
      <c r="G44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65" s="78">
        <v>174</v>
      </c>
      <c r="J4465" s="52">
        <v>2.0333299999999999</v>
      </c>
      <c r="K4465" s="60">
        <f>Tabla3[[#This Row],[PRECIOS]]-Tabla3[[#This Row],[PRECIOS]]*10%</f>
        <v>1.8299969999999999</v>
      </c>
      <c r="L4465" s="101"/>
      <c r="M4465" s="61"/>
      <c r="N4465" s="55">
        <f>IFERROR(Tabla3[[#This Row],[PRECIOS]]-Tabla3[[#This Row],[PRECIOS]]*Tabla3[[#This Row],[% PRODUCTO]]," ")</f>
        <v>2.0333299999999999</v>
      </c>
      <c r="O4465" s="61"/>
      <c r="P4465" s="55">
        <f>IFERROR(Tabla3[[#This Row],[OCULTAR2]]-Tabla3[[#This Row],[OCULTAR2]]*Tabla3[[#This Row],[% LÍNEA]]," ")</f>
        <v>2.0333299999999999</v>
      </c>
      <c r="Q4465" s="56">
        <f>IFERROR(Tabla3[[#This Row],[% PRODUCTO]]+Tabla3[[#This Row],[% LÍNEA]]," ")</f>
        <v>0</v>
      </c>
      <c r="R4465" s="60">
        <f>Tabla3[[#This Row],[OCULTAR3]]</f>
        <v>2.0333299999999999</v>
      </c>
      <c r="S4465" s="60">
        <f>Tabla3[[#This Row],[PRECIO SIN %]]-Tabla3[[#This Row],[PRECIO SIN %]]*10%</f>
        <v>1.8299969999999999</v>
      </c>
      <c r="T4465" s="80">
        <f>(Tabla3[[#This Row],[PRECIO CON DESCT.]]-(Tabla3[[#This Row],[PRECIO CON DESCT.]]*$T$6))</f>
        <v>1.15289811</v>
      </c>
      <c r="U4465" s="96"/>
      <c r="V4465" s="94">
        <f>Tabla3[[#This Row],[PRECIO %      en $]]*Tabla3[[#This Row],[PEDIDO ]]</f>
        <v>0</v>
      </c>
      <c r="W4465" s="57">
        <f>Tabla3[[#This Row],[PRECIO CON DESCT.]]*Tabla3[[#This Row],[PEDIDO ]]</f>
        <v>0</v>
      </c>
      <c r="X4465" s="58">
        <f>Tabla3[[#This Row],[PRECIO SIN %]]*Tabla3[[#This Row],[PEDIDO ]]</f>
        <v>0</v>
      </c>
    </row>
    <row r="4466" spans="1:24" ht="33" customHeight="1" x14ac:dyDescent="0.4">
      <c r="A4466" s="124">
        <v>7591635910275</v>
      </c>
      <c r="B4466" s="51" t="s">
        <v>424</v>
      </c>
      <c r="C4466" s="51" t="s">
        <v>446</v>
      </c>
      <c r="D44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66" s="118" t="s">
        <v>4928</v>
      </c>
      <c r="F4466" s="75" t="s">
        <v>526</v>
      </c>
      <c r="G44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66" s="77">
        <v>239</v>
      </c>
      <c r="J4466" s="52">
        <v>2.01111</v>
      </c>
      <c r="K4466" s="53">
        <f>Tabla3[[#This Row],[PRECIOS]]-Tabla3[[#This Row],[PRECIOS]]*10%</f>
        <v>1.8099989999999999</v>
      </c>
      <c r="L4466" s="101"/>
      <c r="M4466" s="54"/>
      <c r="N4466" s="55">
        <f>IFERROR(Tabla3[[#This Row],[PRECIOS]]-Tabla3[[#This Row],[PRECIOS]]*Tabla3[[#This Row],[% PRODUCTO]]," ")</f>
        <v>2.01111</v>
      </c>
      <c r="O4466" s="54"/>
      <c r="P4466" s="55">
        <f>IFERROR(Tabla3[[#This Row],[OCULTAR2]]-Tabla3[[#This Row],[OCULTAR2]]*Tabla3[[#This Row],[% LÍNEA]]," ")</f>
        <v>2.01111</v>
      </c>
      <c r="Q4466" s="56">
        <f>IFERROR(Tabla3[[#This Row],[% PRODUCTO]]+Tabla3[[#This Row],[% LÍNEA]]," ")</f>
        <v>0</v>
      </c>
      <c r="R4466" s="53">
        <f>Tabla3[[#This Row],[OCULTAR3]]</f>
        <v>2.01111</v>
      </c>
      <c r="S4466" s="53">
        <f>Tabla3[[#This Row],[PRECIO SIN %]]-Tabla3[[#This Row],[PRECIO SIN %]]*10%</f>
        <v>1.8099989999999999</v>
      </c>
      <c r="T4466" s="80">
        <f>(Tabla3[[#This Row],[PRECIO CON DESCT.]]-(Tabla3[[#This Row],[PRECIO CON DESCT.]]*$T$6))</f>
        <v>1.1402993699999999</v>
      </c>
      <c r="U4466" s="96"/>
      <c r="V4466" s="94">
        <f>Tabla3[[#This Row],[PRECIO %      en $]]*Tabla3[[#This Row],[PEDIDO ]]</f>
        <v>0</v>
      </c>
      <c r="W4466" s="57">
        <f>Tabla3[[#This Row],[PRECIO CON DESCT.]]*Tabla3[[#This Row],[PEDIDO ]]</f>
        <v>0</v>
      </c>
      <c r="X4466" s="58">
        <f>Tabla3[[#This Row],[PRECIO SIN %]]*Tabla3[[#This Row],[PEDIDO ]]</f>
        <v>0</v>
      </c>
    </row>
    <row r="4467" spans="1:24" ht="33" customHeight="1" x14ac:dyDescent="0.4">
      <c r="A4467" s="125">
        <v>7591635910251</v>
      </c>
      <c r="B4467" s="59" t="s">
        <v>424</v>
      </c>
      <c r="C4467" s="59" t="s">
        <v>446</v>
      </c>
      <c r="D44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67" s="119" t="s">
        <v>4929</v>
      </c>
      <c r="F4467" s="76" t="s">
        <v>526</v>
      </c>
      <c r="G44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67" s="78">
        <v>236</v>
      </c>
      <c r="J4467" s="52">
        <v>2.0333299999999999</v>
      </c>
      <c r="K4467" s="60">
        <f>Tabla3[[#This Row],[PRECIOS]]-Tabla3[[#This Row],[PRECIOS]]*10%</f>
        <v>1.8299969999999999</v>
      </c>
      <c r="L4467" s="101"/>
      <c r="M4467" s="61"/>
      <c r="N4467" s="55">
        <f>IFERROR(Tabla3[[#This Row],[PRECIOS]]-Tabla3[[#This Row],[PRECIOS]]*Tabla3[[#This Row],[% PRODUCTO]]," ")</f>
        <v>2.0333299999999999</v>
      </c>
      <c r="O4467" s="61"/>
      <c r="P4467" s="55">
        <f>IFERROR(Tabla3[[#This Row],[OCULTAR2]]-Tabla3[[#This Row],[OCULTAR2]]*Tabla3[[#This Row],[% LÍNEA]]," ")</f>
        <v>2.0333299999999999</v>
      </c>
      <c r="Q4467" s="56">
        <f>IFERROR(Tabla3[[#This Row],[% PRODUCTO]]+Tabla3[[#This Row],[% LÍNEA]]," ")</f>
        <v>0</v>
      </c>
      <c r="R4467" s="60">
        <f>Tabla3[[#This Row],[OCULTAR3]]</f>
        <v>2.0333299999999999</v>
      </c>
      <c r="S4467" s="60">
        <f>Tabla3[[#This Row],[PRECIO SIN %]]-Tabla3[[#This Row],[PRECIO SIN %]]*10%</f>
        <v>1.8299969999999999</v>
      </c>
      <c r="T4467" s="80">
        <f>(Tabla3[[#This Row],[PRECIO CON DESCT.]]-(Tabla3[[#This Row],[PRECIO CON DESCT.]]*$T$6))</f>
        <v>1.15289811</v>
      </c>
      <c r="U4467" s="96"/>
      <c r="V4467" s="94">
        <f>Tabla3[[#This Row],[PRECIO %      en $]]*Tabla3[[#This Row],[PEDIDO ]]</f>
        <v>0</v>
      </c>
      <c r="W4467" s="57">
        <f>Tabla3[[#This Row],[PRECIO CON DESCT.]]*Tabla3[[#This Row],[PEDIDO ]]</f>
        <v>0</v>
      </c>
      <c r="X4467" s="58">
        <f>Tabla3[[#This Row],[PRECIO SIN %]]*Tabla3[[#This Row],[PEDIDO ]]</f>
        <v>0</v>
      </c>
    </row>
    <row r="4468" spans="1:24" ht="33" customHeight="1" x14ac:dyDescent="0.4">
      <c r="A4468" s="124">
        <v>7591635910268</v>
      </c>
      <c r="B4468" s="51" t="s">
        <v>424</v>
      </c>
      <c r="C4468" s="51" t="s">
        <v>446</v>
      </c>
      <c r="D44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68" s="118" t="s">
        <v>4930</v>
      </c>
      <c r="F4468" s="75" t="s">
        <v>526</v>
      </c>
      <c r="G44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68" s="77">
        <v>265</v>
      </c>
      <c r="J4468" s="52">
        <v>2.11111</v>
      </c>
      <c r="K4468" s="53">
        <f>Tabla3[[#This Row],[PRECIOS]]-Tabla3[[#This Row],[PRECIOS]]*10%</f>
        <v>1.899999</v>
      </c>
      <c r="L4468" s="101"/>
      <c r="M4468" s="54"/>
      <c r="N4468" s="55">
        <f>IFERROR(Tabla3[[#This Row],[PRECIOS]]-Tabla3[[#This Row],[PRECIOS]]*Tabla3[[#This Row],[% PRODUCTO]]," ")</f>
        <v>2.11111</v>
      </c>
      <c r="O4468" s="54"/>
      <c r="P4468" s="55">
        <f>IFERROR(Tabla3[[#This Row],[OCULTAR2]]-Tabla3[[#This Row],[OCULTAR2]]*Tabla3[[#This Row],[% LÍNEA]]," ")</f>
        <v>2.11111</v>
      </c>
      <c r="Q4468" s="56">
        <f>IFERROR(Tabla3[[#This Row],[% PRODUCTO]]+Tabla3[[#This Row],[% LÍNEA]]," ")</f>
        <v>0</v>
      </c>
      <c r="R4468" s="53">
        <f>Tabla3[[#This Row],[OCULTAR3]]</f>
        <v>2.11111</v>
      </c>
      <c r="S4468" s="53">
        <f>Tabla3[[#This Row],[PRECIO SIN %]]-Tabla3[[#This Row],[PRECIO SIN %]]*10%</f>
        <v>1.899999</v>
      </c>
      <c r="T4468" s="80">
        <f>(Tabla3[[#This Row],[PRECIO CON DESCT.]]-(Tabla3[[#This Row],[PRECIO CON DESCT.]]*$T$6))</f>
        <v>1.1969993699999999</v>
      </c>
      <c r="U4468" s="96"/>
      <c r="V4468" s="94">
        <f>Tabla3[[#This Row],[PRECIO %      en $]]*Tabla3[[#This Row],[PEDIDO ]]</f>
        <v>0</v>
      </c>
      <c r="W4468" s="57">
        <f>Tabla3[[#This Row],[PRECIO CON DESCT.]]*Tabla3[[#This Row],[PEDIDO ]]</f>
        <v>0</v>
      </c>
      <c r="X4468" s="58">
        <f>Tabla3[[#This Row],[PRECIO SIN %]]*Tabla3[[#This Row],[PEDIDO ]]</f>
        <v>0</v>
      </c>
    </row>
    <row r="4469" spans="1:24" ht="33" customHeight="1" x14ac:dyDescent="0.4">
      <c r="A4469" s="125">
        <v>7591635910282</v>
      </c>
      <c r="B4469" s="59" t="s">
        <v>424</v>
      </c>
      <c r="C4469" s="59" t="s">
        <v>446</v>
      </c>
      <c r="D44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69" s="119" t="s">
        <v>4931</v>
      </c>
      <c r="F4469" s="76" t="s">
        <v>526</v>
      </c>
      <c r="G44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69" s="78">
        <v>240</v>
      </c>
      <c r="J4469" s="52">
        <v>2.0333299999999999</v>
      </c>
      <c r="K4469" s="60">
        <f>Tabla3[[#This Row],[PRECIOS]]-Tabla3[[#This Row],[PRECIOS]]*10%</f>
        <v>1.8299969999999999</v>
      </c>
      <c r="L4469" s="101"/>
      <c r="M4469" s="61"/>
      <c r="N4469" s="55">
        <f>IFERROR(Tabla3[[#This Row],[PRECIOS]]-Tabla3[[#This Row],[PRECIOS]]*Tabla3[[#This Row],[% PRODUCTO]]," ")</f>
        <v>2.0333299999999999</v>
      </c>
      <c r="O4469" s="61"/>
      <c r="P4469" s="55">
        <f>IFERROR(Tabla3[[#This Row],[OCULTAR2]]-Tabla3[[#This Row],[OCULTAR2]]*Tabla3[[#This Row],[% LÍNEA]]," ")</f>
        <v>2.0333299999999999</v>
      </c>
      <c r="Q4469" s="56">
        <f>IFERROR(Tabla3[[#This Row],[% PRODUCTO]]+Tabla3[[#This Row],[% LÍNEA]]," ")</f>
        <v>0</v>
      </c>
      <c r="R4469" s="60">
        <f>Tabla3[[#This Row],[OCULTAR3]]</f>
        <v>2.0333299999999999</v>
      </c>
      <c r="S4469" s="60">
        <f>Tabla3[[#This Row],[PRECIO SIN %]]-Tabla3[[#This Row],[PRECIO SIN %]]*10%</f>
        <v>1.8299969999999999</v>
      </c>
      <c r="T4469" s="80">
        <f>(Tabla3[[#This Row],[PRECIO CON DESCT.]]-(Tabla3[[#This Row],[PRECIO CON DESCT.]]*$T$6))</f>
        <v>1.15289811</v>
      </c>
      <c r="U4469" s="96"/>
      <c r="V4469" s="94">
        <f>Tabla3[[#This Row],[PRECIO %      en $]]*Tabla3[[#This Row],[PEDIDO ]]</f>
        <v>0</v>
      </c>
      <c r="W4469" s="57">
        <f>Tabla3[[#This Row],[PRECIO CON DESCT.]]*Tabla3[[#This Row],[PEDIDO ]]</f>
        <v>0</v>
      </c>
      <c r="X4469" s="58">
        <f>Tabla3[[#This Row],[PRECIO SIN %]]*Tabla3[[#This Row],[PEDIDO ]]</f>
        <v>0</v>
      </c>
    </row>
    <row r="4470" spans="1:24" ht="33" customHeight="1" x14ac:dyDescent="0.4">
      <c r="A4470" s="124">
        <v>4005808850839</v>
      </c>
      <c r="B4470" s="51" t="s">
        <v>424</v>
      </c>
      <c r="C4470" s="51" t="s">
        <v>182</v>
      </c>
      <c r="D44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70" s="118" t="s">
        <v>4932</v>
      </c>
      <c r="F4470" s="75" t="s">
        <v>526</v>
      </c>
      <c r="G44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70" s="77">
        <v>35</v>
      </c>
      <c r="J4470" s="52">
        <v>3.6666699999999999</v>
      </c>
      <c r="K4470" s="53">
        <f>Tabla3[[#This Row],[PRECIOS]]-Tabla3[[#This Row],[PRECIOS]]*10%</f>
        <v>3.3000029999999998</v>
      </c>
      <c r="L4470" s="101"/>
      <c r="M4470" s="54"/>
      <c r="N4470" s="55">
        <f>IFERROR(Tabla3[[#This Row],[PRECIOS]]-Tabla3[[#This Row],[PRECIOS]]*Tabla3[[#This Row],[% PRODUCTO]]," ")</f>
        <v>3.6666699999999999</v>
      </c>
      <c r="O4470" s="54"/>
      <c r="P4470" s="55">
        <f>IFERROR(Tabla3[[#This Row],[OCULTAR2]]-Tabla3[[#This Row],[OCULTAR2]]*Tabla3[[#This Row],[% LÍNEA]]," ")</f>
        <v>3.6666699999999999</v>
      </c>
      <c r="Q4470" s="56">
        <f>IFERROR(Tabla3[[#This Row],[% PRODUCTO]]+Tabla3[[#This Row],[% LÍNEA]]," ")</f>
        <v>0</v>
      </c>
      <c r="R4470" s="53">
        <f>Tabla3[[#This Row],[OCULTAR3]]</f>
        <v>3.6666699999999999</v>
      </c>
      <c r="S4470" s="53">
        <f>Tabla3[[#This Row],[PRECIO SIN %]]-Tabla3[[#This Row],[PRECIO SIN %]]*10%</f>
        <v>3.3000029999999998</v>
      </c>
      <c r="T4470" s="80">
        <f>(Tabla3[[#This Row],[PRECIO CON DESCT.]]-(Tabla3[[#This Row],[PRECIO CON DESCT.]]*$T$6))</f>
        <v>2.0790018899999998</v>
      </c>
      <c r="U4470" s="96"/>
      <c r="V4470" s="94">
        <f>Tabla3[[#This Row],[PRECIO %      en $]]*Tabla3[[#This Row],[PEDIDO ]]</f>
        <v>0</v>
      </c>
      <c r="W4470" s="57">
        <f>Tabla3[[#This Row],[PRECIO CON DESCT.]]*Tabla3[[#This Row],[PEDIDO ]]</f>
        <v>0</v>
      </c>
      <c r="X4470" s="58">
        <f>Tabla3[[#This Row],[PRECIO SIN %]]*Tabla3[[#This Row],[PEDIDO ]]</f>
        <v>0</v>
      </c>
    </row>
    <row r="4471" spans="1:24" ht="33" customHeight="1" x14ac:dyDescent="0.4">
      <c r="A4471" s="125">
        <v>7598084001172</v>
      </c>
      <c r="B4471" s="59" t="s">
        <v>424</v>
      </c>
      <c r="C4471" s="59" t="s">
        <v>438</v>
      </c>
      <c r="D44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71" s="119" t="s">
        <v>4933</v>
      </c>
      <c r="F4471" s="76" t="s">
        <v>526</v>
      </c>
      <c r="G44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71" s="78">
        <v>3</v>
      </c>
      <c r="J4471" s="52">
        <v>14.72222</v>
      </c>
      <c r="K4471" s="60">
        <f>Tabla3[[#This Row],[PRECIOS]]-Tabla3[[#This Row],[PRECIOS]]*10%</f>
        <v>13.249998</v>
      </c>
      <c r="L4471" s="101"/>
      <c r="M4471" s="61"/>
      <c r="N4471" s="55">
        <f>IFERROR(Tabla3[[#This Row],[PRECIOS]]-Tabla3[[#This Row],[PRECIOS]]*Tabla3[[#This Row],[% PRODUCTO]]," ")</f>
        <v>14.72222</v>
      </c>
      <c r="O4471" s="61"/>
      <c r="P4471" s="55">
        <f>IFERROR(Tabla3[[#This Row],[OCULTAR2]]-Tabla3[[#This Row],[OCULTAR2]]*Tabla3[[#This Row],[% LÍNEA]]," ")</f>
        <v>14.72222</v>
      </c>
      <c r="Q4471" s="56">
        <f>IFERROR(Tabla3[[#This Row],[% PRODUCTO]]+Tabla3[[#This Row],[% LÍNEA]]," ")</f>
        <v>0</v>
      </c>
      <c r="R4471" s="60">
        <f>Tabla3[[#This Row],[OCULTAR3]]</f>
        <v>14.72222</v>
      </c>
      <c r="S4471" s="60">
        <f>Tabla3[[#This Row],[PRECIO SIN %]]-Tabla3[[#This Row],[PRECIO SIN %]]*10%</f>
        <v>13.249998</v>
      </c>
      <c r="T4471" s="80">
        <f>(Tabla3[[#This Row],[PRECIO CON DESCT.]]-(Tabla3[[#This Row],[PRECIO CON DESCT.]]*$T$6))</f>
        <v>8.3474987399999989</v>
      </c>
      <c r="U4471" s="96"/>
      <c r="V4471" s="94">
        <f>Tabla3[[#This Row],[PRECIO %      en $]]*Tabla3[[#This Row],[PEDIDO ]]</f>
        <v>0</v>
      </c>
      <c r="W4471" s="57">
        <f>Tabla3[[#This Row],[PRECIO CON DESCT.]]*Tabla3[[#This Row],[PEDIDO ]]</f>
        <v>0</v>
      </c>
      <c r="X4471" s="58">
        <f>Tabla3[[#This Row],[PRECIO SIN %]]*Tabla3[[#This Row],[PEDIDO ]]</f>
        <v>0</v>
      </c>
    </row>
    <row r="4472" spans="1:24" ht="33" customHeight="1" x14ac:dyDescent="0.4">
      <c r="A4472" s="124">
        <v>7598084000922</v>
      </c>
      <c r="B4472" s="51" t="s">
        <v>424</v>
      </c>
      <c r="C4472" s="51" t="s">
        <v>438</v>
      </c>
      <c r="D44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72" s="118" t="s">
        <v>4934</v>
      </c>
      <c r="F4472" s="75" t="s">
        <v>526</v>
      </c>
      <c r="G44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72" s="77">
        <v>22</v>
      </c>
      <c r="J4472" s="52">
        <v>10.8</v>
      </c>
      <c r="K4472" s="53">
        <f>Tabla3[[#This Row],[PRECIOS]]-Tabla3[[#This Row],[PRECIOS]]*10%</f>
        <v>9.7200000000000006</v>
      </c>
      <c r="L4472" s="101"/>
      <c r="M4472" s="54"/>
      <c r="N4472" s="55">
        <f>IFERROR(Tabla3[[#This Row],[PRECIOS]]-Tabla3[[#This Row],[PRECIOS]]*Tabla3[[#This Row],[% PRODUCTO]]," ")</f>
        <v>10.8</v>
      </c>
      <c r="O4472" s="54"/>
      <c r="P4472" s="55">
        <f>IFERROR(Tabla3[[#This Row],[OCULTAR2]]-Tabla3[[#This Row],[OCULTAR2]]*Tabla3[[#This Row],[% LÍNEA]]," ")</f>
        <v>10.8</v>
      </c>
      <c r="Q4472" s="56">
        <f>IFERROR(Tabla3[[#This Row],[% PRODUCTO]]+Tabla3[[#This Row],[% LÍNEA]]," ")</f>
        <v>0</v>
      </c>
      <c r="R4472" s="53">
        <f>Tabla3[[#This Row],[OCULTAR3]]</f>
        <v>10.8</v>
      </c>
      <c r="S4472" s="53">
        <f>Tabla3[[#This Row],[PRECIO SIN %]]-Tabla3[[#This Row],[PRECIO SIN %]]*10%</f>
        <v>9.7200000000000006</v>
      </c>
      <c r="T4472" s="80">
        <f>(Tabla3[[#This Row],[PRECIO CON DESCT.]]-(Tabla3[[#This Row],[PRECIO CON DESCT.]]*$T$6))</f>
        <v>6.1236000000000006</v>
      </c>
      <c r="U4472" s="96"/>
      <c r="V4472" s="94">
        <f>Tabla3[[#This Row],[PRECIO %      en $]]*Tabla3[[#This Row],[PEDIDO ]]</f>
        <v>0</v>
      </c>
      <c r="W4472" s="57">
        <f>Tabla3[[#This Row],[PRECIO CON DESCT.]]*Tabla3[[#This Row],[PEDIDO ]]</f>
        <v>0</v>
      </c>
      <c r="X4472" s="58">
        <f>Tabla3[[#This Row],[PRECIO SIN %]]*Tabla3[[#This Row],[PEDIDO ]]</f>
        <v>0</v>
      </c>
    </row>
    <row r="4473" spans="1:24" ht="33" customHeight="1" x14ac:dyDescent="0.4">
      <c r="A4473" s="125">
        <v>7598084000960</v>
      </c>
      <c r="B4473" s="59" t="s">
        <v>424</v>
      </c>
      <c r="C4473" s="59" t="s">
        <v>438</v>
      </c>
      <c r="D44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73" s="119" t="s">
        <v>4935</v>
      </c>
      <c r="F4473" s="76" t="s">
        <v>526</v>
      </c>
      <c r="G44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73" s="78">
        <v>113</v>
      </c>
      <c r="J4473" s="52">
        <v>7.6666699999999999</v>
      </c>
      <c r="K4473" s="60">
        <f>Tabla3[[#This Row],[PRECIOS]]-Tabla3[[#This Row],[PRECIOS]]*10%</f>
        <v>6.9000029999999999</v>
      </c>
      <c r="L4473" s="101"/>
      <c r="M4473" s="61"/>
      <c r="N4473" s="55">
        <f>IFERROR(Tabla3[[#This Row],[PRECIOS]]-Tabla3[[#This Row],[PRECIOS]]*Tabla3[[#This Row],[% PRODUCTO]]," ")</f>
        <v>7.6666699999999999</v>
      </c>
      <c r="O4473" s="61"/>
      <c r="P4473" s="55">
        <f>IFERROR(Tabla3[[#This Row],[OCULTAR2]]-Tabla3[[#This Row],[OCULTAR2]]*Tabla3[[#This Row],[% LÍNEA]]," ")</f>
        <v>7.6666699999999999</v>
      </c>
      <c r="Q4473" s="56">
        <f>IFERROR(Tabla3[[#This Row],[% PRODUCTO]]+Tabla3[[#This Row],[% LÍNEA]]," ")</f>
        <v>0</v>
      </c>
      <c r="R4473" s="60">
        <f>Tabla3[[#This Row],[OCULTAR3]]</f>
        <v>7.6666699999999999</v>
      </c>
      <c r="S4473" s="60">
        <f>Tabla3[[#This Row],[PRECIO SIN %]]-Tabla3[[#This Row],[PRECIO SIN %]]*10%</f>
        <v>6.9000029999999999</v>
      </c>
      <c r="T4473" s="80">
        <f>(Tabla3[[#This Row],[PRECIO CON DESCT.]]-(Tabla3[[#This Row],[PRECIO CON DESCT.]]*$T$6))</f>
        <v>4.3470018899999996</v>
      </c>
      <c r="U4473" s="96"/>
      <c r="V4473" s="94">
        <f>Tabla3[[#This Row],[PRECIO %      en $]]*Tabla3[[#This Row],[PEDIDO ]]</f>
        <v>0</v>
      </c>
      <c r="W4473" s="57">
        <f>Tabla3[[#This Row],[PRECIO CON DESCT.]]*Tabla3[[#This Row],[PEDIDO ]]</f>
        <v>0</v>
      </c>
      <c r="X4473" s="58">
        <f>Tabla3[[#This Row],[PRECIO SIN %]]*Tabla3[[#This Row],[PEDIDO ]]</f>
        <v>0</v>
      </c>
    </row>
    <row r="4474" spans="1:24" ht="33" customHeight="1" x14ac:dyDescent="0.4">
      <c r="A4474" s="124">
        <v>7598084001134</v>
      </c>
      <c r="B4474" s="51" t="s">
        <v>424</v>
      </c>
      <c r="C4474" s="51" t="s">
        <v>438</v>
      </c>
      <c r="D44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74" s="118" t="s">
        <v>4936</v>
      </c>
      <c r="F4474" s="75" t="s">
        <v>526</v>
      </c>
      <c r="G44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74" s="77">
        <v>37</v>
      </c>
      <c r="J4474" s="52">
        <v>11.38889</v>
      </c>
      <c r="K4474" s="53">
        <f>Tabla3[[#This Row],[PRECIOS]]-Tabla3[[#This Row],[PRECIOS]]*10%</f>
        <v>10.250000999999999</v>
      </c>
      <c r="L4474" s="101"/>
      <c r="M4474" s="54"/>
      <c r="N4474" s="55">
        <f>IFERROR(Tabla3[[#This Row],[PRECIOS]]-Tabla3[[#This Row],[PRECIOS]]*Tabla3[[#This Row],[% PRODUCTO]]," ")</f>
        <v>11.38889</v>
      </c>
      <c r="O4474" s="54"/>
      <c r="P4474" s="55">
        <f>IFERROR(Tabla3[[#This Row],[OCULTAR2]]-Tabla3[[#This Row],[OCULTAR2]]*Tabla3[[#This Row],[% LÍNEA]]," ")</f>
        <v>11.38889</v>
      </c>
      <c r="Q4474" s="56">
        <f>IFERROR(Tabla3[[#This Row],[% PRODUCTO]]+Tabla3[[#This Row],[% LÍNEA]]," ")</f>
        <v>0</v>
      </c>
      <c r="R4474" s="53">
        <f>Tabla3[[#This Row],[OCULTAR3]]</f>
        <v>11.38889</v>
      </c>
      <c r="S4474" s="53">
        <f>Tabla3[[#This Row],[PRECIO SIN %]]-Tabla3[[#This Row],[PRECIO SIN %]]*10%</f>
        <v>10.250000999999999</v>
      </c>
      <c r="T4474" s="80">
        <f>(Tabla3[[#This Row],[PRECIO CON DESCT.]]-(Tabla3[[#This Row],[PRECIO CON DESCT.]]*$T$6))</f>
        <v>6.4575006300000002</v>
      </c>
      <c r="U4474" s="96"/>
      <c r="V4474" s="94">
        <f>Tabla3[[#This Row],[PRECIO %      en $]]*Tabla3[[#This Row],[PEDIDO ]]</f>
        <v>0</v>
      </c>
      <c r="W4474" s="57">
        <f>Tabla3[[#This Row],[PRECIO CON DESCT.]]*Tabla3[[#This Row],[PEDIDO ]]</f>
        <v>0</v>
      </c>
      <c r="X4474" s="58">
        <f>Tabla3[[#This Row],[PRECIO SIN %]]*Tabla3[[#This Row],[PEDIDO ]]</f>
        <v>0</v>
      </c>
    </row>
    <row r="4475" spans="1:24" ht="33" customHeight="1" x14ac:dyDescent="0.4">
      <c r="A4475" s="125">
        <v>7598084001189</v>
      </c>
      <c r="B4475" s="59" t="s">
        <v>424</v>
      </c>
      <c r="C4475" s="59" t="s">
        <v>438</v>
      </c>
      <c r="D44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75" s="119" t="s">
        <v>4937</v>
      </c>
      <c r="F4475" s="76" t="s">
        <v>526</v>
      </c>
      <c r="G44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75" s="78">
        <v>79</v>
      </c>
      <c r="J4475" s="52">
        <v>7.0888900000000001</v>
      </c>
      <c r="K4475" s="60">
        <f>Tabla3[[#This Row],[PRECIOS]]-Tabla3[[#This Row],[PRECIOS]]*10%</f>
        <v>6.380001</v>
      </c>
      <c r="L4475" s="101"/>
      <c r="M4475" s="61"/>
      <c r="N4475" s="55">
        <f>IFERROR(Tabla3[[#This Row],[PRECIOS]]-Tabla3[[#This Row],[PRECIOS]]*Tabla3[[#This Row],[% PRODUCTO]]," ")</f>
        <v>7.0888900000000001</v>
      </c>
      <c r="O4475" s="61"/>
      <c r="P4475" s="55">
        <f>IFERROR(Tabla3[[#This Row],[OCULTAR2]]-Tabla3[[#This Row],[OCULTAR2]]*Tabla3[[#This Row],[% LÍNEA]]," ")</f>
        <v>7.0888900000000001</v>
      </c>
      <c r="Q4475" s="56">
        <f>IFERROR(Tabla3[[#This Row],[% PRODUCTO]]+Tabla3[[#This Row],[% LÍNEA]]," ")</f>
        <v>0</v>
      </c>
      <c r="R4475" s="60">
        <f>Tabla3[[#This Row],[OCULTAR3]]</f>
        <v>7.0888900000000001</v>
      </c>
      <c r="S4475" s="60">
        <f>Tabla3[[#This Row],[PRECIO SIN %]]-Tabla3[[#This Row],[PRECIO SIN %]]*10%</f>
        <v>6.380001</v>
      </c>
      <c r="T4475" s="80">
        <f>(Tabla3[[#This Row],[PRECIO CON DESCT.]]-(Tabla3[[#This Row],[PRECIO CON DESCT.]]*$T$6))</f>
        <v>4.0194006299999998</v>
      </c>
      <c r="U4475" s="96"/>
      <c r="V4475" s="94">
        <f>Tabla3[[#This Row],[PRECIO %      en $]]*Tabla3[[#This Row],[PEDIDO ]]</f>
        <v>0</v>
      </c>
      <c r="W4475" s="57">
        <f>Tabla3[[#This Row],[PRECIO CON DESCT.]]*Tabla3[[#This Row],[PEDIDO ]]</f>
        <v>0</v>
      </c>
      <c r="X4475" s="58">
        <f>Tabla3[[#This Row],[PRECIO SIN %]]*Tabla3[[#This Row],[PEDIDO ]]</f>
        <v>0</v>
      </c>
    </row>
    <row r="4476" spans="1:24" ht="33" customHeight="1" x14ac:dyDescent="0.4">
      <c r="A4476" s="124">
        <v>7598084001011</v>
      </c>
      <c r="B4476" s="51" t="s">
        <v>424</v>
      </c>
      <c r="C4476" s="51" t="s">
        <v>438</v>
      </c>
      <c r="D44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76" s="118" t="s">
        <v>4938</v>
      </c>
      <c r="F4476" s="75" t="s">
        <v>526</v>
      </c>
      <c r="G44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76" s="77">
        <v>93</v>
      </c>
      <c r="J4476" s="52">
        <v>10.27778</v>
      </c>
      <c r="K4476" s="53">
        <f>Tabla3[[#This Row],[PRECIOS]]-Tabla3[[#This Row],[PRECIOS]]*10%</f>
        <v>9.2500020000000003</v>
      </c>
      <c r="L4476" s="101"/>
      <c r="M4476" s="54"/>
      <c r="N4476" s="55">
        <f>IFERROR(Tabla3[[#This Row],[PRECIOS]]-Tabla3[[#This Row],[PRECIOS]]*Tabla3[[#This Row],[% PRODUCTO]]," ")</f>
        <v>10.27778</v>
      </c>
      <c r="O4476" s="54"/>
      <c r="P4476" s="55">
        <f>IFERROR(Tabla3[[#This Row],[OCULTAR2]]-Tabla3[[#This Row],[OCULTAR2]]*Tabla3[[#This Row],[% LÍNEA]]," ")</f>
        <v>10.27778</v>
      </c>
      <c r="Q4476" s="56">
        <f>IFERROR(Tabla3[[#This Row],[% PRODUCTO]]+Tabla3[[#This Row],[% LÍNEA]]," ")</f>
        <v>0</v>
      </c>
      <c r="R4476" s="53">
        <f>Tabla3[[#This Row],[OCULTAR3]]</f>
        <v>10.27778</v>
      </c>
      <c r="S4476" s="53">
        <f>Tabla3[[#This Row],[PRECIO SIN %]]-Tabla3[[#This Row],[PRECIO SIN %]]*10%</f>
        <v>9.2500020000000003</v>
      </c>
      <c r="T4476" s="80">
        <f>(Tabla3[[#This Row],[PRECIO CON DESCT.]]-(Tabla3[[#This Row],[PRECIO CON DESCT.]]*$T$6))</f>
        <v>5.82750126</v>
      </c>
      <c r="U4476" s="96"/>
      <c r="V4476" s="94">
        <f>Tabla3[[#This Row],[PRECIO %      en $]]*Tabla3[[#This Row],[PEDIDO ]]</f>
        <v>0</v>
      </c>
      <c r="W4476" s="57">
        <f>Tabla3[[#This Row],[PRECIO CON DESCT.]]*Tabla3[[#This Row],[PEDIDO ]]</f>
        <v>0</v>
      </c>
      <c r="X4476" s="58">
        <f>Tabla3[[#This Row],[PRECIO SIN %]]*Tabla3[[#This Row],[PEDIDO ]]</f>
        <v>0</v>
      </c>
    </row>
    <row r="4477" spans="1:24" ht="33" customHeight="1" x14ac:dyDescent="0.4">
      <c r="A4477" s="125">
        <v>7598084001004</v>
      </c>
      <c r="B4477" s="59" t="s">
        <v>424</v>
      </c>
      <c r="C4477" s="59" t="s">
        <v>438</v>
      </c>
      <c r="D44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77" s="119" t="s">
        <v>4939</v>
      </c>
      <c r="F4477" s="76" t="s">
        <v>526</v>
      </c>
      <c r="G44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77" s="78">
        <v>105</v>
      </c>
      <c r="J4477" s="52">
        <v>7.5555599999999998</v>
      </c>
      <c r="K4477" s="60">
        <f>Tabla3[[#This Row],[PRECIOS]]-Tabla3[[#This Row],[PRECIOS]]*10%</f>
        <v>6.8000039999999995</v>
      </c>
      <c r="L4477" s="101"/>
      <c r="M4477" s="61"/>
      <c r="N4477" s="55">
        <f>IFERROR(Tabla3[[#This Row],[PRECIOS]]-Tabla3[[#This Row],[PRECIOS]]*Tabla3[[#This Row],[% PRODUCTO]]," ")</f>
        <v>7.5555599999999998</v>
      </c>
      <c r="O4477" s="61"/>
      <c r="P4477" s="55">
        <f>IFERROR(Tabla3[[#This Row],[OCULTAR2]]-Tabla3[[#This Row],[OCULTAR2]]*Tabla3[[#This Row],[% LÍNEA]]," ")</f>
        <v>7.5555599999999998</v>
      </c>
      <c r="Q4477" s="56">
        <f>IFERROR(Tabla3[[#This Row],[% PRODUCTO]]+Tabla3[[#This Row],[% LÍNEA]]," ")</f>
        <v>0</v>
      </c>
      <c r="R4477" s="60">
        <f>Tabla3[[#This Row],[OCULTAR3]]</f>
        <v>7.5555599999999998</v>
      </c>
      <c r="S4477" s="60">
        <f>Tabla3[[#This Row],[PRECIO SIN %]]-Tabla3[[#This Row],[PRECIO SIN %]]*10%</f>
        <v>6.8000039999999995</v>
      </c>
      <c r="T4477" s="80">
        <f>(Tabla3[[#This Row],[PRECIO CON DESCT.]]-(Tabla3[[#This Row],[PRECIO CON DESCT.]]*$T$6))</f>
        <v>4.2840025199999996</v>
      </c>
      <c r="U4477" s="96"/>
      <c r="V4477" s="94">
        <f>Tabla3[[#This Row],[PRECIO %      en $]]*Tabla3[[#This Row],[PEDIDO ]]</f>
        <v>0</v>
      </c>
      <c r="W4477" s="57">
        <f>Tabla3[[#This Row],[PRECIO CON DESCT.]]*Tabla3[[#This Row],[PEDIDO ]]</f>
        <v>0</v>
      </c>
      <c r="X4477" s="58">
        <f>Tabla3[[#This Row],[PRECIO SIN %]]*Tabla3[[#This Row],[PEDIDO ]]</f>
        <v>0</v>
      </c>
    </row>
    <row r="4478" spans="1:24" ht="33" customHeight="1" x14ac:dyDescent="0.4">
      <c r="A4478" s="124">
        <v>7596548002000</v>
      </c>
      <c r="B4478" s="51" t="s">
        <v>424</v>
      </c>
      <c r="C4478" s="51" t="s">
        <v>438</v>
      </c>
      <c r="D44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78" s="118" t="s">
        <v>4940</v>
      </c>
      <c r="F4478" s="75" t="s">
        <v>526</v>
      </c>
      <c r="G44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78" s="77">
        <v>91</v>
      </c>
      <c r="J4478" s="52">
        <v>9.2777799999999999</v>
      </c>
      <c r="K4478" s="53">
        <f>Tabla3[[#This Row],[PRECIOS]]-Tabla3[[#This Row],[PRECIOS]]*10%</f>
        <v>8.3500019999999999</v>
      </c>
      <c r="L4478" s="101"/>
      <c r="M4478" s="54"/>
      <c r="N4478" s="55">
        <f>IFERROR(Tabla3[[#This Row],[PRECIOS]]-Tabla3[[#This Row],[PRECIOS]]*Tabla3[[#This Row],[% PRODUCTO]]," ")</f>
        <v>9.2777799999999999</v>
      </c>
      <c r="O4478" s="54"/>
      <c r="P4478" s="55">
        <f>IFERROR(Tabla3[[#This Row],[OCULTAR2]]-Tabla3[[#This Row],[OCULTAR2]]*Tabla3[[#This Row],[% LÍNEA]]," ")</f>
        <v>9.2777799999999999</v>
      </c>
      <c r="Q4478" s="56">
        <f>IFERROR(Tabla3[[#This Row],[% PRODUCTO]]+Tabla3[[#This Row],[% LÍNEA]]," ")</f>
        <v>0</v>
      </c>
      <c r="R4478" s="53">
        <f>Tabla3[[#This Row],[OCULTAR3]]</f>
        <v>9.2777799999999999</v>
      </c>
      <c r="S4478" s="53">
        <f>Tabla3[[#This Row],[PRECIO SIN %]]-Tabla3[[#This Row],[PRECIO SIN %]]*10%</f>
        <v>8.3500019999999999</v>
      </c>
      <c r="T4478" s="80">
        <f>(Tabla3[[#This Row],[PRECIO CON DESCT.]]-(Tabla3[[#This Row],[PRECIO CON DESCT.]]*$T$6))</f>
        <v>5.2605012599999998</v>
      </c>
      <c r="U4478" s="96"/>
      <c r="V4478" s="94">
        <f>Tabla3[[#This Row],[PRECIO %      en $]]*Tabla3[[#This Row],[PEDIDO ]]</f>
        <v>0</v>
      </c>
      <c r="W4478" s="57">
        <f>Tabla3[[#This Row],[PRECIO CON DESCT.]]*Tabla3[[#This Row],[PEDIDO ]]</f>
        <v>0</v>
      </c>
      <c r="X4478" s="58">
        <f>Tabla3[[#This Row],[PRECIO SIN %]]*Tabla3[[#This Row],[PEDIDO ]]</f>
        <v>0</v>
      </c>
    </row>
    <row r="4479" spans="1:24" ht="33" customHeight="1" x14ac:dyDescent="0.4">
      <c r="A4479" s="125">
        <v>7703281001485</v>
      </c>
      <c r="B4479" s="59" t="s">
        <v>424</v>
      </c>
      <c r="C4479" s="59" t="s">
        <v>156</v>
      </c>
      <c r="D44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79" s="119" t="s">
        <v>4941</v>
      </c>
      <c r="F4479" s="76" t="s">
        <v>526</v>
      </c>
      <c r="G44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79" s="78">
        <v>9</v>
      </c>
      <c r="J4479" s="52">
        <v>22.22222</v>
      </c>
      <c r="K4479" s="60">
        <f>Tabla3[[#This Row],[PRECIOS]]-Tabla3[[#This Row],[PRECIOS]]*10%</f>
        <v>19.999998000000001</v>
      </c>
      <c r="L4479" s="101"/>
      <c r="M4479" s="61"/>
      <c r="N4479" s="55">
        <f>IFERROR(Tabla3[[#This Row],[PRECIOS]]-Tabla3[[#This Row],[PRECIOS]]*Tabla3[[#This Row],[% PRODUCTO]]," ")</f>
        <v>22.22222</v>
      </c>
      <c r="O4479" s="61"/>
      <c r="P4479" s="55">
        <f>IFERROR(Tabla3[[#This Row],[OCULTAR2]]-Tabla3[[#This Row],[OCULTAR2]]*Tabla3[[#This Row],[% LÍNEA]]," ")</f>
        <v>22.22222</v>
      </c>
      <c r="Q4479" s="56">
        <f>IFERROR(Tabla3[[#This Row],[% PRODUCTO]]+Tabla3[[#This Row],[% LÍNEA]]," ")</f>
        <v>0</v>
      </c>
      <c r="R4479" s="60">
        <f>Tabla3[[#This Row],[OCULTAR3]]</f>
        <v>22.22222</v>
      </c>
      <c r="S4479" s="60">
        <f>Tabla3[[#This Row],[PRECIO SIN %]]-Tabla3[[#This Row],[PRECIO SIN %]]*10%</f>
        <v>19.999998000000001</v>
      </c>
      <c r="T4479" s="80">
        <f>(Tabla3[[#This Row],[PRECIO CON DESCT.]]-(Tabla3[[#This Row],[PRECIO CON DESCT.]]*$T$6))</f>
        <v>12.59999874</v>
      </c>
      <c r="U4479" s="96"/>
      <c r="V4479" s="94">
        <f>Tabla3[[#This Row],[PRECIO %      en $]]*Tabla3[[#This Row],[PEDIDO ]]</f>
        <v>0</v>
      </c>
      <c r="W4479" s="57">
        <f>Tabla3[[#This Row],[PRECIO CON DESCT.]]*Tabla3[[#This Row],[PEDIDO ]]</f>
        <v>0</v>
      </c>
      <c r="X4479" s="58">
        <f>Tabla3[[#This Row],[PRECIO SIN %]]*Tabla3[[#This Row],[PEDIDO ]]</f>
        <v>0</v>
      </c>
    </row>
    <row r="4480" spans="1:24" ht="33" customHeight="1" x14ac:dyDescent="0.4">
      <c r="A4480" s="124">
        <v>7703281001461</v>
      </c>
      <c r="B4480" s="51" t="s">
        <v>424</v>
      </c>
      <c r="C4480" s="51" t="s">
        <v>156</v>
      </c>
      <c r="D44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80" s="118" t="s">
        <v>4942</v>
      </c>
      <c r="F4480" s="75" t="s">
        <v>526</v>
      </c>
      <c r="G44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80" s="77">
        <v>11</v>
      </c>
      <c r="J4480" s="52">
        <v>20.11111</v>
      </c>
      <c r="K4480" s="53">
        <f>Tabla3[[#This Row],[PRECIOS]]-Tabla3[[#This Row],[PRECIOS]]*10%</f>
        <v>18.099999</v>
      </c>
      <c r="L4480" s="101"/>
      <c r="M4480" s="54"/>
      <c r="N4480" s="55">
        <f>IFERROR(Tabla3[[#This Row],[PRECIOS]]-Tabla3[[#This Row],[PRECIOS]]*Tabla3[[#This Row],[% PRODUCTO]]," ")</f>
        <v>20.11111</v>
      </c>
      <c r="O4480" s="54"/>
      <c r="P4480" s="55">
        <f>IFERROR(Tabla3[[#This Row],[OCULTAR2]]-Tabla3[[#This Row],[OCULTAR2]]*Tabla3[[#This Row],[% LÍNEA]]," ")</f>
        <v>20.11111</v>
      </c>
      <c r="Q4480" s="56">
        <f>IFERROR(Tabla3[[#This Row],[% PRODUCTO]]+Tabla3[[#This Row],[% LÍNEA]]," ")</f>
        <v>0</v>
      </c>
      <c r="R4480" s="53">
        <f>Tabla3[[#This Row],[OCULTAR3]]</f>
        <v>20.11111</v>
      </c>
      <c r="S4480" s="53">
        <f>Tabla3[[#This Row],[PRECIO SIN %]]-Tabla3[[#This Row],[PRECIO SIN %]]*10%</f>
        <v>18.099999</v>
      </c>
      <c r="T4480" s="80">
        <f>(Tabla3[[#This Row],[PRECIO CON DESCT.]]-(Tabla3[[#This Row],[PRECIO CON DESCT.]]*$T$6))</f>
        <v>11.40299937</v>
      </c>
      <c r="U4480" s="96"/>
      <c r="V4480" s="94">
        <f>Tabla3[[#This Row],[PRECIO %      en $]]*Tabla3[[#This Row],[PEDIDO ]]</f>
        <v>0</v>
      </c>
      <c r="W4480" s="57">
        <f>Tabla3[[#This Row],[PRECIO CON DESCT.]]*Tabla3[[#This Row],[PEDIDO ]]</f>
        <v>0</v>
      </c>
      <c r="X4480" s="58">
        <f>Tabla3[[#This Row],[PRECIO SIN %]]*Tabla3[[#This Row],[PEDIDO ]]</f>
        <v>0</v>
      </c>
    </row>
    <row r="4481" spans="1:24" ht="33" customHeight="1" x14ac:dyDescent="0.4">
      <c r="A4481" s="125">
        <v>7703281001454</v>
      </c>
      <c r="B4481" s="59" t="s">
        <v>424</v>
      </c>
      <c r="C4481" s="59" t="s">
        <v>156</v>
      </c>
      <c r="D44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81" s="119" t="s">
        <v>4943</v>
      </c>
      <c r="F4481" s="76" t="s">
        <v>526</v>
      </c>
      <c r="G44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81" s="78">
        <v>18</v>
      </c>
      <c r="J4481" s="52">
        <v>18</v>
      </c>
      <c r="K4481" s="60">
        <f>Tabla3[[#This Row],[PRECIOS]]-Tabla3[[#This Row],[PRECIOS]]*10%</f>
        <v>16.2</v>
      </c>
      <c r="L4481" s="101"/>
      <c r="M4481" s="61"/>
      <c r="N4481" s="55">
        <f>IFERROR(Tabla3[[#This Row],[PRECIOS]]-Tabla3[[#This Row],[PRECIOS]]*Tabla3[[#This Row],[% PRODUCTO]]," ")</f>
        <v>18</v>
      </c>
      <c r="O4481" s="61"/>
      <c r="P4481" s="55">
        <f>IFERROR(Tabla3[[#This Row],[OCULTAR2]]-Tabla3[[#This Row],[OCULTAR2]]*Tabla3[[#This Row],[% LÍNEA]]," ")</f>
        <v>18</v>
      </c>
      <c r="Q4481" s="56">
        <f>IFERROR(Tabla3[[#This Row],[% PRODUCTO]]+Tabla3[[#This Row],[% LÍNEA]]," ")</f>
        <v>0</v>
      </c>
      <c r="R4481" s="60">
        <f>Tabla3[[#This Row],[OCULTAR3]]</f>
        <v>18</v>
      </c>
      <c r="S4481" s="60">
        <f>Tabla3[[#This Row],[PRECIO SIN %]]-Tabla3[[#This Row],[PRECIO SIN %]]*10%</f>
        <v>16.2</v>
      </c>
      <c r="T4481" s="80">
        <f>(Tabla3[[#This Row],[PRECIO CON DESCT.]]-(Tabla3[[#This Row],[PRECIO CON DESCT.]]*$T$6))</f>
        <v>10.206</v>
      </c>
      <c r="U4481" s="96"/>
      <c r="V4481" s="94">
        <f>Tabla3[[#This Row],[PRECIO %      en $]]*Tabla3[[#This Row],[PEDIDO ]]</f>
        <v>0</v>
      </c>
      <c r="W4481" s="57">
        <f>Tabla3[[#This Row],[PRECIO CON DESCT.]]*Tabla3[[#This Row],[PEDIDO ]]</f>
        <v>0</v>
      </c>
      <c r="X4481" s="58">
        <f>Tabla3[[#This Row],[PRECIO SIN %]]*Tabla3[[#This Row],[PEDIDO ]]</f>
        <v>0</v>
      </c>
    </row>
    <row r="4482" spans="1:24" ht="33" customHeight="1" x14ac:dyDescent="0.4">
      <c r="A4482" s="124">
        <v>8411047108765</v>
      </c>
      <c r="B4482" s="51" t="s">
        <v>424</v>
      </c>
      <c r="C4482" s="51" t="s">
        <v>174</v>
      </c>
      <c r="D44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482" s="118" t="s">
        <v>4944</v>
      </c>
      <c r="F4482" s="75" t="s">
        <v>526</v>
      </c>
      <c r="G44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482" s="77">
        <v>11</v>
      </c>
      <c r="J4482" s="52">
        <v>33.333329999999997</v>
      </c>
      <c r="K4482" s="53">
        <f>Tabla3[[#This Row],[PRECIOS]]-Tabla3[[#This Row],[PRECIOS]]*10%</f>
        <v>29.999996999999997</v>
      </c>
      <c r="L4482" s="101" t="s">
        <v>5327</v>
      </c>
      <c r="M4482" s="54"/>
      <c r="N4482" s="55">
        <f>IFERROR(Tabla3[[#This Row],[PRECIOS]]-Tabla3[[#This Row],[PRECIOS]]*Tabla3[[#This Row],[% PRODUCTO]]," ")</f>
        <v>33.333329999999997</v>
      </c>
      <c r="O4482" s="54"/>
      <c r="P4482" s="55">
        <f>IFERROR(Tabla3[[#This Row],[OCULTAR2]]-Tabla3[[#This Row],[OCULTAR2]]*Tabla3[[#This Row],[% LÍNEA]]," ")</f>
        <v>33.333329999999997</v>
      </c>
      <c r="Q4482" s="56">
        <f>IFERROR(Tabla3[[#This Row],[% PRODUCTO]]+Tabla3[[#This Row],[% LÍNEA]]," ")</f>
        <v>0</v>
      </c>
      <c r="R4482" s="53">
        <f>Tabla3[[#This Row],[OCULTAR3]]</f>
        <v>33.333329999999997</v>
      </c>
      <c r="S4482" s="53">
        <f>Tabla3[[#This Row],[PRECIO SIN %]]-Tabla3[[#This Row],[PRECIO SIN %]]*10%</f>
        <v>29.999996999999997</v>
      </c>
      <c r="T4482" s="80">
        <f>(Tabla3[[#This Row],[PRECIO CON DESCT.]]-(Tabla3[[#This Row],[PRECIO CON DESCT.]]*$T$6))</f>
        <v>18.899998109999999</v>
      </c>
      <c r="U4482" s="96"/>
      <c r="V4482" s="94">
        <f>Tabla3[[#This Row],[PRECIO %      en $]]*Tabla3[[#This Row],[PEDIDO ]]</f>
        <v>0</v>
      </c>
      <c r="W4482" s="57">
        <f>Tabla3[[#This Row],[PRECIO CON DESCT.]]*Tabla3[[#This Row],[PEDIDO ]]</f>
        <v>0</v>
      </c>
      <c r="X4482" s="58">
        <f>Tabla3[[#This Row],[PRECIO SIN %]]*Tabla3[[#This Row],[PEDIDO ]]</f>
        <v>0</v>
      </c>
    </row>
    <row r="4483" spans="1:24" ht="33" customHeight="1" x14ac:dyDescent="0.4">
      <c r="A4483" s="125">
        <v>7703281001447</v>
      </c>
      <c r="B4483" s="59" t="s">
        <v>424</v>
      </c>
      <c r="C4483" s="59" t="s">
        <v>156</v>
      </c>
      <c r="D44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83" s="119" t="s">
        <v>4945</v>
      </c>
      <c r="F4483" s="76" t="s">
        <v>526</v>
      </c>
      <c r="G44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83" s="78">
        <v>3</v>
      </c>
      <c r="J4483" s="52">
        <v>29.588889999999999</v>
      </c>
      <c r="K4483" s="60">
        <f>Tabla3[[#This Row],[PRECIOS]]-Tabla3[[#This Row],[PRECIOS]]*10%</f>
        <v>26.630001</v>
      </c>
      <c r="L4483" s="101"/>
      <c r="M4483" s="61"/>
      <c r="N4483" s="55">
        <f>IFERROR(Tabla3[[#This Row],[PRECIOS]]-Tabla3[[#This Row],[PRECIOS]]*Tabla3[[#This Row],[% PRODUCTO]]," ")</f>
        <v>29.588889999999999</v>
      </c>
      <c r="O4483" s="61"/>
      <c r="P4483" s="55">
        <f>IFERROR(Tabla3[[#This Row],[OCULTAR2]]-Tabla3[[#This Row],[OCULTAR2]]*Tabla3[[#This Row],[% LÍNEA]]," ")</f>
        <v>29.588889999999999</v>
      </c>
      <c r="Q4483" s="56">
        <f>IFERROR(Tabla3[[#This Row],[% PRODUCTO]]+Tabla3[[#This Row],[% LÍNEA]]," ")</f>
        <v>0</v>
      </c>
      <c r="R4483" s="60">
        <f>Tabla3[[#This Row],[OCULTAR3]]</f>
        <v>29.588889999999999</v>
      </c>
      <c r="S4483" s="60">
        <f>Tabla3[[#This Row],[PRECIO SIN %]]-Tabla3[[#This Row],[PRECIO SIN %]]*10%</f>
        <v>26.630001</v>
      </c>
      <c r="T4483" s="80">
        <f>(Tabla3[[#This Row],[PRECIO CON DESCT.]]-(Tabla3[[#This Row],[PRECIO CON DESCT.]]*$T$6))</f>
        <v>16.77690063</v>
      </c>
      <c r="U4483" s="96"/>
      <c r="V4483" s="94">
        <f>Tabla3[[#This Row],[PRECIO %      en $]]*Tabla3[[#This Row],[PEDIDO ]]</f>
        <v>0</v>
      </c>
      <c r="W4483" s="57">
        <f>Tabla3[[#This Row],[PRECIO CON DESCT.]]*Tabla3[[#This Row],[PEDIDO ]]</f>
        <v>0</v>
      </c>
      <c r="X4483" s="58">
        <f>Tabla3[[#This Row],[PRECIO SIN %]]*Tabla3[[#This Row],[PEDIDO ]]</f>
        <v>0</v>
      </c>
    </row>
    <row r="4484" spans="1:24" ht="33" customHeight="1" x14ac:dyDescent="0.4">
      <c r="A4484" s="124">
        <v>7702031501442</v>
      </c>
      <c r="B4484" s="51" t="s">
        <v>424</v>
      </c>
      <c r="C4484" s="51" t="s">
        <v>186</v>
      </c>
      <c r="D44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84" s="118" t="s">
        <v>4946</v>
      </c>
      <c r="F4484" s="75" t="s">
        <v>526</v>
      </c>
      <c r="G44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84" s="77">
        <v>13</v>
      </c>
      <c r="J4484" s="52">
        <v>7.25556</v>
      </c>
      <c r="K4484" s="53">
        <f>Tabla3[[#This Row],[PRECIOS]]-Tabla3[[#This Row],[PRECIOS]]*10%</f>
        <v>6.5300039999999999</v>
      </c>
      <c r="L4484" s="101"/>
      <c r="M4484" s="54"/>
      <c r="N4484" s="55">
        <f>IFERROR(Tabla3[[#This Row],[PRECIOS]]-Tabla3[[#This Row],[PRECIOS]]*Tabla3[[#This Row],[% PRODUCTO]]," ")</f>
        <v>7.25556</v>
      </c>
      <c r="O4484" s="54"/>
      <c r="P4484" s="55">
        <f>IFERROR(Tabla3[[#This Row],[OCULTAR2]]-Tabla3[[#This Row],[OCULTAR2]]*Tabla3[[#This Row],[% LÍNEA]]," ")</f>
        <v>7.25556</v>
      </c>
      <c r="Q4484" s="56">
        <f>IFERROR(Tabla3[[#This Row],[% PRODUCTO]]+Tabla3[[#This Row],[% LÍNEA]]," ")</f>
        <v>0</v>
      </c>
      <c r="R4484" s="53">
        <f>Tabla3[[#This Row],[OCULTAR3]]</f>
        <v>7.25556</v>
      </c>
      <c r="S4484" s="53">
        <f>Tabla3[[#This Row],[PRECIO SIN %]]-Tabla3[[#This Row],[PRECIO SIN %]]*10%</f>
        <v>6.5300039999999999</v>
      </c>
      <c r="T4484" s="80">
        <f>(Tabla3[[#This Row],[PRECIO CON DESCT.]]-(Tabla3[[#This Row],[PRECIO CON DESCT.]]*$T$6))</f>
        <v>4.1139025199999999</v>
      </c>
      <c r="U4484" s="96"/>
      <c r="V4484" s="94">
        <f>Tabla3[[#This Row],[PRECIO %      en $]]*Tabla3[[#This Row],[PEDIDO ]]</f>
        <v>0</v>
      </c>
      <c r="W4484" s="57">
        <f>Tabla3[[#This Row],[PRECIO CON DESCT.]]*Tabla3[[#This Row],[PEDIDO ]]</f>
        <v>0</v>
      </c>
      <c r="X4484" s="58">
        <f>Tabla3[[#This Row],[PRECIO SIN %]]*Tabla3[[#This Row],[PEDIDO ]]</f>
        <v>0</v>
      </c>
    </row>
    <row r="4485" spans="1:24" ht="33" customHeight="1" x14ac:dyDescent="0.4">
      <c r="A4485" s="125">
        <v>7702425034006</v>
      </c>
      <c r="B4485" s="59" t="s">
        <v>424</v>
      </c>
      <c r="C4485" s="59" t="s">
        <v>497</v>
      </c>
      <c r="D44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85" s="119" t="s">
        <v>4947</v>
      </c>
      <c r="F4485" s="76" t="s">
        <v>526</v>
      </c>
      <c r="G44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44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4485" s="78">
        <v>30</v>
      </c>
      <c r="J4485" s="52">
        <v>3.6555599999999999</v>
      </c>
      <c r="K4485" s="60">
        <f>Tabla3[[#This Row],[PRECIOS]]-Tabla3[[#This Row],[PRECIOS]]*10%</f>
        <v>3.2900039999999997</v>
      </c>
      <c r="L4485" s="101"/>
      <c r="M4485" s="61"/>
      <c r="N4485" s="55">
        <f>IFERROR(Tabla3[[#This Row],[PRECIOS]]-Tabla3[[#This Row],[PRECIOS]]*Tabla3[[#This Row],[% PRODUCTO]]," ")</f>
        <v>3.6555599999999999</v>
      </c>
      <c r="O4485" s="61">
        <v>0.03</v>
      </c>
      <c r="P4485" s="55">
        <f>IFERROR(Tabla3[[#This Row],[OCULTAR2]]-Tabla3[[#This Row],[OCULTAR2]]*Tabla3[[#This Row],[% LÍNEA]]," ")</f>
        <v>3.5458932000000001</v>
      </c>
      <c r="Q4485" s="56">
        <f>IFERROR(Tabla3[[#This Row],[% PRODUCTO]]+Tabla3[[#This Row],[% LÍNEA]]," ")</f>
        <v>0.03</v>
      </c>
      <c r="R4485" s="60">
        <f>Tabla3[[#This Row],[OCULTAR3]]</f>
        <v>3.5458932000000001</v>
      </c>
      <c r="S4485" s="60">
        <f>Tabla3[[#This Row],[PRECIO SIN %]]-Tabla3[[#This Row],[PRECIO SIN %]]*10%</f>
        <v>3.19130388</v>
      </c>
      <c r="T4485" s="80">
        <f>(Tabla3[[#This Row],[PRECIO CON DESCT.]]-(Tabla3[[#This Row],[PRECIO CON DESCT.]]*$T$6))</f>
        <v>2.0105214444000001</v>
      </c>
      <c r="U4485" s="96"/>
      <c r="V4485" s="94">
        <f>Tabla3[[#This Row],[PRECIO %      en $]]*Tabla3[[#This Row],[PEDIDO ]]</f>
        <v>0</v>
      </c>
      <c r="W4485" s="57">
        <f>Tabla3[[#This Row],[PRECIO CON DESCT.]]*Tabla3[[#This Row],[PEDIDO ]]</f>
        <v>0</v>
      </c>
      <c r="X4485" s="58">
        <f>Tabla3[[#This Row],[PRECIO SIN %]]*Tabla3[[#This Row],[PEDIDO ]]</f>
        <v>0</v>
      </c>
    </row>
    <row r="4486" spans="1:24" ht="33" customHeight="1" x14ac:dyDescent="0.4">
      <c r="A4486" s="124">
        <v>7702425810860</v>
      </c>
      <c r="B4486" s="51" t="s">
        <v>424</v>
      </c>
      <c r="C4486" s="51" t="s">
        <v>497</v>
      </c>
      <c r="D44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86" s="118" t="s">
        <v>4948</v>
      </c>
      <c r="F4486" s="75" t="s">
        <v>526</v>
      </c>
      <c r="G44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44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4486" s="77">
        <v>10</v>
      </c>
      <c r="J4486" s="52">
        <v>3.9222199999999998</v>
      </c>
      <c r="K4486" s="53">
        <f>Tabla3[[#This Row],[PRECIOS]]-Tabla3[[#This Row],[PRECIOS]]*10%</f>
        <v>3.529998</v>
      </c>
      <c r="L4486" s="101"/>
      <c r="M4486" s="54"/>
      <c r="N4486" s="55">
        <f>IFERROR(Tabla3[[#This Row],[PRECIOS]]-Tabla3[[#This Row],[PRECIOS]]*Tabla3[[#This Row],[% PRODUCTO]]," ")</f>
        <v>3.9222199999999998</v>
      </c>
      <c r="O4486" s="54">
        <v>0.03</v>
      </c>
      <c r="P4486" s="55">
        <f>IFERROR(Tabla3[[#This Row],[OCULTAR2]]-Tabla3[[#This Row],[OCULTAR2]]*Tabla3[[#This Row],[% LÍNEA]]," ")</f>
        <v>3.8045533999999996</v>
      </c>
      <c r="Q4486" s="56">
        <f>IFERROR(Tabla3[[#This Row],[% PRODUCTO]]+Tabla3[[#This Row],[% LÍNEA]]," ")</f>
        <v>0.03</v>
      </c>
      <c r="R4486" s="53">
        <f>Tabla3[[#This Row],[OCULTAR3]]</f>
        <v>3.8045533999999996</v>
      </c>
      <c r="S4486" s="53">
        <f>Tabla3[[#This Row],[PRECIO SIN %]]-Tabla3[[#This Row],[PRECIO SIN %]]*10%</f>
        <v>3.4240980599999995</v>
      </c>
      <c r="T4486" s="80">
        <f>(Tabla3[[#This Row],[PRECIO CON DESCT.]]-(Tabla3[[#This Row],[PRECIO CON DESCT.]]*$T$6))</f>
        <v>2.1571817778</v>
      </c>
      <c r="U4486" s="96"/>
      <c r="V4486" s="94">
        <f>Tabla3[[#This Row],[PRECIO %      en $]]*Tabla3[[#This Row],[PEDIDO ]]</f>
        <v>0</v>
      </c>
      <c r="W4486" s="57">
        <f>Tabla3[[#This Row],[PRECIO CON DESCT.]]*Tabla3[[#This Row],[PEDIDO ]]</f>
        <v>0</v>
      </c>
      <c r="X4486" s="58">
        <f>Tabla3[[#This Row],[PRECIO SIN %]]*Tabla3[[#This Row],[PEDIDO ]]</f>
        <v>0</v>
      </c>
    </row>
    <row r="4487" spans="1:24" ht="33" customHeight="1" x14ac:dyDescent="0.4">
      <c r="A4487" s="125">
        <v>7702425809765</v>
      </c>
      <c r="B4487" s="59" t="s">
        <v>424</v>
      </c>
      <c r="C4487" s="59" t="s">
        <v>497</v>
      </c>
      <c r="D44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87" s="119" t="s">
        <v>4949</v>
      </c>
      <c r="F4487" s="76" t="s">
        <v>526</v>
      </c>
      <c r="G44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44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4487" s="78">
        <v>115</v>
      </c>
      <c r="J4487" s="52">
        <v>4.0777799999999997</v>
      </c>
      <c r="K4487" s="60">
        <f>Tabla3[[#This Row],[PRECIOS]]-Tabla3[[#This Row],[PRECIOS]]*10%</f>
        <v>3.6700019999999998</v>
      </c>
      <c r="L4487" s="101"/>
      <c r="M4487" s="61"/>
      <c r="N4487" s="55">
        <f>IFERROR(Tabla3[[#This Row],[PRECIOS]]-Tabla3[[#This Row],[PRECIOS]]*Tabla3[[#This Row],[% PRODUCTO]]," ")</f>
        <v>4.0777799999999997</v>
      </c>
      <c r="O4487" s="61">
        <v>0.03</v>
      </c>
      <c r="P4487" s="55">
        <f>IFERROR(Tabla3[[#This Row],[OCULTAR2]]-Tabla3[[#This Row],[OCULTAR2]]*Tabla3[[#This Row],[% LÍNEA]]," ")</f>
        <v>3.9554465999999997</v>
      </c>
      <c r="Q4487" s="56">
        <f>IFERROR(Tabla3[[#This Row],[% PRODUCTO]]+Tabla3[[#This Row],[% LÍNEA]]," ")</f>
        <v>0.03</v>
      </c>
      <c r="R4487" s="60">
        <f>Tabla3[[#This Row],[OCULTAR3]]</f>
        <v>3.9554465999999997</v>
      </c>
      <c r="S4487" s="60">
        <f>Tabla3[[#This Row],[PRECIO SIN %]]-Tabla3[[#This Row],[PRECIO SIN %]]*10%</f>
        <v>3.5599019399999996</v>
      </c>
      <c r="T4487" s="80">
        <f>(Tabla3[[#This Row],[PRECIO CON DESCT.]]-(Tabla3[[#This Row],[PRECIO CON DESCT.]]*$T$6))</f>
        <v>2.2427382221999999</v>
      </c>
      <c r="U4487" s="96"/>
      <c r="V4487" s="94">
        <f>Tabla3[[#This Row],[PRECIO %      en $]]*Tabla3[[#This Row],[PEDIDO ]]</f>
        <v>0</v>
      </c>
      <c r="W4487" s="57">
        <f>Tabla3[[#This Row],[PRECIO CON DESCT.]]*Tabla3[[#This Row],[PEDIDO ]]</f>
        <v>0</v>
      </c>
      <c r="X4487" s="58">
        <f>Tabla3[[#This Row],[PRECIO SIN %]]*Tabla3[[#This Row],[PEDIDO ]]</f>
        <v>0</v>
      </c>
    </row>
    <row r="4488" spans="1:24" ht="33" customHeight="1" x14ac:dyDescent="0.4">
      <c r="A4488" s="124">
        <v>7450210013308</v>
      </c>
      <c r="B4488" s="51" t="s">
        <v>424</v>
      </c>
      <c r="C4488" s="51" t="s">
        <v>359</v>
      </c>
      <c r="D44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88" s="118" t="s">
        <v>4950</v>
      </c>
      <c r="F4488" s="75" t="s">
        <v>526</v>
      </c>
      <c r="G44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88" s="77">
        <v>15</v>
      </c>
      <c r="J4488" s="52">
        <v>5.0666700000000002</v>
      </c>
      <c r="K4488" s="53">
        <f>Tabla3[[#This Row],[PRECIOS]]-Tabla3[[#This Row],[PRECIOS]]*10%</f>
        <v>4.560003</v>
      </c>
      <c r="L4488" s="101"/>
      <c r="M4488" s="54"/>
      <c r="N4488" s="55">
        <f>IFERROR(Tabla3[[#This Row],[PRECIOS]]-Tabla3[[#This Row],[PRECIOS]]*Tabla3[[#This Row],[% PRODUCTO]]," ")</f>
        <v>5.0666700000000002</v>
      </c>
      <c r="O4488" s="54"/>
      <c r="P4488" s="55">
        <f>IFERROR(Tabla3[[#This Row],[OCULTAR2]]-Tabla3[[#This Row],[OCULTAR2]]*Tabla3[[#This Row],[% LÍNEA]]," ")</f>
        <v>5.0666700000000002</v>
      </c>
      <c r="Q4488" s="56">
        <f>IFERROR(Tabla3[[#This Row],[% PRODUCTO]]+Tabla3[[#This Row],[% LÍNEA]]," ")</f>
        <v>0</v>
      </c>
      <c r="R4488" s="53">
        <f>Tabla3[[#This Row],[OCULTAR3]]</f>
        <v>5.0666700000000002</v>
      </c>
      <c r="S4488" s="53">
        <f>Tabla3[[#This Row],[PRECIO SIN %]]-Tabla3[[#This Row],[PRECIO SIN %]]*10%</f>
        <v>4.560003</v>
      </c>
      <c r="T4488" s="80">
        <f>(Tabla3[[#This Row],[PRECIO CON DESCT.]]-(Tabla3[[#This Row],[PRECIO CON DESCT.]]*$T$6))</f>
        <v>2.8728018899999999</v>
      </c>
      <c r="U4488" s="96"/>
      <c r="V4488" s="94">
        <f>Tabla3[[#This Row],[PRECIO %      en $]]*Tabla3[[#This Row],[PEDIDO ]]</f>
        <v>0</v>
      </c>
      <c r="W4488" s="57">
        <f>Tabla3[[#This Row],[PRECIO CON DESCT.]]*Tabla3[[#This Row],[PEDIDO ]]</f>
        <v>0</v>
      </c>
      <c r="X4488" s="58">
        <f>Tabla3[[#This Row],[PRECIO SIN %]]*Tabla3[[#This Row],[PEDIDO ]]</f>
        <v>0</v>
      </c>
    </row>
    <row r="4489" spans="1:24" ht="33" customHeight="1" x14ac:dyDescent="0.4">
      <c r="A4489" s="125">
        <v>7591635000211</v>
      </c>
      <c r="B4489" s="59" t="s">
        <v>424</v>
      </c>
      <c r="C4489" s="59" t="s">
        <v>446</v>
      </c>
      <c r="D44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89" s="119" t="s">
        <v>4951</v>
      </c>
      <c r="F4489" s="76" t="s">
        <v>526</v>
      </c>
      <c r="G44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89" s="78">
        <v>14</v>
      </c>
      <c r="J4489" s="52">
        <v>5</v>
      </c>
      <c r="K4489" s="60">
        <f>Tabla3[[#This Row],[PRECIOS]]-Tabla3[[#This Row],[PRECIOS]]*10%</f>
        <v>4.5</v>
      </c>
      <c r="L4489" s="101"/>
      <c r="M4489" s="61"/>
      <c r="N4489" s="55">
        <f>IFERROR(Tabla3[[#This Row],[PRECIOS]]-Tabla3[[#This Row],[PRECIOS]]*Tabla3[[#This Row],[% PRODUCTO]]," ")</f>
        <v>5</v>
      </c>
      <c r="O4489" s="61"/>
      <c r="P4489" s="55">
        <f>IFERROR(Tabla3[[#This Row],[OCULTAR2]]-Tabla3[[#This Row],[OCULTAR2]]*Tabla3[[#This Row],[% LÍNEA]]," ")</f>
        <v>5</v>
      </c>
      <c r="Q4489" s="56">
        <f>IFERROR(Tabla3[[#This Row],[% PRODUCTO]]+Tabla3[[#This Row],[% LÍNEA]]," ")</f>
        <v>0</v>
      </c>
      <c r="R4489" s="60">
        <f>Tabla3[[#This Row],[OCULTAR3]]</f>
        <v>5</v>
      </c>
      <c r="S4489" s="60">
        <f>Tabla3[[#This Row],[PRECIO SIN %]]-Tabla3[[#This Row],[PRECIO SIN %]]*10%</f>
        <v>4.5</v>
      </c>
      <c r="T4489" s="80">
        <f>(Tabla3[[#This Row],[PRECIO CON DESCT.]]-(Tabla3[[#This Row],[PRECIO CON DESCT.]]*$T$6))</f>
        <v>2.835</v>
      </c>
      <c r="U4489" s="96"/>
      <c r="V4489" s="94">
        <f>Tabla3[[#This Row],[PRECIO %      en $]]*Tabla3[[#This Row],[PEDIDO ]]</f>
        <v>0</v>
      </c>
      <c r="W4489" s="57">
        <f>Tabla3[[#This Row],[PRECIO CON DESCT.]]*Tabla3[[#This Row],[PEDIDO ]]</f>
        <v>0</v>
      </c>
      <c r="X4489" s="58">
        <f>Tabla3[[#This Row],[PRECIO SIN %]]*Tabla3[[#This Row],[PEDIDO ]]</f>
        <v>0</v>
      </c>
    </row>
    <row r="4490" spans="1:24" ht="33" customHeight="1" x14ac:dyDescent="0.4">
      <c r="A4490" s="124">
        <v>7591635000198</v>
      </c>
      <c r="B4490" s="51" t="s">
        <v>424</v>
      </c>
      <c r="C4490" s="51" t="s">
        <v>446</v>
      </c>
      <c r="D44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90" s="118" t="s">
        <v>4952</v>
      </c>
      <c r="F4490" s="75" t="s">
        <v>526</v>
      </c>
      <c r="G44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⭐</v>
      </c>
      <c r="H44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PROMO1</v>
      </c>
      <c r="I4490" s="77">
        <v>87</v>
      </c>
      <c r="J4490" s="52">
        <v>2.5666699999999998</v>
      </c>
      <c r="K4490" s="53">
        <f>Tabla3[[#This Row],[PRECIOS]]-Tabla3[[#This Row],[PRECIOS]]*10%</f>
        <v>2.310003</v>
      </c>
      <c r="L4490" s="101"/>
      <c r="M4490" s="54">
        <v>0.03</v>
      </c>
      <c r="N4490" s="55">
        <f>IFERROR(Tabla3[[#This Row],[PRECIOS]]-Tabla3[[#This Row],[PRECIOS]]*Tabla3[[#This Row],[% PRODUCTO]]," ")</f>
        <v>2.4896699</v>
      </c>
      <c r="O4490" s="54"/>
      <c r="P4490" s="55">
        <f>IFERROR(Tabla3[[#This Row],[OCULTAR2]]-Tabla3[[#This Row],[OCULTAR2]]*Tabla3[[#This Row],[% LÍNEA]]," ")</f>
        <v>2.4896699</v>
      </c>
      <c r="Q4490" s="56">
        <f>IFERROR(Tabla3[[#This Row],[% PRODUCTO]]+Tabla3[[#This Row],[% LÍNEA]]," ")</f>
        <v>0.03</v>
      </c>
      <c r="R4490" s="53">
        <f>Tabla3[[#This Row],[OCULTAR3]]</f>
        <v>2.4896699</v>
      </c>
      <c r="S4490" s="53">
        <f>Tabla3[[#This Row],[PRECIO SIN %]]-Tabla3[[#This Row],[PRECIO SIN %]]*10%</f>
        <v>2.24070291</v>
      </c>
      <c r="T4490" s="80">
        <f>(Tabla3[[#This Row],[PRECIO CON DESCT.]]-(Tabla3[[#This Row],[PRECIO CON DESCT.]]*$T$6))</f>
        <v>1.4116428333</v>
      </c>
      <c r="U4490" s="96"/>
      <c r="V4490" s="94">
        <f>Tabla3[[#This Row],[PRECIO %      en $]]*Tabla3[[#This Row],[PEDIDO ]]</f>
        <v>0</v>
      </c>
      <c r="W4490" s="57">
        <f>Tabla3[[#This Row],[PRECIO CON DESCT.]]*Tabla3[[#This Row],[PEDIDO ]]</f>
        <v>0</v>
      </c>
      <c r="X4490" s="58">
        <f>Tabla3[[#This Row],[PRECIO SIN %]]*Tabla3[[#This Row],[PEDIDO ]]</f>
        <v>0</v>
      </c>
    </row>
    <row r="4491" spans="1:24" ht="33" customHeight="1" x14ac:dyDescent="0.4">
      <c r="A4491" s="125">
        <v>7591635000204</v>
      </c>
      <c r="B4491" s="59" t="s">
        <v>424</v>
      </c>
      <c r="C4491" s="59" t="s">
        <v>446</v>
      </c>
      <c r="D44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91" s="119" t="s">
        <v>4953</v>
      </c>
      <c r="F4491" s="76" t="s">
        <v>526</v>
      </c>
      <c r="G44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91" s="78">
        <v>196</v>
      </c>
      <c r="J4491" s="52">
        <v>2.88889</v>
      </c>
      <c r="K4491" s="60">
        <f>Tabla3[[#This Row],[PRECIOS]]-Tabla3[[#This Row],[PRECIOS]]*10%</f>
        <v>2.6000009999999998</v>
      </c>
      <c r="L4491" s="101"/>
      <c r="M4491" s="61"/>
      <c r="N4491" s="55">
        <f>IFERROR(Tabla3[[#This Row],[PRECIOS]]-Tabla3[[#This Row],[PRECIOS]]*Tabla3[[#This Row],[% PRODUCTO]]," ")</f>
        <v>2.88889</v>
      </c>
      <c r="O4491" s="61"/>
      <c r="P4491" s="55">
        <f>IFERROR(Tabla3[[#This Row],[OCULTAR2]]-Tabla3[[#This Row],[OCULTAR2]]*Tabla3[[#This Row],[% LÍNEA]]," ")</f>
        <v>2.88889</v>
      </c>
      <c r="Q4491" s="56">
        <f>IFERROR(Tabla3[[#This Row],[% PRODUCTO]]+Tabla3[[#This Row],[% LÍNEA]]," ")</f>
        <v>0</v>
      </c>
      <c r="R4491" s="60">
        <f>Tabla3[[#This Row],[OCULTAR3]]</f>
        <v>2.88889</v>
      </c>
      <c r="S4491" s="60">
        <f>Tabla3[[#This Row],[PRECIO SIN %]]-Tabla3[[#This Row],[PRECIO SIN %]]*10%</f>
        <v>2.6000009999999998</v>
      </c>
      <c r="T4491" s="80">
        <f>(Tabla3[[#This Row],[PRECIO CON DESCT.]]-(Tabla3[[#This Row],[PRECIO CON DESCT.]]*$T$6))</f>
        <v>1.6380006299999998</v>
      </c>
      <c r="U4491" s="96"/>
      <c r="V4491" s="94">
        <f>Tabla3[[#This Row],[PRECIO %      en $]]*Tabla3[[#This Row],[PEDIDO ]]</f>
        <v>0</v>
      </c>
      <c r="W4491" s="57">
        <f>Tabla3[[#This Row],[PRECIO CON DESCT.]]*Tabla3[[#This Row],[PEDIDO ]]</f>
        <v>0</v>
      </c>
      <c r="X4491" s="58">
        <f>Tabla3[[#This Row],[PRECIO SIN %]]*Tabla3[[#This Row],[PEDIDO ]]</f>
        <v>0</v>
      </c>
    </row>
    <row r="4492" spans="1:24" ht="33" customHeight="1" x14ac:dyDescent="0.4">
      <c r="A4492" s="124">
        <v>7595265002140</v>
      </c>
      <c r="B4492" s="51" t="s">
        <v>424</v>
      </c>
      <c r="C4492" s="51" t="s">
        <v>447</v>
      </c>
      <c r="D44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92" s="118" t="s">
        <v>4954</v>
      </c>
      <c r="F4492" s="75" t="s">
        <v>526</v>
      </c>
      <c r="G44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92" s="77">
        <v>25</v>
      </c>
      <c r="J4492" s="52">
        <v>5.89</v>
      </c>
      <c r="K4492" s="53">
        <f>Tabla3[[#This Row],[PRECIOS]]-Tabla3[[#This Row],[PRECIOS]]*10%</f>
        <v>5.3010000000000002</v>
      </c>
      <c r="L4492" s="101"/>
      <c r="M4492" s="54"/>
      <c r="N4492" s="55">
        <f>IFERROR(Tabla3[[#This Row],[PRECIOS]]-Tabla3[[#This Row],[PRECIOS]]*Tabla3[[#This Row],[% PRODUCTO]]," ")</f>
        <v>5.89</v>
      </c>
      <c r="O4492" s="54"/>
      <c r="P4492" s="55">
        <f>IFERROR(Tabla3[[#This Row],[OCULTAR2]]-Tabla3[[#This Row],[OCULTAR2]]*Tabla3[[#This Row],[% LÍNEA]]," ")</f>
        <v>5.89</v>
      </c>
      <c r="Q4492" s="56">
        <f>IFERROR(Tabla3[[#This Row],[% PRODUCTO]]+Tabla3[[#This Row],[% LÍNEA]]," ")</f>
        <v>0</v>
      </c>
      <c r="R4492" s="53">
        <f>Tabla3[[#This Row],[OCULTAR3]]</f>
        <v>5.89</v>
      </c>
      <c r="S4492" s="53">
        <f>Tabla3[[#This Row],[PRECIO SIN %]]-Tabla3[[#This Row],[PRECIO SIN %]]*10%</f>
        <v>5.3010000000000002</v>
      </c>
      <c r="T4492" s="80">
        <f>(Tabla3[[#This Row],[PRECIO CON DESCT.]]-(Tabla3[[#This Row],[PRECIO CON DESCT.]]*$T$6))</f>
        <v>3.3396300000000001</v>
      </c>
      <c r="U4492" s="96"/>
      <c r="V4492" s="94">
        <f>Tabla3[[#This Row],[PRECIO %      en $]]*Tabla3[[#This Row],[PEDIDO ]]</f>
        <v>0</v>
      </c>
      <c r="W4492" s="57">
        <f>Tabla3[[#This Row],[PRECIO CON DESCT.]]*Tabla3[[#This Row],[PEDIDO ]]</f>
        <v>0</v>
      </c>
      <c r="X4492" s="58">
        <f>Tabla3[[#This Row],[PRECIO SIN %]]*Tabla3[[#This Row],[PEDIDO ]]</f>
        <v>0</v>
      </c>
    </row>
    <row r="4493" spans="1:24" ht="33" customHeight="1" x14ac:dyDescent="0.4">
      <c r="A4493" s="125">
        <v>7595265002195</v>
      </c>
      <c r="B4493" s="59" t="s">
        <v>424</v>
      </c>
      <c r="C4493" s="59" t="s">
        <v>447</v>
      </c>
      <c r="D44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93" s="119" t="s">
        <v>4955</v>
      </c>
      <c r="F4493" s="76" t="s">
        <v>526</v>
      </c>
      <c r="G44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93" s="78">
        <v>43</v>
      </c>
      <c r="J4493" s="52">
        <v>4</v>
      </c>
      <c r="K4493" s="60">
        <f>Tabla3[[#This Row],[PRECIOS]]-Tabla3[[#This Row],[PRECIOS]]*10%</f>
        <v>3.6</v>
      </c>
      <c r="L4493" s="101"/>
      <c r="M4493" s="61"/>
      <c r="N4493" s="55">
        <f>IFERROR(Tabla3[[#This Row],[PRECIOS]]-Tabla3[[#This Row],[PRECIOS]]*Tabla3[[#This Row],[% PRODUCTO]]," ")</f>
        <v>4</v>
      </c>
      <c r="O4493" s="61"/>
      <c r="P4493" s="55">
        <f>IFERROR(Tabla3[[#This Row],[OCULTAR2]]-Tabla3[[#This Row],[OCULTAR2]]*Tabla3[[#This Row],[% LÍNEA]]," ")</f>
        <v>4</v>
      </c>
      <c r="Q4493" s="56">
        <f>IFERROR(Tabla3[[#This Row],[% PRODUCTO]]+Tabla3[[#This Row],[% LÍNEA]]," ")</f>
        <v>0</v>
      </c>
      <c r="R4493" s="60">
        <f>Tabla3[[#This Row],[OCULTAR3]]</f>
        <v>4</v>
      </c>
      <c r="S4493" s="60">
        <f>Tabla3[[#This Row],[PRECIO SIN %]]-Tabla3[[#This Row],[PRECIO SIN %]]*10%</f>
        <v>3.6</v>
      </c>
      <c r="T4493" s="80">
        <f>(Tabla3[[#This Row],[PRECIO CON DESCT.]]-(Tabla3[[#This Row],[PRECIO CON DESCT.]]*$T$6))</f>
        <v>2.2679999999999998</v>
      </c>
      <c r="U4493" s="96"/>
      <c r="V4493" s="94">
        <f>Tabla3[[#This Row],[PRECIO %      en $]]*Tabla3[[#This Row],[PEDIDO ]]</f>
        <v>0</v>
      </c>
      <c r="W4493" s="57">
        <f>Tabla3[[#This Row],[PRECIO CON DESCT.]]*Tabla3[[#This Row],[PEDIDO ]]</f>
        <v>0</v>
      </c>
      <c r="X4493" s="58">
        <f>Tabla3[[#This Row],[PRECIO SIN %]]*Tabla3[[#This Row],[PEDIDO ]]</f>
        <v>0</v>
      </c>
    </row>
    <row r="4494" spans="1:24" ht="33" customHeight="1" x14ac:dyDescent="0.4">
      <c r="A4494" s="124">
        <v>7591635000228</v>
      </c>
      <c r="B4494" s="51" t="s">
        <v>424</v>
      </c>
      <c r="C4494" s="51" t="s">
        <v>446</v>
      </c>
      <c r="D44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94" s="118" t="s">
        <v>4956</v>
      </c>
      <c r="F4494" s="75" t="s">
        <v>526</v>
      </c>
      <c r="G44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94" s="77">
        <v>23</v>
      </c>
      <c r="J4494" s="52">
        <v>5.5</v>
      </c>
      <c r="K4494" s="53">
        <f>Tabla3[[#This Row],[PRECIOS]]-Tabla3[[#This Row],[PRECIOS]]*10%</f>
        <v>4.95</v>
      </c>
      <c r="L4494" s="101"/>
      <c r="M4494" s="54"/>
      <c r="N4494" s="55">
        <f>IFERROR(Tabla3[[#This Row],[PRECIOS]]-Tabla3[[#This Row],[PRECIOS]]*Tabla3[[#This Row],[% PRODUCTO]]," ")</f>
        <v>5.5</v>
      </c>
      <c r="O4494" s="54"/>
      <c r="P4494" s="55">
        <f>IFERROR(Tabla3[[#This Row],[OCULTAR2]]-Tabla3[[#This Row],[OCULTAR2]]*Tabla3[[#This Row],[% LÍNEA]]," ")</f>
        <v>5.5</v>
      </c>
      <c r="Q4494" s="56">
        <f>IFERROR(Tabla3[[#This Row],[% PRODUCTO]]+Tabla3[[#This Row],[% LÍNEA]]," ")</f>
        <v>0</v>
      </c>
      <c r="R4494" s="53">
        <f>Tabla3[[#This Row],[OCULTAR3]]</f>
        <v>5.5</v>
      </c>
      <c r="S4494" s="53">
        <f>Tabla3[[#This Row],[PRECIO SIN %]]-Tabla3[[#This Row],[PRECIO SIN %]]*10%</f>
        <v>4.95</v>
      </c>
      <c r="T4494" s="80">
        <f>(Tabla3[[#This Row],[PRECIO CON DESCT.]]-(Tabla3[[#This Row],[PRECIO CON DESCT.]]*$T$6))</f>
        <v>3.1185</v>
      </c>
      <c r="U4494" s="96"/>
      <c r="V4494" s="94">
        <f>Tabla3[[#This Row],[PRECIO %      en $]]*Tabla3[[#This Row],[PEDIDO ]]</f>
        <v>0</v>
      </c>
      <c r="W4494" s="57">
        <f>Tabla3[[#This Row],[PRECIO CON DESCT.]]*Tabla3[[#This Row],[PEDIDO ]]</f>
        <v>0</v>
      </c>
      <c r="X4494" s="58">
        <f>Tabla3[[#This Row],[PRECIO SIN %]]*Tabla3[[#This Row],[PEDIDO ]]</f>
        <v>0</v>
      </c>
    </row>
    <row r="4495" spans="1:24" ht="33" customHeight="1" x14ac:dyDescent="0.4">
      <c r="A4495" s="125">
        <v>7595265002133</v>
      </c>
      <c r="B4495" s="59" t="s">
        <v>424</v>
      </c>
      <c r="C4495" s="59" t="s">
        <v>447</v>
      </c>
      <c r="D44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95" s="119" t="s">
        <v>4957</v>
      </c>
      <c r="F4495" s="76" t="s">
        <v>526</v>
      </c>
      <c r="G44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95" s="78">
        <v>43</v>
      </c>
      <c r="J4495" s="52">
        <v>3.61111</v>
      </c>
      <c r="K4495" s="60">
        <f>Tabla3[[#This Row],[PRECIOS]]-Tabla3[[#This Row],[PRECIOS]]*10%</f>
        <v>3.2499989999999999</v>
      </c>
      <c r="L4495" s="101"/>
      <c r="M4495" s="61"/>
      <c r="N4495" s="55">
        <f>IFERROR(Tabla3[[#This Row],[PRECIOS]]-Tabla3[[#This Row],[PRECIOS]]*Tabla3[[#This Row],[% PRODUCTO]]," ")</f>
        <v>3.61111</v>
      </c>
      <c r="O4495" s="61"/>
      <c r="P4495" s="55">
        <f>IFERROR(Tabla3[[#This Row],[OCULTAR2]]-Tabla3[[#This Row],[OCULTAR2]]*Tabla3[[#This Row],[% LÍNEA]]," ")</f>
        <v>3.61111</v>
      </c>
      <c r="Q4495" s="56">
        <f>IFERROR(Tabla3[[#This Row],[% PRODUCTO]]+Tabla3[[#This Row],[% LÍNEA]]," ")</f>
        <v>0</v>
      </c>
      <c r="R4495" s="60">
        <f>Tabla3[[#This Row],[OCULTAR3]]</f>
        <v>3.61111</v>
      </c>
      <c r="S4495" s="60">
        <f>Tabla3[[#This Row],[PRECIO SIN %]]-Tabla3[[#This Row],[PRECIO SIN %]]*10%</f>
        <v>3.2499989999999999</v>
      </c>
      <c r="T4495" s="80">
        <f>(Tabla3[[#This Row],[PRECIO CON DESCT.]]-(Tabla3[[#This Row],[PRECIO CON DESCT.]]*$T$6))</f>
        <v>2.0474993699999997</v>
      </c>
      <c r="U4495" s="96"/>
      <c r="V4495" s="94">
        <f>Tabla3[[#This Row],[PRECIO %      en $]]*Tabla3[[#This Row],[PEDIDO ]]</f>
        <v>0</v>
      </c>
      <c r="W4495" s="57">
        <f>Tabla3[[#This Row],[PRECIO CON DESCT.]]*Tabla3[[#This Row],[PEDIDO ]]</f>
        <v>0</v>
      </c>
      <c r="X4495" s="58">
        <f>Tabla3[[#This Row],[PRECIO SIN %]]*Tabla3[[#This Row],[PEDIDO ]]</f>
        <v>0</v>
      </c>
    </row>
    <row r="4496" spans="1:24" ht="33" customHeight="1" x14ac:dyDescent="0.4">
      <c r="A4496" s="124">
        <v>7595265000924</v>
      </c>
      <c r="B4496" s="51" t="s">
        <v>424</v>
      </c>
      <c r="C4496" s="51" t="s">
        <v>447</v>
      </c>
      <c r="D44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96" s="118" t="s">
        <v>4958</v>
      </c>
      <c r="F4496" s="75" t="s">
        <v>526</v>
      </c>
      <c r="G44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96" s="77">
        <v>58</v>
      </c>
      <c r="J4496" s="52">
        <v>4.5</v>
      </c>
      <c r="K4496" s="53">
        <f>Tabla3[[#This Row],[PRECIOS]]-Tabla3[[#This Row],[PRECIOS]]*10%</f>
        <v>4.05</v>
      </c>
      <c r="L4496" s="101"/>
      <c r="M4496" s="54"/>
      <c r="N4496" s="55">
        <f>IFERROR(Tabla3[[#This Row],[PRECIOS]]-Tabla3[[#This Row],[PRECIOS]]*Tabla3[[#This Row],[% PRODUCTO]]," ")</f>
        <v>4.5</v>
      </c>
      <c r="O4496" s="54"/>
      <c r="P4496" s="55">
        <f>IFERROR(Tabla3[[#This Row],[OCULTAR2]]-Tabla3[[#This Row],[OCULTAR2]]*Tabla3[[#This Row],[% LÍNEA]]," ")</f>
        <v>4.5</v>
      </c>
      <c r="Q4496" s="56">
        <f>IFERROR(Tabla3[[#This Row],[% PRODUCTO]]+Tabla3[[#This Row],[% LÍNEA]]," ")</f>
        <v>0</v>
      </c>
      <c r="R4496" s="53">
        <f>Tabla3[[#This Row],[OCULTAR3]]</f>
        <v>4.5</v>
      </c>
      <c r="S4496" s="53">
        <f>Tabla3[[#This Row],[PRECIO SIN %]]-Tabla3[[#This Row],[PRECIO SIN %]]*10%</f>
        <v>4.05</v>
      </c>
      <c r="T4496" s="80">
        <f>(Tabla3[[#This Row],[PRECIO CON DESCT.]]-(Tabla3[[#This Row],[PRECIO CON DESCT.]]*$T$6))</f>
        <v>2.5514999999999999</v>
      </c>
      <c r="U4496" s="96"/>
      <c r="V4496" s="94">
        <f>Tabla3[[#This Row],[PRECIO %      en $]]*Tabla3[[#This Row],[PEDIDO ]]</f>
        <v>0</v>
      </c>
      <c r="W4496" s="57">
        <f>Tabla3[[#This Row],[PRECIO CON DESCT.]]*Tabla3[[#This Row],[PEDIDO ]]</f>
        <v>0</v>
      </c>
      <c r="X4496" s="58">
        <f>Tabla3[[#This Row],[PRECIO SIN %]]*Tabla3[[#This Row],[PEDIDO ]]</f>
        <v>0</v>
      </c>
    </row>
    <row r="4497" spans="1:24" ht="33" customHeight="1" x14ac:dyDescent="0.4">
      <c r="A4497" s="125">
        <v>7595265000917</v>
      </c>
      <c r="B4497" s="59" t="s">
        <v>424</v>
      </c>
      <c r="C4497" s="59" t="s">
        <v>447</v>
      </c>
      <c r="D44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97" s="119" t="s">
        <v>4959</v>
      </c>
      <c r="F4497" s="76" t="s">
        <v>526</v>
      </c>
      <c r="G44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97" s="78">
        <v>51</v>
      </c>
      <c r="J4497" s="52">
        <v>4.7777799999999999</v>
      </c>
      <c r="K4497" s="60">
        <f>Tabla3[[#This Row],[PRECIOS]]-Tabla3[[#This Row],[PRECIOS]]*10%</f>
        <v>4.3000020000000001</v>
      </c>
      <c r="L4497" s="101"/>
      <c r="M4497" s="61"/>
      <c r="N4497" s="55">
        <f>IFERROR(Tabla3[[#This Row],[PRECIOS]]-Tabla3[[#This Row],[PRECIOS]]*Tabla3[[#This Row],[% PRODUCTO]]," ")</f>
        <v>4.7777799999999999</v>
      </c>
      <c r="O4497" s="61"/>
      <c r="P4497" s="55">
        <f>IFERROR(Tabla3[[#This Row],[OCULTAR2]]-Tabla3[[#This Row],[OCULTAR2]]*Tabla3[[#This Row],[% LÍNEA]]," ")</f>
        <v>4.7777799999999999</v>
      </c>
      <c r="Q4497" s="56">
        <f>IFERROR(Tabla3[[#This Row],[% PRODUCTO]]+Tabla3[[#This Row],[% LÍNEA]]," ")</f>
        <v>0</v>
      </c>
      <c r="R4497" s="60">
        <f>Tabla3[[#This Row],[OCULTAR3]]</f>
        <v>4.7777799999999999</v>
      </c>
      <c r="S4497" s="60">
        <f>Tabla3[[#This Row],[PRECIO SIN %]]-Tabla3[[#This Row],[PRECIO SIN %]]*10%</f>
        <v>4.3000020000000001</v>
      </c>
      <c r="T4497" s="80">
        <f>(Tabla3[[#This Row],[PRECIO CON DESCT.]]-(Tabla3[[#This Row],[PRECIO CON DESCT.]]*$T$6))</f>
        <v>2.70900126</v>
      </c>
      <c r="U4497" s="96"/>
      <c r="V4497" s="94">
        <f>Tabla3[[#This Row],[PRECIO %      en $]]*Tabla3[[#This Row],[PEDIDO ]]</f>
        <v>0</v>
      </c>
      <c r="W4497" s="57">
        <f>Tabla3[[#This Row],[PRECIO CON DESCT.]]*Tabla3[[#This Row],[PEDIDO ]]</f>
        <v>0</v>
      </c>
      <c r="X4497" s="58">
        <f>Tabla3[[#This Row],[PRECIO SIN %]]*Tabla3[[#This Row],[PEDIDO ]]</f>
        <v>0</v>
      </c>
    </row>
    <row r="4498" spans="1:24" ht="33" customHeight="1" x14ac:dyDescent="0.4">
      <c r="A4498" s="124">
        <v>7599700001231</v>
      </c>
      <c r="B4498" s="51" t="s">
        <v>424</v>
      </c>
      <c r="C4498" s="51" t="s">
        <v>51</v>
      </c>
      <c r="D44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98" s="118" t="s">
        <v>4960</v>
      </c>
      <c r="F4498" s="75" t="s">
        <v>537</v>
      </c>
      <c r="G44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98" s="77">
        <v>465</v>
      </c>
      <c r="J4498" s="52">
        <v>6.4888899999999996</v>
      </c>
      <c r="K4498" s="53">
        <f>Tabla3[[#This Row],[PRECIOS]]-Tabla3[[#This Row],[PRECIOS]]*10%</f>
        <v>5.8400009999999991</v>
      </c>
      <c r="L4498" s="101"/>
      <c r="M4498" s="54"/>
      <c r="N4498" s="55">
        <f>IFERROR(Tabla3[[#This Row],[PRECIOS]]-Tabla3[[#This Row],[PRECIOS]]*Tabla3[[#This Row],[% PRODUCTO]]," ")</f>
        <v>6.4888899999999996</v>
      </c>
      <c r="O4498" s="54"/>
      <c r="P4498" s="55">
        <f>IFERROR(Tabla3[[#This Row],[OCULTAR2]]-Tabla3[[#This Row],[OCULTAR2]]*Tabla3[[#This Row],[% LÍNEA]]," ")</f>
        <v>6.4888899999999996</v>
      </c>
      <c r="Q4498" s="56">
        <f>IFERROR(Tabla3[[#This Row],[% PRODUCTO]]+Tabla3[[#This Row],[% LÍNEA]]," ")</f>
        <v>0</v>
      </c>
      <c r="R4498" s="53">
        <f>Tabla3[[#This Row],[OCULTAR3]]</f>
        <v>6.4888899999999996</v>
      </c>
      <c r="S4498" s="53">
        <f>Tabla3[[#This Row],[PRECIO SIN %]]-Tabla3[[#This Row],[PRECIO SIN %]]*10%</f>
        <v>5.8400009999999991</v>
      </c>
      <c r="T4498" s="80">
        <f>(Tabla3[[#This Row],[PRECIO CON DESCT.]]-(Tabla3[[#This Row],[PRECIO CON DESCT.]]*$T$6))</f>
        <v>3.6792006299999995</v>
      </c>
      <c r="U4498" s="96"/>
      <c r="V4498" s="94">
        <f>Tabla3[[#This Row],[PRECIO %      en $]]*Tabla3[[#This Row],[PEDIDO ]]</f>
        <v>0</v>
      </c>
      <c r="W4498" s="57">
        <f>Tabla3[[#This Row],[PRECIO CON DESCT.]]*Tabla3[[#This Row],[PEDIDO ]]</f>
        <v>0</v>
      </c>
      <c r="X4498" s="58">
        <f>Tabla3[[#This Row],[PRECIO SIN %]]*Tabla3[[#This Row],[PEDIDO ]]</f>
        <v>0</v>
      </c>
    </row>
    <row r="4499" spans="1:24" ht="33" customHeight="1" x14ac:dyDescent="0.4">
      <c r="A4499" s="125">
        <v>799192421181</v>
      </c>
      <c r="B4499" s="59" t="s">
        <v>424</v>
      </c>
      <c r="C4499" s="59" t="s">
        <v>444</v>
      </c>
      <c r="D44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499" s="119" t="s">
        <v>4961</v>
      </c>
      <c r="F4499" s="76" t="s">
        <v>537</v>
      </c>
      <c r="G44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4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499" s="78">
        <v>13</v>
      </c>
      <c r="J4499" s="52">
        <v>7.4444400000000002</v>
      </c>
      <c r="K4499" s="60">
        <f>Tabla3[[#This Row],[PRECIOS]]-Tabla3[[#This Row],[PRECIOS]]*10%</f>
        <v>6.6999960000000005</v>
      </c>
      <c r="L4499" s="101"/>
      <c r="M4499" s="61"/>
      <c r="N4499" s="55">
        <f>IFERROR(Tabla3[[#This Row],[PRECIOS]]-Tabla3[[#This Row],[PRECIOS]]*Tabla3[[#This Row],[% PRODUCTO]]," ")</f>
        <v>7.4444400000000002</v>
      </c>
      <c r="O4499" s="61"/>
      <c r="P4499" s="55">
        <f>IFERROR(Tabla3[[#This Row],[OCULTAR2]]-Tabla3[[#This Row],[OCULTAR2]]*Tabla3[[#This Row],[% LÍNEA]]," ")</f>
        <v>7.4444400000000002</v>
      </c>
      <c r="Q4499" s="56">
        <f>IFERROR(Tabla3[[#This Row],[% PRODUCTO]]+Tabla3[[#This Row],[% LÍNEA]]," ")</f>
        <v>0</v>
      </c>
      <c r="R4499" s="60">
        <f>Tabla3[[#This Row],[OCULTAR3]]</f>
        <v>7.4444400000000002</v>
      </c>
      <c r="S4499" s="60">
        <f>Tabla3[[#This Row],[PRECIO SIN %]]-Tabla3[[#This Row],[PRECIO SIN %]]*10%</f>
        <v>6.6999960000000005</v>
      </c>
      <c r="T4499" s="80">
        <f>(Tabla3[[#This Row],[PRECIO CON DESCT.]]-(Tabla3[[#This Row],[PRECIO CON DESCT.]]*$T$6))</f>
        <v>4.2209974800000003</v>
      </c>
      <c r="U4499" s="96"/>
      <c r="V4499" s="94">
        <f>Tabla3[[#This Row],[PRECIO %      en $]]*Tabla3[[#This Row],[PEDIDO ]]</f>
        <v>0</v>
      </c>
      <c r="W4499" s="57">
        <f>Tabla3[[#This Row],[PRECIO CON DESCT.]]*Tabla3[[#This Row],[PEDIDO ]]</f>
        <v>0</v>
      </c>
      <c r="X4499" s="58">
        <f>Tabla3[[#This Row],[PRECIO SIN %]]*Tabla3[[#This Row],[PEDIDO ]]</f>
        <v>0</v>
      </c>
    </row>
    <row r="4500" spans="1:24" ht="33" customHeight="1" x14ac:dyDescent="0.4">
      <c r="A4500" s="124">
        <v>7597134000080</v>
      </c>
      <c r="B4500" s="51" t="s">
        <v>424</v>
      </c>
      <c r="C4500" s="51" t="s">
        <v>426</v>
      </c>
      <c r="D45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00" s="118" t="s">
        <v>4962</v>
      </c>
      <c r="F4500" s="75" t="s">
        <v>537</v>
      </c>
      <c r="G45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00" s="77">
        <v>50</v>
      </c>
      <c r="J4500" s="52">
        <v>9.3000000000000007</v>
      </c>
      <c r="K4500" s="53">
        <f>Tabla3[[#This Row],[PRECIOS]]-Tabla3[[#This Row],[PRECIOS]]*10%</f>
        <v>8.370000000000001</v>
      </c>
      <c r="L4500" s="101"/>
      <c r="M4500" s="54"/>
      <c r="N4500" s="55">
        <f>IFERROR(Tabla3[[#This Row],[PRECIOS]]-Tabla3[[#This Row],[PRECIOS]]*Tabla3[[#This Row],[% PRODUCTO]]," ")</f>
        <v>9.3000000000000007</v>
      </c>
      <c r="O4500" s="54"/>
      <c r="P4500" s="55">
        <f>IFERROR(Tabla3[[#This Row],[OCULTAR2]]-Tabla3[[#This Row],[OCULTAR2]]*Tabla3[[#This Row],[% LÍNEA]]," ")</f>
        <v>9.3000000000000007</v>
      </c>
      <c r="Q4500" s="56">
        <f>IFERROR(Tabla3[[#This Row],[% PRODUCTO]]+Tabla3[[#This Row],[% LÍNEA]]," ")</f>
        <v>0</v>
      </c>
      <c r="R4500" s="53">
        <f>Tabla3[[#This Row],[OCULTAR3]]</f>
        <v>9.3000000000000007</v>
      </c>
      <c r="S4500" s="53">
        <f>Tabla3[[#This Row],[PRECIO SIN %]]-Tabla3[[#This Row],[PRECIO SIN %]]*10%</f>
        <v>8.370000000000001</v>
      </c>
      <c r="T4500" s="80">
        <f>(Tabla3[[#This Row],[PRECIO CON DESCT.]]-(Tabla3[[#This Row],[PRECIO CON DESCT.]]*$T$6))</f>
        <v>5.2731000000000012</v>
      </c>
      <c r="U4500" s="96"/>
      <c r="V4500" s="94">
        <f>Tabla3[[#This Row],[PRECIO %      en $]]*Tabla3[[#This Row],[PEDIDO ]]</f>
        <v>0</v>
      </c>
      <c r="W4500" s="57">
        <f>Tabla3[[#This Row],[PRECIO CON DESCT.]]*Tabla3[[#This Row],[PEDIDO ]]</f>
        <v>0</v>
      </c>
      <c r="X4500" s="58">
        <f>Tabla3[[#This Row],[PRECIO SIN %]]*Tabla3[[#This Row],[PEDIDO ]]</f>
        <v>0</v>
      </c>
    </row>
    <row r="4501" spans="1:24" ht="33" customHeight="1" x14ac:dyDescent="0.4">
      <c r="A4501" s="125">
        <v>7599028000565</v>
      </c>
      <c r="B4501" s="59" t="s">
        <v>424</v>
      </c>
      <c r="C4501" s="59" t="s">
        <v>154</v>
      </c>
      <c r="D45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01" s="119" t="s">
        <v>4963</v>
      </c>
      <c r="F4501" s="76" t="s">
        <v>537</v>
      </c>
      <c r="G45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01" s="78">
        <v>69</v>
      </c>
      <c r="J4501" s="52">
        <v>1.9777800000000001</v>
      </c>
      <c r="K4501" s="60">
        <f>Tabla3[[#This Row],[PRECIOS]]-Tabla3[[#This Row],[PRECIOS]]*10%</f>
        <v>1.7800020000000001</v>
      </c>
      <c r="L4501" s="101"/>
      <c r="M4501" s="61"/>
      <c r="N4501" s="55">
        <f>IFERROR(Tabla3[[#This Row],[PRECIOS]]-Tabla3[[#This Row],[PRECIOS]]*Tabla3[[#This Row],[% PRODUCTO]]," ")</f>
        <v>1.9777800000000001</v>
      </c>
      <c r="O4501" s="61"/>
      <c r="P4501" s="55">
        <f>IFERROR(Tabla3[[#This Row],[OCULTAR2]]-Tabla3[[#This Row],[OCULTAR2]]*Tabla3[[#This Row],[% LÍNEA]]," ")</f>
        <v>1.9777800000000001</v>
      </c>
      <c r="Q4501" s="56">
        <f>IFERROR(Tabla3[[#This Row],[% PRODUCTO]]+Tabla3[[#This Row],[% LÍNEA]]," ")</f>
        <v>0</v>
      </c>
      <c r="R4501" s="60">
        <f>Tabla3[[#This Row],[OCULTAR3]]</f>
        <v>1.9777800000000001</v>
      </c>
      <c r="S4501" s="60">
        <f>Tabla3[[#This Row],[PRECIO SIN %]]-Tabla3[[#This Row],[PRECIO SIN %]]*10%</f>
        <v>1.7800020000000001</v>
      </c>
      <c r="T4501" s="80">
        <f>(Tabla3[[#This Row],[PRECIO CON DESCT.]]-(Tabla3[[#This Row],[PRECIO CON DESCT.]]*$T$6))</f>
        <v>1.1214012600000001</v>
      </c>
      <c r="U4501" s="96"/>
      <c r="V4501" s="94">
        <f>Tabla3[[#This Row],[PRECIO %      en $]]*Tabla3[[#This Row],[PEDIDO ]]</f>
        <v>0</v>
      </c>
      <c r="W4501" s="57">
        <f>Tabla3[[#This Row],[PRECIO CON DESCT.]]*Tabla3[[#This Row],[PEDIDO ]]</f>
        <v>0</v>
      </c>
      <c r="X4501" s="58">
        <f>Tabla3[[#This Row],[PRECIO SIN %]]*Tabla3[[#This Row],[PEDIDO ]]</f>
        <v>0</v>
      </c>
    </row>
    <row r="4502" spans="1:24" ht="33" customHeight="1" x14ac:dyDescent="0.4">
      <c r="A4502" s="124">
        <v>7591616001619</v>
      </c>
      <c r="B4502" s="51" t="s">
        <v>424</v>
      </c>
      <c r="C4502" s="51" t="s">
        <v>198</v>
      </c>
      <c r="D45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02" s="118" t="s">
        <v>4964</v>
      </c>
      <c r="F4502" s="75" t="s">
        <v>537</v>
      </c>
      <c r="G45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02" s="77">
        <v>479</v>
      </c>
      <c r="J4502" s="52">
        <v>1.51111</v>
      </c>
      <c r="K4502" s="53">
        <f>Tabla3[[#This Row],[PRECIOS]]-Tabla3[[#This Row],[PRECIOS]]*10%</f>
        <v>1.359999</v>
      </c>
      <c r="L4502" s="101"/>
      <c r="M4502" s="54"/>
      <c r="N4502" s="55">
        <f>IFERROR(Tabla3[[#This Row],[PRECIOS]]-Tabla3[[#This Row],[PRECIOS]]*Tabla3[[#This Row],[% PRODUCTO]]," ")</f>
        <v>1.51111</v>
      </c>
      <c r="O4502" s="54"/>
      <c r="P4502" s="55">
        <f>IFERROR(Tabla3[[#This Row],[OCULTAR2]]-Tabla3[[#This Row],[OCULTAR2]]*Tabla3[[#This Row],[% LÍNEA]]," ")</f>
        <v>1.51111</v>
      </c>
      <c r="Q4502" s="56">
        <f>IFERROR(Tabla3[[#This Row],[% PRODUCTO]]+Tabla3[[#This Row],[% LÍNEA]]," ")</f>
        <v>0</v>
      </c>
      <c r="R4502" s="53">
        <f>Tabla3[[#This Row],[OCULTAR3]]</f>
        <v>1.51111</v>
      </c>
      <c r="S4502" s="53">
        <f>Tabla3[[#This Row],[PRECIO SIN %]]-Tabla3[[#This Row],[PRECIO SIN %]]*10%</f>
        <v>1.359999</v>
      </c>
      <c r="T4502" s="80">
        <f>(Tabla3[[#This Row],[PRECIO CON DESCT.]]-(Tabla3[[#This Row],[PRECIO CON DESCT.]]*$T$6))</f>
        <v>0.85679936999999995</v>
      </c>
      <c r="U4502" s="96"/>
      <c r="V4502" s="94">
        <f>Tabla3[[#This Row],[PRECIO %      en $]]*Tabla3[[#This Row],[PEDIDO ]]</f>
        <v>0</v>
      </c>
      <c r="W4502" s="57">
        <f>Tabla3[[#This Row],[PRECIO CON DESCT.]]*Tabla3[[#This Row],[PEDIDO ]]</f>
        <v>0</v>
      </c>
      <c r="X4502" s="58">
        <f>Tabla3[[#This Row],[PRECIO SIN %]]*Tabla3[[#This Row],[PEDIDO ]]</f>
        <v>0</v>
      </c>
    </row>
    <row r="4503" spans="1:24" ht="33" customHeight="1" x14ac:dyDescent="0.4">
      <c r="A4503" s="125">
        <v>7599028000749</v>
      </c>
      <c r="B4503" s="59" t="s">
        <v>424</v>
      </c>
      <c r="C4503" s="59" t="s">
        <v>154</v>
      </c>
      <c r="D45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03" s="119" t="s">
        <v>4965</v>
      </c>
      <c r="F4503" s="76" t="s">
        <v>537</v>
      </c>
      <c r="G45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03" s="78">
        <v>244</v>
      </c>
      <c r="J4503" s="52">
        <v>2.6333299999999999</v>
      </c>
      <c r="K4503" s="60">
        <f>Tabla3[[#This Row],[PRECIOS]]-Tabla3[[#This Row],[PRECIOS]]*10%</f>
        <v>2.3699970000000001</v>
      </c>
      <c r="L4503" s="101"/>
      <c r="M4503" s="61"/>
      <c r="N4503" s="55">
        <f>IFERROR(Tabla3[[#This Row],[PRECIOS]]-Tabla3[[#This Row],[PRECIOS]]*Tabla3[[#This Row],[% PRODUCTO]]," ")</f>
        <v>2.6333299999999999</v>
      </c>
      <c r="O4503" s="61"/>
      <c r="P4503" s="55">
        <f>IFERROR(Tabla3[[#This Row],[OCULTAR2]]-Tabla3[[#This Row],[OCULTAR2]]*Tabla3[[#This Row],[% LÍNEA]]," ")</f>
        <v>2.6333299999999999</v>
      </c>
      <c r="Q4503" s="56">
        <f>IFERROR(Tabla3[[#This Row],[% PRODUCTO]]+Tabla3[[#This Row],[% LÍNEA]]," ")</f>
        <v>0</v>
      </c>
      <c r="R4503" s="60">
        <f>Tabla3[[#This Row],[OCULTAR3]]</f>
        <v>2.6333299999999999</v>
      </c>
      <c r="S4503" s="60">
        <f>Tabla3[[#This Row],[PRECIO SIN %]]-Tabla3[[#This Row],[PRECIO SIN %]]*10%</f>
        <v>2.3699970000000001</v>
      </c>
      <c r="T4503" s="80">
        <f>(Tabla3[[#This Row],[PRECIO CON DESCT.]]-(Tabla3[[#This Row],[PRECIO CON DESCT.]]*$T$6))</f>
        <v>1.49309811</v>
      </c>
      <c r="U4503" s="96"/>
      <c r="V4503" s="94">
        <f>Tabla3[[#This Row],[PRECIO %      en $]]*Tabla3[[#This Row],[PEDIDO ]]</f>
        <v>0</v>
      </c>
      <c r="W4503" s="57">
        <f>Tabla3[[#This Row],[PRECIO CON DESCT.]]*Tabla3[[#This Row],[PEDIDO ]]</f>
        <v>0</v>
      </c>
      <c r="X4503" s="58">
        <f>Tabla3[[#This Row],[PRECIO SIN %]]*Tabla3[[#This Row],[PEDIDO ]]</f>
        <v>0</v>
      </c>
    </row>
    <row r="4504" spans="1:24" ht="33" customHeight="1" x14ac:dyDescent="0.4">
      <c r="A4504" s="124">
        <v>7592141000962</v>
      </c>
      <c r="B4504" s="51" t="s">
        <v>424</v>
      </c>
      <c r="C4504" s="51" t="s">
        <v>435</v>
      </c>
      <c r="D45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04" s="118" t="s">
        <v>4966</v>
      </c>
      <c r="F4504" s="75" t="s">
        <v>537</v>
      </c>
      <c r="G45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04" s="77">
        <v>312</v>
      </c>
      <c r="J4504" s="52">
        <v>0.91110999999999998</v>
      </c>
      <c r="K4504" s="53">
        <f>Tabla3[[#This Row],[PRECIOS]]-Tabla3[[#This Row],[PRECIOS]]*10%</f>
        <v>0.81999899999999992</v>
      </c>
      <c r="L4504" s="101"/>
      <c r="M4504" s="54"/>
      <c r="N4504" s="55">
        <f>IFERROR(Tabla3[[#This Row],[PRECIOS]]-Tabla3[[#This Row],[PRECIOS]]*Tabla3[[#This Row],[% PRODUCTO]]," ")</f>
        <v>0.91110999999999998</v>
      </c>
      <c r="O4504" s="54"/>
      <c r="P4504" s="55">
        <f>IFERROR(Tabla3[[#This Row],[OCULTAR2]]-Tabla3[[#This Row],[OCULTAR2]]*Tabla3[[#This Row],[% LÍNEA]]," ")</f>
        <v>0.91110999999999998</v>
      </c>
      <c r="Q4504" s="56">
        <f>IFERROR(Tabla3[[#This Row],[% PRODUCTO]]+Tabla3[[#This Row],[% LÍNEA]]," ")</f>
        <v>0</v>
      </c>
      <c r="R4504" s="53">
        <f>Tabla3[[#This Row],[OCULTAR3]]</f>
        <v>0.91110999999999998</v>
      </c>
      <c r="S4504" s="53">
        <f>Tabla3[[#This Row],[PRECIO SIN %]]-Tabla3[[#This Row],[PRECIO SIN %]]*10%</f>
        <v>0.81999899999999992</v>
      </c>
      <c r="T4504" s="80">
        <f>(Tabla3[[#This Row],[PRECIO CON DESCT.]]-(Tabla3[[#This Row],[PRECIO CON DESCT.]]*$T$6))</f>
        <v>0.51659937</v>
      </c>
      <c r="U4504" s="96"/>
      <c r="V4504" s="94">
        <f>Tabla3[[#This Row],[PRECIO %      en $]]*Tabla3[[#This Row],[PEDIDO ]]</f>
        <v>0</v>
      </c>
      <c r="W4504" s="57">
        <f>Tabla3[[#This Row],[PRECIO CON DESCT.]]*Tabla3[[#This Row],[PEDIDO ]]</f>
        <v>0</v>
      </c>
      <c r="X4504" s="58">
        <f>Tabla3[[#This Row],[PRECIO SIN %]]*Tabla3[[#This Row],[PEDIDO ]]</f>
        <v>0</v>
      </c>
    </row>
    <row r="4505" spans="1:24" ht="33" customHeight="1" x14ac:dyDescent="0.4">
      <c r="A4505" s="125">
        <v>7599028000756</v>
      </c>
      <c r="B4505" s="59" t="s">
        <v>424</v>
      </c>
      <c r="C4505" s="59" t="s">
        <v>154</v>
      </c>
      <c r="D45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05" s="119" t="s">
        <v>4967</v>
      </c>
      <c r="F4505" s="76" t="s">
        <v>537</v>
      </c>
      <c r="G45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05" s="78">
        <v>69</v>
      </c>
      <c r="J4505" s="52">
        <v>3.5</v>
      </c>
      <c r="K4505" s="60">
        <f>Tabla3[[#This Row],[PRECIOS]]-Tabla3[[#This Row],[PRECIOS]]*10%</f>
        <v>3.15</v>
      </c>
      <c r="L4505" s="101"/>
      <c r="M4505" s="61"/>
      <c r="N4505" s="55">
        <f>IFERROR(Tabla3[[#This Row],[PRECIOS]]-Tabla3[[#This Row],[PRECIOS]]*Tabla3[[#This Row],[% PRODUCTO]]," ")</f>
        <v>3.5</v>
      </c>
      <c r="O4505" s="61"/>
      <c r="P4505" s="55">
        <f>IFERROR(Tabla3[[#This Row],[OCULTAR2]]-Tabla3[[#This Row],[OCULTAR2]]*Tabla3[[#This Row],[% LÍNEA]]," ")</f>
        <v>3.5</v>
      </c>
      <c r="Q4505" s="56">
        <f>IFERROR(Tabla3[[#This Row],[% PRODUCTO]]+Tabla3[[#This Row],[% LÍNEA]]," ")</f>
        <v>0</v>
      </c>
      <c r="R4505" s="60">
        <f>Tabla3[[#This Row],[OCULTAR3]]</f>
        <v>3.5</v>
      </c>
      <c r="S4505" s="60">
        <f>Tabla3[[#This Row],[PRECIO SIN %]]-Tabla3[[#This Row],[PRECIO SIN %]]*10%</f>
        <v>3.15</v>
      </c>
      <c r="T4505" s="80">
        <f>(Tabla3[[#This Row],[PRECIO CON DESCT.]]-(Tabla3[[#This Row],[PRECIO CON DESCT.]]*$T$6))</f>
        <v>1.9844999999999999</v>
      </c>
      <c r="U4505" s="96"/>
      <c r="V4505" s="94">
        <f>Tabla3[[#This Row],[PRECIO %      en $]]*Tabla3[[#This Row],[PEDIDO ]]</f>
        <v>0</v>
      </c>
      <c r="W4505" s="57">
        <f>Tabla3[[#This Row],[PRECIO CON DESCT.]]*Tabla3[[#This Row],[PEDIDO ]]</f>
        <v>0</v>
      </c>
      <c r="X4505" s="58">
        <f>Tabla3[[#This Row],[PRECIO SIN %]]*Tabla3[[#This Row],[PEDIDO ]]</f>
        <v>0</v>
      </c>
    </row>
    <row r="4506" spans="1:24" ht="33" customHeight="1" x14ac:dyDescent="0.4">
      <c r="A4506" s="124">
        <v>7592349722291</v>
      </c>
      <c r="B4506" s="51" t="s">
        <v>424</v>
      </c>
      <c r="C4506" s="51" t="s">
        <v>155</v>
      </c>
      <c r="D45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4506" s="118" t="s">
        <v>4968</v>
      </c>
      <c r="F4506" s="75" t="s">
        <v>537</v>
      </c>
      <c r="G45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06" s="77">
        <v>7</v>
      </c>
      <c r="J4506" s="52">
        <v>4.7111099999999997</v>
      </c>
      <c r="K4506" s="53">
        <f>Tabla3[[#This Row],[PRECIOS]]-Tabla3[[#This Row],[PRECIOS]]*10%</f>
        <v>4.2399990000000001</v>
      </c>
      <c r="L4506" s="101"/>
      <c r="M4506" s="54"/>
      <c r="N4506" s="55">
        <f>IFERROR(Tabla3[[#This Row],[PRECIOS]]-Tabla3[[#This Row],[PRECIOS]]*Tabla3[[#This Row],[% PRODUCTO]]," ")</f>
        <v>4.7111099999999997</v>
      </c>
      <c r="O4506" s="54"/>
      <c r="P4506" s="55">
        <f>IFERROR(Tabla3[[#This Row],[OCULTAR2]]-Tabla3[[#This Row],[OCULTAR2]]*Tabla3[[#This Row],[% LÍNEA]]," ")</f>
        <v>4.7111099999999997</v>
      </c>
      <c r="Q4506" s="56">
        <f>IFERROR(Tabla3[[#This Row],[% PRODUCTO]]+Tabla3[[#This Row],[% LÍNEA]]," ")</f>
        <v>0</v>
      </c>
      <c r="R4506" s="53">
        <f>Tabla3[[#This Row],[OCULTAR3]]</f>
        <v>4.7111099999999997</v>
      </c>
      <c r="S4506" s="53">
        <f>Tabla3[[#This Row],[PRECIO SIN %]]-Tabla3[[#This Row],[PRECIO SIN %]]*10%</f>
        <v>4.2399990000000001</v>
      </c>
      <c r="T4506" s="80">
        <f>(Tabla3[[#This Row],[PRECIO CON DESCT.]]-(Tabla3[[#This Row],[PRECIO CON DESCT.]]*$T$6))</f>
        <v>2.6711993700000001</v>
      </c>
      <c r="U4506" s="96"/>
      <c r="V4506" s="94">
        <f>Tabla3[[#This Row],[PRECIO %      en $]]*Tabla3[[#This Row],[PEDIDO ]]</f>
        <v>0</v>
      </c>
      <c r="W4506" s="57">
        <f>Tabla3[[#This Row],[PRECIO CON DESCT.]]*Tabla3[[#This Row],[PEDIDO ]]</f>
        <v>0</v>
      </c>
      <c r="X4506" s="58">
        <f>Tabla3[[#This Row],[PRECIO SIN %]]*Tabla3[[#This Row],[PEDIDO ]]</f>
        <v>0</v>
      </c>
    </row>
    <row r="4507" spans="1:24" ht="33" customHeight="1" x14ac:dyDescent="0.4">
      <c r="A4507" s="125">
        <v>7592349722314</v>
      </c>
      <c r="B4507" s="59" t="s">
        <v>424</v>
      </c>
      <c r="C4507" s="59" t="s">
        <v>155</v>
      </c>
      <c r="D45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4507" s="119" t="s">
        <v>4969</v>
      </c>
      <c r="F4507" s="76" t="s">
        <v>537</v>
      </c>
      <c r="G45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07" s="78">
        <v>24</v>
      </c>
      <c r="J4507" s="52">
        <v>5.3333300000000001</v>
      </c>
      <c r="K4507" s="60">
        <f>Tabla3[[#This Row],[PRECIOS]]-Tabla3[[#This Row],[PRECIOS]]*10%</f>
        <v>4.7999970000000003</v>
      </c>
      <c r="L4507" s="101"/>
      <c r="M4507" s="61"/>
      <c r="N4507" s="55">
        <f>IFERROR(Tabla3[[#This Row],[PRECIOS]]-Tabla3[[#This Row],[PRECIOS]]*Tabla3[[#This Row],[% PRODUCTO]]," ")</f>
        <v>5.3333300000000001</v>
      </c>
      <c r="O4507" s="61"/>
      <c r="P4507" s="55">
        <f>IFERROR(Tabla3[[#This Row],[OCULTAR2]]-Tabla3[[#This Row],[OCULTAR2]]*Tabla3[[#This Row],[% LÍNEA]]," ")</f>
        <v>5.3333300000000001</v>
      </c>
      <c r="Q4507" s="56">
        <f>IFERROR(Tabla3[[#This Row],[% PRODUCTO]]+Tabla3[[#This Row],[% LÍNEA]]," ")</f>
        <v>0</v>
      </c>
      <c r="R4507" s="60">
        <f>Tabla3[[#This Row],[OCULTAR3]]</f>
        <v>5.3333300000000001</v>
      </c>
      <c r="S4507" s="60">
        <f>Tabla3[[#This Row],[PRECIO SIN %]]-Tabla3[[#This Row],[PRECIO SIN %]]*10%</f>
        <v>4.7999970000000003</v>
      </c>
      <c r="T4507" s="80">
        <f>(Tabla3[[#This Row],[PRECIO CON DESCT.]]-(Tabla3[[#This Row],[PRECIO CON DESCT.]]*$T$6))</f>
        <v>3.02399811</v>
      </c>
      <c r="U4507" s="96"/>
      <c r="V4507" s="94">
        <f>Tabla3[[#This Row],[PRECIO %      en $]]*Tabla3[[#This Row],[PEDIDO ]]</f>
        <v>0</v>
      </c>
      <c r="W4507" s="57">
        <f>Tabla3[[#This Row],[PRECIO CON DESCT.]]*Tabla3[[#This Row],[PEDIDO ]]</f>
        <v>0</v>
      </c>
      <c r="X4507" s="58">
        <f>Tabla3[[#This Row],[PRECIO SIN %]]*Tabla3[[#This Row],[PEDIDO ]]</f>
        <v>0</v>
      </c>
    </row>
    <row r="4508" spans="1:24" ht="33" customHeight="1" x14ac:dyDescent="0.4">
      <c r="A4508" s="124">
        <v>7591651722302</v>
      </c>
      <c r="B4508" s="51" t="s">
        <v>424</v>
      </c>
      <c r="C4508" s="51" t="s">
        <v>129</v>
      </c>
      <c r="D45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08" s="118" t="s">
        <v>4970</v>
      </c>
      <c r="F4508" s="75" t="s">
        <v>537</v>
      </c>
      <c r="G45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08" s="77">
        <v>12</v>
      </c>
      <c r="J4508" s="52">
        <v>4.96</v>
      </c>
      <c r="K4508" s="53">
        <f>Tabla3[[#This Row],[PRECIOS]]-Tabla3[[#This Row],[PRECIOS]]*10%</f>
        <v>4.4640000000000004</v>
      </c>
      <c r="L4508" s="101"/>
      <c r="M4508" s="54"/>
      <c r="N4508" s="55">
        <f>IFERROR(Tabla3[[#This Row],[PRECIOS]]-Tabla3[[#This Row],[PRECIOS]]*Tabla3[[#This Row],[% PRODUCTO]]," ")</f>
        <v>4.96</v>
      </c>
      <c r="O4508" s="54"/>
      <c r="P4508" s="55">
        <f>IFERROR(Tabla3[[#This Row],[OCULTAR2]]-Tabla3[[#This Row],[OCULTAR2]]*Tabla3[[#This Row],[% LÍNEA]]," ")</f>
        <v>4.96</v>
      </c>
      <c r="Q4508" s="56">
        <f>IFERROR(Tabla3[[#This Row],[% PRODUCTO]]+Tabla3[[#This Row],[% LÍNEA]]," ")</f>
        <v>0</v>
      </c>
      <c r="R4508" s="53">
        <f>Tabla3[[#This Row],[OCULTAR3]]</f>
        <v>4.96</v>
      </c>
      <c r="S4508" s="53">
        <f>Tabla3[[#This Row],[PRECIO SIN %]]-Tabla3[[#This Row],[PRECIO SIN %]]*10%</f>
        <v>4.4640000000000004</v>
      </c>
      <c r="T4508" s="80">
        <f>(Tabla3[[#This Row],[PRECIO CON DESCT.]]-(Tabla3[[#This Row],[PRECIO CON DESCT.]]*$T$6))</f>
        <v>2.8123200000000006</v>
      </c>
      <c r="U4508" s="96"/>
      <c r="V4508" s="94">
        <f>Tabla3[[#This Row],[PRECIO %      en $]]*Tabla3[[#This Row],[PEDIDO ]]</f>
        <v>0</v>
      </c>
      <c r="W4508" s="57">
        <f>Tabla3[[#This Row],[PRECIO CON DESCT.]]*Tabla3[[#This Row],[PEDIDO ]]</f>
        <v>0</v>
      </c>
      <c r="X4508" s="58">
        <f>Tabla3[[#This Row],[PRECIO SIN %]]*Tabla3[[#This Row],[PEDIDO ]]</f>
        <v>0</v>
      </c>
    </row>
    <row r="4509" spans="1:24" ht="33" customHeight="1" x14ac:dyDescent="0.4">
      <c r="A4509" s="125">
        <v>6921875011967</v>
      </c>
      <c r="B4509" s="59" t="s">
        <v>424</v>
      </c>
      <c r="C4509" s="59" t="s">
        <v>72</v>
      </c>
      <c r="D45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09" s="119" t="s">
        <v>4971</v>
      </c>
      <c r="F4509" s="76" t="s">
        <v>537</v>
      </c>
      <c r="G45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09" s="78">
        <v>233</v>
      </c>
      <c r="J4509" s="52">
        <v>0.71111000000000002</v>
      </c>
      <c r="K4509" s="60">
        <f>Tabla3[[#This Row],[PRECIOS]]-Tabla3[[#This Row],[PRECIOS]]*10%</f>
        <v>0.63999899999999998</v>
      </c>
      <c r="L4509" s="101"/>
      <c r="M4509" s="61"/>
      <c r="N4509" s="55">
        <f>IFERROR(Tabla3[[#This Row],[PRECIOS]]-Tabla3[[#This Row],[PRECIOS]]*Tabla3[[#This Row],[% PRODUCTO]]," ")</f>
        <v>0.71111000000000002</v>
      </c>
      <c r="O4509" s="61"/>
      <c r="P4509" s="55">
        <f>IFERROR(Tabla3[[#This Row],[OCULTAR2]]-Tabla3[[#This Row],[OCULTAR2]]*Tabla3[[#This Row],[% LÍNEA]]," ")</f>
        <v>0.71111000000000002</v>
      </c>
      <c r="Q4509" s="56">
        <f>IFERROR(Tabla3[[#This Row],[% PRODUCTO]]+Tabla3[[#This Row],[% LÍNEA]]," ")</f>
        <v>0</v>
      </c>
      <c r="R4509" s="60">
        <f>Tabla3[[#This Row],[OCULTAR3]]</f>
        <v>0.71111000000000002</v>
      </c>
      <c r="S4509" s="60">
        <f>Tabla3[[#This Row],[PRECIO SIN %]]-Tabla3[[#This Row],[PRECIO SIN %]]*10%</f>
        <v>0.63999899999999998</v>
      </c>
      <c r="T4509" s="80">
        <f>(Tabla3[[#This Row],[PRECIO CON DESCT.]]-(Tabla3[[#This Row],[PRECIO CON DESCT.]]*$T$6))</f>
        <v>0.40319937</v>
      </c>
      <c r="U4509" s="96"/>
      <c r="V4509" s="94">
        <f>Tabla3[[#This Row],[PRECIO %      en $]]*Tabla3[[#This Row],[PEDIDO ]]</f>
        <v>0</v>
      </c>
      <c r="W4509" s="57">
        <f>Tabla3[[#This Row],[PRECIO CON DESCT.]]*Tabla3[[#This Row],[PEDIDO ]]</f>
        <v>0</v>
      </c>
      <c r="X4509" s="58">
        <f>Tabla3[[#This Row],[PRECIO SIN %]]*Tabla3[[#This Row],[PEDIDO ]]</f>
        <v>0</v>
      </c>
    </row>
    <row r="4510" spans="1:24" ht="33" customHeight="1" x14ac:dyDescent="0.4">
      <c r="A4510" s="124">
        <v>7597533000339</v>
      </c>
      <c r="B4510" s="51" t="s">
        <v>424</v>
      </c>
      <c r="C4510" s="51" t="s">
        <v>130</v>
      </c>
      <c r="D45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510" s="118" t="s">
        <v>4972</v>
      </c>
      <c r="F4510" s="75" t="s">
        <v>537</v>
      </c>
      <c r="G45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510" s="77">
        <v>400</v>
      </c>
      <c r="J4510" s="52">
        <v>0.83333000000000002</v>
      </c>
      <c r="K4510" s="53">
        <f>Tabla3[[#This Row],[PRECIOS]]-Tabla3[[#This Row],[PRECIOS]]*10%</f>
        <v>0.74999700000000002</v>
      </c>
      <c r="L4510" s="101" t="s">
        <v>5327</v>
      </c>
      <c r="M4510" s="54"/>
      <c r="N4510" s="55">
        <f>IFERROR(Tabla3[[#This Row],[PRECIOS]]-Tabla3[[#This Row],[PRECIOS]]*Tabla3[[#This Row],[% PRODUCTO]]," ")</f>
        <v>0.83333000000000002</v>
      </c>
      <c r="O4510" s="54"/>
      <c r="P4510" s="55">
        <f>IFERROR(Tabla3[[#This Row],[OCULTAR2]]-Tabla3[[#This Row],[OCULTAR2]]*Tabla3[[#This Row],[% LÍNEA]]," ")</f>
        <v>0.83333000000000002</v>
      </c>
      <c r="Q4510" s="56">
        <f>IFERROR(Tabla3[[#This Row],[% PRODUCTO]]+Tabla3[[#This Row],[% LÍNEA]]," ")</f>
        <v>0</v>
      </c>
      <c r="R4510" s="53">
        <f>Tabla3[[#This Row],[OCULTAR3]]</f>
        <v>0.83333000000000002</v>
      </c>
      <c r="S4510" s="53">
        <f>Tabla3[[#This Row],[PRECIO SIN %]]-Tabla3[[#This Row],[PRECIO SIN %]]*10%</f>
        <v>0.74999700000000002</v>
      </c>
      <c r="T4510" s="80">
        <f>(Tabla3[[#This Row],[PRECIO CON DESCT.]]-(Tabla3[[#This Row],[PRECIO CON DESCT.]]*$T$6))</f>
        <v>0.47249811000000003</v>
      </c>
      <c r="U4510" s="96"/>
      <c r="V4510" s="94">
        <f>Tabla3[[#This Row],[PRECIO %      en $]]*Tabla3[[#This Row],[PEDIDO ]]</f>
        <v>0</v>
      </c>
      <c r="W4510" s="57">
        <f>Tabla3[[#This Row],[PRECIO CON DESCT.]]*Tabla3[[#This Row],[PEDIDO ]]</f>
        <v>0</v>
      </c>
      <c r="X4510" s="58">
        <f>Tabla3[[#This Row],[PRECIO SIN %]]*Tabla3[[#This Row],[PEDIDO ]]</f>
        <v>0</v>
      </c>
    </row>
    <row r="4511" spans="1:24" ht="33" customHeight="1" x14ac:dyDescent="0.4">
      <c r="A4511" s="125">
        <v>7598484000379</v>
      </c>
      <c r="B4511" s="59" t="s">
        <v>424</v>
      </c>
      <c r="C4511" s="59" t="s">
        <v>210</v>
      </c>
      <c r="D45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11" s="119" t="s">
        <v>4973</v>
      </c>
      <c r="F4511" s="76" t="s">
        <v>537</v>
      </c>
      <c r="G45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11" s="78">
        <v>85</v>
      </c>
      <c r="J4511" s="52">
        <v>3.11</v>
      </c>
      <c r="K4511" s="60">
        <f>Tabla3[[#This Row],[PRECIOS]]-Tabla3[[#This Row],[PRECIOS]]*10%</f>
        <v>2.7989999999999999</v>
      </c>
      <c r="L4511" s="101"/>
      <c r="M4511" s="61"/>
      <c r="N4511" s="55">
        <f>IFERROR(Tabla3[[#This Row],[PRECIOS]]-Tabla3[[#This Row],[PRECIOS]]*Tabla3[[#This Row],[% PRODUCTO]]," ")</f>
        <v>3.11</v>
      </c>
      <c r="O4511" s="61"/>
      <c r="P4511" s="55">
        <f>IFERROR(Tabla3[[#This Row],[OCULTAR2]]-Tabla3[[#This Row],[OCULTAR2]]*Tabla3[[#This Row],[% LÍNEA]]," ")</f>
        <v>3.11</v>
      </c>
      <c r="Q4511" s="56">
        <f>IFERROR(Tabla3[[#This Row],[% PRODUCTO]]+Tabla3[[#This Row],[% LÍNEA]]," ")</f>
        <v>0</v>
      </c>
      <c r="R4511" s="60">
        <f>Tabla3[[#This Row],[OCULTAR3]]</f>
        <v>3.11</v>
      </c>
      <c r="S4511" s="60">
        <f>Tabla3[[#This Row],[PRECIO SIN %]]-Tabla3[[#This Row],[PRECIO SIN %]]*10%</f>
        <v>2.7989999999999999</v>
      </c>
      <c r="T4511" s="80">
        <f>(Tabla3[[#This Row],[PRECIO CON DESCT.]]-(Tabla3[[#This Row],[PRECIO CON DESCT.]]*$T$6))</f>
        <v>1.7633699999999999</v>
      </c>
      <c r="U4511" s="96"/>
      <c r="V4511" s="94">
        <f>Tabla3[[#This Row],[PRECIO %      en $]]*Tabla3[[#This Row],[PEDIDO ]]</f>
        <v>0</v>
      </c>
      <c r="W4511" s="57">
        <f>Tabla3[[#This Row],[PRECIO CON DESCT.]]*Tabla3[[#This Row],[PEDIDO ]]</f>
        <v>0</v>
      </c>
      <c r="X4511" s="58">
        <f>Tabla3[[#This Row],[PRECIO SIN %]]*Tabla3[[#This Row],[PEDIDO ]]</f>
        <v>0</v>
      </c>
    </row>
    <row r="4512" spans="1:24" ht="33" customHeight="1" x14ac:dyDescent="0.4">
      <c r="A4512" s="124">
        <v>7592782001830</v>
      </c>
      <c r="B4512" s="51" t="s">
        <v>424</v>
      </c>
      <c r="C4512" s="51" t="s">
        <v>91</v>
      </c>
      <c r="D45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12" s="118" t="s">
        <v>4974</v>
      </c>
      <c r="F4512" s="75" t="s">
        <v>537</v>
      </c>
      <c r="G45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12" s="77">
        <v>67</v>
      </c>
      <c r="J4512" s="52">
        <v>5.0555599999999998</v>
      </c>
      <c r="K4512" s="53">
        <f>Tabla3[[#This Row],[PRECIOS]]-Tabla3[[#This Row],[PRECIOS]]*10%</f>
        <v>4.5500039999999995</v>
      </c>
      <c r="L4512" s="101"/>
      <c r="M4512" s="54"/>
      <c r="N4512" s="55">
        <f>IFERROR(Tabla3[[#This Row],[PRECIOS]]-Tabla3[[#This Row],[PRECIOS]]*Tabla3[[#This Row],[% PRODUCTO]]," ")</f>
        <v>5.0555599999999998</v>
      </c>
      <c r="O4512" s="54"/>
      <c r="P4512" s="55">
        <f>IFERROR(Tabla3[[#This Row],[OCULTAR2]]-Tabla3[[#This Row],[OCULTAR2]]*Tabla3[[#This Row],[% LÍNEA]]," ")</f>
        <v>5.0555599999999998</v>
      </c>
      <c r="Q4512" s="56">
        <f>IFERROR(Tabla3[[#This Row],[% PRODUCTO]]+Tabla3[[#This Row],[% LÍNEA]]," ")</f>
        <v>0</v>
      </c>
      <c r="R4512" s="53">
        <f>Tabla3[[#This Row],[OCULTAR3]]</f>
        <v>5.0555599999999998</v>
      </c>
      <c r="S4512" s="53">
        <f>Tabla3[[#This Row],[PRECIO SIN %]]-Tabla3[[#This Row],[PRECIO SIN %]]*10%</f>
        <v>4.5500039999999995</v>
      </c>
      <c r="T4512" s="80">
        <f>(Tabla3[[#This Row],[PRECIO CON DESCT.]]-(Tabla3[[#This Row],[PRECIO CON DESCT.]]*$T$6))</f>
        <v>2.8665025199999996</v>
      </c>
      <c r="U4512" s="96"/>
      <c r="V4512" s="94">
        <f>Tabla3[[#This Row],[PRECIO %      en $]]*Tabla3[[#This Row],[PEDIDO ]]</f>
        <v>0</v>
      </c>
      <c r="W4512" s="57">
        <f>Tabla3[[#This Row],[PRECIO CON DESCT.]]*Tabla3[[#This Row],[PEDIDO ]]</f>
        <v>0</v>
      </c>
      <c r="X4512" s="58">
        <f>Tabla3[[#This Row],[PRECIO SIN %]]*Tabla3[[#This Row],[PEDIDO ]]</f>
        <v>0</v>
      </c>
    </row>
    <row r="4513" spans="1:24" ht="33" customHeight="1" x14ac:dyDescent="0.4">
      <c r="A4513" s="125">
        <v>7597134002176</v>
      </c>
      <c r="B4513" s="59" t="s">
        <v>424</v>
      </c>
      <c r="C4513" s="59" t="s">
        <v>426</v>
      </c>
      <c r="D45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13" s="119" t="s">
        <v>4975</v>
      </c>
      <c r="F4513" s="76" t="s">
        <v>537</v>
      </c>
      <c r="G45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13" s="78">
        <v>47</v>
      </c>
      <c r="J4513" s="52">
        <v>9.9888899999999996</v>
      </c>
      <c r="K4513" s="60">
        <f>Tabla3[[#This Row],[PRECIOS]]-Tabla3[[#This Row],[PRECIOS]]*10%</f>
        <v>8.9900009999999995</v>
      </c>
      <c r="L4513" s="101"/>
      <c r="M4513" s="61"/>
      <c r="N4513" s="55">
        <f>IFERROR(Tabla3[[#This Row],[PRECIOS]]-Tabla3[[#This Row],[PRECIOS]]*Tabla3[[#This Row],[% PRODUCTO]]," ")</f>
        <v>9.9888899999999996</v>
      </c>
      <c r="O4513" s="61"/>
      <c r="P4513" s="55">
        <f>IFERROR(Tabla3[[#This Row],[OCULTAR2]]-Tabla3[[#This Row],[OCULTAR2]]*Tabla3[[#This Row],[% LÍNEA]]," ")</f>
        <v>9.9888899999999996</v>
      </c>
      <c r="Q4513" s="56">
        <f>IFERROR(Tabla3[[#This Row],[% PRODUCTO]]+Tabla3[[#This Row],[% LÍNEA]]," ")</f>
        <v>0</v>
      </c>
      <c r="R4513" s="60">
        <f>Tabla3[[#This Row],[OCULTAR3]]</f>
        <v>9.9888899999999996</v>
      </c>
      <c r="S4513" s="60">
        <f>Tabla3[[#This Row],[PRECIO SIN %]]-Tabla3[[#This Row],[PRECIO SIN %]]*10%</f>
        <v>8.9900009999999995</v>
      </c>
      <c r="T4513" s="80">
        <f>(Tabla3[[#This Row],[PRECIO CON DESCT.]]-(Tabla3[[#This Row],[PRECIO CON DESCT.]]*$T$6))</f>
        <v>5.6637006299999992</v>
      </c>
      <c r="U4513" s="96"/>
      <c r="V4513" s="94">
        <f>Tabla3[[#This Row],[PRECIO %      en $]]*Tabla3[[#This Row],[PEDIDO ]]</f>
        <v>0</v>
      </c>
      <c r="W4513" s="57">
        <f>Tabla3[[#This Row],[PRECIO CON DESCT.]]*Tabla3[[#This Row],[PEDIDO ]]</f>
        <v>0</v>
      </c>
      <c r="X4513" s="58">
        <f>Tabla3[[#This Row],[PRECIO SIN %]]*Tabla3[[#This Row],[PEDIDO ]]</f>
        <v>0</v>
      </c>
    </row>
    <row r="4514" spans="1:24" ht="33" customHeight="1" x14ac:dyDescent="0.4">
      <c r="A4514" s="124">
        <v>733739014801</v>
      </c>
      <c r="B4514" s="51" t="s">
        <v>424</v>
      </c>
      <c r="C4514" s="51" t="s">
        <v>439</v>
      </c>
      <c r="D45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14" s="118" t="s">
        <v>4976</v>
      </c>
      <c r="F4514" s="75" t="s">
        <v>537</v>
      </c>
      <c r="G45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14" s="77">
        <v>17</v>
      </c>
      <c r="J4514" s="52">
        <v>13.44444</v>
      </c>
      <c r="K4514" s="53">
        <f>Tabla3[[#This Row],[PRECIOS]]-Tabla3[[#This Row],[PRECIOS]]*10%</f>
        <v>12.099996000000001</v>
      </c>
      <c r="L4514" s="101"/>
      <c r="M4514" s="54"/>
      <c r="N4514" s="55">
        <f>IFERROR(Tabla3[[#This Row],[PRECIOS]]-Tabla3[[#This Row],[PRECIOS]]*Tabla3[[#This Row],[% PRODUCTO]]," ")</f>
        <v>13.44444</v>
      </c>
      <c r="O4514" s="54"/>
      <c r="P4514" s="55">
        <f>IFERROR(Tabla3[[#This Row],[OCULTAR2]]-Tabla3[[#This Row],[OCULTAR2]]*Tabla3[[#This Row],[% LÍNEA]]," ")</f>
        <v>13.44444</v>
      </c>
      <c r="Q4514" s="56">
        <f>IFERROR(Tabla3[[#This Row],[% PRODUCTO]]+Tabla3[[#This Row],[% LÍNEA]]," ")</f>
        <v>0</v>
      </c>
      <c r="R4514" s="53">
        <f>Tabla3[[#This Row],[OCULTAR3]]</f>
        <v>13.44444</v>
      </c>
      <c r="S4514" s="53">
        <f>Tabla3[[#This Row],[PRECIO SIN %]]-Tabla3[[#This Row],[PRECIO SIN %]]*10%</f>
        <v>12.099996000000001</v>
      </c>
      <c r="T4514" s="80">
        <f>(Tabla3[[#This Row],[PRECIO CON DESCT.]]-(Tabla3[[#This Row],[PRECIO CON DESCT.]]*$T$6))</f>
        <v>7.6229974800000004</v>
      </c>
      <c r="U4514" s="96"/>
      <c r="V4514" s="94">
        <f>Tabla3[[#This Row],[PRECIO %      en $]]*Tabla3[[#This Row],[PEDIDO ]]</f>
        <v>0</v>
      </c>
      <c r="W4514" s="57">
        <f>Tabla3[[#This Row],[PRECIO CON DESCT.]]*Tabla3[[#This Row],[PEDIDO ]]</f>
        <v>0</v>
      </c>
      <c r="X4514" s="58">
        <f>Tabla3[[#This Row],[PRECIO SIN %]]*Tabla3[[#This Row],[PEDIDO ]]</f>
        <v>0</v>
      </c>
    </row>
    <row r="4515" spans="1:24" ht="33" customHeight="1" x14ac:dyDescent="0.4">
      <c r="A4515" s="125">
        <v>7599700001330</v>
      </c>
      <c r="B4515" s="59" t="s">
        <v>424</v>
      </c>
      <c r="C4515" s="59" t="s">
        <v>51</v>
      </c>
      <c r="D45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15" s="119" t="s">
        <v>4977</v>
      </c>
      <c r="F4515" s="76" t="s">
        <v>537</v>
      </c>
      <c r="G45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15" s="78">
        <v>149</v>
      </c>
      <c r="J4515" s="52">
        <v>6.2777799999999999</v>
      </c>
      <c r="K4515" s="60">
        <f>Tabla3[[#This Row],[PRECIOS]]-Tabla3[[#This Row],[PRECIOS]]*10%</f>
        <v>5.6500019999999997</v>
      </c>
      <c r="L4515" s="101"/>
      <c r="M4515" s="61"/>
      <c r="N4515" s="55">
        <f>IFERROR(Tabla3[[#This Row],[PRECIOS]]-Tabla3[[#This Row],[PRECIOS]]*Tabla3[[#This Row],[% PRODUCTO]]," ")</f>
        <v>6.2777799999999999</v>
      </c>
      <c r="O4515" s="61"/>
      <c r="P4515" s="55">
        <f>IFERROR(Tabla3[[#This Row],[OCULTAR2]]-Tabla3[[#This Row],[OCULTAR2]]*Tabla3[[#This Row],[% LÍNEA]]," ")</f>
        <v>6.2777799999999999</v>
      </c>
      <c r="Q4515" s="56">
        <f>IFERROR(Tabla3[[#This Row],[% PRODUCTO]]+Tabla3[[#This Row],[% LÍNEA]]," ")</f>
        <v>0</v>
      </c>
      <c r="R4515" s="60">
        <f>Tabla3[[#This Row],[OCULTAR3]]</f>
        <v>6.2777799999999999</v>
      </c>
      <c r="S4515" s="60">
        <f>Tabla3[[#This Row],[PRECIO SIN %]]-Tabla3[[#This Row],[PRECIO SIN %]]*10%</f>
        <v>5.6500019999999997</v>
      </c>
      <c r="T4515" s="80">
        <f>(Tabla3[[#This Row],[PRECIO CON DESCT.]]-(Tabla3[[#This Row],[PRECIO CON DESCT.]]*$T$6))</f>
        <v>3.5595012599999998</v>
      </c>
      <c r="U4515" s="96"/>
      <c r="V4515" s="94">
        <f>Tabla3[[#This Row],[PRECIO %      en $]]*Tabla3[[#This Row],[PEDIDO ]]</f>
        <v>0</v>
      </c>
      <c r="W4515" s="57">
        <f>Tabla3[[#This Row],[PRECIO CON DESCT.]]*Tabla3[[#This Row],[PEDIDO ]]</f>
        <v>0</v>
      </c>
      <c r="X4515" s="58">
        <f>Tabla3[[#This Row],[PRECIO SIN %]]*Tabla3[[#This Row],[PEDIDO ]]</f>
        <v>0</v>
      </c>
    </row>
    <row r="4516" spans="1:24" ht="33" customHeight="1" x14ac:dyDescent="0.4">
      <c r="A4516" s="124">
        <v>7506110681823</v>
      </c>
      <c r="B4516" s="51" t="s">
        <v>424</v>
      </c>
      <c r="C4516" s="51" t="s">
        <v>498</v>
      </c>
      <c r="D45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516" s="118" t="s">
        <v>4978</v>
      </c>
      <c r="F4516" s="75" t="s">
        <v>526</v>
      </c>
      <c r="G45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516" s="77">
        <v>15</v>
      </c>
      <c r="J4516" s="52">
        <v>10.43333</v>
      </c>
      <c r="K4516" s="53">
        <f>Tabla3[[#This Row],[PRECIOS]]-Tabla3[[#This Row],[PRECIOS]]*10%</f>
        <v>9.3899969999999993</v>
      </c>
      <c r="L4516" s="101" t="s">
        <v>5327</v>
      </c>
      <c r="M4516" s="54"/>
      <c r="N4516" s="55">
        <f>IFERROR(Tabla3[[#This Row],[PRECIOS]]-Tabla3[[#This Row],[PRECIOS]]*Tabla3[[#This Row],[% PRODUCTO]]," ")</f>
        <v>10.43333</v>
      </c>
      <c r="O4516" s="54"/>
      <c r="P4516" s="55">
        <f>IFERROR(Tabla3[[#This Row],[OCULTAR2]]-Tabla3[[#This Row],[OCULTAR2]]*Tabla3[[#This Row],[% LÍNEA]]," ")</f>
        <v>10.43333</v>
      </c>
      <c r="Q4516" s="56">
        <f>IFERROR(Tabla3[[#This Row],[% PRODUCTO]]+Tabla3[[#This Row],[% LÍNEA]]," ")</f>
        <v>0</v>
      </c>
      <c r="R4516" s="53">
        <f>Tabla3[[#This Row],[OCULTAR3]]</f>
        <v>10.43333</v>
      </c>
      <c r="S4516" s="53">
        <f>Tabla3[[#This Row],[PRECIO SIN %]]-Tabla3[[#This Row],[PRECIO SIN %]]*10%</f>
        <v>9.3899969999999993</v>
      </c>
      <c r="T4516" s="80">
        <f>(Tabla3[[#This Row],[PRECIO CON DESCT.]]-(Tabla3[[#This Row],[PRECIO CON DESCT.]]*$T$6))</f>
        <v>5.9156981099999992</v>
      </c>
      <c r="U4516" s="96"/>
      <c r="V4516" s="94">
        <f>Tabla3[[#This Row],[PRECIO %      en $]]*Tabla3[[#This Row],[PEDIDO ]]</f>
        <v>0</v>
      </c>
      <c r="W4516" s="57">
        <f>Tabla3[[#This Row],[PRECIO CON DESCT.]]*Tabla3[[#This Row],[PEDIDO ]]</f>
        <v>0</v>
      </c>
      <c r="X4516" s="58">
        <f>Tabla3[[#This Row],[PRECIO SIN %]]*Tabla3[[#This Row],[PEDIDO ]]</f>
        <v>0</v>
      </c>
    </row>
    <row r="4517" spans="1:24" ht="33" customHeight="1" x14ac:dyDescent="0.4">
      <c r="A4517" s="125">
        <v>7598084000779</v>
      </c>
      <c r="B4517" s="59" t="s">
        <v>424</v>
      </c>
      <c r="C4517" s="59" t="s">
        <v>438</v>
      </c>
      <c r="D45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17" s="119" t="s">
        <v>4979</v>
      </c>
      <c r="F4517" s="76" t="s">
        <v>526</v>
      </c>
      <c r="G45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17" s="78">
        <v>84</v>
      </c>
      <c r="J4517" s="52">
        <v>9.0444399999999998</v>
      </c>
      <c r="K4517" s="60">
        <f>Tabla3[[#This Row],[PRECIOS]]-Tabla3[[#This Row],[PRECIOS]]*10%</f>
        <v>8.139996</v>
      </c>
      <c r="L4517" s="101"/>
      <c r="M4517" s="61"/>
      <c r="N4517" s="55">
        <f>IFERROR(Tabla3[[#This Row],[PRECIOS]]-Tabla3[[#This Row],[PRECIOS]]*Tabla3[[#This Row],[% PRODUCTO]]," ")</f>
        <v>9.0444399999999998</v>
      </c>
      <c r="O4517" s="61"/>
      <c r="P4517" s="55">
        <f>IFERROR(Tabla3[[#This Row],[OCULTAR2]]-Tabla3[[#This Row],[OCULTAR2]]*Tabla3[[#This Row],[% LÍNEA]]," ")</f>
        <v>9.0444399999999998</v>
      </c>
      <c r="Q4517" s="56">
        <f>IFERROR(Tabla3[[#This Row],[% PRODUCTO]]+Tabla3[[#This Row],[% LÍNEA]]," ")</f>
        <v>0</v>
      </c>
      <c r="R4517" s="60">
        <f>Tabla3[[#This Row],[OCULTAR3]]</f>
        <v>9.0444399999999998</v>
      </c>
      <c r="S4517" s="60">
        <f>Tabla3[[#This Row],[PRECIO SIN %]]-Tabla3[[#This Row],[PRECIO SIN %]]*10%</f>
        <v>8.139996</v>
      </c>
      <c r="T4517" s="80">
        <f>(Tabla3[[#This Row],[PRECIO CON DESCT.]]-(Tabla3[[#This Row],[PRECIO CON DESCT.]]*$T$6))</f>
        <v>5.1281974799999999</v>
      </c>
      <c r="U4517" s="96"/>
      <c r="V4517" s="94">
        <f>Tabla3[[#This Row],[PRECIO %      en $]]*Tabla3[[#This Row],[PEDIDO ]]</f>
        <v>0</v>
      </c>
      <c r="W4517" s="57">
        <f>Tabla3[[#This Row],[PRECIO CON DESCT.]]*Tabla3[[#This Row],[PEDIDO ]]</f>
        <v>0</v>
      </c>
      <c r="X4517" s="58">
        <f>Tabla3[[#This Row],[PRECIO SIN %]]*Tabla3[[#This Row],[PEDIDO ]]</f>
        <v>0</v>
      </c>
    </row>
    <row r="4518" spans="1:24" ht="33" customHeight="1" x14ac:dyDescent="0.4">
      <c r="A4518" s="124">
        <v>7598084000762</v>
      </c>
      <c r="B4518" s="51" t="s">
        <v>424</v>
      </c>
      <c r="C4518" s="51" t="s">
        <v>438</v>
      </c>
      <c r="D45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18" s="118" t="s">
        <v>4980</v>
      </c>
      <c r="F4518" s="75" t="s">
        <v>526</v>
      </c>
      <c r="G45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18" s="77">
        <v>102</v>
      </c>
      <c r="J4518" s="52">
        <v>7.4444400000000002</v>
      </c>
      <c r="K4518" s="53">
        <f>Tabla3[[#This Row],[PRECIOS]]-Tabla3[[#This Row],[PRECIOS]]*10%</f>
        <v>6.6999960000000005</v>
      </c>
      <c r="L4518" s="101"/>
      <c r="M4518" s="54"/>
      <c r="N4518" s="55">
        <f>IFERROR(Tabla3[[#This Row],[PRECIOS]]-Tabla3[[#This Row],[PRECIOS]]*Tabla3[[#This Row],[% PRODUCTO]]," ")</f>
        <v>7.4444400000000002</v>
      </c>
      <c r="O4518" s="54"/>
      <c r="P4518" s="55">
        <f>IFERROR(Tabla3[[#This Row],[OCULTAR2]]-Tabla3[[#This Row],[OCULTAR2]]*Tabla3[[#This Row],[% LÍNEA]]," ")</f>
        <v>7.4444400000000002</v>
      </c>
      <c r="Q4518" s="56">
        <f>IFERROR(Tabla3[[#This Row],[% PRODUCTO]]+Tabla3[[#This Row],[% LÍNEA]]," ")</f>
        <v>0</v>
      </c>
      <c r="R4518" s="53">
        <f>Tabla3[[#This Row],[OCULTAR3]]</f>
        <v>7.4444400000000002</v>
      </c>
      <c r="S4518" s="53">
        <f>Tabla3[[#This Row],[PRECIO SIN %]]-Tabla3[[#This Row],[PRECIO SIN %]]*10%</f>
        <v>6.6999960000000005</v>
      </c>
      <c r="T4518" s="80">
        <f>(Tabla3[[#This Row],[PRECIO CON DESCT.]]-(Tabla3[[#This Row],[PRECIO CON DESCT.]]*$T$6))</f>
        <v>4.2209974800000003</v>
      </c>
      <c r="U4518" s="96"/>
      <c r="V4518" s="94">
        <f>Tabla3[[#This Row],[PRECIO %      en $]]*Tabla3[[#This Row],[PEDIDO ]]</f>
        <v>0</v>
      </c>
      <c r="W4518" s="57">
        <f>Tabla3[[#This Row],[PRECIO CON DESCT.]]*Tabla3[[#This Row],[PEDIDO ]]</f>
        <v>0</v>
      </c>
      <c r="X4518" s="58">
        <f>Tabla3[[#This Row],[PRECIO SIN %]]*Tabla3[[#This Row],[PEDIDO ]]</f>
        <v>0</v>
      </c>
    </row>
    <row r="4519" spans="1:24" ht="33" customHeight="1" x14ac:dyDescent="0.4">
      <c r="A4519" s="125">
        <v>7598084000861</v>
      </c>
      <c r="B4519" s="59" t="s">
        <v>424</v>
      </c>
      <c r="C4519" s="59" t="s">
        <v>438</v>
      </c>
      <c r="D45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19" s="119" t="s">
        <v>4981</v>
      </c>
      <c r="F4519" s="76" t="s">
        <v>526</v>
      </c>
      <c r="G45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19" s="78">
        <v>94</v>
      </c>
      <c r="J4519" s="52">
        <v>7.8333300000000001</v>
      </c>
      <c r="K4519" s="60">
        <f>Tabla3[[#This Row],[PRECIOS]]-Tabla3[[#This Row],[PRECIOS]]*10%</f>
        <v>7.0499970000000003</v>
      </c>
      <c r="L4519" s="101"/>
      <c r="M4519" s="61"/>
      <c r="N4519" s="55">
        <f>IFERROR(Tabla3[[#This Row],[PRECIOS]]-Tabla3[[#This Row],[PRECIOS]]*Tabla3[[#This Row],[% PRODUCTO]]," ")</f>
        <v>7.8333300000000001</v>
      </c>
      <c r="O4519" s="61"/>
      <c r="P4519" s="55">
        <f>IFERROR(Tabla3[[#This Row],[OCULTAR2]]-Tabla3[[#This Row],[OCULTAR2]]*Tabla3[[#This Row],[% LÍNEA]]," ")</f>
        <v>7.8333300000000001</v>
      </c>
      <c r="Q4519" s="56">
        <f>IFERROR(Tabla3[[#This Row],[% PRODUCTO]]+Tabla3[[#This Row],[% LÍNEA]]," ")</f>
        <v>0</v>
      </c>
      <c r="R4519" s="60">
        <f>Tabla3[[#This Row],[OCULTAR3]]</f>
        <v>7.8333300000000001</v>
      </c>
      <c r="S4519" s="60">
        <f>Tabla3[[#This Row],[PRECIO SIN %]]-Tabla3[[#This Row],[PRECIO SIN %]]*10%</f>
        <v>7.0499970000000003</v>
      </c>
      <c r="T4519" s="80">
        <f>(Tabla3[[#This Row],[PRECIO CON DESCT.]]-(Tabla3[[#This Row],[PRECIO CON DESCT.]]*$T$6))</f>
        <v>4.4414981100000004</v>
      </c>
      <c r="U4519" s="96"/>
      <c r="V4519" s="94">
        <f>Tabla3[[#This Row],[PRECIO %      en $]]*Tabla3[[#This Row],[PEDIDO ]]</f>
        <v>0</v>
      </c>
      <c r="W4519" s="57">
        <f>Tabla3[[#This Row],[PRECIO CON DESCT.]]*Tabla3[[#This Row],[PEDIDO ]]</f>
        <v>0</v>
      </c>
      <c r="X4519" s="58">
        <f>Tabla3[[#This Row],[PRECIO SIN %]]*Tabla3[[#This Row],[PEDIDO ]]</f>
        <v>0</v>
      </c>
    </row>
    <row r="4520" spans="1:24" ht="33" customHeight="1" x14ac:dyDescent="0.4">
      <c r="A4520" s="124">
        <v>7453078528397</v>
      </c>
      <c r="B4520" s="51" t="s">
        <v>424</v>
      </c>
      <c r="C4520" s="51" t="s">
        <v>359</v>
      </c>
      <c r="D45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20" s="118" t="s">
        <v>4982</v>
      </c>
      <c r="F4520" s="75" t="s">
        <v>526</v>
      </c>
      <c r="G45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20" s="77">
        <v>41</v>
      </c>
      <c r="J4520" s="52">
        <v>8.5555599999999998</v>
      </c>
      <c r="K4520" s="53">
        <f>Tabla3[[#This Row],[PRECIOS]]-Tabla3[[#This Row],[PRECIOS]]*10%</f>
        <v>7.7000039999999998</v>
      </c>
      <c r="L4520" s="101"/>
      <c r="M4520" s="54"/>
      <c r="N4520" s="55">
        <f>IFERROR(Tabla3[[#This Row],[PRECIOS]]-Tabla3[[#This Row],[PRECIOS]]*Tabla3[[#This Row],[% PRODUCTO]]," ")</f>
        <v>8.5555599999999998</v>
      </c>
      <c r="O4520" s="54"/>
      <c r="P4520" s="55">
        <f>IFERROR(Tabla3[[#This Row],[OCULTAR2]]-Tabla3[[#This Row],[OCULTAR2]]*Tabla3[[#This Row],[% LÍNEA]]," ")</f>
        <v>8.5555599999999998</v>
      </c>
      <c r="Q4520" s="56">
        <f>IFERROR(Tabla3[[#This Row],[% PRODUCTO]]+Tabla3[[#This Row],[% LÍNEA]]," ")</f>
        <v>0</v>
      </c>
      <c r="R4520" s="53">
        <f>Tabla3[[#This Row],[OCULTAR3]]</f>
        <v>8.5555599999999998</v>
      </c>
      <c r="S4520" s="53">
        <f>Tabla3[[#This Row],[PRECIO SIN %]]-Tabla3[[#This Row],[PRECIO SIN %]]*10%</f>
        <v>7.7000039999999998</v>
      </c>
      <c r="T4520" s="80">
        <f>(Tabla3[[#This Row],[PRECIO CON DESCT.]]-(Tabla3[[#This Row],[PRECIO CON DESCT.]]*$T$6))</f>
        <v>4.8510025199999998</v>
      </c>
      <c r="U4520" s="96"/>
      <c r="V4520" s="94">
        <f>Tabla3[[#This Row],[PRECIO %      en $]]*Tabla3[[#This Row],[PEDIDO ]]</f>
        <v>0</v>
      </c>
      <c r="W4520" s="57">
        <f>Tabla3[[#This Row],[PRECIO CON DESCT.]]*Tabla3[[#This Row],[PEDIDO ]]</f>
        <v>0</v>
      </c>
      <c r="X4520" s="58">
        <f>Tabla3[[#This Row],[PRECIO SIN %]]*Tabla3[[#This Row],[PEDIDO ]]</f>
        <v>0</v>
      </c>
    </row>
    <row r="4521" spans="1:24" ht="33" customHeight="1" x14ac:dyDescent="0.4">
      <c r="A4521" s="125"/>
      <c r="B4521" s="59" t="s">
        <v>424</v>
      </c>
      <c r="C4521" s="59" t="s">
        <v>359</v>
      </c>
      <c r="D45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21" s="119" t="s">
        <v>4983</v>
      </c>
      <c r="F4521" s="76" t="s">
        <v>526</v>
      </c>
      <c r="G45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21" s="78">
        <v>1</v>
      </c>
      <c r="J4521" s="52">
        <v>6.11111</v>
      </c>
      <c r="K4521" s="60">
        <f>Tabla3[[#This Row],[PRECIOS]]-Tabla3[[#This Row],[PRECIOS]]*10%</f>
        <v>5.4999989999999999</v>
      </c>
      <c r="L4521" s="101"/>
      <c r="M4521" s="61"/>
      <c r="N4521" s="55">
        <f>IFERROR(Tabla3[[#This Row],[PRECIOS]]-Tabla3[[#This Row],[PRECIOS]]*Tabla3[[#This Row],[% PRODUCTO]]," ")</f>
        <v>6.11111</v>
      </c>
      <c r="O4521" s="61"/>
      <c r="P4521" s="55">
        <f>IFERROR(Tabla3[[#This Row],[OCULTAR2]]-Tabla3[[#This Row],[OCULTAR2]]*Tabla3[[#This Row],[% LÍNEA]]," ")</f>
        <v>6.11111</v>
      </c>
      <c r="Q4521" s="56">
        <f>IFERROR(Tabla3[[#This Row],[% PRODUCTO]]+Tabla3[[#This Row],[% LÍNEA]]," ")</f>
        <v>0</v>
      </c>
      <c r="R4521" s="60">
        <f>Tabla3[[#This Row],[OCULTAR3]]</f>
        <v>6.11111</v>
      </c>
      <c r="S4521" s="60">
        <f>Tabla3[[#This Row],[PRECIO SIN %]]-Tabla3[[#This Row],[PRECIO SIN %]]*10%</f>
        <v>5.4999989999999999</v>
      </c>
      <c r="T4521" s="80">
        <f>(Tabla3[[#This Row],[PRECIO CON DESCT.]]-(Tabla3[[#This Row],[PRECIO CON DESCT.]]*$T$6))</f>
        <v>3.4649993700000001</v>
      </c>
      <c r="U4521" s="96"/>
      <c r="V4521" s="94">
        <f>Tabla3[[#This Row],[PRECIO %      en $]]*Tabla3[[#This Row],[PEDIDO ]]</f>
        <v>0</v>
      </c>
      <c r="W4521" s="57">
        <f>Tabla3[[#This Row],[PRECIO CON DESCT.]]*Tabla3[[#This Row],[PEDIDO ]]</f>
        <v>0</v>
      </c>
      <c r="X4521" s="58">
        <f>Tabla3[[#This Row],[PRECIO SIN %]]*Tabla3[[#This Row],[PEDIDO ]]</f>
        <v>0</v>
      </c>
    </row>
    <row r="4522" spans="1:24" ht="33" customHeight="1" x14ac:dyDescent="0.4">
      <c r="A4522" s="124">
        <v>7453038492850</v>
      </c>
      <c r="B4522" s="51" t="s">
        <v>424</v>
      </c>
      <c r="C4522" s="51" t="s">
        <v>359</v>
      </c>
      <c r="D45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22" s="118" t="s">
        <v>4984</v>
      </c>
      <c r="F4522" s="75" t="s">
        <v>526</v>
      </c>
      <c r="G45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22" s="77">
        <v>8</v>
      </c>
      <c r="J4522" s="52">
        <v>5.88889</v>
      </c>
      <c r="K4522" s="53">
        <f>Tabla3[[#This Row],[PRECIOS]]-Tabla3[[#This Row],[PRECIOS]]*10%</f>
        <v>5.300001</v>
      </c>
      <c r="L4522" s="101"/>
      <c r="M4522" s="54"/>
      <c r="N4522" s="55">
        <f>IFERROR(Tabla3[[#This Row],[PRECIOS]]-Tabla3[[#This Row],[PRECIOS]]*Tabla3[[#This Row],[% PRODUCTO]]," ")</f>
        <v>5.88889</v>
      </c>
      <c r="O4522" s="54"/>
      <c r="P4522" s="55">
        <f>IFERROR(Tabla3[[#This Row],[OCULTAR2]]-Tabla3[[#This Row],[OCULTAR2]]*Tabla3[[#This Row],[% LÍNEA]]," ")</f>
        <v>5.88889</v>
      </c>
      <c r="Q4522" s="56">
        <f>IFERROR(Tabla3[[#This Row],[% PRODUCTO]]+Tabla3[[#This Row],[% LÍNEA]]," ")</f>
        <v>0</v>
      </c>
      <c r="R4522" s="53">
        <f>Tabla3[[#This Row],[OCULTAR3]]</f>
        <v>5.88889</v>
      </c>
      <c r="S4522" s="53">
        <f>Tabla3[[#This Row],[PRECIO SIN %]]-Tabla3[[#This Row],[PRECIO SIN %]]*10%</f>
        <v>5.300001</v>
      </c>
      <c r="T4522" s="80">
        <f>(Tabla3[[#This Row],[PRECIO CON DESCT.]]-(Tabla3[[#This Row],[PRECIO CON DESCT.]]*$T$6))</f>
        <v>3.3390006300000001</v>
      </c>
      <c r="U4522" s="96"/>
      <c r="V4522" s="94">
        <f>Tabla3[[#This Row],[PRECIO %      en $]]*Tabla3[[#This Row],[PEDIDO ]]</f>
        <v>0</v>
      </c>
      <c r="W4522" s="57">
        <f>Tabla3[[#This Row],[PRECIO CON DESCT.]]*Tabla3[[#This Row],[PEDIDO ]]</f>
        <v>0</v>
      </c>
      <c r="X4522" s="58">
        <f>Tabla3[[#This Row],[PRECIO SIN %]]*Tabla3[[#This Row],[PEDIDO ]]</f>
        <v>0</v>
      </c>
    </row>
    <row r="4523" spans="1:24" ht="33" customHeight="1" x14ac:dyDescent="0.4">
      <c r="A4523" s="125">
        <v>8426420076449</v>
      </c>
      <c r="B4523" s="59" t="s">
        <v>424</v>
      </c>
      <c r="C4523" s="59" t="s">
        <v>197</v>
      </c>
      <c r="D45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23" s="119" t="s">
        <v>4985</v>
      </c>
      <c r="F4523" s="76" t="s">
        <v>526</v>
      </c>
      <c r="G45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23" s="78">
        <v>1</v>
      </c>
      <c r="J4523" s="52">
        <v>54.77778</v>
      </c>
      <c r="K4523" s="60">
        <f>Tabla3[[#This Row],[PRECIOS]]-Tabla3[[#This Row],[PRECIOS]]*10%</f>
        <v>49.300001999999999</v>
      </c>
      <c r="L4523" s="101"/>
      <c r="M4523" s="61"/>
      <c r="N4523" s="55">
        <f>IFERROR(Tabla3[[#This Row],[PRECIOS]]-Tabla3[[#This Row],[PRECIOS]]*Tabla3[[#This Row],[% PRODUCTO]]," ")</f>
        <v>54.77778</v>
      </c>
      <c r="O4523" s="61"/>
      <c r="P4523" s="55">
        <f>IFERROR(Tabla3[[#This Row],[OCULTAR2]]-Tabla3[[#This Row],[OCULTAR2]]*Tabla3[[#This Row],[% LÍNEA]]," ")</f>
        <v>54.77778</v>
      </c>
      <c r="Q4523" s="56">
        <f>IFERROR(Tabla3[[#This Row],[% PRODUCTO]]+Tabla3[[#This Row],[% LÍNEA]]," ")</f>
        <v>0</v>
      </c>
      <c r="R4523" s="60">
        <f>Tabla3[[#This Row],[OCULTAR3]]</f>
        <v>54.77778</v>
      </c>
      <c r="S4523" s="60">
        <f>Tabla3[[#This Row],[PRECIO SIN %]]-Tabla3[[#This Row],[PRECIO SIN %]]*10%</f>
        <v>49.300001999999999</v>
      </c>
      <c r="T4523" s="80">
        <f>(Tabla3[[#This Row],[PRECIO CON DESCT.]]-(Tabla3[[#This Row],[PRECIO CON DESCT.]]*$T$6))</f>
        <v>31.059001259999999</v>
      </c>
      <c r="U4523" s="96"/>
      <c r="V4523" s="94">
        <f>Tabla3[[#This Row],[PRECIO %      en $]]*Tabla3[[#This Row],[PEDIDO ]]</f>
        <v>0</v>
      </c>
      <c r="W4523" s="57">
        <f>Tabla3[[#This Row],[PRECIO CON DESCT.]]*Tabla3[[#This Row],[PEDIDO ]]</f>
        <v>0</v>
      </c>
      <c r="X4523" s="58">
        <f>Tabla3[[#This Row],[PRECIO SIN %]]*Tabla3[[#This Row],[PEDIDO ]]</f>
        <v>0</v>
      </c>
    </row>
    <row r="4524" spans="1:24" ht="33" customHeight="1" x14ac:dyDescent="0.4">
      <c r="A4524" s="124">
        <v>7702031293194</v>
      </c>
      <c r="B4524" s="51" t="s">
        <v>424</v>
      </c>
      <c r="C4524" s="51" t="s">
        <v>186</v>
      </c>
      <c r="D45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24" s="118" t="s">
        <v>4986</v>
      </c>
      <c r="F4524" s="75" t="s">
        <v>526</v>
      </c>
      <c r="G45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24" s="77">
        <v>4</v>
      </c>
      <c r="J4524" s="52">
        <v>7.5555599999999998</v>
      </c>
      <c r="K4524" s="53">
        <f>Tabla3[[#This Row],[PRECIOS]]-Tabla3[[#This Row],[PRECIOS]]*10%</f>
        <v>6.8000039999999995</v>
      </c>
      <c r="L4524" s="101"/>
      <c r="M4524" s="54"/>
      <c r="N4524" s="55">
        <f>IFERROR(Tabla3[[#This Row],[PRECIOS]]-Tabla3[[#This Row],[PRECIOS]]*Tabla3[[#This Row],[% PRODUCTO]]," ")</f>
        <v>7.5555599999999998</v>
      </c>
      <c r="O4524" s="54"/>
      <c r="P4524" s="55">
        <f>IFERROR(Tabla3[[#This Row],[OCULTAR2]]-Tabla3[[#This Row],[OCULTAR2]]*Tabla3[[#This Row],[% LÍNEA]]," ")</f>
        <v>7.5555599999999998</v>
      </c>
      <c r="Q4524" s="56">
        <f>IFERROR(Tabla3[[#This Row],[% PRODUCTO]]+Tabla3[[#This Row],[% LÍNEA]]," ")</f>
        <v>0</v>
      </c>
      <c r="R4524" s="53">
        <f>Tabla3[[#This Row],[OCULTAR3]]</f>
        <v>7.5555599999999998</v>
      </c>
      <c r="S4524" s="53">
        <f>Tabla3[[#This Row],[PRECIO SIN %]]-Tabla3[[#This Row],[PRECIO SIN %]]*10%</f>
        <v>6.8000039999999995</v>
      </c>
      <c r="T4524" s="80">
        <f>(Tabla3[[#This Row],[PRECIO CON DESCT.]]-(Tabla3[[#This Row],[PRECIO CON DESCT.]]*$T$6))</f>
        <v>4.2840025199999996</v>
      </c>
      <c r="U4524" s="96"/>
      <c r="V4524" s="94">
        <f>Tabla3[[#This Row],[PRECIO %      en $]]*Tabla3[[#This Row],[PEDIDO ]]</f>
        <v>0</v>
      </c>
      <c r="W4524" s="57">
        <f>Tabla3[[#This Row],[PRECIO CON DESCT.]]*Tabla3[[#This Row],[PEDIDO ]]</f>
        <v>0</v>
      </c>
      <c r="X4524" s="58">
        <f>Tabla3[[#This Row],[PRECIO SIN %]]*Tabla3[[#This Row],[PEDIDO ]]</f>
        <v>0</v>
      </c>
    </row>
    <row r="4525" spans="1:24" ht="33" customHeight="1" x14ac:dyDescent="0.4">
      <c r="A4525" s="125">
        <v>7593319001507</v>
      </c>
      <c r="B4525" s="59" t="s">
        <v>424</v>
      </c>
      <c r="C4525" s="59" t="s">
        <v>179</v>
      </c>
      <c r="D45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525" s="119" t="s">
        <v>4987</v>
      </c>
      <c r="F4525" s="76" t="s">
        <v>526</v>
      </c>
      <c r="G45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525" s="78">
        <v>12</v>
      </c>
      <c r="J4525" s="52">
        <v>7.2777799999999999</v>
      </c>
      <c r="K4525" s="60">
        <f>Tabla3[[#This Row],[PRECIOS]]-Tabla3[[#This Row],[PRECIOS]]*10%</f>
        <v>6.5500020000000001</v>
      </c>
      <c r="L4525" s="101" t="s">
        <v>5327</v>
      </c>
      <c r="M4525" s="61"/>
      <c r="N4525" s="55">
        <f>IFERROR(Tabla3[[#This Row],[PRECIOS]]-Tabla3[[#This Row],[PRECIOS]]*Tabla3[[#This Row],[% PRODUCTO]]," ")</f>
        <v>7.2777799999999999</v>
      </c>
      <c r="O4525" s="61"/>
      <c r="P4525" s="55">
        <f>IFERROR(Tabla3[[#This Row],[OCULTAR2]]-Tabla3[[#This Row],[OCULTAR2]]*Tabla3[[#This Row],[% LÍNEA]]," ")</f>
        <v>7.2777799999999999</v>
      </c>
      <c r="Q4525" s="56">
        <f>IFERROR(Tabla3[[#This Row],[% PRODUCTO]]+Tabla3[[#This Row],[% LÍNEA]]," ")</f>
        <v>0</v>
      </c>
      <c r="R4525" s="60">
        <f>Tabla3[[#This Row],[OCULTAR3]]</f>
        <v>7.2777799999999999</v>
      </c>
      <c r="S4525" s="60">
        <f>Tabla3[[#This Row],[PRECIO SIN %]]-Tabla3[[#This Row],[PRECIO SIN %]]*10%</f>
        <v>6.5500020000000001</v>
      </c>
      <c r="T4525" s="80">
        <f>(Tabla3[[#This Row],[PRECIO CON DESCT.]]-(Tabla3[[#This Row],[PRECIO CON DESCT.]]*$T$6))</f>
        <v>4.1265012599999995</v>
      </c>
      <c r="U4525" s="96"/>
      <c r="V4525" s="94">
        <f>Tabla3[[#This Row],[PRECIO %      en $]]*Tabla3[[#This Row],[PEDIDO ]]</f>
        <v>0</v>
      </c>
      <c r="W4525" s="57">
        <f>Tabla3[[#This Row],[PRECIO CON DESCT.]]*Tabla3[[#This Row],[PEDIDO ]]</f>
        <v>0</v>
      </c>
      <c r="X4525" s="58">
        <f>Tabla3[[#This Row],[PRECIO SIN %]]*Tabla3[[#This Row],[PEDIDO ]]</f>
        <v>0</v>
      </c>
    </row>
    <row r="4526" spans="1:24" ht="33" customHeight="1" x14ac:dyDescent="0.4">
      <c r="A4526" s="124">
        <v>7702006302036</v>
      </c>
      <c r="B4526" s="51" t="s">
        <v>424</v>
      </c>
      <c r="C4526" s="51" t="s">
        <v>499</v>
      </c>
      <c r="D45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26" s="118" t="s">
        <v>4988</v>
      </c>
      <c r="F4526" s="75" t="s">
        <v>526</v>
      </c>
      <c r="G45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26" s="77">
        <v>21</v>
      </c>
      <c r="J4526" s="52">
        <v>7.5</v>
      </c>
      <c r="K4526" s="53">
        <f>Tabla3[[#This Row],[PRECIOS]]-Tabla3[[#This Row],[PRECIOS]]*10%</f>
        <v>6.75</v>
      </c>
      <c r="L4526" s="101"/>
      <c r="M4526" s="54"/>
      <c r="N4526" s="55">
        <f>IFERROR(Tabla3[[#This Row],[PRECIOS]]-Tabla3[[#This Row],[PRECIOS]]*Tabla3[[#This Row],[% PRODUCTO]]," ")</f>
        <v>7.5</v>
      </c>
      <c r="O4526" s="54"/>
      <c r="P4526" s="55">
        <f>IFERROR(Tabla3[[#This Row],[OCULTAR2]]-Tabla3[[#This Row],[OCULTAR2]]*Tabla3[[#This Row],[% LÍNEA]]," ")</f>
        <v>7.5</v>
      </c>
      <c r="Q4526" s="56">
        <f>IFERROR(Tabla3[[#This Row],[% PRODUCTO]]+Tabla3[[#This Row],[% LÍNEA]]," ")</f>
        <v>0</v>
      </c>
      <c r="R4526" s="53">
        <f>Tabla3[[#This Row],[OCULTAR3]]</f>
        <v>7.5</v>
      </c>
      <c r="S4526" s="53">
        <f>Tabla3[[#This Row],[PRECIO SIN %]]-Tabla3[[#This Row],[PRECIO SIN %]]*10%</f>
        <v>6.75</v>
      </c>
      <c r="T4526" s="80">
        <f>(Tabla3[[#This Row],[PRECIO CON DESCT.]]-(Tabla3[[#This Row],[PRECIO CON DESCT.]]*$T$6))</f>
        <v>4.2524999999999995</v>
      </c>
      <c r="U4526" s="96"/>
      <c r="V4526" s="94">
        <f>Tabla3[[#This Row],[PRECIO %      en $]]*Tabla3[[#This Row],[PEDIDO ]]</f>
        <v>0</v>
      </c>
      <c r="W4526" s="57">
        <f>Tabla3[[#This Row],[PRECIO CON DESCT.]]*Tabla3[[#This Row],[PEDIDO ]]</f>
        <v>0</v>
      </c>
      <c r="X4526" s="58">
        <f>Tabla3[[#This Row],[PRECIO SIN %]]*Tabla3[[#This Row],[PEDIDO ]]</f>
        <v>0</v>
      </c>
    </row>
    <row r="4527" spans="1:24" ht="33" customHeight="1" x14ac:dyDescent="0.4">
      <c r="A4527" s="125">
        <v>7702031293231</v>
      </c>
      <c r="B4527" s="59" t="s">
        <v>424</v>
      </c>
      <c r="C4527" s="59" t="s">
        <v>186</v>
      </c>
      <c r="D45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27" s="119" t="s">
        <v>4989</v>
      </c>
      <c r="F4527" s="76" t="s">
        <v>526</v>
      </c>
      <c r="G45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27" s="78">
        <v>12</v>
      </c>
      <c r="J4527" s="52">
        <v>4.8444399999999996</v>
      </c>
      <c r="K4527" s="60">
        <f>Tabla3[[#This Row],[PRECIOS]]-Tabla3[[#This Row],[PRECIOS]]*10%</f>
        <v>4.3599959999999998</v>
      </c>
      <c r="L4527" s="101"/>
      <c r="M4527" s="61"/>
      <c r="N4527" s="55">
        <f>IFERROR(Tabla3[[#This Row],[PRECIOS]]-Tabla3[[#This Row],[PRECIOS]]*Tabla3[[#This Row],[% PRODUCTO]]," ")</f>
        <v>4.8444399999999996</v>
      </c>
      <c r="O4527" s="61"/>
      <c r="P4527" s="55">
        <f>IFERROR(Tabla3[[#This Row],[OCULTAR2]]-Tabla3[[#This Row],[OCULTAR2]]*Tabla3[[#This Row],[% LÍNEA]]," ")</f>
        <v>4.8444399999999996</v>
      </c>
      <c r="Q4527" s="56">
        <f>IFERROR(Tabla3[[#This Row],[% PRODUCTO]]+Tabla3[[#This Row],[% LÍNEA]]," ")</f>
        <v>0</v>
      </c>
      <c r="R4527" s="60">
        <f>Tabla3[[#This Row],[OCULTAR3]]</f>
        <v>4.8444399999999996</v>
      </c>
      <c r="S4527" s="60">
        <f>Tabla3[[#This Row],[PRECIO SIN %]]-Tabla3[[#This Row],[PRECIO SIN %]]*10%</f>
        <v>4.3599959999999998</v>
      </c>
      <c r="T4527" s="80">
        <f>(Tabla3[[#This Row],[PRECIO CON DESCT.]]-(Tabla3[[#This Row],[PRECIO CON DESCT.]]*$T$6))</f>
        <v>2.7467974799999997</v>
      </c>
      <c r="U4527" s="96"/>
      <c r="V4527" s="94">
        <f>Tabla3[[#This Row],[PRECIO %      en $]]*Tabla3[[#This Row],[PEDIDO ]]</f>
        <v>0</v>
      </c>
      <c r="W4527" s="57">
        <f>Tabla3[[#This Row],[PRECIO CON DESCT.]]*Tabla3[[#This Row],[PEDIDO ]]</f>
        <v>0</v>
      </c>
      <c r="X4527" s="58">
        <f>Tabla3[[#This Row],[PRECIO SIN %]]*Tabla3[[#This Row],[PEDIDO ]]</f>
        <v>0</v>
      </c>
    </row>
    <row r="4528" spans="1:24" ht="33" customHeight="1" x14ac:dyDescent="0.4">
      <c r="A4528" s="124">
        <v>7702031293248</v>
      </c>
      <c r="B4528" s="51" t="s">
        <v>424</v>
      </c>
      <c r="C4528" s="51" t="s">
        <v>186</v>
      </c>
      <c r="D45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28" s="118" t="s">
        <v>4990</v>
      </c>
      <c r="F4528" s="75" t="s">
        <v>526</v>
      </c>
      <c r="G45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28" s="77">
        <v>2</v>
      </c>
      <c r="J4528" s="52">
        <v>7.5222199999999999</v>
      </c>
      <c r="K4528" s="53">
        <f>Tabla3[[#This Row],[PRECIOS]]-Tabla3[[#This Row],[PRECIOS]]*10%</f>
        <v>6.7699980000000002</v>
      </c>
      <c r="L4528" s="101"/>
      <c r="M4528" s="54"/>
      <c r="N4528" s="55">
        <f>IFERROR(Tabla3[[#This Row],[PRECIOS]]-Tabla3[[#This Row],[PRECIOS]]*Tabla3[[#This Row],[% PRODUCTO]]," ")</f>
        <v>7.5222199999999999</v>
      </c>
      <c r="O4528" s="54"/>
      <c r="P4528" s="55">
        <f>IFERROR(Tabla3[[#This Row],[OCULTAR2]]-Tabla3[[#This Row],[OCULTAR2]]*Tabla3[[#This Row],[% LÍNEA]]," ")</f>
        <v>7.5222199999999999</v>
      </c>
      <c r="Q4528" s="56">
        <f>IFERROR(Tabla3[[#This Row],[% PRODUCTO]]+Tabla3[[#This Row],[% LÍNEA]]," ")</f>
        <v>0</v>
      </c>
      <c r="R4528" s="53">
        <f>Tabla3[[#This Row],[OCULTAR3]]</f>
        <v>7.5222199999999999</v>
      </c>
      <c r="S4528" s="53">
        <f>Tabla3[[#This Row],[PRECIO SIN %]]-Tabla3[[#This Row],[PRECIO SIN %]]*10%</f>
        <v>6.7699980000000002</v>
      </c>
      <c r="T4528" s="80">
        <f>(Tabla3[[#This Row],[PRECIO CON DESCT.]]-(Tabla3[[#This Row],[PRECIO CON DESCT.]]*$T$6))</f>
        <v>4.26509874</v>
      </c>
      <c r="U4528" s="96"/>
      <c r="V4528" s="94">
        <f>Tabla3[[#This Row],[PRECIO %      en $]]*Tabla3[[#This Row],[PEDIDO ]]</f>
        <v>0</v>
      </c>
      <c r="W4528" s="57">
        <f>Tabla3[[#This Row],[PRECIO CON DESCT.]]*Tabla3[[#This Row],[PEDIDO ]]</f>
        <v>0</v>
      </c>
      <c r="X4528" s="58">
        <f>Tabla3[[#This Row],[PRECIO SIN %]]*Tabla3[[#This Row],[PEDIDO ]]</f>
        <v>0</v>
      </c>
    </row>
    <row r="4529" spans="1:24" ht="33" customHeight="1" x14ac:dyDescent="0.4">
      <c r="A4529" s="125">
        <v>8411047160183</v>
      </c>
      <c r="B4529" s="59" t="s">
        <v>424</v>
      </c>
      <c r="C4529" s="59" t="s">
        <v>174</v>
      </c>
      <c r="D45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529" s="119" t="s">
        <v>4991</v>
      </c>
      <c r="F4529" s="76" t="s">
        <v>526</v>
      </c>
      <c r="G45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529" s="78">
        <v>28</v>
      </c>
      <c r="J4529" s="52">
        <v>9.88889</v>
      </c>
      <c r="K4529" s="60">
        <f>Tabla3[[#This Row],[PRECIOS]]-Tabla3[[#This Row],[PRECIOS]]*10%</f>
        <v>8.9000009999999996</v>
      </c>
      <c r="L4529" s="101" t="s">
        <v>5327</v>
      </c>
      <c r="M4529" s="61"/>
      <c r="N4529" s="55">
        <f>IFERROR(Tabla3[[#This Row],[PRECIOS]]-Tabla3[[#This Row],[PRECIOS]]*Tabla3[[#This Row],[% PRODUCTO]]," ")</f>
        <v>9.88889</v>
      </c>
      <c r="O4529" s="61"/>
      <c r="P4529" s="55">
        <f>IFERROR(Tabla3[[#This Row],[OCULTAR2]]-Tabla3[[#This Row],[OCULTAR2]]*Tabla3[[#This Row],[% LÍNEA]]," ")</f>
        <v>9.88889</v>
      </c>
      <c r="Q4529" s="56">
        <f>IFERROR(Tabla3[[#This Row],[% PRODUCTO]]+Tabla3[[#This Row],[% LÍNEA]]," ")</f>
        <v>0</v>
      </c>
      <c r="R4529" s="60">
        <f>Tabla3[[#This Row],[OCULTAR3]]</f>
        <v>9.88889</v>
      </c>
      <c r="S4529" s="60">
        <f>Tabla3[[#This Row],[PRECIO SIN %]]-Tabla3[[#This Row],[PRECIO SIN %]]*10%</f>
        <v>8.9000009999999996</v>
      </c>
      <c r="T4529" s="80">
        <f>(Tabla3[[#This Row],[PRECIO CON DESCT.]]-(Tabla3[[#This Row],[PRECIO CON DESCT.]]*$T$6))</f>
        <v>5.6070006299999999</v>
      </c>
      <c r="U4529" s="96"/>
      <c r="V4529" s="94">
        <f>Tabla3[[#This Row],[PRECIO %      en $]]*Tabla3[[#This Row],[PEDIDO ]]</f>
        <v>0</v>
      </c>
      <c r="W4529" s="57">
        <f>Tabla3[[#This Row],[PRECIO CON DESCT.]]*Tabla3[[#This Row],[PEDIDO ]]</f>
        <v>0</v>
      </c>
      <c r="X4529" s="58">
        <f>Tabla3[[#This Row],[PRECIO SIN %]]*Tabla3[[#This Row],[PEDIDO ]]</f>
        <v>0</v>
      </c>
    </row>
    <row r="4530" spans="1:24" ht="33" customHeight="1" x14ac:dyDescent="0.4">
      <c r="A4530" s="124">
        <v>8411047160206</v>
      </c>
      <c r="B4530" s="51" t="s">
        <v>424</v>
      </c>
      <c r="C4530" s="51" t="s">
        <v>174</v>
      </c>
      <c r="D45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530" s="118" t="s">
        <v>4992</v>
      </c>
      <c r="F4530" s="75" t="s">
        <v>526</v>
      </c>
      <c r="G45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530" s="77">
        <v>18</v>
      </c>
      <c r="J4530" s="52">
        <v>10</v>
      </c>
      <c r="K4530" s="53">
        <f>Tabla3[[#This Row],[PRECIOS]]-Tabla3[[#This Row],[PRECIOS]]*10%</f>
        <v>9</v>
      </c>
      <c r="L4530" s="101" t="s">
        <v>5327</v>
      </c>
      <c r="M4530" s="54"/>
      <c r="N4530" s="55">
        <f>IFERROR(Tabla3[[#This Row],[PRECIOS]]-Tabla3[[#This Row],[PRECIOS]]*Tabla3[[#This Row],[% PRODUCTO]]," ")</f>
        <v>10</v>
      </c>
      <c r="O4530" s="54"/>
      <c r="P4530" s="55">
        <f>IFERROR(Tabla3[[#This Row],[OCULTAR2]]-Tabla3[[#This Row],[OCULTAR2]]*Tabla3[[#This Row],[% LÍNEA]]," ")</f>
        <v>10</v>
      </c>
      <c r="Q4530" s="56">
        <f>IFERROR(Tabla3[[#This Row],[% PRODUCTO]]+Tabla3[[#This Row],[% LÍNEA]]," ")</f>
        <v>0</v>
      </c>
      <c r="R4530" s="53">
        <f>Tabla3[[#This Row],[OCULTAR3]]</f>
        <v>10</v>
      </c>
      <c r="S4530" s="53">
        <f>Tabla3[[#This Row],[PRECIO SIN %]]-Tabla3[[#This Row],[PRECIO SIN %]]*10%</f>
        <v>9</v>
      </c>
      <c r="T4530" s="80">
        <f>(Tabla3[[#This Row],[PRECIO CON DESCT.]]-(Tabla3[[#This Row],[PRECIO CON DESCT.]]*$T$6))</f>
        <v>5.67</v>
      </c>
      <c r="U4530" s="96"/>
      <c r="V4530" s="94">
        <f>Tabla3[[#This Row],[PRECIO %      en $]]*Tabla3[[#This Row],[PEDIDO ]]</f>
        <v>0</v>
      </c>
      <c r="W4530" s="57">
        <f>Tabla3[[#This Row],[PRECIO CON DESCT.]]*Tabla3[[#This Row],[PEDIDO ]]</f>
        <v>0</v>
      </c>
      <c r="X4530" s="58">
        <f>Tabla3[[#This Row],[PRECIO SIN %]]*Tabla3[[#This Row],[PEDIDO ]]</f>
        <v>0</v>
      </c>
    </row>
    <row r="4531" spans="1:24" ht="33" customHeight="1" x14ac:dyDescent="0.4">
      <c r="A4531" s="125">
        <v>8411047160190</v>
      </c>
      <c r="B4531" s="59" t="s">
        <v>424</v>
      </c>
      <c r="C4531" s="59" t="s">
        <v>174</v>
      </c>
      <c r="D45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531" s="119" t="s">
        <v>4993</v>
      </c>
      <c r="F4531" s="76" t="s">
        <v>526</v>
      </c>
      <c r="G45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531" s="78">
        <v>2</v>
      </c>
      <c r="J4531" s="52">
        <v>10</v>
      </c>
      <c r="K4531" s="60">
        <f>Tabla3[[#This Row],[PRECIOS]]-Tabla3[[#This Row],[PRECIOS]]*10%</f>
        <v>9</v>
      </c>
      <c r="L4531" s="101" t="s">
        <v>5327</v>
      </c>
      <c r="M4531" s="61"/>
      <c r="N4531" s="55">
        <f>IFERROR(Tabla3[[#This Row],[PRECIOS]]-Tabla3[[#This Row],[PRECIOS]]*Tabla3[[#This Row],[% PRODUCTO]]," ")</f>
        <v>10</v>
      </c>
      <c r="O4531" s="61"/>
      <c r="P4531" s="55">
        <f>IFERROR(Tabla3[[#This Row],[OCULTAR2]]-Tabla3[[#This Row],[OCULTAR2]]*Tabla3[[#This Row],[% LÍNEA]]," ")</f>
        <v>10</v>
      </c>
      <c r="Q4531" s="56">
        <f>IFERROR(Tabla3[[#This Row],[% PRODUCTO]]+Tabla3[[#This Row],[% LÍNEA]]," ")</f>
        <v>0</v>
      </c>
      <c r="R4531" s="60">
        <f>Tabla3[[#This Row],[OCULTAR3]]</f>
        <v>10</v>
      </c>
      <c r="S4531" s="60">
        <f>Tabla3[[#This Row],[PRECIO SIN %]]-Tabla3[[#This Row],[PRECIO SIN %]]*10%</f>
        <v>9</v>
      </c>
      <c r="T4531" s="80">
        <f>(Tabla3[[#This Row],[PRECIO CON DESCT.]]-(Tabla3[[#This Row],[PRECIO CON DESCT.]]*$T$6))</f>
        <v>5.67</v>
      </c>
      <c r="U4531" s="96"/>
      <c r="V4531" s="94">
        <f>Tabla3[[#This Row],[PRECIO %      en $]]*Tabla3[[#This Row],[PEDIDO ]]</f>
        <v>0</v>
      </c>
      <c r="W4531" s="57">
        <f>Tabla3[[#This Row],[PRECIO CON DESCT.]]*Tabla3[[#This Row],[PEDIDO ]]</f>
        <v>0</v>
      </c>
      <c r="X4531" s="58">
        <f>Tabla3[[#This Row],[PRECIO SIN %]]*Tabla3[[#This Row],[PEDIDO ]]</f>
        <v>0</v>
      </c>
    </row>
    <row r="4532" spans="1:24" ht="33" customHeight="1" x14ac:dyDescent="0.4">
      <c r="A4532" s="124">
        <v>7594001451631</v>
      </c>
      <c r="B4532" s="51" t="s">
        <v>424</v>
      </c>
      <c r="C4532" s="51" t="s">
        <v>427</v>
      </c>
      <c r="D45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32" s="118" t="s">
        <v>4994</v>
      </c>
      <c r="F4532" s="75" t="s">
        <v>537</v>
      </c>
      <c r="G45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32" s="77">
        <v>43</v>
      </c>
      <c r="J4532" s="52">
        <v>1.61</v>
      </c>
      <c r="K4532" s="53">
        <f>Tabla3[[#This Row],[PRECIOS]]-Tabla3[[#This Row],[PRECIOS]]*10%</f>
        <v>1.4490000000000001</v>
      </c>
      <c r="L4532" s="101"/>
      <c r="M4532" s="54"/>
      <c r="N4532" s="55">
        <f>IFERROR(Tabla3[[#This Row],[PRECIOS]]-Tabla3[[#This Row],[PRECIOS]]*Tabla3[[#This Row],[% PRODUCTO]]," ")</f>
        <v>1.61</v>
      </c>
      <c r="O4532" s="54"/>
      <c r="P4532" s="55">
        <f>IFERROR(Tabla3[[#This Row],[OCULTAR2]]-Tabla3[[#This Row],[OCULTAR2]]*Tabla3[[#This Row],[% LÍNEA]]," ")</f>
        <v>1.61</v>
      </c>
      <c r="Q4532" s="56">
        <f>IFERROR(Tabla3[[#This Row],[% PRODUCTO]]+Tabla3[[#This Row],[% LÍNEA]]," ")</f>
        <v>0</v>
      </c>
      <c r="R4532" s="53">
        <f>Tabla3[[#This Row],[OCULTAR3]]</f>
        <v>1.61</v>
      </c>
      <c r="S4532" s="53">
        <f>Tabla3[[#This Row],[PRECIO SIN %]]-Tabla3[[#This Row],[PRECIO SIN %]]*10%</f>
        <v>1.4490000000000001</v>
      </c>
      <c r="T4532" s="80">
        <f>(Tabla3[[#This Row],[PRECIO CON DESCT.]]-(Tabla3[[#This Row],[PRECIO CON DESCT.]]*$T$6))</f>
        <v>0.91287000000000007</v>
      </c>
      <c r="U4532" s="96"/>
      <c r="V4532" s="94">
        <f>Tabla3[[#This Row],[PRECIO %      en $]]*Tabla3[[#This Row],[PEDIDO ]]</f>
        <v>0</v>
      </c>
      <c r="W4532" s="57">
        <f>Tabla3[[#This Row],[PRECIO CON DESCT.]]*Tabla3[[#This Row],[PEDIDO ]]</f>
        <v>0</v>
      </c>
      <c r="X4532" s="58">
        <f>Tabla3[[#This Row],[PRECIO SIN %]]*Tabla3[[#This Row],[PEDIDO ]]</f>
        <v>0</v>
      </c>
    </row>
    <row r="4533" spans="1:24" ht="33" customHeight="1" x14ac:dyDescent="0.4">
      <c r="A4533" s="125">
        <v>7598084001318</v>
      </c>
      <c r="B4533" s="59" t="s">
        <v>424</v>
      </c>
      <c r="C4533" s="59" t="s">
        <v>438</v>
      </c>
      <c r="D45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33" s="119" t="s">
        <v>4995</v>
      </c>
      <c r="F4533" s="76" t="s">
        <v>526</v>
      </c>
      <c r="G45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33" s="78">
        <v>47</v>
      </c>
      <c r="J4533" s="52">
        <v>3.9444400000000002</v>
      </c>
      <c r="K4533" s="60">
        <f>Tabla3[[#This Row],[PRECIOS]]-Tabla3[[#This Row],[PRECIOS]]*10%</f>
        <v>3.5499960000000002</v>
      </c>
      <c r="L4533" s="101"/>
      <c r="M4533" s="61"/>
      <c r="N4533" s="55">
        <f>IFERROR(Tabla3[[#This Row],[PRECIOS]]-Tabla3[[#This Row],[PRECIOS]]*Tabla3[[#This Row],[% PRODUCTO]]," ")</f>
        <v>3.9444400000000002</v>
      </c>
      <c r="O4533" s="61"/>
      <c r="P4533" s="55">
        <f>IFERROR(Tabla3[[#This Row],[OCULTAR2]]-Tabla3[[#This Row],[OCULTAR2]]*Tabla3[[#This Row],[% LÍNEA]]," ")</f>
        <v>3.9444400000000002</v>
      </c>
      <c r="Q4533" s="56">
        <f>IFERROR(Tabla3[[#This Row],[% PRODUCTO]]+Tabla3[[#This Row],[% LÍNEA]]," ")</f>
        <v>0</v>
      </c>
      <c r="R4533" s="60">
        <f>Tabla3[[#This Row],[OCULTAR3]]</f>
        <v>3.9444400000000002</v>
      </c>
      <c r="S4533" s="60">
        <f>Tabla3[[#This Row],[PRECIO SIN %]]-Tabla3[[#This Row],[PRECIO SIN %]]*10%</f>
        <v>3.5499960000000002</v>
      </c>
      <c r="T4533" s="80">
        <f>(Tabla3[[#This Row],[PRECIO CON DESCT.]]-(Tabla3[[#This Row],[PRECIO CON DESCT.]]*$T$6))</f>
        <v>2.2364974800000001</v>
      </c>
      <c r="U4533" s="96"/>
      <c r="V4533" s="94">
        <f>Tabla3[[#This Row],[PRECIO %      en $]]*Tabla3[[#This Row],[PEDIDO ]]</f>
        <v>0</v>
      </c>
      <c r="W4533" s="57">
        <f>Tabla3[[#This Row],[PRECIO CON DESCT.]]*Tabla3[[#This Row],[PEDIDO ]]</f>
        <v>0</v>
      </c>
      <c r="X4533" s="58">
        <f>Tabla3[[#This Row],[PRECIO SIN %]]*Tabla3[[#This Row],[PEDIDO ]]</f>
        <v>0</v>
      </c>
    </row>
    <row r="4534" spans="1:24" ht="33" customHeight="1" x14ac:dyDescent="0.4">
      <c r="A4534" s="124">
        <v>7598084001325</v>
      </c>
      <c r="B4534" s="51" t="s">
        <v>424</v>
      </c>
      <c r="C4534" s="51" t="s">
        <v>438</v>
      </c>
      <c r="D45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34" s="118" t="s">
        <v>4996</v>
      </c>
      <c r="F4534" s="75" t="s">
        <v>526</v>
      </c>
      <c r="G45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34" s="77">
        <v>22</v>
      </c>
      <c r="J4534" s="52">
        <v>3.6555599999999999</v>
      </c>
      <c r="K4534" s="53">
        <f>Tabla3[[#This Row],[PRECIOS]]-Tabla3[[#This Row],[PRECIOS]]*10%</f>
        <v>3.2900039999999997</v>
      </c>
      <c r="L4534" s="101"/>
      <c r="M4534" s="54"/>
      <c r="N4534" s="55">
        <f>IFERROR(Tabla3[[#This Row],[PRECIOS]]-Tabla3[[#This Row],[PRECIOS]]*Tabla3[[#This Row],[% PRODUCTO]]," ")</f>
        <v>3.6555599999999999</v>
      </c>
      <c r="O4534" s="54"/>
      <c r="P4534" s="55">
        <f>IFERROR(Tabla3[[#This Row],[OCULTAR2]]-Tabla3[[#This Row],[OCULTAR2]]*Tabla3[[#This Row],[% LÍNEA]]," ")</f>
        <v>3.6555599999999999</v>
      </c>
      <c r="Q4534" s="56">
        <f>IFERROR(Tabla3[[#This Row],[% PRODUCTO]]+Tabla3[[#This Row],[% LÍNEA]]," ")</f>
        <v>0</v>
      </c>
      <c r="R4534" s="53">
        <f>Tabla3[[#This Row],[OCULTAR3]]</f>
        <v>3.6555599999999999</v>
      </c>
      <c r="S4534" s="53">
        <f>Tabla3[[#This Row],[PRECIO SIN %]]-Tabla3[[#This Row],[PRECIO SIN %]]*10%</f>
        <v>3.2900039999999997</v>
      </c>
      <c r="T4534" s="80">
        <f>(Tabla3[[#This Row],[PRECIO CON DESCT.]]-(Tabla3[[#This Row],[PRECIO CON DESCT.]]*$T$6))</f>
        <v>2.07270252</v>
      </c>
      <c r="U4534" s="96"/>
      <c r="V4534" s="94">
        <f>Tabla3[[#This Row],[PRECIO %      en $]]*Tabla3[[#This Row],[PEDIDO ]]</f>
        <v>0</v>
      </c>
      <c r="W4534" s="57">
        <f>Tabla3[[#This Row],[PRECIO CON DESCT.]]*Tabla3[[#This Row],[PEDIDO ]]</f>
        <v>0</v>
      </c>
      <c r="X4534" s="58">
        <f>Tabla3[[#This Row],[PRECIO SIN %]]*Tabla3[[#This Row],[PEDIDO ]]</f>
        <v>0</v>
      </c>
    </row>
    <row r="4535" spans="1:24" ht="33" customHeight="1" x14ac:dyDescent="0.4">
      <c r="A4535" s="125">
        <v>741754452034</v>
      </c>
      <c r="B4535" s="59" t="s">
        <v>424</v>
      </c>
      <c r="C4535" s="59" t="s">
        <v>444</v>
      </c>
      <c r="D45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35" s="119" t="s">
        <v>4997</v>
      </c>
      <c r="F4535" s="76" t="s">
        <v>537</v>
      </c>
      <c r="G45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35" s="78">
        <v>22</v>
      </c>
      <c r="J4535" s="52">
        <v>7.8555599999999997</v>
      </c>
      <c r="K4535" s="60">
        <f>Tabla3[[#This Row],[PRECIOS]]-Tabla3[[#This Row],[PRECIOS]]*10%</f>
        <v>7.070004</v>
      </c>
      <c r="L4535" s="101"/>
      <c r="M4535" s="61"/>
      <c r="N4535" s="55">
        <f>IFERROR(Tabla3[[#This Row],[PRECIOS]]-Tabla3[[#This Row],[PRECIOS]]*Tabla3[[#This Row],[% PRODUCTO]]," ")</f>
        <v>7.8555599999999997</v>
      </c>
      <c r="O4535" s="61"/>
      <c r="P4535" s="55">
        <f>IFERROR(Tabla3[[#This Row],[OCULTAR2]]-Tabla3[[#This Row],[OCULTAR2]]*Tabla3[[#This Row],[% LÍNEA]]," ")</f>
        <v>7.8555599999999997</v>
      </c>
      <c r="Q4535" s="56">
        <f>IFERROR(Tabla3[[#This Row],[% PRODUCTO]]+Tabla3[[#This Row],[% LÍNEA]]," ")</f>
        <v>0</v>
      </c>
      <c r="R4535" s="60">
        <f>Tabla3[[#This Row],[OCULTAR3]]</f>
        <v>7.8555599999999997</v>
      </c>
      <c r="S4535" s="60">
        <f>Tabla3[[#This Row],[PRECIO SIN %]]-Tabla3[[#This Row],[PRECIO SIN %]]*10%</f>
        <v>7.070004</v>
      </c>
      <c r="T4535" s="80">
        <f>(Tabla3[[#This Row],[PRECIO CON DESCT.]]-(Tabla3[[#This Row],[PRECIO CON DESCT.]]*$T$6))</f>
        <v>4.4541025200000002</v>
      </c>
      <c r="U4535" s="96"/>
      <c r="V4535" s="94">
        <f>Tabla3[[#This Row],[PRECIO %      en $]]*Tabla3[[#This Row],[PEDIDO ]]</f>
        <v>0</v>
      </c>
      <c r="W4535" s="57">
        <f>Tabla3[[#This Row],[PRECIO CON DESCT.]]*Tabla3[[#This Row],[PEDIDO ]]</f>
        <v>0</v>
      </c>
      <c r="X4535" s="58">
        <f>Tabla3[[#This Row],[PRECIO SIN %]]*Tabla3[[#This Row],[PEDIDO ]]</f>
        <v>0</v>
      </c>
    </row>
    <row r="4536" spans="1:24" ht="33" customHeight="1" x14ac:dyDescent="0.4">
      <c r="A4536" s="124">
        <v>7703712064638</v>
      </c>
      <c r="B4536" s="51" t="s">
        <v>424</v>
      </c>
      <c r="C4536" s="51" t="s">
        <v>152</v>
      </c>
      <c r="D45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36" s="118" t="s">
        <v>4998</v>
      </c>
      <c r="F4536" s="75" t="s">
        <v>537</v>
      </c>
      <c r="G45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36" s="77">
        <v>594</v>
      </c>
      <c r="J4536" s="52">
        <v>4.2666700000000004</v>
      </c>
      <c r="K4536" s="53">
        <f>Tabla3[[#This Row],[PRECIOS]]-Tabla3[[#This Row],[PRECIOS]]*10%</f>
        <v>3.8400030000000003</v>
      </c>
      <c r="L4536" s="101"/>
      <c r="M4536" s="54"/>
      <c r="N4536" s="55">
        <f>IFERROR(Tabla3[[#This Row],[PRECIOS]]-Tabla3[[#This Row],[PRECIOS]]*Tabla3[[#This Row],[% PRODUCTO]]," ")</f>
        <v>4.2666700000000004</v>
      </c>
      <c r="O4536" s="54"/>
      <c r="P4536" s="55">
        <f>IFERROR(Tabla3[[#This Row],[OCULTAR2]]-Tabla3[[#This Row],[OCULTAR2]]*Tabla3[[#This Row],[% LÍNEA]]," ")</f>
        <v>4.2666700000000004</v>
      </c>
      <c r="Q4536" s="56">
        <f>IFERROR(Tabla3[[#This Row],[% PRODUCTO]]+Tabla3[[#This Row],[% LÍNEA]]," ")</f>
        <v>0</v>
      </c>
      <c r="R4536" s="53">
        <f>Tabla3[[#This Row],[OCULTAR3]]</f>
        <v>4.2666700000000004</v>
      </c>
      <c r="S4536" s="53">
        <f>Tabla3[[#This Row],[PRECIO SIN %]]-Tabla3[[#This Row],[PRECIO SIN %]]*10%</f>
        <v>3.8400030000000003</v>
      </c>
      <c r="T4536" s="80">
        <f>(Tabla3[[#This Row],[PRECIO CON DESCT.]]-(Tabla3[[#This Row],[PRECIO CON DESCT.]]*$T$6))</f>
        <v>2.4192018900000001</v>
      </c>
      <c r="U4536" s="96"/>
      <c r="V4536" s="94">
        <f>Tabla3[[#This Row],[PRECIO %      en $]]*Tabla3[[#This Row],[PEDIDO ]]</f>
        <v>0</v>
      </c>
      <c r="W4536" s="57">
        <f>Tabla3[[#This Row],[PRECIO CON DESCT.]]*Tabla3[[#This Row],[PEDIDO ]]</f>
        <v>0</v>
      </c>
      <c r="X4536" s="58">
        <f>Tabla3[[#This Row],[PRECIO SIN %]]*Tabla3[[#This Row],[PEDIDO ]]</f>
        <v>0</v>
      </c>
    </row>
    <row r="4537" spans="1:24" ht="33" customHeight="1" x14ac:dyDescent="0.4">
      <c r="A4537" s="125">
        <v>7703712064652</v>
      </c>
      <c r="B4537" s="59" t="s">
        <v>424</v>
      </c>
      <c r="C4537" s="59" t="s">
        <v>152</v>
      </c>
      <c r="D45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37" s="119" t="s">
        <v>4999</v>
      </c>
      <c r="F4537" s="76" t="s">
        <v>537</v>
      </c>
      <c r="G45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37" s="78">
        <v>502</v>
      </c>
      <c r="J4537" s="52">
        <v>4.2666700000000004</v>
      </c>
      <c r="K4537" s="60">
        <f>Tabla3[[#This Row],[PRECIOS]]-Tabla3[[#This Row],[PRECIOS]]*10%</f>
        <v>3.8400030000000003</v>
      </c>
      <c r="L4537" s="101"/>
      <c r="M4537" s="61"/>
      <c r="N4537" s="55">
        <f>IFERROR(Tabla3[[#This Row],[PRECIOS]]-Tabla3[[#This Row],[PRECIOS]]*Tabla3[[#This Row],[% PRODUCTO]]," ")</f>
        <v>4.2666700000000004</v>
      </c>
      <c r="O4537" s="61"/>
      <c r="P4537" s="55">
        <f>IFERROR(Tabla3[[#This Row],[OCULTAR2]]-Tabla3[[#This Row],[OCULTAR2]]*Tabla3[[#This Row],[% LÍNEA]]," ")</f>
        <v>4.2666700000000004</v>
      </c>
      <c r="Q4537" s="56">
        <f>IFERROR(Tabla3[[#This Row],[% PRODUCTO]]+Tabla3[[#This Row],[% LÍNEA]]," ")</f>
        <v>0</v>
      </c>
      <c r="R4537" s="60">
        <f>Tabla3[[#This Row],[OCULTAR3]]</f>
        <v>4.2666700000000004</v>
      </c>
      <c r="S4537" s="60">
        <f>Tabla3[[#This Row],[PRECIO SIN %]]-Tabla3[[#This Row],[PRECIO SIN %]]*10%</f>
        <v>3.8400030000000003</v>
      </c>
      <c r="T4537" s="80">
        <f>(Tabla3[[#This Row],[PRECIO CON DESCT.]]-(Tabla3[[#This Row],[PRECIO CON DESCT.]]*$T$6))</f>
        <v>2.4192018900000001</v>
      </c>
      <c r="U4537" s="96"/>
      <c r="V4537" s="94">
        <f>Tabla3[[#This Row],[PRECIO %      en $]]*Tabla3[[#This Row],[PEDIDO ]]</f>
        <v>0</v>
      </c>
      <c r="W4537" s="57">
        <f>Tabla3[[#This Row],[PRECIO CON DESCT.]]*Tabla3[[#This Row],[PEDIDO ]]</f>
        <v>0</v>
      </c>
      <c r="X4537" s="58">
        <f>Tabla3[[#This Row],[PRECIO SIN %]]*Tabla3[[#This Row],[PEDIDO ]]</f>
        <v>0</v>
      </c>
    </row>
    <row r="4538" spans="1:24" ht="33" customHeight="1" x14ac:dyDescent="0.4">
      <c r="A4538" s="124">
        <v>7703712064669</v>
      </c>
      <c r="B4538" s="51" t="s">
        <v>424</v>
      </c>
      <c r="C4538" s="51" t="s">
        <v>152</v>
      </c>
      <c r="D45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38" s="118" t="s">
        <v>5000</v>
      </c>
      <c r="F4538" s="75" t="s">
        <v>537</v>
      </c>
      <c r="G45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38" s="77">
        <v>508</v>
      </c>
      <c r="J4538" s="52">
        <v>4.1666699999999999</v>
      </c>
      <c r="K4538" s="53">
        <f>Tabla3[[#This Row],[PRECIOS]]-Tabla3[[#This Row],[PRECIOS]]*10%</f>
        <v>3.750003</v>
      </c>
      <c r="L4538" s="101"/>
      <c r="M4538" s="54"/>
      <c r="N4538" s="55">
        <f>IFERROR(Tabla3[[#This Row],[PRECIOS]]-Tabla3[[#This Row],[PRECIOS]]*Tabla3[[#This Row],[% PRODUCTO]]," ")</f>
        <v>4.1666699999999999</v>
      </c>
      <c r="O4538" s="54"/>
      <c r="P4538" s="55">
        <f>IFERROR(Tabla3[[#This Row],[OCULTAR2]]-Tabla3[[#This Row],[OCULTAR2]]*Tabla3[[#This Row],[% LÍNEA]]," ")</f>
        <v>4.1666699999999999</v>
      </c>
      <c r="Q4538" s="56">
        <f>IFERROR(Tabla3[[#This Row],[% PRODUCTO]]+Tabla3[[#This Row],[% LÍNEA]]," ")</f>
        <v>0</v>
      </c>
      <c r="R4538" s="53">
        <f>Tabla3[[#This Row],[OCULTAR3]]</f>
        <v>4.1666699999999999</v>
      </c>
      <c r="S4538" s="53">
        <f>Tabla3[[#This Row],[PRECIO SIN %]]-Tabla3[[#This Row],[PRECIO SIN %]]*10%</f>
        <v>3.750003</v>
      </c>
      <c r="T4538" s="80">
        <f>(Tabla3[[#This Row],[PRECIO CON DESCT.]]-(Tabla3[[#This Row],[PRECIO CON DESCT.]]*$T$6))</f>
        <v>2.3625018899999999</v>
      </c>
      <c r="U4538" s="96"/>
      <c r="V4538" s="94">
        <f>Tabla3[[#This Row],[PRECIO %      en $]]*Tabla3[[#This Row],[PEDIDO ]]</f>
        <v>0</v>
      </c>
      <c r="W4538" s="57">
        <f>Tabla3[[#This Row],[PRECIO CON DESCT.]]*Tabla3[[#This Row],[PEDIDO ]]</f>
        <v>0</v>
      </c>
      <c r="X4538" s="58">
        <f>Tabla3[[#This Row],[PRECIO SIN %]]*Tabla3[[#This Row],[PEDIDO ]]</f>
        <v>0</v>
      </c>
    </row>
    <row r="4539" spans="1:24" ht="33" customHeight="1" x14ac:dyDescent="0.4">
      <c r="A4539" s="125">
        <v>7501033962578</v>
      </c>
      <c r="B4539" s="59" t="s">
        <v>424</v>
      </c>
      <c r="C4539" s="59" t="s">
        <v>48</v>
      </c>
      <c r="D45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39" s="119" t="s">
        <v>5001</v>
      </c>
      <c r="F4539" s="76" t="s">
        <v>537</v>
      </c>
      <c r="G45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39" s="78">
        <v>151</v>
      </c>
      <c r="J4539" s="52">
        <v>9.2222200000000001</v>
      </c>
      <c r="K4539" s="60">
        <f>Tabla3[[#This Row],[PRECIOS]]-Tabla3[[#This Row],[PRECIOS]]*10%</f>
        <v>8.2999980000000004</v>
      </c>
      <c r="L4539" s="101"/>
      <c r="M4539" s="61"/>
      <c r="N4539" s="55">
        <f>IFERROR(Tabla3[[#This Row],[PRECIOS]]-Tabla3[[#This Row],[PRECIOS]]*Tabla3[[#This Row],[% PRODUCTO]]," ")</f>
        <v>9.2222200000000001</v>
      </c>
      <c r="O4539" s="61"/>
      <c r="P4539" s="55">
        <f>IFERROR(Tabla3[[#This Row],[OCULTAR2]]-Tabla3[[#This Row],[OCULTAR2]]*Tabla3[[#This Row],[% LÍNEA]]," ")</f>
        <v>9.2222200000000001</v>
      </c>
      <c r="Q4539" s="56">
        <f>IFERROR(Tabla3[[#This Row],[% PRODUCTO]]+Tabla3[[#This Row],[% LÍNEA]]," ")</f>
        <v>0</v>
      </c>
      <c r="R4539" s="60">
        <f>Tabla3[[#This Row],[OCULTAR3]]</f>
        <v>9.2222200000000001</v>
      </c>
      <c r="S4539" s="60">
        <f>Tabla3[[#This Row],[PRECIO SIN %]]-Tabla3[[#This Row],[PRECIO SIN %]]*10%</f>
        <v>8.2999980000000004</v>
      </c>
      <c r="T4539" s="80">
        <f>(Tabla3[[#This Row],[PRECIO CON DESCT.]]-(Tabla3[[#This Row],[PRECIO CON DESCT.]]*$T$6))</f>
        <v>5.2289987399999998</v>
      </c>
      <c r="U4539" s="96"/>
      <c r="V4539" s="94">
        <f>Tabla3[[#This Row],[PRECIO %      en $]]*Tabla3[[#This Row],[PEDIDO ]]</f>
        <v>0</v>
      </c>
      <c r="W4539" s="57">
        <f>Tabla3[[#This Row],[PRECIO CON DESCT.]]*Tabla3[[#This Row],[PEDIDO ]]</f>
        <v>0</v>
      </c>
      <c r="X4539" s="58">
        <f>Tabla3[[#This Row],[PRECIO SIN %]]*Tabla3[[#This Row],[PEDIDO ]]</f>
        <v>0</v>
      </c>
    </row>
    <row r="4540" spans="1:24" ht="33" customHeight="1" x14ac:dyDescent="0.4">
      <c r="A4540" s="124">
        <v>7501033962592</v>
      </c>
      <c r="B4540" s="51" t="s">
        <v>424</v>
      </c>
      <c r="C4540" s="51" t="s">
        <v>48</v>
      </c>
      <c r="D45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40" s="118" t="s">
        <v>5002</v>
      </c>
      <c r="F4540" s="75" t="s">
        <v>537</v>
      </c>
      <c r="G45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40" s="77">
        <v>169</v>
      </c>
      <c r="J4540" s="52">
        <v>9.2222200000000001</v>
      </c>
      <c r="K4540" s="53">
        <f>Tabla3[[#This Row],[PRECIOS]]-Tabla3[[#This Row],[PRECIOS]]*10%</f>
        <v>8.2999980000000004</v>
      </c>
      <c r="L4540" s="101"/>
      <c r="M4540" s="54"/>
      <c r="N4540" s="55">
        <f>IFERROR(Tabla3[[#This Row],[PRECIOS]]-Tabla3[[#This Row],[PRECIOS]]*Tabla3[[#This Row],[% PRODUCTO]]," ")</f>
        <v>9.2222200000000001</v>
      </c>
      <c r="O4540" s="54"/>
      <c r="P4540" s="55">
        <f>IFERROR(Tabla3[[#This Row],[OCULTAR2]]-Tabla3[[#This Row],[OCULTAR2]]*Tabla3[[#This Row],[% LÍNEA]]," ")</f>
        <v>9.2222200000000001</v>
      </c>
      <c r="Q4540" s="56">
        <f>IFERROR(Tabla3[[#This Row],[% PRODUCTO]]+Tabla3[[#This Row],[% LÍNEA]]," ")</f>
        <v>0</v>
      </c>
      <c r="R4540" s="53">
        <f>Tabla3[[#This Row],[OCULTAR3]]</f>
        <v>9.2222200000000001</v>
      </c>
      <c r="S4540" s="53">
        <f>Tabla3[[#This Row],[PRECIO SIN %]]-Tabla3[[#This Row],[PRECIO SIN %]]*10%</f>
        <v>8.2999980000000004</v>
      </c>
      <c r="T4540" s="80">
        <f>(Tabla3[[#This Row],[PRECIO CON DESCT.]]-(Tabla3[[#This Row],[PRECIO CON DESCT.]]*$T$6))</f>
        <v>5.2289987399999998</v>
      </c>
      <c r="U4540" s="96"/>
      <c r="V4540" s="94">
        <f>Tabla3[[#This Row],[PRECIO %      en $]]*Tabla3[[#This Row],[PEDIDO ]]</f>
        <v>0</v>
      </c>
      <c r="W4540" s="57">
        <f>Tabla3[[#This Row],[PRECIO CON DESCT.]]*Tabla3[[#This Row],[PEDIDO ]]</f>
        <v>0</v>
      </c>
      <c r="X4540" s="58">
        <f>Tabla3[[#This Row],[PRECIO SIN %]]*Tabla3[[#This Row],[PEDIDO ]]</f>
        <v>0</v>
      </c>
    </row>
    <row r="4541" spans="1:24" ht="33" customHeight="1" x14ac:dyDescent="0.4">
      <c r="A4541" s="125">
        <v>7501033962608</v>
      </c>
      <c r="B4541" s="59" t="s">
        <v>424</v>
      </c>
      <c r="C4541" s="59" t="s">
        <v>48</v>
      </c>
      <c r="D45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41" s="119" t="s">
        <v>5003</v>
      </c>
      <c r="F4541" s="76" t="s">
        <v>537</v>
      </c>
      <c r="G45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41" s="78">
        <v>182</v>
      </c>
      <c r="J4541" s="52">
        <v>9.2222200000000001</v>
      </c>
      <c r="K4541" s="60">
        <f>Tabla3[[#This Row],[PRECIOS]]-Tabla3[[#This Row],[PRECIOS]]*10%</f>
        <v>8.2999980000000004</v>
      </c>
      <c r="L4541" s="101"/>
      <c r="M4541" s="61"/>
      <c r="N4541" s="55">
        <f>IFERROR(Tabla3[[#This Row],[PRECIOS]]-Tabla3[[#This Row],[PRECIOS]]*Tabla3[[#This Row],[% PRODUCTO]]," ")</f>
        <v>9.2222200000000001</v>
      </c>
      <c r="O4541" s="61"/>
      <c r="P4541" s="55">
        <f>IFERROR(Tabla3[[#This Row],[OCULTAR2]]-Tabla3[[#This Row],[OCULTAR2]]*Tabla3[[#This Row],[% LÍNEA]]," ")</f>
        <v>9.2222200000000001</v>
      </c>
      <c r="Q4541" s="56">
        <f>IFERROR(Tabla3[[#This Row],[% PRODUCTO]]+Tabla3[[#This Row],[% LÍNEA]]," ")</f>
        <v>0</v>
      </c>
      <c r="R4541" s="60">
        <f>Tabla3[[#This Row],[OCULTAR3]]</f>
        <v>9.2222200000000001</v>
      </c>
      <c r="S4541" s="60">
        <f>Tabla3[[#This Row],[PRECIO SIN %]]-Tabla3[[#This Row],[PRECIO SIN %]]*10%</f>
        <v>8.2999980000000004</v>
      </c>
      <c r="T4541" s="80">
        <f>(Tabla3[[#This Row],[PRECIO CON DESCT.]]-(Tabla3[[#This Row],[PRECIO CON DESCT.]]*$T$6))</f>
        <v>5.2289987399999998</v>
      </c>
      <c r="U4541" s="96"/>
      <c r="V4541" s="94">
        <f>Tabla3[[#This Row],[PRECIO %      en $]]*Tabla3[[#This Row],[PEDIDO ]]</f>
        <v>0</v>
      </c>
      <c r="W4541" s="57">
        <f>Tabla3[[#This Row],[PRECIO CON DESCT.]]*Tabla3[[#This Row],[PEDIDO ]]</f>
        <v>0</v>
      </c>
      <c r="X4541" s="58">
        <f>Tabla3[[#This Row],[PRECIO SIN %]]*Tabla3[[#This Row],[PEDIDO ]]</f>
        <v>0</v>
      </c>
    </row>
    <row r="4542" spans="1:24" ht="33" customHeight="1" x14ac:dyDescent="0.4">
      <c r="A4542" s="124">
        <v>7501033962585</v>
      </c>
      <c r="B4542" s="51" t="s">
        <v>424</v>
      </c>
      <c r="C4542" s="51" t="s">
        <v>48</v>
      </c>
      <c r="D45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42" s="118" t="s">
        <v>5004</v>
      </c>
      <c r="F4542" s="75" t="s">
        <v>537</v>
      </c>
      <c r="G45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42" s="77">
        <v>175</v>
      </c>
      <c r="J4542" s="52">
        <v>9.2222200000000001</v>
      </c>
      <c r="K4542" s="53">
        <f>Tabla3[[#This Row],[PRECIOS]]-Tabla3[[#This Row],[PRECIOS]]*10%</f>
        <v>8.2999980000000004</v>
      </c>
      <c r="L4542" s="101"/>
      <c r="M4542" s="54"/>
      <c r="N4542" s="55">
        <f>IFERROR(Tabla3[[#This Row],[PRECIOS]]-Tabla3[[#This Row],[PRECIOS]]*Tabla3[[#This Row],[% PRODUCTO]]," ")</f>
        <v>9.2222200000000001</v>
      </c>
      <c r="O4542" s="54"/>
      <c r="P4542" s="55">
        <f>IFERROR(Tabla3[[#This Row],[OCULTAR2]]-Tabla3[[#This Row],[OCULTAR2]]*Tabla3[[#This Row],[% LÍNEA]]," ")</f>
        <v>9.2222200000000001</v>
      </c>
      <c r="Q4542" s="56">
        <f>IFERROR(Tabla3[[#This Row],[% PRODUCTO]]+Tabla3[[#This Row],[% LÍNEA]]," ")</f>
        <v>0</v>
      </c>
      <c r="R4542" s="53">
        <f>Tabla3[[#This Row],[OCULTAR3]]</f>
        <v>9.2222200000000001</v>
      </c>
      <c r="S4542" s="53">
        <f>Tabla3[[#This Row],[PRECIO SIN %]]-Tabla3[[#This Row],[PRECIO SIN %]]*10%</f>
        <v>8.2999980000000004</v>
      </c>
      <c r="T4542" s="80">
        <f>(Tabla3[[#This Row],[PRECIO CON DESCT.]]-(Tabla3[[#This Row],[PRECIO CON DESCT.]]*$T$6))</f>
        <v>5.2289987399999998</v>
      </c>
      <c r="U4542" s="96"/>
      <c r="V4542" s="94">
        <f>Tabla3[[#This Row],[PRECIO %      en $]]*Tabla3[[#This Row],[PEDIDO ]]</f>
        <v>0</v>
      </c>
      <c r="W4542" s="57">
        <f>Tabla3[[#This Row],[PRECIO CON DESCT.]]*Tabla3[[#This Row],[PEDIDO ]]</f>
        <v>0</v>
      </c>
      <c r="X4542" s="58">
        <f>Tabla3[[#This Row],[PRECIO SIN %]]*Tabla3[[#This Row],[PEDIDO ]]</f>
        <v>0</v>
      </c>
    </row>
    <row r="4543" spans="1:24" ht="33" customHeight="1" x14ac:dyDescent="0.4">
      <c r="A4543" s="125">
        <v>7592637398535</v>
      </c>
      <c r="B4543" s="59" t="s">
        <v>424</v>
      </c>
      <c r="C4543" s="59" t="s">
        <v>73</v>
      </c>
      <c r="D45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43" s="119" t="s">
        <v>5005</v>
      </c>
      <c r="F4543" s="76" t="s">
        <v>537</v>
      </c>
      <c r="G45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43" s="78">
        <v>19</v>
      </c>
      <c r="J4543" s="52">
        <v>5.3777799999999996</v>
      </c>
      <c r="K4543" s="60">
        <f>Tabla3[[#This Row],[PRECIOS]]-Tabla3[[#This Row],[PRECIOS]]*10%</f>
        <v>4.8400019999999992</v>
      </c>
      <c r="L4543" s="101"/>
      <c r="M4543" s="61"/>
      <c r="N4543" s="55">
        <f>IFERROR(Tabla3[[#This Row],[PRECIOS]]-Tabla3[[#This Row],[PRECIOS]]*Tabla3[[#This Row],[% PRODUCTO]]," ")</f>
        <v>5.3777799999999996</v>
      </c>
      <c r="O4543" s="61"/>
      <c r="P4543" s="55">
        <f>IFERROR(Tabla3[[#This Row],[OCULTAR2]]-Tabla3[[#This Row],[OCULTAR2]]*Tabla3[[#This Row],[% LÍNEA]]," ")</f>
        <v>5.3777799999999996</v>
      </c>
      <c r="Q4543" s="56">
        <f>IFERROR(Tabla3[[#This Row],[% PRODUCTO]]+Tabla3[[#This Row],[% LÍNEA]]," ")</f>
        <v>0</v>
      </c>
      <c r="R4543" s="60">
        <f>Tabla3[[#This Row],[OCULTAR3]]</f>
        <v>5.3777799999999996</v>
      </c>
      <c r="S4543" s="60">
        <f>Tabla3[[#This Row],[PRECIO SIN %]]-Tabla3[[#This Row],[PRECIO SIN %]]*10%</f>
        <v>4.8400019999999992</v>
      </c>
      <c r="T4543" s="80">
        <f>(Tabla3[[#This Row],[PRECIO CON DESCT.]]-(Tabla3[[#This Row],[PRECIO CON DESCT.]]*$T$6))</f>
        <v>3.0492012599999994</v>
      </c>
      <c r="U4543" s="96"/>
      <c r="V4543" s="94">
        <f>Tabla3[[#This Row],[PRECIO %      en $]]*Tabla3[[#This Row],[PEDIDO ]]</f>
        <v>0</v>
      </c>
      <c r="W4543" s="57">
        <f>Tabla3[[#This Row],[PRECIO CON DESCT.]]*Tabla3[[#This Row],[PEDIDO ]]</f>
        <v>0</v>
      </c>
      <c r="X4543" s="58">
        <f>Tabla3[[#This Row],[PRECIO SIN %]]*Tabla3[[#This Row],[PEDIDO ]]</f>
        <v>0</v>
      </c>
    </row>
    <row r="4544" spans="1:24" ht="33" customHeight="1" x14ac:dyDescent="0.4">
      <c r="A4544" s="124">
        <v>7592637397415</v>
      </c>
      <c r="B4544" s="51" t="s">
        <v>424</v>
      </c>
      <c r="C4544" s="51" t="s">
        <v>73</v>
      </c>
      <c r="D45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44" s="118" t="s">
        <v>5006</v>
      </c>
      <c r="F4544" s="75" t="s">
        <v>537</v>
      </c>
      <c r="G45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44" s="77">
        <v>22</v>
      </c>
      <c r="J4544" s="52">
        <v>5.3777799999999996</v>
      </c>
      <c r="K4544" s="53">
        <f>Tabla3[[#This Row],[PRECIOS]]-Tabla3[[#This Row],[PRECIOS]]*10%</f>
        <v>4.8400019999999992</v>
      </c>
      <c r="L4544" s="101"/>
      <c r="M4544" s="54"/>
      <c r="N4544" s="55">
        <f>IFERROR(Tabla3[[#This Row],[PRECIOS]]-Tabla3[[#This Row],[PRECIOS]]*Tabla3[[#This Row],[% PRODUCTO]]," ")</f>
        <v>5.3777799999999996</v>
      </c>
      <c r="O4544" s="54"/>
      <c r="P4544" s="55">
        <f>IFERROR(Tabla3[[#This Row],[OCULTAR2]]-Tabla3[[#This Row],[OCULTAR2]]*Tabla3[[#This Row],[% LÍNEA]]," ")</f>
        <v>5.3777799999999996</v>
      </c>
      <c r="Q4544" s="56">
        <f>IFERROR(Tabla3[[#This Row],[% PRODUCTO]]+Tabla3[[#This Row],[% LÍNEA]]," ")</f>
        <v>0</v>
      </c>
      <c r="R4544" s="53">
        <f>Tabla3[[#This Row],[OCULTAR3]]</f>
        <v>5.3777799999999996</v>
      </c>
      <c r="S4544" s="53">
        <f>Tabla3[[#This Row],[PRECIO SIN %]]-Tabla3[[#This Row],[PRECIO SIN %]]*10%</f>
        <v>4.8400019999999992</v>
      </c>
      <c r="T4544" s="80">
        <f>(Tabla3[[#This Row],[PRECIO CON DESCT.]]-(Tabla3[[#This Row],[PRECIO CON DESCT.]]*$T$6))</f>
        <v>3.0492012599999994</v>
      </c>
      <c r="U4544" s="96"/>
      <c r="V4544" s="94">
        <f>Tabla3[[#This Row],[PRECIO %      en $]]*Tabla3[[#This Row],[PEDIDO ]]</f>
        <v>0</v>
      </c>
      <c r="W4544" s="57">
        <f>Tabla3[[#This Row],[PRECIO CON DESCT.]]*Tabla3[[#This Row],[PEDIDO ]]</f>
        <v>0</v>
      </c>
      <c r="X4544" s="58">
        <f>Tabla3[[#This Row],[PRECIO SIN %]]*Tabla3[[#This Row],[PEDIDO ]]</f>
        <v>0</v>
      </c>
    </row>
    <row r="4545" spans="1:24" ht="33" customHeight="1" x14ac:dyDescent="0.4">
      <c r="A4545" s="125">
        <v>7592637398443</v>
      </c>
      <c r="B4545" s="59" t="s">
        <v>424</v>
      </c>
      <c r="C4545" s="59" t="s">
        <v>73</v>
      </c>
      <c r="D45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45" s="119" t="s">
        <v>5007</v>
      </c>
      <c r="F4545" s="76" t="s">
        <v>537</v>
      </c>
      <c r="G45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45" s="78">
        <v>22</v>
      </c>
      <c r="J4545" s="52">
        <v>5.11111</v>
      </c>
      <c r="K4545" s="60">
        <f>Tabla3[[#This Row],[PRECIOS]]-Tabla3[[#This Row],[PRECIOS]]*10%</f>
        <v>4.5999990000000004</v>
      </c>
      <c r="L4545" s="101"/>
      <c r="M4545" s="61"/>
      <c r="N4545" s="55">
        <f>IFERROR(Tabla3[[#This Row],[PRECIOS]]-Tabla3[[#This Row],[PRECIOS]]*Tabla3[[#This Row],[% PRODUCTO]]," ")</f>
        <v>5.11111</v>
      </c>
      <c r="O4545" s="61"/>
      <c r="P4545" s="55">
        <f>IFERROR(Tabla3[[#This Row],[OCULTAR2]]-Tabla3[[#This Row],[OCULTAR2]]*Tabla3[[#This Row],[% LÍNEA]]," ")</f>
        <v>5.11111</v>
      </c>
      <c r="Q4545" s="56">
        <f>IFERROR(Tabla3[[#This Row],[% PRODUCTO]]+Tabla3[[#This Row],[% LÍNEA]]," ")</f>
        <v>0</v>
      </c>
      <c r="R4545" s="60">
        <f>Tabla3[[#This Row],[OCULTAR3]]</f>
        <v>5.11111</v>
      </c>
      <c r="S4545" s="60">
        <f>Tabla3[[#This Row],[PRECIO SIN %]]-Tabla3[[#This Row],[PRECIO SIN %]]*10%</f>
        <v>4.5999990000000004</v>
      </c>
      <c r="T4545" s="80">
        <f>(Tabla3[[#This Row],[PRECIO CON DESCT.]]-(Tabla3[[#This Row],[PRECIO CON DESCT.]]*$T$6))</f>
        <v>2.89799937</v>
      </c>
      <c r="U4545" s="96"/>
      <c r="V4545" s="94">
        <f>Tabla3[[#This Row],[PRECIO %      en $]]*Tabla3[[#This Row],[PEDIDO ]]</f>
        <v>0</v>
      </c>
      <c r="W4545" s="57">
        <f>Tabla3[[#This Row],[PRECIO CON DESCT.]]*Tabla3[[#This Row],[PEDIDO ]]</f>
        <v>0</v>
      </c>
      <c r="X4545" s="58">
        <f>Tabla3[[#This Row],[PRECIO SIN %]]*Tabla3[[#This Row],[PEDIDO ]]</f>
        <v>0</v>
      </c>
    </row>
    <row r="4546" spans="1:24" ht="33" customHeight="1" x14ac:dyDescent="0.4">
      <c r="A4546" s="124">
        <v>7592637398528</v>
      </c>
      <c r="B4546" s="51" t="s">
        <v>424</v>
      </c>
      <c r="C4546" s="51" t="s">
        <v>73</v>
      </c>
      <c r="D45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46" s="118" t="s">
        <v>5008</v>
      </c>
      <c r="F4546" s="75" t="s">
        <v>537</v>
      </c>
      <c r="G45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46" s="77">
        <v>13</v>
      </c>
      <c r="J4546" s="52">
        <v>5.4333299999999998</v>
      </c>
      <c r="K4546" s="53">
        <f>Tabla3[[#This Row],[PRECIOS]]-Tabla3[[#This Row],[PRECIOS]]*10%</f>
        <v>4.8899970000000001</v>
      </c>
      <c r="L4546" s="101"/>
      <c r="M4546" s="54"/>
      <c r="N4546" s="55">
        <f>IFERROR(Tabla3[[#This Row],[PRECIOS]]-Tabla3[[#This Row],[PRECIOS]]*Tabla3[[#This Row],[% PRODUCTO]]," ")</f>
        <v>5.4333299999999998</v>
      </c>
      <c r="O4546" s="54"/>
      <c r="P4546" s="55">
        <f>IFERROR(Tabla3[[#This Row],[OCULTAR2]]-Tabla3[[#This Row],[OCULTAR2]]*Tabla3[[#This Row],[% LÍNEA]]," ")</f>
        <v>5.4333299999999998</v>
      </c>
      <c r="Q4546" s="56">
        <f>IFERROR(Tabla3[[#This Row],[% PRODUCTO]]+Tabla3[[#This Row],[% LÍNEA]]," ")</f>
        <v>0</v>
      </c>
      <c r="R4546" s="53">
        <f>Tabla3[[#This Row],[OCULTAR3]]</f>
        <v>5.4333299999999998</v>
      </c>
      <c r="S4546" s="53">
        <f>Tabla3[[#This Row],[PRECIO SIN %]]-Tabla3[[#This Row],[PRECIO SIN %]]*10%</f>
        <v>4.8899970000000001</v>
      </c>
      <c r="T4546" s="80">
        <f>(Tabla3[[#This Row],[PRECIO CON DESCT.]]-(Tabla3[[#This Row],[PRECIO CON DESCT.]]*$T$6))</f>
        <v>3.0806981100000002</v>
      </c>
      <c r="U4546" s="96"/>
      <c r="V4546" s="94">
        <f>Tabla3[[#This Row],[PRECIO %      en $]]*Tabla3[[#This Row],[PEDIDO ]]</f>
        <v>0</v>
      </c>
      <c r="W4546" s="57">
        <f>Tabla3[[#This Row],[PRECIO CON DESCT.]]*Tabla3[[#This Row],[PEDIDO ]]</f>
        <v>0</v>
      </c>
      <c r="X4546" s="58">
        <f>Tabla3[[#This Row],[PRECIO SIN %]]*Tabla3[[#This Row],[PEDIDO ]]</f>
        <v>0</v>
      </c>
    </row>
    <row r="4547" spans="1:24" ht="33" customHeight="1" x14ac:dyDescent="0.4">
      <c r="A4547" s="125">
        <v>7592637000223</v>
      </c>
      <c r="B4547" s="59" t="s">
        <v>424</v>
      </c>
      <c r="C4547" s="59" t="s">
        <v>73</v>
      </c>
      <c r="D45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47" s="119" t="s">
        <v>5009</v>
      </c>
      <c r="F4547" s="76" t="s">
        <v>537</v>
      </c>
      <c r="G45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47" s="78">
        <v>33</v>
      </c>
      <c r="J4547" s="52">
        <v>5.5222199999999999</v>
      </c>
      <c r="K4547" s="60">
        <f>Tabla3[[#This Row],[PRECIOS]]-Tabla3[[#This Row],[PRECIOS]]*10%</f>
        <v>4.9699980000000004</v>
      </c>
      <c r="L4547" s="101"/>
      <c r="M4547" s="61"/>
      <c r="N4547" s="55">
        <f>IFERROR(Tabla3[[#This Row],[PRECIOS]]-Tabla3[[#This Row],[PRECIOS]]*Tabla3[[#This Row],[% PRODUCTO]]," ")</f>
        <v>5.5222199999999999</v>
      </c>
      <c r="O4547" s="61"/>
      <c r="P4547" s="55">
        <f>IFERROR(Tabla3[[#This Row],[OCULTAR2]]-Tabla3[[#This Row],[OCULTAR2]]*Tabla3[[#This Row],[% LÍNEA]]," ")</f>
        <v>5.5222199999999999</v>
      </c>
      <c r="Q4547" s="56">
        <f>IFERROR(Tabla3[[#This Row],[% PRODUCTO]]+Tabla3[[#This Row],[% LÍNEA]]," ")</f>
        <v>0</v>
      </c>
      <c r="R4547" s="60">
        <f>Tabla3[[#This Row],[OCULTAR3]]</f>
        <v>5.5222199999999999</v>
      </c>
      <c r="S4547" s="60">
        <f>Tabla3[[#This Row],[PRECIO SIN %]]-Tabla3[[#This Row],[PRECIO SIN %]]*10%</f>
        <v>4.9699980000000004</v>
      </c>
      <c r="T4547" s="80">
        <f>(Tabla3[[#This Row],[PRECIO CON DESCT.]]-(Tabla3[[#This Row],[PRECIO CON DESCT.]]*$T$6))</f>
        <v>3.1310987400000005</v>
      </c>
      <c r="U4547" s="96"/>
      <c r="V4547" s="94">
        <f>Tabla3[[#This Row],[PRECIO %      en $]]*Tabla3[[#This Row],[PEDIDO ]]</f>
        <v>0</v>
      </c>
      <c r="W4547" s="57">
        <f>Tabla3[[#This Row],[PRECIO CON DESCT.]]*Tabla3[[#This Row],[PEDIDO ]]</f>
        <v>0</v>
      </c>
      <c r="X4547" s="58">
        <f>Tabla3[[#This Row],[PRECIO SIN %]]*Tabla3[[#This Row],[PEDIDO ]]</f>
        <v>0</v>
      </c>
    </row>
    <row r="4548" spans="1:24" ht="33" customHeight="1" x14ac:dyDescent="0.4">
      <c r="A4548" s="124">
        <v>7597767000334</v>
      </c>
      <c r="B4548" s="51" t="s">
        <v>424</v>
      </c>
      <c r="C4548" s="51" t="s">
        <v>500</v>
      </c>
      <c r="D45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48" s="118" t="s">
        <v>5010</v>
      </c>
      <c r="F4548" s="75" t="s">
        <v>537</v>
      </c>
      <c r="G45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48" s="77">
        <v>120</v>
      </c>
      <c r="J4548" s="52">
        <v>4.2111099999999997</v>
      </c>
      <c r="K4548" s="53">
        <f>Tabla3[[#This Row],[PRECIOS]]-Tabla3[[#This Row],[PRECIOS]]*10%</f>
        <v>3.7899989999999999</v>
      </c>
      <c r="L4548" s="101"/>
      <c r="M4548" s="54"/>
      <c r="N4548" s="55">
        <f>IFERROR(Tabla3[[#This Row],[PRECIOS]]-Tabla3[[#This Row],[PRECIOS]]*Tabla3[[#This Row],[% PRODUCTO]]," ")</f>
        <v>4.2111099999999997</v>
      </c>
      <c r="O4548" s="54"/>
      <c r="P4548" s="55">
        <f>IFERROR(Tabla3[[#This Row],[OCULTAR2]]-Tabla3[[#This Row],[OCULTAR2]]*Tabla3[[#This Row],[% LÍNEA]]," ")</f>
        <v>4.2111099999999997</v>
      </c>
      <c r="Q4548" s="56">
        <f>IFERROR(Tabla3[[#This Row],[% PRODUCTO]]+Tabla3[[#This Row],[% LÍNEA]]," ")</f>
        <v>0</v>
      </c>
      <c r="R4548" s="53">
        <f>Tabla3[[#This Row],[OCULTAR3]]</f>
        <v>4.2111099999999997</v>
      </c>
      <c r="S4548" s="53">
        <f>Tabla3[[#This Row],[PRECIO SIN %]]-Tabla3[[#This Row],[PRECIO SIN %]]*10%</f>
        <v>3.7899989999999999</v>
      </c>
      <c r="T4548" s="80">
        <f>(Tabla3[[#This Row],[PRECIO CON DESCT.]]-(Tabla3[[#This Row],[PRECIO CON DESCT.]]*$T$6))</f>
        <v>2.38769937</v>
      </c>
      <c r="U4548" s="96"/>
      <c r="V4548" s="94">
        <f>Tabla3[[#This Row],[PRECIO %      en $]]*Tabla3[[#This Row],[PEDIDO ]]</f>
        <v>0</v>
      </c>
      <c r="W4548" s="57">
        <f>Tabla3[[#This Row],[PRECIO CON DESCT.]]*Tabla3[[#This Row],[PEDIDO ]]</f>
        <v>0</v>
      </c>
      <c r="X4548" s="58">
        <f>Tabla3[[#This Row],[PRECIO SIN %]]*Tabla3[[#This Row],[PEDIDO ]]</f>
        <v>0</v>
      </c>
    </row>
    <row r="4549" spans="1:24" ht="33" customHeight="1" x14ac:dyDescent="0.4">
      <c r="A4549" s="125">
        <v>7597767000013</v>
      </c>
      <c r="B4549" s="59" t="s">
        <v>424</v>
      </c>
      <c r="C4549" s="59" t="s">
        <v>500</v>
      </c>
      <c r="D45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49" s="119" t="s">
        <v>5011</v>
      </c>
      <c r="F4549" s="76" t="s">
        <v>537</v>
      </c>
      <c r="G45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49" s="78">
        <v>185</v>
      </c>
      <c r="J4549" s="52">
        <v>4.2111099999999997</v>
      </c>
      <c r="K4549" s="60">
        <f>Tabla3[[#This Row],[PRECIOS]]-Tabla3[[#This Row],[PRECIOS]]*10%</f>
        <v>3.7899989999999999</v>
      </c>
      <c r="L4549" s="101"/>
      <c r="M4549" s="61"/>
      <c r="N4549" s="55">
        <f>IFERROR(Tabla3[[#This Row],[PRECIOS]]-Tabla3[[#This Row],[PRECIOS]]*Tabla3[[#This Row],[% PRODUCTO]]," ")</f>
        <v>4.2111099999999997</v>
      </c>
      <c r="O4549" s="61"/>
      <c r="P4549" s="55">
        <f>IFERROR(Tabla3[[#This Row],[OCULTAR2]]-Tabla3[[#This Row],[OCULTAR2]]*Tabla3[[#This Row],[% LÍNEA]]," ")</f>
        <v>4.2111099999999997</v>
      </c>
      <c r="Q4549" s="56">
        <f>IFERROR(Tabla3[[#This Row],[% PRODUCTO]]+Tabla3[[#This Row],[% LÍNEA]]," ")</f>
        <v>0</v>
      </c>
      <c r="R4549" s="60">
        <f>Tabla3[[#This Row],[OCULTAR3]]</f>
        <v>4.2111099999999997</v>
      </c>
      <c r="S4549" s="60">
        <f>Tabla3[[#This Row],[PRECIO SIN %]]-Tabla3[[#This Row],[PRECIO SIN %]]*10%</f>
        <v>3.7899989999999999</v>
      </c>
      <c r="T4549" s="80">
        <f>(Tabla3[[#This Row],[PRECIO CON DESCT.]]-(Tabla3[[#This Row],[PRECIO CON DESCT.]]*$T$6))</f>
        <v>2.38769937</v>
      </c>
      <c r="U4549" s="96"/>
      <c r="V4549" s="94">
        <f>Tabla3[[#This Row],[PRECIO %      en $]]*Tabla3[[#This Row],[PEDIDO ]]</f>
        <v>0</v>
      </c>
      <c r="W4549" s="57">
        <f>Tabla3[[#This Row],[PRECIO CON DESCT.]]*Tabla3[[#This Row],[PEDIDO ]]</f>
        <v>0</v>
      </c>
      <c r="X4549" s="58">
        <f>Tabla3[[#This Row],[PRECIO SIN %]]*Tabla3[[#This Row],[PEDIDO ]]</f>
        <v>0</v>
      </c>
    </row>
    <row r="4550" spans="1:24" ht="33" customHeight="1" x14ac:dyDescent="0.4">
      <c r="A4550" s="124">
        <v>7597767001034</v>
      </c>
      <c r="B4550" s="51" t="s">
        <v>424</v>
      </c>
      <c r="C4550" s="51" t="s">
        <v>500</v>
      </c>
      <c r="D45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50" s="118" t="s">
        <v>5012</v>
      </c>
      <c r="F4550" s="75" t="s">
        <v>537</v>
      </c>
      <c r="G45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50" s="77">
        <v>87</v>
      </c>
      <c r="J4550" s="52">
        <v>2.2222200000000001</v>
      </c>
      <c r="K4550" s="53">
        <f>Tabla3[[#This Row],[PRECIOS]]-Tabla3[[#This Row],[PRECIOS]]*10%</f>
        <v>1.9999980000000002</v>
      </c>
      <c r="L4550" s="101"/>
      <c r="M4550" s="54"/>
      <c r="N4550" s="55">
        <f>IFERROR(Tabla3[[#This Row],[PRECIOS]]-Tabla3[[#This Row],[PRECIOS]]*Tabla3[[#This Row],[% PRODUCTO]]," ")</f>
        <v>2.2222200000000001</v>
      </c>
      <c r="O4550" s="54"/>
      <c r="P4550" s="55">
        <f>IFERROR(Tabla3[[#This Row],[OCULTAR2]]-Tabla3[[#This Row],[OCULTAR2]]*Tabla3[[#This Row],[% LÍNEA]]," ")</f>
        <v>2.2222200000000001</v>
      </c>
      <c r="Q4550" s="56">
        <f>IFERROR(Tabla3[[#This Row],[% PRODUCTO]]+Tabla3[[#This Row],[% LÍNEA]]," ")</f>
        <v>0</v>
      </c>
      <c r="R4550" s="53">
        <f>Tabla3[[#This Row],[OCULTAR3]]</f>
        <v>2.2222200000000001</v>
      </c>
      <c r="S4550" s="53">
        <f>Tabla3[[#This Row],[PRECIO SIN %]]-Tabla3[[#This Row],[PRECIO SIN %]]*10%</f>
        <v>1.9999980000000002</v>
      </c>
      <c r="T4550" s="80">
        <f>(Tabla3[[#This Row],[PRECIO CON DESCT.]]-(Tabla3[[#This Row],[PRECIO CON DESCT.]]*$T$6))</f>
        <v>1.2599987400000001</v>
      </c>
      <c r="U4550" s="96"/>
      <c r="V4550" s="94">
        <f>Tabla3[[#This Row],[PRECIO %      en $]]*Tabla3[[#This Row],[PEDIDO ]]</f>
        <v>0</v>
      </c>
      <c r="W4550" s="57">
        <f>Tabla3[[#This Row],[PRECIO CON DESCT.]]*Tabla3[[#This Row],[PEDIDO ]]</f>
        <v>0</v>
      </c>
      <c r="X4550" s="58">
        <f>Tabla3[[#This Row],[PRECIO SIN %]]*Tabla3[[#This Row],[PEDIDO ]]</f>
        <v>0</v>
      </c>
    </row>
    <row r="4551" spans="1:24" ht="33" customHeight="1" x14ac:dyDescent="0.4">
      <c r="A4551" s="125">
        <v>7597767000020</v>
      </c>
      <c r="B4551" s="59" t="s">
        <v>424</v>
      </c>
      <c r="C4551" s="59" t="s">
        <v>500</v>
      </c>
      <c r="D45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51" s="119" t="s">
        <v>5013</v>
      </c>
      <c r="F4551" s="76" t="s">
        <v>537</v>
      </c>
      <c r="G45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51" s="78">
        <v>208</v>
      </c>
      <c r="J4551" s="52">
        <v>4.2111099999999997</v>
      </c>
      <c r="K4551" s="60">
        <f>Tabla3[[#This Row],[PRECIOS]]-Tabla3[[#This Row],[PRECIOS]]*10%</f>
        <v>3.7899989999999999</v>
      </c>
      <c r="L4551" s="101"/>
      <c r="M4551" s="61"/>
      <c r="N4551" s="55">
        <f>IFERROR(Tabla3[[#This Row],[PRECIOS]]-Tabla3[[#This Row],[PRECIOS]]*Tabla3[[#This Row],[% PRODUCTO]]," ")</f>
        <v>4.2111099999999997</v>
      </c>
      <c r="O4551" s="61"/>
      <c r="P4551" s="55">
        <f>IFERROR(Tabla3[[#This Row],[OCULTAR2]]-Tabla3[[#This Row],[OCULTAR2]]*Tabla3[[#This Row],[% LÍNEA]]," ")</f>
        <v>4.2111099999999997</v>
      </c>
      <c r="Q4551" s="56">
        <f>IFERROR(Tabla3[[#This Row],[% PRODUCTO]]+Tabla3[[#This Row],[% LÍNEA]]," ")</f>
        <v>0</v>
      </c>
      <c r="R4551" s="60">
        <f>Tabla3[[#This Row],[OCULTAR3]]</f>
        <v>4.2111099999999997</v>
      </c>
      <c r="S4551" s="60">
        <f>Tabla3[[#This Row],[PRECIO SIN %]]-Tabla3[[#This Row],[PRECIO SIN %]]*10%</f>
        <v>3.7899989999999999</v>
      </c>
      <c r="T4551" s="80">
        <f>(Tabla3[[#This Row],[PRECIO CON DESCT.]]-(Tabla3[[#This Row],[PRECIO CON DESCT.]]*$T$6))</f>
        <v>2.38769937</v>
      </c>
      <c r="U4551" s="96"/>
      <c r="V4551" s="94">
        <f>Tabla3[[#This Row],[PRECIO %      en $]]*Tabla3[[#This Row],[PEDIDO ]]</f>
        <v>0</v>
      </c>
      <c r="W4551" s="57">
        <f>Tabla3[[#This Row],[PRECIO CON DESCT.]]*Tabla3[[#This Row],[PEDIDO ]]</f>
        <v>0</v>
      </c>
      <c r="X4551" s="58">
        <f>Tabla3[[#This Row],[PRECIO SIN %]]*Tabla3[[#This Row],[PEDIDO ]]</f>
        <v>0</v>
      </c>
    </row>
    <row r="4552" spans="1:24" ht="33" customHeight="1" x14ac:dyDescent="0.4">
      <c r="A4552" s="124">
        <v>7597767001041</v>
      </c>
      <c r="B4552" s="51" t="s">
        <v>424</v>
      </c>
      <c r="C4552" s="51" t="s">
        <v>500</v>
      </c>
      <c r="D45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52" s="118" t="s">
        <v>5014</v>
      </c>
      <c r="F4552" s="75" t="s">
        <v>537</v>
      </c>
      <c r="G45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52" s="77">
        <v>190</v>
      </c>
      <c r="J4552" s="52">
        <v>2.2222200000000001</v>
      </c>
      <c r="K4552" s="53">
        <f>Tabla3[[#This Row],[PRECIOS]]-Tabla3[[#This Row],[PRECIOS]]*10%</f>
        <v>1.9999980000000002</v>
      </c>
      <c r="L4552" s="101"/>
      <c r="M4552" s="54"/>
      <c r="N4552" s="55">
        <f>IFERROR(Tabla3[[#This Row],[PRECIOS]]-Tabla3[[#This Row],[PRECIOS]]*Tabla3[[#This Row],[% PRODUCTO]]," ")</f>
        <v>2.2222200000000001</v>
      </c>
      <c r="O4552" s="54"/>
      <c r="P4552" s="55">
        <f>IFERROR(Tabla3[[#This Row],[OCULTAR2]]-Tabla3[[#This Row],[OCULTAR2]]*Tabla3[[#This Row],[% LÍNEA]]," ")</f>
        <v>2.2222200000000001</v>
      </c>
      <c r="Q4552" s="56">
        <f>IFERROR(Tabla3[[#This Row],[% PRODUCTO]]+Tabla3[[#This Row],[% LÍNEA]]," ")</f>
        <v>0</v>
      </c>
      <c r="R4552" s="53">
        <f>Tabla3[[#This Row],[OCULTAR3]]</f>
        <v>2.2222200000000001</v>
      </c>
      <c r="S4552" s="53">
        <f>Tabla3[[#This Row],[PRECIO SIN %]]-Tabla3[[#This Row],[PRECIO SIN %]]*10%</f>
        <v>1.9999980000000002</v>
      </c>
      <c r="T4552" s="80">
        <f>(Tabla3[[#This Row],[PRECIO CON DESCT.]]-(Tabla3[[#This Row],[PRECIO CON DESCT.]]*$T$6))</f>
        <v>1.2599987400000001</v>
      </c>
      <c r="U4552" s="96"/>
      <c r="V4552" s="94">
        <f>Tabla3[[#This Row],[PRECIO %      en $]]*Tabla3[[#This Row],[PEDIDO ]]</f>
        <v>0</v>
      </c>
      <c r="W4552" s="57">
        <f>Tabla3[[#This Row],[PRECIO CON DESCT.]]*Tabla3[[#This Row],[PEDIDO ]]</f>
        <v>0</v>
      </c>
      <c r="X4552" s="58">
        <f>Tabla3[[#This Row],[PRECIO SIN %]]*Tabla3[[#This Row],[PEDIDO ]]</f>
        <v>0</v>
      </c>
    </row>
    <row r="4553" spans="1:24" ht="33" customHeight="1" x14ac:dyDescent="0.4">
      <c r="A4553" s="125">
        <v>7597767000358</v>
      </c>
      <c r="B4553" s="59" t="s">
        <v>424</v>
      </c>
      <c r="C4553" s="59" t="s">
        <v>500</v>
      </c>
      <c r="D45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53" s="119" t="s">
        <v>5015</v>
      </c>
      <c r="F4553" s="76" t="s">
        <v>537</v>
      </c>
      <c r="G45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53" s="78">
        <v>192</v>
      </c>
      <c r="J4553" s="52">
        <v>4.2111099999999997</v>
      </c>
      <c r="K4553" s="60">
        <f>Tabla3[[#This Row],[PRECIOS]]-Tabla3[[#This Row],[PRECIOS]]*10%</f>
        <v>3.7899989999999999</v>
      </c>
      <c r="L4553" s="101"/>
      <c r="M4553" s="61"/>
      <c r="N4553" s="55">
        <f>IFERROR(Tabla3[[#This Row],[PRECIOS]]-Tabla3[[#This Row],[PRECIOS]]*Tabla3[[#This Row],[% PRODUCTO]]," ")</f>
        <v>4.2111099999999997</v>
      </c>
      <c r="O4553" s="61"/>
      <c r="P4553" s="55">
        <f>IFERROR(Tabla3[[#This Row],[OCULTAR2]]-Tabla3[[#This Row],[OCULTAR2]]*Tabla3[[#This Row],[% LÍNEA]]," ")</f>
        <v>4.2111099999999997</v>
      </c>
      <c r="Q4553" s="56">
        <f>IFERROR(Tabla3[[#This Row],[% PRODUCTO]]+Tabla3[[#This Row],[% LÍNEA]]," ")</f>
        <v>0</v>
      </c>
      <c r="R4553" s="60">
        <f>Tabla3[[#This Row],[OCULTAR3]]</f>
        <v>4.2111099999999997</v>
      </c>
      <c r="S4553" s="60">
        <f>Tabla3[[#This Row],[PRECIO SIN %]]-Tabla3[[#This Row],[PRECIO SIN %]]*10%</f>
        <v>3.7899989999999999</v>
      </c>
      <c r="T4553" s="80">
        <f>(Tabla3[[#This Row],[PRECIO CON DESCT.]]-(Tabla3[[#This Row],[PRECIO CON DESCT.]]*$T$6))</f>
        <v>2.38769937</v>
      </c>
      <c r="U4553" s="96"/>
      <c r="V4553" s="94">
        <f>Tabla3[[#This Row],[PRECIO %      en $]]*Tabla3[[#This Row],[PEDIDO ]]</f>
        <v>0</v>
      </c>
      <c r="W4553" s="57">
        <f>Tabla3[[#This Row],[PRECIO CON DESCT.]]*Tabla3[[#This Row],[PEDIDO ]]</f>
        <v>0</v>
      </c>
      <c r="X4553" s="58">
        <f>Tabla3[[#This Row],[PRECIO SIN %]]*Tabla3[[#This Row],[PEDIDO ]]</f>
        <v>0</v>
      </c>
    </row>
    <row r="4554" spans="1:24" ht="33" customHeight="1" x14ac:dyDescent="0.4">
      <c r="A4554" s="124">
        <v>7597767000327</v>
      </c>
      <c r="B4554" s="51" t="s">
        <v>424</v>
      </c>
      <c r="C4554" s="51" t="s">
        <v>500</v>
      </c>
      <c r="D45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54" s="118" t="s">
        <v>5016</v>
      </c>
      <c r="F4554" s="75" t="s">
        <v>537</v>
      </c>
      <c r="G45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54" s="77">
        <v>179</v>
      </c>
      <c r="J4554" s="52">
        <v>4.2111099999999997</v>
      </c>
      <c r="K4554" s="53">
        <f>Tabla3[[#This Row],[PRECIOS]]-Tabla3[[#This Row],[PRECIOS]]*10%</f>
        <v>3.7899989999999999</v>
      </c>
      <c r="L4554" s="101"/>
      <c r="M4554" s="54"/>
      <c r="N4554" s="55">
        <f>IFERROR(Tabla3[[#This Row],[PRECIOS]]-Tabla3[[#This Row],[PRECIOS]]*Tabla3[[#This Row],[% PRODUCTO]]," ")</f>
        <v>4.2111099999999997</v>
      </c>
      <c r="O4554" s="54"/>
      <c r="P4554" s="55">
        <f>IFERROR(Tabla3[[#This Row],[OCULTAR2]]-Tabla3[[#This Row],[OCULTAR2]]*Tabla3[[#This Row],[% LÍNEA]]," ")</f>
        <v>4.2111099999999997</v>
      </c>
      <c r="Q4554" s="56">
        <f>IFERROR(Tabla3[[#This Row],[% PRODUCTO]]+Tabla3[[#This Row],[% LÍNEA]]," ")</f>
        <v>0</v>
      </c>
      <c r="R4554" s="53">
        <f>Tabla3[[#This Row],[OCULTAR3]]</f>
        <v>4.2111099999999997</v>
      </c>
      <c r="S4554" s="53">
        <f>Tabla3[[#This Row],[PRECIO SIN %]]-Tabla3[[#This Row],[PRECIO SIN %]]*10%</f>
        <v>3.7899989999999999</v>
      </c>
      <c r="T4554" s="80">
        <f>(Tabla3[[#This Row],[PRECIO CON DESCT.]]-(Tabla3[[#This Row],[PRECIO CON DESCT.]]*$T$6))</f>
        <v>2.38769937</v>
      </c>
      <c r="U4554" s="96"/>
      <c r="V4554" s="94">
        <f>Tabla3[[#This Row],[PRECIO %      en $]]*Tabla3[[#This Row],[PEDIDO ]]</f>
        <v>0</v>
      </c>
      <c r="W4554" s="57">
        <f>Tabla3[[#This Row],[PRECIO CON DESCT.]]*Tabla3[[#This Row],[PEDIDO ]]</f>
        <v>0</v>
      </c>
      <c r="X4554" s="58">
        <f>Tabla3[[#This Row],[PRECIO SIN %]]*Tabla3[[#This Row],[PEDIDO ]]</f>
        <v>0</v>
      </c>
    </row>
    <row r="4555" spans="1:24" ht="33" customHeight="1" x14ac:dyDescent="0.4">
      <c r="A4555" s="125">
        <v>7597767000341</v>
      </c>
      <c r="B4555" s="59" t="s">
        <v>424</v>
      </c>
      <c r="C4555" s="59" t="s">
        <v>500</v>
      </c>
      <c r="D45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55" s="119" t="s">
        <v>5017</v>
      </c>
      <c r="F4555" s="76" t="s">
        <v>537</v>
      </c>
      <c r="G45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55" s="78">
        <v>222</v>
      </c>
      <c r="J4555" s="52">
        <v>4.2111099999999997</v>
      </c>
      <c r="K4555" s="60">
        <f>Tabla3[[#This Row],[PRECIOS]]-Tabla3[[#This Row],[PRECIOS]]*10%</f>
        <v>3.7899989999999999</v>
      </c>
      <c r="L4555" s="101"/>
      <c r="M4555" s="61"/>
      <c r="N4555" s="55">
        <f>IFERROR(Tabla3[[#This Row],[PRECIOS]]-Tabla3[[#This Row],[PRECIOS]]*Tabla3[[#This Row],[% PRODUCTO]]," ")</f>
        <v>4.2111099999999997</v>
      </c>
      <c r="O4555" s="61"/>
      <c r="P4555" s="55">
        <f>IFERROR(Tabla3[[#This Row],[OCULTAR2]]-Tabla3[[#This Row],[OCULTAR2]]*Tabla3[[#This Row],[% LÍNEA]]," ")</f>
        <v>4.2111099999999997</v>
      </c>
      <c r="Q4555" s="56">
        <f>IFERROR(Tabla3[[#This Row],[% PRODUCTO]]+Tabla3[[#This Row],[% LÍNEA]]," ")</f>
        <v>0</v>
      </c>
      <c r="R4555" s="60">
        <f>Tabla3[[#This Row],[OCULTAR3]]</f>
        <v>4.2111099999999997</v>
      </c>
      <c r="S4555" s="60">
        <f>Tabla3[[#This Row],[PRECIO SIN %]]-Tabla3[[#This Row],[PRECIO SIN %]]*10%</f>
        <v>3.7899989999999999</v>
      </c>
      <c r="T4555" s="80">
        <f>(Tabla3[[#This Row],[PRECIO CON DESCT.]]-(Tabla3[[#This Row],[PRECIO CON DESCT.]]*$T$6))</f>
        <v>2.38769937</v>
      </c>
      <c r="U4555" s="96"/>
      <c r="V4555" s="94">
        <f>Tabla3[[#This Row],[PRECIO %      en $]]*Tabla3[[#This Row],[PEDIDO ]]</f>
        <v>0</v>
      </c>
      <c r="W4555" s="57">
        <f>Tabla3[[#This Row],[PRECIO CON DESCT.]]*Tabla3[[#This Row],[PEDIDO ]]</f>
        <v>0</v>
      </c>
      <c r="X4555" s="58">
        <f>Tabla3[[#This Row],[PRECIO SIN %]]*Tabla3[[#This Row],[PEDIDO ]]</f>
        <v>0</v>
      </c>
    </row>
    <row r="4556" spans="1:24" ht="33" customHeight="1" x14ac:dyDescent="0.4">
      <c r="A4556" s="124">
        <v>7597767000037</v>
      </c>
      <c r="B4556" s="51" t="s">
        <v>424</v>
      </c>
      <c r="C4556" s="51" t="s">
        <v>500</v>
      </c>
      <c r="D45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56" s="118" t="s">
        <v>5018</v>
      </c>
      <c r="F4556" s="75" t="s">
        <v>537</v>
      </c>
      <c r="G45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56" s="77">
        <v>262</v>
      </c>
      <c r="J4556" s="52">
        <v>4.2111099999999997</v>
      </c>
      <c r="K4556" s="53">
        <f>Tabla3[[#This Row],[PRECIOS]]-Tabla3[[#This Row],[PRECIOS]]*10%</f>
        <v>3.7899989999999999</v>
      </c>
      <c r="L4556" s="101"/>
      <c r="M4556" s="54"/>
      <c r="N4556" s="55">
        <f>IFERROR(Tabla3[[#This Row],[PRECIOS]]-Tabla3[[#This Row],[PRECIOS]]*Tabla3[[#This Row],[% PRODUCTO]]," ")</f>
        <v>4.2111099999999997</v>
      </c>
      <c r="O4556" s="54"/>
      <c r="P4556" s="55">
        <f>IFERROR(Tabla3[[#This Row],[OCULTAR2]]-Tabla3[[#This Row],[OCULTAR2]]*Tabla3[[#This Row],[% LÍNEA]]," ")</f>
        <v>4.2111099999999997</v>
      </c>
      <c r="Q4556" s="56">
        <f>IFERROR(Tabla3[[#This Row],[% PRODUCTO]]+Tabla3[[#This Row],[% LÍNEA]]," ")</f>
        <v>0</v>
      </c>
      <c r="R4556" s="53">
        <f>Tabla3[[#This Row],[OCULTAR3]]</f>
        <v>4.2111099999999997</v>
      </c>
      <c r="S4556" s="53">
        <f>Tabla3[[#This Row],[PRECIO SIN %]]-Tabla3[[#This Row],[PRECIO SIN %]]*10%</f>
        <v>3.7899989999999999</v>
      </c>
      <c r="T4556" s="80">
        <f>(Tabla3[[#This Row],[PRECIO CON DESCT.]]-(Tabla3[[#This Row],[PRECIO CON DESCT.]]*$T$6))</f>
        <v>2.38769937</v>
      </c>
      <c r="U4556" s="96"/>
      <c r="V4556" s="94">
        <f>Tabla3[[#This Row],[PRECIO %      en $]]*Tabla3[[#This Row],[PEDIDO ]]</f>
        <v>0</v>
      </c>
      <c r="W4556" s="57">
        <f>Tabla3[[#This Row],[PRECIO CON DESCT.]]*Tabla3[[#This Row],[PEDIDO ]]</f>
        <v>0</v>
      </c>
      <c r="X4556" s="58">
        <f>Tabla3[[#This Row],[PRECIO SIN %]]*Tabla3[[#This Row],[PEDIDO ]]</f>
        <v>0</v>
      </c>
    </row>
    <row r="4557" spans="1:24" ht="33" customHeight="1" x14ac:dyDescent="0.4">
      <c r="A4557" s="125">
        <v>7703712050716</v>
      </c>
      <c r="B4557" s="59" t="s">
        <v>424</v>
      </c>
      <c r="C4557" s="59" t="s">
        <v>152</v>
      </c>
      <c r="D45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57" s="119" t="s">
        <v>5019</v>
      </c>
      <c r="F4557" s="76" t="s">
        <v>537</v>
      </c>
      <c r="G45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57" s="78">
        <v>497</v>
      </c>
      <c r="J4557" s="52">
        <v>4.2333299999999996</v>
      </c>
      <c r="K4557" s="60">
        <f>Tabla3[[#This Row],[PRECIOS]]-Tabla3[[#This Row],[PRECIOS]]*10%</f>
        <v>3.8099969999999996</v>
      </c>
      <c r="L4557" s="101"/>
      <c r="M4557" s="61"/>
      <c r="N4557" s="55">
        <f>IFERROR(Tabla3[[#This Row],[PRECIOS]]-Tabla3[[#This Row],[PRECIOS]]*Tabla3[[#This Row],[% PRODUCTO]]," ")</f>
        <v>4.2333299999999996</v>
      </c>
      <c r="O4557" s="61"/>
      <c r="P4557" s="55">
        <f>IFERROR(Tabla3[[#This Row],[OCULTAR2]]-Tabla3[[#This Row],[OCULTAR2]]*Tabla3[[#This Row],[% LÍNEA]]," ")</f>
        <v>4.2333299999999996</v>
      </c>
      <c r="Q4557" s="56">
        <f>IFERROR(Tabla3[[#This Row],[% PRODUCTO]]+Tabla3[[#This Row],[% LÍNEA]]," ")</f>
        <v>0</v>
      </c>
      <c r="R4557" s="60">
        <f>Tabla3[[#This Row],[OCULTAR3]]</f>
        <v>4.2333299999999996</v>
      </c>
      <c r="S4557" s="60">
        <f>Tabla3[[#This Row],[PRECIO SIN %]]-Tabla3[[#This Row],[PRECIO SIN %]]*10%</f>
        <v>3.8099969999999996</v>
      </c>
      <c r="T4557" s="80">
        <f>(Tabla3[[#This Row],[PRECIO CON DESCT.]]-(Tabla3[[#This Row],[PRECIO CON DESCT.]]*$T$6))</f>
        <v>2.4002981099999996</v>
      </c>
      <c r="U4557" s="96"/>
      <c r="V4557" s="94">
        <f>Tabla3[[#This Row],[PRECIO %      en $]]*Tabla3[[#This Row],[PEDIDO ]]</f>
        <v>0</v>
      </c>
      <c r="W4557" s="57">
        <f>Tabla3[[#This Row],[PRECIO CON DESCT.]]*Tabla3[[#This Row],[PEDIDO ]]</f>
        <v>0</v>
      </c>
      <c r="X4557" s="58">
        <f>Tabla3[[#This Row],[PRECIO SIN %]]*Tabla3[[#This Row],[PEDIDO ]]</f>
        <v>0</v>
      </c>
    </row>
    <row r="4558" spans="1:24" ht="33" customHeight="1" x14ac:dyDescent="0.4">
      <c r="A4558" s="124">
        <v>7599558000134</v>
      </c>
      <c r="B4558" s="51" t="s">
        <v>424</v>
      </c>
      <c r="C4558" s="51" t="s">
        <v>198</v>
      </c>
      <c r="D45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58" s="118" t="s">
        <v>5020</v>
      </c>
      <c r="F4558" s="75" t="s">
        <v>526</v>
      </c>
      <c r="G45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58" s="77">
        <v>10</v>
      </c>
      <c r="J4558" s="52">
        <v>3.8555600000000001</v>
      </c>
      <c r="K4558" s="53">
        <f>Tabla3[[#This Row],[PRECIOS]]-Tabla3[[#This Row],[PRECIOS]]*10%</f>
        <v>3.4700040000000003</v>
      </c>
      <c r="L4558" s="101"/>
      <c r="M4558" s="54"/>
      <c r="N4558" s="55">
        <f>IFERROR(Tabla3[[#This Row],[PRECIOS]]-Tabla3[[#This Row],[PRECIOS]]*Tabla3[[#This Row],[% PRODUCTO]]," ")</f>
        <v>3.8555600000000001</v>
      </c>
      <c r="O4558" s="54"/>
      <c r="P4558" s="55">
        <f>IFERROR(Tabla3[[#This Row],[OCULTAR2]]-Tabla3[[#This Row],[OCULTAR2]]*Tabla3[[#This Row],[% LÍNEA]]," ")</f>
        <v>3.8555600000000001</v>
      </c>
      <c r="Q4558" s="56">
        <f>IFERROR(Tabla3[[#This Row],[% PRODUCTO]]+Tabla3[[#This Row],[% LÍNEA]]," ")</f>
        <v>0</v>
      </c>
      <c r="R4558" s="53">
        <f>Tabla3[[#This Row],[OCULTAR3]]</f>
        <v>3.8555600000000001</v>
      </c>
      <c r="S4558" s="53">
        <f>Tabla3[[#This Row],[PRECIO SIN %]]-Tabla3[[#This Row],[PRECIO SIN %]]*10%</f>
        <v>3.4700040000000003</v>
      </c>
      <c r="T4558" s="80">
        <f>(Tabla3[[#This Row],[PRECIO CON DESCT.]]-(Tabla3[[#This Row],[PRECIO CON DESCT.]]*$T$6))</f>
        <v>2.1861025200000004</v>
      </c>
      <c r="U4558" s="96"/>
      <c r="V4558" s="94">
        <f>Tabla3[[#This Row],[PRECIO %      en $]]*Tabla3[[#This Row],[PEDIDO ]]</f>
        <v>0</v>
      </c>
      <c r="W4558" s="57">
        <f>Tabla3[[#This Row],[PRECIO CON DESCT.]]*Tabla3[[#This Row],[PEDIDO ]]</f>
        <v>0</v>
      </c>
      <c r="X4558" s="58">
        <f>Tabla3[[#This Row],[PRECIO SIN %]]*Tabla3[[#This Row],[PEDIDO ]]</f>
        <v>0</v>
      </c>
    </row>
    <row r="4559" spans="1:24" ht="33" customHeight="1" x14ac:dyDescent="0.4">
      <c r="A4559" s="125">
        <v>7599558000127</v>
      </c>
      <c r="B4559" s="59" t="s">
        <v>424</v>
      </c>
      <c r="C4559" s="59" t="s">
        <v>198</v>
      </c>
      <c r="D45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59" s="119" t="s">
        <v>5021</v>
      </c>
      <c r="F4559" s="76" t="s">
        <v>526</v>
      </c>
      <c r="G45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59" s="78">
        <v>60</v>
      </c>
      <c r="J4559" s="52">
        <v>3.76667</v>
      </c>
      <c r="K4559" s="60">
        <f>Tabla3[[#This Row],[PRECIOS]]-Tabla3[[#This Row],[PRECIOS]]*10%</f>
        <v>3.3900030000000001</v>
      </c>
      <c r="L4559" s="101"/>
      <c r="M4559" s="61"/>
      <c r="N4559" s="55">
        <f>IFERROR(Tabla3[[#This Row],[PRECIOS]]-Tabla3[[#This Row],[PRECIOS]]*Tabla3[[#This Row],[% PRODUCTO]]," ")</f>
        <v>3.76667</v>
      </c>
      <c r="O4559" s="61"/>
      <c r="P4559" s="55">
        <f>IFERROR(Tabla3[[#This Row],[OCULTAR2]]-Tabla3[[#This Row],[OCULTAR2]]*Tabla3[[#This Row],[% LÍNEA]]," ")</f>
        <v>3.76667</v>
      </c>
      <c r="Q4559" s="56">
        <f>IFERROR(Tabla3[[#This Row],[% PRODUCTO]]+Tabla3[[#This Row],[% LÍNEA]]," ")</f>
        <v>0</v>
      </c>
      <c r="R4559" s="60">
        <f>Tabla3[[#This Row],[OCULTAR3]]</f>
        <v>3.76667</v>
      </c>
      <c r="S4559" s="60">
        <f>Tabla3[[#This Row],[PRECIO SIN %]]-Tabla3[[#This Row],[PRECIO SIN %]]*10%</f>
        <v>3.3900030000000001</v>
      </c>
      <c r="T4559" s="80">
        <f>(Tabla3[[#This Row],[PRECIO CON DESCT.]]-(Tabla3[[#This Row],[PRECIO CON DESCT.]]*$T$6))</f>
        <v>2.13570189</v>
      </c>
      <c r="U4559" s="96"/>
      <c r="V4559" s="94">
        <f>Tabla3[[#This Row],[PRECIO %      en $]]*Tabla3[[#This Row],[PEDIDO ]]</f>
        <v>0</v>
      </c>
      <c r="W4559" s="57">
        <f>Tabla3[[#This Row],[PRECIO CON DESCT.]]*Tabla3[[#This Row],[PEDIDO ]]</f>
        <v>0</v>
      </c>
      <c r="X4559" s="58">
        <f>Tabla3[[#This Row],[PRECIO SIN %]]*Tabla3[[#This Row],[PEDIDO ]]</f>
        <v>0</v>
      </c>
    </row>
    <row r="4560" spans="1:24" ht="33" customHeight="1" x14ac:dyDescent="0.4">
      <c r="A4560" s="124">
        <v>7599558000141</v>
      </c>
      <c r="B4560" s="51" t="s">
        <v>424</v>
      </c>
      <c r="C4560" s="51" t="s">
        <v>198</v>
      </c>
      <c r="D45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60" s="118" t="s">
        <v>5022</v>
      </c>
      <c r="F4560" s="75" t="s">
        <v>526</v>
      </c>
      <c r="G45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60" s="77">
        <v>44</v>
      </c>
      <c r="J4560" s="52">
        <v>4.4000000000000004</v>
      </c>
      <c r="K4560" s="53">
        <f>Tabla3[[#This Row],[PRECIOS]]-Tabla3[[#This Row],[PRECIOS]]*10%</f>
        <v>3.9600000000000004</v>
      </c>
      <c r="L4560" s="101"/>
      <c r="M4560" s="54"/>
      <c r="N4560" s="55">
        <f>IFERROR(Tabla3[[#This Row],[PRECIOS]]-Tabla3[[#This Row],[PRECIOS]]*Tabla3[[#This Row],[% PRODUCTO]]," ")</f>
        <v>4.4000000000000004</v>
      </c>
      <c r="O4560" s="54"/>
      <c r="P4560" s="55">
        <f>IFERROR(Tabla3[[#This Row],[OCULTAR2]]-Tabla3[[#This Row],[OCULTAR2]]*Tabla3[[#This Row],[% LÍNEA]]," ")</f>
        <v>4.4000000000000004</v>
      </c>
      <c r="Q4560" s="56">
        <f>IFERROR(Tabla3[[#This Row],[% PRODUCTO]]+Tabla3[[#This Row],[% LÍNEA]]," ")</f>
        <v>0</v>
      </c>
      <c r="R4560" s="53">
        <f>Tabla3[[#This Row],[OCULTAR3]]</f>
        <v>4.4000000000000004</v>
      </c>
      <c r="S4560" s="53">
        <f>Tabla3[[#This Row],[PRECIO SIN %]]-Tabla3[[#This Row],[PRECIO SIN %]]*10%</f>
        <v>3.9600000000000004</v>
      </c>
      <c r="T4560" s="80">
        <f>(Tabla3[[#This Row],[PRECIO CON DESCT.]]-(Tabla3[[#This Row],[PRECIO CON DESCT.]]*$T$6))</f>
        <v>2.4948000000000006</v>
      </c>
      <c r="U4560" s="96"/>
      <c r="V4560" s="94">
        <f>Tabla3[[#This Row],[PRECIO %      en $]]*Tabla3[[#This Row],[PEDIDO ]]</f>
        <v>0</v>
      </c>
      <c r="W4560" s="57">
        <f>Tabla3[[#This Row],[PRECIO CON DESCT.]]*Tabla3[[#This Row],[PEDIDO ]]</f>
        <v>0</v>
      </c>
      <c r="X4560" s="58">
        <f>Tabla3[[#This Row],[PRECIO SIN %]]*Tabla3[[#This Row],[PEDIDO ]]</f>
        <v>0</v>
      </c>
    </row>
    <row r="4561" spans="1:24" ht="33" customHeight="1" x14ac:dyDescent="0.4">
      <c r="A4561" s="124">
        <v>8906148420781</v>
      </c>
      <c r="B4561" s="51" t="s">
        <v>424</v>
      </c>
      <c r="C4561" s="51" t="s">
        <v>128</v>
      </c>
      <c r="D45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61" s="118" t="s">
        <v>5023</v>
      </c>
      <c r="F4561" s="75" t="s">
        <v>537</v>
      </c>
      <c r="G45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61" s="77">
        <v>621</v>
      </c>
      <c r="J4561" s="52">
        <v>1.2222200000000001</v>
      </c>
      <c r="K4561" s="53">
        <f>Tabla3[[#This Row],[PRECIOS]]-Tabla3[[#This Row],[PRECIOS]]*10%</f>
        <v>1.099998</v>
      </c>
      <c r="L4561" s="101"/>
      <c r="M4561" s="54"/>
      <c r="N4561" s="55">
        <f>IFERROR(Tabla3[[#This Row],[PRECIOS]]-Tabla3[[#This Row],[PRECIOS]]*Tabla3[[#This Row],[% PRODUCTO]]," ")</f>
        <v>1.2222200000000001</v>
      </c>
      <c r="O4561" s="54"/>
      <c r="P4561" s="55">
        <f>IFERROR(Tabla3[[#This Row],[OCULTAR2]]-Tabla3[[#This Row],[OCULTAR2]]*Tabla3[[#This Row],[% LÍNEA]]," ")</f>
        <v>1.2222200000000001</v>
      </c>
      <c r="Q4561" s="56">
        <f>IFERROR(Tabla3[[#This Row],[% PRODUCTO]]+Tabla3[[#This Row],[% LÍNEA]]," ")</f>
        <v>0</v>
      </c>
      <c r="R4561" s="53">
        <f>Tabla3[[#This Row],[OCULTAR3]]</f>
        <v>1.2222200000000001</v>
      </c>
      <c r="S4561" s="53">
        <f>Tabla3[[#This Row],[PRECIO SIN %]]-Tabla3[[#This Row],[PRECIO SIN %]]*10%</f>
        <v>1.099998</v>
      </c>
      <c r="T4561" s="80">
        <f>(Tabla3[[#This Row],[PRECIO CON DESCT.]]-(Tabla3[[#This Row],[PRECIO CON DESCT.]]*$T$6))</f>
        <v>0.69299873999999995</v>
      </c>
      <c r="U4561" s="96"/>
      <c r="V4561" s="94">
        <f>Tabla3[[#This Row],[PRECIO %      en $]]*Tabla3[[#This Row],[PEDIDO ]]</f>
        <v>0</v>
      </c>
      <c r="W4561" s="57">
        <f>Tabla3[[#This Row],[PRECIO CON DESCT.]]*Tabla3[[#This Row],[PEDIDO ]]</f>
        <v>0</v>
      </c>
      <c r="X4561" s="58">
        <f>Tabla3[[#This Row],[PRECIO SIN %]]*Tabla3[[#This Row],[PEDIDO ]]</f>
        <v>0</v>
      </c>
    </row>
    <row r="4562" spans="1:24" ht="33" customHeight="1" x14ac:dyDescent="0.4">
      <c r="A4562" s="125">
        <v>7894164009633</v>
      </c>
      <c r="B4562" s="59" t="s">
        <v>424</v>
      </c>
      <c r="C4562" s="59" t="s">
        <v>218</v>
      </c>
      <c r="D45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62" s="119" t="s">
        <v>5024</v>
      </c>
      <c r="F4562" s="76" t="s">
        <v>537</v>
      </c>
      <c r="G45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62" s="78">
        <v>14</v>
      </c>
      <c r="J4562" s="52">
        <v>3.9</v>
      </c>
      <c r="K4562" s="60">
        <f>Tabla3[[#This Row],[PRECIOS]]-Tabla3[[#This Row],[PRECIOS]]*10%</f>
        <v>3.51</v>
      </c>
      <c r="L4562" s="101"/>
      <c r="M4562" s="61"/>
      <c r="N4562" s="55">
        <f>IFERROR(Tabla3[[#This Row],[PRECIOS]]-Tabla3[[#This Row],[PRECIOS]]*Tabla3[[#This Row],[% PRODUCTO]]," ")</f>
        <v>3.9</v>
      </c>
      <c r="O4562" s="61"/>
      <c r="P4562" s="55">
        <f>IFERROR(Tabla3[[#This Row],[OCULTAR2]]-Tabla3[[#This Row],[OCULTAR2]]*Tabla3[[#This Row],[% LÍNEA]]," ")</f>
        <v>3.9</v>
      </c>
      <c r="Q4562" s="56">
        <f>IFERROR(Tabla3[[#This Row],[% PRODUCTO]]+Tabla3[[#This Row],[% LÍNEA]]," ")</f>
        <v>0</v>
      </c>
      <c r="R4562" s="60">
        <f>Tabla3[[#This Row],[OCULTAR3]]</f>
        <v>3.9</v>
      </c>
      <c r="S4562" s="60">
        <f>Tabla3[[#This Row],[PRECIO SIN %]]-Tabla3[[#This Row],[PRECIO SIN %]]*10%</f>
        <v>3.51</v>
      </c>
      <c r="T4562" s="80">
        <f>(Tabla3[[#This Row],[PRECIO CON DESCT.]]-(Tabla3[[#This Row],[PRECIO CON DESCT.]]*$T$6))</f>
        <v>2.2112999999999996</v>
      </c>
      <c r="U4562" s="96"/>
      <c r="V4562" s="94">
        <f>Tabla3[[#This Row],[PRECIO %      en $]]*Tabla3[[#This Row],[PEDIDO ]]</f>
        <v>0</v>
      </c>
      <c r="W4562" s="57">
        <f>Tabla3[[#This Row],[PRECIO CON DESCT.]]*Tabla3[[#This Row],[PEDIDO ]]</f>
        <v>0</v>
      </c>
      <c r="X4562" s="58">
        <f>Tabla3[[#This Row],[PRECIO SIN %]]*Tabla3[[#This Row],[PEDIDO ]]</f>
        <v>0</v>
      </c>
    </row>
    <row r="4563" spans="1:24" ht="33" customHeight="1" x14ac:dyDescent="0.4">
      <c r="A4563" s="124">
        <v>8906148420774</v>
      </c>
      <c r="B4563" s="51" t="s">
        <v>424</v>
      </c>
      <c r="C4563" s="51" t="s">
        <v>128</v>
      </c>
      <c r="D45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63" s="118" t="s">
        <v>5025</v>
      </c>
      <c r="F4563" s="75" t="s">
        <v>526</v>
      </c>
      <c r="G45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63" s="77">
        <v>179</v>
      </c>
      <c r="J4563" s="52">
        <v>9.4444400000000002</v>
      </c>
      <c r="K4563" s="53">
        <f>Tabla3[[#This Row],[PRECIOS]]-Tabla3[[#This Row],[PRECIOS]]*10%</f>
        <v>8.4999959999999994</v>
      </c>
      <c r="L4563" s="101"/>
      <c r="M4563" s="54"/>
      <c r="N4563" s="55">
        <f>IFERROR(Tabla3[[#This Row],[PRECIOS]]-Tabla3[[#This Row],[PRECIOS]]*Tabla3[[#This Row],[% PRODUCTO]]," ")</f>
        <v>9.4444400000000002</v>
      </c>
      <c r="O4563" s="54"/>
      <c r="P4563" s="55">
        <f>IFERROR(Tabla3[[#This Row],[OCULTAR2]]-Tabla3[[#This Row],[OCULTAR2]]*Tabla3[[#This Row],[% LÍNEA]]," ")</f>
        <v>9.4444400000000002</v>
      </c>
      <c r="Q4563" s="56">
        <f>IFERROR(Tabla3[[#This Row],[% PRODUCTO]]+Tabla3[[#This Row],[% LÍNEA]]," ")</f>
        <v>0</v>
      </c>
      <c r="R4563" s="53">
        <f>Tabla3[[#This Row],[OCULTAR3]]</f>
        <v>9.4444400000000002</v>
      </c>
      <c r="S4563" s="53">
        <f>Tabla3[[#This Row],[PRECIO SIN %]]-Tabla3[[#This Row],[PRECIO SIN %]]*10%</f>
        <v>8.4999959999999994</v>
      </c>
      <c r="T4563" s="80">
        <f>(Tabla3[[#This Row],[PRECIO CON DESCT.]]-(Tabla3[[#This Row],[PRECIO CON DESCT.]]*$T$6))</f>
        <v>5.3549974799999998</v>
      </c>
      <c r="U4563" s="96"/>
      <c r="V4563" s="94">
        <f>Tabla3[[#This Row],[PRECIO %      en $]]*Tabla3[[#This Row],[PEDIDO ]]</f>
        <v>0</v>
      </c>
      <c r="W4563" s="57">
        <f>Tabla3[[#This Row],[PRECIO CON DESCT.]]*Tabla3[[#This Row],[PEDIDO ]]</f>
        <v>0</v>
      </c>
      <c r="X4563" s="58">
        <f>Tabla3[[#This Row],[PRECIO SIN %]]*Tabla3[[#This Row],[PEDIDO ]]</f>
        <v>0</v>
      </c>
    </row>
    <row r="4564" spans="1:24" ht="33" customHeight="1" x14ac:dyDescent="0.4">
      <c r="A4564" s="124">
        <v>7591061640166</v>
      </c>
      <c r="B4564" s="51" t="s">
        <v>424</v>
      </c>
      <c r="C4564" s="51" t="s">
        <v>425</v>
      </c>
      <c r="D45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64" s="118" t="s">
        <v>5026</v>
      </c>
      <c r="F4564" s="75" t="s">
        <v>526</v>
      </c>
      <c r="G45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64" s="77">
        <v>93</v>
      </c>
      <c r="J4564" s="52">
        <v>7.5888900000000001</v>
      </c>
      <c r="K4564" s="53">
        <f>Tabla3[[#This Row],[PRECIOS]]-Tabla3[[#This Row],[PRECIOS]]*10%</f>
        <v>6.8300010000000002</v>
      </c>
      <c r="L4564" s="101"/>
      <c r="M4564" s="54"/>
      <c r="N4564" s="55">
        <f>IFERROR(Tabla3[[#This Row],[PRECIOS]]-Tabla3[[#This Row],[PRECIOS]]*Tabla3[[#This Row],[% PRODUCTO]]," ")</f>
        <v>7.5888900000000001</v>
      </c>
      <c r="O4564" s="54"/>
      <c r="P4564" s="55">
        <f>IFERROR(Tabla3[[#This Row],[OCULTAR2]]-Tabla3[[#This Row],[OCULTAR2]]*Tabla3[[#This Row],[% LÍNEA]]," ")</f>
        <v>7.5888900000000001</v>
      </c>
      <c r="Q4564" s="56">
        <f>IFERROR(Tabla3[[#This Row],[% PRODUCTO]]+Tabla3[[#This Row],[% LÍNEA]]," ")</f>
        <v>0</v>
      </c>
      <c r="R4564" s="53">
        <f>Tabla3[[#This Row],[OCULTAR3]]</f>
        <v>7.5888900000000001</v>
      </c>
      <c r="S4564" s="53">
        <f>Tabla3[[#This Row],[PRECIO SIN %]]-Tabla3[[#This Row],[PRECIO SIN %]]*10%</f>
        <v>6.8300010000000002</v>
      </c>
      <c r="T4564" s="80">
        <f>(Tabla3[[#This Row],[PRECIO CON DESCT.]]-(Tabla3[[#This Row],[PRECIO CON DESCT.]]*$T$6))</f>
        <v>4.3029006299999999</v>
      </c>
      <c r="U4564" s="96"/>
      <c r="V4564" s="94">
        <f>Tabla3[[#This Row],[PRECIO %      en $]]*Tabla3[[#This Row],[PEDIDO ]]</f>
        <v>0</v>
      </c>
      <c r="W4564" s="57">
        <f>Tabla3[[#This Row],[PRECIO CON DESCT.]]*Tabla3[[#This Row],[PEDIDO ]]</f>
        <v>0</v>
      </c>
      <c r="X4564" s="58">
        <f>Tabla3[[#This Row],[PRECIO SIN %]]*Tabla3[[#This Row],[PEDIDO ]]</f>
        <v>0</v>
      </c>
    </row>
    <row r="4565" spans="1:24" ht="33" customHeight="1" x14ac:dyDescent="0.4">
      <c r="A4565" s="125">
        <v>7702661772007</v>
      </c>
      <c r="B4565" s="59" t="s">
        <v>424</v>
      </c>
      <c r="C4565" s="59" t="s">
        <v>176</v>
      </c>
      <c r="D45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565" s="119" t="s">
        <v>5027</v>
      </c>
      <c r="F4565" s="76" t="s">
        <v>526</v>
      </c>
      <c r="G45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565" s="78">
        <v>16</v>
      </c>
      <c r="J4565" s="52">
        <v>2.7777799999999999</v>
      </c>
      <c r="K4565" s="60">
        <f>Tabla3[[#This Row],[PRECIOS]]-Tabla3[[#This Row],[PRECIOS]]*10%</f>
        <v>2.5000019999999998</v>
      </c>
      <c r="L4565" s="101" t="s">
        <v>5327</v>
      </c>
      <c r="M4565" s="61"/>
      <c r="N4565" s="55">
        <f>IFERROR(Tabla3[[#This Row],[PRECIOS]]-Tabla3[[#This Row],[PRECIOS]]*Tabla3[[#This Row],[% PRODUCTO]]," ")</f>
        <v>2.7777799999999999</v>
      </c>
      <c r="O4565" s="61"/>
      <c r="P4565" s="55">
        <f>IFERROR(Tabla3[[#This Row],[OCULTAR2]]-Tabla3[[#This Row],[OCULTAR2]]*Tabla3[[#This Row],[% LÍNEA]]," ")</f>
        <v>2.7777799999999999</v>
      </c>
      <c r="Q4565" s="56">
        <f>IFERROR(Tabla3[[#This Row],[% PRODUCTO]]+Tabla3[[#This Row],[% LÍNEA]]," ")</f>
        <v>0</v>
      </c>
      <c r="R4565" s="60">
        <f>Tabla3[[#This Row],[OCULTAR3]]</f>
        <v>2.7777799999999999</v>
      </c>
      <c r="S4565" s="60">
        <f>Tabla3[[#This Row],[PRECIO SIN %]]-Tabla3[[#This Row],[PRECIO SIN %]]*10%</f>
        <v>2.5000019999999998</v>
      </c>
      <c r="T4565" s="80">
        <f>(Tabla3[[#This Row],[PRECIO CON DESCT.]]-(Tabla3[[#This Row],[PRECIO CON DESCT.]]*$T$6))</f>
        <v>1.5750012600000001</v>
      </c>
      <c r="U4565" s="96"/>
      <c r="V4565" s="94">
        <f>Tabla3[[#This Row],[PRECIO %      en $]]*Tabla3[[#This Row],[PEDIDO ]]</f>
        <v>0</v>
      </c>
      <c r="W4565" s="57">
        <f>Tabla3[[#This Row],[PRECIO CON DESCT.]]*Tabla3[[#This Row],[PEDIDO ]]</f>
        <v>0</v>
      </c>
      <c r="X4565" s="58">
        <f>Tabla3[[#This Row],[PRECIO SIN %]]*Tabla3[[#This Row],[PEDIDO ]]</f>
        <v>0</v>
      </c>
    </row>
    <row r="4566" spans="1:24" ht="33" customHeight="1" x14ac:dyDescent="0.4">
      <c r="A4566" s="124">
        <v>75930547</v>
      </c>
      <c r="B4566" s="51" t="s">
        <v>424</v>
      </c>
      <c r="C4566" s="51" t="s">
        <v>457</v>
      </c>
      <c r="D45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66" s="118" t="s">
        <v>5028</v>
      </c>
      <c r="F4566" s="75" t="s">
        <v>526</v>
      </c>
      <c r="G45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66" s="77">
        <v>20</v>
      </c>
      <c r="J4566" s="52">
        <v>5.7777799999999999</v>
      </c>
      <c r="K4566" s="53">
        <f>Tabla3[[#This Row],[PRECIOS]]-Tabla3[[#This Row],[PRECIOS]]*10%</f>
        <v>5.2000019999999996</v>
      </c>
      <c r="L4566" s="101"/>
      <c r="M4566" s="54"/>
      <c r="N4566" s="55">
        <f>IFERROR(Tabla3[[#This Row],[PRECIOS]]-Tabla3[[#This Row],[PRECIOS]]*Tabla3[[#This Row],[% PRODUCTO]]," ")</f>
        <v>5.7777799999999999</v>
      </c>
      <c r="O4566" s="54"/>
      <c r="P4566" s="55">
        <f>IFERROR(Tabla3[[#This Row],[OCULTAR2]]-Tabla3[[#This Row],[OCULTAR2]]*Tabla3[[#This Row],[% LÍNEA]]," ")</f>
        <v>5.7777799999999999</v>
      </c>
      <c r="Q4566" s="56">
        <f>IFERROR(Tabla3[[#This Row],[% PRODUCTO]]+Tabla3[[#This Row],[% LÍNEA]]," ")</f>
        <v>0</v>
      </c>
      <c r="R4566" s="53">
        <f>Tabla3[[#This Row],[OCULTAR3]]</f>
        <v>5.7777799999999999</v>
      </c>
      <c r="S4566" s="53">
        <f>Tabla3[[#This Row],[PRECIO SIN %]]-Tabla3[[#This Row],[PRECIO SIN %]]*10%</f>
        <v>5.2000019999999996</v>
      </c>
      <c r="T4566" s="80">
        <f>(Tabla3[[#This Row],[PRECIO CON DESCT.]]-(Tabla3[[#This Row],[PRECIO CON DESCT.]]*$T$6))</f>
        <v>3.2760012599999997</v>
      </c>
      <c r="U4566" s="96"/>
      <c r="V4566" s="94">
        <f>Tabla3[[#This Row],[PRECIO %      en $]]*Tabla3[[#This Row],[PEDIDO ]]</f>
        <v>0</v>
      </c>
      <c r="W4566" s="57">
        <f>Tabla3[[#This Row],[PRECIO CON DESCT.]]*Tabla3[[#This Row],[PEDIDO ]]</f>
        <v>0</v>
      </c>
      <c r="X4566" s="58">
        <f>Tabla3[[#This Row],[PRECIO SIN %]]*Tabla3[[#This Row],[PEDIDO ]]</f>
        <v>0</v>
      </c>
    </row>
    <row r="4567" spans="1:24" ht="33" customHeight="1" x14ac:dyDescent="0.4">
      <c r="A4567" s="124">
        <v>75930523</v>
      </c>
      <c r="B4567" s="51" t="s">
        <v>424</v>
      </c>
      <c r="C4567" s="51" t="s">
        <v>457</v>
      </c>
      <c r="D45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67" s="118" t="s">
        <v>5029</v>
      </c>
      <c r="F4567" s="75" t="s">
        <v>526</v>
      </c>
      <c r="G45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67" s="77">
        <v>172</v>
      </c>
      <c r="J4567" s="52">
        <v>3.6</v>
      </c>
      <c r="K4567" s="53">
        <f>Tabla3[[#This Row],[PRECIOS]]-Tabla3[[#This Row],[PRECIOS]]*10%</f>
        <v>3.24</v>
      </c>
      <c r="L4567" s="101"/>
      <c r="M4567" s="54"/>
      <c r="N4567" s="55">
        <f>IFERROR(Tabla3[[#This Row],[PRECIOS]]-Tabla3[[#This Row],[PRECIOS]]*Tabla3[[#This Row],[% PRODUCTO]]," ")</f>
        <v>3.6</v>
      </c>
      <c r="O4567" s="54"/>
      <c r="P4567" s="55">
        <f>IFERROR(Tabla3[[#This Row],[OCULTAR2]]-Tabla3[[#This Row],[OCULTAR2]]*Tabla3[[#This Row],[% LÍNEA]]," ")</f>
        <v>3.6</v>
      </c>
      <c r="Q4567" s="56">
        <f>IFERROR(Tabla3[[#This Row],[% PRODUCTO]]+Tabla3[[#This Row],[% LÍNEA]]," ")</f>
        <v>0</v>
      </c>
      <c r="R4567" s="53">
        <f>Tabla3[[#This Row],[OCULTAR3]]</f>
        <v>3.6</v>
      </c>
      <c r="S4567" s="53">
        <f>Tabla3[[#This Row],[PRECIO SIN %]]-Tabla3[[#This Row],[PRECIO SIN %]]*10%</f>
        <v>3.24</v>
      </c>
      <c r="T4567" s="80">
        <f>(Tabla3[[#This Row],[PRECIO CON DESCT.]]-(Tabla3[[#This Row],[PRECIO CON DESCT.]]*$T$6))</f>
        <v>2.0411999999999999</v>
      </c>
      <c r="U4567" s="96"/>
      <c r="V4567" s="94">
        <f>Tabla3[[#This Row],[PRECIO %      en $]]*Tabla3[[#This Row],[PEDIDO ]]</f>
        <v>0</v>
      </c>
      <c r="W4567" s="57">
        <f>Tabla3[[#This Row],[PRECIO CON DESCT.]]*Tabla3[[#This Row],[PEDIDO ]]</f>
        <v>0</v>
      </c>
      <c r="X4567" s="58">
        <f>Tabla3[[#This Row],[PRECIO SIN %]]*Tabla3[[#This Row],[PEDIDO ]]</f>
        <v>0</v>
      </c>
    </row>
    <row r="4568" spans="1:24" ht="33" customHeight="1" x14ac:dyDescent="0.4">
      <c r="A4568" s="125">
        <v>75930516</v>
      </c>
      <c r="B4568" s="59" t="s">
        <v>424</v>
      </c>
      <c r="C4568" s="59" t="s">
        <v>457</v>
      </c>
      <c r="D45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68" s="119" t="s">
        <v>5030</v>
      </c>
      <c r="F4568" s="76" t="s">
        <v>526</v>
      </c>
      <c r="G45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68" s="78">
        <v>396</v>
      </c>
      <c r="J4568" s="52">
        <v>3.3666700000000001</v>
      </c>
      <c r="K4568" s="60">
        <f>Tabla3[[#This Row],[PRECIOS]]-Tabla3[[#This Row],[PRECIOS]]*10%</f>
        <v>3.0300029999999998</v>
      </c>
      <c r="L4568" s="101"/>
      <c r="M4568" s="61"/>
      <c r="N4568" s="55">
        <f>IFERROR(Tabla3[[#This Row],[PRECIOS]]-Tabla3[[#This Row],[PRECIOS]]*Tabla3[[#This Row],[% PRODUCTO]]," ")</f>
        <v>3.3666700000000001</v>
      </c>
      <c r="O4568" s="61"/>
      <c r="P4568" s="55">
        <f>IFERROR(Tabla3[[#This Row],[OCULTAR2]]-Tabla3[[#This Row],[OCULTAR2]]*Tabla3[[#This Row],[% LÍNEA]]," ")</f>
        <v>3.3666700000000001</v>
      </c>
      <c r="Q4568" s="56">
        <f>IFERROR(Tabla3[[#This Row],[% PRODUCTO]]+Tabla3[[#This Row],[% LÍNEA]]," ")</f>
        <v>0</v>
      </c>
      <c r="R4568" s="60">
        <f>Tabla3[[#This Row],[OCULTAR3]]</f>
        <v>3.3666700000000001</v>
      </c>
      <c r="S4568" s="60">
        <f>Tabla3[[#This Row],[PRECIO SIN %]]-Tabla3[[#This Row],[PRECIO SIN %]]*10%</f>
        <v>3.0300029999999998</v>
      </c>
      <c r="T4568" s="80">
        <f>(Tabla3[[#This Row],[PRECIO CON DESCT.]]-(Tabla3[[#This Row],[PRECIO CON DESCT.]]*$T$6))</f>
        <v>1.9089018899999999</v>
      </c>
      <c r="U4568" s="96"/>
      <c r="V4568" s="94">
        <f>Tabla3[[#This Row],[PRECIO %      en $]]*Tabla3[[#This Row],[PEDIDO ]]</f>
        <v>0</v>
      </c>
      <c r="W4568" s="57">
        <f>Tabla3[[#This Row],[PRECIO CON DESCT.]]*Tabla3[[#This Row],[PEDIDO ]]</f>
        <v>0</v>
      </c>
      <c r="X4568" s="58">
        <f>Tabla3[[#This Row],[PRECIO SIN %]]*Tabla3[[#This Row],[PEDIDO ]]</f>
        <v>0</v>
      </c>
    </row>
    <row r="4569" spans="1:24" ht="33" customHeight="1" x14ac:dyDescent="0.4">
      <c r="A4569" s="124">
        <v>7441008154600</v>
      </c>
      <c r="B4569" s="51" t="s">
        <v>424</v>
      </c>
      <c r="C4569" s="51" t="s">
        <v>497</v>
      </c>
      <c r="D45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69" s="118" t="s">
        <v>5031</v>
      </c>
      <c r="F4569" s="75" t="s">
        <v>526</v>
      </c>
      <c r="G45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45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4569" s="77">
        <v>56</v>
      </c>
      <c r="J4569" s="52">
        <v>6.6444400000000003</v>
      </c>
      <c r="K4569" s="53">
        <f>Tabla3[[#This Row],[PRECIOS]]-Tabla3[[#This Row],[PRECIOS]]*10%</f>
        <v>5.9799959999999999</v>
      </c>
      <c r="L4569" s="101"/>
      <c r="M4569" s="54"/>
      <c r="N4569" s="55">
        <f>IFERROR(Tabla3[[#This Row],[PRECIOS]]-Tabla3[[#This Row],[PRECIOS]]*Tabla3[[#This Row],[% PRODUCTO]]," ")</f>
        <v>6.6444400000000003</v>
      </c>
      <c r="O4569" s="54">
        <v>0.03</v>
      </c>
      <c r="P4569" s="55">
        <f>IFERROR(Tabla3[[#This Row],[OCULTAR2]]-Tabla3[[#This Row],[OCULTAR2]]*Tabla3[[#This Row],[% LÍNEA]]," ")</f>
        <v>6.4451068000000005</v>
      </c>
      <c r="Q4569" s="56">
        <f>IFERROR(Tabla3[[#This Row],[% PRODUCTO]]+Tabla3[[#This Row],[% LÍNEA]]," ")</f>
        <v>0.03</v>
      </c>
      <c r="R4569" s="53">
        <f>Tabla3[[#This Row],[OCULTAR3]]</f>
        <v>6.4451068000000005</v>
      </c>
      <c r="S4569" s="53">
        <f>Tabla3[[#This Row],[PRECIO SIN %]]-Tabla3[[#This Row],[PRECIO SIN %]]*10%</f>
        <v>5.8005961200000007</v>
      </c>
      <c r="T4569" s="80">
        <f>(Tabla3[[#This Row],[PRECIO CON DESCT.]]-(Tabla3[[#This Row],[PRECIO CON DESCT.]]*$T$6))</f>
        <v>3.6543755556000006</v>
      </c>
      <c r="U4569" s="96"/>
      <c r="V4569" s="94">
        <f>Tabla3[[#This Row],[PRECIO %      en $]]*Tabla3[[#This Row],[PEDIDO ]]</f>
        <v>0</v>
      </c>
      <c r="W4569" s="57">
        <f>Tabla3[[#This Row],[PRECIO CON DESCT.]]*Tabla3[[#This Row],[PEDIDO ]]</f>
        <v>0</v>
      </c>
      <c r="X4569" s="58">
        <f>Tabla3[[#This Row],[PRECIO SIN %]]*Tabla3[[#This Row],[PEDIDO ]]</f>
        <v>0</v>
      </c>
    </row>
    <row r="4570" spans="1:24" ht="33" customHeight="1" x14ac:dyDescent="0.4">
      <c r="A4570" s="124">
        <v>7702027435508</v>
      </c>
      <c r="B4570" s="51" t="s">
        <v>424</v>
      </c>
      <c r="C4570" s="51" t="s">
        <v>462</v>
      </c>
      <c r="D45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70" s="118" t="s">
        <v>5032</v>
      </c>
      <c r="F4570" s="75" t="s">
        <v>526</v>
      </c>
      <c r="G45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70" s="77">
        <v>42</v>
      </c>
      <c r="J4570" s="52">
        <v>7.6555600000000004</v>
      </c>
      <c r="K4570" s="53">
        <f>Tabla3[[#This Row],[PRECIOS]]-Tabla3[[#This Row],[PRECIOS]]*10%</f>
        <v>6.8900040000000002</v>
      </c>
      <c r="L4570" s="101"/>
      <c r="M4570" s="54"/>
      <c r="N4570" s="55">
        <f>IFERROR(Tabla3[[#This Row],[PRECIOS]]-Tabla3[[#This Row],[PRECIOS]]*Tabla3[[#This Row],[% PRODUCTO]]," ")</f>
        <v>7.6555600000000004</v>
      </c>
      <c r="O4570" s="54"/>
      <c r="P4570" s="55">
        <f>IFERROR(Tabla3[[#This Row],[OCULTAR2]]-Tabla3[[#This Row],[OCULTAR2]]*Tabla3[[#This Row],[% LÍNEA]]," ")</f>
        <v>7.6555600000000004</v>
      </c>
      <c r="Q4570" s="56">
        <f>IFERROR(Tabla3[[#This Row],[% PRODUCTO]]+Tabla3[[#This Row],[% LÍNEA]]," ")</f>
        <v>0</v>
      </c>
      <c r="R4570" s="53">
        <f>Tabla3[[#This Row],[OCULTAR3]]</f>
        <v>7.6555600000000004</v>
      </c>
      <c r="S4570" s="53">
        <f>Tabla3[[#This Row],[PRECIO SIN %]]-Tabla3[[#This Row],[PRECIO SIN %]]*10%</f>
        <v>6.8900040000000002</v>
      </c>
      <c r="T4570" s="80">
        <f>(Tabla3[[#This Row],[PRECIO CON DESCT.]]-(Tabla3[[#This Row],[PRECIO CON DESCT.]]*$T$6))</f>
        <v>4.3407025200000007</v>
      </c>
      <c r="U4570" s="96"/>
      <c r="V4570" s="94">
        <f>Tabla3[[#This Row],[PRECIO %      en $]]*Tabla3[[#This Row],[PEDIDO ]]</f>
        <v>0</v>
      </c>
      <c r="W4570" s="57">
        <f>Tabla3[[#This Row],[PRECIO CON DESCT.]]*Tabla3[[#This Row],[PEDIDO ]]</f>
        <v>0</v>
      </c>
      <c r="X4570" s="58">
        <f>Tabla3[[#This Row],[PRECIO SIN %]]*Tabla3[[#This Row],[PEDIDO ]]</f>
        <v>0</v>
      </c>
    </row>
    <row r="4571" spans="1:24" ht="33" customHeight="1" x14ac:dyDescent="0.4">
      <c r="A4571" s="125">
        <v>733739107961</v>
      </c>
      <c r="B4571" s="59" t="s">
        <v>424</v>
      </c>
      <c r="C4571" s="59" t="s">
        <v>439</v>
      </c>
      <c r="D45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71" s="119" t="s">
        <v>5033</v>
      </c>
      <c r="F4571" s="76" t="s">
        <v>537</v>
      </c>
      <c r="G45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71" s="78">
        <v>9</v>
      </c>
      <c r="J4571" s="52">
        <v>17.38889</v>
      </c>
      <c r="K4571" s="60">
        <f>Tabla3[[#This Row],[PRECIOS]]-Tabla3[[#This Row],[PRECIOS]]*10%</f>
        <v>15.650001</v>
      </c>
      <c r="L4571" s="101"/>
      <c r="M4571" s="61"/>
      <c r="N4571" s="55">
        <f>IFERROR(Tabla3[[#This Row],[PRECIOS]]-Tabla3[[#This Row],[PRECIOS]]*Tabla3[[#This Row],[% PRODUCTO]]," ")</f>
        <v>17.38889</v>
      </c>
      <c r="O4571" s="61"/>
      <c r="P4571" s="55">
        <f>IFERROR(Tabla3[[#This Row],[OCULTAR2]]-Tabla3[[#This Row],[OCULTAR2]]*Tabla3[[#This Row],[% LÍNEA]]," ")</f>
        <v>17.38889</v>
      </c>
      <c r="Q4571" s="56">
        <f>IFERROR(Tabla3[[#This Row],[% PRODUCTO]]+Tabla3[[#This Row],[% LÍNEA]]," ")</f>
        <v>0</v>
      </c>
      <c r="R4571" s="60">
        <f>Tabla3[[#This Row],[OCULTAR3]]</f>
        <v>17.38889</v>
      </c>
      <c r="S4571" s="60">
        <f>Tabla3[[#This Row],[PRECIO SIN %]]-Tabla3[[#This Row],[PRECIO SIN %]]*10%</f>
        <v>15.650001</v>
      </c>
      <c r="T4571" s="80">
        <f>(Tabla3[[#This Row],[PRECIO CON DESCT.]]-(Tabla3[[#This Row],[PRECIO CON DESCT.]]*$T$6))</f>
        <v>9.8595006299999994</v>
      </c>
      <c r="U4571" s="96"/>
      <c r="V4571" s="94">
        <f>Tabla3[[#This Row],[PRECIO %      en $]]*Tabla3[[#This Row],[PEDIDO ]]</f>
        <v>0</v>
      </c>
      <c r="W4571" s="57">
        <f>Tabla3[[#This Row],[PRECIO CON DESCT.]]*Tabla3[[#This Row],[PEDIDO ]]</f>
        <v>0</v>
      </c>
      <c r="X4571" s="58">
        <f>Tabla3[[#This Row],[PRECIO SIN %]]*Tabla3[[#This Row],[PEDIDO ]]</f>
        <v>0</v>
      </c>
    </row>
    <row r="4572" spans="1:24" ht="33" customHeight="1" x14ac:dyDescent="0.4">
      <c r="A4572" s="124">
        <v>8426420078603</v>
      </c>
      <c r="B4572" s="51" t="s">
        <v>424</v>
      </c>
      <c r="C4572" s="51" t="s">
        <v>197</v>
      </c>
      <c r="D45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72" s="118" t="s">
        <v>5034</v>
      </c>
      <c r="F4572" s="75" t="s">
        <v>526</v>
      </c>
      <c r="G45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72" s="77">
        <v>1</v>
      </c>
      <c r="J4572" s="52">
        <v>11.11</v>
      </c>
      <c r="K4572" s="53">
        <f>Tabla3[[#This Row],[PRECIOS]]-Tabla3[[#This Row],[PRECIOS]]*10%</f>
        <v>9.9989999999999988</v>
      </c>
      <c r="L4572" s="101"/>
      <c r="M4572" s="54"/>
      <c r="N4572" s="55">
        <f>IFERROR(Tabla3[[#This Row],[PRECIOS]]-Tabla3[[#This Row],[PRECIOS]]*Tabla3[[#This Row],[% PRODUCTO]]," ")</f>
        <v>11.11</v>
      </c>
      <c r="O4572" s="54"/>
      <c r="P4572" s="55">
        <f>IFERROR(Tabla3[[#This Row],[OCULTAR2]]-Tabla3[[#This Row],[OCULTAR2]]*Tabla3[[#This Row],[% LÍNEA]]," ")</f>
        <v>11.11</v>
      </c>
      <c r="Q4572" s="56">
        <f>IFERROR(Tabla3[[#This Row],[% PRODUCTO]]+Tabla3[[#This Row],[% LÍNEA]]," ")</f>
        <v>0</v>
      </c>
      <c r="R4572" s="53">
        <f>Tabla3[[#This Row],[OCULTAR3]]</f>
        <v>11.11</v>
      </c>
      <c r="S4572" s="53">
        <f>Tabla3[[#This Row],[PRECIO SIN %]]-Tabla3[[#This Row],[PRECIO SIN %]]*10%</f>
        <v>9.9989999999999988</v>
      </c>
      <c r="T4572" s="80">
        <f>(Tabla3[[#This Row],[PRECIO CON DESCT.]]-(Tabla3[[#This Row],[PRECIO CON DESCT.]]*$T$6))</f>
        <v>6.2993699999999997</v>
      </c>
      <c r="U4572" s="96"/>
      <c r="V4572" s="94">
        <f>Tabla3[[#This Row],[PRECIO %      en $]]*Tabla3[[#This Row],[PEDIDO ]]</f>
        <v>0</v>
      </c>
      <c r="W4572" s="57">
        <f>Tabla3[[#This Row],[PRECIO CON DESCT.]]*Tabla3[[#This Row],[PEDIDO ]]</f>
        <v>0</v>
      </c>
      <c r="X4572" s="58">
        <f>Tabla3[[#This Row],[PRECIO SIN %]]*Tabla3[[#This Row],[PEDIDO ]]</f>
        <v>0</v>
      </c>
    </row>
    <row r="4573" spans="1:24" ht="33" customHeight="1" x14ac:dyDescent="0.4">
      <c r="A4573" s="124">
        <v>7591619520384</v>
      </c>
      <c r="B4573" s="51" t="s">
        <v>424</v>
      </c>
      <c r="C4573" s="51" t="s">
        <v>156</v>
      </c>
      <c r="D45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73" s="118" t="s">
        <v>5035</v>
      </c>
      <c r="F4573" s="75" t="s">
        <v>537</v>
      </c>
      <c r="G45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73" s="77">
        <v>16</v>
      </c>
      <c r="J4573" s="52">
        <v>8.5333299999999994</v>
      </c>
      <c r="K4573" s="53">
        <f>Tabla3[[#This Row],[PRECIOS]]-Tabla3[[#This Row],[PRECIOS]]*10%</f>
        <v>7.6799969999999993</v>
      </c>
      <c r="L4573" s="101"/>
      <c r="M4573" s="54"/>
      <c r="N4573" s="55">
        <f>IFERROR(Tabla3[[#This Row],[PRECIOS]]-Tabla3[[#This Row],[PRECIOS]]*Tabla3[[#This Row],[% PRODUCTO]]," ")</f>
        <v>8.5333299999999994</v>
      </c>
      <c r="O4573" s="54"/>
      <c r="P4573" s="55">
        <f>IFERROR(Tabla3[[#This Row],[OCULTAR2]]-Tabla3[[#This Row],[OCULTAR2]]*Tabla3[[#This Row],[% LÍNEA]]," ")</f>
        <v>8.5333299999999994</v>
      </c>
      <c r="Q4573" s="56">
        <f>IFERROR(Tabla3[[#This Row],[% PRODUCTO]]+Tabla3[[#This Row],[% LÍNEA]]," ")</f>
        <v>0</v>
      </c>
      <c r="R4573" s="53">
        <f>Tabla3[[#This Row],[OCULTAR3]]</f>
        <v>8.5333299999999994</v>
      </c>
      <c r="S4573" s="53">
        <f>Tabla3[[#This Row],[PRECIO SIN %]]-Tabla3[[#This Row],[PRECIO SIN %]]*10%</f>
        <v>7.6799969999999993</v>
      </c>
      <c r="T4573" s="80">
        <f>(Tabla3[[#This Row],[PRECIO CON DESCT.]]-(Tabla3[[#This Row],[PRECIO CON DESCT.]]*$T$6))</f>
        <v>4.83839811</v>
      </c>
      <c r="U4573" s="96"/>
      <c r="V4573" s="94">
        <f>Tabla3[[#This Row],[PRECIO %      en $]]*Tabla3[[#This Row],[PEDIDO ]]</f>
        <v>0</v>
      </c>
      <c r="W4573" s="57">
        <f>Tabla3[[#This Row],[PRECIO CON DESCT.]]*Tabla3[[#This Row],[PEDIDO ]]</f>
        <v>0</v>
      </c>
      <c r="X4573" s="58">
        <f>Tabla3[[#This Row],[PRECIO SIN %]]*Tabla3[[#This Row],[PEDIDO ]]</f>
        <v>0</v>
      </c>
    </row>
    <row r="4574" spans="1:24" ht="33" customHeight="1" x14ac:dyDescent="0.4">
      <c r="A4574" s="125">
        <v>7597134000790</v>
      </c>
      <c r="B4574" s="59" t="s">
        <v>424</v>
      </c>
      <c r="C4574" s="59" t="s">
        <v>426</v>
      </c>
      <c r="D45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74" s="119" t="s">
        <v>5036</v>
      </c>
      <c r="F4574" s="76" t="s">
        <v>537</v>
      </c>
      <c r="G45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74" s="78">
        <v>110</v>
      </c>
      <c r="J4574" s="52">
        <v>3.2222200000000001</v>
      </c>
      <c r="K4574" s="60">
        <f>Tabla3[[#This Row],[PRECIOS]]-Tabla3[[#This Row],[PRECIOS]]*10%</f>
        <v>2.8999980000000001</v>
      </c>
      <c r="L4574" s="101"/>
      <c r="M4574" s="61"/>
      <c r="N4574" s="55">
        <f>IFERROR(Tabla3[[#This Row],[PRECIOS]]-Tabla3[[#This Row],[PRECIOS]]*Tabla3[[#This Row],[% PRODUCTO]]," ")</f>
        <v>3.2222200000000001</v>
      </c>
      <c r="O4574" s="61"/>
      <c r="P4574" s="55">
        <f>IFERROR(Tabla3[[#This Row],[OCULTAR2]]-Tabla3[[#This Row],[OCULTAR2]]*Tabla3[[#This Row],[% LÍNEA]]," ")</f>
        <v>3.2222200000000001</v>
      </c>
      <c r="Q4574" s="56">
        <f>IFERROR(Tabla3[[#This Row],[% PRODUCTO]]+Tabla3[[#This Row],[% LÍNEA]]," ")</f>
        <v>0</v>
      </c>
      <c r="R4574" s="60">
        <f>Tabla3[[#This Row],[OCULTAR3]]</f>
        <v>3.2222200000000001</v>
      </c>
      <c r="S4574" s="60">
        <f>Tabla3[[#This Row],[PRECIO SIN %]]-Tabla3[[#This Row],[PRECIO SIN %]]*10%</f>
        <v>2.8999980000000001</v>
      </c>
      <c r="T4574" s="80">
        <f>(Tabla3[[#This Row],[PRECIO CON DESCT.]]-(Tabla3[[#This Row],[PRECIO CON DESCT.]]*$T$6))</f>
        <v>1.8269987400000001</v>
      </c>
      <c r="U4574" s="96"/>
      <c r="V4574" s="94">
        <f>Tabla3[[#This Row],[PRECIO %      en $]]*Tabla3[[#This Row],[PEDIDO ]]</f>
        <v>0</v>
      </c>
      <c r="W4574" s="57">
        <f>Tabla3[[#This Row],[PRECIO CON DESCT.]]*Tabla3[[#This Row],[PEDIDO ]]</f>
        <v>0</v>
      </c>
      <c r="X4574" s="58">
        <f>Tabla3[[#This Row],[PRECIO SIN %]]*Tabla3[[#This Row],[PEDIDO ]]</f>
        <v>0</v>
      </c>
    </row>
    <row r="4575" spans="1:24" ht="33" customHeight="1" x14ac:dyDescent="0.4">
      <c r="A4575" s="124">
        <v>7591353516605</v>
      </c>
      <c r="B4575" s="51" t="s">
        <v>424</v>
      </c>
      <c r="C4575" s="51" t="s">
        <v>400</v>
      </c>
      <c r="D45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75" s="118" t="s">
        <v>5037</v>
      </c>
      <c r="F4575" s="75" t="s">
        <v>526</v>
      </c>
      <c r="G45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75" s="77">
        <v>319</v>
      </c>
      <c r="J4575" s="52">
        <v>3.78</v>
      </c>
      <c r="K4575" s="53">
        <f>Tabla3[[#This Row],[PRECIOS]]-Tabla3[[#This Row],[PRECIOS]]*10%</f>
        <v>3.4019999999999997</v>
      </c>
      <c r="L4575" s="101"/>
      <c r="M4575" s="54"/>
      <c r="N4575" s="55">
        <f>IFERROR(Tabla3[[#This Row],[PRECIOS]]-Tabla3[[#This Row],[PRECIOS]]*Tabla3[[#This Row],[% PRODUCTO]]," ")</f>
        <v>3.78</v>
      </c>
      <c r="O4575" s="54"/>
      <c r="P4575" s="55">
        <f>IFERROR(Tabla3[[#This Row],[OCULTAR2]]-Tabla3[[#This Row],[OCULTAR2]]*Tabla3[[#This Row],[% LÍNEA]]," ")</f>
        <v>3.78</v>
      </c>
      <c r="Q4575" s="56">
        <f>IFERROR(Tabla3[[#This Row],[% PRODUCTO]]+Tabla3[[#This Row],[% LÍNEA]]," ")</f>
        <v>0</v>
      </c>
      <c r="R4575" s="53">
        <f>Tabla3[[#This Row],[OCULTAR3]]</f>
        <v>3.78</v>
      </c>
      <c r="S4575" s="53">
        <f>Tabla3[[#This Row],[PRECIO SIN %]]-Tabla3[[#This Row],[PRECIO SIN %]]*10%</f>
        <v>3.4019999999999997</v>
      </c>
      <c r="T4575" s="80">
        <f>(Tabla3[[#This Row],[PRECIO CON DESCT.]]-(Tabla3[[#This Row],[PRECIO CON DESCT.]]*$T$6))</f>
        <v>2.1432599999999997</v>
      </c>
      <c r="U4575" s="96"/>
      <c r="V4575" s="94">
        <f>Tabla3[[#This Row],[PRECIO %      en $]]*Tabla3[[#This Row],[PEDIDO ]]</f>
        <v>0</v>
      </c>
      <c r="W4575" s="57">
        <f>Tabla3[[#This Row],[PRECIO CON DESCT.]]*Tabla3[[#This Row],[PEDIDO ]]</f>
        <v>0</v>
      </c>
      <c r="X4575" s="58">
        <f>Tabla3[[#This Row],[PRECIO SIN %]]*Tabla3[[#This Row],[PEDIDO ]]</f>
        <v>0</v>
      </c>
    </row>
    <row r="4576" spans="1:24" ht="33" customHeight="1" x14ac:dyDescent="0.4">
      <c r="A4576" s="124">
        <v>7591061640081</v>
      </c>
      <c r="B4576" s="51" t="s">
        <v>424</v>
      </c>
      <c r="C4576" s="51" t="s">
        <v>425</v>
      </c>
      <c r="D45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76" s="118" t="s">
        <v>5038</v>
      </c>
      <c r="F4576" s="75" t="s">
        <v>526</v>
      </c>
      <c r="G45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76" s="77">
        <v>160</v>
      </c>
      <c r="J4576" s="52">
        <v>2.48889</v>
      </c>
      <c r="K4576" s="53">
        <f>Tabla3[[#This Row],[PRECIOS]]-Tabla3[[#This Row],[PRECIOS]]*10%</f>
        <v>2.2400009999999999</v>
      </c>
      <c r="L4576" s="101"/>
      <c r="M4576" s="54"/>
      <c r="N4576" s="55">
        <f>IFERROR(Tabla3[[#This Row],[PRECIOS]]-Tabla3[[#This Row],[PRECIOS]]*Tabla3[[#This Row],[% PRODUCTO]]," ")</f>
        <v>2.48889</v>
      </c>
      <c r="O4576" s="54"/>
      <c r="P4576" s="55">
        <f>IFERROR(Tabla3[[#This Row],[OCULTAR2]]-Tabla3[[#This Row],[OCULTAR2]]*Tabla3[[#This Row],[% LÍNEA]]," ")</f>
        <v>2.48889</v>
      </c>
      <c r="Q4576" s="56">
        <f>IFERROR(Tabla3[[#This Row],[% PRODUCTO]]+Tabla3[[#This Row],[% LÍNEA]]," ")</f>
        <v>0</v>
      </c>
      <c r="R4576" s="53">
        <f>Tabla3[[#This Row],[OCULTAR3]]</f>
        <v>2.48889</v>
      </c>
      <c r="S4576" s="53">
        <f>Tabla3[[#This Row],[PRECIO SIN %]]-Tabla3[[#This Row],[PRECIO SIN %]]*10%</f>
        <v>2.2400009999999999</v>
      </c>
      <c r="T4576" s="80">
        <f>(Tabla3[[#This Row],[PRECIO CON DESCT.]]-(Tabla3[[#This Row],[PRECIO CON DESCT.]]*$T$6))</f>
        <v>1.41120063</v>
      </c>
      <c r="U4576" s="96"/>
      <c r="V4576" s="94">
        <f>Tabla3[[#This Row],[PRECIO %      en $]]*Tabla3[[#This Row],[PEDIDO ]]</f>
        <v>0</v>
      </c>
      <c r="W4576" s="57">
        <f>Tabla3[[#This Row],[PRECIO CON DESCT.]]*Tabla3[[#This Row],[PEDIDO ]]</f>
        <v>0</v>
      </c>
      <c r="X4576" s="58">
        <f>Tabla3[[#This Row],[PRECIO SIN %]]*Tabla3[[#This Row],[PEDIDO ]]</f>
        <v>0</v>
      </c>
    </row>
    <row r="4577" spans="1:24" ht="33" customHeight="1" x14ac:dyDescent="0.4">
      <c r="A4577" s="125">
        <v>7591353700059</v>
      </c>
      <c r="B4577" s="59" t="s">
        <v>424</v>
      </c>
      <c r="C4577" s="59" t="s">
        <v>400</v>
      </c>
      <c r="D45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77" s="119" t="s">
        <v>5039</v>
      </c>
      <c r="F4577" s="76" t="s">
        <v>526</v>
      </c>
      <c r="G45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77" s="78">
        <v>135</v>
      </c>
      <c r="J4577" s="52">
        <v>3.2777799999999999</v>
      </c>
      <c r="K4577" s="60">
        <f>Tabla3[[#This Row],[PRECIOS]]-Tabla3[[#This Row],[PRECIOS]]*10%</f>
        <v>2.950002</v>
      </c>
      <c r="L4577" s="101"/>
      <c r="M4577" s="61"/>
      <c r="N4577" s="55">
        <f>IFERROR(Tabla3[[#This Row],[PRECIOS]]-Tabla3[[#This Row],[PRECIOS]]*Tabla3[[#This Row],[% PRODUCTO]]," ")</f>
        <v>3.2777799999999999</v>
      </c>
      <c r="O4577" s="61"/>
      <c r="P4577" s="55">
        <f>IFERROR(Tabla3[[#This Row],[OCULTAR2]]-Tabla3[[#This Row],[OCULTAR2]]*Tabla3[[#This Row],[% LÍNEA]]," ")</f>
        <v>3.2777799999999999</v>
      </c>
      <c r="Q4577" s="56">
        <f>IFERROR(Tabla3[[#This Row],[% PRODUCTO]]+Tabla3[[#This Row],[% LÍNEA]]," ")</f>
        <v>0</v>
      </c>
      <c r="R4577" s="60">
        <f>Tabla3[[#This Row],[OCULTAR3]]</f>
        <v>3.2777799999999999</v>
      </c>
      <c r="S4577" s="60">
        <f>Tabla3[[#This Row],[PRECIO SIN %]]-Tabla3[[#This Row],[PRECIO SIN %]]*10%</f>
        <v>2.950002</v>
      </c>
      <c r="T4577" s="80">
        <f>(Tabla3[[#This Row],[PRECIO CON DESCT.]]-(Tabla3[[#This Row],[PRECIO CON DESCT.]]*$T$6))</f>
        <v>1.8585012599999999</v>
      </c>
      <c r="U4577" s="96"/>
      <c r="V4577" s="94">
        <f>Tabla3[[#This Row],[PRECIO %      en $]]*Tabla3[[#This Row],[PEDIDO ]]</f>
        <v>0</v>
      </c>
      <c r="W4577" s="57">
        <f>Tabla3[[#This Row],[PRECIO CON DESCT.]]*Tabla3[[#This Row],[PEDIDO ]]</f>
        <v>0</v>
      </c>
      <c r="X4577" s="58">
        <f>Tabla3[[#This Row],[PRECIO SIN %]]*Tabla3[[#This Row],[PEDIDO ]]</f>
        <v>0</v>
      </c>
    </row>
    <row r="4578" spans="1:24" ht="33" customHeight="1" x14ac:dyDescent="0.4">
      <c r="A4578" s="124">
        <v>7591061640609</v>
      </c>
      <c r="B4578" s="51" t="s">
        <v>424</v>
      </c>
      <c r="C4578" s="51" t="s">
        <v>425</v>
      </c>
      <c r="D45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78" s="118" t="s">
        <v>5040</v>
      </c>
      <c r="F4578" s="75" t="s">
        <v>526</v>
      </c>
      <c r="G45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78" s="77">
        <v>32</v>
      </c>
      <c r="J4578" s="52">
        <v>1.48889</v>
      </c>
      <c r="K4578" s="53">
        <f>Tabla3[[#This Row],[PRECIOS]]-Tabla3[[#This Row],[PRECIOS]]*10%</f>
        <v>1.340001</v>
      </c>
      <c r="L4578" s="101"/>
      <c r="M4578" s="54"/>
      <c r="N4578" s="55">
        <f>IFERROR(Tabla3[[#This Row],[PRECIOS]]-Tabla3[[#This Row],[PRECIOS]]*Tabla3[[#This Row],[% PRODUCTO]]," ")</f>
        <v>1.48889</v>
      </c>
      <c r="O4578" s="54"/>
      <c r="P4578" s="55">
        <f>IFERROR(Tabla3[[#This Row],[OCULTAR2]]-Tabla3[[#This Row],[OCULTAR2]]*Tabla3[[#This Row],[% LÍNEA]]," ")</f>
        <v>1.48889</v>
      </c>
      <c r="Q4578" s="56">
        <f>IFERROR(Tabla3[[#This Row],[% PRODUCTO]]+Tabla3[[#This Row],[% LÍNEA]]," ")</f>
        <v>0</v>
      </c>
      <c r="R4578" s="53">
        <f>Tabla3[[#This Row],[OCULTAR3]]</f>
        <v>1.48889</v>
      </c>
      <c r="S4578" s="53">
        <f>Tabla3[[#This Row],[PRECIO SIN %]]-Tabla3[[#This Row],[PRECIO SIN %]]*10%</f>
        <v>1.340001</v>
      </c>
      <c r="T4578" s="80">
        <f>(Tabla3[[#This Row],[PRECIO CON DESCT.]]-(Tabla3[[#This Row],[PRECIO CON DESCT.]]*$T$6))</f>
        <v>0.84420063000000001</v>
      </c>
      <c r="U4578" s="96"/>
      <c r="V4578" s="94">
        <f>Tabla3[[#This Row],[PRECIO %      en $]]*Tabla3[[#This Row],[PEDIDO ]]</f>
        <v>0</v>
      </c>
      <c r="W4578" s="57">
        <f>Tabla3[[#This Row],[PRECIO CON DESCT.]]*Tabla3[[#This Row],[PEDIDO ]]</f>
        <v>0</v>
      </c>
      <c r="X4578" s="58">
        <f>Tabla3[[#This Row],[PRECIO SIN %]]*Tabla3[[#This Row],[PEDIDO ]]</f>
        <v>0</v>
      </c>
    </row>
    <row r="4579" spans="1:24" ht="33" customHeight="1" x14ac:dyDescent="0.4">
      <c r="A4579" s="124">
        <v>7596273001019</v>
      </c>
      <c r="B4579" s="51" t="s">
        <v>424</v>
      </c>
      <c r="C4579" s="51" t="s">
        <v>501</v>
      </c>
      <c r="D45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79" s="118" t="s">
        <v>5041</v>
      </c>
      <c r="F4579" s="75" t="s">
        <v>526</v>
      </c>
      <c r="G45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79" s="77">
        <v>386</v>
      </c>
      <c r="J4579" s="52">
        <v>1.01111</v>
      </c>
      <c r="K4579" s="53">
        <f>Tabla3[[#This Row],[PRECIOS]]-Tabla3[[#This Row],[PRECIOS]]*10%</f>
        <v>0.909999</v>
      </c>
      <c r="L4579" s="101"/>
      <c r="M4579" s="54"/>
      <c r="N4579" s="55">
        <f>IFERROR(Tabla3[[#This Row],[PRECIOS]]-Tabla3[[#This Row],[PRECIOS]]*Tabla3[[#This Row],[% PRODUCTO]]," ")</f>
        <v>1.01111</v>
      </c>
      <c r="O4579" s="54"/>
      <c r="P4579" s="55">
        <f>IFERROR(Tabla3[[#This Row],[OCULTAR2]]-Tabla3[[#This Row],[OCULTAR2]]*Tabla3[[#This Row],[% LÍNEA]]," ")</f>
        <v>1.01111</v>
      </c>
      <c r="Q4579" s="56">
        <f>IFERROR(Tabla3[[#This Row],[% PRODUCTO]]+Tabla3[[#This Row],[% LÍNEA]]," ")</f>
        <v>0</v>
      </c>
      <c r="R4579" s="53">
        <f>Tabla3[[#This Row],[OCULTAR3]]</f>
        <v>1.01111</v>
      </c>
      <c r="S4579" s="53">
        <f>Tabla3[[#This Row],[PRECIO SIN %]]-Tabla3[[#This Row],[PRECIO SIN %]]*10%</f>
        <v>0.909999</v>
      </c>
      <c r="T4579" s="80">
        <f>(Tabla3[[#This Row],[PRECIO CON DESCT.]]-(Tabla3[[#This Row],[PRECIO CON DESCT.]]*$T$6))</f>
        <v>0.57329936999999997</v>
      </c>
      <c r="U4579" s="96"/>
      <c r="V4579" s="94">
        <f>Tabla3[[#This Row],[PRECIO %      en $]]*Tabla3[[#This Row],[PEDIDO ]]</f>
        <v>0</v>
      </c>
      <c r="W4579" s="57">
        <f>Tabla3[[#This Row],[PRECIO CON DESCT.]]*Tabla3[[#This Row],[PEDIDO ]]</f>
        <v>0</v>
      </c>
      <c r="X4579" s="58">
        <f>Tabla3[[#This Row],[PRECIO SIN %]]*Tabla3[[#This Row],[PEDIDO ]]</f>
        <v>0</v>
      </c>
    </row>
    <row r="4580" spans="1:24" ht="33" customHeight="1" x14ac:dyDescent="0.4">
      <c r="A4580" s="125">
        <v>7596273001002</v>
      </c>
      <c r="B4580" s="59" t="s">
        <v>424</v>
      </c>
      <c r="C4580" s="59" t="s">
        <v>501</v>
      </c>
      <c r="D45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80" s="119" t="s">
        <v>5042</v>
      </c>
      <c r="F4580" s="76" t="s">
        <v>526</v>
      </c>
      <c r="G45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80" s="78">
        <v>160</v>
      </c>
      <c r="J4580" s="52">
        <v>1.5555600000000001</v>
      </c>
      <c r="K4580" s="60">
        <f>Tabla3[[#This Row],[PRECIOS]]-Tabla3[[#This Row],[PRECIOS]]*10%</f>
        <v>1.400004</v>
      </c>
      <c r="L4580" s="101"/>
      <c r="M4580" s="61"/>
      <c r="N4580" s="55">
        <f>IFERROR(Tabla3[[#This Row],[PRECIOS]]-Tabla3[[#This Row],[PRECIOS]]*Tabla3[[#This Row],[% PRODUCTO]]," ")</f>
        <v>1.5555600000000001</v>
      </c>
      <c r="O4580" s="61"/>
      <c r="P4580" s="55">
        <f>IFERROR(Tabla3[[#This Row],[OCULTAR2]]-Tabla3[[#This Row],[OCULTAR2]]*Tabla3[[#This Row],[% LÍNEA]]," ")</f>
        <v>1.5555600000000001</v>
      </c>
      <c r="Q4580" s="56">
        <f>IFERROR(Tabla3[[#This Row],[% PRODUCTO]]+Tabla3[[#This Row],[% LÍNEA]]," ")</f>
        <v>0</v>
      </c>
      <c r="R4580" s="60">
        <f>Tabla3[[#This Row],[OCULTAR3]]</f>
        <v>1.5555600000000001</v>
      </c>
      <c r="S4580" s="60">
        <f>Tabla3[[#This Row],[PRECIO SIN %]]-Tabla3[[#This Row],[PRECIO SIN %]]*10%</f>
        <v>1.400004</v>
      </c>
      <c r="T4580" s="80">
        <f>(Tabla3[[#This Row],[PRECIO CON DESCT.]]-(Tabla3[[#This Row],[PRECIO CON DESCT.]]*$T$6))</f>
        <v>0.88200252000000001</v>
      </c>
      <c r="U4580" s="96"/>
      <c r="V4580" s="94">
        <f>Tabla3[[#This Row],[PRECIO %      en $]]*Tabla3[[#This Row],[PEDIDO ]]</f>
        <v>0</v>
      </c>
      <c r="W4580" s="57">
        <f>Tabla3[[#This Row],[PRECIO CON DESCT.]]*Tabla3[[#This Row],[PEDIDO ]]</f>
        <v>0</v>
      </c>
      <c r="X4580" s="58">
        <f>Tabla3[[#This Row],[PRECIO SIN %]]*Tabla3[[#This Row],[PEDIDO ]]</f>
        <v>0</v>
      </c>
    </row>
    <row r="4581" spans="1:24" ht="33" customHeight="1" x14ac:dyDescent="0.4">
      <c r="A4581" s="124">
        <v>8693744617478</v>
      </c>
      <c r="B4581" s="51" t="s">
        <v>424</v>
      </c>
      <c r="C4581" s="51" t="s">
        <v>502</v>
      </c>
      <c r="D45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581" s="118" t="s">
        <v>5043</v>
      </c>
      <c r="F4581" s="75" t="s">
        <v>526</v>
      </c>
      <c r="G45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581" s="77">
        <v>20</v>
      </c>
      <c r="J4581" s="52">
        <v>1</v>
      </c>
      <c r="K4581" s="53">
        <f>Tabla3[[#This Row],[PRECIOS]]-Tabla3[[#This Row],[PRECIOS]]*10%</f>
        <v>0.9</v>
      </c>
      <c r="L4581" s="101" t="s">
        <v>5327</v>
      </c>
      <c r="M4581" s="54"/>
      <c r="N4581" s="55">
        <f>IFERROR(Tabla3[[#This Row],[PRECIOS]]-Tabla3[[#This Row],[PRECIOS]]*Tabla3[[#This Row],[% PRODUCTO]]," ")</f>
        <v>1</v>
      </c>
      <c r="O4581" s="54"/>
      <c r="P4581" s="55">
        <f>IFERROR(Tabla3[[#This Row],[OCULTAR2]]-Tabla3[[#This Row],[OCULTAR2]]*Tabla3[[#This Row],[% LÍNEA]]," ")</f>
        <v>1</v>
      </c>
      <c r="Q4581" s="56">
        <f>IFERROR(Tabla3[[#This Row],[% PRODUCTO]]+Tabla3[[#This Row],[% LÍNEA]]," ")</f>
        <v>0</v>
      </c>
      <c r="R4581" s="53">
        <f>Tabla3[[#This Row],[OCULTAR3]]</f>
        <v>1</v>
      </c>
      <c r="S4581" s="53">
        <f>Tabla3[[#This Row],[PRECIO SIN %]]-Tabla3[[#This Row],[PRECIO SIN %]]*10%</f>
        <v>0.9</v>
      </c>
      <c r="T4581" s="80">
        <f>(Tabla3[[#This Row],[PRECIO CON DESCT.]]-(Tabla3[[#This Row],[PRECIO CON DESCT.]]*$T$6))</f>
        <v>0.56699999999999995</v>
      </c>
      <c r="U4581" s="96"/>
      <c r="V4581" s="94">
        <f>Tabla3[[#This Row],[PRECIO %      en $]]*Tabla3[[#This Row],[PEDIDO ]]</f>
        <v>0</v>
      </c>
      <c r="W4581" s="57">
        <f>Tabla3[[#This Row],[PRECIO CON DESCT.]]*Tabla3[[#This Row],[PEDIDO ]]</f>
        <v>0</v>
      </c>
      <c r="X4581" s="58">
        <f>Tabla3[[#This Row],[PRECIO SIN %]]*Tabla3[[#This Row],[PEDIDO ]]</f>
        <v>0</v>
      </c>
    </row>
    <row r="4582" spans="1:24" ht="33" customHeight="1" x14ac:dyDescent="0.4">
      <c r="A4582" s="124">
        <v>7596273000968</v>
      </c>
      <c r="B4582" s="51" t="s">
        <v>424</v>
      </c>
      <c r="C4582" s="51" t="s">
        <v>501</v>
      </c>
      <c r="D45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82" s="118" t="s">
        <v>5044</v>
      </c>
      <c r="F4582" s="75" t="s">
        <v>526</v>
      </c>
      <c r="G45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82" s="77">
        <v>192</v>
      </c>
      <c r="J4582" s="52">
        <v>0.97777999999999998</v>
      </c>
      <c r="K4582" s="53">
        <f>Tabla3[[#This Row],[PRECIOS]]-Tabla3[[#This Row],[PRECIOS]]*10%</f>
        <v>0.88000199999999995</v>
      </c>
      <c r="L4582" s="101"/>
      <c r="M4582" s="54"/>
      <c r="N4582" s="55">
        <f>IFERROR(Tabla3[[#This Row],[PRECIOS]]-Tabla3[[#This Row],[PRECIOS]]*Tabla3[[#This Row],[% PRODUCTO]]," ")</f>
        <v>0.97777999999999998</v>
      </c>
      <c r="O4582" s="54"/>
      <c r="P4582" s="55">
        <f>IFERROR(Tabla3[[#This Row],[OCULTAR2]]-Tabla3[[#This Row],[OCULTAR2]]*Tabla3[[#This Row],[% LÍNEA]]," ")</f>
        <v>0.97777999999999998</v>
      </c>
      <c r="Q4582" s="56">
        <f>IFERROR(Tabla3[[#This Row],[% PRODUCTO]]+Tabla3[[#This Row],[% LÍNEA]]," ")</f>
        <v>0</v>
      </c>
      <c r="R4582" s="53">
        <f>Tabla3[[#This Row],[OCULTAR3]]</f>
        <v>0.97777999999999998</v>
      </c>
      <c r="S4582" s="53">
        <f>Tabla3[[#This Row],[PRECIO SIN %]]-Tabla3[[#This Row],[PRECIO SIN %]]*10%</f>
        <v>0.88000199999999995</v>
      </c>
      <c r="T4582" s="80">
        <f>(Tabla3[[#This Row],[PRECIO CON DESCT.]]-(Tabla3[[#This Row],[PRECIO CON DESCT.]]*$T$6))</f>
        <v>0.5544012599999999</v>
      </c>
      <c r="U4582" s="96"/>
      <c r="V4582" s="94">
        <f>Tabla3[[#This Row],[PRECIO %      en $]]*Tabla3[[#This Row],[PEDIDO ]]</f>
        <v>0</v>
      </c>
      <c r="W4582" s="57">
        <f>Tabla3[[#This Row],[PRECIO CON DESCT.]]*Tabla3[[#This Row],[PEDIDO ]]</f>
        <v>0</v>
      </c>
      <c r="X4582" s="58">
        <f>Tabla3[[#This Row],[PRECIO SIN %]]*Tabla3[[#This Row],[PEDIDO ]]</f>
        <v>0</v>
      </c>
    </row>
    <row r="4583" spans="1:24" ht="33" customHeight="1" x14ac:dyDescent="0.4">
      <c r="A4583" s="125">
        <v>7596273001033</v>
      </c>
      <c r="B4583" s="59" t="s">
        <v>424</v>
      </c>
      <c r="C4583" s="59" t="s">
        <v>501</v>
      </c>
      <c r="D45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83" s="119" t="s">
        <v>5045</v>
      </c>
      <c r="F4583" s="76" t="s">
        <v>526</v>
      </c>
      <c r="G45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83" s="78">
        <v>221</v>
      </c>
      <c r="J4583" s="52">
        <v>1.4111100000000001</v>
      </c>
      <c r="K4583" s="60">
        <f>Tabla3[[#This Row],[PRECIOS]]-Tabla3[[#This Row],[PRECIOS]]*10%</f>
        <v>1.2699990000000001</v>
      </c>
      <c r="L4583" s="101"/>
      <c r="M4583" s="61"/>
      <c r="N4583" s="55">
        <f>IFERROR(Tabla3[[#This Row],[PRECIOS]]-Tabla3[[#This Row],[PRECIOS]]*Tabla3[[#This Row],[% PRODUCTO]]," ")</f>
        <v>1.4111100000000001</v>
      </c>
      <c r="O4583" s="61"/>
      <c r="P4583" s="55">
        <f>IFERROR(Tabla3[[#This Row],[OCULTAR2]]-Tabla3[[#This Row],[OCULTAR2]]*Tabla3[[#This Row],[% LÍNEA]]," ")</f>
        <v>1.4111100000000001</v>
      </c>
      <c r="Q4583" s="56">
        <f>IFERROR(Tabla3[[#This Row],[% PRODUCTO]]+Tabla3[[#This Row],[% LÍNEA]]," ")</f>
        <v>0</v>
      </c>
      <c r="R4583" s="60">
        <f>Tabla3[[#This Row],[OCULTAR3]]</f>
        <v>1.4111100000000001</v>
      </c>
      <c r="S4583" s="60">
        <f>Tabla3[[#This Row],[PRECIO SIN %]]-Tabla3[[#This Row],[PRECIO SIN %]]*10%</f>
        <v>1.2699990000000001</v>
      </c>
      <c r="T4583" s="80">
        <f>(Tabla3[[#This Row],[PRECIO CON DESCT.]]-(Tabla3[[#This Row],[PRECIO CON DESCT.]]*$T$6))</f>
        <v>0.80009937000000009</v>
      </c>
      <c r="U4583" s="96"/>
      <c r="V4583" s="94">
        <f>Tabla3[[#This Row],[PRECIO %      en $]]*Tabla3[[#This Row],[PEDIDO ]]</f>
        <v>0</v>
      </c>
      <c r="W4583" s="57">
        <f>Tabla3[[#This Row],[PRECIO CON DESCT.]]*Tabla3[[#This Row],[PEDIDO ]]</f>
        <v>0</v>
      </c>
      <c r="X4583" s="58">
        <f>Tabla3[[#This Row],[PRECIO SIN %]]*Tabla3[[#This Row],[PEDIDO ]]</f>
        <v>0</v>
      </c>
    </row>
    <row r="4584" spans="1:24" ht="33" customHeight="1" x14ac:dyDescent="0.4">
      <c r="A4584" s="124">
        <v>7596273001040</v>
      </c>
      <c r="B4584" s="51" t="s">
        <v>424</v>
      </c>
      <c r="C4584" s="51" t="s">
        <v>501</v>
      </c>
      <c r="D45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84" s="118" t="s">
        <v>5046</v>
      </c>
      <c r="F4584" s="75" t="s">
        <v>526</v>
      </c>
      <c r="G45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84" s="77">
        <v>64</v>
      </c>
      <c r="J4584" s="52">
        <v>1.88889</v>
      </c>
      <c r="K4584" s="53">
        <f>Tabla3[[#This Row],[PRECIOS]]-Tabla3[[#This Row],[PRECIOS]]*10%</f>
        <v>1.7000009999999999</v>
      </c>
      <c r="L4584" s="101"/>
      <c r="M4584" s="54"/>
      <c r="N4584" s="55">
        <f>IFERROR(Tabla3[[#This Row],[PRECIOS]]-Tabla3[[#This Row],[PRECIOS]]*Tabla3[[#This Row],[% PRODUCTO]]," ")</f>
        <v>1.88889</v>
      </c>
      <c r="O4584" s="54"/>
      <c r="P4584" s="55">
        <f>IFERROR(Tabla3[[#This Row],[OCULTAR2]]-Tabla3[[#This Row],[OCULTAR2]]*Tabla3[[#This Row],[% LÍNEA]]," ")</f>
        <v>1.88889</v>
      </c>
      <c r="Q4584" s="56">
        <f>IFERROR(Tabla3[[#This Row],[% PRODUCTO]]+Tabla3[[#This Row],[% LÍNEA]]," ")</f>
        <v>0</v>
      </c>
      <c r="R4584" s="53">
        <f>Tabla3[[#This Row],[OCULTAR3]]</f>
        <v>1.88889</v>
      </c>
      <c r="S4584" s="53">
        <f>Tabla3[[#This Row],[PRECIO SIN %]]-Tabla3[[#This Row],[PRECIO SIN %]]*10%</f>
        <v>1.7000009999999999</v>
      </c>
      <c r="T4584" s="80">
        <f>(Tabla3[[#This Row],[PRECIO CON DESCT.]]-(Tabla3[[#This Row],[PRECIO CON DESCT.]]*$T$6))</f>
        <v>1.0710006299999999</v>
      </c>
      <c r="U4584" s="96"/>
      <c r="V4584" s="94">
        <f>Tabla3[[#This Row],[PRECIO %      en $]]*Tabla3[[#This Row],[PEDIDO ]]</f>
        <v>0</v>
      </c>
      <c r="W4584" s="57">
        <f>Tabla3[[#This Row],[PRECIO CON DESCT.]]*Tabla3[[#This Row],[PEDIDO ]]</f>
        <v>0</v>
      </c>
      <c r="X4584" s="58">
        <f>Tabla3[[#This Row],[PRECIO SIN %]]*Tabla3[[#This Row],[PEDIDO ]]</f>
        <v>0</v>
      </c>
    </row>
    <row r="4585" spans="1:24" ht="33" customHeight="1" x14ac:dyDescent="0.4">
      <c r="A4585" s="124">
        <v>8682241215607</v>
      </c>
      <c r="B4585" s="51" t="s">
        <v>424</v>
      </c>
      <c r="C4585" s="51" t="s">
        <v>501</v>
      </c>
      <c r="D45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85" s="118" t="s">
        <v>5047</v>
      </c>
      <c r="F4585" s="75" t="s">
        <v>526</v>
      </c>
      <c r="G45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85" s="77">
        <v>167</v>
      </c>
      <c r="J4585" s="52">
        <v>2.12222</v>
      </c>
      <c r="K4585" s="53">
        <f>Tabla3[[#This Row],[PRECIOS]]-Tabla3[[#This Row],[PRECIOS]]*10%</f>
        <v>1.9099979999999999</v>
      </c>
      <c r="L4585" s="101"/>
      <c r="M4585" s="54"/>
      <c r="N4585" s="55">
        <f>IFERROR(Tabla3[[#This Row],[PRECIOS]]-Tabla3[[#This Row],[PRECIOS]]*Tabla3[[#This Row],[% PRODUCTO]]," ")</f>
        <v>2.12222</v>
      </c>
      <c r="O4585" s="54"/>
      <c r="P4585" s="55">
        <f>IFERROR(Tabla3[[#This Row],[OCULTAR2]]-Tabla3[[#This Row],[OCULTAR2]]*Tabla3[[#This Row],[% LÍNEA]]," ")</f>
        <v>2.12222</v>
      </c>
      <c r="Q4585" s="56">
        <f>IFERROR(Tabla3[[#This Row],[% PRODUCTO]]+Tabla3[[#This Row],[% LÍNEA]]," ")</f>
        <v>0</v>
      </c>
      <c r="R4585" s="53">
        <f>Tabla3[[#This Row],[OCULTAR3]]</f>
        <v>2.12222</v>
      </c>
      <c r="S4585" s="53">
        <f>Tabla3[[#This Row],[PRECIO SIN %]]-Tabla3[[#This Row],[PRECIO SIN %]]*10%</f>
        <v>1.9099979999999999</v>
      </c>
      <c r="T4585" s="80">
        <f>(Tabla3[[#This Row],[PRECIO CON DESCT.]]-(Tabla3[[#This Row],[PRECIO CON DESCT.]]*$T$6))</f>
        <v>1.2032987399999999</v>
      </c>
      <c r="U4585" s="96"/>
      <c r="V4585" s="94">
        <f>Tabla3[[#This Row],[PRECIO %      en $]]*Tabla3[[#This Row],[PEDIDO ]]</f>
        <v>0</v>
      </c>
      <c r="W4585" s="57">
        <f>Tabla3[[#This Row],[PRECIO CON DESCT.]]*Tabla3[[#This Row],[PEDIDO ]]</f>
        <v>0</v>
      </c>
      <c r="X4585" s="58">
        <f>Tabla3[[#This Row],[PRECIO SIN %]]*Tabla3[[#This Row],[PEDIDO ]]</f>
        <v>0</v>
      </c>
    </row>
    <row r="4586" spans="1:24" ht="33" customHeight="1" x14ac:dyDescent="0.4">
      <c r="A4586" s="125">
        <v>8693744090547</v>
      </c>
      <c r="B4586" s="59" t="s">
        <v>424</v>
      </c>
      <c r="C4586" s="59" t="s">
        <v>450</v>
      </c>
      <c r="D45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86" s="119" t="s">
        <v>5048</v>
      </c>
      <c r="F4586" s="76" t="s">
        <v>526</v>
      </c>
      <c r="G45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86" s="78">
        <v>12</v>
      </c>
      <c r="J4586" s="52">
        <v>2.2222200000000001</v>
      </c>
      <c r="K4586" s="60">
        <f>Tabla3[[#This Row],[PRECIOS]]-Tabla3[[#This Row],[PRECIOS]]*10%</f>
        <v>1.9999980000000002</v>
      </c>
      <c r="L4586" s="101"/>
      <c r="M4586" s="61"/>
      <c r="N4586" s="55">
        <f>IFERROR(Tabla3[[#This Row],[PRECIOS]]-Tabla3[[#This Row],[PRECIOS]]*Tabla3[[#This Row],[% PRODUCTO]]," ")</f>
        <v>2.2222200000000001</v>
      </c>
      <c r="O4586" s="61"/>
      <c r="P4586" s="55">
        <f>IFERROR(Tabla3[[#This Row],[OCULTAR2]]-Tabla3[[#This Row],[OCULTAR2]]*Tabla3[[#This Row],[% LÍNEA]]," ")</f>
        <v>2.2222200000000001</v>
      </c>
      <c r="Q4586" s="56">
        <f>IFERROR(Tabla3[[#This Row],[% PRODUCTO]]+Tabla3[[#This Row],[% LÍNEA]]," ")</f>
        <v>0</v>
      </c>
      <c r="R4586" s="60">
        <f>Tabla3[[#This Row],[OCULTAR3]]</f>
        <v>2.2222200000000001</v>
      </c>
      <c r="S4586" s="60">
        <f>Tabla3[[#This Row],[PRECIO SIN %]]-Tabla3[[#This Row],[PRECIO SIN %]]*10%</f>
        <v>1.9999980000000002</v>
      </c>
      <c r="T4586" s="80">
        <f>(Tabla3[[#This Row],[PRECIO CON DESCT.]]-(Tabla3[[#This Row],[PRECIO CON DESCT.]]*$T$6))</f>
        <v>1.2599987400000001</v>
      </c>
      <c r="U4586" s="96"/>
      <c r="V4586" s="94">
        <f>Tabla3[[#This Row],[PRECIO %      en $]]*Tabla3[[#This Row],[PEDIDO ]]</f>
        <v>0</v>
      </c>
      <c r="W4586" s="57">
        <f>Tabla3[[#This Row],[PRECIO CON DESCT.]]*Tabla3[[#This Row],[PEDIDO ]]</f>
        <v>0</v>
      </c>
      <c r="X4586" s="58">
        <f>Tabla3[[#This Row],[PRECIO SIN %]]*Tabla3[[#This Row],[PEDIDO ]]</f>
        <v>0</v>
      </c>
    </row>
    <row r="4587" spans="1:24" ht="33" customHeight="1" x14ac:dyDescent="0.4">
      <c r="A4587" s="124">
        <v>8693744712432</v>
      </c>
      <c r="B4587" s="51" t="s">
        <v>424</v>
      </c>
      <c r="C4587" s="51" t="s">
        <v>450</v>
      </c>
      <c r="D45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87" s="118" t="s">
        <v>5049</v>
      </c>
      <c r="F4587" s="75" t="s">
        <v>526</v>
      </c>
      <c r="G45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87" s="77">
        <v>28</v>
      </c>
      <c r="J4587" s="52">
        <v>3.11111</v>
      </c>
      <c r="K4587" s="53">
        <f>Tabla3[[#This Row],[PRECIOS]]-Tabla3[[#This Row],[PRECIOS]]*10%</f>
        <v>2.7999990000000001</v>
      </c>
      <c r="L4587" s="101"/>
      <c r="M4587" s="54"/>
      <c r="N4587" s="55">
        <f>IFERROR(Tabla3[[#This Row],[PRECIOS]]-Tabla3[[#This Row],[PRECIOS]]*Tabla3[[#This Row],[% PRODUCTO]]," ")</f>
        <v>3.11111</v>
      </c>
      <c r="O4587" s="54"/>
      <c r="P4587" s="55">
        <f>IFERROR(Tabla3[[#This Row],[OCULTAR2]]-Tabla3[[#This Row],[OCULTAR2]]*Tabla3[[#This Row],[% LÍNEA]]," ")</f>
        <v>3.11111</v>
      </c>
      <c r="Q4587" s="56">
        <f>IFERROR(Tabla3[[#This Row],[% PRODUCTO]]+Tabla3[[#This Row],[% LÍNEA]]," ")</f>
        <v>0</v>
      </c>
      <c r="R4587" s="53">
        <f>Tabla3[[#This Row],[OCULTAR3]]</f>
        <v>3.11111</v>
      </c>
      <c r="S4587" s="53">
        <f>Tabla3[[#This Row],[PRECIO SIN %]]-Tabla3[[#This Row],[PRECIO SIN %]]*10%</f>
        <v>2.7999990000000001</v>
      </c>
      <c r="T4587" s="80">
        <f>(Tabla3[[#This Row],[PRECIO CON DESCT.]]-(Tabla3[[#This Row],[PRECIO CON DESCT.]]*$T$6))</f>
        <v>1.7639993700000001</v>
      </c>
      <c r="U4587" s="96"/>
      <c r="V4587" s="94">
        <f>Tabla3[[#This Row],[PRECIO %      en $]]*Tabla3[[#This Row],[PEDIDO ]]</f>
        <v>0</v>
      </c>
      <c r="W4587" s="57">
        <f>Tabla3[[#This Row],[PRECIO CON DESCT.]]*Tabla3[[#This Row],[PEDIDO ]]</f>
        <v>0</v>
      </c>
      <c r="X4587" s="58">
        <f>Tabla3[[#This Row],[PRECIO SIN %]]*Tabla3[[#This Row],[PEDIDO ]]</f>
        <v>0</v>
      </c>
    </row>
    <row r="4588" spans="1:24" ht="33" customHeight="1" x14ac:dyDescent="0.4">
      <c r="A4588" s="124">
        <v>8693744090530</v>
      </c>
      <c r="B4588" s="51" t="s">
        <v>424</v>
      </c>
      <c r="C4588" s="51" t="s">
        <v>450</v>
      </c>
      <c r="D45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588" s="118" t="s">
        <v>5050</v>
      </c>
      <c r="F4588" s="75" t="s">
        <v>526</v>
      </c>
      <c r="G45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588" s="77">
        <v>13</v>
      </c>
      <c r="J4588" s="52">
        <v>2</v>
      </c>
      <c r="K4588" s="53">
        <f>Tabla3[[#This Row],[PRECIOS]]-Tabla3[[#This Row],[PRECIOS]]*10%</f>
        <v>1.8</v>
      </c>
      <c r="L4588" s="101" t="s">
        <v>5327</v>
      </c>
      <c r="M4588" s="54"/>
      <c r="N4588" s="55">
        <f>IFERROR(Tabla3[[#This Row],[PRECIOS]]-Tabla3[[#This Row],[PRECIOS]]*Tabla3[[#This Row],[% PRODUCTO]]," ")</f>
        <v>2</v>
      </c>
      <c r="O4588" s="54"/>
      <c r="P4588" s="55">
        <f>IFERROR(Tabla3[[#This Row],[OCULTAR2]]-Tabla3[[#This Row],[OCULTAR2]]*Tabla3[[#This Row],[% LÍNEA]]," ")</f>
        <v>2</v>
      </c>
      <c r="Q4588" s="56">
        <f>IFERROR(Tabla3[[#This Row],[% PRODUCTO]]+Tabla3[[#This Row],[% LÍNEA]]," ")</f>
        <v>0</v>
      </c>
      <c r="R4588" s="53">
        <f>Tabla3[[#This Row],[OCULTAR3]]</f>
        <v>2</v>
      </c>
      <c r="S4588" s="53">
        <f>Tabla3[[#This Row],[PRECIO SIN %]]-Tabla3[[#This Row],[PRECIO SIN %]]*10%</f>
        <v>1.8</v>
      </c>
      <c r="T4588" s="80">
        <f>(Tabla3[[#This Row],[PRECIO CON DESCT.]]-(Tabla3[[#This Row],[PRECIO CON DESCT.]]*$T$6))</f>
        <v>1.1339999999999999</v>
      </c>
      <c r="U4588" s="96"/>
      <c r="V4588" s="94">
        <f>Tabla3[[#This Row],[PRECIO %      en $]]*Tabla3[[#This Row],[PEDIDO ]]</f>
        <v>0</v>
      </c>
      <c r="W4588" s="57">
        <f>Tabla3[[#This Row],[PRECIO CON DESCT.]]*Tabla3[[#This Row],[PEDIDO ]]</f>
        <v>0</v>
      </c>
      <c r="X4588" s="58">
        <f>Tabla3[[#This Row],[PRECIO SIN %]]*Tabla3[[#This Row],[PEDIDO ]]</f>
        <v>0</v>
      </c>
    </row>
    <row r="4589" spans="1:24" ht="33" customHeight="1" x14ac:dyDescent="0.4">
      <c r="A4589" s="125">
        <v>7599740000065</v>
      </c>
      <c r="B4589" s="59" t="s">
        <v>424</v>
      </c>
      <c r="C4589" s="59" t="s">
        <v>458</v>
      </c>
      <c r="D45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89" s="119" t="s">
        <v>5051</v>
      </c>
      <c r="F4589" s="76" t="s">
        <v>526</v>
      </c>
      <c r="G45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89" s="78">
        <v>46</v>
      </c>
      <c r="J4589" s="52">
        <v>2.6444399999999999</v>
      </c>
      <c r="K4589" s="60">
        <f>Tabla3[[#This Row],[PRECIOS]]-Tabla3[[#This Row],[PRECIOS]]*10%</f>
        <v>2.3799959999999998</v>
      </c>
      <c r="L4589" s="101"/>
      <c r="M4589" s="61"/>
      <c r="N4589" s="55">
        <f>IFERROR(Tabla3[[#This Row],[PRECIOS]]-Tabla3[[#This Row],[PRECIOS]]*Tabla3[[#This Row],[% PRODUCTO]]," ")</f>
        <v>2.6444399999999999</v>
      </c>
      <c r="O4589" s="61"/>
      <c r="P4589" s="55">
        <f>IFERROR(Tabla3[[#This Row],[OCULTAR2]]-Tabla3[[#This Row],[OCULTAR2]]*Tabla3[[#This Row],[% LÍNEA]]," ")</f>
        <v>2.6444399999999999</v>
      </c>
      <c r="Q4589" s="56">
        <f>IFERROR(Tabla3[[#This Row],[% PRODUCTO]]+Tabla3[[#This Row],[% LÍNEA]]," ")</f>
        <v>0</v>
      </c>
      <c r="R4589" s="60">
        <f>Tabla3[[#This Row],[OCULTAR3]]</f>
        <v>2.6444399999999999</v>
      </c>
      <c r="S4589" s="60">
        <f>Tabla3[[#This Row],[PRECIO SIN %]]-Tabla3[[#This Row],[PRECIO SIN %]]*10%</f>
        <v>2.3799959999999998</v>
      </c>
      <c r="T4589" s="80">
        <f>(Tabla3[[#This Row],[PRECIO CON DESCT.]]-(Tabla3[[#This Row],[PRECIO CON DESCT.]]*$T$6))</f>
        <v>1.4993974799999998</v>
      </c>
      <c r="U4589" s="96"/>
      <c r="V4589" s="94">
        <f>Tabla3[[#This Row],[PRECIO %      en $]]*Tabla3[[#This Row],[PEDIDO ]]</f>
        <v>0</v>
      </c>
      <c r="W4589" s="57">
        <f>Tabla3[[#This Row],[PRECIO CON DESCT.]]*Tabla3[[#This Row],[PEDIDO ]]</f>
        <v>0</v>
      </c>
      <c r="X4589" s="58">
        <f>Tabla3[[#This Row],[PRECIO SIN %]]*Tabla3[[#This Row],[PEDIDO ]]</f>
        <v>0</v>
      </c>
    </row>
    <row r="4590" spans="1:24" ht="33" customHeight="1" x14ac:dyDescent="0.4">
      <c r="A4590" s="124">
        <v>7599740000072</v>
      </c>
      <c r="B4590" s="51" t="s">
        <v>424</v>
      </c>
      <c r="C4590" s="51" t="s">
        <v>458</v>
      </c>
      <c r="D45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90" s="118" t="s">
        <v>5052</v>
      </c>
      <c r="F4590" s="75" t="s">
        <v>526</v>
      </c>
      <c r="G45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90" s="77">
        <v>123</v>
      </c>
      <c r="J4590" s="52">
        <v>2.61111</v>
      </c>
      <c r="K4590" s="53">
        <f>Tabla3[[#This Row],[PRECIOS]]-Tabla3[[#This Row],[PRECIOS]]*10%</f>
        <v>2.3499989999999999</v>
      </c>
      <c r="L4590" s="101"/>
      <c r="M4590" s="54"/>
      <c r="N4590" s="55">
        <f>IFERROR(Tabla3[[#This Row],[PRECIOS]]-Tabla3[[#This Row],[PRECIOS]]*Tabla3[[#This Row],[% PRODUCTO]]," ")</f>
        <v>2.61111</v>
      </c>
      <c r="O4590" s="54"/>
      <c r="P4590" s="55">
        <f>IFERROR(Tabla3[[#This Row],[OCULTAR2]]-Tabla3[[#This Row],[OCULTAR2]]*Tabla3[[#This Row],[% LÍNEA]]," ")</f>
        <v>2.61111</v>
      </c>
      <c r="Q4590" s="56">
        <f>IFERROR(Tabla3[[#This Row],[% PRODUCTO]]+Tabla3[[#This Row],[% LÍNEA]]," ")</f>
        <v>0</v>
      </c>
      <c r="R4590" s="53">
        <f>Tabla3[[#This Row],[OCULTAR3]]</f>
        <v>2.61111</v>
      </c>
      <c r="S4590" s="53">
        <f>Tabla3[[#This Row],[PRECIO SIN %]]-Tabla3[[#This Row],[PRECIO SIN %]]*10%</f>
        <v>2.3499989999999999</v>
      </c>
      <c r="T4590" s="80">
        <f>(Tabla3[[#This Row],[PRECIO CON DESCT.]]-(Tabla3[[#This Row],[PRECIO CON DESCT.]]*$T$6))</f>
        <v>1.48049937</v>
      </c>
      <c r="U4590" s="96"/>
      <c r="V4590" s="94">
        <f>Tabla3[[#This Row],[PRECIO %      en $]]*Tabla3[[#This Row],[PEDIDO ]]</f>
        <v>0</v>
      </c>
      <c r="W4590" s="57">
        <f>Tabla3[[#This Row],[PRECIO CON DESCT.]]*Tabla3[[#This Row],[PEDIDO ]]</f>
        <v>0</v>
      </c>
      <c r="X4590" s="58">
        <f>Tabla3[[#This Row],[PRECIO SIN %]]*Tabla3[[#This Row],[PEDIDO ]]</f>
        <v>0</v>
      </c>
    </row>
    <row r="4591" spans="1:24" ht="33" customHeight="1" x14ac:dyDescent="0.4">
      <c r="A4591" s="124">
        <v>7599740000058</v>
      </c>
      <c r="B4591" s="51" t="s">
        <v>424</v>
      </c>
      <c r="C4591" s="51" t="s">
        <v>458</v>
      </c>
      <c r="D45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91" s="118" t="s">
        <v>5053</v>
      </c>
      <c r="F4591" s="75" t="s">
        <v>526</v>
      </c>
      <c r="G45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91" s="77">
        <v>121</v>
      </c>
      <c r="J4591" s="52">
        <v>2.6888899999999998</v>
      </c>
      <c r="K4591" s="53">
        <f>Tabla3[[#This Row],[PRECIOS]]-Tabla3[[#This Row],[PRECIOS]]*10%</f>
        <v>2.4200009999999996</v>
      </c>
      <c r="L4591" s="101"/>
      <c r="M4591" s="54"/>
      <c r="N4591" s="55">
        <f>IFERROR(Tabla3[[#This Row],[PRECIOS]]-Tabla3[[#This Row],[PRECIOS]]*Tabla3[[#This Row],[% PRODUCTO]]," ")</f>
        <v>2.6888899999999998</v>
      </c>
      <c r="O4591" s="54"/>
      <c r="P4591" s="55">
        <f>IFERROR(Tabla3[[#This Row],[OCULTAR2]]-Tabla3[[#This Row],[OCULTAR2]]*Tabla3[[#This Row],[% LÍNEA]]," ")</f>
        <v>2.6888899999999998</v>
      </c>
      <c r="Q4591" s="56">
        <f>IFERROR(Tabla3[[#This Row],[% PRODUCTO]]+Tabla3[[#This Row],[% LÍNEA]]," ")</f>
        <v>0</v>
      </c>
      <c r="R4591" s="53">
        <f>Tabla3[[#This Row],[OCULTAR3]]</f>
        <v>2.6888899999999998</v>
      </c>
      <c r="S4591" s="53">
        <f>Tabla3[[#This Row],[PRECIO SIN %]]-Tabla3[[#This Row],[PRECIO SIN %]]*10%</f>
        <v>2.4200009999999996</v>
      </c>
      <c r="T4591" s="80">
        <f>(Tabla3[[#This Row],[PRECIO CON DESCT.]]-(Tabla3[[#This Row],[PRECIO CON DESCT.]]*$T$6))</f>
        <v>1.5246006299999997</v>
      </c>
      <c r="U4591" s="96"/>
      <c r="V4591" s="94">
        <f>Tabla3[[#This Row],[PRECIO %      en $]]*Tabla3[[#This Row],[PEDIDO ]]</f>
        <v>0</v>
      </c>
      <c r="W4591" s="57">
        <f>Tabla3[[#This Row],[PRECIO CON DESCT.]]*Tabla3[[#This Row],[PEDIDO ]]</f>
        <v>0</v>
      </c>
      <c r="X4591" s="58">
        <f>Tabla3[[#This Row],[PRECIO SIN %]]*Tabla3[[#This Row],[PEDIDO ]]</f>
        <v>0</v>
      </c>
    </row>
    <row r="4592" spans="1:24" ht="33" customHeight="1" x14ac:dyDescent="0.4">
      <c r="A4592" s="125">
        <v>7896018700628</v>
      </c>
      <c r="B4592" s="59" t="s">
        <v>424</v>
      </c>
      <c r="C4592" s="59" t="s">
        <v>503</v>
      </c>
      <c r="D45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92" s="119" t="s">
        <v>5054</v>
      </c>
      <c r="F4592" s="76" t="s">
        <v>526</v>
      </c>
      <c r="G45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92" s="78">
        <v>34</v>
      </c>
      <c r="J4592" s="52">
        <v>2.37778</v>
      </c>
      <c r="K4592" s="60">
        <f>Tabla3[[#This Row],[PRECIOS]]-Tabla3[[#This Row],[PRECIOS]]*10%</f>
        <v>2.140002</v>
      </c>
      <c r="L4592" s="101"/>
      <c r="M4592" s="61"/>
      <c r="N4592" s="55">
        <f>IFERROR(Tabla3[[#This Row],[PRECIOS]]-Tabla3[[#This Row],[PRECIOS]]*Tabla3[[#This Row],[% PRODUCTO]]," ")</f>
        <v>2.37778</v>
      </c>
      <c r="O4592" s="61"/>
      <c r="P4592" s="55">
        <f>IFERROR(Tabla3[[#This Row],[OCULTAR2]]-Tabla3[[#This Row],[OCULTAR2]]*Tabla3[[#This Row],[% LÍNEA]]," ")</f>
        <v>2.37778</v>
      </c>
      <c r="Q4592" s="56">
        <f>IFERROR(Tabla3[[#This Row],[% PRODUCTO]]+Tabla3[[#This Row],[% LÍNEA]]," ")</f>
        <v>0</v>
      </c>
      <c r="R4592" s="60">
        <f>Tabla3[[#This Row],[OCULTAR3]]</f>
        <v>2.37778</v>
      </c>
      <c r="S4592" s="60">
        <f>Tabla3[[#This Row],[PRECIO SIN %]]-Tabla3[[#This Row],[PRECIO SIN %]]*10%</f>
        <v>2.140002</v>
      </c>
      <c r="T4592" s="80">
        <f>(Tabla3[[#This Row],[PRECIO CON DESCT.]]-(Tabla3[[#This Row],[PRECIO CON DESCT.]]*$T$6))</f>
        <v>1.34820126</v>
      </c>
      <c r="U4592" s="96"/>
      <c r="V4592" s="94">
        <f>Tabla3[[#This Row],[PRECIO %      en $]]*Tabla3[[#This Row],[PEDIDO ]]</f>
        <v>0</v>
      </c>
      <c r="W4592" s="57">
        <f>Tabla3[[#This Row],[PRECIO CON DESCT.]]*Tabla3[[#This Row],[PEDIDO ]]</f>
        <v>0</v>
      </c>
      <c r="X4592" s="58">
        <f>Tabla3[[#This Row],[PRECIO SIN %]]*Tabla3[[#This Row],[PEDIDO ]]</f>
        <v>0</v>
      </c>
    </row>
    <row r="4593" spans="1:24" ht="33" customHeight="1" x14ac:dyDescent="0.4">
      <c r="A4593" s="124">
        <v>7702425809772</v>
      </c>
      <c r="B4593" s="51" t="s">
        <v>424</v>
      </c>
      <c r="C4593" s="51" t="s">
        <v>503</v>
      </c>
      <c r="D45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93" s="118" t="s">
        <v>5055</v>
      </c>
      <c r="F4593" s="75" t="s">
        <v>526</v>
      </c>
      <c r="G45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93" s="77">
        <v>110</v>
      </c>
      <c r="J4593" s="52">
        <v>2.6777799999999998</v>
      </c>
      <c r="K4593" s="53">
        <f>Tabla3[[#This Row],[PRECIOS]]-Tabla3[[#This Row],[PRECIOS]]*10%</f>
        <v>2.410002</v>
      </c>
      <c r="L4593" s="101"/>
      <c r="M4593" s="54"/>
      <c r="N4593" s="55">
        <f>IFERROR(Tabla3[[#This Row],[PRECIOS]]-Tabla3[[#This Row],[PRECIOS]]*Tabla3[[#This Row],[% PRODUCTO]]," ")</f>
        <v>2.6777799999999998</v>
      </c>
      <c r="O4593" s="54"/>
      <c r="P4593" s="55">
        <f>IFERROR(Tabla3[[#This Row],[OCULTAR2]]-Tabla3[[#This Row],[OCULTAR2]]*Tabla3[[#This Row],[% LÍNEA]]," ")</f>
        <v>2.6777799999999998</v>
      </c>
      <c r="Q4593" s="56">
        <f>IFERROR(Tabla3[[#This Row],[% PRODUCTO]]+Tabla3[[#This Row],[% LÍNEA]]," ")</f>
        <v>0</v>
      </c>
      <c r="R4593" s="53">
        <f>Tabla3[[#This Row],[OCULTAR3]]</f>
        <v>2.6777799999999998</v>
      </c>
      <c r="S4593" s="53">
        <f>Tabla3[[#This Row],[PRECIO SIN %]]-Tabla3[[#This Row],[PRECIO SIN %]]*10%</f>
        <v>2.410002</v>
      </c>
      <c r="T4593" s="80">
        <f>(Tabla3[[#This Row],[PRECIO CON DESCT.]]-(Tabla3[[#This Row],[PRECIO CON DESCT.]]*$T$6))</f>
        <v>1.5183012599999999</v>
      </c>
      <c r="U4593" s="96"/>
      <c r="V4593" s="94">
        <f>Tabla3[[#This Row],[PRECIO %      en $]]*Tabla3[[#This Row],[PEDIDO ]]</f>
        <v>0</v>
      </c>
      <c r="W4593" s="57">
        <f>Tabla3[[#This Row],[PRECIO CON DESCT.]]*Tabla3[[#This Row],[PEDIDO ]]</f>
        <v>0</v>
      </c>
      <c r="X4593" s="58">
        <f>Tabla3[[#This Row],[PRECIO SIN %]]*Tabla3[[#This Row],[PEDIDO ]]</f>
        <v>0</v>
      </c>
    </row>
    <row r="4594" spans="1:24" ht="33" customHeight="1" x14ac:dyDescent="0.4">
      <c r="A4594" s="124">
        <v>7702425804821</v>
      </c>
      <c r="B4594" s="51" t="s">
        <v>424</v>
      </c>
      <c r="C4594" s="51" t="s">
        <v>503</v>
      </c>
      <c r="D45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94" s="118" t="s">
        <v>5056</v>
      </c>
      <c r="F4594" s="75" t="s">
        <v>526</v>
      </c>
      <c r="G45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94" s="77">
        <v>24</v>
      </c>
      <c r="J4594" s="52">
        <v>3.6555599999999999</v>
      </c>
      <c r="K4594" s="53">
        <f>Tabla3[[#This Row],[PRECIOS]]-Tabla3[[#This Row],[PRECIOS]]*10%</f>
        <v>3.2900039999999997</v>
      </c>
      <c r="L4594" s="101"/>
      <c r="M4594" s="54"/>
      <c r="N4594" s="55">
        <f>IFERROR(Tabla3[[#This Row],[PRECIOS]]-Tabla3[[#This Row],[PRECIOS]]*Tabla3[[#This Row],[% PRODUCTO]]," ")</f>
        <v>3.6555599999999999</v>
      </c>
      <c r="O4594" s="54"/>
      <c r="P4594" s="55">
        <f>IFERROR(Tabla3[[#This Row],[OCULTAR2]]-Tabla3[[#This Row],[OCULTAR2]]*Tabla3[[#This Row],[% LÍNEA]]," ")</f>
        <v>3.6555599999999999</v>
      </c>
      <c r="Q4594" s="56">
        <f>IFERROR(Tabla3[[#This Row],[% PRODUCTO]]+Tabla3[[#This Row],[% LÍNEA]]," ")</f>
        <v>0</v>
      </c>
      <c r="R4594" s="53">
        <f>Tabla3[[#This Row],[OCULTAR3]]</f>
        <v>3.6555599999999999</v>
      </c>
      <c r="S4594" s="53">
        <f>Tabla3[[#This Row],[PRECIO SIN %]]-Tabla3[[#This Row],[PRECIO SIN %]]*10%</f>
        <v>3.2900039999999997</v>
      </c>
      <c r="T4594" s="80">
        <f>(Tabla3[[#This Row],[PRECIO CON DESCT.]]-(Tabla3[[#This Row],[PRECIO CON DESCT.]]*$T$6))</f>
        <v>2.07270252</v>
      </c>
      <c r="U4594" s="96"/>
      <c r="V4594" s="94">
        <f>Tabla3[[#This Row],[PRECIO %      en $]]*Tabla3[[#This Row],[PEDIDO ]]</f>
        <v>0</v>
      </c>
      <c r="W4594" s="57">
        <f>Tabla3[[#This Row],[PRECIO CON DESCT.]]*Tabla3[[#This Row],[PEDIDO ]]</f>
        <v>0</v>
      </c>
      <c r="X4594" s="58">
        <f>Tabla3[[#This Row],[PRECIO SIN %]]*Tabla3[[#This Row],[PEDIDO ]]</f>
        <v>0</v>
      </c>
    </row>
    <row r="4595" spans="1:24" ht="33" customHeight="1" x14ac:dyDescent="0.4">
      <c r="A4595" s="125">
        <v>7596273000982</v>
      </c>
      <c r="B4595" s="59" t="s">
        <v>424</v>
      </c>
      <c r="C4595" s="59" t="s">
        <v>501</v>
      </c>
      <c r="D45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95" s="119" t="s">
        <v>5057</v>
      </c>
      <c r="F4595" s="76" t="s">
        <v>526</v>
      </c>
      <c r="G45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95" s="78">
        <v>196</v>
      </c>
      <c r="J4595" s="52">
        <v>1</v>
      </c>
      <c r="K4595" s="60">
        <f>Tabla3[[#This Row],[PRECIOS]]-Tabla3[[#This Row],[PRECIOS]]*10%</f>
        <v>0.9</v>
      </c>
      <c r="L4595" s="101"/>
      <c r="M4595" s="61"/>
      <c r="N4595" s="55">
        <f>IFERROR(Tabla3[[#This Row],[PRECIOS]]-Tabla3[[#This Row],[PRECIOS]]*Tabla3[[#This Row],[% PRODUCTO]]," ")</f>
        <v>1</v>
      </c>
      <c r="O4595" s="61"/>
      <c r="P4595" s="55">
        <f>IFERROR(Tabla3[[#This Row],[OCULTAR2]]-Tabla3[[#This Row],[OCULTAR2]]*Tabla3[[#This Row],[% LÍNEA]]," ")</f>
        <v>1</v>
      </c>
      <c r="Q4595" s="56">
        <f>IFERROR(Tabla3[[#This Row],[% PRODUCTO]]+Tabla3[[#This Row],[% LÍNEA]]," ")</f>
        <v>0</v>
      </c>
      <c r="R4595" s="60">
        <f>Tabla3[[#This Row],[OCULTAR3]]</f>
        <v>1</v>
      </c>
      <c r="S4595" s="60">
        <f>Tabla3[[#This Row],[PRECIO SIN %]]-Tabla3[[#This Row],[PRECIO SIN %]]*10%</f>
        <v>0.9</v>
      </c>
      <c r="T4595" s="80">
        <f>(Tabla3[[#This Row],[PRECIO CON DESCT.]]-(Tabla3[[#This Row],[PRECIO CON DESCT.]]*$T$6))</f>
        <v>0.56699999999999995</v>
      </c>
      <c r="U4595" s="96"/>
      <c r="V4595" s="94">
        <f>Tabla3[[#This Row],[PRECIO %      en $]]*Tabla3[[#This Row],[PEDIDO ]]</f>
        <v>0</v>
      </c>
      <c r="W4595" s="57">
        <f>Tabla3[[#This Row],[PRECIO CON DESCT.]]*Tabla3[[#This Row],[PEDIDO ]]</f>
        <v>0</v>
      </c>
      <c r="X4595" s="58">
        <f>Tabla3[[#This Row],[PRECIO SIN %]]*Tabla3[[#This Row],[PEDIDO ]]</f>
        <v>0</v>
      </c>
    </row>
    <row r="4596" spans="1:24" ht="33" customHeight="1" x14ac:dyDescent="0.4">
      <c r="A4596" s="124">
        <v>7596273000975</v>
      </c>
      <c r="B4596" s="51" t="s">
        <v>424</v>
      </c>
      <c r="C4596" s="51" t="s">
        <v>501</v>
      </c>
      <c r="D45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96" s="118" t="s">
        <v>5058</v>
      </c>
      <c r="F4596" s="75" t="s">
        <v>526</v>
      </c>
      <c r="G45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96" s="77">
        <v>73</v>
      </c>
      <c r="J4596" s="52">
        <v>1.4666699999999999</v>
      </c>
      <c r="K4596" s="53">
        <f>Tabla3[[#This Row],[PRECIOS]]-Tabla3[[#This Row],[PRECIOS]]*10%</f>
        <v>1.3200029999999998</v>
      </c>
      <c r="L4596" s="101"/>
      <c r="M4596" s="54"/>
      <c r="N4596" s="55">
        <f>IFERROR(Tabla3[[#This Row],[PRECIOS]]-Tabla3[[#This Row],[PRECIOS]]*Tabla3[[#This Row],[% PRODUCTO]]," ")</f>
        <v>1.4666699999999999</v>
      </c>
      <c r="O4596" s="54"/>
      <c r="P4596" s="55">
        <f>IFERROR(Tabla3[[#This Row],[OCULTAR2]]-Tabla3[[#This Row],[OCULTAR2]]*Tabla3[[#This Row],[% LÍNEA]]," ")</f>
        <v>1.4666699999999999</v>
      </c>
      <c r="Q4596" s="56">
        <f>IFERROR(Tabla3[[#This Row],[% PRODUCTO]]+Tabla3[[#This Row],[% LÍNEA]]," ")</f>
        <v>0</v>
      </c>
      <c r="R4596" s="53">
        <f>Tabla3[[#This Row],[OCULTAR3]]</f>
        <v>1.4666699999999999</v>
      </c>
      <c r="S4596" s="53">
        <f>Tabla3[[#This Row],[PRECIO SIN %]]-Tabla3[[#This Row],[PRECIO SIN %]]*10%</f>
        <v>1.3200029999999998</v>
      </c>
      <c r="T4596" s="80">
        <f>(Tabla3[[#This Row],[PRECIO CON DESCT.]]-(Tabla3[[#This Row],[PRECIO CON DESCT.]]*$T$6))</f>
        <v>0.83160188999999995</v>
      </c>
      <c r="U4596" s="96"/>
      <c r="V4596" s="94">
        <f>Tabla3[[#This Row],[PRECIO %      en $]]*Tabla3[[#This Row],[PEDIDO ]]</f>
        <v>0</v>
      </c>
      <c r="W4596" s="57">
        <f>Tabla3[[#This Row],[PRECIO CON DESCT.]]*Tabla3[[#This Row],[PEDIDO ]]</f>
        <v>0</v>
      </c>
      <c r="X4596" s="58">
        <f>Tabla3[[#This Row],[PRECIO SIN %]]*Tabla3[[#This Row],[PEDIDO ]]</f>
        <v>0</v>
      </c>
    </row>
    <row r="4597" spans="1:24" ht="33" customHeight="1" x14ac:dyDescent="0.4">
      <c r="A4597" s="124">
        <v>7596273000999</v>
      </c>
      <c r="B4597" s="51" t="s">
        <v>424</v>
      </c>
      <c r="C4597" s="51" t="s">
        <v>501</v>
      </c>
      <c r="D45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97" s="118" t="s">
        <v>5059</v>
      </c>
      <c r="F4597" s="75" t="s">
        <v>526</v>
      </c>
      <c r="G45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97" s="77">
        <v>93</v>
      </c>
      <c r="J4597" s="52">
        <v>1.88889</v>
      </c>
      <c r="K4597" s="53">
        <f>Tabla3[[#This Row],[PRECIOS]]-Tabla3[[#This Row],[PRECIOS]]*10%</f>
        <v>1.7000009999999999</v>
      </c>
      <c r="L4597" s="101"/>
      <c r="M4597" s="54"/>
      <c r="N4597" s="55">
        <f>IFERROR(Tabla3[[#This Row],[PRECIOS]]-Tabla3[[#This Row],[PRECIOS]]*Tabla3[[#This Row],[% PRODUCTO]]," ")</f>
        <v>1.88889</v>
      </c>
      <c r="O4597" s="54"/>
      <c r="P4597" s="55">
        <f>IFERROR(Tabla3[[#This Row],[OCULTAR2]]-Tabla3[[#This Row],[OCULTAR2]]*Tabla3[[#This Row],[% LÍNEA]]," ")</f>
        <v>1.88889</v>
      </c>
      <c r="Q4597" s="56">
        <f>IFERROR(Tabla3[[#This Row],[% PRODUCTO]]+Tabla3[[#This Row],[% LÍNEA]]," ")</f>
        <v>0</v>
      </c>
      <c r="R4597" s="53">
        <f>Tabla3[[#This Row],[OCULTAR3]]</f>
        <v>1.88889</v>
      </c>
      <c r="S4597" s="53">
        <f>Tabla3[[#This Row],[PRECIO SIN %]]-Tabla3[[#This Row],[PRECIO SIN %]]*10%</f>
        <v>1.7000009999999999</v>
      </c>
      <c r="T4597" s="80">
        <f>(Tabla3[[#This Row],[PRECIO CON DESCT.]]-(Tabla3[[#This Row],[PRECIO CON DESCT.]]*$T$6))</f>
        <v>1.0710006299999999</v>
      </c>
      <c r="U4597" s="96"/>
      <c r="V4597" s="94">
        <f>Tabla3[[#This Row],[PRECIO %      en $]]*Tabla3[[#This Row],[PEDIDO ]]</f>
        <v>0</v>
      </c>
      <c r="W4597" s="57">
        <f>Tabla3[[#This Row],[PRECIO CON DESCT.]]*Tabla3[[#This Row],[PEDIDO ]]</f>
        <v>0</v>
      </c>
      <c r="X4597" s="58">
        <f>Tabla3[[#This Row],[PRECIO SIN %]]*Tabla3[[#This Row],[PEDIDO ]]</f>
        <v>0</v>
      </c>
    </row>
    <row r="4598" spans="1:24" ht="33" customHeight="1" x14ac:dyDescent="0.4">
      <c r="A4598" s="125">
        <v>8693744090233</v>
      </c>
      <c r="B4598" s="59" t="s">
        <v>424</v>
      </c>
      <c r="C4598" s="59" t="s">
        <v>450</v>
      </c>
      <c r="D45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598" s="119" t="s">
        <v>5060</v>
      </c>
      <c r="F4598" s="76" t="s">
        <v>526</v>
      </c>
      <c r="G45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598" s="78">
        <v>24</v>
      </c>
      <c r="J4598" s="52">
        <v>1.11111</v>
      </c>
      <c r="K4598" s="60">
        <f>Tabla3[[#This Row],[PRECIOS]]-Tabla3[[#This Row],[PRECIOS]]*10%</f>
        <v>0.99999900000000008</v>
      </c>
      <c r="L4598" s="101" t="s">
        <v>5327</v>
      </c>
      <c r="M4598" s="61"/>
      <c r="N4598" s="55">
        <f>IFERROR(Tabla3[[#This Row],[PRECIOS]]-Tabla3[[#This Row],[PRECIOS]]*Tabla3[[#This Row],[% PRODUCTO]]," ")</f>
        <v>1.11111</v>
      </c>
      <c r="O4598" s="61"/>
      <c r="P4598" s="55">
        <f>IFERROR(Tabla3[[#This Row],[OCULTAR2]]-Tabla3[[#This Row],[OCULTAR2]]*Tabla3[[#This Row],[% LÍNEA]]," ")</f>
        <v>1.11111</v>
      </c>
      <c r="Q4598" s="56">
        <f>IFERROR(Tabla3[[#This Row],[% PRODUCTO]]+Tabla3[[#This Row],[% LÍNEA]]," ")</f>
        <v>0</v>
      </c>
      <c r="R4598" s="60">
        <f>Tabla3[[#This Row],[OCULTAR3]]</f>
        <v>1.11111</v>
      </c>
      <c r="S4598" s="60">
        <f>Tabla3[[#This Row],[PRECIO SIN %]]-Tabla3[[#This Row],[PRECIO SIN %]]*10%</f>
        <v>0.99999900000000008</v>
      </c>
      <c r="T4598" s="80">
        <f>(Tabla3[[#This Row],[PRECIO CON DESCT.]]-(Tabla3[[#This Row],[PRECIO CON DESCT.]]*$T$6))</f>
        <v>0.62999937000000006</v>
      </c>
      <c r="U4598" s="96"/>
      <c r="V4598" s="94">
        <f>Tabla3[[#This Row],[PRECIO %      en $]]*Tabla3[[#This Row],[PEDIDO ]]</f>
        <v>0</v>
      </c>
      <c r="W4598" s="57">
        <f>Tabla3[[#This Row],[PRECIO CON DESCT.]]*Tabla3[[#This Row],[PEDIDO ]]</f>
        <v>0</v>
      </c>
      <c r="X4598" s="58">
        <f>Tabla3[[#This Row],[PRECIO SIN %]]*Tabla3[[#This Row],[PEDIDO ]]</f>
        <v>0</v>
      </c>
    </row>
    <row r="4599" spans="1:24" ht="33" customHeight="1" x14ac:dyDescent="0.4">
      <c r="A4599" s="124">
        <v>8693744090660</v>
      </c>
      <c r="B4599" s="51" t="s">
        <v>424</v>
      </c>
      <c r="C4599" s="51" t="s">
        <v>450</v>
      </c>
      <c r="D45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599" s="118" t="s">
        <v>5061</v>
      </c>
      <c r="F4599" s="75" t="s">
        <v>526</v>
      </c>
      <c r="G45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5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599" s="77">
        <v>3</v>
      </c>
      <c r="J4599" s="52">
        <v>0.77778000000000003</v>
      </c>
      <c r="K4599" s="53">
        <f>Tabla3[[#This Row],[PRECIOS]]-Tabla3[[#This Row],[PRECIOS]]*10%</f>
        <v>0.70000200000000001</v>
      </c>
      <c r="L4599" s="101"/>
      <c r="M4599" s="54"/>
      <c r="N4599" s="55">
        <f>IFERROR(Tabla3[[#This Row],[PRECIOS]]-Tabla3[[#This Row],[PRECIOS]]*Tabla3[[#This Row],[% PRODUCTO]]," ")</f>
        <v>0.77778000000000003</v>
      </c>
      <c r="O4599" s="54"/>
      <c r="P4599" s="55">
        <f>IFERROR(Tabla3[[#This Row],[OCULTAR2]]-Tabla3[[#This Row],[OCULTAR2]]*Tabla3[[#This Row],[% LÍNEA]]," ")</f>
        <v>0.77778000000000003</v>
      </c>
      <c r="Q4599" s="56">
        <f>IFERROR(Tabla3[[#This Row],[% PRODUCTO]]+Tabla3[[#This Row],[% LÍNEA]]," ")</f>
        <v>0</v>
      </c>
      <c r="R4599" s="53">
        <f>Tabla3[[#This Row],[OCULTAR3]]</f>
        <v>0.77778000000000003</v>
      </c>
      <c r="S4599" s="53">
        <f>Tabla3[[#This Row],[PRECIO SIN %]]-Tabla3[[#This Row],[PRECIO SIN %]]*10%</f>
        <v>0.70000200000000001</v>
      </c>
      <c r="T4599" s="80">
        <f>(Tabla3[[#This Row],[PRECIO CON DESCT.]]-(Tabla3[[#This Row],[PRECIO CON DESCT.]]*$T$6))</f>
        <v>0.44100126000000001</v>
      </c>
      <c r="U4599" s="96"/>
      <c r="V4599" s="94">
        <f>Tabla3[[#This Row],[PRECIO %      en $]]*Tabla3[[#This Row],[PEDIDO ]]</f>
        <v>0</v>
      </c>
      <c r="W4599" s="57">
        <f>Tabla3[[#This Row],[PRECIO CON DESCT.]]*Tabla3[[#This Row],[PEDIDO ]]</f>
        <v>0</v>
      </c>
      <c r="X4599" s="58">
        <f>Tabla3[[#This Row],[PRECIO SIN %]]*Tabla3[[#This Row],[PEDIDO ]]</f>
        <v>0</v>
      </c>
    </row>
    <row r="4600" spans="1:24" ht="33" customHeight="1" x14ac:dyDescent="0.4">
      <c r="A4600" s="124">
        <v>8693744091940</v>
      </c>
      <c r="B4600" s="51" t="s">
        <v>424</v>
      </c>
      <c r="C4600" s="51" t="s">
        <v>450</v>
      </c>
      <c r="D46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600" s="118" t="s">
        <v>5062</v>
      </c>
      <c r="F4600" s="75" t="s">
        <v>526</v>
      </c>
      <c r="G46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600" s="77">
        <v>30</v>
      </c>
      <c r="J4600" s="52">
        <v>2.88889</v>
      </c>
      <c r="K4600" s="53">
        <f>Tabla3[[#This Row],[PRECIOS]]-Tabla3[[#This Row],[PRECIOS]]*10%</f>
        <v>2.6000009999999998</v>
      </c>
      <c r="L4600" s="101" t="s">
        <v>5327</v>
      </c>
      <c r="M4600" s="54"/>
      <c r="N4600" s="55">
        <f>IFERROR(Tabla3[[#This Row],[PRECIOS]]-Tabla3[[#This Row],[PRECIOS]]*Tabla3[[#This Row],[% PRODUCTO]]," ")</f>
        <v>2.88889</v>
      </c>
      <c r="O4600" s="54"/>
      <c r="P4600" s="55">
        <f>IFERROR(Tabla3[[#This Row],[OCULTAR2]]-Tabla3[[#This Row],[OCULTAR2]]*Tabla3[[#This Row],[% LÍNEA]]," ")</f>
        <v>2.88889</v>
      </c>
      <c r="Q4600" s="56">
        <f>IFERROR(Tabla3[[#This Row],[% PRODUCTO]]+Tabla3[[#This Row],[% LÍNEA]]," ")</f>
        <v>0</v>
      </c>
      <c r="R4600" s="53">
        <f>Tabla3[[#This Row],[OCULTAR3]]</f>
        <v>2.88889</v>
      </c>
      <c r="S4600" s="53">
        <f>Tabla3[[#This Row],[PRECIO SIN %]]-Tabla3[[#This Row],[PRECIO SIN %]]*10%</f>
        <v>2.6000009999999998</v>
      </c>
      <c r="T4600" s="80">
        <f>(Tabla3[[#This Row],[PRECIO CON DESCT.]]-(Tabla3[[#This Row],[PRECIO CON DESCT.]]*$T$6))</f>
        <v>1.6380006299999998</v>
      </c>
      <c r="U4600" s="96"/>
      <c r="V4600" s="94">
        <f>Tabla3[[#This Row],[PRECIO %      en $]]*Tabla3[[#This Row],[PEDIDO ]]</f>
        <v>0</v>
      </c>
      <c r="W4600" s="57">
        <f>Tabla3[[#This Row],[PRECIO CON DESCT.]]*Tabla3[[#This Row],[PEDIDO ]]</f>
        <v>0</v>
      </c>
      <c r="X4600" s="58">
        <f>Tabla3[[#This Row],[PRECIO SIN %]]*Tabla3[[#This Row],[PEDIDO ]]</f>
        <v>0</v>
      </c>
    </row>
    <row r="4601" spans="1:24" ht="33" customHeight="1" x14ac:dyDescent="0.4">
      <c r="A4601" s="125">
        <v>8693744091308</v>
      </c>
      <c r="B4601" s="59" t="s">
        <v>424</v>
      </c>
      <c r="C4601" s="59" t="s">
        <v>450</v>
      </c>
      <c r="D46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01" s="119" t="s">
        <v>5063</v>
      </c>
      <c r="F4601" s="76" t="s">
        <v>526</v>
      </c>
      <c r="G46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01" s="78">
        <v>1</v>
      </c>
      <c r="J4601" s="52">
        <v>2.7777799999999999</v>
      </c>
      <c r="K4601" s="60">
        <f>Tabla3[[#This Row],[PRECIOS]]-Tabla3[[#This Row],[PRECIOS]]*10%</f>
        <v>2.5000019999999998</v>
      </c>
      <c r="L4601" s="101"/>
      <c r="M4601" s="61"/>
      <c r="N4601" s="55">
        <f>IFERROR(Tabla3[[#This Row],[PRECIOS]]-Tabla3[[#This Row],[PRECIOS]]*Tabla3[[#This Row],[% PRODUCTO]]," ")</f>
        <v>2.7777799999999999</v>
      </c>
      <c r="O4601" s="61"/>
      <c r="P4601" s="55">
        <f>IFERROR(Tabla3[[#This Row],[OCULTAR2]]-Tabla3[[#This Row],[OCULTAR2]]*Tabla3[[#This Row],[% LÍNEA]]," ")</f>
        <v>2.7777799999999999</v>
      </c>
      <c r="Q4601" s="56">
        <f>IFERROR(Tabla3[[#This Row],[% PRODUCTO]]+Tabla3[[#This Row],[% LÍNEA]]," ")</f>
        <v>0</v>
      </c>
      <c r="R4601" s="60">
        <f>Tabla3[[#This Row],[OCULTAR3]]</f>
        <v>2.7777799999999999</v>
      </c>
      <c r="S4601" s="60">
        <f>Tabla3[[#This Row],[PRECIO SIN %]]-Tabla3[[#This Row],[PRECIO SIN %]]*10%</f>
        <v>2.5000019999999998</v>
      </c>
      <c r="T4601" s="80">
        <f>(Tabla3[[#This Row],[PRECIO CON DESCT.]]-(Tabla3[[#This Row],[PRECIO CON DESCT.]]*$T$6))</f>
        <v>1.5750012600000001</v>
      </c>
      <c r="U4601" s="96"/>
      <c r="V4601" s="94">
        <f>Tabla3[[#This Row],[PRECIO %      en $]]*Tabla3[[#This Row],[PEDIDO ]]</f>
        <v>0</v>
      </c>
      <c r="W4601" s="57">
        <f>Tabla3[[#This Row],[PRECIO CON DESCT.]]*Tabla3[[#This Row],[PEDIDO ]]</f>
        <v>0</v>
      </c>
      <c r="X4601" s="58">
        <f>Tabla3[[#This Row],[PRECIO SIN %]]*Tabla3[[#This Row],[PEDIDO ]]</f>
        <v>0</v>
      </c>
    </row>
    <row r="4602" spans="1:24" ht="33" customHeight="1" x14ac:dyDescent="0.4">
      <c r="A4602" s="124">
        <v>7702425807648</v>
      </c>
      <c r="B4602" s="51" t="s">
        <v>424</v>
      </c>
      <c r="C4602" s="51" t="s">
        <v>497</v>
      </c>
      <c r="D46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02" s="118" t="s">
        <v>5064</v>
      </c>
      <c r="F4602" s="75" t="s">
        <v>526</v>
      </c>
      <c r="G46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46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4602" s="77">
        <v>56</v>
      </c>
      <c r="J4602" s="52">
        <v>2.87778</v>
      </c>
      <c r="K4602" s="53">
        <f>Tabla3[[#This Row],[PRECIOS]]-Tabla3[[#This Row],[PRECIOS]]*10%</f>
        <v>2.5900020000000001</v>
      </c>
      <c r="L4602" s="101"/>
      <c r="M4602" s="54"/>
      <c r="N4602" s="55">
        <f>IFERROR(Tabla3[[#This Row],[PRECIOS]]-Tabla3[[#This Row],[PRECIOS]]*Tabla3[[#This Row],[% PRODUCTO]]," ")</f>
        <v>2.87778</v>
      </c>
      <c r="O4602" s="54">
        <v>0.03</v>
      </c>
      <c r="P4602" s="55">
        <f>IFERROR(Tabla3[[#This Row],[OCULTAR2]]-Tabla3[[#This Row],[OCULTAR2]]*Tabla3[[#This Row],[% LÍNEA]]," ")</f>
        <v>2.7914466</v>
      </c>
      <c r="Q4602" s="56">
        <f>IFERROR(Tabla3[[#This Row],[% PRODUCTO]]+Tabla3[[#This Row],[% LÍNEA]]," ")</f>
        <v>0.03</v>
      </c>
      <c r="R4602" s="53">
        <f>Tabla3[[#This Row],[OCULTAR3]]</f>
        <v>2.7914466</v>
      </c>
      <c r="S4602" s="53">
        <f>Tabla3[[#This Row],[PRECIO SIN %]]-Tabla3[[#This Row],[PRECIO SIN %]]*10%</f>
        <v>2.51230194</v>
      </c>
      <c r="T4602" s="80">
        <f>(Tabla3[[#This Row],[PRECIO CON DESCT.]]-(Tabla3[[#This Row],[PRECIO CON DESCT.]]*$T$6))</f>
        <v>1.5827502222000001</v>
      </c>
      <c r="U4602" s="96"/>
      <c r="V4602" s="94">
        <f>Tabla3[[#This Row],[PRECIO %      en $]]*Tabla3[[#This Row],[PEDIDO ]]</f>
        <v>0</v>
      </c>
      <c r="W4602" s="57">
        <f>Tabla3[[#This Row],[PRECIO CON DESCT.]]*Tabla3[[#This Row],[PEDIDO ]]</f>
        <v>0</v>
      </c>
      <c r="X4602" s="58">
        <f>Tabla3[[#This Row],[PRECIO SIN %]]*Tabla3[[#This Row],[PEDIDO ]]</f>
        <v>0</v>
      </c>
    </row>
    <row r="4603" spans="1:24" ht="33" customHeight="1" x14ac:dyDescent="0.4">
      <c r="A4603" s="124">
        <v>7702425801288</v>
      </c>
      <c r="B4603" s="51" t="s">
        <v>424</v>
      </c>
      <c r="C4603" s="51" t="s">
        <v>497</v>
      </c>
      <c r="D46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03" s="118" t="s">
        <v>5065</v>
      </c>
      <c r="F4603" s="75" t="s">
        <v>526</v>
      </c>
      <c r="G46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46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4603" s="77">
        <v>144</v>
      </c>
      <c r="J4603" s="52">
        <v>1.61111</v>
      </c>
      <c r="K4603" s="53">
        <f>Tabla3[[#This Row],[PRECIOS]]-Tabla3[[#This Row],[PRECIOS]]*10%</f>
        <v>1.449999</v>
      </c>
      <c r="L4603" s="101"/>
      <c r="M4603" s="54"/>
      <c r="N4603" s="55">
        <f>IFERROR(Tabla3[[#This Row],[PRECIOS]]-Tabla3[[#This Row],[PRECIOS]]*Tabla3[[#This Row],[% PRODUCTO]]," ")</f>
        <v>1.61111</v>
      </c>
      <c r="O4603" s="54">
        <v>0.03</v>
      </c>
      <c r="P4603" s="55">
        <f>IFERROR(Tabla3[[#This Row],[OCULTAR2]]-Tabla3[[#This Row],[OCULTAR2]]*Tabla3[[#This Row],[% LÍNEA]]," ")</f>
        <v>1.5627767000000001</v>
      </c>
      <c r="Q4603" s="56">
        <f>IFERROR(Tabla3[[#This Row],[% PRODUCTO]]+Tabla3[[#This Row],[% LÍNEA]]," ")</f>
        <v>0.03</v>
      </c>
      <c r="R4603" s="53">
        <f>Tabla3[[#This Row],[OCULTAR3]]</f>
        <v>1.5627767000000001</v>
      </c>
      <c r="S4603" s="53">
        <f>Tabla3[[#This Row],[PRECIO SIN %]]-Tabla3[[#This Row],[PRECIO SIN %]]*10%</f>
        <v>1.40649903</v>
      </c>
      <c r="T4603" s="80">
        <f>(Tabla3[[#This Row],[PRECIO CON DESCT.]]-(Tabla3[[#This Row],[PRECIO CON DESCT.]]*$T$6))</f>
        <v>0.88609438890000003</v>
      </c>
      <c r="U4603" s="96"/>
      <c r="V4603" s="94">
        <f>Tabla3[[#This Row],[PRECIO %      en $]]*Tabla3[[#This Row],[PEDIDO ]]</f>
        <v>0</v>
      </c>
      <c r="W4603" s="57">
        <f>Tabla3[[#This Row],[PRECIO CON DESCT.]]*Tabla3[[#This Row],[PEDIDO ]]</f>
        <v>0</v>
      </c>
      <c r="X4603" s="58">
        <f>Tabla3[[#This Row],[PRECIO SIN %]]*Tabla3[[#This Row],[PEDIDO ]]</f>
        <v>0</v>
      </c>
    </row>
    <row r="4604" spans="1:24" ht="33" customHeight="1" x14ac:dyDescent="0.4">
      <c r="A4604" s="125">
        <v>7702425800779</v>
      </c>
      <c r="B4604" s="59" t="s">
        <v>424</v>
      </c>
      <c r="C4604" s="59" t="s">
        <v>497</v>
      </c>
      <c r="D46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04" s="119" t="s">
        <v>5066</v>
      </c>
      <c r="F4604" s="76" t="s">
        <v>526</v>
      </c>
      <c r="G46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>✅</v>
      </c>
      <c r="H46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PROMO2</v>
      </c>
      <c r="I4604" s="78">
        <v>86</v>
      </c>
      <c r="J4604" s="52">
        <v>2.0666699999999998</v>
      </c>
      <c r="K4604" s="60">
        <f>Tabla3[[#This Row],[PRECIOS]]-Tabla3[[#This Row],[PRECIOS]]*10%</f>
        <v>1.8600029999999999</v>
      </c>
      <c r="L4604" s="101"/>
      <c r="M4604" s="61"/>
      <c r="N4604" s="55">
        <f>IFERROR(Tabla3[[#This Row],[PRECIOS]]-Tabla3[[#This Row],[PRECIOS]]*Tabla3[[#This Row],[% PRODUCTO]]," ")</f>
        <v>2.0666699999999998</v>
      </c>
      <c r="O4604" s="61">
        <v>0.03</v>
      </c>
      <c r="P4604" s="55">
        <f>IFERROR(Tabla3[[#This Row],[OCULTAR2]]-Tabla3[[#This Row],[OCULTAR2]]*Tabla3[[#This Row],[% LÍNEA]]," ")</f>
        <v>2.0046698999999997</v>
      </c>
      <c r="Q4604" s="56">
        <f>IFERROR(Tabla3[[#This Row],[% PRODUCTO]]+Tabla3[[#This Row],[% LÍNEA]]," ")</f>
        <v>0.03</v>
      </c>
      <c r="R4604" s="60">
        <f>Tabla3[[#This Row],[OCULTAR3]]</f>
        <v>2.0046698999999997</v>
      </c>
      <c r="S4604" s="60">
        <f>Tabla3[[#This Row],[PRECIO SIN %]]-Tabla3[[#This Row],[PRECIO SIN %]]*10%</f>
        <v>1.8042029099999997</v>
      </c>
      <c r="T4604" s="80">
        <f>(Tabla3[[#This Row],[PRECIO CON DESCT.]]-(Tabla3[[#This Row],[PRECIO CON DESCT.]]*$T$6))</f>
        <v>1.1366478332999996</v>
      </c>
      <c r="U4604" s="96"/>
      <c r="V4604" s="94">
        <f>Tabla3[[#This Row],[PRECIO %      en $]]*Tabla3[[#This Row],[PEDIDO ]]</f>
        <v>0</v>
      </c>
      <c r="W4604" s="57">
        <f>Tabla3[[#This Row],[PRECIO CON DESCT.]]*Tabla3[[#This Row],[PEDIDO ]]</f>
        <v>0</v>
      </c>
      <c r="X4604" s="58">
        <f>Tabla3[[#This Row],[PRECIO SIN %]]*Tabla3[[#This Row],[PEDIDO ]]</f>
        <v>0</v>
      </c>
    </row>
    <row r="4605" spans="1:24" ht="33" customHeight="1" x14ac:dyDescent="0.4">
      <c r="A4605" s="124">
        <v>7590081000141</v>
      </c>
      <c r="B4605" s="51" t="s">
        <v>424</v>
      </c>
      <c r="C4605" s="51" t="s">
        <v>430</v>
      </c>
      <c r="D46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05" s="118" t="s">
        <v>5067</v>
      </c>
      <c r="F4605" s="75" t="s">
        <v>537</v>
      </c>
      <c r="G46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05" s="77">
        <v>14</v>
      </c>
      <c r="J4605" s="52">
        <v>10.26667</v>
      </c>
      <c r="K4605" s="53">
        <f>Tabla3[[#This Row],[PRECIOS]]-Tabla3[[#This Row],[PRECIOS]]*10%</f>
        <v>9.2400029999999997</v>
      </c>
      <c r="L4605" s="101"/>
      <c r="M4605" s="54"/>
      <c r="N4605" s="55">
        <f>IFERROR(Tabla3[[#This Row],[PRECIOS]]-Tabla3[[#This Row],[PRECIOS]]*Tabla3[[#This Row],[% PRODUCTO]]," ")</f>
        <v>10.26667</v>
      </c>
      <c r="O4605" s="54"/>
      <c r="P4605" s="55">
        <f>IFERROR(Tabla3[[#This Row],[OCULTAR2]]-Tabla3[[#This Row],[OCULTAR2]]*Tabla3[[#This Row],[% LÍNEA]]," ")</f>
        <v>10.26667</v>
      </c>
      <c r="Q4605" s="56">
        <f>IFERROR(Tabla3[[#This Row],[% PRODUCTO]]+Tabla3[[#This Row],[% LÍNEA]]," ")</f>
        <v>0</v>
      </c>
      <c r="R4605" s="53">
        <f>Tabla3[[#This Row],[OCULTAR3]]</f>
        <v>10.26667</v>
      </c>
      <c r="S4605" s="53">
        <f>Tabla3[[#This Row],[PRECIO SIN %]]-Tabla3[[#This Row],[PRECIO SIN %]]*10%</f>
        <v>9.2400029999999997</v>
      </c>
      <c r="T4605" s="80">
        <f>(Tabla3[[#This Row],[PRECIO CON DESCT.]]-(Tabla3[[#This Row],[PRECIO CON DESCT.]]*$T$6))</f>
        <v>5.8212018899999993</v>
      </c>
      <c r="U4605" s="96"/>
      <c r="V4605" s="94">
        <f>Tabla3[[#This Row],[PRECIO %      en $]]*Tabla3[[#This Row],[PEDIDO ]]</f>
        <v>0</v>
      </c>
      <c r="W4605" s="57">
        <f>Tabla3[[#This Row],[PRECIO CON DESCT.]]*Tabla3[[#This Row],[PEDIDO ]]</f>
        <v>0</v>
      </c>
      <c r="X4605" s="58">
        <f>Tabla3[[#This Row],[PRECIO SIN %]]*Tabla3[[#This Row],[PEDIDO ]]</f>
        <v>0</v>
      </c>
    </row>
    <row r="4606" spans="1:24" ht="33" customHeight="1" x14ac:dyDescent="0.4">
      <c r="A4606" s="124">
        <v>7598471136982</v>
      </c>
      <c r="B4606" s="51" t="s">
        <v>424</v>
      </c>
      <c r="C4606" s="51" t="s">
        <v>51</v>
      </c>
      <c r="D46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06" s="118" t="s">
        <v>5068</v>
      </c>
      <c r="F4606" s="75" t="s">
        <v>537</v>
      </c>
      <c r="G46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06" s="77">
        <v>25</v>
      </c>
      <c r="J4606" s="52">
        <v>5.4444400000000002</v>
      </c>
      <c r="K4606" s="53">
        <f>Tabla3[[#This Row],[PRECIOS]]-Tabla3[[#This Row],[PRECIOS]]*10%</f>
        <v>4.8999959999999998</v>
      </c>
      <c r="L4606" s="101"/>
      <c r="M4606" s="54"/>
      <c r="N4606" s="55">
        <f>IFERROR(Tabla3[[#This Row],[PRECIOS]]-Tabla3[[#This Row],[PRECIOS]]*Tabla3[[#This Row],[% PRODUCTO]]," ")</f>
        <v>5.4444400000000002</v>
      </c>
      <c r="O4606" s="54"/>
      <c r="P4606" s="55">
        <f>IFERROR(Tabla3[[#This Row],[OCULTAR2]]-Tabla3[[#This Row],[OCULTAR2]]*Tabla3[[#This Row],[% LÍNEA]]," ")</f>
        <v>5.4444400000000002</v>
      </c>
      <c r="Q4606" s="56">
        <f>IFERROR(Tabla3[[#This Row],[% PRODUCTO]]+Tabla3[[#This Row],[% LÍNEA]]," ")</f>
        <v>0</v>
      </c>
      <c r="R4606" s="53">
        <f>Tabla3[[#This Row],[OCULTAR3]]</f>
        <v>5.4444400000000002</v>
      </c>
      <c r="S4606" s="53">
        <f>Tabla3[[#This Row],[PRECIO SIN %]]-Tabla3[[#This Row],[PRECIO SIN %]]*10%</f>
        <v>4.8999959999999998</v>
      </c>
      <c r="T4606" s="80">
        <f>(Tabla3[[#This Row],[PRECIO CON DESCT.]]-(Tabla3[[#This Row],[PRECIO CON DESCT.]]*$T$6))</f>
        <v>3.08699748</v>
      </c>
      <c r="U4606" s="96"/>
      <c r="V4606" s="94">
        <f>Tabla3[[#This Row],[PRECIO %      en $]]*Tabla3[[#This Row],[PEDIDO ]]</f>
        <v>0</v>
      </c>
      <c r="W4606" s="57">
        <f>Tabla3[[#This Row],[PRECIO CON DESCT.]]*Tabla3[[#This Row],[PEDIDO ]]</f>
        <v>0</v>
      </c>
      <c r="X4606" s="58">
        <f>Tabla3[[#This Row],[PRECIO SIN %]]*Tabla3[[#This Row],[PEDIDO ]]</f>
        <v>0</v>
      </c>
    </row>
    <row r="4607" spans="1:24" ht="33" customHeight="1" x14ac:dyDescent="0.4">
      <c r="A4607" s="125">
        <v>7599028000527</v>
      </c>
      <c r="B4607" s="59" t="s">
        <v>424</v>
      </c>
      <c r="C4607" s="59" t="s">
        <v>154</v>
      </c>
      <c r="D46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07" s="119" t="s">
        <v>5069</v>
      </c>
      <c r="F4607" s="76" t="s">
        <v>537</v>
      </c>
      <c r="G46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07" s="78">
        <v>122</v>
      </c>
      <c r="J4607" s="52">
        <v>1.6444399999999999</v>
      </c>
      <c r="K4607" s="60">
        <f>Tabla3[[#This Row],[PRECIOS]]-Tabla3[[#This Row],[PRECIOS]]*10%</f>
        <v>1.4799959999999999</v>
      </c>
      <c r="L4607" s="101"/>
      <c r="M4607" s="61"/>
      <c r="N4607" s="55">
        <f>IFERROR(Tabla3[[#This Row],[PRECIOS]]-Tabla3[[#This Row],[PRECIOS]]*Tabla3[[#This Row],[% PRODUCTO]]," ")</f>
        <v>1.6444399999999999</v>
      </c>
      <c r="O4607" s="61"/>
      <c r="P4607" s="55">
        <f>IFERROR(Tabla3[[#This Row],[OCULTAR2]]-Tabla3[[#This Row],[OCULTAR2]]*Tabla3[[#This Row],[% LÍNEA]]," ")</f>
        <v>1.6444399999999999</v>
      </c>
      <c r="Q4607" s="56">
        <f>IFERROR(Tabla3[[#This Row],[% PRODUCTO]]+Tabla3[[#This Row],[% LÍNEA]]," ")</f>
        <v>0</v>
      </c>
      <c r="R4607" s="60">
        <f>Tabla3[[#This Row],[OCULTAR3]]</f>
        <v>1.6444399999999999</v>
      </c>
      <c r="S4607" s="60">
        <f>Tabla3[[#This Row],[PRECIO SIN %]]-Tabla3[[#This Row],[PRECIO SIN %]]*10%</f>
        <v>1.4799959999999999</v>
      </c>
      <c r="T4607" s="80">
        <f>(Tabla3[[#This Row],[PRECIO CON DESCT.]]-(Tabla3[[#This Row],[PRECIO CON DESCT.]]*$T$6))</f>
        <v>0.93239747999999989</v>
      </c>
      <c r="U4607" s="96"/>
      <c r="V4607" s="94">
        <f>Tabla3[[#This Row],[PRECIO %      en $]]*Tabla3[[#This Row],[PEDIDO ]]</f>
        <v>0</v>
      </c>
      <c r="W4607" s="57">
        <f>Tabla3[[#This Row],[PRECIO CON DESCT.]]*Tabla3[[#This Row],[PEDIDO ]]</f>
        <v>0</v>
      </c>
      <c r="X4607" s="58">
        <f>Tabla3[[#This Row],[PRECIO SIN %]]*Tabla3[[#This Row],[PEDIDO ]]</f>
        <v>0</v>
      </c>
    </row>
    <row r="4608" spans="1:24" ht="33" customHeight="1" x14ac:dyDescent="0.4">
      <c r="A4608" s="124">
        <v>7594001451891</v>
      </c>
      <c r="B4608" s="51" t="s">
        <v>424</v>
      </c>
      <c r="C4608" s="51" t="s">
        <v>427</v>
      </c>
      <c r="D46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08" s="118" t="s">
        <v>5070</v>
      </c>
      <c r="F4608" s="75" t="s">
        <v>526</v>
      </c>
      <c r="G46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08" s="77">
        <v>85</v>
      </c>
      <c r="J4608" s="52">
        <v>2.11111</v>
      </c>
      <c r="K4608" s="53">
        <f>Tabla3[[#This Row],[PRECIOS]]-Tabla3[[#This Row],[PRECIOS]]*10%</f>
        <v>1.899999</v>
      </c>
      <c r="L4608" s="101"/>
      <c r="M4608" s="54"/>
      <c r="N4608" s="55">
        <f>IFERROR(Tabla3[[#This Row],[PRECIOS]]-Tabla3[[#This Row],[PRECIOS]]*Tabla3[[#This Row],[% PRODUCTO]]," ")</f>
        <v>2.11111</v>
      </c>
      <c r="O4608" s="54"/>
      <c r="P4608" s="55">
        <f>IFERROR(Tabla3[[#This Row],[OCULTAR2]]-Tabla3[[#This Row],[OCULTAR2]]*Tabla3[[#This Row],[% LÍNEA]]," ")</f>
        <v>2.11111</v>
      </c>
      <c r="Q4608" s="56">
        <f>IFERROR(Tabla3[[#This Row],[% PRODUCTO]]+Tabla3[[#This Row],[% LÍNEA]]," ")</f>
        <v>0</v>
      </c>
      <c r="R4608" s="53">
        <f>Tabla3[[#This Row],[OCULTAR3]]</f>
        <v>2.11111</v>
      </c>
      <c r="S4608" s="53">
        <f>Tabla3[[#This Row],[PRECIO SIN %]]-Tabla3[[#This Row],[PRECIO SIN %]]*10%</f>
        <v>1.899999</v>
      </c>
      <c r="T4608" s="80">
        <f>(Tabla3[[#This Row],[PRECIO CON DESCT.]]-(Tabla3[[#This Row],[PRECIO CON DESCT.]]*$T$6))</f>
        <v>1.1969993699999999</v>
      </c>
      <c r="U4608" s="96"/>
      <c r="V4608" s="94">
        <f>Tabla3[[#This Row],[PRECIO %      en $]]*Tabla3[[#This Row],[PEDIDO ]]</f>
        <v>0</v>
      </c>
      <c r="W4608" s="57">
        <f>Tabla3[[#This Row],[PRECIO CON DESCT.]]*Tabla3[[#This Row],[PEDIDO ]]</f>
        <v>0</v>
      </c>
      <c r="X4608" s="58">
        <f>Tabla3[[#This Row],[PRECIO SIN %]]*Tabla3[[#This Row],[PEDIDO ]]</f>
        <v>0</v>
      </c>
    </row>
    <row r="4609" spans="1:24" ht="33" customHeight="1" x14ac:dyDescent="0.4">
      <c r="A4609" s="124">
        <v>7453038488235</v>
      </c>
      <c r="B4609" s="51" t="s">
        <v>424</v>
      </c>
      <c r="C4609" s="51" t="s">
        <v>359</v>
      </c>
      <c r="D46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09" s="118" t="s">
        <v>5071</v>
      </c>
      <c r="F4609" s="75" t="s">
        <v>526</v>
      </c>
      <c r="G46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09" s="77">
        <v>9</v>
      </c>
      <c r="J4609" s="52">
        <v>3.2222200000000001</v>
      </c>
      <c r="K4609" s="53">
        <f>Tabla3[[#This Row],[PRECIOS]]-Tabla3[[#This Row],[PRECIOS]]*10%</f>
        <v>2.8999980000000001</v>
      </c>
      <c r="L4609" s="101"/>
      <c r="M4609" s="54"/>
      <c r="N4609" s="55">
        <f>IFERROR(Tabla3[[#This Row],[PRECIOS]]-Tabla3[[#This Row],[PRECIOS]]*Tabla3[[#This Row],[% PRODUCTO]]," ")</f>
        <v>3.2222200000000001</v>
      </c>
      <c r="O4609" s="54"/>
      <c r="P4609" s="55">
        <f>IFERROR(Tabla3[[#This Row],[OCULTAR2]]-Tabla3[[#This Row],[OCULTAR2]]*Tabla3[[#This Row],[% LÍNEA]]," ")</f>
        <v>3.2222200000000001</v>
      </c>
      <c r="Q4609" s="56">
        <f>IFERROR(Tabla3[[#This Row],[% PRODUCTO]]+Tabla3[[#This Row],[% LÍNEA]]," ")</f>
        <v>0</v>
      </c>
      <c r="R4609" s="53">
        <f>Tabla3[[#This Row],[OCULTAR3]]</f>
        <v>3.2222200000000001</v>
      </c>
      <c r="S4609" s="53">
        <f>Tabla3[[#This Row],[PRECIO SIN %]]-Tabla3[[#This Row],[PRECIO SIN %]]*10%</f>
        <v>2.8999980000000001</v>
      </c>
      <c r="T4609" s="80">
        <f>(Tabla3[[#This Row],[PRECIO CON DESCT.]]-(Tabla3[[#This Row],[PRECIO CON DESCT.]]*$T$6))</f>
        <v>1.8269987400000001</v>
      </c>
      <c r="U4609" s="96"/>
      <c r="V4609" s="94">
        <f>Tabla3[[#This Row],[PRECIO %      en $]]*Tabla3[[#This Row],[PEDIDO ]]</f>
        <v>0</v>
      </c>
      <c r="W4609" s="57">
        <f>Tabla3[[#This Row],[PRECIO CON DESCT.]]*Tabla3[[#This Row],[PEDIDO ]]</f>
        <v>0</v>
      </c>
      <c r="X4609" s="58">
        <f>Tabla3[[#This Row],[PRECIO SIN %]]*Tabla3[[#This Row],[PEDIDO ]]</f>
        <v>0</v>
      </c>
    </row>
    <row r="4610" spans="1:24" ht="33" customHeight="1" x14ac:dyDescent="0.4">
      <c r="A4610" s="125">
        <v>7453038407908</v>
      </c>
      <c r="B4610" s="59" t="s">
        <v>424</v>
      </c>
      <c r="C4610" s="59" t="s">
        <v>359</v>
      </c>
      <c r="D46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10" s="119" t="s">
        <v>5072</v>
      </c>
      <c r="F4610" s="76" t="s">
        <v>526</v>
      </c>
      <c r="G46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10" s="78">
        <v>24</v>
      </c>
      <c r="J4610" s="52">
        <v>3.8666700000000001</v>
      </c>
      <c r="K4610" s="60">
        <f>Tabla3[[#This Row],[PRECIOS]]-Tabla3[[#This Row],[PRECIOS]]*10%</f>
        <v>3.480003</v>
      </c>
      <c r="L4610" s="101"/>
      <c r="M4610" s="61"/>
      <c r="N4610" s="55">
        <f>IFERROR(Tabla3[[#This Row],[PRECIOS]]-Tabla3[[#This Row],[PRECIOS]]*Tabla3[[#This Row],[% PRODUCTO]]," ")</f>
        <v>3.8666700000000001</v>
      </c>
      <c r="O4610" s="61"/>
      <c r="P4610" s="55">
        <f>IFERROR(Tabla3[[#This Row],[OCULTAR2]]-Tabla3[[#This Row],[OCULTAR2]]*Tabla3[[#This Row],[% LÍNEA]]," ")</f>
        <v>3.8666700000000001</v>
      </c>
      <c r="Q4610" s="56">
        <f>IFERROR(Tabla3[[#This Row],[% PRODUCTO]]+Tabla3[[#This Row],[% LÍNEA]]," ")</f>
        <v>0</v>
      </c>
      <c r="R4610" s="60">
        <f>Tabla3[[#This Row],[OCULTAR3]]</f>
        <v>3.8666700000000001</v>
      </c>
      <c r="S4610" s="60">
        <f>Tabla3[[#This Row],[PRECIO SIN %]]-Tabla3[[#This Row],[PRECIO SIN %]]*10%</f>
        <v>3.480003</v>
      </c>
      <c r="T4610" s="80">
        <f>(Tabla3[[#This Row],[PRECIO CON DESCT.]]-(Tabla3[[#This Row],[PRECIO CON DESCT.]]*$T$6))</f>
        <v>2.1924018900000002</v>
      </c>
      <c r="U4610" s="96"/>
      <c r="V4610" s="94">
        <f>Tabla3[[#This Row],[PRECIO %      en $]]*Tabla3[[#This Row],[PEDIDO ]]</f>
        <v>0</v>
      </c>
      <c r="W4610" s="57">
        <f>Tabla3[[#This Row],[PRECIO CON DESCT.]]*Tabla3[[#This Row],[PEDIDO ]]</f>
        <v>0</v>
      </c>
      <c r="X4610" s="58">
        <f>Tabla3[[#This Row],[PRECIO SIN %]]*Tabla3[[#This Row],[PEDIDO ]]</f>
        <v>0</v>
      </c>
    </row>
    <row r="4611" spans="1:24" ht="33" customHeight="1" x14ac:dyDescent="0.4">
      <c r="A4611" s="124">
        <v>7599700001248</v>
      </c>
      <c r="B4611" s="51" t="s">
        <v>424</v>
      </c>
      <c r="C4611" s="51" t="s">
        <v>51</v>
      </c>
      <c r="D46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11" s="118" t="s">
        <v>5073</v>
      </c>
      <c r="F4611" s="75" t="s">
        <v>537</v>
      </c>
      <c r="G46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11" s="77">
        <v>285</v>
      </c>
      <c r="J4611" s="52">
        <v>6.6666699999999999</v>
      </c>
      <c r="K4611" s="53">
        <f>Tabla3[[#This Row],[PRECIOS]]-Tabla3[[#This Row],[PRECIOS]]*10%</f>
        <v>6.0000029999999995</v>
      </c>
      <c r="L4611" s="101"/>
      <c r="M4611" s="54"/>
      <c r="N4611" s="55">
        <f>IFERROR(Tabla3[[#This Row],[PRECIOS]]-Tabla3[[#This Row],[PRECIOS]]*Tabla3[[#This Row],[% PRODUCTO]]," ")</f>
        <v>6.6666699999999999</v>
      </c>
      <c r="O4611" s="54"/>
      <c r="P4611" s="55">
        <f>IFERROR(Tabla3[[#This Row],[OCULTAR2]]-Tabla3[[#This Row],[OCULTAR2]]*Tabla3[[#This Row],[% LÍNEA]]," ")</f>
        <v>6.6666699999999999</v>
      </c>
      <c r="Q4611" s="56">
        <f>IFERROR(Tabla3[[#This Row],[% PRODUCTO]]+Tabla3[[#This Row],[% LÍNEA]]," ")</f>
        <v>0</v>
      </c>
      <c r="R4611" s="53">
        <f>Tabla3[[#This Row],[OCULTAR3]]</f>
        <v>6.6666699999999999</v>
      </c>
      <c r="S4611" s="53">
        <f>Tabla3[[#This Row],[PRECIO SIN %]]-Tabla3[[#This Row],[PRECIO SIN %]]*10%</f>
        <v>6.0000029999999995</v>
      </c>
      <c r="T4611" s="80">
        <f>(Tabla3[[#This Row],[PRECIO CON DESCT.]]-(Tabla3[[#This Row],[PRECIO CON DESCT.]]*$T$6))</f>
        <v>3.7800018899999999</v>
      </c>
      <c r="U4611" s="96"/>
      <c r="V4611" s="94">
        <f>Tabla3[[#This Row],[PRECIO %      en $]]*Tabla3[[#This Row],[PEDIDO ]]</f>
        <v>0</v>
      </c>
      <c r="W4611" s="57">
        <f>Tabla3[[#This Row],[PRECIO CON DESCT.]]*Tabla3[[#This Row],[PEDIDO ]]</f>
        <v>0</v>
      </c>
      <c r="X4611" s="58">
        <f>Tabla3[[#This Row],[PRECIO SIN %]]*Tabla3[[#This Row],[PEDIDO ]]</f>
        <v>0</v>
      </c>
    </row>
    <row r="4612" spans="1:24" ht="33" customHeight="1" x14ac:dyDescent="0.4">
      <c r="A4612" s="124">
        <v>7599700001262</v>
      </c>
      <c r="B4612" s="51" t="s">
        <v>424</v>
      </c>
      <c r="C4612" s="51" t="s">
        <v>51</v>
      </c>
      <c r="D46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12" s="118" t="s">
        <v>5074</v>
      </c>
      <c r="F4612" s="75" t="s">
        <v>537</v>
      </c>
      <c r="G46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12" s="77">
        <v>41</v>
      </c>
      <c r="J4612" s="52">
        <v>7</v>
      </c>
      <c r="K4612" s="53">
        <f>Tabla3[[#This Row],[PRECIOS]]-Tabla3[[#This Row],[PRECIOS]]*10%</f>
        <v>6.3</v>
      </c>
      <c r="L4612" s="101"/>
      <c r="M4612" s="54"/>
      <c r="N4612" s="55">
        <f>IFERROR(Tabla3[[#This Row],[PRECIOS]]-Tabla3[[#This Row],[PRECIOS]]*Tabla3[[#This Row],[% PRODUCTO]]," ")</f>
        <v>7</v>
      </c>
      <c r="O4612" s="54"/>
      <c r="P4612" s="55">
        <f>IFERROR(Tabla3[[#This Row],[OCULTAR2]]-Tabla3[[#This Row],[OCULTAR2]]*Tabla3[[#This Row],[% LÍNEA]]," ")</f>
        <v>7</v>
      </c>
      <c r="Q4612" s="56">
        <f>IFERROR(Tabla3[[#This Row],[% PRODUCTO]]+Tabla3[[#This Row],[% LÍNEA]]," ")</f>
        <v>0</v>
      </c>
      <c r="R4612" s="53">
        <f>Tabla3[[#This Row],[OCULTAR3]]</f>
        <v>7</v>
      </c>
      <c r="S4612" s="53">
        <f>Tabla3[[#This Row],[PRECIO SIN %]]-Tabla3[[#This Row],[PRECIO SIN %]]*10%</f>
        <v>6.3</v>
      </c>
      <c r="T4612" s="80">
        <f>(Tabla3[[#This Row],[PRECIO CON DESCT.]]-(Tabla3[[#This Row],[PRECIO CON DESCT.]]*$T$6))</f>
        <v>3.9689999999999999</v>
      </c>
      <c r="U4612" s="96"/>
      <c r="V4612" s="94">
        <f>Tabla3[[#This Row],[PRECIO %      en $]]*Tabla3[[#This Row],[PEDIDO ]]</f>
        <v>0</v>
      </c>
      <c r="W4612" s="57">
        <f>Tabla3[[#This Row],[PRECIO CON DESCT.]]*Tabla3[[#This Row],[PEDIDO ]]</f>
        <v>0</v>
      </c>
      <c r="X4612" s="58">
        <f>Tabla3[[#This Row],[PRECIO SIN %]]*Tabla3[[#This Row],[PEDIDO ]]</f>
        <v>0</v>
      </c>
    </row>
    <row r="4613" spans="1:24" ht="33" customHeight="1" x14ac:dyDescent="0.4">
      <c r="A4613" s="125">
        <v>7591616001282</v>
      </c>
      <c r="B4613" s="59" t="s">
        <v>424</v>
      </c>
      <c r="C4613" s="59" t="s">
        <v>198</v>
      </c>
      <c r="D46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613" s="119" t="s">
        <v>5075</v>
      </c>
      <c r="F4613" s="76" t="s">
        <v>537</v>
      </c>
      <c r="G46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613" s="78">
        <v>16</v>
      </c>
      <c r="J4613" s="52">
        <v>2.1777799999999998</v>
      </c>
      <c r="K4613" s="60">
        <f>Tabla3[[#This Row],[PRECIOS]]-Tabla3[[#This Row],[PRECIOS]]*10%</f>
        <v>1.9600019999999998</v>
      </c>
      <c r="L4613" s="101" t="s">
        <v>5327</v>
      </c>
      <c r="M4613" s="61"/>
      <c r="N4613" s="55">
        <f>IFERROR(Tabla3[[#This Row],[PRECIOS]]-Tabla3[[#This Row],[PRECIOS]]*Tabla3[[#This Row],[% PRODUCTO]]," ")</f>
        <v>2.1777799999999998</v>
      </c>
      <c r="O4613" s="61"/>
      <c r="P4613" s="55">
        <f>IFERROR(Tabla3[[#This Row],[OCULTAR2]]-Tabla3[[#This Row],[OCULTAR2]]*Tabla3[[#This Row],[% LÍNEA]]," ")</f>
        <v>2.1777799999999998</v>
      </c>
      <c r="Q4613" s="56">
        <f>IFERROR(Tabla3[[#This Row],[% PRODUCTO]]+Tabla3[[#This Row],[% LÍNEA]]," ")</f>
        <v>0</v>
      </c>
      <c r="R4613" s="60">
        <f>Tabla3[[#This Row],[OCULTAR3]]</f>
        <v>2.1777799999999998</v>
      </c>
      <c r="S4613" s="60">
        <f>Tabla3[[#This Row],[PRECIO SIN %]]-Tabla3[[#This Row],[PRECIO SIN %]]*10%</f>
        <v>1.9600019999999998</v>
      </c>
      <c r="T4613" s="80">
        <f>(Tabla3[[#This Row],[PRECIO CON DESCT.]]-(Tabla3[[#This Row],[PRECIO CON DESCT.]]*$T$6))</f>
        <v>1.2348012599999998</v>
      </c>
      <c r="U4613" s="96"/>
      <c r="V4613" s="94">
        <f>Tabla3[[#This Row],[PRECIO %      en $]]*Tabla3[[#This Row],[PEDIDO ]]</f>
        <v>0</v>
      </c>
      <c r="W4613" s="57">
        <f>Tabla3[[#This Row],[PRECIO CON DESCT.]]*Tabla3[[#This Row],[PEDIDO ]]</f>
        <v>0</v>
      </c>
      <c r="X4613" s="58">
        <f>Tabla3[[#This Row],[PRECIO SIN %]]*Tabla3[[#This Row],[PEDIDO ]]</f>
        <v>0</v>
      </c>
    </row>
    <row r="4614" spans="1:24" ht="33" customHeight="1" x14ac:dyDescent="0.4">
      <c r="A4614" s="124">
        <v>7599700001316</v>
      </c>
      <c r="B4614" s="51" t="s">
        <v>424</v>
      </c>
      <c r="C4614" s="51" t="s">
        <v>51</v>
      </c>
      <c r="D46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14" s="118" t="s">
        <v>5076</v>
      </c>
      <c r="F4614" s="75" t="s">
        <v>537</v>
      </c>
      <c r="G46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14" s="77">
        <v>80</v>
      </c>
      <c r="J4614" s="52">
        <v>5.5555599999999998</v>
      </c>
      <c r="K4614" s="53">
        <f>Tabla3[[#This Row],[PRECIOS]]-Tabla3[[#This Row],[PRECIOS]]*10%</f>
        <v>5.0000039999999997</v>
      </c>
      <c r="L4614" s="101"/>
      <c r="M4614" s="54"/>
      <c r="N4614" s="55">
        <f>IFERROR(Tabla3[[#This Row],[PRECIOS]]-Tabla3[[#This Row],[PRECIOS]]*Tabla3[[#This Row],[% PRODUCTO]]," ")</f>
        <v>5.5555599999999998</v>
      </c>
      <c r="O4614" s="54"/>
      <c r="P4614" s="55">
        <f>IFERROR(Tabla3[[#This Row],[OCULTAR2]]-Tabla3[[#This Row],[OCULTAR2]]*Tabla3[[#This Row],[% LÍNEA]]," ")</f>
        <v>5.5555599999999998</v>
      </c>
      <c r="Q4614" s="56">
        <f>IFERROR(Tabla3[[#This Row],[% PRODUCTO]]+Tabla3[[#This Row],[% LÍNEA]]," ")</f>
        <v>0</v>
      </c>
      <c r="R4614" s="53">
        <f>Tabla3[[#This Row],[OCULTAR3]]</f>
        <v>5.5555599999999998</v>
      </c>
      <c r="S4614" s="53">
        <f>Tabla3[[#This Row],[PRECIO SIN %]]-Tabla3[[#This Row],[PRECIO SIN %]]*10%</f>
        <v>5.0000039999999997</v>
      </c>
      <c r="T4614" s="80">
        <f>(Tabla3[[#This Row],[PRECIO CON DESCT.]]-(Tabla3[[#This Row],[PRECIO CON DESCT.]]*$T$6))</f>
        <v>3.1500025200000001</v>
      </c>
      <c r="U4614" s="96"/>
      <c r="V4614" s="94">
        <f>Tabla3[[#This Row],[PRECIO %      en $]]*Tabla3[[#This Row],[PEDIDO ]]</f>
        <v>0</v>
      </c>
      <c r="W4614" s="57">
        <f>Tabla3[[#This Row],[PRECIO CON DESCT.]]*Tabla3[[#This Row],[PEDIDO ]]</f>
        <v>0</v>
      </c>
      <c r="X4614" s="58">
        <f>Tabla3[[#This Row],[PRECIO SIN %]]*Tabla3[[#This Row],[PEDIDO ]]</f>
        <v>0</v>
      </c>
    </row>
    <row r="4615" spans="1:24" ht="33" customHeight="1" x14ac:dyDescent="0.4">
      <c r="A4615" s="124" t="s">
        <v>504</v>
      </c>
      <c r="B4615" s="51" t="s">
        <v>424</v>
      </c>
      <c r="C4615" s="51" t="s">
        <v>51</v>
      </c>
      <c r="D46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15" s="118" t="s">
        <v>5077</v>
      </c>
      <c r="F4615" s="75" t="s">
        <v>537</v>
      </c>
      <c r="G46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15" s="77">
        <v>73</v>
      </c>
      <c r="J4615" s="52">
        <v>5.4444400000000002</v>
      </c>
      <c r="K4615" s="53">
        <f>Tabla3[[#This Row],[PRECIOS]]-Tabla3[[#This Row],[PRECIOS]]*10%</f>
        <v>4.8999959999999998</v>
      </c>
      <c r="L4615" s="101"/>
      <c r="M4615" s="54"/>
      <c r="N4615" s="55">
        <f>IFERROR(Tabla3[[#This Row],[PRECIOS]]-Tabla3[[#This Row],[PRECIOS]]*Tabla3[[#This Row],[% PRODUCTO]]," ")</f>
        <v>5.4444400000000002</v>
      </c>
      <c r="O4615" s="54"/>
      <c r="P4615" s="55">
        <f>IFERROR(Tabla3[[#This Row],[OCULTAR2]]-Tabla3[[#This Row],[OCULTAR2]]*Tabla3[[#This Row],[% LÍNEA]]," ")</f>
        <v>5.4444400000000002</v>
      </c>
      <c r="Q4615" s="56">
        <f>IFERROR(Tabla3[[#This Row],[% PRODUCTO]]+Tabla3[[#This Row],[% LÍNEA]]," ")</f>
        <v>0</v>
      </c>
      <c r="R4615" s="53">
        <f>Tabla3[[#This Row],[OCULTAR3]]</f>
        <v>5.4444400000000002</v>
      </c>
      <c r="S4615" s="53">
        <f>Tabla3[[#This Row],[PRECIO SIN %]]-Tabla3[[#This Row],[PRECIO SIN %]]*10%</f>
        <v>4.8999959999999998</v>
      </c>
      <c r="T4615" s="80">
        <f>(Tabla3[[#This Row],[PRECIO CON DESCT.]]-(Tabla3[[#This Row],[PRECIO CON DESCT.]]*$T$6))</f>
        <v>3.08699748</v>
      </c>
      <c r="U4615" s="96"/>
      <c r="V4615" s="94">
        <f>Tabla3[[#This Row],[PRECIO %      en $]]*Tabla3[[#This Row],[PEDIDO ]]</f>
        <v>0</v>
      </c>
      <c r="W4615" s="57">
        <f>Tabla3[[#This Row],[PRECIO CON DESCT.]]*Tabla3[[#This Row],[PEDIDO ]]</f>
        <v>0</v>
      </c>
      <c r="X4615" s="58">
        <f>Tabla3[[#This Row],[PRECIO SIN %]]*Tabla3[[#This Row],[PEDIDO ]]</f>
        <v>0</v>
      </c>
    </row>
    <row r="4616" spans="1:24" ht="33" customHeight="1" x14ac:dyDescent="0.4">
      <c r="A4616" s="125" t="s">
        <v>505</v>
      </c>
      <c r="B4616" s="59" t="s">
        <v>424</v>
      </c>
      <c r="C4616" s="59" t="s">
        <v>51</v>
      </c>
      <c r="D46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16" s="119" t="s">
        <v>5078</v>
      </c>
      <c r="F4616" s="76" t="s">
        <v>537</v>
      </c>
      <c r="G46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16" s="78">
        <v>23</v>
      </c>
      <c r="J4616" s="52">
        <v>6.2777799999999999</v>
      </c>
      <c r="K4616" s="60">
        <f>Tabla3[[#This Row],[PRECIOS]]-Tabla3[[#This Row],[PRECIOS]]*10%</f>
        <v>5.6500019999999997</v>
      </c>
      <c r="L4616" s="101"/>
      <c r="M4616" s="61"/>
      <c r="N4616" s="55">
        <f>IFERROR(Tabla3[[#This Row],[PRECIOS]]-Tabla3[[#This Row],[PRECIOS]]*Tabla3[[#This Row],[% PRODUCTO]]," ")</f>
        <v>6.2777799999999999</v>
      </c>
      <c r="O4616" s="61"/>
      <c r="P4616" s="55">
        <f>IFERROR(Tabla3[[#This Row],[OCULTAR2]]-Tabla3[[#This Row],[OCULTAR2]]*Tabla3[[#This Row],[% LÍNEA]]," ")</f>
        <v>6.2777799999999999</v>
      </c>
      <c r="Q4616" s="56">
        <f>IFERROR(Tabla3[[#This Row],[% PRODUCTO]]+Tabla3[[#This Row],[% LÍNEA]]," ")</f>
        <v>0</v>
      </c>
      <c r="R4616" s="60">
        <f>Tabla3[[#This Row],[OCULTAR3]]</f>
        <v>6.2777799999999999</v>
      </c>
      <c r="S4616" s="60">
        <f>Tabla3[[#This Row],[PRECIO SIN %]]-Tabla3[[#This Row],[PRECIO SIN %]]*10%</f>
        <v>5.6500019999999997</v>
      </c>
      <c r="T4616" s="80">
        <f>(Tabla3[[#This Row],[PRECIO CON DESCT.]]-(Tabla3[[#This Row],[PRECIO CON DESCT.]]*$T$6))</f>
        <v>3.5595012599999998</v>
      </c>
      <c r="U4616" s="96"/>
      <c r="V4616" s="94">
        <f>Tabla3[[#This Row],[PRECIO %      en $]]*Tabla3[[#This Row],[PEDIDO ]]</f>
        <v>0</v>
      </c>
      <c r="W4616" s="57">
        <f>Tabla3[[#This Row],[PRECIO CON DESCT.]]*Tabla3[[#This Row],[PEDIDO ]]</f>
        <v>0</v>
      </c>
      <c r="X4616" s="58">
        <f>Tabla3[[#This Row],[PRECIO SIN %]]*Tabla3[[#This Row],[PEDIDO ]]</f>
        <v>0</v>
      </c>
    </row>
    <row r="4617" spans="1:24" ht="33" customHeight="1" x14ac:dyDescent="0.4">
      <c r="A4617" s="124">
        <v>7599700001309</v>
      </c>
      <c r="B4617" s="51" t="s">
        <v>424</v>
      </c>
      <c r="C4617" s="51" t="s">
        <v>51</v>
      </c>
      <c r="D46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17" s="118" t="s">
        <v>5079</v>
      </c>
      <c r="F4617" s="75" t="s">
        <v>537</v>
      </c>
      <c r="G46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17" s="77">
        <v>121</v>
      </c>
      <c r="J4617" s="52">
        <v>6.2777799999999999</v>
      </c>
      <c r="K4617" s="53">
        <f>Tabla3[[#This Row],[PRECIOS]]-Tabla3[[#This Row],[PRECIOS]]*10%</f>
        <v>5.6500019999999997</v>
      </c>
      <c r="L4617" s="101"/>
      <c r="M4617" s="54"/>
      <c r="N4617" s="55">
        <f>IFERROR(Tabla3[[#This Row],[PRECIOS]]-Tabla3[[#This Row],[PRECIOS]]*Tabla3[[#This Row],[% PRODUCTO]]," ")</f>
        <v>6.2777799999999999</v>
      </c>
      <c r="O4617" s="54"/>
      <c r="P4617" s="55">
        <f>IFERROR(Tabla3[[#This Row],[OCULTAR2]]-Tabla3[[#This Row],[OCULTAR2]]*Tabla3[[#This Row],[% LÍNEA]]," ")</f>
        <v>6.2777799999999999</v>
      </c>
      <c r="Q4617" s="56">
        <f>IFERROR(Tabla3[[#This Row],[% PRODUCTO]]+Tabla3[[#This Row],[% LÍNEA]]," ")</f>
        <v>0</v>
      </c>
      <c r="R4617" s="53">
        <f>Tabla3[[#This Row],[OCULTAR3]]</f>
        <v>6.2777799999999999</v>
      </c>
      <c r="S4617" s="53">
        <f>Tabla3[[#This Row],[PRECIO SIN %]]-Tabla3[[#This Row],[PRECIO SIN %]]*10%</f>
        <v>5.6500019999999997</v>
      </c>
      <c r="T4617" s="80">
        <f>(Tabla3[[#This Row],[PRECIO CON DESCT.]]-(Tabla3[[#This Row],[PRECIO CON DESCT.]]*$T$6))</f>
        <v>3.5595012599999998</v>
      </c>
      <c r="U4617" s="96"/>
      <c r="V4617" s="94">
        <f>Tabla3[[#This Row],[PRECIO %      en $]]*Tabla3[[#This Row],[PEDIDO ]]</f>
        <v>0</v>
      </c>
      <c r="W4617" s="57">
        <f>Tabla3[[#This Row],[PRECIO CON DESCT.]]*Tabla3[[#This Row],[PEDIDO ]]</f>
        <v>0</v>
      </c>
      <c r="X4617" s="58">
        <f>Tabla3[[#This Row],[PRECIO SIN %]]*Tabla3[[#This Row],[PEDIDO ]]</f>
        <v>0</v>
      </c>
    </row>
    <row r="4618" spans="1:24" ht="33" customHeight="1" x14ac:dyDescent="0.4">
      <c r="A4618" s="124">
        <v>7599558000226</v>
      </c>
      <c r="B4618" s="51" t="s">
        <v>424</v>
      </c>
      <c r="C4618" s="51" t="s">
        <v>198</v>
      </c>
      <c r="D46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18" s="118" t="s">
        <v>5080</v>
      </c>
      <c r="F4618" s="75" t="s">
        <v>526</v>
      </c>
      <c r="G46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18" s="77">
        <v>10</v>
      </c>
      <c r="J4618" s="52">
        <v>11.588889999999999</v>
      </c>
      <c r="K4618" s="53">
        <f>Tabla3[[#This Row],[PRECIOS]]-Tabla3[[#This Row],[PRECIOS]]*10%</f>
        <v>10.430000999999999</v>
      </c>
      <c r="L4618" s="101"/>
      <c r="M4618" s="54"/>
      <c r="N4618" s="55">
        <f>IFERROR(Tabla3[[#This Row],[PRECIOS]]-Tabla3[[#This Row],[PRECIOS]]*Tabla3[[#This Row],[% PRODUCTO]]," ")</f>
        <v>11.588889999999999</v>
      </c>
      <c r="O4618" s="54"/>
      <c r="P4618" s="55">
        <f>IFERROR(Tabla3[[#This Row],[OCULTAR2]]-Tabla3[[#This Row],[OCULTAR2]]*Tabla3[[#This Row],[% LÍNEA]]," ")</f>
        <v>11.588889999999999</v>
      </c>
      <c r="Q4618" s="56">
        <f>IFERROR(Tabla3[[#This Row],[% PRODUCTO]]+Tabla3[[#This Row],[% LÍNEA]]," ")</f>
        <v>0</v>
      </c>
      <c r="R4618" s="53">
        <f>Tabla3[[#This Row],[OCULTAR3]]</f>
        <v>11.588889999999999</v>
      </c>
      <c r="S4618" s="53">
        <f>Tabla3[[#This Row],[PRECIO SIN %]]-Tabla3[[#This Row],[PRECIO SIN %]]*10%</f>
        <v>10.430000999999999</v>
      </c>
      <c r="T4618" s="80">
        <f>(Tabla3[[#This Row],[PRECIO CON DESCT.]]-(Tabla3[[#This Row],[PRECIO CON DESCT.]]*$T$6))</f>
        <v>6.5709006299999988</v>
      </c>
      <c r="U4618" s="96"/>
      <c r="V4618" s="94">
        <f>Tabla3[[#This Row],[PRECIO %      en $]]*Tabla3[[#This Row],[PEDIDO ]]</f>
        <v>0</v>
      </c>
      <c r="W4618" s="57">
        <f>Tabla3[[#This Row],[PRECIO CON DESCT.]]*Tabla3[[#This Row],[PEDIDO ]]</f>
        <v>0</v>
      </c>
      <c r="X4618" s="58">
        <f>Tabla3[[#This Row],[PRECIO SIN %]]*Tabla3[[#This Row],[PEDIDO ]]</f>
        <v>0</v>
      </c>
    </row>
    <row r="4619" spans="1:24" ht="33" customHeight="1" x14ac:dyDescent="0.4">
      <c r="A4619" s="125">
        <v>7599700000647</v>
      </c>
      <c r="B4619" s="59" t="s">
        <v>424</v>
      </c>
      <c r="C4619" s="59" t="s">
        <v>51</v>
      </c>
      <c r="D46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19" s="119" t="s">
        <v>5081</v>
      </c>
      <c r="F4619" s="76" t="s">
        <v>537</v>
      </c>
      <c r="G46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19" s="78">
        <v>31</v>
      </c>
      <c r="J4619" s="52">
        <v>5.44</v>
      </c>
      <c r="K4619" s="60">
        <f>Tabla3[[#This Row],[PRECIOS]]-Tabla3[[#This Row],[PRECIOS]]*10%</f>
        <v>4.8960000000000008</v>
      </c>
      <c r="L4619" s="101"/>
      <c r="M4619" s="61"/>
      <c r="N4619" s="55">
        <f>IFERROR(Tabla3[[#This Row],[PRECIOS]]-Tabla3[[#This Row],[PRECIOS]]*Tabla3[[#This Row],[% PRODUCTO]]," ")</f>
        <v>5.44</v>
      </c>
      <c r="O4619" s="61"/>
      <c r="P4619" s="55">
        <f>IFERROR(Tabla3[[#This Row],[OCULTAR2]]-Tabla3[[#This Row],[OCULTAR2]]*Tabla3[[#This Row],[% LÍNEA]]," ")</f>
        <v>5.44</v>
      </c>
      <c r="Q4619" s="56">
        <f>IFERROR(Tabla3[[#This Row],[% PRODUCTO]]+Tabla3[[#This Row],[% LÍNEA]]," ")</f>
        <v>0</v>
      </c>
      <c r="R4619" s="60">
        <f>Tabla3[[#This Row],[OCULTAR3]]</f>
        <v>5.44</v>
      </c>
      <c r="S4619" s="60">
        <f>Tabla3[[#This Row],[PRECIO SIN %]]-Tabla3[[#This Row],[PRECIO SIN %]]*10%</f>
        <v>4.8960000000000008</v>
      </c>
      <c r="T4619" s="80">
        <f>(Tabla3[[#This Row],[PRECIO CON DESCT.]]-(Tabla3[[#This Row],[PRECIO CON DESCT.]]*$T$6))</f>
        <v>3.0844800000000006</v>
      </c>
      <c r="U4619" s="96"/>
      <c r="V4619" s="94">
        <f>Tabla3[[#This Row],[PRECIO %      en $]]*Tabla3[[#This Row],[PEDIDO ]]</f>
        <v>0</v>
      </c>
      <c r="W4619" s="57">
        <f>Tabla3[[#This Row],[PRECIO CON DESCT.]]*Tabla3[[#This Row],[PEDIDO ]]</f>
        <v>0</v>
      </c>
      <c r="X4619" s="58">
        <f>Tabla3[[#This Row],[PRECIO SIN %]]*Tabla3[[#This Row],[PEDIDO ]]</f>
        <v>0</v>
      </c>
    </row>
    <row r="4620" spans="1:24" ht="33" customHeight="1" x14ac:dyDescent="0.4">
      <c r="A4620" s="124">
        <v>850033508758</v>
      </c>
      <c r="B4620" s="51" t="s">
        <v>424</v>
      </c>
      <c r="C4620" s="51" t="s">
        <v>234</v>
      </c>
      <c r="D46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620" s="118" t="s">
        <v>5082</v>
      </c>
      <c r="F4620" s="75" t="s">
        <v>537</v>
      </c>
      <c r="G46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620" s="77">
        <v>133</v>
      </c>
      <c r="J4620" s="52">
        <v>11.66667</v>
      </c>
      <c r="K4620" s="53">
        <f>Tabla3[[#This Row],[PRECIOS]]-Tabla3[[#This Row],[PRECIOS]]*10%</f>
        <v>10.500003</v>
      </c>
      <c r="L4620" s="101" t="s">
        <v>5327</v>
      </c>
      <c r="M4620" s="54"/>
      <c r="N4620" s="55">
        <f>IFERROR(Tabla3[[#This Row],[PRECIOS]]-Tabla3[[#This Row],[PRECIOS]]*Tabla3[[#This Row],[% PRODUCTO]]," ")</f>
        <v>11.66667</v>
      </c>
      <c r="O4620" s="54"/>
      <c r="P4620" s="55">
        <f>IFERROR(Tabla3[[#This Row],[OCULTAR2]]-Tabla3[[#This Row],[OCULTAR2]]*Tabla3[[#This Row],[% LÍNEA]]," ")</f>
        <v>11.66667</v>
      </c>
      <c r="Q4620" s="56">
        <f>IFERROR(Tabla3[[#This Row],[% PRODUCTO]]+Tabla3[[#This Row],[% LÍNEA]]," ")</f>
        <v>0</v>
      </c>
      <c r="R4620" s="53">
        <f>Tabla3[[#This Row],[OCULTAR3]]</f>
        <v>11.66667</v>
      </c>
      <c r="S4620" s="53">
        <f>Tabla3[[#This Row],[PRECIO SIN %]]-Tabla3[[#This Row],[PRECIO SIN %]]*10%</f>
        <v>10.500003</v>
      </c>
      <c r="T4620" s="80">
        <f>(Tabla3[[#This Row],[PRECIO CON DESCT.]]-(Tabla3[[#This Row],[PRECIO CON DESCT.]]*$T$6))</f>
        <v>6.6150018900000003</v>
      </c>
      <c r="U4620" s="96"/>
      <c r="V4620" s="94">
        <f>Tabla3[[#This Row],[PRECIO %      en $]]*Tabla3[[#This Row],[PEDIDO ]]</f>
        <v>0</v>
      </c>
      <c r="W4620" s="57">
        <f>Tabla3[[#This Row],[PRECIO CON DESCT.]]*Tabla3[[#This Row],[PEDIDO ]]</f>
        <v>0</v>
      </c>
      <c r="X4620" s="58">
        <f>Tabla3[[#This Row],[PRECIO SIN %]]*Tabla3[[#This Row],[PEDIDO ]]</f>
        <v>0</v>
      </c>
    </row>
    <row r="4621" spans="1:24" ht="33" customHeight="1" x14ac:dyDescent="0.4">
      <c r="A4621" s="124">
        <v>7597134000950</v>
      </c>
      <c r="B4621" s="51" t="s">
        <v>424</v>
      </c>
      <c r="C4621" s="51" t="s">
        <v>426</v>
      </c>
      <c r="D46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21" s="118" t="s">
        <v>5083</v>
      </c>
      <c r="F4621" s="75" t="s">
        <v>537</v>
      </c>
      <c r="G46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21" s="77">
        <v>74</v>
      </c>
      <c r="J4621" s="52">
        <v>13.28889</v>
      </c>
      <c r="K4621" s="53">
        <f>Tabla3[[#This Row],[PRECIOS]]-Tabla3[[#This Row],[PRECIOS]]*10%</f>
        <v>11.960001</v>
      </c>
      <c r="L4621" s="101"/>
      <c r="M4621" s="54"/>
      <c r="N4621" s="55">
        <f>IFERROR(Tabla3[[#This Row],[PRECIOS]]-Tabla3[[#This Row],[PRECIOS]]*Tabla3[[#This Row],[% PRODUCTO]]," ")</f>
        <v>13.28889</v>
      </c>
      <c r="O4621" s="54"/>
      <c r="P4621" s="55">
        <f>IFERROR(Tabla3[[#This Row],[OCULTAR2]]-Tabla3[[#This Row],[OCULTAR2]]*Tabla3[[#This Row],[% LÍNEA]]," ")</f>
        <v>13.28889</v>
      </c>
      <c r="Q4621" s="56">
        <f>IFERROR(Tabla3[[#This Row],[% PRODUCTO]]+Tabla3[[#This Row],[% LÍNEA]]," ")</f>
        <v>0</v>
      </c>
      <c r="R4621" s="53">
        <f>Tabla3[[#This Row],[OCULTAR3]]</f>
        <v>13.28889</v>
      </c>
      <c r="S4621" s="53">
        <f>Tabla3[[#This Row],[PRECIO SIN %]]-Tabla3[[#This Row],[PRECIO SIN %]]*10%</f>
        <v>11.960001</v>
      </c>
      <c r="T4621" s="80">
        <f>(Tabla3[[#This Row],[PRECIO CON DESCT.]]-(Tabla3[[#This Row],[PRECIO CON DESCT.]]*$T$6))</f>
        <v>7.5348006300000003</v>
      </c>
      <c r="U4621" s="96"/>
      <c r="V4621" s="94">
        <f>Tabla3[[#This Row],[PRECIO %      en $]]*Tabla3[[#This Row],[PEDIDO ]]</f>
        <v>0</v>
      </c>
      <c r="W4621" s="57">
        <f>Tabla3[[#This Row],[PRECIO CON DESCT.]]*Tabla3[[#This Row],[PEDIDO ]]</f>
        <v>0</v>
      </c>
      <c r="X4621" s="58">
        <f>Tabla3[[#This Row],[PRECIO SIN %]]*Tabla3[[#This Row],[PEDIDO ]]</f>
        <v>0</v>
      </c>
    </row>
    <row r="4622" spans="1:24" ht="33" customHeight="1" x14ac:dyDescent="0.4">
      <c r="A4622" s="125">
        <v>646824225061</v>
      </c>
      <c r="B4622" s="59" t="s">
        <v>424</v>
      </c>
      <c r="C4622" s="59" t="s">
        <v>239</v>
      </c>
      <c r="D46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22" s="119" t="s">
        <v>5084</v>
      </c>
      <c r="F4622" s="76" t="s">
        <v>537</v>
      </c>
      <c r="G46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22" s="78">
        <v>4</v>
      </c>
      <c r="J4622" s="52">
        <v>20.22222</v>
      </c>
      <c r="K4622" s="60">
        <f>Tabla3[[#This Row],[PRECIOS]]-Tabla3[[#This Row],[PRECIOS]]*10%</f>
        <v>18.199998000000001</v>
      </c>
      <c r="L4622" s="101"/>
      <c r="M4622" s="61"/>
      <c r="N4622" s="55">
        <f>IFERROR(Tabla3[[#This Row],[PRECIOS]]-Tabla3[[#This Row],[PRECIOS]]*Tabla3[[#This Row],[% PRODUCTO]]," ")</f>
        <v>20.22222</v>
      </c>
      <c r="O4622" s="61"/>
      <c r="P4622" s="55">
        <f>IFERROR(Tabla3[[#This Row],[OCULTAR2]]-Tabla3[[#This Row],[OCULTAR2]]*Tabla3[[#This Row],[% LÍNEA]]," ")</f>
        <v>20.22222</v>
      </c>
      <c r="Q4622" s="56">
        <f>IFERROR(Tabla3[[#This Row],[% PRODUCTO]]+Tabla3[[#This Row],[% LÍNEA]]," ")</f>
        <v>0</v>
      </c>
      <c r="R4622" s="60">
        <f>Tabla3[[#This Row],[OCULTAR3]]</f>
        <v>20.22222</v>
      </c>
      <c r="S4622" s="60">
        <f>Tabla3[[#This Row],[PRECIO SIN %]]-Tabla3[[#This Row],[PRECIO SIN %]]*10%</f>
        <v>18.199998000000001</v>
      </c>
      <c r="T4622" s="80">
        <f>(Tabla3[[#This Row],[PRECIO CON DESCT.]]-(Tabla3[[#This Row],[PRECIO CON DESCT.]]*$T$6))</f>
        <v>11.46599874</v>
      </c>
      <c r="U4622" s="96"/>
      <c r="V4622" s="94">
        <f>Tabla3[[#This Row],[PRECIO %      en $]]*Tabla3[[#This Row],[PEDIDO ]]</f>
        <v>0</v>
      </c>
      <c r="W4622" s="57">
        <f>Tabla3[[#This Row],[PRECIO CON DESCT.]]*Tabla3[[#This Row],[PEDIDO ]]</f>
        <v>0</v>
      </c>
      <c r="X4622" s="58">
        <f>Tabla3[[#This Row],[PRECIO SIN %]]*Tabla3[[#This Row],[PEDIDO ]]</f>
        <v>0</v>
      </c>
    </row>
    <row r="4623" spans="1:24" ht="33" customHeight="1" x14ac:dyDescent="0.4">
      <c r="A4623" s="124">
        <v>7597189000240</v>
      </c>
      <c r="B4623" s="51" t="s">
        <v>424</v>
      </c>
      <c r="C4623" s="51" t="s">
        <v>448</v>
      </c>
      <c r="D46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23" s="118" t="s">
        <v>5085</v>
      </c>
      <c r="F4623" s="75" t="s">
        <v>537</v>
      </c>
      <c r="G46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23" s="77">
        <v>12</v>
      </c>
      <c r="J4623" s="52">
        <v>11.3</v>
      </c>
      <c r="K4623" s="53">
        <f>Tabla3[[#This Row],[PRECIOS]]-Tabla3[[#This Row],[PRECIOS]]*10%</f>
        <v>10.17</v>
      </c>
      <c r="L4623" s="101"/>
      <c r="M4623" s="54"/>
      <c r="N4623" s="55">
        <f>IFERROR(Tabla3[[#This Row],[PRECIOS]]-Tabla3[[#This Row],[PRECIOS]]*Tabla3[[#This Row],[% PRODUCTO]]," ")</f>
        <v>11.3</v>
      </c>
      <c r="O4623" s="54"/>
      <c r="P4623" s="55">
        <f>IFERROR(Tabla3[[#This Row],[OCULTAR2]]-Tabla3[[#This Row],[OCULTAR2]]*Tabla3[[#This Row],[% LÍNEA]]," ")</f>
        <v>11.3</v>
      </c>
      <c r="Q4623" s="56">
        <f>IFERROR(Tabla3[[#This Row],[% PRODUCTO]]+Tabla3[[#This Row],[% LÍNEA]]," ")</f>
        <v>0</v>
      </c>
      <c r="R4623" s="53">
        <f>Tabla3[[#This Row],[OCULTAR3]]</f>
        <v>11.3</v>
      </c>
      <c r="S4623" s="53">
        <f>Tabla3[[#This Row],[PRECIO SIN %]]-Tabla3[[#This Row],[PRECIO SIN %]]*10%</f>
        <v>10.17</v>
      </c>
      <c r="T4623" s="80">
        <f>(Tabla3[[#This Row],[PRECIO CON DESCT.]]-(Tabla3[[#This Row],[PRECIO CON DESCT.]]*$T$6))</f>
        <v>6.4070999999999998</v>
      </c>
      <c r="U4623" s="96"/>
      <c r="V4623" s="94">
        <f>Tabla3[[#This Row],[PRECIO %      en $]]*Tabla3[[#This Row],[PEDIDO ]]</f>
        <v>0</v>
      </c>
      <c r="W4623" s="57">
        <f>Tabla3[[#This Row],[PRECIO CON DESCT.]]*Tabla3[[#This Row],[PEDIDO ]]</f>
        <v>0</v>
      </c>
      <c r="X4623" s="58">
        <f>Tabla3[[#This Row],[PRECIO SIN %]]*Tabla3[[#This Row],[PEDIDO ]]</f>
        <v>0</v>
      </c>
    </row>
    <row r="4624" spans="1:24" ht="33" customHeight="1" x14ac:dyDescent="0.4">
      <c r="A4624" s="124">
        <v>741754451822</v>
      </c>
      <c r="B4624" s="51" t="s">
        <v>424</v>
      </c>
      <c r="C4624" s="51" t="s">
        <v>444</v>
      </c>
      <c r="D46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24" s="118" t="s">
        <v>5086</v>
      </c>
      <c r="F4624" s="75" t="s">
        <v>537</v>
      </c>
      <c r="G46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24" s="77">
        <v>17</v>
      </c>
      <c r="J4624" s="52">
        <v>7.94</v>
      </c>
      <c r="K4624" s="53">
        <f>Tabla3[[#This Row],[PRECIOS]]-Tabla3[[#This Row],[PRECIOS]]*10%</f>
        <v>7.1460000000000008</v>
      </c>
      <c r="L4624" s="101"/>
      <c r="M4624" s="54"/>
      <c r="N4624" s="55">
        <f>IFERROR(Tabla3[[#This Row],[PRECIOS]]-Tabla3[[#This Row],[PRECIOS]]*Tabla3[[#This Row],[% PRODUCTO]]," ")</f>
        <v>7.94</v>
      </c>
      <c r="O4624" s="54"/>
      <c r="P4624" s="55">
        <f>IFERROR(Tabla3[[#This Row],[OCULTAR2]]-Tabla3[[#This Row],[OCULTAR2]]*Tabla3[[#This Row],[% LÍNEA]]," ")</f>
        <v>7.94</v>
      </c>
      <c r="Q4624" s="56">
        <f>IFERROR(Tabla3[[#This Row],[% PRODUCTO]]+Tabla3[[#This Row],[% LÍNEA]]," ")</f>
        <v>0</v>
      </c>
      <c r="R4624" s="53">
        <f>Tabla3[[#This Row],[OCULTAR3]]</f>
        <v>7.94</v>
      </c>
      <c r="S4624" s="53">
        <f>Tabla3[[#This Row],[PRECIO SIN %]]-Tabla3[[#This Row],[PRECIO SIN %]]*10%</f>
        <v>7.1460000000000008</v>
      </c>
      <c r="T4624" s="80">
        <f>(Tabla3[[#This Row],[PRECIO CON DESCT.]]-(Tabla3[[#This Row],[PRECIO CON DESCT.]]*$T$6))</f>
        <v>4.5019800000000005</v>
      </c>
      <c r="U4624" s="96"/>
      <c r="V4624" s="94">
        <f>Tabla3[[#This Row],[PRECIO %      en $]]*Tabla3[[#This Row],[PEDIDO ]]</f>
        <v>0</v>
      </c>
      <c r="W4624" s="57">
        <f>Tabla3[[#This Row],[PRECIO CON DESCT.]]*Tabla3[[#This Row],[PEDIDO ]]</f>
        <v>0</v>
      </c>
      <c r="X4624" s="58">
        <f>Tabla3[[#This Row],[PRECIO SIN %]]*Tabla3[[#This Row],[PEDIDO ]]</f>
        <v>0</v>
      </c>
    </row>
    <row r="4625" spans="1:24" ht="33" customHeight="1" x14ac:dyDescent="0.4">
      <c r="A4625" s="125">
        <v>685239846904</v>
      </c>
      <c r="B4625" s="59" t="s">
        <v>424</v>
      </c>
      <c r="C4625" s="59" t="s">
        <v>444</v>
      </c>
      <c r="D46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25" s="119" t="s">
        <v>5087</v>
      </c>
      <c r="F4625" s="76" t="s">
        <v>537</v>
      </c>
      <c r="G46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25" s="78">
        <v>34</v>
      </c>
      <c r="J4625" s="52">
        <v>7.3777799999999996</v>
      </c>
      <c r="K4625" s="60">
        <f>Tabla3[[#This Row],[PRECIOS]]-Tabla3[[#This Row],[PRECIOS]]*10%</f>
        <v>6.6400019999999991</v>
      </c>
      <c r="L4625" s="101"/>
      <c r="M4625" s="61"/>
      <c r="N4625" s="55">
        <f>IFERROR(Tabla3[[#This Row],[PRECIOS]]-Tabla3[[#This Row],[PRECIOS]]*Tabla3[[#This Row],[% PRODUCTO]]," ")</f>
        <v>7.3777799999999996</v>
      </c>
      <c r="O4625" s="61"/>
      <c r="P4625" s="55">
        <f>IFERROR(Tabla3[[#This Row],[OCULTAR2]]-Tabla3[[#This Row],[OCULTAR2]]*Tabla3[[#This Row],[% LÍNEA]]," ")</f>
        <v>7.3777799999999996</v>
      </c>
      <c r="Q4625" s="56">
        <f>IFERROR(Tabla3[[#This Row],[% PRODUCTO]]+Tabla3[[#This Row],[% LÍNEA]]," ")</f>
        <v>0</v>
      </c>
      <c r="R4625" s="60">
        <f>Tabla3[[#This Row],[OCULTAR3]]</f>
        <v>7.3777799999999996</v>
      </c>
      <c r="S4625" s="60">
        <f>Tabla3[[#This Row],[PRECIO SIN %]]-Tabla3[[#This Row],[PRECIO SIN %]]*10%</f>
        <v>6.6400019999999991</v>
      </c>
      <c r="T4625" s="80">
        <f>(Tabla3[[#This Row],[PRECIO CON DESCT.]]-(Tabla3[[#This Row],[PRECIO CON DESCT.]]*$T$6))</f>
        <v>4.1832012599999988</v>
      </c>
      <c r="U4625" s="96"/>
      <c r="V4625" s="94">
        <f>Tabla3[[#This Row],[PRECIO %      en $]]*Tabla3[[#This Row],[PEDIDO ]]</f>
        <v>0</v>
      </c>
      <c r="W4625" s="57">
        <f>Tabla3[[#This Row],[PRECIO CON DESCT.]]*Tabla3[[#This Row],[PEDIDO ]]</f>
        <v>0</v>
      </c>
      <c r="X4625" s="58">
        <f>Tabla3[[#This Row],[PRECIO SIN %]]*Tabla3[[#This Row],[PEDIDO ]]</f>
        <v>0</v>
      </c>
    </row>
    <row r="4626" spans="1:24" ht="33" customHeight="1" x14ac:dyDescent="0.4">
      <c r="A4626" s="124" t="s">
        <v>506</v>
      </c>
      <c r="B4626" s="51" t="s">
        <v>507</v>
      </c>
      <c r="C4626" s="51" t="s">
        <v>508</v>
      </c>
      <c r="D46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26" s="118" t="s">
        <v>5088</v>
      </c>
      <c r="F4626" s="75" t="s">
        <v>526</v>
      </c>
      <c r="G46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26" s="77">
        <v>12</v>
      </c>
      <c r="J4626" s="52">
        <v>2.1666699999999999</v>
      </c>
      <c r="K4626" s="53">
        <f>Tabla3[[#This Row],[PRECIOS]]-Tabla3[[#This Row],[PRECIOS]]*10%</f>
        <v>1.9500029999999999</v>
      </c>
      <c r="L4626" s="101"/>
      <c r="M4626" s="54"/>
      <c r="N4626" s="55">
        <f>IFERROR(Tabla3[[#This Row],[PRECIOS]]-Tabla3[[#This Row],[PRECIOS]]*Tabla3[[#This Row],[% PRODUCTO]]," ")</f>
        <v>2.1666699999999999</v>
      </c>
      <c r="O4626" s="54"/>
      <c r="P4626" s="55">
        <f>IFERROR(Tabla3[[#This Row],[OCULTAR2]]-Tabla3[[#This Row],[OCULTAR2]]*Tabla3[[#This Row],[% LÍNEA]]," ")</f>
        <v>2.1666699999999999</v>
      </c>
      <c r="Q4626" s="56">
        <f>IFERROR(Tabla3[[#This Row],[% PRODUCTO]]+Tabla3[[#This Row],[% LÍNEA]]," ")</f>
        <v>0</v>
      </c>
      <c r="R4626" s="53">
        <f>Tabla3[[#This Row],[OCULTAR3]]</f>
        <v>2.1666699999999999</v>
      </c>
      <c r="S4626" s="53">
        <f>Tabla3[[#This Row],[PRECIO SIN %]]-Tabla3[[#This Row],[PRECIO SIN %]]*10%</f>
        <v>1.9500029999999999</v>
      </c>
      <c r="T4626" s="80">
        <f>(Tabla3[[#This Row],[PRECIO CON DESCT.]]-(Tabla3[[#This Row],[PRECIO CON DESCT.]]*$T$6))</f>
        <v>1.22850189</v>
      </c>
      <c r="U4626" s="96"/>
      <c r="V4626" s="94">
        <f>Tabla3[[#This Row],[PRECIO %      en $]]*Tabla3[[#This Row],[PEDIDO ]]</f>
        <v>0</v>
      </c>
      <c r="W4626" s="57">
        <f>Tabla3[[#This Row],[PRECIO CON DESCT.]]*Tabla3[[#This Row],[PEDIDO ]]</f>
        <v>0</v>
      </c>
      <c r="X4626" s="58">
        <f>Tabla3[[#This Row],[PRECIO SIN %]]*Tabla3[[#This Row],[PEDIDO ]]</f>
        <v>0</v>
      </c>
    </row>
    <row r="4627" spans="1:24" ht="33" customHeight="1" x14ac:dyDescent="0.4">
      <c r="A4627" s="124" t="s">
        <v>509</v>
      </c>
      <c r="B4627" s="51" t="s">
        <v>507</v>
      </c>
      <c r="C4627" s="51" t="s">
        <v>508</v>
      </c>
      <c r="D46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27" s="118" t="s">
        <v>5089</v>
      </c>
      <c r="F4627" s="75" t="s">
        <v>526</v>
      </c>
      <c r="G46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27" s="77">
        <v>14</v>
      </c>
      <c r="J4627" s="52">
        <v>2.1666699999999999</v>
      </c>
      <c r="K4627" s="53">
        <f>Tabla3[[#This Row],[PRECIOS]]-Tabla3[[#This Row],[PRECIOS]]*10%</f>
        <v>1.9500029999999999</v>
      </c>
      <c r="L4627" s="101"/>
      <c r="M4627" s="54"/>
      <c r="N4627" s="55">
        <f>IFERROR(Tabla3[[#This Row],[PRECIOS]]-Tabla3[[#This Row],[PRECIOS]]*Tabla3[[#This Row],[% PRODUCTO]]," ")</f>
        <v>2.1666699999999999</v>
      </c>
      <c r="O4627" s="54"/>
      <c r="P4627" s="55">
        <f>IFERROR(Tabla3[[#This Row],[OCULTAR2]]-Tabla3[[#This Row],[OCULTAR2]]*Tabla3[[#This Row],[% LÍNEA]]," ")</f>
        <v>2.1666699999999999</v>
      </c>
      <c r="Q4627" s="56">
        <f>IFERROR(Tabla3[[#This Row],[% PRODUCTO]]+Tabla3[[#This Row],[% LÍNEA]]," ")</f>
        <v>0</v>
      </c>
      <c r="R4627" s="53">
        <f>Tabla3[[#This Row],[OCULTAR3]]</f>
        <v>2.1666699999999999</v>
      </c>
      <c r="S4627" s="53">
        <f>Tabla3[[#This Row],[PRECIO SIN %]]-Tabla3[[#This Row],[PRECIO SIN %]]*10%</f>
        <v>1.9500029999999999</v>
      </c>
      <c r="T4627" s="80">
        <f>(Tabla3[[#This Row],[PRECIO CON DESCT.]]-(Tabla3[[#This Row],[PRECIO CON DESCT.]]*$T$6))</f>
        <v>1.22850189</v>
      </c>
      <c r="U4627" s="96"/>
      <c r="V4627" s="94">
        <f>Tabla3[[#This Row],[PRECIO %      en $]]*Tabla3[[#This Row],[PEDIDO ]]</f>
        <v>0</v>
      </c>
      <c r="W4627" s="57">
        <f>Tabla3[[#This Row],[PRECIO CON DESCT.]]*Tabla3[[#This Row],[PEDIDO ]]</f>
        <v>0</v>
      </c>
      <c r="X4627" s="58">
        <f>Tabla3[[#This Row],[PRECIO SIN %]]*Tabla3[[#This Row],[PEDIDO ]]</f>
        <v>0</v>
      </c>
    </row>
    <row r="4628" spans="1:24" ht="33" customHeight="1" x14ac:dyDescent="0.4">
      <c r="A4628" s="125" t="s">
        <v>510</v>
      </c>
      <c r="B4628" s="59" t="s">
        <v>507</v>
      </c>
      <c r="C4628" s="59" t="s">
        <v>508</v>
      </c>
      <c r="D46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28" s="119" t="s">
        <v>5090</v>
      </c>
      <c r="F4628" s="76" t="s">
        <v>526</v>
      </c>
      <c r="G46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28" s="78">
        <v>10</v>
      </c>
      <c r="J4628" s="52">
        <v>2.1666699999999999</v>
      </c>
      <c r="K4628" s="60">
        <f>Tabla3[[#This Row],[PRECIOS]]-Tabla3[[#This Row],[PRECIOS]]*10%</f>
        <v>1.9500029999999999</v>
      </c>
      <c r="L4628" s="101"/>
      <c r="M4628" s="61"/>
      <c r="N4628" s="55">
        <f>IFERROR(Tabla3[[#This Row],[PRECIOS]]-Tabla3[[#This Row],[PRECIOS]]*Tabla3[[#This Row],[% PRODUCTO]]," ")</f>
        <v>2.1666699999999999</v>
      </c>
      <c r="O4628" s="61"/>
      <c r="P4628" s="55">
        <f>IFERROR(Tabla3[[#This Row],[OCULTAR2]]-Tabla3[[#This Row],[OCULTAR2]]*Tabla3[[#This Row],[% LÍNEA]]," ")</f>
        <v>2.1666699999999999</v>
      </c>
      <c r="Q4628" s="56">
        <f>IFERROR(Tabla3[[#This Row],[% PRODUCTO]]+Tabla3[[#This Row],[% LÍNEA]]," ")</f>
        <v>0</v>
      </c>
      <c r="R4628" s="60">
        <f>Tabla3[[#This Row],[OCULTAR3]]</f>
        <v>2.1666699999999999</v>
      </c>
      <c r="S4628" s="60">
        <f>Tabla3[[#This Row],[PRECIO SIN %]]-Tabla3[[#This Row],[PRECIO SIN %]]*10%</f>
        <v>1.9500029999999999</v>
      </c>
      <c r="T4628" s="80">
        <f>(Tabla3[[#This Row],[PRECIO CON DESCT.]]-(Tabla3[[#This Row],[PRECIO CON DESCT.]]*$T$6))</f>
        <v>1.22850189</v>
      </c>
      <c r="U4628" s="96"/>
      <c r="V4628" s="94">
        <f>Tabla3[[#This Row],[PRECIO %      en $]]*Tabla3[[#This Row],[PEDIDO ]]</f>
        <v>0</v>
      </c>
      <c r="W4628" s="57">
        <f>Tabla3[[#This Row],[PRECIO CON DESCT.]]*Tabla3[[#This Row],[PEDIDO ]]</f>
        <v>0</v>
      </c>
      <c r="X4628" s="58">
        <f>Tabla3[[#This Row],[PRECIO SIN %]]*Tabla3[[#This Row],[PEDIDO ]]</f>
        <v>0</v>
      </c>
    </row>
    <row r="4629" spans="1:24" ht="33" customHeight="1" x14ac:dyDescent="0.4">
      <c r="A4629" s="124" t="s">
        <v>511</v>
      </c>
      <c r="B4629" s="51" t="s">
        <v>507</v>
      </c>
      <c r="C4629" s="51" t="s">
        <v>508</v>
      </c>
      <c r="D46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29" s="118" t="s">
        <v>5091</v>
      </c>
      <c r="F4629" s="75" t="s">
        <v>526</v>
      </c>
      <c r="G46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29" s="77">
        <v>2</v>
      </c>
      <c r="J4629" s="52">
        <v>2.1666699999999999</v>
      </c>
      <c r="K4629" s="53">
        <f>Tabla3[[#This Row],[PRECIOS]]-Tabla3[[#This Row],[PRECIOS]]*10%</f>
        <v>1.9500029999999999</v>
      </c>
      <c r="L4629" s="101"/>
      <c r="M4629" s="54"/>
      <c r="N4629" s="55">
        <f>IFERROR(Tabla3[[#This Row],[PRECIOS]]-Tabla3[[#This Row],[PRECIOS]]*Tabla3[[#This Row],[% PRODUCTO]]," ")</f>
        <v>2.1666699999999999</v>
      </c>
      <c r="O4629" s="54"/>
      <c r="P4629" s="55">
        <f>IFERROR(Tabla3[[#This Row],[OCULTAR2]]-Tabla3[[#This Row],[OCULTAR2]]*Tabla3[[#This Row],[% LÍNEA]]," ")</f>
        <v>2.1666699999999999</v>
      </c>
      <c r="Q4629" s="56">
        <f>IFERROR(Tabla3[[#This Row],[% PRODUCTO]]+Tabla3[[#This Row],[% LÍNEA]]," ")</f>
        <v>0</v>
      </c>
      <c r="R4629" s="53">
        <f>Tabla3[[#This Row],[OCULTAR3]]</f>
        <v>2.1666699999999999</v>
      </c>
      <c r="S4629" s="53">
        <f>Tabla3[[#This Row],[PRECIO SIN %]]-Tabla3[[#This Row],[PRECIO SIN %]]*10%</f>
        <v>1.9500029999999999</v>
      </c>
      <c r="T4629" s="80">
        <f>(Tabla3[[#This Row],[PRECIO CON DESCT.]]-(Tabla3[[#This Row],[PRECIO CON DESCT.]]*$T$6))</f>
        <v>1.22850189</v>
      </c>
      <c r="U4629" s="96"/>
      <c r="V4629" s="94">
        <f>Tabla3[[#This Row],[PRECIO %      en $]]*Tabla3[[#This Row],[PEDIDO ]]</f>
        <v>0</v>
      </c>
      <c r="W4629" s="57">
        <f>Tabla3[[#This Row],[PRECIO CON DESCT.]]*Tabla3[[#This Row],[PEDIDO ]]</f>
        <v>0</v>
      </c>
      <c r="X4629" s="58">
        <f>Tabla3[[#This Row],[PRECIO SIN %]]*Tabla3[[#This Row],[PEDIDO ]]</f>
        <v>0</v>
      </c>
    </row>
    <row r="4630" spans="1:24" ht="33" customHeight="1" x14ac:dyDescent="0.4">
      <c r="A4630" s="124" t="s">
        <v>512</v>
      </c>
      <c r="B4630" s="51" t="s">
        <v>507</v>
      </c>
      <c r="C4630" s="51" t="s">
        <v>508</v>
      </c>
      <c r="D46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30" s="118" t="s">
        <v>5092</v>
      </c>
      <c r="F4630" s="75" t="s">
        <v>526</v>
      </c>
      <c r="G46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30" s="77">
        <v>10</v>
      </c>
      <c r="J4630" s="52">
        <v>2.1666699999999999</v>
      </c>
      <c r="K4630" s="53">
        <f>Tabla3[[#This Row],[PRECIOS]]-Tabla3[[#This Row],[PRECIOS]]*10%</f>
        <v>1.9500029999999999</v>
      </c>
      <c r="L4630" s="101"/>
      <c r="M4630" s="54"/>
      <c r="N4630" s="55">
        <f>IFERROR(Tabla3[[#This Row],[PRECIOS]]-Tabla3[[#This Row],[PRECIOS]]*Tabla3[[#This Row],[% PRODUCTO]]," ")</f>
        <v>2.1666699999999999</v>
      </c>
      <c r="O4630" s="54"/>
      <c r="P4630" s="55">
        <f>IFERROR(Tabla3[[#This Row],[OCULTAR2]]-Tabla3[[#This Row],[OCULTAR2]]*Tabla3[[#This Row],[% LÍNEA]]," ")</f>
        <v>2.1666699999999999</v>
      </c>
      <c r="Q4630" s="56">
        <f>IFERROR(Tabla3[[#This Row],[% PRODUCTO]]+Tabla3[[#This Row],[% LÍNEA]]," ")</f>
        <v>0</v>
      </c>
      <c r="R4630" s="53">
        <f>Tabla3[[#This Row],[OCULTAR3]]</f>
        <v>2.1666699999999999</v>
      </c>
      <c r="S4630" s="53">
        <f>Tabla3[[#This Row],[PRECIO SIN %]]-Tabla3[[#This Row],[PRECIO SIN %]]*10%</f>
        <v>1.9500029999999999</v>
      </c>
      <c r="T4630" s="80">
        <f>(Tabla3[[#This Row],[PRECIO CON DESCT.]]-(Tabla3[[#This Row],[PRECIO CON DESCT.]]*$T$6))</f>
        <v>1.22850189</v>
      </c>
      <c r="U4630" s="96"/>
      <c r="V4630" s="94">
        <f>Tabla3[[#This Row],[PRECIO %      en $]]*Tabla3[[#This Row],[PEDIDO ]]</f>
        <v>0</v>
      </c>
      <c r="W4630" s="57">
        <f>Tabla3[[#This Row],[PRECIO CON DESCT.]]*Tabla3[[#This Row],[PEDIDO ]]</f>
        <v>0</v>
      </c>
      <c r="X4630" s="58">
        <f>Tabla3[[#This Row],[PRECIO SIN %]]*Tabla3[[#This Row],[PEDIDO ]]</f>
        <v>0</v>
      </c>
    </row>
    <row r="4631" spans="1:24" ht="33" customHeight="1" x14ac:dyDescent="0.4">
      <c r="A4631" s="125" t="s">
        <v>513</v>
      </c>
      <c r="B4631" s="59" t="s">
        <v>507</v>
      </c>
      <c r="C4631" s="59" t="s">
        <v>508</v>
      </c>
      <c r="D46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31" s="119" t="s">
        <v>5093</v>
      </c>
      <c r="F4631" s="76" t="s">
        <v>526</v>
      </c>
      <c r="G46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31" s="78">
        <v>9</v>
      </c>
      <c r="J4631" s="52">
        <v>2.1666699999999999</v>
      </c>
      <c r="K4631" s="60">
        <f>Tabla3[[#This Row],[PRECIOS]]-Tabla3[[#This Row],[PRECIOS]]*10%</f>
        <v>1.9500029999999999</v>
      </c>
      <c r="L4631" s="101"/>
      <c r="M4631" s="61"/>
      <c r="N4631" s="55">
        <f>IFERROR(Tabla3[[#This Row],[PRECIOS]]-Tabla3[[#This Row],[PRECIOS]]*Tabla3[[#This Row],[% PRODUCTO]]," ")</f>
        <v>2.1666699999999999</v>
      </c>
      <c r="O4631" s="61"/>
      <c r="P4631" s="55">
        <f>IFERROR(Tabla3[[#This Row],[OCULTAR2]]-Tabla3[[#This Row],[OCULTAR2]]*Tabla3[[#This Row],[% LÍNEA]]," ")</f>
        <v>2.1666699999999999</v>
      </c>
      <c r="Q4631" s="56">
        <f>IFERROR(Tabla3[[#This Row],[% PRODUCTO]]+Tabla3[[#This Row],[% LÍNEA]]," ")</f>
        <v>0</v>
      </c>
      <c r="R4631" s="60">
        <f>Tabla3[[#This Row],[OCULTAR3]]</f>
        <v>2.1666699999999999</v>
      </c>
      <c r="S4631" s="60">
        <f>Tabla3[[#This Row],[PRECIO SIN %]]-Tabla3[[#This Row],[PRECIO SIN %]]*10%</f>
        <v>1.9500029999999999</v>
      </c>
      <c r="T4631" s="80">
        <f>(Tabla3[[#This Row],[PRECIO CON DESCT.]]-(Tabla3[[#This Row],[PRECIO CON DESCT.]]*$T$6))</f>
        <v>1.22850189</v>
      </c>
      <c r="U4631" s="96"/>
      <c r="V4631" s="94">
        <f>Tabla3[[#This Row],[PRECIO %      en $]]*Tabla3[[#This Row],[PEDIDO ]]</f>
        <v>0</v>
      </c>
      <c r="W4631" s="57">
        <f>Tabla3[[#This Row],[PRECIO CON DESCT.]]*Tabla3[[#This Row],[PEDIDO ]]</f>
        <v>0</v>
      </c>
      <c r="X4631" s="58">
        <f>Tabla3[[#This Row],[PRECIO SIN %]]*Tabla3[[#This Row],[PEDIDO ]]</f>
        <v>0</v>
      </c>
    </row>
    <row r="4632" spans="1:24" ht="33" customHeight="1" x14ac:dyDescent="0.4">
      <c r="A4632" s="124" t="s">
        <v>514</v>
      </c>
      <c r="B4632" s="51" t="s">
        <v>507</v>
      </c>
      <c r="C4632" s="51" t="s">
        <v>508</v>
      </c>
      <c r="D46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32" s="118" t="s">
        <v>5094</v>
      </c>
      <c r="F4632" s="75" t="s">
        <v>526</v>
      </c>
      <c r="G46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32" s="77">
        <v>12</v>
      </c>
      <c r="J4632" s="52">
        <v>2.1666699999999999</v>
      </c>
      <c r="K4632" s="53">
        <f>Tabla3[[#This Row],[PRECIOS]]-Tabla3[[#This Row],[PRECIOS]]*10%</f>
        <v>1.9500029999999999</v>
      </c>
      <c r="L4632" s="101"/>
      <c r="M4632" s="54"/>
      <c r="N4632" s="55">
        <f>IFERROR(Tabla3[[#This Row],[PRECIOS]]-Tabla3[[#This Row],[PRECIOS]]*Tabla3[[#This Row],[% PRODUCTO]]," ")</f>
        <v>2.1666699999999999</v>
      </c>
      <c r="O4632" s="54"/>
      <c r="P4632" s="55">
        <f>IFERROR(Tabla3[[#This Row],[OCULTAR2]]-Tabla3[[#This Row],[OCULTAR2]]*Tabla3[[#This Row],[% LÍNEA]]," ")</f>
        <v>2.1666699999999999</v>
      </c>
      <c r="Q4632" s="56">
        <f>IFERROR(Tabla3[[#This Row],[% PRODUCTO]]+Tabla3[[#This Row],[% LÍNEA]]," ")</f>
        <v>0</v>
      </c>
      <c r="R4632" s="53">
        <f>Tabla3[[#This Row],[OCULTAR3]]</f>
        <v>2.1666699999999999</v>
      </c>
      <c r="S4632" s="53">
        <f>Tabla3[[#This Row],[PRECIO SIN %]]-Tabla3[[#This Row],[PRECIO SIN %]]*10%</f>
        <v>1.9500029999999999</v>
      </c>
      <c r="T4632" s="80">
        <f>(Tabla3[[#This Row],[PRECIO CON DESCT.]]-(Tabla3[[#This Row],[PRECIO CON DESCT.]]*$T$6))</f>
        <v>1.22850189</v>
      </c>
      <c r="U4632" s="96"/>
      <c r="V4632" s="94">
        <f>Tabla3[[#This Row],[PRECIO %      en $]]*Tabla3[[#This Row],[PEDIDO ]]</f>
        <v>0</v>
      </c>
      <c r="W4632" s="57">
        <f>Tabla3[[#This Row],[PRECIO CON DESCT.]]*Tabla3[[#This Row],[PEDIDO ]]</f>
        <v>0</v>
      </c>
      <c r="X4632" s="58">
        <f>Tabla3[[#This Row],[PRECIO SIN %]]*Tabla3[[#This Row],[PEDIDO ]]</f>
        <v>0</v>
      </c>
    </row>
    <row r="4633" spans="1:24" ht="33" customHeight="1" x14ac:dyDescent="0.4">
      <c r="A4633" s="124" t="s">
        <v>515</v>
      </c>
      <c r="B4633" s="51" t="s">
        <v>507</v>
      </c>
      <c r="C4633" s="51" t="s">
        <v>508</v>
      </c>
      <c r="D46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33" s="118" t="s">
        <v>5095</v>
      </c>
      <c r="F4633" s="75" t="s">
        <v>526</v>
      </c>
      <c r="G46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33" s="77">
        <v>52</v>
      </c>
      <c r="J4633" s="52">
        <v>2.1666699999999999</v>
      </c>
      <c r="K4633" s="53">
        <f>Tabla3[[#This Row],[PRECIOS]]-Tabla3[[#This Row],[PRECIOS]]*10%</f>
        <v>1.9500029999999999</v>
      </c>
      <c r="L4633" s="101"/>
      <c r="M4633" s="54"/>
      <c r="N4633" s="55">
        <f>IFERROR(Tabla3[[#This Row],[PRECIOS]]-Tabla3[[#This Row],[PRECIOS]]*Tabla3[[#This Row],[% PRODUCTO]]," ")</f>
        <v>2.1666699999999999</v>
      </c>
      <c r="O4633" s="54"/>
      <c r="P4633" s="55">
        <f>IFERROR(Tabla3[[#This Row],[OCULTAR2]]-Tabla3[[#This Row],[OCULTAR2]]*Tabla3[[#This Row],[% LÍNEA]]," ")</f>
        <v>2.1666699999999999</v>
      </c>
      <c r="Q4633" s="56">
        <f>IFERROR(Tabla3[[#This Row],[% PRODUCTO]]+Tabla3[[#This Row],[% LÍNEA]]," ")</f>
        <v>0</v>
      </c>
      <c r="R4633" s="53">
        <f>Tabla3[[#This Row],[OCULTAR3]]</f>
        <v>2.1666699999999999</v>
      </c>
      <c r="S4633" s="53">
        <f>Tabla3[[#This Row],[PRECIO SIN %]]-Tabla3[[#This Row],[PRECIO SIN %]]*10%</f>
        <v>1.9500029999999999</v>
      </c>
      <c r="T4633" s="80">
        <f>(Tabla3[[#This Row],[PRECIO CON DESCT.]]-(Tabla3[[#This Row],[PRECIO CON DESCT.]]*$T$6))</f>
        <v>1.22850189</v>
      </c>
      <c r="U4633" s="96"/>
      <c r="V4633" s="94">
        <f>Tabla3[[#This Row],[PRECIO %      en $]]*Tabla3[[#This Row],[PEDIDO ]]</f>
        <v>0</v>
      </c>
      <c r="W4633" s="57">
        <f>Tabla3[[#This Row],[PRECIO CON DESCT.]]*Tabla3[[#This Row],[PEDIDO ]]</f>
        <v>0</v>
      </c>
      <c r="X4633" s="58">
        <f>Tabla3[[#This Row],[PRECIO SIN %]]*Tabla3[[#This Row],[PEDIDO ]]</f>
        <v>0</v>
      </c>
    </row>
    <row r="4634" spans="1:24" ht="33" customHeight="1" x14ac:dyDescent="0.4">
      <c r="A4634" s="125" t="s">
        <v>361</v>
      </c>
      <c r="B4634" s="59" t="s">
        <v>507</v>
      </c>
      <c r="C4634" s="59" t="s">
        <v>508</v>
      </c>
      <c r="D46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34" s="119" t="s">
        <v>5096</v>
      </c>
      <c r="F4634" s="76" t="s">
        <v>526</v>
      </c>
      <c r="G46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34" s="78">
        <v>3</v>
      </c>
      <c r="J4634" s="52">
        <v>3.61111</v>
      </c>
      <c r="K4634" s="60">
        <f>Tabla3[[#This Row],[PRECIOS]]-Tabla3[[#This Row],[PRECIOS]]*10%</f>
        <v>3.2499989999999999</v>
      </c>
      <c r="L4634" s="101"/>
      <c r="M4634" s="61"/>
      <c r="N4634" s="55">
        <f>IFERROR(Tabla3[[#This Row],[PRECIOS]]-Tabla3[[#This Row],[PRECIOS]]*Tabla3[[#This Row],[% PRODUCTO]]," ")</f>
        <v>3.61111</v>
      </c>
      <c r="O4634" s="61"/>
      <c r="P4634" s="55">
        <f>IFERROR(Tabla3[[#This Row],[OCULTAR2]]-Tabla3[[#This Row],[OCULTAR2]]*Tabla3[[#This Row],[% LÍNEA]]," ")</f>
        <v>3.61111</v>
      </c>
      <c r="Q4634" s="56">
        <f>IFERROR(Tabla3[[#This Row],[% PRODUCTO]]+Tabla3[[#This Row],[% LÍNEA]]," ")</f>
        <v>0</v>
      </c>
      <c r="R4634" s="60">
        <f>Tabla3[[#This Row],[OCULTAR3]]</f>
        <v>3.61111</v>
      </c>
      <c r="S4634" s="60">
        <f>Tabla3[[#This Row],[PRECIO SIN %]]-Tabla3[[#This Row],[PRECIO SIN %]]*10%</f>
        <v>3.2499989999999999</v>
      </c>
      <c r="T4634" s="80">
        <f>(Tabla3[[#This Row],[PRECIO CON DESCT.]]-(Tabla3[[#This Row],[PRECIO CON DESCT.]]*$T$6))</f>
        <v>2.0474993699999997</v>
      </c>
      <c r="U4634" s="96"/>
      <c r="V4634" s="94">
        <f>Tabla3[[#This Row],[PRECIO %      en $]]*Tabla3[[#This Row],[PEDIDO ]]</f>
        <v>0</v>
      </c>
      <c r="W4634" s="57">
        <f>Tabla3[[#This Row],[PRECIO CON DESCT.]]*Tabla3[[#This Row],[PEDIDO ]]</f>
        <v>0</v>
      </c>
      <c r="X4634" s="58">
        <f>Tabla3[[#This Row],[PRECIO SIN %]]*Tabla3[[#This Row],[PEDIDO ]]</f>
        <v>0</v>
      </c>
    </row>
    <row r="4635" spans="1:24" ht="33" customHeight="1" x14ac:dyDescent="0.4">
      <c r="A4635" s="124" t="s">
        <v>361</v>
      </c>
      <c r="B4635" s="51" t="s">
        <v>507</v>
      </c>
      <c r="C4635" s="51" t="s">
        <v>508</v>
      </c>
      <c r="D46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35" s="118" t="s">
        <v>5097</v>
      </c>
      <c r="F4635" s="75" t="s">
        <v>526</v>
      </c>
      <c r="G46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35" s="77">
        <v>11</v>
      </c>
      <c r="J4635" s="52">
        <v>2.7222200000000001</v>
      </c>
      <c r="K4635" s="53">
        <f>Tabla3[[#This Row],[PRECIOS]]-Tabla3[[#This Row],[PRECIOS]]*10%</f>
        <v>2.4499979999999999</v>
      </c>
      <c r="L4635" s="101"/>
      <c r="M4635" s="54"/>
      <c r="N4635" s="55">
        <f>IFERROR(Tabla3[[#This Row],[PRECIOS]]-Tabla3[[#This Row],[PRECIOS]]*Tabla3[[#This Row],[% PRODUCTO]]," ")</f>
        <v>2.7222200000000001</v>
      </c>
      <c r="O4635" s="54"/>
      <c r="P4635" s="55">
        <f>IFERROR(Tabla3[[#This Row],[OCULTAR2]]-Tabla3[[#This Row],[OCULTAR2]]*Tabla3[[#This Row],[% LÍNEA]]," ")</f>
        <v>2.7222200000000001</v>
      </c>
      <c r="Q4635" s="56">
        <f>IFERROR(Tabla3[[#This Row],[% PRODUCTO]]+Tabla3[[#This Row],[% LÍNEA]]," ")</f>
        <v>0</v>
      </c>
      <c r="R4635" s="53">
        <f>Tabla3[[#This Row],[OCULTAR3]]</f>
        <v>2.7222200000000001</v>
      </c>
      <c r="S4635" s="53">
        <f>Tabla3[[#This Row],[PRECIO SIN %]]-Tabla3[[#This Row],[PRECIO SIN %]]*10%</f>
        <v>2.4499979999999999</v>
      </c>
      <c r="T4635" s="80">
        <f>(Tabla3[[#This Row],[PRECIO CON DESCT.]]-(Tabla3[[#This Row],[PRECIO CON DESCT.]]*$T$6))</f>
        <v>1.54349874</v>
      </c>
      <c r="U4635" s="96"/>
      <c r="V4635" s="94">
        <f>Tabla3[[#This Row],[PRECIO %      en $]]*Tabla3[[#This Row],[PEDIDO ]]</f>
        <v>0</v>
      </c>
      <c r="W4635" s="57">
        <f>Tabla3[[#This Row],[PRECIO CON DESCT.]]*Tabla3[[#This Row],[PEDIDO ]]</f>
        <v>0</v>
      </c>
      <c r="X4635" s="58">
        <f>Tabla3[[#This Row],[PRECIO SIN %]]*Tabla3[[#This Row],[PEDIDO ]]</f>
        <v>0</v>
      </c>
    </row>
    <row r="4636" spans="1:24" ht="33" customHeight="1" x14ac:dyDescent="0.4">
      <c r="A4636" s="124">
        <v>7592074002149</v>
      </c>
      <c r="B4636" s="51" t="s">
        <v>516</v>
      </c>
      <c r="C4636" s="51" t="s">
        <v>313</v>
      </c>
      <c r="D46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36" s="118" t="s">
        <v>5098</v>
      </c>
      <c r="F4636" s="75" t="s">
        <v>537</v>
      </c>
      <c r="G46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36" s="77">
        <v>12</v>
      </c>
      <c r="J4636" s="52">
        <v>3.4222199999999998</v>
      </c>
      <c r="K4636" s="53">
        <f>Tabla3[[#This Row],[PRECIOS]]-Tabla3[[#This Row],[PRECIOS]]*10%</f>
        <v>3.0799979999999998</v>
      </c>
      <c r="L4636" s="101"/>
      <c r="M4636" s="54"/>
      <c r="N4636" s="55">
        <f>IFERROR(Tabla3[[#This Row],[PRECIOS]]-Tabla3[[#This Row],[PRECIOS]]*Tabla3[[#This Row],[% PRODUCTO]]," ")</f>
        <v>3.4222199999999998</v>
      </c>
      <c r="O4636" s="54"/>
      <c r="P4636" s="55">
        <f>IFERROR(Tabla3[[#This Row],[OCULTAR2]]-Tabla3[[#This Row],[OCULTAR2]]*Tabla3[[#This Row],[% LÍNEA]]," ")</f>
        <v>3.4222199999999998</v>
      </c>
      <c r="Q4636" s="56">
        <f>IFERROR(Tabla3[[#This Row],[% PRODUCTO]]+Tabla3[[#This Row],[% LÍNEA]]," ")</f>
        <v>0</v>
      </c>
      <c r="R4636" s="53">
        <f>Tabla3[[#This Row],[OCULTAR3]]</f>
        <v>3.4222199999999998</v>
      </c>
      <c r="S4636" s="53">
        <f>Tabla3[[#This Row],[PRECIO SIN %]]-Tabla3[[#This Row],[PRECIO SIN %]]*10%</f>
        <v>3.0799979999999998</v>
      </c>
      <c r="T4636" s="80">
        <f>(Tabla3[[#This Row],[PRECIO CON DESCT.]]-(Tabla3[[#This Row],[PRECIO CON DESCT.]]*$T$6))</f>
        <v>1.9403987399999998</v>
      </c>
      <c r="U4636" s="96"/>
      <c r="V4636" s="94">
        <f>Tabla3[[#This Row],[PRECIO %      en $]]*Tabla3[[#This Row],[PEDIDO ]]</f>
        <v>0</v>
      </c>
      <c r="W4636" s="57">
        <f>Tabla3[[#This Row],[PRECIO CON DESCT.]]*Tabla3[[#This Row],[PEDIDO ]]</f>
        <v>0</v>
      </c>
      <c r="X4636" s="58">
        <f>Tabla3[[#This Row],[PRECIO SIN %]]*Tabla3[[#This Row],[PEDIDO ]]</f>
        <v>0</v>
      </c>
    </row>
    <row r="4637" spans="1:24" ht="33" customHeight="1" x14ac:dyDescent="0.4">
      <c r="A4637" s="125">
        <v>7592074000411</v>
      </c>
      <c r="B4637" s="59" t="s">
        <v>516</v>
      </c>
      <c r="C4637" s="59" t="s">
        <v>313</v>
      </c>
      <c r="D46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37" s="119" t="s">
        <v>5099</v>
      </c>
      <c r="F4637" s="76" t="s">
        <v>537</v>
      </c>
      <c r="G46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37" s="78">
        <v>167</v>
      </c>
      <c r="J4637" s="52">
        <v>3.6666699999999999</v>
      </c>
      <c r="K4637" s="60">
        <f>Tabla3[[#This Row],[PRECIOS]]-Tabla3[[#This Row],[PRECIOS]]*10%</f>
        <v>3.3000029999999998</v>
      </c>
      <c r="L4637" s="101"/>
      <c r="M4637" s="61"/>
      <c r="N4637" s="55">
        <f>IFERROR(Tabla3[[#This Row],[PRECIOS]]-Tabla3[[#This Row],[PRECIOS]]*Tabla3[[#This Row],[% PRODUCTO]]," ")</f>
        <v>3.6666699999999999</v>
      </c>
      <c r="O4637" s="61"/>
      <c r="P4637" s="55">
        <f>IFERROR(Tabla3[[#This Row],[OCULTAR2]]-Tabla3[[#This Row],[OCULTAR2]]*Tabla3[[#This Row],[% LÍNEA]]," ")</f>
        <v>3.6666699999999999</v>
      </c>
      <c r="Q4637" s="56">
        <f>IFERROR(Tabla3[[#This Row],[% PRODUCTO]]+Tabla3[[#This Row],[% LÍNEA]]," ")</f>
        <v>0</v>
      </c>
      <c r="R4637" s="60">
        <f>Tabla3[[#This Row],[OCULTAR3]]</f>
        <v>3.6666699999999999</v>
      </c>
      <c r="S4637" s="60">
        <f>Tabla3[[#This Row],[PRECIO SIN %]]-Tabla3[[#This Row],[PRECIO SIN %]]*10%</f>
        <v>3.3000029999999998</v>
      </c>
      <c r="T4637" s="80">
        <f>(Tabla3[[#This Row],[PRECIO CON DESCT.]]-(Tabla3[[#This Row],[PRECIO CON DESCT.]]*$T$6))</f>
        <v>2.0790018899999998</v>
      </c>
      <c r="U4637" s="96"/>
      <c r="V4637" s="94">
        <f>Tabla3[[#This Row],[PRECIO %      en $]]*Tabla3[[#This Row],[PEDIDO ]]</f>
        <v>0</v>
      </c>
      <c r="W4637" s="57">
        <f>Tabla3[[#This Row],[PRECIO CON DESCT.]]*Tabla3[[#This Row],[PEDIDO ]]</f>
        <v>0</v>
      </c>
      <c r="X4637" s="58">
        <f>Tabla3[[#This Row],[PRECIO SIN %]]*Tabla3[[#This Row],[PEDIDO ]]</f>
        <v>0</v>
      </c>
    </row>
    <row r="4638" spans="1:24" ht="33" customHeight="1" x14ac:dyDescent="0.4">
      <c r="A4638" s="124">
        <v>7592074000497</v>
      </c>
      <c r="B4638" s="51" t="s">
        <v>516</v>
      </c>
      <c r="C4638" s="51" t="s">
        <v>313</v>
      </c>
      <c r="D46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38" s="118" t="s">
        <v>5100</v>
      </c>
      <c r="F4638" s="75" t="s">
        <v>537</v>
      </c>
      <c r="G46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38" s="77">
        <v>73</v>
      </c>
      <c r="J4638" s="52">
        <v>2.3333300000000001</v>
      </c>
      <c r="K4638" s="53">
        <f>Tabla3[[#This Row],[PRECIOS]]-Tabla3[[#This Row],[PRECIOS]]*10%</f>
        <v>2.0999970000000001</v>
      </c>
      <c r="L4638" s="101"/>
      <c r="M4638" s="54"/>
      <c r="N4638" s="55">
        <f>IFERROR(Tabla3[[#This Row],[PRECIOS]]-Tabla3[[#This Row],[PRECIOS]]*Tabla3[[#This Row],[% PRODUCTO]]," ")</f>
        <v>2.3333300000000001</v>
      </c>
      <c r="O4638" s="54"/>
      <c r="P4638" s="55">
        <f>IFERROR(Tabla3[[#This Row],[OCULTAR2]]-Tabla3[[#This Row],[OCULTAR2]]*Tabla3[[#This Row],[% LÍNEA]]," ")</f>
        <v>2.3333300000000001</v>
      </c>
      <c r="Q4638" s="56">
        <f>IFERROR(Tabla3[[#This Row],[% PRODUCTO]]+Tabla3[[#This Row],[% LÍNEA]]," ")</f>
        <v>0</v>
      </c>
      <c r="R4638" s="53">
        <f>Tabla3[[#This Row],[OCULTAR3]]</f>
        <v>2.3333300000000001</v>
      </c>
      <c r="S4638" s="53">
        <f>Tabla3[[#This Row],[PRECIO SIN %]]-Tabla3[[#This Row],[PRECIO SIN %]]*10%</f>
        <v>2.0999970000000001</v>
      </c>
      <c r="T4638" s="80">
        <f>(Tabla3[[#This Row],[PRECIO CON DESCT.]]-(Tabla3[[#This Row],[PRECIO CON DESCT.]]*$T$6))</f>
        <v>1.3229981100000001</v>
      </c>
      <c r="U4638" s="96"/>
      <c r="V4638" s="94">
        <f>Tabla3[[#This Row],[PRECIO %      en $]]*Tabla3[[#This Row],[PEDIDO ]]</f>
        <v>0</v>
      </c>
      <c r="W4638" s="57">
        <f>Tabla3[[#This Row],[PRECIO CON DESCT.]]*Tabla3[[#This Row],[PEDIDO ]]</f>
        <v>0</v>
      </c>
      <c r="X4638" s="58">
        <f>Tabla3[[#This Row],[PRECIO SIN %]]*Tabla3[[#This Row],[PEDIDO ]]</f>
        <v>0</v>
      </c>
    </row>
    <row r="4639" spans="1:24" ht="33" customHeight="1" x14ac:dyDescent="0.4">
      <c r="A4639" s="124">
        <v>7594001450054</v>
      </c>
      <c r="B4639" s="51" t="s">
        <v>516</v>
      </c>
      <c r="C4639" s="51" t="s">
        <v>427</v>
      </c>
      <c r="D46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39" s="118" t="s">
        <v>5101</v>
      </c>
      <c r="F4639" s="75" t="s">
        <v>526</v>
      </c>
      <c r="G46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39" s="77">
        <v>769</v>
      </c>
      <c r="J4639" s="52">
        <v>1.3555600000000001</v>
      </c>
      <c r="K4639" s="53">
        <f>Tabla3[[#This Row],[PRECIOS]]-Tabla3[[#This Row],[PRECIOS]]*10%</f>
        <v>1.2200040000000001</v>
      </c>
      <c r="L4639" s="101"/>
      <c r="M4639" s="54"/>
      <c r="N4639" s="55">
        <f>IFERROR(Tabla3[[#This Row],[PRECIOS]]-Tabla3[[#This Row],[PRECIOS]]*Tabla3[[#This Row],[% PRODUCTO]]," ")</f>
        <v>1.3555600000000001</v>
      </c>
      <c r="O4639" s="54"/>
      <c r="P4639" s="55">
        <f>IFERROR(Tabla3[[#This Row],[OCULTAR2]]-Tabla3[[#This Row],[OCULTAR2]]*Tabla3[[#This Row],[% LÍNEA]]," ")</f>
        <v>1.3555600000000001</v>
      </c>
      <c r="Q4639" s="56">
        <f>IFERROR(Tabla3[[#This Row],[% PRODUCTO]]+Tabla3[[#This Row],[% LÍNEA]]," ")</f>
        <v>0</v>
      </c>
      <c r="R4639" s="53">
        <f>Tabla3[[#This Row],[OCULTAR3]]</f>
        <v>1.3555600000000001</v>
      </c>
      <c r="S4639" s="53">
        <f>Tabla3[[#This Row],[PRECIO SIN %]]-Tabla3[[#This Row],[PRECIO SIN %]]*10%</f>
        <v>1.2200040000000001</v>
      </c>
      <c r="T4639" s="80">
        <f>(Tabla3[[#This Row],[PRECIO CON DESCT.]]-(Tabla3[[#This Row],[PRECIO CON DESCT.]]*$T$6))</f>
        <v>0.76860252000000007</v>
      </c>
      <c r="U4639" s="96"/>
      <c r="V4639" s="94">
        <f>Tabla3[[#This Row],[PRECIO %      en $]]*Tabla3[[#This Row],[PEDIDO ]]</f>
        <v>0</v>
      </c>
      <c r="W4639" s="57">
        <f>Tabla3[[#This Row],[PRECIO CON DESCT.]]*Tabla3[[#This Row],[PEDIDO ]]</f>
        <v>0</v>
      </c>
      <c r="X4639" s="58">
        <f>Tabla3[[#This Row],[PRECIO SIN %]]*Tabla3[[#This Row],[PEDIDO ]]</f>
        <v>0</v>
      </c>
    </row>
    <row r="4640" spans="1:24" ht="33" customHeight="1" x14ac:dyDescent="0.4">
      <c r="A4640" s="125">
        <v>7592074002491</v>
      </c>
      <c r="B4640" s="59" t="s">
        <v>516</v>
      </c>
      <c r="C4640" s="59" t="s">
        <v>313</v>
      </c>
      <c r="D46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40" s="119" t="s">
        <v>5102</v>
      </c>
      <c r="F4640" s="76" t="s">
        <v>537</v>
      </c>
      <c r="G46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40" s="78">
        <v>31</v>
      </c>
      <c r="J4640" s="52">
        <v>2.5222199999999999</v>
      </c>
      <c r="K4640" s="60">
        <f>Tabla3[[#This Row],[PRECIOS]]-Tabla3[[#This Row],[PRECIOS]]*10%</f>
        <v>2.2699979999999997</v>
      </c>
      <c r="L4640" s="101"/>
      <c r="M4640" s="61"/>
      <c r="N4640" s="55">
        <f>IFERROR(Tabla3[[#This Row],[PRECIOS]]-Tabla3[[#This Row],[PRECIOS]]*Tabla3[[#This Row],[% PRODUCTO]]," ")</f>
        <v>2.5222199999999999</v>
      </c>
      <c r="O4640" s="61"/>
      <c r="P4640" s="55">
        <f>IFERROR(Tabla3[[#This Row],[OCULTAR2]]-Tabla3[[#This Row],[OCULTAR2]]*Tabla3[[#This Row],[% LÍNEA]]," ")</f>
        <v>2.5222199999999999</v>
      </c>
      <c r="Q4640" s="56">
        <f>IFERROR(Tabla3[[#This Row],[% PRODUCTO]]+Tabla3[[#This Row],[% LÍNEA]]," ")</f>
        <v>0</v>
      </c>
      <c r="R4640" s="60">
        <f>Tabla3[[#This Row],[OCULTAR3]]</f>
        <v>2.5222199999999999</v>
      </c>
      <c r="S4640" s="60">
        <f>Tabla3[[#This Row],[PRECIO SIN %]]-Tabla3[[#This Row],[PRECIO SIN %]]*10%</f>
        <v>2.2699979999999997</v>
      </c>
      <c r="T4640" s="80">
        <f>(Tabla3[[#This Row],[PRECIO CON DESCT.]]-(Tabla3[[#This Row],[PRECIO CON DESCT.]]*$T$6))</f>
        <v>1.4300987399999998</v>
      </c>
      <c r="U4640" s="96"/>
      <c r="V4640" s="94">
        <f>Tabla3[[#This Row],[PRECIO %      en $]]*Tabla3[[#This Row],[PEDIDO ]]</f>
        <v>0</v>
      </c>
      <c r="W4640" s="57">
        <f>Tabla3[[#This Row],[PRECIO CON DESCT.]]*Tabla3[[#This Row],[PEDIDO ]]</f>
        <v>0</v>
      </c>
      <c r="X4640" s="58">
        <f>Tabla3[[#This Row],[PRECIO SIN %]]*Tabla3[[#This Row],[PEDIDO ]]</f>
        <v>0</v>
      </c>
    </row>
    <row r="4641" spans="1:24" ht="33" customHeight="1" x14ac:dyDescent="0.4">
      <c r="A4641" s="124">
        <v>7592074002231</v>
      </c>
      <c r="B4641" s="51" t="s">
        <v>516</v>
      </c>
      <c r="C4641" s="51" t="s">
        <v>313</v>
      </c>
      <c r="D46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41" s="118" t="s">
        <v>5103</v>
      </c>
      <c r="F4641" s="75" t="s">
        <v>537</v>
      </c>
      <c r="G46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41" s="77">
        <v>18</v>
      </c>
      <c r="J4641" s="52">
        <v>4.1333299999999999</v>
      </c>
      <c r="K4641" s="53">
        <f>Tabla3[[#This Row],[PRECIOS]]-Tabla3[[#This Row],[PRECIOS]]*10%</f>
        <v>3.7199969999999998</v>
      </c>
      <c r="L4641" s="101"/>
      <c r="M4641" s="54"/>
      <c r="N4641" s="55">
        <f>IFERROR(Tabla3[[#This Row],[PRECIOS]]-Tabla3[[#This Row],[PRECIOS]]*Tabla3[[#This Row],[% PRODUCTO]]," ")</f>
        <v>4.1333299999999999</v>
      </c>
      <c r="O4641" s="54"/>
      <c r="P4641" s="55">
        <f>IFERROR(Tabla3[[#This Row],[OCULTAR2]]-Tabla3[[#This Row],[OCULTAR2]]*Tabla3[[#This Row],[% LÍNEA]]," ")</f>
        <v>4.1333299999999999</v>
      </c>
      <c r="Q4641" s="56">
        <f>IFERROR(Tabla3[[#This Row],[% PRODUCTO]]+Tabla3[[#This Row],[% LÍNEA]]," ")</f>
        <v>0</v>
      </c>
      <c r="R4641" s="53">
        <f>Tabla3[[#This Row],[OCULTAR3]]</f>
        <v>4.1333299999999999</v>
      </c>
      <c r="S4641" s="53">
        <f>Tabla3[[#This Row],[PRECIO SIN %]]-Tabla3[[#This Row],[PRECIO SIN %]]*10%</f>
        <v>3.7199969999999998</v>
      </c>
      <c r="T4641" s="80">
        <f>(Tabla3[[#This Row],[PRECIO CON DESCT.]]-(Tabla3[[#This Row],[PRECIO CON DESCT.]]*$T$6))</f>
        <v>2.3435981099999998</v>
      </c>
      <c r="U4641" s="96"/>
      <c r="V4641" s="94">
        <f>Tabla3[[#This Row],[PRECIO %      en $]]*Tabla3[[#This Row],[PEDIDO ]]</f>
        <v>0</v>
      </c>
      <c r="W4641" s="57">
        <f>Tabla3[[#This Row],[PRECIO CON DESCT.]]*Tabla3[[#This Row],[PEDIDO ]]</f>
        <v>0</v>
      </c>
      <c r="X4641" s="58">
        <f>Tabla3[[#This Row],[PRECIO SIN %]]*Tabla3[[#This Row],[PEDIDO ]]</f>
        <v>0</v>
      </c>
    </row>
    <row r="4642" spans="1:24" ht="33" customHeight="1" x14ac:dyDescent="0.4">
      <c r="A4642" s="124">
        <v>7592430002646</v>
      </c>
      <c r="B4642" s="51" t="s">
        <v>516</v>
      </c>
      <c r="C4642" s="51" t="s">
        <v>484</v>
      </c>
      <c r="D46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42" s="118" t="s">
        <v>5104</v>
      </c>
      <c r="F4642" s="75" t="s">
        <v>537</v>
      </c>
      <c r="G46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42" s="77">
        <v>100</v>
      </c>
      <c r="J4642" s="52">
        <v>7.4444400000000002</v>
      </c>
      <c r="K4642" s="53">
        <f>Tabla3[[#This Row],[PRECIOS]]-Tabla3[[#This Row],[PRECIOS]]*10%</f>
        <v>6.6999960000000005</v>
      </c>
      <c r="L4642" s="101"/>
      <c r="M4642" s="54"/>
      <c r="N4642" s="55">
        <f>IFERROR(Tabla3[[#This Row],[PRECIOS]]-Tabla3[[#This Row],[PRECIOS]]*Tabla3[[#This Row],[% PRODUCTO]]," ")</f>
        <v>7.4444400000000002</v>
      </c>
      <c r="O4642" s="54"/>
      <c r="P4642" s="55">
        <f>IFERROR(Tabla3[[#This Row],[OCULTAR2]]-Tabla3[[#This Row],[OCULTAR2]]*Tabla3[[#This Row],[% LÍNEA]]," ")</f>
        <v>7.4444400000000002</v>
      </c>
      <c r="Q4642" s="56">
        <f>IFERROR(Tabla3[[#This Row],[% PRODUCTO]]+Tabla3[[#This Row],[% LÍNEA]]," ")</f>
        <v>0</v>
      </c>
      <c r="R4642" s="53">
        <f>Tabla3[[#This Row],[OCULTAR3]]</f>
        <v>7.4444400000000002</v>
      </c>
      <c r="S4642" s="53">
        <f>Tabla3[[#This Row],[PRECIO SIN %]]-Tabla3[[#This Row],[PRECIO SIN %]]*10%</f>
        <v>6.6999960000000005</v>
      </c>
      <c r="T4642" s="80">
        <f>(Tabla3[[#This Row],[PRECIO CON DESCT.]]-(Tabla3[[#This Row],[PRECIO CON DESCT.]]*$T$6))</f>
        <v>4.2209974800000003</v>
      </c>
      <c r="U4642" s="96"/>
      <c r="V4642" s="94">
        <f>Tabla3[[#This Row],[PRECIO %      en $]]*Tabla3[[#This Row],[PEDIDO ]]</f>
        <v>0</v>
      </c>
      <c r="W4642" s="57">
        <f>Tabla3[[#This Row],[PRECIO CON DESCT.]]*Tabla3[[#This Row],[PEDIDO ]]</f>
        <v>0</v>
      </c>
      <c r="X4642" s="58">
        <f>Tabla3[[#This Row],[PRECIO SIN %]]*Tabla3[[#This Row],[PEDIDO ]]</f>
        <v>0</v>
      </c>
    </row>
    <row r="4643" spans="1:24" ht="33" customHeight="1" x14ac:dyDescent="0.4">
      <c r="A4643" s="125">
        <v>7592074000558</v>
      </c>
      <c r="B4643" s="59" t="s">
        <v>516</v>
      </c>
      <c r="C4643" s="59" t="s">
        <v>313</v>
      </c>
      <c r="D46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43" s="119" t="s">
        <v>5105</v>
      </c>
      <c r="F4643" s="76" t="s">
        <v>537</v>
      </c>
      <c r="G46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43" s="78">
        <v>307</v>
      </c>
      <c r="J4643" s="52">
        <v>3.5555599999999998</v>
      </c>
      <c r="K4643" s="60">
        <f>Tabla3[[#This Row],[PRECIOS]]-Tabla3[[#This Row],[PRECIOS]]*10%</f>
        <v>3.2000039999999998</v>
      </c>
      <c r="L4643" s="101"/>
      <c r="M4643" s="61"/>
      <c r="N4643" s="55">
        <f>IFERROR(Tabla3[[#This Row],[PRECIOS]]-Tabla3[[#This Row],[PRECIOS]]*Tabla3[[#This Row],[% PRODUCTO]]," ")</f>
        <v>3.5555599999999998</v>
      </c>
      <c r="O4643" s="61"/>
      <c r="P4643" s="55">
        <f>IFERROR(Tabla3[[#This Row],[OCULTAR2]]-Tabla3[[#This Row],[OCULTAR2]]*Tabla3[[#This Row],[% LÍNEA]]," ")</f>
        <v>3.5555599999999998</v>
      </c>
      <c r="Q4643" s="56">
        <f>IFERROR(Tabla3[[#This Row],[% PRODUCTO]]+Tabla3[[#This Row],[% LÍNEA]]," ")</f>
        <v>0</v>
      </c>
      <c r="R4643" s="60">
        <f>Tabla3[[#This Row],[OCULTAR3]]</f>
        <v>3.5555599999999998</v>
      </c>
      <c r="S4643" s="60">
        <f>Tabla3[[#This Row],[PRECIO SIN %]]-Tabla3[[#This Row],[PRECIO SIN %]]*10%</f>
        <v>3.2000039999999998</v>
      </c>
      <c r="T4643" s="80">
        <f>(Tabla3[[#This Row],[PRECIO CON DESCT.]]-(Tabla3[[#This Row],[PRECIO CON DESCT.]]*$T$6))</f>
        <v>2.0160025199999998</v>
      </c>
      <c r="U4643" s="96"/>
      <c r="V4643" s="94">
        <f>Tabla3[[#This Row],[PRECIO %      en $]]*Tabla3[[#This Row],[PEDIDO ]]</f>
        <v>0</v>
      </c>
      <c r="W4643" s="57">
        <f>Tabla3[[#This Row],[PRECIO CON DESCT.]]*Tabla3[[#This Row],[PEDIDO ]]</f>
        <v>0</v>
      </c>
      <c r="X4643" s="58">
        <f>Tabla3[[#This Row],[PRECIO SIN %]]*Tabla3[[#This Row],[PEDIDO ]]</f>
        <v>0</v>
      </c>
    </row>
    <row r="4644" spans="1:24" ht="33" customHeight="1" x14ac:dyDescent="0.4">
      <c r="A4644" s="124">
        <v>7596139000101</v>
      </c>
      <c r="B4644" s="51" t="s">
        <v>516</v>
      </c>
      <c r="C4644" s="51" t="s">
        <v>175</v>
      </c>
      <c r="D46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44" s="118" t="s">
        <v>5106</v>
      </c>
      <c r="F4644" s="75" t="s">
        <v>537</v>
      </c>
      <c r="G46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44" s="77">
        <v>147</v>
      </c>
      <c r="J4644" s="52">
        <v>3.8333300000000001</v>
      </c>
      <c r="K4644" s="53">
        <f>Tabla3[[#This Row],[PRECIOS]]-Tabla3[[#This Row],[PRECIOS]]*10%</f>
        <v>3.4499970000000002</v>
      </c>
      <c r="L4644" s="101"/>
      <c r="M4644" s="54"/>
      <c r="N4644" s="55">
        <f>IFERROR(Tabla3[[#This Row],[PRECIOS]]-Tabla3[[#This Row],[PRECIOS]]*Tabla3[[#This Row],[% PRODUCTO]]," ")</f>
        <v>3.8333300000000001</v>
      </c>
      <c r="O4644" s="54"/>
      <c r="P4644" s="55">
        <f>IFERROR(Tabla3[[#This Row],[OCULTAR2]]-Tabla3[[#This Row],[OCULTAR2]]*Tabla3[[#This Row],[% LÍNEA]]," ")</f>
        <v>3.8333300000000001</v>
      </c>
      <c r="Q4644" s="56">
        <f>IFERROR(Tabla3[[#This Row],[% PRODUCTO]]+Tabla3[[#This Row],[% LÍNEA]]," ")</f>
        <v>0</v>
      </c>
      <c r="R4644" s="53">
        <f>Tabla3[[#This Row],[OCULTAR3]]</f>
        <v>3.8333300000000001</v>
      </c>
      <c r="S4644" s="53">
        <f>Tabla3[[#This Row],[PRECIO SIN %]]-Tabla3[[#This Row],[PRECIO SIN %]]*10%</f>
        <v>3.4499970000000002</v>
      </c>
      <c r="T4644" s="80">
        <f>(Tabla3[[#This Row],[PRECIO CON DESCT.]]-(Tabla3[[#This Row],[PRECIO CON DESCT.]]*$T$6))</f>
        <v>2.1734981100000001</v>
      </c>
      <c r="U4644" s="96"/>
      <c r="V4644" s="94">
        <f>Tabla3[[#This Row],[PRECIO %      en $]]*Tabla3[[#This Row],[PEDIDO ]]</f>
        <v>0</v>
      </c>
      <c r="W4644" s="57">
        <f>Tabla3[[#This Row],[PRECIO CON DESCT.]]*Tabla3[[#This Row],[PEDIDO ]]</f>
        <v>0</v>
      </c>
      <c r="X4644" s="58">
        <f>Tabla3[[#This Row],[PRECIO SIN %]]*Tabla3[[#This Row],[PEDIDO ]]</f>
        <v>0</v>
      </c>
    </row>
    <row r="4645" spans="1:24" ht="33" customHeight="1" x14ac:dyDescent="0.4">
      <c r="A4645" s="124">
        <v>7592074002507</v>
      </c>
      <c r="B4645" s="51" t="s">
        <v>516</v>
      </c>
      <c r="C4645" s="51" t="s">
        <v>313</v>
      </c>
      <c r="D46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45" s="118" t="s">
        <v>5107</v>
      </c>
      <c r="F4645" s="75" t="s">
        <v>537</v>
      </c>
      <c r="G46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45" s="77">
        <v>26</v>
      </c>
      <c r="J4645" s="52">
        <v>5.0555599999999998</v>
      </c>
      <c r="K4645" s="53">
        <f>Tabla3[[#This Row],[PRECIOS]]-Tabla3[[#This Row],[PRECIOS]]*10%</f>
        <v>4.5500039999999995</v>
      </c>
      <c r="L4645" s="101"/>
      <c r="M4645" s="54"/>
      <c r="N4645" s="55">
        <f>IFERROR(Tabla3[[#This Row],[PRECIOS]]-Tabla3[[#This Row],[PRECIOS]]*Tabla3[[#This Row],[% PRODUCTO]]," ")</f>
        <v>5.0555599999999998</v>
      </c>
      <c r="O4645" s="54"/>
      <c r="P4645" s="55">
        <f>IFERROR(Tabla3[[#This Row],[OCULTAR2]]-Tabla3[[#This Row],[OCULTAR2]]*Tabla3[[#This Row],[% LÍNEA]]," ")</f>
        <v>5.0555599999999998</v>
      </c>
      <c r="Q4645" s="56">
        <f>IFERROR(Tabla3[[#This Row],[% PRODUCTO]]+Tabla3[[#This Row],[% LÍNEA]]," ")</f>
        <v>0</v>
      </c>
      <c r="R4645" s="53">
        <f>Tabla3[[#This Row],[OCULTAR3]]</f>
        <v>5.0555599999999998</v>
      </c>
      <c r="S4645" s="53">
        <f>Tabla3[[#This Row],[PRECIO SIN %]]-Tabla3[[#This Row],[PRECIO SIN %]]*10%</f>
        <v>4.5500039999999995</v>
      </c>
      <c r="T4645" s="80">
        <f>(Tabla3[[#This Row],[PRECIO CON DESCT.]]-(Tabla3[[#This Row],[PRECIO CON DESCT.]]*$T$6))</f>
        <v>2.8665025199999996</v>
      </c>
      <c r="U4645" s="96"/>
      <c r="V4645" s="94">
        <f>Tabla3[[#This Row],[PRECIO %      en $]]*Tabla3[[#This Row],[PEDIDO ]]</f>
        <v>0</v>
      </c>
      <c r="W4645" s="57">
        <f>Tabla3[[#This Row],[PRECIO CON DESCT.]]*Tabla3[[#This Row],[PEDIDO ]]</f>
        <v>0</v>
      </c>
      <c r="X4645" s="58">
        <f>Tabla3[[#This Row],[PRECIO SIN %]]*Tabla3[[#This Row],[PEDIDO ]]</f>
        <v>0</v>
      </c>
    </row>
    <row r="4646" spans="1:24" ht="33" customHeight="1" x14ac:dyDescent="0.4">
      <c r="A4646" s="125">
        <v>7593089000076</v>
      </c>
      <c r="B4646" s="59" t="s">
        <v>516</v>
      </c>
      <c r="C4646" s="59" t="s">
        <v>465</v>
      </c>
      <c r="D46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46" s="119" t="s">
        <v>5108</v>
      </c>
      <c r="F4646" s="76" t="s">
        <v>537</v>
      </c>
      <c r="G46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46" s="78">
        <v>49</v>
      </c>
      <c r="J4646" s="52">
        <v>4.3666700000000001</v>
      </c>
      <c r="K4646" s="60">
        <f>Tabla3[[#This Row],[PRECIOS]]-Tabla3[[#This Row],[PRECIOS]]*10%</f>
        <v>3.9300030000000001</v>
      </c>
      <c r="L4646" s="101"/>
      <c r="M4646" s="61"/>
      <c r="N4646" s="55">
        <f>IFERROR(Tabla3[[#This Row],[PRECIOS]]-Tabla3[[#This Row],[PRECIOS]]*Tabla3[[#This Row],[% PRODUCTO]]," ")</f>
        <v>4.3666700000000001</v>
      </c>
      <c r="O4646" s="61"/>
      <c r="P4646" s="55">
        <f>IFERROR(Tabla3[[#This Row],[OCULTAR2]]-Tabla3[[#This Row],[OCULTAR2]]*Tabla3[[#This Row],[% LÍNEA]]," ")</f>
        <v>4.3666700000000001</v>
      </c>
      <c r="Q4646" s="56">
        <f>IFERROR(Tabla3[[#This Row],[% PRODUCTO]]+Tabla3[[#This Row],[% LÍNEA]]," ")</f>
        <v>0</v>
      </c>
      <c r="R4646" s="60">
        <f>Tabla3[[#This Row],[OCULTAR3]]</f>
        <v>4.3666700000000001</v>
      </c>
      <c r="S4646" s="60">
        <f>Tabla3[[#This Row],[PRECIO SIN %]]-Tabla3[[#This Row],[PRECIO SIN %]]*10%</f>
        <v>3.9300030000000001</v>
      </c>
      <c r="T4646" s="80">
        <f>(Tabla3[[#This Row],[PRECIO CON DESCT.]]-(Tabla3[[#This Row],[PRECIO CON DESCT.]]*$T$6))</f>
        <v>2.4759018900000003</v>
      </c>
      <c r="U4646" s="96"/>
      <c r="V4646" s="94">
        <f>Tabla3[[#This Row],[PRECIO %      en $]]*Tabla3[[#This Row],[PEDIDO ]]</f>
        <v>0</v>
      </c>
      <c r="W4646" s="57">
        <f>Tabla3[[#This Row],[PRECIO CON DESCT.]]*Tabla3[[#This Row],[PEDIDO ]]</f>
        <v>0</v>
      </c>
      <c r="X4646" s="58">
        <f>Tabla3[[#This Row],[PRECIO SIN %]]*Tabla3[[#This Row],[PEDIDO ]]</f>
        <v>0</v>
      </c>
    </row>
    <row r="4647" spans="1:24" ht="33" customHeight="1" x14ac:dyDescent="0.4">
      <c r="A4647" s="124">
        <v>741754452010</v>
      </c>
      <c r="B4647" s="51" t="s">
        <v>516</v>
      </c>
      <c r="C4647" s="51" t="s">
        <v>444</v>
      </c>
      <c r="D46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47" s="118" t="s">
        <v>5109</v>
      </c>
      <c r="F4647" s="75" t="s">
        <v>537</v>
      </c>
      <c r="G46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47" s="77">
        <v>56</v>
      </c>
      <c r="J4647" s="52">
        <v>8.7777799999999999</v>
      </c>
      <c r="K4647" s="53">
        <f>Tabla3[[#This Row],[PRECIOS]]-Tabla3[[#This Row],[PRECIOS]]*10%</f>
        <v>7.9000019999999997</v>
      </c>
      <c r="L4647" s="101"/>
      <c r="M4647" s="54"/>
      <c r="N4647" s="55">
        <f>IFERROR(Tabla3[[#This Row],[PRECIOS]]-Tabla3[[#This Row],[PRECIOS]]*Tabla3[[#This Row],[% PRODUCTO]]," ")</f>
        <v>8.7777799999999999</v>
      </c>
      <c r="O4647" s="54"/>
      <c r="P4647" s="55">
        <f>IFERROR(Tabla3[[#This Row],[OCULTAR2]]-Tabla3[[#This Row],[OCULTAR2]]*Tabla3[[#This Row],[% LÍNEA]]," ")</f>
        <v>8.7777799999999999</v>
      </c>
      <c r="Q4647" s="56">
        <f>IFERROR(Tabla3[[#This Row],[% PRODUCTO]]+Tabla3[[#This Row],[% LÍNEA]]," ")</f>
        <v>0</v>
      </c>
      <c r="R4647" s="53">
        <f>Tabla3[[#This Row],[OCULTAR3]]</f>
        <v>8.7777799999999999</v>
      </c>
      <c r="S4647" s="53">
        <f>Tabla3[[#This Row],[PRECIO SIN %]]-Tabla3[[#This Row],[PRECIO SIN %]]*10%</f>
        <v>7.9000019999999997</v>
      </c>
      <c r="T4647" s="80">
        <f>(Tabla3[[#This Row],[PRECIO CON DESCT.]]-(Tabla3[[#This Row],[PRECIO CON DESCT.]]*$T$6))</f>
        <v>4.9770012599999998</v>
      </c>
      <c r="U4647" s="96"/>
      <c r="V4647" s="94">
        <f>Tabla3[[#This Row],[PRECIO %      en $]]*Tabla3[[#This Row],[PEDIDO ]]</f>
        <v>0</v>
      </c>
      <c r="W4647" s="57">
        <f>Tabla3[[#This Row],[PRECIO CON DESCT.]]*Tabla3[[#This Row],[PEDIDO ]]</f>
        <v>0</v>
      </c>
      <c r="X4647" s="58">
        <f>Tabla3[[#This Row],[PRECIO SIN %]]*Tabla3[[#This Row],[PEDIDO ]]</f>
        <v>0</v>
      </c>
    </row>
    <row r="4648" spans="1:24" ht="33" customHeight="1" x14ac:dyDescent="0.4">
      <c r="A4648" s="124">
        <v>7599028000572</v>
      </c>
      <c r="B4648" s="51" t="s">
        <v>516</v>
      </c>
      <c r="C4648" s="51" t="s">
        <v>154</v>
      </c>
      <c r="D46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48" s="118" t="s">
        <v>5110</v>
      </c>
      <c r="F4648" s="75" t="s">
        <v>537</v>
      </c>
      <c r="G46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48" s="77">
        <v>136</v>
      </c>
      <c r="J4648" s="52">
        <v>1.67778</v>
      </c>
      <c r="K4648" s="53">
        <f>Tabla3[[#This Row],[PRECIOS]]-Tabla3[[#This Row],[PRECIOS]]*10%</f>
        <v>1.5100020000000001</v>
      </c>
      <c r="L4648" s="101"/>
      <c r="M4648" s="54"/>
      <c r="N4648" s="55">
        <f>IFERROR(Tabla3[[#This Row],[PRECIOS]]-Tabla3[[#This Row],[PRECIOS]]*Tabla3[[#This Row],[% PRODUCTO]]," ")</f>
        <v>1.67778</v>
      </c>
      <c r="O4648" s="54"/>
      <c r="P4648" s="55">
        <f>IFERROR(Tabla3[[#This Row],[OCULTAR2]]-Tabla3[[#This Row],[OCULTAR2]]*Tabla3[[#This Row],[% LÍNEA]]," ")</f>
        <v>1.67778</v>
      </c>
      <c r="Q4648" s="56">
        <f>IFERROR(Tabla3[[#This Row],[% PRODUCTO]]+Tabla3[[#This Row],[% LÍNEA]]," ")</f>
        <v>0</v>
      </c>
      <c r="R4648" s="53">
        <f>Tabla3[[#This Row],[OCULTAR3]]</f>
        <v>1.67778</v>
      </c>
      <c r="S4648" s="53">
        <f>Tabla3[[#This Row],[PRECIO SIN %]]-Tabla3[[#This Row],[PRECIO SIN %]]*10%</f>
        <v>1.5100020000000001</v>
      </c>
      <c r="T4648" s="80">
        <f>(Tabla3[[#This Row],[PRECIO CON DESCT.]]-(Tabla3[[#This Row],[PRECIO CON DESCT.]]*$T$6))</f>
        <v>0.95130126000000004</v>
      </c>
      <c r="U4648" s="96"/>
      <c r="V4648" s="94">
        <f>Tabla3[[#This Row],[PRECIO %      en $]]*Tabla3[[#This Row],[PEDIDO ]]</f>
        <v>0</v>
      </c>
      <c r="W4648" s="57">
        <f>Tabla3[[#This Row],[PRECIO CON DESCT.]]*Tabla3[[#This Row],[PEDIDO ]]</f>
        <v>0</v>
      </c>
      <c r="X4648" s="58">
        <f>Tabla3[[#This Row],[PRECIO SIN %]]*Tabla3[[#This Row],[PEDIDO ]]</f>
        <v>0</v>
      </c>
    </row>
    <row r="4649" spans="1:24" ht="33" customHeight="1" x14ac:dyDescent="0.4">
      <c r="A4649" s="125">
        <v>7594001451983</v>
      </c>
      <c r="B4649" s="59" t="s">
        <v>516</v>
      </c>
      <c r="C4649" s="59" t="s">
        <v>427</v>
      </c>
      <c r="D46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49" s="119" t="s">
        <v>5111</v>
      </c>
      <c r="F4649" s="76" t="s">
        <v>526</v>
      </c>
      <c r="G46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49" s="78">
        <v>179</v>
      </c>
      <c r="J4649" s="52">
        <v>2.04</v>
      </c>
      <c r="K4649" s="60">
        <f>Tabla3[[#This Row],[PRECIOS]]-Tabla3[[#This Row],[PRECIOS]]*10%</f>
        <v>1.8360000000000001</v>
      </c>
      <c r="L4649" s="101"/>
      <c r="M4649" s="61"/>
      <c r="N4649" s="55">
        <f>IFERROR(Tabla3[[#This Row],[PRECIOS]]-Tabla3[[#This Row],[PRECIOS]]*Tabla3[[#This Row],[% PRODUCTO]]," ")</f>
        <v>2.04</v>
      </c>
      <c r="O4649" s="61"/>
      <c r="P4649" s="55">
        <f>IFERROR(Tabla3[[#This Row],[OCULTAR2]]-Tabla3[[#This Row],[OCULTAR2]]*Tabla3[[#This Row],[% LÍNEA]]," ")</f>
        <v>2.04</v>
      </c>
      <c r="Q4649" s="56">
        <f>IFERROR(Tabla3[[#This Row],[% PRODUCTO]]+Tabla3[[#This Row],[% LÍNEA]]," ")</f>
        <v>0</v>
      </c>
      <c r="R4649" s="60">
        <f>Tabla3[[#This Row],[OCULTAR3]]</f>
        <v>2.04</v>
      </c>
      <c r="S4649" s="60">
        <f>Tabla3[[#This Row],[PRECIO SIN %]]-Tabla3[[#This Row],[PRECIO SIN %]]*10%</f>
        <v>1.8360000000000001</v>
      </c>
      <c r="T4649" s="80">
        <f>(Tabla3[[#This Row],[PRECIO CON DESCT.]]-(Tabla3[[#This Row],[PRECIO CON DESCT.]]*$T$6))</f>
        <v>1.1566800000000002</v>
      </c>
      <c r="U4649" s="96"/>
      <c r="V4649" s="94">
        <f>Tabla3[[#This Row],[PRECIO %      en $]]*Tabla3[[#This Row],[PEDIDO ]]</f>
        <v>0</v>
      </c>
      <c r="W4649" s="57">
        <f>Tabla3[[#This Row],[PRECIO CON DESCT.]]*Tabla3[[#This Row],[PEDIDO ]]</f>
        <v>0</v>
      </c>
      <c r="X4649" s="58">
        <f>Tabla3[[#This Row],[PRECIO SIN %]]*Tabla3[[#This Row],[PEDIDO ]]</f>
        <v>0</v>
      </c>
    </row>
    <row r="4650" spans="1:24" ht="33" customHeight="1" x14ac:dyDescent="0.4">
      <c r="A4650" s="124">
        <v>7597134000622</v>
      </c>
      <c r="B4650" s="51" t="s">
        <v>516</v>
      </c>
      <c r="C4650" s="51" t="s">
        <v>426</v>
      </c>
      <c r="D46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50" s="118" t="s">
        <v>5112</v>
      </c>
      <c r="F4650" s="75" t="s">
        <v>537</v>
      </c>
      <c r="G46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50" s="77">
        <v>171</v>
      </c>
      <c r="J4650" s="52">
        <v>2.1444399999999999</v>
      </c>
      <c r="K4650" s="53">
        <f>Tabla3[[#This Row],[PRECIOS]]-Tabla3[[#This Row],[PRECIOS]]*10%</f>
        <v>1.9299959999999998</v>
      </c>
      <c r="L4650" s="101"/>
      <c r="M4650" s="54"/>
      <c r="N4650" s="55">
        <f>IFERROR(Tabla3[[#This Row],[PRECIOS]]-Tabla3[[#This Row],[PRECIOS]]*Tabla3[[#This Row],[% PRODUCTO]]," ")</f>
        <v>2.1444399999999999</v>
      </c>
      <c r="O4650" s="54"/>
      <c r="P4650" s="55">
        <f>IFERROR(Tabla3[[#This Row],[OCULTAR2]]-Tabla3[[#This Row],[OCULTAR2]]*Tabla3[[#This Row],[% LÍNEA]]," ")</f>
        <v>2.1444399999999999</v>
      </c>
      <c r="Q4650" s="56">
        <f>IFERROR(Tabla3[[#This Row],[% PRODUCTO]]+Tabla3[[#This Row],[% LÍNEA]]," ")</f>
        <v>0</v>
      </c>
      <c r="R4650" s="53">
        <f>Tabla3[[#This Row],[OCULTAR3]]</f>
        <v>2.1444399999999999</v>
      </c>
      <c r="S4650" s="53">
        <f>Tabla3[[#This Row],[PRECIO SIN %]]-Tabla3[[#This Row],[PRECIO SIN %]]*10%</f>
        <v>1.9299959999999998</v>
      </c>
      <c r="T4650" s="80">
        <f>(Tabla3[[#This Row],[PRECIO CON DESCT.]]-(Tabla3[[#This Row],[PRECIO CON DESCT.]]*$T$6))</f>
        <v>1.2158974799999998</v>
      </c>
      <c r="U4650" s="96"/>
      <c r="V4650" s="94">
        <f>Tabla3[[#This Row],[PRECIO %      en $]]*Tabla3[[#This Row],[PEDIDO ]]</f>
        <v>0</v>
      </c>
      <c r="W4650" s="57">
        <f>Tabla3[[#This Row],[PRECIO CON DESCT.]]*Tabla3[[#This Row],[PEDIDO ]]</f>
        <v>0</v>
      </c>
      <c r="X4650" s="58">
        <f>Tabla3[[#This Row],[PRECIO SIN %]]*Tabla3[[#This Row],[PEDIDO ]]</f>
        <v>0</v>
      </c>
    </row>
    <row r="4651" spans="1:24" ht="33" customHeight="1" x14ac:dyDescent="0.4">
      <c r="A4651" s="124">
        <v>7594001452010</v>
      </c>
      <c r="B4651" s="51" t="s">
        <v>516</v>
      </c>
      <c r="C4651" s="51" t="s">
        <v>427</v>
      </c>
      <c r="D46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51" s="118" t="s">
        <v>5113</v>
      </c>
      <c r="F4651" s="75" t="s">
        <v>526</v>
      </c>
      <c r="G46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51" s="77">
        <v>80</v>
      </c>
      <c r="J4651" s="52">
        <v>1.67</v>
      </c>
      <c r="K4651" s="53">
        <f>Tabla3[[#This Row],[PRECIOS]]-Tabla3[[#This Row],[PRECIOS]]*10%</f>
        <v>1.5029999999999999</v>
      </c>
      <c r="L4651" s="101"/>
      <c r="M4651" s="54"/>
      <c r="N4651" s="55">
        <f>IFERROR(Tabla3[[#This Row],[PRECIOS]]-Tabla3[[#This Row],[PRECIOS]]*Tabla3[[#This Row],[% PRODUCTO]]," ")</f>
        <v>1.67</v>
      </c>
      <c r="O4651" s="54"/>
      <c r="P4651" s="55">
        <f>IFERROR(Tabla3[[#This Row],[OCULTAR2]]-Tabla3[[#This Row],[OCULTAR2]]*Tabla3[[#This Row],[% LÍNEA]]," ")</f>
        <v>1.67</v>
      </c>
      <c r="Q4651" s="56">
        <f>IFERROR(Tabla3[[#This Row],[% PRODUCTO]]+Tabla3[[#This Row],[% LÍNEA]]," ")</f>
        <v>0</v>
      </c>
      <c r="R4651" s="53">
        <f>Tabla3[[#This Row],[OCULTAR3]]</f>
        <v>1.67</v>
      </c>
      <c r="S4651" s="53">
        <f>Tabla3[[#This Row],[PRECIO SIN %]]-Tabla3[[#This Row],[PRECIO SIN %]]*10%</f>
        <v>1.5029999999999999</v>
      </c>
      <c r="T4651" s="80">
        <f>(Tabla3[[#This Row],[PRECIO CON DESCT.]]-(Tabla3[[#This Row],[PRECIO CON DESCT.]]*$T$6))</f>
        <v>0.9468899999999999</v>
      </c>
      <c r="U4651" s="96"/>
      <c r="V4651" s="94">
        <f>Tabla3[[#This Row],[PRECIO %      en $]]*Tabla3[[#This Row],[PEDIDO ]]</f>
        <v>0</v>
      </c>
      <c r="W4651" s="57">
        <f>Tabla3[[#This Row],[PRECIO CON DESCT.]]*Tabla3[[#This Row],[PEDIDO ]]</f>
        <v>0</v>
      </c>
      <c r="X4651" s="58">
        <f>Tabla3[[#This Row],[PRECIO SIN %]]*Tabla3[[#This Row],[PEDIDO ]]</f>
        <v>0</v>
      </c>
    </row>
    <row r="4652" spans="1:24" ht="33" customHeight="1" x14ac:dyDescent="0.4">
      <c r="A4652" s="125">
        <v>7594001452485</v>
      </c>
      <c r="B4652" s="59" t="s">
        <v>516</v>
      </c>
      <c r="C4652" s="59" t="s">
        <v>427</v>
      </c>
      <c r="D46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52" s="119" t="s">
        <v>5114</v>
      </c>
      <c r="F4652" s="76" t="s">
        <v>537</v>
      </c>
      <c r="G46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52" s="78">
        <v>69</v>
      </c>
      <c r="J4652" s="52">
        <v>1.68889</v>
      </c>
      <c r="K4652" s="60">
        <f>Tabla3[[#This Row],[PRECIOS]]-Tabla3[[#This Row],[PRECIOS]]*10%</f>
        <v>1.5200009999999999</v>
      </c>
      <c r="L4652" s="101"/>
      <c r="M4652" s="61"/>
      <c r="N4652" s="55">
        <f>IFERROR(Tabla3[[#This Row],[PRECIOS]]-Tabla3[[#This Row],[PRECIOS]]*Tabla3[[#This Row],[% PRODUCTO]]," ")</f>
        <v>1.68889</v>
      </c>
      <c r="O4652" s="61"/>
      <c r="P4652" s="55">
        <f>IFERROR(Tabla3[[#This Row],[OCULTAR2]]-Tabla3[[#This Row],[OCULTAR2]]*Tabla3[[#This Row],[% LÍNEA]]," ")</f>
        <v>1.68889</v>
      </c>
      <c r="Q4652" s="56">
        <f>IFERROR(Tabla3[[#This Row],[% PRODUCTO]]+Tabla3[[#This Row],[% LÍNEA]]," ")</f>
        <v>0</v>
      </c>
      <c r="R4652" s="60">
        <f>Tabla3[[#This Row],[OCULTAR3]]</f>
        <v>1.68889</v>
      </c>
      <c r="S4652" s="60">
        <f>Tabla3[[#This Row],[PRECIO SIN %]]-Tabla3[[#This Row],[PRECIO SIN %]]*10%</f>
        <v>1.5200009999999999</v>
      </c>
      <c r="T4652" s="80">
        <f>(Tabla3[[#This Row],[PRECIO CON DESCT.]]-(Tabla3[[#This Row],[PRECIO CON DESCT.]]*$T$6))</f>
        <v>0.95760062999999995</v>
      </c>
      <c r="U4652" s="96"/>
      <c r="V4652" s="94">
        <f>Tabla3[[#This Row],[PRECIO %      en $]]*Tabla3[[#This Row],[PEDIDO ]]</f>
        <v>0</v>
      </c>
      <c r="W4652" s="57">
        <f>Tabla3[[#This Row],[PRECIO CON DESCT.]]*Tabla3[[#This Row],[PEDIDO ]]</f>
        <v>0</v>
      </c>
      <c r="X4652" s="58">
        <f>Tabla3[[#This Row],[PRECIO SIN %]]*Tabla3[[#This Row],[PEDIDO ]]</f>
        <v>0</v>
      </c>
    </row>
    <row r="4653" spans="1:24" ht="33" customHeight="1" x14ac:dyDescent="0.4">
      <c r="A4653" s="124">
        <v>7599700000050</v>
      </c>
      <c r="B4653" s="51" t="s">
        <v>516</v>
      </c>
      <c r="C4653" s="51" t="s">
        <v>51</v>
      </c>
      <c r="D46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53" s="118" t="s">
        <v>5115</v>
      </c>
      <c r="F4653" s="75" t="s">
        <v>537</v>
      </c>
      <c r="G46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53" s="77">
        <v>124</v>
      </c>
      <c r="J4653" s="52">
        <v>5.3333300000000001</v>
      </c>
      <c r="K4653" s="53">
        <f>Tabla3[[#This Row],[PRECIOS]]-Tabla3[[#This Row],[PRECIOS]]*10%</f>
        <v>4.7999970000000003</v>
      </c>
      <c r="L4653" s="101"/>
      <c r="M4653" s="54"/>
      <c r="N4653" s="55">
        <f>IFERROR(Tabla3[[#This Row],[PRECIOS]]-Tabla3[[#This Row],[PRECIOS]]*Tabla3[[#This Row],[% PRODUCTO]]," ")</f>
        <v>5.3333300000000001</v>
      </c>
      <c r="O4653" s="54"/>
      <c r="P4653" s="55">
        <f>IFERROR(Tabla3[[#This Row],[OCULTAR2]]-Tabla3[[#This Row],[OCULTAR2]]*Tabla3[[#This Row],[% LÍNEA]]," ")</f>
        <v>5.3333300000000001</v>
      </c>
      <c r="Q4653" s="56">
        <f>IFERROR(Tabla3[[#This Row],[% PRODUCTO]]+Tabla3[[#This Row],[% LÍNEA]]," ")</f>
        <v>0</v>
      </c>
      <c r="R4653" s="53">
        <f>Tabla3[[#This Row],[OCULTAR3]]</f>
        <v>5.3333300000000001</v>
      </c>
      <c r="S4653" s="53">
        <f>Tabla3[[#This Row],[PRECIO SIN %]]-Tabla3[[#This Row],[PRECIO SIN %]]*10%</f>
        <v>4.7999970000000003</v>
      </c>
      <c r="T4653" s="80">
        <f>(Tabla3[[#This Row],[PRECIO CON DESCT.]]-(Tabla3[[#This Row],[PRECIO CON DESCT.]]*$T$6))</f>
        <v>3.02399811</v>
      </c>
      <c r="U4653" s="96"/>
      <c r="V4653" s="94">
        <f>Tabla3[[#This Row],[PRECIO %      en $]]*Tabla3[[#This Row],[PEDIDO ]]</f>
        <v>0</v>
      </c>
      <c r="W4653" s="57">
        <f>Tabla3[[#This Row],[PRECIO CON DESCT.]]*Tabla3[[#This Row],[PEDIDO ]]</f>
        <v>0</v>
      </c>
      <c r="X4653" s="58">
        <f>Tabla3[[#This Row],[PRECIO SIN %]]*Tabla3[[#This Row],[PEDIDO ]]</f>
        <v>0</v>
      </c>
    </row>
    <row r="4654" spans="1:24" ht="33" customHeight="1" x14ac:dyDescent="0.4">
      <c r="A4654" s="124">
        <v>7599700000067</v>
      </c>
      <c r="B4654" s="51" t="s">
        <v>516</v>
      </c>
      <c r="C4654" s="51" t="s">
        <v>51</v>
      </c>
      <c r="D46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54" s="118" t="s">
        <v>5116</v>
      </c>
      <c r="F4654" s="75" t="s">
        <v>537</v>
      </c>
      <c r="G46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54" s="77">
        <v>193</v>
      </c>
      <c r="J4654" s="52">
        <v>5.4222200000000003</v>
      </c>
      <c r="K4654" s="53">
        <f>Tabla3[[#This Row],[PRECIOS]]-Tabla3[[#This Row],[PRECIOS]]*10%</f>
        <v>4.8799980000000005</v>
      </c>
      <c r="L4654" s="101"/>
      <c r="M4654" s="54"/>
      <c r="N4654" s="55">
        <f>IFERROR(Tabla3[[#This Row],[PRECIOS]]-Tabla3[[#This Row],[PRECIOS]]*Tabla3[[#This Row],[% PRODUCTO]]," ")</f>
        <v>5.4222200000000003</v>
      </c>
      <c r="O4654" s="54"/>
      <c r="P4654" s="55">
        <f>IFERROR(Tabla3[[#This Row],[OCULTAR2]]-Tabla3[[#This Row],[OCULTAR2]]*Tabla3[[#This Row],[% LÍNEA]]," ")</f>
        <v>5.4222200000000003</v>
      </c>
      <c r="Q4654" s="56">
        <f>IFERROR(Tabla3[[#This Row],[% PRODUCTO]]+Tabla3[[#This Row],[% LÍNEA]]," ")</f>
        <v>0</v>
      </c>
      <c r="R4654" s="53">
        <f>Tabla3[[#This Row],[OCULTAR3]]</f>
        <v>5.4222200000000003</v>
      </c>
      <c r="S4654" s="53">
        <f>Tabla3[[#This Row],[PRECIO SIN %]]-Tabla3[[#This Row],[PRECIO SIN %]]*10%</f>
        <v>4.8799980000000005</v>
      </c>
      <c r="T4654" s="80">
        <f>(Tabla3[[#This Row],[PRECIO CON DESCT.]]-(Tabla3[[#This Row],[PRECIO CON DESCT.]]*$T$6))</f>
        <v>3.0743987400000004</v>
      </c>
      <c r="U4654" s="96"/>
      <c r="V4654" s="94">
        <f>Tabla3[[#This Row],[PRECIO %      en $]]*Tabla3[[#This Row],[PEDIDO ]]</f>
        <v>0</v>
      </c>
      <c r="W4654" s="57">
        <f>Tabla3[[#This Row],[PRECIO CON DESCT.]]*Tabla3[[#This Row],[PEDIDO ]]</f>
        <v>0</v>
      </c>
      <c r="X4654" s="58">
        <f>Tabla3[[#This Row],[PRECIO SIN %]]*Tabla3[[#This Row],[PEDIDO ]]</f>
        <v>0</v>
      </c>
    </row>
    <row r="4655" spans="1:24" ht="33" customHeight="1" x14ac:dyDescent="0.4">
      <c r="A4655" s="125">
        <v>617748376283</v>
      </c>
      <c r="B4655" s="59" t="s">
        <v>516</v>
      </c>
      <c r="C4655" s="59" t="s">
        <v>517</v>
      </c>
      <c r="D46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55" s="119" t="s">
        <v>5117</v>
      </c>
      <c r="F4655" s="76" t="s">
        <v>537</v>
      </c>
      <c r="G46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55" s="78">
        <v>43</v>
      </c>
      <c r="J4655" s="52">
        <v>10</v>
      </c>
      <c r="K4655" s="60">
        <f>Tabla3[[#This Row],[PRECIOS]]-Tabla3[[#This Row],[PRECIOS]]*10%</f>
        <v>9</v>
      </c>
      <c r="L4655" s="101"/>
      <c r="M4655" s="61"/>
      <c r="N4655" s="55">
        <f>IFERROR(Tabla3[[#This Row],[PRECIOS]]-Tabla3[[#This Row],[PRECIOS]]*Tabla3[[#This Row],[% PRODUCTO]]," ")</f>
        <v>10</v>
      </c>
      <c r="O4655" s="61"/>
      <c r="P4655" s="55">
        <f>IFERROR(Tabla3[[#This Row],[OCULTAR2]]-Tabla3[[#This Row],[OCULTAR2]]*Tabla3[[#This Row],[% LÍNEA]]," ")</f>
        <v>10</v>
      </c>
      <c r="Q4655" s="56">
        <f>IFERROR(Tabla3[[#This Row],[% PRODUCTO]]+Tabla3[[#This Row],[% LÍNEA]]," ")</f>
        <v>0</v>
      </c>
      <c r="R4655" s="60">
        <f>Tabla3[[#This Row],[OCULTAR3]]</f>
        <v>10</v>
      </c>
      <c r="S4655" s="60">
        <f>Tabla3[[#This Row],[PRECIO SIN %]]-Tabla3[[#This Row],[PRECIO SIN %]]*10%</f>
        <v>9</v>
      </c>
      <c r="T4655" s="80">
        <f>(Tabla3[[#This Row],[PRECIO CON DESCT.]]-(Tabla3[[#This Row],[PRECIO CON DESCT.]]*$T$6))</f>
        <v>5.67</v>
      </c>
      <c r="U4655" s="96"/>
      <c r="V4655" s="94">
        <f>Tabla3[[#This Row],[PRECIO %      en $]]*Tabla3[[#This Row],[PEDIDO ]]</f>
        <v>0</v>
      </c>
      <c r="W4655" s="57">
        <f>Tabla3[[#This Row],[PRECIO CON DESCT.]]*Tabla3[[#This Row],[PEDIDO ]]</f>
        <v>0</v>
      </c>
      <c r="X4655" s="58">
        <f>Tabla3[[#This Row],[PRECIO SIN %]]*Tabla3[[#This Row],[PEDIDO ]]</f>
        <v>0</v>
      </c>
    </row>
    <row r="4656" spans="1:24" ht="33" customHeight="1" x14ac:dyDescent="0.4">
      <c r="A4656" s="124">
        <v>7592710003028</v>
      </c>
      <c r="B4656" s="51" t="s">
        <v>516</v>
      </c>
      <c r="C4656" s="51" t="s">
        <v>214</v>
      </c>
      <c r="D46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56" s="118" t="s">
        <v>5118</v>
      </c>
      <c r="F4656" s="75" t="s">
        <v>537</v>
      </c>
      <c r="G46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56" s="77">
        <v>6</v>
      </c>
      <c r="J4656" s="52">
        <v>10.43333</v>
      </c>
      <c r="K4656" s="53">
        <f>Tabla3[[#This Row],[PRECIOS]]-Tabla3[[#This Row],[PRECIOS]]*10%</f>
        <v>9.3899969999999993</v>
      </c>
      <c r="L4656" s="101"/>
      <c r="M4656" s="54"/>
      <c r="N4656" s="55">
        <f>IFERROR(Tabla3[[#This Row],[PRECIOS]]-Tabla3[[#This Row],[PRECIOS]]*Tabla3[[#This Row],[% PRODUCTO]]," ")</f>
        <v>10.43333</v>
      </c>
      <c r="O4656" s="54"/>
      <c r="P4656" s="55">
        <f>IFERROR(Tabla3[[#This Row],[OCULTAR2]]-Tabla3[[#This Row],[OCULTAR2]]*Tabla3[[#This Row],[% LÍNEA]]," ")</f>
        <v>10.43333</v>
      </c>
      <c r="Q4656" s="56">
        <f>IFERROR(Tabla3[[#This Row],[% PRODUCTO]]+Tabla3[[#This Row],[% LÍNEA]]," ")</f>
        <v>0</v>
      </c>
      <c r="R4656" s="53">
        <f>Tabla3[[#This Row],[OCULTAR3]]</f>
        <v>10.43333</v>
      </c>
      <c r="S4656" s="53">
        <f>Tabla3[[#This Row],[PRECIO SIN %]]-Tabla3[[#This Row],[PRECIO SIN %]]*10%</f>
        <v>9.3899969999999993</v>
      </c>
      <c r="T4656" s="80">
        <f>(Tabla3[[#This Row],[PRECIO CON DESCT.]]-(Tabla3[[#This Row],[PRECIO CON DESCT.]]*$T$6))</f>
        <v>5.9156981099999992</v>
      </c>
      <c r="U4656" s="96"/>
      <c r="V4656" s="94">
        <f>Tabla3[[#This Row],[PRECIO %      en $]]*Tabla3[[#This Row],[PEDIDO ]]</f>
        <v>0</v>
      </c>
      <c r="W4656" s="57">
        <f>Tabla3[[#This Row],[PRECIO CON DESCT.]]*Tabla3[[#This Row],[PEDIDO ]]</f>
        <v>0</v>
      </c>
      <c r="X4656" s="58">
        <f>Tabla3[[#This Row],[PRECIO SIN %]]*Tabla3[[#This Row],[PEDIDO ]]</f>
        <v>0</v>
      </c>
    </row>
    <row r="4657" spans="1:24" ht="33" customHeight="1" x14ac:dyDescent="0.4">
      <c r="A4657" s="124">
        <v>7599000651655</v>
      </c>
      <c r="B4657" s="51" t="s">
        <v>516</v>
      </c>
      <c r="C4657" s="51" t="s">
        <v>51</v>
      </c>
      <c r="D46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57" s="118" t="s">
        <v>5119</v>
      </c>
      <c r="F4657" s="75" t="s">
        <v>537</v>
      </c>
      <c r="G46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57" s="77">
        <v>339</v>
      </c>
      <c r="J4657" s="52">
        <v>6.2777799999999999</v>
      </c>
      <c r="K4657" s="53">
        <f>Tabla3[[#This Row],[PRECIOS]]-Tabla3[[#This Row],[PRECIOS]]*10%</f>
        <v>5.6500019999999997</v>
      </c>
      <c r="L4657" s="101"/>
      <c r="M4657" s="54"/>
      <c r="N4657" s="55">
        <f>IFERROR(Tabla3[[#This Row],[PRECIOS]]-Tabla3[[#This Row],[PRECIOS]]*Tabla3[[#This Row],[% PRODUCTO]]," ")</f>
        <v>6.2777799999999999</v>
      </c>
      <c r="O4657" s="54"/>
      <c r="P4657" s="55">
        <f>IFERROR(Tabla3[[#This Row],[OCULTAR2]]-Tabla3[[#This Row],[OCULTAR2]]*Tabla3[[#This Row],[% LÍNEA]]," ")</f>
        <v>6.2777799999999999</v>
      </c>
      <c r="Q4657" s="56">
        <f>IFERROR(Tabla3[[#This Row],[% PRODUCTO]]+Tabla3[[#This Row],[% LÍNEA]]," ")</f>
        <v>0</v>
      </c>
      <c r="R4657" s="53">
        <f>Tabla3[[#This Row],[OCULTAR3]]</f>
        <v>6.2777799999999999</v>
      </c>
      <c r="S4657" s="53">
        <f>Tabla3[[#This Row],[PRECIO SIN %]]-Tabla3[[#This Row],[PRECIO SIN %]]*10%</f>
        <v>5.6500019999999997</v>
      </c>
      <c r="T4657" s="80">
        <f>(Tabla3[[#This Row],[PRECIO CON DESCT.]]-(Tabla3[[#This Row],[PRECIO CON DESCT.]]*$T$6))</f>
        <v>3.5595012599999998</v>
      </c>
      <c r="U4657" s="96"/>
      <c r="V4657" s="94">
        <f>Tabla3[[#This Row],[PRECIO %      en $]]*Tabla3[[#This Row],[PEDIDO ]]</f>
        <v>0</v>
      </c>
      <c r="W4657" s="57">
        <f>Tabla3[[#This Row],[PRECIO CON DESCT.]]*Tabla3[[#This Row],[PEDIDO ]]</f>
        <v>0</v>
      </c>
      <c r="X4657" s="58">
        <f>Tabla3[[#This Row],[PRECIO SIN %]]*Tabla3[[#This Row],[PEDIDO ]]</f>
        <v>0</v>
      </c>
    </row>
    <row r="4658" spans="1:24" ht="33" customHeight="1" x14ac:dyDescent="0.4">
      <c r="A4658" s="125">
        <v>7592074000824</v>
      </c>
      <c r="B4658" s="59" t="s">
        <v>516</v>
      </c>
      <c r="C4658" s="59" t="s">
        <v>313</v>
      </c>
      <c r="D46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58" s="119" t="s">
        <v>5120</v>
      </c>
      <c r="F4658" s="76" t="s">
        <v>537</v>
      </c>
      <c r="G46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58" s="78">
        <v>112</v>
      </c>
      <c r="J4658" s="52">
        <v>1.3555600000000001</v>
      </c>
      <c r="K4658" s="60">
        <f>Tabla3[[#This Row],[PRECIOS]]-Tabla3[[#This Row],[PRECIOS]]*10%</f>
        <v>1.2200040000000001</v>
      </c>
      <c r="L4658" s="101"/>
      <c r="M4658" s="61"/>
      <c r="N4658" s="55">
        <f>IFERROR(Tabla3[[#This Row],[PRECIOS]]-Tabla3[[#This Row],[PRECIOS]]*Tabla3[[#This Row],[% PRODUCTO]]," ")</f>
        <v>1.3555600000000001</v>
      </c>
      <c r="O4658" s="61"/>
      <c r="P4658" s="55">
        <f>IFERROR(Tabla3[[#This Row],[OCULTAR2]]-Tabla3[[#This Row],[OCULTAR2]]*Tabla3[[#This Row],[% LÍNEA]]," ")</f>
        <v>1.3555600000000001</v>
      </c>
      <c r="Q4658" s="56">
        <f>IFERROR(Tabla3[[#This Row],[% PRODUCTO]]+Tabla3[[#This Row],[% LÍNEA]]," ")</f>
        <v>0</v>
      </c>
      <c r="R4658" s="60">
        <f>Tabla3[[#This Row],[OCULTAR3]]</f>
        <v>1.3555600000000001</v>
      </c>
      <c r="S4658" s="60">
        <f>Tabla3[[#This Row],[PRECIO SIN %]]-Tabla3[[#This Row],[PRECIO SIN %]]*10%</f>
        <v>1.2200040000000001</v>
      </c>
      <c r="T4658" s="80">
        <f>(Tabla3[[#This Row],[PRECIO CON DESCT.]]-(Tabla3[[#This Row],[PRECIO CON DESCT.]]*$T$6))</f>
        <v>0.76860252000000007</v>
      </c>
      <c r="U4658" s="96"/>
      <c r="V4658" s="94">
        <f>Tabla3[[#This Row],[PRECIO %      en $]]*Tabla3[[#This Row],[PEDIDO ]]</f>
        <v>0</v>
      </c>
      <c r="W4658" s="57">
        <f>Tabla3[[#This Row],[PRECIO CON DESCT.]]*Tabla3[[#This Row],[PEDIDO ]]</f>
        <v>0</v>
      </c>
      <c r="X4658" s="58">
        <f>Tabla3[[#This Row],[PRECIO SIN %]]*Tabla3[[#This Row],[PEDIDO ]]</f>
        <v>0</v>
      </c>
    </row>
    <row r="4659" spans="1:24" ht="33" customHeight="1" x14ac:dyDescent="0.4">
      <c r="A4659" s="124">
        <v>7592074000848</v>
      </c>
      <c r="B4659" s="51" t="s">
        <v>516</v>
      </c>
      <c r="C4659" s="51" t="s">
        <v>313</v>
      </c>
      <c r="D46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59" s="118" t="s">
        <v>5121</v>
      </c>
      <c r="F4659" s="75" t="s">
        <v>537</v>
      </c>
      <c r="G46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59" s="77">
        <v>456</v>
      </c>
      <c r="J4659" s="52">
        <v>1.9111100000000001</v>
      </c>
      <c r="K4659" s="53">
        <f>Tabla3[[#This Row],[PRECIOS]]-Tabla3[[#This Row],[PRECIOS]]*10%</f>
        <v>1.7199990000000001</v>
      </c>
      <c r="L4659" s="101"/>
      <c r="M4659" s="54"/>
      <c r="N4659" s="55">
        <f>IFERROR(Tabla3[[#This Row],[PRECIOS]]-Tabla3[[#This Row],[PRECIOS]]*Tabla3[[#This Row],[% PRODUCTO]]," ")</f>
        <v>1.9111100000000001</v>
      </c>
      <c r="O4659" s="54"/>
      <c r="P4659" s="55">
        <f>IFERROR(Tabla3[[#This Row],[OCULTAR2]]-Tabla3[[#This Row],[OCULTAR2]]*Tabla3[[#This Row],[% LÍNEA]]," ")</f>
        <v>1.9111100000000001</v>
      </c>
      <c r="Q4659" s="56">
        <f>IFERROR(Tabla3[[#This Row],[% PRODUCTO]]+Tabla3[[#This Row],[% LÍNEA]]," ")</f>
        <v>0</v>
      </c>
      <c r="R4659" s="53">
        <f>Tabla3[[#This Row],[OCULTAR3]]</f>
        <v>1.9111100000000001</v>
      </c>
      <c r="S4659" s="53">
        <f>Tabla3[[#This Row],[PRECIO SIN %]]-Tabla3[[#This Row],[PRECIO SIN %]]*10%</f>
        <v>1.7199990000000001</v>
      </c>
      <c r="T4659" s="80">
        <f>(Tabla3[[#This Row],[PRECIO CON DESCT.]]-(Tabla3[[#This Row],[PRECIO CON DESCT.]]*$T$6))</f>
        <v>1.08359937</v>
      </c>
      <c r="U4659" s="96"/>
      <c r="V4659" s="94">
        <f>Tabla3[[#This Row],[PRECIO %      en $]]*Tabla3[[#This Row],[PEDIDO ]]</f>
        <v>0</v>
      </c>
      <c r="W4659" s="57">
        <f>Tabla3[[#This Row],[PRECIO CON DESCT.]]*Tabla3[[#This Row],[PEDIDO ]]</f>
        <v>0</v>
      </c>
      <c r="X4659" s="58">
        <f>Tabla3[[#This Row],[PRECIO SIN %]]*Tabla3[[#This Row],[PEDIDO ]]</f>
        <v>0</v>
      </c>
    </row>
    <row r="4660" spans="1:24" ht="33" customHeight="1" x14ac:dyDescent="0.4">
      <c r="A4660" s="124">
        <v>7594001452348</v>
      </c>
      <c r="B4660" s="51" t="s">
        <v>516</v>
      </c>
      <c r="C4660" s="51" t="s">
        <v>427</v>
      </c>
      <c r="D46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60" s="118" t="s">
        <v>5122</v>
      </c>
      <c r="F4660" s="75" t="s">
        <v>537</v>
      </c>
      <c r="G46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60" s="77">
        <v>111</v>
      </c>
      <c r="J4660" s="52">
        <v>4.2222200000000001</v>
      </c>
      <c r="K4660" s="53">
        <f>Tabla3[[#This Row],[PRECIOS]]-Tabla3[[#This Row],[PRECIOS]]*10%</f>
        <v>3.799998</v>
      </c>
      <c r="L4660" s="101"/>
      <c r="M4660" s="54"/>
      <c r="N4660" s="55">
        <f>IFERROR(Tabla3[[#This Row],[PRECIOS]]-Tabla3[[#This Row],[PRECIOS]]*Tabla3[[#This Row],[% PRODUCTO]]," ")</f>
        <v>4.2222200000000001</v>
      </c>
      <c r="O4660" s="54"/>
      <c r="P4660" s="55">
        <f>IFERROR(Tabla3[[#This Row],[OCULTAR2]]-Tabla3[[#This Row],[OCULTAR2]]*Tabla3[[#This Row],[% LÍNEA]]," ")</f>
        <v>4.2222200000000001</v>
      </c>
      <c r="Q4660" s="56">
        <f>IFERROR(Tabla3[[#This Row],[% PRODUCTO]]+Tabla3[[#This Row],[% LÍNEA]]," ")</f>
        <v>0</v>
      </c>
      <c r="R4660" s="53">
        <f>Tabla3[[#This Row],[OCULTAR3]]</f>
        <v>4.2222200000000001</v>
      </c>
      <c r="S4660" s="53">
        <f>Tabla3[[#This Row],[PRECIO SIN %]]-Tabla3[[#This Row],[PRECIO SIN %]]*10%</f>
        <v>3.799998</v>
      </c>
      <c r="T4660" s="80">
        <f>(Tabla3[[#This Row],[PRECIO CON DESCT.]]-(Tabla3[[#This Row],[PRECIO CON DESCT.]]*$T$6))</f>
        <v>2.3939987399999998</v>
      </c>
      <c r="U4660" s="96"/>
      <c r="V4660" s="94">
        <f>Tabla3[[#This Row],[PRECIO %      en $]]*Tabla3[[#This Row],[PEDIDO ]]</f>
        <v>0</v>
      </c>
      <c r="W4660" s="57">
        <f>Tabla3[[#This Row],[PRECIO CON DESCT.]]*Tabla3[[#This Row],[PEDIDO ]]</f>
        <v>0</v>
      </c>
      <c r="X4660" s="58">
        <f>Tabla3[[#This Row],[PRECIO SIN %]]*Tabla3[[#This Row],[PEDIDO ]]</f>
        <v>0</v>
      </c>
    </row>
    <row r="4661" spans="1:24" ht="33" customHeight="1" x14ac:dyDescent="0.4">
      <c r="A4661" s="125">
        <v>7594001452096</v>
      </c>
      <c r="B4661" s="59" t="s">
        <v>516</v>
      </c>
      <c r="C4661" s="59" t="s">
        <v>427</v>
      </c>
      <c r="D46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61" s="119" t="s">
        <v>5123</v>
      </c>
      <c r="F4661" s="76" t="s">
        <v>526</v>
      </c>
      <c r="G46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61" s="78">
        <v>1145</v>
      </c>
      <c r="J4661" s="52">
        <v>1.38889</v>
      </c>
      <c r="K4661" s="60">
        <f>Tabla3[[#This Row],[PRECIOS]]-Tabla3[[#This Row],[PRECIOS]]*10%</f>
        <v>1.2500009999999999</v>
      </c>
      <c r="L4661" s="101"/>
      <c r="M4661" s="61"/>
      <c r="N4661" s="55">
        <f>IFERROR(Tabla3[[#This Row],[PRECIOS]]-Tabla3[[#This Row],[PRECIOS]]*Tabla3[[#This Row],[% PRODUCTO]]," ")</f>
        <v>1.38889</v>
      </c>
      <c r="O4661" s="61"/>
      <c r="P4661" s="55">
        <f>IFERROR(Tabla3[[#This Row],[OCULTAR2]]-Tabla3[[#This Row],[OCULTAR2]]*Tabla3[[#This Row],[% LÍNEA]]," ")</f>
        <v>1.38889</v>
      </c>
      <c r="Q4661" s="56">
        <f>IFERROR(Tabla3[[#This Row],[% PRODUCTO]]+Tabla3[[#This Row],[% LÍNEA]]," ")</f>
        <v>0</v>
      </c>
      <c r="R4661" s="60">
        <f>Tabla3[[#This Row],[OCULTAR3]]</f>
        <v>1.38889</v>
      </c>
      <c r="S4661" s="60">
        <f>Tabla3[[#This Row],[PRECIO SIN %]]-Tabla3[[#This Row],[PRECIO SIN %]]*10%</f>
        <v>1.2500009999999999</v>
      </c>
      <c r="T4661" s="80">
        <f>(Tabla3[[#This Row],[PRECIO CON DESCT.]]-(Tabla3[[#This Row],[PRECIO CON DESCT.]]*$T$6))</f>
        <v>0.78750063000000003</v>
      </c>
      <c r="U4661" s="96"/>
      <c r="V4661" s="94">
        <f>Tabla3[[#This Row],[PRECIO %      en $]]*Tabla3[[#This Row],[PEDIDO ]]</f>
        <v>0</v>
      </c>
      <c r="W4661" s="57">
        <f>Tabla3[[#This Row],[PRECIO CON DESCT.]]*Tabla3[[#This Row],[PEDIDO ]]</f>
        <v>0</v>
      </c>
      <c r="X4661" s="58">
        <f>Tabla3[[#This Row],[PRECIO SIN %]]*Tabla3[[#This Row],[PEDIDO ]]</f>
        <v>0</v>
      </c>
    </row>
    <row r="4662" spans="1:24" ht="33" customHeight="1" x14ac:dyDescent="0.4">
      <c r="A4662" s="124">
        <v>7592074004136</v>
      </c>
      <c r="B4662" s="51" t="s">
        <v>516</v>
      </c>
      <c r="C4662" s="51" t="s">
        <v>313</v>
      </c>
      <c r="D46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62" s="118" t="s">
        <v>5124</v>
      </c>
      <c r="F4662" s="75" t="s">
        <v>537</v>
      </c>
      <c r="G46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62" s="77">
        <v>268</v>
      </c>
      <c r="J4662" s="52">
        <v>8.56</v>
      </c>
      <c r="K4662" s="53">
        <f>Tabla3[[#This Row],[PRECIOS]]-Tabla3[[#This Row],[PRECIOS]]*10%</f>
        <v>7.7040000000000006</v>
      </c>
      <c r="L4662" s="101"/>
      <c r="M4662" s="54"/>
      <c r="N4662" s="55">
        <f>IFERROR(Tabla3[[#This Row],[PRECIOS]]-Tabla3[[#This Row],[PRECIOS]]*Tabla3[[#This Row],[% PRODUCTO]]," ")</f>
        <v>8.56</v>
      </c>
      <c r="O4662" s="54"/>
      <c r="P4662" s="55">
        <f>IFERROR(Tabla3[[#This Row],[OCULTAR2]]-Tabla3[[#This Row],[OCULTAR2]]*Tabla3[[#This Row],[% LÍNEA]]," ")</f>
        <v>8.56</v>
      </c>
      <c r="Q4662" s="56">
        <f>IFERROR(Tabla3[[#This Row],[% PRODUCTO]]+Tabla3[[#This Row],[% LÍNEA]]," ")</f>
        <v>0</v>
      </c>
      <c r="R4662" s="53">
        <f>Tabla3[[#This Row],[OCULTAR3]]</f>
        <v>8.56</v>
      </c>
      <c r="S4662" s="53">
        <f>Tabla3[[#This Row],[PRECIO SIN %]]-Tabla3[[#This Row],[PRECIO SIN %]]*10%</f>
        <v>7.7040000000000006</v>
      </c>
      <c r="T4662" s="80">
        <f>(Tabla3[[#This Row],[PRECIO CON DESCT.]]-(Tabla3[[#This Row],[PRECIO CON DESCT.]]*$T$6))</f>
        <v>4.8535200000000005</v>
      </c>
      <c r="U4662" s="96"/>
      <c r="V4662" s="94">
        <f>Tabla3[[#This Row],[PRECIO %      en $]]*Tabla3[[#This Row],[PEDIDO ]]</f>
        <v>0</v>
      </c>
      <c r="W4662" s="57">
        <f>Tabla3[[#This Row],[PRECIO CON DESCT.]]*Tabla3[[#This Row],[PEDIDO ]]</f>
        <v>0</v>
      </c>
      <c r="X4662" s="58">
        <f>Tabla3[[#This Row],[PRECIO SIN %]]*Tabla3[[#This Row],[PEDIDO ]]</f>
        <v>0</v>
      </c>
    </row>
    <row r="4663" spans="1:24" ht="33" customHeight="1" x14ac:dyDescent="0.4">
      <c r="A4663" s="124">
        <v>617748376306</v>
      </c>
      <c r="B4663" s="51" t="s">
        <v>516</v>
      </c>
      <c r="C4663" s="51" t="s">
        <v>517</v>
      </c>
      <c r="D46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63" s="118" t="s">
        <v>5125</v>
      </c>
      <c r="F4663" s="75" t="s">
        <v>537</v>
      </c>
      <c r="G46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63" s="77">
        <v>54</v>
      </c>
      <c r="J4663" s="52">
        <v>9.6</v>
      </c>
      <c r="K4663" s="53">
        <f>Tabla3[[#This Row],[PRECIOS]]-Tabla3[[#This Row],[PRECIOS]]*10%</f>
        <v>8.64</v>
      </c>
      <c r="L4663" s="101"/>
      <c r="M4663" s="54"/>
      <c r="N4663" s="55">
        <f>IFERROR(Tabla3[[#This Row],[PRECIOS]]-Tabla3[[#This Row],[PRECIOS]]*Tabla3[[#This Row],[% PRODUCTO]]," ")</f>
        <v>9.6</v>
      </c>
      <c r="O4663" s="54"/>
      <c r="P4663" s="55">
        <f>IFERROR(Tabla3[[#This Row],[OCULTAR2]]-Tabla3[[#This Row],[OCULTAR2]]*Tabla3[[#This Row],[% LÍNEA]]," ")</f>
        <v>9.6</v>
      </c>
      <c r="Q4663" s="56">
        <f>IFERROR(Tabla3[[#This Row],[% PRODUCTO]]+Tabla3[[#This Row],[% LÍNEA]]," ")</f>
        <v>0</v>
      </c>
      <c r="R4663" s="53">
        <f>Tabla3[[#This Row],[OCULTAR3]]</f>
        <v>9.6</v>
      </c>
      <c r="S4663" s="53">
        <f>Tabla3[[#This Row],[PRECIO SIN %]]-Tabla3[[#This Row],[PRECIO SIN %]]*10%</f>
        <v>8.64</v>
      </c>
      <c r="T4663" s="80">
        <f>(Tabla3[[#This Row],[PRECIO CON DESCT.]]-(Tabla3[[#This Row],[PRECIO CON DESCT.]]*$T$6))</f>
        <v>5.4432000000000009</v>
      </c>
      <c r="U4663" s="96"/>
      <c r="V4663" s="94">
        <f>Tabla3[[#This Row],[PRECIO %      en $]]*Tabla3[[#This Row],[PEDIDO ]]</f>
        <v>0</v>
      </c>
      <c r="W4663" s="57">
        <f>Tabla3[[#This Row],[PRECIO CON DESCT.]]*Tabla3[[#This Row],[PEDIDO ]]</f>
        <v>0</v>
      </c>
      <c r="X4663" s="58">
        <f>Tabla3[[#This Row],[PRECIO SIN %]]*Tabla3[[#This Row],[PEDIDO ]]</f>
        <v>0</v>
      </c>
    </row>
    <row r="4664" spans="1:24" ht="33" customHeight="1" x14ac:dyDescent="0.4">
      <c r="A4664" s="125">
        <v>7592430001540</v>
      </c>
      <c r="B4664" s="59" t="s">
        <v>516</v>
      </c>
      <c r="C4664" s="59" t="s">
        <v>484</v>
      </c>
      <c r="D46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64" s="119" t="s">
        <v>5126</v>
      </c>
      <c r="F4664" s="76" t="s">
        <v>537</v>
      </c>
      <c r="G46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64" s="78">
        <v>3</v>
      </c>
      <c r="J4664" s="52">
        <v>6.4444400000000002</v>
      </c>
      <c r="K4664" s="60">
        <f>Tabla3[[#This Row],[PRECIOS]]-Tabla3[[#This Row],[PRECIOS]]*10%</f>
        <v>5.7999960000000002</v>
      </c>
      <c r="L4664" s="101"/>
      <c r="M4664" s="61"/>
      <c r="N4664" s="55">
        <f>IFERROR(Tabla3[[#This Row],[PRECIOS]]-Tabla3[[#This Row],[PRECIOS]]*Tabla3[[#This Row],[% PRODUCTO]]," ")</f>
        <v>6.4444400000000002</v>
      </c>
      <c r="O4664" s="61"/>
      <c r="P4664" s="55">
        <f>IFERROR(Tabla3[[#This Row],[OCULTAR2]]-Tabla3[[#This Row],[OCULTAR2]]*Tabla3[[#This Row],[% LÍNEA]]," ")</f>
        <v>6.4444400000000002</v>
      </c>
      <c r="Q4664" s="56">
        <f>IFERROR(Tabla3[[#This Row],[% PRODUCTO]]+Tabla3[[#This Row],[% LÍNEA]]," ")</f>
        <v>0</v>
      </c>
      <c r="R4664" s="60">
        <f>Tabla3[[#This Row],[OCULTAR3]]</f>
        <v>6.4444400000000002</v>
      </c>
      <c r="S4664" s="60">
        <f>Tabla3[[#This Row],[PRECIO SIN %]]-Tabla3[[#This Row],[PRECIO SIN %]]*10%</f>
        <v>5.7999960000000002</v>
      </c>
      <c r="T4664" s="80">
        <f>(Tabla3[[#This Row],[PRECIO CON DESCT.]]-(Tabla3[[#This Row],[PRECIO CON DESCT.]]*$T$6))</f>
        <v>3.6539974800000001</v>
      </c>
      <c r="U4664" s="96"/>
      <c r="V4664" s="94">
        <f>Tabla3[[#This Row],[PRECIO %      en $]]*Tabla3[[#This Row],[PEDIDO ]]</f>
        <v>0</v>
      </c>
      <c r="W4664" s="57">
        <f>Tabla3[[#This Row],[PRECIO CON DESCT.]]*Tabla3[[#This Row],[PEDIDO ]]</f>
        <v>0</v>
      </c>
      <c r="X4664" s="58">
        <f>Tabla3[[#This Row],[PRECIO SIN %]]*Tabla3[[#This Row],[PEDIDO ]]</f>
        <v>0</v>
      </c>
    </row>
    <row r="4665" spans="1:24" ht="33" customHeight="1" x14ac:dyDescent="0.4">
      <c r="A4665" s="124">
        <v>7592430000680</v>
      </c>
      <c r="B4665" s="51" t="s">
        <v>516</v>
      </c>
      <c r="C4665" s="51" t="s">
        <v>484</v>
      </c>
      <c r="D46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65" s="118" t="s">
        <v>5127</v>
      </c>
      <c r="F4665" s="75" t="s">
        <v>537</v>
      </c>
      <c r="G46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65" s="77">
        <v>62</v>
      </c>
      <c r="J4665" s="52">
        <v>8</v>
      </c>
      <c r="K4665" s="53">
        <f>Tabla3[[#This Row],[PRECIOS]]-Tabla3[[#This Row],[PRECIOS]]*10%</f>
        <v>7.2</v>
      </c>
      <c r="L4665" s="101"/>
      <c r="M4665" s="54"/>
      <c r="N4665" s="55">
        <f>IFERROR(Tabla3[[#This Row],[PRECIOS]]-Tabla3[[#This Row],[PRECIOS]]*Tabla3[[#This Row],[% PRODUCTO]]," ")</f>
        <v>8</v>
      </c>
      <c r="O4665" s="54"/>
      <c r="P4665" s="55">
        <f>IFERROR(Tabla3[[#This Row],[OCULTAR2]]-Tabla3[[#This Row],[OCULTAR2]]*Tabla3[[#This Row],[% LÍNEA]]," ")</f>
        <v>8</v>
      </c>
      <c r="Q4665" s="56">
        <f>IFERROR(Tabla3[[#This Row],[% PRODUCTO]]+Tabla3[[#This Row],[% LÍNEA]]," ")</f>
        <v>0</v>
      </c>
      <c r="R4665" s="53">
        <f>Tabla3[[#This Row],[OCULTAR3]]</f>
        <v>8</v>
      </c>
      <c r="S4665" s="53">
        <f>Tabla3[[#This Row],[PRECIO SIN %]]-Tabla3[[#This Row],[PRECIO SIN %]]*10%</f>
        <v>7.2</v>
      </c>
      <c r="T4665" s="80">
        <f>(Tabla3[[#This Row],[PRECIO CON DESCT.]]-(Tabla3[[#This Row],[PRECIO CON DESCT.]]*$T$6))</f>
        <v>4.5359999999999996</v>
      </c>
      <c r="U4665" s="96"/>
      <c r="V4665" s="94">
        <f>Tabla3[[#This Row],[PRECIO %      en $]]*Tabla3[[#This Row],[PEDIDO ]]</f>
        <v>0</v>
      </c>
      <c r="W4665" s="57">
        <f>Tabla3[[#This Row],[PRECIO CON DESCT.]]*Tabla3[[#This Row],[PEDIDO ]]</f>
        <v>0</v>
      </c>
      <c r="X4665" s="58">
        <f>Tabla3[[#This Row],[PRECIO SIN %]]*Tabla3[[#This Row],[PEDIDO ]]</f>
        <v>0</v>
      </c>
    </row>
    <row r="4666" spans="1:24" ht="33" customHeight="1" x14ac:dyDescent="0.4">
      <c r="A4666" s="124">
        <v>7593089001097</v>
      </c>
      <c r="B4666" s="51" t="s">
        <v>516</v>
      </c>
      <c r="C4666" s="51" t="s">
        <v>465</v>
      </c>
      <c r="D46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66" s="118" t="s">
        <v>5128</v>
      </c>
      <c r="F4666" s="75" t="s">
        <v>537</v>
      </c>
      <c r="G46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66" s="77">
        <v>80</v>
      </c>
      <c r="J4666" s="52">
        <v>5.2222200000000001</v>
      </c>
      <c r="K4666" s="53">
        <f>Tabla3[[#This Row],[PRECIOS]]-Tabla3[[#This Row],[PRECIOS]]*10%</f>
        <v>4.6999979999999999</v>
      </c>
      <c r="L4666" s="101"/>
      <c r="M4666" s="54"/>
      <c r="N4666" s="55">
        <f>IFERROR(Tabla3[[#This Row],[PRECIOS]]-Tabla3[[#This Row],[PRECIOS]]*Tabla3[[#This Row],[% PRODUCTO]]," ")</f>
        <v>5.2222200000000001</v>
      </c>
      <c r="O4666" s="54"/>
      <c r="P4666" s="55">
        <f>IFERROR(Tabla3[[#This Row],[OCULTAR2]]-Tabla3[[#This Row],[OCULTAR2]]*Tabla3[[#This Row],[% LÍNEA]]," ")</f>
        <v>5.2222200000000001</v>
      </c>
      <c r="Q4666" s="56">
        <f>IFERROR(Tabla3[[#This Row],[% PRODUCTO]]+Tabla3[[#This Row],[% LÍNEA]]," ")</f>
        <v>0</v>
      </c>
      <c r="R4666" s="53">
        <f>Tabla3[[#This Row],[OCULTAR3]]</f>
        <v>5.2222200000000001</v>
      </c>
      <c r="S4666" s="53">
        <f>Tabla3[[#This Row],[PRECIO SIN %]]-Tabla3[[#This Row],[PRECIO SIN %]]*10%</f>
        <v>4.6999979999999999</v>
      </c>
      <c r="T4666" s="80">
        <f>(Tabla3[[#This Row],[PRECIO CON DESCT.]]-(Tabla3[[#This Row],[PRECIO CON DESCT.]]*$T$6))</f>
        <v>2.96099874</v>
      </c>
      <c r="U4666" s="96"/>
      <c r="V4666" s="94">
        <f>Tabla3[[#This Row],[PRECIO %      en $]]*Tabla3[[#This Row],[PEDIDO ]]</f>
        <v>0</v>
      </c>
      <c r="W4666" s="57">
        <f>Tabla3[[#This Row],[PRECIO CON DESCT.]]*Tabla3[[#This Row],[PEDIDO ]]</f>
        <v>0</v>
      </c>
      <c r="X4666" s="58">
        <f>Tabla3[[#This Row],[PRECIO SIN %]]*Tabla3[[#This Row],[PEDIDO ]]</f>
        <v>0</v>
      </c>
    </row>
    <row r="4667" spans="1:24" ht="33" customHeight="1" x14ac:dyDescent="0.4">
      <c r="A4667" s="125">
        <v>669238000178</v>
      </c>
      <c r="B4667" s="59" t="s">
        <v>516</v>
      </c>
      <c r="C4667" s="59" t="s">
        <v>517</v>
      </c>
      <c r="D46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67" s="119" t="s">
        <v>5129</v>
      </c>
      <c r="F4667" s="76" t="s">
        <v>537</v>
      </c>
      <c r="G46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67" s="78">
        <v>19</v>
      </c>
      <c r="J4667" s="52">
        <v>10</v>
      </c>
      <c r="K4667" s="60">
        <f>Tabla3[[#This Row],[PRECIOS]]-Tabla3[[#This Row],[PRECIOS]]*10%</f>
        <v>9</v>
      </c>
      <c r="L4667" s="101"/>
      <c r="M4667" s="61"/>
      <c r="N4667" s="55">
        <f>IFERROR(Tabla3[[#This Row],[PRECIOS]]-Tabla3[[#This Row],[PRECIOS]]*Tabla3[[#This Row],[% PRODUCTO]]," ")</f>
        <v>10</v>
      </c>
      <c r="O4667" s="61"/>
      <c r="P4667" s="55">
        <f>IFERROR(Tabla3[[#This Row],[OCULTAR2]]-Tabla3[[#This Row],[OCULTAR2]]*Tabla3[[#This Row],[% LÍNEA]]," ")</f>
        <v>10</v>
      </c>
      <c r="Q4667" s="56">
        <f>IFERROR(Tabla3[[#This Row],[% PRODUCTO]]+Tabla3[[#This Row],[% LÍNEA]]," ")</f>
        <v>0</v>
      </c>
      <c r="R4667" s="60">
        <f>Tabla3[[#This Row],[OCULTAR3]]</f>
        <v>10</v>
      </c>
      <c r="S4667" s="60">
        <f>Tabla3[[#This Row],[PRECIO SIN %]]-Tabla3[[#This Row],[PRECIO SIN %]]*10%</f>
        <v>9</v>
      </c>
      <c r="T4667" s="80">
        <f>(Tabla3[[#This Row],[PRECIO CON DESCT.]]-(Tabla3[[#This Row],[PRECIO CON DESCT.]]*$T$6))</f>
        <v>5.67</v>
      </c>
      <c r="U4667" s="96"/>
      <c r="V4667" s="94">
        <f>Tabla3[[#This Row],[PRECIO %      en $]]*Tabla3[[#This Row],[PEDIDO ]]</f>
        <v>0</v>
      </c>
      <c r="W4667" s="57">
        <f>Tabla3[[#This Row],[PRECIO CON DESCT.]]*Tabla3[[#This Row],[PEDIDO ]]</f>
        <v>0</v>
      </c>
      <c r="X4667" s="58">
        <f>Tabla3[[#This Row],[PRECIO SIN %]]*Tabla3[[#This Row],[PEDIDO ]]</f>
        <v>0</v>
      </c>
    </row>
    <row r="4668" spans="1:24" ht="33" customHeight="1" x14ac:dyDescent="0.4">
      <c r="A4668" s="124">
        <v>7592946001508</v>
      </c>
      <c r="B4668" s="51" t="s">
        <v>516</v>
      </c>
      <c r="C4668" s="51" t="s">
        <v>518</v>
      </c>
      <c r="D46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68" s="118" t="s">
        <v>5130</v>
      </c>
      <c r="F4668" s="75" t="s">
        <v>537</v>
      </c>
      <c r="G46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68" s="77">
        <v>72</v>
      </c>
      <c r="J4668" s="52">
        <v>8.3777799999999996</v>
      </c>
      <c r="K4668" s="53">
        <f>Tabla3[[#This Row],[PRECIOS]]-Tabla3[[#This Row],[PRECIOS]]*10%</f>
        <v>7.5400019999999994</v>
      </c>
      <c r="L4668" s="101"/>
      <c r="M4668" s="54"/>
      <c r="N4668" s="55">
        <f>IFERROR(Tabla3[[#This Row],[PRECIOS]]-Tabla3[[#This Row],[PRECIOS]]*Tabla3[[#This Row],[% PRODUCTO]]," ")</f>
        <v>8.3777799999999996</v>
      </c>
      <c r="O4668" s="54"/>
      <c r="P4668" s="55">
        <f>IFERROR(Tabla3[[#This Row],[OCULTAR2]]-Tabla3[[#This Row],[OCULTAR2]]*Tabla3[[#This Row],[% LÍNEA]]," ")</f>
        <v>8.3777799999999996</v>
      </c>
      <c r="Q4668" s="56">
        <f>IFERROR(Tabla3[[#This Row],[% PRODUCTO]]+Tabla3[[#This Row],[% LÍNEA]]," ")</f>
        <v>0</v>
      </c>
      <c r="R4668" s="53">
        <f>Tabla3[[#This Row],[OCULTAR3]]</f>
        <v>8.3777799999999996</v>
      </c>
      <c r="S4668" s="53">
        <f>Tabla3[[#This Row],[PRECIO SIN %]]-Tabla3[[#This Row],[PRECIO SIN %]]*10%</f>
        <v>7.5400019999999994</v>
      </c>
      <c r="T4668" s="80">
        <f>(Tabla3[[#This Row],[PRECIO CON DESCT.]]-(Tabla3[[#This Row],[PRECIO CON DESCT.]]*$T$6))</f>
        <v>4.7502012599999999</v>
      </c>
      <c r="U4668" s="96"/>
      <c r="V4668" s="94">
        <f>Tabla3[[#This Row],[PRECIO %      en $]]*Tabla3[[#This Row],[PEDIDO ]]</f>
        <v>0</v>
      </c>
      <c r="W4668" s="57">
        <f>Tabla3[[#This Row],[PRECIO CON DESCT.]]*Tabla3[[#This Row],[PEDIDO ]]</f>
        <v>0</v>
      </c>
      <c r="X4668" s="58">
        <f>Tabla3[[#This Row],[PRECIO SIN %]]*Tabla3[[#This Row],[PEDIDO ]]</f>
        <v>0</v>
      </c>
    </row>
    <row r="4669" spans="1:24" ht="33" customHeight="1" x14ac:dyDescent="0.4">
      <c r="A4669" s="124">
        <v>7593089001103</v>
      </c>
      <c r="B4669" s="51" t="s">
        <v>516</v>
      </c>
      <c r="C4669" s="51" t="s">
        <v>465</v>
      </c>
      <c r="D46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69" s="118" t="s">
        <v>5131</v>
      </c>
      <c r="F4669" s="75" t="s">
        <v>537</v>
      </c>
      <c r="G46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69" s="77">
        <v>56</v>
      </c>
      <c r="J4669" s="52">
        <v>5.5444399999999998</v>
      </c>
      <c r="K4669" s="53">
        <f>Tabla3[[#This Row],[PRECIOS]]-Tabla3[[#This Row],[PRECIOS]]*10%</f>
        <v>4.9899959999999997</v>
      </c>
      <c r="L4669" s="101"/>
      <c r="M4669" s="54"/>
      <c r="N4669" s="55">
        <f>IFERROR(Tabla3[[#This Row],[PRECIOS]]-Tabla3[[#This Row],[PRECIOS]]*Tabla3[[#This Row],[% PRODUCTO]]," ")</f>
        <v>5.5444399999999998</v>
      </c>
      <c r="O4669" s="54"/>
      <c r="P4669" s="55">
        <f>IFERROR(Tabla3[[#This Row],[OCULTAR2]]-Tabla3[[#This Row],[OCULTAR2]]*Tabla3[[#This Row],[% LÍNEA]]," ")</f>
        <v>5.5444399999999998</v>
      </c>
      <c r="Q4669" s="56">
        <f>IFERROR(Tabla3[[#This Row],[% PRODUCTO]]+Tabla3[[#This Row],[% LÍNEA]]," ")</f>
        <v>0</v>
      </c>
      <c r="R4669" s="53">
        <f>Tabla3[[#This Row],[OCULTAR3]]</f>
        <v>5.5444399999999998</v>
      </c>
      <c r="S4669" s="53">
        <f>Tabla3[[#This Row],[PRECIO SIN %]]-Tabla3[[#This Row],[PRECIO SIN %]]*10%</f>
        <v>4.9899959999999997</v>
      </c>
      <c r="T4669" s="80">
        <f>(Tabla3[[#This Row],[PRECIO CON DESCT.]]-(Tabla3[[#This Row],[PRECIO CON DESCT.]]*$T$6))</f>
        <v>3.1436974799999997</v>
      </c>
      <c r="U4669" s="96"/>
      <c r="V4669" s="94">
        <f>Tabla3[[#This Row],[PRECIO %      en $]]*Tabla3[[#This Row],[PEDIDO ]]</f>
        <v>0</v>
      </c>
      <c r="W4669" s="57">
        <f>Tabla3[[#This Row],[PRECIO CON DESCT.]]*Tabla3[[#This Row],[PEDIDO ]]</f>
        <v>0</v>
      </c>
      <c r="X4669" s="58">
        <f>Tabla3[[#This Row],[PRECIO SIN %]]*Tabla3[[#This Row],[PEDIDO ]]</f>
        <v>0</v>
      </c>
    </row>
    <row r="4670" spans="1:24" ht="33" customHeight="1" x14ac:dyDescent="0.4">
      <c r="A4670" s="125">
        <v>7593437000048</v>
      </c>
      <c r="B4670" s="59" t="s">
        <v>516</v>
      </c>
      <c r="C4670" s="59" t="s">
        <v>424</v>
      </c>
      <c r="D46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70" s="119" t="s">
        <v>5132</v>
      </c>
      <c r="F4670" s="76" t="s">
        <v>537</v>
      </c>
      <c r="G46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70" s="78">
        <v>56</v>
      </c>
      <c r="J4670" s="52">
        <v>15</v>
      </c>
      <c r="K4670" s="60">
        <f>Tabla3[[#This Row],[PRECIOS]]-Tabla3[[#This Row],[PRECIOS]]*10%</f>
        <v>13.5</v>
      </c>
      <c r="L4670" s="101"/>
      <c r="M4670" s="61"/>
      <c r="N4670" s="55">
        <f>IFERROR(Tabla3[[#This Row],[PRECIOS]]-Tabla3[[#This Row],[PRECIOS]]*Tabla3[[#This Row],[% PRODUCTO]]," ")</f>
        <v>15</v>
      </c>
      <c r="O4670" s="61"/>
      <c r="P4670" s="55">
        <f>IFERROR(Tabla3[[#This Row],[OCULTAR2]]-Tabla3[[#This Row],[OCULTAR2]]*Tabla3[[#This Row],[% LÍNEA]]," ")</f>
        <v>15</v>
      </c>
      <c r="Q4670" s="56">
        <f>IFERROR(Tabla3[[#This Row],[% PRODUCTO]]+Tabla3[[#This Row],[% LÍNEA]]," ")</f>
        <v>0</v>
      </c>
      <c r="R4670" s="60">
        <f>Tabla3[[#This Row],[OCULTAR3]]</f>
        <v>15</v>
      </c>
      <c r="S4670" s="60">
        <f>Tabla3[[#This Row],[PRECIO SIN %]]-Tabla3[[#This Row],[PRECIO SIN %]]*10%</f>
        <v>13.5</v>
      </c>
      <c r="T4670" s="80">
        <f>(Tabla3[[#This Row],[PRECIO CON DESCT.]]-(Tabla3[[#This Row],[PRECIO CON DESCT.]]*$T$6))</f>
        <v>8.504999999999999</v>
      </c>
      <c r="U4670" s="96"/>
      <c r="V4670" s="94">
        <f>Tabla3[[#This Row],[PRECIO %      en $]]*Tabla3[[#This Row],[PEDIDO ]]</f>
        <v>0</v>
      </c>
      <c r="W4670" s="57">
        <f>Tabla3[[#This Row],[PRECIO CON DESCT.]]*Tabla3[[#This Row],[PEDIDO ]]</f>
        <v>0</v>
      </c>
      <c r="X4670" s="58">
        <f>Tabla3[[#This Row],[PRECIO SIN %]]*Tabla3[[#This Row],[PEDIDO ]]</f>
        <v>0</v>
      </c>
    </row>
    <row r="4671" spans="1:24" ht="33" customHeight="1" x14ac:dyDescent="0.4">
      <c r="A4671" s="124">
        <v>7599700000098</v>
      </c>
      <c r="B4671" s="51" t="s">
        <v>516</v>
      </c>
      <c r="C4671" s="51" t="s">
        <v>51</v>
      </c>
      <c r="D46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71" s="118" t="s">
        <v>5133</v>
      </c>
      <c r="F4671" s="75" t="s">
        <v>537</v>
      </c>
      <c r="G46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71" s="77">
        <v>150</v>
      </c>
      <c r="J4671" s="52">
        <v>5.3333300000000001</v>
      </c>
      <c r="K4671" s="53">
        <f>Tabla3[[#This Row],[PRECIOS]]-Tabla3[[#This Row],[PRECIOS]]*10%</f>
        <v>4.7999970000000003</v>
      </c>
      <c r="L4671" s="101"/>
      <c r="M4671" s="54"/>
      <c r="N4671" s="55">
        <f>IFERROR(Tabla3[[#This Row],[PRECIOS]]-Tabla3[[#This Row],[PRECIOS]]*Tabla3[[#This Row],[% PRODUCTO]]," ")</f>
        <v>5.3333300000000001</v>
      </c>
      <c r="O4671" s="54"/>
      <c r="P4671" s="55">
        <f>IFERROR(Tabla3[[#This Row],[OCULTAR2]]-Tabla3[[#This Row],[OCULTAR2]]*Tabla3[[#This Row],[% LÍNEA]]," ")</f>
        <v>5.3333300000000001</v>
      </c>
      <c r="Q4671" s="56">
        <f>IFERROR(Tabla3[[#This Row],[% PRODUCTO]]+Tabla3[[#This Row],[% LÍNEA]]," ")</f>
        <v>0</v>
      </c>
      <c r="R4671" s="53">
        <f>Tabla3[[#This Row],[OCULTAR3]]</f>
        <v>5.3333300000000001</v>
      </c>
      <c r="S4671" s="53">
        <f>Tabla3[[#This Row],[PRECIO SIN %]]-Tabla3[[#This Row],[PRECIO SIN %]]*10%</f>
        <v>4.7999970000000003</v>
      </c>
      <c r="T4671" s="80">
        <f>(Tabla3[[#This Row],[PRECIO CON DESCT.]]-(Tabla3[[#This Row],[PRECIO CON DESCT.]]*$T$6))</f>
        <v>3.02399811</v>
      </c>
      <c r="U4671" s="96"/>
      <c r="V4671" s="94">
        <f>Tabla3[[#This Row],[PRECIO %      en $]]*Tabla3[[#This Row],[PEDIDO ]]</f>
        <v>0</v>
      </c>
      <c r="W4671" s="57">
        <f>Tabla3[[#This Row],[PRECIO CON DESCT.]]*Tabla3[[#This Row],[PEDIDO ]]</f>
        <v>0</v>
      </c>
      <c r="X4671" s="58">
        <f>Tabla3[[#This Row],[PRECIO SIN %]]*Tabla3[[#This Row],[PEDIDO ]]</f>
        <v>0</v>
      </c>
    </row>
    <row r="4672" spans="1:24" ht="33" customHeight="1" x14ac:dyDescent="0.4">
      <c r="A4672" s="124">
        <v>7592074003641</v>
      </c>
      <c r="B4672" s="51" t="s">
        <v>516</v>
      </c>
      <c r="C4672" s="51" t="s">
        <v>313</v>
      </c>
      <c r="D46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72" s="118" t="s">
        <v>5134</v>
      </c>
      <c r="F4672" s="75" t="s">
        <v>537</v>
      </c>
      <c r="G46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72" s="77">
        <v>157</v>
      </c>
      <c r="J4672" s="52">
        <v>5.6666699999999999</v>
      </c>
      <c r="K4672" s="53">
        <f>Tabla3[[#This Row],[PRECIOS]]-Tabla3[[#This Row],[PRECIOS]]*10%</f>
        <v>5.1000030000000001</v>
      </c>
      <c r="L4672" s="101"/>
      <c r="M4672" s="54"/>
      <c r="N4672" s="55">
        <f>IFERROR(Tabla3[[#This Row],[PRECIOS]]-Tabla3[[#This Row],[PRECIOS]]*Tabla3[[#This Row],[% PRODUCTO]]," ")</f>
        <v>5.6666699999999999</v>
      </c>
      <c r="O4672" s="54"/>
      <c r="P4672" s="55">
        <f>IFERROR(Tabla3[[#This Row],[OCULTAR2]]-Tabla3[[#This Row],[OCULTAR2]]*Tabla3[[#This Row],[% LÍNEA]]," ")</f>
        <v>5.6666699999999999</v>
      </c>
      <c r="Q4672" s="56">
        <f>IFERROR(Tabla3[[#This Row],[% PRODUCTO]]+Tabla3[[#This Row],[% LÍNEA]]," ")</f>
        <v>0</v>
      </c>
      <c r="R4672" s="53">
        <f>Tabla3[[#This Row],[OCULTAR3]]</f>
        <v>5.6666699999999999</v>
      </c>
      <c r="S4672" s="53">
        <f>Tabla3[[#This Row],[PRECIO SIN %]]-Tabla3[[#This Row],[PRECIO SIN %]]*10%</f>
        <v>5.1000030000000001</v>
      </c>
      <c r="T4672" s="80">
        <f>(Tabla3[[#This Row],[PRECIO CON DESCT.]]-(Tabla3[[#This Row],[PRECIO CON DESCT.]]*$T$6))</f>
        <v>3.2130018900000001</v>
      </c>
      <c r="U4672" s="96"/>
      <c r="V4672" s="94">
        <f>Tabla3[[#This Row],[PRECIO %      en $]]*Tabla3[[#This Row],[PEDIDO ]]</f>
        <v>0</v>
      </c>
      <c r="W4672" s="57">
        <f>Tabla3[[#This Row],[PRECIO CON DESCT.]]*Tabla3[[#This Row],[PEDIDO ]]</f>
        <v>0</v>
      </c>
      <c r="X4672" s="58">
        <f>Tabla3[[#This Row],[PRECIO SIN %]]*Tabla3[[#This Row],[PEDIDO ]]</f>
        <v>0</v>
      </c>
    </row>
    <row r="4673" spans="1:24" ht="33" customHeight="1" x14ac:dyDescent="0.4">
      <c r="A4673" s="125">
        <v>7599700000104</v>
      </c>
      <c r="B4673" s="59" t="s">
        <v>516</v>
      </c>
      <c r="C4673" s="59" t="s">
        <v>51</v>
      </c>
      <c r="D46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73" s="119" t="s">
        <v>5135</v>
      </c>
      <c r="F4673" s="76" t="s">
        <v>537</v>
      </c>
      <c r="G46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73" s="78">
        <v>193</v>
      </c>
      <c r="J4673" s="52">
        <v>5.4444400000000002</v>
      </c>
      <c r="K4673" s="60">
        <f>Tabla3[[#This Row],[PRECIOS]]-Tabla3[[#This Row],[PRECIOS]]*10%</f>
        <v>4.8999959999999998</v>
      </c>
      <c r="L4673" s="101"/>
      <c r="M4673" s="61"/>
      <c r="N4673" s="55">
        <f>IFERROR(Tabla3[[#This Row],[PRECIOS]]-Tabla3[[#This Row],[PRECIOS]]*Tabla3[[#This Row],[% PRODUCTO]]," ")</f>
        <v>5.4444400000000002</v>
      </c>
      <c r="O4673" s="61"/>
      <c r="P4673" s="55">
        <f>IFERROR(Tabla3[[#This Row],[OCULTAR2]]-Tabla3[[#This Row],[OCULTAR2]]*Tabla3[[#This Row],[% LÍNEA]]," ")</f>
        <v>5.4444400000000002</v>
      </c>
      <c r="Q4673" s="56">
        <f>IFERROR(Tabla3[[#This Row],[% PRODUCTO]]+Tabla3[[#This Row],[% LÍNEA]]," ")</f>
        <v>0</v>
      </c>
      <c r="R4673" s="60">
        <f>Tabla3[[#This Row],[OCULTAR3]]</f>
        <v>5.4444400000000002</v>
      </c>
      <c r="S4673" s="60">
        <f>Tabla3[[#This Row],[PRECIO SIN %]]-Tabla3[[#This Row],[PRECIO SIN %]]*10%</f>
        <v>4.8999959999999998</v>
      </c>
      <c r="T4673" s="80">
        <f>(Tabla3[[#This Row],[PRECIO CON DESCT.]]-(Tabla3[[#This Row],[PRECIO CON DESCT.]]*$T$6))</f>
        <v>3.08699748</v>
      </c>
      <c r="U4673" s="96"/>
      <c r="V4673" s="94">
        <f>Tabla3[[#This Row],[PRECIO %      en $]]*Tabla3[[#This Row],[PEDIDO ]]</f>
        <v>0</v>
      </c>
      <c r="W4673" s="57">
        <f>Tabla3[[#This Row],[PRECIO CON DESCT.]]*Tabla3[[#This Row],[PEDIDO ]]</f>
        <v>0</v>
      </c>
      <c r="X4673" s="58">
        <f>Tabla3[[#This Row],[PRECIO SIN %]]*Tabla3[[#This Row],[PEDIDO ]]</f>
        <v>0</v>
      </c>
    </row>
    <row r="4674" spans="1:24" ht="33" customHeight="1" x14ac:dyDescent="0.4">
      <c r="A4674" s="124">
        <v>7599700000128</v>
      </c>
      <c r="B4674" s="51" t="s">
        <v>516</v>
      </c>
      <c r="C4674" s="51" t="s">
        <v>51</v>
      </c>
      <c r="D46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74" s="118" t="s">
        <v>5136</v>
      </c>
      <c r="F4674" s="75" t="s">
        <v>537</v>
      </c>
      <c r="G46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74" s="77">
        <v>264</v>
      </c>
      <c r="J4674" s="52">
        <v>5.7111099999999997</v>
      </c>
      <c r="K4674" s="53">
        <f>Tabla3[[#This Row],[PRECIOS]]-Tabla3[[#This Row],[PRECIOS]]*10%</f>
        <v>5.1399989999999995</v>
      </c>
      <c r="L4674" s="101"/>
      <c r="M4674" s="54"/>
      <c r="N4674" s="55">
        <f>IFERROR(Tabla3[[#This Row],[PRECIOS]]-Tabla3[[#This Row],[PRECIOS]]*Tabla3[[#This Row],[% PRODUCTO]]," ")</f>
        <v>5.7111099999999997</v>
      </c>
      <c r="O4674" s="54"/>
      <c r="P4674" s="55">
        <f>IFERROR(Tabla3[[#This Row],[OCULTAR2]]-Tabla3[[#This Row],[OCULTAR2]]*Tabla3[[#This Row],[% LÍNEA]]," ")</f>
        <v>5.7111099999999997</v>
      </c>
      <c r="Q4674" s="56">
        <f>IFERROR(Tabla3[[#This Row],[% PRODUCTO]]+Tabla3[[#This Row],[% LÍNEA]]," ")</f>
        <v>0</v>
      </c>
      <c r="R4674" s="53">
        <f>Tabla3[[#This Row],[OCULTAR3]]</f>
        <v>5.7111099999999997</v>
      </c>
      <c r="S4674" s="53">
        <f>Tabla3[[#This Row],[PRECIO SIN %]]-Tabla3[[#This Row],[PRECIO SIN %]]*10%</f>
        <v>5.1399989999999995</v>
      </c>
      <c r="T4674" s="80">
        <f>(Tabla3[[#This Row],[PRECIO CON DESCT.]]-(Tabla3[[#This Row],[PRECIO CON DESCT.]]*$T$6))</f>
        <v>3.2381993699999998</v>
      </c>
      <c r="U4674" s="96"/>
      <c r="V4674" s="94">
        <f>Tabla3[[#This Row],[PRECIO %      en $]]*Tabla3[[#This Row],[PEDIDO ]]</f>
        <v>0</v>
      </c>
      <c r="W4674" s="57">
        <f>Tabla3[[#This Row],[PRECIO CON DESCT.]]*Tabla3[[#This Row],[PEDIDO ]]</f>
        <v>0</v>
      </c>
      <c r="X4674" s="58">
        <f>Tabla3[[#This Row],[PRECIO SIN %]]*Tabla3[[#This Row],[PEDIDO ]]</f>
        <v>0</v>
      </c>
    </row>
    <row r="4675" spans="1:24" ht="33" customHeight="1" x14ac:dyDescent="0.4">
      <c r="A4675" s="124">
        <v>7599700000135</v>
      </c>
      <c r="B4675" s="51" t="s">
        <v>516</v>
      </c>
      <c r="C4675" s="51" t="s">
        <v>51</v>
      </c>
      <c r="D46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75" s="118" t="s">
        <v>5137</v>
      </c>
      <c r="F4675" s="75" t="s">
        <v>537</v>
      </c>
      <c r="G46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75" s="77">
        <v>90</v>
      </c>
      <c r="J4675" s="52">
        <v>6.2777799999999999</v>
      </c>
      <c r="K4675" s="53">
        <f>Tabla3[[#This Row],[PRECIOS]]-Tabla3[[#This Row],[PRECIOS]]*10%</f>
        <v>5.6500019999999997</v>
      </c>
      <c r="L4675" s="101"/>
      <c r="M4675" s="54"/>
      <c r="N4675" s="55">
        <f>IFERROR(Tabla3[[#This Row],[PRECIOS]]-Tabla3[[#This Row],[PRECIOS]]*Tabla3[[#This Row],[% PRODUCTO]]," ")</f>
        <v>6.2777799999999999</v>
      </c>
      <c r="O4675" s="54"/>
      <c r="P4675" s="55">
        <f>IFERROR(Tabla3[[#This Row],[OCULTAR2]]-Tabla3[[#This Row],[OCULTAR2]]*Tabla3[[#This Row],[% LÍNEA]]," ")</f>
        <v>6.2777799999999999</v>
      </c>
      <c r="Q4675" s="56">
        <f>IFERROR(Tabla3[[#This Row],[% PRODUCTO]]+Tabla3[[#This Row],[% LÍNEA]]," ")</f>
        <v>0</v>
      </c>
      <c r="R4675" s="53">
        <f>Tabla3[[#This Row],[OCULTAR3]]</f>
        <v>6.2777799999999999</v>
      </c>
      <c r="S4675" s="53">
        <f>Tabla3[[#This Row],[PRECIO SIN %]]-Tabla3[[#This Row],[PRECIO SIN %]]*10%</f>
        <v>5.6500019999999997</v>
      </c>
      <c r="T4675" s="80">
        <f>(Tabla3[[#This Row],[PRECIO CON DESCT.]]-(Tabla3[[#This Row],[PRECIO CON DESCT.]]*$T$6))</f>
        <v>3.5595012599999998</v>
      </c>
      <c r="U4675" s="96"/>
      <c r="V4675" s="94">
        <f>Tabla3[[#This Row],[PRECIO %      en $]]*Tabla3[[#This Row],[PEDIDO ]]</f>
        <v>0</v>
      </c>
      <c r="W4675" s="57">
        <f>Tabla3[[#This Row],[PRECIO CON DESCT.]]*Tabla3[[#This Row],[PEDIDO ]]</f>
        <v>0</v>
      </c>
      <c r="X4675" s="58">
        <f>Tabla3[[#This Row],[PRECIO SIN %]]*Tabla3[[#This Row],[PEDIDO ]]</f>
        <v>0</v>
      </c>
    </row>
    <row r="4676" spans="1:24" ht="33" customHeight="1" x14ac:dyDescent="0.4">
      <c r="A4676" s="125">
        <v>7592946000068</v>
      </c>
      <c r="B4676" s="59" t="s">
        <v>516</v>
      </c>
      <c r="C4676" s="59" t="s">
        <v>518</v>
      </c>
      <c r="D46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76" s="119" t="s">
        <v>5138</v>
      </c>
      <c r="F4676" s="76" t="s">
        <v>537</v>
      </c>
      <c r="G46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76" s="78">
        <v>13</v>
      </c>
      <c r="J4676" s="52">
        <v>10.311109999999999</v>
      </c>
      <c r="K4676" s="60">
        <f>Tabla3[[#This Row],[PRECIOS]]-Tabla3[[#This Row],[PRECIOS]]*10%</f>
        <v>9.2799990000000001</v>
      </c>
      <c r="L4676" s="101"/>
      <c r="M4676" s="61"/>
      <c r="N4676" s="55">
        <f>IFERROR(Tabla3[[#This Row],[PRECIOS]]-Tabla3[[#This Row],[PRECIOS]]*Tabla3[[#This Row],[% PRODUCTO]]," ")</f>
        <v>10.311109999999999</v>
      </c>
      <c r="O4676" s="61"/>
      <c r="P4676" s="55">
        <f>IFERROR(Tabla3[[#This Row],[OCULTAR2]]-Tabla3[[#This Row],[OCULTAR2]]*Tabla3[[#This Row],[% LÍNEA]]," ")</f>
        <v>10.311109999999999</v>
      </c>
      <c r="Q4676" s="56">
        <f>IFERROR(Tabla3[[#This Row],[% PRODUCTO]]+Tabla3[[#This Row],[% LÍNEA]]," ")</f>
        <v>0</v>
      </c>
      <c r="R4676" s="60">
        <f>Tabla3[[#This Row],[OCULTAR3]]</f>
        <v>10.311109999999999</v>
      </c>
      <c r="S4676" s="60">
        <f>Tabla3[[#This Row],[PRECIO SIN %]]-Tabla3[[#This Row],[PRECIO SIN %]]*10%</f>
        <v>9.2799990000000001</v>
      </c>
      <c r="T4676" s="80">
        <f>(Tabla3[[#This Row],[PRECIO CON DESCT.]]-(Tabla3[[#This Row],[PRECIO CON DESCT.]]*$T$6))</f>
        <v>5.8463993700000003</v>
      </c>
      <c r="U4676" s="96"/>
      <c r="V4676" s="94">
        <f>Tabla3[[#This Row],[PRECIO %      en $]]*Tabla3[[#This Row],[PEDIDO ]]</f>
        <v>0</v>
      </c>
      <c r="W4676" s="57">
        <f>Tabla3[[#This Row],[PRECIO CON DESCT.]]*Tabla3[[#This Row],[PEDIDO ]]</f>
        <v>0</v>
      </c>
      <c r="X4676" s="58">
        <f>Tabla3[[#This Row],[PRECIO SIN %]]*Tabla3[[#This Row],[PEDIDO ]]</f>
        <v>0</v>
      </c>
    </row>
    <row r="4677" spans="1:24" ht="33" customHeight="1" x14ac:dyDescent="0.4">
      <c r="A4677" s="124">
        <v>7592074002682</v>
      </c>
      <c r="B4677" s="51" t="s">
        <v>516</v>
      </c>
      <c r="C4677" s="51" t="s">
        <v>313</v>
      </c>
      <c r="D46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77" s="118" t="s">
        <v>5139</v>
      </c>
      <c r="F4677" s="75" t="s">
        <v>537</v>
      </c>
      <c r="G46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77" s="77">
        <v>96</v>
      </c>
      <c r="J4677" s="52">
        <v>6.5555599999999998</v>
      </c>
      <c r="K4677" s="53">
        <f>Tabla3[[#This Row],[PRECIOS]]-Tabla3[[#This Row],[PRECIOS]]*10%</f>
        <v>5.900004</v>
      </c>
      <c r="L4677" s="101"/>
      <c r="M4677" s="54"/>
      <c r="N4677" s="55">
        <f>IFERROR(Tabla3[[#This Row],[PRECIOS]]-Tabla3[[#This Row],[PRECIOS]]*Tabla3[[#This Row],[% PRODUCTO]]," ")</f>
        <v>6.5555599999999998</v>
      </c>
      <c r="O4677" s="54"/>
      <c r="P4677" s="55">
        <f>IFERROR(Tabla3[[#This Row],[OCULTAR2]]-Tabla3[[#This Row],[OCULTAR2]]*Tabla3[[#This Row],[% LÍNEA]]," ")</f>
        <v>6.5555599999999998</v>
      </c>
      <c r="Q4677" s="56">
        <f>IFERROR(Tabla3[[#This Row],[% PRODUCTO]]+Tabla3[[#This Row],[% LÍNEA]]," ")</f>
        <v>0</v>
      </c>
      <c r="R4677" s="53">
        <f>Tabla3[[#This Row],[OCULTAR3]]</f>
        <v>6.5555599999999998</v>
      </c>
      <c r="S4677" s="53">
        <f>Tabla3[[#This Row],[PRECIO SIN %]]-Tabla3[[#This Row],[PRECIO SIN %]]*10%</f>
        <v>5.900004</v>
      </c>
      <c r="T4677" s="80">
        <f>(Tabla3[[#This Row],[PRECIO CON DESCT.]]-(Tabla3[[#This Row],[PRECIO CON DESCT.]]*$T$6))</f>
        <v>3.7170025199999999</v>
      </c>
      <c r="U4677" s="96"/>
      <c r="V4677" s="94">
        <f>Tabla3[[#This Row],[PRECIO %      en $]]*Tabla3[[#This Row],[PEDIDO ]]</f>
        <v>0</v>
      </c>
      <c r="W4677" s="57">
        <f>Tabla3[[#This Row],[PRECIO CON DESCT.]]*Tabla3[[#This Row],[PEDIDO ]]</f>
        <v>0</v>
      </c>
      <c r="X4677" s="58">
        <f>Tabla3[[#This Row],[PRECIO SIN %]]*Tabla3[[#This Row],[PEDIDO ]]</f>
        <v>0</v>
      </c>
    </row>
    <row r="4678" spans="1:24" ht="33" customHeight="1" x14ac:dyDescent="0.4">
      <c r="A4678" s="124">
        <v>7592307001437</v>
      </c>
      <c r="B4678" s="51" t="s">
        <v>516</v>
      </c>
      <c r="C4678" s="51" t="s">
        <v>296</v>
      </c>
      <c r="D46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78" s="118" t="s">
        <v>5140</v>
      </c>
      <c r="F4678" s="75" t="s">
        <v>537</v>
      </c>
      <c r="G46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78" s="77">
        <v>35</v>
      </c>
      <c r="J4678" s="52">
        <v>14.755559999999999</v>
      </c>
      <c r="K4678" s="53">
        <f>Tabla3[[#This Row],[PRECIOS]]-Tabla3[[#This Row],[PRECIOS]]*10%</f>
        <v>13.280003999999998</v>
      </c>
      <c r="L4678" s="101"/>
      <c r="M4678" s="54"/>
      <c r="N4678" s="55">
        <f>IFERROR(Tabla3[[#This Row],[PRECIOS]]-Tabla3[[#This Row],[PRECIOS]]*Tabla3[[#This Row],[% PRODUCTO]]," ")</f>
        <v>14.755559999999999</v>
      </c>
      <c r="O4678" s="54"/>
      <c r="P4678" s="55">
        <f>IFERROR(Tabla3[[#This Row],[OCULTAR2]]-Tabla3[[#This Row],[OCULTAR2]]*Tabla3[[#This Row],[% LÍNEA]]," ")</f>
        <v>14.755559999999999</v>
      </c>
      <c r="Q4678" s="56">
        <f>IFERROR(Tabla3[[#This Row],[% PRODUCTO]]+Tabla3[[#This Row],[% LÍNEA]]," ")</f>
        <v>0</v>
      </c>
      <c r="R4678" s="53">
        <f>Tabla3[[#This Row],[OCULTAR3]]</f>
        <v>14.755559999999999</v>
      </c>
      <c r="S4678" s="53">
        <f>Tabla3[[#This Row],[PRECIO SIN %]]-Tabla3[[#This Row],[PRECIO SIN %]]*10%</f>
        <v>13.280003999999998</v>
      </c>
      <c r="T4678" s="80">
        <f>(Tabla3[[#This Row],[PRECIO CON DESCT.]]-(Tabla3[[#This Row],[PRECIO CON DESCT.]]*$T$6))</f>
        <v>8.3664025199999976</v>
      </c>
      <c r="U4678" s="96"/>
      <c r="V4678" s="94">
        <f>Tabla3[[#This Row],[PRECIO %      en $]]*Tabla3[[#This Row],[PEDIDO ]]</f>
        <v>0</v>
      </c>
      <c r="W4678" s="57">
        <f>Tabla3[[#This Row],[PRECIO CON DESCT.]]*Tabla3[[#This Row],[PEDIDO ]]</f>
        <v>0</v>
      </c>
      <c r="X4678" s="58">
        <f>Tabla3[[#This Row],[PRECIO SIN %]]*Tabla3[[#This Row],[PEDIDO ]]</f>
        <v>0</v>
      </c>
    </row>
    <row r="4679" spans="1:24" ht="33" customHeight="1" x14ac:dyDescent="0.4">
      <c r="A4679" s="125">
        <v>7599700000159</v>
      </c>
      <c r="B4679" s="59" t="s">
        <v>516</v>
      </c>
      <c r="C4679" s="59" t="s">
        <v>51</v>
      </c>
      <c r="D46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79" s="119" t="s">
        <v>5141</v>
      </c>
      <c r="F4679" s="76" t="s">
        <v>537</v>
      </c>
      <c r="G46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79" s="78">
        <v>244</v>
      </c>
      <c r="J4679" s="52">
        <v>5.4</v>
      </c>
      <c r="K4679" s="60">
        <f>Tabla3[[#This Row],[PRECIOS]]-Tabla3[[#This Row],[PRECIOS]]*10%</f>
        <v>4.8600000000000003</v>
      </c>
      <c r="L4679" s="101"/>
      <c r="M4679" s="61"/>
      <c r="N4679" s="55">
        <f>IFERROR(Tabla3[[#This Row],[PRECIOS]]-Tabla3[[#This Row],[PRECIOS]]*Tabla3[[#This Row],[% PRODUCTO]]," ")</f>
        <v>5.4</v>
      </c>
      <c r="O4679" s="61"/>
      <c r="P4679" s="55">
        <f>IFERROR(Tabla3[[#This Row],[OCULTAR2]]-Tabla3[[#This Row],[OCULTAR2]]*Tabla3[[#This Row],[% LÍNEA]]," ")</f>
        <v>5.4</v>
      </c>
      <c r="Q4679" s="56">
        <f>IFERROR(Tabla3[[#This Row],[% PRODUCTO]]+Tabla3[[#This Row],[% LÍNEA]]," ")</f>
        <v>0</v>
      </c>
      <c r="R4679" s="60">
        <f>Tabla3[[#This Row],[OCULTAR3]]</f>
        <v>5.4</v>
      </c>
      <c r="S4679" s="60">
        <f>Tabla3[[#This Row],[PRECIO SIN %]]-Tabla3[[#This Row],[PRECIO SIN %]]*10%</f>
        <v>4.8600000000000003</v>
      </c>
      <c r="T4679" s="80">
        <f>(Tabla3[[#This Row],[PRECIO CON DESCT.]]-(Tabla3[[#This Row],[PRECIO CON DESCT.]]*$T$6))</f>
        <v>3.0618000000000003</v>
      </c>
      <c r="U4679" s="96"/>
      <c r="V4679" s="94">
        <f>Tabla3[[#This Row],[PRECIO %      en $]]*Tabla3[[#This Row],[PEDIDO ]]</f>
        <v>0</v>
      </c>
      <c r="W4679" s="57">
        <f>Tabla3[[#This Row],[PRECIO CON DESCT.]]*Tabla3[[#This Row],[PEDIDO ]]</f>
        <v>0</v>
      </c>
      <c r="X4679" s="58">
        <f>Tabla3[[#This Row],[PRECIO SIN %]]*Tabla3[[#This Row],[PEDIDO ]]</f>
        <v>0</v>
      </c>
    </row>
    <row r="4680" spans="1:24" ht="33" customHeight="1" x14ac:dyDescent="0.4">
      <c r="A4680" s="124">
        <v>7592946007104</v>
      </c>
      <c r="B4680" s="51" t="s">
        <v>516</v>
      </c>
      <c r="C4680" s="51" t="s">
        <v>518</v>
      </c>
      <c r="D46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80" s="118" t="s">
        <v>5142</v>
      </c>
      <c r="F4680" s="75" t="s">
        <v>537</v>
      </c>
      <c r="G46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80" s="77">
        <v>61</v>
      </c>
      <c r="J4680" s="52">
        <v>11.6</v>
      </c>
      <c r="K4680" s="53">
        <f>Tabla3[[#This Row],[PRECIOS]]-Tabla3[[#This Row],[PRECIOS]]*10%</f>
        <v>10.44</v>
      </c>
      <c r="L4680" s="101"/>
      <c r="M4680" s="54"/>
      <c r="N4680" s="55">
        <f>IFERROR(Tabla3[[#This Row],[PRECIOS]]-Tabla3[[#This Row],[PRECIOS]]*Tabla3[[#This Row],[% PRODUCTO]]," ")</f>
        <v>11.6</v>
      </c>
      <c r="O4680" s="54"/>
      <c r="P4680" s="55">
        <f>IFERROR(Tabla3[[#This Row],[OCULTAR2]]-Tabla3[[#This Row],[OCULTAR2]]*Tabla3[[#This Row],[% LÍNEA]]," ")</f>
        <v>11.6</v>
      </c>
      <c r="Q4680" s="56">
        <f>IFERROR(Tabla3[[#This Row],[% PRODUCTO]]+Tabla3[[#This Row],[% LÍNEA]]," ")</f>
        <v>0</v>
      </c>
      <c r="R4680" s="53">
        <f>Tabla3[[#This Row],[OCULTAR3]]</f>
        <v>11.6</v>
      </c>
      <c r="S4680" s="53">
        <f>Tabla3[[#This Row],[PRECIO SIN %]]-Tabla3[[#This Row],[PRECIO SIN %]]*10%</f>
        <v>10.44</v>
      </c>
      <c r="T4680" s="80">
        <f>(Tabla3[[#This Row],[PRECIO CON DESCT.]]-(Tabla3[[#This Row],[PRECIO CON DESCT.]]*$T$6))</f>
        <v>6.5771999999999995</v>
      </c>
      <c r="U4680" s="96"/>
      <c r="V4680" s="94">
        <f>Tabla3[[#This Row],[PRECIO %      en $]]*Tabla3[[#This Row],[PEDIDO ]]</f>
        <v>0</v>
      </c>
      <c r="W4680" s="57">
        <f>Tabla3[[#This Row],[PRECIO CON DESCT.]]*Tabla3[[#This Row],[PEDIDO ]]</f>
        <v>0</v>
      </c>
      <c r="X4680" s="58">
        <f>Tabla3[[#This Row],[PRECIO SIN %]]*Tabla3[[#This Row],[PEDIDO ]]</f>
        <v>0</v>
      </c>
    </row>
    <row r="4681" spans="1:24" ht="33" customHeight="1" x14ac:dyDescent="0.4">
      <c r="A4681" s="124">
        <v>7592430000673</v>
      </c>
      <c r="B4681" s="51" t="s">
        <v>516</v>
      </c>
      <c r="C4681" s="51" t="s">
        <v>484</v>
      </c>
      <c r="D46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81" s="118" t="s">
        <v>5143</v>
      </c>
      <c r="F4681" s="75" t="s">
        <v>537</v>
      </c>
      <c r="G46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81" s="77">
        <v>25</v>
      </c>
      <c r="J4681" s="52">
        <v>8.2222200000000001</v>
      </c>
      <c r="K4681" s="53">
        <f>Tabla3[[#This Row],[PRECIOS]]-Tabla3[[#This Row],[PRECIOS]]*10%</f>
        <v>7.3999980000000001</v>
      </c>
      <c r="L4681" s="101"/>
      <c r="M4681" s="54"/>
      <c r="N4681" s="55">
        <f>IFERROR(Tabla3[[#This Row],[PRECIOS]]-Tabla3[[#This Row],[PRECIOS]]*Tabla3[[#This Row],[% PRODUCTO]]," ")</f>
        <v>8.2222200000000001</v>
      </c>
      <c r="O4681" s="54"/>
      <c r="P4681" s="55">
        <f>IFERROR(Tabla3[[#This Row],[OCULTAR2]]-Tabla3[[#This Row],[OCULTAR2]]*Tabla3[[#This Row],[% LÍNEA]]," ")</f>
        <v>8.2222200000000001</v>
      </c>
      <c r="Q4681" s="56">
        <f>IFERROR(Tabla3[[#This Row],[% PRODUCTO]]+Tabla3[[#This Row],[% LÍNEA]]," ")</f>
        <v>0</v>
      </c>
      <c r="R4681" s="53">
        <f>Tabla3[[#This Row],[OCULTAR3]]</f>
        <v>8.2222200000000001</v>
      </c>
      <c r="S4681" s="53">
        <f>Tabla3[[#This Row],[PRECIO SIN %]]-Tabla3[[#This Row],[PRECIO SIN %]]*10%</f>
        <v>7.3999980000000001</v>
      </c>
      <c r="T4681" s="80">
        <f>(Tabla3[[#This Row],[PRECIO CON DESCT.]]-(Tabla3[[#This Row],[PRECIO CON DESCT.]]*$T$6))</f>
        <v>4.6619987399999996</v>
      </c>
      <c r="U4681" s="96"/>
      <c r="V4681" s="94">
        <f>Tabla3[[#This Row],[PRECIO %      en $]]*Tabla3[[#This Row],[PEDIDO ]]</f>
        <v>0</v>
      </c>
      <c r="W4681" s="57">
        <f>Tabla3[[#This Row],[PRECIO CON DESCT.]]*Tabla3[[#This Row],[PEDIDO ]]</f>
        <v>0</v>
      </c>
      <c r="X4681" s="58">
        <f>Tabla3[[#This Row],[PRECIO SIN %]]*Tabla3[[#This Row],[PEDIDO ]]</f>
        <v>0</v>
      </c>
    </row>
    <row r="4682" spans="1:24" ht="33" customHeight="1" x14ac:dyDescent="0.4">
      <c r="A4682" s="125">
        <v>7592074003092</v>
      </c>
      <c r="B4682" s="59" t="s">
        <v>516</v>
      </c>
      <c r="C4682" s="59" t="s">
        <v>313</v>
      </c>
      <c r="D46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82" s="119" t="s">
        <v>5144</v>
      </c>
      <c r="F4682" s="76" t="s">
        <v>537</v>
      </c>
      <c r="G46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82" s="78">
        <v>1055</v>
      </c>
      <c r="J4682" s="52">
        <v>6.4444400000000002</v>
      </c>
      <c r="K4682" s="60">
        <f>Tabla3[[#This Row],[PRECIOS]]-Tabla3[[#This Row],[PRECIOS]]*10%</f>
        <v>5.7999960000000002</v>
      </c>
      <c r="L4682" s="101"/>
      <c r="M4682" s="61"/>
      <c r="N4682" s="55">
        <f>IFERROR(Tabla3[[#This Row],[PRECIOS]]-Tabla3[[#This Row],[PRECIOS]]*Tabla3[[#This Row],[% PRODUCTO]]," ")</f>
        <v>6.4444400000000002</v>
      </c>
      <c r="O4682" s="61"/>
      <c r="P4682" s="55">
        <f>IFERROR(Tabla3[[#This Row],[OCULTAR2]]-Tabla3[[#This Row],[OCULTAR2]]*Tabla3[[#This Row],[% LÍNEA]]," ")</f>
        <v>6.4444400000000002</v>
      </c>
      <c r="Q4682" s="56">
        <f>IFERROR(Tabla3[[#This Row],[% PRODUCTO]]+Tabla3[[#This Row],[% LÍNEA]]," ")</f>
        <v>0</v>
      </c>
      <c r="R4682" s="60">
        <f>Tabla3[[#This Row],[OCULTAR3]]</f>
        <v>6.4444400000000002</v>
      </c>
      <c r="S4682" s="60">
        <f>Tabla3[[#This Row],[PRECIO SIN %]]-Tabla3[[#This Row],[PRECIO SIN %]]*10%</f>
        <v>5.7999960000000002</v>
      </c>
      <c r="T4682" s="80">
        <f>(Tabla3[[#This Row],[PRECIO CON DESCT.]]-(Tabla3[[#This Row],[PRECIO CON DESCT.]]*$T$6))</f>
        <v>3.6539974800000001</v>
      </c>
      <c r="U4682" s="96"/>
      <c r="V4682" s="94">
        <f>Tabla3[[#This Row],[PRECIO %      en $]]*Tabla3[[#This Row],[PEDIDO ]]</f>
        <v>0</v>
      </c>
      <c r="W4682" s="57">
        <f>Tabla3[[#This Row],[PRECIO CON DESCT.]]*Tabla3[[#This Row],[PEDIDO ]]</f>
        <v>0</v>
      </c>
      <c r="X4682" s="58">
        <f>Tabla3[[#This Row],[PRECIO SIN %]]*Tabla3[[#This Row],[PEDIDO ]]</f>
        <v>0</v>
      </c>
    </row>
    <row r="4683" spans="1:24" ht="33" customHeight="1" x14ac:dyDescent="0.4">
      <c r="A4683" s="124">
        <v>7592430000031</v>
      </c>
      <c r="B4683" s="51" t="s">
        <v>516</v>
      </c>
      <c r="C4683" s="51" t="s">
        <v>484</v>
      </c>
      <c r="D46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83" s="118" t="s">
        <v>5145</v>
      </c>
      <c r="F4683" s="75" t="s">
        <v>537</v>
      </c>
      <c r="G46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83" s="77">
        <v>110</v>
      </c>
      <c r="J4683" s="52">
        <v>7.9555600000000002</v>
      </c>
      <c r="K4683" s="53">
        <f>Tabla3[[#This Row],[PRECIOS]]-Tabla3[[#This Row],[PRECIOS]]*10%</f>
        <v>7.1600039999999998</v>
      </c>
      <c r="L4683" s="101"/>
      <c r="M4683" s="54"/>
      <c r="N4683" s="55">
        <f>IFERROR(Tabla3[[#This Row],[PRECIOS]]-Tabla3[[#This Row],[PRECIOS]]*Tabla3[[#This Row],[% PRODUCTO]]," ")</f>
        <v>7.9555600000000002</v>
      </c>
      <c r="O4683" s="54"/>
      <c r="P4683" s="55">
        <f>IFERROR(Tabla3[[#This Row],[OCULTAR2]]-Tabla3[[#This Row],[OCULTAR2]]*Tabla3[[#This Row],[% LÍNEA]]," ")</f>
        <v>7.9555600000000002</v>
      </c>
      <c r="Q4683" s="56">
        <f>IFERROR(Tabla3[[#This Row],[% PRODUCTO]]+Tabla3[[#This Row],[% LÍNEA]]," ")</f>
        <v>0</v>
      </c>
      <c r="R4683" s="53">
        <f>Tabla3[[#This Row],[OCULTAR3]]</f>
        <v>7.9555600000000002</v>
      </c>
      <c r="S4683" s="53">
        <f>Tabla3[[#This Row],[PRECIO SIN %]]-Tabla3[[#This Row],[PRECIO SIN %]]*10%</f>
        <v>7.1600039999999998</v>
      </c>
      <c r="T4683" s="80">
        <f>(Tabla3[[#This Row],[PRECIO CON DESCT.]]-(Tabla3[[#This Row],[PRECIO CON DESCT.]]*$T$6))</f>
        <v>4.5108025200000004</v>
      </c>
      <c r="U4683" s="96"/>
      <c r="V4683" s="94">
        <f>Tabla3[[#This Row],[PRECIO %      en $]]*Tabla3[[#This Row],[PEDIDO ]]</f>
        <v>0</v>
      </c>
      <c r="W4683" s="57">
        <f>Tabla3[[#This Row],[PRECIO CON DESCT.]]*Tabla3[[#This Row],[PEDIDO ]]</f>
        <v>0</v>
      </c>
      <c r="X4683" s="58">
        <f>Tabla3[[#This Row],[PRECIO SIN %]]*Tabla3[[#This Row],[PEDIDO ]]</f>
        <v>0</v>
      </c>
    </row>
    <row r="4684" spans="1:24" ht="33" customHeight="1" x14ac:dyDescent="0.4">
      <c r="A4684" s="124">
        <v>7599700000173</v>
      </c>
      <c r="B4684" s="51" t="s">
        <v>516</v>
      </c>
      <c r="C4684" s="51" t="s">
        <v>51</v>
      </c>
      <c r="D46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84" s="118" t="s">
        <v>5146</v>
      </c>
      <c r="F4684" s="75" t="s">
        <v>537</v>
      </c>
      <c r="G46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84" s="77">
        <v>191</v>
      </c>
      <c r="J4684" s="52">
        <v>5.4444400000000002</v>
      </c>
      <c r="K4684" s="53">
        <f>Tabla3[[#This Row],[PRECIOS]]-Tabla3[[#This Row],[PRECIOS]]*10%</f>
        <v>4.8999959999999998</v>
      </c>
      <c r="L4684" s="101"/>
      <c r="M4684" s="54"/>
      <c r="N4684" s="55">
        <f>IFERROR(Tabla3[[#This Row],[PRECIOS]]-Tabla3[[#This Row],[PRECIOS]]*Tabla3[[#This Row],[% PRODUCTO]]," ")</f>
        <v>5.4444400000000002</v>
      </c>
      <c r="O4684" s="54"/>
      <c r="P4684" s="55">
        <f>IFERROR(Tabla3[[#This Row],[OCULTAR2]]-Tabla3[[#This Row],[OCULTAR2]]*Tabla3[[#This Row],[% LÍNEA]]," ")</f>
        <v>5.4444400000000002</v>
      </c>
      <c r="Q4684" s="56">
        <f>IFERROR(Tabla3[[#This Row],[% PRODUCTO]]+Tabla3[[#This Row],[% LÍNEA]]," ")</f>
        <v>0</v>
      </c>
      <c r="R4684" s="53">
        <f>Tabla3[[#This Row],[OCULTAR3]]</f>
        <v>5.4444400000000002</v>
      </c>
      <c r="S4684" s="53">
        <f>Tabla3[[#This Row],[PRECIO SIN %]]-Tabla3[[#This Row],[PRECIO SIN %]]*10%</f>
        <v>4.8999959999999998</v>
      </c>
      <c r="T4684" s="80">
        <f>(Tabla3[[#This Row],[PRECIO CON DESCT.]]-(Tabla3[[#This Row],[PRECIO CON DESCT.]]*$T$6))</f>
        <v>3.08699748</v>
      </c>
      <c r="U4684" s="96"/>
      <c r="V4684" s="94">
        <f>Tabla3[[#This Row],[PRECIO %      en $]]*Tabla3[[#This Row],[PEDIDO ]]</f>
        <v>0</v>
      </c>
      <c r="W4684" s="57">
        <f>Tabla3[[#This Row],[PRECIO CON DESCT.]]*Tabla3[[#This Row],[PEDIDO ]]</f>
        <v>0</v>
      </c>
      <c r="X4684" s="58">
        <f>Tabla3[[#This Row],[PRECIO SIN %]]*Tabla3[[#This Row],[PEDIDO ]]</f>
        <v>0</v>
      </c>
    </row>
    <row r="4685" spans="1:24" ht="33" customHeight="1" x14ac:dyDescent="0.4">
      <c r="A4685" s="125">
        <v>7592946005704</v>
      </c>
      <c r="B4685" s="59" t="s">
        <v>516</v>
      </c>
      <c r="C4685" s="59" t="s">
        <v>518</v>
      </c>
      <c r="D46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85" s="119" t="s">
        <v>5147</v>
      </c>
      <c r="F4685" s="76" t="s">
        <v>537</v>
      </c>
      <c r="G46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85" s="78">
        <v>81</v>
      </c>
      <c r="J4685" s="52">
        <v>12.22222</v>
      </c>
      <c r="K4685" s="60">
        <f>Tabla3[[#This Row],[PRECIOS]]-Tabla3[[#This Row],[PRECIOS]]*10%</f>
        <v>10.999998</v>
      </c>
      <c r="L4685" s="101"/>
      <c r="M4685" s="61"/>
      <c r="N4685" s="55">
        <f>IFERROR(Tabla3[[#This Row],[PRECIOS]]-Tabla3[[#This Row],[PRECIOS]]*Tabla3[[#This Row],[% PRODUCTO]]," ")</f>
        <v>12.22222</v>
      </c>
      <c r="O4685" s="61"/>
      <c r="P4685" s="55">
        <f>IFERROR(Tabla3[[#This Row],[OCULTAR2]]-Tabla3[[#This Row],[OCULTAR2]]*Tabla3[[#This Row],[% LÍNEA]]," ")</f>
        <v>12.22222</v>
      </c>
      <c r="Q4685" s="56">
        <f>IFERROR(Tabla3[[#This Row],[% PRODUCTO]]+Tabla3[[#This Row],[% LÍNEA]]," ")</f>
        <v>0</v>
      </c>
      <c r="R4685" s="60">
        <f>Tabla3[[#This Row],[OCULTAR3]]</f>
        <v>12.22222</v>
      </c>
      <c r="S4685" s="60">
        <f>Tabla3[[#This Row],[PRECIO SIN %]]-Tabla3[[#This Row],[PRECIO SIN %]]*10%</f>
        <v>10.999998</v>
      </c>
      <c r="T4685" s="80">
        <f>(Tabla3[[#This Row],[PRECIO CON DESCT.]]-(Tabla3[[#This Row],[PRECIO CON DESCT.]]*$T$6))</f>
        <v>6.9299987400000003</v>
      </c>
      <c r="U4685" s="96"/>
      <c r="V4685" s="94">
        <f>Tabla3[[#This Row],[PRECIO %      en $]]*Tabla3[[#This Row],[PEDIDO ]]</f>
        <v>0</v>
      </c>
      <c r="W4685" s="57">
        <f>Tabla3[[#This Row],[PRECIO CON DESCT.]]*Tabla3[[#This Row],[PEDIDO ]]</f>
        <v>0</v>
      </c>
      <c r="X4685" s="58">
        <f>Tabla3[[#This Row],[PRECIO SIN %]]*Tabla3[[#This Row],[PEDIDO ]]</f>
        <v>0</v>
      </c>
    </row>
    <row r="4686" spans="1:24" ht="33" customHeight="1" x14ac:dyDescent="0.4">
      <c r="A4686" s="124">
        <v>7592430000185</v>
      </c>
      <c r="B4686" s="51" t="s">
        <v>516</v>
      </c>
      <c r="C4686" s="51" t="s">
        <v>484</v>
      </c>
      <c r="D46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86" s="118" t="s">
        <v>5148</v>
      </c>
      <c r="F4686" s="75" t="s">
        <v>537</v>
      </c>
      <c r="G46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86" s="77">
        <v>38</v>
      </c>
      <c r="J4686" s="52">
        <v>8.9777799999999992</v>
      </c>
      <c r="K4686" s="53">
        <f>Tabla3[[#This Row],[PRECIOS]]-Tabla3[[#This Row],[PRECIOS]]*10%</f>
        <v>8.0800019999999986</v>
      </c>
      <c r="L4686" s="101"/>
      <c r="M4686" s="54"/>
      <c r="N4686" s="55">
        <f>IFERROR(Tabla3[[#This Row],[PRECIOS]]-Tabla3[[#This Row],[PRECIOS]]*Tabla3[[#This Row],[% PRODUCTO]]," ")</f>
        <v>8.9777799999999992</v>
      </c>
      <c r="O4686" s="54"/>
      <c r="P4686" s="55">
        <f>IFERROR(Tabla3[[#This Row],[OCULTAR2]]-Tabla3[[#This Row],[OCULTAR2]]*Tabla3[[#This Row],[% LÍNEA]]," ")</f>
        <v>8.9777799999999992</v>
      </c>
      <c r="Q4686" s="56">
        <f>IFERROR(Tabla3[[#This Row],[% PRODUCTO]]+Tabla3[[#This Row],[% LÍNEA]]," ")</f>
        <v>0</v>
      </c>
      <c r="R4686" s="53">
        <f>Tabla3[[#This Row],[OCULTAR3]]</f>
        <v>8.9777799999999992</v>
      </c>
      <c r="S4686" s="53">
        <f>Tabla3[[#This Row],[PRECIO SIN %]]-Tabla3[[#This Row],[PRECIO SIN %]]*10%</f>
        <v>8.0800019999999986</v>
      </c>
      <c r="T4686" s="80">
        <f>(Tabla3[[#This Row],[PRECIO CON DESCT.]]-(Tabla3[[#This Row],[PRECIO CON DESCT.]]*$T$6))</f>
        <v>5.0904012599999993</v>
      </c>
      <c r="U4686" s="96"/>
      <c r="V4686" s="94">
        <f>Tabla3[[#This Row],[PRECIO %      en $]]*Tabla3[[#This Row],[PEDIDO ]]</f>
        <v>0</v>
      </c>
      <c r="W4686" s="57">
        <f>Tabla3[[#This Row],[PRECIO CON DESCT.]]*Tabla3[[#This Row],[PEDIDO ]]</f>
        <v>0</v>
      </c>
      <c r="X4686" s="58">
        <f>Tabla3[[#This Row],[PRECIO SIN %]]*Tabla3[[#This Row],[PEDIDO ]]</f>
        <v>0</v>
      </c>
    </row>
    <row r="4687" spans="1:24" ht="33" customHeight="1" x14ac:dyDescent="0.4">
      <c r="A4687" s="124">
        <v>7592074003085</v>
      </c>
      <c r="B4687" s="51" t="s">
        <v>516</v>
      </c>
      <c r="C4687" s="51" t="s">
        <v>313</v>
      </c>
      <c r="D46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87" s="118" t="s">
        <v>5149</v>
      </c>
      <c r="F4687" s="75" t="s">
        <v>537</v>
      </c>
      <c r="G46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87" s="77">
        <v>3776</v>
      </c>
      <c r="J4687" s="52">
        <v>5.9222200000000003</v>
      </c>
      <c r="K4687" s="53">
        <f>Tabla3[[#This Row],[PRECIOS]]-Tabla3[[#This Row],[PRECIOS]]*10%</f>
        <v>5.3299979999999998</v>
      </c>
      <c r="L4687" s="101"/>
      <c r="M4687" s="54"/>
      <c r="N4687" s="55">
        <f>IFERROR(Tabla3[[#This Row],[PRECIOS]]-Tabla3[[#This Row],[PRECIOS]]*Tabla3[[#This Row],[% PRODUCTO]]," ")</f>
        <v>5.9222200000000003</v>
      </c>
      <c r="O4687" s="54"/>
      <c r="P4687" s="55">
        <f>IFERROR(Tabla3[[#This Row],[OCULTAR2]]-Tabla3[[#This Row],[OCULTAR2]]*Tabla3[[#This Row],[% LÍNEA]]," ")</f>
        <v>5.9222200000000003</v>
      </c>
      <c r="Q4687" s="56">
        <f>IFERROR(Tabla3[[#This Row],[% PRODUCTO]]+Tabla3[[#This Row],[% LÍNEA]]," ")</f>
        <v>0</v>
      </c>
      <c r="R4687" s="53">
        <f>Tabla3[[#This Row],[OCULTAR3]]</f>
        <v>5.9222200000000003</v>
      </c>
      <c r="S4687" s="53">
        <f>Tabla3[[#This Row],[PRECIO SIN %]]-Tabla3[[#This Row],[PRECIO SIN %]]*10%</f>
        <v>5.3299979999999998</v>
      </c>
      <c r="T4687" s="80">
        <f>(Tabla3[[#This Row],[PRECIO CON DESCT.]]-(Tabla3[[#This Row],[PRECIO CON DESCT.]]*$T$6))</f>
        <v>3.35789874</v>
      </c>
      <c r="U4687" s="96"/>
      <c r="V4687" s="94">
        <f>Tabla3[[#This Row],[PRECIO %      en $]]*Tabla3[[#This Row],[PEDIDO ]]</f>
        <v>0</v>
      </c>
      <c r="W4687" s="57">
        <f>Tabla3[[#This Row],[PRECIO CON DESCT.]]*Tabla3[[#This Row],[PEDIDO ]]</f>
        <v>0</v>
      </c>
      <c r="X4687" s="58">
        <f>Tabla3[[#This Row],[PRECIO SIN %]]*Tabla3[[#This Row],[PEDIDO ]]</f>
        <v>0</v>
      </c>
    </row>
    <row r="4688" spans="1:24" ht="33" customHeight="1" x14ac:dyDescent="0.4">
      <c r="A4688" s="125">
        <v>7597134002114</v>
      </c>
      <c r="B4688" s="59" t="s">
        <v>516</v>
      </c>
      <c r="C4688" s="59" t="s">
        <v>426</v>
      </c>
      <c r="D46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88" s="119" t="s">
        <v>5150</v>
      </c>
      <c r="F4688" s="76" t="s">
        <v>537</v>
      </c>
      <c r="G46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88" s="78">
        <v>398</v>
      </c>
      <c r="J4688" s="52">
        <v>6.3</v>
      </c>
      <c r="K4688" s="60">
        <f>Tabla3[[#This Row],[PRECIOS]]-Tabla3[[#This Row],[PRECIOS]]*10%</f>
        <v>5.67</v>
      </c>
      <c r="L4688" s="101"/>
      <c r="M4688" s="61"/>
      <c r="N4688" s="55">
        <f>IFERROR(Tabla3[[#This Row],[PRECIOS]]-Tabla3[[#This Row],[PRECIOS]]*Tabla3[[#This Row],[% PRODUCTO]]," ")</f>
        <v>6.3</v>
      </c>
      <c r="O4688" s="61"/>
      <c r="P4688" s="55">
        <f>IFERROR(Tabla3[[#This Row],[OCULTAR2]]-Tabla3[[#This Row],[OCULTAR2]]*Tabla3[[#This Row],[% LÍNEA]]," ")</f>
        <v>6.3</v>
      </c>
      <c r="Q4688" s="56">
        <f>IFERROR(Tabla3[[#This Row],[% PRODUCTO]]+Tabla3[[#This Row],[% LÍNEA]]," ")</f>
        <v>0</v>
      </c>
      <c r="R4688" s="60">
        <f>Tabla3[[#This Row],[OCULTAR3]]</f>
        <v>6.3</v>
      </c>
      <c r="S4688" s="60">
        <f>Tabla3[[#This Row],[PRECIO SIN %]]-Tabla3[[#This Row],[PRECIO SIN %]]*10%</f>
        <v>5.67</v>
      </c>
      <c r="T4688" s="80">
        <f>(Tabla3[[#This Row],[PRECIO CON DESCT.]]-(Tabla3[[#This Row],[PRECIO CON DESCT.]]*$T$6))</f>
        <v>3.5720999999999998</v>
      </c>
      <c r="U4688" s="96"/>
      <c r="V4688" s="94">
        <f>Tabla3[[#This Row],[PRECIO %      en $]]*Tabla3[[#This Row],[PEDIDO ]]</f>
        <v>0</v>
      </c>
      <c r="W4688" s="57">
        <f>Tabla3[[#This Row],[PRECIO CON DESCT.]]*Tabla3[[#This Row],[PEDIDO ]]</f>
        <v>0</v>
      </c>
      <c r="X4688" s="58">
        <f>Tabla3[[#This Row],[PRECIO SIN %]]*Tabla3[[#This Row],[PEDIDO ]]</f>
        <v>0</v>
      </c>
    </row>
    <row r="4689" spans="1:24" ht="33" customHeight="1" x14ac:dyDescent="0.4">
      <c r="A4689" s="124">
        <v>7592074004792</v>
      </c>
      <c r="B4689" s="51" t="s">
        <v>516</v>
      </c>
      <c r="C4689" s="51" t="s">
        <v>313</v>
      </c>
      <c r="D46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89" s="118" t="s">
        <v>5151</v>
      </c>
      <c r="F4689" s="75" t="s">
        <v>537</v>
      </c>
      <c r="G46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89" s="77">
        <v>14</v>
      </c>
      <c r="J4689" s="52">
        <v>5.5</v>
      </c>
      <c r="K4689" s="53">
        <f>Tabla3[[#This Row],[PRECIOS]]-Tabla3[[#This Row],[PRECIOS]]*10%</f>
        <v>4.95</v>
      </c>
      <c r="L4689" s="101"/>
      <c r="M4689" s="54"/>
      <c r="N4689" s="55">
        <f>IFERROR(Tabla3[[#This Row],[PRECIOS]]-Tabla3[[#This Row],[PRECIOS]]*Tabla3[[#This Row],[% PRODUCTO]]," ")</f>
        <v>5.5</v>
      </c>
      <c r="O4689" s="54"/>
      <c r="P4689" s="55">
        <f>IFERROR(Tabla3[[#This Row],[OCULTAR2]]-Tabla3[[#This Row],[OCULTAR2]]*Tabla3[[#This Row],[% LÍNEA]]," ")</f>
        <v>5.5</v>
      </c>
      <c r="Q4689" s="56">
        <f>IFERROR(Tabla3[[#This Row],[% PRODUCTO]]+Tabla3[[#This Row],[% LÍNEA]]," ")</f>
        <v>0</v>
      </c>
      <c r="R4689" s="53">
        <f>Tabla3[[#This Row],[OCULTAR3]]</f>
        <v>5.5</v>
      </c>
      <c r="S4689" s="53">
        <f>Tabla3[[#This Row],[PRECIO SIN %]]-Tabla3[[#This Row],[PRECIO SIN %]]*10%</f>
        <v>4.95</v>
      </c>
      <c r="T4689" s="80">
        <f>(Tabla3[[#This Row],[PRECIO CON DESCT.]]-(Tabla3[[#This Row],[PRECIO CON DESCT.]]*$T$6))</f>
        <v>3.1185</v>
      </c>
      <c r="U4689" s="96"/>
      <c r="V4689" s="94">
        <f>Tabla3[[#This Row],[PRECIO %      en $]]*Tabla3[[#This Row],[PEDIDO ]]</f>
        <v>0</v>
      </c>
      <c r="W4689" s="57">
        <f>Tabla3[[#This Row],[PRECIO CON DESCT.]]*Tabla3[[#This Row],[PEDIDO ]]</f>
        <v>0</v>
      </c>
      <c r="X4689" s="58">
        <f>Tabla3[[#This Row],[PRECIO SIN %]]*Tabla3[[#This Row],[PEDIDO ]]</f>
        <v>0</v>
      </c>
    </row>
    <row r="4690" spans="1:24" ht="33" customHeight="1" x14ac:dyDescent="0.4">
      <c r="A4690" s="124">
        <v>7592946001768</v>
      </c>
      <c r="B4690" s="51" t="s">
        <v>516</v>
      </c>
      <c r="C4690" s="51" t="s">
        <v>518</v>
      </c>
      <c r="D46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90" s="118" t="s">
        <v>5152</v>
      </c>
      <c r="F4690" s="75" t="s">
        <v>537</v>
      </c>
      <c r="G46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90" s="77">
        <v>48</v>
      </c>
      <c r="J4690" s="52">
        <v>10.98889</v>
      </c>
      <c r="K4690" s="53">
        <f>Tabla3[[#This Row],[PRECIOS]]-Tabla3[[#This Row],[PRECIOS]]*10%</f>
        <v>9.8900009999999998</v>
      </c>
      <c r="L4690" s="101"/>
      <c r="M4690" s="54"/>
      <c r="N4690" s="55">
        <f>IFERROR(Tabla3[[#This Row],[PRECIOS]]-Tabla3[[#This Row],[PRECIOS]]*Tabla3[[#This Row],[% PRODUCTO]]," ")</f>
        <v>10.98889</v>
      </c>
      <c r="O4690" s="54"/>
      <c r="P4690" s="55">
        <f>IFERROR(Tabla3[[#This Row],[OCULTAR2]]-Tabla3[[#This Row],[OCULTAR2]]*Tabla3[[#This Row],[% LÍNEA]]," ")</f>
        <v>10.98889</v>
      </c>
      <c r="Q4690" s="56">
        <f>IFERROR(Tabla3[[#This Row],[% PRODUCTO]]+Tabla3[[#This Row],[% LÍNEA]]," ")</f>
        <v>0</v>
      </c>
      <c r="R4690" s="53">
        <f>Tabla3[[#This Row],[OCULTAR3]]</f>
        <v>10.98889</v>
      </c>
      <c r="S4690" s="53">
        <f>Tabla3[[#This Row],[PRECIO SIN %]]-Tabla3[[#This Row],[PRECIO SIN %]]*10%</f>
        <v>9.8900009999999998</v>
      </c>
      <c r="T4690" s="80">
        <f>(Tabla3[[#This Row],[PRECIO CON DESCT.]]-(Tabla3[[#This Row],[PRECIO CON DESCT.]]*$T$6))</f>
        <v>6.2307006299999994</v>
      </c>
      <c r="U4690" s="96"/>
      <c r="V4690" s="94">
        <f>Tabla3[[#This Row],[PRECIO %      en $]]*Tabla3[[#This Row],[PEDIDO ]]</f>
        <v>0</v>
      </c>
      <c r="W4690" s="57">
        <f>Tabla3[[#This Row],[PRECIO CON DESCT.]]*Tabla3[[#This Row],[PEDIDO ]]</f>
        <v>0</v>
      </c>
      <c r="X4690" s="58">
        <f>Tabla3[[#This Row],[PRECIO SIN %]]*Tabla3[[#This Row],[PEDIDO ]]</f>
        <v>0</v>
      </c>
    </row>
    <row r="4691" spans="1:24" ht="33" customHeight="1" x14ac:dyDescent="0.4">
      <c r="A4691" s="125">
        <v>7592710005763</v>
      </c>
      <c r="B4691" s="59" t="s">
        <v>516</v>
      </c>
      <c r="C4691" s="59" t="s">
        <v>432</v>
      </c>
      <c r="D46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691" s="119" t="s">
        <v>5153</v>
      </c>
      <c r="F4691" s="76" t="s">
        <v>537</v>
      </c>
      <c r="G46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691" s="78">
        <v>47</v>
      </c>
      <c r="J4691" s="52">
        <v>8.11111</v>
      </c>
      <c r="K4691" s="60">
        <f>Tabla3[[#This Row],[PRECIOS]]-Tabla3[[#This Row],[PRECIOS]]*10%</f>
        <v>7.2999989999999997</v>
      </c>
      <c r="L4691" s="101" t="s">
        <v>5327</v>
      </c>
      <c r="M4691" s="61"/>
      <c r="N4691" s="55">
        <f>IFERROR(Tabla3[[#This Row],[PRECIOS]]-Tabla3[[#This Row],[PRECIOS]]*Tabla3[[#This Row],[% PRODUCTO]]," ")</f>
        <v>8.11111</v>
      </c>
      <c r="O4691" s="61"/>
      <c r="P4691" s="55">
        <f>IFERROR(Tabla3[[#This Row],[OCULTAR2]]-Tabla3[[#This Row],[OCULTAR2]]*Tabla3[[#This Row],[% LÍNEA]]," ")</f>
        <v>8.11111</v>
      </c>
      <c r="Q4691" s="56">
        <f>IFERROR(Tabla3[[#This Row],[% PRODUCTO]]+Tabla3[[#This Row],[% LÍNEA]]," ")</f>
        <v>0</v>
      </c>
      <c r="R4691" s="60">
        <f>Tabla3[[#This Row],[OCULTAR3]]</f>
        <v>8.11111</v>
      </c>
      <c r="S4691" s="60">
        <f>Tabla3[[#This Row],[PRECIO SIN %]]-Tabla3[[#This Row],[PRECIO SIN %]]*10%</f>
        <v>7.2999989999999997</v>
      </c>
      <c r="T4691" s="80">
        <f>(Tabla3[[#This Row],[PRECIO CON DESCT.]]-(Tabla3[[#This Row],[PRECIO CON DESCT.]]*$T$6))</f>
        <v>4.5989993699999996</v>
      </c>
      <c r="U4691" s="96"/>
      <c r="V4691" s="94">
        <f>Tabla3[[#This Row],[PRECIO %      en $]]*Tabla3[[#This Row],[PEDIDO ]]</f>
        <v>0</v>
      </c>
      <c r="W4691" s="57">
        <f>Tabla3[[#This Row],[PRECIO CON DESCT.]]*Tabla3[[#This Row],[PEDIDO ]]</f>
        <v>0</v>
      </c>
      <c r="X4691" s="58">
        <f>Tabla3[[#This Row],[PRECIO SIN %]]*Tabla3[[#This Row],[PEDIDO ]]</f>
        <v>0</v>
      </c>
    </row>
    <row r="4692" spans="1:24" ht="33" customHeight="1" x14ac:dyDescent="0.4">
      <c r="A4692" s="124">
        <v>7592074003047</v>
      </c>
      <c r="B4692" s="51" t="s">
        <v>516</v>
      </c>
      <c r="C4692" s="51" t="s">
        <v>313</v>
      </c>
      <c r="D46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92" s="118" t="s">
        <v>5154</v>
      </c>
      <c r="F4692" s="75" t="s">
        <v>537</v>
      </c>
      <c r="G46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92" s="77">
        <v>180</v>
      </c>
      <c r="J4692" s="52">
        <v>6.88889</v>
      </c>
      <c r="K4692" s="53">
        <f>Tabla3[[#This Row],[PRECIOS]]-Tabla3[[#This Row],[PRECIOS]]*10%</f>
        <v>6.2000010000000003</v>
      </c>
      <c r="L4692" s="101"/>
      <c r="M4692" s="54"/>
      <c r="N4692" s="55">
        <f>IFERROR(Tabla3[[#This Row],[PRECIOS]]-Tabla3[[#This Row],[PRECIOS]]*Tabla3[[#This Row],[% PRODUCTO]]," ")</f>
        <v>6.88889</v>
      </c>
      <c r="O4692" s="54"/>
      <c r="P4692" s="55">
        <f>IFERROR(Tabla3[[#This Row],[OCULTAR2]]-Tabla3[[#This Row],[OCULTAR2]]*Tabla3[[#This Row],[% LÍNEA]]," ")</f>
        <v>6.88889</v>
      </c>
      <c r="Q4692" s="56">
        <f>IFERROR(Tabla3[[#This Row],[% PRODUCTO]]+Tabla3[[#This Row],[% LÍNEA]]," ")</f>
        <v>0</v>
      </c>
      <c r="R4692" s="53">
        <f>Tabla3[[#This Row],[OCULTAR3]]</f>
        <v>6.88889</v>
      </c>
      <c r="S4692" s="53">
        <f>Tabla3[[#This Row],[PRECIO SIN %]]-Tabla3[[#This Row],[PRECIO SIN %]]*10%</f>
        <v>6.2000010000000003</v>
      </c>
      <c r="T4692" s="80">
        <f>(Tabla3[[#This Row],[PRECIO CON DESCT.]]-(Tabla3[[#This Row],[PRECIO CON DESCT.]]*$T$6))</f>
        <v>3.9060006300000003</v>
      </c>
      <c r="U4692" s="96"/>
      <c r="V4692" s="94">
        <f>Tabla3[[#This Row],[PRECIO %      en $]]*Tabla3[[#This Row],[PEDIDO ]]</f>
        <v>0</v>
      </c>
      <c r="W4692" s="57">
        <f>Tabla3[[#This Row],[PRECIO CON DESCT.]]*Tabla3[[#This Row],[PEDIDO ]]</f>
        <v>0</v>
      </c>
      <c r="X4692" s="58">
        <f>Tabla3[[#This Row],[PRECIO SIN %]]*Tabla3[[#This Row],[PEDIDO ]]</f>
        <v>0</v>
      </c>
    </row>
    <row r="4693" spans="1:24" ht="33" customHeight="1" x14ac:dyDescent="0.4">
      <c r="A4693" s="124">
        <v>7592710005350</v>
      </c>
      <c r="B4693" s="51" t="s">
        <v>516</v>
      </c>
      <c r="C4693" s="51" t="s">
        <v>432</v>
      </c>
      <c r="D46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93" s="118" t="s">
        <v>5155</v>
      </c>
      <c r="F4693" s="75" t="s">
        <v>537</v>
      </c>
      <c r="G46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93" s="77">
        <v>80</v>
      </c>
      <c r="J4693" s="52">
        <v>7.3444399999999996</v>
      </c>
      <c r="K4693" s="53">
        <f>Tabla3[[#This Row],[PRECIOS]]-Tabla3[[#This Row],[PRECIOS]]*10%</f>
        <v>6.6099959999999998</v>
      </c>
      <c r="L4693" s="101"/>
      <c r="M4693" s="54"/>
      <c r="N4693" s="55">
        <f>IFERROR(Tabla3[[#This Row],[PRECIOS]]-Tabla3[[#This Row],[PRECIOS]]*Tabla3[[#This Row],[% PRODUCTO]]," ")</f>
        <v>7.3444399999999996</v>
      </c>
      <c r="O4693" s="54"/>
      <c r="P4693" s="55">
        <f>IFERROR(Tabla3[[#This Row],[OCULTAR2]]-Tabla3[[#This Row],[OCULTAR2]]*Tabla3[[#This Row],[% LÍNEA]]," ")</f>
        <v>7.3444399999999996</v>
      </c>
      <c r="Q4693" s="56">
        <f>IFERROR(Tabla3[[#This Row],[% PRODUCTO]]+Tabla3[[#This Row],[% LÍNEA]]," ")</f>
        <v>0</v>
      </c>
      <c r="R4693" s="53">
        <f>Tabla3[[#This Row],[OCULTAR3]]</f>
        <v>7.3444399999999996</v>
      </c>
      <c r="S4693" s="53">
        <f>Tabla3[[#This Row],[PRECIO SIN %]]-Tabla3[[#This Row],[PRECIO SIN %]]*10%</f>
        <v>6.6099959999999998</v>
      </c>
      <c r="T4693" s="80">
        <f>(Tabla3[[#This Row],[PRECIO CON DESCT.]]-(Tabla3[[#This Row],[PRECIO CON DESCT.]]*$T$6))</f>
        <v>4.1642974800000001</v>
      </c>
      <c r="U4693" s="96"/>
      <c r="V4693" s="94">
        <f>Tabla3[[#This Row],[PRECIO %      en $]]*Tabla3[[#This Row],[PEDIDO ]]</f>
        <v>0</v>
      </c>
      <c r="W4693" s="57">
        <f>Tabla3[[#This Row],[PRECIO CON DESCT.]]*Tabla3[[#This Row],[PEDIDO ]]</f>
        <v>0</v>
      </c>
      <c r="X4693" s="58">
        <f>Tabla3[[#This Row],[PRECIO SIN %]]*Tabla3[[#This Row],[PEDIDO ]]</f>
        <v>0</v>
      </c>
    </row>
    <row r="4694" spans="1:24" ht="33" customHeight="1" x14ac:dyDescent="0.4">
      <c r="A4694" s="125">
        <v>7599700000227</v>
      </c>
      <c r="B4694" s="59" t="s">
        <v>516</v>
      </c>
      <c r="C4694" s="59" t="s">
        <v>51</v>
      </c>
      <c r="D46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694" s="119" t="s">
        <v>5156</v>
      </c>
      <c r="F4694" s="76" t="s">
        <v>537</v>
      </c>
      <c r="G46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694" s="78">
        <v>79</v>
      </c>
      <c r="J4694" s="52">
        <v>9.3444400000000005</v>
      </c>
      <c r="K4694" s="60">
        <f>Tabla3[[#This Row],[PRECIOS]]-Tabla3[[#This Row],[PRECIOS]]*10%</f>
        <v>8.4099959999999996</v>
      </c>
      <c r="L4694" s="101" t="s">
        <v>5327</v>
      </c>
      <c r="M4694" s="61"/>
      <c r="N4694" s="55">
        <f>IFERROR(Tabla3[[#This Row],[PRECIOS]]-Tabla3[[#This Row],[PRECIOS]]*Tabla3[[#This Row],[% PRODUCTO]]," ")</f>
        <v>9.3444400000000005</v>
      </c>
      <c r="O4694" s="61"/>
      <c r="P4694" s="55">
        <f>IFERROR(Tabla3[[#This Row],[OCULTAR2]]-Tabla3[[#This Row],[OCULTAR2]]*Tabla3[[#This Row],[% LÍNEA]]," ")</f>
        <v>9.3444400000000005</v>
      </c>
      <c r="Q4694" s="56">
        <f>IFERROR(Tabla3[[#This Row],[% PRODUCTO]]+Tabla3[[#This Row],[% LÍNEA]]," ")</f>
        <v>0</v>
      </c>
      <c r="R4694" s="60">
        <f>Tabla3[[#This Row],[OCULTAR3]]</f>
        <v>9.3444400000000005</v>
      </c>
      <c r="S4694" s="60">
        <f>Tabla3[[#This Row],[PRECIO SIN %]]-Tabla3[[#This Row],[PRECIO SIN %]]*10%</f>
        <v>8.4099959999999996</v>
      </c>
      <c r="T4694" s="80">
        <f>(Tabla3[[#This Row],[PRECIO CON DESCT.]]-(Tabla3[[#This Row],[PRECIO CON DESCT.]]*$T$6))</f>
        <v>5.2982974799999996</v>
      </c>
      <c r="U4694" s="96"/>
      <c r="V4694" s="94">
        <f>Tabla3[[#This Row],[PRECIO %      en $]]*Tabla3[[#This Row],[PEDIDO ]]</f>
        <v>0</v>
      </c>
      <c r="W4694" s="57">
        <f>Tabla3[[#This Row],[PRECIO CON DESCT.]]*Tabla3[[#This Row],[PEDIDO ]]</f>
        <v>0</v>
      </c>
      <c r="X4694" s="58">
        <f>Tabla3[[#This Row],[PRECIO SIN %]]*Tabla3[[#This Row],[PEDIDO ]]</f>
        <v>0</v>
      </c>
    </row>
    <row r="4695" spans="1:24" ht="33" customHeight="1" x14ac:dyDescent="0.4">
      <c r="A4695" s="124">
        <v>7599700000210</v>
      </c>
      <c r="B4695" s="51" t="s">
        <v>516</v>
      </c>
      <c r="C4695" s="51" t="s">
        <v>51</v>
      </c>
      <c r="D46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95" s="118" t="s">
        <v>5157</v>
      </c>
      <c r="F4695" s="75" t="s">
        <v>537</v>
      </c>
      <c r="G46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95" s="77">
        <v>346</v>
      </c>
      <c r="J4695" s="52">
        <v>6.2777799999999999</v>
      </c>
      <c r="K4695" s="53">
        <f>Tabla3[[#This Row],[PRECIOS]]-Tabla3[[#This Row],[PRECIOS]]*10%</f>
        <v>5.6500019999999997</v>
      </c>
      <c r="L4695" s="101"/>
      <c r="M4695" s="54"/>
      <c r="N4695" s="55">
        <f>IFERROR(Tabla3[[#This Row],[PRECIOS]]-Tabla3[[#This Row],[PRECIOS]]*Tabla3[[#This Row],[% PRODUCTO]]," ")</f>
        <v>6.2777799999999999</v>
      </c>
      <c r="O4695" s="54"/>
      <c r="P4695" s="55">
        <f>IFERROR(Tabla3[[#This Row],[OCULTAR2]]-Tabla3[[#This Row],[OCULTAR2]]*Tabla3[[#This Row],[% LÍNEA]]," ")</f>
        <v>6.2777799999999999</v>
      </c>
      <c r="Q4695" s="56">
        <f>IFERROR(Tabla3[[#This Row],[% PRODUCTO]]+Tabla3[[#This Row],[% LÍNEA]]," ")</f>
        <v>0</v>
      </c>
      <c r="R4695" s="53">
        <f>Tabla3[[#This Row],[OCULTAR3]]</f>
        <v>6.2777799999999999</v>
      </c>
      <c r="S4695" s="53">
        <f>Tabla3[[#This Row],[PRECIO SIN %]]-Tabla3[[#This Row],[PRECIO SIN %]]*10%</f>
        <v>5.6500019999999997</v>
      </c>
      <c r="T4695" s="80">
        <f>(Tabla3[[#This Row],[PRECIO CON DESCT.]]-(Tabla3[[#This Row],[PRECIO CON DESCT.]]*$T$6))</f>
        <v>3.5595012599999998</v>
      </c>
      <c r="U4695" s="96"/>
      <c r="V4695" s="94">
        <f>Tabla3[[#This Row],[PRECIO %      en $]]*Tabla3[[#This Row],[PEDIDO ]]</f>
        <v>0</v>
      </c>
      <c r="W4695" s="57">
        <f>Tabla3[[#This Row],[PRECIO CON DESCT.]]*Tabla3[[#This Row],[PEDIDO ]]</f>
        <v>0</v>
      </c>
      <c r="X4695" s="58">
        <f>Tabla3[[#This Row],[PRECIO SIN %]]*Tabla3[[#This Row],[PEDIDO ]]</f>
        <v>0</v>
      </c>
    </row>
    <row r="4696" spans="1:24" ht="33" customHeight="1" x14ac:dyDescent="0.4">
      <c r="A4696" s="124">
        <v>7592710005008</v>
      </c>
      <c r="B4696" s="51" t="s">
        <v>516</v>
      </c>
      <c r="C4696" s="51" t="s">
        <v>432</v>
      </c>
      <c r="D46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96" s="118" t="s">
        <v>5158</v>
      </c>
      <c r="F4696" s="75" t="s">
        <v>537</v>
      </c>
      <c r="G46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96" s="77">
        <v>46</v>
      </c>
      <c r="J4696" s="52">
        <v>7.4111099999999999</v>
      </c>
      <c r="K4696" s="53">
        <f>Tabla3[[#This Row],[PRECIOS]]-Tabla3[[#This Row],[PRECIOS]]*10%</f>
        <v>6.6699989999999998</v>
      </c>
      <c r="L4696" s="101"/>
      <c r="M4696" s="54"/>
      <c r="N4696" s="55">
        <f>IFERROR(Tabla3[[#This Row],[PRECIOS]]-Tabla3[[#This Row],[PRECIOS]]*Tabla3[[#This Row],[% PRODUCTO]]," ")</f>
        <v>7.4111099999999999</v>
      </c>
      <c r="O4696" s="54"/>
      <c r="P4696" s="55">
        <f>IFERROR(Tabla3[[#This Row],[OCULTAR2]]-Tabla3[[#This Row],[OCULTAR2]]*Tabla3[[#This Row],[% LÍNEA]]," ")</f>
        <v>7.4111099999999999</v>
      </c>
      <c r="Q4696" s="56">
        <f>IFERROR(Tabla3[[#This Row],[% PRODUCTO]]+Tabla3[[#This Row],[% LÍNEA]]," ")</f>
        <v>0</v>
      </c>
      <c r="R4696" s="53">
        <f>Tabla3[[#This Row],[OCULTAR3]]</f>
        <v>7.4111099999999999</v>
      </c>
      <c r="S4696" s="53">
        <f>Tabla3[[#This Row],[PRECIO SIN %]]-Tabla3[[#This Row],[PRECIO SIN %]]*10%</f>
        <v>6.6699989999999998</v>
      </c>
      <c r="T4696" s="80">
        <f>(Tabla3[[#This Row],[PRECIO CON DESCT.]]-(Tabla3[[#This Row],[PRECIO CON DESCT.]]*$T$6))</f>
        <v>4.20209937</v>
      </c>
      <c r="U4696" s="96"/>
      <c r="V4696" s="94">
        <f>Tabla3[[#This Row],[PRECIO %      en $]]*Tabla3[[#This Row],[PEDIDO ]]</f>
        <v>0</v>
      </c>
      <c r="W4696" s="57">
        <f>Tabla3[[#This Row],[PRECIO CON DESCT.]]*Tabla3[[#This Row],[PEDIDO ]]</f>
        <v>0</v>
      </c>
      <c r="X4696" s="58">
        <f>Tabla3[[#This Row],[PRECIO SIN %]]*Tabla3[[#This Row],[PEDIDO ]]</f>
        <v>0</v>
      </c>
    </row>
    <row r="4697" spans="1:24" ht="33" customHeight="1" x14ac:dyDescent="0.4">
      <c r="A4697" s="125">
        <v>714439705466</v>
      </c>
      <c r="B4697" s="59" t="s">
        <v>516</v>
      </c>
      <c r="C4697" s="59" t="s">
        <v>517</v>
      </c>
      <c r="D46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97" s="119" t="s">
        <v>5159</v>
      </c>
      <c r="F4697" s="76" t="s">
        <v>537</v>
      </c>
      <c r="G46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97" s="78">
        <v>26</v>
      </c>
      <c r="J4697" s="52">
        <v>10.144439999999999</v>
      </c>
      <c r="K4697" s="60">
        <f>Tabla3[[#This Row],[PRECIOS]]-Tabla3[[#This Row],[PRECIOS]]*10%</f>
        <v>9.1299960000000002</v>
      </c>
      <c r="L4697" s="101"/>
      <c r="M4697" s="61"/>
      <c r="N4697" s="55">
        <f>IFERROR(Tabla3[[#This Row],[PRECIOS]]-Tabla3[[#This Row],[PRECIOS]]*Tabla3[[#This Row],[% PRODUCTO]]," ")</f>
        <v>10.144439999999999</v>
      </c>
      <c r="O4697" s="61"/>
      <c r="P4697" s="55">
        <f>IFERROR(Tabla3[[#This Row],[OCULTAR2]]-Tabla3[[#This Row],[OCULTAR2]]*Tabla3[[#This Row],[% LÍNEA]]," ")</f>
        <v>10.144439999999999</v>
      </c>
      <c r="Q4697" s="56">
        <f>IFERROR(Tabla3[[#This Row],[% PRODUCTO]]+Tabla3[[#This Row],[% LÍNEA]]," ")</f>
        <v>0</v>
      </c>
      <c r="R4697" s="60">
        <f>Tabla3[[#This Row],[OCULTAR3]]</f>
        <v>10.144439999999999</v>
      </c>
      <c r="S4697" s="60">
        <f>Tabla3[[#This Row],[PRECIO SIN %]]-Tabla3[[#This Row],[PRECIO SIN %]]*10%</f>
        <v>9.1299960000000002</v>
      </c>
      <c r="T4697" s="80">
        <f>(Tabla3[[#This Row],[PRECIO CON DESCT.]]-(Tabla3[[#This Row],[PRECIO CON DESCT.]]*$T$6))</f>
        <v>5.7518974800000002</v>
      </c>
      <c r="U4697" s="96"/>
      <c r="V4697" s="94">
        <f>Tabla3[[#This Row],[PRECIO %      en $]]*Tabla3[[#This Row],[PEDIDO ]]</f>
        <v>0</v>
      </c>
      <c r="W4697" s="57">
        <f>Tabla3[[#This Row],[PRECIO CON DESCT.]]*Tabla3[[#This Row],[PEDIDO ]]</f>
        <v>0</v>
      </c>
      <c r="X4697" s="58">
        <f>Tabla3[[#This Row],[PRECIO SIN %]]*Tabla3[[#This Row],[PEDIDO ]]</f>
        <v>0</v>
      </c>
    </row>
    <row r="4698" spans="1:24" ht="33" customHeight="1" x14ac:dyDescent="0.4">
      <c r="A4698" s="124">
        <v>7592710005626</v>
      </c>
      <c r="B4698" s="51" t="s">
        <v>516</v>
      </c>
      <c r="C4698" s="51" t="s">
        <v>214</v>
      </c>
      <c r="D46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98" s="118" t="s">
        <v>5160</v>
      </c>
      <c r="F4698" s="75" t="s">
        <v>537</v>
      </c>
      <c r="G46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98" s="77">
        <v>27</v>
      </c>
      <c r="J4698" s="52">
        <v>10.39</v>
      </c>
      <c r="K4698" s="53">
        <f>Tabla3[[#This Row],[PRECIOS]]-Tabla3[[#This Row],[PRECIOS]]*10%</f>
        <v>9.3510000000000009</v>
      </c>
      <c r="L4698" s="101"/>
      <c r="M4698" s="54"/>
      <c r="N4698" s="55">
        <f>IFERROR(Tabla3[[#This Row],[PRECIOS]]-Tabla3[[#This Row],[PRECIOS]]*Tabla3[[#This Row],[% PRODUCTO]]," ")</f>
        <v>10.39</v>
      </c>
      <c r="O4698" s="54"/>
      <c r="P4698" s="55">
        <f>IFERROR(Tabla3[[#This Row],[OCULTAR2]]-Tabla3[[#This Row],[OCULTAR2]]*Tabla3[[#This Row],[% LÍNEA]]," ")</f>
        <v>10.39</v>
      </c>
      <c r="Q4698" s="56">
        <f>IFERROR(Tabla3[[#This Row],[% PRODUCTO]]+Tabla3[[#This Row],[% LÍNEA]]," ")</f>
        <v>0</v>
      </c>
      <c r="R4698" s="53">
        <f>Tabla3[[#This Row],[OCULTAR3]]</f>
        <v>10.39</v>
      </c>
      <c r="S4698" s="53">
        <f>Tabla3[[#This Row],[PRECIO SIN %]]-Tabla3[[#This Row],[PRECIO SIN %]]*10%</f>
        <v>9.3510000000000009</v>
      </c>
      <c r="T4698" s="80">
        <f>(Tabla3[[#This Row],[PRECIO CON DESCT.]]-(Tabla3[[#This Row],[PRECIO CON DESCT.]]*$T$6))</f>
        <v>5.8911300000000004</v>
      </c>
      <c r="U4698" s="96"/>
      <c r="V4698" s="94">
        <f>Tabla3[[#This Row],[PRECIO %      en $]]*Tabla3[[#This Row],[PEDIDO ]]</f>
        <v>0</v>
      </c>
      <c r="W4698" s="57">
        <f>Tabla3[[#This Row],[PRECIO CON DESCT.]]*Tabla3[[#This Row],[PEDIDO ]]</f>
        <v>0</v>
      </c>
      <c r="X4698" s="58">
        <f>Tabla3[[#This Row],[PRECIO SIN %]]*Tabla3[[#This Row],[PEDIDO ]]</f>
        <v>0</v>
      </c>
    </row>
    <row r="4699" spans="1:24" ht="33" customHeight="1" x14ac:dyDescent="0.4">
      <c r="A4699" s="124">
        <v>7592430002639</v>
      </c>
      <c r="B4699" s="51" t="s">
        <v>516</v>
      </c>
      <c r="C4699" s="51" t="s">
        <v>484</v>
      </c>
      <c r="D46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699" s="118" t="s">
        <v>5161</v>
      </c>
      <c r="F4699" s="75" t="s">
        <v>537</v>
      </c>
      <c r="G46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6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699" s="77">
        <v>153</v>
      </c>
      <c r="J4699" s="52">
        <v>6.2888900000000003</v>
      </c>
      <c r="K4699" s="53">
        <f>Tabla3[[#This Row],[PRECIOS]]-Tabla3[[#This Row],[PRECIOS]]*10%</f>
        <v>5.6600010000000003</v>
      </c>
      <c r="L4699" s="101"/>
      <c r="M4699" s="54"/>
      <c r="N4699" s="55">
        <f>IFERROR(Tabla3[[#This Row],[PRECIOS]]-Tabla3[[#This Row],[PRECIOS]]*Tabla3[[#This Row],[% PRODUCTO]]," ")</f>
        <v>6.2888900000000003</v>
      </c>
      <c r="O4699" s="54"/>
      <c r="P4699" s="55">
        <f>IFERROR(Tabla3[[#This Row],[OCULTAR2]]-Tabla3[[#This Row],[OCULTAR2]]*Tabla3[[#This Row],[% LÍNEA]]," ")</f>
        <v>6.2888900000000003</v>
      </c>
      <c r="Q4699" s="56">
        <f>IFERROR(Tabla3[[#This Row],[% PRODUCTO]]+Tabla3[[#This Row],[% LÍNEA]]," ")</f>
        <v>0</v>
      </c>
      <c r="R4699" s="53">
        <f>Tabla3[[#This Row],[OCULTAR3]]</f>
        <v>6.2888900000000003</v>
      </c>
      <c r="S4699" s="53">
        <f>Tabla3[[#This Row],[PRECIO SIN %]]-Tabla3[[#This Row],[PRECIO SIN %]]*10%</f>
        <v>5.6600010000000003</v>
      </c>
      <c r="T4699" s="80">
        <f>(Tabla3[[#This Row],[PRECIO CON DESCT.]]-(Tabla3[[#This Row],[PRECIO CON DESCT.]]*$T$6))</f>
        <v>3.56580063</v>
      </c>
      <c r="U4699" s="96"/>
      <c r="V4699" s="94">
        <f>Tabla3[[#This Row],[PRECIO %      en $]]*Tabla3[[#This Row],[PEDIDO ]]</f>
        <v>0</v>
      </c>
      <c r="W4699" s="57">
        <f>Tabla3[[#This Row],[PRECIO CON DESCT.]]*Tabla3[[#This Row],[PEDIDO ]]</f>
        <v>0</v>
      </c>
      <c r="X4699" s="58">
        <f>Tabla3[[#This Row],[PRECIO SIN %]]*Tabla3[[#This Row],[PEDIDO ]]</f>
        <v>0</v>
      </c>
    </row>
    <row r="4700" spans="1:24" ht="33" customHeight="1" x14ac:dyDescent="0.4">
      <c r="A4700" s="125">
        <v>7597134001094</v>
      </c>
      <c r="B4700" s="59" t="s">
        <v>516</v>
      </c>
      <c r="C4700" s="59" t="s">
        <v>426</v>
      </c>
      <c r="D47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700" s="119" t="s">
        <v>5162</v>
      </c>
      <c r="F4700" s="76" t="s">
        <v>537</v>
      </c>
      <c r="G47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700" s="78">
        <v>302</v>
      </c>
      <c r="J4700" s="52">
        <v>8.6888900000000007</v>
      </c>
      <c r="K4700" s="60">
        <f>Tabla3[[#This Row],[PRECIOS]]-Tabla3[[#This Row],[PRECIOS]]*10%</f>
        <v>7.8200010000000004</v>
      </c>
      <c r="L4700" s="101" t="s">
        <v>5327</v>
      </c>
      <c r="M4700" s="61"/>
      <c r="N4700" s="55">
        <f>IFERROR(Tabla3[[#This Row],[PRECIOS]]-Tabla3[[#This Row],[PRECIOS]]*Tabla3[[#This Row],[% PRODUCTO]]," ")</f>
        <v>8.6888900000000007</v>
      </c>
      <c r="O4700" s="61"/>
      <c r="P4700" s="55">
        <f>IFERROR(Tabla3[[#This Row],[OCULTAR2]]-Tabla3[[#This Row],[OCULTAR2]]*Tabla3[[#This Row],[% LÍNEA]]," ")</f>
        <v>8.6888900000000007</v>
      </c>
      <c r="Q4700" s="56">
        <f>IFERROR(Tabla3[[#This Row],[% PRODUCTO]]+Tabla3[[#This Row],[% LÍNEA]]," ")</f>
        <v>0</v>
      </c>
      <c r="R4700" s="60">
        <f>Tabla3[[#This Row],[OCULTAR3]]</f>
        <v>8.6888900000000007</v>
      </c>
      <c r="S4700" s="60">
        <f>Tabla3[[#This Row],[PRECIO SIN %]]-Tabla3[[#This Row],[PRECIO SIN %]]*10%</f>
        <v>7.8200010000000004</v>
      </c>
      <c r="T4700" s="80">
        <f>(Tabla3[[#This Row],[PRECIO CON DESCT.]]-(Tabla3[[#This Row],[PRECIO CON DESCT.]]*$T$6))</f>
        <v>4.9266006300000003</v>
      </c>
      <c r="U4700" s="96"/>
      <c r="V4700" s="94">
        <f>Tabla3[[#This Row],[PRECIO %      en $]]*Tabla3[[#This Row],[PEDIDO ]]</f>
        <v>0</v>
      </c>
      <c r="W4700" s="57">
        <f>Tabla3[[#This Row],[PRECIO CON DESCT.]]*Tabla3[[#This Row],[PEDIDO ]]</f>
        <v>0</v>
      </c>
      <c r="X4700" s="58">
        <f>Tabla3[[#This Row],[PRECIO SIN %]]*Tabla3[[#This Row],[PEDIDO ]]</f>
        <v>0</v>
      </c>
    </row>
    <row r="4701" spans="1:24" ht="33" customHeight="1" x14ac:dyDescent="0.4">
      <c r="A4701" s="124">
        <v>7592710005374</v>
      </c>
      <c r="B4701" s="51" t="s">
        <v>516</v>
      </c>
      <c r="C4701" s="51" t="s">
        <v>432</v>
      </c>
      <c r="D47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01" s="118" t="s">
        <v>5163</v>
      </c>
      <c r="F4701" s="75" t="s">
        <v>537</v>
      </c>
      <c r="G47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01" s="77">
        <v>93</v>
      </c>
      <c r="J4701" s="52">
        <v>7.3444399999999996</v>
      </c>
      <c r="K4701" s="53">
        <f>Tabla3[[#This Row],[PRECIOS]]-Tabla3[[#This Row],[PRECIOS]]*10%</f>
        <v>6.6099959999999998</v>
      </c>
      <c r="L4701" s="101"/>
      <c r="M4701" s="54"/>
      <c r="N4701" s="55">
        <f>IFERROR(Tabla3[[#This Row],[PRECIOS]]-Tabla3[[#This Row],[PRECIOS]]*Tabla3[[#This Row],[% PRODUCTO]]," ")</f>
        <v>7.3444399999999996</v>
      </c>
      <c r="O4701" s="54"/>
      <c r="P4701" s="55">
        <f>IFERROR(Tabla3[[#This Row],[OCULTAR2]]-Tabla3[[#This Row],[OCULTAR2]]*Tabla3[[#This Row],[% LÍNEA]]," ")</f>
        <v>7.3444399999999996</v>
      </c>
      <c r="Q4701" s="56">
        <f>IFERROR(Tabla3[[#This Row],[% PRODUCTO]]+Tabla3[[#This Row],[% LÍNEA]]," ")</f>
        <v>0</v>
      </c>
      <c r="R4701" s="53">
        <f>Tabla3[[#This Row],[OCULTAR3]]</f>
        <v>7.3444399999999996</v>
      </c>
      <c r="S4701" s="53">
        <f>Tabla3[[#This Row],[PRECIO SIN %]]-Tabla3[[#This Row],[PRECIO SIN %]]*10%</f>
        <v>6.6099959999999998</v>
      </c>
      <c r="T4701" s="80">
        <f>(Tabla3[[#This Row],[PRECIO CON DESCT.]]-(Tabla3[[#This Row],[PRECIO CON DESCT.]]*$T$6))</f>
        <v>4.1642974800000001</v>
      </c>
      <c r="U4701" s="96"/>
      <c r="V4701" s="94">
        <f>Tabla3[[#This Row],[PRECIO %      en $]]*Tabla3[[#This Row],[PEDIDO ]]</f>
        <v>0</v>
      </c>
      <c r="W4701" s="57">
        <f>Tabla3[[#This Row],[PRECIO CON DESCT.]]*Tabla3[[#This Row],[PEDIDO ]]</f>
        <v>0</v>
      </c>
      <c r="X4701" s="58">
        <f>Tabla3[[#This Row],[PRECIO SIN %]]*Tabla3[[#This Row],[PEDIDO ]]</f>
        <v>0</v>
      </c>
    </row>
    <row r="4702" spans="1:24" ht="33" customHeight="1" x14ac:dyDescent="0.4">
      <c r="A4702" s="124">
        <v>7592074004891</v>
      </c>
      <c r="B4702" s="51" t="s">
        <v>516</v>
      </c>
      <c r="C4702" s="51" t="s">
        <v>313</v>
      </c>
      <c r="D47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02" s="118" t="s">
        <v>5164</v>
      </c>
      <c r="F4702" s="75" t="s">
        <v>537</v>
      </c>
      <c r="G47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02" s="77">
        <v>222</v>
      </c>
      <c r="J4702" s="52">
        <v>8.6222200000000004</v>
      </c>
      <c r="K4702" s="53">
        <f>Tabla3[[#This Row],[PRECIOS]]-Tabla3[[#This Row],[PRECIOS]]*10%</f>
        <v>7.7599980000000004</v>
      </c>
      <c r="L4702" s="101"/>
      <c r="M4702" s="54"/>
      <c r="N4702" s="55">
        <f>IFERROR(Tabla3[[#This Row],[PRECIOS]]-Tabla3[[#This Row],[PRECIOS]]*Tabla3[[#This Row],[% PRODUCTO]]," ")</f>
        <v>8.6222200000000004</v>
      </c>
      <c r="O4702" s="54"/>
      <c r="P4702" s="55">
        <f>IFERROR(Tabla3[[#This Row],[OCULTAR2]]-Tabla3[[#This Row],[OCULTAR2]]*Tabla3[[#This Row],[% LÍNEA]]," ")</f>
        <v>8.6222200000000004</v>
      </c>
      <c r="Q4702" s="56">
        <f>IFERROR(Tabla3[[#This Row],[% PRODUCTO]]+Tabla3[[#This Row],[% LÍNEA]]," ")</f>
        <v>0</v>
      </c>
      <c r="R4702" s="53">
        <f>Tabla3[[#This Row],[OCULTAR3]]</f>
        <v>8.6222200000000004</v>
      </c>
      <c r="S4702" s="53">
        <f>Tabla3[[#This Row],[PRECIO SIN %]]-Tabla3[[#This Row],[PRECIO SIN %]]*10%</f>
        <v>7.7599980000000004</v>
      </c>
      <c r="T4702" s="80">
        <f>(Tabla3[[#This Row],[PRECIO CON DESCT.]]-(Tabla3[[#This Row],[PRECIO CON DESCT.]]*$T$6))</f>
        <v>4.8887987400000004</v>
      </c>
      <c r="U4702" s="96"/>
      <c r="V4702" s="94">
        <f>Tabla3[[#This Row],[PRECIO %      en $]]*Tabla3[[#This Row],[PEDIDO ]]</f>
        <v>0</v>
      </c>
      <c r="W4702" s="57">
        <f>Tabla3[[#This Row],[PRECIO CON DESCT.]]*Tabla3[[#This Row],[PEDIDO ]]</f>
        <v>0</v>
      </c>
      <c r="X4702" s="58">
        <f>Tabla3[[#This Row],[PRECIO SIN %]]*Tabla3[[#This Row],[PEDIDO ]]</f>
        <v>0</v>
      </c>
    </row>
    <row r="4703" spans="1:24" ht="33" customHeight="1" x14ac:dyDescent="0.4">
      <c r="A4703" s="125">
        <v>7591616002944</v>
      </c>
      <c r="B4703" s="59" t="s">
        <v>516</v>
      </c>
      <c r="C4703" s="59" t="s">
        <v>198</v>
      </c>
      <c r="D47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03" s="119" t="s">
        <v>5165</v>
      </c>
      <c r="F4703" s="76" t="s">
        <v>537</v>
      </c>
      <c r="G47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03" s="78">
        <v>41</v>
      </c>
      <c r="J4703" s="52">
        <v>8.3222199999999997</v>
      </c>
      <c r="K4703" s="60">
        <f>Tabla3[[#This Row],[PRECIOS]]-Tabla3[[#This Row],[PRECIOS]]*10%</f>
        <v>7.4899979999999999</v>
      </c>
      <c r="L4703" s="101"/>
      <c r="M4703" s="61"/>
      <c r="N4703" s="55">
        <f>IFERROR(Tabla3[[#This Row],[PRECIOS]]-Tabla3[[#This Row],[PRECIOS]]*Tabla3[[#This Row],[% PRODUCTO]]," ")</f>
        <v>8.3222199999999997</v>
      </c>
      <c r="O4703" s="61"/>
      <c r="P4703" s="55">
        <f>IFERROR(Tabla3[[#This Row],[OCULTAR2]]-Tabla3[[#This Row],[OCULTAR2]]*Tabla3[[#This Row],[% LÍNEA]]," ")</f>
        <v>8.3222199999999997</v>
      </c>
      <c r="Q4703" s="56">
        <f>IFERROR(Tabla3[[#This Row],[% PRODUCTO]]+Tabla3[[#This Row],[% LÍNEA]]," ")</f>
        <v>0</v>
      </c>
      <c r="R4703" s="60">
        <f>Tabla3[[#This Row],[OCULTAR3]]</f>
        <v>8.3222199999999997</v>
      </c>
      <c r="S4703" s="60">
        <f>Tabla3[[#This Row],[PRECIO SIN %]]-Tabla3[[#This Row],[PRECIO SIN %]]*10%</f>
        <v>7.4899979999999999</v>
      </c>
      <c r="T4703" s="80">
        <f>(Tabla3[[#This Row],[PRECIO CON DESCT.]]-(Tabla3[[#This Row],[PRECIO CON DESCT.]]*$T$6))</f>
        <v>4.7186987399999998</v>
      </c>
      <c r="U4703" s="96"/>
      <c r="V4703" s="94">
        <f>Tabla3[[#This Row],[PRECIO %      en $]]*Tabla3[[#This Row],[PEDIDO ]]</f>
        <v>0</v>
      </c>
      <c r="W4703" s="57">
        <f>Tabla3[[#This Row],[PRECIO CON DESCT.]]*Tabla3[[#This Row],[PEDIDO ]]</f>
        <v>0</v>
      </c>
      <c r="X4703" s="58">
        <f>Tabla3[[#This Row],[PRECIO SIN %]]*Tabla3[[#This Row],[PEDIDO ]]</f>
        <v>0</v>
      </c>
    </row>
    <row r="4704" spans="1:24" ht="33" customHeight="1" x14ac:dyDescent="0.4">
      <c r="A4704" s="124">
        <v>7592074002927</v>
      </c>
      <c r="B4704" s="51" t="s">
        <v>516</v>
      </c>
      <c r="C4704" s="51" t="s">
        <v>313</v>
      </c>
      <c r="D47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04" s="118" t="s">
        <v>5166</v>
      </c>
      <c r="F4704" s="75" t="s">
        <v>537</v>
      </c>
      <c r="G47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04" s="77">
        <v>29</v>
      </c>
      <c r="J4704" s="52">
        <v>5.3</v>
      </c>
      <c r="K4704" s="53">
        <f>Tabla3[[#This Row],[PRECIOS]]-Tabla3[[#This Row],[PRECIOS]]*10%</f>
        <v>4.7699999999999996</v>
      </c>
      <c r="L4704" s="101"/>
      <c r="M4704" s="54"/>
      <c r="N4704" s="55">
        <f>IFERROR(Tabla3[[#This Row],[PRECIOS]]-Tabla3[[#This Row],[PRECIOS]]*Tabla3[[#This Row],[% PRODUCTO]]," ")</f>
        <v>5.3</v>
      </c>
      <c r="O4704" s="54"/>
      <c r="P4704" s="55">
        <f>IFERROR(Tabla3[[#This Row],[OCULTAR2]]-Tabla3[[#This Row],[OCULTAR2]]*Tabla3[[#This Row],[% LÍNEA]]," ")</f>
        <v>5.3</v>
      </c>
      <c r="Q4704" s="56">
        <f>IFERROR(Tabla3[[#This Row],[% PRODUCTO]]+Tabla3[[#This Row],[% LÍNEA]]," ")</f>
        <v>0</v>
      </c>
      <c r="R4704" s="53">
        <f>Tabla3[[#This Row],[OCULTAR3]]</f>
        <v>5.3</v>
      </c>
      <c r="S4704" s="53">
        <f>Tabla3[[#This Row],[PRECIO SIN %]]-Tabla3[[#This Row],[PRECIO SIN %]]*10%</f>
        <v>4.7699999999999996</v>
      </c>
      <c r="T4704" s="80">
        <f>(Tabla3[[#This Row],[PRECIO CON DESCT.]]-(Tabla3[[#This Row],[PRECIO CON DESCT.]]*$T$6))</f>
        <v>3.0050999999999997</v>
      </c>
      <c r="U4704" s="96"/>
      <c r="V4704" s="94">
        <f>Tabla3[[#This Row],[PRECIO %      en $]]*Tabla3[[#This Row],[PEDIDO ]]</f>
        <v>0</v>
      </c>
      <c r="W4704" s="57">
        <f>Tabla3[[#This Row],[PRECIO CON DESCT.]]*Tabla3[[#This Row],[PEDIDO ]]</f>
        <v>0</v>
      </c>
      <c r="X4704" s="58">
        <f>Tabla3[[#This Row],[PRECIO SIN %]]*Tabla3[[#This Row],[PEDIDO ]]</f>
        <v>0</v>
      </c>
    </row>
    <row r="4705" spans="1:24" ht="33" customHeight="1" x14ac:dyDescent="0.4">
      <c r="A4705" s="124">
        <v>7592430000215</v>
      </c>
      <c r="B4705" s="51" t="s">
        <v>516</v>
      </c>
      <c r="C4705" s="51" t="s">
        <v>484</v>
      </c>
      <c r="D47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05" s="118" t="s">
        <v>5167</v>
      </c>
      <c r="F4705" s="75" t="s">
        <v>537</v>
      </c>
      <c r="G47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05" s="77">
        <v>38</v>
      </c>
      <c r="J4705" s="52">
        <v>4.4888899999999996</v>
      </c>
      <c r="K4705" s="53">
        <f>Tabla3[[#This Row],[PRECIOS]]-Tabla3[[#This Row],[PRECIOS]]*10%</f>
        <v>4.0400009999999993</v>
      </c>
      <c r="L4705" s="101"/>
      <c r="M4705" s="54"/>
      <c r="N4705" s="55">
        <f>IFERROR(Tabla3[[#This Row],[PRECIOS]]-Tabla3[[#This Row],[PRECIOS]]*Tabla3[[#This Row],[% PRODUCTO]]," ")</f>
        <v>4.4888899999999996</v>
      </c>
      <c r="O4705" s="54"/>
      <c r="P4705" s="55">
        <f>IFERROR(Tabla3[[#This Row],[OCULTAR2]]-Tabla3[[#This Row],[OCULTAR2]]*Tabla3[[#This Row],[% LÍNEA]]," ")</f>
        <v>4.4888899999999996</v>
      </c>
      <c r="Q4705" s="56">
        <f>IFERROR(Tabla3[[#This Row],[% PRODUCTO]]+Tabla3[[#This Row],[% LÍNEA]]," ")</f>
        <v>0</v>
      </c>
      <c r="R4705" s="53">
        <f>Tabla3[[#This Row],[OCULTAR3]]</f>
        <v>4.4888899999999996</v>
      </c>
      <c r="S4705" s="53">
        <f>Tabla3[[#This Row],[PRECIO SIN %]]-Tabla3[[#This Row],[PRECIO SIN %]]*10%</f>
        <v>4.0400009999999993</v>
      </c>
      <c r="T4705" s="80">
        <f>(Tabla3[[#This Row],[PRECIO CON DESCT.]]-(Tabla3[[#This Row],[PRECIO CON DESCT.]]*$T$6))</f>
        <v>2.5452006299999996</v>
      </c>
      <c r="U4705" s="96"/>
      <c r="V4705" s="94">
        <f>Tabla3[[#This Row],[PRECIO %      en $]]*Tabla3[[#This Row],[PEDIDO ]]</f>
        <v>0</v>
      </c>
      <c r="W4705" s="57">
        <f>Tabla3[[#This Row],[PRECIO CON DESCT.]]*Tabla3[[#This Row],[PEDIDO ]]</f>
        <v>0</v>
      </c>
      <c r="X4705" s="58">
        <f>Tabla3[[#This Row],[PRECIO SIN %]]*Tabla3[[#This Row],[PEDIDO ]]</f>
        <v>0</v>
      </c>
    </row>
    <row r="4706" spans="1:24" ht="33" customHeight="1" x14ac:dyDescent="0.4">
      <c r="A4706" s="125">
        <v>7592074002958</v>
      </c>
      <c r="B4706" s="59" t="s">
        <v>516</v>
      </c>
      <c r="C4706" s="59" t="s">
        <v>313</v>
      </c>
      <c r="D47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06" s="119" t="s">
        <v>5168</v>
      </c>
      <c r="F4706" s="76" t="s">
        <v>537</v>
      </c>
      <c r="G47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06" s="78">
        <v>115</v>
      </c>
      <c r="J4706" s="52">
        <v>8.3333300000000001</v>
      </c>
      <c r="K4706" s="60">
        <f>Tabla3[[#This Row],[PRECIOS]]-Tabla3[[#This Row],[PRECIOS]]*10%</f>
        <v>7.4999970000000005</v>
      </c>
      <c r="L4706" s="101"/>
      <c r="M4706" s="61"/>
      <c r="N4706" s="55">
        <f>IFERROR(Tabla3[[#This Row],[PRECIOS]]-Tabla3[[#This Row],[PRECIOS]]*Tabla3[[#This Row],[% PRODUCTO]]," ")</f>
        <v>8.3333300000000001</v>
      </c>
      <c r="O4706" s="61"/>
      <c r="P4706" s="55">
        <f>IFERROR(Tabla3[[#This Row],[OCULTAR2]]-Tabla3[[#This Row],[OCULTAR2]]*Tabla3[[#This Row],[% LÍNEA]]," ")</f>
        <v>8.3333300000000001</v>
      </c>
      <c r="Q4706" s="56">
        <f>IFERROR(Tabla3[[#This Row],[% PRODUCTO]]+Tabla3[[#This Row],[% LÍNEA]]," ")</f>
        <v>0</v>
      </c>
      <c r="R4706" s="60">
        <f>Tabla3[[#This Row],[OCULTAR3]]</f>
        <v>8.3333300000000001</v>
      </c>
      <c r="S4706" s="60">
        <f>Tabla3[[#This Row],[PRECIO SIN %]]-Tabla3[[#This Row],[PRECIO SIN %]]*10%</f>
        <v>7.4999970000000005</v>
      </c>
      <c r="T4706" s="80">
        <f>(Tabla3[[#This Row],[PRECIO CON DESCT.]]-(Tabla3[[#This Row],[PRECIO CON DESCT.]]*$T$6))</f>
        <v>4.7249981100000005</v>
      </c>
      <c r="U4706" s="96"/>
      <c r="V4706" s="94">
        <f>Tabla3[[#This Row],[PRECIO %      en $]]*Tabla3[[#This Row],[PEDIDO ]]</f>
        <v>0</v>
      </c>
      <c r="W4706" s="57">
        <f>Tabla3[[#This Row],[PRECIO CON DESCT.]]*Tabla3[[#This Row],[PEDIDO ]]</f>
        <v>0</v>
      </c>
      <c r="X4706" s="58">
        <f>Tabla3[[#This Row],[PRECIO SIN %]]*Tabla3[[#This Row],[PEDIDO ]]</f>
        <v>0</v>
      </c>
    </row>
    <row r="4707" spans="1:24" ht="33" customHeight="1" x14ac:dyDescent="0.4">
      <c r="A4707" s="124">
        <v>7593089000052</v>
      </c>
      <c r="B4707" s="51" t="s">
        <v>516</v>
      </c>
      <c r="C4707" s="51" t="s">
        <v>465</v>
      </c>
      <c r="D47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07" s="118" t="s">
        <v>5169</v>
      </c>
      <c r="F4707" s="75" t="s">
        <v>537</v>
      </c>
      <c r="G47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07" s="77">
        <v>17</v>
      </c>
      <c r="J4707" s="52">
        <v>7.93</v>
      </c>
      <c r="K4707" s="53">
        <f>Tabla3[[#This Row],[PRECIOS]]-Tabla3[[#This Row],[PRECIOS]]*10%</f>
        <v>7.1369999999999996</v>
      </c>
      <c r="L4707" s="101"/>
      <c r="M4707" s="54"/>
      <c r="N4707" s="55">
        <f>IFERROR(Tabla3[[#This Row],[PRECIOS]]-Tabla3[[#This Row],[PRECIOS]]*Tabla3[[#This Row],[% PRODUCTO]]," ")</f>
        <v>7.93</v>
      </c>
      <c r="O4707" s="54"/>
      <c r="P4707" s="55">
        <f>IFERROR(Tabla3[[#This Row],[OCULTAR2]]-Tabla3[[#This Row],[OCULTAR2]]*Tabla3[[#This Row],[% LÍNEA]]," ")</f>
        <v>7.93</v>
      </c>
      <c r="Q4707" s="56">
        <f>IFERROR(Tabla3[[#This Row],[% PRODUCTO]]+Tabla3[[#This Row],[% LÍNEA]]," ")</f>
        <v>0</v>
      </c>
      <c r="R4707" s="53">
        <f>Tabla3[[#This Row],[OCULTAR3]]</f>
        <v>7.93</v>
      </c>
      <c r="S4707" s="53">
        <f>Tabla3[[#This Row],[PRECIO SIN %]]-Tabla3[[#This Row],[PRECIO SIN %]]*10%</f>
        <v>7.1369999999999996</v>
      </c>
      <c r="T4707" s="80">
        <f>(Tabla3[[#This Row],[PRECIO CON DESCT.]]-(Tabla3[[#This Row],[PRECIO CON DESCT.]]*$T$6))</f>
        <v>4.4963099999999994</v>
      </c>
      <c r="U4707" s="96"/>
      <c r="V4707" s="94">
        <f>Tabla3[[#This Row],[PRECIO %      en $]]*Tabla3[[#This Row],[PEDIDO ]]</f>
        <v>0</v>
      </c>
      <c r="W4707" s="57">
        <f>Tabla3[[#This Row],[PRECIO CON DESCT.]]*Tabla3[[#This Row],[PEDIDO ]]</f>
        <v>0</v>
      </c>
      <c r="X4707" s="58">
        <f>Tabla3[[#This Row],[PRECIO SIN %]]*Tabla3[[#This Row],[PEDIDO ]]</f>
        <v>0</v>
      </c>
    </row>
    <row r="4708" spans="1:24" ht="33" customHeight="1" x14ac:dyDescent="0.4">
      <c r="A4708" s="124">
        <v>685239846836</v>
      </c>
      <c r="B4708" s="51" t="s">
        <v>516</v>
      </c>
      <c r="C4708" s="51" t="s">
        <v>444</v>
      </c>
      <c r="D47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08" s="118" t="s">
        <v>5170</v>
      </c>
      <c r="F4708" s="75" t="s">
        <v>537</v>
      </c>
      <c r="G47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08" s="77">
        <v>45</v>
      </c>
      <c r="J4708" s="52">
        <v>11.77778</v>
      </c>
      <c r="K4708" s="53">
        <f>Tabla3[[#This Row],[PRECIOS]]-Tabla3[[#This Row],[PRECIOS]]*10%</f>
        <v>10.600002</v>
      </c>
      <c r="L4708" s="101"/>
      <c r="M4708" s="54"/>
      <c r="N4708" s="55">
        <f>IFERROR(Tabla3[[#This Row],[PRECIOS]]-Tabla3[[#This Row],[PRECIOS]]*Tabla3[[#This Row],[% PRODUCTO]]," ")</f>
        <v>11.77778</v>
      </c>
      <c r="O4708" s="54"/>
      <c r="P4708" s="55">
        <f>IFERROR(Tabla3[[#This Row],[OCULTAR2]]-Tabla3[[#This Row],[OCULTAR2]]*Tabla3[[#This Row],[% LÍNEA]]," ")</f>
        <v>11.77778</v>
      </c>
      <c r="Q4708" s="56">
        <f>IFERROR(Tabla3[[#This Row],[% PRODUCTO]]+Tabla3[[#This Row],[% LÍNEA]]," ")</f>
        <v>0</v>
      </c>
      <c r="R4708" s="53">
        <f>Tabla3[[#This Row],[OCULTAR3]]</f>
        <v>11.77778</v>
      </c>
      <c r="S4708" s="53">
        <f>Tabla3[[#This Row],[PRECIO SIN %]]-Tabla3[[#This Row],[PRECIO SIN %]]*10%</f>
        <v>10.600002</v>
      </c>
      <c r="T4708" s="80">
        <f>(Tabla3[[#This Row],[PRECIO CON DESCT.]]-(Tabla3[[#This Row],[PRECIO CON DESCT.]]*$T$6))</f>
        <v>6.6780012600000003</v>
      </c>
      <c r="U4708" s="96"/>
      <c r="V4708" s="94">
        <f>Tabla3[[#This Row],[PRECIO %      en $]]*Tabla3[[#This Row],[PEDIDO ]]</f>
        <v>0</v>
      </c>
      <c r="W4708" s="57">
        <f>Tabla3[[#This Row],[PRECIO CON DESCT.]]*Tabla3[[#This Row],[PEDIDO ]]</f>
        <v>0</v>
      </c>
      <c r="X4708" s="58">
        <f>Tabla3[[#This Row],[PRECIO SIN %]]*Tabla3[[#This Row],[PEDIDO ]]</f>
        <v>0</v>
      </c>
    </row>
    <row r="4709" spans="1:24" ht="33" customHeight="1" x14ac:dyDescent="0.4">
      <c r="A4709" s="125">
        <v>7599700000272</v>
      </c>
      <c r="B4709" s="59" t="s">
        <v>516</v>
      </c>
      <c r="C4709" s="59" t="s">
        <v>51</v>
      </c>
      <c r="D47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09" s="119" t="s">
        <v>5171</v>
      </c>
      <c r="F4709" s="76" t="s">
        <v>537</v>
      </c>
      <c r="G47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09" s="78">
        <v>19</v>
      </c>
      <c r="J4709" s="52">
        <v>5.11111</v>
      </c>
      <c r="K4709" s="60">
        <f>Tabla3[[#This Row],[PRECIOS]]-Tabla3[[#This Row],[PRECIOS]]*10%</f>
        <v>4.5999990000000004</v>
      </c>
      <c r="L4709" s="101"/>
      <c r="M4709" s="61"/>
      <c r="N4709" s="55">
        <f>IFERROR(Tabla3[[#This Row],[PRECIOS]]-Tabla3[[#This Row],[PRECIOS]]*Tabla3[[#This Row],[% PRODUCTO]]," ")</f>
        <v>5.11111</v>
      </c>
      <c r="O4709" s="61"/>
      <c r="P4709" s="55">
        <f>IFERROR(Tabla3[[#This Row],[OCULTAR2]]-Tabla3[[#This Row],[OCULTAR2]]*Tabla3[[#This Row],[% LÍNEA]]," ")</f>
        <v>5.11111</v>
      </c>
      <c r="Q4709" s="56">
        <f>IFERROR(Tabla3[[#This Row],[% PRODUCTO]]+Tabla3[[#This Row],[% LÍNEA]]," ")</f>
        <v>0</v>
      </c>
      <c r="R4709" s="60">
        <f>Tabla3[[#This Row],[OCULTAR3]]</f>
        <v>5.11111</v>
      </c>
      <c r="S4709" s="60">
        <f>Tabla3[[#This Row],[PRECIO SIN %]]-Tabla3[[#This Row],[PRECIO SIN %]]*10%</f>
        <v>4.5999990000000004</v>
      </c>
      <c r="T4709" s="80">
        <f>(Tabla3[[#This Row],[PRECIO CON DESCT.]]-(Tabla3[[#This Row],[PRECIO CON DESCT.]]*$T$6))</f>
        <v>2.89799937</v>
      </c>
      <c r="U4709" s="96"/>
      <c r="V4709" s="94">
        <f>Tabla3[[#This Row],[PRECIO %      en $]]*Tabla3[[#This Row],[PEDIDO ]]</f>
        <v>0</v>
      </c>
      <c r="W4709" s="57">
        <f>Tabla3[[#This Row],[PRECIO CON DESCT.]]*Tabla3[[#This Row],[PEDIDO ]]</f>
        <v>0</v>
      </c>
      <c r="X4709" s="58">
        <f>Tabla3[[#This Row],[PRECIO SIN %]]*Tabla3[[#This Row],[PEDIDO ]]</f>
        <v>0</v>
      </c>
    </row>
    <row r="4710" spans="1:24" ht="33" customHeight="1" x14ac:dyDescent="0.4">
      <c r="A4710" s="124">
        <v>7599700001040</v>
      </c>
      <c r="B4710" s="51" t="s">
        <v>516</v>
      </c>
      <c r="C4710" s="51" t="s">
        <v>51</v>
      </c>
      <c r="D47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10" s="118" t="s">
        <v>5172</v>
      </c>
      <c r="F4710" s="75" t="s">
        <v>537</v>
      </c>
      <c r="G47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10" s="77">
        <v>252</v>
      </c>
      <c r="J4710" s="52">
        <v>6.2777799999999999</v>
      </c>
      <c r="K4710" s="53">
        <f>Tabla3[[#This Row],[PRECIOS]]-Tabla3[[#This Row],[PRECIOS]]*10%</f>
        <v>5.6500019999999997</v>
      </c>
      <c r="L4710" s="101"/>
      <c r="M4710" s="54"/>
      <c r="N4710" s="55">
        <f>IFERROR(Tabla3[[#This Row],[PRECIOS]]-Tabla3[[#This Row],[PRECIOS]]*Tabla3[[#This Row],[% PRODUCTO]]," ")</f>
        <v>6.2777799999999999</v>
      </c>
      <c r="O4710" s="54"/>
      <c r="P4710" s="55">
        <f>IFERROR(Tabla3[[#This Row],[OCULTAR2]]-Tabla3[[#This Row],[OCULTAR2]]*Tabla3[[#This Row],[% LÍNEA]]," ")</f>
        <v>6.2777799999999999</v>
      </c>
      <c r="Q4710" s="56">
        <f>IFERROR(Tabla3[[#This Row],[% PRODUCTO]]+Tabla3[[#This Row],[% LÍNEA]]," ")</f>
        <v>0</v>
      </c>
      <c r="R4710" s="53">
        <f>Tabla3[[#This Row],[OCULTAR3]]</f>
        <v>6.2777799999999999</v>
      </c>
      <c r="S4710" s="53">
        <f>Tabla3[[#This Row],[PRECIO SIN %]]-Tabla3[[#This Row],[PRECIO SIN %]]*10%</f>
        <v>5.6500019999999997</v>
      </c>
      <c r="T4710" s="80">
        <f>(Tabla3[[#This Row],[PRECIO CON DESCT.]]-(Tabla3[[#This Row],[PRECIO CON DESCT.]]*$T$6))</f>
        <v>3.5595012599999998</v>
      </c>
      <c r="U4710" s="96"/>
      <c r="V4710" s="94">
        <f>Tabla3[[#This Row],[PRECIO %      en $]]*Tabla3[[#This Row],[PEDIDO ]]</f>
        <v>0</v>
      </c>
      <c r="W4710" s="57">
        <f>Tabla3[[#This Row],[PRECIO CON DESCT.]]*Tabla3[[#This Row],[PEDIDO ]]</f>
        <v>0</v>
      </c>
      <c r="X4710" s="58">
        <f>Tabla3[[#This Row],[PRECIO SIN %]]*Tabla3[[#This Row],[PEDIDO ]]</f>
        <v>0</v>
      </c>
    </row>
    <row r="4711" spans="1:24" ht="33" customHeight="1" x14ac:dyDescent="0.4">
      <c r="A4711" s="124">
        <v>733739029362</v>
      </c>
      <c r="B4711" s="51" t="s">
        <v>516</v>
      </c>
      <c r="C4711" s="51" t="s">
        <v>439</v>
      </c>
      <c r="D47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11" s="118" t="s">
        <v>5173</v>
      </c>
      <c r="F4711" s="75" t="s">
        <v>537</v>
      </c>
      <c r="G47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11" s="77">
        <v>6</v>
      </c>
      <c r="J4711" s="52">
        <v>24.44444</v>
      </c>
      <c r="K4711" s="53">
        <f>Tabla3[[#This Row],[PRECIOS]]-Tabla3[[#This Row],[PRECIOS]]*10%</f>
        <v>21.999995999999999</v>
      </c>
      <c r="L4711" s="101"/>
      <c r="M4711" s="54"/>
      <c r="N4711" s="55">
        <f>IFERROR(Tabla3[[#This Row],[PRECIOS]]-Tabla3[[#This Row],[PRECIOS]]*Tabla3[[#This Row],[% PRODUCTO]]," ")</f>
        <v>24.44444</v>
      </c>
      <c r="O4711" s="54"/>
      <c r="P4711" s="55">
        <f>IFERROR(Tabla3[[#This Row],[OCULTAR2]]-Tabla3[[#This Row],[OCULTAR2]]*Tabla3[[#This Row],[% LÍNEA]]," ")</f>
        <v>24.44444</v>
      </c>
      <c r="Q4711" s="56">
        <f>IFERROR(Tabla3[[#This Row],[% PRODUCTO]]+Tabla3[[#This Row],[% LÍNEA]]," ")</f>
        <v>0</v>
      </c>
      <c r="R4711" s="53">
        <f>Tabla3[[#This Row],[OCULTAR3]]</f>
        <v>24.44444</v>
      </c>
      <c r="S4711" s="53">
        <f>Tabla3[[#This Row],[PRECIO SIN %]]-Tabla3[[#This Row],[PRECIO SIN %]]*10%</f>
        <v>21.999995999999999</v>
      </c>
      <c r="T4711" s="80">
        <f>(Tabla3[[#This Row],[PRECIO CON DESCT.]]-(Tabla3[[#This Row],[PRECIO CON DESCT.]]*$T$6))</f>
        <v>13.859997480000001</v>
      </c>
      <c r="U4711" s="96"/>
      <c r="V4711" s="94">
        <f>Tabla3[[#This Row],[PRECIO %      en $]]*Tabla3[[#This Row],[PEDIDO ]]</f>
        <v>0</v>
      </c>
      <c r="W4711" s="57">
        <f>Tabla3[[#This Row],[PRECIO CON DESCT.]]*Tabla3[[#This Row],[PEDIDO ]]</f>
        <v>0</v>
      </c>
      <c r="X4711" s="58">
        <f>Tabla3[[#This Row],[PRECIO SIN %]]*Tabla3[[#This Row],[PEDIDO ]]</f>
        <v>0</v>
      </c>
    </row>
    <row r="4712" spans="1:24" ht="33" customHeight="1" x14ac:dyDescent="0.4">
      <c r="A4712" s="125">
        <v>7592710003035</v>
      </c>
      <c r="B4712" s="59" t="s">
        <v>516</v>
      </c>
      <c r="C4712" s="59" t="s">
        <v>214</v>
      </c>
      <c r="D47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12" s="119" t="s">
        <v>5174</v>
      </c>
      <c r="F4712" s="76" t="s">
        <v>537</v>
      </c>
      <c r="G47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12" s="78">
        <v>15</v>
      </c>
      <c r="J4712" s="52">
        <v>12.88889</v>
      </c>
      <c r="K4712" s="60">
        <f>Tabla3[[#This Row],[PRECIOS]]-Tabla3[[#This Row],[PRECIOS]]*10%</f>
        <v>11.600000999999999</v>
      </c>
      <c r="L4712" s="101"/>
      <c r="M4712" s="61"/>
      <c r="N4712" s="55">
        <f>IFERROR(Tabla3[[#This Row],[PRECIOS]]-Tabla3[[#This Row],[PRECIOS]]*Tabla3[[#This Row],[% PRODUCTO]]," ")</f>
        <v>12.88889</v>
      </c>
      <c r="O4712" s="61"/>
      <c r="P4712" s="55">
        <f>IFERROR(Tabla3[[#This Row],[OCULTAR2]]-Tabla3[[#This Row],[OCULTAR2]]*Tabla3[[#This Row],[% LÍNEA]]," ")</f>
        <v>12.88889</v>
      </c>
      <c r="Q4712" s="56">
        <f>IFERROR(Tabla3[[#This Row],[% PRODUCTO]]+Tabla3[[#This Row],[% LÍNEA]]," ")</f>
        <v>0</v>
      </c>
      <c r="R4712" s="60">
        <f>Tabla3[[#This Row],[OCULTAR3]]</f>
        <v>12.88889</v>
      </c>
      <c r="S4712" s="60">
        <f>Tabla3[[#This Row],[PRECIO SIN %]]-Tabla3[[#This Row],[PRECIO SIN %]]*10%</f>
        <v>11.600000999999999</v>
      </c>
      <c r="T4712" s="80">
        <f>(Tabla3[[#This Row],[PRECIO CON DESCT.]]-(Tabla3[[#This Row],[PRECIO CON DESCT.]]*$T$6))</f>
        <v>7.3080006299999996</v>
      </c>
      <c r="U4712" s="96"/>
      <c r="V4712" s="94">
        <f>Tabla3[[#This Row],[PRECIO %      en $]]*Tabla3[[#This Row],[PEDIDO ]]</f>
        <v>0</v>
      </c>
      <c r="W4712" s="57">
        <f>Tabla3[[#This Row],[PRECIO CON DESCT.]]*Tabla3[[#This Row],[PEDIDO ]]</f>
        <v>0</v>
      </c>
      <c r="X4712" s="58">
        <f>Tabla3[[#This Row],[PRECIO SIN %]]*Tabla3[[#This Row],[PEDIDO ]]</f>
        <v>0</v>
      </c>
    </row>
    <row r="4713" spans="1:24" ht="33" customHeight="1" x14ac:dyDescent="0.4">
      <c r="A4713" s="124">
        <v>7592074004099</v>
      </c>
      <c r="B4713" s="51" t="s">
        <v>516</v>
      </c>
      <c r="C4713" s="51" t="s">
        <v>313</v>
      </c>
      <c r="D47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13" s="118" t="s">
        <v>5175</v>
      </c>
      <c r="F4713" s="75" t="s">
        <v>537</v>
      </c>
      <c r="G47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13" s="77">
        <v>105</v>
      </c>
      <c r="J4713" s="52">
        <v>8.3111099999999993</v>
      </c>
      <c r="K4713" s="53">
        <f>Tabla3[[#This Row],[PRECIOS]]-Tabla3[[#This Row],[PRECIOS]]*10%</f>
        <v>7.4799989999999994</v>
      </c>
      <c r="L4713" s="101"/>
      <c r="M4713" s="54"/>
      <c r="N4713" s="55">
        <f>IFERROR(Tabla3[[#This Row],[PRECIOS]]-Tabla3[[#This Row],[PRECIOS]]*Tabla3[[#This Row],[% PRODUCTO]]," ")</f>
        <v>8.3111099999999993</v>
      </c>
      <c r="O4713" s="54"/>
      <c r="P4713" s="55">
        <f>IFERROR(Tabla3[[#This Row],[OCULTAR2]]-Tabla3[[#This Row],[OCULTAR2]]*Tabla3[[#This Row],[% LÍNEA]]," ")</f>
        <v>8.3111099999999993</v>
      </c>
      <c r="Q4713" s="56">
        <f>IFERROR(Tabla3[[#This Row],[% PRODUCTO]]+Tabla3[[#This Row],[% LÍNEA]]," ")</f>
        <v>0</v>
      </c>
      <c r="R4713" s="53">
        <f>Tabla3[[#This Row],[OCULTAR3]]</f>
        <v>8.3111099999999993</v>
      </c>
      <c r="S4713" s="53">
        <f>Tabla3[[#This Row],[PRECIO SIN %]]-Tabla3[[#This Row],[PRECIO SIN %]]*10%</f>
        <v>7.4799989999999994</v>
      </c>
      <c r="T4713" s="80">
        <f>(Tabla3[[#This Row],[PRECIO CON DESCT.]]-(Tabla3[[#This Row],[PRECIO CON DESCT.]]*$T$6))</f>
        <v>4.71239937</v>
      </c>
      <c r="U4713" s="96"/>
      <c r="V4713" s="94">
        <f>Tabla3[[#This Row],[PRECIO %      en $]]*Tabla3[[#This Row],[PEDIDO ]]</f>
        <v>0</v>
      </c>
      <c r="W4713" s="57">
        <f>Tabla3[[#This Row],[PRECIO CON DESCT.]]*Tabla3[[#This Row],[PEDIDO ]]</f>
        <v>0</v>
      </c>
      <c r="X4713" s="58">
        <f>Tabla3[[#This Row],[PRECIO SIN %]]*Tabla3[[#This Row],[PEDIDO ]]</f>
        <v>0</v>
      </c>
    </row>
    <row r="4714" spans="1:24" ht="33" customHeight="1" x14ac:dyDescent="0.4">
      <c r="A4714" s="124">
        <v>685239846867</v>
      </c>
      <c r="B4714" s="51" t="s">
        <v>516</v>
      </c>
      <c r="C4714" s="51" t="s">
        <v>444</v>
      </c>
      <c r="D47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14" s="118" t="s">
        <v>5176</v>
      </c>
      <c r="F4714" s="75" t="s">
        <v>537</v>
      </c>
      <c r="G47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14" s="77">
        <v>59</v>
      </c>
      <c r="J4714" s="52">
        <v>10.27778</v>
      </c>
      <c r="K4714" s="53">
        <f>Tabla3[[#This Row],[PRECIOS]]-Tabla3[[#This Row],[PRECIOS]]*10%</f>
        <v>9.2500020000000003</v>
      </c>
      <c r="L4714" s="101"/>
      <c r="M4714" s="54"/>
      <c r="N4714" s="55">
        <f>IFERROR(Tabla3[[#This Row],[PRECIOS]]-Tabla3[[#This Row],[PRECIOS]]*Tabla3[[#This Row],[% PRODUCTO]]," ")</f>
        <v>10.27778</v>
      </c>
      <c r="O4714" s="54"/>
      <c r="P4714" s="55">
        <f>IFERROR(Tabla3[[#This Row],[OCULTAR2]]-Tabla3[[#This Row],[OCULTAR2]]*Tabla3[[#This Row],[% LÍNEA]]," ")</f>
        <v>10.27778</v>
      </c>
      <c r="Q4714" s="56">
        <f>IFERROR(Tabla3[[#This Row],[% PRODUCTO]]+Tabla3[[#This Row],[% LÍNEA]]," ")</f>
        <v>0</v>
      </c>
      <c r="R4714" s="53">
        <f>Tabla3[[#This Row],[OCULTAR3]]</f>
        <v>10.27778</v>
      </c>
      <c r="S4714" s="53">
        <f>Tabla3[[#This Row],[PRECIO SIN %]]-Tabla3[[#This Row],[PRECIO SIN %]]*10%</f>
        <v>9.2500020000000003</v>
      </c>
      <c r="T4714" s="80">
        <f>(Tabla3[[#This Row],[PRECIO CON DESCT.]]-(Tabla3[[#This Row],[PRECIO CON DESCT.]]*$T$6))</f>
        <v>5.82750126</v>
      </c>
      <c r="U4714" s="96"/>
      <c r="V4714" s="94">
        <f>Tabla3[[#This Row],[PRECIO %      en $]]*Tabla3[[#This Row],[PEDIDO ]]</f>
        <v>0</v>
      </c>
      <c r="W4714" s="57">
        <f>Tabla3[[#This Row],[PRECIO CON DESCT.]]*Tabla3[[#This Row],[PEDIDO ]]</f>
        <v>0</v>
      </c>
      <c r="X4714" s="58">
        <f>Tabla3[[#This Row],[PRECIO SIN %]]*Tabla3[[#This Row],[PEDIDO ]]</f>
        <v>0</v>
      </c>
    </row>
    <row r="4715" spans="1:24" ht="33" customHeight="1" x14ac:dyDescent="0.4">
      <c r="A4715" s="125">
        <v>7592710005947</v>
      </c>
      <c r="B4715" s="59" t="s">
        <v>516</v>
      </c>
      <c r="C4715" s="59" t="s">
        <v>214</v>
      </c>
      <c r="D47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15" s="119" t="s">
        <v>5177</v>
      </c>
      <c r="F4715" s="76" t="s">
        <v>537</v>
      </c>
      <c r="G47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15" s="78">
        <v>27</v>
      </c>
      <c r="J4715" s="52">
        <v>10.88889</v>
      </c>
      <c r="K4715" s="60">
        <f>Tabla3[[#This Row],[PRECIOS]]-Tabla3[[#This Row],[PRECIOS]]*10%</f>
        <v>9.800001</v>
      </c>
      <c r="L4715" s="101"/>
      <c r="M4715" s="61"/>
      <c r="N4715" s="55">
        <f>IFERROR(Tabla3[[#This Row],[PRECIOS]]-Tabla3[[#This Row],[PRECIOS]]*Tabla3[[#This Row],[% PRODUCTO]]," ")</f>
        <v>10.88889</v>
      </c>
      <c r="O4715" s="61"/>
      <c r="P4715" s="55">
        <f>IFERROR(Tabla3[[#This Row],[OCULTAR2]]-Tabla3[[#This Row],[OCULTAR2]]*Tabla3[[#This Row],[% LÍNEA]]," ")</f>
        <v>10.88889</v>
      </c>
      <c r="Q4715" s="56">
        <f>IFERROR(Tabla3[[#This Row],[% PRODUCTO]]+Tabla3[[#This Row],[% LÍNEA]]," ")</f>
        <v>0</v>
      </c>
      <c r="R4715" s="60">
        <f>Tabla3[[#This Row],[OCULTAR3]]</f>
        <v>10.88889</v>
      </c>
      <c r="S4715" s="60">
        <f>Tabla3[[#This Row],[PRECIO SIN %]]-Tabla3[[#This Row],[PRECIO SIN %]]*10%</f>
        <v>9.800001</v>
      </c>
      <c r="T4715" s="80">
        <f>(Tabla3[[#This Row],[PRECIO CON DESCT.]]-(Tabla3[[#This Row],[PRECIO CON DESCT.]]*$T$6))</f>
        <v>6.1740006300000001</v>
      </c>
      <c r="U4715" s="96"/>
      <c r="V4715" s="94">
        <f>Tabla3[[#This Row],[PRECIO %      en $]]*Tabla3[[#This Row],[PEDIDO ]]</f>
        <v>0</v>
      </c>
      <c r="W4715" s="57">
        <f>Tabla3[[#This Row],[PRECIO CON DESCT.]]*Tabla3[[#This Row],[PEDIDO ]]</f>
        <v>0</v>
      </c>
      <c r="X4715" s="58">
        <f>Tabla3[[#This Row],[PRECIO SIN %]]*Tabla3[[#This Row],[PEDIDO ]]</f>
        <v>0</v>
      </c>
    </row>
    <row r="4716" spans="1:24" ht="33" customHeight="1" x14ac:dyDescent="0.4">
      <c r="A4716" s="124">
        <v>7599700000289</v>
      </c>
      <c r="B4716" s="51" t="s">
        <v>516</v>
      </c>
      <c r="C4716" s="51" t="s">
        <v>51</v>
      </c>
      <c r="D47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16" s="118" t="s">
        <v>5178</v>
      </c>
      <c r="F4716" s="75" t="s">
        <v>537</v>
      </c>
      <c r="G47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16" s="77">
        <v>57</v>
      </c>
      <c r="J4716" s="52">
        <v>5.7222200000000001</v>
      </c>
      <c r="K4716" s="53">
        <f>Tabla3[[#This Row],[PRECIOS]]-Tabla3[[#This Row],[PRECIOS]]*10%</f>
        <v>5.1499980000000001</v>
      </c>
      <c r="L4716" s="101"/>
      <c r="M4716" s="54"/>
      <c r="N4716" s="55">
        <f>IFERROR(Tabla3[[#This Row],[PRECIOS]]-Tabla3[[#This Row],[PRECIOS]]*Tabla3[[#This Row],[% PRODUCTO]]," ")</f>
        <v>5.7222200000000001</v>
      </c>
      <c r="O4716" s="54"/>
      <c r="P4716" s="55">
        <f>IFERROR(Tabla3[[#This Row],[OCULTAR2]]-Tabla3[[#This Row],[OCULTAR2]]*Tabla3[[#This Row],[% LÍNEA]]," ")</f>
        <v>5.7222200000000001</v>
      </c>
      <c r="Q4716" s="56">
        <f>IFERROR(Tabla3[[#This Row],[% PRODUCTO]]+Tabla3[[#This Row],[% LÍNEA]]," ")</f>
        <v>0</v>
      </c>
      <c r="R4716" s="53">
        <f>Tabla3[[#This Row],[OCULTAR3]]</f>
        <v>5.7222200000000001</v>
      </c>
      <c r="S4716" s="53">
        <f>Tabla3[[#This Row],[PRECIO SIN %]]-Tabla3[[#This Row],[PRECIO SIN %]]*10%</f>
        <v>5.1499980000000001</v>
      </c>
      <c r="T4716" s="80">
        <f>(Tabla3[[#This Row],[PRECIO CON DESCT.]]-(Tabla3[[#This Row],[PRECIO CON DESCT.]]*$T$6))</f>
        <v>3.24449874</v>
      </c>
      <c r="U4716" s="96"/>
      <c r="V4716" s="94">
        <f>Tabla3[[#This Row],[PRECIO %      en $]]*Tabla3[[#This Row],[PEDIDO ]]</f>
        <v>0</v>
      </c>
      <c r="W4716" s="57">
        <f>Tabla3[[#This Row],[PRECIO CON DESCT.]]*Tabla3[[#This Row],[PEDIDO ]]</f>
        <v>0</v>
      </c>
      <c r="X4716" s="58">
        <f>Tabla3[[#This Row],[PRECIO SIN %]]*Tabla3[[#This Row],[PEDIDO ]]</f>
        <v>0</v>
      </c>
    </row>
    <row r="4717" spans="1:24" ht="33" customHeight="1" x14ac:dyDescent="0.4">
      <c r="A4717" s="124">
        <v>7592710002458</v>
      </c>
      <c r="B4717" s="51" t="s">
        <v>516</v>
      </c>
      <c r="C4717" s="51" t="s">
        <v>214</v>
      </c>
      <c r="D47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17" s="118" t="s">
        <v>5179</v>
      </c>
      <c r="F4717" s="75" t="s">
        <v>537</v>
      </c>
      <c r="G47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17" s="77">
        <v>4</v>
      </c>
      <c r="J4717" s="52">
        <v>8.88889</v>
      </c>
      <c r="K4717" s="53">
        <f>Tabla3[[#This Row],[PRECIOS]]-Tabla3[[#This Row],[PRECIOS]]*10%</f>
        <v>8.0000009999999993</v>
      </c>
      <c r="L4717" s="101"/>
      <c r="M4717" s="54"/>
      <c r="N4717" s="55">
        <f>IFERROR(Tabla3[[#This Row],[PRECIOS]]-Tabla3[[#This Row],[PRECIOS]]*Tabla3[[#This Row],[% PRODUCTO]]," ")</f>
        <v>8.88889</v>
      </c>
      <c r="O4717" s="54"/>
      <c r="P4717" s="55">
        <f>IFERROR(Tabla3[[#This Row],[OCULTAR2]]-Tabla3[[#This Row],[OCULTAR2]]*Tabla3[[#This Row],[% LÍNEA]]," ")</f>
        <v>8.88889</v>
      </c>
      <c r="Q4717" s="56">
        <f>IFERROR(Tabla3[[#This Row],[% PRODUCTO]]+Tabla3[[#This Row],[% LÍNEA]]," ")</f>
        <v>0</v>
      </c>
      <c r="R4717" s="53">
        <f>Tabla3[[#This Row],[OCULTAR3]]</f>
        <v>8.88889</v>
      </c>
      <c r="S4717" s="53">
        <f>Tabla3[[#This Row],[PRECIO SIN %]]-Tabla3[[#This Row],[PRECIO SIN %]]*10%</f>
        <v>8.0000009999999993</v>
      </c>
      <c r="T4717" s="80">
        <f>(Tabla3[[#This Row],[PRECIO CON DESCT.]]-(Tabla3[[#This Row],[PRECIO CON DESCT.]]*$T$6))</f>
        <v>5.0400006299999998</v>
      </c>
      <c r="U4717" s="96"/>
      <c r="V4717" s="94">
        <f>Tabla3[[#This Row],[PRECIO %      en $]]*Tabla3[[#This Row],[PEDIDO ]]</f>
        <v>0</v>
      </c>
      <c r="W4717" s="57">
        <f>Tabla3[[#This Row],[PRECIO CON DESCT.]]*Tabla3[[#This Row],[PEDIDO ]]</f>
        <v>0</v>
      </c>
      <c r="X4717" s="58">
        <f>Tabla3[[#This Row],[PRECIO SIN %]]*Tabla3[[#This Row],[PEDIDO ]]</f>
        <v>0</v>
      </c>
    </row>
    <row r="4718" spans="1:24" ht="33" customHeight="1" x14ac:dyDescent="0.4">
      <c r="A4718" s="125">
        <v>7599700001088</v>
      </c>
      <c r="B4718" s="59" t="s">
        <v>516</v>
      </c>
      <c r="C4718" s="59" t="s">
        <v>51</v>
      </c>
      <c r="D47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18" s="119" t="s">
        <v>5180</v>
      </c>
      <c r="F4718" s="76" t="s">
        <v>537</v>
      </c>
      <c r="G47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18" s="78">
        <v>102</v>
      </c>
      <c r="J4718" s="52">
        <v>5.11111</v>
      </c>
      <c r="K4718" s="60">
        <f>Tabla3[[#This Row],[PRECIOS]]-Tabla3[[#This Row],[PRECIOS]]*10%</f>
        <v>4.5999990000000004</v>
      </c>
      <c r="L4718" s="101"/>
      <c r="M4718" s="61"/>
      <c r="N4718" s="55">
        <f>IFERROR(Tabla3[[#This Row],[PRECIOS]]-Tabla3[[#This Row],[PRECIOS]]*Tabla3[[#This Row],[% PRODUCTO]]," ")</f>
        <v>5.11111</v>
      </c>
      <c r="O4718" s="61"/>
      <c r="P4718" s="55">
        <f>IFERROR(Tabla3[[#This Row],[OCULTAR2]]-Tabla3[[#This Row],[OCULTAR2]]*Tabla3[[#This Row],[% LÍNEA]]," ")</f>
        <v>5.11111</v>
      </c>
      <c r="Q4718" s="56">
        <f>IFERROR(Tabla3[[#This Row],[% PRODUCTO]]+Tabla3[[#This Row],[% LÍNEA]]," ")</f>
        <v>0</v>
      </c>
      <c r="R4718" s="60">
        <f>Tabla3[[#This Row],[OCULTAR3]]</f>
        <v>5.11111</v>
      </c>
      <c r="S4718" s="60">
        <f>Tabla3[[#This Row],[PRECIO SIN %]]-Tabla3[[#This Row],[PRECIO SIN %]]*10%</f>
        <v>4.5999990000000004</v>
      </c>
      <c r="T4718" s="80">
        <f>(Tabla3[[#This Row],[PRECIO CON DESCT.]]-(Tabla3[[#This Row],[PRECIO CON DESCT.]]*$T$6))</f>
        <v>2.89799937</v>
      </c>
      <c r="U4718" s="96"/>
      <c r="V4718" s="94">
        <f>Tabla3[[#This Row],[PRECIO %      en $]]*Tabla3[[#This Row],[PEDIDO ]]</f>
        <v>0</v>
      </c>
      <c r="W4718" s="57">
        <f>Tabla3[[#This Row],[PRECIO CON DESCT.]]*Tabla3[[#This Row],[PEDIDO ]]</f>
        <v>0</v>
      </c>
      <c r="X4718" s="58">
        <f>Tabla3[[#This Row],[PRECIO SIN %]]*Tabla3[[#This Row],[PEDIDO ]]</f>
        <v>0</v>
      </c>
    </row>
    <row r="4719" spans="1:24" ht="33" customHeight="1" x14ac:dyDescent="0.4">
      <c r="A4719" s="124">
        <v>7592430000123</v>
      </c>
      <c r="B4719" s="51" t="s">
        <v>516</v>
      </c>
      <c r="C4719" s="51" t="s">
        <v>484</v>
      </c>
      <c r="D47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19" s="118" t="s">
        <v>5181</v>
      </c>
      <c r="F4719" s="75" t="s">
        <v>537</v>
      </c>
      <c r="G47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19" s="77">
        <v>26</v>
      </c>
      <c r="J4719" s="52">
        <v>4.4888899999999996</v>
      </c>
      <c r="K4719" s="53">
        <f>Tabla3[[#This Row],[PRECIOS]]-Tabla3[[#This Row],[PRECIOS]]*10%</f>
        <v>4.0400009999999993</v>
      </c>
      <c r="L4719" s="101"/>
      <c r="M4719" s="54"/>
      <c r="N4719" s="55">
        <f>IFERROR(Tabla3[[#This Row],[PRECIOS]]-Tabla3[[#This Row],[PRECIOS]]*Tabla3[[#This Row],[% PRODUCTO]]," ")</f>
        <v>4.4888899999999996</v>
      </c>
      <c r="O4719" s="54"/>
      <c r="P4719" s="55">
        <f>IFERROR(Tabla3[[#This Row],[OCULTAR2]]-Tabla3[[#This Row],[OCULTAR2]]*Tabla3[[#This Row],[% LÍNEA]]," ")</f>
        <v>4.4888899999999996</v>
      </c>
      <c r="Q4719" s="56">
        <f>IFERROR(Tabla3[[#This Row],[% PRODUCTO]]+Tabla3[[#This Row],[% LÍNEA]]," ")</f>
        <v>0</v>
      </c>
      <c r="R4719" s="53">
        <f>Tabla3[[#This Row],[OCULTAR3]]</f>
        <v>4.4888899999999996</v>
      </c>
      <c r="S4719" s="53">
        <f>Tabla3[[#This Row],[PRECIO SIN %]]-Tabla3[[#This Row],[PRECIO SIN %]]*10%</f>
        <v>4.0400009999999993</v>
      </c>
      <c r="T4719" s="80">
        <f>(Tabla3[[#This Row],[PRECIO CON DESCT.]]-(Tabla3[[#This Row],[PRECIO CON DESCT.]]*$T$6))</f>
        <v>2.5452006299999996</v>
      </c>
      <c r="U4719" s="96"/>
      <c r="V4719" s="94">
        <f>Tabla3[[#This Row],[PRECIO %      en $]]*Tabla3[[#This Row],[PEDIDO ]]</f>
        <v>0</v>
      </c>
      <c r="W4719" s="57">
        <f>Tabla3[[#This Row],[PRECIO CON DESCT.]]*Tabla3[[#This Row],[PEDIDO ]]</f>
        <v>0</v>
      </c>
      <c r="X4719" s="58">
        <f>Tabla3[[#This Row],[PRECIO SIN %]]*Tabla3[[#This Row],[PEDIDO ]]</f>
        <v>0</v>
      </c>
    </row>
    <row r="4720" spans="1:24" ht="33" customHeight="1" x14ac:dyDescent="0.4">
      <c r="A4720" s="124">
        <v>7592710002823</v>
      </c>
      <c r="B4720" s="51" t="s">
        <v>516</v>
      </c>
      <c r="C4720" s="51" t="s">
        <v>432</v>
      </c>
      <c r="D47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720" s="118" t="s">
        <v>5182</v>
      </c>
      <c r="F4720" s="75" t="s">
        <v>537</v>
      </c>
      <c r="G47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720" s="77">
        <v>11</v>
      </c>
      <c r="J4720" s="52">
        <v>8.3333300000000001</v>
      </c>
      <c r="K4720" s="53">
        <f>Tabla3[[#This Row],[PRECIOS]]-Tabla3[[#This Row],[PRECIOS]]*10%</f>
        <v>7.4999970000000005</v>
      </c>
      <c r="L4720" s="101" t="s">
        <v>5327</v>
      </c>
      <c r="M4720" s="54"/>
      <c r="N4720" s="55">
        <f>IFERROR(Tabla3[[#This Row],[PRECIOS]]-Tabla3[[#This Row],[PRECIOS]]*Tabla3[[#This Row],[% PRODUCTO]]," ")</f>
        <v>8.3333300000000001</v>
      </c>
      <c r="O4720" s="54"/>
      <c r="P4720" s="55">
        <f>IFERROR(Tabla3[[#This Row],[OCULTAR2]]-Tabla3[[#This Row],[OCULTAR2]]*Tabla3[[#This Row],[% LÍNEA]]," ")</f>
        <v>8.3333300000000001</v>
      </c>
      <c r="Q4720" s="56">
        <f>IFERROR(Tabla3[[#This Row],[% PRODUCTO]]+Tabla3[[#This Row],[% LÍNEA]]," ")</f>
        <v>0</v>
      </c>
      <c r="R4720" s="53">
        <f>Tabla3[[#This Row],[OCULTAR3]]</f>
        <v>8.3333300000000001</v>
      </c>
      <c r="S4720" s="53">
        <f>Tabla3[[#This Row],[PRECIO SIN %]]-Tabla3[[#This Row],[PRECIO SIN %]]*10%</f>
        <v>7.4999970000000005</v>
      </c>
      <c r="T4720" s="80">
        <f>(Tabla3[[#This Row],[PRECIO CON DESCT.]]-(Tabla3[[#This Row],[PRECIO CON DESCT.]]*$T$6))</f>
        <v>4.7249981100000005</v>
      </c>
      <c r="U4720" s="96"/>
      <c r="V4720" s="94">
        <f>Tabla3[[#This Row],[PRECIO %      en $]]*Tabla3[[#This Row],[PEDIDO ]]</f>
        <v>0</v>
      </c>
      <c r="W4720" s="57">
        <f>Tabla3[[#This Row],[PRECIO CON DESCT.]]*Tabla3[[#This Row],[PEDIDO ]]</f>
        <v>0</v>
      </c>
      <c r="X4720" s="58">
        <f>Tabla3[[#This Row],[PRECIO SIN %]]*Tabla3[[#This Row],[PEDIDO ]]</f>
        <v>0</v>
      </c>
    </row>
    <row r="4721" spans="1:24" ht="33" customHeight="1" x14ac:dyDescent="0.4">
      <c r="A4721" s="125">
        <v>7599700000319</v>
      </c>
      <c r="B4721" s="59" t="s">
        <v>516</v>
      </c>
      <c r="C4721" s="59" t="s">
        <v>51</v>
      </c>
      <c r="D47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21" s="119" t="s">
        <v>5183</v>
      </c>
      <c r="F4721" s="76" t="s">
        <v>537</v>
      </c>
      <c r="G47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21" s="78">
        <v>119</v>
      </c>
      <c r="J4721" s="52">
        <v>5.4222200000000003</v>
      </c>
      <c r="K4721" s="60">
        <f>Tabla3[[#This Row],[PRECIOS]]-Tabla3[[#This Row],[PRECIOS]]*10%</f>
        <v>4.8799980000000005</v>
      </c>
      <c r="L4721" s="101"/>
      <c r="M4721" s="61"/>
      <c r="N4721" s="55">
        <f>IFERROR(Tabla3[[#This Row],[PRECIOS]]-Tabla3[[#This Row],[PRECIOS]]*Tabla3[[#This Row],[% PRODUCTO]]," ")</f>
        <v>5.4222200000000003</v>
      </c>
      <c r="O4721" s="61"/>
      <c r="P4721" s="55">
        <f>IFERROR(Tabla3[[#This Row],[OCULTAR2]]-Tabla3[[#This Row],[OCULTAR2]]*Tabla3[[#This Row],[% LÍNEA]]," ")</f>
        <v>5.4222200000000003</v>
      </c>
      <c r="Q4721" s="56">
        <f>IFERROR(Tabla3[[#This Row],[% PRODUCTO]]+Tabla3[[#This Row],[% LÍNEA]]," ")</f>
        <v>0</v>
      </c>
      <c r="R4721" s="60">
        <f>Tabla3[[#This Row],[OCULTAR3]]</f>
        <v>5.4222200000000003</v>
      </c>
      <c r="S4721" s="60">
        <f>Tabla3[[#This Row],[PRECIO SIN %]]-Tabla3[[#This Row],[PRECIO SIN %]]*10%</f>
        <v>4.8799980000000005</v>
      </c>
      <c r="T4721" s="80">
        <f>(Tabla3[[#This Row],[PRECIO CON DESCT.]]-(Tabla3[[#This Row],[PRECIO CON DESCT.]]*$T$6))</f>
        <v>3.0743987400000004</v>
      </c>
      <c r="U4721" s="96"/>
      <c r="V4721" s="94">
        <f>Tabla3[[#This Row],[PRECIO %      en $]]*Tabla3[[#This Row],[PEDIDO ]]</f>
        <v>0</v>
      </c>
      <c r="W4721" s="57">
        <f>Tabla3[[#This Row],[PRECIO CON DESCT.]]*Tabla3[[#This Row],[PEDIDO ]]</f>
        <v>0</v>
      </c>
      <c r="X4721" s="58">
        <f>Tabla3[[#This Row],[PRECIO SIN %]]*Tabla3[[#This Row],[PEDIDO ]]</f>
        <v>0</v>
      </c>
    </row>
    <row r="4722" spans="1:24" ht="33" customHeight="1" x14ac:dyDescent="0.4">
      <c r="A4722" s="124">
        <v>7592946001539</v>
      </c>
      <c r="B4722" s="51" t="s">
        <v>516</v>
      </c>
      <c r="C4722" s="51" t="s">
        <v>518</v>
      </c>
      <c r="D47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22" s="118" t="s">
        <v>5184</v>
      </c>
      <c r="F4722" s="75" t="s">
        <v>537</v>
      </c>
      <c r="G47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22" s="77">
        <v>41</v>
      </c>
      <c r="J4722" s="52">
        <v>7.0777799999999997</v>
      </c>
      <c r="K4722" s="53">
        <f>Tabla3[[#This Row],[PRECIOS]]-Tabla3[[#This Row],[PRECIOS]]*10%</f>
        <v>6.3700019999999995</v>
      </c>
      <c r="L4722" s="101"/>
      <c r="M4722" s="54"/>
      <c r="N4722" s="55">
        <f>IFERROR(Tabla3[[#This Row],[PRECIOS]]-Tabla3[[#This Row],[PRECIOS]]*Tabla3[[#This Row],[% PRODUCTO]]," ")</f>
        <v>7.0777799999999997</v>
      </c>
      <c r="O4722" s="54"/>
      <c r="P4722" s="55">
        <f>IFERROR(Tabla3[[#This Row],[OCULTAR2]]-Tabla3[[#This Row],[OCULTAR2]]*Tabla3[[#This Row],[% LÍNEA]]," ")</f>
        <v>7.0777799999999997</v>
      </c>
      <c r="Q4722" s="56">
        <f>IFERROR(Tabla3[[#This Row],[% PRODUCTO]]+Tabla3[[#This Row],[% LÍNEA]]," ")</f>
        <v>0</v>
      </c>
      <c r="R4722" s="53">
        <f>Tabla3[[#This Row],[OCULTAR3]]</f>
        <v>7.0777799999999997</v>
      </c>
      <c r="S4722" s="53">
        <f>Tabla3[[#This Row],[PRECIO SIN %]]-Tabla3[[#This Row],[PRECIO SIN %]]*10%</f>
        <v>6.3700019999999995</v>
      </c>
      <c r="T4722" s="80">
        <f>(Tabla3[[#This Row],[PRECIO CON DESCT.]]-(Tabla3[[#This Row],[PRECIO CON DESCT.]]*$T$6))</f>
        <v>4.0131012599999991</v>
      </c>
      <c r="U4722" s="96"/>
      <c r="V4722" s="94">
        <f>Tabla3[[#This Row],[PRECIO %      en $]]*Tabla3[[#This Row],[PEDIDO ]]</f>
        <v>0</v>
      </c>
      <c r="W4722" s="57">
        <f>Tabla3[[#This Row],[PRECIO CON DESCT.]]*Tabla3[[#This Row],[PEDIDO ]]</f>
        <v>0</v>
      </c>
      <c r="X4722" s="58">
        <f>Tabla3[[#This Row],[PRECIO SIN %]]*Tabla3[[#This Row],[PEDIDO ]]</f>
        <v>0</v>
      </c>
    </row>
    <row r="4723" spans="1:24" ht="33" customHeight="1" x14ac:dyDescent="0.4">
      <c r="A4723" s="124">
        <v>7592946056003</v>
      </c>
      <c r="B4723" s="51" t="s">
        <v>516</v>
      </c>
      <c r="C4723" s="51" t="s">
        <v>518</v>
      </c>
      <c r="D47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23" s="118" t="s">
        <v>5185</v>
      </c>
      <c r="F4723" s="75" t="s">
        <v>537</v>
      </c>
      <c r="G47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23" s="77">
        <v>38</v>
      </c>
      <c r="J4723" s="52">
        <v>8.88889</v>
      </c>
      <c r="K4723" s="53">
        <f>Tabla3[[#This Row],[PRECIOS]]-Tabla3[[#This Row],[PRECIOS]]*10%</f>
        <v>8.0000009999999993</v>
      </c>
      <c r="L4723" s="101"/>
      <c r="M4723" s="54"/>
      <c r="N4723" s="55">
        <f>IFERROR(Tabla3[[#This Row],[PRECIOS]]-Tabla3[[#This Row],[PRECIOS]]*Tabla3[[#This Row],[% PRODUCTO]]," ")</f>
        <v>8.88889</v>
      </c>
      <c r="O4723" s="54"/>
      <c r="P4723" s="55">
        <f>IFERROR(Tabla3[[#This Row],[OCULTAR2]]-Tabla3[[#This Row],[OCULTAR2]]*Tabla3[[#This Row],[% LÍNEA]]," ")</f>
        <v>8.88889</v>
      </c>
      <c r="Q4723" s="56">
        <f>IFERROR(Tabla3[[#This Row],[% PRODUCTO]]+Tabla3[[#This Row],[% LÍNEA]]," ")</f>
        <v>0</v>
      </c>
      <c r="R4723" s="53">
        <f>Tabla3[[#This Row],[OCULTAR3]]</f>
        <v>8.88889</v>
      </c>
      <c r="S4723" s="53">
        <f>Tabla3[[#This Row],[PRECIO SIN %]]-Tabla3[[#This Row],[PRECIO SIN %]]*10%</f>
        <v>8.0000009999999993</v>
      </c>
      <c r="T4723" s="80">
        <f>(Tabla3[[#This Row],[PRECIO CON DESCT.]]-(Tabla3[[#This Row],[PRECIO CON DESCT.]]*$T$6))</f>
        <v>5.0400006299999998</v>
      </c>
      <c r="U4723" s="96"/>
      <c r="V4723" s="94">
        <f>Tabla3[[#This Row],[PRECIO %      en $]]*Tabla3[[#This Row],[PEDIDO ]]</f>
        <v>0</v>
      </c>
      <c r="W4723" s="57">
        <f>Tabla3[[#This Row],[PRECIO CON DESCT.]]*Tabla3[[#This Row],[PEDIDO ]]</f>
        <v>0</v>
      </c>
      <c r="X4723" s="58">
        <f>Tabla3[[#This Row],[PRECIO SIN %]]*Tabla3[[#This Row],[PEDIDO ]]</f>
        <v>0</v>
      </c>
    </row>
    <row r="4724" spans="1:24" ht="33" customHeight="1" x14ac:dyDescent="0.4">
      <c r="A4724" s="125">
        <v>7592946064251</v>
      </c>
      <c r="B4724" s="59" t="s">
        <v>516</v>
      </c>
      <c r="C4724" s="59" t="s">
        <v>518</v>
      </c>
      <c r="D47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24" s="119" t="s">
        <v>5186</v>
      </c>
      <c r="F4724" s="76" t="s">
        <v>537</v>
      </c>
      <c r="G47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24" s="78">
        <v>48</v>
      </c>
      <c r="J4724" s="52">
        <v>7.7333299999999996</v>
      </c>
      <c r="K4724" s="60">
        <f>Tabla3[[#This Row],[PRECIOS]]-Tabla3[[#This Row],[PRECIOS]]*10%</f>
        <v>6.9599969999999995</v>
      </c>
      <c r="L4724" s="101"/>
      <c r="M4724" s="61"/>
      <c r="N4724" s="55">
        <f>IFERROR(Tabla3[[#This Row],[PRECIOS]]-Tabla3[[#This Row],[PRECIOS]]*Tabla3[[#This Row],[% PRODUCTO]]," ")</f>
        <v>7.7333299999999996</v>
      </c>
      <c r="O4724" s="61"/>
      <c r="P4724" s="55">
        <f>IFERROR(Tabla3[[#This Row],[OCULTAR2]]-Tabla3[[#This Row],[OCULTAR2]]*Tabla3[[#This Row],[% LÍNEA]]," ")</f>
        <v>7.7333299999999996</v>
      </c>
      <c r="Q4724" s="56">
        <f>IFERROR(Tabla3[[#This Row],[% PRODUCTO]]+Tabla3[[#This Row],[% LÍNEA]]," ")</f>
        <v>0</v>
      </c>
      <c r="R4724" s="60">
        <f>Tabla3[[#This Row],[OCULTAR3]]</f>
        <v>7.7333299999999996</v>
      </c>
      <c r="S4724" s="60">
        <f>Tabla3[[#This Row],[PRECIO SIN %]]-Tabla3[[#This Row],[PRECIO SIN %]]*10%</f>
        <v>6.9599969999999995</v>
      </c>
      <c r="T4724" s="80">
        <f>(Tabla3[[#This Row],[PRECIO CON DESCT.]]-(Tabla3[[#This Row],[PRECIO CON DESCT.]]*$T$6))</f>
        <v>4.3847981100000002</v>
      </c>
      <c r="U4724" s="96"/>
      <c r="V4724" s="94">
        <f>Tabla3[[#This Row],[PRECIO %      en $]]*Tabla3[[#This Row],[PEDIDO ]]</f>
        <v>0</v>
      </c>
      <c r="W4724" s="57">
        <f>Tabla3[[#This Row],[PRECIO CON DESCT.]]*Tabla3[[#This Row],[PEDIDO ]]</f>
        <v>0</v>
      </c>
      <c r="X4724" s="58">
        <f>Tabla3[[#This Row],[PRECIO SIN %]]*Tabla3[[#This Row],[PEDIDO ]]</f>
        <v>0</v>
      </c>
    </row>
    <row r="4725" spans="1:24" ht="33" customHeight="1" x14ac:dyDescent="0.4">
      <c r="A4725" s="124">
        <v>7597134000035</v>
      </c>
      <c r="B4725" s="51" t="s">
        <v>516</v>
      </c>
      <c r="C4725" s="51" t="s">
        <v>426</v>
      </c>
      <c r="D47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25" s="118" t="s">
        <v>5187</v>
      </c>
      <c r="F4725" s="75" t="s">
        <v>537</v>
      </c>
      <c r="G47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25" s="77">
        <v>36</v>
      </c>
      <c r="J4725" s="52">
        <v>5.7777799999999999</v>
      </c>
      <c r="K4725" s="53">
        <f>Tabla3[[#This Row],[PRECIOS]]-Tabla3[[#This Row],[PRECIOS]]*10%</f>
        <v>5.2000019999999996</v>
      </c>
      <c r="L4725" s="101"/>
      <c r="M4725" s="54"/>
      <c r="N4725" s="55">
        <f>IFERROR(Tabla3[[#This Row],[PRECIOS]]-Tabla3[[#This Row],[PRECIOS]]*Tabla3[[#This Row],[% PRODUCTO]]," ")</f>
        <v>5.7777799999999999</v>
      </c>
      <c r="O4725" s="54"/>
      <c r="P4725" s="55">
        <f>IFERROR(Tabla3[[#This Row],[OCULTAR2]]-Tabla3[[#This Row],[OCULTAR2]]*Tabla3[[#This Row],[% LÍNEA]]," ")</f>
        <v>5.7777799999999999</v>
      </c>
      <c r="Q4725" s="56">
        <f>IFERROR(Tabla3[[#This Row],[% PRODUCTO]]+Tabla3[[#This Row],[% LÍNEA]]," ")</f>
        <v>0</v>
      </c>
      <c r="R4725" s="53">
        <f>Tabla3[[#This Row],[OCULTAR3]]</f>
        <v>5.7777799999999999</v>
      </c>
      <c r="S4725" s="53">
        <f>Tabla3[[#This Row],[PRECIO SIN %]]-Tabla3[[#This Row],[PRECIO SIN %]]*10%</f>
        <v>5.2000019999999996</v>
      </c>
      <c r="T4725" s="80">
        <f>(Tabla3[[#This Row],[PRECIO CON DESCT.]]-(Tabla3[[#This Row],[PRECIO CON DESCT.]]*$T$6))</f>
        <v>3.2760012599999997</v>
      </c>
      <c r="U4725" s="96"/>
      <c r="V4725" s="94">
        <f>Tabla3[[#This Row],[PRECIO %      en $]]*Tabla3[[#This Row],[PEDIDO ]]</f>
        <v>0</v>
      </c>
      <c r="W4725" s="57">
        <f>Tabla3[[#This Row],[PRECIO CON DESCT.]]*Tabla3[[#This Row],[PEDIDO ]]</f>
        <v>0</v>
      </c>
      <c r="X4725" s="58">
        <f>Tabla3[[#This Row],[PRECIO SIN %]]*Tabla3[[#This Row],[PEDIDO ]]</f>
        <v>0</v>
      </c>
    </row>
    <row r="4726" spans="1:24" ht="33" customHeight="1" x14ac:dyDescent="0.4">
      <c r="A4726" s="124" t="s">
        <v>519</v>
      </c>
      <c r="B4726" s="51" t="s">
        <v>516</v>
      </c>
      <c r="C4726" s="51" t="s">
        <v>313</v>
      </c>
      <c r="D47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26" s="118" t="s">
        <v>5188</v>
      </c>
      <c r="F4726" s="75" t="s">
        <v>537</v>
      </c>
      <c r="G47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26" s="77">
        <v>68</v>
      </c>
      <c r="J4726" s="52">
        <v>1.51111</v>
      </c>
      <c r="K4726" s="53">
        <f>Tabla3[[#This Row],[PRECIOS]]-Tabla3[[#This Row],[PRECIOS]]*10%</f>
        <v>1.359999</v>
      </c>
      <c r="L4726" s="101"/>
      <c r="M4726" s="54"/>
      <c r="N4726" s="55">
        <f>IFERROR(Tabla3[[#This Row],[PRECIOS]]-Tabla3[[#This Row],[PRECIOS]]*Tabla3[[#This Row],[% PRODUCTO]]," ")</f>
        <v>1.51111</v>
      </c>
      <c r="O4726" s="54"/>
      <c r="P4726" s="55">
        <f>IFERROR(Tabla3[[#This Row],[OCULTAR2]]-Tabla3[[#This Row],[OCULTAR2]]*Tabla3[[#This Row],[% LÍNEA]]," ")</f>
        <v>1.51111</v>
      </c>
      <c r="Q4726" s="56">
        <f>IFERROR(Tabla3[[#This Row],[% PRODUCTO]]+Tabla3[[#This Row],[% LÍNEA]]," ")</f>
        <v>0</v>
      </c>
      <c r="R4726" s="53">
        <f>Tabla3[[#This Row],[OCULTAR3]]</f>
        <v>1.51111</v>
      </c>
      <c r="S4726" s="53">
        <f>Tabla3[[#This Row],[PRECIO SIN %]]-Tabla3[[#This Row],[PRECIO SIN %]]*10%</f>
        <v>1.359999</v>
      </c>
      <c r="T4726" s="80">
        <f>(Tabla3[[#This Row],[PRECIO CON DESCT.]]-(Tabla3[[#This Row],[PRECIO CON DESCT.]]*$T$6))</f>
        <v>0.85679936999999995</v>
      </c>
      <c r="U4726" s="96"/>
      <c r="V4726" s="94">
        <f>Tabla3[[#This Row],[PRECIO %      en $]]*Tabla3[[#This Row],[PEDIDO ]]</f>
        <v>0</v>
      </c>
      <c r="W4726" s="57">
        <f>Tabla3[[#This Row],[PRECIO CON DESCT.]]*Tabla3[[#This Row],[PEDIDO ]]</f>
        <v>0</v>
      </c>
      <c r="X4726" s="58">
        <f>Tabla3[[#This Row],[PRECIO SIN %]]*Tabla3[[#This Row],[PEDIDO ]]</f>
        <v>0</v>
      </c>
    </row>
    <row r="4727" spans="1:24" ht="33" customHeight="1" x14ac:dyDescent="0.4">
      <c r="A4727" s="125">
        <v>7596139000040</v>
      </c>
      <c r="B4727" s="59" t="s">
        <v>516</v>
      </c>
      <c r="C4727" s="59" t="s">
        <v>175</v>
      </c>
      <c r="D47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27" s="119" t="s">
        <v>5189</v>
      </c>
      <c r="F4727" s="76" t="s">
        <v>537</v>
      </c>
      <c r="G47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27" s="78">
        <v>10</v>
      </c>
      <c r="J4727" s="52">
        <v>2.73333</v>
      </c>
      <c r="K4727" s="60">
        <f>Tabla3[[#This Row],[PRECIOS]]-Tabla3[[#This Row],[PRECIOS]]*10%</f>
        <v>2.459997</v>
      </c>
      <c r="L4727" s="101"/>
      <c r="M4727" s="61"/>
      <c r="N4727" s="55">
        <f>IFERROR(Tabla3[[#This Row],[PRECIOS]]-Tabla3[[#This Row],[PRECIOS]]*Tabla3[[#This Row],[% PRODUCTO]]," ")</f>
        <v>2.73333</v>
      </c>
      <c r="O4727" s="61"/>
      <c r="P4727" s="55">
        <f>IFERROR(Tabla3[[#This Row],[OCULTAR2]]-Tabla3[[#This Row],[OCULTAR2]]*Tabla3[[#This Row],[% LÍNEA]]," ")</f>
        <v>2.73333</v>
      </c>
      <c r="Q4727" s="56">
        <f>IFERROR(Tabla3[[#This Row],[% PRODUCTO]]+Tabla3[[#This Row],[% LÍNEA]]," ")</f>
        <v>0</v>
      </c>
      <c r="R4727" s="60">
        <f>Tabla3[[#This Row],[OCULTAR3]]</f>
        <v>2.73333</v>
      </c>
      <c r="S4727" s="60">
        <f>Tabla3[[#This Row],[PRECIO SIN %]]-Tabla3[[#This Row],[PRECIO SIN %]]*10%</f>
        <v>2.459997</v>
      </c>
      <c r="T4727" s="80">
        <f>(Tabla3[[#This Row],[PRECIO CON DESCT.]]-(Tabla3[[#This Row],[PRECIO CON DESCT.]]*$T$6))</f>
        <v>1.54979811</v>
      </c>
      <c r="U4727" s="96"/>
      <c r="V4727" s="94">
        <f>Tabla3[[#This Row],[PRECIO %      en $]]*Tabla3[[#This Row],[PEDIDO ]]</f>
        <v>0</v>
      </c>
      <c r="W4727" s="57">
        <f>Tabla3[[#This Row],[PRECIO CON DESCT.]]*Tabla3[[#This Row],[PEDIDO ]]</f>
        <v>0</v>
      </c>
      <c r="X4727" s="58">
        <f>Tabla3[[#This Row],[PRECIO SIN %]]*Tabla3[[#This Row],[PEDIDO ]]</f>
        <v>0</v>
      </c>
    </row>
    <row r="4728" spans="1:24" ht="33" customHeight="1" x14ac:dyDescent="0.4">
      <c r="A4728" s="124">
        <v>7592074002811</v>
      </c>
      <c r="B4728" s="51" t="s">
        <v>516</v>
      </c>
      <c r="C4728" s="51" t="s">
        <v>313</v>
      </c>
      <c r="D47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28" s="118" t="s">
        <v>5190</v>
      </c>
      <c r="F4728" s="75" t="s">
        <v>537</v>
      </c>
      <c r="G47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28" s="77">
        <v>553</v>
      </c>
      <c r="J4728" s="52">
        <v>6.5222199999999999</v>
      </c>
      <c r="K4728" s="53">
        <f>Tabla3[[#This Row],[PRECIOS]]-Tabla3[[#This Row],[PRECIOS]]*10%</f>
        <v>5.8699979999999998</v>
      </c>
      <c r="L4728" s="101"/>
      <c r="M4728" s="54"/>
      <c r="N4728" s="55">
        <f>IFERROR(Tabla3[[#This Row],[PRECIOS]]-Tabla3[[#This Row],[PRECIOS]]*Tabla3[[#This Row],[% PRODUCTO]]," ")</f>
        <v>6.5222199999999999</v>
      </c>
      <c r="O4728" s="54"/>
      <c r="P4728" s="55">
        <f>IFERROR(Tabla3[[#This Row],[OCULTAR2]]-Tabla3[[#This Row],[OCULTAR2]]*Tabla3[[#This Row],[% LÍNEA]]," ")</f>
        <v>6.5222199999999999</v>
      </c>
      <c r="Q4728" s="56">
        <f>IFERROR(Tabla3[[#This Row],[% PRODUCTO]]+Tabla3[[#This Row],[% LÍNEA]]," ")</f>
        <v>0</v>
      </c>
      <c r="R4728" s="53">
        <f>Tabla3[[#This Row],[OCULTAR3]]</f>
        <v>6.5222199999999999</v>
      </c>
      <c r="S4728" s="53">
        <f>Tabla3[[#This Row],[PRECIO SIN %]]-Tabla3[[#This Row],[PRECIO SIN %]]*10%</f>
        <v>5.8699979999999998</v>
      </c>
      <c r="T4728" s="80">
        <f>(Tabla3[[#This Row],[PRECIO CON DESCT.]]-(Tabla3[[#This Row],[PRECIO CON DESCT.]]*$T$6))</f>
        <v>3.6980987399999998</v>
      </c>
      <c r="U4728" s="96"/>
      <c r="V4728" s="94">
        <f>Tabla3[[#This Row],[PRECIO %      en $]]*Tabla3[[#This Row],[PEDIDO ]]</f>
        <v>0</v>
      </c>
      <c r="W4728" s="57">
        <f>Tabla3[[#This Row],[PRECIO CON DESCT.]]*Tabla3[[#This Row],[PEDIDO ]]</f>
        <v>0</v>
      </c>
      <c r="X4728" s="58">
        <f>Tabla3[[#This Row],[PRECIO SIN %]]*Tabla3[[#This Row],[PEDIDO ]]</f>
        <v>0</v>
      </c>
    </row>
    <row r="4729" spans="1:24" ht="33" customHeight="1" x14ac:dyDescent="0.4">
      <c r="A4729" s="124">
        <v>7592946005988</v>
      </c>
      <c r="B4729" s="51" t="s">
        <v>516</v>
      </c>
      <c r="C4729" s="51" t="s">
        <v>518</v>
      </c>
      <c r="D47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29" s="118" t="s">
        <v>5191</v>
      </c>
      <c r="F4729" s="75" t="s">
        <v>537</v>
      </c>
      <c r="G47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29" s="77">
        <v>80</v>
      </c>
      <c r="J4729" s="52">
        <v>12.4</v>
      </c>
      <c r="K4729" s="53">
        <f>Tabla3[[#This Row],[PRECIOS]]-Tabla3[[#This Row],[PRECIOS]]*10%</f>
        <v>11.16</v>
      </c>
      <c r="L4729" s="101"/>
      <c r="M4729" s="54"/>
      <c r="N4729" s="55">
        <f>IFERROR(Tabla3[[#This Row],[PRECIOS]]-Tabla3[[#This Row],[PRECIOS]]*Tabla3[[#This Row],[% PRODUCTO]]," ")</f>
        <v>12.4</v>
      </c>
      <c r="O4729" s="54"/>
      <c r="P4729" s="55">
        <f>IFERROR(Tabla3[[#This Row],[OCULTAR2]]-Tabla3[[#This Row],[OCULTAR2]]*Tabla3[[#This Row],[% LÍNEA]]," ")</f>
        <v>12.4</v>
      </c>
      <c r="Q4729" s="56">
        <f>IFERROR(Tabla3[[#This Row],[% PRODUCTO]]+Tabla3[[#This Row],[% LÍNEA]]," ")</f>
        <v>0</v>
      </c>
      <c r="R4729" s="53">
        <f>Tabla3[[#This Row],[OCULTAR3]]</f>
        <v>12.4</v>
      </c>
      <c r="S4729" s="53">
        <f>Tabla3[[#This Row],[PRECIO SIN %]]-Tabla3[[#This Row],[PRECIO SIN %]]*10%</f>
        <v>11.16</v>
      </c>
      <c r="T4729" s="80">
        <f>(Tabla3[[#This Row],[PRECIO CON DESCT.]]-(Tabla3[[#This Row],[PRECIO CON DESCT.]]*$T$6))</f>
        <v>7.0308000000000002</v>
      </c>
      <c r="U4729" s="96"/>
      <c r="V4729" s="94">
        <f>Tabla3[[#This Row],[PRECIO %      en $]]*Tabla3[[#This Row],[PEDIDO ]]</f>
        <v>0</v>
      </c>
      <c r="W4729" s="57">
        <f>Tabla3[[#This Row],[PRECIO CON DESCT.]]*Tabla3[[#This Row],[PEDIDO ]]</f>
        <v>0</v>
      </c>
      <c r="X4729" s="58">
        <f>Tabla3[[#This Row],[PRECIO SIN %]]*Tabla3[[#This Row],[PEDIDO ]]</f>
        <v>0</v>
      </c>
    </row>
    <row r="4730" spans="1:24" ht="33" customHeight="1" x14ac:dyDescent="0.4">
      <c r="A4730" s="125">
        <v>7592074002712</v>
      </c>
      <c r="B4730" s="59" t="s">
        <v>516</v>
      </c>
      <c r="C4730" s="59" t="s">
        <v>313</v>
      </c>
      <c r="D47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30" s="119" t="s">
        <v>5192</v>
      </c>
      <c r="F4730" s="76" t="s">
        <v>537</v>
      </c>
      <c r="G47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30" s="78">
        <v>761</v>
      </c>
      <c r="J4730" s="52">
        <v>6.11111</v>
      </c>
      <c r="K4730" s="60">
        <f>Tabla3[[#This Row],[PRECIOS]]-Tabla3[[#This Row],[PRECIOS]]*10%</f>
        <v>5.4999989999999999</v>
      </c>
      <c r="L4730" s="101"/>
      <c r="M4730" s="61"/>
      <c r="N4730" s="55">
        <f>IFERROR(Tabla3[[#This Row],[PRECIOS]]-Tabla3[[#This Row],[PRECIOS]]*Tabla3[[#This Row],[% PRODUCTO]]," ")</f>
        <v>6.11111</v>
      </c>
      <c r="O4730" s="61"/>
      <c r="P4730" s="55">
        <f>IFERROR(Tabla3[[#This Row],[OCULTAR2]]-Tabla3[[#This Row],[OCULTAR2]]*Tabla3[[#This Row],[% LÍNEA]]," ")</f>
        <v>6.11111</v>
      </c>
      <c r="Q4730" s="56">
        <f>IFERROR(Tabla3[[#This Row],[% PRODUCTO]]+Tabla3[[#This Row],[% LÍNEA]]," ")</f>
        <v>0</v>
      </c>
      <c r="R4730" s="60">
        <f>Tabla3[[#This Row],[OCULTAR3]]</f>
        <v>6.11111</v>
      </c>
      <c r="S4730" s="60">
        <f>Tabla3[[#This Row],[PRECIO SIN %]]-Tabla3[[#This Row],[PRECIO SIN %]]*10%</f>
        <v>5.4999989999999999</v>
      </c>
      <c r="T4730" s="80">
        <f>(Tabla3[[#This Row],[PRECIO CON DESCT.]]-(Tabla3[[#This Row],[PRECIO CON DESCT.]]*$T$6))</f>
        <v>3.4649993700000001</v>
      </c>
      <c r="U4730" s="96"/>
      <c r="V4730" s="94">
        <f>Tabla3[[#This Row],[PRECIO %      en $]]*Tabla3[[#This Row],[PEDIDO ]]</f>
        <v>0</v>
      </c>
      <c r="W4730" s="57">
        <f>Tabla3[[#This Row],[PRECIO CON DESCT.]]*Tabla3[[#This Row],[PEDIDO ]]</f>
        <v>0</v>
      </c>
      <c r="X4730" s="58">
        <f>Tabla3[[#This Row],[PRECIO SIN %]]*Tabla3[[#This Row],[PEDIDO ]]</f>
        <v>0</v>
      </c>
    </row>
    <row r="4731" spans="1:24" ht="33" customHeight="1" x14ac:dyDescent="0.4">
      <c r="A4731" s="124">
        <v>7594001450696</v>
      </c>
      <c r="B4731" s="51" t="s">
        <v>516</v>
      </c>
      <c r="C4731" s="51" t="s">
        <v>427</v>
      </c>
      <c r="D47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31" s="118" t="s">
        <v>5193</v>
      </c>
      <c r="F4731" s="75" t="s">
        <v>526</v>
      </c>
      <c r="G47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31" s="77">
        <v>581</v>
      </c>
      <c r="J4731" s="52">
        <v>1.8</v>
      </c>
      <c r="K4731" s="53">
        <f>Tabla3[[#This Row],[PRECIOS]]-Tabla3[[#This Row],[PRECIOS]]*10%</f>
        <v>1.62</v>
      </c>
      <c r="L4731" s="101"/>
      <c r="M4731" s="54"/>
      <c r="N4731" s="55">
        <f>IFERROR(Tabla3[[#This Row],[PRECIOS]]-Tabla3[[#This Row],[PRECIOS]]*Tabla3[[#This Row],[% PRODUCTO]]," ")</f>
        <v>1.8</v>
      </c>
      <c r="O4731" s="54"/>
      <c r="P4731" s="55">
        <f>IFERROR(Tabla3[[#This Row],[OCULTAR2]]-Tabla3[[#This Row],[OCULTAR2]]*Tabla3[[#This Row],[% LÍNEA]]," ")</f>
        <v>1.8</v>
      </c>
      <c r="Q4731" s="56">
        <f>IFERROR(Tabla3[[#This Row],[% PRODUCTO]]+Tabla3[[#This Row],[% LÍNEA]]," ")</f>
        <v>0</v>
      </c>
      <c r="R4731" s="53">
        <f>Tabla3[[#This Row],[OCULTAR3]]</f>
        <v>1.8</v>
      </c>
      <c r="S4731" s="53">
        <f>Tabla3[[#This Row],[PRECIO SIN %]]-Tabla3[[#This Row],[PRECIO SIN %]]*10%</f>
        <v>1.62</v>
      </c>
      <c r="T4731" s="80">
        <f>(Tabla3[[#This Row],[PRECIO CON DESCT.]]-(Tabla3[[#This Row],[PRECIO CON DESCT.]]*$T$6))</f>
        <v>1.0206</v>
      </c>
      <c r="U4731" s="96"/>
      <c r="V4731" s="94">
        <f>Tabla3[[#This Row],[PRECIO %      en $]]*Tabla3[[#This Row],[PEDIDO ]]</f>
        <v>0</v>
      </c>
      <c r="W4731" s="57">
        <f>Tabla3[[#This Row],[PRECIO CON DESCT.]]*Tabla3[[#This Row],[PEDIDO ]]</f>
        <v>0</v>
      </c>
      <c r="X4731" s="58">
        <f>Tabla3[[#This Row],[PRECIO SIN %]]*Tabla3[[#This Row],[PEDIDO ]]</f>
        <v>0</v>
      </c>
    </row>
    <row r="4732" spans="1:24" ht="33" customHeight="1" x14ac:dyDescent="0.4">
      <c r="A4732" s="124">
        <v>7597134001100</v>
      </c>
      <c r="B4732" s="51" t="s">
        <v>516</v>
      </c>
      <c r="C4732" s="51" t="s">
        <v>426</v>
      </c>
      <c r="D47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732" s="118" t="s">
        <v>5194</v>
      </c>
      <c r="F4732" s="75" t="s">
        <v>537</v>
      </c>
      <c r="G47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732" s="77">
        <v>75</v>
      </c>
      <c r="J4732" s="52">
        <v>9.1</v>
      </c>
      <c r="K4732" s="53">
        <f>Tabla3[[#This Row],[PRECIOS]]-Tabla3[[#This Row],[PRECIOS]]*10%</f>
        <v>8.19</v>
      </c>
      <c r="L4732" s="101" t="s">
        <v>5327</v>
      </c>
      <c r="M4732" s="54"/>
      <c r="N4732" s="55">
        <f>IFERROR(Tabla3[[#This Row],[PRECIOS]]-Tabla3[[#This Row],[PRECIOS]]*Tabla3[[#This Row],[% PRODUCTO]]," ")</f>
        <v>9.1</v>
      </c>
      <c r="O4732" s="54"/>
      <c r="P4732" s="55">
        <f>IFERROR(Tabla3[[#This Row],[OCULTAR2]]-Tabla3[[#This Row],[OCULTAR2]]*Tabla3[[#This Row],[% LÍNEA]]," ")</f>
        <v>9.1</v>
      </c>
      <c r="Q4732" s="56">
        <f>IFERROR(Tabla3[[#This Row],[% PRODUCTO]]+Tabla3[[#This Row],[% LÍNEA]]," ")</f>
        <v>0</v>
      </c>
      <c r="R4732" s="53">
        <f>Tabla3[[#This Row],[OCULTAR3]]</f>
        <v>9.1</v>
      </c>
      <c r="S4732" s="53">
        <f>Tabla3[[#This Row],[PRECIO SIN %]]-Tabla3[[#This Row],[PRECIO SIN %]]*10%</f>
        <v>8.19</v>
      </c>
      <c r="T4732" s="80">
        <f>(Tabla3[[#This Row],[PRECIO CON DESCT.]]-(Tabla3[[#This Row],[PRECIO CON DESCT.]]*$T$6))</f>
        <v>5.1596999999999991</v>
      </c>
      <c r="U4732" s="96"/>
      <c r="V4732" s="94">
        <f>Tabla3[[#This Row],[PRECIO %      en $]]*Tabla3[[#This Row],[PEDIDO ]]</f>
        <v>0</v>
      </c>
      <c r="W4732" s="57">
        <f>Tabla3[[#This Row],[PRECIO CON DESCT.]]*Tabla3[[#This Row],[PEDIDO ]]</f>
        <v>0</v>
      </c>
      <c r="X4732" s="58">
        <f>Tabla3[[#This Row],[PRECIO SIN %]]*Tabla3[[#This Row],[PEDIDO ]]</f>
        <v>0</v>
      </c>
    </row>
    <row r="4733" spans="1:24" ht="33" customHeight="1" x14ac:dyDescent="0.4">
      <c r="A4733" s="125">
        <v>7592710006050</v>
      </c>
      <c r="B4733" s="59" t="s">
        <v>516</v>
      </c>
      <c r="C4733" s="59" t="s">
        <v>432</v>
      </c>
      <c r="D47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733" s="119" t="s">
        <v>5195</v>
      </c>
      <c r="F4733" s="76" t="s">
        <v>537</v>
      </c>
      <c r="G47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733" s="78">
        <v>48</v>
      </c>
      <c r="J4733" s="52">
        <v>8.11111</v>
      </c>
      <c r="K4733" s="60">
        <f>Tabla3[[#This Row],[PRECIOS]]-Tabla3[[#This Row],[PRECIOS]]*10%</f>
        <v>7.2999989999999997</v>
      </c>
      <c r="L4733" s="101" t="s">
        <v>5327</v>
      </c>
      <c r="M4733" s="61"/>
      <c r="N4733" s="55">
        <f>IFERROR(Tabla3[[#This Row],[PRECIOS]]-Tabla3[[#This Row],[PRECIOS]]*Tabla3[[#This Row],[% PRODUCTO]]," ")</f>
        <v>8.11111</v>
      </c>
      <c r="O4733" s="61"/>
      <c r="P4733" s="55">
        <f>IFERROR(Tabla3[[#This Row],[OCULTAR2]]-Tabla3[[#This Row],[OCULTAR2]]*Tabla3[[#This Row],[% LÍNEA]]," ")</f>
        <v>8.11111</v>
      </c>
      <c r="Q4733" s="56">
        <f>IFERROR(Tabla3[[#This Row],[% PRODUCTO]]+Tabla3[[#This Row],[% LÍNEA]]," ")</f>
        <v>0</v>
      </c>
      <c r="R4733" s="60">
        <f>Tabla3[[#This Row],[OCULTAR3]]</f>
        <v>8.11111</v>
      </c>
      <c r="S4733" s="60">
        <f>Tabla3[[#This Row],[PRECIO SIN %]]-Tabla3[[#This Row],[PRECIO SIN %]]*10%</f>
        <v>7.2999989999999997</v>
      </c>
      <c r="T4733" s="80">
        <f>(Tabla3[[#This Row],[PRECIO CON DESCT.]]-(Tabla3[[#This Row],[PRECIO CON DESCT.]]*$T$6))</f>
        <v>4.5989993699999996</v>
      </c>
      <c r="U4733" s="96"/>
      <c r="V4733" s="94">
        <f>Tabla3[[#This Row],[PRECIO %      en $]]*Tabla3[[#This Row],[PEDIDO ]]</f>
        <v>0</v>
      </c>
      <c r="W4733" s="57">
        <f>Tabla3[[#This Row],[PRECIO CON DESCT.]]*Tabla3[[#This Row],[PEDIDO ]]</f>
        <v>0</v>
      </c>
      <c r="X4733" s="58">
        <f>Tabla3[[#This Row],[PRECIO SIN %]]*Tabla3[[#This Row],[PEDIDO ]]</f>
        <v>0</v>
      </c>
    </row>
    <row r="4734" spans="1:24" ht="33" customHeight="1" x14ac:dyDescent="0.4">
      <c r="A4734" s="124">
        <v>7592710005916</v>
      </c>
      <c r="B4734" s="51" t="s">
        <v>516</v>
      </c>
      <c r="C4734" s="51" t="s">
        <v>432</v>
      </c>
      <c r="D47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734" s="118" t="s">
        <v>5196</v>
      </c>
      <c r="F4734" s="75" t="s">
        <v>537</v>
      </c>
      <c r="G47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734" s="77">
        <v>12</v>
      </c>
      <c r="J4734" s="52">
        <v>10.11111</v>
      </c>
      <c r="K4734" s="53">
        <f>Tabla3[[#This Row],[PRECIOS]]-Tabla3[[#This Row],[PRECIOS]]*10%</f>
        <v>9.0999990000000004</v>
      </c>
      <c r="L4734" s="101" t="s">
        <v>5327</v>
      </c>
      <c r="M4734" s="54"/>
      <c r="N4734" s="55">
        <f>IFERROR(Tabla3[[#This Row],[PRECIOS]]-Tabla3[[#This Row],[PRECIOS]]*Tabla3[[#This Row],[% PRODUCTO]]," ")</f>
        <v>10.11111</v>
      </c>
      <c r="O4734" s="54"/>
      <c r="P4734" s="55">
        <f>IFERROR(Tabla3[[#This Row],[OCULTAR2]]-Tabla3[[#This Row],[OCULTAR2]]*Tabla3[[#This Row],[% LÍNEA]]," ")</f>
        <v>10.11111</v>
      </c>
      <c r="Q4734" s="56">
        <f>IFERROR(Tabla3[[#This Row],[% PRODUCTO]]+Tabla3[[#This Row],[% LÍNEA]]," ")</f>
        <v>0</v>
      </c>
      <c r="R4734" s="53">
        <f>Tabla3[[#This Row],[OCULTAR3]]</f>
        <v>10.11111</v>
      </c>
      <c r="S4734" s="53">
        <f>Tabla3[[#This Row],[PRECIO SIN %]]-Tabla3[[#This Row],[PRECIO SIN %]]*10%</f>
        <v>9.0999990000000004</v>
      </c>
      <c r="T4734" s="80">
        <f>(Tabla3[[#This Row],[PRECIO CON DESCT.]]-(Tabla3[[#This Row],[PRECIO CON DESCT.]]*$T$6))</f>
        <v>5.7329993699999999</v>
      </c>
      <c r="U4734" s="96"/>
      <c r="V4734" s="94">
        <f>Tabla3[[#This Row],[PRECIO %      en $]]*Tabla3[[#This Row],[PEDIDO ]]</f>
        <v>0</v>
      </c>
      <c r="W4734" s="57">
        <f>Tabla3[[#This Row],[PRECIO CON DESCT.]]*Tabla3[[#This Row],[PEDIDO ]]</f>
        <v>0</v>
      </c>
      <c r="X4734" s="58">
        <f>Tabla3[[#This Row],[PRECIO SIN %]]*Tabla3[[#This Row],[PEDIDO ]]</f>
        <v>0</v>
      </c>
    </row>
    <row r="4735" spans="1:24" ht="33" customHeight="1" x14ac:dyDescent="0.4">
      <c r="A4735" s="124">
        <v>7593089000120</v>
      </c>
      <c r="B4735" s="51" t="s">
        <v>516</v>
      </c>
      <c r="C4735" s="51" t="s">
        <v>465</v>
      </c>
      <c r="D47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35" s="118" t="s">
        <v>5197</v>
      </c>
      <c r="F4735" s="75" t="s">
        <v>537</v>
      </c>
      <c r="G47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35" s="77">
        <v>28</v>
      </c>
      <c r="J4735" s="52">
        <v>7.7777799999999999</v>
      </c>
      <c r="K4735" s="53">
        <f>Tabla3[[#This Row],[PRECIOS]]-Tabla3[[#This Row],[PRECIOS]]*10%</f>
        <v>7.0000020000000003</v>
      </c>
      <c r="L4735" s="101"/>
      <c r="M4735" s="54"/>
      <c r="N4735" s="55">
        <f>IFERROR(Tabla3[[#This Row],[PRECIOS]]-Tabla3[[#This Row],[PRECIOS]]*Tabla3[[#This Row],[% PRODUCTO]]," ")</f>
        <v>7.7777799999999999</v>
      </c>
      <c r="O4735" s="54"/>
      <c r="P4735" s="55">
        <f>IFERROR(Tabla3[[#This Row],[OCULTAR2]]-Tabla3[[#This Row],[OCULTAR2]]*Tabla3[[#This Row],[% LÍNEA]]," ")</f>
        <v>7.7777799999999999</v>
      </c>
      <c r="Q4735" s="56">
        <f>IFERROR(Tabla3[[#This Row],[% PRODUCTO]]+Tabla3[[#This Row],[% LÍNEA]]," ")</f>
        <v>0</v>
      </c>
      <c r="R4735" s="53">
        <f>Tabla3[[#This Row],[OCULTAR3]]</f>
        <v>7.7777799999999999</v>
      </c>
      <c r="S4735" s="53">
        <f>Tabla3[[#This Row],[PRECIO SIN %]]-Tabla3[[#This Row],[PRECIO SIN %]]*10%</f>
        <v>7.0000020000000003</v>
      </c>
      <c r="T4735" s="80">
        <f>(Tabla3[[#This Row],[PRECIO CON DESCT.]]-(Tabla3[[#This Row],[PRECIO CON DESCT.]]*$T$6))</f>
        <v>4.4100012599999996</v>
      </c>
      <c r="U4735" s="96"/>
      <c r="V4735" s="94">
        <f>Tabla3[[#This Row],[PRECIO %      en $]]*Tabla3[[#This Row],[PEDIDO ]]</f>
        <v>0</v>
      </c>
      <c r="W4735" s="57">
        <f>Tabla3[[#This Row],[PRECIO CON DESCT.]]*Tabla3[[#This Row],[PEDIDO ]]</f>
        <v>0</v>
      </c>
      <c r="X4735" s="58">
        <f>Tabla3[[#This Row],[PRECIO SIN %]]*Tabla3[[#This Row],[PEDIDO ]]</f>
        <v>0</v>
      </c>
    </row>
    <row r="4736" spans="1:24" ht="33" customHeight="1" x14ac:dyDescent="0.4">
      <c r="A4736" s="125">
        <v>7592946001546</v>
      </c>
      <c r="B4736" s="59" t="s">
        <v>516</v>
      </c>
      <c r="C4736" s="59" t="s">
        <v>518</v>
      </c>
      <c r="D47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36" s="119" t="s">
        <v>5198</v>
      </c>
      <c r="F4736" s="76" t="s">
        <v>537</v>
      </c>
      <c r="G47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36" s="78">
        <v>61</v>
      </c>
      <c r="J4736" s="52">
        <v>10.144439999999999</v>
      </c>
      <c r="K4736" s="60">
        <f>Tabla3[[#This Row],[PRECIOS]]-Tabla3[[#This Row],[PRECIOS]]*10%</f>
        <v>9.1299960000000002</v>
      </c>
      <c r="L4736" s="101"/>
      <c r="M4736" s="61"/>
      <c r="N4736" s="55">
        <f>IFERROR(Tabla3[[#This Row],[PRECIOS]]-Tabla3[[#This Row],[PRECIOS]]*Tabla3[[#This Row],[% PRODUCTO]]," ")</f>
        <v>10.144439999999999</v>
      </c>
      <c r="O4736" s="61"/>
      <c r="P4736" s="55">
        <f>IFERROR(Tabla3[[#This Row],[OCULTAR2]]-Tabla3[[#This Row],[OCULTAR2]]*Tabla3[[#This Row],[% LÍNEA]]," ")</f>
        <v>10.144439999999999</v>
      </c>
      <c r="Q4736" s="56">
        <f>IFERROR(Tabla3[[#This Row],[% PRODUCTO]]+Tabla3[[#This Row],[% LÍNEA]]," ")</f>
        <v>0</v>
      </c>
      <c r="R4736" s="60">
        <f>Tabla3[[#This Row],[OCULTAR3]]</f>
        <v>10.144439999999999</v>
      </c>
      <c r="S4736" s="60">
        <f>Tabla3[[#This Row],[PRECIO SIN %]]-Tabla3[[#This Row],[PRECIO SIN %]]*10%</f>
        <v>9.1299960000000002</v>
      </c>
      <c r="T4736" s="80">
        <f>(Tabla3[[#This Row],[PRECIO CON DESCT.]]-(Tabla3[[#This Row],[PRECIO CON DESCT.]]*$T$6))</f>
        <v>5.7518974800000002</v>
      </c>
      <c r="U4736" s="96"/>
      <c r="V4736" s="94">
        <f>Tabla3[[#This Row],[PRECIO %      en $]]*Tabla3[[#This Row],[PEDIDO ]]</f>
        <v>0</v>
      </c>
      <c r="W4736" s="57">
        <f>Tabla3[[#This Row],[PRECIO CON DESCT.]]*Tabla3[[#This Row],[PEDIDO ]]</f>
        <v>0</v>
      </c>
      <c r="X4736" s="58">
        <f>Tabla3[[#This Row],[PRECIO SIN %]]*Tabla3[[#This Row],[PEDIDO ]]</f>
        <v>0</v>
      </c>
    </row>
    <row r="4737" spans="1:24" ht="33" customHeight="1" x14ac:dyDescent="0.4">
      <c r="A4737" s="124">
        <v>7599700000340</v>
      </c>
      <c r="B4737" s="51" t="s">
        <v>516</v>
      </c>
      <c r="C4737" s="51" t="s">
        <v>51</v>
      </c>
      <c r="D47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37" s="118" t="s">
        <v>5199</v>
      </c>
      <c r="F4737" s="75" t="s">
        <v>537</v>
      </c>
      <c r="G47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37" s="77">
        <v>108</v>
      </c>
      <c r="J4737" s="52">
        <v>6.2777799999999999</v>
      </c>
      <c r="K4737" s="53">
        <f>Tabla3[[#This Row],[PRECIOS]]-Tabla3[[#This Row],[PRECIOS]]*10%</f>
        <v>5.6500019999999997</v>
      </c>
      <c r="L4737" s="101"/>
      <c r="M4737" s="54"/>
      <c r="N4737" s="55">
        <f>IFERROR(Tabla3[[#This Row],[PRECIOS]]-Tabla3[[#This Row],[PRECIOS]]*Tabla3[[#This Row],[% PRODUCTO]]," ")</f>
        <v>6.2777799999999999</v>
      </c>
      <c r="O4737" s="54"/>
      <c r="P4737" s="55">
        <f>IFERROR(Tabla3[[#This Row],[OCULTAR2]]-Tabla3[[#This Row],[OCULTAR2]]*Tabla3[[#This Row],[% LÍNEA]]," ")</f>
        <v>6.2777799999999999</v>
      </c>
      <c r="Q4737" s="56">
        <f>IFERROR(Tabla3[[#This Row],[% PRODUCTO]]+Tabla3[[#This Row],[% LÍNEA]]," ")</f>
        <v>0</v>
      </c>
      <c r="R4737" s="53">
        <f>Tabla3[[#This Row],[OCULTAR3]]</f>
        <v>6.2777799999999999</v>
      </c>
      <c r="S4737" s="53">
        <f>Tabla3[[#This Row],[PRECIO SIN %]]-Tabla3[[#This Row],[PRECIO SIN %]]*10%</f>
        <v>5.6500019999999997</v>
      </c>
      <c r="T4737" s="80">
        <f>(Tabla3[[#This Row],[PRECIO CON DESCT.]]-(Tabla3[[#This Row],[PRECIO CON DESCT.]]*$T$6))</f>
        <v>3.5595012599999998</v>
      </c>
      <c r="U4737" s="96"/>
      <c r="V4737" s="94">
        <f>Tabla3[[#This Row],[PRECIO %      en $]]*Tabla3[[#This Row],[PEDIDO ]]</f>
        <v>0</v>
      </c>
      <c r="W4737" s="57">
        <f>Tabla3[[#This Row],[PRECIO CON DESCT.]]*Tabla3[[#This Row],[PEDIDO ]]</f>
        <v>0</v>
      </c>
      <c r="X4737" s="58">
        <f>Tabla3[[#This Row],[PRECIO SIN %]]*Tabla3[[#This Row],[PEDIDO ]]</f>
        <v>0</v>
      </c>
    </row>
    <row r="4738" spans="1:24" ht="33" customHeight="1" x14ac:dyDescent="0.4">
      <c r="A4738" s="124">
        <v>7599700000357</v>
      </c>
      <c r="B4738" s="51" t="s">
        <v>516</v>
      </c>
      <c r="C4738" s="51" t="s">
        <v>51</v>
      </c>
      <c r="D47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38" s="118" t="s">
        <v>5200</v>
      </c>
      <c r="F4738" s="75" t="s">
        <v>537</v>
      </c>
      <c r="G47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38" s="77">
        <v>82</v>
      </c>
      <c r="J4738" s="52">
        <v>5.5555599999999998</v>
      </c>
      <c r="K4738" s="53">
        <f>Tabla3[[#This Row],[PRECIOS]]-Tabla3[[#This Row],[PRECIOS]]*10%</f>
        <v>5.0000039999999997</v>
      </c>
      <c r="L4738" s="101"/>
      <c r="M4738" s="54"/>
      <c r="N4738" s="55">
        <f>IFERROR(Tabla3[[#This Row],[PRECIOS]]-Tabla3[[#This Row],[PRECIOS]]*Tabla3[[#This Row],[% PRODUCTO]]," ")</f>
        <v>5.5555599999999998</v>
      </c>
      <c r="O4738" s="54"/>
      <c r="P4738" s="55">
        <f>IFERROR(Tabla3[[#This Row],[OCULTAR2]]-Tabla3[[#This Row],[OCULTAR2]]*Tabla3[[#This Row],[% LÍNEA]]," ")</f>
        <v>5.5555599999999998</v>
      </c>
      <c r="Q4738" s="56">
        <f>IFERROR(Tabla3[[#This Row],[% PRODUCTO]]+Tabla3[[#This Row],[% LÍNEA]]," ")</f>
        <v>0</v>
      </c>
      <c r="R4738" s="53">
        <f>Tabla3[[#This Row],[OCULTAR3]]</f>
        <v>5.5555599999999998</v>
      </c>
      <c r="S4738" s="53">
        <f>Tabla3[[#This Row],[PRECIO SIN %]]-Tabla3[[#This Row],[PRECIO SIN %]]*10%</f>
        <v>5.0000039999999997</v>
      </c>
      <c r="T4738" s="80">
        <f>(Tabla3[[#This Row],[PRECIO CON DESCT.]]-(Tabla3[[#This Row],[PRECIO CON DESCT.]]*$T$6))</f>
        <v>3.1500025200000001</v>
      </c>
      <c r="U4738" s="96"/>
      <c r="V4738" s="94">
        <f>Tabla3[[#This Row],[PRECIO %      en $]]*Tabla3[[#This Row],[PEDIDO ]]</f>
        <v>0</v>
      </c>
      <c r="W4738" s="57">
        <f>Tabla3[[#This Row],[PRECIO CON DESCT.]]*Tabla3[[#This Row],[PEDIDO ]]</f>
        <v>0</v>
      </c>
      <c r="X4738" s="58">
        <f>Tabla3[[#This Row],[PRECIO SIN %]]*Tabla3[[#This Row],[PEDIDO ]]</f>
        <v>0</v>
      </c>
    </row>
    <row r="4739" spans="1:24" ht="33" customHeight="1" x14ac:dyDescent="0.4">
      <c r="A4739" s="125">
        <v>7592946169758</v>
      </c>
      <c r="B4739" s="59" t="s">
        <v>516</v>
      </c>
      <c r="C4739" s="59" t="s">
        <v>518</v>
      </c>
      <c r="D47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39" s="119" t="s">
        <v>5201</v>
      </c>
      <c r="F4739" s="76" t="s">
        <v>537</v>
      </c>
      <c r="G47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39" s="78">
        <v>78</v>
      </c>
      <c r="J4739" s="52">
        <v>11.6</v>
      </c>
      <c r="K4739" s="60">
        <f>Tabla3[[#This Row],[PRECIOS]]-Tabla3[[#This Row],[PRECIOS]]*10%</f>
        <v>10.44</v>
      </c>
      <c r="L4739" s="101"/>
      <c r="M4739" s="61"/>
      <c r="N4739" s="55">
        <f>IFERROR(Tabla3[[#This Row],[PRECIOS]]-Tabla3[[#This Row],[PRECIOS]]*Tabla3[[#This Row],[% PRODUCTO]]," ")</f>
        <v>11.6</v>
      </c>
      <c r="O4739" s="61"/>
      <c r="P4739" s="55">
        <f>IFERROR(Tabla3[[#This Row],[OCULTAR2]]-Tabla3[[#This Row],[OCULTAR2]]*Tabla3[[#This Row],[% LÍNEA]]," ")</f>
        <v>11.6</v>
      </c>
      <c r="Q4739" s="56">
        <f>IFERROR(Tabla3[[#This Row],[% PRODUCTO]]+Tabla3[[#This Row],[% LÍNEA]]," ")</f>
        <v>0</v>
      </c>
      <c r="R4739" s="60">
        <f>Tabla3[[#This Row],[OCULTAR3]]</f>
        <v>11.6</v>
      </c>
      <c r="S4739" s="60">
        <f>Tabla3[[#This Row],[PRECIO SIN %]]-Tabla3[[#This Row],[PRECIO SIN %]]*10%</f>
        <v>10.44</v>
      </c>
      <c r="T4739" s="80">
        <f>(Tabla3[[#This Row],[PRECIO CON DESCT.]]-(Tabla3[[#This Row],[PRECIO CON DESCT.]]*$T$6))</f>
        <v>6.5771999999999995</v>
      </c>
      <c r="U4739" s="96"/>
      <c r="V4739" s="94">
        <f>Tabla3[[#This Row],[PRECIO %      en $]]*Tabla3[[#This Row],[PEDIDO ]]</f>
        <v>0</v>
      </c>
      <c r="W4739" s="57">
        <f>Tabla3[[#This Row],[PRECIO CON DESCT.]]*Tabla3[[#This Row],[PEDIDO ]]</f>
        <v>0</v>
      </c>
      <c r="X4739" s="58">
        <f>Tabla3[[#This Row],[PRECIO SIN %]]*Tabla3[[#This Row],[PEDIDO ]]</f>
        <v>0</v>
      </c>
    </row>
    <row r="4740" spans="1:24" ht="33" customHeight="1" x14ac:dyDescent="0.4">
      <c r="A4740" s="124">
        <v>7594001450733</v>
      </c>
      <c r="B4740" s="51" t="s">
        <v>516</v>
      </c>
      <c r="C4740" s="51" t="s">
        <v>427</v>
      </c>
      <c r="D47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40" s="118" t="s">
        <v>5202</v>
      </c>
      <c r="F4740" s="75" t="s">
        <v>537</v>
      </c>
      <c r="G47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40" s="77">
        <v>144</v>
      </c>
      <c r="J4740" s="52">
        <v>1.9666699999999999</v>
      </c>
      <c r="K4740" s="53">
        <f>Tabla3[[#This Row],[PRECIOS]]-Tabla3[[#This Row],[PRECIOS]]*10%</f>
        <v>1.770003</v>
      </c>
      <c r="L4740" s="101"/>
      <c r="M4740" s="54"/>
      <c r="N4740" s="55">
        <f>IFERROR(Tabla3[[#This Row],[PRECIOS]]-Tabla3[[#This Row],[PRECIOS]]*Tabla3[[#This Row],[% PRODUCTO]]," ")</f>
        <v>1.9666699999999999</v>
      </c>
      <c r="O4740" s="54"/>
      <c r="P4740" s="55">
        <f>IFERROR(Tabla3[[#This Row],[OCULTAR2]]-Tabla3[[#This Row],[OCULTAR2]]*Tabla3[[#This Row],[% LÍNEA]]," ")</f>
        <v>1.9666699999999999</v>
      </c>
      <c r="Q4740" s="56">
        <f>IFERROR(Tabla3[[#This Row],[% PRODUCTO]]+Tabla3[[#This Row],[% LÍNEA]]," ")</f>
        <v>0</v>
      </c>
      <c r="R4740" s="53">
        <f>Tabla3[[#This Row],[OCULTAR3]]</f>
        <v>1.9666699999999999</v>
      </c>
      <c r="S4740" s="53">
        <f>Tabla3[[#This Row],[PRECIO SIN %]]-Tabla3[[#This Row],[PRECIO SIN %]]*10%</f>
        <v>1.770003</v>
      </c>
      <c r="T4740" s="80">
        <f>(Tabla3[[#This Row],[PRECIO CON DESCT.]]-(Tabla3[[#This Row],[PRECIO CON DESCT.]]*$T$6))</f>
        <v>1.11510189</v>
      </c>
      <c r="U4740" s="96"/>
      <c r="V4740" s="94">
        <f>Tabla3[[#This Row],[PRECIO %      en $]]*Tabla3[[#This Row],[PEDIDO ]]</f>
        <v>0</v>
      </c>
      <c r="W4740" s="57">
        <f>Tabla3[[#This Row],[PRECIO CON DESCT.]]*Tabla3[[#This Row],[PEDIDO ]]</f>
        <v>0</v>
      </c>
      <c r="X4740" s="58">
        <f>Tabla3[[#This Row],[PRECIO SIN %]]*Tabla3[[#This Row],[PEDIDO ]]</f>
        <v>0</v>
      </c>
    </row>
    <row r="4741" spans="1:24" ht="33" customHeight="1" x14ac:dyDescent="0.4">
      <c r="A4741" s="124">
        <v>7594001450771</v>
      </c>
      <c r="B4741" s="51" t="s">
        <v>516</v>
      </c>
      <c r="C4741" s="51" t="s">
        <v>427</v>
      </c>
      <c r="D47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41" s="118" t="s">
        <v>5203</v>
      </c>
      <c r="F4741" s="75" t="s">
        <v>537</v>
      </c>
      <c r="G47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41" s="77">
        <v>104</v>
      </c>
      <c r="J4741" s="52">
        <v>1.92222</v>
      </c>
      <c r="K4741" s="53">
        <f>Tabla3[[#This Row],[PRECIOS]]-Tabla3[[#This Row],[PRECIOS]]*10%</f>
        <v>1.7299980000000001</v>
      </c>
      <c r="L4741" s="101"/>
      <c r="M4741" s="54"/>
      <c r="N4741" s="55">
        <f>IFERROR(Tabla3[[#This Row],[PRECIOS]]-Tabla3[[#This Row],[PRECIOS]]*Tabla3[[#This Row],[% PRODUCTO]]," ")</f>
        <v>1.92222</v>
      </c>
      <c r="O4741" s="54"/>
      <c r="P4741" s="55">
        <f>IFERROR(Tabla3[[#This Row],[OCULTAR2]]-Tabla3[[#This Row],[OCULTAR2]]*Tabla3[[#This Row],[% LÍNEA]]," ")</f>
        <v>1.92222</v>
      </c>
      <c r="Q4741" s="56">
        <f>IFERROR(Tabla3[[#This Row],[% PRODUCTO]]+Tabla3[[#This Row],[% LÍNEA]]," ")</f>
        <v>0</v>
      </c>
      <c r="R4741" s="53">
        <f>Tabla3[[#This Row],[OCULTAR3]]</f>
        <v>1.92222</v>
      </c>
      <c r="S4741" s="53">
        <f>Tabla3[[#This Row],[PRECIO SIN %]]-Tabla3[[#This Row],[PRECIO SIN %]]*10%</f>
        <v>1.7299980000000001</v>
      </c>
      <c r="T4741" s="80">
        <f>(Tabla3[[#This Row],[PRECIO CON DESCT.]]-(Tabla3[[#This Row],[PRECIO CON DESCT.]]*$T$6))</f>
        <v>1.0898987400000002</v>
      </c>
      <c r="U4741" s="96"/>
      <c r="V4741" s="94">
        <f>Tabla3[[#This Row],[PRECIO %      en $]]*Tabla3[[#This Row],[PEDIDO ]]</f>
        <v>0</v>
      </c>
      <c r="W4741" s="57">
        <f>Tabla3[[#This Row],[PRECIO CON DESCT.]]*Tabla3[[#This Row],[PEDIDO ]]</f>
        <v>0</v>
      </c>
      <c r="X4741" s="58">
        <f>Tabla3[[#This Row],[PRECIO SIN %]]*Tabla3[[#This Row],[PEDIDO ]]</f>
        <v>0</v>
      </c>
    </row>
    <row r="4742" spans="1:24" ht="33" customHeight="1" x14ac:dyDescent="0.4">
      <c r="A4742" s="125">
        <v>7597134001049</v>
      </c>
      <c r="B4742" s="59" t="s">
        <v>516</v>
      </c>
      <c r="C4742" s="59" t="s">
        <v>426</v>
      </c>
      <c r="D47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42" s="119" t="s">
        <v>5204</v>
      </c>
      <c r="F4742" s="76" t="s">
        <v>537</v>
      </c>
      <c r="G47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42" s="78">
        <v>16</v>
      </c>
      <c r="J4742" s="52">
        <v>4.5999999999999996</v>
      </c>
      <c r="K4742" s="60">
        <f>Tabla3[[#This Row],[PRECIOS]]-Tabla3[[#This Row],[PRECIOS]]*10%</f>
        <v>4.1399999999999997</v>
      </c>
      <c r="L4742" s="101"/>
      <c r="M4742" s="61"/>
      <c r="N4742" s="55">
        <f>IFERROR(Tabla3[[#This Row],[PRECIOS]]-Tabla3[[#This Row],[PRECIOS]]*Tabla3[[#This Row],[% PRODUCTO]]," ")</f>
        <v>4.5999999999999996</v>
      </c>
      <c r="O4742" s="61"/>
      <c r="P4742" s="55">
        <f>IFERROR(Tabla3[[#This Row],[OCULTAR2]]-Tabla3[[#This Row],[OCULTAR2]]*Tabla3[[#This Row],[% LÍNEA]]," ")</f>
        <v>4.5999999999999996</v>
      </c>
      <c r="Q4742" s="56">
        <f>IFERROR(Tabla3[[#This Row],[% PRODUCTO]]+Tabla3[[#This Row],[% LÍNEA]]," ")</f>
        <v>0</v>
      </c>
      <c r="R4742" s="60">
        <f>Tabla3[[#This Row],[OCULTAR3]]</f>
        <v>4.5999999999999996</v>
      </c>
      <c r="S4742" s="60">
        <f>Tabla3[[#This Row],[PRECIO SIN %]]-Tabla3[[#This Row],[PRECIO SIN %]]*10%</f>
        <v>4.1399999999999997</v>
      </c>
      <c r="T4742" s="80">
        <f>(Tabla3[[#This Row],[PRECIO CON DESCT.]]-(Tabla3[[#This Row],[PRECIO CON DESCT.]]*$T$6))</f>
        <v>2.6082000000000001</v>
      </c>
      <c r="U4742" s="96"/>
      <c r="V4742" s="94">
        <f>Tabla3[[#This Row],[PRECIO %      en $]]*Tabla3[[#This Row],[PEDIDO ]]</f>
        <v>0</v>
      </c>
      <c r="W4742" s="57">
        <f>Tabla3[[#This Row],[PRECIO CON DESCT.]]*Tabla3[[#This Row],[PEDIDO ]]</f>
        <v>0</v>
      </c>
      <c r="X4742" s="58">
        <f>Tabla3[[#This Row],[PRECIO SIN %]]*Tabla3[[#This Row],[PEDIDO ]]</f>
        <v>0</v>
      </c>
    </row>
    <row r="4743" spans="1:24" ht="33" customHeight="1" x14ac:dyDescent="0.4">
      <c r="A4743" s="124">
        <v>7592430000864</v>
      </c>
      <c r="B4743" s="51" t="s">
        <v>516</v>
      </c>
      <c r="C4743" s="51" t="s">
        <v>296</v>
      </c>
      <c r="D47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43" s="118" t="s">
        <v>5205</v>
      </c>
      <c r="F4743" s="75" t="s">
        <v>537</v>
      </c>
      <c r="G47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43" s="77">
        <v>43</v>
      </c>
      <c r="J4743" s="52">
        <v>11.05556</v>
      </c>
      <c r="K4743" s="53">
        <f>Tabla3[[#This Row],[PRECIOS]]-Tabla3[[#This Row],[PRECIOS]]*10%</f>
        <v>9.9500039999999998</v>
      </c>
      <c r="L4743" s="101"/>
      <c r="M4743" s="54"/>
      <c r="N4743" s="55">
        <f>IFERROR(Tabla3[[#This Row],[PRECIOS]]-Tabla3[[#This Row],[PRECIOS]]*Tabla3[[#This Row],[% PRODUCTO]]," ")</f>
        <v>11.05556</v>
      </c>
      <c r="O4743" s="54"/>
      <c r="P4743" s="55">
        <f>IFERROR(Tabla3[[#This Row],[OCULTAR2]]-Tabla3[[#This Row],[OCULTAR2]]*Tabla3[[#This Row],[% LÍNEA]]," ")</f>
        <v>11.05556</v>
      </c>
      <c r="Q4743" s="56">
        <f>IFERROR(Tabla3[[#This Row],[% PRODUCTO]]+Tabla3[[#This Row],[% LÍNEA]]," ")</f>
        <v>0</v>
      </c>
      <c r="R4743" s="53">
        <f>Tabla3[[#This Row],[OCULTAR3]]</f>
        <v>11.05556</v>
      </c>
      <c r="S4743" s="53">
        <f>Tabla3[[#This Row],[PRECIO SIN %]]-Tabla3[[#This Row],[PRECIO SIN %]]*10%</f>
        <v>9.9500039999999998</v>
      </c>
      <c r="T4743" s="80">
        <f>(Tabla3[[#This Row],[PRECIO CON DESCT.]]-(Tabla3[[#This Row],[PRECIO CON DESCT.]]*$T$6))</f>
        <v>6.2685025200000002</v>
      </c>
      <c r="U4743" s="96"/>
      <c r="V4743" s="94">
        <f>Tabla3[[#This Row],[PRECIO %      en $]]*Tabla3[[#This Row],[PEDIDO ]]</f>
        <v>0</v>
      </c>
      <c r="W4743" s="57">
        <f>Tabla3[[#This Row],[PRECIO CON DESCT.]]*Tabla3[[#This Row],[PEDIDO ]]</f>
        <v>0</v>
      </c>
      <c r="X4743" s="58">
        <f>Tabla3[[#This Row],[PRECIO SIN %]]*Tabla3[[#This Row],[PEDIDO ]]</f>
        <v>0</v>
      </c>
    </row>
    <row r="4744" spans="1:24" ht="33" customHeight="1" x14ac:dyDescent="0.4">
      <c r="A4744" s="124">
        <v>7594001452270</v>
      </c>
      <c r="B4744" s="51" t="s">
        <v>516</v>
      </c>
      <c r="C4744" s="51" t="s">
        <v>427</v>
      </c>
      <c r="D47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44" s="118" t="s">
        <v>5206</v>
      </c>
      <c r="F4744" s="75" t="s">
        <v>537</v>
      </c>
      <c r="G47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44" s="77">
        <v>94</v>
      </c>
      <c r="J4744" s="52">
        <v>2.2777799999999999</v>
      </c>
      <c r="K4744" s="53">
        <f>Tabla3[[#This Row],[PRECIOS]]-Tabla3[[#This Row],[PRECIOS]]*10%</f>
        <v>2.0500020000000001</v>
      </c>
      <c r="L4744" s="101"/>
      <c r="M4744" s="54"/>
      <c r="N4744" s="55">
        <f>IFERROR(Tabla3[[#This Row],[PRECIOS]]-Tabla3[[#This Row],[PRECIOS]]*Tabla3[[#This Row],[% PRODUCTO]]," ")</f>
        <v>2.2777799999999999</v>
      </c>
      <c r="O4744" s="54"/>
      <c r="P4744" s="55">
        <f>IFERROR(Tabla3[[#This Row],[OCULTAR2]]-Tabla3[[#This Row],[OCULTAR2]]*Tabla3[[#This Row],[% LÍNEA]]," ")</f>
        <v>2.2777799999999999</v>
      </c>
      <c r="Q4744" s="56">
        <f>IFERROR(Tabla3[[#This Row],[% PRODUCTO]]+Tabla3[[#This Row],[% LÍNEA]]," ")</f>
        <v>0</v>
      </c>
      <c r="R4744" s="53">
        <f>Tabla3[[#This Row],[OCULTAR3]]</f>
        <v>2.2777799999999999</v>
      </c>
      <c r="S4744" s="53">
        <f>Tabla3[[#This Row],[PRECIO SIN %]]-Tabla3[[#This Row],[PRECIO SIN %]]*10%</f>
        <v>2.0500020000000001</v>
      </c>
      <c r="T4744" s="80">
        <f>(Tabla3[[#This Row],[PRECIO CON DESCT.]]-(Tabla3[[#This Row],[PRECIO CON DESCT.]]*$T$6))</f>
        <v>1.29150126</v>
      </c>
      <c r="U4744" s="96"/>
      <c r="V4744" s="94">
        <f>Tabla3[[#This Row],[PRECIO %      en $]]*Tabla3[[#This Row],[PEDIDO ]]</f>
        <v>0</v>
      </c>
      <c r="W4744" s="57">
        <f>Tabla3[[#This Row],[PRECIO CON DESCT.]]*Tabla3[[#This Row],[PEDIDO ]]</f>
        <v>0</v>
      </c>
      <c r="X4744" s="58">
        <f>Tabla3[[#This Row],[PRECIO SIN %]]*Tabla3[[#This Row],[PEDIDO ]]</f>
        <v>0</v>
      </c>
    </row>
    <row r="4745" spans="1:24" ht="33" customHeight="1" x14ac:dyDescent="0.4">
      <c r="A4745" s="125">
        <v>7592074001555</v>
      </c>
      <c r="B4745" s="59" t="s">
        <v>516</v>
      </c>
      <c r="C4745" s="59" t="s">
        <v>313</v>
      </c>
      <c r="D47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45" s="119" t="s">
        <v>5207</v>
      </c>
      <c r="F4745" s="76" t="s">
        <v>537</v>
      </c>
      <c r="G47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45" s="78">
        <v>150</v>
      </c>
      <c r="J4745" s="52">
        <v>1.7</v>
      </c>
      <c r="K4745" s="60">
        <f>Tabla3[[#This Row],[PRECIOS]]-Tabla3[[#This Row],[PRECIOS]]*10%</f>
        <v>1.53</v>
      </c>
      <c r="L4745" s="101"/>
      <c r="M4745" s="61"/>
      <c r="N4745" s="55">
        <f>IFERROR(Tabla3[[#This Row],[PRECIOS]]-Tabla3[[#This Row],[PRECIOS]]*Tabla3[[#This Row],[% PRODUCTO]]," ")</f>
        <v>1.7</v>
      </c>
      <c r="O4745" s="61"/>
      <c r="P4745" s="55">
        <f>IFERROR(Tabla3[[#This Row],[OCULTAR2]]-Tabla3[[#This Row],[OCULTAR2]]*Tabla3[[#This Row],[% LÍNEA]]," ")</f>
        <v>1.7</v>
      </c>
      <c r="Q4745" s="56">
        <f>IFERROR(Tabla3[[#This Row],[% PRODUCTO]]+Tabla3[[#This Row],[% LÍNEA]]," ")</f>
        <v>0</v>
      </c>
      <c r="R4745" s="60">
        <f>Tabla3[[#This Row],[OCULTAR3]]</f>
        <v>1.7</v>
      </c>
      <c r="S4745" s="60">
        <f>Tabla3[[#This Row],[PRECIO SIN %]]-Tabla3[[#This Row],[PRECIO SIN %]]*10%</f>
        <v>1.53</v>
      </c>
      <c r="T4745" s="80">
        <f>(Tabla3[[#This Row],[PRECIO CON DESCT.]]-(Tabla3[[#This Row],[PRECIO CON DESCT.]]*$T$6))</f>
        <v>0.96389999999999998</v>
      </c>
      <c r="U4745" s="96"/>
      <c r="V4745" s="94">
        <f>Tabla3[[#This Row],[PRECIO %      en $]]*Tabla3[[#This Row],[PEDIDO ]]</f>
        <v>0</v>
      </c>
      <c r="W4745" s="57">
        <f>Tabla3[[#This Row],[PRECIO CON DESCT.]]*Tabla3[[#This Row],[PEDIDO ]]</f>
        <v>0</v>
      </c>
      <c r="X4745" s="58">
        <f>Tabla3[[#This Row],[PRECIO SIN %]]*Tabla3[[#This Row],[PEDIDO ]]</f>
        <v>0</v>
      </c>
    </row>
    <row r="4746" spans="1:24" ht="33" customHeight="1" x14ac:dyDescent="0.4">
      <c r="A4746" s="124">
        <v>7592710003318</v>
      </c>
      <c r="B4746" s="51" t="s">
        <v>516</v>
      </c>
      <c r="C4746" s="51" t="s">
        <v>432</v>
      </c>
      <c r="D47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746" s="118" t="s">
        <v>5208</v>
      </c>
      <c r="F4746" s="75" t="s">
        <v>537</v>
      </c>
      <c r="G47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746" s="77">
        <v>24</v>
      </c>
      <c r="J4746" s="52">
        <v>9.7222200000000001</v>
      </c>
      <c r="K4746" s="53">
        <f>Tabla3[[#This Row],[PRECIOS]]-Tabla3[[#This Row],[PRECIOS]]*10%</f>
        <v>8.7499979999999997</v>
      </c>
      <c r="L4746" s="101" t="s">
        <v>5327</v>
      </c>
      <c r="M4746" s="54"/>
      <c r="N4746" s="55">
        <f>IFERROR(Tabla3[[#This Row],[PRECIOS]]-Tabla3[[#This Row],[PRECIOS]]*Tabla3[[#This Row],[% PRODUCTO]]," ")</f>
        <v>9.7222200000000001</v>
      </c>
      <c r="O4746" s="54"/>
      <c r="P4746" s="55">
        <f>IFERROR(Tabla3[[#This Row],[OCULTAR2]]-Tabla3[[#This Row],[OCULTAR2]]*Tabla3[[#This Row],[% LÍNEA]]," ")</f>
        <v>9.7222200000000001</v>
      </c>
      <c r="Q4746" s="56">
        <f>IFERROR(Tabla3[[#This Row],[% PRODUCTO]]+Tabla3[[#This Row],[% LÍNEA]]," ")</f>
        <v>0</v>
      </c>
      <c r="R4746" s="53">
        <f>Tabla3[[#This Row],[OCULTAR3]]</f>
        <v>9.7222200000000001</v>
      </c>
      <c r="S4746" s="53">
        <f>Tabla3[[#This Row],[PRECIO SIN %]]-Tabla3[[#This Row],[PRECIO SIN %]]*10%</f>
        <v>8.7499979999999997</v>
      </c>
      <c r="T4746" s="80">
        <f>(Tabla3[[#This Row],[PRECIO CON DESCT.]]-(Tabla3[[#This Row],[PRECIO CON DESCT.]]*$T$6))</f>
        <v>5.5124987399999998</v>
      </c>
      <c r="U4746" s="96"/>
      <c r="V4746" s="94">
        <f>Tabla3[[#This Row],[PRECIO %      en $]]*Tabla3[[#This Row],[PEDIDO ]]</f>
        <v>0</v>
      </c>
      <c r="W4746" s="57">
        <f>Tabla3[[#This Row],[PRECIO CON DESCT.]]*Tabla3[[#This Row],[PEDIDO ]]</f>
        <v>0</v>
      </c>
      <c r="X4746" s="58">
        <f>Tabla3[[#This Row],[PRECIO SIN %]]*Tabla3[[#This Row],[PEDIDO ]]</f>
        <v>0</v>
      </c>
    </row>
    <row r="4747" spans="1:24" ht="33" customHeight="1" x14ac:dyDescent="0.4">
      <c r="A4747" s="124">
        <v>7592946001140</v>
      </c>
      <c r="B4747" s="51" t="s">
        <v>516</v>
      </c>
      <c r="C4747" s="51" t="s">
        <v>518</v>
      </c>
      <c r="D47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47" s="118" t="s">
        <v>5209</v>
      </c>
      <c r="F4747" s="75" t="s">
        <v>537</v>
      </c>
      <c r="G47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47" s="77">
        <v>58</v>
      </c>
      <c r="J4747" s="52">
        <v>14.82222</v>
      </c>
      <c r="K4747" s="53">
        <f>Tabla3[[#This Row],[PRECIOS]]-Tabla3[[#This Row],[PRECIOS]]*10%</f>
        <v>13.339998</v>
      </c>
      <c r="L4747" s="101"/>
      <c r="M4747" s="54"/>
      <c r="N4747" s="55">
        <f>IFERROR(Tabla3[[#This Row],[PRECIOS]]-Tabla3[[#This Row],[PRECIOS]]*Tabla3[[#This Row],[% PRODUCTO]]," ")</f>
        <v>14.82222</v>
      </c>
      <c r="O4747" s="54"/>
      <c r="P4747" s="55">
        <f>IFERROR(Tabla3[[#This Row],[OCULTAR2]]-Tabla3[[#This Row],[OCULTAR2]]*Tabla3[[#This Row],[% LÍNEA]]," ")</f>
        <v>14.82222</v>
      </c>
      <c r="Q4747" s="56">
        <f>IFERROR(Tabla3[[#This Row],[% PRODUCTO]]+Tabla3[[#This Row],[% LÍNEA]]," ")</f>
        <v>0</v>
      </c>
      <c r="R4747" s="53">
        <f>Tabla3[[#This Row],[OCULTAR3]]</f>
        <v>14.82222</v>
      </c>
      <c r="S4747" s="53">
        <f>Tabla3[[#This Row],[PRECIO SIN %]]-Tabla3[[#This Row],[PRECIO SIN %]]*10%</f>
        <v>13.339998</v>
      </c>
      <c r="T4747" s="80">
        <f>(Tabla3[[#This Row],[PRECIO CON DESCT.]]-(Tabla3[[#This Row],[PRECIO CON DESCT.]]*$T$6))</f>
        <v>8.40419874</v>
      </c>
      <c r="U4747" s="96"/>
      <c r="V4747" s="94">
        <f>Tabla3[[#This Row],[PRECIO %      en $]]*Tabla3[[#This Row],[PEDIDO ]]</f>
        <v>0</v>
      </c>
      <c r="W4747" s="57">
        <f>Tabla3[[#This Row],[PRECIO CON DESCT.]]*Tabla3[[#This Row],[PEDIDO ]]</f>
        <v>0</v>
      </c>
      <c r="X4747" s="58">
        <f>Tabla3[[#This Row],[PRECIO SIN %]]*Tabla3[[#This Row],[PEDIDO ]]</f>
        <v>0</v>
      </c>
    </row>
    <row r="4748" spans="1:24" ht="33" customHeight="1" x14ac:dyDescent="0.4">
      <c r="A4748" s="125">
        <v>685239846935</v>
      </c>
      <c r="B4748" s="59" t="s">
        <v>516</v>
      </c>
      <c r="C4748" s="59" t="s">
        <v>444</v>
      </c>
      <c r="D47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48" s="119" t="s">
        <v>5210</v>
      </c>
      <c r="F4748" s="76" t="s">
        <v>537</v>
      </c>
      <c r="G47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48" s="78">
        <v>11</v>
      </c>
      <c r="J4748" s="52">
        <v>12.84</v>
      </c>
      <c r="K4748" s="60">
        <f>Tabla3[[#This Row],[PRECIOS]]-Tabla3[[#This Row],[PRECIOS]]*10%</f>
        <v>11.555999999999999</v>
      </c>
      <c r="L4748" s="101"/>
      <c r="M4748" s="61"/>
      <c r="N4748" s="55">
        <f>IFERROR(Tabla3[[#This Row],[PRECIOS]]-Tabla3[[#This Row],[PRECIOS]]*Tabla3[[#This Row],[% PRODUCTO]]," ")</f>
        <v>12.84</v>
      </c>
      <c r="O4748" s="61"/>
      <c r="P4748" s="55">
        <f>IFERROR(Tabla3[[#This Row],[OCULTAR2]]-Tabla3[[#This Row],[OCULTAR2]]*Tabla3[[#This Row],[% LÍNEA]]," ")</f>
        <v>12.84</v>
      </c>
      <c r="Q4748" s="56">
        <f>IFERROR(Tabla3[[#This Row],[% PRODUCTO]]+Tabla3[[#This Row],[% LÍNEA]]," ")</f>
        <v>0</v>
      </c>
      <c r="R4748" s="60">
        <f>Tabla3[[#This Row],[OCULTAR3]]</f>
        <v>12.84</v>
      </c>
      <c r="S4748" s="60">
        <f>Tabla3[[#This Row],[PRECIO SIN %]]-Tabla3[[#This Row],[PRECIO SIN %]]*10%</f>
        <v>11.555999999999999</v>
      </c>
      <c r="T4748" s="80">
        <f>(Tabla3[[#This Row],[PRECIO CON DESCT.]]-(Tabla3[[#This Row],[PRECIO CON DESCT.]]*$T$6))</f>
        <v>7.2802799999999994</v>
      </c>
      <c r="U4748" s="96"/>
      <c r="V4748" s="94">
        <f>Tabla3[[#This Row],[PRECIO %      en $]]*Tabla3[[#This Row],[PEDIDO ]]</f>
        <v>0</v>
      </c>
      <c r="W4748" s="57">
        <f>Tabla3[[#This Row],[PRECIO CON DESCT.]]*Tabla3[[#This Row],[PEDIDO ]]</f>
        <v>0</v>
      </c>
      <c r="X4748" s="58">
        <f>Tabla3[[#This Row],[PRECIO SIN %]]*Tabla3[[#This Row],[PEDIDO ]]</f>
        <v>0</v>
      </c>
    </row>
    <row r="4749" spans="1:24" ht="33" customHeight="1" x14ac:dyDescent="0.4">
      <c r="A4749" s="124">
        <v>7594001451044</v>
      </c>
      <c r="B4749" s="51" t="s">
        <v>516</v>
      </c>
      <c r="C4749" s="51" t="s">
        <v>427</v>
      </c>
      <c r="D47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49" s="118" t="s">
        <v>5211</v>
      </c>
      <c r="F4749" s="75" t="s">
        <v>537</v>
      </c>
      <c r="G47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49" s="77">
        <v>24</v>
      </c>
      <c r="J4749" s="52">
        <v>3.7</v>
      </c>
      <c r="K4749" s="53">
        <f>Tabla3[[#This Row],[PRECIOS]]-Tabla3[[#This Row],[PRECIOS]]*10%</f>
        <v>3.33</v>
      </c>
      <c r="L4749" s="101"/>
      <c r="M4749" s="54"/>
      <c r="N4749" s="55">
        <f>IFERROR(Tabla3[[#This Row],[PRECIOS]]-Tabla3[[#This Row],[PRECIOS]]*Tabla3[[#This Row],[% PRODUCTO]]," ")</f>
        <v>3.7</v>
      </c>
      <c r="O4749" s="54"/>
      <c r="P4749" s="55">
        <f>IFERROR(Tabla3[[#This Row],[OCULTAR2]]-Tabla3[[#This Row],[OCULTAR2]]*Tabla3[[#This Row],[% LÍNEA]]," ")</f>
        <v>3.7</v>
      </c>
      <c r="Q4749" s="56">
        <f>IFERROR(Tabla3[[#This Row],[% PRODUCTO]]+Tabla3[[#This Row],[% LÍNEA]]," ")</f>
        <v>0</v>
      </c>
      <c r="R4749" s="53">
        <f>Tabla3[[#This Row],[OCULTAR3]]</f>
        <v>3.7</v>
      </c>
      <c r="S4749" s="53">
        <f>Tabla3[[#This Row],[PRECIO SIN %]]-Tabla3[[#This Row],[PRECIO SIN %]]*10%</f>
        <v>3.33</v>
      </c>
      <c r="T4749" s="80">
        <f>(Tabla3[[#This Row],[PRECIO CON DESCT.]]-(Tabla3[[#This Row],[PRECIO CON DESCT.]]*$T$6))</f>
        <v>2.0979000000000001</v>
      </c>
      <c r="U4749" s="96"/>
      <c r="V4749" s="94">
        <f>Tabla3[[#This Row],[PRECIO %      en $]]*Tabla3[[#This Row],[PEDIDO ]]</f>
        <v>0</v>
      </c>
      <c r="W4749" s="57">
        <f>Tabla3[[#This Row],[PRECIO CON DESCT.]]*Tabla3[[#This Row],[PEDIDO ]]</f>
        <v>0</v>
      </c>
      <c r="X4749" s="58">
        <f>Tabla3[[#This Row],[PRECIO SIN %]]*Tabla3[[#This Row],[PEDIDO ]]</f>
        <v>0</v>
      </c>
    </row>
    <row r="4750" spans="1:24" ht="33" customHeight="1" x14ac:dyDescent="0.4">
      <c r="A4750" s="124">
        <v>7594001451068</v>
      </c>
      <c r="B4750" s="51" t="s">
        <v>516</v>
      </c>
      <c r="C4750" s="51" t="s">
        <v>427</v>
      </c>
      <c r="D47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50" s="118" t="s">
        <v>5212</v>
      </c>
      <c r="F4750" s="75" t="s">
        <v>537</v>
      </c>
      <c r="G47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50" s="77">
        <v>82</v>
      </c>
      <c r="J4750" s="52">
        <v>2.9666700000000001</v>
      </c>
      <c r="K4750" s="53">
        <f>Tabla3[[#This Row],[PRECIOS]]-Tabla3[[#This Row],[PRECIOS]]*10%</f>
        <v>2.6700030000000003</v>
      </c>
      <c r="L4750" s="101"/>
      <c r="M4750" s="54"/>
      <c r="N4750" s="55">
        <f>IFERROR(Tabla3[[#This Row],[PRECIOS]]-Tabla3[[#This Row],[PRECIOS]]*Tabla3[[#This Row],[% PRODUCTO]]," ")</f>
        <v>2.9666700000000001</v>
      </c>
      <c r="O4750" s="54"/>
      <c r="P4750" s="55">
        <f>IFERROR(Tabla3[[#This Row],[OCULTAR2]]-Tabla3[[#This Row],[OCULTAR2]]*Tabla3[[#This Row],[% LÍNEA]]," ")</f>
        <v>2.9666700000000001</v>
      </c>
      <c r="Q4750" s="56">
        <f>IFERROR(Tabla3[[#This Row],[% PRODUCTO]]+Tabla3[[#This Row],[% LÍNEA]]," ")</f>
        <v>0</v>
      </c>
      <c r="R4750" s="53">
        <f>Tabla3[[#This Row],[OCULTAR3]]</f>
        <v>2.9666700000000001</v>
      </c>
      <c r="S4750" s="53">
        <f>Tabla3[[#This Row],[PRECIO SIN %]]-Tabla3[[#This Row],[PRECIO SIN %]]*10%</f>
        <v>2.6700030000000003</v>
      </c>
      <c r="T4750" s="80">
        <f>(Tabla3[[#This Row],[PRECIO CON DESCT.]]-(Tabla3[[#This Row],[PRECIO CON DESCT.]]*$T$6))</f>
        <v>1.6821018900000002</v>
      </c>
      <c r="U4750" s="96"/>
      <c r="V4750" s="94">
        <f>Tabla3[[#This Row],[PRECIO %      en $]]*Tabla3[[#This Row],[PEDIDO ]]</f>
        <v>0</v>
      </c>
      <c r="W4750" s="57">
        <f>Tabla3[[#This Row],[PRECIO CON DESCT.]]*Tabla3[[#This Row],[PEDIDO ]]</f>
        <v>0</v>
      </c>
      <c r="X4750" s="58">
        <f>Tabla3[[#This Row],[PRECIO SIN %]]*Tabla3[[#This Row],[PEDIDO ]]</f>
        <v>0</v>
      </c>
    </row>
    <row r="4751" spans="1:24" ht="33" customHeight="1" x14ac:dyDescent="0.4">
      <c r="A4751" s="125">
        <v>7596139000019</v>
      </c>
      <c r="B4751" s="59" t="s">
        <v>516</v>
      </c>
      <c r="C4751" s="59" t="s">
        <v>175</v>
      </c>
      <c r="D47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51" s="119" t="s">
        <v>5213</v>
      </c>
      <c r="F4751" s="76" t="s">
        <v>537</v>
      </c>
      <c r="G47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51" s="78">
        <v>7</v>
      </c>
      <c r="J4751" s="52">
        <v>4.88889</v>
      </c>
      <c r="K4751" s="60">
        <f>Tabla3[[#This Row],[PRECIOS]]-Tabla3[[#This Row],[PRECIOS]]*10%</f>
        <v>4.4000009999999996</v>
      </c>
      <c r="L4751" s="101"/>
      <c r="M4751" s="61"/>
      <c r="N4751" s="55">
        <f>IFERROR(Tabla3[[#This Row],[PRECIOS]]-Tabla3[[#This Row],[PRECIOS]]*Tabla3[[#This Row],[% PRODUCTO]]," ")</f>
        <v>4.88889</v>
      </c>
      <c r="O4751" s="61"/>
      <c r="P4751" s="55">
        <f>IFERROR(Tabla3[[#This Row],[OCULTAR2]]-Tabla3[[#This Row],[OCULTAR2]]*Tabla3[[#This Row],[% LÍNEA]]," ")</f>
        <v>4.88889</v>
      </c>
      <c r="Q4751" s="56">
        <f>IFERROR(Tabla3[[#This Row],[% PRODUCTO]]+Tabla3[[#This Row],[% LÍNEA]]," ")</f>
        <v>0</v>
      </c>
      <c r="R4751" s="60">
        <f>Tabla3[[#This Row],[OCULTAR3]]</f>
        <v>4.88889</v>
      </c>
      <c r="S4751" s="60">
        <f>Tabla3[[#This Row],[PRECIO SIN %]]-Tabla3[[#This Row],[PRECIO SIN %]]*10%</f>
        <v>4.4000009999999996</v>
      </c>
      <c r="T4751" s="80">
        <f>(Tabla3[[#This Row],[PRECIO CON DESCT.]]-(Tabla3[[#This Row],[PRECIO CON DESCT.]]*$T$6))</f>
        <v>2.77200063</v>
      </c>
      <c r="U4751" s="96"/>
      <c r="V4751" s="94">
        <f>Tabla3[[#This Row],[PRECIO %      en $]]*Tabla3[[#This Row],[PEDIDO ]]</f>
        <v>0</v>
      </c>
      <c r="W4751" s="57">
        <f>Tabla3[[#This Row],[PRECIO CON DESCT.]]*Tabla3[[#This Row],[PEDIDO ]]</f>
        <v>0</v>
      </c>
      <c r="X4751" s="58">
        <f>Tabla3[[#This Row],[PRECIO SIN %]]*Tabla3[[#This Row],[PEDIDO ]]</f>
        <v>0</v>
      </c>
    </row>
    <row r="4752" spans="1:24" ht="33" customHeight="1" x14ac:dyDescent="0.4">
      <c r="A4752" s="124">
        <v>7592074000077</v>
      </c>
      <c r="B4752" s="51" t="s">
        <v>516</v>
      </c>
      <c r="C4752" s="51" t="s">
        <v>313</v>
      </c>
      <c r="D47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52" s="118" t="s">
        <v>5214</v>
      </c>
      <c r="F4752" s="75" t="s">
        <v>537</v>
      </c>
      <c r="G47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52" s="77">
        <v>14</v>
      </c>
      <c r="J4752" s="52">
        <v>3.5333299999999999</v>
      </c>
      <c r="K4752" s="53">
        <f>Tabla3[[#This Row],[PRECIOS]]-Tabla3[[#This Row],[PRECIOS]]*10%</f>
        <v>3.1799969999999997</v>
      </c>
      <c r="L4752" s="101"/>
      <c r="M4752" s="54"/>
      <c r="N4752" s="55">
        <f>IFERROR(Tabla3[[#This Row],[PRECIOS]]-Tabla3[[#This Row],[PRECIOS]]*Tabla3[[#This Row],[% PRODUCTO]]," ")</f>
        <v>3.5333299999999999</v>
      </c>
      <c r="O4752" s="54"/>
      <c r="P4752" s="55">
        <f>IFERROR(Tabla3[[#This Row],[OCULTAR2]]-Tabla3[[#This Row],[OCULTAR2]]*Tabla3[[#This Row],[% LÍNEA]]," ")</f>
        <v>3.5333299999999999</v>
      </c>
      <c r="Q4752" s="56">
        <f>IFERROR(Tabla3[[#This Row],[% PRODUCTO]]+Tabla3[[#This Row],[% LÍNEA]]," ")</f>
        <v>0</v>
      </c>
      <c r="R4752" s="53">
        <f>Tabla3[[#This Row],[OCULTAR3]]</f>
        <v>3.5333299999999999</v>
      </c>
      <c r="S4752" s="53">
        <f>Tabla3[[#This Row],[PRECIO SIN %]]-Tabla3[[#This Row],[PRECIO SIN %]]*10%</f>
        <v>3.1799969999999997</v>
      </c>
      <c r="T4752" s="80">
        <f>(Tabla3[[#This Row],[PRECIO CON DESCT.]]-(Tabla3[[#This Row],[PRECIO CON DESCT.]]*$T$6))</f>
        <v>2.00339811</v>
      </c>
      <c r="U4752" s="96"/>
      <c r="V4752" s="94">
        <f>Tabla3[[#This Row],[PRECIO %      en $]]*Tabla3[[#This Row],[PEDIDO ]]</f>
        <v>0</v>
      </c>
      <c r="W4752" s="57">
        <f>Tabla3[[#This Row],[PRECIO CON DESCT.]]*Tabla3[[#This Row],[PEDIDO ]]</f>
        <v>0</v>
      </c>
      <c r="X4752" s="58">
        <f>Tabla3[[#This Row],[PRECIO SIN %]]*Tabla3[[#This Row],[PEDIDO ]]</f>
        <v>0</v>
      </c>
    </row>
    <row r="4753" spans="1:24" ht="33" customHeight="1" x14ac:dyDescent="0.4">
      <c r="A4753" s="124">
        <v>7592074004808</v>
      </c>
      <c r="B4753" s="51" t="s">
        <v>516</v>
      </c>
      <c r="C4753" s="51" t="s">
        <v>313</v>
      </c>
      <c r="D47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53" s="118" t="s">
        <v>5215</v>
      </c>
      <c r="F4753" s="75" t="s">
        <v>537</v>
      </c>
      <c r="G47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53" s="77">
        <v>52</v>
      </c>
      <c r="J4753" s="52">
        <v>3.57</v>
      </c>
      <c r="K4753" s="53">
        <f>Tabla3[[#This Row],[PRECIOS]]-Tabla3[[#This Row],[PRECIOS]]*10%</f>
        <v>3.2130000000000001</v>
      </c>
      <c r="L4753" s="101"/>
      <c r="M4753" s="54"/>
      <c r="N4753" s="55">
        <f>IFERROR(Tabla3[[#This Row],[PRECIOS]]-Tabla3[[#This Row],[PRECIOS]]*Tabla3[[#This Row],[% PRODUCTO]]," ")</f>
        <v>3.57</v>
      </c>
      <c r="O4753" s="54"/>
      <c r="P4753" s="55">
        <f>IFERROR(Tabla3[[#This Row],[OCULTAR2]]-Tabla3[[#This Row],[OCULTAR2]]*Tabla3[[#This Row],[% LÍNEA]]," ")</f>
        <v>3.57</v>
      </c>
      <c r="Q4753" s="56">
        <f>IFERROR(Tabla3[[#This Row],[% PRODUCTO]]+Tabla3[[#This Row],[% LÍNEA]]," ")</f>
        <v>0</v>
      </c>
      <c r="R4753" s="53">
        <f>Tabla3[[#This Row],[OCULTAR3]]</f>
        <v>3.57</v>
      </c>
      <c r="S4753" s="53">
        <f>Tabla3[[#This Row],[PRECIO SIN %]]-Tabla3[[#This Row],[PRECIO SIN %]]*10%</f>
        <v>3.2130000000000001</v>
      </c>
      <c r="T4753" s="80">
        <f>(Tabla3[[#This Row],[PRECIO CON DESCT.]]-(Tabla3[[#This Row],[PRECIO CON DESCT.]]*$T$6))</f>
        <v>2.0241899999999999</v>
      </c>
      <c r="U4753" s="96"/>
      <c r="V4753" s="94">
        <f>Tabla3[[#This Row],[PRECIO %      en $]]*Tabla3[[#This Row],[PEDIDO ]]</f>
        <v>0</v>
      </c>
      <c r="W4753" s="57">
        <f>Tabla3[[#This Row],[PRECIO CON DESCT.]]*Tabla3[[#This Row],[PEDIDO ]]</f>
        <v>0</v>
      </c>
      <c r="X4753" s="58">
        <f>Tabla3[[#This Row],[PRECIO SIN %]]*Tabla3[[#This Row],[PEDIDO ]]</f>
        <v>0</v>
      </c>
    </row>
    <row r="4754" spans="1:24" ht="33" customHeight="1" x14ac:dyDescent="0.4">
      <c r="A4754" s="125">
        <v>7592074003443</v>
      </c>
      <c r="B4754" s="59" t="s">
        <v>516</v>
      </c>
      <c r="C4754" s="59" t="s">
        <v>313</v>
      </c>
      <c r="D47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54" s="119" t="s">
        <v>5216</v>
      </c>
      <c r="F4754" s="76" t="s">
        <v>537</v>
      </c>
      <c r="G47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54" s="78">
        <v>173</v>
      </c>
      <c r="J4754" s="52">
        <v>5.9888899999999996</v>
      </c>
      <c r="K4754" s="60">
        <f>Tabla3[[#This Row],[PRECIOS]]-Tabla3[[#This Row],[PRECIOS]]*10%</f>
        <v>5.3900009999999998</v>
      </c>
      <c r="L4754" s="101"/>
      <c r="M4754" s="61"/>
      <c r="N4754" s="55">
        <f>IFERROR(Tabla3[[#This Row],[PRECIOS]]-Tabla3[[#This Row],[PRECIOS]]*Tabla3[[#This Row],[% PRODUCTO]]," ")</f>
        <v>5.9888899999999996</v>
      </c>
      <c r="O4754" s="61"/>
      <c r="P4754" s="55">
        <f>IFERROR(Tabla3[[#This Row],[OCULTAR2]]-Tabla3[[#This Row],[OCULTAR2]]*Tabla3[[#This Row],[% LÍNEA]]," ")</f>
        <v>5.9888899999999996</v>
      </c>
      <c r="Q4754" s="56">
        <f>IFERROR(Tabla3[[#This Row],[% PRODUCTO]]+Tabla3[[#This Row],[% LÍNEA]]," ")</f>
        <v>0</v>
      </c>
      <c r="R4754" s="60">
        <f>Tabla3[[#This Row],[OCULTAR3]]</f>
        <v>5.9888899999999996</v>
      </c>
      <c r="S4754" s="60">
        <f>Tabla3[[#This Row],[PRECIO SIN %]]-Tabla3[[#This Row],[PRECIO SIN %]]*10%</f>
        <v>5.3900009999999998</v>
      </c>
      <c r="T4754" s="80">
        <f>(Tabla3[[#This Row],[PRECIO CON DESCT.]]-(Tabla3[[#This Row],[PRECIO CON DESCT.]]*$T$6))</f>
        <v>3.3957006299999999</v>
      </c>
      <c r="U4754" s="96"/>
      <c r="V4754" s="94">
        <f>Tabla3[[#This Row],[PRECIO %      en $]]*Tabla3[[#This Row],[PEDIDO ]]</f>
        <v>0</v>
      </c>
      <c r="W4754" s="57">
        <f>Tabla3[[#This Row],[PRECIO CON DESCT.]]*Tabla3[[#This Row],[PEDIDO ]]</f>
        <v>0</v>
      </c>
      <c r="X4754" s="58">
        <f>Tabla3[[#This Row],[PRECIO SIN %]]*Tabla3[[#This Row],[PEDIDO ]]</f>
        <v>0</v>
      </c>
    </row>
    <row r="4755" spans="1:24" ht="33" customHeight="1" x14ac:dyDescent="0.4">
      <c r="A4755" s="124">
        <v>7591616000902</v>
      </c>
      <c r="B4755" s="51" t="s">
        <v>516</v>
      </c>
      <c r="C4755" s="51" t="s">
        <v>198</v>
      </c>
      <c r="D47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55" s="118" t="s">
        <v>5217</v>
      </c>
      <c r="F4755" s="75" t="s">
        <v>537</v>
      </c>
      <c r="G47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55" s="77">
        <v>41</v>
      </c>
      <c r="J4755" s="52">
        <v>6.0666700000000002</v>
      </c>
      <c r="K4755" s="53">
        <f>Tabla3[[#This Row],[PRECIOS]]-Tabla3[[#This Row],[PRECIOS]]*10%</f>
        <v>5.4600030000000004</v>
      </c>
      <c r="L4755" s="101"/>
      <c r="M4755" s="54"/>
      <c r="N4755" s="55">
        <f>IFERROR(Tabla3[[#This Row],[PRECIOS]]-Tabla3[[#This Row],[PRECIOS]]*Tabla3[[#This Row],[% PRODUCTO]]," ")</f>
        <v>6.0666700000000002</v>
      </c>
      <c r="O4755" s="54"/>
      <c r="P4755" s="55">
        <f>IFERROR(Tabla3[[#This Row],[OCULTAR2]]-Tabla3[[#This Row],[OCULTAR2]]*Tabla3[[#This Row],[% LÍNEA]]," ")</f>
        <v>6.0666700000000002</v>
      </c>
      <c r="Q4755" s="56">
        <f>IFERROR(Tabla3[[#This Row],[% PRODUCTO]]+Tabla3[[#This Row],[% LÍNEA]]," ")</f>
        <v>0</v>
      </c>
      <c r="R4755" s="53">
        <f>Tabla3[[#This Row],[OCULTAR3]]</f>
        <v>6.0666700000000002</v>
      </c>
      <c r="S4755" s="53">
        <f>Tabla3[[#This Row],[PRECIO SIN %]]-Tabla3[[#This Row],[PRECIO SIN %]]*10%</f>
        <v>5.4600030000000004</v>
      </c>
      <c r="T4755" s="80">
        <f>(Tabla3[[#This Row],[PRECIO CON DESCT.]]-(Tabla3[[#This Row],[PRECIO CON DESCT.]]*$T$6))</f>
        <v>3.4398018900000005</v>
      </c>
      <c r="U4755" s="96"/>
      <c r="V4755" s="94">
        <f>Tabla3[[#This Row],[PRECIO %      en $]]*Tabla3[[#This Row],[PEDIDO ]]</f>
        <v>0</v>
      </c>
      <c r="W4755" s="57">
        <f>Tabla3[[#This Row],[PRECIO CON DESCT.]]*Tabla3[[#This Row],[PEDIDO ]]</f>
        <v>0</v>
      </c>
      <c r="X4755" s="58">
        <f>Tabla3[[#This Row],[PRECIO SIN %]]*Tabla3[[#This Row],[PEDIDO ]]</f>
        <v>0</v>
      </c>
    </row>
    <row r="4756" spans="1:24" ht="33" customHeight="1" x14ac:dyDescent="0.4">
      <c r="A4756" s="124">
        <v>7592074003795</v>
      </c>
      <c r="B4756" s="51" t="s">
        <v>516</v>
      </c>
      <c r="C4756" s="51" t="s">
        <v>313</v>
      </c>
      <c r="D47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56" s="118" t="s">
        <v>5218</v>
      </c>
      <c r="F4756" s="75" t="s">
        <v>537</v>
      </c>
      <c r="G47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56" s="77">
        <v>139</v>
      </c>
      <c r="J4756" s="52">
        <v>5.8444399999999996</v>
      </c>
      <c r="K4756" s="53">
        <f>Tabla3[[#This Row],[PRECIOS]]-Tabla3[[#This Row],[PRECIOS]]*10%</f>
        <v>5.2599959999999992</v>
      </c>
      <c r="L4756" s="101"/>
      <c r="M4756" s="54"/>
      <c r="N4756" s="55">
        <f>IFERROR(Tabla3[[#This Row],[PRECIOS]]-Tabla3[[#This Row],[PRECIOS]]*Tabla3[[#This Row],[% PRODUCTO]]," ")</f>
        <v>5.8444399999999996</v>
      </c>
      <c r="O4756" s="54"/>
      <c r="P4756" s="55">
        <f>IFERROR(Tabla3[[#This Row],[OCULTAR2]]-Tabla3[[#This Row],[OCULTAR2]]*Tabla3[[#This Row],[% LÍNEA]]," ")</f>
        <v>5.8444399999999996</v>
      </c>
      <c r="Q4756" s="56">
        <f>IFERROR(Tabla3[[#This Row],[% PRODUCTO]]+Tabla3[[#This Row],[% LÍNEA]]," ")</f>
        <v>0</v>
      </c>
      <c r="R4756" s="53">
        <f>Tabla3[[#This Row],[OCULTAR3]]</f>
        <v>5.8444399999999996</v>
      </c>
      <c r="S4756" s="53">
        <f>Tabla3[[#This Row],[PRECIO SIN %]]-Tabla3[[#This Row],[PRECIO SIN %]]*10%</f>
        <v>5.2599959999999992</v>
      </c>
      <c r="T4756" s="80">
        <f>(Tabla3[[#This Row],[PRECIO CON DESCT.]]-(Tabla3[[#This Row],[PRECIO CON DESCT.]]*$T$6))</f>
        <v>3.3137974799999999</v>
      </c>
      <c r="U4756" s="96"/>
      <c r="V4756" s="94">
        <f>Tabla3[[#This Row],[PRECIO %      en $]]*Tabla3[[#This Row],[PEDIDO ]]</f>
        <v>0</v>
      </c>
      <c r="W4756" s="57">
        <f>Tabla3[[#This Row],[PRECIO CON DESCT.]]*Tabla3[[#This Row],[PEDIDO ]]</f>
        <v>0</v>
      </c>
      <c r="X4756" s="58">
        <f>Tabla3[[#This Row],[PRECIO SIN %]]*Tabla3[[#This Row],[PEDIDO ]]</f>
        <v>0</v>
      </c>
    </row>
    <row r="4757" spans="1:24" ht="33" customHeight="1" x14ac:dyDescent="0.4">
      <c r="A4757" s="125">
        <v>7599700000364</v>
      </c>
      <c r="B4757" s="59" t="s">
        <v>516</v>
      </c>
      <c r="C4757" s="59" t="s">
        <v>51</v>
      </c>
      <c r="D47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57" s="119" t="s">
        <v>5219</v>
      </c>
      <c r="F4757" s="76" t="s">
        <v>537</v>
      </c>
      <c r="G47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57" s="78">
        <v>9</v>
      </c>
      <c r="J4757" s="52">
        <v>5.5222199999999999</v>
      </c>
      <c r="K4757" s="60">
        <f>Tabla3[[#This Row],[PRECIOS]]-Tabla3[[#This Row],[PRECIOS]]*10%</f>
        <v>4.9699980000000004</v>
      </c>
      <c r="L4757" s="101"/>
      <c r="M4757" s="61"/>
      <c r="N4757" s="55">
        <f>IFERROR(Tabla3[[#This Row],[PRECIOS]]-Tabla3[[#This Row],[PRECIOS]]*Tabla3[[#This Row],[% PRODUCTO]]," ")</f>
        <v>5.5222199999999999</v>
      </c>
      <c r="O4757" s="61"/>
      <c r="P4757" s="55">
        <f>IFERROR(Tabla3[[#This Row],[OCULTAR2]]-Tabla3[[#This Row],[OCULTAR2]]*Tabla3[[#This Row],[% LÍNEA]]," ")</f>
        <v>5.5222199999999999</v>
      </c>
      <c r="Q4757" s="56">
        <f>IFERROR(Tabla3[[#This Row],[% PRODUCTO]]+Tabla3[[#This Row],[% LÍNEA]]," ")</f>
        <v>0</v>
      </c>
      <c r="R4757" s="60">
        <f>Tabla3[[#This Row],[OCULTAR3]]</f>
        <v>5.5222199999999999</v>
      </c>
      <c r="S4757" s="60">
        <f>Tabla3[[#This Row],[PRECIO SIN %]]-Tabla3[[#This Row],[PRECIO SIN %]]*10%</f>
        <v>4.9699980000000004</v>
      </c>
      <c r="T4757" s="80">
        <f>(Tabla3[[#This Row],[PRECIO CON DESCT.]]-(Tabla3[[#This Row],[PRECIO CON DESCT.]]*$T$6))</f>
        <v>3.1310987400000005</v>
      </c>
      <c r="U4757" s="96"/>
      <c r="V4757" s="94">
        <f>Tabla3[[#This Row],[PRECIO %      en $]]*Tabla3[[#This Row],[PEDIDO ]]</f>
        <v>0</v>
      </c>
      <c r="W4757" s="57">
        <f>Tabla3[[#This Row],[PRECIO CON DESCT.]]*Tabla3[[#This Row],[PEDIDO ]]</f>
        <v>0</v>
      </c>
      <c r="X4757" s="58">
        <f>Tabla3[[#This Row],[PRECIO SIN %]]*Tabla3[[#This Row],[PEDIDO ]]</f>
        <v>0</v>
      </c>
    </row>
    <row r="4758" spans="1:24" ht="33" customHeight="1" x14ac:dyDescent="0.4">
      <c r="A4758" s="124">
        <v>7592074003849</v>
      </c>
      <c r="B4758" s="51" t="s">
        <v>516</v>
      </c>
      <c r="C4758" s="51" t="s">
        <v>313</v>
      </c>
      <c r="D47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58" s="118" t="s">
        <v>5220</v>
      </c>
      <c r="F4758" s="75" t="s">
        <v>537</v>
      </c>
      <c r="G47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58" s="77">
        <v>112</v>
      </c>
      <c r="J4758" s="52">
        <v>6.5</v>
      </c>
      <c r="K4758" s="53">
        <f>Tabla3[[#This Row],[PRECIOS]]-Tabla3[[#This Row],[PRECIOS]]*10%</f>
        <v>5.85</v>
      </c>
      <c r="L4758" s="101"/>
      <c r="M4758" s="54"/>
      <c r="N4758" s="55">
        <f>IFERROR(Tabla3[[#This Row],[PRECIOS]]-Tabla3[[#This Row],[PRECIOS]]*Tabla3[[#This Row],[% PRODUCTO]]," ")</f>
        <v>6.5</v>
      </c>
      <c r="O4758" s="54"/>
      <c r="P4758" s="55">
        <f>IFERROR(Tabla3[[#This Row],[OCULTAR2]]-Tabla3[[#This Row],[OCULTAR2]]*Tabla3[[#This Row],[% LÍNEA]]," ")</f>
        <v>6.5</v>
      </c>
      <c r="Q4758" s="56">
        <f>IFERROR(Tabla3[[#This Row],[% PRODUCTO]]+Tabla3[[#This Row],[% LÍNEA]]," ")</f>
        <v>0</v>
      </c>
      <c r="R4758" s="53">
        <f>Tabla3[[#This Row],[OCULTAR3]]</f>
        <v>6.5</v>
      </c>
      <c r="S4758" s="53">
        <f>Tabla3[[#This Row],[PRECIO SIN %]]-Tabla3[[#This Row],[PRECIO SIN %]]*10%</f>
        <v>5.85</v>
      </c>
      <c r="T4758" s="80">
        <f>(Tabla3[[#This Row],[PRECIO CON DESCT.]]-(Tabla3[[#This Row],[PRECIO CON DESCT.]]*$T$6))</f>
        <v>3.6854999999999998</v>
      </c>
      <c r="U4758" s="96"/>
      <c r="V4758" s="94">
        <f>Tabla3[[#This Row],[PRECIO %      en $]]*Tabla3[[#This Row],[PEDIDO ]]</f>
        <v>0</v>
      </c>
      <c r="W4758" s="57">
        <f>Tabla3[[#This Row],[PRECIO CON DESCT.]]*Tabla3[[#This Row],[PEDIDO ]]</f>
        <v>0</v>
      </c>
      <c r="X4758" s="58">
        <f>Tabla3[[#This Row],[PRECIO SIN %]]*Tabla3[[#This Row],[PEDIDO ]]</f>
        <v>0</v>
      </c>
    </row>
    <row r="4759" spans="1:24" ht="33" customHeight="1" x14ac:dyDescent="0.4">
      <c r="A4759" s="124">
        <v>7597134000714</v>
      </c>
      <c r="B4759" s="51" t="s">
        <v>516</v>
      </c>
      <c r="C4759" s="51" t="s">
        <v>426</v>
      </c>
      <c r="D47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59" s="118" t="s">
        <v>5221</v>
      </c>
      <c r="F4759" s="75" t="s">
        <v>537</v>
      </c>
      <c r="G47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59" s="77">
        <v>94</v>
      </c>
      <c r="J4759" s="52">
        <v>6.2</v>
      </c>
      <c r="K4759" s="53">
        <f>Tabla3[[#This Row],[PRECIOS]]-Tabla3[[#This Row],[PRECIOS]]*10%</f>
        <v>5.58</v>
      </c>
      <c r="L4759" s="101"/>
      <c r="M4759" s="54"/>
      <c r="N4759" s="55">
        <f>IFERROR(Tabla3[[#This Row],[PRECIOS]]-Tabla3[[#This Row],[PRECIOS]]*Tabla3[[#This Row],[% PRODUCTO]]," ")</f>
        <v>6.2</v>
      </c>
      <c r="O4759" s="54"/>
      <c r="P4759" s="55">
        <f>IFERROR(Tabla3[[#This Row],[OCULTAR2]]-Tabla3[[#This Row],[OCULTAR2]]*Tabla3[[#This Row],[% LÍNEA]]," ")</f>
        <v>6.2</v>
      </c>
      <c r="Q4759" s="56">
        <f>IFERROR(Tabla3[[#This Row],[% PRODUCTO]]+Tabla3[[#This Row],[% LÍNEA]]," ")</f>
        <v>0</v>
      </c>
      <c r="R4759" s="53">
        <f>Tabla3[[#This Row],[OCULTAR3]]</f>
        <v>6.2</v>
      </c>
      <c r="S4759" s="53">
        <f>Tabla3[[#This Row],[PRECIO SIN %]]-Tabla3[[#This Row],[PRECIO SIN %]]*10%</f>
        <v>5.58</v>
      </c>
      <c r="T4759" s="80">
        <f>(Tabla3[[#This Row],[PRECIO CON DESCT.]]-(Tabla3[[#This Row],[PRECIO CON DESCT.]]*$T$6))</f>
        <v>3.5154000000000001</v>
      </c>
      <c r="U4759" s="96"/>
      <c r="V4759" s="94">
        <f>Tabla3[[#This Row],[PRECIO %      en $]]*Tabla3[[#This Row],[PEDIDO ]]</f>
        <v>0</v>
      </c>
      <c r="W4759" s="57">
        <f>Tabla3[[#This Row],[PRECIO CON DESCT.]]*Tabla3[[#This Row],[PEDIDO ]]</f>
        <v>0</v>
      </c>
      <c r="X4759" s="58">
        <f>Tabla3[[#This Row],[PRECIO SIN %]]*Tabla3[[#This Row],[PEDIDO ]]</f>
        <v>0</v>
      </c>
    </row>
    <row r="4760" spans="1:24" ht="33" customHeight="1" x14ac:dyDescent="0.4">
      <c r="A4760" s="125">
        <v>7592074003115</v>
      </c>
      <c r="B4760" s="59" t="s">
        <v>516</v>
      </c>
      <c r="C4760" s="59" t="s">
        <v>313</v>
      </c>
      <c r="D47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60" s="119" t="s">
        <v>5222</v>
      </c>
      <c r="F4760" s="76" t="s">
        <v>537</v>
      </c>
      <c r="G47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60" s="78">
        <v>46</v>
      </c>
      <c r="J4760" s="52">
        <v>7.2777799999999999</v>
      </c>
      <c r="K4760" s="60">
        <f>Tabla3[[#This Row],[PRECIOS]]-Tabla3[[#This Row],[PRECIOS]]*10%</f>
        <v>6.5500020000000001</v>
      </c>
      <c r="L4760" s="101"/>
      <c r="M4760" s="61"/>
      <c r="N4760" s="55">
        <f>IFERROR(Tabla3[[#This Row],[PRECIOS]]-Tabla3[[#This Row],[PRECIOS]]*Tabla3[[#This Row],[% PRODUCTO]]," ")</f>
        <v>7.2777799999999999</v>
      </c>
      <c r="O4760" s="61"/>
      <c r="P4760" s="55">
        <f>IFERROR(Tabla3[[#This Row],[OCULTAR2]]-Tabla3[[#This Row],[OCULTAR2]]*Tabla3[[#This Row],[% LÍNEA]]," ")</f>
        <v>7.2777799999999999</v>
      </c>
      <c r="Q4760" s="56">
        <f>IFERROR(Tabla3[[#This Row],[% PRODUCTO]]+Tabla3[[#This Row],[% LÍNEA]]," ")</f>
        <v>0</v>
      </c>
      <c r="R4760" s="60">
        <f>Tabla3[[#This Row],[OCULTAR3]]</f>
        <v>7.2777799999999999</v>
      </c>
      <c r="S4760" s="60">
        <f>Tabla3[[#This Row],[PRECIO SIN %]]-Tabla3[[#This Row],[PRECIO SIN %]]*10%</f>
        <v>6.5500020000000001</v>
      </c>
      <c r="T4760" s="80">
        <f>(Tabla3[[#This Row],[PRECIO CON DESCT.]]-(Tabla3[[#This Row],[PRECIO CON DESCT.]]*$T$6))</f>
        <v>4.1265012599999995</v>
      </c>
      <c r="U4760" s="96"/>
      <c r="V4760" s="94">
        <f>Tabla3[[#This Row],[PRECIO %      en $]]*Tabla3[[#This Row],[PEDIDO ]]</f>
        <v>0</v>
      </c>
      <c r="W4760" s="57">
        <f>Tabla3[[#This Row],[PRECIO CON DESCT.]]*Tabla3[[#This Row],[PEDIDO ]]</f>
        <v>0</v>
      </c>
      <c r="X4760" s="58">
        <f>Tabla3[[#This Row],[PRECIO SIN %]]*Tabla3[[#This Row],[PEDIDO ]]</f>
        <v>0</v>
      </c>
    </row>
    <row r="4761" spans="1:24" ht="33" customHeight="1" x14ac:dyDescent="0.4">
      <c r="A4761" s="124">
        <v>678358669516</v>
      </c>
      <c r="B4761" s="51" t="s">
        <v>516</v>
      </c>
      <c r="C4761" s="51" t="s">
        <v>444</v>
      </c>
      <c r="D47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61" s="118" t="s">
        <v>5223</v>
      </c>
      <c r="F4761" s="75" t="s">
        <v>537</v>
      </c>
      <c r="G47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61" s="77">
        <v>39</v>
      </c>
      <c r="J4761" s="52">
        <v>7.6666699999999999</v>
      </c>
      <c r="K4761" s="53">
        <f>Tabla3[[#This Row],[PRECIOS]]-Tabla3[[#This Row],[PRECIOS]]*10%</f>
        <v>6.9000029999999999</v>
      </c>
      <c r="L4761" s="101"/>
      <c r="M4761" s="54"/>
      <c r="N4761" s="55">
        <f>IFERROR(Tabla3[[#This Row],[PRECIOS]]-Tabla3[[#This Row],[PRECIOS]]*Tabla3[[#This Row],[% PRODUCTO]]," ")</f>
        <v>7.6666699999999999</v>
      </c>
      <c r="O4761" s="54"/>
      <c r="P4761" s="55">
        <f>IFERROR(Tabla3[[#This Row],[OCULTAR2]]-Tabla3[[#This Row],[OCULTAR2]]*Tabla3[[#This Row],[% LÍNEA]]," ")</f>
        <v>7.6666699999999999</v>
      </c>
      <c r="Q4761" s="56">
        <f>IFERROR(Tabla3[[#This Row],[% PRODUCTO]]+Tabla3[[#This Row],[% LÍNEA]]," ")</f>
        <v>0</v>
      </c>
      <c r="R4761" s="53">
        <f>Tabla3[[#This Row],[OCULTAR3]]</f>
        <v>7.6666699999999999</v>
      </c>
      <c r="S4761" s="53">
        <f>Tabla3[[#This Row],[PRECIO SIN %]]-Tabla3[[#This Row],[PRECIO SIN %]]*10%</f>
        <v>6.9000029999999999</v>
      </c>
      <c r="T4761" s="80">
        <f>(Tabla3[[#This Row],[PRECIO CON DESCT.]]-(Tabla3[[#This Row],[PRECIO CON DESCT.]]*$T$6))</f>
        <v>4.3470018899999996</v>
      </c>
      <c r="U4761" s="96"/>
      <c r="V4761" s="94">
        <f>Tabla3[[#This Row],[PRECIO %      en $]]*Tabla3[[#This Row],[PEDIDO ]]</f>
        <v>0</v>
      </c>
      <c r="W4761" s="57">
        <f>Tabla3[[#This Row],[PRECIO CON DESCT.]]*Tabla3[[#This Row],[PEDIDO ]]</f>
        <v>0</v>
      </c>
      <c r="X4761" s="58">
        <f>Tabla3[[#This Row],[PRECIO SIN %]]*Tabla3[[#This Row],[PEDIDO ]]</f>
        <v>0</v>
      </c>
    </row>
    <row r="4762" spans="1:24" ht="33" customHeight="1" x14ac:dyDescent="0.4">
      <c r="A4762" s="124">
        <v>7599700001149</v>
      </c>
      <c r="B4762" s="51" t="s">
        <v>516</v>
      </c>
      <c r="C4762" s="51" t="s">
        <v>51</v>
      </c>
      <c r="D47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62" s="118" t="s">
        <v>5224</v>
      </c>
      <c r="F4762" s="75" t="s">
        <v>537</v>
      </c>
      <c r="G47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62" s="77">
        <v>203</v>
      </c>
      <c r="J4762" s="52">
        <v>5.4222200000000003</v>
      </c>
      <c r="K4762" s="53">
        <f>Tabla3[[#This Row],[PRECIOS]]-Tabla3[[#This Row],[PRECIOS]]*10%</f>
        <v>4.8799980000000005</v>
      </c>
      <c r="L4762" s="101"/>
      <c r="M4762" s="54"/>
      <c r="N4762" s="55">
        <f>IFERROR(Tabla3[[#This Row],[PRECIOS]]-Tabla3[[#This Row],[PRECIOS]]*Tabla3[[#This Row],[% PRODUCTO]]," ")</f>
        <v>5.4222200000000003</v>
      </c>
      <c r="O4762" s="54"/>
      <c r="P4762" s="55">
        <f>IFERROR(Tabla3[[#This Row],[OCULTAR2]]-Tabla3[[#This Row],[OCULTAR2]]*Tabla3[[#This Row],[% LÍNEA]]," ")</f>
        <v>5.4222200000000003</v>
      </c>
      <c r="Q4762" s="56">
        <f>IFERROR(Tabla3[[#This Row],[% PRODUCTO]]+Tabla3[[#This Row],[% LÍNEA]]," ")</f>
        <v>0</v>
      </c>
      <c r="R4762" s="53">
        <f>Tabla3[[#This Row],[OCULTAR3]]</f>
        <v>5.4222200000000003</v>
      </c>
      <c r="S4762" s="53">
        <f>Tabla3[[#This Row],[PRECIO SIN %]]-Tabla3[[#This Row],[PRECIO SIN %]]*10%</f>
        <v>4.8799980000000005</v>
      </c>
      <c r="T4762" s="80">
        <f>(Tabla3[[#This Row],[PRECIO CON DESCT.]]-(Tabla3[[#This Row],[PRECIO CON DESCT.]]*$T$6))</f>
        <v>3.0743987400000004</v>
      </c>
      <c r="U4762" s="96"/>
      <c r="V4762" s="94">
        <f>Tabla3[[#This Row],[PRECIO %      en $]]*Tabla3[[#This Row],[PEDIDO ]]</f>
        <v>0</v>
      </c>
      <c r="W4762" s="57">
        <f>Tabla3[[#This Row],[PRECIO CON DESCT.]]*Tabla3[[#This Row],[PEDIDO ]]</f>
        <v>0</v>
      </c>
      <c r="X4762" s="58">
        <f>Tabla3[[#This Row],[PRECIO SIN %]]*Tabla3[[#This Row],[PEDIDO ]]</f>
        <v>0</v>
      </c>
    </row>
    <row r="4763" spans="1:24" ht="33" customHeight="1" x14ac:dyDescent="0.4">
      <c r="A4763" s="125">
        <v>7592946001362</v>
      </c>
      <c r="B4763" s="59" t="s">
        <v>516</v>
      </c>
      <c r="C4763" s="59" t="s">
        <v>518</v>
      </c>
      <c r="D47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63" s="119" t="s">
        <v>5225</v>
      </c>
      <c r="F4763" s="76" t="s">
        <v>537</v>
      </c>
      <c r="G47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63" s="78">
        <v>33</v>
      </c>
      <c r="J4763" s="52">
        <v>10.23333</v>
      </c>
      <c r="K4763" s="60">
        <f>Tabla3[[#This Row],[PRECIOS]]-Tabla3[[#This Row],[PRECIOS]]*10%</f>
        <v>9.2099970000000013</v>
      </c>
      <c r="L4763" s="101"/>
      <c r="M4763" s="61"/>
      <c r="N4763" s="55">
        <f>IFERROR(Tabla3[[#This Row],[PRECIOS]]-Tabla3[[#This Row],[PRECIOS]]*Tabla3[[#This Row],[% PRODUCTO]]," ")</f>
        <v>10.23333</v>
      </c>
      <c r="O4763" s="61"/>
      <c r="P4763" s="55">
        <f>IFERROR(Tabla3[[#This Row],[OCULTAR2]]-Tabla3[[#This Row],[OCULTAR2]]*Tabla3[[#This Row],[% LÍNEA]]," ")</f>
        <v>10.23333</v>
      </c>
      <c r="Q4763" s="56">
        <f>IFERROR(Tabla3[[#This Row],[% PRODUCTO]]+Tabla3[[#This Row],[% LÍNEA]]," ")</f>
        <v>0</v>
      </c>
      <c r="R4763" s="60">
        <f>Tabla3[[#This Row],[OCULTAR3]]</f>
        <v>10.23333</v>
      </c>
      <c r="S4763" s="60">
        <f>Tabla3[[#This Row],[PRECIO SIN %]]-Tabla3[[#This Row],[PRECIO SIN %]]*10%</f>
        <v>9.2099970000000013</v>
      </c>
      <c r="T4763" s="80">
        <f>(Tabla3[[#This Row],[PRECIO CON DESCT.]]-(Tabla3[[#This Row],[PRECIO CON DESCT.]]*$T$6))</f>
        <v>5.8022981100000006</v>
      </c>
      <c r="U4763" s="96"/>
      <c r="V4763" s="94">
        <f>Tabla3[[#This Row],[PRECIO %      en $]]*Tabla3[[#This Row],[PEDIDO ]]</f>
        <v>0</v>
      </c>
      <c r="W4763" s="57">
        <f>Tabla3[[#This Row],[PRECIO CON DESCT.]]*Tabla3[[#This Row],[PEDIDO ]]</f>
        <v>0</v>
      </c>
      <c r="X4763" s="58">
        <f>Tabla3[[#This Row],[PRECIO SIN %]]*Tabla3[[#This Row],[PEDIDO ]]</f>
        <v>0</v>
      </c>
    </row>
    <row r="4764" spans="1:24" ht="33" customHeight="1" x14ac:dyDescent="0.4">
      <c r="A4764" s="124">
        <v>799192421143</v>
      </c>
      <c r="B4764" s="51" t="s">
        <v>516</v>
      </c>
      <c r="C4764" s="51" t="s">
        <v>444</v>
      </c>
      <c r="D47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64" s="118" t="s">
        <v>5226</v>
      </c>
      <c r="F4764" s="75" t="s">
        <v>537</v>
      </c>
      <c r="G47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64" s="77">
        <v>44</v>
      </c>
      <c r="J4764" s="52">
        <v>9.3333300000000001</v>
      </c>
      <c r="K4764" s="53">
        <f>Tabla3[[#This Row],[PRECIOS]]-Tabla3[[#This Row],[PRECIOS]]*10%</f>
        <v>8.3999970000000008</v>
      </c>
      <c r="L4764" s="101"/>
      <c r="M4764" s="54"/>
      <c r="N4764" s="55">
        <f>IFERROR(Tabla3[[#This Row],[PRECIOS]]-Tabla3[[#This Row],[PRECIOS]]*Tabla3[[#This Row],[% PRODUCTO]]," ")</f>
        <v>9.3333300000000001</v>
      </c>
      <c r="O4764" s="54"/>
      <c r="P4764" s="55">
        <f>IFERROR(Tabla3[[#This Row],[OCULTAR2]]-Tabla3[[#This Row],[OCULTAR2]]*Tabla3[[#This Row],[% LÍNEA]]," ")</f>
        <v>9.3333300000000001</v>
      </c>
      <c r="Q4764" s="56">
        <f>IFERROR(Tabla3[[#This Row],[% PRODUCTO]]+Tabla3[[#This Row],[% LÍNEA]]," ")</f>
        <v>0</v>
      </c>
      <c r="R4764" s="53">
        <f>Tabla3[[#This Row],[OCULTAR3]]</f>
        <v>9.3333300000000001</v>
      </c>
      <c r="S4764" s="53">
        <f>Tabla3[[#This Row],[PRECIO SIN %]]-Tabla3[[#This Row],[PRECIO SIN %]]*10%</f>
        <v>8.3999970000000008</v>
      </c>
      <c r="T4764" s="80">
        <f>(Tabla3[[#This Row],[PRECIO CON DESCT.]]-(Tabla3[[#This Row],[PRECIO CON DESCT.]]*$T$6))</f>
        <v>5.2919981100000006</v>
      </c>
      <c r="U4764" s="96"/>
      <c r="V4764" s="94">
        <f>Tabla3[[#This Row],[PRECIO %      en $]]*Tabla3[[#This Row],[PEDIDO ]]</f>
        <v>0</v>
      </c>
      <c r="W4764" s="57">
        <f>Tabla3[[#This Row],[PRECIO CON DESCT.]]*Tabla3[[#This Row],[PEDIDO ]]</f>
        <v>0</v>
      </c>
      <c r="X4764" s="58">
        <f>Tabla3[[#This Row],[PRECIO SIN %]]*Tabla3[[#This Row],[PEDIDO ]]</f>
        <v>0</v>
      </c>
    </row>
    <row r="4765" spans="1:24" ht="33" customHeight="1" x14ac:dyDescent="0.4">
      <c r="A4765" s="124">
        <v>7593089001110</v>
      </c>
      <c r="B4765" s="51" t="s">
        <v>516</v>
      </c>
      <c r="C4765" s="51" t="s">
        <v>465</v>
      </c>
      <c r="D476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65" s="118" t="s">
        <v>5227</v>
      </c>
      <c r="F4765" s="75" t="s">
        <v>537</v>
      </c>
      <c r="G476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6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65" s="77">
        <v>33</v>
      </c>
      <c r="J4765" s="52">
        <v>7.78</v>
      </c>
      <c r="K4765" s="53">
        <f>Tabla3[[#This Row],[PRECIOS]]-Tabla3[[#This Row],[PRECIOS]]*10%</f>
        <v>7.0020000000000007</v>
      </c>
      <c r="L4765" s="101"/>
      <c r="M4765" s="54"/>
      <c r="N4765" s="55">
        <f>IFERROR(Tabla3[[#This Row],[PRECIOS]]-Tabla3[[#This Row],[PRECIOS]]*Tabla3[[#This Row],[% PRODUCTO]]," ")</f>
        <v>7.78</v>
      </c>
      <c r="O4765" s="54"/>
      <c r="P4765" s="55">
        <f>IFERROR(Tabla3[[#This Row],[OCULTAR2]]-Tabla3[[#This Row],[OCULTAR2]]*Tabla3[[#This Row],[% LÍNEA]]," ")</f>
        <v>7.78</v>
      </c>
      <c r="Q4765" s="56">
        <f>IFERROR(Tabla3[[#This Row],[% PRODUCTO]]+Tabla3[[#This Row],[% LÍNEA]]," ")</f>
        <v>0</v>
      </c>
      <c r="R4765" s="53">
        <f>Tabla3[[#This Row],[OCULTAR3]]</f>
        <v>7.78</v>
      </c>
      <c r="S4765" s="53">
        <f>Tabla3[[#This Row],[PRECIO SIN %]]-Tabla3[[#This Row],[PRECIO SIN %]]*10%</f>
        <v>7.0020000000000007</v>
      </c>
      <c r="T4765" s="80">
        <f>(Tabla3[[#This Row],[PRECIO CON DESCT.]]-(Tabla3[[#This Row],[PRECIO CON DESCT.]]*$T$6))</f>
        <v>4.4112600000000004</v>
      </c>
      <c r="U4765" s="96"/>
      <c r="V4765" s="94">
        <f>Tabla3[[#This Row],[PRECIO %      en $]]*Tabla3[[#This Row],[PEDIDO ]]</f>
        <v>0</v>
      </c>
      <c r="W4765" s="57">
        <f>Tabla3[[#This Row],[PRECIO CON DESCT.]]*Tabla3[[#This Row],[PEDIDO ]]</f>
        <v>0</v>
      </c>
      <c r="X4765" s="58">
        <f>Tabla3[[#This Row],[PRECIO SIN %]]*Tabla3[[#This Row],[PEDIDO ]]</f>
        <v>0</v>
      </c>
    </row>
    <row r="4766" spans="1:24" ht="33" customHeight="1" x14ac:dyDescent="0.4">
      <c r="A4766" s="125">
        <v>7592430000796</v>
      </c>
      <c r="B4766" s="59" t="s">
        <v>516</v>
      </c>
      <c r="C4766" s="59" t="s">
        <v>484</v>
      </c>
      <c r="D476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66" s="119" t="s">
        <v>5228</v>
      </c>
      <c r="F4766" s="76" t="s">
        <v>537</v>
      </c>
      <c r="G476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6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66" s="78">
        <v>3</v>
      </c>
      <c r="J4766" s="52">
        <v>4.6444400000000003</v>
      </c>
      <c r="K4766" s="60">
        <f>Tabla3[[#This Row],[PRECIOS]]-Tabla3[[#This Row],[PRECIOS]]*10%</f>
        <v>4.179996</v>
      </c>
      <c r="L4766" s="101"/>
      <c r="M4766" s="61"/>
      <c r="N4766" s="55">
        <f>IFERROR(Tabla3[[#This Row],[PRECIOS]]-Tabla3[[#This Row],[PRECIOS]]*Tabla3[[#This Row],[% PRODUCTO]]," ")</f>
        <v>4.6444400000000003</v>
      </c>
      <c r="O4766" s="61"/>
      <c r="P4766" s="55">
        <f>IFERROR(Tabla3[[#This Row],[OCULTAR2]]-Tabla3[[#This Row],[OCULTAR2]]*Tabla3[[#This Row],[% LÍNEA]]," ")</f>
        <v>4.6444400000000003</v>
      </c>
      <c r="Q4766" s="56">
        <f>IFERROR(Tabla3[[#This Row],[% PRODUCTO]]+Tabla3[[#This Row],[% LÍNEA]]," ")</f>
        <v>0</v>
      </c>
      <c r="R4766" s="60">
        <f>Tabla3[[#This Row],[OCULTAR3]]</f>
        <v>4.6444400000000003</v>
      </c>
      <c r="S4766" s="60">
        <f>Tabla3[[#This Row],[PRECIO SIN %]]-Tabla3[[#This Row],[PRECIO SIN %]]*10%</f>
        <v>4.179996</v>
      </c>
      <c r="T4766" s="80">
        <f>(Tabla3[[#This Row],[PRECIO CON DESCT.]]-(Tabla3[[#This Row],[PRECIO CON DESCT.]]*$T$6))</f>
        <v>2.6333974800000002</v>
      </c>
      <c r="U4766" s="96"/>
      <c r="V4766" s="94">
        <f>Tabla3[[#This Row],[PRECIO %      en $]]*Tabla3[[#This Row],[PEDIDO ]]</f>
        <v>0</v>
      </c>
      <c r="W4766" s="57">
        <f>Tabla3[[#This Row],[PRECIO CON DESCT.]]*Tabla3[[#This Row],[PEDIDO ]]</f>
        <v>0</v>
      </c>
      <c r="X4766" s="58">
        <f>Tabla3[[#This Row],[PRECIO SIN %]]*Tabla3[[#This Row],[PEDIDO ]]</f>
        <v>0</v>
      </c>
    </row>
    <row r="4767" spans="1:24" ht="33" customHeight="1" x14ac:dyDescent="0.4">
      <c r="A4767" s="124">
        <v>7594001452201</v>
      </c>
      <c r="B4767" s="51" t="s">
        <v>516</v>
      </c>
      <c r="C4767" s="51" t="s">
        <v>427</v>
      </c>
      <c r="D476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67" s="118" t="s">
        <v>5229</v>
      </c>
      <c r="F4767" s="75" t="s">
        <v>537</v>
      </c>
      <c r="G476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6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67" s="77">
        <v>34</v>
      </c>
      <c r="J4767" s="52">
        <v>2.0222199999999999</v>
      </c>
      <c r="K4767" s="53">
        <f>Tabla3[[#This Row],[PRECIOS]]-Tabla3[[#This Row],[PRECIOS]]*10%</f>
        <v>1.819998</v>
      </c>
      <c r="L4767" s="101"/>
      <c r="M4767" s="54"/>
      <c r="N4767" s="55">
        <f>IFERROR(Tabla3[[#This Row],[PRECIOS]]-Tabla3[[#This Row],[PRECIOS]]*Tabla3[[#This Row],[% PRODUCTO]]," ")</f>
        <v>2.0222199999999999</v>
      </c>
      <c r="O4767" s="54"/>
      <c r="P4767" s="55">
        <f>IFERROR(Tabla3[[#This Row],[OCULTAR2]]-Tabla3[[#This Row],[OCULTAR2]]*Tabla3[[#This Row],[% LÍNEA]]," ")</f>
        <v>2.0222199999999999</v>
      </c>
      <c r="Q4767" s="56">
        <f>IFERROR(Tabla3[[#This Row],[% PRODUCTO]]+Tabla3[[#This Row],[% LÍNEA]]," ")</f>
        <v>0</v>
      </c>
      <c r="R4767" s="53">
        <f>Tabla3[[#This Row],[OCULTAR3]]</f>
        <v>2.0222199999999999</v>
      </c>
      <c r="S4767" s="53">
        <f>Tabla3[[#This Row],[PRECIO SIN %]]-Tabla3[[#This Row],[PRECIO SIN %]]*10%</f>
        <v>1.819998</v>
      </c>
      <c r="T4767" s="80">
        <f>(Tabla3[[#This Row],[PRECIO CON DESCT.]]-(Tabla3[[#This Row],[PRECIO CON DESCT.]]*$T$6))</f>
        <v>1.1465987399999999</v>
      </c>
      <c r="U4767" s="96"/>
      <c r="V4767" s="94">
        <f>Tabla3[[#This Row],[PRECIO %      en $]]*Tabla3[[#This Row],[PEDIDO ]]</f>
        <v>0</v>
      </c>
      <c r="W4767" s="57">
        <f>Tabla3[[#This Row],[PRECIO CON DESCT.]]*Tabla3[[#This Row],[PEDIDO ]]</f>
        <v>0</v>
      </c>
      <c r="X4767" s="58">
        <f>Tabla3[[#This Row],[PRECIO SIN %]]*Tabla3[[#This Row],[PEDIDO ]]</f>
        <v>0</v>
      </c>
    </row>
    <row r="4768" spans="1:24" ht="33" customHeight="1" x14ac:dyDescent="0.4">
      <c r="A4768" s="124">
        <v>7597854139657</v>
      </c>
      <c r="B4768" s="51" t="s">
        <v>516</v>
      </c>
      <c r="C4768" s="51" t="s">
        <v>51</v>
      </c>
      <c r="D476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68" s="118" t="s">
        <v>5230</v>
      </c>
      <c r="F4768" s="75" t="s">
        <v>537</v>
      </c>
      <c r="G476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6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68" s="77">
        <v>28</v>
      </c>
      <c r="J4768" s="52">
        <v>5.3333300000000001</v>
      </c>
      <c r="K4768" s="53">
        <f>Tabla3[[#This Row],[PRECIOS]]-Tabla3[[#This Row],[PRECIOS]]*10%</f>
        <v>4.7999970000000003</v>
      </c>
      <c r="L4768" s="101"/>
      <c r="M4768" s="54"/>
      <c r="N4768" s="55">
        <f>IFERROR(Tabla3[[#This Row],[PRECIOS]]-Tabla3[[#This Row],[PRECIOS]]*Tabla3[[#This Row],[% PRODUCTO]]," ")</f>
        <v>5.3333300000000001</v>
      </c>
      <c r="O4768" s="54"/>
      <c r="P4768" s="55">
        <f>IFERROR(Tabla3[[#This Row],[OCULTAR2]]-Tabla3[[#This Row],[OCULTAR2]]*Tabla3[[#This Row],[% LÍNEA]]," ")</f>
        <v>5.3333300000000001</v>
      </c>
      <c r="Q4768" s="56">
        <f>IFERROR(Tabla3[[#This Row],[% PRODUCTO]]+Tabla3[[#This Row],[% LÍNEA]]," ")</f>
        <v>0</v>
      </c>
      <c r="R4768" s="53">
        <f>Tabla3[[#This Row],[OCULTAR3]]</f>
        <v>5.3333300000000001</v>
      </c>
      <c r="S4768" s="53">
        <f>Tabla3[[#This Row],[PRECIO SIN %]]-Tabla3[[#This Row],[PRECIO SIN %]]*10%</f>
        <v>4.7999970000000003</v>
      </c>
      <c r="T4768" s="80">
        <f>(Tabla3[[#This Row],[PRECIO CON DESCT.]]-(Tabla3[[#This Row],[PRECIO CON DESCT.]]*$T$6))</f>
        <v>3.02399811</v>
      </c>
      <c r="U4768" s="96"/>
      <c r="V4768" s="94">
        <f>Tabla3[[#This Row],[PRECIO %      en $]]*Tabla3[[#This Row],[PEDIDO ]]</f>
        <v>0</v>
      </c>
      <c r="W4768" s="57">
        <f>Tabla3[[#This Row],[PRECIO CON DESCT.]]*Tabla3[[#This Row],[PEDIDO ]]</f>
        <v>0</v>
      </c>
      <c r="X4768" s="58">
        <f>Tabla3[[#This Row],[PRECIO SIN %]]*Tabla3[[#This Row],[PEDIDO ]]</f>
        <v>0</v>
      </c>
    </row>
    <row r="4769" spans="1:24" ht="33" customHeight="1" x14ac:dyDescent="0.4">
      <c r="A4769" s="125">
        <v>669238000048</v>
      </c>
      <c r="B4769" s="59" t="s">
        <v>516</v>
      </c>
      <c r="C4769" s="59" t="s">
        <v>517</v>
      </c>
      <c r="D476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69" s="119" t="s">
        <v>5231</v>
      </c>
      <c r="F4769" s="76" t="s">
        <v>537</v>
      </c>
      <c r="G476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6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69" s="78">
        <v>82</v>
      </c>
      <c r="J4769" s="52">
        <v>10</v>
      </c>
      <c r="K4769" s="60">
        <f>Tabla3[[#This Row],[PRECIOS]]-Tabla3[[#This Row],[PRECIOS]]*10%</f>
        <v>9</v>
      </c>
      <c r="L4769" s="101"/>
      <c r="M4769" s="61"/>
      <c r="N4769" s="55">
        <f>IFERROR(Tabla3[[#This Row],[PRECIOS]]-Tabla3[[#This Row],[PRECIOS]]*Tabla3[[#This Row],[% PRODUCTO]]," ")</f>
        <v>10</v>
      </c>
      <c r="O4769" s="61"/>
      <c r="P4769" s="55">
        <f>IFERROR(Tabla3[[#This Row],[OCULTAR2]]-Tabla3[[#This Row],[OCULTAR2]]*Tabla3[[#This Row],[% LÍNEA]]," ")</f>
        <v>10</v>
      </c>
      <c r="Q4769" s="56">
        <f>IFERROR(Tabla3[[#This Row],[% PRODUCTO]]+Tabla3[[#This Row],[% LÍNEA]]," ")</f>
        <v>0</v>
      </c>
      <c r="R4769" s="60">
        <f>Tabla3[[#This Row],[OCULTAR3]]</f>
        <v>10</v>
      </c>
      <c r="S4769" s="60">
        <f>Tabla3[[#This Row],[PRECIO SIN %]]-Tabla3[[#This Row],[PRECIO SIN %]]*10%</f>
        <v>9</v>
      </c>
      <c r="T4769" s="80">
        <f>(Tabla3[[#This Row],[PRECIO CON DESCT.]]-(Tabla3[[#This Row],[PRECIO CON DESCT.]]*$T$6))</f>
        <v>5.67</v>
      </c>
      <c r="U4769" s="96"/>
      <c r="V4769" s="94">
        <f>Tabla3[[#This Row],[PRECIO %      en $]]*Tabla3[[#This Row],[PEDIDO ]]</f>
        <v>0</v>
      </c>
      <c r="W4769" s="57">
        <f>Tabla3[[#This Row],[PRECIO CON DESCT.]]*Tabla3[[#This Row],[PEDIDO ]]</f>
        <v>0</v>
      </c>
      <c r="X4769" s="58">
        <f>Tabla3[[#This Row],[PRECIO SIN %]]*Tabla3[[#This Row],[PEDIDO ]]</f>
        <v>0</v>
      </c>
    </row>
    <row r="4770" spans="1:24" ht="33" customHeight="1" x14ac:dyDescent="0.4">
      <c r="A4770" s="124">
        <v>7592946000198</v>
      </c>
      <c r="B4770" s="51" t="s">
        <v>516</v>
      </c>
      <c r="C4770" s="51" t="s">
        <v>518</v>
      </c>
      <c r="D477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70" s="118" t="s">
        <v>5232</v>
      </c>
      <c r="F4770" s="75" t="s">
        <v>537</v>
      </c>
      <c r="G477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7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70" s="77">
        <v>91</v>
      </c>
      <c r="J4770" s="52">
        <v>11.33333</v>
      </c>
      <c r="K4770" s="53">
        <f>Tabla3[[#This Row],[PRECIOS]]-Tabla3[[#This Row],[PRECIOS]]*10%</f>
        <v>10.199997</v>
      </c>
      <c r="L4770" s="101"/>
      <c r="M4770" s="54"/>
      <c r="N4770" s="55">
        <f>IFERROR(Tabla3[[#This Row],[PRECIOS]]-Tabla3[[#This Row],[PRECIOS]]*Tabla3[[#This Row],[% PRODUCTO]]," ")</f>
        <v>11.33333</v>
      </c>
      <c r="O4770" s="54"/>
      <c r="P4770" s="55">
        <f>IFERROR(Tabla3[[#This Row],[OCULTAR2]]-Tabla3[[#This Row],[OCULTAR2]]*Tabla3[[#This Row],[% LÍNEA]]," ")</f>
        <v>11.33333</v>
      </c>
      <c r="Q4770" s="56">
        <f>IFERROR(Tabla3[[#This Row],[% PRODUCTO]]+Tabla3[[#This Row],[% LÍNEA]]," ")</f>
        <v>0</v>
      </c>
      <c r="R4770" s="53">
        <f>Tabla3[[#This Row],[OCULTAR3]]</f>
        <v>11.33333</v>
      </c>
      <c r="S4770" s="53">
        <f>Tabla3[[#This Row],[PRECIO SIN %]]-Tabla3[[#This Row],[PRECIO SIN %]]*10%</f>
        <v>10.199997</v>
      </c>
      <c r="T4770" s="80">
        <f>(Tabla3[[#This Row],[PRECIO CON DESCT.]]-(Tabla3[[#This Row],[PRECIO CON DESCT.]]*$T$6))</f>
        <v>6.4259981100000001</v>
      </c>
      <c r="U4770" s="96"/>
      <c r="V4770" s="94">
        <f>Tabla3[[#This Row],[PRECIO %      en $]]*Tabla3[[#This Row],[PEDIDO ]]</f>
        <v>0</v>
      </c>
      <c r="W4770" s="57">
        <f>Tabla3[[#This Row],[PRECIO CON DESCT.]]*Tabla3[[#This Row],[PEDIDO ]]</f>
        <v>0</v>
      </c>
      <c r="X4770" s="58">
        <f>Tabla3[[#This Row],[PRECIO SIN %]]*Tabla3[[#This Row],[PEDIDO ]]</f>
        <v>0</v>
      </c>
    </row>
    <row r="4771" spans="1:24" ht="33" customHeight="1" x14ac:dyDescent="0.4">
      <c r="A4771" s="124">
        <v>7592368000561</v>
      </c>
      <c r="B4771" s="51" t="s">
        <v>516</v>
      </c>
      <c r="C4771" s="51" t="s">
        <v>177</v>
      </c>
      <c r="D477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71" s="118" t="s">
        <v>5233</v>
      </c>
      <c r="F4771" s="75" t="s">
        <v>537</v>
      </c>
      <c r="G477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7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71" s="77">
        <v>276</v>
      </c>
      <c r="J4771" s="52">
        <v>1.42222</v>
      </c>
      <c r="K4771" s="53">
        <f>Tabla3[[#This Row],[PRECIOS]]-Tabla3[[#This Row],[PRECIOS]]*10%</f>
        <v>1.279998</v>
      </c>
      <c r="L4771" s="101"/>
      <c r="M4771" s="54"/>
      <c r="N4771" s="55">
        <f>IFERROR(Tabla3[[#This Row],[PRECIOS]]-Tabla3[[#This Row],[PRECIOS]]*Tabla3[[#This Row],[% PRODUCTO]]," ")</f>
        <v>1.42222</v>
      </c>
      <c r="O4771" s="54"/>
      <c r="P4771" s="55">
        <f>IFERROR(Tabla3[[#This Row],[OCULTAR2]]-Tabla3[[#This Row],[OCULTAR2]]*Tabla3[[#This Row],[% LÍNEA]]," ")</f>
        <v>1.42222</v>
      </c>
      <c r="Q4771" s="56">
        <f>IFERROR(Tabla3[[#This Row],[% PRODUCTO]]+Tabla3[[#This Row],[% LÍNEA]]," ")</f>
        <v>0</v>
      </c>
      <c r="R4771" s="53">
        <f>Tabla3[[#This Row],[OCULTAR3]]</f>
        <v>1.42222</v>
      </c>
      <c r="S4771" s="53">
        <f>Tabla3[[#This Row],[PRECIO SIN %]]-Tabla3[[#This Row],[PRECIO SIN %]]*10%</f>
        <v>1.279998</v>
      </c>
      <c r="T4771" s="80">
        <f>(Tabla3[[#This Row],[PRECIO CON DESCT.]]-(Tabla3[[#This Row],[PRECIO CON DESCT.]]*$T$6))</f>
        <v>0.80639874</v>
      </c>
      <c r="U4771" s="96"/>
      <c r="V4771" s="94">
        <f>Tabla3[[#This Row],[PRECIO %      en $]]*Tabla3[[#This Row],[PEDIDO ]]</f>
        <v>0</v>
      </c>
      <c r="W4771" s="57">
        <f>Tabla3[[#This Row],[PRECIO CON DESCT.]]*Tabla3[[#This Row],[PEDIDO ]]</f>
        <v>0</v>
      </c>
      <c r="X4771" s="58">
        <f>Tabla3[[#This Row],[PRECIO SIN %]]*Tabla3[[#This Row],[PEDIDO ]]</f>
        <v>0</v>
      </c>
    </row>
    <row r="4772" spans="1:24" ht="33" customHeight="1" x14ac:dyDescent="0.4">
      <c r="A4772" s="125">
        <v>7592074002217</v>
      </c>
      <c r="B4772" s="59" t="s">
        <v>516</v>
      </c>
      <c r="C4772" s="59" t="s">
        <v>313</v>
      </c>
      <c r="D477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72" s="119" t="s">
        <v>5234</v>
      </c>
      <c r="F4772" s="76" t="s">
        <v>537</v>
      </c>
      <c r="G477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7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72" s="78">
        <v>370</v>
      </c>
      <c r="J4772" s="52">
        <v>3.25556</v>
      </c>
      <c r="K4772" s="60">
        <f>Tabla3[[#This Row],[PRECIOS]]-Tabla3[[#This Row],[PRECIOS]]*10%</f>
        <v>2.9300039999999998</v>
      </c>
      <c r="L4772" s="101"/>
      <c r="M4772" s="61"/>
      <c r="N4772" s="55">
        <f>IFERROR(Tabla3[[#This Row],[PRECIOS]]-Tabla3[[#This Row],[PRECIOS]]*Tabla3[[#This Row],[% PRODUCTO]]," ")</f>
        <v>3.25556</v>
      </c>
      <c r="O4772" s="61"/>
      <c r="P4772" s="55">
        <f>IFERROR(Tabla3[[#This Row],[OCULTAR2]]-Tabla3[[#This Row],[OCULTAR2]]*Tabla3[[#This Row],[% LÍNEA]]," ")</f>
        <v>3.25556</v>
      </c>
      <c r="Q4772" s="56">
        <f>IFERROR(Tabla3[[#This Row],[% PRODUCTO]]+Tabla3[[#This Row],[% LÍNEA]]," ")</f>
        <v>0</v>
      </c>
      <c r="R4772" s="60">
        <f>Tabla3[[#This Row],[OCULTAR3]]</f>
        <v>3.25556</v>
      </c>
      <c r="S4772" s="60">
        <f>Tabla3[[#This Row],[PRECIO SIN %]]-Tabla3[[#This Row],[PRECIO SIN %]]*10%</f>
        <v>2.9300039999999998</v>
      </c>
      <c r="T4772" s="80">
        <f>(Tabla3[[#This Row],[PRECIO CON DESCT.]]-(Tabla3[[#This Row],[PRECIO CON DESCT.]]*$T$6))</f>
        <v>1.8459025199999999</v>
      </c>
      <c r="U4772" s="96"/>
      <c r="V4772" s="94">
        <f>Tabla3[[#This Row],[PRECIO %      en $]]*Tabla3[[#This Row],[PEDIDO ]]</f>
        <v>0</v>
      </c>
      <c r="W4772" s="57">
        <f>Tabla3[[#This Row],[PRECIO CON DESCT.]]*Tabla3[[#This Row],[PEDIDO ]]</f>
        <v>0</v>
      </c>
      <c r="X4772" s="58">
        <f>Tabla3[[#This Row],[PRECIO SIN %]]*Tabla3[[#This Row],[PEDIDO ]]</f>
        <v>0</v>
      </c>
    </row>
    <row r="4773" spans="1:24" ht="33" customHeight="1" x14ac:dyDescent="0.4">
      <c r="A4773" s="124">
        <v>7592368000592</v>
      </c>
      <c r="B4773" s="51" t="s">
        <v>516</v>
      </c>
      <c r="C4773" s="51" t="s">
        <v>177</v>
      </c>
      <c r="D477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73" s="118" t="s">
        <v>5235</v>
      </c>
      <c r="F4773" s="75" t="s">
        <v>537</v>
      </c>
      <c r="G477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7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73" s="77">
        <v>234</v>
      </c>
      <c r="J4773" s="52">
        <v>2.01111</v>
      </c>
      <c r="K4773" s="53">
        <f>Tabla3[[#This Row],[PRECIOS]]-Tabla3[[#This Row],[PRECIOS]]*10%</f>
        <v>1.8099989999999999</v>
      </c>
      <c r="L4773" s="101"/>
      <c r="M4773" s="54"/>
      <c r="N4773" s="55">
        <f>IFERROR(Tabla3[[#This Row],[PRECIOS]]-Tabla3[[#This Row],[PRECIOS]]*Tabla3[[#This Row],[% PRODUCTO]]," ")</f>
        <v>2.01111</v>
      </c>
      <c r="O4773" s="54"/>
      <c r="P4773" s="55">
        <f>IFERROR(Tabla3[[#This Row],[OCULTAR2]]-Tabla3[[#This Row],[OCULTAR2]]*Tabla3[[#This Row],[% LÍNEA]]," ")</f>
        <v>2.01111</v>
      </c>
      <c r="Q4773" s="56">
        <f>IFERROR(Tabla3[[#This Row],[% PRODUCTO]]+Tabla3[[#This Row],[% LÍNEA]]," ")</f>
        <v>0</v>
      </c>
      <c r="R4773" s="53">
        <f>Tabla3[[#This Row],[OCULTAR3]]</f>
        <v>2.01111</v>
      </c>
      <c r="S4773" s="53">
        <f>Tabla3[[#This Row],[PRECIO SIN %]]-Tabla3[[#This Row],[PRECIO SIN %]]*10%</f>
        <v>1.8099989999999999</v>
      </c>
      <c r="T4773" s="80">
        <f>(Tabla3[[#This Row],[PRECIO CON DESCT.]]-(Tabla3[[#This Row],[PRECIO CON DESCT.]]*$T$6))</f>
        <v>1.1402993699999999</v>
      </c>
      <c r="U4773" s="96"/>
      <c r="V4773" s="94">
        <f>Tabla3[[#This Row],[PRECIO %      en $]]*Tabla3[[#This Row],[PEDIDO ]]</f>
        <v>0</v>
      </c>
      <c r="W4773" s="57">
        <f>Tabla3[[#This Row],[PRECIO CON DESCT.]]*Tabla3[[#This Row],[PEDIDO ]]</f>
        <v>0</v>
      </c>
      <c r="X4773" s="58">
        <f>Tabla3[[#This Row],[PRECIO SIN %]]*Tabla3[[#This Row],[PEDIDO ]]</f>
        <v>0</v>
      </c>
    </row>
    <row r="4774" spans="1:24" ht="33" customHeight="1" x14ac:dyDescent="0.4">
      <c r="A4774" s="124">
        <v>7594001450924</v>
      </c>
      <c r="B4774" s="51" t="s">
        <v>516</v>
      </c>
      <c r="C4774" s="51" t="s">
        <v>427</v>
      </c>
      <c r="D477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74" s="118" t="s">
        <v>5236</v>
      </c>
      <c r="F4774" s="75" t="s">
        <v>537</v>
      </c>
      <c r="G477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7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74" s="77">
        <v>38</v>
      </c>
      <c r="J4774" s="52">
        <v>2.8333300000000001</v>
      </c>
      <c r="K4774" s="53">
        <f>Tabla3[[#This Row],[PRECIOS]]-Tabla3[[#This Row],[PRECIOS]]*10%</f>
        <v>2.5499970000000003</v>
      </c>
      <c r="L4774" s="101"/>
      <c r="M4774" s="54"/>
      <c r="N4774" s="55">
        <f>IFERROR(Tabla3[[#This Row],[PRECIOS]]-Tabla3[[#This Row],[PRECIOS]]*Tabla3[[#This Row],[% PRODUCTO]]," ")</f>
        <v>2.8333300000000001</v>
      </c>
      <c r="O4774" s="54"/>
      <c r="P4774" s="55">
        <f>IFERROR(Tabla3[[#This Row],[OCULTAR2]]-Tabla3[[#This Row],[OCULTAR2]]*Tabla3[[#This Row],[% LÍNEA]]," ")</f>
        <v>2.8333300000000001</v>
      </c>
      <c r="Q4774" s="56">
        <f>IFERROR(Tabla3[[#This Row],[% PRODUCTO]]+Tabla3[[#This Row],[% LÍNEA]]," ")</f>
        <v>0</v>
      </c>
      <c r="R4774" s="53">
        <f>Tabla3[[#This Row],[OCULTAR3]]</f>
        <v>2.8333300000000001</v>
      </c>
      <c r="S4774" s="53">
        <f>Tabla3[[#This Row],[PRECIO SIN %]]-Tabla3[[#This Row],[PRECIO SIN %]]*10%</f>
        <v>2.5499970000000003</v>
      </c>
      <c r="T4774" s="80">
        <f>(Tabla3[[#This Row],[PRECIO CON DESCT.]]-(Tabla3[[#This Row],[PRECIO CON DESCT.]]*$T$6))</f>
        <v>1.6064981100000002</v>
      </c>
      <c r="U4774" s="96"/>
      <c r="V4774" s="94">
        <f>Tabla3[[#This Row],[PRECIO %      en $]]*Tabla3[[#This Row],[PEDIDO ]]</f>
        <v>0</v>
      </c>
      <c r="W4774" s="57">
        <f>Tabla3[[#This Row],[PRECIO CON DESCT.]]*Tabla3[[#This Row],[PEDIDO ]]</f>
        <v>0</v>
      </c>
      <c r="X4774" s="58">
        <f>Tabla3[[#This Row],[PRECIO SIN %]]*Tabla3[[#This Row],[PEDIDO ]]</f>
        <v>0</v>
      </c>
    </row>
    <row r="4775" spans="1:24" ht="33" customHeight="1" x14ac:dyDescent="0.4">
      <c r="A4775" s="125">
        <v>7592074004686</v>
      </c>
      <c r="B4775" s="59" t="s">
        <v>516</v>
      </c>
      <c r="C4775" s="59" t="s">
        <v>313</v>
      </c>
      <c r="D477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75" s="119" t="s">
        <v>5237</v>
      </c>
      <c r="F4775" s="76" t="s">
        <v>537</v>
      </c>
      <c r="G477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7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75" s="78">
        <v>21</v>
      </c>
      <c r="J4775" s="52">
        <v>6</v>
      </c>
      <c r="K4775" s="60">
        <f>Tabla3[[#This Row],[PRECIOS]]-Tabla3[[#This Row],[PRECIOS]]*10%</f>
        <v>5.4</v>
      </c>
      <c r="L4775" s="101"/>
      <c r="M4775" s="61"/>
      <c r="N4775" s="55">
        <f>IFERROR(Tabla3[[#This Row],[PRECIOS]]-Tabla3[[#This Row],[PRECIOS]]*Tabla3[[#This Row],[% PRODUCTO]]," ")</f>
        <v>6</v>
      </c>
      <c r="O4775" s="61"/>
      <c r="P4775" s="55">
        <f>IFERROR(Tabla3[[#This Row],[OCULTAR2]]-Tabla3[[#This Row],[OCULTAR2]]*Tabla3[[#This Row],[% LÍNEA]]," ")</f>
        <v>6</v>
      </c>
      <c r="Q4775" s="56">
        <f>IFERROR(Tabla3[[#This Row],[% PRODUCTO]]+Tabla3[[#This Row],[% LÍNEA]]," ")</f>
        <v>0</v>
      </c>
      <c r="R4775" s="60">
        <f>Tabla3[[#This Row],[OCULTAR3]]</f>
        <v>6</v>
      </c>
      <c r="S4775" s="60">
        <f>Tabla3[[#This Row],[PRECIO SIN %]]-Tabla3[[#This Row],[PRECIO SIN %]]*10%</f>
        <v>5.4</v>
      </c>
      <c r="T4775" s="80">
        <f>(Tabla3[[#This Row],[PRECIO CON DESCT.]]-(Tabla3[[#This Row],[PRECIO CON DESCT.]]*$T$6))</f>
        <v>3.4020000000000001</v>
      </c>
      <c r="U4775" s="96"/>
      <c r="V4775" s="94">
        <f>Tabla3[[#This Row],[PRECIO %      en $]]*Tabla3[[#This Row],[PEDIDO ]]</f>
        <v>0</v>
      </c>
      <c r="W4775" s="57">
        <f>Tabla3[[#This Row],[PRECIO CON DESCT.]]*Tabla3[[#This Row],[PEDIDO ]]</f>
        <v>0</v>
      </c>
      <c r="X4775" s="58">
        <f>Tabla3[[#This Row],[PRECIO SIN %]]*Tabla3[[#This Row],[PEDIDO ]]</f>
        <v>0</v>
      </c>
    </row>
    <row r="4776" spans="1:24" ht="33" customHeight="1" x14ac:dyDescent="0.4">
      <c r="A4776" s="124">
        <v>7592710002571</v>
      </c>
      <c r="B4776" s="51" t="s">
        <v>516</v>
      </c>
      <c r="C4776" s="51" t="s">
        <v>214</v>
      </c>
      <c r="D477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76" s="118" t="s">
        <v>5238</v>
      </c>
      <c r="F4776" s="75" t="s">
        <v>537</v>
      </c>
      <c r="G477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7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76" s="77">
        <v>3</v>
      </c>
      <c r="J4776" s="52">
        <v>4.2222200000000001</v>
      </c>
      <c r="K4776" s="53">
        <f>Tabla3[[#This Row],[PRECIOS]]-Tabla3[[#This Row],[PRECIOS]]*10%</f>
        <v>3.799998</v>
      </c>
      <c r="L4776" s="101"/>
      <c r="M4776" s="54"/>
      <c r="N4776" s="55">
        <f>IFERROR(Tabla3[[#This Row],[PRECIOS]]-Tabla3[[#This Row],[PRECIOS]]*Tabla3[[#This Row],[% PRODUCTO]]," ")</f>
        <v>4.2222200000000001</v>
      </c>
      <c r="O4776" s="54"/>
      <c r="P4776" s="55">
        <f>IFERROR(Tabla3[[#This Row],[OCULTAR2]]-Tabla3[[#This Row],[OCULTAR2]]*Tabla3[[#This Row],[% LÍNEA]]," ")</f>
        <v>4.2222200000000001</v>
      </c>
      <c r="Q4776" s="56">
        <f>IFERROR(Tabla3[[#This Row],[% PRODUCTO]]+Tabla3[[#This Row],[% LÍNEA]]," ")</f>
        <v>0</v>
      </c>
      <c r="R4776" s="53">
        <f>Tabla3[[#This Row],[OCULTAR3]]</f>
        <v>4.2222200000000001</v>
      </c>
      <c r="S4776" s="53">
        <f>Tabla3[[#This Row],[PRECIO SIN %]]-Tabla3[[#This Row],[PRECIO SIN %]]*10%</f>
        <v>3.799998</v>
      </c>
      <c r="T4776" s="80">
        <f>(Tabla3[[#This Row],[PRECIO CON DESCT.]]-(Tabla3[[#This Row],[PRECIO CON DESCT.]]*$T$6))</f>
        <v>2.3939987399999998</v>
      </c>
      <c r="U4776" s="96"/>
      <c r="V4776" s="94">
        <f>Tabla3[[#This Row],[PRECIO %      en $]]*Tabla3[[#This Row],[PEDIDO ]]</f>
        <v>0</v>
      </c>
      <c r="W4776" s="57">
        <f>Tabla3[[#This Row],[PRECIO CON DESCT.]]*Tabla3[[#This Row],[PEDIDO ]]</f>
        <v>0</v>
      </c>
      <c r="X4776" s="58">
        <f>Tabla3[[#This Row],[PRECIO SIN %]]*Tabla3[[#This Row],[PEDIDO ]]</f>
        <v>0</v>
      </c>
    </row>
    <row r="4777" spans="1:24" ht="33" customHeight="1" x14ac:dyDescent="0.4">
      <c r="A4777" s="124">
        <v>7592710002588</v>
      </c>
      <c r="B4777" s="51" t="s">
        <v>516</v>
      </c>
      <c r="C4777" s="51" t="s">
        <v>214</v>
      </c>
      <c r="D477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77" s="118" t="s">
        <v>5239</v>
      </c>
      <c r="F4777" s="75" t="s">
        <v>537</v>
      </c>
      <c r="G477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7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77" s="77">
        <v>5</v>
      </c>
      <c r="J4777" s="52">
        <v>6.2222200000000001</v>
      </c>
      <c r="K4777" s="53">
        <f>Tabla3[[#This Row],[PRECIOS]]-Tabla3[[#This Row],[PRECIOS]]*10%</f>
        <v>5.5999980000000003</v>
      </c>
      <c r="L4777" s="101"/>
      <c r="M4777" s="54"/>
      <c r="N4777" s="55">
        <f>IFERROR(Tabla3[[#This Row],[PRECIOS]]-Tabla3[[#This Row],[PRECIOS]]*Tabla3[[#This Row],[% PRODUCTO]]," ")</f>
        <v>6.2222200000000001</v>
      </c>
      <c r="O4777" s="54"/>
      <c r="P4777" s="55">
        <f>IFERROR(Tabla3[[#This Row],[OCULTAR2]]-Tabla3[[#This Row],[OCULTAR2]]*Tabla3[[#This Row],[% LÍNEA]]," ")</f>
        <v>6.2222200000000001</v>
      </c>
      <c r="Q4777" s="56">
        <f>IFERROR(Tabla3[[#This Row],[% PRODUCTO]]+Tabla3[[#This Row],[% LÍNEA]]," ")</f>
        <v>0</v>
      </c>
      <c r="R4777" s="53">
        <f>Tabla3[[#This Row],[OCULTAR3]]</f>
        <v>6.2222200000000001</v>
      </c>
      <c r="S4777" s="53">
        <f>Tabla3[[#This Row],[PRECIO SIN %]]-Tabla3[[#This Row],[PRECIO SIN %]]*10%</f>
        <v>5.5999980000000003</v>
      </c>
      <c r="T4777" s="80">
        <f>(Tabla3[[#This Row],[PRECIO CON DESCT.]]-(Tabla3[[#This Row],[PRECIO CON DESCT.]]*$T$6))</f>
        <v>3.5279987400000001</v>
      </c>
      <c r="U4777" s="96"/>
      <c r="V4777" s="94">
        <f>Tabla3[[#This Row],[PRECIO %      en $]]*Tabla3[[#This Row],[PEDIDO ]]</f>
        <v>0</v>
      </c>
      <c r="W4777" s="57">
        <f>Tabla3[[#This Row],[PRECIO CON DESCT.]]*Tabla3[[#This Row],[PEDIDO ]]</f>
        <v>0</v>
      </c>
      <c r="X4777" s="58">
        <f>Tabla3[[#This Row],[PRECIO SIN %]]*Tabla3[[#This Row],[PEDIDO ]]</f>
        <v>0</v>
      </c>
    </row>
    <row r="4778" spans="1:24" ht="33" customHeight="1" x14ac:dyDescent="0.4">
      <c r="A4778" s="125">
        <v>7599700000418</v>
      </c>
      <c r="B4778" s="59" t="s">
        <v>516</v>
      </c>
      <c r="C4778" s="59" t="s">
        <v>51</v>
      </c>
      <c r="D477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78" s="119" t="s">
        <v>5240</v>
      </c>
      <c r="F4778" s="76" t="s">
        <v>537</v>
      </c>
      <c r="G477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7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78" s="78">
        <v>15</v>
      </c>
      <c r="J4778" s="52">
        <v>5.4444400000000002</v>
      </c>
      <c r="K4778" s="60">
        <f>Tabla3[[#This Row],[PRECIOS]]-Tabla3[[#This Row],[PRECIOS]]*10%</f>
        <v>4.8999959999999998</v>
      </c>
      <c r="L4778" s="101"/>
      <c r="M4778" s="61"/>
      <c r="N4778" s="55">
        <f>IFERROR(Tabla3[[#This Row],[PRECIOS]]-Tabla3[[#This Row],[PRECIOS]]*Tabla3[[#This Row],[% PRODUCTO]]," ")</f>
        <v>5.4444400000000002</v>
      </c>
      <c r="O4778" s="61"/>
      <c r="P4778" s="55">
        <f>IFERROR(Tabla3[[#This Row],[OCULTAR2]]-Tabla3[[#This Row],[OCULTAR2]]*Tabla3[[#This Row],[% LÍNEA]]," ")</f>
        <v>5.4444400000000002</v>
      </c>
      <c r="Q4778" s="56">
        <f>IFERROR(Tabla3[[#This Row],[% PRODUCTO]]+Tabla3[[#This Row],[% LÍNEA]]," ")</f>
        <v>0</v>
      </c>
      <c r="R4778" s="60">
        <f>Tabla3[[#This Row],[OCULTAR3]]</f>
        <v>5.4444400000000002</v>
      </c>
      <c r="S4778" s="60">
        <f>Tabla3[[#This Row],[PRECIO SIN %]]-Tabla3[[#This Row],[PRECIO SIN %]]*10%</f>
        <v>4.8999959999999998</v>
      </c>
      <c r="T4778" s="80">
        <f>(Tabla3[[#This Row],[PRECIO CON DESCT.]]-(Tabla3[[#This Row],[PRECIO CON DESCT.]]*$T$6))</f>
        <v>3.08699748</v>
      </c>
      <c r="U4778" s="96"/>
      <c r="V4778" s="94">
        <f>Tabla3[[#This Row],[PRECIO %      en $]]*Tabla3[[#This Row],[PEDIDO ]]</f>
        <v>0</v>
      </c>
      <c r="W4778" s="57">
        <f>Tabla3[[#This Row],[PRECIO CON DESCT.]]*Tabla3[[#This Row],[PEDIDO ]]</f>
        <v>0</v>
      </c>
      <c r="X4778" s="58">
        <f>Tabla3[[#This Row],[PRECIO SIN %]]*Tabla3[[#This Row],[PEDIDO ]]</f>
        <v>0</v>
      </c>
    </row>
    <row r="4779" spans="1:24" ht="33" customHeight="1" x14ac:dyDescent="0.4">
      <c r="A4779" s="124">
        <v>7592430001557</v>
      </c>
      <c r="B4779" s="51" t="s">
        <v>516</v>
      </c>
      <c r="C4779" s="51" t="s">
        <v>484</v>
      </c>
      <c r="D477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79" s="118" t="s">
        <v>5241</v>
      </c>
      <c r="F4779" s="75" t="s">
        <v>537</v>
      </c>
      <c r="G477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7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79" s="77">
        <v>36</v>
      </c>
      <c r="J4779" s="52">
        <v>4.6666699999999999</v>
      </c>
      <c r="K4779" s="53">
        <f>Tabla3[[#This Row],[PRECIOS]]-Tabla3[[#This Row],[PRECIOS]]*10%</f>
        <v>4.2000029999999997</v>
      </c>
      <c r="L4779" s="101"/>
      <c r="M4779" s="54"/>
      <c r="N4779" s="55">
        <f>IFERROR(Tabla3[[#This Row],[PRECIOS]]-Tabla3[[#This Row],[PRECIOS]]*Tabla3[[#This Row],[% PRODUCTO]]," ")</f>
        <v>4.6666699999999999</v>
      </c>
      <c r="O4779" s="54"/>
      <c r="P4779" s="55">
        <f>IFERROR(Tabla3[[#This Row],[OCULTAR2]]-Tabla3[[#This Row],[OCULTAR2]]*Tabla3[[#This Row],[% LÍNEA]]," ")</f>
        <v>4.6666699999999999</v>
      </c>
      <c r="Q4779" s="56">
        <f>IFERROR(Tabla3[[#This Row],[% PRODUCTO]]+Tabla3[[#This Row],[% LÍNEA]]," ")</f>
        <v>0</v>
      </c>
      <c r="R4779" s="53">
        <f>Tabla3[[#This Row],[OCULTAR3]]</f>
        <v>4.6666699999999999</v>
      </c>
      <c r="S4779" s="53">
        <f>Tabla3[[#This Row],[PRECIO SIN %]]-Tabla3[[#This Row],[PRECIO SIN %]]*10%</f>
        <v>4.2000029999999997</v>
      </c>
      <c r="T4779" s="80">
        <f>(Tabla3[[#This Row],[PRECIO CON DESCT.]]-(Tabla3[[#This Row],[PRECIO CON DESCT.]]*$T$6))</f>
        <v>2.64600189</v>
      </c>
      <c r="U4779" s="96"/>
      <c r="V4779" s="94">
        <f>Tabla3[[#This Row],[PRECIO %      en $]]*Tabla3[[#This Row],[PEDIDO ]]</f>
        <v>0</v>
      </c>
      <c r="W4779" s="57">
        <f>Tabla3[[#This Row],[PRECIO CON DESCT.]]*Tabla3[[#This Row],[PEDIDO ]]</f>
        <v>0</v>
      </c>
      <c r="X4779" s="58">
        <f>Tabla3[[#This Row],[PRECIO SIN %]]*Tabla3[[#This Row],[PEDIDO ]]</f>
        <v>0</v>
      </c>
    </row>
    <row r="4780" spans="1:24" ht="33" customHeight="1" x14ac:dyDescent="0.4">
      <c r="A4780" s="124">
        <v>7592430001571</v>
      </c>
      <c r="B4780" s="51" t="s">
        <v>516</v>
      </c>
      <c r="C4780" s="51" t="s">
        <v>484</v>
      </c>
      <c r="D478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80" s="118" t="s">
        <v>5242</v>
      </c>
      <c r="F4780" s="75" t="s">
        <v>537</v>
      </c>
      <c r="G478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8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80" s="77">
        <v>20</v>
      </c>
      <c r="J4780" s="52">
        <v>4.61111</v>
      </c>
      <c r="K4780" s="53">
        <f>Tabla3[[#This Row],[PRECIOS]]-Tabla3[[#This Row],[PRECIOS]]*10%</f>
        <v>4.1499990000000002</v>
      </c>
      <c r="L4780" s="101"/>
      <c r="M4780" s="54"/>
      <c r="N4780" s="55">
        <f>IFERROR(Tabla3[[#This Row],[PRECIOS]]-Tabla3[[#This Row],[PRECIOS]]*Tabla3[[#This Row],[% PRODUCTO]]," ")</f>
        <v>4.61111</v>
      </c>
      <c r="O4780" s="54"/>
      <c r="P4780" s="55">
        <f>IFERROR(Tabla3[[#This Row],[OCULTAR2]]-Tabla3[[#This Row],[OCULTAR2]]*Tabla3[[#This Row],[% LÍNEA]]," ")</f>
        <v>4.61111</v>
      </c>
      <c r="Q4780" s="56">
        <f>IFERROR(Tabla3[[#This Row],[% PRODUCTO]]+Tabla3[[#This Row],[% LÍNEA]]," ")</f>
        <v>0</v>
      </c>
      <c r="R4780" s="53">
        <f>Tabla3[[#This Row],[OCULTAR3]]</f>
        <v>4.61111</v>
      </c>
      <c r="S4780" s="53">
        <f>Tabla3[[#This Row],[PRECIO SIN %]]-Tabla3[[#This Row],[PRECIO SIN %]]*10%</f>
        <v>4.1499990000000002</v>
      </c>
      <c r="T4780" s="80">
        <f>(Tabla3[[#This Row],[PRECIO CON DESCT.]]-(Tabla3[[#This Row],[PRECIO CON DESCT.]]*$T$6))</f>
        <v>2.6144993699999999</v>
      </c>
      <c r="U4780" s="96"/>
      <c r="V4780" s="94">
        <f>Tabla3[[#This Row],[PRECIO %      en $]]*Tabla3[[#This Row],[PEDIDO ]]</f>
        <v>0</v>
      </c>
      <c r="W4780" s="57">
        <f>Tabla3[[#This Row],[PRECIO CON DESCT.]]*Tabla3[[#This Row],[PEDIDO ]]</f>
        <v>0</v>
      </c>
      <c r="X4780" s="58">
        <f>Tabla3[[#This Row],[PRECIO SIN %]]*Tabla3[[#This Row],[PEDIDO ]]</f>
        <v>0</v>
      </c>
    </row>
    <row r="4781" spans="1:24" ht="33" customHeight="1" x14ac:dyDescent="0.4">
      <c r="A4781" s="125">
        <v>7592710005787</v>
      </c>
      <c r="B4781" s="59" t="s">
        <v>516</v>
      </c>
      <c r="C4781" s="59" t="s">
        <v>432</v>
      </c>
      <c r="D478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781" s="119" t="s">
        <v>5243</v>
      </c>
      <c r="F4781" s="76" t="s">
        <v>537</v>
      </c>
      <c r="G478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8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781" s="78">
        <v>12</v>
      </c>
      <c r="J4781" s="52">
        <v>9.7222200000000001</v>
      </c>
      <c r="K4781" s="60">
        <f>Tabla3[[#This Row],[PRECIOS]]-Tabla3[[#This Row],[PRECIOS]]*10%</f>
        <v>8.7499979999999997</v>
      </c>
      <c r="L4781" s="101" t="s">
        <v>5327</v>
      </c>
      <c r="M4781" s="61"/>
      <c r="N4781" s="55">
        <f>IFERROR(Tabla3[[#This Row],[PRECIOS]]-Tabla3[[#This Row],[PRECIOS]]*Tabla3[[#This Row],[% PRODUCTO]]," ")</f>
        <v>9.7222200000000001</v>
      </c>
      <c r="O4781" s="61"/>
      <c r="P4781" s="55">
        <f>IFERROR(Tabla3[[#This Row],[OCULTAR2]]-Tabla3[[#This Row],[OCULTAR2]]*Tabla3[[#This Row],[% LÍNEA]]," ")</f>
        <v>9.7222200000000001</v>
      </c>
      <c r="Q4781" s="56">
        <f>IFERROR(Tabla3[[#This Row],[% PRODUCTO]]+Tabla3[[#This Row],[% LÍNEA]]," ")</f>
        <v>0</v>
      </c>
      <c r="R4781" s="60">
        <f>Tabla3[[#This Row],[OCULTAR3]]</f>
        <v>9.7222200000000001</v>
      </c>
      <c r="S4781" s="60">
        <f>Tabla3[[#This Row],[PRECIO SIN %]]-Tabla3[[#This Row],[PRECIO SIN %]]*10%</f>
        <v>8.7499979999999997</v>
      </c>
      <c r="T4781" s="80">
        <f>(Tabla3[[#This Row],[PRECIO CON DESCT.]]-(Tabla3[[#This Row],[PRECIO CON DESCT.]]*$T$6))</f>
        <v>5.5124987399999998</v>
      </c>
      <c r="U4781" s="96"/>
      <c r="V4781" s="94">
        <f>Tabla3[[#This Row],[PRECIO %      en $]]*Tabla3[[#This Row],[PEDIDO ]]</f>
        <v>0</v>
      </c>
      <c r="W4781" s="57">
        <f>Tabla3[[#This Row],[PRECIO CON DESCT.]]*Tabla3[[#This Row],[PEDIDO ]]</f>
        <v>0</v>
      </c>
      <c r="X4781" s="58">
        <f>Tabla3[[#This Row],[PRECIO SIN %]]*Tabla3[[#This Row],[PEDIDO ]]</f>
        <v>0</v>
      </c>
    </row>
    <row r="4782" spans="1:24" ht="33" customHeight="1" x14ac:dyDescent="0.4">
      <c r="A4782" s="124">
        <v>7598953000053</v>
      </c>
      <c r="B4782" s="51" t="s">
        <v>516</v>
      </c>
      <c r="C4782" s="51" t="s">
        <v>520</v>
      </c>
      <c r="D478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82" s="118" t="s">
        <v>5244</v>
      </c>
      <c r="F4782" s="75" t="s">
        <v>537</v>
      </c>
      <c r="G478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8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82" s="77">
        <v>1</v>
      </c>
      <c r="J4782" s="52">
        <v>16.11111</v>
      </c>
      <c r="K4782" s="53">
        <f>Tabla3[[#This Row],[PRECIOS]]-Tabla3[[#This Row],[PRECIOS]]*10%</f>
        <v>14.499998999999999</v>
      </c>
      <c r="L4782" s="101"/>
      <c r="M4782" s="54"/>
      <c r="N4782" s="55">
        <f>IFERROR(Tabla3[[#This Row],[PRECIOS]]-Tabla3[[#This Row],[PRECIOS]]*Tabla3[[#This Row],[% PRODUCTO]]," ")</f>
        <v>16.11111</v>
      </c>
      <c r="O4782" s="54"/>
      <c r="P4782" s="55">
        <f>IFERROR(Tabla3[[#This Row],[OCULTAR2]]-Tabla3[[#This Row],[OCULTAR2]]*Tabla3[[#This Row],[% LÍNEA]]," ")</f>
        <v>16.11111</v>
      </c>
      <c r="Q4782" s="56">
        <f>IFERROR(Tabla3[[#This Row],[% PRODUCTO]]+Tabla3[[#This Row],[% LÍNEA]]," ")</f>
        <v>0</v>
      </c>
      <c r="R4782" s="53">
        <f>Tabla3[[#This Row],[OCULTAR3]]</f>
        <v>16.11111</v>
      </c>
      <c r="S4782" s="53">
        <f>Tabla3[[#This Row],[PRECIO SIN %]]-Tabla3[[#This Row],[PRECIO SIN %]]*10%</f>
        <v>14.499998999999999</v>
      </c>
      <c r="T4782" s="80">
        <f>(Tabla3[[#This Row],[PRECIO CON DESCT.]]-(Tabla3[[#This Row],[PRECIO CON DESCT.]]*$T$6))</f>
        <v>9.1349993699999992</v>
      </c>
      <c r="U4782" s="96"/>
      <c r="V4782" s="94">
        <f>Tabla3[[#This Row],[PRECIO %      en $]]*Tabla3[[#This Row],[PEDIDO ]]</f>
        <v>0</v>
      </c>
      <c r="W4782" s="57">
        <f>Tabla3[[#This Row],[PRECIO CON DESCT.]]*Tabla3[[#This Row],[PEDIDO ]]</f>
        <v>0</v>
      </c>
      <c r="X4782" s="58">
        <f>Tabla3[[#This Row],[PRECIO SIN %]]*Tabla3[[#This Row],[PEDIDO ]]</f>
        <v>0</v>
      </c>
    </row>
    <row r="4783" spans="1:24" ht="33" customHeight="1" x14ac:dyDescent="0.4">
      <c r="A4783" s="124">
        <v>741754451815</v>
      </c>
      <c r="B4783" s="51" t="s">
        <v>516</v>
      </c>
      <c r="C4783" s="51" t="s">
        <v>444</v>
      </c>
      <c r="D478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83" s="118" t="s">
        <v>5245</v>
      </c>
      <c r="F4783" s="75" t="s">
        <v>537</v>
      </c>
      <c r="G478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8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83" s="77">
        <v>20</v>
      </c>
      <c r="J4783" s="52">
        <v>11.28</v>
      </c>
      <c r="K4783" s="53">
        <f>Tabla3[[#This Row],[PRECIOS]]-Tabla3[[#This Row],[PRECIOS]]*10%</f>
        <v>10.151999999999999</v>
      </c>
      <c r="L4783" s="101"/>
      <c r="M4783" s="54"/>
      <c r="N4783" s="55">
        <f>IFERROR(Tabla3[[#This Row],[PRECIOS]]-Tabla3[[#This Row],[PRECIOS]]*Tabla3[[#This Row],[% PRODUCTO]]," ")</f>
        <v>11.28</v>
      </c>
      <c r="O4783" s="54"/>
      <c r="P4783" s="55">
        <f>IFERROR(Tabla3[[#This Row],[OCULTAR2]]-Tabla3[[#This Row],[OCULTAR2]]*Tabla3[[#This Row],[% LÍNEA]]," ")</f>
        <v>11.28</v>
      </c>
      <c r="Q4783" s="56">
        <f>IFERROR(Tabla3[[#This Row],[% PRODUCTO]]+Tabla3[[#This Row],[% LÍNEA]]," ")</f>
        <v>0</v>
      </c>
      <c r="R4783" s="53">
        <f>Tabla3[[#This Row],[OCULTAR3]]</f>
        <v>11.28</v>
      </c>
      <c r="S4783" s="53">
        <f>Tabla3[[#This Row],[PRECIO SIN %]]-Tabla3[[#This Row],[PRECIO SIN %]]*10%</f>
        <v>10.151999999999999</v>
      </c>
      <c r="T4783" s="80">
        <f>(Tabla3[[#This Row],[PRECIO CON DESCT.]]-(Tabla3[[#This Row],[PRECIO CON DESCT.]]*$T$6))</f>
        <v>6.3957599999999992</v>
      </c>
      <c r="U4783" s="96"/>
      <c r="V4783" s="94">
        <f>Tabla3[[#This Row],[PRECIO %      en $]]*Tabla3[[#This Row],[PEDIDO ]]</f>
        <v>0</v>
      </c>
      <c r="W4783" s="57">
        <f>Tabla3[[#This Row],[PRECIO CON DESCT.]]*Tabla3[[#This Row],[PEDIDO ]]</f>
        <v>0</v>
      </c>
      <c r="X4783" s="58">
        <f>Tabla3[[#This Row],[PRECIO SIN %]]*Tabla3[[#This Row],[PEDIDO ]]</f>
        <v>0</v>
      </c>
    </row>
    <row r="4784" spans="1:24" ht="33" customHeight="1" x14ac:dyDescent="0.4">
      <c r="A4784" s="125">
        <v>7592710005954</v>
      </c>
      <c r="B4784" s="59" t="s">
        <v>516</v>
      </c>
      <c r="C4784" s="59" t="s">
        <v>214</v>
      </c>
      <c r="D478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84" s="119" t="s">
        <v>5246</v>
      </c>
      <c r="F4784" s="76" t="s">
        <v>537</v>
      </c>
      <c r="G478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8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84" s="78">
        <v>1</v>
      </c>
      <c r="J4784" s="52">
        <v>17.77778</v>
      </c>
      <c r="K4784" s="60">
        <f>Tabla3[[#This Row],[PRECIOS]]-Tabla3[[#This Row],[PRECIOS]]*10%</f>
        <v>16.000001999999999</v>
      </c>
      <c r="L4784" s="101"/>
      <c r="M4784" s="61"/>
      <c r="N4784" s="55">
        <f>IFERROR(Tabla3[[#This Row],[PRECIOS]]-Tabla3[[#This Row],[PRECIOS]]*Tabla3[[#This Row],[% PRODUCTO]]," ")</f>
        <v>17.77778</v>
      </c>
      <c r="O4784" s="61"/>
      <c r="P4784" s="55">
        <f>IFERROR(Tabla3[[#This Row],[OCULTAR2]]-Tabla3[[#This Row],[OCULTAR2]]*Tabla3[[#This Row],[% LÍNEA]]," ")</f>
        <v>17.77778</v>
      </c>
      <c r="Q4784" s="56">
        <f>IFERROR(Tabla3[[#This Row],[% PRODUCTO]]+Tabla3[[#This Row],[% LÍNEA]]," ")</f>
        <v>0</v>
      </c>
      <c r="R4784" s="60">
        <f>Tabla3[[#This Row],[OCULTAR3]]</f>
        <v>17.77778</v>
      </c>
      <c r="S4784" s="60">
        <f>Tabla3[[#This Row],[PRECIO SIN %]]-Tabla3[[#This Row],[PRECIO SIN %]]*10%</f>
        <v>16.000001999999999</v>
      </c>
      <c r="T4784" s="80">
        <f>(Tabla3[[#This Row],[PRECIO CON DESCT.]]-(Tabla3[[#This Row],[PRECIO CON DESCT.]]*$T$6))</f>
        <v>10.08000126</v>
      </c>
      <c r="U4784" s="96"/>
      <c r="V4784" s="94">
        <f>Tabla3[[#This Row],[PRECIO %      en $]]*Tabla3[[#This Row],[PEDIDO ]]</f>
        <v>0</v>
      </c>
      <c r="W4784" s="57">
        <f>Tabla3[[#This Row],[PRECIO CON DESCT.]]*Tabla3[[#This Row],[PEDIDO ]]</f>
        <v>0</v>
      </c>
      <c r="X4784" s="58">
        <f>Tabla3[[#This Row],[PRECIO SIN %]]*Tabla3[[#This Row],[PEDIDO ]]</f>
        <v>0</v>
      </c>
    </row>
    <row r="4785" spans="1:24" ht="33" customHeight="1" x14ac:dyDescent="0.4">
      <c r="A4785" s="124">
        <v>669238000499</v>
      </c>
      <c r="B4785" s="51" t="s">
        <v>516</v>
      </c>
      <c r="C4785" s="51" t="s">
        <v>517</v>
      </c>
      <c r="D478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85" s="118" t="s">
        <v>5247</v>
      </c>
      <c r="F4785" s="75" t="s">
        <v>537</v>
      </c>
      <c r="G478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8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85" s="77">
        <v>67</v>
      </c>
      <c r="J4785" s="52">
        <v>9.7777799999999999</v>
      </c>
      <c r="K4785" s="53">
        <f>Tabla3[[#This Row],[PRECIOS]]-Tabla3[[#This Row],[PRECIOS]]*10%</f>
        <v>8.8000019999999992</v>
      </c>
      <c r="L4785" s="101"/>
      <c r="M4785" s="54"/>
      <c r="N4785" s="55">
        <f>IFERROR(Tabla3[[#This Row],[PRECIOS]]-Tabla3[[#This Row],[PRECIOS]]*Tabla3[[#This Row],[% PRODUCTO]]," ")</f>
        <v>9.7777799999999999</v>
      </c>
      <c r="O4785" s="54"/>
      <c r="P4785" s="55">
        <f>IFERROR(Tabla3[[#This Row],[OCULTAR2]]-Tabla3[[#This Row],[OCULTAR2]]*Tabla3[[#This Row],[% LÍNEA]]," ")</f>
        <v>9.7777799999999999</v>
      </c>
      <c r="Q4785" s="56">
        <f>IFERROR(Tabla3[[#This Row],[% PRODUCTO]]+Tabla3[[#This Row],[% LÍNEA]]," ")</f>
        <v>0</v>
      </c>
      <c r="R4785" s="53">
        <f>Tabla3[[#This Row],[OCULTAR3]]</f>
        <v>9.7777799999999999</v>
      </c>
      <c r="S4785" s="53">
        <f>Tabla3[[#This Row],[PRECIO SIN %]]-Tabla3[[#This Row],[PRECIO SIN %]]*10%</f>
        <v>8.8000019999999992</v>
      </c>
      <c r="T4785" s="80">
        <f>(Tabla3[[#This Row],[PRECIO CON DESCT.]]-(Tabla3[[#This Row],[PRECIO CON DESCT.]]*$T$6))</f>
        <v>5.5440012599999999</v>
      </c>
      <c r="U4785" s="96"/>
      <c r="V4785" s="94">
        <f>Tabla3[[#This Row],[PRECIO %      en $]]*Tabla3[[#This Row],[PEDIDO ]]</f>
        <v>0</v>
      </c>
      <c r="W4785" s="57">
        <f>Tabla3[[#This Row],[PRECIO CON DESCT.]]*Tabla3[[#This Row],[PEDIDO ]]</f>
        <v>0</v>
      </c>
      <c r="X4785" s="58">
        <f>Tabla3[[#This Row],[PRECIO SIN %]]*Tabla3[[#This Row],[PEDIDO ]]</f>
        <v>0</v>
      </c>
    </row>
    <row r="4786" spans="1:24" ht="33" customHeight="1" x14ac:dyDescent="0.4">
      <c r="A4786" s="124">
        <v>7592946169635</v>
      </c>
      <c r="B4786" s="51" t="s">
        <v>516</v>
      </c>
      <c r="C4786" s="51" t="s">
        <v>518</v>
      </c>
      <c r="D478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86" s="118" t="s">
        <v>5248</v>
      </c>
      <c r="F4786" s="75" t="s">
        <v>537</v>
      </c>
      <c r="G478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8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86" s="77">
        <v>95</v>
      </c>
      <c r="J4786" s="52">
        <v>12.88889</v>
      </c>
      <c r="K4786" s="53">
        <f>Tabla3[[#This Row],[PRECIOS]]-Tabla3[[#This Row],[PRECIOS]]*10%</f>
        <v>11.600000999999999</v>
      </c>
      <c r="L4786" s="101"/>
      <c r="M4786" s="54"/>
      <c r="N4786" s="55">
        <f>IFERROR(Tabla3[[#This Row],[PRECIOS]]-Tabla3[[#This Row],[PRECIOS]]*Tabla3[[#This Row],[% PRODUCTO]]," ")</f>
        <v>12.88889</v>
      </c>
      <c r="O4786" s="54"/>
      <c r="P4786" s="55">
        <f>IFERROR(Tabla3[[#This Row],[OCULTAR2]]-Tabla3[[#This Row],[OCULTAR2]]*Tabla3[[#This Row],[% LÍNEA]]," ")</f>
        <v>12.88889</v>
      </c>
      <c r="Q4786" s="56">
        <f>IFERROR(Tabla3[[#This Row],[% PRODUCTO]]+Tabla3[[#This Row],[% LÍNEA]]," ")</f>
        <v>0</v>
      </c>
      <c r="R4786" s="53">
        <f>Tabla3[[#This Row],[OCULTAR3]]</f>
        <v>12.88889</v>
      </c>
      <c r="S4786" s="53">
        <f>Tabla3[[#This Row],[PRECIO SIN %]]-Tabla3[[#This Row],[PRECIO SIN %]]*10%</f>
        <v>11.600000999999999</v>
      </c>
      <c r="T4786" s="80">
        <f>(Tabla3[[#This Row],[PRECIO CON DESCT.]]-(Tabla3[[#This Row],[PRECIO CON DESCT.]]*$T$6))</f>
        <v>7.3080006299999996</v>
      </c>
      <c r="U4786" s="96"/>
      <c r="V4786" s="94">
        <f>Tabla3[[#This Row],[PRECIO %      en $]]*Tabla3[[#This Row],[PEDIDO ]]</f>
        <v>0</v>
      </c>
      <c r="W4786" s="57">
        <f>Tabla3[[#This Row],[PRECIO CON DESCT.]]*Tabla3[[#This Row],[PEDIDO ]]</f>
        <v>0</v>
      </c>
      <c r="X4786" s="58">
        <f>Tabla3[[#This Row],[PRECIO SIN %]]*Tabla3[[#This Row],[PEDIDO ]]</f>
        <v>0</v>
      </c>
    </row>
    <row r="4787" spans="1:24" ht="33" customHeight="1" x14ac:dyDescent="0.4">
      <c r="A4787" s="125">
        <v>7593089000106</v>
      </c>
      <c r="B4787" s="59" t="s">
        <v>516</v>
      </c>
      <c r="C4787" s="59" t="s">
        <v>465</v>
      </c>
      <c r="D478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87" s="119" t="s">
        <v>5249</v>
      </c>
      <c r="F4787" s="76" t="s">
        <v>537</v>
      </c>
      <c r="G478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8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87" s="78">
        <v>209</v>
      </c>
      <c r="J4787" s="52">
        <v>9.1999999999999993</v>
      </c>
      <c r="K4787" s="60">
        <f>Tabla3[[#This Row],[PRECIOS]]-Tabla3[[#This Row],[PRECIOS]]*10%</f>
        <v>8.2799999999999994</v>
      </c>
      <c r="L4787" s="101"/>
      <c r="M4787" s="61"/>
      <c r="N4787" s="55">
        <f>IFERROR(Tabla3[[#This Row],[PRECIOS]]-Tabla3[[#This Row],[PRECIOS]]*Tabla3[[#This Row],[% PRODUCTO]]," ")</f>
        <v>9.1999999999999993</v>
      </c>
      <c r="O4787" s="61"/>
      <c r="P4787" s="55">
        <f>IFERROR(Tabla3[[#This Row],[OCULTAR2]]-Tabla3[[#This Row],[OCULTAR2]]*Tabla3[[#This Row],[% LÍNEA]]," ")</f>
        <v>9.1999999999999993</v>
      </c>
      <c r="Q4787" s="56">
        <f>IFERROR(Tabla3[[#This Row],[% PRODUCTO]]+Tabla3[[#This Row],[% LÍNEA]]," ")</f>
        <v>0</v>
      </c>
      <c r="R4787" s="60">
        <f>Tabla3[[#This Row],[OCULTAR3]]</f>
        <v>9.1999999999999993</v>
      </c>
      <c r="S4787" s="60">
        <f>Tabla3[[#This Row],[PRECIO SIN %]]-Tabla3[[#This Row],[PRECIO SIN %]]*10%</f>
        <v>8.2799999999999994</v>
      </c>
      <c r="T4787" s="80">
        <f>(Tabla3[[#This Row],[PRECIO CON DESCT.]]-(Tabla3[[#This Row],[PRECIO CON DESCT.]]*$T$6))</f>
        <v>5.2164000000000001</v>
      </c>
      <c r="U4787" s="96"/>
      <c r="V4787" s="94">
        <f>Tabla3[[#This Row],[PRECIO %      en $]]*Tabla3[[#This Row],[PEDIDO ]]</f>
        <v>0</v>
      </c>
      <c r="W4787" s="57">
        <f>Tabla3[[#This Row],[PRECIO CON DESCT.]]*Tabla3[[#This Row],[PEDIDO ]]</f>
        <v>0</v>
      </c>
      <c r="X4787" s="58">
        <f>Tabla3[[#This Row],[PRECIO SIN %]]*Tabla3[[#This Row],[PEDIDO ]]</f>
        <v>0</v>
      </c>
    </row>
    <row r="4788" spans="1:24" ht="33" customHeight="1" x14ac:dyDescent="0.4">
      <c r="A4788" s="124">
        <v>7592710003066</v>
      </c>
      <c r="B4788" s="51" t="s">
        <v>516</v>
      </c>
      <c r="C4788" s="51" t="s">
        <v>214</v>
      </c>
      <c r="D478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88" s="118" t="s">
        <v>5250</v>
      </c>
      <c r="F4788" s="75" t="s">
        <v>537</v>
      </c>
      <c r="G478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8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88" s="77">
        <v>54</v>
      </c>
      <c r="J4788" s="52">
        <v>15.33333</v>
      </c>
      <c r="K4788" s="53">
        <f>Tabla3[[#This Row],[PRECIOS]]-Tabla3[[#This Row],[PRECIOS]]*10%</f>
        <v>13.799996999999999</v>
      </c>
      <c r="L4788" s="101"/>
      <c r="M4788" s="54"/>
      <c r="N4788" s="55">
        <f>IFERROR(Tabla3[[#This Row],[PRECIOS]]-Tabla3[[#This Row],[PRECIOS]]*Tabla3[[#This Row],[% PRODUCTO]]," ")</f>
        <v>15.33333</v>
      </c>
      <c r="O4788" s="54"/>
      <c r="P4788" s="55">
        <f>IFERROR(Tabla3[[#This Row],[OCULTAR2]]-Tabla3[[#This Row],[OCULTAR2]]*Tabla3[[#This Row],[% LÍNEA]]," ")</f>
        <v>15.33333</v>
      </c>
      <c r="Q4788" s="56">
        <f>IFERROR(Tabla3[[#This Row],[% PRODUCTO]]+Tabla3[[#This Row],[% LÍNEA]]," ")</f>
        <v>0</v>
      </c>
      <c r="R4788" s="53">
        <f>Tabla3[[#This Row],[OCULTAR3]]</f>
        <v>15.33333</v>
      </c>
      <c r="S4788" s="53">
        <f>Tabla3[[#This Row],[PRECIO SIN %]]-Tabla3[[#This Row],[PRECIO SIN %]]*10%</f>
        <v>13.799996999999999</v>
      </c>
      <c r="T4788" s="80">
        <f>(Tabla3[[#This Row],[PRECIO CON DESCT.]]-(Tabla3[[#This Row],[PRECIO CON DESCT.]]*$T$6))</f>
        <v>8.693998109999999</v>
      </c>
      <c r="U4788" s="96"/>
      <c r="V4788" s="94">
        <f>Tabla3[[#This Row],[PRECIO %      en $]]*Tabla3[[#This Row],[PEDIDO ]]</f>
        <v>0</v>
      </c>
      <c r="W4788" s="57">
        <f>Tabla3[[#This Row],[PRECIO CON DESCT.]]*Tabla3[[#This Row],[PEDIDO ]]</f>
        <v>0</v>
      </c>
      <c r="X4788" s="58">
        <f>Tabla3[[#This Row],[PRECIO SIN %]]*Tabla3[[#This Row],[PEDIDO ]]</f>
        <v>0</v>
      </c>
    </row>
    <row r="4789" spans="1:24" ht="33" customHeight="1" x14ac:dyDescent="0.4">
      <c r="A4789" s="124">
        <v>7592710005619</v>
      </c>
      <c r="B4789" s="51" t="s">
        <v>516</v>
      </c>
      <c r="C4789" s="51" t="s">
        <v>214</v>
      </c>
      <c r="D478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89" s="118" t="s">
        <v>5251</v>
      </c>
      <c r="F4789" s="75" t="s">
        <v>537</v>
      </c>
      <c r="G478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8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89" s="77">
        <v>27</v>
      </c>
      <c r="J4789" s="52">
        <v>16.11111</v>
      </c>
      <c r="K4789" s="53">
        <f>Tabla3[[#This Row],[PRECIOS]]-Tabla3[[#This Row],[PRECIOS]]*10%</f>
        <v>14.499998999999999</v>
      </c>
      <c r="L4789" s="101"/>
      <c r="M4789" s="54"/>
      <c r="N4789" s="55">
        <f>IFERROR(Tabla3[[#This Row],[PRECIOS]]-Tabla3[[#This Row],[PRECIOS]]*Tabla3[[#This Row],[% PRODUCTO]]," ")</f>
        <v>16.11111</v>
      </c>
      <c r="O4789" s="54"/>
      <c r="P4789" s="55">
        <f>IFERROR(Tabla3[[#This Row],[OCULTAR2]]-Tabla3[[#This Row],[OCULTAR2]]*Tabla3[[#This Row],[% LÍNEA]]," ")</f>
        <v>16.11111</v>
      </c>
      <c r="Q4789" s="56">
        <f>IFERROR(Tabla3[[#This Row],[% PRODUCTO]]+Tabla3[[#This Row],[% LÍNEA]]," ")</f>
        <v>0</v>
      </c>
      <c r="R4789" s="53">
        <f>Tabla3[[#This Row],[OCULTAR3]]</f>
        <v>16.11111</v>
      </c>
      <c r="S4789" s="53">
        <f>Tabla3[[#This Row],[PRECIO SIN %]]-Tabla3[[#This Row],[PRECIO SIN %]]*10%</f>
        <v>14.499998999999999</v>
      </c>
      <c r="T4789" s="80">
        <f>(Tabla3[[#This Row],[PRECIO CON DESCT.]]-(Tabla3[[#This Row],[PRECIO CON DESCT.]]*$T$6))</f>
        <v>9.1349993699999992</v>
      </c>
      <c r="U4789" s="96"/>
      <c r="V4789" s="94">
        <f>Tabla3[[#This Row],[PRECIO %      en $]]*Tabla3[[#This Row],[PEDIDO ]]</f>
        <v>0</v>
      </c>
      <c r="W4789" s="57">
        <f>Tabla3[[#This Row],[PRECIO CON DESCT.]]*Tabla3[[#This Row],[PEDIDO ]]</f>
        <v>0</v>
      </c>
      <c r="X4789" s="58">
        <f>Tabla3[[#This Row],[PRECIO SIN %]]*Tabla3[[#This Row],[PEDIDO ]]</f>
        <v>0</v>
      </c>
    </row>
    <row r="4790" spans="1:24" ht="33" customHeight="1" x14ac:dyDescent="0.4">
      <c r="A4790" s="125">
        <v>7592946169659</v>
      </c>
      <c r="B4790" s="59" t="s">
        <v>516</v>
      </c>
      <c r="C4790" s="59" t="s">
        <v>518</v>
      </c>
      <c r="D479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90" s="119" t="s">
        <v>5252</v>
      </c>
      <c r="F4790" s="76" t="s">
        <v>537</v>
      </c>
      <c r="G479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9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90" s="78">
        <v>126</v>
      </c>
      <c r="J4790" s="52">
        <v>12.88889</v>
      </c>
      <c r="K4790" s="60">
        <f>Tabla3[[#This Row],[PRECIOS]]-Tabla3[[#This Row],[PRECIOS]]*10%</f>
        <v>11.600000999999999</v>
      </c>
      <c r="L4790" s="101"/>
      <c r="M4790" s="61"/>
      <c r="N4790" s="55">
        <f>IFERROR(Tabla3[[#This Row],[PRECIOS]]-Tabla3[[#This Row],[PRECIOS]]*Tabla3[[#This Row],[% PRODUCTO]]," ")</f>
        <v>12.88889</v>
      </c>
      <c r="O4790" s="61"/>
      <c r="P4790" s="55">
        <f>IFERROR(Tabla3[[#This Row],[OCULTAR2]]-Tabla3[[#This Row],[OCULTAR2]]*Tabla3[[#This Row],[% LÍNEA]]," ")</f>
        <v>12.88889</v>
      </c>
      <c r="Q4790" s="56">
        <f>IFERROR(Tabla3[[#This Row],[% PRODUCTO]]+Tabla3[[#This Row],[% LÍNEA]]," ")</f>
        <v>0</v>
      </c>
      <c r="R4790" s="60">
        <f>Tabla3[[#This Row],[OCULTAR3]]</f>
        <v>12.88889</v>
      </c>
      <c r="S4790" s="60">
        <f>Tabla3[[#This Row],[PRECIO SIN %]]-Tabla3[[#This Row],[PRECIO SIN %]]*10%</f>
        <v>11.600000999999999</v>
      </c>
      <c r="T4790" s="80">
        <f>(Tabla3[[#This Row],[PRECIO CON DESCT.]]-(Tabla3[[#This Row],[PRECIO CON DESCT.]]*$T$6))</f>
        <v>7.3080006299999996</v>
      </c>
      <c r="U4790" s="96"/>
      <c r="V4790" s="94">
        <f>Tabla3[[#This Row],[PRECIO %      en $]]*Tabla3[[#This Row],[PEDIDO ]]</f>
        <v>0</v>
      </c>
      <c r="W4790" s="57">
        <f>Tabla3[[#This Row],[PRECIO CON DESCT.]]*Tabla3[[#This Row],[PEDIDO ]]</f>
        <v>0</v>
      </c>
      <c r="X4790" s="58">
        <f>Tabla3[[#This Row],[PRECIO SIN %]]*Tabla3[[#This Row],[PEDIDO ]]</f>
        <v>0</v>
      </c>
    </row>
    <row r="4791" spans="1:24" ht="33" customHeight="1" x14ac:dyDescent="0.4">
      <c r="A4791" s="124">
        <v>7592074003214</v>
      </c>
      <c r="B4791" s="51" t="s">
        <v>516</v>
      </c>
      <c r="C4791" s="51" t="s">
        <v>313</v>
      </c>
      <c r="D479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91" s="118" t="s">
        <v>5253</v>
      </c>
      <c r="F4791" s="75" t="s">
        <v>537</v>
      </c>
      <c r="G479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9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91" s="77">
        <v>230</v>
      </c>
      <c r="J4791" s="52">
        <v>4.5444399999999998</v>
      </c>
      <c r="K4791" s="53">
        <f>Tabla3[[#This Row],[PRECIOS]]-Tabla3[[#This Row],[PRECIOS]]*10%</f>
        <v>4.0899960000000002</v>
      </c>
      <c r="L4791" s="101"/>
      <c r="M4791" s="54"/>
      <c r="N4791" s="55">
        <f>IFERROR(Tabla3[[#This Row],[PRECIOS]]-Tabla3[[#This Row],[PRECIOS]]*Tabla3[[#This Row],[% PRODUCTO]]," ")</f>
        <v>4.5444399999999998</v>
      </c>
      <c r="O4791" s="54"/>
      <c r="P4791" s="55">
        <f>IFERROR(Tabla3[[#This Row],[OCULTAR2]]-Tabla3[[#This Row],[OCULTAR2]]*Tabla3[[#This Row],[% LÍNEA]]," ")</f>
        <v>4.5444399999999998</v>
      </c>
      <c r="Q4791" s="56">
        <f>IFERROR(Tabla3[[#This Row],[% PRODUCTO]]+Tabla3[[#This Row],[% LÍNEA]]," ")</f>
        <v>0</v>
      </c>
      <c r="R4791" s="53">
        <f>Tabla3[[#This Row],[OCULTAR3]]</f>
        <v>4.5444399999999998</v>
      </c>
      <c r="S4791" s="53">
        <f>Tabla3[[#This Row],[PRECIO SIN %]]-Tabla3[[#This Row],[PRECIO SIN %]]*10%</f>
        <v>4.0899960000000002</v>
      </c>
      <c r="T4791" s="80">
        <f>(Tabla3[[#This Row],[PRECIO CON DESCT.]]-(Tabla3[[#This Row],[PRECIO CON DESCT.]]*$T$6))</f>
        <v>2.57669748</v>
      </c>
      <c r="U4791" s="96"/>
      <c r="V4791" s="94">
        <f>Tabla3[[#This Row],[PRECIO %      en $]]*Tabla3[[#This Row],[PEDIDO ]]</f>
        <v>0</v>
      </c>
      <c r="W4791" s="57">
        <f>Tabla3[[#This Row],[PRECIO CON DESCT.]]*Tabla3[[#This Row],[PEDIDO ]]</f>
        <v>0</v>
      </c>
      <c r="X4791" s="58">
        <f>Tabla3[[#This Row],[PRECIO SIN %]]*Tabla3[[#This Row],[PEDIDO ]]</f>
        <v>0</v>
      </c>
    </row>
    <row r="4792" spans="1:24" ht="33" customHeight="1" x14ac:dyDescent="0.4">
      <c r="A4792" s="124">
        <v>7707772810693</v>
      </c>
      <c r="B4792" s="51" t="s">
        <v>516</v>
      </c>
      <c r="C4792" s="51" t="s">
        <v>521</v>
      </c>
      <c r="D479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792" s="118" t="s">
        <v>5254</v>
      </c>
      <c r="F4792" s="75" t="s">
        <v>537</v>
      </c>
      <c r="G479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9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792" s="77">
        <v>1172</v>
      </c>
      <c r="J4792" s="52">
        <v>0.82221999999999995</v>
      </c>
      <c r="K4792" s="53">
        <f>Tabla3[[#This Row],[PRECIOS]]-Tabla3[[#This Row],[PRECIOS]]*10%</f>
        <v>0.73999799999999993</v>
      </c>
      <c r="L4792" s="101" t="s">
        <v>5327</v>
      </c>
      <c r="M4792" s="54"/>
      <c r="N4792" s="55">
        <f>IFERROR(Tabla3[[#This Row],[PRECIOS]]-Tabla3[[#This Row],[PRECIOS]]*Tabla3[[#This Row],[% PRODUCTO]]," ")</f>
        <v>0.82221999999999995</v>
      </c>
      <c r="O4792" s="54"/>
      <c r="P4792" s="55">
        <f>IFERROR(Tabla3[[#This Row],[OCULTAR2]]-Tabla3[[#This Row],[OCULTAR2]]*Tabla3[[#This Row],[% LÍNEA]]," ")</f>
        <v>0.82221999999999995</v>
      </c>
      <c r="Q4792" s="56">
        <f>IFERROR(Tabla3[[#This Row],[% PRODUCTO]]+Tabla3[[#This Row],[% LÍNEA]]," ")</f>
        <v>0</v>
      </c>
      <c r="R4792" s="53">
        <f>Tabla3[[#This Row],[OCULTAR3]]</f>
        <v>0.82221999999999995</v>
      </c>
      <c r="S4792" s="53">
        <f>Tabla3[[#This Row],[PRECIO SIN %]]-Tabla3[[#This Row],[PRECIO SIN %]]*10%</f>
        <v>0.73999799999999993</v>
      </c>
      <c r="T4792" s="80">
        <f>(Tabla3[[#This Row],[PRECIO CON DESCT.]]-(Tabla3[[#This Row],[PRECIO CON DESCT.]]*$T$6))</f>
        <v>0.46619873999999994</v>
      </c>
      <c r="U4792" s="96"/>
      <c r="V4792" s="94">
        <f>Tabla3[[#This Row],[PRECIO %      en $]]*Tabla3[[#This Row],[PEDIDO ]]</f>
        <v>0</v>
      </c>
      <c r="W4792" s="57">
        <f>Tabla3[[#This Row],[PRECIO CON DESCT.]]*Tabla3[[#This Row],[PEDIDO ]]</f>
        <v>0</v>
      </c>
      <c r="X4792" s="58">
        <f>Tabla3[[#This Row],[PRECIO SIN %]]*Tabla3[[#This Row],[PEDIDO ]]</f>
        <v>0</v>
      </c>
    </row>
    <row r="4793" spans="1:24" ht="33" customHeight="1" x14ac:dyDescent="0.4">
      <c r="A4793" s="125">
        <v>7594001451358</v>
      </c>
      <c r="B4793" s="59" t="s">
        <v>516</v>
      </c>
      <c r="C4793" s="59" t="s">
        <v>427</v>
      </c>
      <c r="D479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93" s="119" t="s">
        <v>5255</v>
      </c>
      <c r="F4793" s="76" t="s">
        <v>526</v>
      </c>
      <c r="G479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9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93" s="78">
        <v>10</v>
      </c>
      <c r="J4793" s="52">
        <v>5.0777799999999997</v>
      </c>
      <c r="K4793" s="60">
        <f>Tabla3[[#This Row],[PRECIOS]]-Tabla3[[#This Row],[PRECIOS]]*10%</f>
        <v>4.5700019999999997</v>
      </c>
      <c r="L4793" s="101"/>
      <c r="M4793" s="61"/>
      <c r="N4793" s="55">
        <f>IFERROR(Tabla3[[#This Row],[PRECIOS]]-Tabla3[[#This Row],[PRECIOS]]*Tabla3[[#This Row],[% PRODUCTO]]," ")</f>
        <v>5.0777799999999997</v>
      </c>
      <c r="O4793" s="61"/>
      <c r="P4793" s="55">
        <f>IFERROR(Tabla3[[#This Row],[OCULTAR2]]-Tabla3[[#This Row],[OCULTAR2]]*Tabla3[[#This Row],[% LÍNEA]]," ")</f>
        <v>5.0777799999999997</v>
      </c>
      <c r="Q4793" s="56">
        <f>IFERROR(Tabla3[[#This Row],[% PRODUCTO]]+Tabla3[[#This Row],[% LÍNEA]]," ")</f>
        <v>0</v>
      </c>
      <c r="R4793" s="60">
        <f>Tabla3[[#This Row],[OCULTAR3]]</f>
        <v>5.0777799999999997</v>
      </c>
      <c r="S4793" s="60">
        <f>Tabla3[[#This Row],[PRECIO SIN %]]-Tabla3[[#This Row],[PRECIO SIN %]]*10%</f>
        <v>4.5700019999999997</v>
      </c>
      <c r="T4793" s="80">
        <f>(Tabla3[[#This Row],[PRECIO CON DESCT.]]-(Tabla3[[#This Row],[PRECIO CON DESCT.]]*$T$6))</f>
        <v>2.8791012599999997</v>
      </c>
      <c r="U4793" s="96"/>
      <c r="V4793" s="94">
        <f>Tabla3[[#This Row],[PRECIO %      en $]]*Tabla3[[#This Row],[PEDIDO ]]</f>
        <v>0</v>
      </c>
      <c r="W4793" s="57">
        <f>Tabla3[[#This Row],[PRECIO CON DESCT.]]*Tabla3[[#This Row],[PEDIDO ]]</f>
        <v>0</v>
      </c>
      <c r="X4793" s="58">
        <f>Tabla3[[#This Row],[PRECIO SIN %]]*Tabla3[[#This Row],[PEDIDO ]]</f>
        <v>0</v>
      </c>
    </row>
    <row r="4794" spans="1:24" ht="33" customHeight="1" x14ac:dyDescent="0.4">
      <c r="A4794" s="124">
        <v>7594001451372</v>
      </c>
      <c r="B4794" s="51" t="s">
        <v>516</v>
      </c>
      <c r="C4794" s="51" t="s">
        <v>427</v>
      </c>
      <c r="D479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94" s="118" t="s">
        <v>5256</v>
      </c>
      <c r="F4794" s="75" t="s">
        <v>526</v>
      </c>
      <c r="G479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9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94" s="77">
        <v>34</v>
      </c>
      <c r="J4794" s="52">
        <v>5.7111099999999997</v>
      </c>
      <c r="K4794" s="53">
        <f>Tabla3[[#This Row],[PRECIOS]]-Tabla3[[#This Row],[PRECIOS]]*10%</f>
        <v>5.1399989999999995</v>
      </c>
      <c r="L4794" s="101"/>
      <c r="M4794" s="54"/>
      <c r="N4794" s="55">
        <f>IFERROR(Tabla3[[#This Row],[PRECIOS]]-Tabla3[[#This Row],[PRECIOS]]*Tabla3[[#This Row],[% PRODUCTO]]," ")</f>
        <v>5.7111099999999997</v>
      </c>
      <c r="O4794" s="54"/>
      <c r="P4794" s="55">
        <f>IFERROR(Tabla3[[#This Row],[OCULTAR2]]-Tabla3[[#This Row],[OCULTAR2]]*Tabla3[[#This Row],[% LÍNEA]]," ")</f>
        <v>5.7111099999999997</v>
      </c>
      <c r="Q4794" s="56">
        <f>IFERROR(Tabla3[[#This Row],[% PRODUCTO]]+Tabla3[[#This Row],[% LÍNEA]]," ")</f>
        <v>0</v>
      </c>
      <c r="R4794" s="53">
        <f>Tabla3[[#This Row],[OCULTAR3]]</f>
        <v>5.7111099999999997</v>
      </c>
      <c r="S4794" s="53">
        <f>Tabla3[[#This Row],[PRECIO SIN %]]-Tabla3[[#This Row],[PRECIO SIN %]]*10%</f>
        <v>5.1399989999999995</v>
      </c>
      <c r="T4794" s="80">
        <f>(Tabla3[[#This Row],[PRECIO CON DESCT.]]-(Tabla3[[#This Row],[PRECIO CON DESCT.]]*$T$6))</f>
        <v>3.2381993699999998</v>
      </c>
      <c r="U4794" s="96"/>
      <c r="V4794" s="94">
        <f>Tabla3[[#This Row],[PRECIO %      en $]]*Tabla3[[#This Row],[PEDIDO ]]</f>
        <v>0</v>
      </c>
      <c r="W4794" s="57">
        <f>Tabla3[[#This Row],[PRECIO CON DESCT.]]*Tabla3[[#This Row],[PEDIDO ]]</f>
        <v>0</v>
      </c>
      <c r="X4794" s="58">
        <f>Tabla3[[#This Row],[PRECIO SIN %]]*Tabla3[[#This Row],[PEDIDO ]]</f>
        <v>0</v>
      </c>
    </row>
    <row r="4795" spans="1:24" ht="33" customHeight="1" x14ac:dyDescent="0.4">
      <c r="A4795" s="124" t="s">
        <v>522</v>
      </c>
      <c r="B4795" s="51" t="s">
        <v>516</v>
      </c>
      <c r="C4795" s="51" t="s">
        <v>430</v>
      </c>
      <c r="D479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95" s="118" t="s">
        <v>5257</v>
      </c>
      <c r="F4795" s="75" t="s">
        <v>537</v>
      </c>
      <c r="G479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9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95" s="77">
        <v>24</v>
      </c>
      <c r="J4795" s="52">
        <v>9.0555599999999998</v>
      </c>
      <c r="K4795" s="53">
        <f>Tabla3[[#This Row],[PRECIOS]]-Tabla3[[#This Row],[PRECIOS]]*10%</f>
        <v>8.1500039999999991</v>
      </c>
      <c r="L4795" s="101"/>
      <c r="M4795" s="54"/>
      <c r="N4795" s="55">
        <f>IFERROR(Tabla3[[#This Row],[PRECIOS]]-Tabla3[[#This Row],[PRECIOS]]*Tabla3[[#This Row],[% PRODUCTO]]," ")</f>
        <v>9.0555599999999998</v>
      </c>
      <c r="O4795" s="54"/>
      <c r="P4795" s="55">
        <f>IFERROR(Tabla3[[#This Row],[OCULTAR2]]-Tabla3[[#This Row],[OCULTAR2]]*Tabla3[[#This Row],[% LÍNEA]]," ")</f>
        <v>9.0555599999999998</v>
      </c>
      <c r="Q4795" s="56">
        <f>IFERROR(Tabla3[[#This Row],[% PRODUCTO]]+Tabla3[[#This Row],[% LÍNEA]]," ")</f>
        <v>0</v>
      </c>
      <c r="R4795" s="53">
        <f>Tabla3[[#This Row],[OCULTAR3]]</f>
        <v>9.0555599999999998</v>
      </c>
      <c r="S4795" s="53">
        <f>Tabla3[[#This Row],[PRECIO SIN %]]-Tabla3[[#This Row],[PRECIO SIN %]]*10%</f>
        <v>8.1500039999999991</v>
      </c>
      <c r="T4795" s="80">
        <f>(Tabla3[[#This Row],[PRECIO CON DESCT.]]-(Tabla3[[#This Row],[PRECIO CON DESCT.]]*$T$6))</f>
        <v>5.1345025199999998</v>
      </c>
      <c r="U4795" s="96"/>
      <c r="V4795" s="94">
        <f>Tabla3[[#This Row],[PRECIO %      en $]]*Tabla3[[#This Row],[PEDIDO ]]</f>
        <v>0</v>
      </c>
      <c r="W4795" s="57">
        <f>Tabla3[[#This Row],[PRECIO CON DESCT.]]*Tabla3[[#This Row],[PEDIDO ]]</f>
        <v>0</v>
      </c>
      <c r="X4795" s="58">
        <f>Tabla3[[#This Row],[PRECIO SIN %]]*Tabla3[[#This Row],[PEDIDO ]]</f>
        <v>0</v>
      </c>
    </row>
    <row r="4796" spans="1:24" ht="33" customHeight="1" x14ac:dyDescent="0.4">
      <c r="A4796" s="125">
        <v>7592710006111</v>
      </c>
      <c r="B4796" s="59" t="s">
        <v>516</v>
      </c>
      <c r="C4796" s="59" t="s">
        <v>432</v>
      </c>
      <c r="D479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NEW</v>
      </c>
      <c r="E4796" s="119" t="s">
        <v>5258</v>
      </c>
      <c r="F4796" s="76" t="s">
        <v>537</v>
      </c>
      <c r="G479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9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>NUEVO</v>
      </c>
      <c r="I4796" s="78">
        <v>36</v>
      </c>
      <c r="J4796" s="52">
        <v>12.22222</v>
      </c>
      <c r="K4796" s="60">
        <f>Tabla3[[#This Row],[PRECIOS]]-Tabla3[[#This Row],[PRECIOS]]*10%</f>
        <v>10.999998</v>
      </c>
      <c r="L4796" s="101" t="s">
        <v>5327</v>
      </c>
      <c r="M4796" s="61"/>
      <c r="N4796" s="55">
        <f>IFERROR(Tabla3[[#This Row],[PRECIOS]]-Tabla3[[#This Row],[PRECIOS]]*Tabla3[[#This Row],[% PRODUCTO]]," ")</f>
        <v>12.22222</v>
      </c>
      <c r="O4796" s="61"/>
      <c r="P4796" s="55">
        <f>IFERROR(Tabla3[[#This Row],[OCULTAR2]]-Tabla3[[#This Row],[OCULTAR2]]*Tabla3[[#This Row],[% LÍNEA]]," ")</f>
        <v>12.22222</v>
      </c>
      <c r="Q4796" s="56">
        <f>IFERROR(Tabla3[[#This Row],[% PRODUCTO]]+Tabla3[[#This Row],[% LÍNEA]]," ")</f>
        <v>0</v>
      </c>
      <c r="R4796" s="60">
        <f>Tabla3[[#This Row],[OCULTAR3]]</f>
        <v>12.22222</v>
      </c>
      <c r="S4796" s="60">
        <f>Tabla3[[#This Row],[PRECIO SIN %]]-Tabla3[[#This Row],[PRECIO SIN %]]*10%</f>
        <v>10.999998</v>
      </c>
      <c r="T4796" s="80">
        <f>(Tabla3[[#This Row],[PRECIO CON DESCT.]]-(Tabla3[[#This Row],[PRECIO CON DESCT.]]*$T$6))</f>
        <v>6.9299987400000003</v>
      </c>
      <c r="U4796" s="96"/>
      <c r="V4796" s="94">
        <f>Tabla3[[#This Row],[PRECIO %      en $]]*Tabla3[[#This Row],[PEDIDO ]]</f>
        <v>0</v>
      </c>
      <c r="W4796" s="57">
        <f>Tabla3[[#This Row],[PRECIO CON DESCT.]]*Tabla3[[#This Row],[PEDIDO ]]</f>
        <v>0</v>
      </c>
      <c r="X4796" s="58">
        <f>Tabla3[[#This Row],[PRECIO SIN %]]*Tabla3[[#This Row],[PEDIDO ]]</f>
        <v>0</v>
      </c>
    </row>
    <row r="4797" spans="1:24" ht="33" customHeight="1" x14ac:dyDescent="0.4">
      <c r="A4797" s="124">
        <v>7592710001055</v>
      </c>
      <c r="B4797" s="51" t="s">
        <v>516</v>
      </c>
      <c r="C4797" s="51" t="s">
        <v>449</v>
      </c>
      <c r="D479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97" s="118" t="s">
        <v>5259</v>
      </c>
      <c r="F4797" s="75" t="s">
        <v>537</v>
      </c>
      <c r="G479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9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97" s="77">
        <v>2</v>
      </c>
      <c r="J4797" s="52">
        <v>3.2888899999999999</v>
      </c>
      <c r="K4797" s="53">
        <f>Tabla3[[#This Row],[PRECIOS]]-Tabla3[[#This Row],[PRECIOS]]*10%</f>
        <v>2.9600010000000001</v>
      </c>
      <c r="L4797" s="101"/>
      <c r="M4797" s="54"/>
      <c r="N4797" s="55">
        <f>IFERROR(Tabla3[[#This Row],[PRECIOS]]-Tabla3[[#This Row],[PRECIOS]]*Tabla3[[#This Row],[% PRODUCTO]]," ")</f>
        <v>3.2888899999999999</v>
      </c>
      <c r="O4797" s="54"/>
      <c r="P4797" s="55">
        <f>IFERROR(Tabla3[[#This Row],[OCULTAR2]]-Tabla3[[#This Row],[OCULTAR2]]*Tabla3[[#This Row],[% LÍNEA]]," ")</f>
        <v>3.2888899999999999</v>
      </c>
      <c r="Q4797" s="56">
        <f>IFERROR(Tabla3[[#This Row],[% PRODUCTO]]+Tabla3[[#This Row],[% LÍNEA]]," ")</f>
        <v>0</v>
      </c>
      <c r="R4797" s="53">
        <f>Tabla3[[#This Row],[OCULTAR3]]</f>
        <v>3.2888899999999999</v>
      </c>
      <c r="S4797" s="53">
        <f>Tabla3[[#This Row],[PRECIO SIN %]]-Tabla3[[#This Row],[PRECIO SIN %]]*10%</f>
        <v>2.9600010000000001</v>
      </c>
      <c r="T4797" s="80">
        <f>(Tabla3[[#This Row],[PRECIO CON DESCT.]]-(Tabla3[[#This Row],[PRECIO CON DESCT.]]*$T$6))</f>
        <v>1.8648006300000002</v>
      </c>
      <c r="U4797" s="96"/>
      <c r="V4797" s="94">
        <f>Tabla3[[#This Row],[PRECIO %      en $]]*Tabla3[[#This Row],[PEDIDO ]]</f>
        <v>0</v>
      </c>
      <c r="W4797" s="57">
        <f>Tabla3[[#This Row],[PRECIO CON DESCT.]]*Tabla3[[#This Row],[PEDIDO ]]</f>
        <v>0</v>
      </c>
      <c r="X4797" s="58">
        <f>Tabla3[[#This Row],[PRECIO SIN %]]*Tabla3[[#This Row],[PEDIDO ]]</f>
        <v>0</v>
      </c>
    </row>
    <row r="4798" spans="1:24" ht="33" customHeight="1" x14ac:dyDescent="0.4">
      <c r="A4798" s="124">
        <v>7593089000069</v>
      </c>
      <c r="B4798" s="51" t="s">
        <v>516</v>
      </c>
      <c r="C4798" s="51" t="s">
        <v>465</v>
      </c>
      <c r="D479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98" s="118" t="s">
        <v>5260</v>
      </c>
      <c r="F4798" s="75" t="s">
        <v>537</v>
      </c>
      <c r="G479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9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98" s="77">
        <v>24</v>
      </c>
      <c r="J4798" s="52">
        <v>4.8444399999999996</v>
      </c>
      <c r="K4798" s="53">
        <f>Tabla3[[#This Row],[PRECIOS]]-Tabla3[[#This Row],[PRECIOS]]*10%</f>
        <v>4.3599959999999998</v>
      </c>
      <c r="L4798" s="101"/>
      <c r="M4798" s="54"/>
      <c r="N4798" s="55">
        <f>IFERROR(Tabla3[[#This Row],[PRECIOS]]-Tabla3[[#This Row],[PRECIOS]]*Tabla3[[#This Row],[% PRODUCTO]]," ")</f>
        <v>4.8444399999999996</v>
      </c>
      <c r="O4798" s="54"/>
      <c r="P4798" s="55">
        <f>IFERROR(Tabla3[[#This Row],[OCULTAR2]]-Tabla3[[#This Row],[OCULTAR2]]*Tabla3[[#This Row],[% LÍNEA]]," ")</f>
        <v>4.8444399999999996</v>
      </c>
      <c r="Q4798" s="56">
        <f>IFERROR(Tabla3[[#This Row],[% PRODUCTO]]+Tabla3[[#This Row],[% LÍNEA]]," ")</f>
        <v>0</v>
      </c>
      <c r="R4798" s="53">
        <f>Tabla3[[#This Row],[OCULTAR3]]</f>
        <v>4.8444399999999996</v>
      </c>
      <c r="S4798" s="53">
        <f>Tabla3[[#This Row],[PRECIO SIN %]]-Tabla3[[#This Row],[PRECIO SIN %]]*10%</f>
        <v>4.3599959999999998</v>
      </c>
      <c r="T4798" s="80">
        <f>(Tabla3[[#This Row],[PRECIO CON DESCT.]]-(Tabla3[[#This Row],[PRECIO CON DESCT.]]*$T$6))</f>
        <v>2.7467974799999997</v>
      </c>
      <c r="U4798" s="96"/>
      <c r="V4798" s="94">
        <f>Tabla3[[#This Row],[PRECIO %      en $]]*Tabla3[[#This Row],[PEDIDO ]]</f>
        <v>0</v>
      </c>
      <c r="W4798" s="57">
        <f>Tabla3[[#This Row],[PRECIO CON DESCT.]]*Tabla3[[#This Row],[PEDIDO ]]</f>
        <v>0</v>
      </c>
      <c r="X4798" s="58">
        <f>Tabla3[[#This Row],[PRECIO SIN %]]*Tabla3[[#This Row],[PEDIDO ]]</f>
        <v>0</v>
      </c>
    </row>
    <row r="4799" spans="1:24" ht="33" customHeight="1" x14ac:dyDescent="0.4">
      <c r="A4799" s="125">
        <v>7592074004716</v>
      </c>
      <c r="B4799" s="59" t="s">
        <v>516</v>
      </c>
      <c r="C4799" s="59" t="s">
        <v>313</v>
      </c>
      <c r="D479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799" s="119" t="s">
        <v>5261</v>
      </c>
      <c r="F4799" s="76" t="s">
        <v>537</v>
      </c>
      <c r="G479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79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799" s="78">
        <v>91</v>
      </c>
      <c r="J4799" s="52">
        <v>5.2777799999999999</v>
      </c>
      <c r="K4799" s="60">
        <f>Tabla3[[#This Row],[PRECIOS]]-Tabla3[[#This Row],[PRECIOS]]*10%</f>
        <v>4.7500020000000003</v>
      </c>
      <c r="L4799" s="101"/>
      <c r="M4799" s="61"/>
      <c r="N4799" s="55">
        <f>IFERROR(Tabla3[[#This Row],[PRECIOS]]-Tabla3[[#This Row],[PRECIOS]]*Tabla3[[#This Row],[% PRODUCTO]]," ")</f>
        <v>5.2777799999999999</v>
      </c>
      <c r="O4799" s="61"/>
      <c r="P4799" s="55">
        <f>IFERROR(Tabla3[[#This Row],[OCULTAR2]]-Tabla3[[#This Row],[OCULTAR2]]*Tabla3[[#This Row],[% LÍNEA]]," ")</f>
        <v>5.2777799999999999</v>
      </c>
      <c r="Q4799" s="56">
        <f>IFERROR(Tabla3[[#This Row],[% PRODUCTO]]+Tabla3[[#This Row],[% LÍNEA]]," ")</f>
        <v>0</v>
      </c>
      <c r="R4799" s="60">
        <f>Tabla3[[#This Row],[OCULTAR3]]</f>
        <v>5.2777799999999999</v>
      </c>
      <c r="S4799" s="60">
        <f>Tabla3[[#This Row],[PRECIO SIN %]]-Tabla3[[#This Row],[PRECIO SIN %]]*10%</f>
        <v>4.7500020000000003</v>
      </c>
      <c r="T4799" s="80">
        <f>(Tabla3[[#This Row],[PRECIO CON DESCT.]]-(Tabla3[[#This Row],[PRECIO CON DESCT.]]*$T$6))</f>
        <v>2.9925012600000001</v>
      </c>
      <c r="U4799" s="96"/>
      <c r="V4799" s="94">
        <f>Tabla3[[#This Row],[PRECIO %      en $]]*Tabla3[[#This Row],[PEDIDO ]]</f>
        <v>0</v>
      </c>
      <c r="W4799" s="57">
        <f>Tabla3[[#This Row],[PRECIO CON DESCT.]]*Tabla3[[#This Row],[PEDIDO ]]</f>
        <v>0</v>
      </c>
      <c r="X4799" s="58">
        <f>Tabla3[[#This Row],[PRECIO SIN %]]*Tabla3[[#This Row],[PEDIDO ]]</f>
        <v>0</v>
      </c>
    </row>
    <row r="4800" spans="1:24" ht="33" customHeight="1" x14ac:dyDescent="0.4">
      <c r="A4800" s="124">
        <v>7599700000555</v>
      </c>
      <c r="B4800" s="51" t="s">
        <v>516</v>
      </c>
      <c r="C4800" s="51" t="s">
        <v>51</v>
      </c>
      <c r="D480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00" s="118" t="s">
        <v>5262</v>
      </c>
      <c r="F4800" s="75" t="s">
        <v>537</v>
      </c>
      <c r="G480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0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00" s="77">
        <v>113</v>
      </c>
      <c r="J4800" s="52">
        <v>5.7777799999999999</v>
      </c>
      <c r="K4800" s="53">
        <f>Tabla3[[#This Row],[PRECIOS]]-Tabla3[[#This Row],[PRECIOS]]*10%</f>
        <v>5.2000019999999996</v>
      </c>
      <c r="L4800" s="101"/>
      <c r="M4800" s="54"/>
      <c r="N4800" s="55">
        <f>IFERROR(Tabla3[[#This Row],[PRECIOS]]-Tabla3[[#This Row],[PRECIOS]]*Tabla3[[#This Row],[% PRODUCTO]]," ")</f>
        <v>5.7777799999999999</v>
      </c>
      <c r="O4800" s="54"/>
      <c r="P4800" s="55">
        <f>IFERROR(Tabla3[[#This Row],[OCULTAR2]]-Tabla3[[#This Row],[OCULTAR2]]*Tabla3[[#This Row],[% LÍNEA]]," ")</f>
        <v>5.7777799999999999</v>
      </c>
      <c r="Q4800" s="56">
        <f>IFERROR(Tabla3[[#This Row],[% PRODUCTO]]+Tabla3[[#This Row],[% LÍNEA]]," ")</f>
        <v>0</v>
      </c>
      <c r="R4800" s="53">
        <f>Tabla3[[#This Row],[OCULTAR3]]</f>
        <v>5.7777799999999999</v>
      </c>
      <c r="S4800" s="53">
        <f>Tabla3[[#This Row],[PRECIO SIN %]]-Tabla3[[#This Row],[PRECIO SIN %]]*10%</f>
        <v>5.2000019999999996</v>
      </c>
      <c r="T4800" s="80">
        <f>(Tabla3[[#This Row],[PRECIO CON DESCT.]]-(Tabla3[[#This Row],[PRECIO CON DESCT.]]*$T$6))</f>
        <v>3.2760012599999997</v>
      </c>
      <c r="U4800" s="96"/>
      <c r="V4800" s="94">
        <f>Tabla3[[#This Row],[PRECIO %      en $]]*Tabla3[[#This Row],[PEDIDO ]]</f>
        <v>0</v>
      </c>
      <c r="W4800" s="57">
        <f>Tabla3[[#This Row],[PRECIO CON DESCT.]]*Tabla3[[#This Row],[PEDIDO ]]</f>
        <v>0</v>
      </c>
      <c r="X4800" s="58">
        <f>Tabla3[[#This Row],[PRECIO SIN %]]*Tabla3[[#This Row],[PEDIDO ]]</f>
        <v>0</v>
      </c>
    </row>
    <row r="4801" spans="1:24" ht="33" customHeight="1" x14ac:dyDescent="0.4">
      <c r="A4801" s="124">
        <v>7597134000615</v>
      </c>
      <c r="B4801" s="51" t="s">
        <v>516</v>
      </c>
      <c r="C4801" s="51" t="s">
        <v>426</v>
      </c>
      <c r="D480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01" s="118" t="s">
        <v>5263</v>
      </c>
      <c r="F4801" s="75" t="s">
        <v>537</v>
      </c>
      <c r="G480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0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01" s="77">
        <v>111</v>
      </c>
      <c r="J4801" s="52">
        <v>2.1555599999999999</v>
      </c>
      <c r="K4801" s="53">
        <f>Tabla3[[#This Row],[PRECIOS]]-Tabla3[[#This Row],[PRECIOS]]*10%</f>
        <v>1.9400039999999998</v>
      </c>
      <c r="L4801" s="101"/>
      <c r="M4801" s="54"/>
      <c r="N4801" s="55">
        <f>IFERROR(Tabla3[[#This Row],[PRECIOS]]-Tabla3[[#This Row],[PRECIOS]]*Tabla3[[#This Row],[% PRODUCTO]]," ")</f>
        <v>2.1555599999999999</v>
      </c>
      <c r="O4801" s="54"/>
      <c r="P4801" s="55">
        <f>IFERROR(Tabla3[[#This Row],[OCULTAR2]]-Tabla3[[#This Row],[OCULTAR2]]*Tabla3[[#This Row],[% LÍNEA]]," ")</f>
        <v>2.1555599999999999</v>
      </c>
      <c r="Q4801" s="56">
        <f>IFERROR(Tabla3[[#This Row],[% PRODUCTO]]+Tabla3[[#This Row],[% LÍNEA]]," ")</f>
        <v>0</v>
      </c>
      <c r="R4801" s="53">
        <f>Tabla3[[#This Row],[OCULTAR3]]</f>
        <v>2.1555599999999999</v>
      </c>
      <c r="S4801" s="53">
        <f>Tabla3[[#This Row],[PRECIO SIN %]]-Tabla3[[#This Row],[PRECIO SIN %]]*10%</f>
        <v>1.9400039999999998</v>
      </c>
      <c r="T4801" s="80">
        <f>(Tabla3[[#This Row],[PRECIO CON DESCT.]]-(Tabla3[[#This Row],[PRECIO CON DESCT.]]*$T$6))</f>
        <v>1.22220252</v>
      </c>
      <c r="U4801" s="96"/>
      <c r="V4801" s="94">
        <f>Tabla3[[#This Row],[PRECIO %      en $]]*Tabla3[[#This Row],[PEDIDO ]]</f>
        <v>0</v>
      </c>
      <c r="W4801" s="57">
        <f>Tabla3[[#This Row],[PRECIO CON DESCT.]]*Tabla3[[#This Row],[PEDIDO ]]</f>
        <v>0</v>
      </c>
      <c r="X4801" s="58">
        <f>Tabla3[[#This Row],[PRECIO SIN %]]*Tabla3[[#This Row],[PEDIDO ]]</f>
        <v>0</v>
      </c>
    </row>
    <row r="4802" spans="1:24" ht="33" customHeight="1" x14ac:dyDescent="0.4">
      <c r="A4802" s="125">
        <v>7594001452263</v>
      </c>
      <c r="B4802" s="59" t="s">
        <v>516</v>
      </c>
      <c r="C4802" s="59" t="s">
        <v>427</v>
      </c>
      <c r="D480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02" s="119" t="s">
        <v>5264</v>
      </c>
      <c r="F4802" s="76" t="s">
        <v>537</v>
      </c>
      <c r="G480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0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02" s="78">
        <v>126</v>
      </c>
      <c r="J4802" s="52">
        <v>1.42222</v>
      </c>
      <c r="K4802" s="60">
        <f>Tabla3[[#This Row],[PRECIOS]]-Tabla3[[#This Row],[PRECIOS]]*10%</f>
        <v>1.279998</v>
      </c>
      <c r="L4802" s="101"/>
      <c r="M4802" s="61"/>
      <c r="N4802" s="55">
        <f>IFERROR(Tabla3[[#This Row],[PRECIOS]]-Tabla3[[#This Row],[PRECIOS]]*Tabla3[[#This Row],[% PRODUCTO]]," ")</f>
        <v>1.42222</v>
      </c>
      <c r="O4802" s="61"/>
      <c r="P4802" s="55">
        <f>IFERROR(Tabla3[[#This Row],[OCULTAR2]]-Tabla3[[#This Row],[OCULTAR2]]*Tabla3[[#This Row],[% LÍNEA]]," ")</f>
        <v>1.42222</v>
      </c>
      <c r="Q4802" s="56">
        <f>IFERROR(Tabla3[[#This Row],[% PRODUCTO]]+Tabla3[[#This Row],[% LÍNEA]]," ")</f>
        <v>0</v>
      </c>
      <c r="R4802" s="60">
        <f>Tabla3[[#This Row],[OCULTAR3]]</f>
        <v>1.42222</v>
      </c>
      <c r="S4802" s="60">
        <f>Tabla3[[#This Row],[PRECIO SIN %]]-Tabla3[[#This Row],[PRECIO SIN %]]*10%</f>
        <v>1.279998</v>
      </c>
      <c r="T4802" s="80">
        <f>(Tabla3[[#This Row],[PRECIO CON DESCT.]]-(Tabla3[[#This Row],[PRECIO CON DESCT.]]*$T$6))</f>
        <v>0.80639874</v>
      </c>
      <c r="U4802" s="96"/>
      <c r="V4802" s="94">
        <f>Tabla3[[#This Row],[PRECIO %      en $]]*Tabla3[[#This Row],[PEDIDO ]]</f>
        <v>0</v>
      </c>
      <c r="W4802" s="57">
        <f>Tabla3[[#This Row],[PRECIO CON DESCT.]]*Tabla3[[#This Row],[PEDIDO ]]</f>
        <v>0</v>
      </c>
      <c r="X4802" s="58">
        <f>Tabla3[[#This Row],[PRECIO SIN %]]*Tabla3[[#This Row],[PEDIDO ]]</f>
        <v>0</v>
      </c>
    </row>
    <row r="4803" spans="1:24" ht="33" customHeight="1" x14ac:dyDescent="0.4">
      <c r="A4803" s="124">
        <v>7599700000494</v>
      </c>
      <c r="B4803" s="51" t="s">
        <v>516</v>
      </c>
      <c r="C4803" s="51" t="s">
        <v>51</v>
      </c>
      <c r="D480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03" s="118" t="s">
        <v>5265</v>
      </c>
      <c r="F4803" s="75" t="s">
        <v>537</v>
      </c>
      <c r="G480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0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03" s="77">
        <v>83</v>
      </c>
      <c r="J4803" s="52">
        <v>6.12</v>
      </c>
      <c r="K4803" s="53">
        <f>Tabla3[[#This Row],[PRECIOS]]-Tabla3[[#This Row],[PRECIOS]]*10%</f>
        <v>5.508</v>
      </c>
      <c r="L4803" s="101"/>
      <c r="M4803" s="54"/>
      <c r="N4803" s="55">
        <f>IFERROR(Tabla3[[#This Row],[PRECIOS]]-Tabla3[[#This Row],[PRECIOS]]*Tabla3[[#This Row],[% PRODUCTO]]," ")</f>
        <v>6.12</v>
      </c>
      <c r="O4803" s="54"/>
      <c r="P4803" s="55">
        <f>IFERROR(Tabla3[[#This Row],[OCULTAR2]]-Tabla3[[#This Row],[OCULTAR2]]*Tabla3[[#This Row],[% LÍNEA]]," ")</f>
        <v>6.12</v>
      </c>
      <c r="Q4803" s="56">
        <f>IFERROR(Tabla3[[#This Row],[% PRODUCTO]]+Tabla3[[#This Row],[% LÍNEA]]," ")</f>
        <v>0</v>
      </c>
      <c r="R4803" s="53">
        <f>Tabla3[[#This Row],[OCULTAR3]]</f>
        <v>6.12</v>
      </c>
      <c r="S4803" s="53">
        <f>Tabla3[[#This Row],[PRECIO SIN %]]-Tabla3[[#This Row],[PRECIO SIN %]]*10%</f>
        <v>5.508</v>
      </c>
      <c r="T4803" s="80">
        <f>(Tabla3[[#This Row],[PRECIO CON DESCT.]]-(Tabla3[[#This Row],[PRECIO CON DESCT.]]*$T$6))</f>
        <v>3.47004</v>
      </c>
      <c r="U4803" s="96"/>
      <c r="V4803" s="94">
        <f>Tabla3[[#This Row],[PRECIO %      en $]]*Tabla3[[#This Row],[PEDIDO ]]</f>
        <v>0</v>
      </c>
      <c r="W4803" s="57">
        <f>Tabla3[[#This Row],[PRECIO CON DESCT.]]*Tabla3[[#This Row],[PEDIDO ]]</f>
        <v>0</v>
      </c>
      <c r="X4803" s="58">
        <f>Tabla3[[#This Row],[PRECIO SIN %]]*Tabla3[[#This Row],[PEDIDO ]]</f>
        <v>0</v>
      </c>
    </row>
    <row r="4804" spans="1:24" ht="33" customHeight="1" x14ac:dyDescent="0.4">
      <c r="A4804" s="124">
        <v>7592710005022</v>
      </c>
      <c r="B4804" s="51" t="s">
        <v>516</v>
      </c>
      <c r="C4804" s="51" t="s">
        <v>432</v>
      </c>
      <c r="D480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04" s="118" t="s">
        <v>5266</v>
      </c>
      <c r="F4804" s="75" t="s">
        <v>537</v>
      </c>
      <c r="G480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0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04" s="77">
        <v>46</v>
      </c>
      <c r="J4804" s="52">
        <v>8.8333300000000001</v>
      </c>
      <c r="K4804" s="53">
        <f>Tabla3[[#This Row],[PRECIOS]]-Tabla3[[#This Row],[PRECIOS]]*10%</f>
        <v>7.9499969999999998</v>
      </c>
      <c r="L4804" s="101"/>
      <c r="M4804" s="54"/>
      <c r="N4804" s="55">
        <f>IFERROR(Tabla3[[#This Row],[PRECIOS]]-Tabla3[[#This Row],[PRECIOS]]*Tabla3[[#This Row],[% PRODUCTO]]," ")</f>
        <v>8.8333300000000001</v>
      </c>
      <c r="O4804" s="54"/>
      <c r="P4804" s="55">
        <f>IFERROR(Tabla3[[#This Row],[OCULTAR2]]-Tabla3[[#This Row],[OCULTAR2]]*Tabla3[[#This Row],[% LÍNEA]]," ")</f>
        <v>8.8333300000000001</v>
      </c>
      <c r="Q4804" s="56">
        <f>IFERROR(Tabla3[[#This Row],[% PRODUCTO]]+Tabla3[[#This Row],[% LÍNEA]]," ")</f>
        <v>0</v>
      </c>
      <c r="R4804" s="53">
        <f>Tabla3[[#This Row],[OCULTAR3]]</f>
        <v>8.8333300000000001</v>
      </c>
      <c r="S4804" s="53">
        <f>Tabla3[[#This Row],[PRECIO SIN %]]-Tabla3[[#This Row],[PRECIO SIN %]]*10%</f>
        <v>7.9499969999999998</v>
      </c>
      <c r="T4804" s="80">
        <f>(Tabla3[[#This Row],[PRECIO CON DESCT.]]-(Tabla3[[#This Row],[PRECIO CON DESCT.]]*$T$6))</f>
        <v>5.0084981099999997</v>
      </c>
      <c r="U4804" s="96"/>
      <c r="V4804" s="94">
        <f>Tabla3[[#This Row],[PRECIO %      en $]]*Tabla3[[#This Row],[PEDIDO ]]</f>
        <v>0</v>
      </c>
      <c r="W4804" s="57">
        <f>Tabla3[[#This Row],[PRECIO CON DESCT.]]*Tabla3[[#This Row],[PEDIDO ]]</f>
        <v>0</v>
      </c>
      <c r="X4804" s="58">
        <f>Tabla3[[#This Row],[PRECIO SIN %]]*Tabla3[[#This Row],[PEDIDO ]]</f>
        <v>0</v>
      </c>
    </row>
    <row r="4805" spans="1:24" ht="33" customHeight="1" x14ac:dyDescent="0.4">
      <c r="A4805" s="124">
        <v>7592074001678</v>
      </c>
      <c r="B4805" s="51" t="s">
        <v>516</v>
      </c>
      <c r="C4805" s="51" t="s">
        <v>313</v>
      </c>
      <c r="D480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05" s="118" t="s">
        <v>5267</v>
      </c>
      <c r="F4805" s="75" t="s">
        <v>537</v>
      </c>
      <c r="G480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0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05" s="77">
        <v>62</v>
      </c>
      <c r="J4805" s="52">
        <v>3.7777799999999999</v>
      </c>
      <c r="K4805" s="53">
        <f>Tabla3[[#This Row],[PRECIOS]]-Tabla3[[#This Row],[PRECIOS]]*10%</f>
        <v>3.4000019999999997</v>
      </c>
      <c r="L4805" s="101"/>
      <c r="M4805" s="54"/>
      <c r="N4805" s="55">
        <f>IFERROR(Tabla3[[#This Row],[PRECIOS]]-Tabla3[[#This Row],[PRECIOS]]*Tabla3[[#This Row],[% PRODUCTO]]," ")</f>
        <v>3.7777799999999999</v>
      </c>
      <c r="O4805" s="54"/>
      <c r="P4805" s="55">
        <f>IFERROR(Tabla3[[#This Row],[OCULTAR2]]-Tabla3[[#This Row],[OCULTAR2]]*Tabla3[[#This Row],[% LÍNEA]]," ")</f>
        <v>3.7777799999999999</v>
      </c>
      <c r="Q4805" s="56">
        <f>IFERROR(Tabla3[[#This Row],[% PRODUCTO]]+Tabla3[[#This Row],[% LÍNEA]]," ")</f>
        <v>0</v>
      </c>
      <c r="R4805" s="53">
        <f>Tabla3[[#This Row],[OCULTAR3]]</f>
        <v>3.7777799999999999</v>
      </c>
      <c r="S4805" s="53">
        <f>Tabla3[[#This Row],[PRECIO SIN %]]-Tabla3[[#This Row],[PRECIO SIN %]]*10%</f>
        <v>3.4000019999999997</v>
      </c>
      <c r="T4805" s="80">
        <f>(Tabla3[[#This Row],[PRECIO CON DESCT.]]-(Tabla3[[#This Row],[PRECIO CON DESCT.]]*$T$6))</f>
        <v>2.1420012599999998</v>
      </c>
      <c r="U4805" s="96"/>
      <c r="V4805" s="94">
        <f>Tabla3[[#This Row],[PRECIO %      en $]]*Tabla3[[#This Row],[PEDIDO ]]</f>
        <v>0</v>
      </c>
      <c r="W4805" s="57">
        <f>Tabla3[[#This Row],[PRECIO CON DESCT.]]*Tabla3[[#This Row],[PEDIDO ]]</f>
        <v>0</v>
      </c>
      <c r="X4805" s="58">
        <f>Tabla3[[#This Row],[PRECIO SIN %]]*Tabla3[[#This Row],[PEDIDO ]]</f>
        <v>0</v>
      </c>
    </row>
    <row r="4806" spans="1:24" ht="33" customHeight="1" x14ac:dyDescent="0.4">
      <c r="A4806" s="124">
        <v>7594001451754</v>
      </c>
      <c r="B4806" s="51" t="s">
        <v>516</v>
      </c>
      <c r="C4806" s="51" t="s">
        <v>427</v>
      </c>
      <c r="D480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06" s="118" t="s">
        <v>5268</v>
      </c>
      <c r="F4806" s="75" t="s">
        <v>537</v>
      </c>
      <c r="G480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0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06" s="77">
        <v>136</v>
      </c>
      <c r="J4806" s="52">
        <v>1.6444399999999999</v>
      </c>
      <c r="K4806" s="53">
        <f>Tabla3[[#This Row],[PRECIOS]]-Tabla3[[#This Row],[PRECIOS]]*10%</f>
        <v>1.4799959999999999</v>
      </c>
      <c r="L4806" s="101"/>
      <c r="M4806" s="54"/>
      <c r="N4806" s="55">
        <f>IFERROR(Tabla3[[#This Row],[PRECIOS]]-Tabla3[[#This Row],[PRECIOS]]*Tabla3[[#This Row],[% PRODUCTO]]," ")</f>
        <v>1.6444399999999999</v>
      </c>
      <c r="O4806" s="54"/>
      <c r="P4806" s="55">
        <f>IFERROR(Tabla3[[#This Row],[OCULTAR2]]-Tabla3[[#This Row],[OCULTAR2]]*Tabla3[[#This Row],[% LÍNEA]]," ")</f>
        <v>1.6444399999999999</v>
      </c>
      <c r="Q4806" s="56">
        <f>IFERROR(Tabla3[[#This Row],[% PRODUCTO]]+Tabla3[[#This Row],[% LÍNEA]]," ")</f>
        <v>0</v>
      </c>
      <c r="R4806" s="53">
        <f>Tabla3[[#This Row],[OCULTAR3]]</f>
        <v>1.6444399999999999</v>
      </c>
      <c r="S4806" s="53">
        <f>Tabla3[[#This Row],[PRECIO SIN %]]-Tabla3[[#This Row],[PRECIO SIN %]]*10%</f>
        <v>1.4799959999999999</v>
      </c>
      <c r="T4806" s="80">
        <f>(Tabla3[[#This Row],[PRECIO CON DESCT.]]-(Tabla3[[#This Row],[PRECIO CON DESCT.]]*$T$6))</f>
        <v>0.93239747999999989</v>
      </c>
      <c r="U4806" s="96"/>
      <c r="V4806" s="94">
        <f>Tabla3[[#This Row],[PRECIO %      en $]]*Tabla3[[#This Row],[PEDIDO ]]</f>
        <v>0</v>
      </c>
      <c r="W4806" s="57">
        <f>Tabla3[[#This Row],[PRECIO CON DESCT.]]*Tabla3[[#This Row],[PEDIDO ]]</f>
        <v>0</v>
      </c>
      <c r="X4806" s="58">
        <f>Tabla3[[#This Row],[PRECIO SIN %]]*Tabla3[[#This Row],[PEDIDO ]]</f>
        <v>0</v>
      </c>
    </row>
    <row r="4807" spans="1:24" ht="33" customHeight="1" x14ac:dyDescent="0.4">
      <c r="A4807" s="124">
        <v>7592074001715</v>
      </c>
      <c r="B4807" s="51" t="s">
        <v>516</v>
      </c>
      <c r="C4807" s="51" t="s">
        <v>313</v>
      </c>
      <c r="D480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07" s="118" t="s">
        <v>5269</v>
      </c>
      <c r="F4807" s="75" t="s">
        <v>537</v>
      </c>
      <c r="G480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0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07" s="77">
        <v>121</v>
      </c>
      <c r="J4807" s="52">
        <v>4.9555600000000002</v>
      </c>
      <c r="K4807" s="53">
        <f>Tabla3[[#This Row],[PRECIOS]]-Tabla3[[#This Row],[PRECIOS]]*10%</f>
        <v>4.4600040000000005</v>
      </c>
      <c r="L4807" s="101"/>
      <c r="M4807" s="54"/>
      <c r="N4807" s="55">
        <f>IFERROR(Tabla3[[#This Row],[PRECIOS]]-Tabla3[[#This Row],[PRECIOS]]*Tabla3[[#This Row],[% PRODUCTO]]," ")</f>
        <v>4.9555600000000002</v>
      </c>
      <c r="O4807" s="54"/>
      <c r="P4807" s="55">
        <f>IFERROR(Tabla3[[#This Row],[OCULTAR2]]-Tabla3[[#This Row],[OCULTAR2]]*Tabla3[[#This Row],[% LÍNEA]]," ")</f>
        <v>4.9555600000000002</v>
      </c>
      <c r="Q4807" s="56">
        <f>IFERROR(Tabla3[[#This Row],[% PRODUCTO]]+Tabla3[[#This Row],[% LÍNEA]]," ")</f>
        <v>0</v>
      </c>
      <c r="R4807" s="53">
        <f>Tabla3[[#This Row],[OCULTAR3]]</f>
        <v>4.9555600000000002</v>
      </c>
      <c r="S4807" s="53">
        <f>Tabla3[[#This Row],[PRECIO SIN %]]-Tabla3[[#This Row],[PRECIO SIN %]]*10%</f>
        <v>4.4600040000000005</v>
      </c>
      <c r="T4807" s="80">
        <f>(Tabla3[[#This Row],[PRECIO CON DESCT.]]-(Tabla3[[#This Row],[PRECIO CON DESCT.]]*$T$6))</f>
        <v>2.8098025200000003</v>
      </c>
      <c r="U4807" s="96"/>
      <c r="V4807" s="94">
        <f>Tabla3[[#This Row],[PRECIO %      en $]]*Tabla3[[#This Row],[PEDIDO ]]</f>
        <v>0</v>
      </c>
      <c r="W4807" s="57">
        <f>Tabla3[[#This Row],[PRECIO CON DESCT.]]*Tabla3[[#This Row],[PEDIDO ]]</f>
        <v>0</v>
      </c>
      <c r="X4807" s="58">
        <f>Tabla3[[#This Row],[PRECIO SIN %]]*Tabla3[[#This Row],[PEDIDO ]]</f>
        <v>0</v>
      </c>
    </row>
    <row r="4808" spans="1:24" ht="33" customHeight="1" x14ac:dyDescent="0.4">
      <c r="A4808" s="124">
        <v>7594001451792</v>
      </c>
      <c r="B4808" s="51" t="s">
        <v>516</v>
      </c>
      <c r="C4808" s="51" t="s">
        <v>427</v>
      </c>
      <c r="D480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08" s="118" t="s">
        <v>5270</v>
      </c>
      <c r="F4808" s="75" t="s">
        <v>537</v>
      </c>
      <c r="G480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0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08" s="77">
        <v>437</v>
      </c>
      <c r="J4808" s="52">
        <v>1.7111099999999999</v>
      </c>
      <c r="K4808" s="53">
        <f>Tabla3[[#This Row],[PRECIOS]]-Tabla3[[#This Row],[PRECIOS]]*10%</f>
        <v>1.5399989999999999</v>
      </c>
      <c r="L4808" s="101"/>
      <c r="M4808" s="54"/>
      <c r="N4808" s="55">
        <f>IFERROR(Tabla3[[#This Row],[PRECIOS]]-Tabla3[[#This Row],[PRECIOS]]*Tabla3[[#This Row],[% PRODUCTO]]," ")</f>
        <v>1.7111099999999999</v>
      </c>
      <c r="O4808" s="54"/>
      <c r="P4808" s="55">
        <f>IFERROR(Tabla3[[#This Row],[OCULTAR2]]-Tabla3[[#This Row],[OCULTAR2]]*Tabla3[[#This Row],[% LÍNEA]]," ")</f>
        <v>1.7111099999999999</v>
      </c>
      <c r="Q4808" s="56">
        <f>IFERROR(Tabla3[[#This Row],[% PRODUCTO]]+Tabla3[[#This Row],[% LÍNEA]]," ")</f>
        <v>0</v>
      </c>
      <c r="R4808" s="53">
        <f>Tabla3[[#This Row],[OCULTAR3]]</f>
        <v>1.7111099999999999</v>
      </c>
      <c r="S4808" s="53">
        <f>Tabla3[[#This Row],[PRECIO SIN %]]-Tabla3[[#This Row],[PRECIO SIN %]]*10%</f>
        <v>1.5399989999999999</v>
      </c>
      <c r="T4808" s="80">
        <f>(Tabla3[[#This Row],[PRECIO CON DESCT.]]-(Tabla3[[#This Row],[PRECIO CON DESCT.]]*$T$6))</f>
        <v>0.97019936999999989</v>
      </c>
      <c r="U4808" s="96"/>
      <c r="V4808" s="94">
        <f>Tabla3[[#This Row],[PRECIO %      en $]]*Tabla3[[#This Row],[PEDIDO ]]</f>
        <v>0</v>
      </c>
      <c r="W4808" s="57">
        <f>Tabla3[[#This Row],[PRECIO CON DESCT.]]*Tabla3[[#This Row],[PEDIDO ]]</f>
        <v>0</v>
      </c>
      <c r="X4808" s="58">
        <f>Tabla3[[#This Row],[PRECIO SIN %]]*Tabla3[[#This Row],[PEDIDO ]]</f>
        <v>0</v>
      </c>
    </row>
    <row r="4809" spans="1:24" ht="33" customHeight="1" x14ac:dyDescent="0.4">
      <c r="A4809" s="124">
        <v>7597134002091</v>
      </c>
      <c r="B4809" s="51" t="s">
        <v>516</v>
      </c>
      <c r="C4809" s="51" t="s">
        <v>426</v>
      </c>
      <c r="D480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09" s="118" t="s">
        <v>5271</v>
      </c>
      <c r="F4809" s="75" t="s">
        <v>537</v>
      </c>
      <c r="G480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0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09" s="77">
        <v>17</v>
      </c>
      <c r="J4809" s="52">
        <v>4.2666700000000004</v>
      </c>
      <c r="K4809" s="53">
        <f>Tabla3[[#This Row],[PRECIOS]]-Tabla3[[#This Row],[PRECIOS]]*10%</f>
        <v>3.8400030000000003</v>
      </c>
      <c r="L4809" s="101"/>
      <c r="M4809" s="54"/>
      <c r="N4809" s="55">
        <f>IFERROR(Tabla3[[#This Row],[PRECIOS]]-Tabla3[[#This Row],[PRECIOS]]*Tabla3[[#This Row],[% PRODUCTO]]," ")</f>
        <v>4.2666700000000004</v>
      </c>
      <c r="O4809" s="54"/>
      <c r="P4809" s="55">
        <f>IFERROR(Tabla3[[#This Row],[OCULTAR2]]-Tabla3[[#This Row],[OCULTAR2]]*Tabla3[[#This Row],[% LÍNEA]]," ")</f>
        <v>4.2666700000000004</v>
      </c>
      <c r="Q4809" s="56">
        <f>IFERROR(Tabla3[[#This Row],[% PRODUCTO]]+Tabla3[[#This Row],[% LÍNEA]]," ")</f>
        <v>0</v>
      </c>
      <c r="R4809" s="53">
        <f>Tabla3[[#This Row],[OCULTAR3]]</f>
        <v>4.2666700000000004</v>
      </c>
      <c r="S4809" s="53">
        <f>Tabla3[[#This Row],[PRECIO SIN %]]-Tabla3[[#This Row],[PRECIO SIN %]]*10%</f>
        <v>3.8400030000000003</v>
      </c>
      <c r="T4809" s="80">
        <f>(Tabla3[[#This Row],[PRECIO CON DESCT.]]-(Tabla3[[#This Row],[PRECIO CON DESCT.]]*$T$6))</f>
        <v>2.4192018900000001</v>
      </c>
      <c r="U4809" s="96"/>
      <c r="V4809" s="94">
        <f>Tabla3[[#This Row],[PRECIO %      en $]]*Tabla3[[#This Row],[PEDIDO ]]</f>
        <v>0</v>
      </c>
      <c r="W4809" s="57">
        <f>Tabla3[[#This Row],[PRECIO CON DESCT.]]*Tabla3[[#This Row],[PEDIDO ]]</f>
        <v>0</v>
      </c>
      <c r="X4809" s="58">
        <f>Tabla3[[#This Row],[PRECIO SIN %]]*Tabla3[[#This Row],[PEDIDO ]]</f>
        <v>0</v>
      </c>
    </row>
    <row r="4810" spans="1:24" ht="33" customHeight="1" x14ac:dyDescent="0.4">
      <c r="A4810" s="124">
        <v>7597134001056</v>
      </c>
      <c r="B4810" s="51" t="s">
        <v>516</v>
      </c>
      <c r="C4810" s="51" t="s">
        <v>426</v>
      </c>
      <c r="D481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10" s="118" t="s">
        <v>5272</v>
      </c>
      <c r="F4810" s="75" t="s">
        <v>537</v>
      </c>
      <c r="G481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1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10" s="77">
        <v>25</v>
      </c>
      <c r="J4810" s="52">
        <v>5.5555599999999998</v>
      </c>
      <c r="K4810" s="53">
        <f>Tabla3[[#This Row],[PRECIOS]]-Tabla3[[#This Row],[PRECIOS]]*10%</f>
        <v>5.0000039999999997</v>
      </c>
      <c r="L4810" s="101"/>
      <c r="M4810" s="54"/>
      <c r="N4810" s="55">
        <f>IFERROR(Tabla3[[#This Row],[PRECIOS]]-Tabla3[[#This Row],[PRECIOS]]*Tabla3[[#This Row],[% PRODUCTO]]," ")</f>
        <v>5.5555599999999998</v>
      </c>
      <c r="O4810" s="54"/>
      <c r="P4810" s="55">
        <f>IFERROR(Tabla3[[#This Row],[OCULTAR2]]-Tabla3[[#This Row],[OCULTAR2]]*Tabla3[[#This Row],[% LÍNEA]]," ")</f>
        <v>5.5555599999999998</v>
      </c>
      <c r="Q4810" s="56">
        <f>IFERROR(Tabla3[[#This Row],[% PRODUCTO]]+Tabla3[[#This Row],[% LÍNEA]]," ")</f>
        <v>0</v>
      </c>
      <c r="R4810" s="53">
        <f>Tabla3[[#This Row],[OCULTAR3]]</f>
        <v>5.5555599999999998</v>
      </c>
      <c r="S4810" s="53">
        <f>Tabla3[[#This Row],[PRECIO SIN %]]-Tabla3[[#This Row],[PRECIO SIN %]]*10%</f>
        <v>5.0000039999999997</v>
      </c>
      <c r="T4810" s="80">
        <f>(Tabla3[[#This Row],[PRECIO CON DESCT.]]-(Tabla3[[#This Row],[PRECIO CON DESCT.]]*$T$6))</f>
        <v>3.1500025200000001</v>
      </c>
      <c r="U4810" s="96"/>
      <c r="V4810" s="94">
        <f>Tabla3[[#This Row],[PRECIO %      en $]]*Tabla3[[#This Row],[PEDIDO ]]</f>
        <v>0</v>
      </c>
      <c r="W4810" s="57">
        <f>Tabla3[[#This Row],[PRECIO CON DESCT.]]*Tabla3[[#This Row],[PEDIDO ]]</f>
        <v>0</v>
      </c>
      <c r="X4810" s="58">
        <f>Tabla3[[#This Row],[PRECIO SIN %]]*Tabla3[[#This Row],[PEDIDO ]]</f>
        <v>0</v>
      </c>
    </row>
    <row r="4811" spans="1:24" ht="33" customHeight="1" x14ac:dyDescent="0.4">
      <c r="A4811" s="124">
        <v>7592430000208</v>
      </c>
      <c r="B4811" s="51" t="s">
        <v>516</v>
      </c>
      <c r="C4811" s="51" t="s">
        <v>484</v>
      </c>
      <c r="D481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11" s="118" t="s">
        <v>5273</v>
      </c>
      <c r="F4811" s="75" t="s">
        <v>537</v>
      </c>
      <c r="G481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1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11" s="77">
        <v>25</v>
      </c>
      <c r="J4811" s="52">
        <v>5.4444400000000002</v>
      </c>
      <c r="K4811" s="53">
        <f>Tabla3[[#This Row],[PRECIOS]]-Tabla3[[#This Row],[PRECIOS]]*10%</f>
        <v>4.8999959999999998</v>
      </c>
      <c r="L4811" s="101"/>
      <c r="M4811" s="54"/>
      <c r="N4811" s="55">
        <f>IFERROR(Tabla3[[#This Row],[PRECIOS]]-Tabla3[[#This Row],[PRECIOS]]*Tabla3[[#This Row],[% PRODUCTO]]," ")</f>
        <v>5.4444400000000002</v>
      </c>
      <c r="O4811" s="54"/>
      <c r="P4811" s="55">
        <f>IFERROR(Tabla3[[#This Row],[OCULTAR2]]-Tabla3[[#This Row],[OCULTAR2]]*Tabla3[[#This Row],[% LÍNEA]]," ")</f>
        <v>5.4444400000000002</v>
      </c>
      <c r="Q4811" s="56">
        <f>IFERROR(Tabla3[[#This Row],[% PRODUCTO]]+Tabla3[[#This Row],[% LÍNEA]]," ")</f>
        <v>0</v>
      </c>
      <c r="R4811" s="53">
        <f>Tabla3[[#This Row],[OCULTAR3]]</f>
        <v>5.4444400000000002</v>
      </c>
      <c r="S4811" s="53">
        <f>Tabla3[[#This Row],[PRECIO SIN %]]-Tabla3[[#This Row],[PRECIO SIN %]]*10%</f>
        <v>4.8999959999999998</v>
      </c>
      <c r="T4811" s="80">
        <f>(Tabla3[[#This Row],[PRECIO CON DESCT.]]-(Tabla3[[#This Row],[PRECIO CON DESCT.]]*$T$6))</f>
        <v>3.08699748</v>
      </c>
      <c r="U4811" s="96"/>
      <c r="V4811" s="94">
        <f>Tabla3[[#This Row],[PRECIO %      en $]]*Tabla3[[#This Row],[PEDIDO ]]</f>
        <v>0</v>
      </c>
      <c r="W4811" s="57">
        <f>Tabla3[[#This Row],[PRECIO CON DESCT.]]*Tabla3[[#This Row],[PEDIDO ]]</f>
        <v>0</v>
      </c>
      <c r="X4811" s="58">
        <f>Tabla3[[#This Row],[PRECIO SIN %]]*Tabla3[[#This Row],[PEDIDO ]]</f>
        <v>0</v>
      </c>
    </row>
    <row r="4812" spans="1:24" ht="33" customHeight="1" x14ac:dyDescent="0.4">
      <c r="A4812" s="124">
        <v>7599700000524</v>
      </c>
      <c r="B4812" s="51" t="s">
        <v>516</v>
      </c>
      <c r="C4812" s="51" t="s">
        <v>51</v>
      </c>
      <c r="D481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12" s="118" t="s">
        <v>5274</v>
      </c>
      <c r="F4812" s="75" t="s">
        <v>537</v>
      </c>
      <c r="G481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1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12" s="77">
        <v>29</v>
      </c>
      <c r="J4812" s="52">
        <v>5.4222200000000003</v>
      </c>
      <c r="K4812" s="53">
        <f>Tabla3[[#This Row],[PRECIOS]]-Tabla3[[#This Row],[PRECIOS]]*10%</f>
        <v>4.8799980000000005</v>
      </c>
      <c r="L4812" s="101"/>
      <c r="M4812" s="54"/>
      <c r="N4812" s="55">
        <f>IFERROR(Tabla3[[#This Row],[PRECIOS]]-Tabla3[[#This Row],[PRECIOS]]*Tabla3[[#This Row],[% PRODUCTO]]," ")</f>
        <v>5.4222200000000003</v>
      </c>
      <c r="O4812" s="54"/>
      <c r="P4812" s="55">
        <f>IFERROR(Tabla3[[#This Row],[OCULTAR2]]-Tabla3[[#This Row],[OCULTAR2]]*Tabla3[[#This Row],[% LÍNEA]]," ")</f>
        <v>5.4222200000000003</v>
      </c>
      <c r="Q4812" s="56">
        <f>IFERROR(Tabla3[[#This Row],[% PRODUCTO]]+Tabla3[[#This Row],[% LÍNEA]]," ")</f>
        <v>0</v>
      </c>
      <c r="R4812" s="53">
        <f>Tabla3[[#This Row],[OCULTAR3]]</f>
        <v>5.4222200000000003</v>
      </c>
      <c r="S4812" s="53">
        <f>Tabla3[[#This Row],[PRECIO SIN %]]-Tabla3[[#This Row],[PRECIO SIN %]]*10%</f>
        <v>4.8799980000000005</v>
      </c>
      <c r="T4812" s="80">
        <f>(Tabla3[[#This Row],[PRECIO CON DESCT.]]-(Tabla3[[#This Row],[PRECIO CON DESCT.]]*$T$6))</f>
        <v>3.0743987400000004</v>
      </c>
      <c r="U4812" s="96"/>
      <c r="V4812" s="94">
        <f>Tabla3[[#This Row],[PRECIO %      en $]]*Tabla3[[#This Row],[PEDIDO ]]</f>
        <v>0</v>
      </c>
      <c r="W4812" s="57">
        <f>Tabla3[[#This Row],[PRECIO CON DESCT.]]*Tabla3[[#This Row],[PEDIDO ]]</f>
        <v>0</v>
      </c>
      <c r="X4812" s="58">
        <f>Tabla3[[#This Row],[PRECIO SIN %]]*Tabla3[[#This Row],[PEDIDO ]]</f>
        <v>0</v>
      </c>
    </row>
    <row r="4813" spans="1:24" ht="33" customHeight="1" x14ac:dyDescent="0.4">
      <c r="A4813" s="124">
        <v>7592710002731</v>
      </c>
      <c r="B4813" s="51" t="s">
        <v>516</v>
      </c>
      <c r="C4813" s="51" t="s">
        <v>214</v>
      </c>
      <c r="D481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13" s="118" t="s">
        <v>5275</v>
      </c>
      <c r="F4813" s="75" t="s">
        <v>537</v>
      </c>
      <c r="G481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1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13" s="77">
        <v>43</v>
      </c>
      <c r="J4813" s="52">
        <v>9.3222199999999997</v>
      </c>
      <c r="K4813" s="53">
        <f>Tabla3[[#This Row],[PRECIOS]]-Tabla3[[#This Row],[PRECIOS]]*10%</f>
        <v>8.3899980000000003</v>
      </c>
      <c r="L4813" s="101"/>
      <c r="M4813" s="54"/>
      <c r="N4813" s="55">
        <f>IFERROR(Tabla3[[#This Row],[PRECIOS]]-Tabla3[[#This Row],[PRECIOS]]*Tabla3[[#This Row],[% PRODUCTO]]," ")</f>
        <v>9.3222199999999997</v>
      </c>
      <c r="O4813" s="54"/>
      <c r="P4813" s="55">
        <f>IFERROR(Tabla3[[#This Row],[OCULTAR2]]-Tabla3[[#This Row],[OCULTAR2]]*Tabla3[[#This Row],[% LÍNEA]]," ")</f>
        <v>9.3222199999999997</v>
      </c>
      <c r="Q4813" s="56">
        <f>IFERROR(Tabla3[[#This Row],[% PRODUCTO]]+Tabla3[[#This Row],[% LÍNEA]]," ")</f>
        <v>0</v>
      </c>
      <c r="R4813" s="53">
        <f>Tabla3[[#This Row],[OCULTAR3]]</f>
        <v>9.3222199999999997</v>
      </c>
      <c r="S4813" s="53">
        <f>Tabla3[[#This Row],[PRECIO SIN %]]-Tabla3[[#This Row],[PRECIO SIN %]]*10%</f>
        <v>8.3899980000000003</v>
      </c>
      <c r="T4813" s="80">
        <f>(Tabla3[[#This Row],[PRECIO CON DESCT.]]-(Tabla3[[#This Row],[PRECIO CON DESCT.]]*$T$6))</f>
        <v>5.2856987400000008</v>
      </c>
      <c r="U4813" s="96"/>
      <c r="V4813" s="94">
        <f>Tabla3[[#This Row],[PRECIO %      en $]]*Tabla3[[#This Row],[PEDIDO ]]</f>
        <v>0</v>
      </c>
      <c r="W4813" s="57">
        <f>Tabla3[[#This Row],[PRECIO CON DESCT.]]*Tabla3[[#This Row],[PEDIDO ]]</f>
        <v>0</v>
      </c>
      <c r="X4813" s="58">
        <f>Tabla3[[#This Row],[PRECIO SIN %]]*Tabla3[[#This Row],[PEDIDO ]]</f>
        <v>0</v>
      </c>
    </row>
    <row r="4814" spans="1:24" ht="33" customHeight="1" x14ac:dyDescent="0.4">
      <c r="A4814" s="124">
        <v>7592074004457</v>
      </c>
      <c r="B4814" s="51" t="s">
        <v>516</v>
      </c>
      <c r="C4814" s="51" t="s">
        <v>313</v>
      </c>
      <c r="D481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14" s="118" t="s">
        <v>5276</v>
      </c>
      <c r="F4814" s="75" t="s">
        <v>537</v>
      </c>
      <c r="G481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1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14" s="77">
        <v>49</v>
      </c>
      <c r="J4814" s="52">
        <v>4.6666699999999999</v>
      </c>
      <c r="K4814" s="53">
        <f>Tabla3[[#This Row],[PRECIOS]]-Tabla3[[#This Row],[PRECIOS]]*10%</f>
        <v>4.2000029999999997</v>
      </c>
      <c r="L4814" s="101"/>
      <c r="M4814" s="54"/>
      <c r="N4814" s="55">
        <f>IFERROR(Tabla3[[#This Row],[PRECIOS]]-Tabla3[[#This Row],[PRECIOS]]*Tabla3[[#This Row],[% PRODUCTO]]," ")</f>
        <v>4.6666699999999999</v>
      </c>
      <c r="O4814" s="54"/>
      <c r="P4814" s="55">
        <f>IFERROR(Tabla3[[#This Row],[OCULTAR2]]-Tabla3[[#This Row],[OCULTAR2]]*Tabla3[[#This Row],[% LÍNEA]]," ")</f>
        <v>4.6666699999999999</v>
      </c>
      <c r="Q4814" s="56">
        <f>IFERROR(Tabla3[[#This Row],[% PRODUCTO]]+Tabla3[[#This Row],[% LÍNEA]]," ")</f>
        <v>0</v>
      </c>
      <c r="R4814" s="53">
        <f>Tabla3[[#This Row],[OCULTAR3]]</f>
        <v>4.6666699999999999</v>
      </c>
      <c r="S4814" s="53">
        <f>Tabla3[[#This Row],[PRECIO SIN %]]-Tabla3[[#This Row],[PRECIO SIN %]]*10%</f>
        <v>4.2000029999999997</v>
      </c>
      <c r="T4814" s="80">
        <f>(Tabla3[[#This Row],[PRECIO CON DESCT.]]-(Tabla3[[#This Row],[PRECIO CON DESCT.]]*$T$6))</f>
        <v>2.64600189</v>
      </c>
      <c r="U4814" s="96"/>
      <c r="V4814" s="94">
        <f>Tabla3[[#This Row],[PRECIO %      en $]]*Tabla3[[#This Row],[PEDIDO ]]</f>
        <v>0</v>
      </c>
      <c r="W4814" s="57">
        <f>Tabla3[[#This Row],[PRECIO CON DESCT.]]*Tabla3[[#This Row],[PEDIDO ]]</f>
        <v>0</v>
      </c>
      <c r="X4814" s="58">
        <f>Tabla3[[#This Row],[PRECIO SIN %]]*Tabla3[[#This Row],[PEDIDO ]]</f>
        <v>0</v>
      </c>
    </row>
    <row r="4815" spans="1:24" ht="33" customHeight="1" x14ac:dyDescent="0.4">
      <c r="A4815" s="124">
        <v>7592074002620</v>
      </c>
      <c r="B4815" s="51" t="s">
        <v>516</v>
      </c>
      <c r="C4815" s="51" t="s">
        <v>313</v>
      </c>
      <c r="D481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15" s="118" t="s">
        <v>5277</v>
      </c>
      <c r="F4815" s="75" t="s">
        <v>537</v>
      </c>
      <c r="G481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1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15" s="77">
        <v>80</v>
      </c>
      <c r="J4815" s="52">
        <v>7.4</v>
      </c>
      <c r="K4815" s="53">
        <f>Tabla3[[#This Row],[PRECIOS]]-Tabla3[[#This Row],[PRECIOS]]*10%</f>
        <v>6.66</v>
      </c>
      <c r="L4815" s="101"/>
      <c r="M4815" s="54"/>
      <c r="N4815" s="55">
        <f>IFERROR(Tabla3[[#This Row],[PRECIOS]]-Tabla3[[#This Row],[PRECIOS]]*Tabla3[[#This Row],[% PRODUCTO]]," ")</f>
        <v>7.4</v>
      </c>
      <c r="O4815" s="54"/>
      <c r="P4815" s="55">
        <f>IFERROR(Tabla3[[#This Row],[OCULTAR2]]-Tabla3[[#This Row],[OCULTAR2]]*Tabla3[[#This Row],[% LÍNEA]]," ")</f>
        <v>7.4</v>
      </c>
      <c r="Q4815" s="56">
        <f>IFERROR(Tabla3[[#This Row],[% PRODUCTO]]+Tabla3[[#This Row],[% LÍNEA]]," ")</f>
        <v>0</v>
      </c>
      <c r="R4815" s="53">
        <f>Tabla3[[#This Row],[OCULTAR3]]</f>
        <v>7.4</v>
      </c>
      <c r="S4815" s="53">
        <f>Tabla3[[#This Row],[PRECIO SIN %]]-Tabla3[[#This Row],[PRECIO SIN %]]*10%</f>
        <v>6.66</v>
      </c>
      <c r="T4815" s="80">
        <f>(Tabla3[[#This Row],[PRECIO CON DESCT.]]-(Tabla3[[#This Row],[PRECIO CON DESCT.]]*$T$6))</f>
        <v>4.1958000000000002</v>
      </c>
      <c r="U4815" s="96"/>
      <c r="V4815" s="94">
        <f>Tabla3[[#This Row],[PRECIO %      en $]]*Tabla3[[#This Row],[PEDIDO ]]</f>
        <v>0</v>
      </c>
      <c r="W4815" s="57">
        <f>Tabla3[[#This Row],[PRECIO CON DESCT.]]*Tabla3[[#This Row],[PEDIDO ]]</f>
        <v>0</v>
      </c>
      <c r="X4815" s="58">
        <f>Tabla3[[#This Row],[PRECIO SIN %]]*Tabla3[[#This Row],[PEDIDO ]]</f>
        <v>0</v>
      </c>
    </row>
    <row r="4816" spans="1:24" ht="33" customHeight="1" x14ac:dyDescent="0.4">
      <c r="A4816" s="124">
        <v>7592074001951</v>
      </c>
      <c r="B4816" s="51" t="s">
        <v>516</v>
      </c>
      <c r="C4816" s="51" t="s">
        <v>313</v>
      </c>
      <c r="D481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16" s="118" t="s">
        <v>5278</v>
      </c>
      <c r="F4816" s="75" t="s">
        <v>537</v>
      </c>
      <c r="G481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1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16" s="77">
        <v>160</v>
      </c>
      <c r="J4816" s="52">
        <v>1.9111100000000001</v>
      </c>
      <c r="K4816" s="53">
        <f>Tabla3[[#This Row],[PRECIOS]]-Tabla3[[#This Row],[PRECIOS]]*10%</f>
        <v>1.7199990000000001</v>
      </c>
      <c r="L4816" s="101"/>
      <c r="M4816" s="54"/>
      <c r="N4816" s="55">
        <f>IFERROR(Tabla3[[#This Row],[PRECIOS]]-Tabla3[[#This Row],[PRECIOS]]*Tabla3[[#This Row],[% PRODUCTO]]," ")</f>
        <v>1.9111100000000001</v>
      </c>
      <c r="O4816" s="54"/>
      <c r="P4816" s="55">
        <f>IFERROR(Tabla3[[#This Row],[OCULTAR2]]-Tabla3[[#This Row],[OCULTAR2]]*Tabla3[[#This Row],[% LÍNEA]]," ")</f>
        <v>1.9111100000000001</v>
      </c>
      <c r="Q4816" s="56">
        <f>IFERROR(Tabla3[[#This Row],[% PRODUCTO]]+Tabla3[[#This Row],[% LÍNEA]]," ")</f>
        <v>0</v>
      </c>
      <c r="R4816" s="53">
        <f>Tabla3[[#This Row],[OCULTAR3]]</f>
        <v>1.9111100000000001</v>
      </c>
      <c r="S4816" s="53">
        <f>Tabla3[[#This Row],[PRECIO SIN %]]-Tabla3[[#This Row],[PRECIO SIN %]]*10%</f>
        <v>1.7199990000000001</v>
      </c>
      <c r="T4816" s="80">
        <f>(Tabla3[[#This Row],[PRECIO CON DESCT.]]-(Tabla3[[#This Row],[PRECIO CON DESCT.]]*$T$6))</f>
        <v>1.08359937</v>
      </c>
      <c r="U4816" s="96"/>
      <c r="V4816" s="94">
        <f>Tabla3[[#This Row],[PRECIO %      en $]]*Tabla3[[#This Row],[PEDIDO ]]</f>
        <v>0</v>
      </c>
      <c r="W4816" s="57">
        <f>Tabla3[[#This Row],[PRECIO CON DESCT.]]*Tabla3[[#This Row],[PEDIDO ]]</f>
        <v>0</v>
      </c>
      <c r="X4816" s="58">
        <f>Tabla3[[#This Row],[PRECIO SIN %]]*Tabla3[[#This Row],[PEDIDO ]]</f>
        <v>0</v>
      </c>
    </row>
    <row r="4817" spans="1:24" ht="33" customHeight="1" x14ac:dyDescent="0.4">
      <c r="A4817" s="124">
        <v>7599700001057</v>
      </c>
      <c r="B4817" s="51" t="s">
        <v>516</v>
      </c>
      <c r="C4817" s="51" t="s">
        <v>51</v>
      </c>
      <c r="D481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17" s="118" t="s">
        <v>5279</v>
      </c>
      <c r="F4817" s="75" t="s">
        <v>537</v>
      </c>
      <c r="G481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1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17" s="77">
        <v>221</v>
      </c>
      <c r="J4817" s="52">
        <v>5.7222200000000001</v>
      </c>
      <c r="K4817" s="53">
        <f>Tabla3[[#This Row],[PRECIOS]]-Tabla3[[#This Row],[PRECIOS]]*10%</f>
        <v>5.1499980000000001</v>
      </c>
      <c r="L4817" s="101"/>
      <c r="M4817" s="54"/>
      <c r="N4817" s="55">
        <f>IFERROR(Tabla3[[#This Row],[PRECIOS]]-Tabla3[[#This Row],[PRECIOS]]*Tabla3[[#This Row],[% PRODUCTO]]," ")</f>
        <v>5.7222200000000001</v>
      </c>
      <c r="O4817" s="54"/>
      <c r="P4817" s="55">
        <f>IFERROR(Tabla3[[#This Row],[OCULTAR2]]-Tabla3[[#This Row],[OCULTAR2]]*Tabla3[[#This Row],[% LÍNEA]]," ")</f>
        <v>5.7222200000000001</v>
      </c>
      <c r="Q4817" s="56">
        <f>IFERROR(Tabla3[[#This Row],[% PRODUCTO]]+Tabla3[[#This Row],[% LÍNEA]]," ")</f>
        <v>0</v>
      </c>
      <c r="R4817" s="53">
        <f>Tabla3[[#This Row],[OCULTAR3]]</f>
        <v>5.7222200000000001</v>
      </c>
      <c r="S4817" s="53">
        <f>Tabla3[[#This Row],[PRECIO SIN %]]-Tabla3[[#This Row],[PRECIO SIN %]]*10%</f>
        <v>5.1499980000000001</v>
      </c>
      <c r="T4817" s="80">
        <f>(Tabla3[[#This Row],[PRECIO CON DESCT.]]-(Tabla3[[#This Row],[PRECIO CON DESCT.]]*$T$6))</f>
        <v>3.24449874</v>
      </c>
      <c r="U4817" s="96"/>
      <c r="V4817" s="94">
        <f>Tabla3[[#This Row],[PRECIO %      en $]]*Tabla3[[#This Row],[PEDIDO ]]</f>
        <v>0</v>
      </c>
      <c r="W4817" s="57">
        <f>Tabla3[[#This Row],[PRECIO CON DESCT.]]*Tabla3[[#This Row],[PEDIDO ]]</f>
        <v>0</v>
      </c>
      <c r="X4817" s="58">
        <f>Tabla3[[#This Row],[PRECIO SIN %]]*Tabla3[[#This Row],[PEDIDO ]]</f>
        <v>0</v>
      </c>
    </row>
    <row r="4818" spans="1:24" ht="33" customHeight="1" x14ac:dyDescent="0.4">
      <c r="A4818" s="124">
        <v>7592307001444</v>
      </c>
      <c r="B4818" s="51" t="s">
        <v>516</v>
      </c>
      <c r="C4818" s="51" t="s">
        <v>296</v>
      </c>
      <c r="D481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18" s="118" t="s">
        <v>5280</v>
      </c>
      <c r="F4818" s="75" t="s">
        <v>537</v>
      </c>
      <c r="G481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1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18" s="77">
        <v>67</v>
      </c>
      <c r="J4818" s="52">
        <v>14</v>
      </c>
      <c r="K4818" s="53">
        <f>Tabla3[[#This Row],[PRECIOS]]-Tabla3[[#This Row],[PRECIOS]]*10%</f>
        <v>12.6</v>
      </c>
      <c r="L4818" s="101"/>
      <c r="M4818" s="54"/>
      <c r="N4818" s="55">
        <f>IFERROR(Tabla3[[#This Row],[PRECIOS]]-Tabla3[[#This Row],[PRECIOS]]*Tabla3[[#This Row],[% PRODUCTO]]," ")</f>
        <v>14</v>
      </c>
      <c r="O4818" s="54"/>
      <c r="P4818" s="55">
        <f>IFERROR(Tabla3[[#This Row],[OCULTAR2]]-Tabla3[[#This Row],[OCULTAR2]]*Tabla3[[#This Row],[% LÍNEA]]," ")</f>
        <v>14</v>
      </c>
      <c r="Q4818" s="56">
        <f>IFERROR(Tabla3[[#This Row],[% PRODUCTO]]+Tabla3[[#This Row],[% LÍNEA]]," ")</f>
        <v>0</v>
      </c>
      <c r="R4818" s="53">
        <f>Tabla3[[#This Row],[OCULTAR3]]</f>
        <v>14</v>
      </c>
      <c r="S4818" s="53">
        <f>Tabla3[[#This Row],[PRECIO SIN %]]-Tabla3[[#This Row],[PRECIO SIN %]]*10%</f>
        <v>12.6</v>
      </c>
      <c r="T4818" s="80">
        <f>(Tabla3[[#This Row],[PRECIO CON DESCT.]]-(Tabla3[[#This Row],[PRECIO CON DESCT.]]*$T$6))</f>
        <v>7.9379999999999997</v>
      </c>
      <c r="U4818" s="96"/>
      <c r="V4818" s="94">
        <f>Tabla3[[#This Row],[PRECIO %      en $]]*Tabla3[[#This Row],[PEDIDO ]]</f>
        <v>0</v>
      </c>
      <c r="W4818" s="57">
        <f>Tabla3[[#This Row],[PRECIO CON DESCT.]]*Tabla3[[#This Row],[PEDIDO ]]</f>
        <v>0</v>
      </c>
      <c r="X4818" s="58">
        <f>Tabla3[[#This Row],[PRECIO SIN %]]*Tabla3[[#This Row],[PEDIDO ]]</f>
        <v>0</v>
      </c>
    </row>
    <row r="4819" spans="1:24" ht="33" customHeight="1" x14ac:dyDescent="0.4">
      <c r="A4819" s="124">
        <v>7599700000630</v>
      </c>
      <c r="B4819" s="51" t="s">
        <v>516</v>
      </c>
      <c r="C4819" s="51" t="s">
        <v>51</v>
      </c>
      <c r="D481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19" s="118" t="s">
        <v>5281</v>
      </c>
      <c r="F4819" s="75" t="s">
        <v>537</v>
      </c>
      <c r="G481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1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19" s="77">
        <v>18</v>
      </c>
      <c r="J4819" s="52">
        <v>5.45</v>
      </c>
      <c r="K4819" s="53">
        <f>Tabla3[[#This Row],[PRECIOS]]-Tabla3[[#This Row],[PRECIOS]]*10%</f>
        <v>4.9050000000000002</v>
      </c>
      <c r="L4819" s="101"/>
      <c r="M4819" s="54"/>
      <c r="N4819" s="55">
        <f>IFERROR(Tabla3[[#This Row],[PRECIOS]]-Tabla3[[#This Row],[PRECIOS]]*Tabla3[[#This Row],[% PRODUCTO]]," ")</f>
        <v>5.45</v>
      </c>
      <c r="O4819" s="54"/>
      <c r="P4819" s="55">
        <f>IFERROR(Tabla3[[#This Row],[OCULTAR2]]-Tabla3[[#This Row],[OCULTAR2]]*Tabla3[[#This Row],[% LÍNEA]]," ")</f>
        <v>5.45</v>
      </c>
      <c r="Q4819" s="56">
        <f>IFERROR(Tabla3[[#This Row],[% PRODUCTO]]+Tabla3[[#This Row],[% LÍNEA]]," ")</f>
        <v>0</v>
      </c>
      <c r="R4819" s="53">
        <f>Tabla3[[#This Row],[OCULTAR3]]</f>
        <v>5.45</v>
      </c>
      <c r="S4819" s="53">
        <f>Tabla3[[#This Row],[PRECIO SIN %]]-Tabla3[[#This Row],[PRECIO SIN %]]*10%</f>
        <v>4.9050000000000002</v>
      </c>
      <c r="T4819" s="80">
        <f>(Tabla3[[#This Row],[PRECIO CON DESCT.]]-(Tabla3[[#This Row],[PRECIO CON DESCT.]]*$T$6))</f>
        <v>3.0901500000000004</v>
      </c>
      <c r="U4819" s="96"/>
      <c r="V4819" s="94">
        <f>Tabla3[[#This Row],[PRECIO %      en $]]*Tabla3[[#This Row],[PEDIDO ]]</f>
        <v>0</v>
      </c>
      <c r="W4819" s="57">
        <f>Tabla3[[#This Row],[PRECIO CON DESCT.]]*Tabla3[[#This Row],[PEDIDO ]]</f>
        <v>0</v>
      </c>
      <c r="X4819" s="58">
        <f>Tabla3[[#This Row],[PRECIO SIN %]]*Tabla3[[#This Row],[PEDIDO ]]</f>
        <v>0</v>
      </c>
    </row>
    <row r="4820" spans="1:24" ht="33" customHeight="1" x14ac:dyDescent="0.4">
      <c r="A4820" s="124">
        <v>7593089000137</v>
      </c>
      <c r="B4820" s="51" t="s">
        <v>516</v>
      </c>
      <c r="C4820" s="51" t="s">
        <v>465</v>
      </c>
      <c r="D482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20" s="118" t="s">
        <v>5282</v>
      </c>
      <c r="F4820" s="75" t="s">
        <v>537</v>
      </c>
      <c r="G482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2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20" s="77">
        <v>47</v>
      </c>
      <c r="J4820" s="52">
        <v>7.2333299999999996</v>
      </c>
      <c r="K4820" s="53">
        <f>Tabla3[[#This Row],[PRECIOS]]-Tabla3[[#This Row],[PRECIOS]]*10%</f>
        <v>6.5099969999999994</v>
      </c>
      <c r="L4820" s="101"/>
      <c r="M4820" s="54"/>
      <c r="N4820" s="55">
        <f>IFERROR(Tabla3[[#This Row],[PRECIOS]]-Tabla3[[#This Row],[PRECIOS]]*Tabla3[[#This Row],[% PRODUCTO]]," ")</f>
        <v>7.2333299999999996</v>
      </c>
      <c r="O4820" s="54"/>
      <c r="P4820" s="55">
        <f>IFERROR(Tabla3[[#This Row],[OCULTAR2]]-Tabla3[[#This Row],[OCULTAR2]]*Tabla3[[#This Row],[% LÍNEA]]," ")</f>
        <v>7.2333299999999996</v>
      </c>
      <c r="Q4820" s="56">
        <f>IFERROR(Tabla3[[#This Row],[% PRODUCTO]]+Tabla3[[#This Row],[% LÍNEA]]," ")</f>
        <v>0</v>
      </c>
      <c r="R4820" s="53">
        <f>Tabla3[[#This Row],[OCULTAR3]]</f>
        <v>7.2333299999999996</v>
      </c>
      <c r="S4820" s="53">
        <f>Tabla3[[#This Row],[PRECIO SIN %]]-Tabla3[[#This Row],[PRECIO SIN %]]*10%</f>
        <v>6.5099969999999994</v>
      </c>
      <c r="T4820" s="80">
        <f>(Tabla3[[#This Row],[PRECIO CON DESCT.]]-(Tabla3[[#This Row],[PRECIO CON DESCT.]]*$T$6))</f>
        <v>4.1012981100000001</v>
      </c>
      <c r="U4820" s="96"/>
      <c r="V4820" s="94">
        <f>Tabla3[[#This Row],[PRECIO %      en $]]*Tabla3[[#This Row],[PEDIDO ]]</f>
        <v>0</v>
      </c>
      <c r="W4820" s="57">
        <f>Tabla3[[#This Row],[PRECIO CON DESCT.]]*Tabla3[[#This Row],[PEDIDO ]]</f>
        <v>0</v>
      </c>
      <c r="X4820" s="58">
        <f>Tabla3[[#This Row],[PRECIO SIN %]]*Tabla3[[#This Row],[PEDIDO ]]</f>
        <v>0</v>
      </c>
    </row>
    <row r="4821" spans="1:24" ht="33" customHeight="1" x14ac:dyDescent="0.4">
      <c r="A4821" s="124">
        <v>799192144189</v>
      </c>
      <c r="B4821" s="51" t="s">
        <v>516</v>
      </c>
      <c r="C4821" s="51" t="s">
        <v>444</v>
      </c>
      <c r="D482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21" s="118" t="s">
        <v>5283</v>
      </c>
      <c r="F4821" s="75" t="s">
        <v>537</v>
      </c>
      <c r="G482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2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21" s="77">
        <v>10</v>
      </c>
      <c r="J4821" s="52">
        <v>6.2888900000000003</v>
      </c>
      <c r="K4821" s="53">
        <f>Tabla3[[#This Row],[PRECIOS]]-Tabla3[[#This Row],[PRECIOS]]*10%</f>
        <v>5.6600010000000003</v>
      </c>
      <c r="L4821" s="101"/>
      <c r="M4821" s="54"/>
      <c r="N4821" s="55">
        <f>IFERROR(Tabla3[[#This Row],[PRECIOS]]-Tabla3[[#This Row],[PRECIOS]]*Tabla3[[#This Row],[% PRODUCTO]]," ")</f>
        <v>6.2888900000000003</v>
      </c>
      <c r="O4821" s="54"/>
      <c r="P4821" s="55">
        <f>IFERROR(Tabla3[[#This Row],[OCULTAR2]]-Tabla3[[#This Row],[OCULTAR2]]*Tabla3[[#This Row],[% LÍNEA]]," ")</f>
        <v>6.2888900000000003</v>
      </c>
      <c r="Q4821" s="56">
        <f>IFERROR(Tabla3[[#This Row],[% PRODUCTO]]+Tabla3[[#This Row],[% LÍNEA]]," ")</f>
        <v>0</v>
      </c>
      <c r="R4821" s="53">
        <f>Tabla3[[#This Row],[OCULTAR3]]</f>
        <v>6.2888900000000003</v>
      </c>
      <c r="S4821" s="53">
        <f>Tabla3[[#This Row],[PRECIO SIN %]]-Tabla3[[#This Row],[PRECIO SIN %]]*10%</f>
        <v>5.6600010000000003</v>
      </c>
      <c r="T4821" s="80">
        <f>(Tabla3[[#This Row],[PRECIO CON DESCT.]]-(Tabla3[[#This Row],[PRECIO CON DESCT.]]*$T$6))</f>
        <v>3.56580063</v>
      </c>
      <c r="U4821" s="96"/>
      <c r="V4821" s="94">
        <f>Tabla3[[#This Row],[PRECIO %      en $]]*Tabla3[[#This Row],[PEDIDO ]]</f>
        <v>0</v>
      </c>
      <c r="W4821" s="57">
        <f>Tabla3[[#This Row],[PRECIO CON DESCT.]]*Tabla3[[#This Row],[PEDIDO ]]</f>
        <v>0</v>
      </c>
      <c r="X4821" s="58">
        <f>Tabla3[[#This Row],[PRECIO SIN %]]*Tabla3[[#This Row],[PEDIDO ]]</f>
        <v>0</v>
      </c>
    </row>
    <row r="4822" spans="1:24" ht="33" customHeight="1" x14ac:dyDescent="0.4">
      <c r="A4822" s="124">
        <v>741754452027</v>
      </c>
      <c r="B4822" s="51" t="s">
        <v>516</v>
      </c>
      <c r="C4822" s="51" t="s">
        <v>444</v>
      </c>
      <c r="D482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22" s="118" t="s">
        <v>5284</v>
      </c>
      <c r="F4822" s="75" t="s">
        <v>537</v>
      </c>
      <c r="G482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2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22" s="77">
        <v>51</v>
      </c>
      <c r="J4822" s="52">
        <v>8.7777799999999999</v>
      </c>
      <c r="K4822" s="53">
        <f>Tabla3[[#This Row],[PRECIOS]]-Tabla3[[#This Row],[PRECIOS]]*10%</f>
        <v>7.9000019999999997</v>
      </c>
      <c r="L4822" s="101"/>
      <c r="M4822" s="54"/>
      <c r="N4822" s="55">
        <f>IFERROR(Tabla3[[#This Row],[PRECIOS]]-Tabla3[[#This Row],[PRECIOS]]*Tabla3[[#This Row],[% PRODUCTO]]," ")</f>
        <v>8.7777799999999999</v>
      </c>
      <c r="O4822" s="54"/>
      <c r="P4822" s="55">
        <f>IFERROR(Tabla3[[#This Row],[OCULTAR2]]-Tabla3[[#This Row],[OCULTAR2]]*Tabla3[[#This Row],[% LÍNEA]]," ")</f>
        <v>8.7777799999999999</v>
      </c>
      <c r="Q4822" s="56">
        <f>IFERROR(Tabla3[[#This Row],[% PRODUCTO]]+Tabla3[[#This Row],[% LÍNEA]]," ")</f>
        <v>0</v>
      </c>
      <c r="R4822" s="53">
        <f>Tabla3[[#This Row],[OCULTAR3]]</f>
        <v>8.7777799999999999</v>
      </c>
      <c r="S4822" s="53">
        <f>Tabla3[[#This Row],[PRECIO SIN %]]-Tabla3[[#This Row],[PRECIO SIN %]]*10%</f>
        <v>7.9000019999999997</v>
      </c>
      <c r="T4822" s="80">
        <f>(Tabla3[[#This Row],[PRECIO CON DESCT.]]-(Tabla3[[#This Row],[PRECIO CON DESCT.]]*$T$6))</f>
        <v>4.9770012599999998</v>
      </c>
      <c r="U4822" s="96"/>
      <c r="V4822" s="94">
        <f>Tabla3[[#This Row],[PRECIO %      en $]]*Tabla3[[#This Row],[PEDIDO ]]</f>
        <v>0</v>
      </c>
      <c r="W4822" s="57">
        <f>Tabla3[[#This Row],[PRECIO CON DESCT.]]*Tabla3[[#This Row],[PEDIDO ]]</f>
        <v>0</v>
      </c>
      <c r="X4822" s="58">
        <f>Tabla3[[#This Row],[PRECIO SIN %]]*Tabla3[[#This Row],[PEDIDO ]]</f>
        <v>0</v>
      </c>
    </row>
    <row r="4823" spans="1:24" ht="33" customHeight="1" x14ac:dyDescent="0.4">
      <c r="A4823" s="124">
        <v>7592946169710</v>
      </c>
      <c r="B4823" s="51" t="s">
        <v>516</v>
      </c>
      <c r="C4823" s="51" t="s">
        <v>518</v>
      </c>
      <c r="D482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23" s="118" t="s">
        <v>5285</v>
      </c>
      <c r="F4823" s="75" t="s">
        <v>537</v>
      </c>
      <c r="G482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2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23" s="77">
        <v>46</v>
      </c>
      <c r="J4823" s="52">
        <v>14.17778</v>
      </c>
      <c r="K4823" s="53">
        <f>Tabla3[[#This Row],[PRECIOS]]-Tabla3[[#This Row],[PRECIOS]]*10%</f>
        <v>12.760002</v>
      </c>
      <c r="L4823" s="101"/>
      <c r="M4823" s="54"/>
      <c r="N4823" s="55">
        <f>IFERROR(Tabla3[[#This Row],[PRECIOS]]-Tabla3[[#This Row],[PRECIOS]]*Tabla3[[#This Row],[% PRODUCTO]]," ")</f>
        <v>14.17778</v>
      </c>
      <c r="O4823" s="54"/>
      <c r="P4823" s="55">
        <f>IFERROR(Tabla3[[#This Row],[OCULTAR2]]-Tabla3[[#This Row],[OCULTAR2]]*Tabla3[[#This Row],[% LÍNEA]]," ")</f>
        <v>14.17778</v>
      </c>
      <c r="Q4823" s="56">
        <f>IFERROR(Tabla3[[#This Row],[% PRODUCTO]]+Tabla3[[#This Row],[% LÍNEA]]," ")</f>
        <v>0</v>
      </c>
      <c r="R4823" s="53">
        <f>Tabla3[[#This Row],[OCULTAR3]]</f>
        <v>14.17778</v>
      </c>
      <c r="S4823" s="53">
        <f>Tabla3[[#This Row],[PRECIO SIN %]]-Tabla3[[#This Row],[PRECIO SIN %]]*10%</f>
        <v>12.760002</v>
      </c>
      <c r="T4823" s="80">
        <f>(Tabla3[[#This Row],[PRECIO CON DESCT.]]-(Tabla3[[#This Row],[PRECIO CON DESCT.]]*$T$6))</f>
        <v>8.0388012599999996</v>
      </c>
      <c r="U4823" s="96"/>
      <c r="V4823" s="94">
        <f>Tabla3[[#This Row],[PRECIO %      en $]]*Tabla3[[#This Row],[PEDIDO ]]</f>
        <v>0</v>
      </c>
      <c r="W4823" s="57">
        <f>Tabla3[[#This Row],[PRECIO CON DESCT.]]*Tabla3[[#This Row],[PEDIDO ]]</f>
        <v>0</v>
      </c>
      <c r="X4823" s="58">
        <f>Tabla3[[#This Row],[PRECIO SIN %]]*Tabla3[[#This Row],[PEDIDO ]]</f>
        <v>0</v>
      </c>
    </row>
    <row r="4824" spans="1:24" ht="33" customHeight="1" x14ac:dyDescent="0.4">
      <c r="A4824" s="124">
        <v>741754451839</v>
      </c>
      <c r="B4824" s="51" t="s">
        <v>516</v>
      </c>
      <c r="C4824" s="51" t="s">
        <v>444</v>
      </c>
      <c r="D482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24" s="118" t="s">
        <v>5286</v>
      </c>
      <c r="F4824" s="75" t="s">
        <v>537</v>
      </c>
      <c r="G482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2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24" s="77">
        <v>9</v>
      </c>
      <c r="J4824" s="52">
        <v>11.19</v>
      </c>
      <c r="K4824" s="53">
        <f>Tabla3[[#This Row],[PRECIOS]]-Tabla3[[#This Row],[PRECIOS]]*10%</f>
        <v>10.071</v>
      </c>
      <c r="L4824" s="101"/>
      <c r="M4824" s="54"/>
      <c r="N4824" s="55">
        <f>IFERROR(Tabla3[[#This Row],[PRECIOS]]-Tabla3[[#This Row],[PRECIOS]]*Tabla3[[#This Row],[% PRODUCTO]]," ")</f>
        <v>11.19</v>
      </c>
      <c r="O4824" s="54"/>
      <c r="P4824" s="55">
        <f>IFERROR(Tabla3[[#This Row],[OCULTAR2]]-Tabla3[[#This Row],[OCULTAR2]]*Tabla3[[#This Row],[% LÍNEA]]," ")</f>
        <v>11.19</v>
      </c>
      <c r="Q4824" s="56">
        <f>IFERROR(Tabla3[[#This Row],[% PRODUCTO]]+Tabla3[[#This Row],[% LÍNEA]]," ")</f>
        <v>0</v>
      </c>
      <c r="R4824" s="53">
        <f>Tabla3[[#This Row],[OCULTAR3]]</f>
        <v>11.19</v>
      </c>
      <c r="S4824" s="53">
        <f>Tabla3[[#This Row],[PRECIO SIN %]]-Tabla3[[#This Row],[PRECIO SIN %]]*10%</f>
        <v>10.071</v>
      </c>
      <c r="T4824" s="80">
        <f>(Tabla3[[#This Row],[PRECIO CON DESCT.]]-(Tabla3[[#This Row],[PRECIO CON DESCT.]]*$T$6))</f>
        <v>6.3447300000000002</v>
      </c>
      <c r="U4824" s="96"/>
      <c r="V4824" s="94">
        <f>Tabla3[[#This Row],[PRECIO %      en $]]*Tabla3[[#This Row],[PEDIDO ]]</f>
        <v>0</v>
      </c>
      <c r="W4824" s="57">
        <f>Tabla3[[#This Row],[PRECIO CON DESCT.]]*Tabla3[[#This Row],[PEDIDO ]]</f>
        <v>0</v>
      </c>
      <c r="X4824" s="58">
        <f>Tabla3[[#This Row],[PRECIO SIN %]]*Tabla3[[#This Row],[PEDIDO ]]</f>
        <v>0</v>
      </c>
    </row>
    <row r="4825" spans="1:24" ht="33" customHeight="1" x14ac:dyDescent="0.4">
      <c r="A4825" s="124">
        <v>7592368000868</v>
      </c>
      <c r="B4825" s="51" t="s">
        <v>516</v>
      </c>
      <c r="C4825" s="51" t="s">
        <v>177</v>
      </c>
      <c r="D482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25" s="118" t="s">
        <v>5287</v>
      </c>
      <c r="F4825" s="75" t="s">
        <v>537</v>
      </c>
      <c r="G482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2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25" s="77">
        <v>305</v>
      </c>
      <c r="J4825" s="52">
        <v>1.76667</v>
      </c>
      <c r="K4825" s="53">
        <f>Tabla3[[#This Row],[PRECIOS]]-Tabla3[[#This Row],[PRECIOS]]*10%</f>
        <v>1.5900029999999998</v>
      </c>
      <c r="L4825" s="101"/>
      <c r="M4825" s="54"/>
      <c r="N4825" s="55">
        <f>IFERROR(Tabla3[[#This Row],[PRECIOS]]-Tabla3[[#This Row],[PRECIOS]]*Tabla3[[#This Row],[% PRODUCTO]]," ")</f>
        <v>1.76667</v>
      </c>
      <c r="O4825" s="54"/>
      <c r="P4825" s="55">
        <f>IFERROR(Tabla3[[#This Row],[OCULTAR2]]-Tabla3[[#This Row],[OCULTAR2]]*Tabla3[[#This Row],[% LÍNEA]]," ")</f>
        <v>1.76667</v>
      </c>
      <c r="Q4825" s="56">
        <f>IFERROR(Tabla3[[#This Row],[% PRODUCTO]]+Tabla3[[#This Row],[% LÍNEA]]," ")</f>
        <v>0</v>
      </c>
      <c r="R4825" s="53">
        <f>Tabla3[[#This Row],[OCULTAR3]]</f>
        <v>1.76667</v>
      </c>
      <c r="S4825" s="53">
        <f>Tabla3[[#This Row],[PRECIO SIN %]]-Tabla3[[#This Row],[PRECIO SIN %]]*10%</f>
        <v>1.5900029999999998</v>
      </c>
      <c r="T4825" s="80">
        <f>(Tabla3[[#This Row],[PRECIO CON DESCT.]]-(Tabla3[[#This Row],[PRECIO CON DESCT.]]*$T$6))</f>
        <v>1.0017018899999999</v>
      </c>
      <c r="U4825" s="96"/>
      <c r="V4825" s="94">
        <f>Tabla3[[#This Row],[PRECIO %      en $]]*Tabla3[[#This Row],[PEDIDO ]]</f>
        <v>0</v>
      </c>
      <c r="W4825" s="57">
        <f>Tabla3[[#This Row],[PRECIO CON DESCT.]]*Tabla3[[#This Row],[PEDIDO ]]</f>
        <v>0</v>
      </c>
      <c r="X4825" s="58">
        <f>Tabla3[[#This Row],[PRECIO SIN %]]*Tabla3[[#This Row],[PEDIDO ]]</f>
        <v>0</v>
      </c>
    </row>
    <row r="4826" spans="1:24" ht="33" customHeight="1" x14ac:dyDescent="0.4">
      <c r="A4826" s="124">
        <v>7592946001751</v>
      </c>
      <c r="B4826" s="51" t="s">
        <v>516</v>
      </c>
      <c r="C4826" s="51" t="s">
        <v>518</v>
      </c>
      <c r="D482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26" s="118" t="s">
        <v>5288</v>
      </c>
      <c r="F4826" s="75" t="s">
        <v>537</v>
      </c>
      <c r="G482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2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26" s="77">
        <v>25</v>
      </c>
      <c r="J4826" s="52">
        <v>8.3777799999999996</v>
      </c>
      <c r="K4826" s="53">
        <f>Tabla3[[#This Row],[PRECIOS]]-Tabla3[[#This Row],[PRECIOS]]*10%</f>
        <v>7.5400019999999994</v>
      </c>
      <c r="L4826" s="101"/>
      <c r="M4826" s="54"/>
      <c r="N4826" s="55">
        <f>IFERROR(Tabla3[[#This Row],[PRECIOS]]-Tabla3[[#This Row],[PRECIOS]]*Tabla3[[#This Row],[% PRODUCTO]]," ")</f>
        <v>8.3777799999999996</v>
      </c>
      <c r="O4826" s="54"/>
      <c r="P4826" s="55">
        <f>IFERROR(Tabla3[[#This Row],[OCULTAR2]]-Tabla3[[#This Row],[OCULTAR2]]*Tabla3[[#This Row],[% LÍNEA]]," ")</f>
        <v>8.3777799999999996</v>
      </c>
      <c r="Q4826" s="56">
        <f>IFERROR(Tabla3[[#This Row],[% PRODUCTO]]+Tabla3[[#This Row],[% LÍNEA]]," ")</f>
        <v>0</v>
      </c>
      <c r="R4826" s="53">
        <f>Tabla3[[#This Row],[OCULTAR3]]</f>
        <v>8.3777799999999996</v>
      </c>
      <c r="S4826" s="53">
        <f>Tabla3[[#This Row],[PRECIO SIN %]]-Tabla3[[#This Row],[PRECIO SIN %]]*10%</f>
        <v>7.5400019999999994</v>
      </c>
      <c r="T4826" s="80">
        <f>(Tabla3[[#This Row],[PRECIO CON DESCT.]]-(Tabla3[[#This Row],[PRECIO CON DESCT.]]*$T$6))</f>
        <v>4.7502012599999999</v>
      </c>
      <c r="U4826" s="96"/>
      <c r="V4826" s="94">
        <f>Tabla3[[#This Row],[PRECIO %      en $]]*Tabla3[[#This Row],[PEDIDO ]]</f>
        <v>0</v>
      </c>
      <c r="W4826" s="57">
        <f>Tabla3[[#This Row],[PRECIO CON DESCT.]]*Tabla3[[#This Row],[PEDIDO ]]</f>
        <v>0</v>
      </c>
      <c r="X4826" s="58">
        <f>Tabla3[[#This Row],[PRECIO SIN %]]*Tabla3[[#This Row],[PEDIDO ]]</f>
        <v>0</v>
      </c>
    </row>
    <row r="4827" spans="1:24" ht="33" customHeight="1" x14ac:dyDescent="0.4">
      <c r="A4827" s="124">
        <v>7592430000130</v>
      </c>
      <c r="B4827" s="51" t="s">
        <v>516</v>
      </c>
      <c r="C4827" s="51" t="s">
        <v>484</v>
      </c>
      <c r="D482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27" s="118" t="s">
        <v>5289</v>
      </c>
      <c r="F4827" s="75" t="s">
        <v>537</v>
      </c>
      <c r="G482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2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27" s="77">
        <v>66</v>
      </c>
      <c r="J4827" s="52">
        <v>4.6666699999999999</v>
      </c>
      <c r="K4827" s="53">
        <f>Tabla3[[#This Row],[PRECIOS]]-Tabla3[[#This Row],[PRECIOS]]*10%</f>
        <v>4.2000029999999997</v>
      </c>
      <c r="L4827" s="101"/>
      <c r="M4827" s="54"/>
      <c r="N4827" s="55">
        <f>IFERROR(Tabla3[[#This Row],[PRECIOS]]-Tabla3[[#This Row],[PRECIOS]]*Tabla3[[#This Row],[% PRODUCTO]]," ")</f>
        <v>4.6666699999999999</v>
      </c>
      <c r="O4827" s="54"/>
      <c r="P4827" s="55">
        <f>IFERROR(Tabla3[[#This Row],[OCULTAR2]]-Tabla3[[#This Row],[OCULTAR2]]*Tabla3[[#This Row],[% LÍNEA]]," ")</f>
        <v>4.6666699999999999</v>
      </c>
      <c r="Q4827" s="56">
        <f>IFERROR(Tabla3[[#This Row],[% PRODUCTO]]+Tabla3[[#This Row],[% LÍNEA]]," ")</f>
        <v>0</v>
      </c>
      <c r="R4827" s="53">
        <f>Tabla3[[#This Row],[OCULTAR3]]</f>
        <v>4.6666699999999999</v>
      </c>
      <c r="S4827" s="53">
        <f>Tabla3[[#This Row],[PRECIO SIN %]]-Tabla3[[#This Row],[PRECIO SIN %]]*10%</f>
        <v>4.2000029999999997</v>
      </c>
      <c r="T4827" s="80">
        <f>(Tabla3[[#This Row],[PRECIO CON DESCT.]]-(Tabla3[[#This Row],[PRECIO CON DESCT.]]*$T$6))</f>
        <v>2.64600189</v>
      </c>
      <c r="U4827" s="96"/>
      <c r="V4827" s="94">
        <f>Tabla3[[#This Row],[PRECIO %      en $]]*Tabla3[[#This Row],[PEDIDO ]]</f>
        <v>0</v>
      </c>
      <c r="W4827" s="57">
        <f>Tabla3[[#This Row],[PRECIO CON DESCT.]]*Tabla3[[#This Row],[PEDIDO ]]</f>
        <v>0</v>
      </c>
      <c r="X4827" s="58">
        <f>Tabla3[[#This Row],[PRECIO SIN %]]*Tabla3[[#This Row],[PEDIDO ]]</f>
        <v>0</v>
      </c>
    </row>
    <row r="4828" spans="1:24" ht="33" customHeight="1" x14ac:dyDescent="0.4">
      <c r="A4828" s="124">
        <v>7592074003771</v>
      </c>
      <c r="B4828" s="51" t="s">
        <v>516</v>
      </c>
      <c r="C4828" s="51" t="s">
        <v>313</v>
      </c>
      <c r="D482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28" s="118" t="s">
        <v>5290</v>
      </c>
      <c r="F4828" s="75" t="s">
        <v>537</v>
      </c>
      <c r="G482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2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28" s="77">
        <v>240</v>
      </c>
      <c r="J4828" s="52">
        <v>6.2222200000000001</v>
      </c>
      <c r="K4828" s="53">
        <f>Tabla3[[#This Row],[PRECIOS]]-Tabla3[[#This Row],[PRECIOS]]*10%</f>
        <v>5.5999980000000003</v>
      </c>
      <c r="L4828" s="101"/>
      <c r="M4828" s="54"/>
      <c r="N4828" s="55">
        <f>IFERROR(Tabla3[[#This Row],[PRECIOS]]-Tabla3[[#This Row],[PRECIOS]]*Tabla3[[#This Row],[% PRODUCTO]]," ")</f>
        <v>6.2222200000000001</v>
      </c>
      <c r="O4828" s="54"/>
      <c r="P4828" s="55">
        <f>IFERROR(Tabla3[[#This Row],[OCULTAR2]]-Tabla3[[#This Row],[OCULTAR2]]*Tabla3[[#This Row],[% LÍNEA]]," ")</f>
        <v>6.2222200000000001</v>
      </c>
      <c r="Q4828" s="56">
        <f>IFERROR(Tabla3[[#This Row],[% PRODUCTO]]+Tabla3[[#This Row],[% LÍNEA]]," ")</f>
        <v>0</v>
      </c>
      <c r="R4828" s="53">
        <f>Tabla3[[#This Row],[OCULTAR3]]</f>
        <v>6.2222200000000001</v>
      </c>
      <c r="S4828" s="53">
        <f>Tabla3[[#This Row],[PRECIO SIN %]]-Tabla3[[#This Row],[PRECIO SIN %]]*10%</f>
        <v>5.5999980000000003</v>
      </c>
      <c r="T4828" s="80">
        <f>(Tabla3[[#This Row],[PRECIO CON DESCT.]]-(Tabla3[[#This Row],[PRECIO CON DESCT.]]*$T$6))</f>
        <v>3.5279987400000001</v>
      </c>
      <c r="U4828" s="96"/>
      <c r="V4828" s="94">
        <f>Tabla3[[#This Row],[PRECIO %      en $]]*Tabla3[[#This Row],[PEDIDO ]]</f>
        <v>0</v>
      </c>
      <c r="W4828" s="57">
        <f>Tabla3[[#This Row],[PRECIO CON DESCT.]]*Tabla3[[#This Row],[PEDIDO ]]</f>
        <v>0</v>
      </c>
      <c r="X4828" s="58">
        <f>Tabla3[[#This Row],[PRECIO SIN %]]*Tabla3[[#This Row],[PEDIDO ]]</f>
        <v>0</v>
      </c>
    </row>
    <row r="4829" spans="1:24" ht="33" customHeight="1" x14ac:dyDescent="0.4">
      <c r="A4829" s="124">
        <v>7592074003764</v>
      </c>
      <c r="B4829" s="51" t="s">
        <v>516</v>
      </c>
      <c r="C4829" s="51" t="s">
        <v>313</v>
      </c>
      <c r="D482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29" s="118" t="s">
        <v>5291</v>
      </c>
      <c r="F4829" s="75" t="s">
        <v>537</v>
      </c>
      <c r="G482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2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29" s="77">
        <v>264</v>
      </c>
      <c r="J4829" s="52">
        <v>6.5555599999999998</v>
      </c>
      <c r="K4829" s="53">
        <f>Tabla3[[#This Row],[PRECIOS]]-Tabla3[[#This Row],[PRECIOS]]*10%</f>
        <v>5.900004</v>
      </c>
      <c r="L4829" s="101"/>
      <c r="M4829" s="54"/>
      <c r="N4829" s="55">
        <f>IFERROR(Tabla3[[#This Row],[PRECIOS]]-Tabla3[[#This Row],[PRECIOS]]*Tabla3[[#This Row],[% PRODUCTO]]," ")</f>
        <v>6.5555599999999998</v>
      </c>
      <c r="O4829" s="54"/>
      <c r="P4829" s="55">
        <f>IFERROR(Tabla3[[#This Row],[OCULTAR2]]-Tabla3[[#This Row],[OCULTAR2]]*Tabla3[[#This Row],[% LÍNEA]]," ")</f>
        <v>6.5555599999999998</v>
      </c>
      <c r="Q4829" s="56">
        <f>IFERROR(Tabla3[[#This Row],[% PRODUCTO]]+Tabla3[[#This Row],[% LÍNEA]]," ")</f>
        <v>0</v>
      </c>
      <c r="R4829" s="53">
        <f>Tabla3[[#This Row],[OCULTAR3]]</f>
        <v>6.5555599999999998</v>
      </c>
      <c r="S4829" s="53">
        <f>Tabla3[[#This Row],[PRECIO SIN %]]-Tabla3[[#This Row],[PRECIO SIN %]]*10%</f>
        <v>5.900004</v>
      </c>
      <c r="T4829" s="80">
        <f>(Tabla3[[#This Row],[PRECIO CON DESCT.]]-(Tabla3[[#This Row],[PRECIO CON DESCT.]]*$T$6))</f>
        <v>3.7170025199999999</v>
      </c>
      <c r="U4829" s="96"/>
      <c r="V4829" s="94">
        <f>Tabla3[[#This Row],[PRECIO %      en $]]*Tabla3[[#This Row],[PEDIDO ]]</f>
        <v>0</v>
      </c>
      <c r="W4829" s="57">
        <f>Tabla3[[#This Row],[PRECIO CON DESCT.]]*Tabla3[[#This Row],[PEDIDO ]]</f>
        <v>0</v>
      </c>
      <c r="X4829" s="58">
        <f>Tabla3[[#This Row],[PRECIO SIN %]]*Tabla3[[#This Row],[PEDIDO ]]</f>
        <v>0</v>
      </c>
    </row>
    <row r="4830" spans="1:24" ht="33" customHeight="1" x14ac:dyDescent="0.4">
      <c r="A4830" s="124">
        <v>7599700000593</v>
      </c>
      <c r="B4830" s="51" t="s">
        <v>516</v>
      </c>
      <c r="C4830" s="51" t="s">
        <v>51</v>
      </c>
      <c r="D483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30" s="118" t="s">
        <v>5292</v>
      </c>
      <c r="F4830" s="75" t="s">
        <v>537</v>
      </c>
      <c r="G483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3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30" s="77">
        <v>38</v>
      </c>
      <c r="J4830" s="52">
        <v>5.4222200000000003</v>
      </c>
      <c r="K4830" s="53">
        <f>Tabla3[[#This Row],[PRECIOS]]-Tabla3[[#This Row],[PRECIOS]]*10%</f>
        <v>4.8799980000000005</v>
      </c>
      <c r="L4830" s="101"/>
      <c r="M4830" s="54"/>
      <c r="N4830" s="55">
        <f>IFERROR(Tabla3[[#This Row],[PRECIOS]]-Tabla3[[#This Row],[PRECIOS]]*Tabla3[[#This Row],[% PRODUCTO]]," ")</f>
        <v>5.4222200000000003</v>
      </c>
      <c r="O4830" s="54"/>
      <c r="P4830" s="55">
        <f>IFERROR(Tabla3[[#This Row],[OCULTAR2]]-Tabla3[[#This Row],[OCULTAR2]]*Tabla3[[#This Row],[% LÍNEA]]," ")</f>
        <v>5.4222200000000003</v>
      </c>
      <c r="Q4830" s="56">
        <f>IFERROR(Tabla3[[#This Row],[% PRODUCTO]]+Tabla3[[#This Row],[% LÍNEA]]," ")</f>
        <v>0</v>
      </c>
      <c r="R4830" s="53">
        <f>Tabla3[[#This Row],[OCULTAR3]]</f>
        <v>5.4222200000000003</v>
      </c>
      <c r="S4830" s="53">
        <f>Tabla3[[#This Row],[PRECIO SIN %]]-Tabla3[[#This Row],[PRECIO SIN %]]*10%</f>
        <v>4.8799980000000005</v>
      </c>
      <c r="T4830" s="80">
        <f>(Tabla3[[#This Row],[PRECIO CON DESCT.]]-(Tabla3[[#This Row],[PRECIO CON DESCT.]]*$T$6))</f>
        <v>3.0743987400000004</v>
      </c>
      <c r="U4830" s="96"/>
      <c r="V4830" s="94">
        <f>Tabla3[[#This Row],[PRECIO %      en $]]*Tabla3[[#This Row],[PEDIDO ]]</f>
        <v>0</v>
      </c>
      <c r="W4830" s="57">
        <f>Tabla3[[#This Row],[PRECIO CON DESCT.]]*Tabla3[[#This Row],[PEDIDO ]]</f>
        <v>0</v>
      </c>
      <c r="X4830" s="58">
        <f>Tabla3[[#This Row],[PRECIO SIN %]]*Tabla3[[#This Row],[PEDIDO ]]</f>
        <v>0</v>
      </c>
    </row>
    <row r="4831" spans="1:24" ht="33" customHeight="1" x14ac:dyDescent="0.4">
      <c r="A4831" s="124">
        <v>7592074003108</v>
      </c>
      <c r="B4831" s="51" t="s">
        <v>516</v>
      </c>
      <c r="C4831" s="51" t="s">
        <v>313</v>
      </c>
      <c r="D483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31" s="118" t="s">
        <v>5293</v>
      </c>
      <c r="F4831" s="75" t="s">
        <v>537</v>
      </c>
      <c r="G483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3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31" s="77">
        <v>498</v>
      </c>
      <c r="J4831" s="52">
        <v>6.1888899999999998</v>
      </c>
      <c r="K4831" s="53">
        <f>Tabla3[[#This Row],[PRECIOS]]-Tabla3[[#This Row],[PRECIOS]]*10%</f>
        <v>5.5700009999999995</v>
      </c>
      <c r="L4831" s="101"/>
      <c r="M4831" s="54"/>
      <c r="N4831" s="55">
        <f>IFERROR(Tabla3[[#This Row],[PRECIOS]]-Tabla3[[#This Row],[PRECIOS]]*Tabla3[[#This Row],[% PRODUCTO]]," ")</f>
        <v>6.1888899999999998</v>
      </c>
      <c r="O4831" s="54"/>
      <c r="P4831" s="55">
        <f>IFERROR(Tabla3[[#This Row],[OCULTAR2]]-Tabla3[[#This Row],[OCULTAR2]]*Tabla3[[#This Row],[% LÍNEA]]," ")</f>
        <v>6.1888899999999998</v>
      </c>
      <c r="Q4831" s="56">
        <f>IFERROR(Tabla3[[#This Row],[% PRODUCTO]]+Tabla3[[#This Row],[% LÍNEA]]," ")</f>
        <v>0</v>
      </c>
      <c r="R4831" s="53">
        <f>Tabla3[[#This Row],[OCULTAR3]]</f>
        <v>6.1888899999999998</v>
      </c>
      <c r="S4831" s="53">
        <f>Tabla3[[#This Row],[PRECIO SIN %]]-Tabla3[[#This Row],[PRECIO SIN %]]*10%</f>
        <v>5.5700009999999995</v>
      </c>
      <c r="T4831" s="80">
        <f>(Tabla3[[#This Row],[PRECIO CON DESCT.]]-(Tabla3[[#This Row],[PRECIO CON DESCT.]]*$T$6))</f>
        <v>3.5091006299999998</v>
      </c>
      <c r="U4831" s="96"/>
      <c r="V4831" s="94">
        <f>Tabla3[[#This Row],[PRECIO %      en $]]*Tabla3[[#This Row],[PEDIDO ]]</f>
        <v>0</v>
      </c>
      <c r="W4831" s="57">
        <f>Tabla3[[#This Row],[PRECIO CON DESCT.]]*Tabla3[[#This Row],[PEDIDO ]]</f>
        <v>0</v>
      </c>
      <c r="X4831" s="58">
        <f>Tabla3[[#This Row],[PRECIO SIN %]]*Tabla3[[#This Row],[PEDIDO ]]</f>
        <v>0</v>
      </c>
    </row>
    <row r="4832" spans="1:24" ht="33" customHeight="1" x14ac:dyDescent="0.4">
      <c r="A4832" s="124">
        <v>7591020080682</v>
      </c>
      <c r="B4832" s="51" t="s">
        <v>523</v>
      </c>
      <c r="C4832" s="51" t="s">
        <v>196</v>
      </c>
      <c r="D483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32" s="118" t="s">
        <v>5294</v>
      </c>
      <c r="F4832" s="75" t="s">
        <v>537</v>
      </c>
      <c r="G483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3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32" s="77">
        <v>1</v>
      </c>
      <c r="J4832" s="52">
        <v>14.38889</v>
      </c>
      <c r="K4832" s="53">
        <f>Tabla3[[#This Row],[PRECIOS]]-Tabla3[[#This Row],[PRECIOS]]*10%</f>
        <v>12.950001</v>
      </c>
      <c r="L4832" s="101"/>
      <c r="M4832" s="54"/>
      <c r="N4832" s="55">
        <f>IFERROR(Tabla3[[#This Row],[PRECIOS]]-Tabla3[[#This Row],[PRECIOS]]*Tabla3[[#This Row],[% PRODUCTO]]," ")</f>
        <v>14.38889</v>
      </c>
      <c r="O4832" s="54"/>
      <c r="P4832" s="55">
        <f>IFERROR(Tabla3[[#This Row],[OCULTAR2]]-Tabla3[[#This Row],[OCULTAR2]]*Tabla3[[#This Row],[% LÍNEA]]," ")</f>
        <v>14.38889</v>
      </c>
      <c r="Q4832" s="56">
        <f>IFERROR(Tabla3[[#This Row],[% PRODUCTO]]+Tabla3[[#This Row],[% LÍNEA]]," ")</f>
        <v>0</v>
      </c>
      <c r="R4832" s="53">
        <f>Tabla3[[#This Row],[OCULTAR3]]</f>
        <v>14.38889</v>
      </c>
      <c r="S4832" s="53">
        <f>Tabla3[[#This Row],[PRECIO SIN %]]-Tabla3[[#This Row],[PRECIO SIN %]]*10%</f>
        <v>12.950001</v>
      </c>
      <c r="T4832" s="80">
        <f>(Tabla3[[#This Row],[PRECIO CON DESCT.]]-(Tabla3[[#This Row],[PRECIO CON DESCT.]]*$T$6))</f>
        <v>8.1585006300000007</v>
      </c>
      <c r="U4832" s="96"/>
      <c r="V4832" s="94">
        <f>Tabla3[[#This Row],[PRECIO %      en $]]*Tabla3[[#This Row],[PEDIDO ]]</f>
        <v>0</v>
      </c>
      <c r="W4832" s="57">
        <f>Tabla3[[#This Row],[PRECIO CON DESCT.]]*Tabla3[[#This Row],[PEDIDO ]]</f>
        <v>0</v>
      </c>
      <c r="X4832" s="58">
        <f>Tabla3[[#This Row],[PRECIO SIN %]]*Tabla3[[#This Row],[PEDIDO ]]</f>
        <v>0</v>
      </c>
    </row>
    <row r="4833" spans="1:24" ht="33" customHeight="1" x14ac:dyDescent="0.4">
      <c r="A4833" s="124">
        <v>7598252000464</v>
      </c>
      <c r="B4833" s="51" t="s">
        <v>523</v>
      </c>
      <c r="C4833" s="51" t="s">
        <v>56</v>
      </c>
      <c r="D483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33" s="118" t="s">
        <v>5295</v>
      </c>
      <c r="F4833" s="75" t="s">
        <v>537</v>
      </c>
      <c r="G483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3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33" s="77">
        <v>21</v>
      </c>
      <c r="J4833" s="52">
        <v>10.44444</v>
      </c>
      <c r="K4833" s="53">
        <f>Tabla3[[#This Row],[PRECIOS]]-Tabla3[[#This Row],[PRECIOS]]*10%</f>
        <v>9.3999959999999998</v>
      </c>
      <c r="L4833" s="101"/>
      <c r="M4833" s="54"/>
      <c r="N4833" s="55">
        <f>IFERROR(Tabla3[[#This Row],[PRECIOS]]-Tabla3[[#This Row],[PRECIOS]]*Tabla3[[#This Row],[% PRODUCTO]]," ")</f>
        <v>10.44444</v>
      </c>
      <c r="O4833" s="54"/>
      <c r="P4833" s="55">
        <f>IFERROR(Tabla3[[#This Row],[OCULTAR2]]-Tabla3[[#This Row],[OCULTAR2]]*Tabla3[[#This Row],[% LÍNEA]]," ")</f>
        <v>10.44444</v>
      </c>
      <c r="Q4833" s="56">
        <f>IFERROR(Tabla3[[#This Row],[% PRODUCTO]]+Tabla3[[#This Row],[% LÍNEA]]," ")</f>
        <v>0</v>
      </c>
      <c r="R4833" s="53">
        <f>Tabla3[[#This Row],[OCULTAR3]]</f>
        <v>10.44444</v>
      </c>
      <c r="S4833" s="53">
        <f>Tabla3[[#This Row],[PRECIO SIN %]]-Tabla3[[#This Row],[PRECIO SIN %]]*10%</f>
        <v>9.3999959999999998</v>
      </c>
      <c r="T4833" s="80">
        <f>(Tabla3[[#This Row],[PRECIO CON DESCT.]]-(Tabla3[[#This Row],[PRECIO CON DESCT.]]*$T$6))</f>
        <v>5.9219974799999999</v>
      </c>
      <c r="U4833" s="96"/>
      <c r="V4833" s="94">
        <f>Tabla3[[#This Row],[PRECIO %      en $]]*Tabla3[[#This Row],[PEDIDO ]]</f>
        <v>0</v>
      </c>
      <c r="W4833" s="57">
        <f>Tabla3[[#This Row],[PRECIO CON DESCT.]]*Tabla3[[#This Row],[PEDIDO ]]</f>
        <v>0</v>
      </c>
      <c r="X4833" s="58">
        <f>Tabla3[[#This Row],[PRECIO SIN %]]*Tabla3[[#This Row],[PEDIDO ]]</f>
        <v>0</v>
      </c>
    </row>
    <row r="4834" spans="1:24" ht="33" customHeight="1" x14ac:dyDescent="0.4">
      <c r="A4834" s="124">
        <v>7592806133172</v>
      </c>
      <c r="B4834" s="51" t="s">
        <v>523</v>
      </c>
      <c r="C4834" s="51" t="s">
        <v>74</v>
      </c>
      <c r="D483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34" s="118" t="s">
        <v>5296</v>
      </c>
      <c r="F4834" s="75" t="s">
        <v>537</v>
      </c>
      <c r="G483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3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34" s="77">
        <v>17</v>
      </c>
      <c r="J4834" s="52">
        <v>7.7777799999999999</v>
      </c>
      <c r="K4834" s="53">
        <f>Tabla3[[#This Row],[PRECIOS]]-Tabla3[[#This Row],[PRECIOS]]*10%</f>
        <v>7.0000020000000003</v>
      </c>
      <c r="L4834" s="101"/>
      <c r="M4834" s="54"/>
      <c r="N4834" s="55">
        <f>IFERROR(Tabla3[[#This Row],[PRECIOS]]-Tabla3[[#This Row],[PRECIOS]]*Tabla3[[#This Row],[% PRODUCTO]]," ")</f>
        <v>7.7777799999999999</v>
      </c>
      <c r="O4834" s="54"/>
      <c r="P4834" s="55">
        <f>IFERROR(Tabla3[[#This Row],[OCULTAR2]]-Tabla3[[#This Row],[OCULTAR2]]*Tabla3[[#This Row],[% LÍNEA]]," ")</f>
        <v>7.7777799999999999</v>
      </c>
      <c r="Q4834" s="56">
        <f>IFERROR(Tabla3[[#This Row],[% PRODUCTO]]+Tabla3[[#This Row],[% LÍNEA]]," ")</f>
        <v>0</v>
      </c>
      <c r="R4834" s="53">
        <f>Tabla3[[#This Row],[OCULTAR3]]</f>
        <v>7.7777799999999999</v>
      </c>
      <c r="S4834" s="53">
        <f>Tabla3[[#This Row],[PRECIO SIN %]]-Tabla3[[#This Row],[PRECIO SIN %]]*10%</f>
        <v>7.0000020000000003</v>
      </c>
      <c r="T4834" s="80">
        <f>(Tabla3[[#This Row],[PRECIO CON DESCT.]]-(Tabla3[[#This Row],[PRECIO CON DESCT.]]*$T$6))</f>
        <v>4.4100012599999996</v>
      </c>
      <c r="U4834" s="96"/>
      <c r="V4834" s="94">
        <f>Tabla3[[#This Row],[PRECIO %      en $]]*Tabla3[[#This Row],[PEDIDO ]]</f>
        <v>0</v>
      </c>
      <c r="W4834" s="57">
        <f>Tabla3[[#This Row],[PRECIO CON DESCT.]]*Tabla3[[#This Row],[PEDIDO ]]</f>
        <v>0</v>
      </c>
      <c r="X4834" s="58">
        <f>Tabla3[[#This Row],[PRECIO SIN %]]*Tabla3[[#This Row],[PEDIDO ]]</f>
        <v>0</v>
      </c>
    </row>
    <row r="4835" spans="1:24" ht="33" customHeight="1" x14ac:dyDescent="0.4">
      <c r="A4835" s="124">
        <v>7703038050124</v>
      </c>
      <c r="B4835" s="51" t="s">
        <v>523</v>
      </c>
      <c r="C4835" s="51" t="s">
        <v>215</v>
      </c>
      <c r="D483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35" s="118" t="s">
        <v>5297</v>
      </c>
      <c r="F4835" s="75" t="s">
        <v>537</v>
      </c>
      <c r="G483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3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35" s="77">
        <v>213</v>
      </c>
      <c r="J4835" s="52">
        <v>3.0555599999999998</v>
      </c>
      <c r="K4835" s="53">
        <f>Tabla3[[#This Row],[PRECIOS]]-Tabla3[[#This Row],[PRECIOS]]*10%</f>
        <v>2.7500039999999997</v>
      </c>
      <c r="L4835" s="101"/>
      <c r="M4835" s="54"/>
      <c r="N4835" s="55">
        <f>IFERROR(Tabla3[[#This Row],[PRECIOS]]-Tabla3[[#This Row],[PRECIOS]]*Tabla3[[#This Row],[% PRODUCTO]]," ")</f>
        <v>3.0555599999999998</v>
      </c>
      <c r="O4835" s="54"/>
      <c r="P4835" s="55">
        <f>IFERROR(Tabla3[[#This Row],[OCULTAR2]]-Tabla3[[#This Row],[OCULTAR2]]*Tabla3[[#This Row],[% LÍNEA]]," ")</f>
        <v>3.0555599999999998</v>
      </c>
      <c r="Q4835" s="56">
        <f>IFERROR(Tabla3[[#This Row],[% PRODUCTO]]+Tabla3[[#This Row],[% LÍNEA]]," ")</f>
        <v>0</v>
      </c>
      <c r="R4835" s="53">
        <f>Tabla3[[#This Row],[OCULTAR3]]</f>
        <v>3.0555599999999998</v>
      </c>
      <c r="S4835" s="53">
        <f>Tabla3[[#This Row],[PRECIO SIN %]]-Tabla3[[#This Row],[PRECIO SIN %]]*10%</f>
        <v>2.7500039999999997</v>
      </c>
      <c r="T4835" s="80">
        <f>(Tabla3[[#This Row],[PRECIO CON DESCT.]]-(Tabla3[[#This Row],[PRECIO CON DESCT.]]*$T$6))</f>
        <v>1.7325025199999997</v>
      </c>
      <c r="U4835" s="96"/>
      <c r="V4835" s="94">
        <f>Tabla3[[#This Row],[PRECIO %      en $]]*Tabla3[[#This Row],[PEDIDO ]]</f>
        <v>0</v>
      </c>
      <c r="W4835" s="57">
        <f>Tabla3[[#This Row],[PRECIO CON DESCT.]]*Tabla3[[#This Row],[PEDIDO ]]</f>
        <v>0</v>
      </c>
      <c r="X4835" s="58">
        <f>Tabla3[[#This Row],[PRECIO SIN %]]*Tabla3[[#This Row],[PEDIDO ]]</f>
        <v>0</v>
      </c>
    </row>
    <row r="4836" spans="1:24" ht="33" customHeight="1" x14ac:dyDescent="0.4">
      <c r="A4836" s="124">
        <v>6942189530265</v>
      </c>
      <c r="B4836" s="51" t="s">
        <v>523</v>
      </c>
      <c r="C4836" s="51" t="s">
        <v>72</v>
      </c>
      <c r="D483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36" s="118" t="s">
        <v>5298</v>
      </c>
      <c r="F4836" s="75" t="s">
        <v>537</v>
      </c>
      <c r="G483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3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36" s="77">
        <v>437</v>
      </c>
      <c r="J4836" s="52">
        <v>1.61111</v>
      </c>
      <c r="K4836" s="53">
        <f>Tabla3[[#This Row],[PRECIOS]]-Tabla3[[#This Row],[PRECIOS]]*10%</f>
        <v>1.449999</v>
      </c>
      <c r="L4836" s="101"/>
      <c r="M4836" s="54"/>
      <c r="N4836" s="55">
        <f>IFERROR(Tabla3[[#This Row],[PRECIOS]]-Tabla3[[#This Row],[PRECIOS]]*Tabla3[[#This Row],[% PRODUCTO]]," ")</f>
        <v>1.61111</v>
      </c>
      <c r="O4836" s="54"/>
      <c r="P4836" s="55">
        <f>IFERROR(Tabla3[[#This Row],[OCULTAR2]]-Tabla3[[#This Row],[OCULTAR2]]*Tabla3[[#This Row],[% LÍNEA]]," ")</f>
        <v>1.61111</v>
      </c>
      <c r="Q4836" s="56">
        <f>IFERROR(Tabla3[[#This Row],[% PRODUCTO]]+Tabla3[[#This Row],[% LÍNEA]]," ")</f>
        <v>0</v>
      </c>
      <c r="R4836" s="53">
        <f>Tabla3[[#This Row],[OCULTAR3]]</f>
        <v>1.61111</v>
      </c>
      <c r="S4836" s="53">
        <f>Tabla3[[#This Row],[PRECIO SIN %]]-Tabla3[[#This Row],[PRECIO SIN %]]*10%</f>
        <v>1.449999</v>
      </c>
      <c r="T4836" s="80">
        <f>(Tabla3[[#This Row],[PRECIO CON DESCT.]]-(Tabla3[[#This Row],[PRECIO CON DESCT.]]*$T$6))</f>
        <v>0.91349937000000003</v>
      </c>
      <c r="U4836" s="96"/>
      <c r="V4836" s="94">
        <f>Tabla3[[#This Row],[PRECIO %      en $]]*Tabla3[[#This Row],[PEDIDO ]]</f>
        <v>0</v>
      </c>
      <c r="W4836" s="57">
        <f>Tabla3[[#This Row],[PRECIO CON DESCT.]]*Tabla3[[#This Row],[PEDIDO ]]</f>
        <v>0</v>
      </c>
      <c r="X4836" s="58">
        <f>Tabla3[[#This Row],[PRECIO SIN %]]*Tabla3[[#This Row],[PEDIDO ]]</f>
        <v>0</v>
      </c>
    </row>
    <row r="4837" spans="1:24" ht="33" customHeight="1" x14ac:dyDescent="0.4">
      <c r="A4837" s="124">
        <v>7598008002643</v>
      </c>
      <c r="B4837" s="51" t="s">
        <v>523</v>
      </c>
      <c r="C4837" s="51" t="s">
        <v>134</v>
      </c>
      <c r="D483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37" s="118" t="s">
        <v>5299</v>
      </c>
      <c r="F4837" s="75" t="s">
        <v>537</v>
      </c>
      <c r="G483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3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37" s="77">
        <v>118</v>
      </c>
      <c r="J4837" s="52">
        <v>1.4666699999999999</v>
      </c>
      <c r="K4837" s="53">
        <f>Tabla3[[#This Row],[PRECIOS]]-Tabla3[[#This Row],[PRECIOS]]*10%</f>
        <v>1.3200029999999998</v>
      </c>
      <c r="L4837" s="101"/>
      <c r="M4837" s="54"/>
      <c r="N4837" s="55">
        <f>IFERROR(Tabla3[[#This Row],[PRECIOS]]-Tabla3[[#This Row],[PRECIOS]]*Tabla3[[#This Row],[% PRODUCTO]]," ")</f>
        <v>1.4666699999999999</v>
      </c>
      <c r="O4837" s="54"/>
      <c r="P4837" s="55">
        <f>IFERROR(Tabla3[[#This Row],[OCULTAR2]]-Tabla3[[#This Row],[OCULTAR2]]*Tabla3[[#This Row],[% LÍNEA]]," ")</f>
        <v>1.4666699999999999</v>
      </c>
      <c r="Q4837" s="56">
        <f>IFERROR(Tabla3[[#This Row],[% PRODUCTO]]+Tabla3[[#This Row],[% LÍNEA]]," ")</f>
        <v>0</v>
      </c>
      <c r="R4837" s="53">
        <f>Tabla3[[#This Row],[OCULTAR3]]</f>
        <v>1.4666699999999999</v>
      </c>
      <c r="S4837" s="53">
        <f>Tabla3[[#This Row],[PRECIO SIN %]]-Tabla3[[#This Row],[PRECIO SIN %]]*10%</f>
        <v>1.3200029999999998</v>
      </c>
      <c r="T4837" s="80">
        <f>(Tabla3[[#This Row],[PRECIO CON DESCT.]]-(Tabla3[[#This Row],[PRECIO CON DESCT.]]*$T$6))</f>
        <v>0.83160188999999995</v>
      </c>
      <c r="U4837" s="96"/>
      <c r="V4837" s="94">
        <f>Tabla3[[#This Row],[PRECIO %      en $]]*Tabla3[[#This Row],[PEDIDO ]]</f>
        <v>0</v>
      </c>
      <c r="W4837" s="57">
        <f>Tabla3[[#This Row],[PRECIO CON DESCT.]]*Tabla3[[#This Row],[PEDIDO ]]</f>
        <v>0</v>
      </c>
      <c r="X4837" s="58">
        <f>Tabla3[[#This Row],[PRECIO SIN %]]*Tabla3[[#This Row],[PEDIDO ]]</f>
        <v>0</v>
      </c>
    </row>
    <row r="4838" spans="1:24" ht="33" customHeight="1" x14ac:dyDescent="0.4">
      <c r="A4838" s="124">
        <v>8908009796233</v>
      </c>
      <c r="B4838" s="51" t="s">
        <v>523</v>
      </c>
      <c r="C4838" s="51" t="s">
        <v>128</v>
      </c>
      <c r="D483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38" s="118" t="s">
        <v>5300</v>
      </c>
      <c r="F4838" s="75" t="s">
        <v>537</v>
      </c>
      <c r="G483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3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38" s="77">
        <v>98</v>
      </c>
      <c r="J4838" s="52">
        <v>2.5555599999999998</v>
      </c>
      <c r="K4838" s="53">
        <f>Tabla3[[#This Row],[PRECIOS]]-Tabla3[[#This Row],[PRECIOS]]*10%</f>
        <v>2.3000039999999999</v>
      </c>
      <c r="L4838" s="101"/>
      <c r="M4838" s="54"/>
      <c r="N4838" s="55">
        <f>IFERROR(Tabla3[[#This Row],[PRECIOS]]-Tabla3[[#This Row],[PRECIOS]]*Tabla3[[#This Row],[% PRODUCTO]]," ")</f>
        <v>2.5555599999999998</v>
      </c>
      <c r="O4838" s="54"/>
      <c r="P4838" s="55">
        <f>IFERROR(Tabla3[[#This Row],[OCULTAR2]]-Tabla3[[#This Row],[OCULTAR2]]*Tabla3[[#This Row],[% LÍNEA]]," ")</f>
        <v>2.5555599999999998</v>
      </c>
      <c r="Q4838" s="56">
        <f>IFERROR(Tabla3[[#This Row],[% PRODUCTO]]+Tabla3[[#This Row],[% LÍNEA]]," ")</f>
        <v>0</v>
      </c>
      <c r="R4838" s="53">
        <f>Tabla3[[#This Row],[OCULTAR3]]</f>
        <v>2.5555599999999998</v>
      </c>
      <c r="S4838" s="53">
        <f>Tabla3[[#This Row],[PRECIO SIN %]]-Tabla3[[#This Row],[PRECIO SIN %]]*10%</f>
        <v>2.3000039999999999</v>
      </c>
      <c r="T4838" s="80">
        <f>(Tabla3[[#This Row],[PRECIO CON DESCT.]]-(Tabla3[[#This Row],[PRECIO CON DESCT.]]*$T$6))</f>
        <v>1.4490025200000001</v>
      </c>
      <c r="U4838" s="96"/>
      <c r="V4838" s="94">
        <f>Tabla3[[#This Row],[PRECIO %      en $]]*Tabla3[[#This Row],[PEDIDO ]]</f>
        <v>0</v>
      </c>
      <c r="W4838" s="57">
        <f>Tabla3[[#This Row],[PRECIO CON DESCT.]]*Tabla3[[#This Row],[PEDIDO ]]</f>
        <v>0</v>
      </c>
      <c r="X4838" s="58">
        <f>Tabla3[[#This Row],[PRECIO SIN %]]*Tabla3[[#This Row],[PEDIDO ]]</f>
        <v>0</v>
      </c>
    </row>
    <row r="4839" spans="1:24" ht="33" customHeight="1" x14ac:dyDescent="0.4">
      <c r="A4839" s="124">
        <v>8908020242788</v>
      </c>
      <c r="B4839" s="51" t="s">
        <v>523</v>
      </c>
      <c r="C4839" s="51" t="s">
        <v>206</v>
      </c>
      <c r="D483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39" s="118" t="s">
        <v>5301</v>
      </c>
      <c r="F4839" s="75" t="s">
        <v>537</v>
      </c>
      <c r="G483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3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39" s="77">
        <v>72</v>
      </c>
      <c r="J4839" s="52">
        <v>2.5333299999999999</v>
      </c>
      <c r="K4839" s="53">
        <f>Tabla3[[#This Row],[PRECIOS]]-Tabla3[[#This Row],[PRECIOS]]*10%</f>
        <v>2.2799969999999998</v>
      </c>
      <c r="L4839" s="101"/>
      <c r="M4839" s="54"/>
      <c r="N4839" s="55">
        <f>IFERROR(Tabla3[[#This Row],[PRECIOS]]-Tabla3[[#This Row],[PRECIOS]]*Tabla3[[#This Row],[% PRODUCTO]]," ")</f>
        <v>2.5333299999999999</v>
      </c>
      <c r="O4839" s="54"/>
      <c r="P4839" s="55">
        <f>IFERROR(Tabla3[[#This Row],[OCULTAR2]]-Tabla3[[#This Row],[OCULTAR2]]*Tabla3[[#This Row],[% LÍNEA]]," ")</f>
        <v>2.5333299999999999</v>
      </c>
      <c r="Q4839" s="56">
        <f>IFERROR(Tabla3[[#This Row],[% PRODUCTO]]+Tabla3[[#This Row],[% LÍNEA]]," ")</f>
        <v>0</v>
      </c>
      <c r="R4839" s="53">
        <f>Tabla3[[#This Row],[OCULTAR3]]</f>
        <v>2.5333299999999999</v>
      </c>
      <c r="S4839" s="53">
        <f>Tabla3[[#This Row],[PRECIO SIN %]]-Tabla3[[#This Row],[PRECIO SIN %]]*10%</f>
        <v>2.2799969999999998</v>
      </c>
      <c r="T4839" s="80">
        <f>(Tabla3[[#This Row],[PRECIO CON DESCT.]]-(Tabla3[[#This Row],[PRECIO CON DESCT.]]*$T$6))</f>
        <v>1.4363981099999998</v>
      </c>
      <c r="U4839" s="96"/>
      <c r="V4839" s="94">
        <f>Tabla3[[#This Row],[PRECIO %      en $]]*Tabla3[[#This Row],[PEDIDO ]]</f>
        <v>0</v>
      </c>
      <c r="W4839" s="57">
        <f>Tabla3[[#This Row],[PRECIO CON DESCT.]]*Tabla3[[#This Row],[PEDIDO ]]</f>
        <v>0</v>
      </c>
      <c r="X4839" s="58">
        <f>Tabla3[[#This Row],[PRECIO SIN %]]*Tabla3[[#This Row],[PEDIDO ]]</f>
        <v>0</v>
      </c>
    </row>
    <row r="4840" spans="1:24" ht="33" customHeight="1" x14ac:dyDescent="0.4">
      <c r="A4840" s="124">
        <v>7591585278265</v>
      </c>
      <c r="B4840" s="51" t="s">
        <v>523</v>
      </c>
      <c r="C4840" s="51" t="s">
        <v>104</v>
      </c>
      <c r="D484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40" s="118" t="s">
        <v>5302</v>
      </c>
      <c r="F4840" s="75" t="s">
        <v>537</v>
      </c>
      <c r="G484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4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40" s="77">
        <v>77</v>
      </c>
      <c r="J4840" s="52">
        <v>7.6</v>
      </c>
      <c r="K4840" s="53">
        <f>Tabla3[[#This Row],[PRECIOS]]-Tabla3[[#This Row],[PRECIOS]]*10%</f>
        <v>6.84</v>
      </c>
      <c r="L4840" s="101"/>
      <c r="M4840" s="54"/>
      <c r="N4840" s="55">
        <f>IFERROR(Tabla3[[#This Row],[PRECIOS]]-Tabla3[[#This Row],[PRECIOS]]*Tabla3[[#This Row],[% PRODUCTO]]," ")</f>
        <v>7.6</v>
      </c>
      <c r="O4840" s="54"/>
      <c r="P4840" s="55">
        <f>IFERROR(Tabla3[[#This Row],[OCULTAR2]]-Tabla3[[#This Row],[OCULTAR2]]*Tabla3[[#This Row],[% LÍNEA]]," ")</f>
        <v>7.6</v>
      </c>
      <c r="Q4840" s="56">
        <f>IFERROR(Tabla3[[#This Row],[% PRODUCTO]]+Tabla3[[#This Row],[% LÍNEA]]," ")</f>
        <v>0</v>
      </c>
      <c r="R4840" s="53">
        <f>Tabla3[[#This Row],[OCULTAR3]]</f>
        <v>7.6</v>
      </c>
      <c r="S4840" s="53">
        <f>Tabla3[[#This Row],[PRECIO SIN %]]-Tabla3[[#This Row],[PRECIO SIN %]]*10%</f>
        <v>6.84</v>
      </c>
      <c r="T4840" s="80">
        <f>(Tabla3[[#This Row],[PRECIO CON DESCT.]]-(Tabla3[[#This Row],[PRECIO CON DESCT.]]*$T$6))</f>
        <v>4.3092000000000006</v>
      </c>
      <c r="U4840" s="96"/>
      <c r="V4840" s="94">
        <f>Tabla3[[#This Row],[PRECIO %      en $]]*Tabla3[[#This Row],[PEDIDO ]]</f>
        <v>0</v>
      </c>
      <c r="W4840" s="57">
        <f>Tabla3[[#This Row],[PRECIO CON DESCT.]]*Tabla3[[#This Row],[PEDIDO ]]</f>
        <v>0</v>
      </c>
      <c r="X4840" s="58">
        <f>Tabla3[[#This Row],[PRECIO SIN %]]*Tabla3[[#This Row],[PEDIDO ]]</f>
        <v>0</v>
      </c>
    </row>
    <row r="4841" spans="1:24" ht="33" customHeight="1" x14ac:dyDescent="0.4">
      <c r="A4841" s="124">
        <v>7598176000243</v>
      </c>
      <c r="B4841" s="51" t="s">
        <v>523</v>
      </c>
      <c r="C4841" s="51" t="s">
        <v>168</v>
      </c>
      <c r="D484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41" s="118" t="s">
        <v>5303</v>
      </c>
      <c r="F4841" s="75" t="s">
        <v>537</v>
      </c>
      <c r="G484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4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41" s="77">
        <v>254</v>
      </c>
      <c r="J4841" s="52">
        <v>4.5555599999999998</v>
      </c>
      <c r="K4841" s="53">
        <f>Tabla3[[#This Row],[PRECIOS]]-Tabla3[[#This Row],[PRECIOS]]*10%</f>
        <v>4.1000040000000002</v>
      </c>
      <c r="L4841" s="101"/>
      <c r="M4841" s="54"/>
      <c r="N4841" s="55">
        <f>IFERROR(Tabla3[[#This Row],[PRECIOS]]-Tabla3[[#This Row],[PRECIOS]]*Tabla3[[#This Row],[% PRODUCTO]]," ")</f>
        <v>4.5555599999999998</v>
      </c>
      <c r="O4841" s="54"/>
      <c r="P4841" s="55">
        <f>IFERROR(Tabla3[[#This Row],[OCULTAR2]]-Tabla3[[#This Row],[OCULTAR2]]*Tabla3[[#This Row],[% LÍNEA]]," ")</f>
        <v>4.5555599999999998</v>
      </c>
      <c r="Q4841" s="56">
        <f>IFERROR(Tabla3[[#This Row],[% PRODUCTO]]+Tabla3[[#This Row],[% LÍNEA]]," ")</f>
        <v>0</v>
      </c>
      <c r="R4841" s="53">
        <f>Tabla3[[#This Row],[OCULTAR3]]</f>
        <v>4.5555599999999998</v>
      </c>
      <c r="S4841" s="53">
        <f>Tabla3[[#This Row],[PRECIO SIN %]]-Tabla3[[#This Row],[PRECIO SIN %]]*10%</f>
        <v>4.1000040000000002</v>
      </c>
      <c r="T4841" s="80">
        <f>(Tabla3[[#This Row],[PRECIO CON DESCT.]]-(Tabla3[[#This Row],[PRECIO CON DESCT.]]*$T$6))</f>
        <v>2.58300252</v>
      </c>
      <c r="U4841" s="96"/>
      <c r="V4841" s="94">
        <f>Tabla3[[#This Row],[PRECIO %      en $]]*Tabla3[[#This Row],[PEDIDO ]]</f>
        <v>0</v>
      </c>
      <c r="W4841" s="57">
        <f>Tabla3[[#This Row],[PRECIO CON DESCT.]]*Tabla3[[#This Row],[PEDIDO ]]</f>
        <v>0</v>
      </c>
      <c r="X4841" s="58">
        <f>Tabla3[[#This Row],[PRECIO SIN %]]*Tabla3[[#This Row],[PEDIDO ]]</f>
        <v>0</v>
      </c>
    </row>
    <row r="4842" spans="1:24" ht="33" customHeight="1" x14ac:dyDescent="0.4">
      <c r="A4842" s="124">
        <v>7591020009393</v>
      </c>
      <c r="B4842" s="51" t="s">
        <v>523</v>
      </c>
      <c r="C4842" s="51" t="s">
        <v>101</v>
      </c>
      <c r="D484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42" s="118" t="s">
        <v>5304</v>
      </c>
      <c r="F4842" s="75" t="s">
        <v>537</v>
      </c>
      <c r="G484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4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42" s="77">
        <v>68</v>
      </c>
      <c r="J4842" s="52">
        <v>6.0888900000000001</v>
      </c>
      <c r="K4842" s="53">
        <f>Tabla3[[#This Row],[PRECIOS]]-Tabla3[[#This Row],[PRECIOS]]*10%</f>
        <v>5.4800009999999997</v>
      </c>
      <c r="L4842" s="101"/>
      <c r="M4842" s="54"/>
      <c r="N4842" s="55">
        <f>IFERROR(Tabla3[[#This Row],[PRECIOS]]-Tabla3[[#This Row],[PRECIOS]]*Tabla3[[#This Row],[% PRODUCTO]]," ")</f>
        <v>6.0888900000000001</v>
      </c>
      <c r="O4842" s="54"/>
      <c r="P4842" s="55">
        <f>IFERROR(Tabla3[[#This Row],[OCULTAR2]]-Tabla3[[#This Row],[OCULTAR2]]*Tabla3[[#This Row],[% LÍNEA]]," ")</f>
        <v>6.0888900000000001</v>
      </c>
      <c r="Q4842" s="56">
        <f>IFERROR(Tabla3[[#This Row],[% PRODUCTO]]+Tabla3[[#This Row],[% LÍNEA]]," ")</f>
        <v>0</v>
      </c>
      <c r="R4842" s="53">
        <f>Tabla3[[#This Row],[OCULTAR3]]</f>
        <v>6.0888900000000001</v>
      </c>
      <c r="S4842" s="53">
        <f>Tabla3[[#This Row],[PRECIO SIN %]]-Tabla3[[#This Row],[PRECIO SIN %]]*10%</f>
        <v>5.4800009999999997</v>
      </c>
      <c r="T4842" s="80">
        <f>(Tabla3[[#This Row],[PRECIO CON DESCT.]]-(Tabla3[[#This Row],[PRECIO CON DESCT.]]*$T$6))</f>
        <v>3.4524006299999996</v>
      </c>
      <c r="U4842" s="96"/>
      <c r="V4842" s="94">
        <f>Tabla3[[#This Row],[PRECIO %      en $]]*Tabla3[[#This Row],[PEDIDO ]]</f>
        <v>0</v>
      </c>
      <c r="W4842" s="57">
        <f>Tabla3[[#This Row],[PRECIO CON DESCT.]]*Tabla3[[#This Row],[PEDIDO ]]</f>
        <v>0</v>
      </c>
      <c r="X4842" s="58">
        <f>Tabla3[[#This Row],[PRECIO SIN %]]*Tabla3[[#This Row],[PEDIDO ]]</f>
        <v>0</v>
      </c>
    </row>
    <row r="4843" spans="1:24" ht="33" customHeight="1" x14ac:dyDescent="0.4">
      <c r="A4843" s="124">
        <v>756029628274</v>
      </c>
      <c r="B4843" s="51" t="s">
        <v>523</v>
      </c>
      <c r="C4843" s="51" t="s">
        <v>229</v>
      </c>
      <c r="D484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43" s="118" t="s">
        <v>5305</v>
      </c>
      <c r="F4843" s="75" t="s">
        <v>537</v>
      </c>
      <c r="G484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4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43" s="77">
        <v>11</v>
      </c>
      <c r="J4843" s="52">
        <v>5.11111</v>
      </c>
      <c r="K4843" s="53">
        <f>Tabla3[[#This Row],[PRECIOS]]-Tabla3[[#This Row],[PRECIOS]]*10%</f>
        <v>4.5999990000000004</v>
      </c>
      <c r="L4843" s="101"/>
      <c r="M4843" s="54"/>
      <c r="N4843" s="55">
        <f>IFERROR(Tabla3[[#This Row],[PRECIOS]]-Tabla3[[#This Row],[PRECIOS]]*Tabla3[[#This Row],[% PRODUCTO]]," ")</f>
        <v>5.11111</v>
      </c>
      <c r="O4843" s="54"/>
      <c r="P4843" s="55">
        <f>IFERROR(Tabla3[[#This Row],[OCULTAR2]]-Tabla3[[#This Row],[OCULTAR2]]*Tabla3[[#This Row],[% LÍNEA]]," ")</f>
        <v>5.11111</v>
      </c>
      <c r="Q4843" s="56">
        <f>IFERROR(Tabla3[[#This Row],[% PRODUCTO]]+Tabla3[[#This Row],[% LÍNEA]]," ")</f>
        <v>0</v>
      </c>
      <c r="R4843" s="53">
        <f>Tabla3[[#This Row],[OCULTAR3]]</f>
        <v>5.11111</v>
      </c>
      <c r="S4843" s="53">
        <f>Tabla3[[#This Row],[PRECIO SIN %]]-Tabla3[[#This Row],[PRECIO SIN %]]*10%</f>
        <v>4.5999990000000004</v>
      </c>
      <c r="T4843" s="80">
        <f>(Tabla3[[#This Row],[PRECIO CON DESCT.]]-(Tabla3[[#This Row],[PRECIO CON DESCT.]]*$T$6))</f>
        <v>2.89799937</v>
      </c>
      <c r="U4843" s="96"/>
      <c r="V4843" s="94">
        <f>Tabla3[[#This Row],[PRECIO %      en $]]*Tabla3[[#This Row],[PEDIDO ]]</f>
        <v>0</v>
      </c>
      <c r="W4843" s="57">
        <f>Tabla3[[#This Row],[PRECIO CON DESCT.]]*Tabla3[[#This Row],[PEDIDO ]]</f>
        <v>0</v>
      </c>
      <c r="X4843" s="58">
        <f>Tabla3[[#This Row],[PRECIO SIN %]]*Tabla3[[#This Row],[PEDIDO ]]</f>
        <v>0</v>
      </c>
    </row>
    <row r="4844" spans="1:24" ht="33" customHeight="1" x14ac:dyDescent="0.4">
      <c r="A4844" s="124">
        <v>7598176000786</v>
      </c>
      <c r="B4844" s="51" t="s">
        <v>523</v>
      </c>
      <c r="C4844" s="51" t="s">
        <v>168</v>
      </c>
      <c r="D484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44" s="118" t="s">
        <v>5306</v>
      </c>
      <c r="F4844" s="75" t="s">
        <v>537</v>
      </c>
      <c r="G484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4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44" s="77">
        <v>142</v>
      </c>
      <c r="J4844" s="52">
        <v>7.88889</v>
      </c>
      <c r="K4844" s="53">
        <f>Tabla3[[#This Row],[PRECIOS]]-Tabla3[[#This Row],[PRECIOS]]*10%</f>
        <v>7.1000009999999998</v>
      </c>
      <c r="L4844" s="101"/>
      <c r="M4844" s="54"/>
      <c r="N4844" s="55">
        <f>IFERROR(Tabla3[[#This Row],[PRECIOS]]-Tabla3[[#This Row],[PRECIOS]]*Tabla3[[#This Row],[% PRODUCTO]]," ")</f>
        <v>7.88889</v>
      </c>
      <c r="O4844" s="54"/>
      <c r="P4844" s="55">
        <f>IFERROR(Tabla3[[#This Row],[OCULTAR2]]-Tabla3[[#This Row],[OCULTAR2]]*Tabla3[[#This Row],[% LÍNEA]]," ")</f>
        <v>7.88889</v>
      </c>
      <c r="Q4844" s="56">
        <f>IFERROR(Tabla3[[#This Row],[% PRODUCTO]]+Tabla3[[#This Row],[% LÍNEA]]," ")</f>
        <v>0</v>
      </c>
      <c r="R4844" s="53">
        <f>Tabla3[[#This Row],[OCULTAR3]]</f>
        <v>7.88889</v>
      </c>
      <c r="S4844" s="53">
        <f>Tabla3[[#This Row],[PRECIO SIN %]]-Tabla3[[#This Row],[PRECIO SIN %]]*10%</f>
        <v>7.1000009999999998</v>
      </c>
      <c r="T4844" s="80">
        <f>(Tabla3[[#This Row],[PRECIO CON DESCT.]]-(Tabla3[[#This Row],[PRECIO CON DESCT.]]*$T$6))</f>
        <v>4.4730006299999996</v>
      </c>
      <c r="U4844" s="96"/>
      <c r="V4844" s="94">
        <f>Tabla3[[#This Row],[PRECIO %      en $]]*Tabla3[[#This Row],[PEDIDO ]]</f>
        <v>0</v>
      </c>
      <c r="W4844" s="57">
        <f>Tabla3[[#This Row],[PRECIO CON DESCT.]]*Tabla3[[#This Row],[PEDIDO ]]</f>
        <v>0</v>
      </c>
      <c r="X4844" s="58">
        <f>Tabla3[[#This Row],[PRECIO SIN %]]*Tabla3[[#This Row],[PEDIDO ]]</f>
        <v>0</v>
      </c>
    </row>
    <row r="4845" spans="1:24" ht="33" customHeight="1" x14ac:dyDescent="0.4">
      <c r="A4845" s="124">
        <v>7591020080750</v>
      </c>
      <c r="B4845" s="51" t="s">
        <v>523</v>
      </c>
      <c r="C4845" s="51" t="s">
        <v>196</v>
      </c>
      <c r="D484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45" s="118" t="s">
        <v>5307</v>
      </c>
      <c r="F4845" s="75" t="s">
        <v>537</v>
      </c>
      <c r="G484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4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45" s="77">
        <v>17</v>
      </c>
      <c r="J4845" s="52">
        <v>6.8111100000000002</v>
      </c>
      <c r="K4845" s="53">
        <f>Tabla3[[#This Row],[PRECIOS]]-Tabla3[[#This Row],[PRECIOS]]*10%</f>
        <v>6.1299989999999998</v>
      </c>
      <c r="L4845" s="101"/>
      <c r="M4845" s="54"/>
      <c r="N4845" s="55">
        <f>IFERROR(Tabla3[[#This Row],[PRECIOS]]-Tabla3[[#This Row],[PRECIOS]]*Tabla3[[#This Row],[% PRODUCTO]]," ")</f>
        <v>6.8111100000000002</v>
      </c>
      <c r="O4845" s="54"/>
      <c r="P4845" s="55">
        <f>IFERROR(Tabla3[[#This Row],[OCULTAR2]]-Tabla3[[#This Row],[OCULTAR2]]*Tabla3[[#This Row],[% LÍNEA]]," ")</f>
        <v>6.8111100000000002</v>
      </c>
      <c r="Q4845" s="56">
        <f>IFERROR(Tabla3[[#This Row],[% PRODUCTO]]+Tabla3[[#This Row],[% LÍNEA]]," ")</f>
        <v>0</v>
      </c>
      <c r="R4845" s="53">
        <f>Tabla3[[#This Row],[OCULTAR3]]</f>
        <v>6.8111100000000002</v>
      </c>
      <c r="S4845" s="53">
        <f>Tabla3[[#This Row],[PRECIO SIN %]]-Tabla3[[#This Row],[PRECIO SIN %]]*10%</f>
        <v>6.1299989999999998</v>
      </c>
      <c r="T4845" s="80">
        <f>(Tabla3[[#This Row],[PRECIO CON DESCT.]]-(Tabla3[[#This Row],[PRECIO CON DESCT.]]*$T$6))</f>
        <v>3.8618993699999997</v>
      </c>
      <c r="U4845" s="96"/>
      <c r="V4845" s="94">
        <f>Tabla3[[#This Row],[PRECIO %      en $]]*Tabla3[[#This Row],[PEDIDO ]]</f>
        <v>0</v>
      </c>
      <c r="W4845" s="57">
        <f>Tabla3[[#This Row],[PRECIO CON DESCT.]]*Tabla3[[#This Row],[PEDIDO ]]</f>
        <v>0</v>
      </c>
      <c r="X4845" s="58">
        <f>Tabla3[[#This Row],[PRECIO SIN %]]*Tabla3[[#This Row],[PEDIDO ]]</f>
        <v>0</v>
      </c>
    </row>
    <row r="4846" spans="1:24" ht="33" customHeight="1" x14ac:dyDescent="0.4">
      <c r="A4846" s="124">
        <v>7800061205207</v>
      </c>
      <c r="B4846" s="51" t="s">
        <v>523</v>
      </c>
      <c r="C4846" s="51" t="s">
        <v>71</v>
      </c>
      <c r="D484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46" s="118" t="s">
        <v>5308</v>
      </c>
      <c r="F4846" s="75" t="s">
        <v>537</v>
      </c>
      <c r="G484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4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46" s="77">
        <v>209</v>
      </c>
      <c r="J4846" s="52">
        <v>4.88889</v>
      </c>
      <c r="K4846" s="53">
        <f>Tabla3[[#This Row],[PRECIOS]]-Tabla3[[#This Row],[PRECIOS]]*10%</f>
        <v>4.4000009999999996</v>
      </c>
      <c r="L4846" s="101"/>
      <c r="M4846" s="54"/>
      <c r="N4846" s="55">
        <f>IFERROR(Tabla3[[#This Row],[PRECIOS]]-Tabla3[[#This Row],[PRECIOS]]*Tabla3[[#This Row],[% PRODUCTO]]," ")</f>
        <v>4.88889</v>
      </c>
      <c r="O4846" s="54"/>
      <c r="P4846" s="55">
        <f>IFERROR(Tabla3[[#This Row],[OCULTAR2]]-Tabla3[[#This Row],[OCULTAR2]]*Tabla3[[#This Row],[% LÍNEA]]," ")</f>
        <v>4.88889</v>
      </c>
      <c r="Q4846" s="56">
        <f>IFERROR(Tabla3[[#This Row],[% PRODUCTO]]+Tabla3[[#This Row],[% LÍNEA]]," ")</f>
        <v>0</v>
      </c>
      <c r="R4846" s="53">
        <f>Tabla3[[#This Row],[OCULTAR3]]</f>
        <v>4.88889</v>
      </c>
      <c r="S4846" s="53">
        <f>Tabla3[[#This Row],[PRECIO SIN %]]-Tabla3[[#This Row],[PRECIO SIN %]]*10%</f>
        <v>4.4000009999999996</v>
      </c>
      <c r="T4846" s="80">
        <f>(Tabla3[[#This Row],[PRECIO CON DESCT.]]-(Tabla3[[#This Row],[PRECIO CON DESCT.]]*$T$6))</f>
        <v>2.77200063</v>
      </c>
      <c r="U4846" s="96"/>
      <c r="V4846" s="94">
        <f>Tabla3[[#This Row],[PRECIO %      en $]]*Tabla3[[#This Row],[PEDIDO ]]</f>
        <v>0</v>
      </c>
      <c r="W4846" s="57">
        <f>Tabla3[[#This Row],[PRECIO CON DESCT.]]*Tabla3[[#This Row],[PEDIDO ]]</f>
        <v>0</v>
      </c>
      <c r="X4846" s="58">
        <f>Tabla3[[#This Row],[PRECIO SIN %]]*Tabla3[[#This Row],[PEDIDO ]]</f>
        <v>0</v>
      </c>
    </row>
    <row r="4847" spans="1:24" ht="33" customHeight="1" x14ac:dyDescent="0.4">
      <c r="A4847" s="124">
        <v>8906112611320</v>
      </c>
      <c r="B4847" s="51" t="s">
        <v>523</v>
      </c>
      <c r="C4847" s="51" t="s">
        <v>57</v>
      </c>
      <c r="D484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47" s="118" t="s">
        <v>5309</v>
      </c>
      <c r="F4847" s="75" t="s">
        <v>537</v>
      </c>
      <c r="G484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4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47" s="77">
        <v>656</v>
      </c>
      <c r="J4847" s="52">
        <v>1.5555600000000001</v>
      </c>
      <c r="K4847" s="53">
        <f>Tabla3[[#This Row],[PRECIOS]]-Tabla3[[#This Row],[PRECIOS]]*10%</f>
        <v>1.400004</v>
      </c>
      <c r="L4847" s="101"/>
      <c r="M4847" s="54"/>
      <c r="N4847" s="55">
        <f>IFERROR(Tabla3[[#This Row],[PRECIOS]]-Tabla3[[#This Row],[PRECIOS]]*Tabla3[[#This Row],[% PRODUCTO]]," ")</f>
        <v>1.5555600000000001</v>
      </c>
      <c r="O4847" s="54"/>
      <c r="P4847" s="55">
        <f>IFERROR(Tabla3[[#This Row],[OCULTAR2]]-Tabla3[[#This Row],[OCULTAR2]]*Tabla3[[#This Row],[% LÍNEA]]," ")</f>
        <v>1.5555600000000001</v>
      </c>
      <c r="Q4847" s="56">
        <f>IFERROR(Tabla3[[#This Row],[% PRODUCTO]]+Tabla3[[#This Row],[% LÍNEA]]," ")</f>
        <v>0</v>
      </c>
      <c r="R4847" s="53">
        <f>Tabla3[[#This Row],[OCULTAR3]]</f>
        <v>1.5555600000000001</v>
      </c>
      <c r="S4847" s="53">
        <f>Tabla3[[#This Row],[PRECIO SIN %]]-Tabla3[[#This Row],[PRECIO SIN %]]*10%</f>
        <v>1.400004</v>
      </c>
      <c r="T4847" s="80">
        <f>(Tabla3[[#This Row],[PRECIO CON DESCT.]]-(Tabla3[[#This Row],[PRECIO CON DESCT.]]*$T$6))</f>
        <v>0.88200252000000001</v>
      </c>
      <c r="U4847" s="96"/>
      <c r="V4847" s="94">
        <f>Tabla3[[#This Row],[PRECIO %      en $]]*Tabla3[[#This Row],[PEDIDO ]]</f>
        <v>0</v>
      </c>
      <c r="W4847" s="57">
        <f>Tabla3[[#This Row],[PRECIO CON DESCT.]]*Tabla3[[#This Row],[PEDIDO ]]</f>
        <v>0</v>
      </c>
      <c r="X4847" s="58">
        <f>Tabla3[[#This Row],[PRECIO SIN %]]*Tabla3[[#This Row],[PEDIDO ]]</f>
        <v>0</v>
      </c>
    </row>
    <row r="4848" spans="1:24" ht="33" customHeight="1" x14ac:dyDescent="0.4">
      <c r="A4848" s="124">
        <v>8904180217666</v>
      </c>
      <c r="B4848" s="51" t="s">
        <v>523</v>
      </c>
      <c r="C4848" s="51" t="s">
        <v>133</v>
      </c>
      <c r="D484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48" s="118" t="s">
        <v>5310</v>
      </c>
      <c r="F4848" s="75" t="s">
        <v>537</v>
      </c>
      <c r="G484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4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48" s="77">
        <v>164</v>
      </c>
      <c r="J4848" s="52">
        <v>2.01111</v>
      </c>
      <c r="K4848" s="53">
        <f>Tabla3[[#This Row],[PRECIOS]]-Tabla3[[#This Row],[PRECIOS]]*10%</f>
        <v>1.8099989999999999</v>
      </c>
      <c r="L4848" s="101"/>
      <c r="M4848" s="54"/>
      <c r="N4848" s="55">
        <f>IFERROR(Tabla3[[#This Row],[PRECIOS]]-Tabla3[[#This Row],[PRECIOS]]*Tabla3[[#This Row],[% PRODUCTO]]," ")</f>
        <v>2.01111</v>
      </c>
      <c r="O4848" s="54"/>
      <c r="P4848" s="55">
        <f>IFERROR(Tabla3[[#This Row],[OCULTAR2]]-Tabla3[[#This Row],[OCULTAR2]]*Tabla3[[#This Row],[% LÍNEA]]," ")</f>
        <v>2.01111</v>
      </c>
      <c r="Q4848" s="56">
        <f>IFERROR(Tabla3[[#This Row],[% PRODUCTO]]+Tabla3[[#This Row],[% LÍNEA]]," ")</f>
        <v>0</v>
      </c>
      <c r="R4848" s="53">
        <f>Tabla3[[#This Row],[OCULTAR3]]</f>
        <v>2.01111</v>
      </c>
      <c r="S4848" s="53">
        <f>Tabla3[[#This Row],[PRECIO SIN %]]-Tabla3[[#This Row],[PRECIO SIN %]]*10%</f>
        <v>1.8099989999999999</v>
      </c>
      <c r="T4848" s="80">
        <f>(Tabla3[[#This Row],[PRECIO CON DESCT.]]-(Tabla3[[#This Row],[PRECIO CON DESCT.]]*$T$6))</f>
        <v>1.1402993699999999</v>
      </c>
      <c r="U4848" s="96"/>
      <c r="V4848" s="94">
        <f>Tabla3[[#This Row],[PRECIO %      en $]]*Tabla3[[#This Row],[PEDIDO ]]</f>
        <v>0</v>
      </c>
      <c r="W4848" s="57">
        <f>Tabla3[[#This Row],[PRECIO CON DESCT.]]*Tabla3[[#This Row],[PEDIDO ]]</f>
        <v>0</v>
      </c>
      <c r="X4848" s="58">
        <f>Tabla3[[#This Row],[PRECIO SIN %]]*Tabla3[[#This Row],[PEDIDO ]]</f>
        <v>0</v>
      </c>
    </row>
    <row r="4849" spans="1:24" ht="33" customHeight="1" x14ac:dyDescent="0.4">
      <c r="A4849" s="124">
        <v>7707236127480</v>
      </c>
      <c r="B4849" s="51" t="s">
        <v>523</v>
      </c>
      <c r="C4849" s="51" t="s">
        <v>55</v>
      </c>
      <c r="D484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49" s="118" t="s">
        <v>5311</v>
      </c>
      <c r="F4849" s="75" t="s">
        <v>537</v>
      </c>
      <c r="G484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4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49" s="77">
        <v>318</v>
      </c>
      <c r="J4849" s="52">
        <v>2.4777800000000001</v>
      </c>
      <c r="K4849" s="53">
        <f>Tabla3[[#This Row],[PRECIOS]]-Tabla3[[#This Row],[PRECIOS]]*10%</f>
        <v>2.2300020000000003</v>
      </c>
      <c r="L4849" s="101"/>
      <c r="M4849" s="54"/>
      <c r="N4849" s="55">
        <f>IFERROR(Tabla3[[#This Row],[PRECIOS]]-Tabla3[[#This Row],[PRECIOS]]*Tabla3[[#This Row],[% PRODUCTO]]," ")</f>
        <v>2.4777800000000001</v>
      </c>
      <c r="O4849" s="54"/>
      <c r="P4849" s="55">
        <f>IFERROR(Tabla3[[#This Row],[OCULTAR2]]-Tabla3[[#This Row],[OCULTAR2]]*Tabla3[[#This Row],[% LÍNEA]]," ")</f>
        <v>2.4777800000000001</v>
      </c>
      <c r="Q4849" s="56">
        <f>IFERROR(Tabla3[[#This Row],[% PRODUCTO]]+Tabla3[[#This Row],[% LÍNEA]]," ")</f>
        <v>0</v>
      </c>
      <c r="R4849" s="53">
        <f>Tabla3[[#This Row],[OCULTAR3]]</f>
        <v>2.4777800000000001</v>
      </c>
      <c r="S4849" s="53">
        <f>Tabla3[[#This Row],[PRECIO SIN %]]-Tabla3[[#This Row],[PRECIO SIN %]]*10%</f>
        <v>2.2300020000000003</v>
      </c>
      <c r="T4849" s="80">
        <f>(Tabla3[[#This Row],[PRECIO CON DESCT.]]-(Tabla3[[#This Row],[PRECIO CON DESCT.]]*$T$6))</f>
        <v>1.4049012600000002</v>
      </c>
      <c r="U4849" s="96"/>
      <c r="V4849" s="94">
        <f>Tabla3[[#This Row],[PRECIO %      en $]]*Tabla3[[#This Row],[PEDIDO ]]</f>
        <v>0</v>
      </c>
      <c r="W4849" s="57">
        <f>Tabla3[[#This Row],[PRECIO CON DESCT.]]*Tabla3[[#This Row],[PEDIDO ]]</f>
        <v>0</v>
      </c>
      <c r="X4849" s="58">
        <f>Tabla3[[#This Row],[PRECIO SIN %]]*Tabla3[[#This Row],[PEDIDO ]]</f>
        <v>0</v>
      </c>
    </row>
    <row r="4850" spans="1:24" ht="33" customHeight="1" x14ac:dyDescent="0.4">
      <c r="A4850" s="124">
        <v>7598455000407</v>
      </c>
      <c r="B4850" s="51" t="s">
        <v>523</v>
      </c>
      <c r="C4850" s="51" t="s">
        <v>58</v>
      </c>
      <c r="D485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>🔊</v>
      </c>
      <c r="E4850" s="118" t="s">
        <v>5312</v>
      </c>
      <c r="F4850" s="75" t="s">
        <v>537</v>
      </c>
      <c r="G485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5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50" s="77">
        <v>1175</v>
      </c>
      <c r="J4850" s="52">
        <v>4.2777799999999999</v>
      </c>
      <c r="K4850" s="53">
        <f>Tabla3[[#This Row],[PRECIOS]]-Tabla3[[#This Row],[PRECIOS]]*10%</f>
        <v>3.8500019999999999</v>
      </c>
      <c r="L4850" s="101"/>
      <c r="M4850" s="54"/>
      <c r="N4850" s="55">
        <f>IFERROR(Tabla3[[#This Row],[PRECIOS]]-Tabla3[[#This Row],[PRECIOS]]*Tabla3[[#This Row],[% PRODUCTO]]," ")</f>
        <v>4.2777799999999999</v>
      </c>
      <c r="O4850" s="54"/>
      <c r="P4850" s="55">
        <f>IFERROR(Tabla3[[#This Row],[OCULTAR2]]-Tabla3[[#This Row],[OCULTAR2]]*Tabla3[[#This Row],[% LÍNEA]]," ")</f>
        <v>4.2777799999999999</v>
      </c>
      <c r="Q4850" s="56">
        <f>IFERROR(Tabla3[[#This Row],[% PRODUCTO]]+Tabla3[[#This Row],[% LÍNEA]]," ")</f>
        <v>0</v>
      </c>
      <c r="R4850" s="53">
        <f>Tabla3[[#This Row],[OCULTAR3]]</f>
        <v>4.2777799999999999</v>
      </c>
      <c r="S4850" s="53">
        <f>Tabla3[[#This Row],[PRECIO SIN %]]-Tabla3[[#This Row],[PRECIO SIN %]]*10%</f>
        <v>3.8500019999999999</v>
      </c>
      <c r="T4850" s="80">
        <f>(Tabla3[[#This Row],[PRECIO CON DESCT.]]-(Tabla3[[#This Row],[PRECIO CON DESCT.]]*$T$6))</f>
        <v>2.4255012599999999</v>
      </c>
      <c r="U4850" s="96"/>
      <c r="V4850" s="94">
        <f>Tabla3[[#This Row],[PRECIO %      en $]]*Tabla3[[#This Row],[PEDIDO ]]</f>
        <v>0</v>
      </c>
      <c r="W4850" s="57">
        <f>Tabla3[[#This Row],[PRECIO CON DESCT.]]*Tabla3[[#This Row],[PEDIDO ]]</f>
        <v>0</v>
      </c>
      <c r="X4850" s="58">
        <f>Tabla3[[#This Row],[PRECIO SIN %]]*Tabla3[[#This Row],[PEDIDO ]]</f>
        <v>0</v>
      </c>
    </row>
    <row r="4851" spans="1:24" ht="33" customHeight="1" x14ac:dyDescent="0.4">
      <c r="A4851" s="124">
        <v>8906112611580</v>
      </c>
      <c r="B4851" s="51" t="s">
        <v>523</v>
      </c>
      <c r="C4851" s="51" t="s">
        <v>57</v>
      </c>
      <c r="D485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51" s="118" t="s">
        <v>5313</v>
      </c>
      <c r="F4851" s="75" t="s">
        <v>537</v>
      </c>
      <c r="G485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5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51" s="77">
        <v>762</v>
      </c>
      <c r="J4851" s="52">
        <v>5.1333299999999999</v>
      </c>
      <c r="K4851" s="53">
        <f>Tabla3[[#This Row],[PRECIOS]]-Tabla3[[#This Row],[PRECIOS]]*10%</f>
        <v>4.6199969999999997</v>
      </c>
      <c r="L4851" s="101"/>
      <c r="M4851" s="54"/>
      <c r="N4851" s="55">
        <f>IFERROR(Tabla3[[#This Row],[PRECIOS]]-Tabla3[[#This Row],[PRECIOS]]*Tabla3[[#This Row],[% PRODUCTO]]," ")</f>
        <v>5.1333299999999999</v>
      </c>
      <c r="O4851" s="54"/>
      <c r="P4851" s="55">
        <f>IFERROR(Tabla3[[#This Row],[OCULTAR2]]-Tabla3[[#This Row],[OCULTAR2]]*Tabla3[[#This Row],[% LÍNEA]]," ")</f>
        <v>5.1333299999999999</v>
      </c>
      <c r="Q4851" s="56">
        <f>IFERROR(Tabla3[[#This Row],[% PRODUCTO]]+Tabla3[[#This Row],[% LÍNEA]]," ")</f>
        <v>0</v>
      </c>
      <c r="R4851" s="53">
        <f>Tabla3[[#This Row],[OCULTAR3]]</f>
        <v>5.1333299999999999</v>
      </c>
      <c r="S4851" s="53">
        <f>Tabla3[[#This Row],[PRECIO SIN %]]-Tabla3[[#This Row],[PRECIO SIN %]]*10%</f>
        <v>4.6199969999999997</v>
      </c>
      <c r="T4851" s="80">
        <f>(Tabla3[[#This Row],[PRECIO CON DESCT.]]-(Tabla3[[#This Row],[PRECIO CON DESCT.]]*$T$6))</f>
        <v>2.9105981099999996</v>
      </c>
      <c r="U4851" s="96"/>
      <c r="V4851" s="94">
        <f>Tabla3[[#This Row],[PRECIO %      en $]]*Tabla3[[#This Row],[PEDIDO ]]</f>
        <v>0</v>
      </c>
      <c r="W4851" s="57">
        <f>Tabla3[[#This Row],[PRECIO CON DESCT.]]*Tabla3[[#This Row],[PEDIDO ]]</f>
        <v>0</v>
      </c>
      <c r="X4851" s="58">
        <f>Tabla3[[#This Row],[PRECIO SIN %]]*Tabla3[[#This Row],[PEDIDO ]]</f>
        <v>0</v>
      </c>
    </row>
    <row r="4852" spans="1:24" ht="33" customHeight="1" x14ac:dyDescent="0.4">
      <c r="A4852" s="124">
        <v>7707236127503</v>
      </c>
      <c r="B4852" s="51" t="s">
        <v>523</v>
      </c>
      <c r="C4852" s="51" t="s">
        <v>55</v>
      </c>
      <c r="D485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52" s="118" t="s">
        <v>5314</v>
      </c>
      <c r="F4852" s="75" t="s">
        <v>537</v>
      </c>
      <c r="G485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5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52" s="77">
        <v>1371</v>
      </c>
      <c r="J4852" s="52">
        <v>5.3222199999999997</v>
      </c>
      <c r="K4852" s="53">
        <f>Tabla3[[#This Row],[PRECIOS]]-Tabla3[[#This Row],[PRECIOS]]*10%</f>
        <v>4.7899979999999998</v>
      </c>
      <c r="L4852" s="101"/>
      <c r="M4852" s="54"/>
      <c r="N4852" s="55">
        <f>IFERROR(Tabla3[[#This Row],[PRECIOS]]-Tabla3[[#This Row],[PRECIOS]]*Tabla3[[#This Row],[% PRODUCTO]]," ")</f>
        <v>5.3222199999999997</v>
      </c>
      <c r="O4852" s="54"/>
      <c r="P4852" s="55">
        <f>IFERROR(Tabla3[[#This Row],[OCULTAR2]]-Tabla3[[#This Row],[OCULTAR2]]*Tabla3[[#This Row],[% LÍNEA]]," ")</f>
        <v>5.3222199999999997</v>
      </c>
      <c r="Q4852" s="56">
        <f>IFERROR(Tabla3[[#This Row],[% PRODUCTO]]+Tabla3[[#This Row],[% LÍNEA]]," ")</f>
        <v>0</v>
      </c>
      <c r="R4852" s="53">
        <f>Tabla3[[#This Row],[OCULTAR3]]</f>
        <v>5.3222199999999997</v>
      </c>
      <c r="S4852" s="53">
        <f>Tabla3[[#This Row],[PRECIO SIN %]]-Tabla3[[#This Row],[PRECIO SIN %]]*10%</f>
        <v>4.7899979999999998</v>
      </c>
      <c r="T4852" s="80">
        <f>(Tabla3[[#This Row],[PRECIO CON DESCT.]]-(Tabla3[[#This Row],[PRECIO CON DESCT.]]*$T$6))</f>
        <v>3.0176987400000002</v>
      </c>
      <c r="U4852" s="96"/>
      <c r="V4852" s="94">
        <f>Tabla3[[#This Row],[PRECIO %      en $]]*Tabla3[[#This Row],[PEDIDO ]]</f>
        <v>0</v>
      </c>
      <c r="W4852" s="57">
        <f>Tabla3[[#This Row],[PRECIO CON DESCT.]]*Tabla3[[#This Row],[PEDIDO ]]</f>
        <v>0</v>
      </c>
      <c r="X4852" s="58">
        <f>Tabla3[[#This Row],[PRECIO SIN %]]*Tabla3[[#This Row],[PEDIDO ]]</f>
        <v>0</v>
      </c>
    </row>
    <row r="4853" spans="1:24" ht="33" customHeight="1" x14ac:dyDescent="0.4">
      <c r="A4853" s="124">
        <v>7592889000811</v>
      </c>
      <c r="B4853" s="51" t="s">
        <v>523</v>
      </c>
      <c r="C4853" s="51" t="s">
        <v>113</v>
      </c>
      <c r="D485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53" s="118" t="s">
        <v>5315</v>
      </c>
      <c r="F4853" s="75" t="s">
        <v>537</v>
      </c>
      <c r="G485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5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53" s="77">
        <v>11</v>
      </c>
      <c r="J4853" s="52">
        <v>7.4555600000000002</v>
      </c>
      <c r="K4853" s="53">
        <f>Tabla3[[#This Row],[PRECIOS]]-Tabla3[[#This Row],[PRECIOS]]*10%</f>
        <v>6.7100039999999996</v>
      </c>
      <c r="L4853" s="101"/>
      <c r="M4853" s="54"/>
      <c r="N4853" s="55">
        <f>IFERROR(Tabla3[[#This Row],[PRECIOS]]-Tabla3[[#This Row],[PRECIOS]]*Tabla3[[#This Row],[% PRODUCTO]]," ")</f>
        <v>7.4555600000000002</v>
      </c>
      <c r="O4853" s="54"/>
      <c r="P4853" s="55">
        <f>IFERROR(Tabla3[[#This Row],[OCULTAR2]]-Tabla3[[#This Row],[OCULTAR2]]*Tabla3[[#This Row],[% LÍNEA]]," ")</f>
        <v>7.4555600000000002</v>
      </c>
      <c r="Q4853" s="56">
        <f>IFERROR(Tabla3[[#This Row],[% PRODUCTO]]+Tabla3[[#This Row],[% LÍNEA]]," ")</f>
        <v>0</v>
      </c>
      <c r="R4853" s="53">
        <f>Tabla3[[#This Row],[OCULTAR3]]</f>
        <v>7.4555600000000002</v>
      </c>
      <c r="S4853" s="53">
        <f>Tabla3[[#This Row],[PRECIO SIN %]]-Tabla3[[#This Row],[PRECIO SIN %]]*10%</f>
        <v>6.7100039999999996</v>
      </c>
      <c r="T4853" s="80">
        <f>(Tabla3[[#This Row],[PRECIO CON DESCT.]]-(Tabla3[[#This Row],[PRECIO CON DESCT.]]*$T$6))</f>
        <v>4.2273025200000003</v>
      </c>
      <c r="U4853" s="96"/>
      <c r="V4853" s="94">
        <f>Tabla3[[#This Row],[PRECIO %      en $]]*Tabla3[[#This Row],[PEDIDO ]]</f>
        <v>0</v>
      </c>
      <c r="W4853" s="57">
        <f>Tabla3[[#This Row],[PRECIO CON DESCT.]]*Tabla3[[#This Row],[PEDIDO ]]</f>
        <v>0</v>
      </c>
      <c r="X4853" s="58">
        <f>Tabla3[[#This Row],[PRECIO SIN %]]*Tabla3[[#This Row],[PEDIDO ]]</f>
        <v>0</v>
      </c>
    </row>
    <row r="4854" spans="1:24" ht="33" customHeight="1" x14ac:dyDescent="0.4">
      <c r="A4854" s="124">
        <v>7591020009362</v>
      </c>
      <c r="B4854" s="51" t="s">
        <v>523</v>
      </c>
      <c r="C4854" s="51" t="s">
        <v>196</v>
      </c>
      <c r="D485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54" s="118" t="s">
        <v>5316</v>
      </c>
      <c r="F4854" s="75" t="s">
        <v>537</v>
      </c>
      <c r="G485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5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54" s="77">
        <v>5</v>
      </c>
      <c r="J4854" s="52">
        <v>17.7</v>
      </c>
      <c r="K4854" s="53">
        <f>Tabla3[[#This Row],[PRECIOS]]-Tabla3[[#This Row],[PRECIOS]]*10%</f>
        <v>15.93</v>
      </c>
      <c r="L4854" s="101"/>
      <c r="M4854" s="54"/>
      <c r="N4854" s="55">
        <f>IFERROR(Tabla3[[#This Row],[PRECIOS]]-Tabla3[[#This Row],[PRECIOS]]*Tabla3[[#This Row],[% PRODUCTO]]," ")</f>
        <v>17.7</v>
      </c>
      <c r="O4854" s="54"/>
      <c r="P4854" s="55">
        <f>IFERROR(Tabla3[[#This Row],[OCULTAR2]]-Tabla3[[#This Row],[OCULTAR2]]*Tabla3[[#This Row],[% LÍNEA]]," ")</f>
        <v>17.7</v>
      </c>
      <c r="Q4854" s="56">
        <f>IFERROR(Tabla3[[#This Row],[% PRODUCTO]]+Tabla3[[#This Row],[% LÍNEA]]," ")</f>
        <v>0</v>
      </c>
      <c r="R4854" s="53">
        <f>Tabla3[[#This Row],[OCULTAR3]]</f>
        <v>17.7</v>
      </c>
      <c r="S4854" s="53">
        <f>Tabla3[[#This Row],[PRECIO SIN %]]-Tabla3[[#This Row],[PRECIO SIN %]]*10%</f>
        <v>15.93</v>
      </c>
      <c r="T4854" s="80">
        <f>(Tabla3[[#This Row],[PRECIO CON DESCT.]]-(Tabla3[[#This Row],[PRECIO CON DESCT.]]*$T$6))</f>
        <v>10.0359</v>
      </c>
      <c r="U4854" s="96"/>
      <c r="V4854" s="94">
        <f>Tabla3[[#This Row],[PRECIO %      en $]]*Tabla3[[#This Row],[PEDIDO ]]</f>
        <v>0</v>
      </c>
      <c r="W4854" s="57">
        <f>Tabla3[[#This Row],[PRECIO CON DESCT.]]*Tabla3[[#This Row],[PEDIDO ]]</f>
        <v>0</v>
      </c>
      <c r="X4854" s="58">
        <f>Tabla3[[#This Row],[PRECIO SIN %]]*Tabla3[[#This Row],[PEDIDO ]]</f>
        <v>0</v>
      </c>
    </row>
    <row r="4855" spans="1:24" ht="33" customHeight="1" x14ac:dyDescent="0.4">
      <c r="A4855" s="124">
        <v>7592889000804</v>
      </c>
      <c r="B4855" s="51" t="s">
        <v>523</v>
      </c>
      <c r="C4855" s="51" t="s">
        <v>113</v>
      </c>
      <c r="D4855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55" s="118" t="s">
        <v>5317</v>
      </c>
      <c r="F4855" s="75" t="s">
        <v>537</v>
      </c>
      <c r="G4855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55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55" s="77">
        <v>17</v>
      </c>
      <c r="J4855" s="52">
        <v>4.8</v>
      </c>
      <c r="K4855" s="53">
        <f>Tabla3[[#This Row],[PRECIOS]]-Tabla3[[#This Row],[PRECIOS]]*10%</f>
        <v>4.32</v>
      </c>
      <c r="L4855" s="101"/>
      <c r="M4855" s="54"/>
      <c r="N4855" s="55">
        <f>IFERROR(Tabla3[[#This Row],[PRECIOS]]-Tabla3[[#This Row],[PRECIOS]]*Tabla3[[#This Row],[% PRODUCTO]]," ")</f>
        <v>4.8</v>
      </c>
      <c r="O4855" s="54"/>
      <c r="P4855" s="55">
        <f>IFERROR(Tabla3[[#This Row],[OCULTAR2]]-Tabla3[[#This Row],[OCULTAR2]]*Tabla3[[#This Row],[% LÍNEA]]," ")</f>
        <v>4.8</v>
      </c>
      <c r="Q4855" s="56">
        <f>IFERROR(Tabla3[[#This Row],[% PRODUCTO]]+Tabla3[[#This Row],[% LÍNEA]]," ")</f>
        <v>0</v>
      </c>
      <c r="R4855" s="53">
        <f>Tabla3[[#This Row],[OCULTAR3]]</f>
        <v>4.8</v>
      </c>
      <c r="S4855" s="53">
        <f>Tabla3[[#This Row],[PRECIO SIN %]]-Tabla3[[#This Row],[PRECIO SIN %]]*10%</f>
        <v>4.32</v>
      </c>
      <c r="T4855" s="80">
        <f>(Tabla3[[#This Row],[PRECIO CON DESCT.]]-(Tabla3[[#This Row],[PRECIO CON DESCT.]]*$T$6))</f>
        <v>2.7216000000000005</v>
      </c>
      <c r="U4855" s="96"/>
      <c r="V4855" s="94">
        <f>Tabla3[[#This Row],[PRECIO %      en $]]*Tabla3[[#This Row],[PEDIDO ]]</f>
        <v>0</v>
      </c>
      <c r="W4855" s="57">
        <f>Tabla3[[#This Row],[PRECIO CON DESCT.]]*Tabla3[[#This Row],[PEDIDO ]]</f>
        <v>0</v>
      </c>
      <c r="X4855" s="58">
        <f>Tabla3[[#This Row],[PRECIO SIN %]]*Tabla3[[#This Row],[PEDIDO ]]</f>
        <v>0</v>
      </c>
    </row>
    <row r="4856" spans="1:24" ht="33" customHeight="1" x14ac:dyDescent="0.4">
      <c r="A4856" s="124">
        <v>7591020009553</v>
      </c>
      <c r="B4856" s="51" t="s">
        <v>523</v>
      </c>
      <c r="C4856" s="51" t="s">
        <v>196</v>
      </c>
      <c r="D4856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56" s="118" t="s">
        <v>5318</v>
      </c>
      <c r="F4856" s="75" t="s">
        <v>537</v>
      </c>
      <c r="G4856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56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56" s="77">
        <v>2</v>
      </c>
      <c r="J4856" s="52">
        <v>4.8111100000000002</v>
      </c>
      <c r="K4856" s="53">
        <f>Tabla3[[#This Row],[PRECIOS]]-Tabla3[[#This Row],[PRECIOS]]*10%</f>
        <v>4.3299989999999999</v>
      </c>
      <c r="L4856" s="101"/>
      <c r="M4856" s="54"/>
      <c r="N4856" s="55">
        <f>IFERROR(Tabla3[[#This Row],[PRECIOS]]-Tabla3[[#This Row],[PRECIOS]]*Tabla3[[#This Row],[% PRODUCTO]]," ")</f>
        <v>4.8111100000000002</v>
      </c>
      <c r="O4856" s="54"/>
      <c r="P4856" s="55">
        <f>IFERROR(Tabla3[[#This Row],[OCULTAR2]]-Tabla3[[#This Row],[OCULTAR2]]*Tabla3[[#This Row],[% LÍNEA]]," ")</f>
        <v>4.8111100000000002</v>
      </c>
      <c r="Q4856" s="56">
        <f>IFERROR(Tabla3[[#This Row],[% PRODUCTO]]+Tabla3[[#This Row],[% LÍNEA]]," ")</f>
        <v>0</v>
      </c>
      <c r="R4856" s="53">
        <f>Tabla3[[#This Row],[OCULTAR3]]</f>
        <v>4.8111100000000002</v>
      </c>
      <c r="S4856" s="53">
        <f>Tabla3[[#This Row],[PRECIO SIN %]]-Tabla3[[#This Row],[PRECIO SIN %]]*10%</f>
        <v>4.3299989999999999</v>
      </c>
      <c r="T4856" s="80">
        <f>(Tabla3[[#This Row],[PRECIO CON DESCT.]]-(Tabla3[[#This Row],[PRECIO CON DESCT.]]*$T$6))</f>
        <v>2.7278993700000003</v>
      </c>
      <c r="U4856" s="96"/>
      <c r="V4856" s="94">
        <f>Tabla3[[#This Row],[PRECIO %      en $]]*Tabla3[[#This Row],[PEDIDO ]]</f>
        <v>0</v>
      </c>
      <c r="W4856" s="57">
        <f>Tabla3[[#This Row],[PRECIO CON DESCT.]]*Tabla3[[#This Row],[PEDIDO ]]</f>
        <v>0</v>
      </c>
      <c r="X4856" s="58">
        <f>Tabla3[[#This Row],[PRECIO SIN %]]*Tabla3[[#This Row],[PEDIDO ]]</f>
        <v>0</v>
      </c>
    </row>
    <row r="4857" spans="1:24" ht="33" customHeight="1" x14ac:dyDescent="0.4">
      <c r="A4857" s="124">
        <v>7592637001367</v>
      </c>
      <c r="B4857" s="51" t="s">
        <v>293</v>
      </c>
      <c r="C4857" s="51" t="s">
        <v>73</v>
      </c>
      <c r="D4857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57" s="118" t="s">
        <v>5319</v>
      </c>
      <c r="F4857" s="75" t="s">
        <v>537</v>
      </c>
      <c r="G4857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57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57" s="77">
        <v>9</v>
      </c>
      <c r="J4857" s="52">
        <v>45.27778</v>
      </c>
      <c r="K4857" s="53">
        <f>Tabla3[[#This Row],[PRECIOS]]-Tabla3[[#This Row],[PRECIOS]]*10%</f>
        <v>40.750002000000002</v>
      </c>
      <c r="L4857" s="101"/>
      <c r="M4857" s="54"/>
      <c r="N4857" s="55">
        <f>IFERROR(Tabla3[[#This Row],[PRECIOS]]-Tabla3[[#This Row],[PRECIOS]]*Tabla3[[#This Row],[% PRODUCTO]]," ")</f>
        <v>45.27778</v>
      </c>
      <c r="O4857" s="54"/>
      <c r="P4857" s="55">
        <f>IFERROR(Tabla3[[#This Row],[OCULTAR2]]-Tabla3[[#This Row],[OCULTAR2]]*Tabla3[[#This Row],[% LÍNEA]]," ")</f>
        <v>45.27778</v>
      </c>
      <c r="Q4857" s="56">
        <f>IFERROR(Tabla3[[#This Row],[% PRODUCTO]]+Tabla3[[#This Row],[% LÍNEA]]," ")</f>
        <v>0</v>
      </c>
      <c r="R4857" s="53">
        <f>Tabla3[[#This Row],[OCULTAR3]]</f>
        <v>45.27778</v>
      </c>
      <c r="S4857" s="53">
        <f>Tabla3[[#This Row],[PRECIO SIN %]]-Tabla3[[#This Row],[PRECIO SIN %]]*10%</f>
        <v>40.750002000000002</v>
      </c>
      <c r="T4857" s="80">
        <f>(Tabla3[[#This Row],[PRECIO CON DESCT.]]-(Tabla3[[#This Row],[PRECIO CON DESCT.]]*$T$6))</f>
        <v>25.672501260000001</v>
      </c>
      <c r="U4857" s="96"/>
      <c r="V4857" s="94">
        <f>Tabla3[[#This Row],[PRECIO %      en $]]*Tabla3[[#This Row],[PEDIDO ]]</f>
        <v>0</v>
      </c>
      <c r="W4857" s="57">
        <f>Tabla3[[#This Row],[PRECIO CON DESCT.]]*Tabla3[[#This Row],[PEDIDO ]]</f>
        <v>0</v>
      </c>
      <c r="X4857" s="58">
        <f>Tabla3[[#This Row],[PRECIO SIN %]]*Tabla3[[#This Row],[PEDIDO ]]</f>
        <v>0</v>
      </c>
    </row>
    <row r="4858" spans="1:24" ht="33" customHeight="1" x14ac:dyDescent="0.4">
      <c r="A4858" s="124">
        <v>7592637000100</v>
      </c>
      <c r="B4858" s="51" t="s">
        <v>293</v>
      </c>
      <c r="C4858" s="51" t="s">
        <v>73</v>
      </c>
      <c r="D4858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58" s="118" t="s">
        <v>5320</v>
      </c>
      <c r="F4858" s="75" t="s">
        <v>537</v>
      </c>
      <c r="G4858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58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58" s="77">
        <v>29</v>
      </c>
      <c r="J4858" s="52">
        <v>8.5555599999999998</v>
      </c>
      <c r="K4858" s="53">
        <f>Tabla3[[#This Row],[PRECIOS]]-Tabla3[[#This Row],[PRECIOS]]*10%</f>
        <v>7.7000039999999998</v>
      </c>
      <c r="L4858" s="101"/>
      <c r="M4858" s="54"/>
      <c r="N4858" s="55">
        <f>IFERROR(Tabla3[[#This Row],[PRECIOS]]-Tabla3[[#This Row],[PRECIOS]]*Tabla3[[#This Row],[% PRODUCTO]]," ")</f>
        <v>8.5555599999999998</v>
      </c>
      <c r="O4858" s="54"/>
      <c r="P4858" s="55">
        <f>IFERROR(Tabla3[[#This Row],[OCULTAR2]]-Tabla3[[#This Row],[OCULTAR2]]*Tabla3[[#This Row],[% LÍNEA]]," ")</f>
        <v>8.5555599999999998</v>
      </c>
      <c r="Q4858" s="56">
        <f>IFERROR(Tabla3[[#This Row],[% PRODUCTO]]+Tabla3[[#This Row],[% LÍNEA]]," ")</f>
        <v>0</v>
      </c>
      <c r="R4858" s="53">
        <f>Tabla3[[#This Row],[OCULTAR3]]</f>
        <v>8.5555599999999998</v>
      </c>
      <c r="S4858" s="53">
        <f>Tabla3[[#This Row],[PRECIO SIN %]]-Tabla3[[#This Row],[PRECIO SIN %]]*10%</f>
        <v>7.7000039999999998</v>
      </c>
      <c r="T4858" s="80">
        <f>(Tabla3[[#This Row],[PRECIO CON DESCT.]]-(Tabla3[[#This Row],[PRECIO CON DESCT.]]*$T$6))</f>
        <v>4.8510025199999998</v>
      </c>
      <c r="U4858" s="96"/>
      <c r="V4858" s="94">
        <f>Tabla3[[#This Row],[PRECIO %      en $]]*Tabla3[[#This Row],[PEDIDO ]]</f>
        <v>0</v>
      </c>
      <c r="W4858" s="57">
        <f>Tabla3[[#This Row],[PRECIO CON DESCT.]]*Tabla3[[#This Row],[PEDIDO ]]</f>
        <v>0</v>
      </c>
      <c r="X4858" s="58">
        <f>Tabla3[[#This Row],[PRECIO SIN %]]*Tabla3[[#This Row],[PEDIDO ]]</f>
        <v>0</v>
      </c>
    </row>
    <row r="4859" spans="1:24" ht="33" customHeight="1" x14ac:dyDescent="0.4">
      <c r="A4859" s="124">
        <v>7592637000339</v>
      </c>
      <c r="B4859" s="51" t="s">
        <v>293</v>
      </c>
      <c r="C4859" s="51" t="s">
        <v>73</v>
      </c>
      <c r="D4859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59" s="118" t="s">
        <v>5321</v>
      </c>
      <c r="F4859" s="75" t="s">
        <v>537</v>
      </c>
      <c r="G4859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59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59" s="77">
        <v>110</v>
      </c>
      <c r="J4859" s="52">
        <v>10.66667</v>
      </c>
      <c r="K4859" s="53">
        <f>Tabla3[[#This Row],[PRECIOS]]-Tabla3[[#This Row],[PRECIOS]]*10%</f>
        <v>9.6000029999999992</v>
      </c>
      <c r="L4859" s="101"/>
      <c r="M4859" s="54"/>
      <c r="N4859" s="55">
        <f>IFERROR(Tabla3[[#This Row],[PRECIOS]]-Tabla3[[#This Row],[PRECIOS]]*Tabla3[[#This Row],[% PRODUCTO]]," ")</f>
        <v>10.66667</v>
      </c>
      <c r="O4859" s="54"/>
      <c r="P4859" s="55">
        <f>IFERROR(Tabla3[[#This Row],[OCULTAR2]]-Tabla3[[#This Row],[OCULTAR2]]*Tabla3[[#This Row],[% LÍNEA]]," ")</f>
        <v>10.66667</v>
      </c>
      <c r="Q4859" s="56">
        <f>IFERROR(Tabla3[[#This Row],[% PRODUCTO]]+Tabla3[[#This Row],[% LÍNEA]]," ")</f>
        <v>0</v>
      </c>
      <c r="R4859" s="53">
        <f>Tabla3[[#This Row],[OCULTAR3]]</f>
        <v>10.66667</v>
      </c>
      <c r="S4859" s="53">
        <f>Tabla3[[#This Row],[PRECIO SIN %]]-Tabla3[[#This Row],[PRECIO SIN %]]*10%</f>
        <v>9.6000029999999992</v>
      </c>
      <c r="T4859" s="80">
        <f>(Tabla3[[#This Row],[PRECIO CON DESCT.]]-(Tabla3[[#This Row],[PRECIO CON DESCT.]]*$T$6))</f>
        <v>6.0480018900000001</v>
      </c>
      <c r="U4859" s="96"/>
      <c r="V4859" s="94">
        <f>Tabla3[[#This Row],[PRECIO %      en $]]*Tabla3[[#This Row],[PEDIDO ]]</f>
        <v>0</v>
      </c>
      <c r="W4859" s="57">
        <f>Tabla3[[#This Row],[PRECIO CON DESCT.]]*Tabla3[[#This Row],[PEDIDO ]]</f>
        <v>0</v>
      </c>
      <c r="X4859" s="58">
        <f>Tabla3[[#This Row],[PRECIO SIN %]]*Tabla3[[#This Row],[PEDIDO ]]</f>
        <v>0</v>
      </c>
    </row>
    <row r="4860" spans="1:24" ht="33" customHeight="1" x14ac:dyDescent="0.4">
      <c r="A4860" s="124">
        <v>7592637000308</v>
      </c>
      <c r="B4860" s="51" t="s">
        <v>293</v>
      </c>
      <c r="C4860" s="51" t="s">
        <v>73</v>
      </c>
      <c r="D4860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60" s="118" t="s">
        <v>5322</v>
      </c>
      <c r="F4860" s="75" t="s">
        <v>537</v>
      </c>
      <c r="G4860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60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60" s="77">
        <v>134</v>
      </c>
      <c r="J4860" s="52">
        <v>8.5333299999999994</v>
      </c>
      <c r="K4860" s="53">
        <f>Tabla3[[#This Row],[PRECIOS]]-Tabla3[[#This Row],[PRECIOS]]*10%</f>
        <v>7.6799969999999993</v>
      </c>
      <c r="L4860" s="101"/>
      <c r="M4860" s="54"/>
      <c r="N4860" s="55">
        <f>IFERROR(Tabla3[[#This Row],[PRECIOS]]-Tabla3[[#This Row],[PRECIOS]]*Tabla3[[#This Row],[% PRODUCTO]]," ")</f>
        <v>8.5333299999999994</v>
      </c>
      <c r="O4860" s="54"/>
      <c r="P4860" s="55">
        <f>IFERROR(Tabla3[[#This Row],[OCULTAR2]]-Tabla3[[#This Row],[OCULTAR2]]*Tabla3[[#This Row],[% LÍNEA]]," ")</f>
        <v>8.5333299999999994</v>
      </c>
      <c r="Q4860" s="56">
        <f>IFERROR(Tabla3[[#This Row],[% PRODUCTO]]+Tabla3[[#This Row],[% LÍNEA]]," ")</f>
        <v>0</v>
      </c>
      <c r="R4860" s="53">
        <f>Tabla3[[#This Row],[OCULTAR3]]</f>
        <v>8.5333299999999994</v>
      </c>
      <c r="S4860" s="53">
        <f>Tabla3[[#This Row],[PRECIO SIN %]]-Tabla3[[#This Row],[PRECIO SIN %]]*10%</f>
        <v>7.6799969999999993</v>
      </c>
      <c r="T4860" s="80">
        <f>(Tabla3[[#This Row],[PRECIO CON DESCT.]]-(Tabla3[[#This Row],[PRECIO CON DESCT.]]*$T$6))</f>
        <v>4.83839811</v>
      </c>
      <c r="U4860" s="96"/>
      <c r="V4860" s="94">
        <f>Tabla3[[#This Row],[PRECIO %      en $]]*Tabla3[[#This Row],[PEDIDO ]]</f>
        <v>0</v>
      </c>
      <c r="W4860" s="57">
        <f>Tabla3[[#This Row],[PRECIO CON DESCT.]]*Tabla3[[#This Row],[PEDIDO ]]</f>
        <v>0</v>
      </c>
      <c r="X4860" s="58">
        <f>Tabla3[[#This Row],[PRECIO SIN %]]*Tabla3[[#This Row],[PEDIDO ]]</f>
        <v>0</v>
      </c>
    </row>
    <row r="4861" spans="1:24" ht="33" customHeight="1" x14ac:dyDescent="0.4">
      <c r="A4861" s="124">
        <v>7592637000988</v>
      </c>
      <c r="B4861" s="51" t="s">
        <v>293</v>
      </c>
      <c r="C4861" s="51" t="s">
        <v>73</v>
      </c>
      <c r="D4861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61" s="118" t="s">
        <v>5323</v>
      </c>
      <c r="F4861" s="75" t="s">
        <v>537</v>
      </c>
      <c r="G4861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61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61" s="77">
        <v>24</v>
      </c>
      <c r="J4861" s="52">
        <v>10</v>
      </c>
      <c r="K4861" s="53">
        <f>Tabla3[[#This Row],[PRECIOS]]-Tabla3[[#This Row],[PRECIOS]]*10%</f>
        <v>9</v>
      </c>
      <c r="L4861" s="101"/>
      <c r="M4861" s="54"/>
      <c r="N4861" s="55">
        <f>IFERROR(Tabla3[[#This Row],[PRECIOS]]-Tabla3[[#This Row],[PRECIOS]]*Tabla3[[#This Row],[% PRODUCTO]]," ")</f>
        <v>10</v>
      </c>
      <c r="O4861" s="54"/>
      <c r="P4861" s="55">
        <f>IFERROR(Tabla3[[#This Row],[OCULTAR2]]-Tabla3[[#This Row],[OCULTAR2]]*Tabla3[[#This Row],[% LÍNEA]]," ")</f>
        <v>10</v>
      </c>
      <c r="Q4861" s="56">
        <f>IFERROR(Tabla3[[#This Row],[% PRODUCTO]]+Tabla3[[#This Row],[% LÍNEA]]," ")</f>
        <v>0</v>
      </c>
      <c r="R4861" s="53">
        <f>Tabla3[[#This Row],[OCULTAR3]]</f>
        <v>10</v>
      </c>
      <c r="S4861" s="53">
        <f>Tabla3[[#This Row],[PRECIO SIN %]]-Tabla3[[#This Row],[PRECIO SIN %]]*10%</f>
        <v>9</v>
      </c>
      <c r="T4861" s="80">
        <f>(Tabla3[[#This Row],[PRECIO CON DESCT.]]-(Tabla3[[#This Row],[PRECIO CON DESCT.]]*$T$6))</f>
        <v>5.67</v>
      </c>
      <c r="U4861" s="96"/>
      <c r="V4861" s="94">
        <f>Tabla3[[#This Row],[PRECIO %      en $]]*Tabla3[[#This Row],[PEDIDO ]]</f>
        <v>0</v>
      </c>
      <c r="W4861" s="57">
        <f>Tabla3[[#This Row],[PRECIO CON DESCT.]]*Tabla3[[#This Row],[PEDIDO ]]</f>
        <v>0</v>
      </c>
      <c r="X4861" s="58">
        <f>Tabla3[[#This Row],[PRECIO SIN %]]*Tabla3[[#This Row],[PEDIDO ]]</f>
        <v>0</v>
      </c>
    </row>
    <row r="4862" spans="1:24" ht="33" customHeight="1" x14ac:dyDescent="0.4">
      <c r="A4862" s="124">
        <v>7592637005099</v>
      </c>
      <c r="B4862" s="51" t="s">
        <v>293</v>
      </c>
      <c r="C4862" s="51" t="s">
        <v>73</v>
      </c>
      <c r="D4862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62" s="118" t="s">
        <v>5324</v>
      </c>
      <c r="F4862" s="75" t="s">
        <v>537</v>
      </c>
      <c r="G4862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62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62" s="77">
        <v>1</v>
      </c>
      <c r="J4862" s="52">
        <v>5.7222200000000001</v>
      </c>
      <c r="K4862" s="53">
        <f>Tabla3[[#This Row],[PRECIOS]]-Tabla3[[#This Row],[PRECIOS]]*10%</f>
        <v>5.1499980000000001</v>
      </c>
      <c r="L4862" s="101"/>
      <c r="M4862" s="54"/>
      <c r="N4862" s="55">
        <f>IFERROR(Tabla3[[#This Row],[PRECIOS]]-Tabla3[[#This Row],[PRECIOS]]*Tabla3[[#This Row],[% PRODUCTO]]," ")</f>
        <v>5.7222200000000001</v>
      </c>
      <c r="O4862" s="54"/>
      <c r="P4862" s="55">
        <f>IFERROR(Tabla3[[#This Row],[OCULTAR2]]-Tabla3[[#This Row],[OCULTAR2]]*Tabla3[[#This Row],[% LÍNEA]]," ")</f>
        <v>5.7222200000000001</v>
      </c>
      <c r="Q4862" s="56">
        <f>IFERROR(Tabla3[[#This Row],[% PRODUCTO]]+Tabla3[[#This Row],[% LÍNEA]]," ")</f>
        <v>0</v>
      </c>
      <c r="R4862" s="53">
        <f>Tabla3[[#This Row],[OCULTAR3]]</f>
        <v>5.7222200000000001</v>
      </c>
      <c r="S4862" s="53">
        <f>Tabla3[[#This Row],[PRECIO SIN %]]-Tabla3[[#This Row],[PRECIO SIN %]]*10%</f>
        <v>5.1499980000000001</v>
      </c>
      <c r="T4862" s="80">
        <f>(Tabla3[[#This Row],[PRECIO CON DESCT.]]-(Tabla3[[#This Row],[PRECIO CON DESCT.]]*$T$6))</f>
        <v>3.24449874</v>
      </c>
      <c r="U4862" s="96"/>
      <c r="V4862" s="94">
        <f>Tabla3[[#This Row],[PRECIO %      en $]]*Tabla3[[#This Row],[PEDIDO ]]</f>
        <v>0</v>
      </c>
      <c r="W4862" s="57">
        <f>Tabla3[[#This Row],[PRECIO CON DESCT.]]*Tabla3[[#This Row],[PEDIDO ]]</f>
        <v>0</v>
      </c>
      <c r="X4862" s="58">
        <f>Tabla3[[#This Row],[PRECIO SIN %]]*Tabla3[[#This Row],[PEDIDO ]]</f>
        <v>0</v>
      </c>
    </row>
    <row r="4863" spans="1:24" ht="33" customHeight="1" x14ac:dyDescent="0.4">
      <c r="A4863" s="124">
        <v>7705366100014</v>
      </c>
      <c r="B4863" s="51" t="s">
        <v>293</v>
      </c>
      <c r="C4863" s="51" t="s">
        <v>524</v>
      </c>
      <c r="D4863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63" s="118" t="s">
        <v>5325</v>
      </c>
      <c r="F4863" s="75" t="s">
        <v>537</v>
      </c>
      <c r="G4863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63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63" s="77">
        <v>35</v>
      </c>
      <c r="J4863" s="52">
        <v>1.2777799999999999</v>
      </c>
      <c r="K4863" s="53">
        <f>Tabla3[[#This Row],[PRECIOS]]-Tabla3[[#This Row],[PRECIOS]]*10%</f>
        <v>1.150002</v>
      </c>
      <c r="L4863" s="101"/>
      <c r="M4863" s="54"/>
      <c r="N4863" s="55">
        <f>IFERROR(Tabla3[[#This Row],[PRECIOS]]-Tabla3[[#This Row],[PRECIOS]]*Tabla3[[#This Row],[% PRODUCTO]]," ")</f>
        <v>1.2777799999999999</v>
      </c>
      <c r="O4863" s="54"/>
      <c r="P4863" s="55">
        <f>IFERROR(Tabla3[[#This Row],[OCULTAR2]]-Tabla3[[#This Row],[OCULTAR2]]*Tabla3[[#This Row],[% LÍNEA]]," ")</f>
        <v>1.2777799999999999</v>
      </c>
      <c r="Q4863" s="56">
        <f>IFERROR(Tabla3[[#This Row],[% PRODUCTO]]+Tabla3[[#This Row],[% LÍNEA]]," ")</f>
        <v>0</v>
      </c>
      <c r="R4863" s="53">
        <f>Tabla3[[#This Row],[OCULTAR3]]</f>
        <v>1.2777799999999999</v>
      </c>
      <c r="S4863" s="53">
        <f>Tabla3[[#This Row],[PRECIO SIN %]]-Tabla3[[#This Row],[PRECIO SIN %]]*10%</f>
        <v>1.150002</v>
      </c>
      <c r="T4863" s="80">
        <f>(Tabla3[[#This Row],[PRECIO CON DESCT.]]-(Tabla3[[#This Row],[PRECIO CON DESCT.]]*$T$6))</f>
        <v>0.72450126000000004</v>
      </c>
      <c r="U4863" s="96"/>
      <c r="V4863" s="94">
        <f>Tabla3[[#This Row],[PRECIO %      en $]]*Tabla3[[#This Row],[PEDIDO ]]</f>
        <v>0</v>
      </c>
      <c r="W4863" s="57">
        <f>Tabla3[[#This Row],[PRECIO CON DESCT.]]*Tabla3[[#This Row],[PEDIDO ]]</f>
        <v>0</v>
      </c>
      <c r="X4863" s="58">
        <f>Tabla3[[#This Row],[PRECIO SIN %]]*Tabla3[[#This Row],[PEDIDO ]]</f>
        <v>0</v>
      </c>
    </row>
    <row r="4864" spans="1:24" ht="33" customHeight="1" x14ac:dyDescent="0.4">
      <c r="A4864" s="124">
        <v>7592637000278</v>
      </c>
      <c r="B4864" s="51" t="s">
        <v>293</v>
      </c>
      <c r="C4864" s="51" t="s">
        <v>73</v>
      </c>
      <c r="D4864" s="70" t="str">
        <f>IF(Tabla3[[#This Row],[Columna1]]="NUEVO",HYPERLINK(Tabla3[[#This Row],[PEDIDO ]],"NEW"),IF(Tabla3[[#This Row],[ROTACIÓN]]="REFRIGERADO","🌡",IF(OR(Tabla3[[#This Row],[LABORATORIO ]]="BIOTECH",Tabla3[[#This Row],[LABORATORIO ]]="BIOGLASS",Tabla3[[#This Row],[LABORATORIO ]]="COFASA",Tabla3[[#This Row],[LABORATORIO ]]="DPT",Tabla3[[#This Row],[LABORATORIO ]]="VARGAS",Tabla3[[#This Row],[LABORATORIO ]]="H&amp;M DESCUENTO"),HYPERLINK("#"&amp;"DESCUENTOS!A1","🔊")," ")))</f>
        <v xml:space="preserve"> </v>
      </c>
      <c r="E4864" s="118" t="s">
        <v>5326</v>
      </c>
      <c r="F4864" s="75" t="s">
        <v>537</v>
      </c>
      <c r="G4864" s="66" t="str">
        <f>IF(Tabla3[[#This Row],[Columna1]]="PROMO1",HYPERLINK(Tabla3[[#This Row],[PEDIDO ]],"⭐"),IF(Tabla3[[#This Row],[Columna1]]="PROMO2",HYPERLINK(Tabla3[[#This Row],[PEDIDO ]],"✅"),IF(Tabla3[[#This Row],[Columna1]]="PROMO3",HYPERLINK(Tabla3[[#This Row],[PEDIDO ]],"⭐✅"),IF(Tabla3[[#This Row],[Columna1]]="TOP",HYPERLINK("#"&amp;"PRODUCTOS_TOP!A1","🏆")," "))))</f>
        <v xml:space="preserve"> </v>
      </c>
      <c r="H4864" s="67" t="str">
        <f>IF(Tabla3[[#This Row],[ROTACIÓN]]="TOP","TOP",IF(Tabla3[[#This Row],[ROTACIÓN]]="NUEVO","NUEVO",IF(AND(Tabla3[[#This Row],[% PRODUCTO]]&gt;0,Tabla3[[#This Row],[% LÍNEA]]&gt;0,Tabla3[[#This Row],[DESCUENTO]]&gt;0),"PROMO3",IF(AND(Tabla3[[#This Row],[% PRODUCTO]]&gt;0,Tabla3[[#This Row],[DESCUENTO]]&gt;0),"PROMO1",IF(AND(Tabla3[[#This Row],[% LÍNEA]]&gt;0,Tabla3[[#This Row],[DESCUENTO]]&gt;0),"PROMO2"," ")))))</f>
        <v xml:space="preserve"> </v>
      </c>
      <c r="I4864" s="77">
        <v>32</v>
      </c>
      <c r="J4864" s="52">
        <v>8.11111</v>
      </c>
      <c r="K4864" s="53">
        <f>Tabla3[[#This Row],[PRECIOS]]-Tabla3[[#This Row],[PRECIOS]]*10%</f>
        <v>7.2999989999999997</v>
      </c>
      <c r="L4864" s="101"/>
      <c r="M4864" s="54"/>
      <c r="N4864" s="55">
        <f>IFERROR(Tabla3[[#This Row],[PRECIOS]]-Tabla3[[#This Row],[PRECIOS]]*Tabla3[[#This Row],[% PRODUCTO]]," ")</f>
        <v>8.11111</v>
      </c>
      <c r="O4864" s="54"/>
      <c r="P4864" s="55">
        <f>IFERROR(Tabla3[[#This Row],[OCULTAR2]]-Tabla3[[#This Row],[OCULTAR2]]*Tabla3[[#This Row],[% LÍNEA]]," ")</f>
        <v>8.11111</v>
      </c>
      <c r="Q4864" s="56">
        <f>IFERROR(Tabla3[[#This Row],[% PRODUCTO]]+Tabla3[[#This Row],[% LÍNEA]]," ")</f>
        <v>0</v>
      </c>
      <c r="R4864" s="53">
        <f>Tabla3[[#This Row],[OCULTAR3]]</f>
        <v>8.11111</v>
      </c>
      <c r="S4864" s="53">
        <f>Tabla3[[#This Row],[PRECIO SIN %]]-Tabla3[[#This Row],[PRECIO SIN %]]*10%</f>
        <v>7.2999989999999997</v>
      </c>
      <c r="T4864" s="80">
        <f>(Tabla3[[#This Row],[PRECIO CON DESCT.]]-(Tabla3[[#This Row],[PRECIO CON DESCT.]]*$T$6))</f>
        <v>4.5989993699999996</v>
      </c>
      <c r="U4864" s="96"/>
      <c r="V4864" s="94">
        <f>Tabla3[[#This Row],[PRECIO %      en $]]*Tabla3[[#This Row],[PEDIDO ]]</f>
        <v>0</v>
      </c>
      <c r="W4864" s="57">
        <f>Tabla3[[#This Row],[PRECIO CON DESCT.]]*Tabla3[[#This Row],[PEDIDO ]]</f>
        <v>0</v>
      </c>
      <c r="X4864" s="58">
        <f>Tabla3[[#This Row],[PRECIO SIN %]]*Tabla3[[#This Row],[PEDIDO ]]</f>
        <v>0</v>
      </c>
    </row>
    <row r="4865" spans="7:24" ht="33" customHeight="1" x14ac:dyDescent="0.45">
      <c r="G4865" s="90"/>
      <c r="H4865" s="10"/>
      <c r="I4865" s="79"/>
      <c r="J4865" s="43"/>
      <c r="K4865" s="10"/>
      <c r="L4865" s="102"/>
      <c r="M4865" s="40"/>
      <c r="N4865" s="43"/>
      <c r="O4865" s="40"/>
      <c r="P4865" s="43"/>
      <c r="Q4865" s="43"/>
      <c r="R4865" s="10"/>
      <c r="S4865" s="10"/>
      <c r="T4865" s="10"/>
      <c r="U4865" s="97"/>
      <c r="V4865" s="88"/>
      <c r="W4865" s="10"/>
      <c r="X4865" s="10"/>
    </row>
    <row r="4866" spans="7:24" ht="33" customHeight="1" x14ac:dyDescent="0.45">
      <c r="G4866" s="90"/>
      <c r="H4866" s="10"/>
      <c r="I4866" s="79"/>
      <c r="J4866" s="43"/>
      <c r="K4866" s="10"/>
      <c r="L4866" s="102"/>
      <c r="M4866" s="40"/>
      <c r="N4866" s="43"/>
      <c r="O4866" s="40"/>
      <c r="P4866" s="43"/>
      <c r="Q4866" s="43"/>
      <c r="R4866" s="10"/>
      <c r="S4866" s="10"/>
      <c r="T4866" s="10"/>
      <c r="U4866" s="97"/>
      <c r="V4866" s="88"/>
      <c r="W4866" s="10"/>
      <c r="X4866" s="10"/>
    </row>
    <row r="4867" spans="7:24" ht="33" customHeight="1" x14ac:dyDescent="0.45">
      <c r="G4867" s="90"/>
      <c r="H4867" s="10"/>
      <c r="I4867" s="79"/>
      <c r="J4867" s="43"/>
      <c r="K4867" s="10"/>
      <c r="L4867" s="102"/>
      <c r="M4867" s="40"/>
      <c r="N4867" s="43"/>
      <c r="O4867" s="40"/>
      <c r="P4867" s="43"/>
      <c r="Q4867" s="43"/>
      <c r="R4867" s="10"/>
      <c r="S4867" s="10"/>
      <c r="T4867" s="10"/>
      <c r="U4867" s="97"/>
      <c r="V4867" s="88"/>
      <c r="W4867" s="10"/>
      <c r="X4867" s="10"/>
    </row>
    <row r="4868" spans="7:24" ht="33" customHeight="1" x14ac:dyDescent="0.45">
      <c r="G4868" s="90"/>
      <c r="H4868" s="10"/>
      <c r="I4868" s="79"/>
      <c r="J4868" s="43"/>
      <c r="K4868" s="10"/>
      <c r="L4868" s="102"/>
      <c r="M4868" s="40"/>
      <c r="N4868" s="43"/>
      <c r="O4868" s="40"/>
      <c r="P4868" s="43"/>
      <c r="Q4868" s="43"/>
      <c r="R4868" s="10"/>
      <c r="S4868" s="10"/>
      <c r="T4868" s="10"/>
      <c r="U4868" s="97"/>
      <c r="V4868" s="88"/>
      <c r="W4868" s="10"/>
      <c r="X4868" s="10"/>
    </row>
    <row r="4869" spans="7:24" ht="33" customHeight="1" x14ac:dyDescent="0.45">
      <c r="G4869" s="90"/>
      <c r="H4869" s="10"/>
      <c r="I4869" s="79"/>
      <c r="J4869" s="43"/>
      <c r="K4869" s="10"/>
      <c r="L4869" s="102"/>
      <c r="M4869" s="40"/>
      <c r="N4869" s="43"/>
      <c r="O4869" s="40"/>
      <c r="P4869" s="43"/>
      <c r="Q4869" s="43"/>
      <c r="R4869" s="10"/>
      <c r="S4869" s="10"/>
      <c r="T4869" s="10"/>
      <c r="U4869" s="97"/>
      <c r="V4869" s="88"/>
      <c r="W4869" s="10"/>
      <c r="X4869" s="10"/>
    </row>
    <row r="4870" spans="7:24" ht="33" customHeight="1" x14ac:dyDescent="0.45">
      <c r="G4870" s="90"/>
      <c r="H4870" s="10"/>
      <c r="I4870" s="79"/>
      <c r="J4870" s="43"/>
      <c r="K4870" s="10"/>
      <c r="L4870" s="102"/>
      <c r="M4870" s="40"/>
      <c r="N4870" s="43"/>
      <c r="O4870" s="40"/>
      <c r="P4870" s="43"/>
      <c r="Q4870" s="43"/>
      <c r="R4870" s="10"/>
      <c r="S4870" s="10"/>
      <c r="T4870" s="10"/>
      <c r="U4870" s="97"/>
      <c r="V4870" s="88"/>
      <c r="W4870" s="10"/>
      <c r="X4870" s="10"/>
    </row>
    <row r="4871" spans="7:24" ht="33" customHeight="1" x14ac:dyDescent="0.45">
      <c r="G4871" s="90"/>
      <c r="H4871" s="10"/>
      <c r="I4871" s="79"/>
      <c r="J4871" s="43"/>
      <c r="K4871" s="10"/>
      <c r="L4871" s="102"/>
      <c r="M4871" s="40"/>
      <c r="N4871" s="43"/>
      <c r="O4871" s="40"/>
      <c r="P4871" s="43"/>
      <c r="Q4871" s="43"/>
      <c r="R4871" s="10"/>
      <c r="S4871" s="10"/>
      <c r="T4871" s="10"/>
      <c r="U4871" s="97"/>
      <c r="V4871" s="88"/>
      <c r="W4871" s="10"/>
      <c r="X4871" s="10"/>
    </row>
    <row r="4872" spans="7:24" ht="33" customHeight="1" x14ac:dyDescent="0.45">
      <c r="G4872" s="90"/>
      <c r="H4872" s="10"/>
      <c r="I4872" s="79"/>
      <c r="J4872" s="43"/>
      <c r="K4872" s="10"/>
      <c r="L4872" s="102"/>
      <c r="M4872" s="40"/>
      <c r="N4872" s="43"/>
      <c r="O4872" s="40"/>
      <c r="P4872" s="43"/>
      <c r="Q4872" s="43"/>
      <c r="R4872" s="10"/>
      <c r="S4872" s="10"/>
      <c r="T4872" s="10"/>
      <c r="U4872" s="97"/>
      <c r="V4872" s="88"/>
      <c r="W4872" s="10"/>
      <c r="X4872" s="10"/>
    </row>
    <row r="4873" spans="7:24" ht="33" customHeight="1" x14ac:dyDescent="0.45">
      <c r="G4873" s="90"/>
      <c r="H4873" s="10"/>
      <c r="I4873" s="79"/>
      <c r="J4873" s="43"/>
      <c r="K4873" s="10"/>
      <c r="L4873" s="102"/>
      <c r="M4873" s="40"/>
      <c r="N4873" s="43"/>
      <c r="O4873" s="40"/>
      <c r="P4873" s="43"/>
      <c r="Q4873" s="43"/>
      <c r="R4873" s="10"/>
      <c r="S4873" s="10"/>
      <c r="T4873" s="10"/>
      <c r="U4873" s="97"/>
      <c r="V4873" s="88"/>
      <c r="W4873" s="10"/>
      <c r="X4873" s="10"/>
    </row>
    <row r="4874" spans="7:24" ht="33" customHeight="1" x14ac:dyDescent="0.45">
      <c r="G4874" s="90"/>
      <c r="H4874" s="10"/>
      <c r="I4874" s="79"/>
      <c r="J4874" s="43"/>
      <c r="K4874" s="10"/>
      <c r="L4874" s="102"/>
      <c r="M4874" s="40"/>
      <c r="N4874" s="43"/>
      <c r="O4874" s="40"/>
      <c r="P4874" s="43"/>
      <c r="Q4874" s="43"/>
      <c r="R4874" s="10"/>
      <c r="S4874" s="10"/>
      <c r="T4874" s="10"/>
      <c r="U4874" s="97"/>
      <c r="V4874" s="88"/>
      <c r="W4874" s="10"/>
      <c r="X4874" s="10"/>
    </row>
    <row r="4875" spans="7:24" ht="33" customHeight="1" x14ac:dyDescent="0.45">
      <c r="G4875" s="90"/>
      <c r="H4875" s="10"/>
      <c r="I4875" s="79"/>
      <c r="J4875" s="43"/>
      <c r="K4875" s="10"/>
      <c r="L4875" s="102"/>
      <c r="M4875" s="40"/>
      <c r="N4875" s="43"/>
      <c r="O4875" s="40"/>
      <c r="P4875" s="43"/>
      <c r="Q4875" s="43"/>
      <c r="R4875" s="10"/>
      <c r="S4875" s="10"/>
      <c r="T4875" s="10"/>
      <c r="U4875" s="97"/>
      <c r="V4875" s="88"/>
      <c r="W4875" s="10"/>
      <c r="X4875" s="10"/>
    </row>
    <row r="4876" spans="7:24" ht="33" customHeight="1" x14ac:dyDescent="0.45">
      <c r="G4876" s="90"/>
      <c r="H4876" s="10"/>
      <c r="I4876" s="79"/>
      <c r="J4876" s="43"/>
      <c r="K4876" s="10"/>
      <c r="L4876" s="102"/>
      <c r="M4876" s="40"/>
      <c r="N4876" s="43"/>
      <c r="O4876" s="40"/>
      <c r="P4876" s="43"/>
      <c r="Q4876" s="43"/>
      <c r="R4876" s="10"/>
      <c r="S4876" s="10"/>
      <c r="T4876" s="10"/>
      <c r="U4876" s="97"/>
      <c r="V4876" s="88"/>
      <c r="W4876" s="10"/>
      <c r="X4876" s="10"/>
    </row>
    <row r="4877" spans="7:24" ht="33" customHeight="1" x14ac:dyDescent="0.45">
      <c r="G4877" s="90"/>
      <c r="H4877" s="10"/>
      <c r="I4877" s="79"/>
      <c r="J4877" s="43"/>
      <c r="K4877" s="10"/>
      <c r="L4877" s="102"/>
      <c r="M4877" s="40"/>
      <c r="N4877" s="43"/>
      <c r="O4877" s="40"/>
      <c r="P4877" s="43"/>
      <c r="Q4877" s="43"/>
      <c r="R4877" s="10"/>
      <c r="S4877" s="10"/>
      <c r="T4877" s="10"/>
      <c r="U4877" s="97"/>
      <c r="V4877" s="88"/>
      <c r="W4877" s="10"/>
      <c r="X4877" s="10"/>
    </row>
    <row r="4878" spans="7:24" ht="33" customHeight="1" x14ac:dyDescent="0.5">
      <c r="G4878" s="90"/>
      <c r="H4878" s="10"/>
      <c r="I4878" s="79"/>
      <c r="J4878" s="43"/>
      <c r="K4878" s="10"/>
      <c r="L4878" s="102"/>
      <c r="M4878" s="40"/>
      <c r="N4878" s="43"/>
      <c r="O4878" s="40"/>
      <c r="P4878" s="43"/>
      <c r="Q4878" s="43"/>
      <c r="R4878" s="10"/>
      <c r="S4878" s="10"/>
      <c r="T4878" s="10"/>
    </row>
    <row r="4879" spans="7:24" ht="33" customHeight="1" x14ac:dyDescent="0.5">
      <c r="G4879" s="90"/>
      <c r="H4879" s="10"/>
      <c r="I4879" s="79"/>
      <c r="J4879" s="43"/>
      <c r="K4879" s="10"/>
      <c r="L4879" s="102"/>
      <c r="M4879" s="40"/>
      <c r="N4879" s="43"/>
      <c r="O4879" s="40"/>
      <c r="P4879" s="43"/>
      <c r="Q4879" s="43"/>
      <c r="R4879" s="10"/>
      <c r="S4879" s="10"/>
      <c r="T4879" s="10"/>
    </row>
    <row r="4880" spans="7:24" ht="33" customHeight="1" x14ac:dyDescent="0.5">
      <c r="G4880" s="90"/>
      <c r="H4880" s="10"/>
      <c r="I4880" s="79"/>
      <c r="J4880" s="43"/>
      <c r="K4880" s="10"/>
      <c r="L4880" s="102"/>
      <c r="M4880" s="40"/>
      <c r="N4880" s="43"/>
      <c r="O4880" s="40"/>
      <c r="P4880" s="43"/>
      <c r="Q4880" s="43"/>
      <c r="R4880" s="10"/>
      <c r="S4880" s="10"/>
      <c r="T4880" s="10"/>
    </row>
    <row r="4881" spans="7:20" ht="33" customHeight="1" x14ac:dyDescent="0.5">
      <c r="G4881" s="90"/>
      <c r="H4881" s="10"/>
      <c r="I4881" s="79"/>
      <c r="J4881" s="43"/>
      <c r="K4881" s="10"/>
      <c r="L4881" s="102"/>
      <c r="M4881" s="40"/>
      <c r="N4881" s="43"/>
      <c r="O4881" s="40"/>
      <c r="P4881" s="43"/>
      <c r="Q4881" s="43"/>
      <c r="R4881" s="10"/>
      <c r="S4881" s="10"/>
      <c r="T4881" s="10"/>
    </row>
    <row r="4882" spans="7:20" ht="33" customHeight="1" x14ac:dyDescent="0.5">
      <c r="G4882" s="90"/>
      <c r="H4882" s="10"/>
      <c r="I4882" s="79"/>
      <c r="J4882" s="43"/>
      <c r="K4882" s="10"/>
      <c r="L4882" s="102"/>
      <c r="M4882" s="40"/>
      <c r="N4882" s="43"/>
      <c r="O4882" s="40"/>
      <c r="P4882" s="43"/>
      <c r="Q4882" s="43"/>
      <c r="R4882" s="10"/>
      <c r="S4882" s="10"/>
      <c r="T4882" s="10"/>
    </row>
    <row r="4883" spans="7:20" ht="33" customHeight="1" x14ac:dyDescent="0.5">
      <c r="G4883" s="90"/>
      <c r="H4883" s="10"/>
      <c r="I4883" s="79"/>
      <c r="J4883" s="43"/>
      <c r="K4883" s="10"/>
      <c r="L4883" s="102"/>
      <c r="M4883" s="40"/>
      <c r="N4883" s="43"/>
      <c r="O4883" s="40"/>
      <c r="P4883" s="43"/>
      <c r="Q4883" s="43"/>
      <c r="R4883" s="10"/>
      <c r="S4883" s="10"/>
      <c r="T4883" s="10"/>
    </row>
    <row r="4884" spans="7:20" ht="33" customHeight="1" x14ac:dyDescent="0.5">
      <c r="G4884" s="90"/>
      <c r="H4884" s="10"/>
      <c r="I4884" s="79"/>
      <c r="J4884" s="43"/>
      <c r="K4884" s="10"/>
      <c r="L4884" s="102"/>
      <c r="M4884" s="40"/>
      <c r="N4884" s="43"/>
      <c r="O4884" s="40"/>
      <c r="P4884" s="43"/>
      <c r="Q4884" s="43"/>
      <c r="R4884" s="10"/>
      <c r="S4884" s="10"/>
      <c r="T4884" s="10"/>
    </row>
    <row r="4885" spans="7:20" ht="33" customHeight="1" x14ac:dyDescent="0.5">
      <c r="G4885" s="90"/>
      <c r="H4885" s="10"/>
      <c r="I4885" s="79"/>
      <c r="J4885" s="43"/>
      <c r="K4885" s="10"/>
      <c r="L4885" s="102"/>
      <c r="M4885" s="40"/>
      <c r="N4885" s="43"/>
      <c r="O4885" s="40"/>
      <c r="P4885" s="43"/>
      <c r="Q4885" s="43"/>
      <c r="R4885" s="10"/>
      <c r="S4885" s="10"/>
      <c r="T4885" s="10"/>
    </row>
    <row r="4886" spans="7:20" ht="33" customHeight="1" x14ac:dyDescent="0.5">
      <c r="G4886" s="90"/>
      <c r="H4886" s="10"/>
      <c r="I4886" s="79"/>
      <c r="J4886" s="43"/>
      <c r="K4886" s="10"/>
      <c r="L4886" s="102"/>
      <c r="M4886" s="40"/>
      <c r="N4886" s="43"/>
      <c r="O4886" s="40"/>
      <c r="P4886" s="43"/>
      <c r="Q4886" s="43"/>
      <c r="R4886" s="10"/>
      <c r="S4886" s="10"/>
      <c r="T4886" s="10"/>
    </row>
    <row r="4887" spans="7:20" ht="33" customHeight="1" x14ac:dyDescent="0.5">
      <c r="G4887" s="90"/>
      <c r="H4887" s="10"/>
      <c r="I4887" s="79"/>
      <c r="J4887" s="43"/>
      <c r="K4887" s="10"/>
      <c r="L4887" s="102"/>
      <c r="M4887" s="40"/>
      <c r="N4887" s="43"/>
      <c r="O4887" s="40"/>
      <c r="P4887" s="43"/>
      <c r="Q4887" s="43"/>
      <c r="R4887" s="10"/>
      <c r="S4887" s="10"/>
      <c r="T4887" s="10"/>
    </row>
    <row r="4888" spans="7:20" ht="33" customHeight="1" x14ac:dyDescent="0.5">
      <c r="G4888" s="90"/>
      <c r="H4888" s="10"/>
      <c r="I4888" s="79"/>
      <c r="J4888" s="43"/>
      <c r="K4888" s="10"/>
      <c r="L4888" s="102"/>
      <c r="M4888" s="40"/>
      <c r="N4888" s="43"/>
      <c r="O4888" s="40"/>
      <c r="P4888" s="43"/>
      <c r="Q4888" s="43"/>
      <c r="R4888" s="10"/>
      <c r="S4888" s="10"/>
      <c r="T4888" s="10"/>
    </row>
    <row r="4889" spans="7:20" ht="33" customHeight="1" x14ac:dyDescent="0.5">
      <c r="G4889" s="90"/>
      <c r="H4889" s="10"/>
      <c r="I4889" s="79"/>
      <c r="J4889" s="43"/>
      <c r="K4889" s="10"/>
      <c r="L4889" s="102"/>
      <c r="M4889" s="40"/>
      <c r="N4889" s="43"/>
      <c r="O4889" s="40"/>
      <c r="P4889" s="43"/>
      <c r="Q4889" s="43"/>
      <c r="R4889" s="10"/>
      <c r="S4889" s="10"/>
      <c r="T4889" s="10"/>
    </row>
    <row r="4890" spans="7:20" ht="33" customHeight="1" x14ac:dyDescent="0.5">
      <c r="G4890" s="90"/>
      <c r="H4890" s="10"/>
      <c r="I4890" s="79"/>
      <c r="J4890" s="43"/>
      <c r="K4890" s="10"/>
      <c r="L4890" s="102"/>
      <c r="M4890" s="40"/>
      <c r="N4890" s="43"/>
      <c r="O4890" s="40"/>
      <c r="P4890" s="43"/>
      <c r="Q4890" s="43"/>
      <c r="R4890" s="10"/>
      <c r="S4890" s="10"/>
      <c r="T4890" s="10"/>
    </row>
    <row r="4891" spans="7:20" ht="33" customHeight="1" x14ac:dyDescent="0.5">
      <c r="G4891" s="90"/>
      <c r="H4891" s="10"/>
      <c r="I4891" s="79"/>
      <c r="J4891" s="43"/>
      <c r="K4891" s="10"/>
      <c r="L4891" s="102"/>
      <c r="M4891" s="40"/>
      <c r="N4891" s="43"/>
      <c r="O4891" s="40"/>
      <c r="P4891" s="43"/>
      <c r="Q4891" s="43"/>
      <c r="R4891" s="10"/>
      <c r="S4891" s="10"/>
      <c r="T4891" s="10"/>
    </row>
    <row r="4892" spans="7:20" ht="33" customHeight="1" x14ac:dyDescent="0.5">
      <c r="G4892" s="90"/>
      <c r="H4892" s="10"/>
      <c r="I4892" s="79"/>
      <c r="J4892" s="43"/>
      <c r="K4892" s="10"/>
      <c r="L4892" s="102"/>
      <c r="M4892" s="40"/>
      <c r="N4892" s="43"/>
      <c r="O4892" s="40"/>
      <c r="P4892" s="43"/>
      <c r="Q4892" s="43"/>
      <c r="R4892" s="10"/>
      <c r="S4892" s="10"/>
      <c r="T4892" s="10"/>
    </row>
    <row r="4893" spans="7:20" ht="33" customHeight="1" x14ac:dyDescent="0.5">
      <c r="G4893" s="90"/>
      <c r="H4893" s="10"/>
      <c r="I4893" s="79"/>
      <c r="J4893" s="43"/>
      <c r="K4893" s="10"/>
      <c r="L4893" s="102"/>
      <c r="M4893" s="40"/>
      <c r="N4893" s="43"/>
      <c r="O4893" s="40"/>
      <c r="P4893" s="43"/>
      <c r="Q4893" s="43"/>
      <c r="R4893" s="10"/>
      <c r="S4893" s="10"/>
      <c r="T4893" s="10"/>
    </row>
    <row r="4894" spans="7:20" ht="33" customHeight="1" x14ac:dyDescent="0.5">
      <c r="G4894" s="90"/>
      <c r="H4894" s="10"/>
      <c r="I4894" s="79"/>
      <c r="J4894" s="43"/>
      <c r="K4894" s="10"/>
      <c r="L4894" s="102"/>
      <c r="M4894" s="40"/>
      <c r="N4894" s="43"/>
      <c r="O4894" s="40"/>
      <c r="P4894" s="43"/>
      <c r="Q4894" s="43"/>
      <c r="R4894" s="10"/>
      <c r="S4894" s="10"/>
      <c r="T4894" s="10"/>
    </row>
    <row r="4895" spans="7:20" ht="33" customHeight="1" x14ac:dyDescent="0.5">
      <c r="G4895" s="90"/>
      <c r="H4895" s="10"/>
      <c r="I4895" s="79"/>
      <c r="J4895" s="43"/>
      <c r="K4895" s="10"/>
      <c r="L4895" s="102"/>
      <c r="M4895" s="40"/>
      <c r="N4895" s="43"/>
      <c r="O4895" s="40"/>
      <c r="P4895" s="43"/>
      <c r="Q4895" s="43"/>
      <c r="R4895" s="10"/>
      <c r="S4895" s="10"/>
      <c r="T4895" s="10"/>
    </row>
    <row r="4896" spans="7:20" ht="33" customHeight="1" x14ac:dyDescent="0.5">
      <c r="G4896" s="90"/>
      <c r="H4896" s="10"/>
      <c r="I4896" s="79"/>
      <c r="J4896" s="43"/>
      <c r="K4896" s="10"/>
      <c r="L4896" s="102"/>
      <c r="M4896" s="40"/>
      <c r="N4896" s="43"/>
      <c r="O4896" s="40"/>
      <c r="P4896" s="43"/>
      <c r="Q4896" s="43"/>
      <c r="R4896" s="10"/>
      <c r="S4896" s="10"/>
      <c r="T4896" s="10"/>
    </row>
    <row r="4897" spans="7:20" ht="33" customHeight="1" x14ac:dyDescent="0.5">
      <c r="G4897" s="90"/>
      <c r="H4897" s="10"/>
      <c r="I4897" s="79"/>
      <c r="J4897" s="43"/>
      <c r="K4897" s="10"/>
      <c r="L4897" s="102"/>
      <c r="M4897" s="40"/>
      <c r="N4897" s="43"/>
      <c r="O4897" s="40"/>
      <c r="P4897" s="43"/>
      <c r="Q4897" s="43"/>
      <c r="R4897" s="10"/>
      <c r="S4897" s="10"/>
      <c r="T4897" s="10"/>
    </row>
    <row r="4898" spans="7:20" ht="33" customHeight="1" x14ac:dyDescent="0.5">
      <c r="G4898" s="90"/>
      <c r="H4898" s="10"/>
      <c r="I4898" s="79"/>
      <c r="J4898" s="43"/>
      <c r="K4898" s="10"/>
      <c r="L4898" s="102"/>
      <c r="M4898" s="40"/>
      <c r="N4898" s="43"/>
      <c r="O4898" s="40"/>
      <c r="P4898" s="43"/>
      <c r="Q4898" s="43"/>
      <c r="R4898" s="10"/>
      <c r="S4898" s="10"/>
      <c r="T4898" s="10"/>
    </row>
    <row r="4899" spans="7:20" ht="33" customHeight="1" x14ac:dyDescent="0.5">
      <c r="G4899" s="90"/>
      <c r="H4899" s="10"/>
      <c r="I4899" s="79"/>
      <c r="J4899" s="43"/>
      <c r="K4899" s="10"/>
      <c r="L4899" s="102"/>
      <c r="M4899" s="40"/>
      <c r="N4899" s="43"/>
      <c r="O4899" s="40"/>
      <c r="P4899" s="43"/>
      <c r="Q4899" s="43"/>
      <c r="R4899" s="10"/>
      <c r="S4899" s="10"/>
      <c r="T4899" s="10"/>
    </row>
    <row r="4900" spans="7:20" ht="33" customHeight="1" x14ac:dyDescent="0.5">
      <c r="G4900" s="90"/>
      <c r="H4900" s="10"/>
      <c r="I4900" s="79"/>
      <c r="J4900" s="43"/>
      <c r="K4900" s="10"/>
      <c r="L4900" s="102"/>
      <c r="M4900" s="40"/>
      <c r="N4900" s="43"/>
      <c r="O4900" s="40"/>
      <c r="P4900" s="43"/>
      <c r="Q4900" s="43"/>
      <c r="R4900" s="10"/>
      <c r="S4900" s="10"/>
      <c r="T4900" s="10"/>
    </row>
    <row r="4901" spans="7:20" ht="33" customHeight="1" x14ac:dyDescent="0.5">
      <c r="G4901" s="90"/>
      <c r="H4901" s="10"/>
      <c r="I4901" s="79"/>
      <c r="J4901" s="43"/>
      <c r="K4901" s="10"/>
      <c r="L4901" s="102"/>
      <c r="M4901" s="40"/>
      <c r="N4901" s="43"/>
      <c r="O4901" s="40"/>
      <c r="P4901" s="43"/>
      <c r="Q4901" s="43"/>
      <c r="R4901" s="10"/>
      <c r="S4901" s="10"/>
      <c r="T4901" s="10"/>
    </row>
    <row r="4902" spans="7:20" ht="33" customHeight="1" x14ac:dyDescent="0.5">
      <c r="G4902" s="90"/>
      <c r="H4902" s="10"/>
      <c r="I4902" s="79"/>
      <c r="J4902" s="43"/>
      <c r="K4902" s="10"/>
      <c r="L4902" s="102"/>
      <c r="M4902" s="40"/>
      <c r="N4902" s="43"/>
      <c r="O4902" s="40"/>
      <c r="P4902" s="43"/>
      <c r="Q4902" s="43"/>
      <c r="R4902" s="10"/>
      <c r="S4902" s="10"/>
      <c r="T4902" s="10"/>
    </row>
    <row r="4903" spans="7:20" ht="33" customHeight="1" x14ac:dyDescent="0.5">
      <c r="G4903" s="90"/>
      <c r="H4903" s="10"/>
      <c r="I4903" s="79"/>
      <c r="J4903" s="43"/>
      <c r="K4903" s="10"/>
      <c r="L4903" s="102"/>
      <c r="M4903" s="40"/>
      <c r="N4903" s="43"/>
      <c r="O4903" s="40"/>
      <c r="P4903" s="43"/>
      <c r="Q4903" s="43"/>
      <c r="R4903" s="10"/>
      <c r="S4903" s="10"/>
      <c r="T4903" s="10"/>
    </row>
    <row r="4904" spans="7:20" ht="33" customHeight="1" x14ac:dyDescent="0.5">
      <c r="G4904" s="90"/>
      <c r="H4904" s="10"/>
      <c r="I4904" s="79"/>
      <c r="J4904" s="43"/>
      <c r="K4904" s="10"/>
      <c r="L4904" s="102"/>
      <c r="M4904" s="40"/>
      <c r="N4904" s="43"/>
      <c r="O4904" s="40"/>
      <c r="P4904" s="43"/>
      <c r="Q4904" s="43"/>
      <c r="R4904" s="10"/>
      <c r="S4904" s="10"/>
      <c r="T4904" s="10"/>
    </row>
    <row r="4905" spans="7:20" ht="33" customHeight="1" x14ac:dyDescent="0.5">
      <c r="G4905" s="90"/>
      <c r="H4905" s="10"/>
      <c r="I4905" s="79"/>
      <c r="J4905" s="43"/>
      <c r="K4905" s="10"/>
      <c r="L4905" s="102"/>
      <c r="M4905" s="40"/>
      <c r="N4905" s="43"/>
      <c r="O4905" s="40"/>
      <c r="P4905" s="43"/>
      <c r="Q4905" s="43"/>
      <c r="R4905" s="10"/>
      <c r="S4905" s="10"/>
      <c r="T4905" s="10"/>
    </row>
    <row r="4906" spans="7:20" ht="33" customHeight="1" x14ac:dyDescent="0.5">
      <c r="G4906" s="90"/>
      <c r="H4906" s="10"/>
      <c r="I4906" s="79"/>
      <c r="J4906" s="43"/>
      <c r="K4906" s="10"/>
      <c r="L4906" s="102"/>
      <c r="M4906" s="40"/>
      <c r="N4906" s="43"/>
      <c r="O4906" s="40"/>
      <c r="P4906" s="43"/>
      <c r="Q4906" s="43"/>
      <c r="R4906" s="10"/>
      <c r="S4906" s="10"/>
      <c r="T4906" s="10"/>
    </row>
    <row r="4907" spans="7:20" ht="33" customHeight="1" x14ac:dyDescent="0.5">
      <c r="G4907" s="90"/>
      <c r="H4907" s="10"/>
      <c r="I4907" s="79"/>
      <c r="J4907" s="43"/>
      <c r="K4907" s="10"/>
      <c r="L4907" s="102"/>
      <c r="M4907" s="40"/>
      <c r="N4907" s="43"/>
      <c r="O4907" s="40"/>
      <c r="P4907" s="43"/>
      <c r="Q4907" s="43"/>
      <c r="R4907" s="10"/>
      <c r="S4907" s="10"/>
      <c r="T4907" s="10"/>
    </row>
    <row r="4908" spans="7:20" ht="33" customHeight="1" x14ac:dyDescent="0.5">
      <c r="G4908" s="90"/>
      <c r="H4908" s="10"/>
      <c r="I4908" s="79"/>
      <c r="J4908" s="43"/>
      <c r="K4908" s="10"/>
      <c r="L4908" s="102"/>
      <c r="M4908" s="40"/>
      <c r="N4908" s="43"/>
      <c r="O4908" s="40"/>
      <c r="P4908" s="43"/>
      <c r="Q4908" s="43"/>
      <c r="R4908" s="10"/>
      <c r="S4908" s="10"/>
      <c r="T4908" s="10"/>
    </row>
    <row r="4909" spans="7:20" ht="33" customHeight="1" x14ac:dyDescent="0.5">
      <c r="G4909" s="90"/>
      <c r="H4909" s="10"/>
      <c r="I4909" s="79"/>
      <c r="J4909" s="43"/>
      <c r="K4909" s="10"/>
      <c r="L4909" s="102"/>
      <c r="M4909" s="40"/>
      <c r="N4909" s="43"/>
      <c r="O4909" s="40"/>
      <c r="P4909" s="43"/>
      <c r="Q4909" s="43"/>
      <c r="R4909" s="10"/>
      <c r="S4909" s="10"/>
      <c r="T4909" s="10"/>
    </row>
    <row r="4910" spans="7:20" ht="33" customHeight="1" x14ac:dyDescent="0.5">
      <c r="G4910" s="90"/>
      <c r="H4910" s="10"/>
      <c r="I4910" s="79"/>
      <c r="J4910" s="43"/>
      <c r="K4910" s="10"/>
      <c r="L4910" s="102"/>
      <c r="M4910" s="40"/>
      <c r="N4910" s="43"/>
      <c r="O4910" s="40"/>
      <c r="P4910" s="43"/>
      <c r="Q4910" s="43"/>
      <c r="R4910" s="10"/>
      <c r="S4910" s="10"/>
      <c r="T4910" s="10"/>
    </row>
    <row r="4911" spans="7:20" ht="33" customHeight="1" x14ac:dyDescent="0.5">
      <c r="G4911" s="90"/>
      <c r="H4911" s="10"/>
      <c r="I4911" s="79"/>
      <c r="J4911" s="43"/>
      <c r="K4911" s="10"/>
      <c r="L4911" s="102"/>
      <c r="M4911" s="40"/>
      <c r="N4911" s="43"/>
      <c r="O4911" s="40"/>
      <c r="P4911" s="43"/>
      <c r="Q4911" s="43"/>
      <c r="R4911" s="10"/>
      <c r="S4911" s="10"/>
      <c r="T4911" s="10"/>
    </row>
    <row r="4912" spans="7:20" ht="33" customHeight="1" x14ac:dyDescent="0.5">
      <c r="G4912" s="90"/>
      <c r="H4912" s="10"/>
      <c r="I4912" s="79"/>
      <c r="J4912" s="43"/>
      <c r="K4912" s="10"/>
      <c r="L4912" s="102"/>
      <c r="M4912" s="40"/>
      <c r="N4912" s="43"/>
      <c r="O4912" s="40"/>
      <c r="P4912" s="43"/>
      <c r="Q4912" s="43"/>
      <c r="R4912" s="10"/>
      <c r="S4912" s="10"/>
      <c r="T4912" s="10"/>
    </row>
    <row r="4913" spans="7:20" ht="33" customHeight="1" x14ac:dyDescent="0.5">
      <c r="G4913" s="90"/>
      <c r="H4913" s="10"/>
      <c r="I4913" s="79"/>
      <c r="J4913" s="43"/>
      <c r="K4913" s="10"/>
      <c r="L4913" s="102"/>
      <c r="M4913" s="40"/>
      <c r="N4913" s="43"/>
      <c r="O4913" s="40"/>
      <c r="P4913" s="43"/>
      <c r="Q4913" s="43"/>
      <c r="R4913" s="10"/>
      <c r="S4913" s="10"/>
      <c r="T4913" s="10"/>
    </row>
    <row r="4914" spans="7:20" ht="33" customHeight="1" x14ac:dyDescent="0.5">
      <c r="G4914" s="90"/>
      <c r="H4914" s="10"/>
      <c r="I4914" s="79"/>
      <c r="J4914" s="43"/>
      <c r="K4914" s="10"/>
      <c r="L4914" s="102"/>
      <c r="M4914" s="40"/>
      <c r="N4914" s="43"/>
      <c r="O4914" s="40"/>
      <c r="P4914" s="43"/>
      <c r="Q4914" s="43"/>
      <c r="R4914" s="10"/>
      <c r="S4914" s="10"/>
      <c r="T4914" s="10"/>
    </row>
    <row r="4915" spans="7:20" ht="33" customHeight="1" x14ac:dyDescent="0.5">
      <c r="G4915" s="90"/>
      <c r="H4915" s="10"/>
      <c r="I4915" s="79"/>
      <c r="J4915" s="43"/>
      <c r="K4915" s="10"/>
      <c r="L4915" s="102"/>
      <c r="M4915" s="40"/>
      <c r="N4915" s="43"/>
      <c r="O4915" s="40"/>
      <c r="P4915" s="43"/>
      <c r="Q4915" s="43"/>
      <c r="R4915" s="10"/>
      <c r="S4915" s="10"/>
      <c r="T4915" s="10"/>
    </row>
    <row r="4916" spans="7:20" ht="33" customHeight="1" x14ac:dyDescent="0.5">
      <c r="G4916" s="90"/>
      <c r="H4916" s="10"/>
      <c r="I4916" s="79"/>
      <c r="J4916" s="43"/>
      <c r="K4916" s="10"/>
      <c r="L4916" s="102"/>
      <c r="M4916" s="40"/>
      <c r="N4916" s="43"/>
      <c r="O4916" s="40"/>
      <c r="P4916" s="43"/>
      <c r="Q4916" s="43"/>
      <c r="R4916" s="10"/>
      <c r="S4916" s="10"/>
      <c r="T4916" s="10"/>
    </row>
    <row r="4917" spans="7:20" ht="33" customHeight="1" x14ac:dyDescent="0.5">
      <c r="G4917" s="90"/>
      <c r="H4917" s="10"/>
      <c r="I4917" s="79"/>
      <c r="J4917" s="43"/>
      <c r="K4917" s="10"/>
      <c r="L4917" s="102"/>
      <c r="M4917" s="40"/>
      <c r="N4917" s="43"/>
      <c r="O4917" s="40"/>
      <c r="P4917" s="43"/>
      <c r="Q4917" s="43"/>
      <c r="R4917" s="10"/>
      <c r="S4917" s="10"/>
      <c r="T4917" s="10"/>
    </row>
    <row r="4918" spans="7:20" ht="33" customHeight="1" x14ac:dyDescent="0.5">
      <c r="G4918" s="90"/>
      <c r="H4918" s="10"/>
      <c r="I4918" s="79"/>
      <c r="J4918" s="43"/>
      <c r="K4918" s="10"/>
      <c r="L4918" s="102"/>
      <c r="M4918" s="40"/>
      <c r="N4918" s="43"/>
      <c r="O4918" s="40"/>
      <c r="P4918" s="43"/>
      <c r="Q4918" s="43"/>
      <c r="R4918" s="10"/>
      <c r="S4918" s="10"/>
      <c r="T4918" s="10"/>
    </row>
    <row r="4919" spans="7:20" ht="33" customHeight="1" x14ac:dyDescent="0.5">
      <c r="G4919" s="90"/>
      <c r="H4919" s="10"/>
      <c r="I4919" s="79"/>
      <c r="J4919" s="43"/>
      <c r="K4919" s="10"/>
      <c r="L4919" s="102"/>
      <c r="M4919" s="40"/>
      <c r="N4919" s="43"/>
      <c r="O4919" s="40"/>
      <c r="P4919" s="43"/>
      <c r="Q4919" s="43"/>
      <c r="R4919" s="10"/>
      <c r="S4919" s="10"/>
      <c r="T4919" s="10"/>
    </row>
    <row r="4920" spans="7:20" ht="33" customHeight="1" x14ac:dyDescent="0.5">
      <c r="G4920" s="90"/>
      <c r="H4920" s="10"/>
      <c r="I4920" s="79"/>
      <c r="J4920" s="43"/>
      <c r="K4920" s="10"/>
      <c r="L4920" s="102"/>
      <c r="M4920" s="40"/>
      <c r="N4920" s="43"/>
      <c r="O4920" s="40"/>
      <c r="P4920" s="43"/>
      <c r="Q4920" s="43"/>
      <c r="R4920" s="10"/>
      <c r="S4920" s="10"/>
      <c r="T4920" s="10"/>
    </row>
    <row r="4921" spans="7:20" ht="33" customHeight="1" x14ac:dyDescent="0.5">
      <c r="G4921" s="90"/>
      <c r="H4921" s="10"/>
      <c r="I4921" s="79"/>
      <c r="J4921" s="43"/>
      <c r="K4921" s="10"/>
      <c r="L4921" s="102"/>
      <c r="M4921" s="40"/>
      <c r="N4921" s="43"/>
      <c r="O4921" s="40"/>
      <c r="P4921" s="43"/>
      <c r="Q4921" s="43"/>
      <c r="R4921" s="10"/>
      <c r="S4921" s="10"/>
      <c r="T4921" s="10"/>
    </row>
    <row r="4922" spans="7:20" ht="33" customHeight="1" x14ac:dyDescent="0.5">
      <c r="G4922" s="90"/>
      <c r="H4922" s="10"/>
      <c r="I4922" s="79"/>
      <c r="J4922" s="43"/>
      <c r="K4922" s="10"/>
      <c r="L4922" s="102"/>
      <c r="M4922" s="40"/>
      <c r="N4922" s="43"/>
      <c r="O4922" s="40"/>
      <c r="P4922" s="43"/>
      <c r="Q4922" s="43"/>
      <c r="R4922" s="10"/>
      <c r="S4922" s="10"/>
      <c r="T4922" s="10"/>
    </row>
    <row r="4923" spans="7:20" ht="33" customHeight="1" x14ac:dyDescent="0.5">
      <c r="G4923" s="90"/>
      <c r="H4923" s="10"/>
      <c r="I4923" s="79"/>
      <c r="J4923" s="43"/>
      <c r="K4923" s="10"/>
      <c r="L4923" s="102"/>
      <c r="M4923" s="40"/>
      <c r="N4923" s="43"/>
      <c r="O4923" s="40"/>
      <c r="P4923" s="43"/>
      <c r="Q4923" s="43"/>
      <c r="R4923" s="10"/>
      <c r="S4923" s="10"/>
      <c r="T4923" s="10"/>
    </row>
    <row r="4924" spans="7:20" ht="33" customHeight="1" x14ac:dyDescent="0.5">
      <c r="G4924" s="90"/>
      <c r="H4924" s="10"/>
      <c r="I4924" s="79"/>
      <c r="J4924" s="43"/>
      <c r="K4924" s="10"/>
      <c r="L4924" s="102"/>
      <c r="M4924" s="40"/>
      <c r="N4924" s="43"/>
      <c r="O4924" s="40"/>
      <c r="P4924" s="43"/>
      <c r="Q4924" s="43"/>
      <c r="R4924" s="10"/>
      <c r="S4924" s="10"/>
      <c r="T4924" s="10"/>
    </row>
    <row r="4925" spans="7:20" ht="33" customHeight="1" x14ac:dyDescent="0.5">
      <c r="G4925" s="90"/>
      <c r="H4925" s="10"/>
      <c r="I4925" s="79"/>
      <c r="J4925" s="43"/>
      <c r="K4925" s="10"/>
      <c r="L4925" s="102"/>
      <c r="M4925" s="40"/>
      <c r="N4925" s="43"/>
      <c r="O4925" s="40"/>
      <c r="P4925" s="43"/>
      <c r="Q4925" s="43"/>
      <c r="R4925" s="10"/>
      <c r="S4925" s="10"/>
      <c r="T4925" s="10"/>
    </row>
    <row r="4926" spans="7:20" ht="33" customHeight="1" x14ac:dyDescent="0.5">
      <c r="G4926" s="90"/>
      <c r="H4926" s="10"/>
      <c r="I4926" s="79"/>
      <c r="J4926" s="43"/>
      <c r="K4926" s="10"/>
      <c r="L4926" s="102"/>
      <c r="M4926" s="40"/>
      <c r="N4926" s="43"/>
      <c r="O4926" s="40"/>
      <c r="P4926" s="43"/>
      <c r="Q4926" s="43"/>
      <c r="R4926" s="10"/>
      <c r="S4926" s="10"/>
      <c r="T4926" s="10"/>
    </row>
    <row r="4927" spans="7:20" ht="33" customHeight="1" x14ac:dyDescent="0.5">
      <c r="G4927" s="90"/>
      <c r="H4927" s="10"/>
      <c r="I4927" s="79"/>
      <c r="J4927" s="43"/>
      <c r="K4927" s="10"/>
      <c r="L4927" s="102"/>
      <c r="M4927" s="40"/>
      <c r="N4927" s="43"/>
      <c r="O4927" s="40"/>
      <c r="P4927" s="43"/>
      <c r="Q4927" s="43"/>
      <c r="R4927" s="10"/>
      <c r="S4927" s="10"/>
      <c r="T4927" s="10"/>
    </row>
    <row r="4928" spans="7:20" ht="33" customHeight="1" x14ac:dyDescent="0.5">
      <c r="G4928" s="90"/>
      <c r="H4928" s="10"/>
      <c r="I4928" s="79"/>
      <c r="J4928" s="43"/>
      <c r="K4928" s="10"/>
      <c r="L4928" s="102"/>
      <c r="M4928" s="40"/>
      <c r="N4928" s="43"/>
      <c r="O4928" s="40"/>
      <c r="P4928" s="43"/>
      <c r="Q4928" s="43"/>
      <c r="R4928" s="10"/>
      <c r="S4928" s="10"/>
      <c r="T4928" s="10"/>
    </row>
    <row r="4929" spans="7:20" ht="33" customHeight="1" x14ac:dyDescent="0.5">
      <c r="G4929" s="90"/>
      <c r="H4929" s="10"/>
      <c r="I4929" s="79"/>
      <c r="J4929" s="43"/>
      <c r="K4929" s="10"/>
      <c r="L4929" s="102"/>
      <c r="M4929" s="40"/>
      <c r="N4929" s="43"/>
      <c r="O4929" s="40"/>
      <c r="P4929" s="43"/>
      <c r="Q4929" s="43"/>
      <c r="R4929" s="10"/>
      <c r="S4929" s="10"/>
      <c r="T4929" s="10"/>
    </row>
    <row r="4930" spans="7:20" ht="33" customHeight="1" x14ac:dyDescent="0.5">
      <c r="G4930" s="90"/>
      <c r="H4930" s="10"/>
      <c r="I4930" s="79"/>
      <c r="J4930" s="43"/>
      <c r="K4930" s="10"/>
      <c r="L4930" s="102"/>
      <c r="M4930" s="40"/>
      <c r="N4930" s="43"/>
      <c r="O4930" s="40"/>
      <c r="P4930" s="43"/>
      <c r="Q4930" s="43"/>
      <c r="R4930" s="10"/>
      <c r="S4930" s="10"/>
      <c r="T4930" s="10"/>
    </row>
    <row r="4931" spans="7:20" ht="33" customHeight="1" x14ac:dyDescent="0.5">
      <c r="G4931" s="90"/>
      <c r="H4931" s="10"/>
      <c r="I4931" s="79"/>
      <c r="J4931" s="43"/>
      <c r="K4931" s="10"/>
      <c r="L4931" s="102"/>
      <c r="M4931" s="40"/>
      <c r="N4931" s="43"/>
      <c r="O4931" s="40"/>
      <c r="P4931" s="43"/>
      <c r="Q4931" s="43"/>
      <c r="R4931" s="10"/>
      <c r="S4931" s="10"/>
      <c r="T4931" s="10"/>
    </row>
    <row r="4932" spans="7:20" ht="33" customHeight="1" x14ac:dyDescent="0.5">
      <c r="G4932" s="90"/>
      <c r="H4932" s="10"/>
      <c r="I4932" s="79"/>
      <c r="J4932" s="43"/>
      <c r="K4932" s="10"/>
      <c r="L4932" s="102"/>
      <c r="M4932" s="40"/>
      <c r="N4932" s="43"/>
      <c r="O4932" s="40"/>
      <c r="P4932" s="43"/>
      <c r="Q4932" s="43"/>
      <c r="R4932" s="10"/>
      <c r="S4932" s="10"/>
      <c r="T4932" s="10"/>
    </row>
    <row r="4933" spans="7:20" ht="33" customHeight="1" x14ac:dyDescent="0.5">
      <c r="G4933" s="90"/>
      <c r="H4933" s="10"/>
      <c r="I4933" s="79"/>
      <c r="J4933" s="43"/>
      <c r="K4933" s="10"/>
      <c r="L4933" s="102"/>
      <c r="M4933" s="40"/>
      <c r="N4933" s="43"/>
      <c r="O4933" s="40"/>
      <c r="P4933" s="43"/>
      <c r="Q4933" s="43"/>
      <c r="R4933" s="10"/>
      <c r="S4933" s="10"/>
      <c r="T4933" s="10"/>
    </row>
    <row r="4934" spans="7:20" ht="33" customHeight="1" x14ac:dyDescent="0.5">
      <c r="G4934" s="90"/>
      <c r="H4934" s="10"/>
      <c r="I4934" s="79"/>
      <c r="J4934" s="43"/>
      <c r="K4934" s="10"/>
      <c r="L4934" s="102"/>
      <c r="M4934" s="40"/>
      <c r="N4934" s="43"/>
      <c r="O4934" s="40"/>
      <c r="P4934" s="43"/>
      <c r="Q4934" s="43"/>
      <c r="R4934" s="10"/>
      <c r="S4934" s="10"/>
      <c r="T4934" s="10"/>
    </row>
    <row r="4935" spans="7:20" ht="33" customHeight="1" x14ac:dyDescent="0.5">
      <c r="G4935" s="90"/>
      <c r="H4935" s="10"/>
      <c r="I4935" s="79"/>
      <c r="J4935" s="43"/>
      <c r="K4935" s="10"/>
      <c r="L4935" s="102"/>
      <c r="M4935" s="40"/>
      <c r="N4935" s="43"/>
      <c r="O4935" s="40"/>
      <c r="P4935" s="43"/>
      <c r="Q4935" s="43"/>
      <c r="R4935" s="10"/>
      <c r="S4935" s="10"/>
      <c r="T4935" s="10"/>
    </row>
    <row r="4936" spans="7:20" ht="33" customHeight="1" x14ac:dyDescent="0.5">
      <c r="G4936" s="90"/>
      <c r="H4936" s="10"/>
      <c r="I4936" s="79"/>
      <c r="J4936" s="43"/>
      <c r="K4936" s="10"/>
      <c r="L4936" s="102"/>
      <c r="M4936" s="40"/>
      <c r="N4936" s="43"/>
      <c r="O4936" s="40"/>
      <c r="P4936" s="43"/>
      <c r="Q4936" s="43"/>
      <c r="R4936" s="10"/>
      <c r="S4936" s="10"/>
      <c r="T4936" s="10"/>
    </row>
    <row r="4937" spans="7:20" ht="33" customHeight="1" x14ac:dyDescent="0.5">
      <c r="G4937" s="90"/>
      <c r="H4937" s="10"/>
      <c r="I4937" s="79"/>
      <c r="J4937" s="43"/>
      <c r="K4937" s="10"/>
      <c r="L4937" s="102"/>
      <c r="M4937" s="40"/>
      <c r="N4937" s="43"/>
      <c r="O4937" s="40"/>
      <c r="P4937" s="43"/>
      <c r="Q4937" s="43"/>
      <c r="R4937" s="10"/>
      <c r="S4937" s="10"/>
      <c r="T4937" s="10"/>
    </row>
    <row r="4938" spans="7:20" ht="33" customHeight="1" x14ac:dyDescent="0.5">
      <c r="G4938" s="90"/>
      <c r="H4938" s="10"/>
      <c r="I4938" s="79"/>
      <c r="J4938" s="43"/>
      <c r="K4938" s="10"/>
      <c r="L4938" s="102"/>
      <c r="M4938" s="40"/>
      <c r="N4938" s="43"/>
      <c r="O4938" s="40"/>
      <c r="P4938" s="43"/>
      <c r="Q4938" s="43"/>
      <c r="R4938" s="10"/>
      <c r="S4938" s="10"/>
      <c r="T4938" s="10"/>
    </row>
    <row r="4939" spans="7:20" ht="33" customHeight="1" x14ac:dyDescent="0.5">
      <c r="G4939" s="90"/>
      <c r="H4939" s="10"/>
      <c r="I4939" s="79"/>
      <c r="J4939" s="43"/>
      <c r="K4939" s="10"/>
      <c r="L4939" s="102"/>
      <c r="M4939" s="40"/>
      <c r="N4939" s="43"/>
      <c r="O4939" s="40"/>
      <c r="P4939" s="43"/>
      <c r="Q4939" s="43"/>
      <c r="R4939" s="10"/>
      <c r="S4939" s="10"/>
      <c r="T4939" s="10"/>
    </row>
    <row r="4940" spans="7:20" ht="33" customHeight="1" x14ac:dyDescent="0.5">
      <c r="G4940" s="90"/>
      <c r="H4940" s="10"/>
      <c r="I4940" s="79"/>
      <c r="J4940" s="43"/>
      <c r="K4940" s="10"/>
      <c r="L4940" s="102"/>
      <c r="M4940" s="40"/>
      <c r="N4940" s="43"/>
      <c r="O4940" s="40"/>
      <c r="P4940" s="43"/>
      <c r="Q4940" s="43"/>
      <c r="R4940" s="10"/>
      <c r="S4940" s="10"/>
      <c r="T4940" s="10"/>
    </row>
    <row r="4941" spans="7:20" ht="33" customHeight="1" x14ac:dyDescent="0.5">
      <c r="G4941" s="90"/>
      <c r="H4941" s="10"/>
      <c r="I4941" s="79"/>
      <c r="J4941" s="43"/>
      <c r="K4941" s="10"/>
      <c r="L4941" s="102"/>
      <c r="M4941" s="40"/>
      <c r="N4941" s="43"/>
      <c r="O4941" s="40"/>
      <c r="P4941" s="43"/>
      <c r="Q4941" s="43"/>
      <c r="R4941" s="10"/>
      <c r="S4941" s="10"/>
      <c r="T4941" s="10"/>
    </row>
    <row r="4942" spans="7:20" ht="33" customHeight="1" x14ac:dyDescent="0.5">
      <c r="G4942" s="90"/>
      <c r="H4942" s="10"/>
      <c r="I4942" s="79"/>
      <c r="J4942" s="43"/>
      <c r="K4942" s="10"/>
      <c r="L4942" s="102"/>
      <c r="M4942" s="40"/>
      <c r="N4942" s="43"/>
      <c r="O4942" s="40"/>
      <c r="P4942" s="43"/>
      <c r="Q4942" s="43"/>
      <c r="R4942" s="10"/>
      <c r="S4942" s="10"/>
      <c r="T4942" s="10"/>
    </row>
    <row r="4943" spans="7:20" ht="33" customHeight="1" x14ac:dyDescent="0.5">
      <c r="G4943" s="90"/>
      <c r="H4943" s="10"/>
      <c r="I4943" s="79"/>
      <c r="J4943" s="43"/>
      <c r="K4943" s="10"/>
      <c r="L4943" s="102"/>
      <c r="M4943" s="40"/>
      <c r="N4943" s="43"/>
      <c r="O4943" s="40"/>
      <c r="P4943" s="43"/>
      <c r="Q4943" s="43"/>
      <c r="R4943" s="10"/>
      <c r="S4943" s="10"/>
      <c r="T4943" s="10"/>
    </row>
    <row r="4944" spans="7:20" ht="33" customHeight="1" x14ac:dyDescent="0.5">
      <c r="G4944" s="90"/>
      <c r="H4944" s="10"/>
      <c r="I4944" s="79"/>
      <c r="J4944" s="43"/>
      <c r="K4944" s="10"/>
      <c r="L4944" s="102"/>
      <c r="M4944" s="40"/>
      <c r="N4944" s="43"/>
      <c r="O4944" s="40"/>
      <c r="P4944" s="43"/>
      <c r="Q4944" s="43"/>
      <c r="R4944" s="10"/>
      <c r="S4944" s="10"/>
      <c r="T4944" s="10"/>
    </row>
    <row r="4945" spans="7:20" ht="33" customHeight="1" x14ac:dyDescent="0.5">
      <c r="G4945" s="90"/>
      <c r="H4945" s="10"/>
      <c r="I4945" s="79"/>
      <c r="J4945" s="43"/>
      <c r="K4945" s="10"/>
      <c r="L4945" s="102"/>
      <c r="M4945" s="40"/>
      <c r="N4945" s="43"/>
      <c r="O4945" s="40"/>
      <c r="P4945" s="43"/>
      <c r="Q4945" s="43"/>
      <c r="R4945" s="10"/>
      <c r="S4945" s="10"/>
      <c r="T4945" s="10"/>
    </row>
    <row r="4946" spans="7:20" ht="33" customHeight="1" x14ac:dyDescent="0.5">
      <c r="G4946" s="90"/>
      <c r="H4946" s="10"/>
      <c r="I4946" s="79"/>
      <c r="J4946" s="43"/>
      <c r="K4946" s="10"/>
      <c r="L4946" s="102"/>
      <c r="M4946" s="40"/>
      <c r="N4946" s="43"/>
      <c r="O4946" s="40"/>
      <c r="P4946" s="43"/>
      <c r="Q4946" s="43"/>
      <c r="R4946" s="10"/>
      <c r="S4946" s="10"/>
      <c r="T4946" s="10"/>
    </row>
    <row r="4947" spans="7:20" ht="33" customHeight="1" x14ac:dyDescent="0.5">
      <c r="G4947" s="90"/>
      <c r="H4947" s="10"/>
      <c r="I4947" s="79"/>
      <c r="J4947" s="43"/>
      <c r="K4947" s="10"/>
      <c r="L4947" s="102"/>
      <c r="M4947" s="40"/>
      <c r="N4947" s="43"/>
      <c r="O4947" s="40"/>
      <c r="P4947" s="43"/>
      <c r="Q4947" s="43"/>
      <c r="R4947" s="10"/>
      <c r="S4947" s="10"/>
      <c r="T4947" s="10"/>
    </row>
    <row r="4948" spans="7:20" ht="33" customHeight="1" x14ac:dyDescent="0.5">
      <c r="G4948" s="90"/>
      <c r="H4948" s="10"/>
      <c r="I4948" s="79"/>
      <c r="J4948" s="43"/>
      <c r="K4948" s="10"/>
      <c r="L4948" s="102"/>
      <c r="M4948" s="40"/>
      <c r="N4948" s="43"/>
      <c r="O4948" s="40"/>
      <c r="P4948" s="43"/>
      <c r="Q4948" s="43"/>
      <c r="R4948" s="10"/>
      <c r="S4948" s="10"/>
      <c r="T4948" s="10"/>
    </row>
    <row r="4949" spans="7:20" ht="33" customHeight="1" x14ac:dyDescent="0.5">
      <c r="G4949" s="90"/>
      <c r="H4949" s="10"/>
      <c r="I4949" s="79"/>
      <c r="J4949" s="43"/>
      <c r="K4949" s="10"/>
      <c r="L4949" s="102"/>
      <c r="M4949" s="40"/>
      <c r="N4949" s="43"/>
      <c r="O4949" s="40"/>
      <c r="P4949" s="43"/>
      <c r="Q4949" s="43"/>
      <c r="R4949" s="10"/>
      <c r="S4949" s="10"/>
      <c r="T4949" s="10"/>
    </row>
    <row r="4950" spans="7:20" ht="33" customHeight="1" x14ac:dyDescent="0.5">
      <c r="G4950" s="90"/>
      <c r="H4950" s="10"/>
      <c r="I4950" s="79"/>
      <c r="J4950" s="43"/>
      <c r="K4950" s="10"/>
      <c r="L4950" s="102"/>
      <c r="M4950" s="40"/>
      <c r="N4950" s="43"/>
      <c r="O4950" s="40"/>
      <c r="P4950" s="43"/>
      <c r="Q4950" s="43"/>
      <c r="R4950" s="10"/>
      <c r="S4950" s="10"/>
      <c r="T4950" s="10"/>
    </row>
    <row r="4951" spans="7:20" ht="33" customHeight="1" x14ac:dyDescent="0.5">
      <c r="G4951" s="90"/>
      <c r="H4951" s="10"/>
      <c r="I4951" s="79"/>
      <c r="J4951" s="43"/>
      <c r="K4951" s="10"/>
      <c r="L4951" s="102"/>
      <c r="M4951" s="40"/>
      <c r="N4951" s="43"/>
      <c r="O4951" s="40"/>
      <c r="P4951" s="43"/>
      <c r="Q4951" s="43"/>
      <c r="R4951" s="10"/>
      <c r="S4951" s="10"/>
      <c r="T4951" s="10"/>
    </row>
    <row r="4952" spans="7:20" ht="33" customHeight="1" x14ac:dyDescent="0.5">
      <c r="G4952" s="90"/>
      <c r="H4952" s="10"/>
      <c r="I4952" s="79"/>
      <c r="J4952" s="43"/>
      <c r="K4952" s="10"/>
      <c r="L4952" s="102"/>
      <c r="M4952" s="40"/>
      <c r="N4952" s="43"/>
      <c r="O4952" s="40"/>
      <c r="P4952" s="43"/>
      <c r="Q4952" s="43"/>
      <c r="R4952" s="10"/>
      <c r="S4952" s="10"/>
      <c r="T4952" s="10"/>
    </row>
    <row r="4953" spans="7:20" ht="33" customHeight="1" x14ac:dyDescent="0.5">
      <c r="G4953" s="90"/>
      <c r="H4953" s="10"/>
      <c r="I4953" s="79"/>
      <c r="J4953" s="43"/>
      <c r="K4953" s="10"/>
      <c r="L4953" s="102"/>
      <c r="M4953" s="40"/>
      <c r="N4953" s="43"/>
      <c r="O4953" s="40"/>
      <c r="P4953" s="43"/>
      <c r="Q4953" s="43"/>
      <c r="R4953" s="10"/>
      <c r="S4953" s="10"/>
      <c r="T4953" s="10"/>
    </row>
    <row r="4954" spans="7:20" ht="33" customHeight="1" x14ac:dyDescent="0.5">
      <c r="G4954" s="90"/>
      <c r="H4954" s="10"/>
      <c r="I4954" s="79"/>
      <c r="J4954" s="43"/>
      <c r="K4954" s="10"/>
      <c r="L4954" s="102"/>
      <c r="M4954" s="40"/>
      <c r="N4954" s="43"/>
      <c r="O4954" s="40"/>
      <c r="P4954" s="43"/>
      <c r="Q4954" s="43"/>
      <c r="R4954" s="10"/>
      <c r="S4954" s="10"/>
      <c r="T4954" s="10"/>
    </row>
    <row r="4955" spans="7:20" ht="33" customHeight="1" x14ac:dyDescent="0.5">
      <c r="G4955" s="90"/>
      <c r="H4955" s="10"/>
      <c r="I4955" s="79"/>
      <c r="J4955" s="43"/>
      <c r="K4955" s="10"/>
      <c r="L4955" s="102"/>
      <c r="M4955" s="40"/>
      <c r="N4955" s="43"/>
      <c r="O4955" s="40"/>
      <c r="P4955" s="43"/>
      <c r="Q4955" s="43"/>
      <c r="R4955" s="10"/>
      <c r="S4955" s="10"/>
      <c r="T4955" s="10"/>
    </row>
    <row r="4956" spans="7:20" ht="33" customHeight="1" x14ac:dyDescent="0.5">
      <c r="G4956" s="90"/>
      <c r="H4956" s="10"/>
      <c r="I4956" s="79"/>
      <c r="J4956" s="43"/>
      <c r="K4956" s="10"/>
      <c r="L4956" s="102"/>
      <c r="M4956" s="40"/>
      <c r="N4956" s="43"/>
      <c r="O4956" s="40"/>
      <c r="P4956" s="43"/>
      <c r="Q4956" s="43"/>
      <c r="R4956" s="10"/>
      <c r="S4956" s="10"/>
      <c r="T4956" s="10"/>
    </row>
    <row r="4957" spans="7:20" ht="33" customHeight="1" x14ac:dyDescent="0.5">
      <c r="G4957" s="90"/>
      <c r="H4957" s="10"/>
      <c r="I4957" s="79"/>
      <c r="J4957" s="43"/>
      <c r="K4957" s="10"/>
      <c r="L4957" s="102"/>
      <c r="M4957" s="40"/>
      <c r="N4957" s="43"/>
      <c r="O4957" s="40"/>
      <c r="P4957" s="43"/>
      <c r="Q4957" s="43"/>
      <c r="R4957" s="10"/>
      <c r="S4957" s="10"/>
      <c r="T4957" s="10"/>
    </row>
    <row r="4958" spans="7:20" ht="33" customHeight="1" x14ac:dyDescent="0.5">
      <c r="G4958" s="90"/>
      <c r="H4958" s="10"/>
      <c r="I4958" s="79"/>
      <c r="J4958" s="43"/>
      <c r="K4958" s="10"/>
      <c r="L4958" s="102"/>
      <c r="M4958" s="40"/>
      <c r="N4958" s="43"/>
      <c r="O4958" s="40"/>
      <c r="P4958" s="43"/>
      <c r="Q4958" s="43"/>
      <c r="R4958" s="10"/>
      <c r="S4958" s="10"/>
      <c r="T4958" s="10"/>
    </row>
    <row r="4959" spans="7:20" ht="33" customHeight="1" x14ac:dyDescent="0.5">
      <c r="G4959" s="90"/>
      <c r="H4959" s="10"/>
      <c r="I4959" s="79"/>
      <c r="J4959" s="43"/>
      <c r="K4959" s="10"/>
      <c r="L4959" s="102"/>
      <c r="M4959" s="40"/>
      <c r="N4959" s="43"/>
      <c r="O4959" s="40"/>
      <c r="P4959" s="43"/>
      <c r="Q4959" s="43"/>
      <c r="R4959" s="10"/>
      <c r="S4959" s="10"/>
      <c r="T4959" s="10"/>
    </row>
    <row r="4960" spans="7:20" ht="33" customHeight="1" x14ac:dyDescent="0.5">
      <c r="G4960" s="90"/>
      <c r="H4960" s="10"/>
      <c r="I4960" s="79"/>
      <c r="J4960" s="43"/>
      <c r="K4960" s="10"/>
      <c r="L4960" s="102"/>
      <c r="M4960" s="40"/>
      <c r="N4960" s="43"/>
      <c r="O4960" s="40"/>
      <c r="P4960" s="43"/>
      <c r="Q4960" s="43"/>
      <c r="R4960" s="10"/>
      <c r="S4960" s="10"/>
      <c r="T4960" s="10"/>
    </row>
    <row r="4961" spans="7:20" ht="33" customHeight="1" x14ac:dyDescent="0.5">
      <c r="G4961" s="90"/>
      <c r="H4961" s="10"/>
      <c r="I4961" s="79"/>
      <c r="J4961" s="43"/>
      <c r="K4961" s="10"/>
      <c r="L4961" s="102"/>
      <c r="M4961" s="40"/>
      <c r="N4961" s="43"/>
      <c r="O4961" s="40"/>
      <c r="P4961" s="43"/>
      <c r="Q4961" s="43"/>
      <c r="R4961" s="10"/>
      <c r="S4961" s="10"/>
      <c r="T4961" s="10"/>
    </row>
    <row r="4962" spans="7:20" ht="33" customHeight="1" x14ac:dyDescent="0.5">
      <c r="G4962" s="90"/>
      <c r="H4962" s="10"/>
      <c r="I4962" s="79"/>
      <c r="J4962" s="43"/>
      <c r="K4962" s="10"/>
      <c r="L4962" s="102"/>
      <c r="M4962" s="40"/>
      <c r="N4962" s="43"/>
      <c r="O4962" s="40"/>
      <c r="P4962" s="43"/>
      <c r="Q4962" s="43"/>
      <c r="R4962" s="10"/>
      <c r="S4962" s="10"/>
      <c r="T4962" s="10"/>
    </row>
    <row r="4963" spans="7:20" ht="33" customHeight="1" x14ac:dyDescent="0.5">
      <c r="G4963" s="90"/>
      <c r="H4963" s="10"/>
      <c r="I4963" s="79"/>
      <c r="J4963" s="43"/>
      <c r="K4963" s="10"/>
      <c r="L4963" s="102"/>
      <c r="M4963" s="40"/>
      <c r="N4963" s="43"/>
      <c r="O4963" s="40"/>
      <c r="P4963" s="43"/>
      <c r="Q4963" s="43"/>
      <c r="R4963" s="10"/>
      <c r="S4963" s="10"/>
      <c r="T4963" s="10"/>
    </row>
    <row r="4964" spans="7:20" ht="33" customHeight="1" x14ac:dyDescent="0.5">
      <c r="G4964" s="90"/>
      <c r="H4964" s="10"/>
      <c r="I4964" s="79"/>
      <c r="J4964" s="43"/>
      <c r="K4964" s="10"/>
      <c r="L4964" s="102"/>
      <c r="M4964" s="40"/>
      <c r="N4964" s="43"/>
      <c r="O4964" s="40"/>
      <c r="P4964" s="43"/>
      <c r="Q4964" s="43"/>
      <c r="R4964" s="10"/>
      <c r="S4964" s="10"/>
      <c r="T4964" s="10"/>
    </row>
    <row r="4965" spans="7:20" ht="33" customHeight="1" x14ac:dyDescent="0.5">
      <c r="G4965" s="90"/>
      <c r="H4965" s="10"/>
      <c r="I4965" s="79"/>
      <c r="J4965" s="43"/>
      <c r="K4965" s="10"/>
      <c r="L4965" s="102"/>
      <c r="M4965" s="40"/>
      <c r="N4965" s="43"/>
      <c r="O4965" s="40"/>
      <c r="P4965" s="43"/>
      <c r="Q4965" s="43"/>
      <c r="R4965" s="10"/>
      <c r="S4965" s="10"/>
      <c r="T4965" s="10"/>
    </row>
    <row r="4966" spans="7:20" ht="33" customHeight="1" x14ac:dyDescent="0.5">
      <c r="G4966" s="90"/>
      <c r="H4966" s="10"/>
      <c r="I4966" s="79"/>
      <c r="J4966" s="43"/>
      <c r="K4966" s="10"/>
      <c r="L4966" s="102"/>
      <c r="M4966" s="40"/>
      <c r="N4966" s="43"/>
      <c r="O4966" s="40"/>
      <c r="P4966" s="43"/>
      <c r="Q4966" s="43"/>
      <c r="R4966" s="10"/>
      <c r="S4966" s="10"/>
      <c r="T4966" s="10"/>
    </row>
    <row r="4967" spans="7:20" ht="33" customHeight="1" x14ac:dyDescent="0.5">
      <c r="G4967" s="90"/>
      <c r="H4967" s="10"/>
      <c r="I4967" s="79"/>
      <c r="J4967" s="43"/>
      <c r="K4967" s="10"/>
      <c r="L4967" s="102"/>
      <c r="M4967" s="40"/>
      <c r="N4967" s="43"/>
      <c r="O4967" s="40"/>
      <c r="P4967" s="43"/>
      <c r="Q4967" s="43"/>
      <c r="R4967" s="10"/>
      <c r="S4967" s="10"/>
      <c r="T4967" s="10"/>
    </row>
    <row r="4968" spans="7:20" ht="33" customHeight="1" x14ac:dyDescent="0.5">
      <c r="G4968" s="90"/>
      <c r="H4968" s="10"/>
      <c r="I4968" s="79"/>
      <c r="J4968" s="43"/>
      <c r="K4968" s="10"/>
      <c r="L4968" s="102"/>
      <c r="M4968" s="40"/>
      <c r="N4968" s="43"/>
      <c r="O4968" s="40"/>
      <c r="P4968" s="43"/>
      <c r="Q4968" s="43"/>
      <c r="R4968" s="10"/>
      <c r="S4968" s="10"/>
      <c r="T4968" s="10"/>
    </row>
    <row r="4969" spans="7:20" ht="33" customHeight="1" x14ac:dyDescent="0.5">
      <c r="G4969" s="90"/>
      <c r="H4969" s="10"/>
      <c r="I4969" s="79"/>
      <c r="J4969" s="43"/>
      <c r="K4969" s="10"/>
      <c r="L4969" s="102"/>
      <c r="M4969" s="40"/>
      <c r="N4969" s="43"/>
      <c r="O4969" s="40"/>
      <c r="P4969" s="43"/>
      <c r="Q4969" s="43"/>
      <c r="R4969" s="10"/>
      <c r="S4969" s="10"/>
      <c r="T4969" s="10"/>
    </row>
    <row r="4970" spans="7:20" ht="33" customHeight="1" x14ac:dyDescent="0.5">
      <c r="G4970" s="90"/>
      <c r="H4970" s="10"/>
      <c r="I4970" s="79"/>
      <c r="J4970" s="43"/>
      <c r="K4970" s="10"/>
      <c r="L4970" s="102"/>
      <c r="M4970" s="40"/>
      <c r="N4970" s="43"/>
      <c r="O4970" s="40"/>
      <c r="P4970" s="43"/>
      <c r="Q4970" s="43"/>
      <c r="R4970" s="10"/>
      <c r="S4970" s="10"/>
      <c r="T4970" s="10"/>
    </row>
    <row r="4971" spans="7:20" ht="33" customHeight="1" x14ac:dyDescent="0.5">
      <c r="G4971" s="90"/>
      <c r="H4971" s="10"/>
      <c r="I4971" s="79"/>
      <c r="J4971" s="43"/>
      <c r="K4971" s="10"/>
      <c r="L4971" s="102"/>
      <c r="M4971" s="40"/>
      <c r="N4971" s="43"/>
      <c r="O4971" s="40"/>
      <c r="P4971" s="43"/>
      <c r="Q4971" s="43"/>
      <c r="R4971" s="10"/>
      <c r="S4971" s="10"/>
      <c r="T4971" s="10"/>
    </row>
    <row r="4972" spans="7:20" ht="33" customHeight="1" x14ac:dyDescent="0.5">
      <c r="G4972" s="90"/>
      <c r="H4972" s="10"/>
      <c r="I4972" s="79"/>
      <c r="J4972" s="43"/>
      <c r="K4972" s="10"/>
      <c r="L4972" s="102"/>
      <c r="M4972" s="40"/>
      <c r="N4972" s="43"/>
      <c r="O4972" s="40"/>
      <c r="P4972" s="43"/>
      <c r="Q4972" s="43"/>
      <c r="R4972" s="10"/>
      <c r="S4972" s="10"/>
      <c r="T4972" s="10"/>
    </row>
    <row r="4973" spans="7:20" ht="33" customHeight="1" x14ac:dyDescent="0.5">
      <c r="G4973" s="90"/>
      <c r="H4973" s="10"/>
      <c r="I4973" s="79"/>
      <c r="J4973" s="43"/>
      <c r="K4973" s="10"/>
      <c r="L4973" s="102"/>
      <c r="M4973" s="40"/>
      <c r="N4973" s="43"/>
      <c r="O4973" s="40"/>
      <c r="P4973" s="43"/>
      <c r="Q4973" s="43"/>
      <c r="R4973" s="10"/>
      <c r="S4973" s="10"/>
      <c r="T4973" s="10"/>
    </row>
    <row r="4974" spans="7:20" ht="33" customHeight="1" x14ac:dyDescent="0.5">
      <c r="G4974" s="90"/>
      <c r="H4974" s="10"/>
      <c r="I4974" s="79"/>
      <c r="J4974" s="43"/>
      <c r="K4974" s="10"/>
      <c r="L4974" s="102"/>
      <c r="M4974" s="40"/>
      <c r="N4974" s="43"/>
      <c r="O4974" s="40"/>
      <c r="P4974" s="43"/>
      <c r="Q4974" s="43"/>
      <c r="R4974" s="10"/>
      <c r="S4974" s="10"/>
      <c r="T4974" s="10"/>
    </row>
    <row r="4975" spans="7:20" ht="33" customHeight="1" x14ac:dyDescent="0.5">
      <c r="G4975" s="90"/>
      <c r="H4975" s="10"/>
      <c r="I4975" s="79"/>
      <c r="J4975" s="43"/>
      <c r="K4975" s="10"/>
      <c r="L4975" s="102"/>
      <c r="M4975" s="40"/>
      <c r="N4975" s="43"/>
      <c r="O4975" s="40"/>
      <c r="P4975" s="43"/>
      <c r="Q4975" s="43"/>
      <c r="R4975" s="10"/>
      <c r="S4975" s="10"/>
      <c r="T4975" s="10"/>
    </row>
    <row r="4976" spans="7:20" ht="33" customHeight="1" x14ac:dyDescent="0.5">
      <c r="G4976" s="90"/>
      <c r="H4976" s="10"/>
      <c r="I4976" s="79"/>
      <c r="J4976" s="43"/>
      <c r="K4976" s="10"/>
      <c r="L4976" s="102"/>
      <c r="M4976" s="40"/>
      <c r="N4976" s="43"/>
      <c r="O4976" s="40"/>
      <c r="P4976" s="43"/>
      <c r="Q4976" s="43"/>
      <c r="R4976" s="10"/>
      <c r="S4976" s="10"/>
      <c r="T4976" s="10"/>
    </row>
    <row r="4977" spans="7:20" ht="33" customHeight="1" x14ac:dyDescent="0.5">
      <c r="G4977" s="90"/>
      <c r="H4977" s="10"/>
      <c r="I4977" s="79"/>
      <c r="J4977" s="43"/>
      <c r="K4977" s="10"/>
      <c r="L4977" s="102"/>
      <c r="M4977" s="40"/>
      <c r="N4977" s="43"/>
      <c r="O4977" s="40"/>
      <c r="P4977" s="43"/>
      <c r="Q4977" s="43"/>
      <c r="R4977" s="10"/>
      <c r="S4977" s="10"/>
      <c r="T4977" s="10"/>
    </row>
    <row r="4978" spans="7:20" ht="33" customHeight="1" x14ac:dyDescent="0.5">
      <c r="G4978" s="90"/>
      <c r="H4978" s="10"/>
      <c r="I4978" s="79"/>
      <c r="J4978" s="43"/>
      <c r="K4978" s="10"/>
      <c r="L4978" s="102"/>
      <c r="M4978" s="40"/>
      <c r="N4978" s="43"/>
      <c r="O4978" s="40"/>
      <c r="P4978" s="43"/>
      <c r="Q4978" s="43"/>
      <c r="R4978" s="10"/>
      <c r="S4978" s="10"/>
      <c r="T4978" s="10"/>
    </row>
    <row r="4979" spans="7:20" ht="33" customHeight="1" x14ac:dyDescent="0.5">
      <c r="G4979" s="90"/>
      <c r="H4979" s="10"/>
      <c r="I4979" s="79"/>
      <c r="J4979" s="43"/>
      <c r="K4979" s="10"/>
      <c r="L4979" s="102"/>
      <c r="M4979" s="40"/>
      <c r="N4979" s="43"/>
      <c r="O4979" s="40"/>
      <c r="P4979" s="43"/>
      <c r="Q4979" s="43"/>
      <c r="R4979" s="10"/>
      <c r="S4979" s="10"/>
      <c r="T4979" s="10"/>
    </row>
    <row r="4980" spans="7:20" ht="33" customHeight="1" x14ac:dyDescent="0.5">
      <c r="G4980" s="90"/>
      <c r="H4980" s="10"/>
      <c r="I4980" s="79"/>
      <c r="J4980" s="43"/>
      <c r="K4980" s="10"/>
      <c r="L4980" s="102"/>
      <c r="M4980" s="40"/>
      <c r="N4980" s="43"/>
      <c r="O4980" s="40"/>
      <c r="P4980" s="43"/>
      <c r="Q4980" s="43"/>
      <c r="R4980" s="10"/>
      <c r="S4980" s="10"/>
      <c r="T4980" s="10"/>
    </row>
    <row r="4981" spans="7:20" ht="33" customHeight="1" x14ac:dyDescent="0.5">
      <c r="G4981" s="90"/>
      <c r="H4981" s="10"/>
      <c r="I4981" s="79"/>
      <c r="J4981" s="43"/>
      <c r="K4981" s="10"/>
      <c r="L4981" s="102"/>
      <c r="M4981" s="40"/>
      <c r="N4981" s="43"/>
      <c r="O4981" s="40"/>
      <c r="P4981" s="43"/>
      <c r="Q4981" s="43"/>
      <c r="R4981" s="10"/>
      <c r="S4981" s="10"/>
      <c r="T4981" s="10"/>
    </row>
    <row r="4982" spans="7:20" ht="33" customHeight="1" x14ac:dyDescent="0.5">
      <c r="G4982" s="90"/>
      <c r="H4982" s="10"/>
      <c r="I4982" s="79"/>
      <c r="J4982" s="43"/>
      <c r="K4982" s="10"/>
      <c r="L4982" s="102"/>
      <c r="M4982" s="40"/>
      <c r="N4982" s="43"/>
      <c r="O4982" s="40"/>
      <c r="P4982" s="43"/>
      <c r="Q4982" s="43"/>
      <c r="R4982" s="10"/>
      <c r="S4982" s="10"/>
      <c r="T4982" s="10"/>
    </row>
    <row r="4983" spans="7:20" ht="33" customHeight="1" x14ac:dyDescent="0.5">
      <c r="G4983" s="90"/>
      <c r="H4983" s="10"/>
      <c r="I4983" s="79"/>
      <c r="J4983" s="43"/>
      <c r="K4983" s="10"/>
      <c r="L4983" s="102"/>
      <c r="M4983" s="40"/>
      <c r="N4983" s="43"/>
      <c r="O4983" s="40"/>
      <c r="P4983" s="43"/>
      <c r="Q4983" s="43"/>
      <c r="R4983" s="10"/>
      <c r="S4983" s="10"/>
      <c r="T4983" s="10"/>
    </row>
    <row r="4984" spans="7:20" ht="33" customHeight="1" x14ac:dyDescent="0.5">
      <c r="G4984" s="90"/>
      <c r="H4984" s="10"/>
      <c r="I4984" s="79"/>
      <c r="J4984" s="43"/>
      <c r="K4984" s="10"/>
      <c r="L4984" s="102"/>
      <c r="M4984" s="40"/>
      <c r="N4984" s="43"/>
      <c r="O4984" s="40"/>
      <c r="P4984" s="43"/>
      <c r="Q4984" s="43"/>
      <c r="R4984" s="10"/>
      <c r="S4984" s="10"/>
      <c r="T4984" s="10"/>
    </row>
    <row r="4985" spans="7:20" ht="33" customHeight="1" x14ac:dyDescent="0.5">
      <c r="G4985" s="90"/>
      <c r="H4985" s="10"/>
      <c r="I4985" s="79"/>
      <c r="J4985" s="43"/>
      <c r="K4985" s="10"/>
      <c r="L4985" s="102"/>
      <c r="M4985" s="40"/>
      <c r="N4985" s="43"/>
      <c r="O4985" s="40"/>
      <c r="P4985" s="43"/>
      <c r="Q4985" s="43"/>
      <c r="R4985" s="10"/>
      <c r="S4985" s="10"/>
      <c r="T4985" s="10"/>
    </row>
    <row r="4986" spans="7:20" ht="33" customHeight="1" x14ac:dyDescent="0.5">
      <c r="G4986" s="90"/>
      <c r="H4986" s="10"/>
      <c r="I4986" s="79"/>
      <c r="J4986" s="43"/>
      <c r="K4986" s="10"/>
      <c r="L4986" s="102"/>
      <c r="M4986" s="40"/>
      <c r="N4986" s="43"/>
      <c r="O4986" s="40"/>
      <c r="P4986" s="43"/>
      <c r="Q4986" s="43"/>
      <c r="R4986" s="10"/>
      <c r="S4986" s="10"/>
      <c r="T4986" s="10"/>
    </row>
    <row r="4987" spans="7:20" ht="33" customHeight="1" x14ac:dyDescent="0.5">
      <c r="G4987" s="90"/>
      <c r="H4987" s="10"/>
      <c r="I4987" s="79"/>
      <c r="J4987" s="43"/>
      <c r="K4987" s="10"/>
      <c r="L4987" s="102"/>
      <c r="M4987" s="40"/>
      <c r="N4987" s="43"/>
      <c r="O4987" s="40"/>
      <c r="P4987" s="43"/>
      <c r="Q4987" s="43"/>
      <c r="R4987" s="10"/>
      <c r="S4987" s="10"/>
      <c r="T4987" s="10"/>
    </row>
    <row r="4988" spans="7:20" ht="33" customHeight="1" x14ac:dyDescent="0.5">
      <c r="G4988" s="90"/>
      <c r="H4988" s="10"/>
      <c r="I4988" s="79"/>
      <c r="J4988" s="43"/>
      <c r="K4988" s="10"/>
      <c r="L4988" s="102"/>
      <c r="M4988" s="40"/>
      <c r="N4988" s="43"/>
      <c r="O4988" s="40"/>
      <c r="P4988" s="43"/>
      <c r="Q4988" s="43"/>
      <c r="R4988" s="10"/>
      <c r="S4988" s="10"/>
      <c r="T4988" s="10"/>
    </row>
    <row r="4989" spans="7:20" ht="33" customHeight="1" x14ac:dyDescent="0.5">
      <c r="G4989" s="90"/>
      <c r="H4989" s="10"/>
      <c r="I4989" s="79"/>
      <c r="J4989" s="43"/>
      <c r="K4989" s="10"/>
      <c r="L4989" s="102"/>
      <c r="M4989" s="40"/>
      <c r="N4989" s="43"/>
      <c r="O4989" s="40"/>
      <c r="P4989" s="43"/>
      <c r="Q4989" s="43"/>
      <c r="R4989" s="10"/>
      <c r="S4989" s="10"/>
      <c r="T4989" s="10"/>
    </row>
    <row r="4990" spans="7:20" ht="33" customHeight="1" x14ac:dyDescent="0.5">
      <c r="G4990" s="90"/>
      <c r="H4990" s="10"/>
      <c r="I4990" s="79"/>
      <c r="J4990" s="43"/>
      <c r="K4990" s="10"/>
      <c r="L4990" s="102"/>
      <c r="M4990" s="40"/>
      <c r="N4990" s="43"/>
      <c r="O4990" s="40"/>
      <c r="P4990" s="43"/>
      <c r="Q4990" s="43"/>
      <c r="R4990" s="10"/>
      <c r="S4990" s="10"/>
      <c r="T4990" s="10"/>
    </row>
    <row r="4991" spans="7:20" ht="33" customHeight="1" x14ac:dyDescent="0.5">
      <c r="G4991" s="90"/>
      <c r="H4991" s="10"/>
      <c r="I4991" s="79"/>
      <c r="J4991" s="43"/>
      <c r="K4991" s="10"/>
      <c r="L4991" s="102"/>
      <c r="M4991" s="40"/>
      <c r="N4991" s="43"/>
      <c r="O4991" s="40"/>
      <c r="P4991" s="43"/>
      <c r="Q4991" s="43"/>
      <c r="R4991" s="10"/>
      <c r="S4991" s="10"/>
      <c r="T4991" s="10"/>
    </row>
    <row r="4992" spans="7:20" ht="33" customHeight="1" x14ac:dyDescent="0.5">
      <c r="G4992" s="90"/>
      <c r="H4992" s="10"/>
      <c r="I4992" s="79"/>
      <c r="J4992" s="43"/>
      <c r="K4992" s="10"/>
      <c r="L4992" s="102"/>
      <c r="M4992" s="40"/>
      <c r="N4992" s="43"/>
      <c r="O4992" s="40"/>
      <c r="P4992" s="43"/>
      <c r="Q4992" s="43"/>
      <c r="R4992" s="10"/>
      <c r="S4992" s="10"/>
      <c r="T4992" s="10"/>
    </row>
    <row r="4993" spans="7:20" ht="33" customHeight="1" x14ac:dyDescent="0.5">
      <c r="G4993" s="90"/>
      <c r="H4993" s="10"/>
      <c r="I4993" s="79"/>
      <c r="J4993" s="43"/>
      <c r="K4993" s="10"/>
      <c r="L4993" s="102"/>
      <c r="M4993" s="40"/>
      <c r="N4993" s="43"/>
      <c r="O4993" s="40"/>
      <c r="P4993" s="43"/>
      <c r="Q4993" s="43"/>
      <c r="R4993" s="10"/>
      <c r="S4993" s="10"/>
      <c r="T4993" s="10"/>
    </row>
    <row r="4994" spans="7:20" ht="33" customHeight="1" x14ac:dyDescent="0.5">
      <c r="G4994" s="90"/>
      <c r="H4994" s="10"/>
      <c r="I4994" s="79"/>
      <c r="J4994" s="43"/>
      <c r="K4994" s="10"/>
      <c r="L4994" s="102"/>
      <c r="M4994" s="40"/>
      <c r="N4994" s="43"/>
      <c r="O4994" s="40"/>
      <c r="P4994" s="43"/>
      <c r="Q4994" s="43"/>
      <c r="R4994" s="10"/>
      <c r="S4994" s="10"/>
      <c r="T4994" s="10"/>
    </row>
    <row r="4995" spans="7:20" ht="33" customHeight="1" x14ac:dyDescent="0.5">
      <c r="G4995" s="90"/>
      <c r="H4995" s="10"/>
      <c r="I4995" s="79"/>
      <c r="J4995" s="43"/>
      <c r="K4995" s="10"/>
      <c r="L4995" s="102"/>
      <c r="M4995" s="40"/>
      <c r="N4995" s="43"/>
      <c r="O4995" s="40"/>
      <c r="P4995" s="43"/>
      <c r="Q4995" s="43"/>
      <c r="R4995" s="10"/>
      <c r="S4995" s="10"/>
      <c r="T4995" s="10"/>
    </row>
    <row r="4996" spans="7:20" ht="33" customHeight="1" x14ac:dyDescent="0.5">
      <c r="G4996" s="90"/>
      <c r="H4996" s="10"/>
      <c r="I4996" s="79"/>
      <c r="J4996" s="43"/>
      <c r="K4996" s="10"/>
      <c r="L4996" s="102"/>
      <c r="M4996" s="40"/>
      <c r="N4996" s="43"/>
      <c r="O4996" s="40"/>
      <c r="P4996" s="43"/>
      <c r="Q4996" s="43"/>
      <c r="R4996" s="10"/>
      <c r="S4996" s="10"/>
      <c r="T4996" s="10"/>
    </row>
    <row r="4997" spans="7:20" ht="33" customHeight="1" x14ac:dyDescent="0.5">
      <c r="G4997" s="90"/>
      <c r="H4997" s="10"/>
      <c r="I4997" s="79"/>
      <c r="J4997" s="43"/>
      <c r="K4997" s="10"/>
      <c r="L4997" s="102"/>
      <c r="M4997" s="40"/>
      <c r="N4997" s="43"/>
      <c r="O4997" s="40"/>
      <c r="P4997" s="43"/>
      <c r="Q4997" s="43"/>
      <c r="R4997" s="10"/>
      <c r="S4997" s="10"/>
      <c r="T4997" s="10"/>
    </row>
    <row r="4998" spans="7:20" ht="33" customHeight="1" x14ac:dyDescent="0.5">
      <c r="G4998" s="90"/>
      <c r="H4998" s="10"/>
      <c r="I4998" s="79"/>
      <c r="J4998" s="43"/>
      <c r="K4998" s="10"/>
      <c r="L4998" s="102"/>
      <c r="M4998" s="40"/>
      <c r="N4998" s="43"/>
      <c r="O4998" s="40"/>
      <c r="P4998" s="43"/>
      <c r="Q4998" s="43"/>
      <c r="R4998" s="10"/>
      <c r="S4998" s="10"/>
      <c r="T4998" s="10"/>
    </row>
    <row r="4999" spans="7:20" ht="33" customHeight="1" x14ac:dyDescent="0.5">
      <c r="G4999" s="90"/>
      <c r="H4999" s="10"/>
      <c r="I4999" s="79"/>
      <c r="J4999" s="43"/>
      <c r="K4999" s="10"/>
      <c r="L4999" s="102"/>
      <c r="M4999" s="40"/>
      <c r="N4999" s="43"/>
      <c r="O4999" s="40"/>
      <c r="P4999" s="43"/>
      <c r="Q4999" s="43"/>
      <c r="R4999" s="10"/>
      <c r="S4999" s="10"/>
      <c r="T4999" s="10"/>
    </row>
    <row r="5000" spans="7:20" ht="33" customHeight="1" x14ac:dyDescent="0.5">
      <c r="G5000" s="90"/>
      <c r="H5000" s="10"/>
      <c r="I5000" s="79"/>
      <c r="J5000" s="43"/>
      <c r="K5000" s="10"/>
      <c r="L5000" s="102"/>
      <c r="M5000" s="40"/>
      <c r="N5000" s="43"/>
      <c r="O5000" s="40"/>
      <c r="P5000" s="43"/>
      <c r="Q5000" s="43"/>
      <c r="R5000" s="10"/>
      <c r="S5000" s="10"/>
      <c r="T5000" s="10"/>
    </row>
    <row r="5001" spans="7:20" ht="33" customHeight="1" x14ac:dyDescent="0.5">
      <c r="G5001" s="90"/>
      <c r="H5001" s="10"/>
      <c r="I5001" s="79"/>
      <c r="J5001" s="43"/>
      <c r="K5001" s="10"/>
      <c r="L5001" s="102"/>
      <c r="M5001" s="40"/>
      <c r="N5001" s="43"/>
      <c r="O5001" s="40"/>
      <c r="P5001" s="43"/>
      <c r="Q5001" s="43"/>
      <c r="R5001" s="10"/>
      <c r="S5001" s="10"/>
      <c r="T5001" s="10"/>
    </row>
    <row r="5002" spans="7:20" ht="33" customHeight="1" x14ac:dyDescent="0.5">
      <c r="G5002" s="90"/>
      <c r="H5002" s="10"/>
      <c r="I5002" s="79"/>
      <c r="J5002" s="43"/>
      <c r="K5002" s="10"/>
      <c r="L5002" s="102"/>
      <c r="M5002" s="40"/>
      <c r="N5002" s="43"/>
      <c r="O5002" s="40"/>
      <c r="P5002" s="43"/>
      <c r="Q5002" s="43"/>
      <c r="R5002" s="10"/>
      <c r="S5002" s="10"/>
      <c r="T5002" s="10"/>
    </row>
    <row r="5003" spans="7:20" ht="33" customHeight="1" x14ac:dyDescent="0.5">
      <c r="G5003" s="90"/>
      <c r="H5003" s="10"/>
      <c r="I5003" s="79"/>
      <c r="J5003" s="43"/>
      <c r="K5003" s="10"/>
      <c r="L5003" s="102"/>
      <c r="M5003" s="40"/>
      <c r="N5003" s="43"/>
      <c r="O5003" s="40"/>
      <c r="P5003" s="43"/>
      <c r="Q5003" s="43"/>
      <c r="R5003" s="10"/>
      <c r="S5003" s="10"/>
      <c r="T5003" s="10"/>
    </row>
    <row r="5004" spans="7:20" ht="33" customHeight="1" x14ac:dyDescent="0.5">
      <c r="G5004" s="90"/>
      <c r="H5004" s="10"/>
      <c r="I5004" s="79"/>
      <c r="J5004" s="43"/>
      <c r="K5004" s="10"/>
      <c r="L5004" s="102"/>
      <c r="M5004" s="40"/>
      <c r="N5004" s="43"/>
      <c r="O5004" s="40"/>
      <c r="P5004" s="43"/>
      <c r="Q5004" s="43"/>
      <c r="R5004" s="10"/>
      <c r="S5004" s="10"/>
      <c r="T5004" s="10"/>
    </row>
    <row r="5005" spans="7:20" ht="33" customHeight="1" x14ac:dyDescent="0.5">
      <c r="G5005" s="90"/>
      <c r="H5005" s="10"/>
      <c r="I5005" s="79"/>
      <c r="J5005" s="43"/>
      <c r="K5005" s="10"/>
      <c r="L5005" s="102"/>
      <c r="M5005" s="40"/>
      <c r="N5005" s="43"/>
      <c r="O5005" s="40"/>
      <c r="P5005" s="43"/>
      <c r="Q5005" s="43"/>
      <c r="R5005" s="10"/>
      <c r="S5005" s="10"/>
      <c r="T5005" s="10"/>
    </row>
    <row r="5006" spans="7:20" ht="33" customHeight="1" x14ac:dyDescent="0.5">
      <c r="G5006" s="90"/>
      <c r="H5006" s="10"/>
      <c r="I5006" s="79"/>
      <c r="J5006" s="43"/>
      <c r="K5006" s="10"/>
      <c r="L5006" s="102"/>
      <c r="M5006" s="40"/>
      <c r="N5006" s="43"/>
      <c r="O5006" s="40"/>
      <c r="P5006" s="43"/>
      <c r="Q5006" s="43"/>
      <c r="R5006" s="10"/>
      <c r="S5006" s="10"/>
      <c r="T5006" s="10"/>
    </row>
    <row r="5007" spans="7:20" ht="33" customHeight="1" x14ac:dyDescent="0.5">
      <c r="G5007" s="90"/>
      <c r="H5007" s="10"/>
      <c r="I5007" s="79"/>
      <c r="J5007" s="43"/>
      <c r="K5007" s="10"/>
      <c r="L5007" s="102"/>
      <c r="M5007" s="40"/>
      <c r="N5007" s="43"/>
      <c r="O5007" s="40"/>
      <c r="P5007" s="43"/>
      <c r="Q5007" s="43"/>
      <c r="R5007" s="10"/>
      <c r="S5007" s="10"/>
      <c r="T5007" s="10"/>
    </row>
    <row r="5008" spans="7:20" ht="33" customHeight="1" x14ac:dyDescent="0.5">
      <c r="G5008" s="90"/>
      <c r="H5008" s="10"/>
      <c r="I5008" s="79"/>
      <c r="J5008" s="43"/>
      <c r="K5008" s="10"/>
      <c r="L5008" s="102"/>
      <c r="M5008" s="40"/>
      <c r="N5008" s="43"/>
      <c r="O5008" s="40"/>
      <c r="P5008" s="43"/>
      <c r="Q5008" s="43"/>
      <c r="R5008" s="10"/>
      <c r="S5008" s="10"/>
      <c r="T5008" s="10"/>
    </row>
    <row r="5009" spans="7:20" ht="33" customHeight="1" x14ac:dyDescent="0.5">
      <c r="G5009" s="90"/>
      <c r="H5009" s="10"/>
      <c r="I5009" s="79"/>
      <c r="J5009" s="43"/>
      <c r="K5009" s="10"/>
      <c r="L5009" s="102"/>
      <c r="M5009" s="40"/>
      <c r="N5009" s="43"/>
      <c r="O5009" s="40"/>
      <c r="P5009" s="43"/>
      <c r="Q5009" s="43"/>
      <c r="R5009" s="10"/>
      <c r="S5009" s="10"/>
      <c r="T5009" s="10"/>
    </row>
    <row r="5010" spans="7:20" ht="33" customHeight="1" x14ac:dyDescent="0.5">
      <c r="G5010" s="90"/>
      <c r="H5010" s="10"/>
      <c r="I5010" s="79"/>
      <c r="J5010" s="43"/>
      <c r="K5010" s="10"/>
      <c r="L5010" s="102"/>
      <c r="M5010" s="40"/>
      <c r="N5010" s="43"/>
      <c r="O5010" s="40"/>
      <c r="P5010" s="43"/>
      <c r="Q5010" s="43"/>
      <c r="R5010" s="10"/>
      <c r="S5010" s="10"/>
      <c r="T5010" s="10"/>
    </row>
    <row r="5011" spans="7:20" ht="33" customHeight="1" x14ac:dyDescent="0.5">
      <c r="G5011" s="90"/>
      <c r="H5011" s="10"/>
      <c r="I5011" s="79"/>
      <c r="J5011" s="43"/>
      <c r="K5011" s="10"/>
      <c r="L5011" s="102"/>
      <c r="M5011" s="40"/>
      <c r="N5011" s="43"/>
      <c r="O5011" s="40"/>
      <c r="P5011" s="43"/>
      <c r="Q5011" s="43"/>
      <c r="R5011" s="10"/>
      <c r="S5011" s="10"/>
      <c r="T5011" s="10"/>
    </row>
    <row r="5012" spans="7:20" ht="33" customHeight="1" x14ac:dyDescent="0.5">
      <c r="G5012" s="90"/>
      <c r="H5012" s="10"/>
      <c r="I5012" s="79"/>
      <c r="J5012" s="43"/>
      <c r="K5012" s="10"/>
      <c r="L5012" s="102"/>
      <c r="M5012" s="40"/>
      <c r="N5012" s="43"/>
      <c r="O5012" s="40"/>
      <c r="P5012" s="43"/>
      <c r="Q5012" s="43"/>
      <c r="R5012" s="10"/>
      <c r="S5012" s="10"/>
      <c r="T5012" s="10"/>
    </row>
    <row r="5013" spans="7:20" ht="33" customHeight="1" x14ac:dyDescent="0.5">
      <c r="G5013" s="90"/>
      <c r="H5013" s="10"/>
      <c r="I5013" s="79"/>
      <c r="J5013" s="43"/>
      <c r="K5013" s="10"/>
      <c r="L5013" s="102"/>
      <c r="M5013" s="40"/>
      <c r="N5013" s="43"/>
      <c r="O5013" s="40"/>
      <c r="P5013" s="43"/>
      <c r="Q5013" s="43"/>
      <c r="R5013" s="10"/>
      <c r="S5013" s="10"/>
      <c r="T5013" s="10"/>
    </row>
    <row r="5014" spans="7:20" ht="33" customHeight="1" x14ac:dyDescent="0.5">
      <c r="G5014" s="90"/>
      <c r="H5014" s="10"/>
      <c r="I5014" s="79"/>
      <c r="J5014" s="43"/>
      <c r="K5014" s="10"/>
      <c r="L5014" s="102"/>
      <c r="M5014" s="40"/>
      <c r="N5014" s="43"/>
      <c r="O5014" s="40"/>
      <c r="P5014" s="43"/>
      <c r="Q5014" s="43"/>
      <c r="R5014" s="10"/>
      <c r="S5014" s="10"/>
      <c r="T5014" s="10"/>
    </row>
    <row r="5015" spans="7:20" ht="33" customHeight="1" x14ac:dyDescent="0.5">
      <c r="G5015" s="90"/>
      <c r="H5015" s="10"/>
      <c r="I5015" s="79"/>
      <c r="J5015" s="43"/>
      <c r="K5015" s="10"/>
      <c r="L5015" s="102"/>
      <c r="M5015" s="40"/>
      <c r="N5015" s="43"/>
      <c r="O5015" s="40"/>
      <c r="P5015" s="43"/>
      <c r="Q5015" s="43"/>
      <c r="R5015" s="10"/>
      <c r="S5015" s="10"/>
      <c r="T5015" s="10"/>
    </row>
    <row r="5016" spans="7:20" ht="33" customHeight="1" x14ac:dyDescent="0.5">
      <c r="G5016" s="90"/>
      <c r="H5016" s="10"/>
      <c r="I5016" s="79"/>
      <c r="J5016" s="43"/>
      <c r="K5016" s="10"/>
      <c r="L5016" s="102"/>
      <c r="M5016" s="40"/>
      <c r="N5016" s="43"/>
      <c r="O5016" s="40"/>
      <c r="P5016" s="43"/>
      <c r="Q5016" s="43"/>
      <c r="R5016" s="10"/>
      <c r="S5016" s="10"/>
      <c r="T5016" s="10"/>
    </row>
    <row r="5017" spans="7:20" ht="33" customHeight="1" x14ac:dyDescent="0.5">
      <c r="G5017" s="90"/>
      <c r="H5017" s="10"/>
      <c r="I5017" s="79"/>
      <c r="J5017" s="43"/>
      <c r="K5017" s="10"/>
      <c r="L5017" s="102"/>
      <c r="M5017" s="40"/>
      <c r="N5017" s="43"/>
      <c r="O5017" s="40"/>
      <c r="P5017" s="43"/>
      <c r="Q5017" s="43"/>
      <c r="R5017" s="10"/>
      <c r="S5017" s="10"/>
      <c r="T5017" s="10"/>
    </row>
    <row r="5018" spans="7:20" ht="33" customHeight="1" x14ac:dyDescent="0.5">
      <c r="G5018" s="90"/>
      <c r="H5018" s="10"/>
      <c r="I5018" s="79"/>
      <c r="J5018" s="43"/>
      <c r="K5018" s="10"/>
      <c r="L5018" s="102"/>
      <c r="M5018" s="40"/>
      <c r="N5018" s="43"/>
      <c r="O5018" s="40"/>
      <c r="P5018" s="43"/>
      <c r="Q5018" s="43"/>
      <c r="R5018" s="10"/>
      <c r="S5018" s="10"/>
      <c r="T5018" s="10"/>
    </row>
    <row r="5019" spans="7:20" ht="33" customHeight="1" x14ac:dyDescent="0.5">
      <c r="G5019" s="90"/>
      <c r="H5019" s="10"/>
      <c r="I5019" s="79"/>
      <c r="J5019" s="43"/>
      <c r="K5019" s="10"/>
      <c r="L5019" s="102"/>
      <c r="M5019" s="40"/>
      <c r="N5019" s="43"/>
      <c r="O5019" s="40"/>
      <c r="P5019" s="43"/>
      <c r="Q5019" s="43"/>
      <c r="R5019" s="10"/>
      <c r="S5019" s="10"/>
      <c r="T5019" s="10"/>
    </row>
    <row r="5020" spans="7:20" ht="33" customHeight="1" x14ac:dyDescent="0.5">
      <c r="G5020" s="90"/>
      <c r="H5020" s="10"/>
      <c r="I5020" s="79"/>
      <c r="J5020" s="43"/>
      <c r="K5020" s="10"/>
      <c r="L5020" s="102"/>
      <c r="M5020" s="40"/>
      <c r="N5020" s="43"/>
      <c r="O5020" s="40"/>
      <c r="P5020" s="43"/>
      <c r="Q5020" s="43"/>
      <c r="R5020" s="10"/>
      <c r="S5020" s="10"/>
      <c r="T5020" s="10"/>
    </row>
    <row r="5021" spans="7:20" ht="33" customHeight="1" x14ac:dyDescent="0.5">
      <c r="G5021" s="90"/>
      <c r="H5021" s="10"/>
      <c r="I5021" s="79"/>
      <c r="J5021" s="43"/>
      <c r="K5021" s="10"/>
      <c r="L5021" s="102"/>
      <c r="M5021" s="40"/>
      <c r="N5021" s="43"/>
      <c r="O5021" s="40"/>
      <c r="P5021" s="43"/>
      <c r="Q5021" s="43"/>
      <c r="R5021" s="10"/>
      <c r="S5021" s="10"/>
      <c r="T5021" s="10"/>
    </row>
    <row r="5022" spans="7:20" ht="33" customHeight="1" x14ac:dyDescent="0.5">
      <c r="G5022" s="90"/>
      <c r="H5022" s="10"/>
      <c r="I5022" s="79"/>
      <c r="J5022" s="43"/>
      <c r="K5022" s="10"/>
      <c r="L5022" s="102"/>
      <c r="M5022" s="40"/>
      <c r="N5022" s="43"/>
      <c r="O5022" s="40"/>
      <c r="P5022" s="43"/>
      <c r="Q5022" s="43"/>
      <c r="R5022" s="10"/>
      <c r="S5022" s="10"/>
      <c r="T5022" s="10"/>
    </row>
    <row r="5023" spans="7:20" ht="33" customHeight="1" x14ac:dyDescent="0.5">
      <c r="G5023" s="90"/>
      <c r="H5023" s="10"/>
      <c r="I5023" s="79"/>
      <c r="J5023" s="43"/>
      <c r="K5023" s="10"/>
      <c r="L5023" s="102"/>
      <c r="M5023" s="40"/>
      <c r="N5023" s="43"/>
      <c r="O5023" s="40"/>
      <c r="P5023" s="43"/>
      <c r="Q5023" s="43"/>
      <c r="R5023" s="10"/>
      <c r="S5023" s="10"/>
      <c r="T5023" s="10"/>
    </row>
    <row r="5024" spans="7:20" ht="33" customHeight="1" x14ac:dyDescent="0.5">
      <c r="G5024" s="90"/>
      <c r="H5024" s="10"/>
      <c r="I5024" s="79"/>
      <c r="J5024" s="43"/>
      <c r="K5024" s="10"/>
      <c r="L5024" s="102"/>
      <c r="M5024" s="40"/>
      <c r="N5024" s="43"/>
      <c r="O5024" s="40"/>
      <c r="P5024" s="43"/>
      <c r="Q5024" s="43"/>
      <c r="R5024" s="10"/>
      <c r="S5024" s="10"/>
      <c r="T5024" s="10"/>
    </row>
    <row r="5025" spans="7:20" ht="33" customHeight="1" x14ac:dyDescent="0.5">
      <c r="G5025" s="90"/>
      <c r="H5025" s="10"/>
      <c r="I5025" s="79"/>
      <c r="J5025" s="43"/>
      <c r="K5025" s="10"/>
      <c r="L5025" s="102"/>
      <c r="M5025" s="40"/>
      <c r="N5025" s="43"/>
      <c r="O5025" s="40"/>
      <c r="P5025" s="43"/>
      <c r="Q5025" s="43"/>
      <c r="R5025" s="10"/>
      <c r="S5025" s="10"/>
      <c r="T5025" s="10"/>
    </row>
    <row r="5026" spans="7:20" ht="33" customHeight="1" x14ac:dyDescent="0.5">
      <c r="G5026" s="90"/>
      <c r="H5026" s="10"/>
      <c r="I5026" s="79"/>
      <c r="J5026" s="43"/>
      <c r="K5026" s="10"/>
      <c r="L5026" s="102"/>
      <c r="M5026" s="40"/>
      <c r="N5026" s="43"/>
      <c r="O5026" s="40"/>
      <c r="P5026" s="43"/>
      <c r="Q5026" s="43"/>
      <c r="R5026" s="10"/>
      <c r="S5026" s="10"/>
      <c r="T5026" s="10"/>
    </row>
    <row r="5027" spans="7:20" ht="33" customHeight="1" x14ac:dyDescent="0.5">
      <c r="G5027" s="90"/>
      <c r="H5027" s="10"/>
      <c r="I5027" s="79"/>
      <c r="J5027" s="43"/>
      <c r="K5027" s="10"/>
      <c r="L5027" s="102"/>
      <c r="M5027" s="40"/>
      <c r="N5027" s="43"/>
      <c r="O5027" s="40"/>
      <c r="P5027" s="43"/>
      <c r="Q5027" s="43"/>
      <c r="R5027" s="10"/>
      <c r="S5027" s="10"/>
      <c r="T5027" s="10"/>
    </row>
    <row r="5028" spans="7:20" ht="33" customHeight="1" x14ac:dyDescent="0.5">
      <c r="G5028" s="90"/>
      <c r="H5028" s="10"/>
      <c r="I5028" s="79"/>
      <c r="J5028" s="43"/>
      <c r="K5028" s="10"/>
      <c r="L5028" s="102"/>
      <c r="M5028" s="40"/>
      <c r="N5028" s="43"/>
      <c r="O5028" s="40"/>
      <c r="P5028" s="43"/>
      <c r="Q5028" s="43"/>
      <c r="R5028" s="10"/>
      <c r="S5028" s="10"/>
      <c r="T5028" s="10"/>
    </row>
    <row r="5029" spans="7:20" ht="33" customHeight="1" x14ac:dyDescent="0.5">
      <c r="G5029" s="90"/>
      <c r="H5029" s="10"/>
      <c r="I5029" s="79"/>
      <c r="J5029" s="43"/>
      <c r="K5029" s="10"/>
      <c r="L5029" s="102"/>
      <c r="M5029" s="40"/>
      <c r="N5029" s="43"/>
      <c r="O5029" s="40"/>
      <c r="P5029" s="43"/>
      <c r="Q5029" s="43"/>
      <c r="R5029" s="10"/>
      <c r="S5029" s="10"/>
      <c r="T5029" s="10"/>
    </row>
    <row r="5030" spans="7:20" ht="33" customHeight="1" x14ac:dyDescent="0.5">
      <c r="G5030" s="90"/>
      <c r="H5030" s="10"/>
      <c r="I5030" s="79"/>
      <c r="J5030" s="43"/>
      <c r="K5030" s="10"/>
      <c r="L5030" s="102"/>
      <c r="M5030" s="40"/>
      <c r="N5030" s="43"/>
      <c r="O5030" s="40"/>
      <c r="P5030" s="43"/>
      <c r="Q5030" s="43"/>
      <c r="R5030" s="10"/>
      <c r="S5030" s="10"/>
      <c r="T5030" s="10"/>
    </row>
    <row r="5031" spans="7:20" ht="33" customHeight="1" x14ac:dyDescent="0.5">
      <c r="G5031" s="90"/>
      <c r="H5031" s="10"/>
      <c r="I5031" s="79"/>
      <c r="J5031" s="43"/>
      <c r="K5031" s="10"/>
      <c r="L5031" s="102"/>
      <c r="M5031" s="40"/>
      <c r="N5031" s="43"/>
      <c r="O5031" s="40"/>
      <c r="P5031" s="43"/>
      <c r="Q5031" s="43"/>
      <c r="R5031" s="10"/>
      <c r="S5031" s="10"/>
      <c r="T5031" s="10"/>
    </row>
    <row r="5032" spans="7:20" ht="33" customHeight="1" x14ac:dyDescent="0.5">
      <c r="G5032" s="90"/>
      <c r="H5032" s="10"/>
      <c r="I5032" s="79"/>
      <c r="J5032" s="43"/>
      <c r="K5032" s="10"/>
      <c r="L5032" s="102"/>
      <c r="M5032" s="40"/>
      <c r="N5032" s="43"/>
      <c r="O5032" s="40"/>
      <c r="P5032" s="43"/>
      <c r="Q5032" s="43"/>
      <c r="R5032" s="10"/>
      <c r="S5032" s="10"/>
      <c r="T5032" s="10"/>
    </row>
    <row r="5033" spans="7:20" ht="33" customHeight="1" x14ac:dyDescent="0.5">
      <c r="G5033" s="90"/>
      <c r="H5033" s="10"/>
      <c r="I5033" s="79"/>
      <c r="J5033" s="43"/>
      <c r="K5033" s="10"/>
      <c r="L5033" s="102"/>
      <c r="M5033" s="40"/>
      <c r="N5033" s="43"/>
      <c r="O5033" s="40"/>
      <c r="P5033" s="43"/>
      <c r="Q5033" s="43"/>
      <c r="R5033" s="10"/>
      <c r="S5033" s="10"/>
      <c r="T5033" s="10"/>
    </row>
    <row r="5034" spans="7:20" ht="33" customHeight="1" x14ac:dyDescent="0.5">
      <c r="G5034" s="90"/>
      <c r="H5034" s="10"/>
      <c r="I5034" s="79"/>
      <c r="J5034" s="43"/>
      <c r="K5034" s="10"/>
      <c r="L5034" s="102"/>
      <c r="M5034" s="40"/>
      <c r="N5034" s="43"/>
      <c r="O5034" s="40"/>
      <c r="P5034" s="43"/>
      <c r="Q5034" s="43"/>
      <c r="R5034" s="10"/>
      <c r="S5034" s="10"/>
      <c r="T5034" s="10"/>
    </row>
    <row r="5035" spans="7:20" ht="33" customHeight="1" x14ac:dyDescent="0.5">
      <c r="G5035" s="90"/>
      <c r="H5035" s="10"/>
      <c r="I5035" s="79"/>
      <c r="J5035" s="43"/>
      <c r="K5035" s="10"/>
      <c r="L5035" s="102"/>
      <c r="M5035" s="40"/>
      <c r="N5035" s="43"/>
      <c r="O5035" s="40"/>
      <c r="P5035" s="43"/>
      <c r="Q5035" s="43"/>
      <c r="R5035" s="10"/>
      <c r="S5035" s="10"/>
      <c r="T5035" s="10"/>
    </row>
    <row r="5036" spans="7:20" ht="33" customHeight="1" x14ac:dyDescent="0.5">
      <c r="G5036" s="90"/>
      <c r="H5036" s="10"/>
      <c r="I5036" s="79"/>
      <c r="J5036" s="43"/>
      <c r="K5036" s="10"/>
      <c r="L5036" s="102"/>
      <c r="M5036" s="40"/>
      <c r="N5036" s="43"/>
      <c r="O5036" s="40"/>
      <c r="P5036" s="43"/>
      <c r="Q5036" s="43"/>
      <c r="R5036" s="10"/>
      <c r="S5036" s="10"/>
      <c r="T5036" s="10"/>
    </row>
    <row r="5037" spans="7:20" ht="33" customHeight="1" x14ac:dyDescent="0.5">
      <c r="G5037" s="90"/>
      <c r="H5037" s="10"/>
      <c r="I5037" s="79"/>
      <c r="J5037" s="43"/>
      <c r="K5037" s="10"/>
      <c r="L5037" s="102"/>
      <c r="M5037" s="40"/>
      <c r="N5037" s="43"/>
      <c r="O5037" s="40"/>
      <c r="P5037" s="43"/>
      <c r="Q5037" s="43"/>
      <c r="R5037" s="10"/>
      <c r="S5037" s="10"/>
      <c r="T5037" s="10"/>
    </row>
    <row r="5038" spans="7:20" ht="33" customHeight="1" x14ac:dyDescent="0.5">
      <c r="G5038" s="90"/>
      <c r="H5038" s="10"/>
      <c r="I5038" s="79"/>
      <c r="J5038" s="43"/>
      <c r="K5038" s="10"/>
      <c r="L5038" s="102"/>
      <c r="M5038" s="40"/>
      <c r="N5038" s="43"/>
      <c r="O5038" s="40"/>
      <c r="P5038" s="43"/>
      <c r="Q5038" s="43"/>
      <c r="R5038" s="10"/>
      <c r="S5038" s="10"/>
      <c r="T5038" s="10"/>
    </row>
    <row r="5039" spans="7:20" ht="33" customHeight="1" x14ac:dyDescent="0.5">
      <c r="G5039" s="90"/>
      <c r="H5039" s="10"/>
      <c r="I5039" s="79"/>
      <c r="J5039" s="43"/>
      <c r="K5039" s="10"/>
      <c r="L5039" s="102"/>
      <c r="M5039" s="40"/>
      <c r="N5039" s="43"/>
      <c r="O5039" s="40"/>
      <c r="P5039" s="43"/>
      <c r="Q5039" s="43"/>
      <c r="R5039" s="10"/>
      <c r="S5039" s="10"/>
      <c r="T5039" s="10"/>
    </row>
    <row r="5040" spans="7:20" ht="33" customHeight="1" x14ac:dyDescent="0.5">
      <c r="G5040" s="90"/>
      <c r="H5040" s="10"/>
      <c r="I5040" s="79"/>
      <c r="J5040" s="43"/>
      <c r="K5040" s="10"/>
      <c r="L5040" s="102"/>
      <c r="M5040" s="40"/>
      <c r="N5040" s="43"/>
      <c r="O5040" s="40"/>
      <c r="P5040" s="43"/>
      <c r="Q5040" s="43"/>
      <c r="R5040" s="10"/>
      <c r="S5040" s="10"/>
      <c r="T5040" s="10"/>
    </row>
    <row r="5041" spans="7:20" ht="33" customHeight="1" x14ac:dyDescent="0.5">
      <c r="G5041" s="90"/>
      <c r="H5041" s="10"/>
      <c r="I5041" s="79"/>
      <c r="J5041" s="43"/>
      <c r="K5041" s="10"/>
      <c r="L5041" s="102"/>
      <c r="M5041" s="40"/>
      <c r="N5041" s="43"/>
      <c r="O5041" s="40"/>
      <c r="P5041" s="43"/>
      <c r="Q5041" s="43"/>
      <c r="R5041" s="10"/>
      <c r="S5041" s="10"/>
      <c r="T5041" s="10"/>
    </row>
    <row r="5042" spans="7:20" ht="33" customHeight="1" x14ac:dyDescent="0.5">
      <c r="G5042" s="90"/>
      <c r="H5042" s="10"/>
      <c r="I5042" s="79"/>
      <c r="J5042" s="43"/>
      <c r="K5042" s="10"/>
      <c r="L5042" s="102"/>
      <c r="M5042" s="40"/>
      <c r="N5042" s="43"/>
      <c r="O5042" s="40"/>
      <c r="P5042" s="43"/>
      <c r="Q5042" s="43"/>
      <c r="R5042" s="10"/>
      <c r="S5042" s="10"/>
      <c r="T5042" s="10"/>
    </row>
    <row r="5043" spans="7:20" ht="33" customHeight="1" x14ac:dyDescent="0.5">
      <c r="G5043" s="90"/>
      <c r="H5043" s="10"/>
      <c r="I5043" s="79"/>
      <c r="J5043" s="43"/>
      <c r="K5043" s="10"/>
      <c r="L5043" s="102"/>
      <c r="M5043" s="40"/>
      <c r="N5043" s="43"/>
      <c r="O5043" s="40"/>
      <c r="P5043" s="43"/>
      <c r="Q5043" s="43"/>
      <c r="R5043" s="10"/>
      <c r="S5043" s="10"/>
      <c r="T5043" s="10"/>
    </row>
    <row r="5044" spans="7:20" ht="33" customHeight="1" x14ac:dyDescent="0.5">
      <c r="G5044" s="90"/>
      <c r="H5044" s="10"/>
      <c r="I5044" s="79"/>
      <c r="J5044" s="43"/>
      <c r="K5044" s="10"/>
      <c r="L5044" s="102"/>
      <c r="M5044" s="40"/>
      <c r="N5044" s="43"/>
      <c r="O5044" s="40"/>
      <c r="P5044" s="43"/>
      <c r="Q5044" s="43"/>
      <c r="R5044" s="10"/>
      <c r="S5044" s="10"/>
      <c r="T5044" s="10"/>
    </row>
    <row r="5045" spans="7:20" ht="33" customHeight="1" x14ac:dyDescent="0.5">
      <c r="G5045" s="90"/>
      <c r="H5045" s="10"/>
      <c r="I5045" s="79"/>
      <c r="J5045" s="43"/>
      <c r="K5045" s="10"/>
      <c r="L5045" s="102"/>
      <c r="M5045" s="40"/>
      <c r="N5045" s="43"/>
      <c r="O5045" s="40"/>
      <c r="P5045" s="43"/>
      <c r="Q5045" s="43"/>
      <c r="R5045" s="10"/>
      <c r="S5045" s="10"/>
      <c r="T5045" s="10"/>
    </row>
    <row r="5046" spans="7:20" ht="33" customHeight="1" x14ac:dyDescent="0.5">
      <c r="G5046" s="90"/>
      <c r="H5046" s="10"/>
      <c r="I5046" s="79"/>
      <c r="J5046" s="43"/>
      <c r="K5046" s="10"/>
      <c r="L5046" s="102"/>
      <c r="M5046" s="40"/>
      <c r="N5046" s="43"/>
      <c r="O5046" s="40"/>
      <c r="P5046" s="43"/>
      <c r="Q5046" s="43"/>
      <c r="R5046" s="10"/>
      <c r="S5046" s="10"/>
      <c r="T5046" s="10"/>
    </row>
    <row r="5047" spans="7:20" ht="33" customHeight="1" x14ac:dyDescent="0.5">
      <c r="G5047" s="90"/>
      <c r="H5047" s="10"/>
      <c r="I5047" s="79"/>
      <c r="J5047" s="43"/>
      <c r="K5047" s="10"/>
      <c r="L5047" s="102"/>
      <c r="M5047" s="40"/>
      <c r="N5047" s="43"/>
      <c r="O5047" s="40"/>
      <c r="P5047" s="43"/>
      <c r="Q5047" s="43"/>
      <c r="R5047" s="10"/>
      <c r="S5047" s="10"/>
      <c r="T5047" s="10"/>
    </row>
    <row r="5048" spans="7:20" ht="33" customHeight="1" x14ac:dyDescent="0.5">
      <c r="G5048" s="90"/>
      <c r="H5048" s="10"/>
      <c r="I5048" s="79"/>
      <c r="J5048" s="43"/>
      <c r="K5048" s="10"/>
      <c r="L5048" s="102"/>
      <c r="M5048" s="40"/>
      <c r="N5048" s="43"/>
      <c r="O5048" s="40"/>
      <c r="P5048" s="43"/>
      <c r="Q5048" s="43"/>
      <c r="R5048" s="10"/>
      <c r="S5048" s="10"/>
      <c r="T5048" s="10"/>
    </row>
    <row r="5049" spans="7:20" ht="33" customHeight="1" x14ac:dyDescent="0.5">
      <c r="G5049" s="90"/>
      <c r="H5049" s="10"/>
      <c r="I5049" s="79"/>
      <c r="J5049" s="43"/>
      <c r="K5049" s="10"/>
      <c r="L5049" s="102"/>
      <c r="M5049" s="40"/>
      <c r="N5049" s="43"/>
      <c r="O5049" s="40"/>
      <c r="P5049" s="43"/>
      <c r="Q5049" s="43"/>
      <c r="R5049" s="10"/>
      <c r="S5049" s="10"/>
      <c r="T5049" s="10"/>
    </row>
    <row r="5050" spans="7:20" ht="33" customHeight="1" x14ac:dyDescent="0.5">
      <c r="G5050" s="90"/>
      <c r="H5050" s="10"/>
      <c r="I5050" s="79"/>
      <c r="J5050" s="43"/>
      <c r="K5050" s="10"/>
      <c r="L5050" s="102"/>
      <c r="M5050" s="40"/>
      <c r="N5050" s="43"/>
      <c r="O5050" s="40"/>
      <c r="P5050" s="43"/>
      <c r="Q5050" s="43"/>
      <c r="R5050" s="10"/>
      <c r="S5050" s="10"/>
      <c r="T5050" s="10"/>
    </row>
    <row r="5051" spans="7:20" ht="33" customHeight="1" x14ac:dyDescent="0.5">
      <c r="G5051" s="90"/>
      <c r="H5051" s="10"/>
      <c r="I5051" s="79"/>
      <c r="J5051" s="43"/>
      <c r="K5051" s="10"/>
      <c r="L5051" s="102"/>
      <c r="M5051" s="40"/>
      <c r="N5051" s="43"/>
      <c r="O5051" s="40"/>
      <c r="P5051" s="43"/>
      <c r="Q5051" s="43"/>
      <c r="R5051" s="10"/>
      <c r="S5051" s="10"/>
      <c r="T5051" s="10"/>
    </row>
    <row r="5052" spans="7:20" ht="33" customHeight="1" x14ac:dyDescent="0.5">
      <c r="G5052" s="90"/>
      <c r="H5052" s="10"/>
      <c r="I5052" s="79"/>
      <c r="J5052" s="43"/>
      <c r="K5052" s="10"/>
      <c r="L5052" s="102"/>
      <c r="M5052" s="40"/>
      <c r="N5052" s="43"/>
      <c r="O5052" s="40"/>
      <c r="P5052" s="43"/>
      <c r="Q5052" s="43"/>
      <c r="R5052" s="10"/>
      <c r="S5052" s="10"/>
      <c r="T5052" s="10"/>
    </row>
    <row r="5053" spans="7:20" ht="33" customHeight="1" x14ac:dyDescent="0.5">
      <c r="G5053" s="90"/>
      <c r="H5053" s="10"/>
      <c r="I5053" s="79"/>
      <c r="J5053" s="43"/>
      <c r="K5053" s="10"/>
      <c r="L5053" s="102"/>
      <c r="M5053" s="40"/>
      <c r="N5053" s="43"/>
      <c r="O5053" s="40"/>
      <c r="P5053" s="43"/>
      <c r="Q5053" s="43"/>
      <c r="R5053" s="10"/>
      <c r="S5053" s="10"/>
      <c r="T5053" s="10"/>
    </row>
    <row r="5054" spans="7:20" ht="33" customHeight="1" x14ac:dyDescent="0.5">
      <c r="G5054" s="90"/>
      <c r="H5054" s="10"/>
      <c r="I5054" s="79"/>
      <c r="J5054" s="43"/>
      <c r="K5054" s="10"/>
      <c r="L5054" s="102"/>
      <c r="M5054" s="40"/>
      <c r="N5054" s="43"/>
      <c r="O5054" s="40"/>
      <c r="P5054" s="43"/>
      <c r="Q5054" s="43"/>
      <c r="R5054" s="10"/>
      <c r="S5054" s="10"/>
      <c r="T5054" s="10"/>
    </row>
    <row r="5055" spans="7:20" ht="33" customHeight="1" x14ac:dyDescent="0.5">
      <c r="G5055" s="90"/>
      <c r="H5055" s="10"/>
      <c r="I5055" s="79"/>
      <c r="J5055" s="43"/>
      <c r="K5055" s="10"/>
      <c r="L5055" s="102"/>
      <c r="M5055" s="40"/>
      <c r="N5055" s="43"/>
      <c r="O5055" s="40"/>
      <c r="P5055" s="43"/>
      <c r="Q5055" s="43"/>
      <c r="R5055" s="10"/>
      <c r="S5055" s="10"/>
      <c r="T5055" s="10"/>
    </row>
    <row r="5056" spans="7:20" ht="33" customHeight="1" x14ac:dyDescent="0.5">
      <c r="G5056" s="90"/>
      <c r="H5056" s="10"/>
      <c r="I5056" s="79"/>
      <c r="J5056" s="43"/>
      <c r="K5056" s="10"/>
      <c r="L5056" s="102"/>
      <c r="M5056" s="40"/>
      <c r="N5056" s="43"/>
      <c r="O5056" s="40"/>
      <c r="P5056" s="43"/>
      <c r="Q5056" s="43"/>
      <c r="R5056" s="10"/>
      <c r="S5056" s="10"/>
      <c r="T5056" s="10"/>
    </row>
    <row r="5057" spans="7:20" ht="33" customHeight="1" x14ac:dyDescent="0.5">
      <c r="G5057" s="90"/>
      <c r="H5057" s="10"/>
      <c r="I5057" s="79"/>
      <c r="J5057" s="43"/>
      <c r="K5057" s="10"/>
      <c r="L5057" s="102"/>
      <c r="M5057" s="40"/>
      <c r="N5057" s="43"/>
      <c r="O5057" s="40"/>
      <c r="P5057" s="43"/>
      <c r="Q5057" s="43"/>
      <c r="R5057" s="10"/>
      <c r="S5057" s="10"/>
      <c r="T5057" s="10"/>
    </row>
    <row r="5058" spans="7:20" ht="33" customHeight="1" x14ac:dyDescent="0.5">
      <c r="G5058" s="90"/>
      <c r="H5058" s="10"/>
      <c r="I5058" s="79"/>
      <c r="J5058" s="43"/>
      <c r="K5058" s="10"/>
      <c r="L5058" s="102"/>
      <c r="M5058" s="40"/>
      <c r="N5058" s="43"/>
      <c r="O5058" s="40"/>
      <c r="P5058" s="43"/>
      <c r="Q5058" s="43"/>
      <c r="R5058" s="10"/>
      <c r="S5058" s="10"/>
      <c r="T5058" s="10"/>
    </row>
    <row r="5059" spans="7:20" ht="33" customHeight="1" x14ac:dyDescent="0.5">
      <c r="G5059" s="90"/>
      <c r="H5059" s="10"/>
      <c r="I5059" s="79"/>
      <c r="J5059" s="43"/>
      <c r="K5059" s="10"/>
      <c r="L5059" s="102"/>
      <c r="M5059" s="40"/>
      <c r="N5059" s="43"/>
      <c r="O5059" s="40"/>
      <c r="P5059" s="43"/>
      <c r="Q5059" s="43"/>
      <c r="R5059" s="10"/>
      <c r="S5059" s="10"/>
      <c r="T5059" s="10"/>
    </row>
    <row r="5060" spans="7:20" ht="33" customHeight="1" x14ac:dyDescent="0.5">
      <c r="G5060" s="90"/>
      <c r="H5060" s="10"/>
      <c r="I5060" s="79"/>
      <c r="J5060" s="43"/>
      <c r="K5060" s="10"/>
      <c r="L5060" s="102"/>
      <c r="M5060" s="40"/>
      <c r="N5060" s="43"/>
      <c r="O5060" s="40"/>
      <c r="P5060" s="43"/>
      <c r="Q5060" s="43"/>
      <c r="R5060" s="10"/>
      <c r="S5060" s="10"/>
      <c r="T5060" s="10"/>
    </row>
    <row r="5061" spans="7:20" ht="33" customHeight="1" x14ac:dyDescent="0.5">
      <c r="G5061" s="90"/>
      <c r="H5061" s="10"/>
      <c r="I5061" s="79"/>
      <c r="J5061" s="43"/>
      <c r="K5061" s="10"/>
      <c r="L5061" s="102"/>
      <c r="M5061" s="40"/>
      <c r="N5061" s="43"/>
      <c r="O5061" s="40"/>
      <c r="P5061" s="43"/>
      <c r="Q5061" s="43"/>
      <c r="R5061" s="10"/>
      <c r="S5061" s="10"/>
      <c r="T5061" s="10"/>
    </row>
    <row r="5062" spans="7:20" ht="33" customHeight="1" x14ac:dyDescent="0.5">
      <c r="G5062" s="90"/>
      <c r="H5062" s="10"/>
      <c r="I5062" s="79"/>
      <c r="J5062" s="43"/>
      <c r="K5062" s="10"/>
      <c r="L5062" s="102"/>
      <c r="M5062" s="40"/>
      <c r="N5062" s="43"/>
      <c r="O5062" s="40"/>
      <c r="P5062" s="43"/>
      <c r="Q5062" s="43"/>
      <c r="R5062" s="10"/>
      <c r="S5062" s="10"/>
      <c r="T5062" s="10"/>
    </row>
    <row r="5063" spans="7:20" ht="33" customHeight="1" x14ac:dyDescent="0.5">
      <c r="G5063" s="90"/>
      <c r="H5063" s="10"/>
      <c r="I5063" s="79"/>
      <c r="J5063" s="43"/>
      <c r="K5063" s="10"/>
      <c r="L5063" s="102"/>
      <c r="M5063" s="40"/>
      <c r="N5063" s="43"/>
      <c r="O5063" s="40"/>
      <c r="P5063" s="43"/>
      <c r="Q5063" s="43"/>
      <c r="R5063" s="10"/>
      <c r="S5063" s="10"/>
      <c r="T5063" s="10"/>
    </row>
    <row r="5064" spans="7:20" ht="33" customHeight="1" x14ac:dyDescent="0.5">
      <c r="G5064" s="90"/>
      <c r="H5064" s="10"/>
      <c r="I5064" s="79"/>
      <c r="J5064" s="43"/>
      <c r="K5064" s="10"/>
      <c r="L5064" s="102"/>
      <c r="M5064" s="40"/>
      <c r="N5064" s="43"/>
      <c r="O5064" s="40"/>
      <c r="P5064" s="43"/>
      <c r="Q5064" s="43"/>
      <c r="R5064" s="10"/>
      <c r="S5064" s="10"/>
      <c r="T5064" s="10"/>
    </row>
    <row r="5065" spans="7:20" ht="33" customHeight="1" x14ac:dyDescent="0.5">
      <c r="G5065" s="90"/>
      <c r="H5065" s="10"/>
      <c r="I5065" s="79"/>
      <c r="J5065" s="43"/>
      <c r="K5065" s="10"/>
      <c r="L5065" s="102"/>
      <c r="M5065" s="40"/>
      <c r="N5065" s="43"/>
      <c r="O5065" s="40"/>
      <c r="P5065" s="43"/>
      <c r="Q5065" s="43"/>
      <c r="R5065" s="10"/>
      <c r="S5065" s="10"/>
      <c r="T5065" s="10"/>
    </row>
    <row r="5066" spans="7:20" ht="33" customHeight="1" x14ac:dyDescent="0.5">
      <c r="G5066" s="90"/>
      <c r="H5066" s="10"/>
      <c r="I5066" s="79"/>
      <c r="J5066" s="43"/>
      <c r="K5066" s="10"/>
      <c r="L5066" s="102"/>
      <c r="M5066" s="40"/>
      <c r="N5066" s="43"/>
      <c r="O5066" s="40"/>
      <c r="P5066" s="43"/>
      <c r="Q5066" s="43"/>
      <c r="R5066" s="10"/>
      <c r="S5066" s="10"/>
      <c r="T5066" s="10"/>
    </row>
    <row r="5067" spans="7:20" ht="33" customHeight="1" x14ac:dyDescent="0.5">
      <c r="G5067" s="90"/>
      <c r="H5067" s="10"/>
      <c r="I5067" s="79"/>
      <c r="J5067" s="43"/>
      <c r="K5067" s="10"/>
      <c r="L5067" s="102"/>
      <c r="M5067" s="40"/>
      <c r="N5067" s="43"/>
      <c r="O5067" s="40"/>
      <c r="P5067" s="43"/>
      <c r="Q5067" s="43"/>
      <c r="R5067" s="10"/>
      <c r="S5067" s="10"/>
      <c r="T5067" s="10"/>
    </row>
    <row r="5068" spans="7:20" ht="33" customHeight="1" x14ac:dyDescent="0.5">
      <c r="G5068" s="90"/>
      <c r="H5068" s="10"/>
      <c r="I5068" s="79"/>
      <c r="J5068" s="43"/>
      <c r="K5068" s="10"/>
      <c r="L5068" s="102"/>
      <c r="M5068" s="40"/>
      <c r="N5068" s="43"/>
      <c r="O5068" s="40"/>
      <c r="P5068" s="43"/>
      <c r="Q5068" s="43"/>
      <c r="R5068" s="10"/>
      <c r="S5068" s="10"/>
      <c r="T5068" s="10"/>
    </row>
    <row r="5069" spans="7:20" ht="33" customHeight="1" x14ac:dyDescent="0.5">
      <c r="G5069" s="90"/>
      <c r="H5069" s="10"/>
      <c r="I5069" s="79"/>
      <c r="J5069" s="43"/>
      <c r="K5069" s="10"/>
      <c r="L5069" s="102"/>
      <c r="M5069" s="40"/>
      <c r="N5069" s="43"/>
      <c r="O5069" s="40"/>
      <c r="P5069" s="43"/>
      <c r="Q5069" s="43"/>
      <c r="R5069" s="10"/>
      <c r="S5069" s="10"/>
      <c r="T5069" s="10"/>
    </row>
    <row r="5070" spans="7:20" ht="33" customHeight="1" x14ac:dyDescent="0.5">
      <c r="G5070" s="90"/>
      <c r="H5070" s="10"/>
      <c r="I5070" s="79"/>
      <c r="J5070" s="43"/>
      <c r="K5070" s="10"/>
      <c r="L5070" s="102"/>
      <c r="M5070" s="40"/>
      <c r="N5070" s="43"/>
      <c r="O5070" s="40"/>
      <c r="P5070" s="43"/>
      <c r="Q5070" s="43"/>
      <c r="R5070" s="10"/>
      <c r="S5070" s="10"/>
      <c r="T5070" s="10"/>
    </row>
    <row r="5071" spans="7:20" ht="33" customHeight="1" x14ac:dyDescent="0.5">
      <c r="G5071" s="90"/>
      <c r="H5071" s="10"/>
      <c r="I5071" s="79"/>
      <c r="J5071" s="43"/>
      <c r="K5071" s="10"/>
      <c r="L5071" s="102"/>
      <c r="M5071" s="40"/>
      <c r="N5071" s="43"/>
      <c r="O5071" s="40"/>
      <c r="P5071" s="43"/>
      <c r="Q5071" s="43"/>
      <c r="R5071" s="10"/>
      <c r="S5071" s="10"/>
      <c r="T5071" s="10"/>
    </row>
    <row r="5072" spans="7:20" ht="33" customHeight="1" x14ac:dyDescent="0.5">
      <c r="G5072" s="90"/>
      <c r="H5072" s="10"/>
      <c r="I5072" s="79"/>
      <c r="J5072" s="43"/>
      <c r="K5072" s="10"/>
      <c r="L5072" s="102"/>
      <c r="M5072" s="40"/>
      <c r="N5072" s="43"/>
      <c r="O5072" s="40"/>
      <c r="P5072" s="43"/>
      <c r="Q5072" s="43"/>
      <c r="R5072" s="10"/>
      <c r="S5072" s="10"/>
      <c r="T5072" s="10"/>
    </row>
    <row r="5073" spans="7:20" ht="33" customHeight="1" x14ac:dyDescent="0.5">
      <c r="G5073" s="90"/>
      <c r="H5073" s="10"/>
      <c r="I5073" s="79"/>
      <c r="J5073" s="43"/>
      <c r="K5073" s="10"/>
      <c r="L5073" s="102"/>
      <c r="M5073" s="40"/>
      <c r="N5073" s="43"/>
      <c r="O5073" s="40"/>
      <c r="P5073" s="43"/>
      <c r="Q5073" s="43"/>
      <c r="R5073" s="10"/>
      <c r="S5073" s="10"/>
      <c r="T5073" s="10"/>
    </row>
    <row r="5074" spans="7:20" ht="33" customHeight="1" x14ac:dyDescent="0.5">
      <c r="G5074" s="90"/>
      <c r="H5074" s="10"/>
      <c r="I5074" s="79"/>
      <c r="J5074" s="43"/>
      <c r="K5074" s="10"/>
      <c r="L5074" s="102"/>
      <c r="M5074" s="40"/>
      <c r="N5074" s="43"/>
      <c r="O5074" s="40"/>
      <c r="P5074" s="43"/>
      <c r="Q5074" s="43"/>
      <c r="R5074" s="10"/>
      <c r="S5074" s="10"/>
      <c r="T5074" s="10"/>
    </row>
    <row r="5075" spans="7:20" ht="33" customHeight="1" x14ac:dyDescent="0.5">
      <c r="G5075" s="90"/>
      <c r="H5075" s="10"/>
      <c r="I5075" s="79"/>
      <c r="J5075" s="43"/>
      <c r="K5075" s="10"/>
      <c r="L5075" s="102"/>
      <c r="M5075" s="40"/>
      <c r="N5075" s="43"/>
      <c r="O5075" s="40"/>
      <c r="P5075" s="43"/>
      <c r="Q5075" s="43"/>
      <c r="R5075" s="10"/>
      <c r="S5075" s="10"/>
      <c r="T5075" s="10"/>
    </row>
    <row r="5076" spans="7:20" ht="33" customHeight="1" x14ac:dyDescent="0.5">
      <c r="G5076" s="90"/>
      <c r="H5076" s="10"/>
      <c r="I5076" s="79"/>
      <c r="J5076" s="43"/>
      <c r="K5076" s="10"/>
      <c r="L5076" s="102"/>
      <c r="M5076" s="40"/>
      <c r="N5076" s="43"/>
      <c r="O5076" s="40"/>
      <c r="P5076" s="43"/>
      <c r="Q5076" s="43"/>
      <c r="R5076" s="10"/>
      <c r="S5076" s="10"/>
      <c r="T5076" s="10"/>
    </row>
    <row r="5077" spans="7:20" ht="33" customHeight="1" x14ac:dyDescent="0.5">
      <c r="G5077" s="90"/>
      <c r="H5077" s="10"/>
      <c r="I5077" s="79"/>
      <c r="J5077" s="43"/>
      <c r="K5077" s="10"/>
      <c r="L5077" s="102"/>
      <c r="M5077" s="40"/>
      <c r="N5077" s="43"/>
      <c r="O5077" s="40"/>
      <c r="P5077" s="43"/>
      <c r="Q5077" s="43"/>
      <c r="R5077" s="10"/>
      <c r="S5077" s="10"/>
      <c r="T5077" s="10"/>
    </row>
    <row r="5078" spans="7:20" ht="33" customHeight="1" x14ac:dyDescent="0.5">
      <c r="G5078" s="90"/>
      <c r="H5078" s="10"/>
      <c r="I5078" s="79"/>
      <c r="J5078" s="43"/>
      <c r="K5078" s="10"/>
      <c r="L5078" s="102"/>
      <c r="M5078" s="40"/>
      <c r="N5078" s="43"/>
      <c r="O5078" s="40"/>
      <c r="P5078" s="43"/>
      <c r="Q5078" s="43"/>
      <c r="R5078" s="10"/>
      <c r="S5078" s="10"/>
      <c r="T5078" s="10"/>
    </row>
    <row r="5079" spans="7:20" ht="33" customHeight="1" x14ac:dyDescent="0.5">
      <c r="G5079" s="90"/>
      <c r="H5079" s="10"/>
      <c r="I5079" s="79"/>
      <c r="J5079" s="43"/>
      <c r="K5079" s="10"/>
      <c r="L5079" s="102"/>
      <c r="M5079" s="40"/>
      <c r="N5079" s="43"/>
      <c r="O5079" s="40"/>
      <c r="P5079" s="43"/>
      <c r="Q5079" s="43"/>
      <c r="R5079" s="10"/>
      <c r="S5079" s="10"/>
      <c r="T5079" s="10"/>
    </row>
    <row r="5080" spans="7:20" ht="33" customHeight="1" x14ac:dyDescent="0.5">
      <c r="G5080" s="90"/>
      <c r="H5080" s="10"/>
      <c r="I5080" s="79"/>
      <c r="J5080" s="43"/>
      <c r="K5080" s="10"/>
      <c r="L5080" s="102"/>
      <c r="M5080" s="40"/>
      <c r="N5080" s="43"/>
      <c r="O5080" s="40"/>
      <c r="P5080" s="43"/>
      <c r="Q5080" s="43"/>
      <c r="R5080" s="10"/>
      <c r="S5080" s="10"/>
      <c r="T5080" s="10"/>
    </row>
    <row r="5081" spans="7:20" ht="33" customHeight="1" x14ac:dyDescent="0.5">
      <c r="G5081" s="90"/>
      <c r="H5081" s="10"/>
      <c r="I5081" s="79"/>
      <c r="J5081" s="43"/>
      <c r="K5081" s="10"/>
      <c r="L5081" s="102"/>
      <c r="M5081" s="40"/>
      <c r="N5081" s="43"/>
      <c r="O5081" s="40"/>
      <c r="P5081" s="43"/>
      <c r="Q5081" s="43"/>
      <c r="R5081" s="10"/>
      <c r="S5081" s="10"/>
      <c r="T5081" s="10"/>
    </row>
    <row r="5082" spans="7:20" ht="33" customHeight="1" x14ac:dyDescent="0.5">
      <c r="G5082" s="90"/>
      <c r="H5082" s="10"/>
      <c r="I5082" s="79"/>
      <c r="J5082" s="43"/>
      <c r="K5082" s="10"/>
      <c r="L5082" s="102"/>
      <c r="M5082" s="40"/>
      <c r="N5082" s="43"/>
      <c r="O5082" s="40"/>
      <c r="P5082" s="43"/>
      <c r="Q5082" s="43"/>
      <c r="R5082" s="10"/>
      <c r="S5082" s="10"/>
      <c r="T5082" s="10"/>
    </row>
    <row r="5083" spans="7:20" ht="33" customHeight="1" x14ac:dyDescent="0.5">
      <c r="G5083" s="90"/>
      <c r="H5083" s="10"/>
      <c r="I5083" s="79"/>
      <c r="J5083" s="43"/>
      <c r="K5083" s="10"/>
      <c r="L5083" s="102"/>
      <c r="M5083" s="40"/>
      <c r="N5083" s="43"/>
      <c r="O5083" s="40"/>
      <c r="P5083" s="43"/>
      <c r="Q5083" s="43"/>
      <c r="R5083" s="10"/>
      <c r="S5083" s="10"/>
      <c r="T5083" s="10"/>
    </row>
    <row r="5084" spans="7:20" ht="33" customHeight="1" x14ac:dyDescent="0.5">
      <c r="G5084" s="90"/>
      <c r="H5084" s="10"/>
      <c r="I5084" s="79"/>
      <c r="J5084" s="43"/>
      <c r="K5084" s="10"/>
      <c r="L5084" s="102"/>
      <c r="M5084" s="40"/>
      <c r="N5084" s="43"/>
      <c r="O5084" s="40"/>
      <c r="P5084" s="43"/>
      <c r="Q5084" s="43"/>
      <c r="R5084" s="10"/>
      <c r="S5084" s="10"/>
      <c r="T5084" s="10"/>
    </row>
    <row r="5085" spans="7:20" ht="33" customHeight="1" x14ac:dyDescent="0.5">
      <c r="G5085" s="90"/>
      <c r="H5085" s="10"/>
      <c r="I5085" s="79"/>
      <c r="J5085" s="43"/>
      <c r="K5085" s="10"/>
      <c r="L5085" s="102"/>
      <c r="M5085" s="40"/>
      <c r="N5085" s="43"/>
      <c r="O5085" s="40"/>
      <c r="P5085" s="43"/>
      <c r="Q5085" s="43"/>
      <c r="R5085" s="10"/>
      <c r="S5085" s="10"/>
      <c r="T5085" s="10"/>
    </row>
    <row r="5086" spans="7:20" ht="33" customHeight="1" x14ac:dyDescent="0.5">
      <c r="G5086" s="90"/>
      <c r="H5086" s="10"/>
      <c r="I5086" s="79"/>
      <c r="J5086" s="43"/>
      <c r="K5086" s="10"/>
      <c r="L5086" s="102"/>
      <c r="M5086" s="40"/>
      <c r="N5086" s="43"/>
      <c r="O5086" s="40"/>
      <c r="P5086" s="43"/>
      <c r="Q5086" s="43"/>
      <c r="R5086" s="10"/>
      <c r="S5086" s="10"/>
      <c r="T5086" s="10"/>
    </row>
    <row r="5087" spans="7:20" ht="33" customHeight="1" x14ac:dyDescent="0.5">
      <c r="G5087" s="90"/>
      <c r="H5087" s="10"/>
      <c r="I5087" s="79"/>
      <c r="J5087" s="43"/>
      <c r="K5087" s="10"/>
      <c r="L5087" s="102"/>
      <c r="M5087" s="40"/>
      <c r="N5087" s="43"/>
      <c r="O5087" s="40"/>
      <c r="P5087" s="43"/>
      <c r="Q5087" s="43"/>
      <c r="R5087" s="10"/>
      <c r="S5087" s="10"/>
      <c r="T5087" s="10"/>
    </row>
    <row r="5088" spans="7:20" ht="33" customHeight="1" x14ac:dyDescent="0.5">
      <c r="G5088" s="90"/>
      <c r="H5088" s="10"/>
      <c r="I5088" s="79"/>
      <c r="J5088" s="43"/>
      <c r="K5088" s="10"/>
      <c r="L5088" s="102"/>
      <c r="M5088" s="40"/>
      <c r="N5088" s="43"/>
      <c r="O5088" s="40"/>
      <c r="P5088" s="43"/>
      <c r="Q5088" s="43"/>
      <c r="R5088" s="10"/>
      <c r="S5088" s="10"/>
      <c r="T5088" s="10"/>
    </row>
    <row r="5089" spans="7:20" ht="33" customHeight="1" x14ac:dyDescent="0.5">
      <c r="G5089" s="90"/>
      <c r="H5089" s="10"/>
      <c r="I5089" s="79"/>
      <c r="J5089" s="43"/>
      <c r="K5089" s="10"/>
      <c r="L5089" s="102"/>
      <c r="M5089" s="40"/>
      <c r="N5089" s="43"/>
      <c r="O5089" s="40"/>
      <c r="P5089" s="43"/>
      <c r="Q5089" s="43"/>
      <c r="R5089" s="10"/>
      <c r="S5089" s="10"/>
      <c r="T5089" s="10"/>
    </row>
    <row r="5090" spans="7:20" ht="33" customHeight="1" x14ac:dyDescent="0.5">
      <c r="G5090" s="90"/>
      <c r="H5090" s="10"/>
      <c r="I5090" s="79"/>
      <c r="J5090" s="43"/>
      <c r="K5090" s="10"/>
      <c r="L5090" s="102"/>
      <c r="M5090" s="40"/>
      <c r="N5090" s="43"/>
      <c r="O5090" s="40"/>
      <c r="P5090" s="43"/>
      <c r="Q5090" s="43"/>
      <c r="R5090" s="10"/>
      <c r="S5090" s="10"/>
      <c r="T5090" s="10"/>
    </row>
    <row r="5091" spans="7:20" ht="33" customHeight="1" x14ac:dyDescent="0.5">
      <c r="G5091" s="90"/>
      <c r="H5091" s="10"/>
      <c r="I5091" s="79"/>
      <c r="J5091" s="43"/>
      <c r="K5091" s="10"/>
      <c r="L5091" s="102"/>
      <c r="M5091" s="40"/>
      <c r="N5091" s="43"/>
      <c r="O5091" s="40"/>
      <c r="P5091" s="43"/>
      <c r="Q5091" s="43"/>
      <c r="R5091" s="10"/>
      <c r="S5091" s="10"/>
      <c r="T5091" s="10"/>
    </row>
    <row r="5092" spans="7:20" ht="33" customHeight="1" x14ac:dyDescent="0.5">
      <c r="G5092" s="90"/>
      <c r="H5092" s="10"/>
      <c r="I5092" s="79"/>
      <c r="J5092" s="43"/>
      <c r="K5092" s="10"/>
      <c r="L5092" s="102"/>
      <c r="M5092" s="40"/>
      <c r="N5092" s="43"/>
      <c r="O5092" s="40"/>
      <c r="P5092" s="43"/>
      <c r="Q5092" s="43"/>
      <c r="R5092" s="10"/>
      <c r="S5092" s="10"/>
      <c r="T5092" s="10"/>
    </row>
    <row r="5093" spans="7:20" ht="33" customHeight="1" x14ac:dyDescent="0.5">
      <c r="G5093" s="90"/>
      <c r="H5093" s="10"/>
      <c r="I5093" s="79"/>
      <c r="J5093" s="43"/>
      <c r="K5093" s="10"/>
      <c r="L5093" s="102"/>
      <c r="M5093" s="40"/>
      <c r="N5093" s="43"/>
      <c r="O5093" s="40"/>
      <c r="P5093" s="43"/>
      <c r="Q5093" s="43"/>
      <c r="R5093" s="10"/>
      <c r="S5093" s="10"/>
      <c r="T5093" s="10"/>
    </row>
    <row r="5094" spans="7:20" ht="33" customHeight="1" x14ac:dyDescent="0.5">
      <c r="G5094" s="90"/>
      <c r="H5094" s="10"/>
      <c r="I5094" s="79"/>
      <c r="J5094" s="43"/>
      <c r="K5094" s="10"/>
      <c r="L5094" s="102"/>
      <c r="M5094" s="40"/>
      <c r="N5094" s="43"/>
      <c r="O5094" s="40"/>
      <c r="P5094" s="43"/>
      <c r="Q5094" s="43"/>
      <c r="R5094" s="10"/>
      <c r="S5094" s="10"/>
      <c r="T5094" s="10"/>
    </row>
    <row r="5095" spans="7:20" ht="33" customHeight="1" x14ac:dyDescent="0.5">
      <c r="G5095" s="90"/>
      <c r="H5095" s="10"/>
      <c r="I5095" s="79"/>
      <c r="J5095" s="43"/>
      <c r="K5095" s="10"/>
      <c r="L5095" s="102"/>
      <c r="M5095" s="40"/>
      <c r="N5095" s="43"/>
      <c r="O5095" s="40"/>
      <c r="P5095" s="43"/>
      <c r="Q5095" s="43"/>
      <c r="R5095" s="10"/>
      <c r="S5095" s="10"/>
      <c r="T5095" s="10"/>
    </row>
    <row r="5096" spans="7:20" ht="33" customHeight="1" x14ac:dyDescent="0.5">
      <c r="G5096" s="90"/>
      <c r="H5096" s="10"/>
      <c r="I5096" s="79"/>
      <c r="J5096" s="43"/>
      <c r="K5096" s="10"/>
      <c r="L5096" s="102"/>
      <c r="M5096" s="40"/>
      <c r="N5096" s="43"/>
      <c r="O5096" s="40"/>
      <c r="P5096" s="43"/>
      <c r="Q5096" s="43"/>
      <c r="R5096" s="10"/>
      <c r="S5096" s="10"/>
      <c r="T5096" s="10"/>
    </row>
    <row r="5097" spans="7:20" ht="33" customHeight="1" x14ac:dyDescent="0.5">
      <c r="G5097" s="90"/>
      <c r="H5097" s="10"/>
      <c r="I5097" s="79"/>
      <c r="J5097" s="43"/>
      <c r="K5097" s="10"/>
      <c r="L5097" s="102"/>
      <c r="M5097" s="40"/>
      <c r="N5097" s="43"/>
      <c r="O5097" s="40"/>
      <c r="P5097" s="43"/>
      <c r="Q5097" s="43"/>
      <c r="R5097" s="10"/>
      <c r="S5097" s="10"/>
      <c r="T5097" s="10"/>
    </row>
    <row r="5098" spans="7:20" ht="33" customHeight="1" x14ac:dyDescent="0.5">
      <c r="G5098" s="90"/>
      <c r="H5098" s="10"/>
      <c r="I5098" s="79"/>
      <c r="J5098" s="43"/>
      <c r="K5098" s="10"/>
      <c r="L5098" s="102"/>
      <c r="M5098" s="40"/>
      <c r="N5098" s="43"/>
      <c r="O5098" s="40"/>
      <c r="P5098" s="43"/>
      <c r="Q5098" s="43"/>
      <c r="R5098" s="10"/>
      <c r="S5098" s="10"/>
      <c r="T5098" s="10"/>
    </row>
    <row r="5099" spans="7:20" ht="33" customHeight="1" x14ac:dyDescent="0.5">
      <c r="G5099" s="90"/>
      <c r="H5099" s="10"/>
      <c r="I5099" s="79"/>
      <c r="J5099" s="43"/>
      <c r="K5099" s="10"/>
      <c r="L5099" s="102"/>
      <c r="M5099" s="40"/>
      <c r="N5099" s="43"/>
      <c r="O5099" s="40"/>
      <c r="P5099" s="43"/>
      <c r="Q5099" s="43"/>
      <c r="R5099" s="10"/>
      <c r="S5099" s="10"/>
      <c r="T5099" s="10"/>
    </row>
    <row r="5100" spans="7:20" ht="33" customHeight="1" x14ac:dyDescent="0.5">
      <c r="G5100" s="90"/>
      <c r="H5100" s="10"/>
      <c r="I5100" s="79"/>
      <c r="J5100" s="43"/>
      <c r="K5100" s="10"/>
      <c r="L5100" s="102"/>
      <c r="M5100" s="40"/>
      <c r="N5100" s="43"/>
      <c r="O5100" s="40"/>
      <c r="P5100" s="43"/>
      <c r="Q5100" s="43"/>
      <c r="R5100" s="10"/>
      <c r="S5100" s="10"/>
      <c r="T5100" s="10"/>
    </row>
    <row r="5101" spans="7:20" ht="33" customHeight="1" x14ac:dyDescent="0.5">
      <c r="G5101" s="90"/>
      <c r="H5101" s="10"/>
      <c r="I5101" s="79"/>
      <c r="J5101" s="43"/>
      <c r="K5101" s="10"/>
      <c r="L5101" s="102"/>
      <c r="M5101" s="40"/>
      <c r="N5101" s="43"/>
      <c r="O5101" s="40"/>
      <c r="P5101" s="43"/>
      <c r="Q5101" s="43"/>
      <c r="R5101" s="10"/>
      <c r="S5101" s="10"/>
      <c r="T5101" s="10"/>
    </row>
    <row r="5102" spans="7:20" ht="33" customHeight="1" x14ac:dyDescent="0.5">
      <c r="G5102" s="90"/>
      <c r="H5102" s="10"/>
      <c r="I5102" s="79"/>
      <c r="J5102" s="43"/>
      <c r="K5102" s="10"/>
      <c r="L5102" s="102"/>
      <c r="M5102" s="40"/>
      <c r="N5102" s="43"/>
      <c r="O5102" s="40"/>
      <c r="P5102" s="43"/>
      <c r="Q5102" s="43"/>
      <c r="R5102" s="10"/>
      <c r="S5102" s="10"/>
      <c r="T5102" s="10"/>
    </row>
    <row r="5103" spans="7:20" ht="33" customHeight="1" x14ac:dyDescent="0.5">
      <c r="G5103" s="90"/>
      <c r="H5103" s="10"/>
      <c r="I5103" s="79"/>
      <c r="J5103" s="43"/>
      <c r="K5103" s="10"/>
      <c r="L5103" s="102"/>
      <c r="M5103" s="40"/>
      <c r="N5103" s="43"/>
      <c r="O5103" s="40"/>
      <c r="P5103" s="43"/>
      <c r="Q5103" s="43"/>
      <c r="R5103" s="10"/>
      <c r="S5103" s="10"/>
      <c r="T5103" s="10"/>
    </row>
    <row r="5104" spans="7:20" ht="33" customHeight="1" x14ac:dyDescent="0.5">
      <c r="G5104" s="90"/>
      <c r="H5104" s="10"/>
      <c r="I5104" s="79"/>
      <c r="J5104" s="43"/>
      <c r="K5104" s="10"/>
      <c r="L5104" s="102"/>
      <c r="M5104" s="40"/>
      <c r="N5104" s="43"/>
      <c r="O5104" s="40"/>
      <c r="P5104" s="43"/>
      <c r="Q5104" s="43"/>
      <c r="R5104" s="10"/>
      <c r="S5104" s="10"/>
      <c r="T5104" s="10"/>
    </row>
    <row r="5105" spans="7:20" ht="33" customHeight="1" x14ac:dyDescent="0.5">
      <c r="G5105" s="90"/>
      <c r="H5105" s="10"/>
      <c r="I5105" s="79"/>
      <c r="J5105" s="43"/>
      <c r="K5105" s="10"/>
      <c r="L5105" s="102"/>
      <c r="M5105" s="40"/>
      <c r="N5105" s="43"/>
      <c r="O5105" s="40"/>
      <c r="P5105" s="43"/>
      <c r="Q5105" s="43"/>
      <c r="R5105" s="10"/>
      <c r="S5105" s="10"/>
      <c r="T5105" s="10"/>
    </row>
    <row r="5106" spans="7:20" ht="33" customHeight="1" x14ac:dyDescent="0.5">
      <c r="G5106" s="90"/>
      <c r="H5106" s="10"/>
      <c r="I5106" s="79"/>
      <c r="J5106" s="43"/>
      <c r="K5106" s="10"/>
      <c r="L5106" s="102"/>
      <c r="M5106" s="40"/>
      <c r="N5106" s="43"/>
      <c r="O5106" s="40"/>
      <c r="P5106" s="43"/>
      <c r="Q5106" s="43"/>
      <c r="R5106" s="10"/>
      <c r="S5106" s="10"/>
      <c r="T5106" s="10"/>
    </row>
    <row r="5107" spans="7:20" ht="33" customHeight="1" x14ac:dyDescent="0.5">
      <c r="G5107" s="90"/>
      <c r="H5107" s="10"/>
      <c r="I5107" s="79"/>
      <c r="J5107" s="43"/>
      <c r="K5107" s="10"/>
      <c r="L5107" s="102"/>
      <c r="M5107" s="40"/>
      <c r="N5107" s="43"/>
      <c r="O5107" s="40"/>
      <c r="P5107" s="43"/>
      <c r="Q5107" s="43"/>
      <c r="R5107" s="10"/>
      <c r="S5107" s="10"/>
      <c r="T5107" s="10"/>
    </row>
    <row r="5108" spans="7:20" ht="33" customHeight="1" x14ac:dyDescent="0.5">
      <c r="G5108" s="90"/>
      <c r="H5108" s="10"/>
      <c r="I5108" s="79"/>
      <c r="J5108" s="43"/>
      <c r="K5108" s="10"/>
      <c r="L5108" s="102"/>
      <c r="M5108" s="40"/>
      <c r="N5108" s="43"/>
      <c r="O5108" s="40"/>
      <c r="P5108" s="43"/>
      <c r="Q5108" s="43"/>
      <c r="R5108" s="10"/>
      <c r="S5108" s="10"/>
      <c r="T5108" s="10"/>
    </row>
    <row r="5109" spans="7:20" ht="33" customHeight="1" x14ac:dyDescent="0.5">
      <c r="G5109" s="90"/>
      <c r="H5109" s="10"/>
      <c r="I5109" s="79"/>
      <c r="J5109" s="43"/>
      <c r="K5109" s="10"/>
      <c r="L5109" s="102"/>
      <c r="M5109" s="40"/>
      <c r="N5109" s="43"/>
      <c r="O5109" s="40"/>
      <c r="P5109" s="43"/>
      <c r="Q5109" s="43"/>
      <c r="R5109" s="10"/>
      <c r="S5109" s="10"/>
      <c r="T5109" s="10"/>
    </row>
    <row r="5110" spans="7:20" ht="33" customHeight="1" x14ac:dyDescent="0.5">
      <c r="G5110" s="90"/>
      <c r="H5110" s="10"/>
      <c r="I5110" s="79"/>
      <c r="J5110" s="43"/>
      <c r="K5110" s="10"/>
      <c r="L5110" s="102"/>
      <c r="M5110" s="40"/>
      <c r="N5110" s="43"/>
      <c r="O5110" s="40"/>
      <c r="P5110" s="43"/>
      <c r="Q5110" s="43"/>
      <c r="R5110" s="10"/>
      <c r="S5110" s="10"/>
      <c r="T5110" s="10"/>
    </row>
    <row r="5111" spans="7:20" ht="33" customHeight="1" x14ac:dyDescent="0.5">
      <c r="G5111" s="90"/>
      <c r="H5111" s="10"/>
      <c r="I5111" s="79"/>
      <c r="J5111" s="43"/>
      <c r="K5111" s="10"/>
      <c r="L5111" s="102"/>
      <c r="M5111" s="40"/>
      <c r="N5111" s="43"/>
      <c r="O5111" s="40"/>
      <c r="P5111" s="43"/>
      <c r="Q5111" s="43"/>
      <c r="R5111" s="10"/>
      <c r="S5111" s="10"/>
      <c r="T5111" s="10"/>
    </row>
    <row r="5112" spans="7:20" ht="33" customHeight="1" x14ac:dyDescent="0.5">
      <c r="G5112" s="90"/>
      <c r="H5112" s="10"/>
      <c r="I5112" s="79"/>
      <c r="J5112" s="43"/>
      <c r="K5112" s="10"/>
      <c r="L5112" s="102"/>
      <c r="M5112" s="40"/>
      <c r="N5112" s="43"/>
      <c r="O5112" s="40"/>
      <c r="P5112" s="43"/>
      <c r="Q5112" s="43"/>
      <c r="R5112" s="10"/>
      <c r="S5112" s="10"/>
      <c r="T5112" s="10"/>
    </row>
    <row r="5113" spans="7:20" ht="33" customHeight="1" x14ac:dyDescent="0.5">
      <c r="G5113" s="90"/>
      <c r="H5113" s="10"/>
      <c r="I5113" s="79"/>
      <c r="J5113" s="43"/>
      <c r="K5113" s="10"/>
      <c r="L5113" s="102"/>
      <c r="M5113" s="40"/>
      <c r="N5113" s="43"/>
      <c r="O5113" s="40"/>
      <c r="P5113" s="43"/>
      <c r="Q5113" s="43"/>
      <c r="R5113" s="10"/>
      <c r="S5113" s="10"/>
      <c r="T5113" s="10"/>
    </row>
    <row r="5114" spans="7:20" ht="33" customHeight="1" x14ac:dyDescent="0.5">
      <c r="G5114" s="90"/>
      <c r="H5114" s="10"/>
      <c r="I5114" s="79"/>
      <c r="J5114" s="43"/>
      <c r="K5114" s="10"/>
      <c r="L5114" s="102"/>
      <c r="M5114" s="40"/>
      <c r="N5114" s="43"/>
      <c r="O5114" s="40"/>
      <c r="P5114" s="43"/>
      <c r="Q5114" s="43"/>
      <c r="R5114" s="10"/>
      <c r="S5114" s="10"/>
      <c r="T5114" s="10"/>
    </row>
    <row r="5115" spans="7:20" ht="33" customHeight="1" x14ac:dyDescent="0.5">
      <c r="G5115" s="90"/>
      <c r="H5115" s="10"/>
      <c r="I5115" s="79"/>
      <c r="J5115" s="43"/>
      <c r="K5115" s="10"/>
      <c r="L5115" s="102"/>
      <c r="M5115" s="40"/>
      <c r="N5115" s="43"/>
      <c r="O5115" s="40"/>
      <c r="P5115" s="43"/>
      <c r="Q5115" s="43"/>
      <c r="R5115" s="10"/>
      <c r="S5115" s="10"/>
      <c r="T5115" s="10"/>
    </row>
    <row r="5116" spans="7:20" ht="33" customHeight="1" x14ac:dyDescent="0.5">
      <c r="G5116" s="90"/>
      <c r="H5116" s="10"/>
      <c r="I5116" s="79"/>
      <c r="J5116" s="43"/>
      <c r="K5116" s="10"/>
      <c r="L5116" s="102"/>
      <c r="M5116" s="40"/>
      <c r="N5116" s="43"/>
      <c r="O5116" s="40"/>
      <c r="P5116" s="43"/>
      <c r="Q5116" s="43"/>
      <c r="R5116" s="10"/>
      <c r="S5116" s="10"/>
      <c r="T5116" s="10"/>
    </row>
    <row r="5117" spans="7:20" ht="33" customHeight="1" x14ac:dyDescent="0.5">
      <c r="G5117" s="90"/>
      <c r="H5117" s="10"/>
      <c r="I5117" s="79"/>
      <c r="J5117" s="43"/>
      <c r="K5117" s="10"/>
      <c r="L5117" s="102"/>
      <c r="M5117" s="40"/>
      <c r="N5117" s="43"/>
      <c r="O5117" s="40"/>
      <c r="P5117" s="43"/>
      <c r="Q5117" s="43"/>
      <c r="R5117" s="10"/>
      <c r="S5117" s="10"/>
      <c r="T5117" s="10"/>
    </row>
    <row r="5118" spans="7:20" ht="33" customHeight="1" x14ac:dyDescent="0.5">
      <c r="G5118" s="90"/>
      <c r="H5118" s="10"/>
      <c r="I5118" s="79"/>
      <c r="J5118" s="43"/>
      <c r="K5118" s="10"/>
      <c r="L5118" s="102"/>
      <c r="M5118" s="40"/>
      <c r="N5118" s="43"/>
      <c r="O5118" s="40"/>
      <c r="P5118" s="43"/>
      <c r="Q5118" s="43"/>
      <c r="R5118" s="10"/>
      <c r="S5118" s="10"/>
      <c r="T5118" s="10"/>
    </row>
    <row r="5119" spans="7:20" ht="33" customHeight="1" x14ac:dyDescent="0.5">
      <c r="G5119" s="90"/>
      <c r="H5119" s="10"/>
      <c r="I5119" s="79"/>
      <c r="J5119" s="43"/>
      <c r="K5119" s="10"/>
      <c r="L5119" s="102"/>
      <c r="M5119" s="40"/>
      <c r="N5119" s="43"/>
      <c r="O5119" s="40"/>
      <c r="P5119" s="43"/>
      <c r="Q5119" s="43"/>
      <c r="R5119" s="10"/>
      <c r="S5119" s="10"/>
      <c r="T5119" s="10"/>
    </row>
    <row r="5120" spans="7:20" ht="33" customHeight="1" x14ac:dyDescent="0.5">
      <c r="G5120" s="90"/>
      <c r="H5120" s="10"/>
      <c r="I5120" s="79"/>
      <c r="J5120" s="43"/>
      <c r="K5120" s="10"/>
      <c r="L5120" s="102"/>
      <c r="M5120" s="40"/>
      <c r="N5120" s="43"/>
      <c r="O5120" s="40"/>
      <c r="P5120" s="43"/>
      <c r="Q5120" s="43"/>
      <c r="R5120" s="10"/>
      <c r="S5120" s="10"/>
      <c r="T5120" s="10"/>
    </row>
    <row r="5121" spans="7:20" ht="33" customHeight="1" x14ac:dyDescent="0.5">
      <c r="G5121" s="90"/>
      <c r="H5121" s="10"/>
      <c r="I5121" s="79"/>
      <c r="J5121" s="43"/>
      <c r="K5121" s="10"/>
      <c r="L5121" s="102"/>
      <c r="M5121" s="40"/>
      <c r="N5121" s="43"/>
      <c r="O5121" s="40"/>
      <c r="P5121" s="43"/>
      <c r="Q5121" s="43"/>
      <c r="R5121" s="10"/>
      <c r="S5121" s="10"/>
      <c r="T5121" s="10"/>
    </row>
    <row r="5122" spans="7:20" ht="33" customHeight="1" x14ac:dyDescent="0.5">
      <c r="G5122" s="90"/>
      <c r="H5122" s="10"/>
      <c r="I5122" s="79"/>
      <c r="J5122" s="43"/>
      <c r="K5122" s="10"/>
      <c r="L5122" s="102"/>
      <c r="M5122" s="40"/>
      <c r="N5122" s="43"/>
      <c r="O5122" s="40"/>
      <c r="P5122" s="43"/>
      <c r="Q5122" s="43"/>
      <c r="R5122" s="10"/>
      <c r="S5122" s="10"/>
      <c r="T5122" s="10"/>
    </row>
    <row r="5123" spans="7:20" ht="33" customHeight="1" x14ac:dyDescent="0.5">
      <c r="G5123" s="90"/>
      <c r="H5123" s="10"/>
      <c r="I5123" s="79"/>
      <c r="J5123" s="43"/>
      <c r="K5123" s="10"/>
      <c r="L5123" s="102"/>
      <c r="M5123" s="40"/>
      <c r="N5123" s="43"/>
      <c r="O5123" s="40"/>
      <c r="P5123" s="43"/>
      <c r="Q5123" s="43"/>
      <c r="R5123" s="10"/>
      <c r="S5123" s="10"/>
      <c r="T5123" s="10"/>
    </row>
    <row r="5124" spans="7:20" ht="33" customHeight="1" x14ac:dyDescent="0.5">
      <c r="G5124" s="90"/>
      <c r="H5124" s="10"/>
      <c r="I5124" s="79"/>
      <c r="J5124" s="43"/>
      <c r="K5124" s="10"/>
      <c r="L5124" s="102"/>
      <c r="M5124" s="40"/>
      <c r="N5124" s="43"/>
      <c r="O5124" s="40"/>
      <c r="P5124" s="43"/>
      <c r="Q5124" s="43"/>
      <c r="R5124" s="10"/>
      <c r="S5124" s="10"/>
      <c r="T5124" s="10"/>
    </row>
    <row r="5125" spans="7:20" ht="33" customHeight="1" x14ac:dyDescent="0.5">
      <c r="G5125" s="90"/>
      <c r="H5125" s="10"/>
      <c r="I5125" s="79"/>
      <c r="J5125" s="43"/>
      <c r="K5125" s="10"/>
      <c r="L5125" s="102"/>
      <c r="M5125" s="40"/>
      <c r="N5125" s="43"/>
      <c r="O5125" s="40"/>
      <c r="P5125" s="43"/>
      <c r="Q5125" s="43"/>
      <c r="R5125" s="10"/>
      <c r="S5125" s="10"/>
      <c r="T5125" s="10"/>
    </row>
    <row r="5126" spans="7:20" ht="33" customHeight="1" x14ac:dyDescent="0.5">
      <c r="G5126" s="90"/>
      <c r="H5126" s="10"/>
      <c r="I5126" s="79"/>
      <c r="J5126" s="43"/>
      <c r="K5126" s="10"/>
      <c r="L5126" s="102"/>
      <c r="M5126" s="40"/>
      <c r="N5126" s="43"/>
      <c r="O5126" s="40"/>
      <c r="P5126" s="43"/>
      <c r="Q5126" s="43"/>
      <c r="R5126" s="10"/>
      <c r="S5126" s="10"/>
      <c r="T5126" s="10"/>
    </row>
    <row r="5127" spans="7:20" ht="33" customHeight="1" x14ac:dyDescent="0.5">
      <c r="G5127" s="90"/>
      <c r="H5127" s="10"/>
      <c r="I5127" s="79"/>
      <c r="J5127" s="43"/>
      <c r="K5127" s="10"/>
      <c r="L5127" s="102"/>
      <c r="M5127" s="40"/>
      <c r="N5127" s="43"/>
      <c r="O5127" s="40"/>
      <c r="P5127" s="43"/>
      <c r="Q5127" s="43"/>
      <c r="R5127" s="10"/>
      <c r="S5127" s="10"/>
      <c r="T5127" s="10"/>
    </row>
    <row r="5128" spans="7:20" ht="33" customHeight="1" x14ac:dyDescent="0.5">
      <c r="G5128" s="90"/>
      <c r="H5128" s="10"/>
      <c r="I5128" s="79"/>
      <c r="J5128" s="43"/>
      <c r="K5128" s="10"/>
      <c r="L5128" s="102"/>
      <c r="M5128" s="40"/>
      <c r="N5128" s="43"/>
      <c r="O5128" s="40"/>
      <c r="P5128" s="43"/>
      <c r="Q5128" s="43"/>
      <c r="R5128" s="10"/>
      <c r="S5128" s="10"/>
      <c r="T5128" s="10"/>
    </row>
    <row r="5129" spans="7:20" ht="33" customHeight="1" x14ac:dyDescent="0.5">
      <c r="G5129" s="90"/>
      <c r="H5129" s="10"/>
      <c r="I5129" s="79"/>
      <c r="J5129" s="43"/>
      <c r="K5129" s="10"/>
      <c r="L5129" s="102"/>
      <c r="M5129" s="40"/>
      <c r="N5129" s="43"/>
      <c r="O5129" s="40"/>
      <c r="P5129" s="43"/>
      <c r="Q5129" s="43"/>
      <c r="R5129" s="10"/>
      <c r="S5129" s="10"/>
      <c r="T5129" s="10"/>
    </row>
    <row r="5130" spans="7:20" ht="33" customHeight="1" x14ac:dyDescent="0.5">
      <c r="G5130" s="90"/>
      <c r="H5130" s="10"/>
      <c r="I5130" s="79"/>
      <c r="J5130" s="43"/>
      <c r="K5130" s="10"/>
      <c r="L5130" s="102"/>
      <c r="M5130" s="40"/>
      <c r="N5130" s="43"/>
      <c r="O5130" s="40"/>
      <c r="P5130" s="43"/>
      <c r="Q5130" s="43"/>
      <c r="R5130" s="10"/>
      <c r="S5130" s="10"/>
      <c r="T5130" s="10"/>
    </row>
    <row r="5131" spans="7:20" ht="33" customHeight="1" x14ac:dyDescent="0.5">
      <c r="G5131" s="90"/>
      <c r="H5131" s="10"/>
      <c r="I5131" s="79"/>
      <c r="J5131" s="43"/>
      <c r="K5131" s="10"/>
      <c r="L5131" s="102"/>
      <c r="M5131" s="40"/>
      <c r="N5131" s="43"/>
      <c r="O5131" s="40"/>
      <c r="P5131" s="43"/>
      <c r="Q5131" s="43"/>
      <c r="R5131" s="10"/>
      <c r="S5131" s="10"/>
      <c r="T5131" s="10"/>
    </row>
    <row r="5132" spans="7:20" ht="33" customHeight="1" x14ac:dyDescent="0.5">
      <c r="G5132" s="90"/>
      <c r="H5132" s="10"/>
      <c r="I5132" s="79"/>
      <c r="J5132" s="43"/>
      <c r="K5132" s="10"/>
      <c r="L5132" s="102"/>
      <c r="M5132" s="40"/>
      <c r="N5132" s="43"/>
      <c r="O5132" s="40"/>
      <c r="P5132" s="43"/>
      <c r="Q5132" s="43"/>
      <c r="R5132" s="10"/>
      <c r="S5132" s="10"/>
      <c r="T5132" s="10"/>
    </row>
    <row r="5133" spans="7:20" ht="33" customHeight="1" x14ac:dyDescent="0.5">
      <c r="G5133" s="90"/>
      <c r="H5133" s="10"/>
      <c r="I5133" s="79"/>
      <c r="J5133" s="43"/>
      <c r="K5133" s="10"/>
      <c r="L5133" s="102"/>
      <c r="M5133" s="40"/>
      <c r="N5133" s="43"/>
      <c r="O5133" s="40"/>
      <c r="P5133" s="43"/>
      <c r="Q5133" s="43"/>
      <c r="R5133" s="10"/>
      <c r="S5133" s="10"/>
      <c r="T5133" s="10"/>
    </row>
    <row r="5134" spans="7:20" ht="33" customHeight="1" x14ac:dyDescent="0.5">
      <c r="G5134" s="90"/>
      <c r="H5134" s="10"/>
      <c r="I5134" s="79"/>
      <c r="J5134" s="43"/>
      <c r="K5134" s="10"/>
      <c r="L5134" s="102"/>
      <c r="M5134" s="40"/>
      <c r="N5134" s="43"/>
      <c r="O5134" s="40"/>
      <c r="P5134" s="43"/>
      <c r="Q5134" s="43"/>
      <c r="R5134" s="10"/>
      <c r="S5134" s="10"/>
      <c r="T5134" s="10"/>
    </row>
    <row r="5135" spans="7:20" ht="33" customHeight="1" x14ac:dyDescent="0.5">
      <c r="G5135" s="90"/>
      <c r="H5135" s="10"/>
      <c r="I5135" s="79"/>
      <c r="J5135" s="43"/>
      <c r="K5135" s="10"/>
      <c r="L5135" s="102"/>
      <c r="M5135" s="40"/>
      <c r="N5135" s="43"/>
      <c r="O5135" s="40"/>
      <c r="P5135" s="43"/>
      <c r="Q5135" s="43"/>
      <c r="R5135" s="10"/>
      <c r="S5135" s="10"/>
      <c r="T5135" s="10"/>
    </row>
    <row r="5136" spans="7:20" ht="33" customHeight="1" x14ac:dyDescent="0.5">
      <c r="G5136" s="90"/>
      <c r="H5136" s="10"/>
      <c r="I5136" s="79"/>
      <c r="J5136" s="43"/>
      <c r="K5136" s="10"/>
      <c r="L5136" s="102"/>
      <c r="M5136" s="40"/>
      <c r="N5136" s="43"/>
      <c r="O5136" s="40"/>
      <c r="P5136" s="43"/>
      <c r="Q5136" s="43"/>
      <c r="R5136" s="10"/>
      <c r="S5136" s="10"/>
      <c r="T5136" s="10"/>
    </row>
    <row r="5137" spans="7:20" ht="33" customHeight="1" x14ac:dyDescent="0.5">
      <c r="G5137" s="90"/>
      <c r="H5137" s="10"/>
      <c r="I5137" s="79"/>
      <c r="J5137" s="43"/>
      <c r="K5137" s="10"/>
      <c r="L5137" s="102"/>
      <c r="M5137" s="40"/>
      <c r="N5137" s="43"/>
      <c r="O5137" s="40"/>
      <c r="P5137" s="43"/>
      <c r="Q5137" s="43"/>
      <c r="R5137" s="10"/>
      <c r="S5137" s="10"/>
      <c r="T5137" s="10"/>
    </row>
    <row r="5138" spans="7:20" ht="33" customHeight="1" x14ac:dyDescent="0.5">
      <c r="G5138" s="90"/>
      <c r="H5138" s="10"/>
      <c r="I5138" s="79"/>
      <c r="J5138" s="43"/>
      <c r="K5138" s="10"/>
      <c r="L5138" s="102"/>
      <c r="M5138" s="40"/>
      <c r="N5138" s="43"/>
      <c r="O5138" s="40"/>
      <c r="P5138" s="43"/>
      <c r="Q5138" s="43"/>
      <c r="R5138" s="10"/>
      <c r="S5138" s="10"/>
      <c r="T5138" s="10"/>
    </row>
    <row r="5139" spans="7:20" ht="33" customHeight="1" x14ac:dyDescent="0.5">
      <c r="G5139" s="90"/>
      <c r="H5139" s="10"/>
      <c r="I5139" s="79"/>
      <c r="J5139" s="43"/>
      <c r="K5139" s="10"/>
      <c r="L5139" s="102"/>
      <c r="M5139" s="40"/>
      <c r="N5139" s="43"/>
      <c r="O5139" s="40"/>
      <c r="P5139" s="43"/>
      <c r="Q5139" s="43"/>
      <c r="R5139" s="10"/>
      <c r="S5139" s="10"/>
      <c r="T5139" s="10"/>
    </row>
    <row r="5140" spans="7:20" ht="33" customHeight="1" x14ac:dyDescent="0.5">
      <c r="G5140" s="90"/>
      <c r="H5140" s="10"/>
      <c r="I5140" s="79"/>
      <c r="J5140" s="43"/>
      <c r="K5140" s="10"/>
      <c r="L5140" s="102"/>
      <c r="M5140" s="40"/>
      <c r="N5140" s="43"/>
      <c r="O5140" s="40"/>
      <c r="P5140" s="43"/>
      <c r="Q5140" s="43"/>
      <c r="R5140" s="10"/>
      <c r="S5140" s="10"/>
      <c r="T5140" s="10"/>
    </row>
    <row r="5141" spans="7:20" ht="33" customHeight="1" x14ac:dyDescent="0.5">
      <c r="G5141" s="90"/>
      <c r="H5141" s="10"/>
      <c r="I5141" s="79"/>
      <c r="J5141" s="43"/>
      <c r="K5141" s="10"/>
      <c r="L5141" s="102"/>
      <c r="M5141" s="40"/>
      <c r="N5141" s="43"/>
      <c r="O5141" s="40"/>
      <c r="P5141" s="43"/>
      <c r="Q5141" s="43"/>
      <c r="R5141" s="10"/>
      <c r="S5141" s="10"/>
      <c r="T5141" s="10"/>
    </row>
    <row r="5142" spans="7:20" ht="33" customHeight="1" x14ac:dyDescent="0.5">
      <c r="G5142" s="90"/>
      <c r="H5142" s="10"/>
      <c r="I5142" s="79"/>
      <c r="J5142" s="43"/>
      <c r="K5142" s="10"/>
      <c r="L5142" s="102"/>
      <c r="M5142" s="40"/>
      <c r="N5142" s="43"/>
      <c r="O5142" s="40"/>
      <c r="P5142" s="43"/>
      <c r="Q5142" s="43"/>
      <c r="R5142" s="10"/>
      <c r="S5142" s="10"/>
      <c r="T5142" s="10"/>
    </row>
    <row r="5143" spans="7:20" ht="33" customHeight="1" x14ac:dyDescent="0.5">
      <c r="G5143" s="90"/>
      <c r="H5143" s="10"/>
      <c r="I5143" s="79"/>
      <c r="J5143" s="43"/>
      <c r="K5143" s="10"/>
      <c r="L5143" s="102"/>
      <c r="M5143" s="40"/>
      <c r="N5143" s="43"/>
      <c r="O5143" s="40"/>
      <c r="P5143" s="43"/>
      <c r="Q5143" s="43"/>
      <c r="R5143" s="10"/>
      <c r="S5143" s="10"/>
      <c r="T5143" s="10"/>
    </row>
    <row r="5144" spans="7:20" ht="33" customHeight="1" x14ac:dyDescent="0.5">
      <c r="G5144" s="90"/>
      <c r="H5144" s="10"/>
      <c r="I5144" s="79"/>
      <c r="J5144" s="43"/>
      <c r="K5144" s="10"/>
      <c r="L5144" s="102"/>
      <c r="M5144" s="40"/>
      <c r="N5144" s="43"/>
      <c r="O5144" s="40"/>
      <c r="P5144" s="43"/>
      <c r="Q5144" s="43"/>
      <c r="R5144" s="10"/>
      <c r="S5144" s="10"/>
      <c r="T5144" s="10"/>
    </row>
    <row r="5145" spans="7:20" ht="33" customHeight="1" x14ac:dyDescent="0.5">
      <c r="G5145" s="90"/>
      <c r="H5145" s="10"/>
      <c r="I5145" s="79"/>
      <c r="J5145" s="43"/>
      <c r="K5145" s="10"/>
      <c r="L5145" s="102"/>
      <c r="M5145" s="40"/>
      <c r="N5145" s="43"/>
      <c r="O5145" s="40"/>
      <c r="P5145" s="43"/>
      <c r="Q5145" s="43"/>
      <c r="R5145" s="10"/>
      <c r="S5145" s="10"/>
      <c r="T5145" s="10"/>
    </row>
    <row r="5146" spans="7:20" ht="33" customHeight="1" x14ac:dyDescent="0.5">
      <c r="G5146" s="90"/>
      <c r="H5146" s="10"/>
      <c r="I5146" s="79"/>
      <c r="J5146" s="43"/>
      <c r="K5146" s="10"/>
      <c r="L5146" s="102"/>
      <c r="M5146" s="40"/>
      <c r="N5146" s="43"/>
      <c r="O5146" s="40"/>
      <c r="P5146" s="43"/>
      <c r="Q5146" s="43"/>
      <c r="R5146" s="10"/>
      <c r="S5146" s="10"/>
      <c r="T5146" s="10"/>
    </row>
    <row r="5147" spans="7:20" ht="33" customHeight="1" x14ac:dyDescent="0.5">
      <c r="G5147" s="90"/>
      <c r="H5147" s="10"/>
      <c r="I5147" s="79"/>
      <c r="J5147" s="43"/>
      <c r="K5147" s="10"/>
      <c r="L5147" s="102"/>
      <c r="M5147" s="40"/>
      <c r="N5147" s="43"/>
      <c r="O5147" s="40"/>
      <c r="P5147" s="43"/>
      <c r="Q5147" s="43"/>
      <c r="R5147" s="10"/>
      <c r="S5147" s="10"/>
      <c r="T5147" s="10"/>
    </row>
    <row r="5148" spans="7:20" ht="33" customHeight="1" x14ac:dyDescent="0.5">
      <c r="G5148" s="90"/>
      <c r="H5148" s="10"/>
      <c r="I5148" s="79"/>
      <c r="J5148" s="43"/>
      <c r="K5148" s="10"/>
      <c r="L5148" s="102"/>
      <c r="M5148" s="40"/>
      <c r="N5148" s="43"/>
      <c r="O5148" s="40"/>
      <c r="P5148" s="43"/>
      <c r="Q5148" s="43"/>
      <c r="R5148" s="10"/>
      <c r="S5148" s="10"/>
      <c r="T5148" s="10"/>
    </row>
    <row r="5149" spans="7:20" ht="33" customHeight="1" x14ac:dyDescent="0.5">
      <c r="G5149" s="90"/>
      <c r="H5149" s="10"/>
      <c r="I5149" s="79"/>
      <c r="J5149" s="43"/>
      <c r="K5149" s="10"/>
      <c r="L5149" s="102"/>
      <c r="M5149" s="40"/>
      <c r="N5149" s="43"/>
      <c r="O5149" s="40"/>
      <c r="P5149" s="43"/>
      <c r="Q5149" s="43"/>
      <c r="R5149" s="10"/>
      <c r="S5149" s="10"/>
      <c r="T5149" s="10"/>
    </row>
    <row r="5150" spans="7:20" ht="33" customHeight="1" x14ac:dyDescent="0.5">
      <c r="G5150" s="90"/>
      <c r="H5150" s="10"/>
      <c r="I5150" s="79"/>
      <c r="J5150" s="43"/>
      <c r="K5150" s="10"/>
      <c r="L5150" s="102"/>
      <c r="M5150" s="40"/>
      <c r="N5150" s="43"/>
      <c r="O5150" s="40"/>
      <c r="P5150" s="43"/>
      <c r="Q5150" s="43"/>
      <c r="R5150" s="10"/>
      <c r="S5150" s="10"/>
      <c r="T5150" s="10"/>
    </row>
    <row r="5151" spans="7:20" ht="33" customHeight="1" x14ac:dyDescent="0.5">
      <c r="G5151" s="90"/>
      <c r="H5151" s="10"/>
      <c r="I5151" s="79"/>
      <c r="J5151" s="43"/>
      <c r="K5151" s="10"/>
      <c r="L5151" s="102"/>
      <c r="M5151" s="40"/>
      <c r="N5151" s="43"/>
      <c r="O5151" s="40"/>
      <c r="P5151" s="43"/>
      <c r="Q5151" s="43"/>
      <c r="R5151" s="10"/>
      <c r="S5151" s="10"/>
      <c r="T5151" s="10"/>
    </row>
    <row r="5152" spans="7:20" ht="33" customHeight="1" x14ac:dyDescent="0.5">
      <c r="G5152" s="90"/>
      <c r="H5152" s="10"/>
      <c r="I5152" s="79"/>
      <c r="J5152" s="43"/>
      <c r="K5152" s="10"/>
      <c r="L5152" s="102"/>
      <c r="M5152" s="40"/>
      <c r="N5152" s="43"/>
      <c r="O5152" s="40"/>
      <c r="P5152" s="43"/>
      <c r="Q5152" s="43"/>
      <c r="R5152" s="10"/>
      <c r="S5152" s="10"/>
      <c r="T5152" s="10"/>
    </row>
    <row r="5153" spans="7:20" ht="33" customHeight="1" x14ac:dyDescent="0.5">
      <c r="G5153" s="90"/>
      <c r="H5153" s="10"/>
      <c r="I5153" s="79"/>
      <c r="J5153" s="43"/>
      <c r="K5153" s="10"/>
      <c r="L5153" s="102"/>
      <c r="M5153" s="40"/>
      <c r="N5153" s="43"/>
      <c r="O5153" s="40"/>
      <c r="P5153" s="43"/>
      <c r="Q5153" s="43"/>
      <c r="R5153" s="10"/>
      <c r="S5153" s="10"/>
      <c r="T5153" s="10"/>
    </row>
    <row r="5154" spans="7:20" ht="33" customHeight="1" x14ac:dyDescent="0.5">
      <c r="G5154" s="90"/>
      <c r="H5154" s="10"/>
      <c r="I5154" s="79"/>
      <c r="J5154" s="43"/>
      <c r="K5154" s="10"/>
      <c r="L5154" s="102"/>
      <c r="M5154" s="40"/>
      <c r="N5154" s="43"/>
      <c r="O5154" s="40"/>
      <c r="P5154" s="43"/>
      <c r="Q5154" s="43"/>
      <c r="R5154" s="10"/>
      <c r="S5154" s="10"/>
      <c r="T5154" s="10"/>
    </row>
    <row r="5155" spans="7:20" ht="33" customHeight="1" x14ac:dyDescent="0.5">
      <c r="G5155" s="90"/>
      <c r="H5155" s="10"/>
      <c r="I5155" s="79"/>
      <c r="J5155" s="43"/>
      <c r="K5155" s="10"/>
      <c r="L5155" s="102"/>
      <c r="M5155" s="40"/>
      <c r="N5155" s="43"/>
      <c r="O5155" s="40"/>
      <c r="P5155" s="43"/>
      <c r="Q5155" s="43"/>
      <c r="R5155" s="10"/>
      <c r="S5155" s="10"/>
      <c r="T5155" s="10"/>
    </row>
    <row r="5156" spans="7:20" ht="33" customHeight="1" x14ac:dyDescent="0.5">
      <c r="G5156" s="90"/>
      <c r="H5156" s="10"/>
      <c r="I5156" s="79"/>
      <c r="J5156" s="43"/>
      <c r="K5156" s="10"/>
      <c r="L5156" s="102"/>
      <c r="M5156" s="40"/>
      <c r="N5156" s="43"/>
      <c r="O5156" s="40"/>
      <c r="P5156" s="43"/>
      <c r="Q5156" s="43"/>
      <c r="R5156" s="10"/>
      <c r="S5156" s="10"/>
      <c r="T5156" s="10"/>
    </row>
    <row r="5157" spans="7:20" ht="33" customHeight="1" x14ac:dyDescent="0.5">
      <c r="G5157" s="90"/>
      <c r="H5157" s="10"/>
      <c r="I5157" s="79"/>
      <c r="J5157" s="43"/>
      <c r="K5157" s="10"/>
      <c r="L5157" s="102"/>
      <c r="M5157" s="40"/>
      <c r="N5157" s="43"/>
      <c r="O5157" s="40"/>
      <c r="P5157" s="43"/>
      <c r="Q5157" s="43"/>
      <c r="R5157" s="10"/>
      <c r="S5157" s="10"/>
      <c r="T5157" s="10"/>
    </row>
    <row r="5158" spans="7:20" ht="33" customHeight="1" x14ac:dyDescent="0.5">
      <c r="G5158" s="90"/>
      <c r="H5158" s="10"/>
      <c r="I5158" s="79"/>
      <c r="J5158" s="43"/>
      <c r="K5158" s="10"/>
      <c r="L5158" s="102"/>
      <c r="M5158" s="40"/>
      <c r="N5158" s="43"/>
      <c r="O5158" s="40"/>
      <c r="P5158" s="43"/>
      <c r="Q5158" s="43"/>
      <c r="R5158" s="10"/>
      <c r="S5158" s="10"/>
      <c r="T5158" s="10"/>
    </row>
    <row r="5159" spans="7:20" ht="33" customHeight="1" x14ac:dyDescent="0.5">
      <c r="G5159" s="90"/>
      <c r="H5159" s="10"/>
      <c r="I5159" s="79"/>
      <c r="J5159" s="43"/>
      <c r="K5159" s="10"/>
      <c r="L5159" s="102"/>
      <c r="M5159" s="40"/>
      <c r="N5159" s="43"/>
      <c r="O5159" s="40"/>
      <c r="P5159" s="43"/>
      <c r="Q5159" s="43"/>
      <c r="R5159" s="10"/>
      <c r="S5159" s="10"/>
      <c r="T5159" s="10"/>
    </row>
    <row r="5160" spans="7:20" ht="33" customHeight="1" x14ac:dyDescent="0.5">
      <c r="G5160" s="90"/>
      <c r="H5160" s="10"/>
      <c r="I5160" s="79"/>
      <c r="J5160" s="43"/>
      <c r="K5160" s="10"/>
      <c r="L5160" s="102"/>
      <c r="M5160" s="40"/>
      <c r="N5160" s="43"/>
      <c r="O5160" s="40"/>
      <c r="P5160" s="43"/>
      <c r="Q5160" s="43"/>
      <c r="R5160" s="10"/>
      <c r="S5160" s="10"/>
      <c r="T5160" s="10"/>
    </row>
    <row r="5161" spans="7:20" ht="33" customHeight="1" x14ac:dyDescent="0.5">
      <c r="G5161" s="90"/>
      <c r="H5161" s="10"/>
      <c r="I5161" s="79"/>
      <c r="J5161" s="43"/>
      <c r="K5161" s="10"/>
      <c r="L5161" s="102"/>
      <c r="M5161" s="40"/>
      <c r="N5161" s="43"/>
      <c r="O5161" s="40"/>
      <c r="P5161" s="43"/>
      <c r="Q5161" s="43"/>
      <c r="R5161" s="10"/>
      <c r="S5161" s="10"/>
      <c r="T5161" s="10"/>
    </row>
    <row r="5162" spans="7:20" ht="33" customHeight="1" x14ac:dyDescent="0.5">
      <c r="G5162" s="90"/>
      <c r="H5162" s="10"/>
      <c r="I5162" s="79"/>
      <c r="J5162" s="43"/>
      <c r="K5162" s="10"/>
      <c r="L5162" s="102"/>
      <c r="M5162" s="40"/>
      <c r="N5162" s="43"/>
      <c r="O5162" s="40"/>
      <c r="P5162" s="43"/>
      <c r="Q5162" s="43"/>
      <c r="R5162" s="10"/>
      <c r="S5162" s="10"/>
      <c r="T5162" s="10"/>
    </row>
    <row r="5163" spans="7:20" ht="33" customHeight="1" x14ac:dyDescent="0.5">
      <c r="G5163" s="90"/>
      <c r="H5163" s="10"/>
      <c r="I5163" s="79"/>
      <c r="J5163" s="43"/>
      <c r="K5163" s="10"/>
      <c r="L5163" s="102"/>
      <c r="M5163" s="40"/>
      <c r="N5163" s="43"/>
      <c r="O5163" s="40"/>
      <c r="P5163" s="43"/>
      <c r="Q5163" s="43"/>
      <c r="R5163" s="10"/>
      <c r="S5163" s="10"/>
      <c r="T5163" s="10"/>
    </row>
    <row r="5164" spans="7:20" ht="33" customHeight="1" x14ac:dyDescent="0.5">
      <c r="G5164" s="90"/>
      <c r="H5164" s="10"/>
      <c r="I5164" s="79"/>
      <c r="J5164" s="43"/>
      <c r="K5164" s="10"/>
      <c r="L5164" s="102"/>
      <c r="M5164" s="40"/>
      <c r="N5164" s="43"/>
      <c r="O5164" s="40"/>
      <c r="P5164" s="43"/>
      <c r="Q5164" s="43"/>
      <c r="R5164" s="10"/>
      <c r="S5164" s="10"/>
      <c r="T5164" s="10"/>
    </row>
    <row r="5165" spans="7:20" ht="33" customHeight="1" x14ac:dyDescent="0.5">
      <c r="G5165" s="90"/>
      <c r="H5165" s="10"/>
      <c r="I5165" s="79"/>
      <c r="J5165" s="43"/>
      <c r="K5165" s="10"/>
      <c r="L5165" s="102"/>
      <c r="M5165" s="40"/>
      <c r="N5165" s="43"/>
      <c r="O5165" s="40"/>
      <c r="P5165" s="43"/>
      <c r="Q5165" s="43"/>
      <c r="R5165" s="10"/>
      <c r="S5165" s="10"/>
      <c r="T5165" s="10"/>
    </row>
    <row r="5166" spans="7:20" ht="33" customHeight="1" x14ac:dyDescent="0.5">
      <c r="G5166" s="90"/>
      <c r="H5166" s="10"/>
      <c r="I5166" s="79"/>
      <c r="J5166" s="43"/>
      <c r="K5166" s="10"/>
      <c r="L5166" s="102"/>
      <c r="M5166" s="40"/>
      <c r="N5166" s="43"/>
      <c r="O5166" s="40"/>
      <c r="P5166" s="43"/>
      <c r="Q5166" s="43"/>
      <c r="R5166" s="10"/>
      <c r="S5166" s="10"/>
      <c r="T5166" s="10"/>
    </row>
    <row r="5167" spans="7:20" ht="33" customHeight="1" x14ac:dyDescent="0.5">
      <c r="G5167" s="90"/>
      <c r="H5167" s="10"/>
      <c r="I5167" s="79"/>
      <c r="J5167" s="43"/>
      <c r="K5167" s="10"/>
      <c r="L5167" s="102"/>
      <c r="M5167" s="40"/>
      <c r="N5167" s="43"/>
      <c r="O5167" s="40"/>
      <c r="P5167" s="43"/>
      <c r="Q5167" s="43"/>
      <c r="R5167" s="10"/>
      <c r="S5167" s="10"/>
      <c r="T5167" s="10"/>
    </row>
    <row r="5168" spans="7:20" ht="33" customHeight="1" x14ac:dyDescent="0.5">
      <c r="G5168" s="90"/>
      <c r="H5168" s="10"/>
      <c r="I5168" s="79"/>
      <c r="J5168" s="43"/>
      <c r="K5168" s="10"/>
      <c r="L5168" s="102"/>
      <c r="M5168" s="40"/>
      <c r="N5168" s="43"/>
      <c r="O5168" s="40"/>
      <c r="P5168" s="43"/>
      <c r="Q5168" s="43"/>
      <c r="R5168" s="10"/>
      <c r="S5168" s="10"/>
      <c r="T5168" s="10"/>
    </row>
    <row r="5169" spans="7:20" ht="33" customHeight="1" x14ac:dyDescent="0.5">
      <c r="G5169" s="90"/>
      <c r="H5169" s="10"/>
      <c r="I5169" s="79"/>
      <c r="J5169" s="43"/>
      <c r="K5169" s="10"/>
      <c r="L5169" s="102"/>
      <c r="M5169" s="40"/>
      <c r="N5169" s="43"/>
      <c r="O5169" s="40"/>
      <c r="P5169" s="43"/>
      <c r="Q5169" s="43"/>
      <c r="R5169" s="10"/>
      <c r="S5169" s="10"/>
      <c r="T5169" s="10"/>
    </row>
    <row r="5170" spans="7:20" ht="33" customHeight="1" x14ac:dyDescent="0.5">
      <c r="G5170" s="90"/>
      <c r="H5170" s="10"/>
      <c r="I5170" s="79"/>
      <c r="J5170" s="43"/>
      <c r="K5170" s="10"/>
      <c r="L5170" s="102"/>
      <c r="M5170" s="40"/>
      <c r="N5170" s="43"/>
      <c r="O5170" s="40"/>
      <c r="P5170" s="43"/>
      <c r="Q5170" s="43"/>
      <c r="R5170" s="10"/>
      <c r="S5170" s="10"/>
      <c r="T5170" s="10"/>
    </row>
    <row r="5171" spans="7:20" ht="33" customHeight="1" x14ac:dyDescent="0.5">
      <c r="G5171" s="90"/>
      <c r="H5171" s="10"/>
      <c r="I5171" s="79"/>
      <c r="J5171" s="43"/>
      <c r="K5171" s="10"/>
      <c r="L5171" s="102"/>
      <c r="M5171" s="40"/>
      <c r="N5171" s="43"/>
      <c r="O5171" s="40"/>
      <c r="P5171" s="43"/>
      <c r="Q5171" s="43"/>
      <c r="R5171" s="10"/>
      <c r="S5171" s="10"/>
      <c r="T5171" s="10"/>
    </row>
    <row r="5172" spans="7:20" ht="33" customHeight="1" x14ac:dyDescent="0.5">
      <c r="G5172" s="90"/>
      <c r="H5172" s="10"/>
      <c r="I5172" s="79"/>
      <c r="J5172" s="43"/>
      <c r="K5172" s="10"/>
      <c r="L5172" s="102"/>
      <c r="M5172" s="40"/>
      <c r="N5172" s="43"/>
      <c r="O5172" s="40"/>
      <c r="P5172" s="43"/>
      <c r="Q5172" s="43"/>
      <c r="R5172" s="10"/>
      <c r="S5172" s="10"/>
      <c r="T5172" s="10"/>
    </row>
    <row r="5173" spans="7:20" ht="33" customHeight="1" x14ac:dyDescent="0.5">
      <c r="G5173" s="90"/>
      <c r="H5173" s="10"/>
      <c r="I5173" s="79"/>
      <c r="J5173" s="43"/>
      <c r="K5173" s="10"/>
      <c r="L5173" s="102"/>
      <c r="M5173" s="40"/>
      <c r="N5173" s="43"/>
      <c r="O5173" s="40"/>
      <c r="P5173" s="43"/>
      <c r="Q5173" s="43"/>
      <c r="R5173" s="10"/>
      <c r="S5173" s="10"/>
      <c r="T5173" s="10"/>
    </row>
    <row r="5174" spans="7:20" ht="33" customHeight="1" x14ac:dyDescent="0.5">
      <c r="G5174" s="90"/>
      <c r="H5174" s="10"/>
      <c r="I5174" s="79"/>
      <c r="J5174" s="43"/>
      <c r="K5174" s="10"/>
      <c r="L5174" s="102"/>
      <c r="M5174" s="40"/>
      <c r="N5174" s="43"/>
      <c r="O5174" s="40"/>
      <c r="P5174" s="43"/>
      <c r="Q5174" s="43"/>
      <c r="R5174" s="10"/>
      <c r="S5174" s="10"/>
      <c r="T5174" s="10"/>
    </row>
    <row r="5175" spans="7:20" ht="33" customHeight="1" x14ac:dyDescent="0.5">
      <c r="G5175" s="90"/>
      <c r="H5175" s="10"/>
      <c r="I5175" s="79"/>
      <c r="J5175" s="43"/>
      <c r="K5175" s="10"/>
      <c r="L5175" s="102"/>
      <c r="M5175" s="40"/>
      <c r="N5175" s="43"/>
      <c r="O5175" s="40"/>
      <c r="P5175" s="43"/>
      <c r="Q5175" s="43"/>
      <c r="R5175" s="10"/>
      <c r="S5175" s="10"/>
      <c r="T5175" s="10"/>
    </row>
    <row r="5176" spans="7:20" ht="33" customHeight="1" x14ac:dyDescent="0.5">
      <c r="G5176" s="90"/>
      <c r="H5176" s="10"/>
      <c r="I5176" s="79"/>
      <c r="J5176" s="43"/>
      <c r="K5176" s="10"/>
      <c r="L5176" s="102"/>
      <c r="M5176" s="40"/>
      <c r="N5176" s="43"/>
      <c r="O5176" s="40"/>
      <c r="P5176" s="43"/>
      <c r="Q5176" s="43"/>
      <c r="R5176" s="10"/>
      <c r="S5176" s="10"/>
      <c r="T5176" s="10"/>
    </row>
    <row r="5177" spans="7:20" ht="33" customHeight="1" x14ac:dyDescent="0.5">
      <c r="G5177" s="90"/>
      <c r="H5177" s="10"/>
      <c r="I5177" s="79"/>
      <c r="J5177" s="43"/>
      <c r="K5177" s="10"/>
      <c r="L5177" s="102"/>
      <c r="M5177" s="40"/>
      <c r="N5177" s="43"/>
      <c r="O5177" s="40"/>
      <c r="P5177" s="43"/>
      <c r="Q5177" s="43"/>
      <c r="R5177" s="10"/>
      <c r="S5177" s="10"/>
      <c r="T5177" s="10"/>
    </row>
    <row r="5178" spans="7:20" ht="33" customHeight="1" x14ac:dyDescent="0.5">
      <c r="G5178" s="90"/>
      <c r="H5178" s="10"/>
      <c r="I5178" s="79"/>
      <c r="J5178" s="43"/>
      <c r="K5178" s="10"/>
      <c r="L5178" s="102"/>
      <c r="M5178" s="40"/>
      <c r="N5178" s="43"/>
      <c r="O5178" s="40"/>
      <c r="P5178" s="43"/>
      <c r="Q5178" s="43"/>
      <c r="R5178" s="10"/>
      <c r="S5178" s="10"/>
      <c r="T5178" s="10"/>
    </row>
    <row r="5179" spans="7:20" ht="33" customHeight="1" x14ac:dyDescent="0.5">
      <c r="G5179" s="90"/>
      <c r="H5179" s="10"/>
      <c r="I5179" s="79"/>
      <c r="J5179" s="43"/>
      <c r="K5179" s="10"/>
      <c r="L5179" s="102"/>
      <c r="M5179" s="40"/>
      <c r="N5179" s="43"/>
      <c r="O5179" s="40"/>
      <c r="P5179" s="43"/>
      <c r="Q5179" s="43"/>
      <c r="R5179" s="10"/>
      <c r="S5179" s="10"/>
      <c r="T5179" s="10"/>
    </row>
    <row r="5180" spans="7:20" ht="33" customHeight="1" x14ac:dyDescent="0.5">
      <c r="G5180" s="90"/>
      <c r="H5180" s="10"/>
      <c r="I5180" s="79"/>
      <c r="J5180" s="43"/>
      <c r="K5180" s="10"/>
      <c r="L5180" s="102"/>
      <c r="M5180" s="40"/>
      <c r="N5180" s="43"/>
      <c r="O5180" s="40"/>
      <c r="P5180" s="43"/>
      <c r="Q5180" s="43"/>
      <c r="R5180" s="10"/>
      <c r="S5180" s="10"/>
      <c r="T5180" s="10"/>
    </row>
    <row r="5181" spans="7:20" ht="33" customHeight="1" x14ac:dyDescent="0.5">
      <c r="G5181" s="90"/>
      <c r="H5181" s="10"/>
      <c r="I5181" s="79"/>
      <c r="J5181" s="43"/>
      <c r="K5181" s="10"/>
      <c r="L5181" s="102"/>
      <c r="M5181" s="40"/>
      <c r="N5181" s="43"/>
      <c r="O5181" s="40"/>
      <c r="P5181" s="43"/>
      <c r="Q5181" s="43"/>
      <c r="R5181" s="10"/>
      <c r="S5181" s="10"/>
      <c r="T5181" s="10"/>
    </row>
    <row r="5182" spans="7:20" ht="33" customHeight="1" x14ac:dyDescent="0.5">
      <c r="G5182" s="90"/>
      <c r="H5182" s="10"/>
      <c r="I5182" s="79"/>
      <c r="J5182" s="43"/>
      <c r="K5182" s="10"/>
      <c r="L5182" s="102"/>
      <c r="M5182" s="40"/>
      <c r="N5182" s="43"/>
      <c r="O5182" s="40"/>
      <c r="P5182" s="43"/>
      <c r="Q5182" s="43"/>
      <c r="R5182" s="10"/>
      <c r="S5182" s="10"/>
      <c r="T5182" s="10"/>
    </row>
    <row r="5183" spans="7:20" ht="33" customHeight="1" x14ac:dyDescent="0.5">
      <c r="G5183" s="90"/>
      <c r="H5183" s="10"/>
      <c r="I5183" s="79"/>
      <c r="J5183" s="43"/>
      <c r="K5183" s="10"/>
      <c r="L5183" s="102"/>
      <c r="M5183" s="40"/>
      <c r="N5183" s="43"/>
      <c r="O5183" s="40"/>
      <c r="P5183" s="43"/>
      <c r="Q5183" s="43"/>
      <c r="R5183" s="10"/>
      <c r="S5183" s="10"/>
      <c r="T5183" s="10"/>
    </row>
    <row r="5184" spans="7:20" ht="33" customHeight="1" x14ac:dyDescent="0.5">
      <c r="G5184" s="90"/>
      <c r="H5184" s="10"/>
      <c r="I5184" s="79"/>
      <c r="J5184" s="43"/>
      <c r="K5184" s="10"/>
      <c r="L5184" s="102"/>
      <c r="M5184" s="40"/>
      <c r="N5184" s="43"/>
      <c r="O5184" s="40"/>
      <c r="P5184" s="43"/>
      <c r="Q5184" s="43"/>
      <c r="R5184" s="10"/>
      <c r="S5184" s="10"/>
      <c r="T5184" s="10"/>
    </row>
    <row r="5185" spans="7:20" ht="33" customHeight="1" x14ac:dyDescent="0.5">
      <c r="G5185" s="90"/>
      <c r="H5185" s="10"/>
      <c r="I5185" s="79"/>
      <c r="J5185" s="43"/>
      <c r="K5185" s="10"/>
      <c r="L5185" s="102"/>
      <c r="M5185" s="40"/>
      <c r="N5185" s="43"/>
      <c r="O5185" s="40"/>
      <c r="P5185" s="43"/>
      <c r="Q5185" s="43"/>
      <c r="R5185" s="10"/>
      <c r="S5185" s="10"/>
      <c r="T5185" s="10"/>
    </row>
    <row r="5186" spans="7:20" ht="33" customHeight="1" x14ac:dyDescent="0.5">
      <c r="G5186" s="90"/>
      <c r="H5186" s="10"/>
      <c r="I5186" s="79"/>
      <c r="J5186" s="43"/>
      <c r="K5186" s="10"/>
      <c r="L5186" s="102"/>
      <c r="M5186" s="40"/>
      <c r="N5186" s="43"/>
      <c r="O5186" s="40"/>
      <c r="P5186" s="43"/>
      <c r="Q5186" s="43"/>
      <c r="R5186" s="10"/>
      <c r="S5186" s="10"/>
      <c r="T5186" s="10"/>
    </row>
    <row r="5187" spans="7:20" ht="33" customHeight="1" x14ac:dyDescent="0.5">
      <c r="G5187" s="90"/>
      <c r="H5187" s="10"/>
      <c r="I5187" s="79"/>
      <c r="J5187" s="43"/>
      <c r="K5187" s="10"/>
      <c r="L5187" s="102"/>
      <c r="M5187" s="40"/>
      <c r="N5187" s="43"/>
      <c r="O5187" s="40"/>
      <c r="P5187" s="43"/>
      <c r="Q5187" s="43"/>
      <c r="R5187" s="10"/>
      <c r="S5187" s="10"/>
      <c r="T5187" s="10"/>
    </row>
    <row r="5188" spans="7:20" ht="33" customHeight="1" x14ac:dyDescent="0.5">
      <c r="G5188" s="90"/>
      <c r="H5188" s="10"/>
      <c r="I5188" s="79"/>
      <c r="J5188" s="43"/>
      <c r="K5188" s="10"/>
      <c r="L5188" s="102"/>
      <c r="M5188" s="40"/>
      <c r="N5188" s="43"/>
      <c r="O5188" s="40"/>
      <c r="P5188" s="43"/>
      <c r="Q5188" s="43"/>
      <c r="R5188" s="10"/>
      <c r="S5188" s="10"/>
      <c r="T5188" s="10"/>
    </row>
    <row r="5189" spans="7:20" ht="33" customHeight="1" x14ac:dyDescent="0.5">
      <c r="G5189" s="90"/>
      <c r="H5189" s="10"/>
      <c r="I5189" s="79"/>
      <c r="J5189" s="43"/>
      <c r="K5189" s="10"/>
      <c r="L5189" s="102"/>
      <c r="M5189" s="40"/>
      <c r="N5189" s="43"/>
      <c r="O5189" s="40"/>
      <c r="P5189" s="43"/>
      <c r="Q5189" s="43"/>
      <c r="R5189" s="10"/>
      <c r="S5189" s="10"/>
      <c r="T5189" s="10"/>
    </row>
    <row r="5190" spans="7:20" ht="33" customHeight="1" x14ac:dyDescent="0.5">
      <c r="G5190" s="90"/>
      <c r="H5190" s="10"/>
      <c r="I5190" s="79"/>
      <c r="J5190" s="43"/>
      <c r="K5190" s="10"/>
      <c r="L5190" s="102"/>
      <c r="M5190" s="40"/>
      <c r="N5190" s="43"/>
      <c r="O5190" s="40"/>
      <c r="P5190" s="43"/>
      <c r="Q5190" s="43"/>
      <c r="R5190" s="10"/>
      <c r="S5190" s="10"/>
      <c r="T5190" s="10"/>
    </row>
    <row r="5191" spans="7:20" ht="33" customHeight="1" x14ac:dyDescent="0.5">
      <c r="G5191" s="90"/>
      <c r="H5191" s="10"/>
      <c r="I5191" s="79"/>
      <c r="J5191" s="43"/>
      <c r="K5191" s="10"/>
      <c r="L5191" s="102"/>
      <c r="M5191" s="40"/>
      <c r="N5191" s="43"/>
      <c r="O5191" s="40"/>
      <c r="P5191" s="43"/>
      <c r="Q5191" s="43"/>
      <c r="R5191" s="10"/>
      <c r="S5191" s="10"/>
      <c r="T5191" s="10"/>
    </row>
    <row r="5192" spans="7:20" ht="33" customHeight="1" x14ac:dyDescent="0.5">
      <c r="G5192" s="90"/>
      <c r="H5192" s="10"/>
      <c r="I5192" s="79"/>
      <c r="J5192" s="43"/>
      <c r="K5192" s="10"/>
      <c r="L5192" s="102"/>
      <c r="M5192" s="40"/>
      <c r="N5192" s="43"/>
      <c r="O5192" s="40"/>
      <c r="P5192" s="43"/>
      <c r="Q5192" s="43"/>
      <c r="R5192" s="10"/>
      <c r="S5192" s="10"/>
      <c r="T5192" s="10"/>
    </row>
    <row r="5193" spans="7:20" ht="33" customHeight="1" x14ac:dyDescent="0.5">
      <c r="G5193" s="90"/>
      <c r="H5193" s="10"/>
      <c r="I5193" s="79"/>
      <c r="J5193" s="43"/>
      <c r="K5193" s="10"/>
      <c r="L5193" s="102"/>
      <c r="M5193" s="40"/>
      <c r="N5193" s="43"/>
      <c r="O5193" s="40"/>
      <c r="P5193" s="43"/>
      <c r="Q5193" s="43"/>
      <c r="R5193" s="10"/>
      <c r="S5193" s="10"/>
      <c r="T5193" s="10"/>
    </row>
    <row r="5194" spans="7:20" ht="33" customHeight="1" x14ac:dyDescent="0.5">
      <c r="G5194" s="90"/>
      <c r="H5194" s="10"/>
      <c r="I5194" s="79"/>
      <c r="J5194" s="43"/>
      <c r="K5194" s="10"/>
      <c r="L5194" s="102"/>
      <c r="M5194" s="40"/>
      <c r="N5194" s="43"/>
      <c r="O5194" s="40"/>
      <c r="P5194" s="43"/>
      <c r="Q5194" s="43"/>
      <c r="R5194" s="10"/>
      <c r="S5194" s="10"/>
      <c r="T5194" s="10"/>
    </row>
    <row r="5195" spans="7:20" ht="33" customHeight="1" x14ac:dyDescent="0.5">
      <c r="G5195" s="90"/>
      <c r="H5195" s="10"/>
      <c r="I5195" s="79"/>
      <c r="J5195" s="43"/>
      <c r="K5195" s="10"/>
      <c r="L5195" s="102"/>
      <c r="M5195" s="40"/>
      <c r="N5195" s="43"/>
      <c r="O5195" s="40"/>
      <c r="P5195" s="43"/>
      <c r="Q5195" s="43"/>
      <c r="R5195" s="10"/>
      <c r="S5195" s="10"/>
      <c r="T5195" s="10"/>
    </row>
    <row r="5196" spans="7:20" ht="33" customHeight="1" x14ac:dyDescent="0.5">
      <c r="G5196" s="90"/>
      <c r="H5196" s="10"/>
      <c r="I5196" s="79"/>
      <c r="J5196" s="43"/>
      <c r="K5196" s="10"/>
      <c r="L5196" s="102"/>
      <c r="M5196" s="40"/>
      <c r="N5196" s="43"/>
      <c r="O5196" s="40"/>
      <c r="P5196" s="43"/>
      <c r="Q5196" s="43"/>
      <c r="R5196" s="10"/>
      <c r="S5196" s="10"/>
      <c r="T5196" s="10"/>
    </row>
    <row r="5197" spans="7:20" ht="33" customHeight="1" x14ac:dyDescent="0.5">
      <c r="G5197" s="90"/>
      <c r="H5197" s="10"/>
      <c r="I5197" s="79"/>
      <c r="J5197" s="43"/>
      <c r="K5197" s="10"/>
      <c r="L5197" s="102"/>
      <c r="M5197" s="40"/>
      <c r="N5197" s="43"/>
      <c r="O5197" s="40"/>
      <c r="P5197" s="43"/>
      <c r="Q5197" s="43"/>
      <c r="R5197" s="10"/>
      <c r="S5197" s="10"/>
      <c r="T5197" s="10"/>
    </row>
    <row r="5198" spans="7:20" ht="33" customHeight="1" x14ac:dyDescent="0.5">
      <c r="G5198" s="90"/>
      <c r="H5198" s="10"/>
      <c r="I5198" s="79"/>
      <c r="J5198" s="43"/>
      <c r="K5198" s="10"/>
      <c r="L5198" s="102"/>
      <c r="M5198" s="40"/>
      <c r="N5198" s="43"/>
      <c r="O5198" s="40"/>
      <c r="P5198" s="43"/>
      <c r="Q5198" s="43"/>
      <c r="R5198" s="10"/>
      <c r="S5198" s="10"/>
      <c r="T5198" s="10"/>
    </row>
    <row r="5199" spans="7:20" ht="33" customHeight="1" x14ac:dyDescent="0.5">
      <c r="G5199" s="90"/>
      <c r="H5199" s="10"/>
      <c r="I5199" s="79"/>
      <c r="J5199" s="43"/>
      <c r="K5199" s="10"/>
      <c r="L5199" s="102"/>
      <c r="M5199" s="40"/>
      <c r="N5199" s="43"/>
      <c r="O5199" s="40"/>
      <c r="P5199" s="43"/>
      <c r="Q5199" s="43"/>
      <c r="R5199" s="10"/>
      <c r="S5199" s="10"/>
      <c r="T5199" s="10"/>
    </row>
    <row r="5200" spans="7:20" ht="33" customHeight="1" x14ac:dyDescent="0.5">
      <c r="G5200" s="90"/>
      <c r="H5200" s="10"/>
      <c r="I5200" s="79"/>
      <c r="J5200" s="43"/>
      <c r="K5200" s="10"/>
      <c r="L5200" s="102"/>
      <c r="M5200" s="40"/>
      <c r="N5200" s="43"/>
      <c r="O5200" s="40"/>
      <c r="P5200" s="43"/>
      <c r="Q5200" s="43"/>
      <c r="R5200" s="10"/>
      <c r="S5200" s="10"/>
      <c r="T5200" s="10"/>
    </row>
    <row r="5201" spans="7:20" ht="33" customHeight="1" x14ac:dyDescent="0.5">
      <c r="G5201" s="90"/>
      <c r="H5201" s="10"/>
      <c r="I5201" s="79"/>
      <c r="J5201" s="43"/>
      <c r="K5201" s="10"/>
      <c r="L5201" s="102"/>
      <c r="M5201" s="40"/>
      <c r="N5201" s="43"/>
      <c r="O5201" s="40"/>
      <c r="P5201" s="43"/>
      <c r="Q5201" s="43"/>
      <c r="R5201" s="10"/>
      <c r="S5201" s="10"/>
      <c r="T5201" s="10"/>
    </row>
    <row r="5202" spans="7:20" ht="33" customHeight="1" x14ac:dyDescent="0.5">
      <c r="G5202" s="90"/>
      <c r="H5202" s="10"/>
      <c r="I5202" s="79"/>
      <c r="J5202" s="43"/>
      <c r="K5202" s="10"/>
      <c r="L5202" s="102"/>
      <c r="M5202" s="40"/>
      <c r="N5202" s="43"/>
      <c r="O5202" s="40"/>
      <c r="P5202" s="43"/>
      <c r="Q5202" s="43"/>
      <c r="R5202" s="10"/>
      <c r="S5202" s="10"/>
      <c r="T5202" s="10"/>
    </row>
    <row r="5203" spans="7:20" ht="33" customHeight="1" x14ac:dyDescent="0.5">
      <c r="G5203" s="90"/>
      <c r="H5203" s="10"/>
      <c r="I5203" s="79"/>
      <c r="J5203" s="43"/>
      <c r="K5203" s="10"/>
      <c r="L5203" s="102"/>
      <c r="M5203" s="40"/>
      <c r="N5203" s="43"/>
      <c r="O5203" s="40"/>
      <c r="P5203" s="43"/>
      <c r="Q5203" s="43"/>
      <c r="R5203" s="10"/>
      <c r="S5203" s="10"/>
      <c r="T5203" s="10"/>
    </row>
    <row r="5204" spans="7:20" ht="33" customHeight="1" x14ac:dyDescent="0.5">
      <c r="G5204" s="90"/>
      <c r="H5204" s="10"/>
      <c r="I5204" s="79"/>
      <c r="J5204" s="43"/>
      <c r="K5204" s="10"/>
      <c r="L5204" s="102"/>
      <c r="M5204" s="40"/>
      <c r="N5204" s="43"/>
      <c r="O5204" s="40"/>
      <c r="P5204" s="43"/>
      <c r="Q5204" s="43"/>
      <c r="R5204" s="10"/>
      <c r="S5204" s="10"/>
      <c r="T5204" s="10"/>
    </row>
    <row r="5205" spans="7:20" ht="33" customHeight="1" x14ac:dyDescent="0.5">
      <c r="G5205" s="90"/>
      <c r="H5205" s="10"/>
      <c r="I5205" s="79"/>
      <c r="J5205" s="43"/>
      <c r="K5205" s="10"/>
      <c r="L5205" s="102"/>
      <c r="M5205" s="40"/>
      <c r="N5205" s="43"/>
      <c r="O5205" s="40"/>
      <c r="P5205" s="43"/>
      <c r="Q5205" s="43"/>
      <c r="R5205" s="10"/>
      <c r="S5205" s="10"/>
      <c r="T5205" s="10"/>
    </row>
    <row r="5206" spans="7:20" ht="33" customHeight="1" x14ac:dyDescent="0.5">
      <c r="G5206" s="90"/>
      <c r="H5206" s="10"/>
      <c r="I5206" s="79"/>
      <c r="J5206" s="43"/>
      <c r="K5206" s="10"/>
      <c r="L5206" s="102"/>
      <c r="M5206" s="40"/>
      <c r="N5206" s="43"/>
      <c r="O5206" s="40"/>
      <c r="P5206" s="43"/>
      <c r="Q5206" s="43"/>
      <c r="R5206" s="10"/>
      <c r="S5206" s="10"/>
      <c r="T5206" s="10"/>
    </row>
    <row r="5207" spans="7:20" ht="33" customHeight="1" x14ac:dyDescent="0.5">
      <c r="G5207" s="90"/>
      <c r="H5207" s="10"/>
      <c r="I5207" s="79"/>
      <c r="J5207" s="43"/>
      <c r="K5207" s="10"/>
      <c r="L5207" s="102"/>
      <c r="M5207" s="40"/>
      <c r="N5207" s="43"/>
      <c r="O5207" s="40"/>
      <c r="P5207" s="43"/>
      <c r="Q5207" s="43"/>
      <c r="R5207" s="10"/>
      <c r="S5207" s="10"/>
      <c r="T5207" s="10"/>
    </row>
    <row r="5208" spans="7:20" ht="33" customHeight="1" x14ac:dyDescent="0.5">
      <c r="G5208" s="90"/>
      <c r="H5208" s="10"/>
      <c r="I5208" s="79"/>
      <c r="J5208" s="43"/>
      <c r="K5208" s="10"/>
      <c r="L5208" s="102"/>
      <c r="M5208" s="40"/>
      <c r="N5208" s="43"/>
      <c r="O5208" s="40"/>
      <c r="P5208" s="43"/>
      <c r="Q5208" s="43"/>
      <c r="R5208" s="10"/>
      <c r="S5208" s="10"/>
      <c r="T5208" s="10"/>
    </row>
    <row r="5209" spans="7:20" ht="33" customHeight="1" x14ac:dyDescent="0.5">
      <c r="G5209" s="90"/>
      <c r="H5209" s="10"/>
      <c r="I5209" s="79"/>
      <c r="J5209" s="43"/>
      <c r="K5209" s="10"/>
      <c r="L5209" s="102"/>
      <c r="M5209" s="40"/>
      <c r="N5209" s="43"/>
      <c r="O5209" s="40"/>
      <c r="P5209" s="43"/>
      <c r="Q5209" s="43"/>
      <c r="R5209" s="10"/>
      <c r="S5209" s="10"/>
      <c r="T5209" s="10"/>
    </row>
    <row r="5210" spans="7:20" ht="33" customHeight="1" x14ac:dyDescent="0.5">
      <c r="G5210" s="90"/>
      <c r="H5210" s="10"/>
      <c r="I5210" s="79"/>
      <c r="J5210" s="43"/>
      <c r="K5210" s="10"/>
      <c r="L5210" s="102"/>
      <c r="M5210" s="40"/>
      <c r="N5210" s="43"/>
      <c r="O5210" s="40"/>
      <c r="P5210" s="43"/>
      <c r="Q5210" s="43"/>
      <c r="R5210" s="10"/>
      <c r="S5210" s="10"/>
      <c r="T5210" s="10"/>
    </row>
    <row r="5211" spans="7:20" ht="33" customHeight="1" x14ac:dyDescent="0.5">
      <c r="G5211" s="90"/>
      <c r="H5211" s="10"/>
      <c r="I5211" s="79"/>
      <c r="J5211" s="43"/>
      <c r="K5211" s="10"/>
      <c r="L5211" s="102"/>
      <c r="M5211" s="40"/>
      <c r="N5211" s="43"/>
      <c r="O5211" s="40"/>
      <c r="P5211" s="43"/>
      <c r="Q5211" s="43"/>
      <c r="R5211" s="10"/>
      <c r="S5211" s="10"/>
      <c r="T5211" s="10"/>
    </row>
    <row r="5212" spans="7:20" ht="33" customHeight="1" x14ac:dyDescent="0.5">
      <c r="G5212" s="90"/>
      <c r="H5212" s="10"/>
      <c r="I5212" s="79"/>
      <c r="J5212" s="43"/>
      <c r="K5212" s="10"/>
      <c r="L5212" s="102"/>
      <c r="M5212" s="40"/>
      <c r="N5212" s="43"/>
      <c r="O5212" s="40"/>
      <c r="P5212" s="43"/>
      <c r="Q5212" s="43"/>
      <c r="R5212" s="10"/>
      <c r="S5212" s="10"/>
      <c r="T5212" s="10"/>
    </row>
    <row r="5213" spans="7:20" ht="33" customHeight="1" x14ac:dyDescent="0.5">
      <c r="G5213" s="90"/>
      <c r="H5213" s="10"/>
      <c r="I5213" s="79"/>
      <c r="J5213" s="43"/>
      <c r="K5213" s="10"/>
      <c r="L5213" s="102"/>
      <c r="M5213" s="40"/>
      <c r="N5213" s="43"/>
      <c r="O5213" s="40"/>
      <c r="P5213" s="43"/>
      <c r="Q5213" s="43"/>
      <c r="R5213" s="10"/>
      <c r="S5213" s="10"/>
      <c r="T5213" s="10"/>
    </row>
    <row r="5214" spans="7:20" ht="33" customHeight="1" x14ac:dyDescent="0.5">
      <c r="G5214" s="90"/>
      <c r="H5214" s="10"/>
      <c r="I5214" s="79"/>
      <c r="J5214" s="43"/>
      <c r="K5214" s="10"/>
      <c r="L5214" s="102"/>
      <c r="M5214" s="40"/>
      <c r="N5214" s="43"/>
      <c r="O5214" s="40"/>
      <c r="P5214" s="43"/>
      <c r="Q5214" s="43"/>
      <c r="R5214" s="10"/>
      <c r="S5214" s="10"/>
      <c r="T5214" s="10"/>
    </row>
    <row r="5215" spans="7:20" ht="33" customHeight="1" x14ac:dyDescent="0.5">
      <c r="G5215" s="90"/>
      <c r="H5215" s="10"/>
      <c r="I5215" s="79"/>
      <c r="J5215" s="43"/>
      <c r="K5215" s="10"/>
      <c r="L5215" s="102"/>
      <c r="M5215" s="40"/>
      <c r="N5215" s="43"/>
      <c r="O5215" s="40"/>
      <c r="P5215" s="43"/>
      <c r="Q5215" s="43"/>
      <c r="R5215" s="10"/>
      <c r="S5215" s="10"/>
      <c r="T5215" s="10"/>
    </row>
    <row r="5216" spans="7:20" ht="33" customHeight="1" x14ac:dyDescent="0.5">
      <c r="G5216" s="90"/>
      <c r="H5216" s="10"/>
      <c r="I5216" s="79"/>
      <c r="J5216" s="43"/>
      <c r="K5216" s="10"/>
      <c r="L5216" s="102"/>
      <c r="M5216" s="40"/>
      <c r="N5216" s="43"/>
      <c r="O5216" s="40"/>
      <c r="P5216" s="43"/>
      <c r="Q5216" s="43"/>
      <c r="R5216" s="10"/>
      <c r="S5216" s="10"/>
      <c r="T5216" s="10"/>
    </row>
    <row r="5217" spans="7:20" ht="33" customHeight="1" x14ac:dyDescent="0.5">
      <c r="G5217" s="90"/>
      <c r="H5217" s="10"/>
      <c r="I5217" s="79"/>
      <c r="J5217" s="43"/>
      <c r="K5217" s="10"/>
      <c r="L5217" s="102"/>
      <c r="M5217" s="40"/>
      <c r="N5217" s="43"/>
      <c r="O5217" s="40"/>
      <c r="P5217" s="43"/>
      <c r="Q5217" s="43"/>
      <c r="R5217" s="10"/>
      <c r="S5217" s="10"/>
      <c r="T5217" s="10"/>
    </row>
    <row r="5218" spans="7:20" ht="33" customHeight="1" x14ac:dyDescent="0.5">
      <c r="G5218" s="90"/>
      <c r="H5218" s="10"/>
      <c r="I5218" s="79"/>
      <c r="J5218" s="43"/>
      <c r="K5218" s="10"/>
      <c r="L5218" s="102"/>
      <c r="M5218" s="40"/>
      <c r="N5218" s="43"/>
      <c r="O5218" s="40"/>
      <c r="P5218" s="43"/>
      <c r="Q5218" s="43"/>
      <c r="R5218" s="10"/>
      <c r="S5218" s="10"/>
      <c r="T5218" s="10"/>
    </row>
    <row r="5219" spans="7:20" ht="33" customHeight="1" x14ac:dyDescent="0.5">
      <c r="G5219" s="90"/>
      <c r="H5219" s="10"/>
      <c r="I5219" s="79"/>
      <c r="J5219" s="43"/>
      <c r="K5219" s="10"/>
      <c r="L5219" s="102"/>
      <c r="M5219" s="40"/>
      <c r="N5219" s="43"/>
      <c r="O5219" s="40"/>
      <c r="P5219" s="43"/>
      <c r="Q5219" s="43"/>
      <c r="R5219" s="10"/>
      <c r="S5219" s="10"/>
      <c r="T5219" s="10"/>
    </row>
    <row r="5220" spans="7:20" ht="33" customHeight="1" x14ac:dyDescent="0.5">
      <c r="G5220" s="90"/>
      <c r="H5220" s="10"/>
      <c r="I5220" s="79"/>
      <c r="J5220" s="43"/>
      <c r="K5220" s="10"/>
      <c r="L5220" s="102"/>
      <c r="M5220" s="40"/>
      <c r="N5220" s="43"/>
      <c r="O5220" s="40"/>
      <c r="P5220" s="43"/>
      <c r="Q5220" s="43"/>
      <c r="R5220" s="10"/>
      <c r="S5220" s="10"/>
      <c r="T5220" s="10"/>
    </row>
    <row r="5221" spans="7:20" ht="33" customHeight="1" x14ac:dyDescent="0.5">
      <c r="G5221" s="90"/>
      <c r="H5221" s="10"/>
      <c r="I5221" s="79"/>
      <c r="J5221" s="43"/>
      <c r="K5221" s="10"/>
      <c r="L5221" s="102"/>
      <c r="M5221" s="40"/>
      <c r="N5221" s="43"/>
      <c r="O5221" s="40"/>
      <c r="P5221" s="43"/>
      <c r="Q5221" s="43"/>
      <c r="R5221" s="10"/>
      <c r="S5221" s="10"/>
      <c r="T5221" s="10"/>
    </row>
    <row r="5222" spans="7:20" ht="33" customHeight="1" x14ac:dyDescent="0.5">
      <c r="G5222" s="90"/>
      <c r="H5222" s="10"/>
      <c r="I5222" s="79"/>
      <c r="J5222" s="43"/>
      <c r="K5222" s="10"/>
      <c r="L5222" s="102"/>
      <c r="M5222" s="40"/>
      <c r="N5222" s="43"/>
      <c r="O5222" s="40"/>
      <c r="P5222" s="43"/>
      <c r="Q5222" s="43"/>
      <c r="R5222" s="10"/>
      <c r="S5222" s="10"/>
      <c r="T5222" s="10"/>
    </row>
    <row r="5223" spans="7:20" ht="33" customHeight="1" x14ac:dyDescent="0.5">
      <c r="G5223" s="90"/>
      <c r="H5223" s="10"/>
      <c r="I5223" s="79"/>
      <c r="J5223" s="43"/>
      <c r="K5223" s="10"/>
      <c r="L5223" s="102"/>
      <c r="M5223" s="40"/>
      <c r="N5223" s="43"/>
      <c r="O5223" s="40"/>
      <c r="P5223" s="43"/>
      <c r="Q5223" s="43"/>
      <c r="R5223" s="10"/>
      <c r="S5223" s="10"/>
      <c r="T5223" s="10"/>
    </row>
    <row r="5224" spans="7:20" ht="33" customHeight="1" x14ac:dyDescent="0.5">
      <c r="G5224" s="90"/>
      <c r="H5224" s="10"/>
      <c r="I5224" s="79"/>
      <c r="J5224" s="43"/>
      <c r="K5224" s="10"/>
      <c r="L5224" s="102"/>
      <c r="M5224" s="40"/>
      <c r="N5224" s="43"/>
      <c r="O5224" s="40"/>
      <c r="P5224" s="43"/>
      <c r="Q5224" s="43"/>
      <c r="R5224" s="10"/>
      <c r="S5224" s="10"/>
      <c r="T5224" s="10"/>
    </row>
    <row r="5225" spans="7:20" ht="33" customHeight="1" x14ac:dyDescent="0.5">
      <c r="G5225" s="90"/>
      <c r="H5225" s="10"/>
      <c r="I5225" s="79"/>
      <c r="J5225" s="43"/>
      <c r="K5225" s="10"/>
      <c r="L5225" s="102"/>
      <c r="M5225" s="40"/>
      <c r="N5225" s="43"/>
      <c r="O5225" s="40"/>
      <c r="P5225" s="43"/>
      <c r="Q5225" s="43"/>
      <c r="R5225" s="10"/>
      <c r="S5225" s="10"/>
      <c r="T5225" s="10"/>
    </row>
    <row r="5226" spans="7:20" ht="33" customHeight="1" x14ac:dyDescent="0.5">
      <c r="G5226" s="90"/>
      <c r="H5226" s="10"/>
      <c r="I5226" s="79"/>
      <c r="J5226" s="43"/>
      <c r="K5226" s="10"/>
      <c r="L5226" s="102"/>
      <c r="M5226" s="40"/>
      <c r="N5226" s="43"/>
      <c r="O5226" s="40"/>
      <c r="P5226" s="43"/>
      <c r="Q5226" s="43"/>
      <c r="R5226" s="10"/>
      <c r="S5226" s="10"/>
      <c r="T5226" s="10"/>
    </row>
    <row r="5227" spans="7:20" ht="33" customHeight="1" x14ac:dyDescent="0.5">
      <c r="G5227" s="90"/>
      <c r="H5227" s="10"/>
      <c r="I5227" s="79"/>
      <c r="J5227" s="43"/>
      <c r="K5227" s="10"/>
      <c r="L5227" s="102"/>
      <c r="M5227" s="40"/>
      <c r="N5227" s="43"/>
      <c r="O5227" s="40"/>
      <c r="P5227" s="43"/>
      <c r="Q5227" s="43"/>
      <c r="R5227" s="10"/>
      <c r="S5227" s="10"/>
      <c r="T5227" s="10"/>
    </row>
    <row r="5228" spans="7:20" ht="33" customHeight="1" x14ac:dyDescent="0.5">
      <c r="G5228" s="90"/>
      <c r="H5228" s="10"/>
      <c r="I5228" s="79"/>
      <c r="J5228" s="43"/>
      <c r="K5228" s="10"/>
      <c r="L5228" s="102"/>
      <c r="M5228" s="40"/>
      <c r="N5228" s="43"/>
      <c r="O5228" s="40"/>
      <c r="P5228" s="43"/>
      <c r="Q5228" s="43"/>
      <c r="R5228" s="10"/>
      <c r="S5228" s="10"/>
      <c r="T5228" s="10"/>
    </row>
    <row r="5229" spans="7:20" ht="33" customHeight="1" x14ac:dyDescent="0.5">
      <c r="G5229" s="90"/>
      <c r="H5229" s="10"/>
      <c r="I5229" s="79"/>
      <c r="J5229" s="43"/>
      <c r="K5229" s="10"/>
      <c r="L5229" s="102"/>
      <c r="M5229" s="40"/>
      <c r="N5229" s="43"/>
      <c r="O5229" s="40"/>
      <c r="P5229" s="43"/>
      <c r="Q5229" s="43"/>
      <c r="R5229" s="10"/>
      <c r="S5229" s="10"/>
      <c r="T5229" s="10"/>
    </row>
    <row r="5230" spans="7:20" ht="33" customHeight="1" x14ac:dyDescent="0.5">
      <c r="G5230" s="90"/>
      <c r="H5230" s="10"/>
      <c r="I5230" s="79"/>
      <c r="J5230" s="43"/>
      <c r="K5230" s="10"/>
      <c r="L5230" s="102"/>
      <c r="M5230" s="40"/>
      <c r="N5230" s="43"/>
      <c r="O5230" s="40"/>
      <c r="P5230" s="43"/>
      <c r="Q5230" s="43"/>
      <c r="R5230" s="10"/>
      <c r="S5230" s="10"/>
      <c r="T5230" s="10"/>
    </row>
    <row r="5231" spans="7:20" ht="33" customHeight="1" x14ac:dyDescent="0.5">
      <c r="G5231" s="90"/>
      <c r="H5231" s="10"/>
      <c r="I5231" s="79"/>
      <c r="J5231" s="43"/>
      <c r="K5231" s="10"/>
      <c r="L5231" s="102"/>
      <c r="M5231" s="40"/>
      <c r="N5231" s="43"/>
      <c r="O5231" s="40"/>
      <c r="P5231" s="43"/>
      <c r="Q5231" s="43"/>
      <c r="R5231" s="10"/>
      <c r="S5231" s="10"/>
      <c r="T5231" s="10"/>
    </row>
    <row r="5232" spans="7:20" ht="33" customHeight="1" x14ac:dyDescent="0.5">
      <c r="G5232" s="90"/>
      <c r="H5232" s="10"/>
      <c r="I5232" s="79"/>
      <c r="J5232" s="43"/>
      <c r="K5232" s="10"/>
      <c r="L5232" s="102"/>
      <c r="M5232" s="40"/>
      <c r="N5232" s="43"/>
      <c r="O5232" s="40"/>
      <c r="P5232" s="43"/>
      <c r="Q5232" s="43"/>
      <c r="R5232" s="10"/>
      <c r="S5232" s="10"/>
      <c r="T5232" s="10"/>
    </row>
    <row r="5233" spans="7:20" ht="33" customHeight="1" x14ac:dyDescent="0.5">
      <c r="G5233" s="90"/>
      <c r="H5233" s="10"/>
      <c r="I5233" s="79"/>
      <c r="J5233" s="43"/>
      <c r="K5233" s="10"/>
      <c r="L5233" s="102"/>
      <c r="M5233" s="40"/>
      <c r="N5233" s="43"/>
      <c r="O5233" s="40"/>
      <c r="P5233" s="43"/>
      <c r="Q5233" s="43"/>
      <c r="R5233" s="10"/>
      <c r="S5233" s="10"/>
      <c r="T5233" s="10"/>
    </row>
    <row r="5234" spans="7:20" ht="33" customHeight="1" x14ac:dyDescent="0.5">
      <c r="G5234" s="90"/>
      <c r="H5234" s="10"/>
      <c r="I5234" s="79"/>
      <c r="J5234" s="43"/>
      <c r="K5234" s="10"/>
      <c r="L5234" s="102"/>
      <c r="M5234" s="40"/>
      <c r="N5234" s="43"/>
      <c r="O5234" s="40"/>
      <c r="P5234" s="43"/>
      <c r="Q5234" s="43"/>
      <c r="R5234" s="10"/>
      <c r="S5234" s="10"/>
      <c r="T5234" s="10"/>
    </row>
    <row r="5235" spans="7:20" ht="33" customHeight="1" x14ac:dyDescent="0.5">
      <c r="G5235" s="90"/>
      <c r="H5235" s="10"/>
      <c r="I5235" s="79"/>
      <c r="J5235" s="43"/>
      <c r="K5235" s="10"/>
      <c r="L5235" s="102"/>
      <c r="M5235" s="40"/>
      <c r="N5235" s="43"/>
      <c r="O5235" s="40"/>
      <c r="P5235" s="43"/>
      <c r="Q5235" s="43"/>
      <c r="R5235" s="10"/>
      <c r="S5235" s="10"/>
      <c r="T5235" s="10"/>
    </row>
    <row r="5236" spans="7:20" ht="33" customHeight="1" x14ac:dyDescent="0.5">
      <c r="G5236" s="90"/>
      <c r="H5236" s="10"/>
      <c r="I5236" s="79"/>
      <c r="J5236" s="43"/>
      <c r="K5236" s="10"/>
      <c r="L5236" s="102"/>
      <c r="M5236" s="40"/>
      <c r="N5236" s="43"/>
      <c r="O5236" s="40"/>
      <c r="P5236" s="43"/>
      <c r="Q5236" s="43"/>
      <c r="R5236" s="10"/>
      <c r="S5236" s="10"/>
      <c r="T5236" s="10"/>
    </row>
    <row r="5237" spans="7:20" ht="33" customHeight="1" x14ac:dyDescent="0.5">
      <c r="G5237" s="90"/>
      <c r="H5237" s="10"/>
      <c r="I5237" s="79"/>
      <c r="J5237" s="43"/>
      <c r="K5237" s="10"/>
      <c r="L5237" s="102"/>
      <c r="M5237" s="40"/>
      <c r="N5237" s="43"/>
      <c r="O5237" s="40"/>
      <c r="P5237" s="43"/>
      <c r="Q5237" s="43"/>
      <c r="R5237" s="10"/>
      <c r="S5237" s="10"/>
      <c r="T5237" s="10"/>
    </row>
    <row r="5238" spans="7:20" ht="33" customHeight="1" x14ac:dyDescent="0.5">
      <c r="G5238" s="90"/>
      <c r="H5238" s="10"/>
      <c r="I5238" s="79"/>
      <c r="J5238" s="43"/>
      <c r="K5238" s="10"/>
      <c r="L5238" s="102"/>
      <c r="M5238" s="40"/>
      <c r="N5238" s="43"/>
      <c r="O5238" s="40"/>
      <c r="P5238" s="43"/>
      <c r="Q5238" s="43"/>
      <c r="R5238" s="10"/>
      <c r="S5238" s="10"/>
      <c r="T5238" s="10"/>
    </row>
    <row r="5239" spans="7:20" ht="33" customHeight="1" x14ac:dyDescent="0.5">
      <c r="G5239" s="90"/>
      <c r="H5239" s="10"/>
      <c r="I5239" s="79"/>
      <c r="J5239" s="43"/>
      <c r="K5239" s="10"/>
      <c r="L5239" s="102"/>
      <c r="M5239" s="40"/>
      <c r="N5239" s="43"/>
      <c r="O5239" s="40"/>
      <c r="P5239" s="43"/>
      <c r="Q5239" s="43"/>
      <c r="R5239" s="10"/>
      <c r="S5239" s="10"/>
      <c r="T5239" s="10"/>
    </row>
    <row r="5240" spans="7:20" ht="33" customHeight="1" x14ac:dyDescent="0.5">
      <c r="G5240" s="90"/>
      <c r="H5240" s="10"/>
      <c r="I5240" s="79"/>
      <c r="J5240" s="43"/>
      <c r="K5240" s="10"/>
      <c r="L5240" s="102"/>
      <c r="M5240" s="40"/>
      <c r="N5240" s="43"/>
      <c r="O5240" s="40"/>
      <c r="P5240" s="43"/>
      <c r="Q5240" s="43"/>
      <c r="R5240" s="10"/>
      <c r="S5240" s="10"/>
      <c r="T5240" s="10"/>
    </row>
    <row r="5241" spans="7:20" ht="33" customHeight="1" x14ac:dyDescent="0.5">
      <c r="G5241" s="90"/>
      <c r="H5241" s="10"/>
      <c r="I5241" s="79"/>
      <c r="J5241" s="43"/>
      <c r="K5241" s="10"/>
      <c r="L5241" s="102"/>
      <c r="M5241" s="40"/>
      <c r="N5241" s="43"/>
      <c r="O5241" s="40"/>
      <c r="P5241" s="43"/>
      <c r="Q5241" s="43"/>
      <c r="R5241" s="10"/>
      <c r="S5241" s="10"/>
      <c r="T5241" s="10"/>
    </row>
    <row r="5242" spans="7:20" ht="33" customHeight="1" x14ac:dyDescent="0.5">
      <c r="G5242" s="90"/>
      <c r="H5242" s="10"/>
      <c r="I5242" s="79"/>
      <c r="J5242" s="43"/>
      <c r="K5242" s="10"/>
      <c r="L5242" s="102"/>
      <c r="M5242" s="40"/>
      <c r="N5242" s="43"/>
      <c r="O5242" s="40"/>
      <c r="P5242" s="43"/>
      <c r="Q5242" s="43"/>
      <c r="R5242" s="10"/>
      <c r="S5242" s="10"/>
      <c r="T5242" s="10"/>
    </row>
    <row r="5243" spans="7:20" ht="33" customHeight="1" x14ac:dyDescent="0.5">
      <c r="G5243" s="90"/>
      <c r="H5243" s="10"/>
      <c r="I5243" s="79"/>
      <c r="J5243" s="43"/>
      <c r="K5243" s="10"/>
      <c r="L5243" s="102"/>
      <c r="M5243" s="40"/>
      <c r="N5243" s="43"/>
      <c r="O5243" s="40"/>
      <c r="P5243" s="43"/>
      <c r="Q5243" s="43"/>
      <c r="R5243" s="10"/>
      <c r="S5243" s="10"/>
      <c r="T5243" s="10"/>
    </row>
    <row r="5244" spans="7:20" ht="33" customHeight="1" x14ac:dyDescent="0.5">
      <c r="G5244" s="90"/>
      <c r="H5244" s="10"/>
      <c r="I5244" s="79"/>
      <c r="J5244" s="43"/>
      <c r="K5244" s="10"/>
      <c r="L5244" s="102"/>
      <c r="M5244" s="40"/>
      <c r="N5244" s="43"/>
      <c r="O5244" s="40"/>
      <c r="P5244" s="43"/>
      <c r="Q5244" s="43"/>
      <c r="R5244" s="10"/>
      <c r="S5244" s="10"/>
      <c r="T5244" s="10"/>
    </row>
    <row r="5245" spans="7:20" ht="33" customHeight="1" x14ac:dyDescent="0.5">
      <c r="G5245" s="90"/>
      <c r="H5245" s="10"/>
      <c r="I5245" s="79"/>
      <c r="J5245" s="43"/>
      <c r="K5245" s="10"/>
      <c r="L5245" s="102"/>
      <c r="M5245" s="40"/>
      <c r="N5245" s="43"/>
      <c r="O5245" s="40"/>
      <c r="P5245" s="43"/>
      <c r="Q5245" s="43"/>
      <c r="R5245" s="10"/>
      <c r="S5245" s="10"/>
      <c r="T5245" s="10"/>
    </row>
    <row r="5246" spans="7:20" ht="33" customHeight="1" x14ac:dyDescent="0.5">
      <c r="G5246" s="90"/>
      <c r="H5246" s="10"/>
      <c r="I5246" s="79"/>
      <c r="J5246" s="43"/>
      <c r="K5246" s="10"/>
      <c r="L5246" s="102"/>
      <c r="M5246" s="40"/>
      <c r="N5246" s="43"/>
      <c r="O5246" s="40"/>
      <c r="P5246" s="43"/>
      <c r="Q5246" s="43"/>
      <c r="R5246" s="10"/>
      <c r="S5246" s="10"/>
      <c r="T5246" s="10"/>
    </row>
    <row r="5247" spans="7:20" ht="33" customHeight="1" x14ac:dyDescent="0.5">
      <c r="G5247" s="90"/>
      <c r="H5247" s="10"/>
      <c r="I5247" s="79"/>
      <c r="J5247" s="43"/>
      <c r="K5247" s="10"/>
      <c r="L5247" s="102"/>
      <c r="M5247" s="40"/>
      <c r="N5247" s="43"/>
      <c r="O5247" s="40"/>
      <c r="P5247" s="43"/>
      <c r="Q5247" s="43"/>
      <c r="R5247" s="10"/>
      <c r="S5247" s="10"/>
      <c r="T5247" s="10"/>
    </row>
    <row r="5248" spans="7:20" ht="33" customHeight="1" x14ac:dyDescent="0.5">
      <c r="G5248" s="90"/>
      <c r="H5248" s="10"/>
      <c r="I5248" s="79"/>
      <c r="J5248" s="43"/>
      <c r="K5248" s="10"/>
      <c r="L5248" s="102"/>
      <c r="M5248" s="40"/>
      <c r="N5248" s="43"/>
      <c r="O5248" s="40"/>
      <c r="P5248" s="43"/>
      <c r="Q5248" s="43"/>
      <c r="R5248" s="10"/>
      <c r="S5248" s="10"/>
      <c r="T5248" s="10"/>
    </row>
    <row r="5249" spans="7:20" ht="33" customHeight="1" x14ac:dyDescent="0.5">
      <c r="G5249" s="90"/>
      <c r="H5249" s="10"/>
      <c r="I5249" s="79"/>
      <c r="J5249" s="43"/>
      <c r="K5249" s="10"/>
      <c r="L5249" s="102"/>
      <c r="M5249" s="40"/>
      <c r="N5249" s="43"/>
      <c r="O5249" s="40"/>
      <c r="P5249" s="43"/>
      <c r="Q5249" s="43"/>
      <c r="R5249" s="10"/>
      <c r="S5249" s="10"/>
      <c r="T5249" s="10"/>
    </row>
    <row r="5250" spans="7:20" ht="33" customHeight="1" x14ac:dyDescent="0.5">
      <c r="G5250" s="90"/>
      <c r="H5250" s="10"/>
      <c r="I5250" s="79"/>
      <c r="J5250" s="43"/>
      <c r="K5250" s="10"/>
      <c r="L5250" s="102"/>
      <c r="M5250" s="40"/>
      <c r="N5250" s="43"/>
      <c r="O5250" s="40"/>
      <c r="P5250" s="43"/>
      <c r="Q5250" s="43"/>
      <c r="R5250" s="10"/>
      <c r="S5250" s="10"/>
      <c r="T5250" s="10"/>
    </row>
    <row r="5251" spans="7:20" ht="33" customHeight="1" x14ac:dyDescent="0.5">
      <c r="G5251" s="90"/>
      <c r="H5251" s="10"/>
      <c r="I5251" s="79"/>
      <c r="J5251" s="43"/>
      <c r="K5251" s="10"/>
      <c r="L5251" s="102"/>
      <c r="M5251" s="40"/>
      <c r="N5251" s="43"/>
      <c r="O5251" s="40"/>
      <c r="P5251" s="43"/>
      <c r="Q5251" s="43"/>
      <c r="R5251" s="10"/>
      <c r="S5251" s="10"/>
      <c r="T5251" s="10"/>
    </row>
    <row r="5252" spans="7:20" ht="33" customHeight="1" x14ac:dyDescent="0.5">
      <c r="G5252" s="90"/>
      <c r="H5252" s="10"/>
      <c r="I5252" s="79"/>
      <c r="J5252" s="43"/>
      <c r="K5252" s="10"/>
      <c r="L5252" s="102"/>
      <c r="M5252" s="40"/>
      <c r="N5252" s="43"/>
      <c r="O5252" s="40"/>
      <c r="P5252" s="43"/>
      <c r="Q5252" s="43"/>
      <c r="R5252" s="10"/>
      <c r="S5252" s="10"/>
      <c r="T5252" s="10"/>
    </row>
    <row r="5253" spans="7:20" ht="33" customHeight="1" x14ac:dyDescent="0.5">
      <c r="G5253" s="90"/>
      <c r="H5253" s="10"/>
      <c r="I5253" s="79"/>
      <c r="J5253" s="43"/>
      <c r="K5253" s="10"/>
      <c r="L5253" s="102"/>
      <c r="M5253" s="40"/>
      <c r="N5253" s="43"/>
      <c r="O5253" s="40"/>
      <c r="P5253" s="43"/>
      <c r="Q5253" s="43"/>
      <c r="R5253" s="10"/>
      <c r="S5253" s="10"/>
      <c r="T5253" s="10"/>
    </row>
    <row r="5254" spans="7:20" ht="33" customHeight="1" x14ac:dyDescent="0.5">
      <c r="G5254" s="90"/>
      <c r="H5254" s="10"/>
      <c r="I5254" s="79"/>
      <c r="J5254" s="43"/>
      <c r="K5254" s="10"/>
      <c r="L5254" s="102"/>
      <c r="M5254" s="40"/>
      <c r="N5254" s="43"/>
      <c r="O5254" s="40"/>
      <c r="P5254" s="43"/>
      <c r="Q5254" s="43"/>
      <c r="R5254" s="10"/>
      <c r="S5254" s="10"/>
      <c r="T5254" s="10"/>
    </row>
    <row r="5255" spans="7:20" ht="33" customHeight="1" x14ac:dyDescent="0.5">
      <c r="G5255" s="90"/>
      <c r="H5255" s="10"/>
      <c r="I5255" s="79"/>
      <c r="J5255" s="43"/>
      <c r="K5255" s="10"/>
      <c r="L5255" s="102"/>
      <c r="M5255" s="40"/>
      <c r="N5255" s="43"/>
      <c r="O5255" s="40"/>
      <c r="P5255" s="43"/>
      <c r="Q5255" s="43"/>
      <c r="R5255" s="10"/>
      <c r="S5255" s="10"/>
      <c r="T5255" s="10"/>
    </row>
    <row r="5256" spans="7:20" ht="33" customHeight="1" x14ac:dyDescent="0.5">
      <c r="G5256" s="90"/>
      <c r="H5256" s="10"/>
      <c r="I5256" s="79"/>
      <c r="J5256" s="43"/>
      <c r="K5256" s="10"/>
      <c r="L5256" s="102"/>
      <c r="M5256" s="40"/>
      <c r="N5256" s="43"/>
      <c r="O5256" s="40"/>
      <c r="P5256" s="43"/>
      <c r="Q5256" s="43"/>
      <c r="R5256" s="10"/>
      <c r="S5256" s="10"/>
      <c r="T5256" s="10"/>
    </row>
    <row r="5257" spans="7:20" ht="33" customHeight="1" x14ac:dyDescent="0.5">
      <c r="G5257" s="90"/>
      <c r="H5257" s="10"/>
      <c r="I5257" s="79"/>
      <c r="J5257" s="43"/>
      <c r="K5257" s="10"/>
      <c r="L5257" s="102"/>
      <c r="M5257" s="40"/>
      <c r="N5257" s="43"/>
      <c r="O5257" s="40"/>
      <c r="P5257" s="43"/>
      <c r="Q5257" s="43"/>
      <c r="R5257" s="10"/>
      <c r="S5257" s="10"/>
      <c r="T5257" s="10"/>
    </row>
    <row r="5258" spans="7:20" ht="33" customHeight="1" x14ac:dyDescent="0.5">
      <c r="G5258" s="90"/>
      <c r="H5258" s="10"/>
      <c r="I5258" s="79"/>
      <c r="J5258" s="43"/>
      <c r="K5258" s="10"/>
      <c r="L5258" s="102"/>
      <c r="M5258" s="40"/>
      <c r="N5258" s="43"/>
      <c r="O5258" s="40"/>
      <c r="P5258" s="43"/>
      <c r="Q5258" s="43"/>
      <c r="R5258" s="10"/>
      <c r="S5258" s="10"/>
      <c r="T5258" s="10"/>
    </row>
    <row r="5259" spans="7:20" ht="33" customHeight="1" x14ac:dyDescent="0.5">
      <c r="G5259" s="90"/>
      <c r="H5259" s="10"/>
      <c r="I5259" s="79"/>
      <c r="J5259" s="43"/>
      <c r="K5259" s="10"/>
      <c r="L5259" s="102"/>
      <c r="M5259" s="40"/>
      <c r="N5259" s="43"/>
      <c r="O5259" s="40"/>
      <c r="P5259" s="43"/>
      <c r="Q5259" s="43"/>
      <c r="R5259" s="10"/>
      <c r="S5259" s="10"/>
      <c r="T5259" s="10"/>
    </row>
    <row r="5260" spans="7:20" ht="33" customHeight="1" x14ac:dyDescent="0.5">
      <c r="G5260" s="90"/>
      <c r="H5260" s="10"/>
      <c r="I5260" s="79"/>
      <c r="J5260" s="43"/>
      <c r="K5260" s="10"/>
      <c r="L5260" s="102"/>
      <c r="M5260" s="40"/>
      <c r="N5260" s="43"/>
      <c r="O5260" s="40"/>
      <c r="P5260" s="43"/>
      <c r="Q5260" s="43"/>
      <c r="R5260" s="10"/>
      <c r="S5260" s="10"/>
      <c r="T5260" s="10"/>
    </row>
    <row r="5261" spans="7:20" ht="33" customHeight="1" x14ac:dyDescent="0.5">
      <c r="G5261" s="90"/>
      <c r="H5261" s="10"/>
      <c r="I5261" s="79"/>
      <c r="J5261" s="43"/>
      <c r="K5261" s="10"/>
      <c r="L5261" s="102"/>
      <c r="M5261" s="40"/>
      <c r="N5261" s="43"/>
      <c r="O5261" s="40"/>
      <c r="P5261" s="43"/>
      <c r="Q5261" s="43"/>
      <c r="R5261" s="10"/>
      <c r="S5261" s="10"/>
      <c r="T5261" s="10"/>
    </row>
    <row r="5262" spans="7:20" ht="33" customHeight="1" x14ac:dyDescent="0.5">
      <c r="G5262" s="90"/>
      <c r="H5262" s="10"/>
      <c r="I5262" s="79"/>
      <c r="J5262" s="43"/>
      <c r="K5262" s="10"/>
      <c r="L5262" s="102"/>
      <c r="M5262" s="40"/>
      <c r="N5262" s="43"/>
      <c r="O5262" s="40"/>
      <c r="P5262" s="43"/>
      <c r="Q5262" s="43"/>
      <c r="R5262" s="10"/>
      <c r="S5262" s="10"/>
      <c r="T5262" s="10"/>
    </row>
    <row r="5263" spans="7:20" ht="33" customHeight="1" x14ac:dyDescent="0.5">
      <c r="G5263" s="90"/>
      <c r="H5263" s="10"/>
      <c r="I5263" s="79"/>
      <c r="J5263" s="43"/>
      <c r="K5263" s="10"/>
      <c r="L5263" s="102"/>
      <c r="M5263" s="40"/>
      <c r="N5263" s="43"/>
      <c r="O5263" s="40"/>
      <c r="P5263" s="43"/>
      <c r="Q5263" s="43"/>
      <c r="R5263" s="10"/>
      <c r="S5263" s="10"/>
      <c r="T5263" s="10"/>
    </row>
    <row r="5264" spans="7:20" ht="33" customHeight="1" x14ac:dyDescent="0.5">
      <c r="G5264" s="90"/>
      <c r="H5264" s="10"/>
      <c r="I5264" s="79"/>
      <c r="J5264" s="43"/>
      <c r="K5264" s="10"/>
      <c r="L5264" s="102"/>
      <c r="M5264" s="40"/>
      <c r="N5264" s="43"/>
      <c r="O5264" s="40"/>
      <c r="P5264" s="43"/>
      <c r="Q5264" s="43"/>
      <c r="R5264" s="10"/>
      <c r="S5264" s="10"/>
      <c r="T5264" s="10"/>
    </row>
    <row r="5265" spans="7:20" ht="33" customHeight="1" x14ac:dyDescent="0.5">
      <c r="G5265" s="90"/>
      <c r="H5265" s="10"/>
      <c r="I5265" s="79"/>
      <c r="J5265" s="43"/>
      <c r="K5265" s="10"/>
      <c r="L5265" s="102"/>
      <c r="M5265" s="40"/>
      <c r="N5265" s="43"/>
      <c r="O5265" s="40"/>
      <c r="P5265" s="43"/>
      <c r="Q5265" s="43"/>
      <c r="R5265" s="10"/>
      <c r="S5265" s="10"/>
      <c r="T5265" s="10"/>
    </row>
    <row r="5266" spans="7:20" ht="33" customHeight="1" x14ac:dyDescent="0.5">
      <c r="G5266" s="90"/>
      <c r="H5266" s="10"/>
      <c r="I5266" s="79"/>
      <c r="J5266" s="43"/>
      <c r="K5266" s="10"/>
      <c r="L5266" s="102"/>
      <c r="M5266" s="40"/>
      <c r="N5266" s="43"/>
      <c r="O5266" s="40"/>
      <c r="P5266" s="43"/>
      <c r="Q5266" s="43"/>
      <c r="R5266" s="10"/>
      <c r="S5266" s="10"/>
      <c r="T5266" s="10"/>
    </row>
    <row r="5267" spans="7:20" ht="33" customHeight="1" x14ac:dyDescent="0.5">
      <c r="G5267" s="90"/>
      <c r="H5267" s="10"/>
      <c r="I5267" s="79"/>
      <c r="J5267" s="43"/>
      <c r="K5267" s="10"/>
      <c r="L5267" s="102"/>
      <c r="M5267" s="40"/>
      <c r="N5267" s="43"/>
      <c r="O5267" s="40"/>
      <c r="P5267" s="43"/>
      <c r="Q5267" s="43"/>
      <c r="R5267" s="10"/>
      <c r="S5267" s="10"/>
      <c r="T5267" s="10"/>
    </row>
    <row r="5268" spans="7:20" ht="33" customHeight="1" x14ac:dyDescent="0.5">
      <c r="G5268" s="90"/>
      <c r="H5268" s="10"/>
      <c r="I5268" s="79"/>
      <c r="J5268" s="43"/>
      <c r="K5268" s="10"/>
      <c r="L5268" s="102"/>
      <c r="M5268" s="40"/>
      <c r="N5268" s="43"/>
      <c r="O5268" s="40"/>
      <c r="P5268" s="43"/>
      <c r="Q5268" s="43"/>
      <c r="R5268" s="10"/>
      <c r="S5268" s="10"/>
      <c r="T5268" s="10"/>
    </row>
    <row r="5269" spans="7:20" ht="33" customHeight="1" x14ac:dyDescent="0.5">
      <c r="G5269" s="90"/>
      <c r="H5269" s="10"/>
      <c r="I5269" s="79"/>
      <c r="J5269" s="43"/>
      <c r="K5269" s="10"/>
      <c r="L5269" s="102"/>
      <c r="M5269" s="40"/>
      <c r="N5269" s="43"/>
      <c r="O5269" s="40"/>
      <c r="P5269" s="43"/>
      <c r="Q5269" s="43"/>
      <c r="R5269" s="10"/>
      <c r="S5269" s="10"/>
      <c r="T5269" s="10"/>
    </row>
    <row r="5270" spans="7:20" ht="33" customHeight="1" x14ac:dyDescent="0.5">
      <c r="G5270" s="90"/>
      <c r="H5270" s="10"/>
      <c r="I5270" s="79"/>
      <c r="J5270" s="43"/>
      <c r="K5270" s="10"/>
      <c r="L5270" s="102"/>
      <c r="M5270" s="40"/>
      <c r="N5270" s="43"/>
      <c r="O5270" s="40"/>
      <c r="P5270" s="43"/>
      <c r="Q5270" s="43"/>
      <c r="R5270" s="10"/>
      <c r="S5270" s="10"/>
      <c r="T5270" s="10"/>
    </row>
    <row r="5271" spans="7:20" ht="33" customHeight="1" x14ac:dyDescent="0.5">
      <c r="G5271" s="90"/>
      <c r="H5271" s="10"/>
      <c r="I5271" s="79"/>
      <c r="J5271" s="43"/>
      <c r="K5271" s="10"/>
      <c r="L5271" s="102"/>
      <c r="M5271" s="40"/>
      <c r="N5271" s="43"/>
      <c r="O5271" s="40"/>
      <c r="P5271" s="43"/>
      <c r="Q5271" s="43"/>
      <c r="R5271" s="10"/>
      <c r="S5271" s="10"/>
      <c r="T5271" s="10"/>
    </row>
    <row r="5272" spans="7:20" ht="33" customHeight="1" x14ac:dyDescent="0.5">
      <c r="G5272" s="90"/>
      <c r="H5272" s="10"/>
      <c r="I5272" s="79"/>
      <c r="J5272" s="43"/>
      <c r="K5272" s="10"/>
      <c r="L5272" s="102"/>
      <c r="M5272" s="40"/>
      <c r="N5272" s="43"/>
      <c r="O5272" s="40"/>
      <c r="P5272" s="43"/>
      <c r="Q5272" s="43"/>
      <c r="R5272" s="10"/>
      <c r="S5272" s="10"/>
      <c r="T5272" s="10"/>
    </row>
    <row r="5273" spans="7:20" ht="33" customHeight="1" x14ac:dyDescent="0.5">
      <c r="G5273" s="90"/>
      <c r="H5273" s="10"/>
      <c r="I5273" s="79"/>
      <c r="J5273" s="43"/>
      <c r="K5273" s="10"/>
      <c r="L5273" s="102"/>
      <c r="M5273" s="40"/>
      <c r="N5273" s="43"/>
      <c r="O5273" s="40"/>
      <c r="P5273" s="43"/>
      <c r="Q5273" s="43"/>
      <c r="R5273" s="10"/>
      <c r="S5273" s="10"/>
      <c r="T5273" s="10"/>
    </row>
    <row r="5274" spans="7:20" ht="33" customHeight="1" x14ac:dyDescent="0.5">
      <c r="G5274" s="90"/>
      <c r="H5274" s="10"/>
      <c r="I5274" s="79"/>
      <c r="J5274" s="43"/>
      <c r="K5274" s="10"/>
      <c r="L5274" s="102"/>
      <c r="M5274" s="40"/>
      <c r="N5274" s="43"/>
      <c r="O5274" s="40"/>
      <c r="P5274" s="43"/>
      <c r="Q5274" s="43"/>
      <c r="R5274" s="10"/>
      <c r="S5274" s="10"/>
      <c r="T5274" s="10"/>
    </row>
    <row r="5275" spans="7:20" ht="33" customHeight="1" x14ac:dyDescent="0.5">
      <c r="G5275" s="90"/>
      <c r="H5275" s="10"/>
      <c r="I5275" s="79"/>
      <c r="J5275" s="43"/>
      <c r="K5275" s="10"/>
      <c r="L5275" s="102"/>
      <c r="M5275" s="40"/>
      <c r="N5275" s="43"/>
      <c r="O5275" s="40"/>
      <c r="P5275" s="43"/>
      <c r="Q5275" s="43"/>
      <c r="R5275" s="10"/>
      <c r="S5275" s="10"/>
      <c r="T5275" s="10"/>
    </row>
    <row r="5276" spans="7:20" ht="33" customHeight="1" x14ac:dyDescent="0.5">
      <c r="G5276" s="90"/>
      <c r="H5276" s="10"/>
      <c r="I5276" s="79"/>
      <c r="J5276" s="43"/>
      <c r="K5276" s="10"/>
      <c r="L5276" s="102"/>
      <c r="M5276" s="40"/>
      <c r="N5276" s="43"/>
      <c r="O5276" s="40"/>
      <c r="P5276" s="43"/>
      <c r="Q5276" s="43"/>
      <c r="R5276" s="10"/>
      <c r="S5276" s="10"/>
      <c r="T5276" s="10"/>
    </row>
    <row r="5277" spans="7:20" ht="33" customHeight="1" x14ac:dyDescent="0.5">
      <c r="G5277" s="90"/>
      <c r="H5277" s="10"/>
      <c r="I5277" s="79"/>
      <c r="J5277" s="43"/>
      <c r="K5277" s="10"/>
      <c r="L5277" s="102"/>
      <c r="M5277" s="40"/>
      <c r="N5277" s="43"/>
      <c r="O5277" s="40"/>
      <c r="P5277" s="43"/>
      <c r="Q5277" s="43"/>
      <c r="R5277" s="10"/>
      <c r="S5277" s="10"/>
      <c r="T5277" s="10"/>
    </row>
    <row r="5278" spans="7:20" ht="33" customHeight="1" x14ac:dyDescent="0.5">
      <c r="G5278" s="90"/>
      <c r="H5278" s="10"/>
      <c r="I5278" s="79"/>
      <c r="J5278" s="43"/>
      <c r="K5278" s="10"/>
      <c r="L5278" s="102"/>
      <c r="M5278" s="40"/>
      <c r="N5278" s="43"/>
      <c r="O5278" s="40"/>
      <c r="P5278" s="43"/>
      <c r="Q5278" s="43"/>
      <c r="R5278" s="10"/>
      <c r="S5278" s="10"/>
      <c r="T5278" s="10"/>
    </row>
    <row r="5279" spans="7:20" ht="33" customHeight="1" x14ac:dyDescent="0.5">
      <c r="G5279" s="90"/>
      <c r="H5279" s="10"/>
      <c r="I5279" s="79"/>
      <c r="J5279" s="43"/>
      <c r="K5279" s="10"/>
      <c r="L5279" s="102"/>
      <c r="M5279" s="40"/>
      <c r="N5279" s="43"/>
      <c r="O5279" s="40"/>
      <c r="P5279" s="43"/>
      <c r="Q5279" s="43"/>
      <c r="R5279" s="10"/>
      <c r="S5279" s="10"/>
      <c r="T5279" s="10"/>
    </row>
    <row r="5280" spans="7:20" ht="33" customHeight="1" x14ac:dyDescent="0.5">
      <c r="G5280" s="90"/>
      <c r="H5280" s="10"/>
      <c r="I5280" s="79"/>
      <c r="J5280" s="43"/>
      <c r="K5280" s="10"/>
      <c r="L5280" s="102"/>
      <c r="M5280" s="40"/>
      <c r="N5280" s="43"/>
      <c r="O5280" s="40"/>
      <c r="P5280" s="43"/>
      <c r="Q5280" s="43"/>
      <c r="R5280" s="10"/>
      <c r="S5280" s="10"/>
      <c r="T5280" s="10"/>
    </row>
    <row r="5281" spans="7:20" ht="33" customHeight="1" x14ac:dyDescent="0.5">
      <c r="G5281" s="90"/>
      <c r="H5281" s="10"/>
      <c r="I5281" s="79"/>
      <c r="J5281" s="43"/>
      <c r="K5281" s="10"/>
      <c r="L5281" s="102"/>
      <c r="M5281" s="40"/>
      <c r="N5281" s="43"/>
      <c r="O5281" s="40"/>
      <c r="P5281" s="43"/>
      <c r="Q5281" s="43"/>
      <c r="R5281" s="10"/>
      <c r="S5281" s="10"/>
      <c r="T5281" s="10"/>
    </row>
    <row r="5282" spans="7:20" ht="33" customHeight="1" x14ac:dyDescent="0.5">
      <c r="G5282" s="90"/>
      <c r="H5282" s="10"/>
      <c r="I5282" s="79"/>
      <c r="J5282" s="43"/>
      <c r="K5282" s="10"/>
      <c r="L5282" s="102"/>
      <c r="M5282" s="40"/>
      <c r="N5282" s="43"/>
      <c r="O5282" s="40"/>
      <c r="P5282" s="43"/>
      <c r="Q5282" s="43"/>
      <c r="R5282" s="10"/>
      <c r="S5282" s="10"/>
      <c r="T5282" s="10"/>
    </row>
    <row r="5283" spans="7:20" ht="33" customHeight="1" x14ac:dyDescent="0.5">
      <c r="G5283" s="90"/>
      <c r="H5283" s="10"/>
      <c r="I5283" s="79"/>
      <c r="J5283" s="43"/>
      <c r="K5283" s="10"/>
      <c r="L5283" s="102"/>
      <c r="M5283" s="40"/>
      <c r="N5283" s="43"/>
      <c r="O5283" s="40"/>
      <c r="P5283" s="43"/>
      <c r="Q5283" s="43"/>
      <c r="R5283" s="10"/>
      <c r="S5283" s="10"/>
      <c r="T5283" s="10"/>
    </row>
    <row r="5284" spans="7:20" ht="33" customHeight="1" x14ac:dyDescent="0.5">
      <c r="G5284" s="90"/>
      <c r="H5284" s="10"/>
      <c r="I5284" s="79"/>
      <c r="J5284" s="43"/>
      <c r="K5284" s="10"/>
      <c r="L5284" s="102"/>
      <c r="M5284" s="40"/>
      <c r="N5284" s="43"/>
      <c r="O5284" s="40"/>
      <c r="P5284" s="43"/>
      <c r="Q5284" s="43"/>
      <c r="R5284" s="10"/>
      <c r="S5284" s="10"/>
      <c r="T5284" s="10"/>
    </row>
    <row r="5285" spans="7:20" ht="33" customHeight="1" x14ac:dyDescent="0.5">
      <c r="G5285" s="90"/>
      <c r="H5285" s="10"/>
      <c r="I5285" s="79"/>
      <c r="J5285" s="43"/>
      <c r="K5285" s="10"/>
      <c r="L5285" s="102"/>
      <c r="M5285" s="40"/>
      <c r="N5285" s="43"/>
      <c r="O5285" s="40"/>
      <c r="P5285" s="43"/>
      <c r="Q5285" s="43"/>
      <c r="R5285" s="10"/>
      <c r="S5285" s="10"/>
      <c r="T5285" s="10"/>
    </row>
    <row r="5286" spans="7:20" ht="33" customHeight="1" x14ac:dyDescent="0.5">
      <c r="G5286" s="90"/>
      <c r="H5286" s="10"/>
      <c r="I5286" s="79"/>
      <c r="J5286" s="43"/>
      <c r="K5286" s="10"/>
      <c r="L5286" s="102"/>
      <c r="M5286" s="40"/>
      <c r="N5286" s="43"/>
      <c r="O5286" s="40"/>
      <c r="P5286" s="43"/>
      <c r="Q5286" s="43"/>
      <c r="R5286" s="10"/>
      <c r="S5286" s="10"/>
      <c r="T5286" s="10"/>
    </row>
    <row r="5287" spans="7:20" ht="33" customHeight="1" x14ac:dyDescent="0.5">
      <c r="G5287" s="90"/>
      <c r="H5287" s="10"/>
      <c r="I5287" s="79"/>
      <c r="J5287" s="43"/>
      <c r="K5287" s="10"/>
      <c r="L5287" s="102"/>
      <c r="M5287" s="40"/>
      <c r="N5287" s="43"/>
      <c r="O5287" s="40"/>
      <c r="P5287" s="43"/>
      <c r="Q5287" s="43"/>
      <c r="R5287" s="10"/>
      <c r="S5287" s="10"/>
      <c r="T5287" s="10"/>
    </row>
    <row r="5288" spans="7:20" ht="33" customHeight="1" x14ac:dyDescent="0.5">
      <c r="G5288" s="90"/>
      <c r="H5288" s="10"/>
      <c r="I5288" s="79"/>
      <c r="J5288" s="43"/>
      <c r="K5288" s="10"/>
      <c r="L5288" s="102"/>
      <c r="M5288" s="40"/>
      <c r="N5288" s="43"/>
      <c r="O5288" s="40"/>
      <c r="P5288" s="43"/>
      <c r="Q5288" s="43"/>
      <c r="R5288" s="10"/>
      <c r="S5288" s="10"/>
      <c r="T5288" s="10"/>
    </row>
    <row r="5289" spans="7:20" ht="33" customHeight="1" x14ac:dyDescent="0.5">
      <c r="G5289" s="90"/>
      <c r="H5289" s="10"/>
      <c r="I5289" s="79"/>
      <c r="J5289" s="43"/>
      <c r="K5289" s="10"/>
      <c r="L5289" s="102"/>
      <c r="M5289" s="40"/>
      <c r="N5289" s="43"/>
      <c r="O5289" s="40"/>
      <c r="P5289" s="43"/>
      <c r="Q5289" s="43"/>
      <c r="R5289" s="10"/>
      <c r="S5289" s="10"/>
      <c r="T5289" s="10"/>
    </row>
    <row r="5290" spans="7:20" ht="33" customHeight="1" x14ac:dyDescent="0.5">
      <c r="G5290" s="90"/>
      <c r="H5290" s="10"/>
      <c r="I5290" s="79"/>
      <c r="J5290" s="43"/>
      <c r="K5290" s="10"/>
      <c r="L5290" s="102"/>
      <c r="M5290" s="40"/>
      <c r="N5290" s="43"/>
      <c r="O5290" s="40"/>
      <c r="P5290" s="43"/>
      <c r="Q5290" s="43"/>
      <c r="R5290" s="10"/>
      <c r="S5290" s="10"/>
      <c r="T5290" s="10"/>
    </row>
    <row r="5291" spans="7:20" ht="33" customHeight="1" x14ac:dyDescent="0.5">
      <c r="G5291" s="90"/>
      <c r="H5291" s="10"/>
      <c r="I5291" s="79"/>
      <c r="J5291" s="43"/>
      <c r="K5291" s="10"/>
      <c r="L5291" s="102"/>
      <c r="M5291" s="40"/>
      <c r="N5291" s="43"/>
      <c r="O5291" s="40"/>
      <c r="P5291" s="43"/>
      <c r="Q5291" s="43"/>
      <c r="R5291" s="10"/>
      <c r="S5291" s="10"/>
      <c r="T5291" s="10"/>
    </row>
    <row r="5292" spans="7:20" ht="33" customHeight="1" x14ac:dyDescent="0.5">
      <c r="G5292" s="90"/>
      <c r="H5292" s="10"/>
      <c r="I5292" s="79"/>
      <c r="J5292" s="43"/>
      <c r="K5292" s="10"/>
      <c r="L5292" s="102"/>
      <c r="M5292" s="40"/>
      <c r="N5292" s="43"/>
      <c r="O5292" s="40"/>
      <c r="P5292" s="43"/>
      <c r="Q5292" s="43"/>
      <c r="R5292" s="10"/>
      <c r="S5292" s="10"/>
      <c r="T5292" s="10"/>
    </row>
    <row r="5293" spans="7:20" ht="33" customHeight="1" x14ac:dyDescent="0.5">
      <c r="G5293" s="90"/>
      <c r="H5293" s="10"/>
      <c r="I5293" s="79"/>
      <c r="J5293" s="43"/>
      <c r="K5293" s="10"/>
      <c r="L5293" s="102"/>
      <c r="M5293" s="40"/>
      <c r="N5293" s="43"/>
      <c r="O5293" s="40"/>
      <c r="P5293" s="43"/>
      <c r="Q5293" s="43"/>
      <c r="R5293" s="10"/>
      <c r="S5293" s="10"/>
      <c r="T5293" s="10"/>
    </row>
    <row r="5294" spans="7:20" ht="33" customHeight="1" x14ac:dyDescent="0.5">
      <c r="G5294" s="90"/>
      <c r="H5294" s="10"/>
      <c r="I5294" s="79"/>
      <c r="J5294" s="43"/>
      <c r="K5294" s="10"/>
      <c r="L5294" s="102"/>
      <c r="M5294" s="40"/>
      <c r="N5294" s="43"/>
      <c r="O5294" s="40"/>
      <c r="P5294" s="43"/>
      <c r="Q5294" s="43"/>
      <c r="R5294" s="10"/>
      <c r="S5294" s="10"/>
      <c r="T5294" s="10"/>
    </row>
    <row r="5295" spans="7:20" ht="33" customHeight="1" x14ac:dyDescent="0.5">
      <c r="G5295" s="90"/>
      <c r="H5295" s="10"/>
      <c r="I5295" s="79"/>
      <c r="J5295" s="43"/>
      <c r="K5295" s="10"/>
      <c r="L5295" s="102"/>
      <c r="M5295" s="40"/>
      <c r="N5295" s="43"/>
      <c r="O5295" s="40"/>
      <c r="P5295" s="43"/>
      <c r="Q5295" s="43"/>
      <c r="R5295" s="10"/>
      <c r="S5295" s="10"/>
      <c r="T5295" s="10"/>
    </row>
    <row r="5296" spans="7:20" ht="33" customHeight="1" x14ac:dyDescent="0.5">
      <c r="G5296" s="90"/>
      <c r="H5296" s="10"/>
      <c r="I5296" s="79"/>
      <c r="J5296" s="43"/>
      <c r="K5296" s="10"/>
      <c r="L5296" s="102"/>
      <c r="M5296" s="40"/>
      <c r="N5296" s="43"/>
      <c r="O5296" s="40"/>
      <c r="P5296" s="43"/>
      <c r="Q5296" s="43"/>
      <c r="R5296" s="10"/>
      <c r="S5296" s="10"/>
      <c r="T5296" s="10"/>
    </row>
    <row r="5297" spans="7:20" ht="33" customHeight="1" x14ac:dyDescent="0.5">
      <c r="G5297" s="90"/>
      <c r="H5297" s="10"/>
      <c r="I5297" s="79"/>
      <c r="J5297" s="43"/>
      <c r="K5297" s="10"/>
      <c r="L5297" s="102"/>
      <c r="M5297" s="40"/>
      <c r="N5297" s="43"/>
      <c r="O5297" s="40"/>
      <c r="P5297" s="43"/>
      <c r="Q5297" s="43"/>
      <c r="R5297" s="10"/>
      <c r="S5297" s="10"/>
      <c r="T5297" s="10"/>
    </row>
    <row r="5298" spans="7:20" ht="33" customHeight="1" x14ac:dyDescent="0.5">
      <c r="G5298" s="90"/>
      <c r="H5298" s="10"/>
      <c r="I5298" s="79"/>
      <c r="J5298" s="43"/>
      <c r="K5298" s="10"/>
      <c r="L5298" s="102"/>
      <c r="M5298" s="40"/>
      <c r="N5298" s="43"/>
      <c r="O5298" s="40"/>
      <c r="P5298" s="43"/>
      <c r="Q5298" s="43"/>
      <c r="R5298" s="10"/>
      <c r="S5298" s="10"/>
      <c r="T5298" s="10"/>
    </row>
    <row r="5299" spans="7:20" ht="33" customHeight="1" x14ac:dyDescent="0.5">
      <c r="G5299" s="90"/>
      <c r="H5299" s="10"/>
      <c r="I5299" s="79"/>
      <c r="J5299" s="43"/>
      <c r="K5299" s="10"/>
      <c r="L5299" s="102"/>
      <c r="M5299" s="40"/>
      <c r="N5299" s="43"/>
      <c r="O5299" s="40"/>
      <c r="P5299" s="43"/>
      <c r="Q5299" s="43"/>
      <c r="R5299" s="10"/>
      <c r="S5299" s="10"/>
      <c r="T5299" s="10"/>
    </row>
    <row r="5300" spans="7:20" ht="33" customHeight="1" x14ac:dyDescent="0.5">
      <c r="G5300" s="90"/>
      <c r="H5300" s="10"/>
      <c r="I5300" s="79"/>
      <c r="J5300" s="43"/>
      <c r="K5300" s="10"/>
      <c r="L5300" s="102"/>
      <c r="M5300" s="40"/>
      <c r="N5300" s="43"/>
      <c r="O5300" s="40"/>
      <c r="P5300" s="43"/>
      <c r="Q5300" s="43"/>
      <c r="R5300" s="10"/>
      <c r="S5300" s="10"/>
      <c r="T5300" s="10"/>
    </row>
    <row r="5301" spans="7:20" ht="33" customHeight="1" x14ac:dyDescent="0.5">
      <c r="G5301" s="90"/>
      <c r="H5301" s="10"/>
      <c r="I5301" s="79"/>
      <c r="J5301" s="43"/>
      <c r="K5301" s="10"/>
      <c r="L5301" s="102"/>
      <c r="M5301" s="40"/>
      <c r="N5301" s="43"/>
      <c r="O5301" s="40"/>
      <c r="P5301" s="43"/>
      <c r="Q5301" s="43"/>
      <c r="R5301" s="10"/>
      <c r="S5301" s="10"/>
      <c r="T5301" s="10"/>
    </row>
    <row r="5302" spans="7:20" ht="33" customHeight="1" x14ac:dyDescent="0.5">
      <c r="G5302" s="90"/>
      <c r="H5302" s="10"/>
      <c r="I5302" s="79"/>
      <c r="J5302" s="43"/>
      <c r="K5302" s="10"/>
      <c r="L5302" s="102"/>
      <c r="M5302" s="40"/>
      <c r="N5302" s="43"/>
      <c r="O5302" s="40"/>
      <c r="P5302" s="43"/>
      <c r="Q5302" s="43"/>
      <c r="R5302" s="10"/>
      <c r="S5302" s="10"/>
      <c r="T5302" s="10"/>
    </row>
    <row r="5303" spans="7:20" ht="33" customHeight="1" x14ac:dyDescent="0.5">
      <c r="G5303" s="90"/>
      <c r="H5303" s="10"/>
      <c r="I5303" s="79"/>
      <c r="J5303" s="43"/>
      <c r="K5303" s="10"/>
      <c r="L5303" s="102"/>
      <c r="M5303" s="40"/>
      <c r="N5303" s="43"/>
      <c r="O5303" s="40"/>
      <c r="P5303" s="43"/>
      <c r="Q5303" s="43"/>
      <c r="R5303" s="10"/>
      <c r="S5303" s="10"/>
      <c r="T5303" s="10"/>
    </row>
    <row r="5304" spans="7:20" ht="33" customHeight="1" x14ac:dyDescent="0.5">
      <c r="G5304" s="90"/>
      <c r="H5304" s="10"/>
      <c r="I5304" s="79"/>
      <c r="J5304" s="43"/>
      <c r="K5304" s="10"/>
      <c r="L5304" s="102"/>
      <c r="M5304" s="40"/>
      <c r="N5304" s="43"/>
      <c r="O5304" s="40"/>
      <c r="P5304" s="43"/>
      <c r="Q5304" s="43"/>
      <c r="R5304" s="10"/>
      <c r="S5304" s="10"/>
      <c r="T5304" s="10"/>
    </row>
    <row r="5305" spans="7:20" ht="33" customHeight="1" x14ac:dyDescent="0.5">
      <c r="G5305" s="90"/>
      <c r="H5305" s="10"/>
      <c r="I5305" s="79"/>
      <c r="J5305" s="43"/>
      <c r="K5305" s="10"/>
      <c r="L5305" s="102"/>
      <c r="M5305" s="40"/>
      <c r="N5305" s="43"/>
      <c r="O5305" s="40"/>
      <c r="P5305" s="43"/>
      <c r="Q5305" s="43"/>
      <c r="R5305" s="10"/>
      <c r="S5305" s="10"/>
      <c r="T5305" s="10"/>
    </row>
    <row r="5306" spans="7:20" ht="33" customHeight="1" x14ac:dyDescent="0.5">
      <c r="G5306" s="90"/>
      <c r="H5306" s="10"/>
      <c r="I5306" s="79"/>
      <c r="J5306" s="43"/>
      <c r="K5306" s="10"/>
      <c r="L5306" s="102"/>
      <c r="M5306" s="40"/>
      <c r="N5306" s="43"/>
      <c r="O5306" s="40"/>
      <c r="P5306" s="43"/>
      <c r="Q5306" s="43"/>
      <c r="R5306" s="10"/>
      <c r="S5306" s="10"/>
      <c r="T5306" s="10"/>
    </row>
    <row r="5307" spans="7:20" ht="33" customHeight="1" x14ac:dyDescent="0.5">
      <c r="G5307" s="90"/>
      <c r="H5307" s="10"/>
      <c r="I5307" s="79"/>
      <c r="J5307" s="43"/>
      <c r="K5307" s="10"/>
      <c r="L5307" s="102"/>
      <c r="M5307" s="40"/>
      <c r="N5307" s="43"/>
      <c r="O5307" s="40"/>
      <c r="P5307" s="43"/>
      <c r="Q5307" s="43"/>
      <c r="R5307" s="10"/>
      <c r="S5307" s="10"/>
      <c r="T5307" s="10"/>
    </row>
    <row r="5308" spans="7:20" ht="33" customHeight="1" x14ac:dyDescent="0.5">
      <c r="G5308" s="90"/>
      <c r="H5308" s="10"/>
      <c r="I5308" s="79"/>
      <c r="J5308" s="43"/>
      <c r="K5308" s="10"/>
      <c r="L5308" s="102"/>
      <c r="M5308" s="40"/>
      <c r="N5308" s="43"/>
      <c r="O5308" s="40"/>
      <c r="P5308" s="43"/>
      <c r="Q5308" s="43"/>
      <c r="R5308" s="10"/>
      <c r="S5308" s="10"/>
      <c r="T5308" s="10"/>
    </row>
    <row r="5309" spans="7:20" ht="33" customHeight="1" x14ac:dyDescent="0.5">
      <c r="G5309" s="90"/>
      <c r="H5309" s="10"/>
      <c r="I5309" s="79"/>
      <c r="J5309" s="43"/>
      <c r="K5309" s="10"/>
      <c r="L5309" s="102"/>
      <c r="M5309" s="40"/>
      <c r="N5309" s="43"/>
      <c r="O5309" s="40"/>
      <c r="P5309" s="43"/>
      <c r="Q5309" s="43"/>
      <c r="R5309" s="10"/>
      <c r="S5309" s="10"/>
      <c r="T5309" s="10"/>
    </row>
    <row r="5310" spans="7:20" ht="33" customHeight="1" x14ac:dyDescent="0.5">
      <c r="G5310" s="90"/>
      <c r="H5310" s="10"/>
      <c r="I5310" s="79"/>
      <c r="J5310" s="43"/>
      <c r="K5310" s="10"/>
      <c r="L5310" s="102"/>
      <c r="M5310" s="40"/>
      <c r="N5310" s="43"/>
      <c r="O5310" s="40"/>
      <c r="P5310" s="43"/>
      <c r="Q5310" s="43"/>
      <c r="R5310" s="10"/>
      <c r="S5310" s="10"/>
      <c r="T5310" s="10"/>
    </row>
    <row r="5311" spans="7:20" ht="33" customHeight="1" x14ac:dyDescent="0.5">
      <c r="G5311" s="90"/>
      <c r="H5311" s="10"/>
      <c r="I5311" s="79"/>
      <c r="J5311" s="43"/>
      <c r="K5311" s="10"/>
      <c r="L5311" s="102"/>
      <c r="M5311" s="40"/>
      <c r="N5311" s="43"/>
      <c r="O5311" s="40"/>
      <c r="P5311" s="43"/>
      <c r="Q5311" s="43"/>
      <c r="R5311" s="10"/>
      <c r="S5311" s="10"/>
      <c r="T5311" s="10"/>
    </row>
    <row r="5312" spans="7:20" ht="33" customHeight="1" x14ac:dyDescent="0.5">
      <c r="G5312" s="90"/>
      <c r="H5312" s="10"/>
      <c r="I5312" s="79"/>
      <c r="J5312" s="43"/>
      <c r="K5312" s="10"/>
      <c r="L5312" s="102"/>
      <c r="M5312" s="40"/>
      <c r="N5312" s="43"/>
      <c r="O5312" s="40"/>
      <c r="P5312" s="43"/>
      <c r="Q5312" s="43"/>
      <c r="R5312" s="10"/>
      <c r="S5312" s="10"/>
      <c r="T5312" s="10"/>
    </row>
    <row r="5313" spans="7:20" ht="33" customHeight="1" x14ac:dyDescent="0.5">
      <c r="G5313" s="90"/>
      <c r="H5313" s="10"/>
      <c r="I5313" s="79"/>
      <c r="J5313" s="43"/>
      <c r="K5313" s="10"/>
      <c r="L5313" s="102"/>
      <c r="M5313" s="40"/>
      <c r="N5313" s="43"/>
      <c r="O5313" s="40"/>
      <c r="P5313" s="43"/>
      <c r="Q5313" s="43"/>
      <c r="R5313" s="10"/>
      <c r="S5313" s="10"/>
      <c r="T5313" s="10"/>
    </row>
    <row r="5314" spans="7:20" ht="33" customHeight="1" x14ac:dyDescent="0.5">
      <c r="G5314" s="90"/>
      <c r="H5314" s="10"/>
      <c r="I5314" s="79"/>
      <c r="J5314" s="43"/>
      <c r="K5314" s="10"/>
      <c r="L5314" s="102"/>
      <c r="M5314" s="40"/>
      <c r="N5314" s="43"/>
      <c r="O5314" s="40"/>
      <c r="P5314" s="43"/>
      <c r="Q5314" s="43"/>
      <c r="R5314" s="10"/>
      <c r="S5314" s="10"/>
      <c r="T5314" s="10"/>
    </row>
    <row r="5315" spans="7:20" ht="33" customHeight="1" x14ac:dyDescent="0.5">
      <c r="G5315" s="90"/>
      <c r="H5315" s="10"/>
      <c r="I5315" s="79"/>
      <c r="J5315" s="43"/>
      <c r="K5315" s="10"/>
      <c r="L5315" s="102"/>
      <c r="M5315" s="40"/>
      <c r="N5315" s="43"/>
      <c r="O5315" s="40"/>
      <c r="P5315" s="43"/>
      <c r="Q5315" s="43"/>
      <c r="R5315" s="10"/>
      <c r="S5315" s="10"/>
      <c r="T5315" s="10"/>
    </row>
    <row r="5316" spans="7:20" ht="33" customHeight="1" x14ac:dyDescent="0.5">
      <c r="G5316" s="90"/>
      <c r="H5316" s="10"/>
      <c r="I5316" s="79"/>
      <c r="J5316" s="43"/>
      <c r="K5316" s="10"/>
      <c r="L5316" s="102"/>
      <c r="M5316" s="40"/>
      <c r="N5316" s="43"/>
      <c r="O5316" s="40"/>
      <c r="P5316" s="43"/>
      <c r="Q5316" s="43"/>
      <c r="R5316" s="10"/>
      <c r="S5316" s="10"/>
      <c r="T5316" s="10"/>
    </row>
    <row r="5317" spans="7:20" ht="33" customHeight="1" x14ac:dyDescent="0.5">
      <c r="G5317" s="90"/>
      <c r="H5317" s="10"/>
      <c r="I5317" s="79"/>
      <c r="J5317" s="43"/>
      <c r="K5317" s="10"/>
      <c r="L5317" s="102"/>
      <c r="M5317" s="40"/>
      <c r="N5317" s="43"/>
      <c r="O5317" s="40"/>
      <c r="P5317" s="43"/>
      <c r="Q5317" s="43"/>
      <c r="R5317" s="10"/>
      <c r="S5317" s="10"/>
      <c r="T5317" s="10"/>
    </row>
    <row r="5318" spans="7:20" ht="33" customHeight="1" x14ac:dyDescent="0.5">
      <c r="G5318" s="90"/>
      <c r="H5318" s="10"/>
      <c r="I5318" s="79"/>
      <c r="J5318" s="43"/>
      <c r="K5318" s="10"/>
      <c r="L5318" s="102"/>
      <c r="M5318" s="40"/>
      <c r="N5318" s="43"/>
      <c r="O5318" s="40"/>
      <c r="P5318" s="43"/>
      <c r="Q5318" s="43"/>
      <c r="R5318" s="10"/>
      <c r="S5318" s="10"/>
      <c r="T5318" s="10"/>
    </row>
    <row r="5319" spans="7:20" ht="33" customHeight="1" x14ac:dyDescent="0.5">
      <c r="G5319" s="90"/>
      <c r="H5319" s="10"/>
      <c r="I5319" s="79"/>
      <c r="J5319" s="43"/>
      <c r="K5319" s="10"/>
      <c r="L5319" s="102"/>
      <c r="M5319" s="40"/>
      <c r="N5319" s="43"/>
      <c r="O5319" s="40"/>
      <c r="P5319" s="43"/>
      <c r="Q5319" s="43"/>
      <c r="R5319" s="10"/>
      <c r="S5319" s="10"/>
      <c r="T5319" s="10"/>
    </row>
    <row r="5320" spans="7:20" ht="33" customHeight="1" x14ac:dyDescent="0.5">
      <c r="G5320" s="90"/>
      <c r="H5320" s="10"/>
      <c r="I5320" s="79"/>
      <c r="J5320" s="43"/>
      <c r="K5320" s="10"/>
      <c r="L5320" s="102"/>
      <c r="M5320" s="40"/>
      <c r="N5320" s="43"/>
      <c r="O5320" s="40"/>
      <c r="P5320" s="43"/>
      <c r="Q5320" s="43"/>
      <c r="R5320" s="10"/>
      <c r="S5320" s="10"/>
      <c r="T5320" s="10"/>
    </row>
    <row r="5321" spans="7:20" ht="33" customHeight="1" x14ac:dyDescent="0.5">
      <c r="G5321" s="90"/>
      <c r="H5321" s="10"/>
      <c r="I5321" s="79"/>
      <c r="J5321" s="43"/>
      <c r="K5321" s="10"/>
      <c r="L5321" s="102"/>
      <c r="M5321" s="40"/>
      <c r="N5321" s="43"/>
      <c r="O5321" s="40"/>
      <c r="P5321" s="43"/>
      <c r="Q5321" s="43"/>
      <c r="R5321" s="10"/>
      <c r="S5321" s="10"/>
      <c r="T5321" s="10"/>
    </row>
    <row r="5322" spans="7:20" ht="33" customHeight="1" x14ac:dyDescent="0.5">
      <c r="G5322" s="90"/>
      <c r="H5322" s="10"/>
      <c r="I5322" s="79"/>
      <c r="J5322" s="43"/>
      <c r="K5322" s="10"/>
      <c r="L5322" s="102"/>
      <c r="M5322" s="40"/>
      <c r="N5322" s="43"/>
      <c r="O5322" s="40"/>
      <c r="P5322" s="43"/>
      <c r="Q5322" s="43"/>
      <c r="R5322" s="10"/>
      <c r="S5322" s="10"/>
      <c r="T5322" s="10"/>
    </row>
    <row r="5323" spans="7:20" ht="33" customHeight="1" x14ac:dyDescent="0.5">
      <c r="G5323" s="90"/>
      <c r="H5323" s="10"/>
      <c r="I5323" s="79"/>
      <c r="J5323" s="43"/>
      <c r="K5323" s="10"/>
      <c r="L5323" s="102"/>
      <c r="M5323" s="40"/>
      <c r="N5323" s="43"/>
      <c r="O5323" s="40"/>
      <c r="P5323" s="43"/>
      <c r="Q5323" s="43"/>
      <c r="R5323" s="10"/>
      <c r="S5323" s="10"/>
      <c r="T5323" s="10"/>
    </row>
    <row r="5324" spans="7:20" ht="33" customHeight="1" x14ac:dyDescent="0.5">
      <c r="G5324" s="90"/>
      <c r="H5324" s="10"/>
      <c r="I5324" s="79"/>
      <c r="J5324" s="43"/>
      <c r="K5324" s="10"/>
      <c r="L5324" s="102"/>
      <c r="M5324" s="40"/>
      <c r="N5324" s="43"/>
      <c r="O5324" s="40"/>
      <c r="P5324" s="43"/>
      <c r="Q5324" s="43"/>
      <c r="R5324" s="10"/>
      <c r="S5324" s="10"/>
      <c r="T5324" s="10"/>
    </row>
    <row r="5325" spans="7:20" ht="33" customHeight="1" x14ac:dyDescent="0.5">
      <c r="G5325" s="90"/>
      <c r="H5325" s="10"/>
      <c r="I5325" s="79"/>
      <c r="J5325" s="43"/>
      <c r="K5325" s="10"/>
      <c r="L5325" s="102"/>
      <c r="M5325" s="40"/>
      <c r="N5325" s="43"/>
      <c r="O5325" s="40"/>
      <c r="P5325" s="43"/>
      <c r="Q5325" s="43"/>
      <c r="R5325" s="10"/>
      <c r="S5325" s="10"/>
      <c r="T5325" s="10"/>
    </row>
    <row r="5326" spans="7:20" ht="33" customHeight="1" x14ac:dyDescent="0.5">
      <c r="G5326" s="90"/>
      <c r="H5326" s="10"/>
      <c r="I5326" s="79"/>
      <c r="J5326" s="43"/>
      <c r="K5326" s="10"/>
      <c r="L5326" s="102"/>
      <c r="M5326" s="40"/>
      <c r="N5326" s="43"/>
      <c r="O5326" s="40"/>
      <c r="P5326" s="43"/>
      <c r="Q5326" s="43"/>
      <c r="R5326" s="10"/>
      <c r="S5326" s="10"/>
      <c r="T5326" s="10"/>
    </row>
    <row r="5327" spans="7:20" ht="33" customHeight="1" x14ac:dyDescent="0.5">
      <c r="G5327" s="90"/>
      <c r="H5327" s="10"/>
      <c r="I5327" s="79"/>
      <c r="J5327" s="43"/>
      <c r="K5327" s="10"/>
      <c r="L5327" s="102"/>
      <c r="M5327" s="40"/>
      <c r="N5327" s="43"/>
      <c r="O5327" s="40"/>
      <c r="P5327" s="43"/>
      <c r="Q5327" s="43"/>
      <c r="R5327" s="10"/>
      <c r="S5327" s="10"/>
      <c r="T5327" s="10"/>
    </row>
    <row r="5328" spans="7:20" ht="33" customHeight="1" x14ac:dyDescent="0.5">
      <c r="G5328" s="90"/>
      <c r="H5328" s="10"/>
      <c r="I5328" s="79"/>
      <c r="J5328" s="43"/>
      <c r="K5328" s="10"/>
      <c r="L5328" s="102"/>
      <c r="M5328" s="40"/>
      <c r="N5328" s="43"/>
      <c r="O5328" s="40"/>
      <c r="P5328" s="43"/>
      <c r="Q5328" s="43"/>
      <c r="R5328" s="10"/>
      <c r="S5328" s="10"/>
      <c r="T5328" s="10"/>
    </row>
    <row r="5329" spans="7:20" ht="33" customHeight="1" x14ac:dyDescent="0.5">
      <c r="G5329" s="90"/>
      <c r="H5329" s="10"/>
      <c r="I5329" s="79"/>
      <c r="J5329" s="43"/>
      <c r="K5329" s="10"/>
      <c r="L5329" s="102"/>
      <c r="M5329" s="40"/>
      <c r="N5329" s="43"/>
      <c r="O5329" s="40"/>
      <c r="P5329" s="43"/>
      <c r="Q5329" s="43"/>
      <c r="R5329" s="10"/>
      <c r="S5329" s="10"/>
      <c r="T5329" s="10"/>
    </row>
    <row r="5330" spans="7:20" ht="33" customHeight="1" x14ac:dyDescent="0.5">
      <c r="G5330" s="90"/>
      <c r="H5330" s="10"/>
      <c r="I5330" s="79"/>
      <c r="J5330" s="43"/>
      <c r="K5330" s="10"/>
      <c r="L5330" s="102"/>
      <c r="M5330" s="40"/>
      <c r="N5330" s="43"/>
      <c r="O5330" s="40"/>
      <c r="P5330" s="43"/>
      <c r="Q5330" s="43"/>
      <c r="R5330" s="10"/>
      <c r="S5330" s="10"/>
      <c r="T5330" s="10"/>
    </row>
    <row r="5331" spans="7:20" ht="33" customHeight="1" x14ac:dyDescent="0.5">
      <c r="G5331" s="90"/>
      <c r="H5331" s="10"/>
      <c r="I5331" s="79"/>
      <c r="J5331" s="43"/>
      <c r="K5331" s="10"/>
      <c r="L5331" s="102"/>
      <c r="M5331" s="40"/>
      <c r="N5331" s="43"/>
      <c r="O5331" s="40"/>
      <c r="P5331" s="43"/>
      <c r="Q5331" s="43"/>
      <c r="R5331" s="10"/>
      <c r="S5331" s="10"/>
      <c r="T5331" s="10"/>
    </row>
    <row r="5332" spans="7:20" ht="33" customHeight="1" x14ac:dyDescent="0.5">
      <c r="G5332" s="90"/>
      <c r="H5332" s="10"/>
      <c r="I5332" s="79"/>
      <c r="J5332" s="43"/>
      <c r="K5332" s="10"/>
      <c r="L5332" s="102"/>
      <c r="M5332" s="40"/>
      <c r="N5332" s="43"/>
      <c r="O5332" s="40"/>
      <c r="P5332" s="43"/>
      <c r="Q5332" s="43"/>
      <c r="R5332" s="10"/>
      <c r="S5332" s="10"/>
      <c r="T5332" s="10"/>
    </row>
    <row r="5333" spans="7:20" ht="33" customHeight="1" x14ac:dyDescent="0.5">
      <c r="G5333" s="90"/>
      <c r="H5333" s="10"/>
      <c r="I5333" s="79"/>
      <c r="J5333" s="43"/>
      <c r="K5333" s="10"/>
      <c r="L5333" s="102"/>
      <c r="M5333" s="40"/>
      <c r="N5333" s="43"/>
      <c r="O5333" s="40"/>
      <c r="P5333" s="43"/>
      <c r="Q5333" s="43"/>
      <c r="R5333" s="10"/>
      <c r="S5333" s="10"/>
      <c r="T5333" s="10"/>
    </row>
    <row r="5334" spans="7:20" ht="33" customHeight="1" x14ac:dyDescent="0.5">
      <c r="G5334" s="90"/>
      <c r="H5334" s="10"/>
      <c r="I5334" s="79"/>
      <c r="J5334" s="43"/>
      <c r="K5334" s="10"/>
      <c r="L5334" s="102"/>
      <c r="M5334" s="40"/>
      <c r="N5334" s="43"/>
      <c r="O5334" s="40"/>
      <c r="P5334" s="43"/>
      <c r="Q5334" s="43"/>
      <c r="R5334" s="10"/>
      <c r="S5334" s="10"/>
      <c r="T5334" s="10"/>
    </row>
    <row r="5335" spans="7:20" ht="33" customHeight="1" x14ac:dyDescent="0.5">
      <c r="G5335" s="90"/>
      <c r="H5335" s="10"/>
      <c r="I5335" s="79"/>
      <c r="J5335" s="43"/>
      <c r="K5335" s="10"/>
      <c r="L5335" s="102"/>
      <c r="M5335" s="40"/>
      <c r="N5335" s="43"/>
      <c r="O5335" s="40"/>
      <c r="P5335" s="43"/>
      <c r="Q5335" s="43"/>
      <c r="R5335" s="10"/>
      <c r="S5335" s="10"/>
      <c r="T5335" s="10"/>
    </row>
    <row r="5336" spans="7:20" ht="33" customHeight="1" x14ac:dyDescent="0.5">
      <c r="G5336" s="90"/>
      <c r="H5336" s="10"/>
      <c r="I5336" s="79"/>
      <c r="J5336" s="43"/>
      <c r="K5336" s="10"/>
      <c r="L5336" s="102"/>
      <c r="M5336" s="40"/>
      <c r="N5336" s="43"/>
      <c r="O5336" s="40"/>
      <c r="P5336" s="43"/>
      <c r="Q5336" s="43"/>
      <c r="R5336" s="10"/>
      <c r="S5336" s="10"/>
      <c r="T5336" s="10"/>
    </row>
    <row r="5337" spans="7:20" ht="33" customHeight="1" x14ac:dyDescent="0.5">
      <c r="G5337" s="90"/>
      <c r="H5337" s="10"/>
      <c r="I5337" s="79"/>
      <c r="J5337" s="43"/>
      <c r="K5337" s="10"/>
      <c r="L5337" s="102"/>
      <c r="M5337" s="40"/>
      <c r="N5337" s="43"/>
      <c r="O5337" s="40"/>
      <c r="P5337" s="43"/>
      <c r="Q5337" s="43"/>
      <c r="R5337" s="10"/>
      <c r="S5337" s="10"/>
      <c r="T5337" s="10"/>
    </row>
    <row r="5338" spans="7:20" ht="33" customHeight="1" x14ac:dyDescent="0.5">
      <c r="G5338" s="90"/>
      <c r="H5338" s="10"/>
      <c r="I5338" s="79"/>
      <c r="J5338" s="43"/>
      <c r="K5338" s="10"/>
      <c r="L5338" s="102"/>
      <c r="M5338" s="40"/>
      <c r="N5338" s="43"/>
      <c r="O5338" s="40"/>
      <c r="P5338" s="43"/>
      <c r="Q5338" s="43"/>
      <c r="R5338" s="10"/>
      <c r="S5338" s="10"/>
      <c r="T5338" s="10"/>
    </row>
    <row r="5339" spans="7:20" ht="33" customHeight="1" x14ac:dyDescent="0.5">
      <c r="G5339" s="90"/>
      <c r="H5339" s="10"/>
      <c r="I5339" s="79"/>
      <c r="J5339" s="43"/>
      <c r="K5339" s="10"/>
      <c r="L5339" s="102"/>
      <c r="M5339" s="40"/>
      <c r="N5339" s="43"/>
      <c r="O5339" s="40"/>
      <c r="P5339" s="43"/>
      <c r="Q5339" s="43"/>
      <c r="R5339" s="10"/>
      <c r="S5339" s="10"/>
      <c r="T5339" s="10"/>
    </row>
    <row r="5340" spans="7:20" ht="33" customHeight="1" x14ac:dyDescent="0.5">
      <c r="G5340" s="90"/>
      <c r="H5340" s="10"/>
      <c r="I5340" s="79"/>
      <c r="J5340" s="43"/>
      <c r="K5340" s="10"/>
      <c r="L5340" s="102"/>
      <c r="M5340" s="40"/>
      <c r="N5340" s="43"/>
      <c r="O5340" s="40"/>
      <c r="P5340" s="43"/>
      <c r="Q5340" s="43"/>
      <c r="R5340" s="10"/>
      <c r="S5340" s="10"/>
      <c r="T5340" s="10"/>
    </row>
    <row r="5341" spans="7:20" ht="33" customHeight="1" x14ac:dyDescent="0.5">
      <c r="G5341" s="90"/>
      <c r="H5341" s="10"/>
      <c r="I5341" s="79"/>
      <c r="J5341" s="43"/>
      <c r="K5341" s="10"/>
      <c r="L5341" s="102"/>
      <c r="M5341" s="40"/>
      <c r="N5341" s="43"/>
      <c r="O5341" s="40"/>
      <c r="P5341" s="43"/>
      <c r="Q5341" s="43"/>
      <c r="R5341" s="10"/>
      <c r="S5341" s="10"/>
      <c r="T5341" s="10"/>
    </row>
    <row r="5342" spans="7:20" ht="33" customHeight="1" x14ac:dyDescent="0.5">
      <c r="G5342" s="90"/>
      <c r="H5342" s="10"/>
      <c r="I5342" s="79"/>
      <c r="J5342" s="43"/>
      <c r="K5342" s="10"/>
      <c r="L5342" s="102"/>
      <c r="M5342" s="40"/>
      <c r="N5342" s="43"/>
      <c r="O5342" s="40"/>
      <c r="P5342" s="43"/>
      <c r="Q5342" s="43"/>
      <c r="R5342" s="10"/>
      <c r="S5342" s="10"/>
      <c r="T5342" s="10"/>
    </row>
    <row r="5343" spans="7:20" ht="33" customHeight="1" x14ac:dyDescent="0.5">
      <c r="G5343" s="90"/>
      <c r="H5343" s="10"/>
      <c r="I5343" s="79"/>
      <c r="J5343" s="43"/>
      <c r="K5343" s="10"/>
      <c r="L5343" s="102"/>
      <c r="M5343" s="40"/>
      <c r="N5343" s="43"/>
      <c r="O5343" s="40"/>
      <c r="P5343" s="43"/>
      <c r="Q5343" s="43"/>
      <c r="R5343" s="10"/>
      <c r="S5343" s="10"/>
      <c r="T5343" s="10"/>
    </row>
    <row r="5344" spans="7:20" ht="33" customHeight="1" x14ac:dyDescent="0.5">
      <c r="G5344" s="90"/>
      <c r="H5344" s="10"/>
      <c r="I5344" s="79"/>
      <c r="J5344" s="43"/>
      <c r="K5344" s="10"/>
      <c r="L5344" s="102"/>
      <c r="M5344" s="40"/>
      <c r="N5344" s="43"/>
      <c r="O5344" s="40"/>
      <c r="P5344" s="43"/>
      <c r="Q5344" s="43"/>
      <c r="R5344" s="10"/>
      <c r="S5344" s="10"/>
      <c r="T5344" s="10"/>
    </row>
    <row r="5345" spans="7:20" ht="33" customHeight="1" x14ac:dyDescent="0.5">
      <c r="G5345" s="90"/>
      <c r="H5345" s="10"/>
      <c r="I5345" s="79"/>
      <c r="J5345" s="43"/>
      <c r="K5345" s="10"/>
      <c r="L5345" s="102"/>
      <c r="M5345" s="40"/>
      <c r="N5345" s="43"/>
      <c r="O5345" s="40"/>
      <c r="P5345" s="43"/>
      <c r="Q5345" s="43"/>
      <c r="R5345" s="10"/>
      <c r="S5345" s="10"/>
      <c r="T5345" s="10"/>
    </row>
    <row r="5346" spans="7:20" ht="33" customHeight="1" x14ac:dyDescent="0.5">
      <c r="G5346" s="90"/>
      <c r="H5346" s="10"/>
      <c r="I5346" s="79"/>
      <c r="J5346" s="43"/>
      <c r="K5346" s="10"/>
      <c r="L5346" s="102"/>
      <c r="M5346" s="40"/>
      <c r="N5346" s="43"/>
      <c r="O5346" s="40"/>
      <c r="P5346" s="43"/>
      <c r="Q5346" s="43"/>
      <c r="R5346" s="10"/>
      <c r="S5346" s="10"/>
      <c r="T5346" s="10"/>
    </row>
    <row r="5347" spans="7:20" ht="33" customHeight="1" x14ac:dyDescent="0.5">
      <c r="G5347" s="90"/>
      <c r="H5347" s="10"/>
      <c r="I5347" s="79"/>
      <c r="J5347" s="43"/>
      <c r="K5347" s="10"/>
      <c r="L5347" s="102"/>
      <c r="M5347" s="40"/>
      <c r="N5347" s="43"/>
      <c r="O5347" s="40"/>
      <c r="P5347" s="43"/>
      <c r="Q5347" s="43"/>
      <c r="R5347" s="10"/>
      <c r="S5347" s="10"/>
      <c r="T5347" s="10"/>
    </row>
    <row r="5348" spans="7:20" ht="33" customHeight="1" x14ac:dyDescent="0.5">
      <c r="G5348" s="90"/>
      <c r="H5348" s="10"/>
      <c r="I5348" s="79"/>
      <c r="J5348" s="43"/>
      <c r="K5348" s="10"/>
      <c r="L5348" s="102"/>
      <c r="M5348" s="40"/>
      <c r="N5348" s="43"/>
      <c r="O5348" s="40"/>
      <c r="P5348" s="43"/>
      <c r="Q5348" s="43"/>
      <c r="R5348" s="10"/>
      <c r="S5348" s="10"/>
      <c r="T5348" s="10"/>
    </row>
    <row r="5349" spans="7:20" ht="33" customHeight="1" x14ac:dyDescent="0.5">
      <c r="G5349" s="90"/>
      <c r="H5349" s="10"/>
      <c r="I5349" s="79"/>
      <c r="J5349" s="43"/>
      <c r="K5349" s="10"/>
      <c r="L5349" s="102"/>
      <c r="M5349" s="40"/>
      <c r="N5349" s="43"/>
      <c r="O5349" s="40"/>
      <c r="P5349" s="43"/>
      <c r="Q5349" s="43"/>
      <c r="R5349" s="10"/>
      <c r="S5349" s="10"/>
      <c r="T5349" s="10"/>
    </row>
    <row r="5350" spans="7:20" ht="33" customHeight="1" x14ac:dyDescent="0.5">
      <c r="G5350" s="90"/>
      <c r="H5350" s="10"/>
      <c r="I5350" s="79"/>
      <c r="J5350" s="43"/>
      <c r="K5350" s="10"/>
      <c r="L5350" s="102"/>
      <c r="M5350" s="40"/>
      <c r="N5350" s="43"/>
      <c r="O5350" s="40"/>
      <c r="P5350" s="43"/>
      <c r="Q5350" s="43"/>
      <c r="R5350" s="10"/>
      <c r="S5350" s="10"/>
      <c r="T5350" s="10"/>
    </row>
    <row r="5351" spans="7:20" ht="33" customHeight="1" x14ac:dyDescent="0.5">
      <c r="G5351" s="90"/>
      <c r="H5351" s="10"/>
      <c r="I5351" s="79"/>
      <c r="J5351" s="43"/>
      <c r="K5351" s="10"/>
      <c r="L5351" s="102"/>
      <c r="M5351" s="40"/>
      <c r="N5351" s="43"/>
      <c r="O5351" s="40"/>
      <c r="P5351" s="43"/>
      <c r="Q5351" s="43"/>
      <c r="R5351" s="10"/>
      <c r="S5351" s="10"/>
      <c r="T5351" s="10"/>
    </row>
    <row r="5352" spans="7:20" ht="33" customHeight="1" x14ac:dyDescent="0.5">
      <c r="G5352" s="90"/>
      <c r="H5352" s="10"/>
      <c r="I5352" s="79"/>
      <c r="J5352" s="43"/>
      <c r="K5352" s="10"/>
      <c r="L5352" s="102"/>
      <c r="M5352" s="40"/>
      <c r="N5352" s="43"/>
      <c r="O5352" s="40"/>
      <c r="P5352" s="43"/>
      <c r="Q5352" s="43"/>
      <c r="R5352" s="10"/>
      <c r="S5352" s="10"/>
      <c r="T5352" s="10"/>
    </row>
    <row r="5353" spans="7:20" ht="33" customHeight="1" x14ac:dyDescent="0.5">
      <c r="G5353" s="90"/>
      <c r="H5353" s="10"/>
      <c r="I5353" s="79"/>
      <c r="J5353" s="43"/>
      <c r="K5353" s="10"/>
      <c r="L5353" s="102"/>
      <c r="M5353" s="40"/>
      <c r="N5353" s="43"/>
      <c r="O5353" s="40"/>
      <c r="P5353" s="43"/>
      <c r="Q5353" s="43"/>
      <c r="R5353" s="10"/>
      <c r="S5353" s="10"/>
      <c r="T5353" s="10"/>
    </row>
    <row r="5354" spans="7:20" ht="33" customHeight="1" x14ac:dyDescent="0.5">
      <c r="G5354" s="90"/>
      <c r="H5354" s="10"/>
      <c r="I5354" s="79"/>
      <c r="J5354" s="43"/>
      <c r="K5354" s="10"/>
      <c r="L5354" s="102"/>
      <c r="M5354" s="40"/>
      <c r="N5354" s="43"/>
      <c r="O5354" s="40"/>
      <c r="P5354" s="43"/>
      <c r="Q5354" s="43"/>
      <c r="R5354" s="10"/>
      <c r="S5354" s="10"/>
      <c r="T5354" s="10"/>
    </row>
    <row r="5355" spans="7:20" ht="33" customHeight="1" x14ac:dyDescent="0.5">
      <c r="G5355" s="90"/>
      <c r="H5355" s="10"/>
      <c r="I5355" s="79"/>
      <c r="J5355" s="43"/>
      <c r="K5355" s="10"/>
      <c r="L5355" s="102"/>
      <c r="M5355" s="40"/>
      <c r="N5355" s="43"/>
      <c r="O5355" s="40"/>
      <c r="P5355" s="43"/>
      <c r="Q5355" s="43"/>
      <c r="R5355" s="10"/>
      <c r="S5355" s="10"/>
      <c r="T5355" s="10"/>
    </row>
    <row r="5356" spans="7:20" ht="33" customHeight="1" x14ac:dyDescent="0.5">
      <c r="G5356" s="90"/>
      <c r="H5356" s="10"/>
      <c r="I5356" s="79"/>
      <c r="J5356" s="43"/>
      <c r="K5356" s="10"/>
      <c r="L5356" s="102"/>
      <c r="M5356" s="40"/>
      <c r="N5356" s="43"/>
      <c r="O5356" s="40"/>
      <c r="P5356" s="43"/>
      <c r="Q5356" s="43"/>
      <c r="R5356" s="10"/>
      <c r="S5356" s="10"/>
      <c r="T5356" s="10"/>
    </row>
    <row r="5357" spans="7:20" ht="33" customHeight="1" x14ac:dyDescent="0.5">
      <c r="G5357" s="90"/>
      <c r="H5357" s="10"/>
      <c r="I5357" s="79"/>
      <c r="J5357" s="43"/>
      <c r="K5357" s="10"/>
      <c r="L5357" s="102"/>
      <c r="M5357" s="40"/>
      <c r="N5357" s="43"/>
      <c r="O5357" s="40"/>
      <c r="P5357" s="43"/>
      <c r="Q5357" s="43"/>
      <c r="R5357" s="10"/>
      <c r="S5357" s="10"/>
      <c r="T5357" s="10"/>
    </row>
    <row r="5358" spans="7:20" ht="33" customHeight="1" x14ac:dyDescent="0.5">
      <c r="G5358" s="90"/>
      <c r="H5358" s="10"/>
      <c r="I5358" s="79"/>
      <c r="J5358" s="43"/>
      <c r="K5358" s="10"/>
      <c r="L5358" s="102"/>
      <c r="M5358" s="40"/>
      <c r="N5358" s="43"/>
      <c r="O5358" s="40"/>
      <c r="P5358" s="43"/>
      <c r="Q5358" s="43"/>
      <c r="R5358" s="10"/>
      <c r="S5358" s="10"/>
      <c r="T5358" s="10"/>
    </row>
    <row r="5359" spans="7:20" ht="33" customHeight="1" x14ac:dyDescent="0.5">
      <c r="G5359" s="90"/>
      <c r="H5359" s="10"/>
      <c r="I5359" s="79"/>
      <c r="J5359" s="43"/>
      <c r="K5359" s="10"/>
      <c r="L5359" s="102"/>
      <c r="M5359" s="40"/>
      <c r="N5359" s="43"/>
      <c r="O5359" s="40"/>
      <c r="P5359" s="43"/>
      <c r="Q5359" s="43"/>
      <c r="R5359" s="10"/>
      <c r="S5359" s="10"/>
      <c r="T5359" s="10"/>
    </row>
    <row r="5360" spans="7:20" ht="33" customHeight="1" x14ac:dyDescent="0.5">
      <c r="G5360" s="90"/>
      <c r="H5360" s="10"/>
      <c r="I5360" s="79"/>
      <c r="J5360" s="43"/>
      <c r="K5360" s="10"/>
      <c r="L5360" s="102"/>
      <c r="M5360" s="40"/>
      <c r="N5360" s="43"/>
      <c r="O5360" s="40"/>
      <c r="P5360" s="43"/>
      <c r="Q5360" s="43"/>
      <c r="R5360" s="10"/>
      <c r="S5360" s="10"/>
      <c r="T5360" s="10"/>
    </row>
    <row r="5361" spans="7:20" ht="33" customHeight="1" x14ac:dyDescent="0.5">
      <c r="G5361" s="90"/>
      <c r="H5361" s="10"/>
      <c r="I5361" s="79"/>
      <c r="J5361" s="43"/>
      <c r="K5361" s="10"/>
      <c r="L5361" s="102"/>
      <c r="M5361" s="40"/>
      <c r="N5361" s="43"/>
      <c r="O5361" s="40"/>
      <c r="P5361" s="43"/>
      <c r="Q5361" s="43"/>
      <c r="R5361" s="10"/>
      <c r="S5361" s="10"/>
      <c r="T5361" s="10"/>
    </row>
    <row r="5362" spans="7:20" ht="33" customHeight="1" x14ac:dyDescent="0.5">
      <c r="G5362" s="90"/>
      <c r="H5362" s="10"/>
      <c r="I5362" s="79"/>
      <c r="J5362" s="43"/>
      <c r="K5362" s="10"/>
      <c r="L5362" s="102"/>
      <c r="M5362" s="40"/>
      <c r="N5362" s="43"/>
      <c r="O5362" s="40"/>
      <c r="P5362" s="43"/>
      <c r="Q5362" s="43"/>
      <c r="R5362" s="10"/>
      <c r="S5362" s="10"/>
      <c r="T5362" s="10"/>
    </row>
    <row r="5363" spans="7:20" ht="33" customHeight="1" x14ac:dyDescent="0.5">
      <c r="G5363" s="90"/>
      <c r="H5363" s="10"/>
      <c r="I5363" s="79"/>
      <c r="J5363" s="43"/>
      <c r="K5363" s="10"/>
      <c r="L5363" s="102"/>
      <c r="M5363" s="40"/>
      <c r="N5363" s="43"/>
      <c r="O5363" s="40"/>
      <c r="P5363" s="43"/>
      <c r="Q5363" s="43"/>
      <c r="R5363" s="10"/>
      <c r="S5363" s="10"/>
      <c r="T5363" s="10"/>
    </row>
    <row r="5364" spans="7:20" ht="33" customHeight="1" x14ac:dyDescent="0.5">
      <c r="G5364" s="90"/>
      <c r="H5364" s="10"/>
      <c r="I5364" s="79"/>
      <c r="J5364" s="43"/>
      <c r="K5364" s="10"/>
      <c r="L5364" s="102"/>
      <c r="M5364" s="40"/>
      <c r="N5364" s="43"/>
      <c r="O5364" s="40"/>
      <c r="P5364" s="43"/>
      <c r="Q5364" s="43"/>
      <c r="R5364" s="10"/>
      <c r="S5364" s="10"/>
      <c r="T5364" s="10"/>
    </row>
    <row r="5365" spans="7:20" ht="33" customHeight="1" x14ac:dyDescent="0.5">
      <c r="G5365" s="90"/>
      <c r="H5365" s="10"/>
      <c r="I5365" s="79"/>
      <c r="J5365" s="43"/>
      <c r="K5365" s="10"/>
      <c r="L5365" s="102"/>
      <c r="M5365" s="40"/>
      <c r="N5365" s="43"/>
      <c r="O5365" s="40"/>
      <c r="P5365" s="43"/>
      <c r="Q5365" s="43"/>
      <c r="R5365" s="10"/>
      <c r="S5365" s="10"/>
      <c r="T5365" s="10"/>
    </row>
    <row r="5366" spans="7:20" ht="33" customHeight="1" x14ac:dyDescent="0.5">
      <c r="G5366" s="90"/>
      <c r="H5366" s="10"/>
      <c r="I5366" s="79"/>
      <c r="J5366" s="43"/>
      <c r="K5366" s="10"/>
      <c r="L5366" s="102"/>
      <c r="M5366" s="40"/>
      <c r="N5366" s="43"/>
      <c r="O5366" s="40"/>
      <c r="P5366" s="43"/>
      <c r="Q5366" s="43"/>
      <c r="R5366" s="10"/>
      <c r="S5366" s="10"/>
      <c r="T5366" s="10"/>
    </row>
    <row r="5367" spans="7:20" ht="33" customHeight="1" x14ac:dyDescent="0.5">
      <c r="G5367" s="90"/>
      <c r="H5367" s="10"/>
      <c r="I5367" s="79"/>
      <c r="J5367" s="43"/>
      <c r="K5367" s="10"/>
      <c r="L5367" s="102"/>
      <c r="M5367" s="40"/>
      <c r="N5367" s="43"/>
      <c r="O5367" s="40"/>
      <c r="P5367" s="43"/>
      <c r="Q5367" s="43"/>
      <c r="R5367" s="10"/>
      <c r="S5367" s="10"/>
      <c r="T5367" s="10"/>
    </row>
    <row r="5368" spans="7:20" ht="33" customHeight="1" x14ac:dyDescent="0.5">
      <c r="G5368" s="90"/>
      <c r="H5368" s="10"/>
      <c r="I5368" s="79"/>
      <c r="J5368" s="43"/>
      <c r="K5368" s="10"/>
      <c r="L5368" s="102"/>
      <c r="M5368" s="40"/>
      <c r="N5368" s="43"/>
      <c r="O5368" s="40"/>
      <c r="P5368" s="43"/>
      <c r="Q5368" s="43"/>
      <c r="R5368" s="10"/>
      <c r="S5368" s="10"/>
      <c r="T5368" s="10"/>
    </row>
    <row r="5369" spans="7:20" ht="33" customHeight="1" x14ac:dyDescent="0.5">
      <c r="G5369" s="90"/>
      <c r="H5369" s="10"/>
      <c r="I5369" s="79"/>
      <c r="J5369" s="43"/>
      <c r="K5369" s="10"/>
      <c r="L5369" s="102"/>
      <c r="M5369" s="40"/>
      <c r="N5369" s="43"/>
      <c r="O5369" s="40"/>
      <c r="P5369" s="43"/>
      <c r="Q5369" s="43"/>
      <c r="R5369" s="10"/>
      <c r="S5369" s="10"/>
      <c r="T5369" s="10"/>
    </row>
    <row r="5370" spans="7:20" ht="33" customHeight="1" x14ac:dyDescent="0.5">
      <c r="G5370" s="90"/>
      <c r="H5370" s="10"/>
      <c r="I5370" s="79"/>
      <c r="J5370" s="43"/>
      <c r="K5370" s="10"/>
      <c r="L5370" s="102"/>
      <c r="M5370" s="40"/>
      <c r="N5370" s="43"/>
      <c r="O5370" s="40"/>
      <c r="P5370" s="43"/>
      <c r="Q5370" s="43"/>
      <c r="R5370" s="10"/>
      <c r="S5370" s="10"/>
      <c r="T5370" s="10"/>
    </row>
    <row r="5371" spans="7:20" ht="33" customHeight="1" x14ac:dyDescent="0.5">
      <c r="G5371" s="90"/>
      <c r="H5371" s="10"/>
      <c r="I5371" s="79"/>
      <c r="J5371" s="43"/>
      <c r="K5371" s="10"/>
      <c r="L5371" s="102"/>
      <c r="M5371" s="40"/>
      <c r="N5371" s="43"/>
      <c r="O5371" s="40"/>
      <c r="P5371" s="43"/>
      <c r="Q5371" s="43"/>
      <c r="R5371" s="10"/>
      <c r="S5371" s="10"/>
      <c r="T5371" s="10"/>
    </row>
    <row r="5372" spans="7:20" ht="33" customHeight="1" x14ac:dyDescent="0.5">
      <c r="G5372" s="90"/>
      <c r="H5372" s="10"/>
      <c r="I5372" s="79"/>
      <c r="J5372" s="43"/>
      <c r="K5372" s="10"/>
      <c r="L5372" s="102"/>
      <c r="M5372" s="40"/>
      <c r="N5372" s="43"/>
      <c r="O5372" s="40"/>
      <c r="P5372" s="43"/>
      <c r="Q5372" s="43"/>
      <c r="R5372" s="10"/>
      <c r="S5372" s="10"/>
      <c r="T5372" s="10"/>
    </row>
    <row r="5373" spans="7:20" ht="33" customHeight="1" x14ac:dyDescent="0.5">
      <c r="G5373" s="90"/>
      <c r="H5373" s="10"/>
      <c r="I5373" s="79"/>
      <c r="J5373" s="43"/>
      <c r="K5373" s="10"/>
      <c r="L5373" s="102"/>
      <c r="M5373" s="40"/>
      <c r="N5373" s="43"/>
      <c r="O5373" s="40"/>
      <c r="P5373" s="43"/>
      <c r="Q5373" s="43"/>
      <c r="R5373" s="10"/>
      <c r="S5373" s="10"/>
      <c r="T5373" s="10"/>
    </row>
    <row r="5374" spans="7:20" ht="33" customHeight="1" x14ac:dyDescent="0.5">
      <c r="G5374" s="90"/>
      <c r="H5374" s="10"/>
      <c r="I5374" s="79"/>
      <c r="J5374" s="43"/>
      <c r="K5374" s="10"/>
      <c r="L5374" s="102"/>
      <c r="M5374" s="40"/>
      <c r="N5374" s="43"/>
      <c r="O5374" s="40"/>
      <c r="P5374" s="43"/>
      <c r="Q5374" s="43"/>
      <c r="R5374" s="10"/>
      <c r="S5374" s="10"/>
      <c r="T5374" s="10"/>
    </row>
    <row r="5375" spans="7:20" ht="33" customHeight="1" x14ac:dyDescent="0.5">
      <c r="G5375" s="90"/>
      <c r="H5375" s="10"/>
      <c r="I5375" s="79"/>
      <c r="J5375" s="43"/>
      <c r="K5375" s="10"/>
      <c r="L5375" s="102"/>
      <c r="M5375" s="40"/>
      <c r="N5375" s="43"/>
      <c r="O5375" s="40"/>
      <c r="P5375" s="43"/>
      <c r="Q5375" s="43"/>
      <c r="R5375" s="10"/>
      <c r="S5375" s="10"/>
      <c r="T5375" s="10"/>
    </row>
    <row r="5376" spans="7:20" ht="33" customHeight="1" x14ac:dyDescent="0.5">
      <c r="G5376" s="90"/>
      <c r="H5376" s="10"/>
      <c r="I5376" s="79"/>
      <c r="J5376" s="43"/>
      <c r="K5376" s="10"/>
      <c r="L5376" s="102"/>
      <c r="M5376" s="40"/>
      <c r="N5376" s="43"/>
      <c r="O5376" s="40"/>
      <c r="P5376" s="43"/>
      <c r="Q5376" s="43"/>
      <c r="R5376" s="10"/>
      <c r="S5376" s="10"/>
      <c r="T5376" s="10"/>
    </row>
    <row r="5377" spans="7:20" ht="33" customHeight="1" x14ac:dyDescent="0.5">
      <c r="G5377" s="90"/>
      <c r="H5377" s="10"/>
      <c r="I5377" s="79"/>
      <c r="J5377" s="43"/>
      <c r="K5377" s="10"/>
      <c r="L5377" s="102"/>
      <c r="M5377" s="40"/>
      <c r="N5377" s="43"/>
      <c r="O5377" s="40"/>
      <c r="P5377" s="43"/>
      <c r="Q5377" s="43"/>
      <c r="R5377" s="10"/>
      <c r="S5377" s="10"/>
      <c r="T5377" s="10"/>
    </row>
    <row r="5378" spans="7:20" ht="33" customHeight="1" x14ac:dyDescent="0.5">
      <c r="G5378" s="90"/>
      <c r="H5378" s="10"/>
      <c r="I5378" s="79"/>
      <c r="J5378" s="43"/>
      <c r="K5378" s="10"/>
      <c r="L5378" s="102"/>
      <c r="M5378" s="40"/>
      <c r="N5378" s="43"/>
      <c r="O5378" s="40"/>
      <c r="P5378" s="43"/>
      <c r="Q5378" s="43"/>
      <c r="R5378" s="10"/>
      <c r="S5378" s="10"/>
      <c r="T5378" s="10"/>
    </row>
    <row r="5379" spans="7:20" ht="33" customHeight="1" x14ac:dyDescent="0.5">
      <c r="G5379" s="90"/>
      <c r="H5379" s="10"/>
      <c r="I5379" s="79"/>
      <c r="J5379" s="43"/>
      <c r="K5379" s="10"/>
      <c r="L5379" s="102"/>
      <c r="M5379" s="40"/>
      <c r="N5379" s="43"/>
      <c r="O5379" s="40"/>
      <c r="P5379" s="43"/>
      <c r="Q5379" s="43"/>
      <c r="R5379" s="10"/>
      <c r="S5379" s="10"/>
      <c r="T5379" s="10"/>
    </row>
    <row r="5380" spans="7:20" ht="33" customHeight="1" x14ac:dyDescent="0.5">
      <c r="G5380" s="90"/>
      <c r="H5380" s="10"/>
      <c r="I5380" s="79"/>
      <c r="J5380" s="43"/>
      <c r="K5380" s="10"/>
      <c r="L5380" s="102"/>
      <c r="M5380" s="40"/>
      <c r="N5380" s="43"/>
      <c r="O5380" s="40"/>
      <c r="P5380" s="43"/>
      <c r="Q5380" s="43"/>
      <c r="R5380" s="10"/>
      <c r="S5380" s="10"/>
      <c r="T5380" s="10"/>
    </row>
    <row r="5381" spans="7:20" ht="33" customHeight="1" x14ac:dyDescent="0.5">
      <c r="G5381" s="90"/>
      <c r="H5381" s="10"/>
      <c r="I5381" s="79"/>
      <c r="J5381" s="43"/>
      <c r="K5381" s="10"/>
      <c r="L5381" s="102"/>
      <c r="M5381" s="40"/>
      <c r="N5381" s="43"/>
      <c r="O5381" s="40"/>
      <c r="P5381" s="43"/>
      <c r="Q5381" s="43"/>
      <c r="R5381" s="10"/>
      <c r="S5381" s="10"/>
      <c r="T5381" s="10"/>
    </row>
    <row r="5382" spans="7:20" ht="33" customHeight="1" x14ac:dyDescent="0.5">
      <c r="G5382" s="90"/>
      <c r="H5382" s="10"/>
      <c r="I5382" s="79"/>
      <c r="J5382" s="43"/>
      <c r="K5382" s="10"/>
      <c r="L5382" s="102"/>
      <c r="M5382" s="40"/>
      <c r="N5382" s="43"/>
      <c r="O5382" s="40"/>
      <c r="P5382" s="43"/>
      <c r="Q5382" s="43"/>
      <c r="R5382" s="10"/>
      <c r="S5382" s="10"/>
      <c r="T5382" s="10"/>
    </row>
    <row r="5383" spans="7:20" ht="33" customHeight="1" x14ac:dyDescent="0.5">
      <c r="G5383" s="90"/>
      <c r="H5383" s="10"/>
      <c r="I5383" s="79"/>
      <c r="J5383" s="43"/>
      <c r="K5383" s="10"/>
      <c r="L5383" s="102"/>
      <c r="M5383" s="40"/>
      <c r="N5383" s="43"/>
      <c r="O5383" s="40"/>
      <c r="P5383" s="43"/>
      <c r="Q5383" s="43"/>
      <c r="R5383" s="10"/>
      <c r="S5383" s="10"/>
      <c r="T5383" s="10"/>
    </row>
    <row r="5384" spans="7:20" ht="33" customHeight="1" x14ac:dyDescent="0.5">
      <c r="G5384" s="90"/>
      <c r="H5384" s="10"/>
      <c r="I5384" s="79"/>
      <c r="J5384" s="43"/>
      <c r="K5384" s="10"/>
      <c r="L5384" s="102"/>
      <c r="M5384" s="40"/>
      <c r="N5384" s="43"/>
      <c r="O5384" s="40"/>
      <c r="P5384" s="43"/>
      <c r="Q5384" s="43"/>
      <c r="R5384" s="10"/>
      <c r="S5384" s="10"/>
      <c r="T5384" s="10"/>
    </row>
    <row r="5385" spans="7:20" ht="33" customHeight="1" x14ac:dyDescent="0.5">
      <c r="G5385" s="90"/>
      <c r="H5385" s="10"/>
      <c r="I5385" s="79"/>
      <c r="J5385" s="43"/>
      <c r="K5385" s="10"/>
      <c r="L5385" s="102"/>
      <c r="M5385" s="40"/>
      <c r="N5385" s="43"/>
      <c r="O5385" s="40"/>
      <c r="P5385" s="43"/>
      <c r="Q5385" s="43"/>
      <c r="R5385" s="10"/>
      <c r="S5385" s="10"/>
      <c r="T5385" s="10"/>
    </row>
    <row r="5386" spans="7:20" ht="33" customHeight="1" x14ac:dyDescent="0.5">
      <c r="G5386" s="90"/>
      <c r="H5386" s="10"/>
      <c r="I5386" s="79"/>
      <c r="J5386" s="43"/>
      <c r="K5386" s="10"/>
      <c r="L5386" s="102"/>
      <c r="M5386" s="40"/>
      <c r="N5386" s="43"/>
      <c r="O5386" s="40"/>
      <c r="P5386" s="43"/>
      <c r="Q5386" s="43"/>
      <c r="R5386" s="10"/>
      <c r="S5386" s="10"/>
      <c r="T5386" s="10"/>
    </row>
    <row r="5387" spans="7:20" ht="33" customHeight="1" x14ac:dyDescent="0.5">
      <c r="G5387" s="90"/>
      <c r="H5387" s="10"/>
      <c r="I5387" s="79"/>
      <c r="J5387" s="43"/>
      <c r="K5387" s="10"/>
      <c r="L5387" s="102"/>
      <c r="M5387" s="40"/>
      <c r="N5387" s="43"/>
      <c r="O5387" s="40"/>
      <c r="P5387" s="43"/>
      <c r="Q5387" s="43"/>
      <c r="R5387" s="10"/>
      <c r="S5387" s="10"/>
      <c r="T5387" s="10"/>
    </row>
    <row r="5388" spans="7:20" ht="33" customHeight="1" x14ac:dyDescent="0.5">
      <c r="G5388" s="90"/>
      <c r="H5388" s="10"/>
      <c r="I5388" s="79"/>
      <c r="J5388" s="43"/>
      <c r="K5388" s="10"/>
      <c r="L5388" s="102"/>
      <c r="M5388" s="40"/>
      <c r="N5388" s="43"/>
      <c r="O5388" s="40"/>
      <c r="P5388" s="43"/>
      <c r="Q5388" s="43"/>
      <c r="R5388" s="10"/>
      <c r="S5388" s="10"/>
      <c r="T5388" s="10"/>
    </row>
    <row r="5389" spans="7:20" ht="33" customHeight="1" x14ac:dyDescent="0.5">
      <c r="G5389" s="90"/>
      <c r="H5389" s="10"/>
      <c r="I5389" s="79"/>
      <c r="J5389" s="43"/>
      <c r="K5389" s="10"/>
      <c r="L5389" s="102"/>
      <c r="M5389" s="40"/>
      <c r="N5389" s="43"/>
      <c r="O5389" s="40"/>
      <c r="P5389" s="43"/>
      <c r="Q5389" s="43"/>
      <c r="R5389" s="10"/>
      <c r="S5389" s="10"/>
      <c r="T5389" s="10"/>
    </row>
    <row r="5390" spans="7:20" ht="33" customHeight="1" x14ac:dyDescent="0.5">
      <c r="G5390" s="90"/>
      <c r="H5390" s="10"/>
      <c r="I5390" s="79"/>
      <c r="J5390" s="43"/>
      <c r="K5390" s="10"/>
      <c r="L5390" s="102"/>
      <c r="M5390" s="40"/>
      <c r="N5390" s="43"/>
      <c r="O5390" s="40"/>
      <c r="P5390" s="43"/>
      <c r="Q5390" s="43"/>
      <c r="R5390" s="10"/>
      <c r="S5390" s="10"/>
      <c r="T5390" s="10"/>
    </row>
    <row r="5391" spans="7:20" ht="33" customHeight="1" x14ac:dyDescent="0.5">
      <c r="G5391" s="90"/>
      <c r="H5391" s="10"/>
      <c r="I5391" s="79"/>
      <c r="J5391" s="43"/>
      <c r="K5391" s="10"/>
      <c r="L5391" s="102"/>
      <c r="M5391" s="40"/>
      <c r="N5391" s="43"/>
      <c r="O5391" s="40"/>
      <c r="P5391" s="43"/>
      <c r="Q5391" s="43"/>
      <c r="R5391" s="10"/>
      <c r="S5391" s="10"/>
      <c r="T5391" s="10"/>
    </row>
    <row r="5392" spans="7:20" ht="33" customHeight="1" x14ac:dyDescent="0.5">
      <c r="G5392" s="90"/>
      <c r="H5392" s="10"/>
      <c r="I5392" s="79"/>
      <c r="J5392" s="43"/>
      <c r="K5392" s="10"/>
      <c r="L5392" s="102"/>
      <c r="M5392" s="40"/>
      <c r="N5392" s="43"/>
      <c r="O5392" s="40"/>
      <c r="P5392" s="43"/>
      <c r="Q5392" s="43"/>
      <c r="R5392" s="10"/>
      <c r="S5392" s="10"/>
      <c r="T5392" s="10"/>
    </row>
    <row r="5393" spans="7:20" ht="33" customHeight="1" x14ac:dyDescent="0.5">
      <c r="G5393" s="90"/>
      <c r="H5393" s="10"/>
      <c r="I5393" s="79"/>
      <c r="J5393" s="43"/>
      <c r="K5393" s="10"/>
      <c r="L5393" s="102"/>
      <c r="M5393" s="40"/>
      <c r="N5393" s="43"/>
      <c r="O5393" s="40"/>
      <c r="P5393" s="43"/>
      <c r="Q5393" s="43"/>
      <c r="R5393" s="10"/>
      <c r="S5393" s="10"/>
      <c r="T5393" s="10"/>
    </row>
    <row r="5394" spans="7:20" ht="33" customHeight="1" x14ac:dyDescent="0.5">
      <c r="G5394" s="90"/>
      <c r="H5394" s="10"/>
      <c r="I5394" s="79"/>
      <c r="J5394" s="43"/>
      <c r="K5394" s="10"/>
      <c r="L5394" s="102"/>
      <c r="M5394" s="40"/>
      <c r="N5394" s="43"/>
      <c r="O5394" s="40"/>
      <c r="P5394" s="43"/>
      <c r="Q5394" s="43"/>
      <c r="R5394" s="10"/>
      <c r="S5394" s="10"/>
      <c r="T5394" s="10"/>
    </row>
    <row r="5395" spans="7:20" ht="33" customHeight="1" x14ac:dyDescent="0.5">
      <c r="G5395" s="90"/>
      <c r="H5395" s="10"/>
      <c r="I5395" s="79"/>
      <c r="J5395" s="43"/>
      <c r="K5395" s="10"/>
      <c r="L5395" s="102"/>
      <c r="M5395" s="40"/>
      <c r="N5395" s="43"/>
      <c r="O5395" s="40"/>
      <c r="P5395" s="43"/>
      <c r="Q5395" s="43"/>
      <c r="R5395" s="10"/>
      <c r="S5395" s="10"/>
      <c r="T5395" s="10"/>
    </row>
    <row r="5396" spans="7:20" ht="33" customHeight="1" x14ac:dyDescent="0.5">
      <c r="G5396" s="90"/>
      <c r="H5396" s="10"/>
      <c r="I5396" s="79"/>
      <c r="J5396" s="43"/>
      <c r="K5396" s="10"/>
      <c r="L5396" s="102"/>
      <c r="M5396" s="40"/>
      <c r="N5396" s="43"/>
      <c r="O5396" s="40"/>
      <c r="P5396" s="43"/>
      <c r="Q5396" s="43"/>
      <c r="R5396" s="10"/>
      <c r="S5396" s="10"/>
      <c r="T5396" s="10"/>
    </row>
    <row r="5397" spans="7:20" ht="33" customHeight="1" x14ac:dyDescent="0.5">
      <c r="G5397" s="90"/>
      <c r="H5397" s="10"/>
      <c r="I5397" s="79"/>
      <c r="J5397" s="43"/>
      <c r="K5397" s="10"/>
      <c r="L5397" s="102"/>
      <c r="M5397" s="40"/>
      <c r="N5397" s="43"/>
      <c r="O5397" s="40"/>
      <c r="P5397" s="43"/>
      <c r="Q5397" s="43"/>
      <c r="R5397" s="10"/>
      <c r="S5397" s="10"/>
      <c r="T5397" s="10"/>
    </row>
    <row r="5398" spans="7:20" ht="33" customHeight="1" x14ac:dyDescent="0.5">
      <c r="G5398" s="90"/>
      <c r="H5398" s="10"/>
      <c r="I5398" s="79"/>
      <c r="J5398" s="43"/>
      <c r="K5398" s="10"/>
      <c r="L5398" s="102"/>
      <c r="M5398" s="40"/>
      <c r="N5398" s="43"/>
      <c r="O5398" s="40"/>
      <c r="P5398" s="43"/>
      <c r="Q5398" s="43"/>
      <c r="R5398" s="10"/>
      <c r="S5398" s="10"/>
      <c r="T5398" s="10"/>
    </row>
    <row r="5399" spans="7:20" ht="33" customHeight="1" x14ac:dyDescent="0.5">
      <c r="G5399" s="90"/>
      <c r="H5399" s="10"/>
      <c r="I5399" s="79"/>
      <c r="J5399" s="43"/>
      <c r="K5399" s="10"/>
      <c r="L5399" s="102"/>
      <c r="M5399" s="40"/>
      <c r="N5399" s="43"/>
      <c r="O5399" s="40"/>
      <c r="P5399" s="43"/>
      <c r="Q5399" s="43"/>
      <c r="R5399" s="10"/>
      <c r="S5399" s="10"/>
      <c r="T5399" s="10"/>
    </row>
    <row r="5400" spans="7:20" ht="33" customHeight="1" x14ac:dyDescent="0.5">
      <c r="G5400" s="90"/>
      <c r="H5400" s="10"/>
      <c r="I5400" s="79"/>
      <c r="J5400" s="43"/>
      <c r="K5400" s="10"/>
      <c r="L5400" s="102"/>
      <c r="M5400" s="40"/>
      <c r="N5400" s="43"/>
      <c r="O5400" s="40"/>
      <c r="P5400" s="43"/>
      <c r="Q5400" s="43"/>
      <c r="R5400" s="10"/>
      <c r="S5400" s="10"/>
      <c r="T5400" s="10"/>
    </row>
    <row r="5401" spans="7:20" ht="33" customHeight="1" x14ac:dyDescent="0.5">
      <c r="G5401" s="90"/>
      <c r="H5401" s="10"/>
      <c r="I5401" s="79"/>
      <c r="J5401" s="43"/>
      <c r="K5401" s="10"/>
      <c r="L5401" s="102"/>
      <c r="M5401" s="40"/>
      <c r="N5401" s="43"/>
      <c r="O5401" s="40"/>
      <c r="P5401" s="43"/>
      <c r="Q5401" s="43"/>
      <c r="R5401" s="10"/>
      <c r="S5401" s="10"/>
      <c r="T5401" s="10"/>
    </row>
    <row r="5402" spans="7:20" ht="33" customHeight="1" x14ac:dyDescent="0.5">
      <c r="G5402" s="90"/>
      <c r="H5402" s="10"/>
      <c r="I5402" s="79"/>
      <c r="J5402" s="43"/>
      <c r="K5402" s="10"/>
      <c r="L5402" s="102"/>
      <c r="M5402" s="40"/>
      <c r="N5402" s="43"/>
      <c r="O5402" s="40"/>
      <c r="P5402" s="43"/>
      <c r="Q5402" s="43"/>
      <c r="R5402" s="10"/>
      <c r="S5402" s="10"/>
      <c r="T5402" s="10"/>
    </row>
    <row r="5403" spans="7:20" ht="33" customHeight="1" x14ac:dyDescent="0.5">
      <c r="G5403" s="90"/>
      <c r="H5403" s="10"/>
      <c r="I5403" s="79"/>
      <c r="J5403" s="43"/>
      <c r="K5403" s="10"/>
      <c r="L5403" s="102"/>
      <c r="M5403" s="40"/>
      <c r="N5403" s="43"/>
      <c r="O5403" s="40"/>
      <c r="P5403" s="43"/>
      <c r="Q5403" s="43"/>
      <c r="R5403" s="10"/>
      <c r="S5403" s="10"/>
      <c r="T5403" s="10"/>
    </row>
    <row r="5404" spans="7:20" ht="33" customHeight="1" x14ac:dyDescent="0.5">
      <c r="G5404" s="90"/>
      <c r="H5404" s="10"/>
      <c r="I5404" s="79"/>
      <c r="J5404" s="43"/>
      <c r="K5404" s="10"/>
      <c r="L5404" s="102"/>
      <c r="M5404" s="40"/>
      <c r="N5404" s="43"/>
      <c r="O5404" s="40"/>
      <c r="P5404" s="43"/>
      <c r="Q5404" s="43"/>
      <c r="R5404" s="10"/>
      <c r="S5404" s="10"/>
      <c r="T5404" s="10"/>
    </row>
    <row r="5405" spans="7:20" ht="33" customHeight="1" x14ac:dyDescent="0.5">
      <c r="G5405" s="90"/>
      <c r="H5405" s="10"/>
      <c r="I5405" s="79"/>
      <c r="J5405" s="43"/>
      <c r="K5405" s="10"/>
      <c r="L5405" s="102"/>
      <c r="M5405" s="40"/>
      <c r="N5405" s="43"/>
      <c r="O5405" s="40"/>
      <c r="P5405" s="43"/>
      <c r="Q5405" s="43"/>
      <c r="R5405" s="10"/>
      <c r="S5405" s="10"/>
      <c r="T5405" s="10"/>
    </row>
    <row r="5406" spans="7:20" ht="33" customHeight="1" x14ac:dyDescent="0.5">
      <c r="G5406" s="90"/>
      <c r="H5406" s="10"/>
      <c r="I5406" s="79"/>
      <c r="J5406" s="43"/>
      <c r="K5406" s="10"/>
      <c r="L5406" s="102"/>
      <c r="M5406" s="40"/>
      <c r="N5406" s="43"/>
      <c r="O5406" s="40"/>
      <c r="P5406" s="43"/>
      <c r="Q5406" s="43"/>
      <c r="R5406" s="10"/>
      <c r="S5406" s="10"/>
      <c r="T5406" s="10"/>
    </row>
    <row r="5407" spans="7:20" ht="33" customHeight="1" x14ac:dyDescent="0.5">
      <c r="G5407" s="90"/>
      <c r="H5407" s="10"/>
      <c r="I5407" s="79"/>
      <c r="J5407" s="43"/>
      <c r="K5407" s="10"/>
      <c r="L5407" s="102"/>
      <c r="M5407" s="40"/>
      <c r="N5407" s="43"/>
      <c r="O5407" s="40"/>
      <c r="P5407" s="43"/>
      <c r="Q5407" s="43"/>
      <c r="R5407" s="10"/>
      <c r="S5407" s="10"/>
      <c r="T5407" s="10"/>
    </row>
    <row r="5408" spans="7:20" ht="33" customHeight="1" x14ac:dyDescent="0.5">
      <c r="G5408" s="90"/>
      <c r="H5408" s="10"/>
      <c r="I5408" s="79"/>
      <c r="J5408" s="43"/>
      <c r="K5408" s="10"/>
      <c r="L5408" s="102"/>
      <c r="M5408" s="40"/>
      <c r="N5408" s="43"/>
      <c r="O5408" s="40"/>
      <c r="P5408" s="43"/>
      <c r="Q5408" s="43"/>
      <c r="R5408" s="10"/>
      <c r="S5408" s="10"/>
      <c r="T5408" s="10"/>
    </row>
    <row r="5409" spans="7:20" ht="33" customHeight="1" x14ac:dyDescent="0.5">
      <c r="G5409" s="90"/>
      <c r="H5409" s="10"/>
      <c r="I5409" s="79"/>
      <c r="J5409" s="43"/>
      <c r="K5409" s="10"/>
      <c r="L5409" s="102"/>
      <c r="M5409" s="40"/>
      <c r="N5409" s="43"/>
      <c r="O5409" s="40"/>
      <c r="P5409" s="43"/>
      <c r="Q5409" s="43"/>
      <c r="R5409" s="10"/>
      <c r="S5409" s="10"/>
      <c r="T5409" s="10"/>
    </row>
    <row r="5410" spans="7:20" ht="33" customHeight="1" x14ac:dyDescent="0.5">
      <c r="G5410" s="90"/>
      <c r="H5410" s="10"/>
      <c r="I5410" s="79"/>
      <c r="J5410" s="43"/>
      <c r="K5410" s="10"/>
      <c r="L5410" s="102"/>
      <c r="M5410" s="40"/>
      <c r="N5410" s="43"/>
      <c r="O5410" s="40"/>
      <c r="P5410" s="43"/>
      <c r="Q5410" s="43"/>
      <c r="R5410" s="10"/>
      <c r="S5410" s="10"/>
      <c r="T5410" s="10"/>
    </row>
    <row r="5411" spans="7:20" ht="33" customHeight="1" x14ac:dyDescent="0.5">
      <c r="G5411" s="90"/>
      <c r="H5411" s="10"/>
      <c r="I5411" s="79"/>
      <c r="J5411" s="43"/>
      <c r="K5411" s="10"/>
      <c r="L5411" s="102"/>
      <c r="M5411" s="40"/>
      <c r="N5411" s="43"/>
      <c r="O5411" s="40"/>
      <c r="P5411" s="43"/>
      <c r="Q5411" s="43"/>
      <c r="R5411" s="10"/>
      <c r="S5411" s="10"/>
      <c r="T5411" s="10"/>
    </row>
    <row r="5412" spans="7:20" ht="33" customHeight="1" x14ac:dyDescent="0.5">
      <c r="G5412" s="90"/>
      <c r="H5412" s="10"/>
      <c r="I5412" s="79"/>
      <c r="J5412" s="43"/>
      <c r="K5412" s="10"/>
      <c r="L5412" s="102"/>
      <c r="M5412" s="40"/>
      <c r="N5412" s="43"/>
      <c r="O5412" s="40"/>
      <c r="P5412" s="43"/>
      <c r="Q5412" s="43"/>
      <c r="R5412" s="10"/>
      <c r="S5412" s="10"/>
      <c r="T5412" s="10"/>
    </row>
    <row r="5413" spans="7:20" ht="33" customHeight="1" x14ac:dyDescent="0.5">
      <c r="G5413" s="90"/>
      <c r="H5413" s="10"/>
      <c r="I5413" s="79"/>
      <c r="J5413" s="43"/>
      <c r="K5413" s="10"/>
      <c r="L5413" s="102"/>
      <c r="M5413" s="40"/>
      <c r="N5413" s="43"/>
      <c r="O5413" s="40"/>
      <c r="P5413" s="43"/>
      <c r="Q5413" s="43"/>
      <c r="R5413" s="10"/>
      <c r="S5413" s="10"/>
      <c r="T5413" s="10"/>
    </row>
    <row r="5414" spans="7:20" ht="33" customHeight="1" x14ac:dyDescent="0.5">
      <c r="G5414" s="90"/>
      <c r="H5414" s="10"/>
      <c r="I5414" s="79"/>
      <c r="J5414" s="43"/>
      <c r="K5414" s="10"/>
      <c r="L5414" s="102"/>
      <c r="M5414" s="40"/>
      <c r="N5414" s="43"/>
      <c r="O5414" s="40"/>
      <c r="P5414" s="43"/>
      <c r="Q5414" s="43"/>
      <c r="R5414" s="10"/>
      <c r="S5414" s="10"/>
      <c r="T5414" s="10"/>
    </row>
    <row r="5415" spans="7:20" ht="33" customHeight="1" x14ac:dyDescent="0.5">
      <c r="G5415" s="90"/>
      <c r="H5415" s="10"/>
      <c r="I5415" s="79"/>
      <c r="J5415" s="43"/>
      <c r="K5415" s="10"/>
      <c r="L5415" s="102"/>
      <c r="M5415" s="40"/>
      <c r="N5415" s="43"/>
      <c r="O5415" s="40"/>
      <c r="P5415" s="43"/>
      <c r="Q5415" s="43"/>
      <c r="R5415" s="10"/>
      <c r="S5415" s="10"/>
      <c r="T5415" s="10"/>
    </row>
    <row r="5416" spans="7:20" ht="33" customHeight="1" x14ac:dyDescent="0.5">
      <c r="G5416" s="90"/>
      <c r="H5416" s="10"/>
      <c r="I5416" s="79"/>
      <c r="J5416" s="43"/>
      <c r="K5416" s="10"/>
      <c r="L5416" s="102"/>
      <c r="M5416" s="40"/>
      <c r="N5416" s="43"/>
      <c r="O5416" s="40"/>
      <c r="P5416" s="43"/>
      <c r="Q5416" s="43"/>
      <c r="R5416" s="10"/>
      <c r="S5416" s="10"/>
      <c r="T5416" s="10"/>
    </row>
    <row r="5417" spans="7:20" ht="33" customHeight="1" x14ac:dyDescent="0.5">
      <c r="G5417" s="90"/>
      <c r="H5417" s="10"/>
      <c r="I5417" s="79"/>
      <c r="J5417" s="43"/>
      <c r="K5417" s="10"/>
      <c r="L5417" s="102"/>
      <c r="M5417" s="40"/>
      <c r="N5417" s="43"/>
      <c r="O5417" s="40"/>
      <c r="P5417" s="43"/>
      <c r="Q5417" s="43"/>
      <c r="R5417" s="10"/>
      <c r="S5417" s="10"/>
      <c r="T5417" s="10"/>
    </row>
    <row r="5418" spans="7:20" ht="33" customHeight="1" x14ac:dyDescent="0.5">
      <c r="G5418" s="90"/>
      <c r="H5418" s="10"/>
      <c r="I5418" s="79"/>
      <c r="J5418" s="43"/>
      <c r="K5418" s="10"/>
      <c r="L5418" s="102"/>
      <c r="M5418" s="40"/>
      <c r="N5418" s="43"/>
      <c r="O5418" s="40"/>
      <c r="P5418" s="43"/>
      <c r="Q5418" s="43"/>
      <c r="R5418" s="10"/>
      <c r="S5418" s="10"/>
      <c r="T5418" s="10"/>
    </row>
    <row r="5419" spans="7:20" ht="33" customHeight="1" x14ac:dyDescent="0.5">
      <c r="G5419" s="90"/>
      <c r="H5419" s="10"/>
      <c r="I5419" s="79"/>
      <c r="J5419" s="43"/>
      <c r="K5419" s="10"/>
      <c r="L5419" s="102"/>
      <c r="M5419" s="40"/>
      <c r="N5419" s="43"/>
      <c r="O5419" s="40"/>
      <c r="P5419" s="43"/>
      <c r="Q5419" s="43"/>
      <c r="R5419" s="10"/>
      <c r="S5419" s="10"/>
      <c r="T5419" s="10"/>
    </row>
    <row r="5420" spans="7:20" ht="33" customHeight="1" x14ac:dyDescent="0.5">
      <c r="G5420" s="90"/>
      <c r="H5420" s="10"/>
      <c r="I5420" s="79"/>
      <c r="J5420" s="43"/>
      <c r="K5420" s="10"/>
      <c r="L5420" s="102"/>
      <c r="M5420" s="40"/>
      <c r="N5420" s="43"/>
      <c r="O5420" s="40"/>
      <c r="P5420" s="43"/>
      <c r="Q5420" s="43"/>
      <c r="R5420" s="10"/>
      <c r="S5420" s="10"/>
      <c r="T5420" s="10"/>
    </row>
    <row r="5421" spans="7:20" ht="33" customHeight="1" x14ac:dyDescent="0.5">
      <c r="G5421" s="90"/>
      <c r="H5421" s="10"/>
      <c r="I5421" s="79"/>
      <c r="J5421" s="43"/>
      <c r="K5421" s="10"/>
      <c r="L5421" s="102"/>
      <c r="M5421" s="40"/>
      <c r="N5421" s="43"/>
      <c r="O5421" s="40"/>
      <c r="P5421" s="43"/>
      <c r="Q5421" s="43"/>
      <c r="R5421" s="10"/>
      <c r="S5421" s="10"/>
      <c r="T5421" s="10"/>
    </row>
    <row r="5422" spans="7:20" ht="33" customHeight="1" x14ac:dyDescent="0.5">
      <c r="G5422" s="90"/>
      <c r="H5422" s="10"/>
      <c r="I5422" s="79"/>
      <c r="J5422" s="43"/>
      <c r="K5422" s="10"/>
      <c r="L5422" s="102"/>
      <c r="M5422" s="40"/>
      <c r="N5422" s="43"/>
      <c r="O5422" s="40"/>
      <c r="P5422" s="43"/>
      <c r="Q5422" s="43"/>
      <c r="R5422" s="10"/>
      <c r="S5422" s="10"/>
      <c r="T5422" s="10"/>
    </row>
    <row r="5423" spans="7:20" ht="33" customHeight="1" x14ac:dyDescent="0.5">
      <c r="G5423" s="90"/>
      <c r="H5423" s="10"/>
      <c r="I5423" s="79"/>
      <c r="J5423" s="43"/>
      <c r="K5423" s="10"/>
      <c r="L5423" s="102"/>
      <c r="M5423" s="40"/>
      <c r="N5423" s="43"/>
      <c r="O5423" s="40"/>
      <c r="P5423" s="43"/>
      <c r="Q5423" s="43"/>
      <c r="R5423" s="10"/>
      <c r="S5423" s="10"/>
      <c r="T5423" s="10"/>
    </row>
    <row r="5424" spans="7:20" ht="33" customHeight="1" x14ac:dyDescent="0.5">
      <c r="G5424" s="90"/>
      <c r="H5424" s="10"/>
      <c r="I5424" s="79"/>
      <c r="J5424" s="43"/>
      <c r="K5424" s="10"/>
      <c r="L5424" s="102"/>
      <c r="M5424" s="40"/>
      <c r="N5424" s="43"/>
      <c r="O5424" s="40"/>
      <c r="P5424" s="43"/>
      <c r="Q5424" s="43"/>
      <c r="R5424" s="10"/>
      <c r="S5424" s="10"/>
      <c r="T5424" s="10"/>
    </row>
    <row r="5425" spans="7:20" ht="33" customHeight="1" x14ac:dyDescent="0.5">
      <c r="G5425" s="90"/>
      <c r="H5425" s="10"/>
      <c r="I5425" s="79"/>
      <c r="J5425" s="43"/>
      <c r="K5425" s="10"/>
      <c r="L5425" s="102"/>
      <c r="M5425" s="40"/>
      <c r="N5425" s="43"/>
      <c r="O5425" s="40"/>
      <c r="P5425" s="43"/>
      <c r="Q5425" s="43"/>
      <c r="R5425" s="10"/>
      <c r="S5425" s="10"/>
      <c r="T5425" s="10"/>
    </row>
    <row r="5426" spans="7:20" ht="33" customHeight="1" x14ac:dyDescent="0.5">
      <c r="G5426" s="90"/>
      <c r="H5426" s="10"/>
      <c r="I5426" s="79"/>
      <c r="J5426" s="43"/>
      <c r="K5426" s="10"/>
      <c r="L5426" s="102"/>
      <c r="M5426" s="40"/>
      <c r="N5426" s="43"/>
      <c r="O5426" s="40"/>
      <c r="P5426" s="43"/>
      <c r="Q5426" s="43"/>
      <c r="R5426" s="10"/>
      <c r="S5426" s="10"/>
      <c r="T5426" s="10"/>
    </row>
    <row r="5427" spans="7:20" ht="33" customHeight="1" x14ac:dyDescent="0.5">
      <c r="G5427" s="90"/>
      <c r="H5427" s="10"/>
      <c r="I5427" s="79"/>
      <c r="J5427" s="43"/>
      <c r="K5427" s="10"/>
      <c r="L5427" s="102"/>
      <c r="M5427" s="40"/>
      <c r="N5427" s="43"/>
      <c r="O5427" s="40"/>
      <c r="P5427" s="43"/>
      <c r="Q5427" s="43"/>
      <c r="R5427" s="10"/>
      <c r="S5427" s="10"/>
      <c r="T5427" s="10"/>
    </row>
    <row r="5428" spans="7:20" ht="33" customHeight="1" x14ac:dyDescent="0.5">
      <c r="G5428" s="90"/>
      <c r="H5428" s="10"/>
      <c r="I5428" s="79"/>
      <c r="J5428" s="43"/>
      <c r="K5428" s="10"/>
      <c r="L5428" s="102"/>
      <c r="M5428" s="40"/>
      <c r="N5428" s="43"/>
      <c r="O5428" s="40"/>
      <c r="P5428" s="43"/>
      <c r="Q5428" s="43"/>
      <c r="R5428" s="10"/>
      <c r="S5428" s="10"/>
      <c r="T5428" s="10"/>
    </row>
    <row r="5429" spans="7:20" ht="33" customHeight="1" x14ac:dyDescent="0.5">
      <c r="G5429" s="90"/>
      <c r="H5429" s="10"/>
      <c r="I5429" s="79"/>
      <c r="J5429" s="43"/>
      <c r="K5429" s="10"/>
      <c r="L5429" s="102"/>
      <c r="M5429" s="40"/>
      <c r="N5429" s="43"/>
      <c r="O5429" s="40"/>
      <c r="P5429" s="43"/>
      <c r="Q5429" s="43"/>
      <c r="R5429" s="10"/>
      <c r="S5429" s="10"/>
      <c r="T5429" s="10"/>
    </row>
    <row r="5430" spans="7:20" ht="33" customHeight="1" x14ac:dyDescent="0.5">
      <c r="G5430" s="90"/>
      <c r="H5430" s="10"/>
      <c r="I5430" s="79"/>
      <c r="J5430" s="43"/>
      <c r="K5430" s="10"/>
      <c r="L5430" s="102"/>
      <c r="M5430" s="40"/>
      <c r="N5430" s="43"/>
      <c r="O5430" s="40"/>
      <c r="P5430" s="43"/>
      <c r="Q5430" s="43"/>
      <c r="R5430" s="10"/>
      <c r="S5430" s="10"/>
      <c r="T5430" s="10"/>
    </row>
    <row r="5431" spans="7:20" ht="33" customHeight="1" x14ac:dyDescent="0.5">
      <c r="G5431" s="90"/>
      <c r="H5431" s="10"/>
      <c r="I5431" s="79"/>
      <c r="J5431" s="43"/>
      <c r="K5431" s="10"/>
      <c r="L5431" s="102"/>
      <c r="M5431" s="40"/>
      <c r="N5431" s="43"/>
      <c r="O5431" s="40"/>
      <c r="P5431" s="43"/>
      <c r="Q5431" s="43"/>
      <c r="R5431" s="10"/>
      <c r="S5431" s="10"/>
      <c r="T5431" s="10"/>
    </row>
    <row r="5432" spans="7:20" ht="33" customHeight="1" x14ac:dyDescent="0.5">
      <c r="G5432" s="90"/>
      <c r="H5432" s="10"/>
      <c r="I5432" s="79"/>
      <c r="J5432" s="43"/>
      <c r="K5432" s="10"/>
      <c r="L5432" s="102"/>
      <c r="M5432" s="40"/>
      <c r="N5432" s="43"/>
      <c r="O5432" s="40"/>
      <c r="P5432" s="43"/>
      <c r="Q5432" s="43"/>
      <c r="R5432" s="10"/>
      <c r="S5432" s="10"/>
      <c r="T5432" s="10"/>
    </row>
    <row r="5433" spans="7:20" ht="33" customHeight="1" x14ac:dyDescent="0.5">
      <c r="G5433" s="90"/>
      <c r="H5433" s="10"/>
      <c r="I5433" s="79"/>
      <c r="J5433" s="43"/>
      <c r="K5433" s="10"/>
      <c r="L5433" s="102"/>
      <c r="M5433" s="40"/>
      <c r="N5433" s="43"/>
      <c r="O5433" s="40"/>
      <c r="P5433" s="43"/>
      <c r="Q5433" s="43"/>
      <c r="R5433" s="10"/>
      <c r="S5433" s="10"/>
      <c r="T5433" s="10"/>
    </row>
    <row r="5434" spans="7:20" ht="33" customHeight="1" x14ac:dyDescent="0.5">
      <c r="G5434" s="90"/>
      <c r="H5434" s="10"/>
      <c r="I5434" s="79"/>
      <c r="J5434" s="43"/>
      <c r="K5434" s="10"/>
      <c r="L5434" s="102"/>
      <c r="M5434" s="40"/>
      <c r="N5434" s="43"/>
      <c r="O5434" s="40"/>
      <c r="P5434" s="43"/>
      <c r="Q5434" s="43"/>
      <c r="R5434" s="10"/>
      <c r="S5434" s="10"/>
      <c r="T5434" s="10"/>
    </row>
    <row r="5435" spans="7:20" ht="33" customHeight="1" x14ac:dyDescent="0.5">
      <c r="G5435" s="90"/>
      <c r="H5435" s="10"/>
      <c r="I5435" s="79"/>
      <c r="J5435" s="43"/>
      <c r="K5435" s="10"/>
      <c r="L5435" s="102"/>
      <c r="M5435" s="40"/>
      <c r="N5435" s="43"/>
      <c r="O5435" s="40"/>
      <c r="P5435" s="43"/>
      <c r="Q5435" s="43"/>
      <c r="R5435" s="10"/>
      <c r="S5435" s="10"/>
      <c r="T5435" s="10"/>
    </row>
    <row r="5436" spans="7:20" ht="33" customHeight="1" x14ac:dyDescent="0.5">
      <c r="G5436" s="90"/>
      <c r="H5436" s="10"/>
      <c r="I5436" s="79"/>
      <c r="J5436" s="43"/>
      <c r="K5436" s="10"/>
      <c r="L5436" s="102"/>
      <c r="M5436" s="40"/>
      <c r="N5436" s="43"/>
      <c r="O5436" s="40"/>
      <c r="P5436" s="43"/>
      <c r="Q5436" s="43"/>
      <c r="R5436" s="10"/>
      <c r="S5436" s="10"/>
      <c r="T5436" s="10"/>
    </row>
    <row r="5437" spans="7:20" ht="33" customHeight="1" x14ac:dyDescent="0.5">
      <c r="G5437" s="90"/>
      <c r="H5437" s="10"/>
      <c r="I5437" s="79"/>
      <c r="J5437" s="43"/>
      <c r="K5437" s="10"/>
      <c r="L5437" s="102"/>
      <c r="M5437" s="40"/>
      <c r="N5437" s="43"/>
      <c r="O5437" s="40"/>
      <c r="P5437" s="43"/>
      <c r="Q5437" s="43"/>
      <c r="R5437" s="10"/>
      <c r="S5437" s="10"/>
      <c r="T5437" s="10"/>
    </row>
    <row r="5438" spans="7:20" ht="33" customHeight="1" x14ac:dyDescent="0.5">
      <c r="G5438" s="90"/>
      <c r="H5438" s="10"/>
      <c r="I5438" s="79"/>
      <c r="J5438" s="43"/>
      <c r="K5438" s="10"/>
      <c r="L5438" s="102"/>
      <c r="M5438" s="40"/>
      <c r="N5438" s="43"/>
      <c r="O5438" s="40"/>
      <c r="P5438" s="43"/>
      <c r="Q5438" s="43"/>
      <c r="R5438" s="10"/>
      <c r="S5438" s="10"/>
      <c r="T5438" s="10"/>
    </row>
    <row r="5439" spans="7:20" ht="33" customHeight="1" x14ac:dyDescent="0.5">
      <c r="G5439" s="90"/>
      <c r="H5439" s="10"/>
      <c r="I5439" s="79"/>
      <c r="J5439" s="43"/>
      <c r="K5439" s="10"/>
      <c r="L5439" s="102"/>
      <c r="M5439" s="40"/>
      <c r="N5439" s="43"/>
      <c r="O5439" s="40"/>
      <c r="P5439" s="43"/>
      <c r="Q5439" s="43"/>
      <c r="R5439" s="10"/>
      <c r="S5439" s="10"/>
      <c r="T5439" s="10"/>
    </row>
    <row r="5440" spans="7:20" ht="33" customHeight="1" x14ac:dyDescent="0.5">
      <c r="G5440" s="90"/>
      <c r="H5440" s="10"/>
      <c r="I5440" s="79"/>
      <c r="J5440" s="43"/>
      <c r="K5440" s="10"/>
      <c r="L5440" s="102"/>
      <c r="M5440" s="40"/>
      <c r="N5440" s="43"/>
      <c r="O5440" s="40"/>
      <c r="P5440" s="43"/>
      <c r="Q5440" s="43"/>
      <c r="R5440" s="10"/>
      <c r="S5440" s="10"/>
      <c r="T5440" s="10"/>
    </row>
    <row r="5441" spans="7:20" ht="33" customHeight="1" x14ac:dyDescent="0.5">
      <c r="G5441" s="90"/>
      <c r="H5441" s="10"/>
      <c r="I5441" s="79"/>
      <c r="J5441" s="43"/>
      <c r="K5441" s="10"/>
      <c r="L5441" s="102"/>
      <c r="M5441" s="40"/>
      <c r="N5441" s="43"/>
      <c r="O5441" s="40"/>
      <c r="P5441" s="43"/>
      <c r="Q5441" s="43"/>
      <c r="R5441" s="10"/>
      <c r="S5441" s="10"/>
      <c r="T5441" s="10"/>
    </row>
    <row r="5442" spans="7:20" ht="33" customHeight="1" x14ac:dyDescent="0.5">
      <c r="G5442" s="90"/>
      <c r="H5442" s="10"/>
      <c r="I5442" s="79"/>
      <c r="J5442" s="43"/>
      <c r="K5442" s="10"/>
      <c r="L5442" s="102"/>
      <c r="M5442" s="40"/>
      <c r="N5442" s="43"/>
      <c r="O5442" s="40"/>
      <c r="P5442" s="43"/>
      <c r="Q5442" s="43"/>
      <c r="R5442" s="10"/>
      <c r="S5442" s="10"/>
      <c r="T5442" s="10"/>
    </row>
    <row r="5443" spans="7:20" ht="33" customHeight="1" x14ac:dyDescent="0.5">
      <c r="G5443" s="90"/>
      <c r="H5443" s="10"/>
      <c r="I5443" s="79"/>
      <c r="J5443" s="43"/>
      <c r="K5443" s="10"/>
      <c r="L5443" s="102"/>
      <c r="M5443" s="40"/>
      <c r="N5443" s="43"/>
      <c r="O5443" s="40"/>
      <c r="P5443" s="43"/>
      <c r="Q5443" s="43"/>
      <c r="R5443" s="10"/>
      <c r="S5443" s="10"/>
      <c r="T5443" s="10"/>
    </row>
    <row r="5444" spans="7:20" ht="33" customHeight="1" x14ac:dyDescent="0.5">
      <c r="G5444" s="90"/>
      <c r="H5444" s="10"/>
      <c r="I5444" s="79"/>
      <c r="J5444" s="43"/>
      <c r="K5444" s="10"/>
      <c r="L5444" s="102"/>
      <c r="M5444" s="40"/>
      <c r="N5444" s="43"/>
      <c r="O5444" s="40"/>
      <c r="P5444" s="43"/>
      <c r="Q5444" s="43"/>
      <c r="R5444" s="10"/>
      <c r="S5444" s="10"/>
      <c r="T5444" s="10"/>
    </row>
    <row r="5445" spans="7:20" ht="33" customHeight="1" x14ac:dyDescent="0.5">
      <c r="G5445" s="90"/>
      <c r="H5445" s="10"/>
      <c r="I5445" s="79"/>
      <c r="J5445" s="43"/>
      <c r="K5445" s="10"/>
      <c r="L5445" s="102"/>
      <c r="M5445" s="40"/>
      <c r="N5445" s="43"/>
      <c r="O5445" s="40"/>
      <c r="P5445" s="43"/>
      <c r="Q5445" s="43"/>
      <c r="R5445" s="10"/>
      <c r="S5445" s="10"/>
      <c r="T5445" s="10"/>
    </row>
    <row r="5446" spans="7:20" ht="33" customHeight="1" x14ac:dyDescent="0.5">
      <c r="G5446" s="90"/>
      <c r="H5446" s="10"/>
      <c r="I5446" s="79"/>
      <c r="J5446" s="43"/>
      <c r="K5446" s="10"/>
      <c r="L5446" s="102"/>
      <c r="M5446" s="40"/>
      <c r="N5446" s="43"/>
      <c r="O5446" s="40"/>
      <c r="P5446" s="43"/>
      <c r="Q5446" s="43"/>
      <c r="R5446" s="10"/>
      <c r="S5446" s="10"/>
      <c r="T5446" s="10"/>
    </row>
    <row r="5447" spans="7:20" ht="33" customHeight="1" x14ac:dyDescent="0.5">
      <c r="G5447" s="90"/>
      <c r="H5447" s="10"/>
      <c r="I5447" s="79"/>
      <c r="J5447" s="43"/>
      <c r="K5447" s="10"/>
      <c r="L5447" s="102"/>
      <c r="M5447" s="40"/>
      <c r="N5447" s="43"/>
      <c r="O5447" s="40"/>
      <c r="P5447" s="43"/>
      <c r="Q5447" s="43"/>
      <c r="R5447" s="10"/>
      <c r="S5447" s="10"/>
      <c r="T5447" s="10"/>
    </row>
    <row r="5448" spans="7:20" ht="33" customHeight="1" x14ac:dyDescent="0.5">
      <c r="G5448" s="90"/>
      <c r="H5448" s="10"/>
      <c r="I5448" s="79"/>
      <c r="J5448" s="43"/>
      <c r="K5448" s="10"/>
      <c r="L5448" s="102"/>
      <c r="M5448" s="40"/>
      <c r="N5448" s="43"/>
      <c r="O5448" s="40"/>
      <c r="P5448" s="43"/>
      <c r="Q5448" s="43"/>
      <c r="R5448" s="10"/>
      <c r="S5448" s="10"/>
      <c r="T5448" s="10"/>
    </row>
    <row r="5449" spans="7:20" ht="33" customHeight="1" x14ac:dyDescent="0.5">
      <c r="G5449" s="90"/>
      <c r="H5449" s="10"/>
      <c r="I5449" s="79"/>
      <c r="J5449" s="43"/>
      <c r="K5449" s="10"/>
      <c r="L5449" s="102"/>
      <c r="M5449" s="40"/>
      <c r="N5449" s="43"/>
      <c r="O5449" s="40"/>
      <c r="P5449" s="43"/>
      <c r="Q5449" s="43"/>
      <c r="R5449" s="10"/>
      <c r="S5449" s="10"/>
      <c r="T5449" s="10"/>
    </row>
    <row r="5450" spans="7:20" ht="33" customHeight="1" x14ac:dyDescent="0.5">
      <c r="G5450" s="90"/>
      <c r="H5450" s="10"/>
      <c r="I5450" s="79"/>
      <c r="J5450" s="43"/>
      <c r="K5450" s="10"/>
      <c r="L5450" s="102"/>
      <c r="M5450" s="40"/>
      <c r="N5450" s="43"/>
      <c r="O5450" s="40"/>
      <c r="P5450" s="43"/>
      <c r="Q5450" s="43"/>
      <c r="R5450" s="10"/>
      <c r="S5450" s="10"/>
      <c r="T5450" s="10"/>
    </row>
    <row r="5451" spans="7:20" ht="33" customHeight="1" x14ac:dyDescent="0.5">
      <c r="G5451" s="90"/>
      <c r="H5451" s="10"/>
      <c r="I5451" s="79"/>
      <c r="J5451" s="43"/>
      <c r="K5451" s="10"/>
      <c r="L5451" s="102"/>
      <c r="M5451" s="40"/>
      <c r="N5451" s="43"/>
      <c r="O5451" s="40"/>
      <c r="P5451" s="43"/>
      <c r="Q5451" s="43"/>
      <c r="R5451" s="10"/>
      <c r="S5451" s="10"/>
      <c r="T5451" s="10"/>
    </row>
    <row r="5452" spans="7:20" ht="33" customHeight="1" x14ac:dyDescent="0.5">
      <c r="G5452" s="90"/>
      <c r="H5452" s="10"/>
      <c r="I5452" s="79"/>
      <c r="J5452" s="43"/>
      <c r="K5452" s="10"/>
      <c r="L5452" s="102"/>
      <c r="M5452" s="40"/>
      <c r="N5452" s="43"/>
      <c r="O5452" s="40"/>
      <c r="P5452" s="43"/>
      <c r="Q5452" s="43"/>
      <c r="R5452" s="10"/>
      <c r="S5452" s="10"/>
      <c r="T5452" s="10"/>
    </row>
    <row r="5453" spans="7:20" ht="33" customHeight="1" x14ac:dyDescent="0.5">
      <c r="G5453" s="90"/>
      <c r="H5453" s="10"/>
      <c r="I5453" s="79"/>
      <c r="J5453" s="43"/>
      <c r="K5453" s="10"/>
      <c r="L5453" s="102"/>
      <c r="M5453" s="40"/>
      <c r="N5453" s="43"/>
      <c r="O5453" s="40"/>
      <c r="P5453" s="43"/>
      <c r="Q5453" s="43"/>
      <c r="R5453" s="10"/>
      <c r="S5453" s="10"/>
      <c r="T5453" s="10"/>
    </row>
    <row r="5454" spans="7:20" ht="33" customHeight="1" x14ac:dyDescent="0.5">
      <c r="G5454" s="90"/>
      <c r="H5454" s="10"/>
      <c r="I5454" s="79"/>
      <c r="J5454" s="43"/>
      <c r="K5454" s="10"/>
      <c r="L5454" s="102"/>
      <c r="M5454" s="40"/>
      <c r="N5454" s="43"/>
      <c r="O5454" s="40"/>
      <c r="P5454" s="43"/>
      <c r="Q5454" s="43"/>
      <c r="R5454" s="10"/>
      <c r="S5454" s="10"/>
      <c r="T5454" s="10"/>
    </row>
    <row r="5455" spans="7:20" ht="33" customHeight="1" x14ac:dyDescent="0.5">
      <c r="G5455" s="90"/>
      <c r="H5455" s="10"/>
      <c r="I5455" s="79"/>
      <c r="J5455" s="43"/>
      <c r="K5455" s="10"/>
      <c r="L5455" s="102"/>
      <c r="M5455" s="40"/>
      <c r="N5455" s="43"/>
      <c r="O5455" s="40"/>
      <c r="P5455" s="43"/>
      <c r="Q5455" s="43"/>
      <c r="R5455" s="10"/>
      <c r="S5455" s="10"/>
      <c r="T5455" s="10"/>
    </row>
    <row r="5456" spans="7:20" ht="33" customHeight="1" x14ac:dyDescent="0.5">
      <c r="G5456" s="90"/>
      <c r="H5456" s="10"/>
      <c r="I5456" s="79"/>
      <c r="J5456" s="43"/>
      <c r="K5456" s="10"/>
      <c r="L5456" s="102"/>
      <c r="M5456" s="40"/>
      <c r="N5456" s="43"/>
      <c r="O5456" s="40"/>
      <c r="P5456" s="43"/>
      <c r="Q5456" s="43"/>
      <c r="R5456" s="10"/>
      <c r="S5456" s="10"/>
      <c r="T5456" s="10"/>
    </row>
    <row r="5457" spans="7:20" ht="33" customHeight="1" x14ac:dyDescent="0.5">
      <c r="G5457" s="90"/>
      <c r="H5457" s="10"/>
      <c r="I5457" s="79"/>
      <c r="J5457" s="43"/>
      <c r="K5457" s="10"/>
      <c r="L5457" s="102"/>
      <c r="M5457" s="40"/>
      <c r="N5457" s="43"/>
      <c r="O5457" s="40"/>
      <c r="P5457" s="43"/>
      <c r="Q5457" s="43"/>
      <c r="R5457" s="10"/>
      <c r="S5457" s="10"/>
      <c r="T5457" s="10"/>
    </row>
    <row r="5458" spans="7:20" ht="33" customHeight="1" x14ac:dyDescent="0.5">
      <c r="G5458" s="90"/>
      <c r="H5458" s="10"/>
      <c r="I5458" s="79"/>
      <c r="J5458" s="43"/>
      <c r="K5458" s="10"/>
      <c r="L5458" s="102"/>
      <c r="M5458" s="40"/>
      <c r="N5458" s="43"/>
      <c r="O5458" s="40"/>
      <c r="P5458" s="43"/>
      <c r="Q5458" s="43"/>
      <c r="R5458" s="10"/>
      <c r="S5458" s="10"/>
      <c r="T5458" s="10"/>
    </row>
    <row r="5459" spans="7:20" ht="33" customHeight="1" x14ac:dyDescent="0.5">
      <c r="G5459" s="90"/>
      <c r="H5459" s="10"/>
      <c r="I5459" s="79"/>
      <c r="J5459" s="43"/>
      <c r="K5459" s="10"/>
      <c r="L5459" s="102"/>
      <c r="M5459" s="40"/>
      <c r="N5459" s="43"/>
      <c r="O5459" s="40"/>
      <c r="P5459" s="43"/>
      <c r="Q5459" s="43"/>
      <c r="R5459" s="10"/>
      <c r="S5459" s="10"/>
      <c r="T5459" s="10"/>
    </row>
    <row r="5460" spans="7:20" ht="33" customHeight="1" x14ac:dyDescent="0.5">
      <c r="G5460" s="90"/>
      <c r="H5460" s="10"/>
      <c r="I5460" s="79"/>
      <c r="J5460" s="43"/>
      <c r="K5460" s="10"/>
      <c r="L5460" s="102"/>
      <c r="M5460" s="40"/>
      <c r="N5460" s="43"/>
      <c r="O5460" s="40"/>
      <c r="P5460" s="43"/>
      <c r="Q5460" s="43"/>
      <c r="R5460" s="10"/>
      <c r="S5460" s="10"/>
      <c r="T5460" s="10"/>
    </row>
    <row r="5461" spans="7:20" ht="33" customHeight="1" x14ac:dyDescent="0.5">
      <c r="G5461" s="90"/>
      <c r="H5461" s="10"/>
      <c r="I5461" s="79"/>
      <c r="J5461" s="43"/>
      <c r="K5461" s="10"/>
      <c r="L5461" s="102"/>
      <c r="M5461" s="40"/>
      <c r="N5461" s="43"/>
      <c r="O5461" s="40"/>
      <c r="P5461" s="43"/>
      <c r="Q5461" s="43"/>
      <c r="R5461" s="10"/>
      <c r="S5461" s="10"/>
      <c r="T5461" s="10"/>
    </row>
    <row r="5462" spans="7:20" ht="33" customHeight="1" x14ac:dyDescent="0.5">
      <c r="G5462" s="90"/>
      <c r="H5462" s="10"/>
      <c r="I5462" s="79"/>
      <c r="J5462" s="43"/>
      <c r="K5462" s="10"/>
      <c r="L5462" s="102"/>
      <c r="M5462" s="40"/>
      <c r="N5462" s="43"/>
      <c r="O5462" s="40"/>
      <c r="P5462" s="43"/>
      <c r="Q5462" s="43"/>
      <c r="R5462" s="10"/>
      <c r="S5462" s="10"/>
      <c r="T5462" s="10"/>
    </row>
    <row r="5463" spans="7:20" ht="33" customHeight="1" x14ac:dyDescent="0.5">
      <c r="G5463" s="90"/>
      <c r="H5463" s="10"/>
      <c r="I5463" s="79"/>
      <c r="J5463" s="43"/>
      <c r="K5463" s="10"/>
      <c r="L5463" s="102"/>
      <c r="M5463" s="40"/>
      <c r="N5463" s="43"/>
      <c r="O5463" s="40"/>
      <c r="P5463" s="43"/>
      <c r="Q5463" s="43"/>
      <c r="R5463" s="10"/>
      <c r="S5463" s="10"/>
      <c r="T5463" s="10"/>
    </row>
    <row r="5464" spans="7:20" ht="33" customHeight="1" x14ac:dyDescent="0.5">
      <c r="G5464" s="90"/>
      <c r="H5464" s="10"/>
      <c r="I5464" s="79"/>
      <c r="J5464" s="43"/>
      <c r="K5464" s="10"/>
      <c r="L5464" s="102"/>
      <c r="M5464" s="40"/>
      <c r="N5464" s="43"/>
      <c r="O5464" s="40"/>
      <c r="P5464" s="43"/>
      <c r="Q5464" s="43"/>
      <c r="R5464" s="10"/>
      <c r="S5464" s="10"/>
      <c r="T5464" s="10"/>
    </row>
    <row r="5465" spans="7:20" ht="33" customHeight="1" x14ac:dyDescent="0.5">
      <c r="G5465" s="90"/>
      <c r="H5465" s="10"/>
      <c r="I5465" s="79"/>
      <c r="J5465" s="43"/>
      <c r="K5465" s="10"/>
      <c r="L5465" s="102"/>
      <c r="M5465" s="40"/>
      <c r="N5465" s="43"/>
      <c r="O5465" s="40"/>
      <c r="P5465" s="43"/>
      <c r="Q5465" s="43"/>
      <c r="R5465" s="10"/>
      <c r="S5465" s="10"/>
      <c r="T5465" s="10"/>
    </row>
    <row r="5466" spans="7:20" ht="33" customHeight="1" x14ac:dyDescent="0.5">
      <c r="G5466" s="90"/>
      <c r="H5466" s="10"/>
      <c r="I5466" s="79"/>
      <c r="J5466" s="43"/>
      <c r="K5466" s="10"/>
      <c r="L5466" s="102"/>
      <c r="M5466" s="40"/>
      <c r="N5466" s="43"/>
      <c r="O5466" s="40"/>
      <c r="P5466" s="43"/>
      <c r="Q5466" s="43"/>
      <c r="R5466" s="10"/>
      <c r="S5466" s="10"/>
      <c r="T5466" s="10"/>
    </row>
    <row r="5467" spans="7:20" ht="33" customHeight="1" x14ac:dyDescent="0.5">
      <c r="G5467" s="90"/>
      <c r="H5467" s="10"/>
      <c r="I5467" s="79"/>
      <c r="J5467" s="43"/>
      <c r="K5467" s="10"/>
      <c r="L5467" s="102"/>
      <c r="M5467" s="40"/>
      <c r="N5467" s="43"/>
      <c r="O5467" s="40"/>
      <c r="P5467" s="43"/>
      <c r="Q5467" s="43"/>
      <c r="R5467" s="10"/>
      <c r="S5467" s="10"/>
      <c r="T5467" s="10"/>
    </row>
    <row r="5468" spans="7:20" ht="33" customHeight="1" x14ac:dyDescent="0.5">
      <c r="G5468" s="90"/>
      <c r="H5468" s="10"/>
      <c r="I5468" s="79"/>
      <c r="J5468" s="43"/>
      <c r="K5468" s="10"/>
      <c r="L5468" s="102"/>
      <c r="M5468" s="40"/>
      <c r="N5468" s="43"/>
      <c r="O5468" s="40"/>
      <c r="P5468" s="43"/>
      <c r="Q5468" s="43"/>
      <c r="R5468" s="10"/>
      <c r="S5468" s="10"/>
      <c r="T5468" s="10"/>
    </row>
    <row r="5469" spans="7:20" ht="33" customHeight="1" x14ac:dyDescent="0.5">
      <c r="G5469" s="90"/>
      <c r="H5469" s="10"/>
      <c r="I5469" s="79"/>
      <c r="J5469" s="43"/>
      <c r="K5469" s="10"/>
      <c r="L5469" s="102"/>
      <c r="M5469" s="40"/>
      <c r="N5469" s="43"/>
      <c r="O5469" s="40"/>
      <c r="P5469" s="43"/>
      <c r="Q5469" s="43"/>
      <c r="R5469" s="10"/>
      <c r="S5469" s="10"/>
      <c r="T5469" s="10"/>
    </row>
    <row r="5470" spans="7:20" ht="33" customHeight="1" x14ac:dyDescent="0.5">
      <c r="G5470" s="90"/>
      <c r="H5470" s="10"/>
      <c r="I5470" s="79"/>
      <c r="J5470" s="43"/>
      <c r="K5470" s="10"/>
      <c r="L5470" s="102"/>
      <c r="M5470" s="40"/>
      <c r="N5470" s="43"/>
      <c r="O5470" s="40"/>
      <c r="P5470" s="43"/>
      <c r="Q5470" s="43"/>
      <c r="R5470" s="10"/>
      <c r="S5470" s="10"/>
      <c r="T5470" s="10"/>
    </row>
    <row r="5471" spans="7:20" ht="33" customHeight="1" x14ac:dyDescent="0.5">
      <c r="G5471" s="90"/>
      <c r="H5471" s="10"/>
      <c r="I5471" s="79"/>
      <c r="J5471" s="43"/>
      <c r="K5471" s="10"/>
      <c r="L5471" s="102"/>
      <c r="M5471" s="40"/>
      <c r="N5471" s="43"/>
      <c r="O5471" s="40"/>
      <c r="P5471" s="43"/>
      <c r="Q5471" s="43"/>
      <c r="R5471" s="10"/>
      <c r="S5471" s="10"/>
      <c r="T5471" s="10"/>
    </row>
    <row r="5472" spans="7:20" ht="33" customHeight="1" x14ac:dyDescent="0.5">
      <c r="G5472" s="90"/>
      <c r="H5472" s="10"/>
      <c r="I5472" s="79"/>
      <c r="J5472" s="43"/>
      <c r="K5472" s="10"/>
      <c r="L5472" s="102"/>
      <c r="M5472" s="40"/>
      <c r="N5472" s="43"/>
      <c r="O5472" s="40"/>
      <c r="P5472" s="43"/>
      <c r="Q5472" s="43"/>
      <c r="R5472" s="10"/>
      <c r="S5472" s="10"/>
      <c r="T5472" s="10"/>
    </row>
    <row r="5473" spans="7:20" ht="33" customHeight="1" x14ac:dyDescent="0.5">
      <c r="G5473" s="90"/>
      <c r="H5473" s="10"/>
      <c r="I5473" s="79"/>
      <c r="J5473" s="43"/>
      <c r="K5473" s="10"/>
      <c r="L5473" s="102"/>
      <c r="M5473" s="40"/>
      <c r="N5473" s="43"/>
      <c r="O5473" s="40"/>
      <c r="P5473" s="43"/>
      <c r="Q5473" s="43"/>
      <c r="R5473" s="10"/>
      <c r="S5473" s="10"/>
      <c r="T5473" s="10"/>
    </row>
    <row r="5474" spans="7:20" ht="33" customHeight="1" x14ac:dyDescent="0.5">
      <c r="G5474" s="90"/>
      <c r="H5474" s="10"/>
      <c r="I5474" s="79"/>
      <c r="J5474" s="43"/>
      <c r="K5474" s="10"/>
      <c r="L5474" s="102"/>
      <c r="M5474" s="40"/>
      <c r="N5474" s="43"/>
      <c r="O5474" s="40"/>
      <c r="P5474" s="43"/>
      <c r="Q5474" s="43"/>
      <c r="R5474" s="10"/>
      <c r="S5474" s="10"/>
      <c r="T5474" s="10"/>
    </row>
    <row r="5475" spans="7:20" ht="33" customHeight="1" x14ac:dyDescent="0.5">
      <c r="G5475" s="90"/>
      <c r="H5475" s="10"/>
      <c r="I5475" s="79"/>
      <c r="J5475" s="43"/>
      <c r="K5475" s="10"/>
      <c r="L5475" s="102"/>
      <c r="M5475" s="40"/>
      <c r="N5475" s="43"/>
      <c r="O5475" s="40"/>
      <c r="P5475" s="43"/>
      <c r="Q5475" s="43"/>
      <c r="R5475" s="10"/>
      <c r="S5475" s="10"/>
      <c r="T5475" s="10"/>
    </row>
    <row r="5476" spans="7:20" ht="33" customHeight="1" x14ac:dyDescent="0.5">
      <c r="G5476" s="90"/>
      <c r="H5476" s="10"/>
      <c r="I5476" s="79"/>
      <c r="J5476" s="43"/>
      <c r="K5476" s="10"/>
      <c r="L5476" s="102"/>
      <c r="M5476" s="40"/>
      <c r="N5476" s="43"/>
      <c r="O5476" s="40"/>
      <c r="P5476" s="43"/>
      <c r="Q5476" s="43"/>
      <c r="R5476" s="10"/>
      <c r="S5476" s="10"/>
      <c r="T5476" s="10"/>
    </row>
    <row r="5477" spans="7:20" ht="33" customHeight="1" x14ac:dyDescent="0.5">
      <c r="G5477" s="90"/>
      <c r="H5477" s="10"/>
      <c r="I5477" s="79"/>
      <c r="J5477" s="43"/>
      <c r="K5477" s="10"/>
      <c r="L5477" s="102"/>
      <c r="M5477" s="40"/>
      <c r="N5477" s="43"/>
      <c r="O5477" s="40"/>
      <c r="P5477" s="43"/>
      <c r="Q5477" s="43"/>
      <c r="R5477" s="10"/>
      <c r="S5477" s="10"/>
      <c r="T5477" s="10"/>
    </row>
    <row r="5478" spans="7:20" ht="33" customHeight="1" x14ac:dyDescent="0.5">
      <c r="G5478" s="90"/>
      <c r="H5478" s="10"/>
      <c r="I5478" s="79"/>
      <c r="J5478" s="43"/>
      <c r="K5478" s="10"/>
      <c r="L5478" s="102"/>
      <c r="M5478" s="40"/>
      <c r="N5478" s="43"/>
      <c r="O5478" s="40"/>
      <c r="P5478" s="43"/>
      <c r="Q5478" s="43"/>
      <c r="R5478" s="10"/>
      <c r="S5478" s="10"/>
      <c r="T5478" s="10"/>
    </row>
    <row r="5479" spans="7:20" ht="33" customHeight="1" x14ac:dyDescent="0.5">
      <c r="G5479" s="90"/>
      <c r="H5479" s="10"/>
      <c r="I5479" s="79"/>
      <c r="J5479" s="43"/>
      <c r="K5479" s="10"/>
      <c r="L5479" s="102"/>
      <c r="M5479" s="40"/>
      <c r="N5479" s="43"/>
      <c r="O5479" s="40"/>
      <c r="P5479" s="43"/>
      <c r="Q5479" s="43"/>
      <c r="R5479" s="10"/>
      <c r="S5479" s="10"/>
      <c r="T5479" s="10"/>
    </row>
    <row r="5480" spans="7:20" ht="33" customHeight="1" x14ac:dyDescent="0.5">
      <c r="G5480" s="90"/>
      <c r="H5480" s="10"/>
      <c r="I5480" s="79"/>
      <c r="J5480" s="43"/>
      <c r="K5480" s="10"/>
      <c r="L5480" s="102"/>
      <c r="M5480" s="40"/>
      <c r="N5480" s="43"/>
      <c r="O5480" s="40"/>
      <c r="P5480" s="43"/>
      <c r="Q5480" s="43"/>
      <c r="R5480" s="10"/>
      <c r="S5480" s="10"/>
      <c r="T5480" s="10"/>
    </row>
    <row r="5481" spans="7:20" ht="33" customHeight="1" x14ac:dyDescent="0.5">
      <c r="G5481" s="90"/>
      <c r="H5481" s="10"/>
      <c r="I5481" s="79"/>
      <c r="J5481" s="43"/>
      <c r="K5481" s="10"/>
      <c r="L5481" s="102"/>
      <c r="M5481" s="40"/>
      <c r="N5481" s="43"/>
      <c r="O5481" s="40"/>
      <c r="P5481" s="43"/>
      <c r="Q5481" s="43"/>
      <c r="R5481" s="10"/>
      <c r="S5481" s="10"/>
      <c r="T5481" s="10"/>
    </row>
    <row r="5482" spans="7:20" ht="33" customHeight="1" x14ac:dyDescent="0.5">
      <c r="G5482" s="90"/>
      <c r="H5482" s="10"/>
      <c r="I5482" s="79"/>
      <c r="J5482" s="43"/>
      <c r="K5482" s="10"/>
      <c r="L5482" s="102"/>
      <c r="M5482" s="40"/>
      <c r="N5482" s="43"/>
      <c r="O5482" s="40"/>
      <c r="P5482" s="43"/>
      <c r="Q5482" s="43"/>
      <c r="R5482" s="10"/>
      <c r="S5482" s="10"/>
      <c r="T5482" s="10"/>
    </row>
    <row r="5483" spans="7:20" ht="33" customHeight="1" x14ac:dyDescent="0.5">
      <c r="G5483" s="90"/>
      <c r="H5483" s="10"/>
      <c r="I5483" s="79"/>
      <c r="J5483" s="43"/>
      <c r="K5483" s="10"/>
      <c r="L5483" s="102"/>
      <c r="M5483" s="40"/>
      <c r="N5483" s="43"/>
      <c r="O5483" s="40"/>
      <c r="P5483" s="43"/>
      <c r="Q5483" s="43"/>
      <c r="R5483" s="10"/>
      <c r="S5483" s="10"/>
      <c r="T5483" s="10"/>
    </row>
    <row r="5484" spans="7:20" ht="33" customHeight="1" x14ac:dyDescent="0.5">
      <c r="G5484" s="90"/>
      <c r="H5484" s="10"/>
      <c r="I5484" s="79"/>
      <c r="J5484" s="43"/>
      <c r="K5484" s="10"/>
      <c r="L5484" s="102"/>
      <c r="M5484" s="40"/>
      <c r="N5484" s="43"/>
      <c r="O5484" s="40"/>
      <c r="P5484" s="43"/>
      <c r="Q5484" s="43"/>
      <c r="R5484" s="10"/>
      <c r="S5484" s="10"/>
      <c r="T5484" s="10"/>
    </row>
    <row r="5485" spans="7:20" ht="33" customHeight="1" x14ac:dyDescent="0.5">
      <c r="G5485" s="90"/>
      <c r="H5485" s="10"/>
      <c r="I5485" s="79"/>
      <c r="J5485" s="43"/>
      <c r="K5485" s="10"/>
      <c r="L5485" s="102"/>
      <c r="M5485" s="40"/>
      <c r="N5485" s="43"/>
      <c r="O5485" s="40"/>
      <c r="P5485" s="43"/>
      <c r="Q5485" s="43"/>
      <c r="R5485" s="10"/>
      <c r="S5485" s="10"/>
      <c r="T5485" s="10"/>
    </row>
    <row r="5486" spans="7:20" ht="33" customHeight="1" x14ac:dyDescent="0.5">
      <c r="G5486" s="90"/>
      <c r="H5486" s="10"/>
      <c r="I5486" s="79"/>
      <c r="J5486" s="43"/>
      <c r="K5486" s="10"/>
      <c r="L5486" s="102"/>
      <c r="M5486" s="40"/>
      <c r="N5486" s="43"/>
      <c r="O5486" s="40"/>
      <c r="P5486" s="43"/>
      <c r="Q5486" s="43"/>
      <c r="R5486" s="10"/>
      <c r="S5486" s="10"/>
      <c r="T5486" s="10"/>
    </row>
    <row r="5487" spans="7:20" ht="33" customHeight="1" x14ac:dyDescent="0.5">
      <c r="G5487" s="90"/>
      <c r="H5487" s="10"/>
      <c r="I5487" s="79"/>
      <c r="J5487" s="43"/>
      <c r="K5487" s="10"/>
      <c r="L5487" s="102"/>
      <c r="M5487" s="40"/>
      <c r="N5487" s="43"/>
      <c r="O5487" s="40"/>
      <c r="P5487" s="43"/>
      <c r="Q5487" s="43"/>
      <c r="R5487" s="10"/>
      <c r="S5487" s="10"/>
      <c r="T5487" s="10"/>
    </row>
    <row r="5488" spans="7:20" ht="33" customHeight="1" x14ac:dyDescent="0.5">
      <c r="G5488" s="90"/>
      <c r="H5488" s="10"/>
      <c r="I5488" s="79"/>
      <c r="J5488" s="43"/>
      <c r="K5488" s="10"/>
      <c r="L5488" s="102"/>
      <c r="M5488" s="40"/>
      <c r="N5488" s="43"/>
      <c r="O5488" s="40"/>
      <c r="P5488" s="43"/>
      <c r="Q5488" s="43"/>
      <c r="R5488" s="10"/>
      <c r="S5488" s="10"/>
      <c r="T5488" s="10"/>
    </row>
    <row r="5489" spans="7:20" ht="33" customHeight="1" x14ac:dyDescent="0.5">
      <c r="G5489" s="90"/>
      <c r="H5489" s="10"/>
      <c r="I5489" s="79"/>
      <c r="J5489" s="43"/>
      <c r="K5489" s="10"/>
      <c r="L5489" s="102"/>
      <c r="M5489" s="40"/>
      <c r="N5489" s="43"/>
      <c r="O5489" s="40"/>
      <c r="P5489" s="43"/>
      <c r="Q5489" s="43"/>
      <c r="R5489" s="10"/>
      <c r="S5489" s="10"/>
      <c r="T5489" s="10"/>
    </row>
    <row r="5490" spans="7:20" ht="33" customHeight="1" x14ac:dyDescent="0.5">
      <c r="G5490" s="90"/>
      <c r="H5490" s="10"/>
      <c r="I5490" s="79"/>
      <c r="J5490" s="43"/>
      <c r="K5490" s="10"/>
      <c r="L5490" s="102"/>
      <c r="M5490" s="40"/>
      <c r="N5490" s="43"/>
      <c r="O5490" s="40"/>
      <c r="P5490" s="43"/>
      <c r="Q5490" s="43"/>
      <c r="R5490" s="10"/>
      <c r="S5490" s="10"/>
      <c r="T5490" s="10"/>
    </row>
    <row r="5491" spans="7:20" ht="33" customHeight="1" x14ac:dyDescent="0.5">
      <c r="G5491" s="90"/>
      <c r="H5491" s="10"/>
      <c r="I5491" s="79"/>
      <c r="J5491" s="43"/>
      <c r="K5491" s="10"/>
      <c r="L5491" s="102"/>
      <c r="M5491" s="40"/>
      <c r="N5491" s="43"/>
      <c r="O5491" s="40"/>
      <c r="P5491" s="43"/>
      <c r="Q5491" s="43"/>
      <c r="R5491" s="10"/>
      <c r="S5491" s="10"/>
      <c r="T5491" s="10"/>
    </row>
    <row r="5492" spans="7:20" ht="33" customHeight="1" x14ac:dyDescent="0.5">
      <c r="G5492" s="90"/>
      <c r="H5492" s="10"/>
      <c r="I5492" s="79"/>
      <c r="J5492" s="43"/>
      <c r="K5492" s="10"/>
      <c r="L5492" s="102"/>
      <c r="M5492" s="40"/>
      <c r="N5492" s="43"/>
      <c r="O5492" s="40"/>
      <c r="P5492" s="43"/>
      <c r="Q5492" s="43"/>
      <c r="R5492" s="10"/>
      <c r="S5492" s="10"/>
      <c r="T5492" s="10"/>
    </row>
    <row r="5493" spans="7:20" ht="33" customHeight="1" x14ac:dyDescent="0.5">
      <c r="G5493" s="90"/>
      <c r="H5493" s="10"/>
      <c r="I5493" s="79"/>
      <c r="J5493" s="43"/>
      <c r="K5493" s="10"/>
      <c r="L5493" s="102"/>
      <c r="M5493" s="40"/>
      <c r="N5493" s="43"/>
      <c r="O5493" s="40"/>
      <c r="P5493" s="43"/>
      <c r="Q5493" s="43"/>
      <c r="R5493" s="10"/>
      <c r="S5493" s="10"/>
      <c r="T5493" s="10"/>
    </row>
    <row r="5494" spans="7:20" ht="33" customHeight="1" x14ac:dyDescent="0.5">
      <c r="G5494" s="90"/>
      <c r="H5494" s="10"/>
      <c r="I5494" s="79"/>
      <c r="J5494" s="43"/>
      <c r="K5494" s="10"/>
      <c r="L5494" s="102"/>
      <c r="M5494" s="40"/>
      <c r="N5494" s="43"/>
      <c r="O5494" s="40"/>
      <c r="P5494" s="43"/>
      <c r="Q5494" s="43"/>
      <c r="R5494" s="10"/>
      <c r="S5494" s="10"/>
      <c r="T5494" s="10"/>
    </row>
    <row r="5495" spans="7:20" ht="33" customHeight="1" x14ac:dyDescent="0.5">
      <c r="G5495" s="90"/>
      <c r="H5495" s="10"/>
      <c r="I5495" s="79"/>
      <c r="J5495" s="43"/>
      <c r="K5495" s="10"/>
      <c r="L5495" s="102"/>
      <c r="M5495" s="40"/>
      <c r="N5495" s="43"/>
      <c r="O5495" s="40"/>
      <c r="P5495" s="43"/>
      <c r="Q5495" s="43"/>
      <c r="R5495" s="10"/>
      <c r="S5495" s="10"/>
      <c r="T5495" s="10"/>
    </row>
    <row r="5496" spans="7:20" ht="33" customHeight="1" x14ac:dyDescent="0.5">
      <c r="G5496" s="90"/>
      <c r="H5496" s="10"/>
      <c r="I5496" s="79"/>
      <c r="J5496" s="43"/>
      <c r="K5496" s="10"/>
      <c r="L5496" s="102"/>
      <c r="M5496" s="40"/>
      <c r="N5496" s="43"/>
      <c r="O5496" s="40"/>
      <c r="P5496" s="43"/>
      <c r="Q5496" s="43"/>
      <c r="R5496" s="10"/>
      <c r="S5496" s="10"/>
      <c r="T5496" s="10"/>
    </row>
    <row r="5497" spans="7:20" ht="33" customHeight="1" x14ac:dyDescent="0.5">
      <c r="G5497" s="90"/>
      <c r="H5497" s="10"/>
      <c r="I5497" s="79"/>
      <c r="J5497" s="43"/>
      <c r="K5497" s="10"/>
      <c r="L5497" s="102"/>
      <c r="M5497" s="40"/>
      <c r="N5497" s="43"/>
      <c r="O5497" s="40"/>
      <c r="P5497" s="43"/>
      <c r="Q5497" s="43"/>
      <c r="R5497" s="10"/>
      <c r="S5497" s="10"/>
      <c r="T5497" s="10"/>
    </row>
    <row r="5498" spans="7:20" ht="33" customHeight="1" x14ac:dyDescent="0.5">
      <c r="G5498" s="90"/>
      <c r="H5498" s="10"/>
      <c r="I5498" s="79"/>
      <c r="J5498" s="43"/>
      <c r="K5498" s="10"/>
      <c r="L5498" s="102"/>
      <c r="M5498" s="40"/>
      <c r="N5498" s="43"/>
      <c r="O5498" s="40"/>
      <c r="P5498" s="43"/>
      <c r="Q5498" s="43"/>
      <c r="R5498" s="10"/>
      <c r="S5498" s="10"/>
      <c r="T5498" s="10"/>
    </row>
    <row r="5499" spans="7:20" ht="33" customHeight="1" x14ac:dyDescent="0.5">
      <c r="G5499" s="90"/>
      <c r="H5499" s="10"/>
      <c r="I5499" s="79"/>
      <c r="J5499" s="43"/>
      <c r="K5499" s="10"/>
      <c r="L5499" s="102"/>
      <c r="M5499" s="40"/>
      <c r="N5499" s="43"/>
      <c r="O5499" s="40"/>
      <c r="P5499" s="43"/>
      <c r="Q5499" s="43"/>
      <c r="R5499" s="10"/>
      <c r="S5499" s="10"/>
      <c r="T5499" s="10"/>
    </row>
    <row r="5500" spans="7:20" ht="33" customHeight="1" x14ac:dyDescent="0.5">
      <c r="G5500" s="90"/>
      <c r="H5500" s="10"/>
      <c r="I5500" s="79"/>
      <c r="J5500" s="43"/>
      <c r="K5500" s="10"/>
      <c r="L5500" s="102"/>
      <c r="M5500" s="40"/>
      <c r="N5500" s="43"/>
      <c r="O5500" s="40"/>
      <c r="P5500" s="43"/>
      <c r="Q5500" s="43"/>
      <c r="R5500" s="10"/>
      <c r="S5500" s="10"/>
      <c r="T5500" s="10"/>
    </row>
    <row r="5501" spans="7:20" ht="33" customHeight="1" x14ac:dyDescent="0.5">
      <c r="G5501" s="90"/>
      <c r="H5501" s="10"/>
      <c r="I5501" s="79"/>
      <c r="J5501" s="43"/>
      <c r="K5501" s="10"/>
      <c r="L5501" s="102"/>
      <c r="M5501" s="40"/>
      <c r="N5501" s="43"/>
      <c r="O5501" s="40"/>
      <c r="P5501" s="43"/>
      <c r="Q5501" s="43"/>
      <c r="R5501" s="10"/>
      <c r="S5501" s="10"/>
      <c r="T5501" s="10"/>
    </row>
    <row r="5502" spans="7:20" ht="33" customHeight="1" x14ac:dyDescent="0.5">
      <c r="G5502" s="90"/>
      <c r="H5502" s="10"/>
      <c r="I5502" s="79"/>
      <c r="J5502" s="43"/>
      <c r="K5502" s="10"/>
      <c r="L5502" s="102"/>
      <c r="M5502" s="40"/>
      <c r="N5502" s="43"/>
      <c r="O5502" s="40"/>
      <c r="P5502" s="43"/>
      <c r="Q5502" s="43"/>
      <c r="R5502" s="10"/>
      <c r="S5502" s="10"/>
      <c r="T5502" s="10"/>
    </row>
    <row r="5503" spans="7:20" ht="33" customHeight="1" x14ac:dyDescent="0.5">
      <c r="G5503" s="90"/>
      <c r="H5503" s="10"/>
      <c r="I5503" s="79"/>
      <c r="J5503" s="43"/>
      <c r="K5503" s="10"/>
      <c r="L5503" s="102"/>
      <c r="M5503" s="40"/>
      <c r="N5503" s="43"/>
      <c r="O5503" s="40"/>
      <c r="P5503" s="43"/>
      <c r="Q5503" s="43"/>
      <c r="R5503" s="10"/>
      <c r="S5503" s="10"/>
      <c r="T5503" s="10"/>
    </row>
    <row r="5504" spans="7:20" ht="33" customHeight="1" x14ac:dyDescent="0.5">
      <c r="G5504" s="90"/>
      <c r="H5504" s="10"/>
      <c r="I5504" s="79"/>
      <c r="J5504" s="43"/>
      <c r="K5504" s="10"/>
      <c r="L5504" s="102"/>
      <c r="M5504" s="40"/>
      <c r="N5504" s="43"/>
      <c r="O5504" s="40"/>
      <c r="P5504" s="43"/>
      <c r="Q5504" s="43"/>
      <c r="R5504" s="10"/>
      <c r="S5504" s="10"/>
      <c r="T5504" s="10"/>
    </row>
    <row r="5505" spans="7:20" ht="33" customHeight="1" x14ac:dyDescent="0.5">
      <c r="G5505" s="90"/>
      <c r="H5505" s="10"/>
      <c r="I5505" s="79"/>
      <c r="J5505" s="43"/>
      <c r="K5505" s="10"/>
      <c r="L5505" s="102"/>
      <c r="M5505" s="40"/>
      <c r="N5505" s="43"/>
      <c r="O5505" s="40"/>
      <c r="P5505" s="43"/>
      <c r="Q5505" s="43"/>
      <c r="R5505" s="10"/>
      <c r="S5505" s="10"/>
      <c r="T5505" s="10"/>
    </row>
    <row r="5506" spans="7:20" ht="33" customHeight="1" x14ac:dyDescent="0.5">
      <c r="G5506" s="90"/>
      <c r="H5506" s="10"/>
      <c r="I5506" s="79"/>
      <c r="J5506" s="43"/>
      <c r="K5506" s="10"/>
      <c r="L5506" s="102"/>
      <c r="M5506" s="40"/>
      <c r="N5506" s="43"/>
      <c r="O5506" s="40"/>
      <c r="P5506" s="43"/>
      <c r="Q5506" s="43"/>
      <c r="R5506" s="10"/>
      <c r="S5506" s="10"/>
      <c r="T5506" s="10"/>
    </row>
    <row r="5507" spans="7:20" ht="33" customHeight="1" x14ac:dyDescent="0.5">
      <c r="G5507" s="90"/>
      <c r="H5507" s="10"/>
      <c r="I5507" s="79"/>
      <c r="J5507" s="43"/>
      <c r="K5507" s="10"/>
      <c r="L5507" s="102"/>
      <c r="M5507" s="40"/>
      <c r="N5507" s="43"/>
      <c r="O5507" s="40"/>
      <c r="P5507" s="43"/>
      <c r="Q5507" s="43"/>
      <c r="R5507" s="10"/>
      <c r="S5507" s="10"/>
      <c r="T5507" s="10"/>
    </row>
    <row r="5508" spans="7:20" ht="33" customHeight="1" x14ac:dyDescent="0.5">
      <c r="G5508" s="90"/>
      <c r="H5508" s="10"/>
      <c r="I5508" s="79"/>
      <c r="J5508" s="43"/>
      <c r="K5508" s="10"/>
      <c r="L5508" s="102"/>
      <c r="M5508" s="40"/>
      <c r="N5508" s="43"/>
      <c r="O5508" s="40"/>
      <c r="P5508" s="43"/>
      <c r="Q5508" s="43"/>
      <c r="R5508" s="10"/>
      <c r="S5508" s="10"/>
      <c r="T5508" s="10"/>
    </row>
    <row r="5509" spans="7:20" ht="33" customHeight="1" x14ac:dyDescent="0.5">
      <c r="G5509" s="90"/>
      <c r="H5509" s="10"/>
      <c r="I5509" s="79"/>
      <c r="J5509" s="43"/>
      <c r="K5509" s="10"/>
      <c r="L5509" s="102"/>
      <c r="M5509" s="40"/>
      <c r="N5509" s="43"/>
      <c r="O5509" s="40"/>
      <c r="P5509" s="43"/>
      <c r="Q5509" s="43"/>
      <c r="R5509" s="10"/>
      <c r="S5509" s="10"/>
      <c r="T5509" s="10"/>
    </row>
    <row r="5510" spans="7:20" ht="33" customHeight="1" x14ac:dyDescent="0.5">
      <c r="G5510" s="90"/>
      <c r="H5510" s="10"/>
      <c r="I5510" s="79"/>
      <c r="J5510" s="43"/>
      <c r="K5510" s="10"/>
      <c r="L5510" s="102"/>
      <c r="M5510" s="40"/>
      <c r="N5510" s="43"/>
      <c r="O5510" s="40"/>
      <c r="P5510" s="43"/>
      <c r="Q5510" s="43"/>
      <c r="R5510" s="10"/>
      <c r="S5510" s="10"/>
      <c r="T5510" s="10"/>
    </row>
    <row r="5511" spans="7:20" ht="33" customHeight="1" x14ac:dyDescent="0.5">
      <c r="G5511" s="90"/>
      <c r="H5511" s="10"/>
      <c r="I5511" s="79"/>
      <c r="J5511" s="43"/>
      <c r="K5511" s="10"/>
      <c r="L5511" s="102"/>
      <c r="M5511" s="40"/>
      <c r="N5511" s="43"/>
      <c r="O5511" s="40"/>
      <c r="P5511" s="43"/>
      <c r="Q5511" s="43"/>
      <c r="R5511" s="10"/>
      <c r="S5511" s="10"/>
      <c r="T5511" s="10"/>
    </row>
    <row r="5512" spans="7:20" ht="33" customHeight="1" x14ac:dyDescent="0.5">
      <c r="G5512" s="90"/>
      <c r="H5512" s="10"/>
      <c r="I5512" s="79"/>
      <c r="J5512" s="43"/>
      <c r="K5512" s="10"/>
      <c r="L5512" s="102"/>
      <c r="M5512" s="40"/>
      <c r="N5512" s="43"/>
      <c r="O5512" s="40"/>
      <c r="P5512" s="43"/>
      <c r="Q5512" s="43"/>
      <c r="R5512" s="10"/>
      <c r="S5512" s="10"/>
      <c r="T5512" s="10"/>
    </row>
    <row r="5513" spans="7:20" ht="33" customHeight="1" x14ac:dyDescent="0.5">
      <c r="G5513" s="90"/>
      <c r="H5513" s="10"/>
      <c r="I5513" s="79"/>
      <c r="J5513" s="43"/>
      <c r="K5513" s="10"/>
      <c r="L5513" s="102"/>
      <c r="M5513" s="40"/>
      <c r="N5513" s="43"/>
      <c r="O5513" s="40"/>
      <c r="P5513" s="43"/>
      <c r="Q5513" s="43"/>
      <c r="R5513" s="10"/>
      <c r="S5513" s="10"/>
      <c r="T5513" s="10"/>
    </row>
    <row r="5514" spans="7:20" ht="33" customHeight="1" x14ac:dyDescent="0.5">
      <c r="G5514" s="90"/>
      <c r="H5514" s="10"/>
      <c r="I5514" s="79"/>
      <c r="J5514" s="43"/>
      <c r="K5514" s="10"/>
      <c r="L5514" s="102"/>
      <c r="M5514" s="40"/>
      <c r="N5514" s="43"/>
      <c r="O5514" s="40"/>
      <c r="P5514" s="43"/>
      <c r="Q5514" s="43"/>
      <c r="R5514" s="10"/>
      <c r="S5514" s="10"/>
      <c r="T5514" s="10"/>
    </row>
    <row r="5515" spans="7:20" ht="33" customHeight="1" x14ac:dyDescent="0.5">
      <c r="G5515" s="90"/>
      <c r="H5515" s="10"/>
      <c r="I5515" s="79"/>
      <c r="J5515" s="43"/>
      <c r="K5515" s="10"/>
      <c r="L5515" s="102"/>
      <c r="M5515" s="40"/>
      <c r="N5515" s="43"/>
      <c r="O5515" s="40"/>
      <c r="P5515" s="43"/>
      <c r="Q5515" s="43"/>
      <c r="R5515" s="10"/>
      <c r="S5515" s="10"/>
      <c r="T5515" s="10"/>
    </row>
    <row r="5516" spans="7:20" ht="33" customHeight="1" x14ac:dyDescent="0.5">
      <c r="G5516" s="90"/>
      <c r="H5516" s="10"/>
      <c r="I5516" s="79"/>
      <c r="J5516" s="43"/>
      <c r="K5516" s="10"/>
      <c r="L5516" s="102"/>
      <c r="M5516" s="40"/>
      <c r="N5516" s="43"/>
      <c r="O5516" s="40"/>
      <c r="P5516" s="43"/>
      <c r="Q5516" s="43"/>
      <c r="R5516" s="10"/>
      <c r="S5516" s="10"/>
      <c r="T5516" s="10"/>
    </row>
    <row r="5517" spans="7:20" ht="33" customHeight="1" x14ac:dyDescent="0.5">
      <c r="G5517" s="90"/>
      <c r="H5517" s="10"/>
      <c r="I5517" s="79"/>
      <c r="J5517" s="43"/>
      <c r="K5517" s="10"/>
      <c r="L5517" s="102"/>
      <c r="M5517" s="40"/>
      <c r="N5517" s="43"/>
      <c r="O5517" s="40"/>
      <c r="P5517" s="43"/>
      <c r="Q5517" s="43"/>
      <c r="R5517" s="10"/>
      <c r="S5517" s="10"/>
      <c r="T5517" s="10"/>
    </row>
    <row r="5518" spans="7:20" ht="33" customHeight="1" x14ac:dyDescent="0.5">
      <c r="G5518" s="90"/>
      <c r="H5518" s="10"/>
      <c r="I5518" s="79"/>
      <c r="J5518" s="43"/>
      <c r="K5518" s="10"/>
      <c r="L5518" s="102"/>
      <c r="M5518" s="40"/>
      <c r="N5518" s="43"/>
      <c r="O5518" s="40"/>
      <c r="P5518" s="43"/>
      <c r="Q5518" s="43"/>
      <c r="R5518" s="10"/>
      <c r="S5518" s="10"/>
      <c r="T5518" s="10"/>
    </row>
    <row r="5519" spans="7:20" ht="33" customHeight="1" x14ac:dyDescent="0.5">
      <c r="G5519" s="90"/>
      <c r="H5519" s="10"/>
      <c r="I5519" s="79"/>
      <c r="J5519" s="43"/>
      <c r="K5519" s="10"/>
      <c r="L5519" s="102"/>
      <c r="M5519" s="40"/>
      <c r="N5519" s="43"/>
      <c r="O5519" s="40"/>
      <c r="P5519" s="43"/>
      <c r="Q5519" s="43"/>
      <c r="R5519" s="10"/>
      <c r="S5519" s="10"/>
      <c r="T5519" s="10"/>
    </row>
    <row r="5520" spans="7:20" ht="33" customHeight="1" x14ac:dyDescent="0.5">
      <c r="G5520" s="90"/>
      <c r="H5520" s="10"/>
      <c r="I5520" s="79"/>
      <c r="J5520" s="43"/>
      <c r="K5520" s="10"/>
      <c r="L5520" s="102"/>
      <c r="M5520" s="40"/>
      <c r="N5520" s="43"/>
      <c r="O5520" s="40"/>
      <c r="P5520" s="43"/>
      <c r="Q5520" s="43"/>
      <c r="R5520" s="10"/>
      <c r="S5520" s="10"/>
      <c r="T5520" s="10"/>
    </row>
    <row r="5521" spans="7:20" ht="33" customHeight="1" x14ac:dyDescent="0.5">
      <c r="G5521" s="90"/>
      <c r="H5521" s="10"/>
      <c r="I5521" s="79"/>
      <c r="J5521" s="43"/>
      <c r="K5521" s="10"/>
      <c r="L5521" s="102"/>
      <c r="M5521" s="40"/>
      <c r="N5521" s="43"/>
      <c r="O5521" s="40"/>
      <c r="P5521" s="43"/>
      <c r="Q5521" s="43"/>
      <c r="R5521" s="10"/>
      <c r="S5521" s="10"/>
      <c r="T5521" s="10"/>
    </row>
    <row r="5522" spans="7:20" ht="33" customHeight="1" x14ac:dyDescent="0.5">
      <c r="G5522" s="90"/>
      <c r="H5522" s="10"/>
      <c r="I5522" s="79"/>
      <c r="J5522" s="43"/>
      <c r="K5522" s="10"/>
      <c r="L5522" s="102"/>
      <c r="M5522" s="40"/>
      <c r="N5522" s="43"/>
      <c r="O5522" s="40"/>
      <c r="P5522" s="43"/>
      <c r="Q5522" s="43"/>
      <c r="R5522" s="10"/>
      <c r="S5522" s="10"/>
      <c r="T5522" s="10"/>
    </row>
    <row r="5523" spans="7:20" ht="33" customHeight="1" x14ac:dyDescent="0.5">
      <c r="G5523" s="90"/>
      <c r="H5523" s="10"/>
      <c r="I5523" s="79"/>
      <c r="J5523" s="43"/>
      <c r="K5523" s="10"/>
      <c r="L5523" s="102"/>
      <c r="M5523" s="40"/>
      <c r="N5523" s="43"/>
      <c r="O5523" s="40"/>
      <c r="P5523" s="43"/>
      <c r="Q5523" s="43"/>
      <c r="R5523" s="10"/>
      <c r="S5523" s="10"/>
      <c r="T5523" s="10"/>
    </row>
    <row r="5524" spans="7:20" ht="33" customHeight="1" x14ac:dyDescent="0.5">
      <c r="G5524" s="90"/>
      <c r="H5524" s="10"/>
      <c r="I5524" s="79"/>
      <c r="J5524" s="43"/>
      <c r="K5524" s="10"/>
      <c r="L5524" s="102"/>
      <c r="M5524" s="40"/>
      <c r="N5524" s="43"/>
      <c r="O5524" s="40"/>
      <c r="P5524" s="43"/>
      <c r="Q5524" s="43"/>
      <c r="R5524" s="10"/>
      <c r="S5524" s="10"/>
      <c r="T5524" s="10"/>
    </row>
    <row r="5525" spans="7:20" ht="33" customHeight="1" x14ac:dyDescent="0.5">
      <c r="G5525" s="90"/>
      <c r="H5525" s="10"/>
      <c r="I5525" s="79"/>
      <c r="J5525" s="43"/>
      <c r="K5525" s="10"/>
      <c r="L5525" s="102"/>
      <c r="M5525" s="40"/>
      <c r="N5525" s="43"/>
      <c r="O5525" s="40"/>
      <c r="P5525" s="43"/>
      <c r="Q5525" s="43"/>
      <c r="R5525" s="10"/>
      <c r="S5525" s="10"/>
      <c r="T5525" s="10"/>
    </row>
    <row r="5526" spans="7:20" ht="33" customHeight="1" x14ac:dyDescent="0.5">
      <c r="G5526" s="90"/>
      <c r="H5526" s="10"/>
      <c r="I5526" s="79"/>
      <c r="J5526" s="43"/>
      <c r="K5526" s="10"/>
      <c r="L5526" s="102"/>
      <c r="M5526" s="40"/>
      <c r="N5526" s="43"/>
      <c r="O5526" s="40"/>
      <c r="P5526" s="43"/>
      <c r="Q5526" s="43"/>
      <c r="R5526" s="10"/>
      <c r="S5526" s="10"/>
      <c r="T5526" s="10"/>
    </row>
    <row r="5527" spans="7:20" ht="33" customHeight="1" x14ac:dyDescent="0.5">
      <c r="G5527" s="90"/>
      <c r="H5527" s="10"/>
      <c r="I5527" s="79"/>
      <c r="J5527" s="43"/>
      <c r="K5527" s="10"/>
      <c r="L5527" s="102"/>
      <c r="M5527" s="40"/>
      <c r="N5527" s="43"/>
      <c r="O5527" s="40"/>
      <c r="P5527" s="43"/>
      <c r="Q5527" s="43"/>
      <c r="R5527" s="10"/>
      <c r="S5527" s="10"/>
      <c r="T5527" s="10"/>
    </row>
    <row r="5528" spans="7:20" ht="33" customHeight="1" x14ac:dyDescent="0.5">
      <c r="G5528" s="90"/>
      <c r="H5528" s="10"/>
      <c r="I5528" s="79"/>
      <c r="J5528" s="43"/>
      <c r="K5528" s="10"/>
      <c r="L5528" s="102"/>
      <c r="M5528" s="40"/>
      <c r="N5528" s="43"/>
      <c r="O5528" s="40"/>
      <c r="P5528" s="43"/>
      <c r="Q5528" s="43"/>
      <c r="R5528" s="10"/>
      <c r="S5528" s="10"/>
      <c r="T5528" s="10"/>
    </row>
    <row r="5529" spans="7:20" ht="33" customHeight="1" x14ac:dyDescent="0.5">
      <c r="G5529" s="90"/>
      <c r="H5529" s="10"/>
      <c r="I5529" s="79"/>
      <c r="J5529" s="43"/>
      <c r="K5529" s="10"/>
      <c r="L5529" s="102"/>
      <c r="M5529" s="40"/>
      <c r="N5529" s="43"/>
      <c r="O5529" s="40"/>
      <c r="P5529" s="43"/>
      <c r="Q5529" s="43"/>
      <c r="R5529" s="10"/>
      <c r="S5529" s="10"/>
      <c r="T5529" s="10"/>
    </row>
    <row r="5530" spans="7:20" ht="33" customHeight="1" x14ac:dyDescent="0.5">
      <c r="G5530" s="90"/>
      <c r="H5530" s="10"/>
      <c r="I5530" s="79"/>
      <c r="J5530" s="43"/>
      <c r="K5530" s="10"/>
      <c r="L5530" s="102"/>
      <c r="M5530" s="40"/>
      <c r="N5530" s="43"/>
      <c r="O5530" s="40"/>
      <c r="P5530" s="43"/>
      <c r="Q5530" s="43"/>
      <c r="R5530" s="10"/>
      <c r="S5530" s="10"/>
      <c r="T5530" s="10"/>
    </row>
    <row r="5531" spans="7:20" ht="33" customHeight="1" x14ac:dyDescent="0.5">
      <c r="G5531" s="90"/>
      <c r="H5531" s="10"/>
      <c r="I5531" s="79"/>
      <c r="J5531" s="43"/>
      <c r="K5531" s="10"/>
      <c r="L5531" s="102"/>
      <c r="M5531" s="40"/>
      <c r="N5531" s="43"/>
      <c r="O5531" s="40"/>
      <c r="P5531" s="43"/>
      <c r="Q5531" s="43"/>
      <c r="R5531" s="10"/>
      <c r="S5531" s="10"/>
      <c r="T5531" s="10"/>
    </row>
    <row r="5532" spans="7:20" ht="33" customHeight="1" x14ac:dyDescent="0.5">
      <c r="G5532" s="90"/>
      <c r="H5532" s="10"/>
      <c r="I5532" s="79"/>
      <c r="J5532" s="43"/>
      <c r="K5532" s="10"/>
      <c r="L5532" s="102"/>
      <c r="M5532" s="40"/>
      <c r="N5532" s="43"/>
      <c r="O5532" s="40"/>
      <c r="P5532" s="43"/>
      <c r="Q5532" s="43"/>
      <c r="R5532" s="10"/>
      <c r="S5532" s="10"/>
      <c r="T5532" s="10"/>
    </row>
    <row r="5533" spans="7:20" ht="33" customHeight="1" x14ac:dyDescent="0.5">
      <c r="G5533" s="90"/>
      <c r="H5533" s="10"/>
      <c r="I5533" s="79"/>
      <c r="J5533" s="43"/>
      <c r="K5533" s="10"/>
      <c r="L5533" s="102"/>
      <c r="M5533" s="40"/>
      <c r="N5533" s="43"/>
      <c r="O5533" s="40"/>
      <c r="P5533" s="43"/>
      <c r="Q5533" s="43"/>
      <c r="R5533" s="10"/>
      <c r="S5533" s="10"/>
      <c r="T5533" s="10"/>
    </row>
    <row r="5534" spans="7:20" ht="33" customHeight="1" x14ac:dyDescent="0.5">
      <c r="G5534" s="90"/>
      <c r="H5534" s="10"/>
      <c r="I5534" s="79"/>
      <c r="J5534" s="43"/>
      <c r="K5534" s="10"/>
      <c r="L5534" s="102"/>
      <c r="M5534" s="40"/>
      <c r="N5534" s="43"/>
      <c r="O5534" s="40"/>
      <c r="P5534" s="43"/>
      <c r="Q5534" s="43"/>
      <c r="R5534" s="10"/>
      <c r="S5534" s="10"/>
      <c r="T5534" s="10"/>
    </row>
    <row r="5535" spans="7:20" ht="33" customHeight="1" x14ac:dyDescent="0.5">
      <c r="G5535" s="90"/>
      <c r="H5535" s="10"/>
      <c r="I5535" s="79"/>
      <c r="J5535" s="43"/>
      <c r="K5535" s="10"/>
      <c r="L5535" s="102"/>
      <c r="M5535" s="40"/>
      <c r="N5535" s="43"/>
      <c r="O5535" s="40"/>
      <c r="P5535" s="43"/>
      <c r="Q5535" s="43"/>
      <c r="R5535" s="10"/>
      <c r="S5535" s="10"/>
      <c r="T5535" s="10"/>
    </row>
    <row r="5536" spans="7:20" ht="33" customHeight="1" x14ac:dyDescent="0.5">
      <c r="G5536" s="90"/>
      <c r="H5536" s="10"/>
      <c r="I5536" s="79"/>
      <c r="J5536" s="43"/>
      <c r="K5536" s="10"/>
      <c r="L5536" s="102"/>
      <c r="M5536" s="40"/>
      <c r="N5536" s="43"/>
      <c r="O5536" s="40"/>
      <c r="P5536" s="43"/>
      <c r="Q5536" s="43"/>
      <c r="R5536" s="10"/>
      <c r="S5536" s="10"/>
      <c r="T5536" s="10"/>
    </row>
    <row r="5537" spans="7:20" ht="33" customHeight="1" x14ac:dyDescent="0.5">
      <c r="G5537" s="90"/>
      <c r="H5537" s="10"/>
      <c r="I5537" s="79"/>
      <c r="J5537" s="43"/>
      <c r="K5537" s="10"/>
      <c r="L5537" s="102"/>
      <c r="M5537" s="40"/>
      <c r="N5537" s="43"/>
      <c r="O5537" s="40"/>
      <c r="P5537" s="43"/>
      <c r="Q5537" s="43"/>
      <c r="R5537" s="10"/>
      <c r="S5537" s="10"/>
      <c r="T5537" s="10"/>
    </row>
    <row r="5538" spans="7:20" ht="33" customHeight="1" x14ac:dyDescent="0.5">
      <c r="G5538" s="90"/>
      <c r="H5538" s="10"/>
      <c r="I5538" s="79"/>
      <c r="J5538" s="43"/>
      <c r="K5538" s="10"/>
      <c r="L5538" s="102"/>
      <c r="M5538" s="40"/>
      <c r="N5538" s="43"/>
      <c r="O5538" s="40"/>
      <c r="P5538" s="43"/>
      <c r="Q5538" s="43"/>
      <c r="R5538" s="10"/>
      <c r="S5538" s="10"/>
      <c r="T5538" s="10"/>
    </row>
    <row r="5539" spans="7:20" ht="33" customHeight="1" x14ac:dyDescent="0.5">
      <c r="G5539" s="90"/>
      <c r="H5539" s="10"/>
      <c r="I5539" s="79"/>
      <c r="J5539" s="43"/>
      <c r="K5539" s="10"/>
      <c r="L5539" s="102"/>
      <c r="M5539" s="40"/>
      <c r="N5539" s="43"/>
      <c r="O5539" s="40"/>
      <c r="P5539" s="43"/>
      <c r="Q5539" s="43"/>
      <c r="R5539" s="10"/>
      <c r="S5539" s="10"/>
      <c r="T5539" s="10"/>
    </row>
    <row r="5540" spans="7:20" ht="33" customHeight="1" x14ac:dyDescent="0.5">
      <c r="G5540" s="90"/>
      <c r="H5540" s="10"/>
      <c r="I5540" s="79"/>
      <c r="J5540" s="43"/>
      <c r="K5540" s="10"/>
      <c r="L5540" s="102"/>
      <c r="M5540" s="40"/>
      <c r="N5540" s="43"/>
      <c r="O5540" s="40"/>
      <c r="P5540" s="43"/>
      <c r="Q5540" s="43"/>
      <c r="R5540" s="10"/>
      <c r="S5540" s="10"/>
      <c r="T5540" s="10"/>
    </row>
    <row r="5541" spans="7:20" ht="33" customHeight="1" x14ac:dyDescent="0.5">
      <c r="G5541" s="90"/>
      <c r="H5541" s="10"/>
      <c r="I5541" s="79"/>
      <c r="J5541" s="43"/>
      <c r="K5541" s="10"/>
      <c r="L5541" s="102"/>
      <c r="M5541" s="40"/>
      <c r="N5541" s="43"/>
      <c r="O5541" s="40"/>
      <c r="P5541" s="43"/>
      <c r="Q5541" s="43"/>
      <c r="R5541" s="10"/>
      <c r="S5541" s="10"/>
      <c r="T5541" s="10"/>
    </row>
    <row r="5542" spans="7:20" ht="33" customHeight="1" x14ac:dyDescent="0.5">
      <c r="G5542" s="90"/>
      <c r="H5542" s="10"/>
      <c r="I5542" s="79"/>
      <c r="J5542" s="43"/>
      <c r="K5542" s="10"/>
      <c r="L5542" s="102"/>
      <c r="M5542" s="40"/>
      <c r="N5542" s="43"/>
      <c r="O5542" s="40"/>
      <c r="P5542" s="43"/>
      <c r="Q5542" s="43"/>
      <c r="R5542" s="10"/>
      <c r="S5542" s="10"/>
      <c r="T5542" s="10"/>
    </row>
    <row r="5543" spans="7:20" ht="33" customHeight="1" x14ac:dyDescent="0.5">
      <c r="G5543" s="90"/>
      <c r="H5543" s="10"/>
      <c r="I5543" s="79"/>
      <c r="J5543" s="43"/>
      <c r="K5543" s="10"/>
      <c r="L5543" s="102"/>
      <c r="M5543" s="40"/>
      <c r="N5543" s="43"/>
      <c r="O5543" s="40"/>
      <c r="P5543" s="43"/>
      <c r="Q5543" s="43"/>
      <c r="R5543" s="10"/>
      <c r="S5543" s="10"/>
      <c r="T5543" s="10"/>
    </row>
    <row r="5544" spans="7:20" ht="33" customHeight="1" x14ac:dyDescent="0.5">
      <c r="G5544" s="90"/>
      <c r="H5544" s="10"/>
      <c r="I5544" s="79"/>
      <c r="J5544" s="43"/>
      <c r="K5544" s="10"/>
      <c r="L5544" s="102"/>
      <c r="M5544" s="40"/>
      <c r="N5544" s="43"/>
      <c r="O5544" s="40"/>
      <c r="P5544" s="43"/>
      <c r="Q5544" s="43"/>
      <c r="R5544" s="10"/>
      <c r="S5544" s="10"/>
      <c r="T5544" s="10"/>
    </row>
    <row r="5545" spans="7:20" ht="33" customHeight="1" x14ac:dyDescent="0.5">
      <c r="G5545" s="90"/>
      <c r="H5545" s="10"/>
      <c r="I5545" s="79"/>
      <c r="J5545" s="43"/>
      <c r="K5545" s="10"/>
      <c r="L5545" s="102"/>
      <c r="M5545" s="40"/>
      <c r="N5545" s="43"/>
      <c r="O5545" s="40"/>
      <c r="P5545" s="43"/>
      <c r="Q5545" s="43"/>
      <c r="R5545" s="10"/>
      <c r="S5545" s="10"/>
      <c r="T5545" s="10"/>
    </row>
    <row r="5546" spans="7:20" ht="33" customHeight="1" x14ac:dyDescent="0.5">
      <c r="G5546" s="90"/>
      <c r="H5546" s="10"/>
      <c r="I5546" s="79"/>
      <c r="J5546" s="43"/>
      <c r="K5546" s="10"/>
      <c r="L5546" s="102"/>
      <c r="M5546" s="40"/>
      <c r="N5546" s="43"/>
      <c r="O5546" s="40"/>
      <c r="P5546" s="43"/>
      <c r="Q5546" s="43"/>
      <c r="R5546" s="10"/>
      <c r="S5546" s="10"/>
      <c r="T5546" s="10"/>
    </row>
    <row r="5547" spans="7:20" ht="33" customHeight="1" x14ac:dyDescent="0.5">
      <c r="G5547" s="90"/>
      <c r="H5547" s="10"/>
      <c r="I5547" s="79"/>
      <c r="J5547" s="43"/>
      <c r="K5547" s="10"/>
      <c r="L5547" s="102"/>
      <c r="M5547" s="40"/>
      <c r="N5547" s="43"/>
      <c r="O5547" s="40"/>
      <c r="P5547" s="43"/>
      <c r="Q5547" s="43"/>
      <c r="R5547" s="10"/>
      <c r="S5547" s="10"/>
      <c r="T5547" s="10"/>
    </row>
    <row r="5548" spans="7:20" ht="33" customHeight="1" x14ac:dyDescent="0.5">
      <c r="G5548" s="90"/>
      <c r="H5548" s="10"/>
      <c r="I5548" s="79"/>
      <c r="J5548" s="43"/>
      <c r="K5548" s="10"/>
      <c r="L5548" s="102"/>
      <c r="M5548" s="40"/>
      <c r="N5548" s="43"/>
      <c r="O5548" s="40"/>
      <c r="P5548" s="43"/>
      <c r="Q5548" s="43"/>
      <c r="R5548" s="10"/>
      <c r="S5548" s="10"/>
      <c r="T5548" s="10"/>
    </row>
    <row r="5549" spans="7:20" ht="33" customHeight="1" x14ac:dyDescent="0.5">
      <c r="G5549" s="90"/>
      <c r="H5549" s="10"/>
      <c r="I5549" s="79"/>
      <c r="J5549" s="43"/>
      <c r="K5549" s="10"/>
      <c r="L5549" s="102"/>
      <c r="M5549" s="40"/>
      <c r="N5549" s="43"/>
      <c r="O5549" s="40"/>
      <c r="P5549" s="43"/>
      <c r="Q5549" s="43"/>
      <c r="R5549" s="10"/>
      <c r="S5549" s="10"/>
      <c r="T5549" s="10"/>
    </row>
    <row r="5550" spans="7:20" ht="33" customHeight="1" x14ac:dyDescent="0.5">
      <c r="G5550" s="90"/>
      <c r="H5550" s="10"/>
      <c r="I5550" s="79"/>
      <c r="J5550" s="43"/>
      <c r="K5550" s="10"/>
      <c r="L5550" s="102"/>
      <c r="M5550" s="40"/>
      <c r="N5550" s="43"/>
      <c r="O5550" s="40"/>
      <c r="P5550" s="43"/>
      <c r="Q5550" s="43"/>
      <c r="R5550" s="10"/>
      <c r="S5550" s="10"/>
      <c r="T5550" s="10"/>
    </row>
    <row r="5551" spans="7:20" ht="33" customHeight="1" x14ac:dyDescent="0.5">
      <c r="G5551" s="90"/>
      <c r="H5551" s="10"/>
      <c r="I5551" s="79"/>
      <c r="J5551" s="43"/>
      <c r="K5551" s="10"/>
      <c r="L5551" s="102"/>
      <c r="M5551" s="40"/>
      <c r="N5551" s="43"/>
      <c r="O5551" s="40"/>
      <c r="P5551" s="43"/>
      <c r="Q5551" s="43"/>
      <c r="R5551" s="10"/>
      <c r="S5551" s="10"/>
      <c r="T5551" s="10"/>
    </row>
    <row r="5552" spans="7:20" ht="33" customHeight="1" x14ac:dyDescent="0.5">
      <c r="G5552" s="90"/>
      <c r="H5552" s="10"/>
      <c r="I5552" s="79"/>
      <c r="J5552" s="43"/>
      <c r="K5552" s="10"/>
      <c r="L5552" s="102"/>
      <c r="M5552" s="40"/>
      <c r="N5552" s="43"/>
      <c r="O5552" s="40"/>
      <c r="P5552" s="43"/>
      <c r="Q5552" s="43"/>
      <c r="R5552" s="10"/>
      <c r="S5552" s="10"/>
      <c r="T5552" s="10"/>
    </row>
    <row r="5553" spans="7:20" ht="33" customHeight="1" x14ac:dyDescent="0.5">
      <c r="G5553" s="90"/>
      <c r="H5553" s="10"/>
      <c r="I5553" s="79"/>
      <c r="J5553" s="43"/>
      <c r="K5553" s="10"/>
      <c r="L5553" s="102"/>
      <c r="M5553" s="40"/>
      <c r="N5553" s="43"/>
      <c r="O5553" s="40"/>
      <c r="P5553" s="43"/>
      <c r="Q5553" s="43"/>
      <c r="R5553" s="10"/>
      <c r="S5553" s="10"/>
      <c r="T5553" s="10"/>
    </row>
    <row r="5554" spans="7:20" ht="33" customHeight="1" x14ac:dyDescent="0.5">
      <c r="G5554" s="90"/>
      <c r="H5554" s="10"/>
      <c r="I5554" s="79"/>
      <c r="J5554" s="43"/>
      <c r="K5554" s="10"/>
      <c r="L5554" s="102"/>
      <c r="M5554" s="40"/>
      <c r="N5554" s="43"/>
      <c r="O5554" s="40"/>
      <c r="P5554" s="43"/>
      <c r="Q5554" s="43"/>
      <c r="R5554" s="10"/>
      <c r="S5554" s="10"/>
      <c r="T5554" s="10"/>
    </row>
    <row r="5555" spans="7:20" ht="33" customHeight="1" x14ac:dyDescent="0.5">
      <c r="G5555" s="90"/>
      <c r="H5555" s="10"/>
      <c r="I5555" s="79"/>
      <c r="J5555" s="43"/>
      <c r="K5555" s="10"/>
      <c r="L5555" s="102"/>
      <c r="M5555" s="40"/>
      <c r="N5555" s="43"/>
      <c r="O5555" s="40"/>
      <c r="P5555" s="43"/>
      <c r="Q5555" s="43"/>
      <c r="R5555" s="10"/>
      <c r="S5555" s="10"/>
      <c r="T5555" s="10"/>
    </row>
    <row r="5556" spans="7:20" ht="33" customHeight="1" x14ac:dyDescent="0.5">
      <c r="G5556" s="90"/>
      <c r="H5556" s="10"/>
      <c r="I5556" s="79"/>
      <c r="J5556" s="43"/>
      <c r="K5556" s="10"/>
      <c r="L5556" s="102"/>
      <c r="M5556" s="40"/>
      <c r="N5556" s="43"/>
      <c r="O5556" s="40"/>
      <c r="P5556" s="43"/>
      <c r="Q5556" s="43"/>
      <c r="R5556" s="10"/>
      <c r="S5556" s="10"/>
      <c r="T5556" s="10"/>
    </row>
    <row r="5557" spans="7:20" ht="33" customHeight="1" x14ac:dyDescent="0.5">
      <c r="G5557" s="90"/>
      <c r="H5557" s="10"/>
      <c r="I5557" s="79"/>
      <c r="J5557" s="43"/>
      <c r="K5557" s="10"/>
      <c r="L5557" s="102"/>
      <c r="M5557" s="40"/>
      <c r="N5557" s="43"/>
      <c r="O5557" s="40"/>
      <c r="P5557" s="43"/>
      <c r="Q5557" s="43"/>
      <c r="R5557" s="10"/>
      <c r="S5557" s="10"/>
      <c r="T5557" s="10"/>
    </row>
    <row r="5558" spans="7:20" ht="33" customHeight="1" x14ac:dyDescent="0.5">
      <c r="G5558" s="90"/>
      <c r="H5558" s="10"/>
      <c r="I5558" s="79"/>
      <c r="J5558" s="43"/>
      <c r="K5558" s="10"/>
      <c r="L5558" s="102"/>
      <c r="M5558" s="40"/>
      <c r="N5558" s="43"/>
      <c r="O5558" s="40"/>
      <c r="P5558" s="43"/>
      <c r="Q5558" s="43"/>
      <c r="R5558" s="10"/>
      <c r="S5558" s="10"/>
      <c r="T5558" s="10"/>
    </row>
    <row r="5559" spans="7:20" ht="33" customHeight="1" x14ac:dyDescent="0.5">
      <c r="G5559" s="90"/>
      <c r="H5559" s="10"/>
      <c r="I5559" s="79"/>
      <c r="J5559" s="43"/>
      <c r="K5559" s="10"/>
      <c r="L5559" s="102"/>
      <c r="M5559" s="40"/>
      <c r="N5559" s="43"/>
      <c r="O5559" s="40"/>
      <c r="P5559" s="43"/>
      <c r="Q5559" s="43"/>
      <c r="R5559" s="10"/>
      <c r="S5559" s="10"/>
      <c r="T5559" s="10"/>
    </row>
    <row r="5560" spans="7:20" ht="33" customHeight="1" x14ac:dyDescent="0.5">
      <c r="G5560" s="90"/>
      <c r="H5560" s="10"/>
      <c r="I5560" s="79"/>
      <c r="J5560" s="43"/>
      <c r="K5560" s="10"/>
      <c r="L5560" s="102"/>
      <c r="M5560" s="40"/>
      <c r="N5560" s="43"/>
      <c r="O5560" s="40"/>
      <c r="P5560" s="43"/>
      <c r="Q5560" s="43"/>
      <c r="R5560" s="10"/>
      <c r="S5560" s="10"/>
      <c r="T5560" s="10"/>
    </row>
    <row r="5561" spans="7:20" ht="33" customHeight="1" x14ac:dyDescent="0.5">
      <c r="G5561" s="90"/>
      <c r="H5561" s="10"/>
      <c r="I5561" s="79"/>
      <c r="J5561" s="43"/>
      <c r="K5561" s="10"/>
      <c r="L5561" s="102"/>
      <c r="M5561" s="40"/>
      <c r="N5561" s="43"/>
      <c r="O5561" s="40"/>
      <c r="P5561" s="43"/>
      <c r="Q5561" s="43"/>
      <c r="R5561" s="10"/>
      <c r="S5561" s="10"/>
      <c r="T5561" s="10"/>
    </row>
    <row r="5562" spans="7:20" ht="33" customHeight="1" x14ac:dyDescent="0.5">
      <c r="G5562" s="90"/>
      <c r="H5562" s="10"/>
      <c r="I5562" s="79"/>
      <c r="J5562" s="43"/>
      <c r="K5562" s="10"/>
      <c r="L5562" s="102"/>
      <c r="M5562" s="40"/>
      <c r="N5562" s="43"/>
      <c r="O5562" s="40"/>
      <c r="P5562" s="43"/>
      <c r="Q5562" s="43"/>
      <c r="R5562" s="10"/>
      <c r="S5562" s="10"/>
      <c r="T5562" s="10"/>
    </row>
    <row r="5563" spans="7:20" ht="33" customHeight="1" x14ac:dyDescent="0.5">
      <c r="G5563" s="90"/>
      <c r="H5563" s="10"/>
      <c r="I5563" s="79"/>
      <c r="J5563" s="43"/>
      <c r="K5563" s="10"/>
      <c r="L5563" s="102"/>
      <c r="M5563" s="40"/>
      <c r="N5563" s="43"/>
      <c r="O5563" s="40"/>
      <c r="P5563" s="43"/>
      <c r="Q5563" s="43"/>
      <c r="R5563" s="10"/>
      <c r="S5563" s="10"/>
      <c r="T5563" s="10"/>
    </row>
    <row r="5564" spans="7:20" ht="33" customHeight="1" x14ac:dyDescent="0.5">
      <c r="G5564" s="90"/>
      <c r="H5564" s="10"/>
      <c r="I5564" s="79"/>
      <c r="J5564" s="43"/>
      <c r="K5564" s="10"/>
      <c r="L5564" s="102"/>
      <c r="M5564" s="40"/>
      <c r="N5564" s="43"/>
      <c r="O5564" s="40"/>
      <c r="P5564" s="43"/>
      <c r="Q5564" s="43"/>
      <c r="R5564" s="10"/>
      <c r="S5564" s="10"/>
      <c r="T5564" s="10"/>
    </row>
    <row r="5565" spans="7:20" ht="33" customHeight="1" x14ac:dyDescent="0.5">
      <c r="G5565" s="90"/>
      <c r="H5565" s="10"/>
      <c r="I5565" s="79"/>
      <c r="J5565" s="43"/>
      <c r="K5565" s="10"/>
      <c r="L5565" s="102"/>
      <c r="M5565" s="40"/>
      <c r="N5565" s="43"/>
      <c r="O5565" s="40"/>
      <c r="P5565" s="43"/>
      <c r="Q5565" s="43"/>
      <c r="R5565" s="10"/>
      <c r="S5565" s="10"/>
      <c r="T5565" s="10"/>
    </row>
    <row r="5566" spans="7:20" ht="33" customHeight="1" x14ac:dyDescent="0.5">
      <c r="G5566" s="90"/>
      <c r="H5566" s="10"/>
      <c r="I5566" s="79"/>
      <c r="J5566" s="43"/>
      <c r="K5566" s="10"/>
      <c r="L5566" s="102"/>
      <c r="M5566" s="40"/>
      <c r="N5566" s="43"/>
      <c r="O5566" s="40"/>
      <c r="P5566" s="43"/>
      <c r="Q5566" s="43"/>
      <c r="R5566" s="10"/>
      <c r="S5566" s="10"/>
      <c r="T5566" s="10"/>
    </row>
    <row r="5567" spans="7:20" ht="33" customHeight="1" x14ac:dyDescent="0.5">
      <c r="G5567" s="90"/>
      <c r="H5567" s="10"/>
      <c r="I5567" s="79"/>
      <c r="J5567" s="43"/>
      <c r="K5567" s="10"/>
      <c r="L5567" s="102"/>
      <c r="M5567" s="40"/>
      <c r="N5567" s="43"/>
      <c r="O5567" s="40"/>
      <c r="P5567" s="43"/>
      <c r="Q5567" s="43"/>
      <c r="R5567" s="10"/>
      <c r="S5567" s="10"/>
      <c r="T5567" s="10"/>
    </row>
    <row r="5568" spans="7:20" ht="33" customHeight="1" x14ac:dyDescent="0.5">
      <c r="G5568" s="90"/>
      <c r="H5568" s="10"/>
      <c r="I5568" s="79"/>
      <c r="J5568" s="43"/>
      <c r="K5568" s="10"/>
      <c r="L5568" s="102"/>
      <c r="M5568" s="40"/>
      <c r="N5568" s="43"/>
      <c r="O5568" s="40"/>
      <c r="P5568" s="43"/>
      <c r="Q5568" s="43"/>
      <c r="R5568" s="10"/>
      <c r="S5568" s="10"/>
      <c r="T5568" s="10"/>
    </row>
    <row r="5569" spans="7:20" ht="33" customHeight="1" x14ac:dyDescent="0.5">
      <c r="G5569" s="90"/>
      <c r="H5569" s="10"/>
      <c r="I5569" s="79"/>
      <c r="J5569" s="43"/>
      <c r="K5569" s="10"/>
      <c r="L5569" s="102"/>
      <c r="M5569" s="40"/>
      <c r="N5569" s="43"/>
      <c r="O5569" s="40"/>
      <c r="P5569" s="43"/>
      <c r="Q5569" s="43"/>
      <c r="R5569" s="10"/>
      <c r="S5569" s="10"/>
      <c r="T5569" s="10"/>
    </row>
    <row r="5570" spans="7:20" ht="33" customHeight="1" x14ac:dyDescent="0.5">
      <c r="G5570" s="90"/>
      <c r="H5570" s="10"/>
      <c r="I5570" s="79"/>
      <c r="J5570" s="43"/>
      <c r="K5570" s="10"/>
      <c r="L5570" s="102"/>
      <c r="M5570" s="40"/>
      <c r="N5570" s="43"/>
      <c r="O5570" s="40"/>
      <c r="P5570" s="43"/>
      <c r="Q5570" s="43"/>
      <c r="R5570" s="10"/>
      <c r="S5570" s="10"/>
      <c r="T5570" s="10"/>
    </row>
    <row r="5571" spans="7:20" ht="33" customHeight="1" x14ac:dyDescent="0.5">
      <c r="G5571" s="90"/>
      <c r="H5571" s="10"/>
      <c r="I5571" s="79"/>
      <c r="J5571" s="43"/>
      <c r="K5571" s="10"/>
      <c r="L5571" s="102"/>
      <c r="M5571" s="40"/>
      <c r="N5571" s="43"/>
      <c r="O5571" s="40"/>
      <c r="P5571" s="43"/>
      <c r="Q5571" s="43"/>
      <c r="R5571" s="10"/>
      <c r="S5571" s="10"/>
      <c r="T5571" s="10"/>
    </row>
    <row r="5572" spans="7:20" ht="33" customHeight="1" x14ac:dyDescent="0.5">
      <c r="G5572" s="90"/>
      <c r="H5572" s="10"/>
      <c r="I5572" s="79"/>
      <c r="J5572" s="43"/>
      <c r="K5572" s="10"/>
      <c r="L5572" s="102"/>
      <c r="M5572" s="40"/>
      <c r="N5572" s="43"/>
      <c r="O5572" s="40"/>
      <c r="P5572" s="43"/>
      <c r="Q5572" s="43"/>
      <c r="R5572" s="10"/>
      <c r="S5572" s="10"/>
      <c r="T5572" s="10"/>
    </row>
    <row r="5573" spans="7:20" ht="33" customHeight="1" x14ac:dyDescent="0.5">
      <c r="G5573" s="90"/>
      <c r="H5573" s="10"/>
      <c r="I5573" s="79"/>
      <c r="J5573" s="43"/>
      <c r="K5573" s="10"/>
      <c r="L5573" s="102"/>
      <c r="M5573" s="40"/>
      <c r="N5573" s="43"/>
      <c r="O5573" s="40"/>
      <c r="P5573" s="43"/>
      <c r="Q5573" s="43"/>
      <c r="R5573" s="10"/>
      <c r="S5573" s="10"/>
      <c r="T5573" s="10"/>
    </row>
    <row r="5574" spans="7:20" ht="33" customHeight="1" x14ac:dyDescent="0.5">
      <c r="G5574" s="90"/>
      <c r="H5574" s="10"/>
      <c r="I5574" s="79"/>
      <c r="J5574" s="43"/>
      <c r="K5574" s="10"/>
      <c r="L5574" s="102"/>
      <c r="M5574" s="40"/>
      <c r="N5574" s="43"/>
      <c r="O5574" s="40"/>
      <c r="P5574" s="43"/>
      <c r="Q5574" s="43"/>
      <c r="R5574" s="10"/>
      <c r="S5574" s="10"/>
      <c r="T5574" s="10"/>
    </row>
    <row r="5575" spans="7:20" ht="33" customHeight="1" x14ac:dyDescent="0.5">
      <c r="G5575" s="90"/>
      <c r="H5575" s="10"/>
      <c r="I5575" s="79"/>
      <c r="J5575" s="43"/>
      <c r="K5575" s="10"/>
      <c r="L5575" s="102"/>
      <c r="M5575" s="40"/>
      <c r="N5575" s="43"/>
      <c r="O5575" s="40"/>
      <c r="P5575" s="43"/>
      <c r="Q5575" s="43"/>
      <c r="R5575" s="10"/>
      <c r="S5575" s="10"/>
      <c r="T5575" s="10"/>
    </row>
    <row r="5576" spans="7:20" ht="33" customHeight="1" x14ac:dyDescent="0.5">
      <c r="G5576" s="90"/>
      <c r="H5576" s="10"/>
      <c r="I5576" s="79"/>
      <c r="J5576" s="43"/>
      <c r="K5576" s="10"/>
      <c r="L5576" s="102"/>
      <c r="M5576" s="40"/>
      <c r="N5576" s="43"/>
      <c r="O5576" s="40"/>
      <c r="P5576" s="43"/>
      <c r="Q5576" s="43"/>
      <c r="R5576" s="10"/>
      <c r="S5576" s="10"/>
      <c r="T5576" s="10"/>
    </row>
    <row r="5577" spans="7:20" ht="33" customHeight="1" x14ac:dyDescent="0.5">
      <c r="G5577" s="90"/>
      <c r="H5577" s="10"/>
      <c r="I5577" s="79"/>
      <c r="J5577" s="43"/>
      <c r="K5577" s="10"/>
      <c r="L5577" s="102"/>
      <c r="M5577" s="40"/>
      <c r="N5577" s="43"/>
      <c r="O5577" s="40"/>
      <c r="P5577" s="43"/>
      <c r="Q5577" s="43"/>
      <c r="R5577" s="10"/>
      <c r="S5577" s="10"/>
      <c r="T5577" s="10"/>
    </row>
    <row r="5578" spans="7:20" ht="33" customHeight="1" x14ac:dyDescent="0.5">
      <c r="G5578" s="90"/>
      <c r="H5578" s="10"/>
      <c r="I5578" s="79"/>
      <c r="J5578" s="43"/>
      <c r="K5578" s="10"/>
      <c r="L5578" s="102"/>
      <c r="M5578" s="40"/>
      <c r="N5578" s="43"/>
      <c r="O5578" s="40"/>
      <c r="P5578" s="43"/>
      <c r="Q5578" s="43"/>
      <c r="R5578" s="10"/>
      <c r="S5578" s="10"/>
      <c r="T5578" s="10"/>
    </row>
    <row r="5579" spans="7:20" ht="33" customHeight="1" x14ac:dyDescent="0.5">
      <c r="G5579" s="90"/>
      <c r="H5579" s="10"/>
      <c r="I5579" s="79"/>
      <c r="J5579" s="43"/>
      <c r="K5579" s="10"/>
      <c r="L5579" s="102"/>
      <c r="M5579" s="40"/>
      <c r="N5579" s="43"/>
      <c r="O5579" s="40"/>
      <c r="P5579" s="43"/>
      <c r="Q5579" s="43"/>
      <c r="R5579" s="10"/>
      <c r="S5579" s="10"/>
      <c r="T5579" s="10"/>
    </row>
    <row r="5580" spans="7:20" ht="33" customHeight="1" x14ac:dyDescent="0.5">
      <c r="G5580" s="90"/>
      <c r="H5580" s="10"/>
      <c r="I5580" s="79"/>
      <c r="J5580" s="43"/>
      <c r="K5580" s="10"/>
      <c r="L5580" s="102"/>
      <c r="M5580" s="40"/>
      <c r="N5580" s="43"/>
      <c r="O5580" s="40"/>
      <c r="P5580" s="43"/>
      <c r="Q5580" s="43"/>
      <c r="R5580" s="10"/>
      <c r="S5580" s="10"/>
      <c r="T5580" s="10"/>
    </row>
    <row r="5581" spans="7:20" ht="33" customHeight="1" x14ac:dyDescent="0.5">
      <c r="G5581" s="90"/>
      <c r="H5581" s="10"/>
      <c r="I5581" s="79"/>
      <c r="J5581" s="43"/>
      <c r="K5581" s="10"/>
      <c r="L5581" s="102"/>
      <c r="M5581" s="40"/>
      <c r="N5581" s="43"/>
      <c r="O5581" s="40"/>
      <c r="P5581" s="43"/>
      <c r="Q5581" s="43"/>
      <c r="R5581" s="10"/>
      <c r="S5581" s="10"/>
      <c r="T5581" s="10"/>
    </row>
    <row r="5582" spans="7:20" ht="33" customHeight="1" x14ac:dyDescent="0.5">
      <c r="G5582" s="90"/>
      <c r="H5582" s="10"/>
      <c r="I5582" s="79"/>
      <c r="J5582" s="43"/>
      <c r="K5582" s="10"/>
      <c r="L5582" s="102"/>
      <c r="M5582" s="40"/>
      <c r="N5582" s="43"/>
      <c r="O5582" s="40"/>
      <c r="P5582" s="43"/>
      <c r="Q5582" s="43"/>
      <c r="R5582" s="10"/>
      <c r="S5582" s="10"/>
      <c r="T5582" s="10"/>
    </row>
    <row r="5583" spans="7:20" ht="33" customHeight="1" x14ac:dyDescent="0.5">
      <c r="G5583" s="90"/>
      <c r="H5583" s="10"/>
      <c r="I5583" s="79"/>
      <c r="J5583" s="43"/>
      <c r="K5583" s="10"/>
      <c r="L5583" s="102"/>
      <c r="M5583" s="40"/>
      <c r="N5583" s="43"/>
      <c r="O5583" s="40"/>
      <c r="P5583" s="43"/>
      <c r="Q5583" s="43"/>
      <c r="R5583" s="10"/>
      <c r="S5583" s="10"/>
      <c r="T5583" s="10"/>
    </row>
    <row r="5584" spans="7:20" ht="33" customHeight="1" x14ac:dyDescent="0.5">
      <c r="G5584" s="90"/>
      <c r="H5584" s="10"/>
      <c r="I5584" s="79"/>
      <c r="J5584" s="43"/>
      <c r="K5584" s="10"/>
      <c r="L5584" s="102"/>
      <c r="M5584" s="40"/>
      <c r="N5584" s="43"/>
      <c r="O5584" s="40"/>
      <c r="P5584" s="43"/>
      <c r="Q5584" s="43"/>
      <c r="R5584" s="10"/>
      <c r="S5584" s="10"/>
      <c r="T5584" s="10"/>
    </row>
    <row r="5585" spans="7:20" ht="33" customHeight="1" x14ac:dyDescent="0.5">
      <c r="G5585" s="90"/>
      <c r="H5585" s="10"/>
      <c r="I5585" s="79"/>
      <c r="J5585" s="43"/>
      <c r="K5585" s="10"/>
      <c r="L5585" s="102"/>
      <c r="M5585" s="40"/>
      <c r="N5585" s="43"/>
      <c r="O5585" s="40"/>
      <c r="P5585" s="43"/>
      <c r="Q5585" s="43"/>
      <c r="R5585" s="10"/>
      <c r="S5585" s="10"/>
      <c r="T5585" s="10"/>
    </row>
    <row r="5586" spans="7:20" ht="33" customHeight="1" x14ac:dyDescent="0.5">
      <c r="G5586" s="90"/>
      <c r="H5586" s="10"/>
      <c r="I5586" s="79"/>
      <c r="J5586" s="43"/>
      <c r="K5586" s="10"/>
      <c r="L5586" s="102"/>
      <c r="M5586" s="40"/>
      <c r="N5586" s="43"/>
      <c r="O5586" s="40"/>
      <c r="P5586" s="43"/>
      <c r="Q5586" s="43"/>
      <c r="R5586" s="10"/>
      <c r="S5586" s="10"/>
      <c r="T5586" s="10"/>
    </row>
    <row r="5587" spans="7:20" ht="33" customHeight="1" x14ac:dyDescent="0.5">
      <c r="G5587" s="90"/>
      <c r="H5587" s="10"/>
      <c r="I5587" s="79"/>
      <c r="J5587" s="43"/>
      <c r="K5587" s="10"/>
      <c r="L5587" s="102"/>
      <c r="M5587" s="40"/>
      <c r="N5587" s="43"/>
      <c r="O5587" s="40"/>
      <c r="P5587" s="43"/>
      <c r="Q5587" s="43"/>
      <c r="R5587" s="10"/>
      <c r="S5587" s="10"/>
      <c r="T5587" s="10"/>
    </row>
    <row r="5588" spans="7:20" ht="33" customHeight="1" x14ac:dyDescent="0.5">
      <c r="G5588" s="90"/>
      <c r="H5588" s="10"/>
      <c r="I5588" s="79"/>
      <c r="J5588" s="43"/>
      <c r="K5588" s="10"/>
      <c r="L5588" s="102"/>
      <c r="M5588" s="40"/>
      <c r="N5588" s="43"/>
      <c r="O5588" s="40"/>
      <c r="P5588" s="43"/>
      <c r="Q5588" s="43"/>
      <c r="R5588" s="10"/>
      <c r="S5588" s="10"/>
      <c r="T5588" s="10"/>
    </row>
    <row r="5589" spans="7:20" ht="33" customHeight="1" x14ac:dyDescent="0.5">
      <c r="G5589" s="90"/>
      <c r="H5589" s="10"/>
      <c r="I5589" s="79"/>
      <c r="J5589" s="43"/>
      <c r="K5589" s="10"/>
      <c r="L5589" s="102"/>
      <c r="M5589" s="40"/>
      <c r="N5589" s="43"/>
      <c r="O5589" s="40"/>
      <c r="P5589" s="43"/>
      <c r="Q5589" s="43"/>
      <c r="R5589" s="10"/>
      <c r="S5589" s="10"/>
      <c r="T5589" s="10"/>
    </row>
    <row r="5590" spans="7:20" ht="33" customHeight="1" x14ac:dyDescent="0.5">
      <c r="G5590" s="90"/>
      <c r="H5590" s="10"/>
      <c r="I5590" s="79"/>
      <c r="J5590" s="43"/>
      <c r="K5590" s="10"/>
      <c r="L5590" s="102"/>
      <c r="M5590" s="40"/>
      <c r="N5590" s="43"/>
      <c r="O5590" s="40"/>
      <c r="P5590" s="43"/>
      <c r="Q5590" s="43"/>
      <c r="R5590" s="10"/>
      <c r="S5590" s="10"/>
      <c r="T5590" s="10"/>
    </row>
    <row r="5591" spans="7:20" ht="33" customHeight="1" x14ac:dyDescent="0.5">
      <c r="G5591" s="90"/>
      <c r="H5591" s="10"/>
      <c r="I5591" s="79"/>
      <c r="J5591" s="43"/>
      <c r="K5591" s="10"/>
      <c r="L5591" s="102"/>
      <c r="M5591" s="40"/>
      <c r="N5591" s="43"/>
      <c r="O5591" s="40"/>
      <c r="P5591" s="43"/>
      <c r="Q5591" s="43"/>
      <c r="R5591" s="10"/>
      <c r="S5591" s="10"/>
      <c r="T5591" s="10"/>
    </row>
    <row r="5592" spans="7:20" ht="33" customHeight="1" x14ac:dyDescent="0.5">
      <c r="G5592" s="90"/>
      <c r="H5592" s="10"/>
      <c r="I5592" s="79"/>
      <c r="J5592" s="43"/>
      <c r="K5592" s="10"/>
      <c r="L5592" s="102"/>
      <c r="M5592" s="40"/>
      <c r="N5592" s="43"/>
      <c r="O5592" s="40"/>
      <c r="P5592" s="43"/>
      <c r="Q5592" s="43"/>
      <c r="R5592" s="10"/>
      <c r="S5592" s="10"/>
      <c r="T5592" s="10"/>
    </row>
    <row r="5593" spans="7:20" ht="33" customHeight="1" x14ac:dyDescent="0.5">
      <c r="G5593" s="90"/>
      <c r="H5593" s="10"/>
      <c r="I5593" s="79"/>
      <c r="J5593" s="43"/>
      <c r="K5593" s="10"/>
      <c r="L5593" s="102"/>
      <c r="M5593" s="40"/>
      <c r="N5593" s="43"/>
      <c r="O5593" s="40"/>
      <c r="P5593" s="43"/>
      <c r="Q5593" s="43"/>
      <c r="R5593" s="10"/>
      <c r="S5593" s="10"/>
      <c r="T5593" s="10"/>
    </row>
    <row r="5594" spans="7:20" ht="33" customHeight="1" x14ac:dyDescent="0.5">
      <c r="G5594" s="90"/>
      <c r="H5594" s="10"/>
      <c r="I5594" s="79"/>
      <c r="J5594" s="43"/>
      <c r="K5594" s="10"/>
      <c r="L5594" s="102"/>
      <c r="M5594" s="40"/>
      <c r="N5594" s="43"/>
      <c r="O5594" s="40"/>
      <c r="P5594" s="43"/>
      <c r="Q5594" s="43"/>
      <c r="R5594" s="10"/>
      <c r="S5594" s="10"/>
      <c r="T5594" s="10"/>
    </row>
    <row r="5595" spans="7:20" ht="33" customHeight="1" x14ac:dyDescent="0.5">
      <c r="G5595" s="90"/>
      <c r="H5595" s="10"/>
      <c r="I5595" s="79"/>
      <c r="J5595" s="43"/>
      <c r="K5595" s="10"/>
      <c r="L5595" s="102"/>
      <c r="M5595" s="40"/>
      <c r="N5595" s="43"/>
      <c r="O5595" s="40"/>
      <c r="P5595" s="43"/>
      <c r="Q5595" s="43"/>
      <c r="R5595" s="10"/>
      <c r="S5595" s="10"/>
      <c r="T5595" s="10"/>
    </row>
    <row r="5596" spans="7:20" ht="33" customHeight="1" x14ac:dyDescent="0.5">
      <c r="G5596" s="90"/>
      <c r="H5596" s="10"/>
      <c r="I5596" s="79"/>
      <c r="J5596" s="43"/>
      <c r="K5596" s="10"/>
      <c r="L5596" s="102"/>
      <c r="M5596" s="40"/>
      <c r="N5596" s="43"/>
      <c r="O5596" s="40"/>
      <c r="P5596" s="43"/>
      <c r="Q5596" s="43"/>
      <c r="R5596" s="10"/>
      <c r="S5596" s="10"/>
      <c r="T5596" s="10"/>
    </row>
    <row r="5597" spans="7:20" ht="33" customHeight="1" x14ac:dyDescent="0.5">
      <c r="G5597" s="90"/>
      <c r="H5597" s="10"/>
      <c r="I5597" s="79"/>
      <c r="J5597" s="43"/>
      <c r="K5597" s="10"/>
      <c r="L5597" s="102"/>
      <c r="M5597" s="40"/>
      <c r="N5597" s="43"/>
      <c r="O5597" s="40"/>
      <c r="P5597" s="43"/>
      <c r="Q5597" s="43"/>
      <c r="R5597" s="10"/>
      <c r="S5597" s="10"/>
      <c r="T5597" s="10"/>
    </row>
    <row r="5598" spans="7:20" ht="33" customHeight="1" x14ac:dyDescent="0.5">
      <c r="G5598" s="90"/>
      <c r="H5598" s="10"/>
      <c r="I5598" s="79"/>
      <c r="J5598" s="43"/>
      <c r="K5598" s="10"/>
      <c r="L5598" s="102"/>
      <c r="M5598" s="40"/>
      <c r="N5598" s="43"/>
      <c r="O5598" s="40"/>
      <c r="P5598" s="43"/>
      <c r="Q5598" s="43"/>
      <c r="R5598" s="10"/>
      <c r="S5598" s="10"/>
      <c r="T5598" s="10"/>
    </row>
    <row r="5599" spans="7:20" ht="33" customHeight="1" x14ac:dyDescent="0.5">
      <c r="G5599" s="90"/>
      <c r="H5599" s="10"/>
      <c r="I5599" s="79"/>
      <c r="J5599" s="43"/>
      <c r="K5599" s="10"/>
      <c r="L5599" s="102"/>
      <c r="M5599" s="40"/>
      <c r="N5599" s="43"/>
      <c r="O5599" s="40"/>
      <c r="P5599" s="43"/>
      <c r="Q5599" s="43"/>
      <c r="R5599" s="10"/>
      <c r="S5599" s="10"/>
      <c r="T5599" s="10"/>
    </row>
    <row r="5600" spans="7:20" ht="33" customHeight="1" x14ac:dyDescent="0.5">
      <c r="G5600" s="90"/>
      <c r="H5600" s="10"/>
      <c r="I5600" s="79"/>
      <c r="J5600" s="43"/>
      <c r="K5600" s="10"/>
      <c r="L5600" s="102"/>
      <c r="M5600" s="40"/>
      <c r="N5600" s="43"/>
      <c r="O5600" s="40"/>
      <c r="P5600" s="43"/>
      <c r="Q5600" s="43"/>
      <c r="R5600" s="10"/>
      <c r="S5600" s="10"/>
      <c r="T5600" s="10"/>
    </row>
    <row r="5601" spans="7:20" ht="33" customHeight="1" x14ac:dyDescent="0.5">
      <c r="G5601" s="90"/>
      <c r="H5601" s="10"/>
      <c r="I5601" s="79"/>
      <c r="J5601" s="43"/>
      <c r="K5601" s="10"/>
      <c r="L5601" s="102"/>
      <c r="M5601" s="40"/>
      <c r="N5601" s="43"/>
      <c r="O5601" s="40"/>
      <c r="P5601" s="43"/>
      <c r="Q5601" s="43"/>
      <c r="R5601" s="10"/>
      <c r="S5601" s="10"/>
      <c r="T5601" s="10"/>
    </row>
    <row r="5602" spans="7:20" ht="33" customHeight="1" x14ac:dyDescent="0.5">
      <c r="G5602" s="90"/>
      <c r="H5602" s="10"/>
      <c r="I5602" s="79"/>
      <c r="J5602" s="43"/>
      <c r="K5602" s="10"/>
      <c r="L5602" s="102"/>
      <c r="M5602" s="40"/>
      <c r="N5602" s="43"/>
      <c r="O5602" s="40"/>
      <c r="P5602" s="43"/>
      <c r="Q5602" s="43"/>
      <c r="R5602" s="10"/>
      <c r="S5602" s="10"/>
      <c r="T5602" s="10"/>
    </row>
    <row r="5603" spans="7:20" ht="33" customHeight="1" x14ac:dyDescent="0.5">
      <c r="G5603" s="90"/>
      <c r="H5603" s="10"/>
      <c r="I5603" s="79"/>
      <c r="J5603" s="43"/>
      <c r="K5603" s="10"/>
      <c r="L5603" s="102"/>
      <c r="M5603" s="40"/>
      <c r="N5603" s="43"/>
      <c r="O5603" s="40"/>
      <c r="P5603" s="43"/>
      <c r="Q5603" s="43"/>
      <c r="R5603" s="10"/>
      <c r="S5603" s="10"/>
      <c r="T5603" s="10"/>
    </row>
    <row r="5604" spans="7:20" ht="33" customHeight="1" x14ac:dyDescent="0.5">
      <c r="G5604" s="90"/>
      <c r="H5604" s="10"/>
      <c r="I5604" s="79"/>
      <c r="J5604" s="43"/>
      <c r="K5604" s="10"/>
      <c r="L5604" s="102"/>
      <c r="M5604" s="40"/>
      <c r="N5604" s="43"/>
      <c r="O5604" s="40"/>
      <c r="P5604" s="43"/>
      <c r="Q5604" s="43"/>
      <c r="R5604" s="10"/>
      <c r="S5604" s="10"/>
      <c r="T5604" s="10"/>
    </row>
    <row r="5605" spans="7:20" ht="33" customHeight="1" x14ac:dyDescent="0.5">
      <c r="G5605" s="90"/>
      <c r="H5605" s="10"/>
      <c r="I5605" s="79"/>
      <c r="J5605" s="43"/>
      <c r="K5605" s="10"/>
      <c r="L5605" s="102"/>
      <c r="M5605" s="40"/>
      <c r="N5605" s="43"/>
      <c r="O5605" s="40"/>
      <c r="P5605" s="43"/>
      <c r="Q5605" s="43"/>
      <c r="R5605" s="10"/>
      <c r="S5605" s="10"/>
      <c r="T5605" s="10"/>
    </row>
    <row r="5606" spans="7:20" ht="33" customHeight="1" x14ac:dyDescent="0.5">
      <c r="G5606" s="90"/>
      <c r="H5606" s="10"/>
      <c r="I5606" s="79"/>
      <c r="J5606" s="43"/>
      <c r="K5606" s="10"/>
      <c r="L5606" s="102"/>
      <c r="M5606" s="40"/>
      <c r="N5606" s="43"/>
      <c r="O5606" s="40"/>
      <c r="P5606" s="43"/>
      <c r="Q5606" s="43"/>
      <c r="R5606" s="10"/>
      <c r="S5606" s="10"/>
      <c r="T5606" s="10"/>
    </row>
    <row r="5607" spans="7:20" ht="33" customHeight="1" x14ac:dyDescent="0.5">
      <c r="G5607" s="90"/>
      <c r="H5607" s="10"/>
      <c r="I5607" s="79"/>
      <c r="J5607" s="43"/>
      <c r="K5607" s="10"/>
      <c r="L5607" s="102"/>
      <c r="M5607" s="40"/>
      <c r="N5607" s="43"/>
      <c r="O5607" s="40"/>
      <c r="P5607" s="43"/>
      <c r="Q5607" s="43"/>
      <c r="R5607" s="10"/>
      <c r="S5607" s="10"/>
      <c r="T5607" s="10"/>
    </row>
    <row r="5608" spans="7:20" ht="33" customHeight="1" x14ac:dyDescent="0.5">
      <c r="G5608" s="90"/>
      <c r="H5608" s="10"/>
      <c r="I5608" s="79"/>
      <c r="J5608" s="43"/>
      <c r="K5608" s="10"/>
      <c r="L5608" s="102"/>
      <c r="M5608" s="40"/>
      <c r="N5608" s="43"/>
      <c r="O5608" s="40"/>
      <c r="P5608" s="43"/>
      <c r="Q5608" s="43"/>
      <c r="R5608" s="10"/>
      <c r="S5608" s="10"/>
      <c r="T5608" s="10"/>
    </row>
    <row r="5609" spans="7:20" ht="33" customHeight="1" x14ac:dyDescent="0.5">
      <c r="G5609" s="90"/>
      <c r="H5609" s="10"/>
      <c r="I5609" s="79"/>
      <c r="J5609" s="43"/>
      <c r="K5609" s="10"/>
      <c r="L5609" s="102"/>
      <c r="M5609" s="40"/>
      <c r="N5609" s="43"/>
      <c r="O5609" s="40"/>
      <c r="P5609" s="43"/>
      <c r="Q5609" s="43"/>
      <c r="R5609" s="10"/>
      <c r="S5609" s="10"/>
      <c r="T5609" s="10"/>
    </row>
    <row r="5610" spans="7:20" ht="33" customHeight="1" x14ac:dyDescent="0.5">
      <c r="G5610" s="90"/>
      <c r="H5610" s="10"/>
      <c r="I5610" s="79"/>
      <c r="J5610" s="43"/>
      <c r="K5610" s="10"/>
      <c r="L5610" s="102"/>
      <c r="M5610" s="40"/>
      <c r="N5610" s="43"/>
      <c r="O5610" s="40"/>
      <c r="P5610" s="43"/>
      <c r="Q5610" s="43"/>
      <c r="R5610" s="10"/>
      <c r="S5610" s="10"/>
      <c r="T5610" s="10"/>
    </row>
    <row r="5611" spans="7:20" ht="33" customHeight="1" x14ac:dyDescent="0.5">
      <c r="G5611" s="90"/>
      <c r="H5611" s="10"/>
      <c r="I5611" s="79"/>
      <c r="J5611" s="43"/>
      <c r="K5611" s="10"/>
      <c r="L5611" s="102"/>
      <c r="M5611" s="40"/>
      <c r="N5611" s="43"/>
      <c r="O5611" s="40"/>
      <c r="P5611" s="43"/>
      <c r="Q5611" s="43"/>
      <c r="R5611" s="10"/>
      <c r="S5611" s="10"/>
      <c r="T5611" s="10"/>
    </row>
    <row r="5612" spans="7:20" ht="33" customHeight="1" x14ac:dyDescent="0.5">
      <c r="G5612" s="90"/>
      <c r="H5612" s="10"/>
      <c r="I5612" s="79"/>
      <c r="J5612" s="43"/>
      <c r="K5612" s="10"/>
      <c r="L5612" s="102"/>
      <c r="M5612" s="40"/>
      <c r="N5612" s="43"/>
      <c r="O5612" s="40"/>
      <c r="P5612" s="43"/>
      <c r="Q5612" s="43"/>
      <c r="R5612" s="10"/>
      <c r="S5612" s="10"/>
      <c r="T5612" s="10"/>
    </row>
    <row r="5613" spans="7:20" ht="33" customHeight="1" x14ac:dyDescent="0.5">
      <c r="G5613" s="90"/>
      <c r="H5613" s="10"/>
      <c r="I5613" s="79"/>
      <c r="J5613" s="43"/>
      <c r="K5613" s="10"/>
      <c r="L5613" s="102"/>
      <c r="M5613" s="40"/>
      <c r="N5613" s="43"/>
      <c r="O5613" s="40"/>
      <c r="P5613" s="43"/>
      <c r="Q5613" s="43"/>
      <c r="R5613" s="10"/>
      <c r="S5613" s="10"/>
      <c r="T5613" s="10"/>
    </row>
    <row r="5614" spans="7:20" ht="33" customHeight="1" x14ac:dyDescent="0.5">
      <c r="G5614" s="90"/>
      <c r="H5614" s="10"/>
      <c r="I5614" s="79"/>
      <c r="J5614" s="43"/>
      <c r="K5614" s="10"/>
      <c r="L5614" s="102"/>
      <c r="M5614" s="40"/>
      <c r="N5614" s="43"/>
      <c r="O5614" s="40"/>
      <c r="P5614" s="43"/>
      <c r="Q5614" s="43"/>
      <c r="R5614" s="10"/>
      <c r="S5614" s="10"/>
      <c r="T5614" s="10"/>
    </row>
    <row r="5615" spans="7:20" ht="33" customHeight="1" x14ac:dyDescent="0.5">
      <c r="G5615" s="90"/>
      <c r="H5615" s="10"/>
      <c r="I5615" s="79"/>
      <c r="J5615" s="43"/>
      <c r="K5615" s="10"/>
      <c r="L5615" s="102"/>
      <c r="M5615" s="40"/>
      <c r="N5615" s="43"/>
      <c r="O5615" s="40"/>
      <c r="P5615" s="43"/>
      <c r="Q5615" s="43"/>
      <c r="R5615" s="10"/>
      <c r="S5615" s="10"/>
      <c r="T5615" s="10"/>
    </row>
    <row r="5616" spans="7:20" ht="33" customHeight="1" x14ac:dyDescent="0.5">
      <c r="G5616" s="90"/>
      <c r="H5616" s="10"/>
      <c r="I5616" s="79"/>
      <c r="J5616" s="43"/>
      <c r="K5616" s="10"/>
      <c r="L5616" s="102"/>
      <c r="M5616" s="40"/>
      <c r="N5616" s="43"/>
      <c r="O5616" s="40"/>
      <c r="P5616" s="43"/>
      <c r="Q5616" s="43"/>
      <c r="R5616" s="10"/>
      <c r="S5616" s="10"/>
      <c r="T5616" s="10"/>
    </row>
    <row r="5617" spans="7:20" ht="33" customHeight="1" x14ac:dyDescent="0.5">
      <c r="G5617" s="90"/>
      <c r="H5617" s="10"/>
      <c r="I5617" s="79"/>
      <c r="J5617" s="43"/>
      <c r="K5617" s="10"/>
      <c r="L5617" s="102"/>
      <c r="M5617" s="40"/>
      <c r="N5617" s="43"/>
      <c r="O5617" s="40"/>
      <c r="P5617" s="43"/>
      <c r="Q5617" s="43"/>
      <c r="R5617" s="10"/>
      <c r="S5617" s="10"/>
      <c r="T5617" s="10"/>
    </row>
    <row r="5618" spans="7:20" ht="33" customHeight="1" x14ac:dyDescent="0.5">
      <c r="G5618" s="90"/>
      <c r="H5618" s="10"/>
      <c r="I5618" s="79"/>
      <c r="J5618" s="43"/>
      <c r="K5618" s="10"/>
      <c r="L5618" s="102"/>
      <c r="M5618" s="40"/>
      <c r="N5618" s="43"/>
      <c r="O5618" s="40"/>
      <c r="P5618" s="43"/>
      <c r="Q5618" s="43"/>
      <c r="R5618" s="10"/>
      <c r="S5618" s="10"/>
      <c r="T5618" s="10"/>
    </row>
    <row r="5619" spans="7:20" ht="33" customHeight="1" x14ac:dyDescent="0.5">
      <c r="G5619" s="90"/>
      <c r="H5619" s="10"/>
      <c r="I5619" s="79"/>
      <c r="J5619" s="43"/>
      <c r="K5619" s="10"/>
      <c r="L5619" s="102"/>
      <c r="M5619" s="40"/>
      <c r="N5619" s="43"/>
      <c r="O5619" s="40"/>
      <c r="P5619" s="43"/>
      <c r="Q5619" s="43"/>
      <c r="R5619" s="10"/>
      <c r="S5619" s="10"/>
      <c r="T5619" s="10"/>
    </row>
    <row r="5620" spans="7:20" ht="33" customHeight="1" x14ac:dyDescent="0.5">
      <c r="G5620" s="90"/>
      <c r="H5620" s="10"/>
      <c r="I5620" s="79"/>
      <c r="J5620" s="43"/>
      <c r="K5620" s="10"/>
      <c r="L5620" s="102"/>
      <c r="M5620" s="40"/>
      <c r="N5620" s="43"/>
      <c r="O5620" s="40"/>
      <c r="P5620" s="43"/>
      <c r="Q5620" s="43"/>
      <c r="R5620" s="10"/>
      <c r="S5620" s="10"/>
      <c r="T5620" s="10"/>
    </row>
    <row r="5621" spans="7:20" ht="33" customHeight="1" x14ac:dyDescent="0.5">
      <c r="G5621" s="90"/>
      <c r="H5621" s="10"/>
      <c r="I5621" s="79"/>
      <c r="J5621" s="43"/>
      <c r="K5621" s="10"/>
      <c r="L5621" s="102"/>
      <c r="M5621" s="40"/>
      <c r="N5621" s="43"/>
      <c r="O5621" s="40"/>
      <c r="P5621" s="43"/>
      <c r="Q5621" s="43"/>
      <c r="R5621" s="10"/>
      <c r="S5621" s="10"/>
      <c r="T5621" s="10"/>
    </row>
    <row r="5622" spans="7:20" ht="33" customHeight="1" x14ac:dyDescent="0.5">
      <c r="G5622" s="90"/>
      <c r="H5622" s="10"/>
      <c r="I5622" s="79"/>
      <c r="J5622" s="43"/>
      <c r="K5622" s="10"/>
      <c r="L5622" s="102"/>
      <c r="M5622" s="40"/>
      <c r="N5622" s="43"/>
      <c r="O5622" s="40"/>
      <c r="P5622" s="43"/>
      <c r="Q5622" s="43"/>
      <c r="R5622" s="10"/>
      <c r="S5622" s="10"/>
      <c r="T5622" s="10"/>
    </row>
    <row r="5623" spans="7:20" ht="33" customHeight="1" x14ac:dyDescent="0.5">
      <c r="G5623" s="90"/>
      <c r="H5623" s="10"/>
      <c r="I5623" s="79"/>
      <c r="J5623" s="43"/>
      <c r="K5623" s="10"/>
      <c r="L5623" s="102"/>
      <c r="M5623" s="40"/>
      <c r="N5623" s="43"/>
      <c r="O5623" s="40"/>
      <c r="P5623" s="43"/>
      <c r="Q5623" s="43"/>
      <c r="R5623" s="10"/>
      <c r="S5623" s="10"/>
      <c r="T5623" s="10"/>
    </row>
    <row r="5624" spans="7:20" ht="33" customHeight="1" x14ac:dyDescent="0.5">
      <c r="G5624" s="90"/>
      <c r="H5624" s="10"/>
      <c r="I5624" s="79"/>
      <c r="J5624" s="43"/>
      <c r="K5624" s="10"/>
      <c r="L5624" s="102"/>
      <c r="M5624" s="40"/>
      <c r="N5624" s="43"/>
      <c r="O5624" s="40"/>
      <c r="P5624" s="43"/>
      <c r="Q5624" s="43"/>
      <c r="R5624" s="10"/>
      <c r="S5624" s="10"/>
      <c r="T5624" s="10"/>
    </row>
    <row r="5625" spans="7:20" ht="33" customHeight="1" x14ac:dyDescent="0.5">
      <c r="G5625" s="90"/>
      <c r="H5625" s="10"/>
      <c r="I5625" s="79"/>
      <c r="J5625" s="43"/>
      <c r="K5625" s="10"/>
      <c r="L5625" s="102"/>
      <c r="M5625" s="40"/>
      <c r="N5625" s="43"/>
      <c r="O5625" s="40"/>
      <c r="P5625" s="43"/>
      <c r="Q5625" s="43"/>
      <c r="R5625" s="10"/>
      <c r="S5625" s="10"/>
      <c r="T5625" s="10"/>
    </row>
    <row r="5626" spans="7:20" ht="33" customHeight="1" x14ac:dyDescent="0.5">
      <c r="G5626" s="90"/>
      <c r="H5626" s="10"/>
      <c r="I5626" s="79"/>
      <c r="J5626" s="43"/>
      <c r="K5626" s="10"/>
      <c r="L5626" s="102"/>
      <c r="M5626" s="40"/>
      <c r="N5626" s="43"/>
      <c r="O5626" s="40"/>
      <c r="P5626" s="43"/>
      <c r="Q5626" s="43"/>
      <c r="R5626" s="10"/>
      <c r="S5626" s="10"/>
      <c r="T5626" s="10"/>
    </row>
    <row r="5627" spans="7:20" ht="33" customHeight="1" x14ac:dyDescent="0.5">
      <c r="G5627" s="90"/>
      <c r="H5627" s="10"/>
      <c r="I5627" s="79"/>
      <c r="J5627" s="43"/>
      <c r="K5627" s="10"/>
      <c r="L5627" s="102"/>
      <c r="M5627" s="40"/>
      <c r="N5627" s="43"/>
      <c r="O5627" s="40"/>
      <c r="P5627" s="43"/>
      <c r="Q5627" s="43"/>
      <c r="R5627" s="10"/>
      <c r="S5627" s="10"/>
      <c r="T5627" s="10"/>
    </row>
    <row r="5628" spans="7:20" ht="33" customHeight="1" x14ac:dyDescent="0.5">
      <c r="G5628" s="90"/>
      <c r="H5628" s="10"/>
      <c r="I5628" s="79"/>
      <c r="J5628" s="43"/>
      <c r="K5628" s="10"/>
      <c r="L5628" s="102"/>
      <c r="M5628" s="40"/>
      <c r="N5628" s="43"/>
      <c r="O5628" s="40"/>
      <c r="P5628" s="43"/>
      <c r="Q5628" s="43"/>
      <c r="R5628" s="10"/>
      <c r="S5628" s="10"/>
      <c r="T5628" s="10"/>
    </row>
    <row r="5629" spans="7:20" ht="33" customHeight="1" x14ac:dyDescent="0.5">
      <c r="G5629" s="90"/>
      <c r="H5629" s="10"/>
      <c r="I5629" s="79"/>
      <c r="J5629" s="43"/>
      <c r="K5629" s="10"/>
      <c r="L5629" s="102"/>
      <c r="M5629" s="40"/>
      <c r="N5629" s="43"/>
      <c r="O5629" s="40"/>
      <c r="P5629" s="43"/>
      <c r="Q5629" s="43"/>
      <c r="R5629" s="10"/>
      <c r="S5629" s="10"/>
      <c r="T5629" s="10"/>
    </row>
    <row r="5630" spans="7:20" ht="33" customHeight="1" x14ac:dyDescent="0.5">
      <c r="G5630" s="90"/>
      <c r="H5630" s="10"/>
      <c r="I5630" s="79"/>
      <c r="J5630" s="43"/>
      <c r="K5630" s="10"/>
      <c r="L5630" s="102"/>
      <c r="M5630" s="40"/>
      <c r="N5630" s="43"/>
      <c r="O5630" s="40"/>
      <c r="P5630" s="43"/>
      <c r="Q5630" s="43"/>
      <c r="R5630" s="10"/>
      <c r="S5630" s="10"/>
      <c r="T5630" s="10"/>
    </row>
    <row r="5631" spans="7:20" ht="33" customHeight="1" x14ac:dyDescent="0.5">
      <c r="G5631" s="90"/>
      <c r="H5631" s="10"/>
      <c r="I5631" s="79"/>
      <c r="J5631" s="43"/>
      <c r="K5631" s="10"/>
      <c r="L5631" s="102"/>
      <c r="M5631" s="40"/>
      <c r="N5631" s="43"/>
      <c r="O5631" s="40"/>
      <c r="P5631" s="43"/>
      <c r="Q5631" s="43"/>
      <c r="R5631" s="10"/>
      <c r="S5631" s="10"/>
      <c r="T5631" s="10"/>
    </row>
    <row r="5632" spans="7:20" ht="33" customHeight="1" x14ac:dyDescent="0.5">
      <c r="G5632" s="90"/>
      <c r="H5632" s="10"/>
      <c r="I5632" s="79"/>
      <c r="J5632" s="43"/>
      <c r="K5632" s="10"/>
      <c r="L5632" s="102"/>
      <c r="M5632" s="40"/>
      <c r="N5632" s="43"/>
      <c r="O5632" s="40"/>
      <c r="P5632" s="43"/>
      <c r="Q5632" s="43"/>
      <c r="R5632" s="10"/>
      <c r="S5632" s="10"/>
      <c r="T5632" s="10"/>
    </row>
    <row r="5633" spans="7:20" ht="33" customHeight="1" x14ac:dyDescent="0.5">
      <c r="G5633" s="90"/>
      <c r="H5633" s="10"/>
      <c r="I5633" s="79"/>
      <c r="J5633" s="43"/>
      <c r="K5633" s="10"/>
      <c r="L5633" s="102"/>
      <c r="M5633" s="40"/>
      <c r="N5633" s="43"/>
      <c r="O5633" s="40"/>
      <c r="P5633" s="43"/>
      <c r="Q5633" s="43"/>
      <c r="R5633" s="10"/>
      <c r="S5633" s="10"/>
      <c r="T5633" s="10"/>
    </row>
    <row r="5634" spans="7:20" ht="33" customHeight="1" x14ac:dyDescent="0.5">
      <c r="G5634" s="90"/>
      <c r="H5634" s="10"/>
      <c r="I5634" s="79"/>
      <c r="J5634" s="43"/>
      <c r="K5634" s="10"/>
      <c r="L5634" s="102"/>
      <c r="M5634" s="40"/>
      <c r="N5634" s="43"/>
      <c r="O5634" s="40"/>
      <c r="P5634" s="43"/>
      <c r="Q5634" s="43"/>
      <c r="R5634" s="10"/>
      <c r="S5634" s="10"/>
      <c r="T5634" s="10"/>
    </row>
    <row r="5635" spans="7:20" ht="33" customHeight="1" x14ac:dyDescent="0.5">
      <c r="G5635" s="90"/>
      <c r="H5635" s="10"/>
      <c r="I5635" s="79"/>
      <c r="J5635" s="43"/>
      <c r="K5635" s="10"/>
      <c r="L5635" s="102"/>
      <c r="M5635" s="40"/>
      <c r="N5635" s="43"/>
      <c r="O5635" s="40"/>
      <c r="P5635" s="43"/>
      <c r="Q5635" s="43"/>
      <c r="R5635" s="10"/>
      <c r="S5635" s="10"/>
      <c r="T5635" s="10"/>
    </row>
    <row r="5636" spans="7:20" ht="33" customHeight="1" x14ac:dyDescent="0.5">
      <c r="G5636" s="90"/>
      <c r="H5636" s="10"/>
      <c r="I5636" s="79"/>
      <c r="J5636" s="43"/>
      <c r="K5636" s="10"/>
      <c r="L5636" s="102"/>
      <c r="M5636" s="40"/>
      <c r="N5636" s="43"/>
      <c r="O5636" s="40"/>
      <c r="P5636" s="43"/>
      <c r="Q5636" s="43"/>
      <c r="R5636" s="10"/>
      <c r="S5636" s="10"/>
      <c r="T5636" s="10"/>
    </row>
    <row r="5637" spans="7:20" ht="33" customHeight="1" x14ac:dyDescent="0.5">
      <c r="G5637" s="90"/>
      <c r="H5637" s="10"/>
      <c r="I5637" s="79"/>
      <c r="J5637" s="43"/>
      <c r="K5637" s="10"/>
      <c r="L5637" s="102"/>
      <c r="M5637" s="40"/>
      <c r="N5637" s="43"/>
      <c r="O5637" s="40"/>
      <c r="P5637" s="43"/>
      <c r="Q5637" s="43"/>
      <c r="R5637" s="10"/>
      <c r="S5637" s="10"/>
      <c r="T5637" s="10"/>
    </row>
    <row r="5638" spans="7:20" ht="33" customHeight="1" x14ac:dyDescent="0.5">
      <c r="G5638" s="90"/>
      <c r="H5638" s="10"/>
      <c r="I5638" s="79"/>
      <c r="J5638" s="43"/>
      <c r="K5638" s="10"/>
      <c r="L5638" s="102"/>
      <c r="M5638" s="40"/>
      <c r="N5638" s="43"/>
      <c r="O5638" s="40"/>
      <c r="P5638" s="43"/>
      <c r="Q5638" s="43"/>
      <c r="R5638" s="10"/>
      <c r="S5638" s="10"/>
      <c r="T5638" s="10"/>
    </row>
    <row r="5639" spans="7:20" ht="33" customHeight="1" x14ac:dyDescent="0.5">
      <c r="G5639" s="90"/>
      <c r="H5639" s="10"/>
      <c r="I5639" s="79"/>
      <c r="J5639" s="43"/>
      <c r="K5639" s="10"/>
      <c r="L5639" s="102"/>
      <c r="M5639" s="40"/>
      <c r="N5639" s="43"/>
      <c r="O5639" s="40"/>
      <c r="P5639" s="43"/>
      <c r="Q5639" s="43"/>
      <c r="R5639" s="10"/>
      <c r="S5639" s="10"/>
      <c r="T5639" s="10"/>
    </row>
    <row r="5640" spans="7:20" ht="33" customHeight="1" x14ac:dyDescent="0.5">
      <c r="G5640" s="90"/>
      <c r="H5640" s="10"/>
      <c r="I5640" s="79"/>
      <c r="J5640" s="43"/>
      <c r="K5640" s="10"/>
      <c r="L5640" s="102"/>
      <c r="M5640" s="40"/>
      <c r="N5640" s="43"/>
      <c r="O5640" s="40"/>
      <c r="P5640" s="43"/>
      <c r="Q5640" s="43"/>
      <c r="R5640" s="10"/>
      <c r="S5640" s="10"/>
      <c r="T5640" s="10"/>
    </row>
    <row r="5641" spans="7:20" ht="33" customHeight="1" x14ac:dyDescent="0.5">
      <c r="G5641" s="90"/>
      <c r="H5641" s="10"/>
      <c r="I5641" s="79"/>
      <c r="J5641" s="43"/>
      <c r="K5641" s="10"/>
      <c r="L5641" s="102"/>
      <c r="M5641" s="40"/>
      <c r="N5641" s="43"/>
      <c r="O5641" s="40"/>
      <c r="P5641" s="43"/>
      <c r="Q5641" s="43"/>
      <c r="R5641" s="10"/>
      <c r="S5641" s="10"/>
      <c r="T5641" s="10"/>
    </row>
    <row r="5642" spans="7:20" ht="33" customHeight="1" x14ac:dyDescent="0.5">
      <c r="G5642" s="90"/>
      <c r="H5642" s="10"/>
      <c r="I5642" s="79"/>
      <c r="J5642" s="43"/>
      <c r="K5642" s="10"/>
      <c r="L5642" s="102"/>
      <c r="M5642" s="40"/>
      <c r="N5642" s="43"/>
      <c r="O5642" s="40"/>
      <c r="P5642" s="43"/>
      <c r="Q5642" s="43"/>
      <c r="R5642" s="10"/>
      <c r="S5642" s="10"/>
      <c r="T5642" s="10"/>
    </row>
    <row r="5643" spans="7:20" ht="33" customHeight="1" x14ac:dyDescent="0.5">
      <c r="G5643" s="90"/>
      <c r="H5643" s="10"/>
      <c r="I5643" s="79"/>
      <c r="J5643" s="43"/>
      <c r="K5643" s="10"/>
      <c r="L5643" s="102"/>
      <c r="M5643" s="40"/>
      <c r="N5643" s="43"/>
      <c r="O5643" s="40"/>
      <c r="P5643" s="43"/>
      <c r="Q5643" s="43"/>
      <c r="R5643" s="10"/>
      <c r="S5643" s="10"/>
      <c r="T5643" s="10"/>
    </row>
    <row r="5644" spans="7:20" ht="33" customHeight="1" x14ac:dyDescent="0.5">
      <c r="G5644" s="90"/>
      <c r="H5644" s="10"/>
      <c r="I5644" s="79"/>
      <c r="J5644" s="43"/>
      <c r="K5644" s="10"/>
      <c r="L5644" s="102"/>
      <c r="M5644" s="40"/>
      <c r="N5644" s="43"/>
      <c r="O5644" s="40"/>
      <c r="P5644" s="43"/>
      <c r="Q5644" s="43"/>
      <c r="R5644" s="10"/>
      <c r="S5644" s="10"/>
      <c r="T5644" s="10"/>
    </row>
    <row r="5645" spans="7:20" ht="33" customHeight="1" x14ac:dyDescent="0.5">
      <c r="G5645" s="90"/>
      <c r="H5645" s="10"/>
      <c r="I5645" s="79"/>
      <c r="J5645" s="43"/>
      <c r="K5645" s="10"/>
      <c r="L5645" s="102"/>
      <c r="M5645" s="40"/>
      <c r="N5645" s="43"/>
      <c r="O5645" s="40"/>
      <c r="P5645" s="43"/>
      <c r="Q5645" s="43"/>
      <c r="R5645" s="10"/>
      <c r="S5645" s="10"/>
      <c r="T5645" s="10"/>
    </row>
    <row r="5646" spans="7:20" ht="33" customHeight="1" x14ac:dyDescent="0.5">
      <c r="G5646" s="90"/>
      <c r="H5646" s="10"/>
      <c r="I5646" s="79"/>
      <c r="J5646" s="43"/>
      <c r="K5646" s="10"/>
      <c r="L5646" s="102"/>
      <c r="M5646" s="40"/>
      <c r="N5646" s="43"/>
      <c r="O5646" s="40"/>
      <c r="P5646" s="43"/>
      <c r="Q5646" s="43"/>
      <c r="R5646" s="10"/>
      <c r="S5646" s="10"/>
      <c r="T5646" s="10"/>
    </row>
    <row r="5647" spans="7:20" ht="33" customHeight="1" x14ac:dyDescent="0.5">
      <c r="G5647" s="90"/>
      <c r="H5647" s="10"/>
      <c r="I5647" s="79"/>
      <c r="J5647" s="43"/>
      <c r="K5647" s="10"/>
      <c r="L5647" s="102"/>
      <c r="M5647" s="40"/>
      <c r="N5647" s="43"/>
      <c r="O5647" s="40"/>
      <c r="P5647" s="43"/>
      <c r="Q5647" s="43"/>
      <c r="R5647" s="10"/>
      <c r="S5647" s="10"/>
      <c r="T5647" s="10"/>
    </row>
    <row r="5648" spans="7:20" ht="33" customHeight="1" x14ac:dyDescent="0.5">
      <c r="G5648" s="90"/>
      <c r="H5648" s="10"/>
      <c r="I5648" s="79"/>
      <c r="J5648" s="43"/>
      <c r="K5648" s="10"/>
      <c r="L5648" s="102"/>
      <c r="M5648" s="40"/>
      <c r="N5648" s="43"/>
      <c r="O5648" s="40"/>
      <c r="P5648" s="43"/>
      <c r="Q5648" s="43"/>
      <c r="R5648" s="10"/>
      <c r="S5648" s="10"/>
      <c r="T5648" s="10"/>
    </row>
    <row r="5649" spans="7:20" ht="33" customHeight="1" x14ac:dyDescent="0.5">
      <c r="G5649" s="90"/>
      <c r="H5649" s="10"/>
      <c r="I5649" s="79"/>
      <c r="J5649" s="43"/>
      <c r="K5649" s="10"/>
      <c r="L5649" s="102"/>
      <c r="M5649" s="40"/>
      <c r="N5649" s="43"/>
      <c r="O5649" s="40"/>
      <c r="P5649" s="43"/>
      <c r="Q5649" s="43"/>
      <c r="R5649" s="10"/>
      <c r="S5649" s="10"/>
      <c r="T5649" s="10"/>
    </row>
    <row r="5650" spans="7:20" ht="33" customHeight="1" x14ac:dyDescent="0.5">
      <c r="G5650" s="90"/>
      <c r="H5650" s="10"/>
      <c r="I5650" s="79"/>
      <c r="J5650" s="43"/>
      <c r="K5650" s="10"/>
      <c r="L5650" s="102"/>
      <c r="M5650" s="40"/>
      <c r="N5650" s="43"/>
      <c r="O5650" s="40"/>
      <c r="P5650" s="43"/>
      <c r="Q5650" s="43"/>
      <c r="R5650" s="10"/>
      <c r="S5650" s="10"/>
      <c r="T5650" s="10"/>
    </row>
    <row r="5651" spans="7:20" ht="33" customHeight="1" x14ac:dyDescent="0.5">
      <c r="G5651" s="90"/>
      <c r="H5651" s="10"/>
      <c r="I5651" s="79"/>
      <c r="J5651" s="43"/>
      <c r="K5651" s="10"/>
      <c r="L5651" s="102"/>
      <c r="M5651" s="40"/>
      <c r="N5651" s="43"/>
      <c r="O5651" s="40"/>
      <c r="P5651" s="43"/>
      <c r="Q5651" s="43"/>
      <c r="R5651" s="10"/>
      <c r="S5651" s="10"/>
      <c r="T5651" s="10"/>
    </row>
    <row r="5652" spans="7:20" ht="33" customHeight="1" x14ac:dyDescent="0.5">
      <c r="G5652" s="90"/>
      <c r="H5652" s="10"/>
      <c r="I5652" s="79"/>
      <c r="J5652" s="43"/>
      <c r="K5652" s="10"/>
      <c r="L5652" s="102"/>
      <c r="M5652" s="40"/>
      <c r="N5652" s="43"/>
      <c r="O5652" s="40"/>
      <c r="P5652" s="43"/>
      <c r="Q5652" s="43"/>
      <c r="R5652" s="10"/>
      <c r="S5652" s="10"/>
      <c r="T5652" s="10"/>
    </row>
    <row r="5653" spans="7:20" ht="33" customHeight="1" x14ac:dyDescent="0.5">
      <c r="G5653" s="90"/>
      <c r="H5653" s="10"/>
      <c r="I5653" s="79"/>
      <c r="J5653" s="43"/>
      <c r="K5653" s="10"/>
      <c r="L5653" s="102"/>
      <c r="M5653" s="40"/>
      <c r="N5653" s="43"/>
      <c r="O5653" s="40"/>
      <c r="P5653" s="43"/>
      <c r="Q5653" s="43"/>
      <c r="R5653" s="10"/>
      <c r="S5653" s="10"/>
      <c r="T5653" s="10"/>
    </row>
    <row r="5654" spans="7:20" ht="33" customHeight="1" x14ac:dyDescent="0.5">
      <c r="G5654" s="90"/>
      <c r="H5654" s="10"/>
      <c r="I5654" s="79"/>
      <c r="J5654" s="43"/>
      <c r="K5654" s="10"/>
      <c r="L5654" s="102"/>
      <c r="M5654" s="40"/>
      <c r="N5654" s="43"/>
      <c r="O5654" s="40"/>
      <c r="P5654" s="43"/>
      <c r="Q5654" s="43"/>
      <c r="R5654" s="10"/>
      <c r="S5654" s="10"/>
      <c r="T5654" s="10"/>
    </row>
    <row r="5655" spans="7:20" ht="33" customHeight="1" x14ac:dyDescent="0.5">
      <c r="G5655" s="90"/>
      <c r="H5655" s="10"/>
      <c r="I5655" s="79"/>
      <c r="J5655" s="43"/>
      <c r="K5655" s="10"/>
      <c r="L5655" s="102"/>
      <c r="M5655" s="40"/>
      <c r="N5655" s="43"/>
      <c r="O5655" s="40"/>
      <c r="P5655" s="43"/>
      <c r="Q5655" s="43"/>
      <c r="R5655" s="10"/>
      <c r="S5655" s="10"/>
      <c r="T5655" s="10"/>
    </row>
    <row r="5656" spans="7:20" ht="33" customHeight="1" x14ac:dyDescent="0.5">
      <c r="G5656" s="90"/>
      <c r="H5656" s="10"/>
      <c r="I5656" s="79"/>
      <c r="J5656" s="43"/>
      <c r="K5656" s="10"/>
      <c r="L5656" s="102"/>
      <c r="M5656" s="40"/>
      <c r="N5656" s="43"/>
      <c r="O5656" s="40"/>
      <c r="P5656" s="43"/>
      <c r="Q5656" s="43"/>
      <c r="R5656" s="10"/>
      <c r="S5656" s="10"/>
      <c r="T5656" s="10"/>
    </row>
    <row r="5657" spans="7:20" ht="33" customHeight="1" x14ac:dyDescent="0.5">
      <c r="G5657" s="90"/>
      <c r="H5657" s="10"/>
      <c r="I5657" s="79"/>
      <c r="J5657" s="43"/>
      <c r="K5657" s="10"/>
      <c r="L5657" s="102"/>
      <c r="M5657" s="40"/>
      <c r="N5657" s="43"/>
      <c r="O5657" s="40"/>
      <c r="P5657" s="43"/>
      <c r="Q5657" s="43"/>
      <c r="R5657" s="10"/>
      <c r="S5657" s="10"/>
      <c r="T5657" s="10"/>
    </row>
    <row r="5658" spans="7:20" ht="33" customHeight="1" x14ac:dyDescent="0.5">
      <c r="G5658" s="90"/>
      <c r="H5658" s="10"/>
      <c r="I5658" s="79"/>
      <c r="J5658" s="43"/>
      <c r="K5658" s="10"/>
      <c r="L5658" s="102"/>
      <c r="M5658" s="40"/>
      <c r="N5658" s="43"/>
      <c r="O5658" s="40"/>
      <c r="P5658" s="43"/>
      <c r="Q5658" s="43"/>
      <c r="R5658" s="10"/>
      <c r="S5658" s="10"/>
      <c r="T5658" s="10"/>
    </row>
    <row r="5659" spans="7:20" ht="33" customHeight="1" x14ac:dyDescent="0.5">
      <c r="G5659" s="90"/>
      <c r="H5659" s="10"/>
      <c r="I5659" s="79"/>
      <c r="J5659" s="43"/>
      <c r="K5659" s="10"/>
      <c r="L5659" s="102"/>
      <c r="M5659" s="40"/>
      <c r="N5659" s="43"/>
      <c r="O5659" s="40"/>
      <c r="P5659" s="43"/>
      <c r="Q5659" s="43"/>
      <c r="R5659" s="10"/>
      <c r="S5659" s="10"/>
      <c r="T5659" s="10"/>
    </row>
    <row r="5660" spans="7:20" ht="33" customHeight="1" x14ac:dyDescent="0.5">
      <c r="G5660" s="90"/>
      <c r="H5660" s="10"/>
      <c r="I5660" s="79"/>
      <c r="J5660" s="43"/>
      <c r="K5660" s="10"/>
      <c r="L5660" s="102"/>
      <c r="M5660" s="40"/>
      <c r="N5660" s="43"/>
      <c r="O5660" s="40"/>
      <c r="P5660" s="43"/>
      <c r="Q5660" s="43"/>
      <c r="R5660" s="10"/>
      <c r="S5660" s="10"/>
      <c r="T5660" s="10"/>
    </row>
    <row r="5661" spans="7:20" ht="33" customHeight="1" x14ac:dyDescent="0.5">
      <c r="G5661" s="90"/>
      <c r="H5661" s="10"/>
      <c r="I5661" s="79"/>
      <c r="J5661" s="43"/>
      <c r="K5661" s="10"/>
      <c r="L5661" s="102"/>
      <c r="M5661" s="40"/>
      <c r="N5661" s="43"/>
      <c r="O5661" s="40"/>
      <c r="P5661" s="43"/>
      <c r="Q5661" s="43"/>
      <c r="R5661" s="10"/>
      <c r="S5661" s="10"/>
      <c r="T5661" s="10"/>
    </row>
    <row r="5662" spans="7:20" ht="33" customHeight="1" x14ac:dyDescent="0.5">
      <c r="G5662" s="90"/>
      <c r="H5662" s="10"/>
      <c r="I5662" s="79"/>
      <c r="J5662" s="43"/>
      <c r="K5662" s="10"/>
      <c r="L5662" s="102"/>
      <c r="M5662" s="40"/>
      <c r="N5662" s="43"/>
      <c r="O5662" s="40"/>
      <c r="P5662" s="43"/>
      <c r="Q5662" s="43"/>
      <c r="R5662" s="10"/>
      <c r="S5662" s="10"/>
      <c r="T5662" s="10"/>
    </row>
    <row r="5663" spans="7:20" ht="33" customHeight="1" x14ac:dyDescent="0.5">
      <c r="G5663" s="90"/>
      <c r="H5663" s="10"/>
      <c r="I5663" s="79"/>
      <c r="J5663" s="43"/>
      <c r="K5663" s="10"/>
      <c r="L5663" s="102"/>
      <c r="M5663" s="40"/>
      <c r="N5663" s="43"/>
      <c r="O5663" s="40"/>
      <c r="P5663" s="43"/>
      <c r="Q5663" s="43"/>
      <c r="R5663" s="10"/>
      <c r="S5663" s="10"/>
      <c r="T5663" s="10"/>
    </row>
    <row r="5664" spans="7:20" ht="33" customHeight="1" x14ac:dyDescent="0.5">
      <c r="G5664" s="90"/>
      <c r="H5664" s="10"/>
      <c r="I5664" s="79"/>
      <c r="J5664" s="43"/>
      <c r="K5664" s="10"/>
      <c r="L5664" s="102"/>
      <c r="M5664" s="40"/>
      <c r="N5664" s="43"/>
      <c r="O5664" s="40"/>
      <c r="P5664" s="43"/>
      <c r="Q5664" s="43"/>
      <c r="R5664" s="10"/>
      <c r="S5664" s="10"/>
      <c r="T5664" s="10"/>
    </row>
    <row r="5665" spans="7:20" ht="33" customHeight="1" x14ac:dyDescent="0.5">
      <c r="G5665" s="90"/>
      <c r="H5665" s="10"/>
      <c r="I5665" s="79"/>
      <c r="J5665" s="43"/>
      <c r="K5665" s="10"/>
      <c r="L5665" s="102"/>
      <c r="M5665" s="40"/>
      <c r="N5665" s="43"/>
      <c r="O5665" s="40"/>
      <c r="P5665" s="43"/>
      <c r="Q5665" s="43"/>
      <c r="R5665" s="10"/>
      <c r="S5665" s="10"/>
      <c r="T5665" s="10"/>
    </row>
    <row r="5666" spans="7:20" ht="33" customHeight="1" x14ac:dyDescent="0.5">
      <c r="G5666" s="90"/>
      <c r="H5666" s="10"/>
      <c r="I5666" s="79"/>
      <c r="J5666" s="43"/>
      <c r="K5666" s="10"/>
      <c r="L5666" s="102"/>
      <c r="M5666" s="40"/>
      <c r="N5666" s="43"/>
      <c r="O5666" s="40"/>
      <c r="P5666" s="43"/>
      <c r="Q5666" s="43"/>
      <c r="R5666" s="10"/>
      <c r="S5666" s="10"/>
      <c r="T5666" s="10"/>
    </row>
    <row r="5667" spans="7:20" ht="33" customHeight="1" x14ac:dyDescent="0.5">
      <c r="G5667" s="90"/>
      <c r="H5667" s="10"/>
      <c r="I5667" s="79"/>
      <c r="J5667" s="43"/>
      <c r="K5667" s="10"/>
      <c r="L5667" s="102"/>
      <c r="M5667" s="40"/>
      <c r="N5667" s="43"/>
      <c r="O5667" s="40"/>
      <c r="P5667" s="43"/>
      <c r="Q5667" s="43"/>
      <c r="R5667" s="10"/>
      <c r="S5667" s="10"/>
      <c r="T5667" s="10"/>
    </row>
    <row r="5668" spans="7:20" ht="33" customHeight="1" x14ac:dyDescent="0.5">
      <c r="G5668" s="90"/>
      <c r="H5668" s="10"/>
      <c r="I5668" s="79"/>
      <c r="J5668" s="43"/>
      <c r="K5668" s="10"/>
      <c r="L5668" s="102"/>
      <c r="M5668" s="40"/>
      <c r="N5668" s="43"/>
      <c r="O5668" s="40"/>
      <c r="P5668" s="43"/>
      <c r="Q5668" s="43"/>
      <c r="R5668" s="10"/>
      <c r="S5668" s="10"/>
      <c r="T5668" s="10"/>
    </row>
    <row r="5669" spans="7:20" ht="33" customHeight="1" x14ac:dyDescent="0.5">
      <c r="G5669" s="90"/>
      <c r="H5669" s="10"/>
      <c r="I5669" s="79"/>
      <c r="J5669" s="43"/>
      <c r="K5669" s="10"/>
      <c r="L5669" s="102"/>
      <c r="M5669" s="40"/>
      <c r="N5669" s="43"/>
      <c r="O5669" s="40"/>
      <c r="P5669" s="43"/>
      <c r="Q5669" s="43"/>
      <c r="R5669" s="10"/>
      <c r="S5669" s="10"/>
      <c r="T5669" s="10"/>
    </row>
    <row r="5670" spans="7:20" ht="33" customHeight="1" x14ac:dyDescent="0.5">
      <c r="G5670" s="90"/>
      <c r="H5670" s="10"/>
      <c r="I5670" s="79"/>
      <c r="J5670" s="43"/>
      <c r="K5670" s="10"/>
      <c r="L5670" s="102"/>
      <c r="M5670" s="40"/>
      <c r="N5670" s="43"/>
      <c r="O5670" s="40"/>
      <c r="P5670" s="43"/>
      <c r="Q5670" s="43"/>
      <c r="R5670" s="10"/>
      <c r="S5670" s="10"/>
      <c r="T5670" s="10"/>
    </row>
    <row r="5671" spans="7:20" ht="33" customHeight="1" x14ac:dyDescent="0.5">
      <c r="G5671" s="90"/>
      <c r="H5671" s="10"/>
      <c r="I5671" s="79"/>
      <c r="J5671" s="43"/>
      <c r="K5671" s="10"/>
      <c r="L5671" s="102"/>
      <c r="M5671" s="40"/>
      <c r="N5671" s="43"/>
      <c r="O5671" s="40"/>
      <c r="P5671" s="43"/>
      <c r="Q5671" s="43"/>
      <c r="R5671" s="10"/>
      <c r="S5671" s="10"/>
      <c r="T5671" s="10"/>
    </row>
    <row r="5672" spans="7:20" ht="33" customHeight="1" x14ac:dyDescent="0.5">
      <c r="G5672" s="90"/>
      <c r="H5672" s="10"/>
      <c r="I5672" s="79"/>
      <c r="J5672" s="43"/>
      <c r="K5672" s="10"/>
      <c r="L5672" s="102"/>
      <c r="M5672" s="40"/>
      <c r="N5672" s="43"/>
      <c r="O5672" s="40"/>
      <c r="P5672" s="43"/>
      <c r="Q5672" s="43"/>
      <c r="R5672" s="10"/>
      <c r="S5672" s="10"/>
      <c r="T5672" s="10"/>
    </row>
    <row r="5673" spans="7:20" ht="33" customHeight="1" x14ac:dyDescent="0.5">
      <c r="G5673" s="90"/>
      <c r="H5673" s="10"/>
      <c r="I5673" s="79"/>
      <c r="J5673" s="43"/>
      <c r="K5673" s="10"/>
      <c r="L5673" s="102"/>
      <c r="M5673" s="40"/>
      <c r="N5673" s="43"/>
      <c r="O5673" s="40"/>
      <c r="P5673" s="43"/>
      <c r="Q5673" s="43"/>
      <c r="R5673" s="10"/>
      <c r="S5673" s="10"/>
      <c r="T5673" s="10"/>
    </row>
    <row r="5674" spans="7:20" ht="33" customHeight="1" x14ac:dyDescent="0.5">
      <c r="G5674" s="90"/>
      <c r="H5674" s="10"/>
      <c r="I5674" s="79"/>
      <c r="J5674" s="43"/>
      <c r="K5674" s="10"/>
      <c r="L5674" s="102"/>
      <c r="M5674" s="40"/>
      <c r="N5674" s="43"/>
      <c r="O5674" s="40"/>
      <c r="P5674" s="43"/>
      <c r="Q5674" s="43"/>
      <c r="R5674" s="10"/>
      <c r="S5674" s="10"/>
      <c r="T5674" s="10"/>
    </row>
    <row r="5675" spans="7:20" ht="33" customHeight="1" x14ac:dyDescent="0.5">
      <c r="G5675" s="90"/>
      <c r="H5675" s="10"/>
      <c r="I5675" s="79"/>
      <c r="J5675" s="43"/>
      <c r="K5675" s="10"/>
      <c r="L5675" s="102"/>
      <c r="M5675" s="40"/>
      <c r="N5675" s="43"/>
      <c r="O5675" s="40"/>
      <c r="P5675" s="43"/>
      <c r="Q5675" s="43"/>
      <c r="R5675" s="10"/>
      <c r="S5675" s="10"/>
      <c r="T5675" s="10"/>
    </row>
    <row r="5676" spans="7:20" ht="33" customHeight="1" x14ac:dyDescent="0.5">
      <c r="G5676" s="90"/>
      <c r="H5676" s="10"/>
      <c r="I5676" s="79"/>
      <c r="J5676" s="43"/>
      <c r="K5676" s="10"/>
      <c r="L5676" s="102"/>
      <c r="M5676" s="40"/>
      <c r="N5676" s="43"/>
      <c r="O5676" s="40"/>
      <c r="P5676" s="43"/>
      <c r="Q5676" s="43"/>
      <c r="R5676" s="10"/>
      <c r="S5676" s="10"/>
      <c r="T5676" s="10"/>
    </row>
    <row r="5677" spans="7:20" ht="33" customHeight="1" x14ac:dyDescent="0.5">
      <c r="G5677" s="90"/>
      <c r="H5677" s="10"/>
      <c r="I5677" s="79"/>
      <c r="J5677" s="43"/>
      <c r="K5677" s="10"/>
      <c r="L5677" s="102"/>
      <c r="M5677" s="40"/>
      <c r="N5677" s="43"/>
      <c r="O5677" s="40"/>
      <c r="P5677" s="43"/>
      <c r="Q5677" s="43"/>
      <c r="R5677" s="10"/>
      <c r="S5677" s="10"/>
      <c r="T5677" s="10"/>
    </row>
    <row r="5678" spans="7:20" ht="33" customHeight="1" x14ac:dyDescent="0.5">
      <c r="G5678" s="90"/>
      <c r="H5678" s="10"/>
      <c r="I5678" s="79"/>
      <c r="J5678" s="43"/>
      <c r="K5678" s="10"/>
      <c r="L5678" s="102"/>
      <c r="M5678" s="40"/>
      <c r="N5678" s="43"/>
      <c r="O5678" s="40"/>
      <c r="P5678" s="43"/>
      <c r="Q5678" s="43"/>
      <c r="R5678" s="10"/>
      <c r="S5678" s="10"/>
      <c r="T5678" s="10"/>
    </row>
    <row r="5679" spans="7:20" ht="33" customHeight="1" x14ac:dyDescent="0.5">
      <c r="G5679" s="90"/>
      <c r="H5679" s="10"/>
      <c r="I5679" s="79"/>
      <c r="J5679" s="43"/>
      <c r="K5679" s="10"/>
      <c r="L5679" s="102"/>
      <c r="M5679" s="40"/>
      <c r="N5679" s="43"/>
      <c r="O5679" s="40"/>
      <c r="P5679" s="43"/>
      <c r="Q5679" s="43"/>
      <c r="R5679" s="10"/>
      <c r="S5679" s="10"/>
      <c r="T5679" s="10"/>
    </row>
    <row r="5680" spans="7:20" ht="33" customHeight="1" x14ac:dyDescent="0.5">
      <c r="G5680" s="90"/>
      <c r="H5680" s="10"/>
      <c r="I5680" s="79"/>
      <c r="J5680" s="43"/>
      <c r="K5680" s="10"/>
      <c r="L5680" s="102"/>
      <c r="M5680" s="40"/>
      <c r="N5680" s="43"/>
      <c r="O5680" s="40"/>
      <c r="P5680" s="43"/>
      <c r="Q5680" s="43"/>
      <c r="R5680" s="10"/>
      <c r="S5680" s="10"/>
      <c r="T5680" s="10"/>
    </row>
    <row r="5681" spans="7:20" ht="33" customHeight="1" x14ac:dyDescent="0.5">
      <c r="G5681" s="90"/>
      <c r="H5681" s="10"/>
      <c r="I5681" s="79"/>
      <c r="J5681" s="43"/>
      <c r="K5681" s="10"/>
      <c r="L5681" s="102"/>
      <c r="M5681" s="40"/>
      <c r="N5681" s="43"/>
      <c r="O5681" s="40"/>
      <c r="P5681" s="43"/>
      <c r="Q5681" s="43"/>
      <c r="R5681" s="10"/>
      <c r="S5681" s="10"/>
      <c r="T5681" s="10"/>
    </row>
    <row r="5682" spans="7:20" ht="33" customHeight="1" x14ac:dyDescent="0.5">
      <c r="G5682" s="90"/>
      <c r="H5682" s="10"/>
      <c r="I5682" s="79"/>
      <c r="J5682" s="43"/>
      <c r="K5682" s="10"/>
      <c r="L5682" s="102"/>
      <c r="M5682" s="40"/>
      <c r="N5682" s="43"/>
      <c r="O5682" s="40"/>
      <c r="P5682" s="43"/>
      <c r="Q5682" s="43"/>
      <c r="R5682" s="10"/>
      <c r="S5682" s="10"/>
      <c r="T5682" s="10"/>
    </row>
    <row r="5683" spans="7:20" ht="33" customHeight="1" x14ac:dyDescent="0.5">
      <c r="G5683" s="90"/>
      <c r="H5683" s="10"/>
      <c r="I5683" s="79"/>
      <c r="J5683" s="43"/>
      <c r="K5683" s="10"/>
      <c r="L5683" s="102"/>
      <c r="M5683" s="40"/>
      <c r="N5683" s="43"/>
      <c r="O5683" s="40"/>
      <c r="P5683" s="43"/>
      <c r="Q5683" s="43"/>
      <c r="R5683" s="10"/>
      <c r="S5683" s="10"/>
      <c r="T5683" s="10"/>
    </row>
    <row r="5684" spans="7:20" ht="33" customHeight="1" x14ac:dyDescent="0.5">
      <c r="G5684" s="90"/>
      <c r="H5684" s="10"/>
      <c r="I5684" s="79"/>
      <c r="J5684" s="43"/>
      <c r="K5684" s="10"/>
      <c r="L5684" s="102"/>
      <c r="M5684" s="40"/>
      <c r="N5684" s="43"/>
      <c r="O5684" s="40"/>
      <c r="P5684" s="43"/>
      <c r="Q5684" s="43"/>
      <c r="R5684" s="10"/>
      <c r="S5684" s="10"/>
      <c r="T5684" s="10"/>
    </row>
    <row r="5685" spans="7:20" ht="33" customHeight="1" x14ac:dyDescent="0.5">
      <c r="G5685" s="90"/>
      <c r="H5685" s="10"/>
      <c r="I5685" s="79"/>
      <c r="J5685" s="43"/>
      <c r="K5685" s="10"/>
      <c r="L5685" s="102"/>
      <c r="M5685" s="40"/>
      <c r="N5685" s="43"/>
      <c r="O5685" s="40"/>
      <c r="P5685" s="43"/>
      <c r="Q5685" s="43"/>
      <c r="R5685" s="10"/>
      <c r="S5685" s="10"/>
      <c r="T5685" s="10"/>
    </row>
    <row r="5686" spans="7:20" ht="33" customHeight="1" x14ac:dyDescent="0.5">
      <c r="G5686" s="90"/>
      <c r="H5686" s="10"/>
      <c r="I5686" s="79"/>
      <c r="J5686" s="43"/>
      <c r="K5686" s="10"/>
      <c r="L5686" s="102"/>
      <c r="M5686" s="40"/>
      <c r="N5686" s="43"/>
      <c r="O5686" s="40"/>
      <c r="P5686" s="43"/>
      <c r="Q5686" s="43"/>
      <c r="R5686" s="10"/>
      <c r="S5686" s="10"/>
      <c r="T5686" s="10"/>
    </row>
    <row r="5687" spans="7:20" ht="33" customHeight="1" x14ac:dyDescent="0.5">
      <c r="G5687" s="90"/>
      <c r="H5687" s="10"/>
      <c r="I5687" s="79"/>
      <c r="J5687" s="43"/>
      <c r="K5687" s="10"/>
      <c r="L5687" s="102"/>
      <c r="M5687" s="40"/>
      <c r="N5687" s="43"/>
      <c r="O5687" s="40"/>
      <c r="P5687" s="43"/>
      <c r="Q5687" s="43"/>
      <c r="R5687" s="10"/>
      <c r="S5687" s="10"/>
      <c r="T5687" s="10"/>
    </row>
    <row r="5688" spans="7:20" ht="33" customHeight="1" x14ac:dyDescent="0.5">
      <c r="G5688" s="90"/>
      <c r="H5688" s="10"/>
      <c r="I5688" s="79"/>
      <c r="J5688" s="43"/>
      <c r="K5688" s="10"/>
      <c r="L5688" s="102"/>
      <c r="M5688" s="40"/>
      <c r="N5688" s="43"/>
      <c r="O5688" s="40"/>
      <c r="P5688" s="43"/>
      <c r="Q5688" s="43"/>
      <c r="R5688" s="10"/>
      <c r="S5688" s="10"/>
      <c r="T5688" s="10"/>
    </row>
    <row r="5689" spans="7:20" ht="33" customHeight="1" x14ac:dyDescent="0.5">
      <c r="G5689" s="90"/>
      <c r="H5689" s="10"/>
      <c r="I5689" s="79"/>
      <c r="J5689" s="43"/>
      <c r="K5689" s="10"/>
      <c r="L5689" s="102"/>
      <c r="M5689" s="40"/>
      <c r="N5689" s="43"/>
      <c r="O5689" s="40"/>
      <c r="P5689" s="43"/>
      <c r="Q5689" s="43"/>
      <c r="R5689" s="10"/>
      <c r="S5689" s="10"/>
      <c r="T5689" s="10"/>
    </row>
    <row r="5690" spans="7:20" ht="33" customHeight="1" x14ac:dyDescent="0.5">
      <c r="G5690" s="90"/>
      <c r="H5690" s="10"/>
      <c r="I5690" s="79"/>
      <c r="J5690" s="43"/>
      <c r="K5690" s="10"/>
      <c r="L5690" s="102"/>
      <c r="M5690" s="40"/>
      <c r="N5690" s="43"/>
      <c r="O5690" s="40"/>
      <c r="P5690" s="43"/>
      <c r="Q5690" s="43"/>
      <c r="R5690" s="10"/>
      <c r="S5690" s="10"/>
      <c r="T5690" s="10"/>
    </row>
    <row r="5691" spans="7:20" ht="33" customHeight="1" x14ac:dyDescent="0.5">
      <c r="G5691" s="90"/>
      <c r="H5691" s="10"/>
      <c r="I5691" s="79"/>
      <c r="J5691" s="43"/>
      <c r="K5691" s="10"/>
      <c r="L5691" s="102"/>
      <c r="M5691" s="40"/>
      <c r="N5691" s="43"/>
      <c r="O5691" s="40"/>
      <c r="P5691" s="43"/>
      <c r="Q5691" s="43"/>
      <c r="R5691" s="10"/>
      <c r="S5691" s="10"/>
      <c r="T5691" s="10"/>
    </row>
    <row r="5692" spans="7:20" ht="33" customHeight="1" x14ac:dyDescent="0.5">
      <c r="G5692" s="90"/>
      <c r="H5692" s="10"/>
      <c r="I5692" s="79"/>
      <c r="J5692" s="43"/>
      <c r="K5692" s="10"/>
      <c r="L5692" s="102"/>
      <c r="M5692" s="40"/>
      <c r="N5692" s="43"/>
      <c r="O5692" s="40"/>
      <c r="P5692" s="43"/>
      <c r="Q5692" s="43"/>
      <c r="R5692" s="10"/>
      <c r="S5692" s="10"/>
      <c r="T5692" s="10"/>
    </row>
    <row r="5693" spans="7:20" ht="33" customHeight="1" x14ac:dyDescent="0.5">
      <c r="G5693" s="90"/>
      <c r="H5693" s="10"/>
      <c r="I5693" s="79"/>
      <c r="J5693" s="43"/>
      <c r="K5693" s="10"/>
      <c r="L5693" s="102"/>
      <c r="M5693" s="40"/>
      <c r="N5693" s="43"/>
      <c r="O5693" s="40"/>
      <c r="P5693" s="43"/>
      <c r="Q5693" s="43"/>
      <c r="R5693" s="10"/>
      <c r="S5693" s="10"/>
      <c r="T5693" s="10"/>
    </row>
    <row r="5694" spans="7:20" ht="33" customHeight="1" x14ac:dyDescent="0.5">
      <c r="G5694" s="90"/>
      <c r="H5694" s="10"/>
      <c r="I5694" s="79"/>
      <c r="J5694" s="43"/>
      <c r="K5694" s="10"/>
      <c r="L5694" s="102"/>
      <c r="M5694" s="40"/>
      <c r="N5694" s="43"/>
      <c r="O5694" s="40"/>
      <c r="P5694" s="43"/>
      <c r="Q5694" s="43"/>
      <c r="R5694" s="10"/>
      <c r="S5694" s="10"/>
      <c r="T5694" s="10"/>
    </row>
    <row r="5695" spans="7:20" ht="33" customHeight="1" x14ac:dyDescent="0.5">
      <c r="G5695" s="90"/>
      <c r="H5695" s="10"/>
      <c r="I5695" s="79"/>
      <c r="J5695" s="43"/>
      <c r="K5695" s="10"/>
      <c r="L5695" s="102"/>
      <c r="M5695" s="40"/>
      <c r="N5695" s="43"/>
      <c r="O5695" s="40"/>
      <c r="P5695" s="43"/>
      <c r="Q5695" s="43"/>
      <c r="R5695" s="10"/>
      <c r="S5695" s="10"/>
      <c r="T5695" s="10"/>
    </row>
    <row r="5696" spans="7:20" ht="33" customHeight="1" x14ac:dyDescent="0.5">
      <c r="G5696" s="90"/>
      <c r="H5696" s="10"/>
      <c r="I5696" s="79"/>
      <c r="J5696" s="43"/>
      <c r="K5696" s="10"/>
      <c r="L5696" s="102"/>
      <c r="M5696" s="40"/>
      <c r="N5696" s="43"/>
      <c r="O5696" s="40"/>
      <c r="P5696" s="43"/>
      <c r="Q5696" s="43"/>
      <c r="R5696" s="10"/>
      <c r="S5696" s="10"/>
      <c r="T5696" s="10"/>
    </row>
    <row r="5697" spans="7:20" ht="33" customHeight="1" x14ac:dyDescent="0.5">
      <c r="G5697" s="90"/>
      <c r="H5697" s="10"/>
      <c r="I5697" s="79"/>
      <c r="J5697" s="43"/>
      <c r="K5697" s="10"/>
      <c r="L5697" s="102"/>
      <c r="M5697" s="40"/>
      <c r="N5697" s="43"/>
      <c r="O5697" s="40"/>
      <c r="P5697" s="43"/>
      <c r="Q5697" s="43"/>
      <c r="R5697" s="10"/>
      <c r="S5697" s="10"/>
      <c r="T5697" s="10"/>
    </row>
    <row r="5698" spans="7:20" ht="33" customHeight="1" x14ac:dyDescent="0.5">
      <c r="G5698" s="90"/>
      <c r="H5698" s="10"/>
      <c r="I5698" s="79"/>
      <c r="J5698" s="43"/>
      <c r="K5698" s="10"/>
      <c r="L5698" s="102"/>
      <c r="M5698" s="40"/>
      <c r="N5698" s="43"/>
      <c r="O5698" s="40"/>
      <c r="P5698" s="43"/>
      <c r="Q5698" s="43"/>
      <c r="R5698" s="10"/>
      <c r="S5698" s="10"/>
      <c r="T5698" s="10"/>
    </row>
    <row r="5699" spans="7:20" ht="33" customHeight="1" x14ac:dyDescent="0.5">
      <c r="G5699" s="90"/>
      <c r="H5699" s="10"/>
      <c r="I5699" s="79"/>
      <c r="J5699" s="43"/>
      <c r="K5699" s="10"/>
      <c r="L5699" s="102"/>
      <c r="M5699" s="40"/>
      <c r="N5699" s="43"/>
      <c r="O5699" s="40"/>
      <c r="P5699" s="43"/>
      <c r="Q5699" s="43"/>
      <c r="R5699" s="10"/>
      <c r="S5699" s="10"/>
      <c r="T5699" s="10"/>
    </row>
    <row r="5700" spans="7:20" ht="33" customHeight="1" x14ac:dyDescent="0.5">
      <c r="G5700" s="90"/>
      <c r="H5700" s="10"/>
      <c r="I5700" s="79"/>
      <c r="J5700" s="43"/>
      <c r="K5700" s="10"/>
      <c r="L5700" s="102"/>
      <c r="M5700" s="40"/>
      <c r="N5700" s="43"/>
      <c r="O5700" s="40"/>
      <c r="P5700" s="43"/>
      <c r="Q5700" s="43"/>
      <c r="R5700" s="10"/>
      <c r="S5700" s="10"/>
      <c r="T5700" s="10"/>
    </row>
    <row r="5701" spans="7:20" ht="33" customHeight="1" x14ac:dyDescent="0.5">
      <c r="G5701" s="90"/>
      <c r="H5701" s="10"/>
      <c r="I5701" s="79"/>
      <c r="J5701" s="43"/>
      <c r="K5701" s="10"/>
      <c r="L5701" s="102"/>
      <c r="M5701" s="40"/>
      <c r="N5701" s="43"/>
      <c r="O5701" s="40"/>
      <c r="P5701" s="43"/>
      <c r="Q5701" s="43"/>
      <c r="R5701" s="10"/>
      <c r="S5701" s="10"/>
      <c r="T5701" s="10"/>
    </row>
    <row r="5702" spans="7:20" ht="33" customHeight="1" x14ac:dyDescent="0.5">
      <c r="G5702" s="90"/>
      <c r="H5702" s="10"/>
      <c r="I5702" s="79"/>
      <c r="J5702" s="43"/>
      <c r="K5702" s="10"/>
      <c r="L5702" s="102"/>
      <c r="M5702" s="40"/>
      <c r="N5702" s="43"/>
      <c r="O5702" s="40"/>
      <c r="P5702" s="43"/>
      <c r="Q5702" s="43"/>
      <c r="R5702" s="10"/>
      <c r="S5702" s="10"/>
      <c r="T5702" s="10"/>
    </row>
    <row r="5703" spans="7:20" ht="33" customHeight="1" x14ac:dyDescent="0.5">
      <c r="G5703" s="90"/>
      <c r="H5703" s="10"/>
      <c r="I5703" s="79"/>
      <c r="J5703" s="43"/>
      <c r="K5703" s="10"/>
      <c r="L5703" s="102"/>
      <c r="M5703" s="40"/>
      <c r="N5703" s="43"/>
      <c r="O5703" s="40"/>
      <c r="P5703" s="43"/>
      <c r="Q5703" s="43"/>
      <c r="R5703" s="10"/>
      <c r="S5703" s="10"/>
      <c r="T5703" s="10"/>
    </row>
    <row r="5704" spans="7:20" ht="33" customHeight="1" x14ac:dyDescent="0.5">
      <c r="G5704" s="90"/>
      <c r="H5704" s="10"/>
      <c r="I5704" s="79"/>
      <c r="J5704" s="43"/>
      <c r="K5704" s="10"/>
      <c r="L5704" s="102"/>
      <c r="M5704" s="40"/>
      <c r="N5704" s="43"/>
      <c r="O5704" s="40"/>
      <c r="P5704" s="43"/>
      <c r="Q5704" s="43"/>
      <c r="R5704" s="10"/>
      <c r="S5704" s="10"/>
      <c r="T5704" s="10"/>
    </row>
    <row r="5705" spans="7:20" ht="33" customHeight="1" x14ac:dyDescent="0.5">
      <c r="G5705" s="90"/>
      <c r="H5705" s="10"/>
      <c r="I5705" s="79"/>
      <c r="J5705" s="43"/>
      <c r="K5705" s="10"/>
      <c r="L5705" s="102"/>
      <c r="M5705" s="40"/>
      <c r="N5705" s="43"/>
      <c r="O5705" s="40"/>
      <c r="P5705" s="43"/>
      <c r="Q5705" s="43"/>
      <c r="R5705" s="10"/>
      <c r="S5705" s="10"/>
      <c r="T5705" s="10"/>
    </row>
    <row r="5706" spans="7:20" ht="33" customHeight="1" x14ac:dyDescent="0.5">
      <c r="G5706" s="90"/>
      <c r="H5706" s="10"/>
      <c r="I5706" s="79"/>
      <c r="J5706" s="43"/>
      <c r="K5706" s="10"/>
      <c r="L5706" s="102"/>
      <c r="M5706" s="40"/>
      <c r="N5706" s="43"/>
      <c r="O5706" s="40"/>
      <c r="P5706" s="43"/>
      <c r="Q5706" s="43"/>
      <c r="R5706" s="10"/>
      <c r="S5706" s="10"/>
      <c r="T5706" s="10"/>
    </row>
    <row r="5707" spans="7:20" ht="33" customHeight="1" x14ac:dyDescent="0.5">
      <c r="G5707" s="90"/>
      <c r="H5707" s="10"/>
      <c r="I5707" s="79"/>
      <c r="J5707" s="43"/>
      <c r="K5707" s="10"/>
      <c r="L5707" s="102"/>
      <c r="M5707" s="40"/>
      <c r="N5707" s="43"/>
      <c r="O5707" s="40"/>
      <c r="P5707" s="43"/>
      <c r="Q5707" s="43"/>
      <c r="R5707" s="10"/>
      <c r="S5707" s="10"/>
      <c r="T5707" s="10"/>
    </row>
    <row r="5708" spans="7:20" ht="33" customHeight="1" x14ac:dyDescent="0.5">
      <c r="G5708" s="90"/>
      <c r="H5708" s="10"/>
      <c r="I5708" s="79"/>
      <c r="J5708" s="43"/>
      <c r="K5708" s="10"/>
      <c r="L5708" s="102"/>
      <c r="M5708" s="40"/>
      <c r="N5708" s="43"/>
      <c r="O5708" s="40"/>
      <c r="P5708" s="43"/>
      <c r="Q5708" s="43"/>
      <c r="R5708" s="10"/>
      <c r="S5708" s="10"/>
      <c r="T5708" s="10"/>
    </row>
    <row r="5709" spans="7:20" ht="33" customHeight="1" x14ac:dyDescent="0.5">
      <c r="G5709" s="90"/>
      <c r="H5709" s="10"/>
      <c r="I5709" s="79"/>
      <c r="J5709" s="43"/>
      <c r="K5709" s="10"/>
      <c r="L5709" s="102"/>
      <c r="M5709" s="40"/>
      <c r="N5709" s="43"/>
      <c r="O5709" s="40"/>
      <c r="P5709" s="43"/>
      <c r="Q5709" s="43"/>
      <c r="R5709" s="10"/>
      <c r="S5709" s="10"/>
      <c r="T5709" s="10"/>
    </row>
    <row r="5710" spans="7:20" ht="33" customHeight="1" x14ac:dyDescent="0.5">
      <c r="G5710" s="90"/>
      <c r="H5710" s="10"/>
      <c r="I5710" s="79"/>
      <c r="J5710" s="43"/>
      <c r="K5710" s="10"/>
      <c r="L5710" s="102"/>
      <c r="M5710" s="40"/>
      <c r="N5710" s="43"/>
      <c r="O5710" s="40"/>
      <c r="P5710" s="43"/>
      <c r="Q5710" s="43"/>
      <c r="R5710" s="10"/>
      <c r="S5710" s="10"/>
      <c r="T5710" s="10"/>
    </row>
    <row r="5711" spans="7:20" ht="33" customHeight="1" x14ac:dyDescent="0.5">
      <c r="G5711" s="90"/>
      <c r="H5711" s="10"/>
      <c r="I5711" s="79"/>
      <c r="J5711" s="43"/>
      <c r="K5711" s="10"/>
      <c r="L5711" s="102"/>
      <c r="M5711" s="40"/>
      <c r="N5711" s="43"/>
      <c r="O5711" s="40"/>
      <c r="P5711" s="43"/>
      <c r="Q5711" s="43"/>
      <c r="R5711" s="10"/>
      <c r="S5711" s="10"/>
      <c r="T5711" s="10"/>
    </row>
    <row r="5712" spans="7:20" ht="33" customHeight="1" x14ac:dyDescent="0.5">
      <c r="G5712" s="90"/>
      <c r="H5712" s="10"/>
      <c r="I5712" s="79"/>
      <c r="J5712" s="43"/>
      <c r="K5712" s="10"/>
      <c r="L5712" s="102"/>
      <c r="M5712" s="40"/>
      <c r="N5712" s="43"/>
      <c r="O5712" s="40"/>
      <c r="P5712" s="43"/>
      <c r="Q5712" s="43"/>
      <c r="R5712" s="10"/>
      <c r="S5712" s="10"/>
      <c r="T5712" s="10"/>
    </row>
    <row r="5713" spans="7:20" ht="33" customHeight="1" x14ac:dyDescent="0.5">
      <c r="G5713" s="90"/>
      <c r="H5713" s="10"/>
      <c r="I5713" s="79"/>
      <c r="J5713" s="43"/>
      <c r="K5713" s="10"/>
      <c r="L5713" s="102"/>
      <c r="M5713" s="40"/>
      <c r="N5713" s="43"/>
      <c r="O5713" s="40"/>
      <c r="P5713" s="43"/>
      <c r="Q5713" s="43"/>
      <c r="R5713" s="10"/>
      <c r="S5713" s="10"/>
      <c r="T5713" s="10"/>
    </row>
    <row r="5714" spans="7:20" ht="33" customHeight="1" x14ac:dyDescent="0.5">
      <c r="G5714" s="90"/>
      <c r="H5714" s="10"/>
      <c r="I5714" s="79"/>
      <c r="J5714" s="43"/>
      <c r="K5714" s="10"/>
      <c r="L5714" s="102"/>
      <c r="M5714" s="40"/>
      <c r="N5714" s="43"/>
      <c r="O5714" s="40"/>
      <c r="P5714" s="43"/>
      <c r="Q5714" s="43"/>
      <c r="R5714" s="10"/>
      <c r="S5714" s="10"/>
      <c r="T5714" s="10"/>
    </row>
    <row r="5715" spans="7:20" ht="33" customHeight="1" x14ac:dyDescent="0.5">
      <c r="G5715" s="90"/>
      <c r="H5715" s="10"/>
      <c r="I5715" s="79"/>
      <c r="J5715" s="43"/>
      <c r="K5715" s="10"/>
      <c r="L5715" s="102"/>
      <c r="M5715" s="40"/>
      <c r="N5715" s="43"/>
      <c r="O5715" s="40"/>
      <c r="P5715" s="43"/>
      <c r="Q5715" s="43"/>
      <c r="R5715" s="10"/>
      <c r="S5715" s="10"/>
      <c r="T5715" s="10"/>
    </row>
    <row r="5716" spans="7:20" ht="33" customHeight="1" x14ac:dyDescent="0.5">
      <c r="G5716" s="90"/>
      <c r="H5716" s="10"/>
      <c r="I5716" s="79"/>
      <c r="J5716" s="43"/>
      <c r="K5716" s="10"/>
      <c r="L5716" s="102"/>
      <c r="M5716" s="40"/>
      <c r="N5716" s="43"/>
      <c r="O5716" s="40"/>
      <c r="P5716" s="43"/>
      <c r="Q5716" s="43"/>
      <c r="R5716" s="10"/>
      <c r="S5716" s="10"/>
      <c r="T5716" s="10"/>
    </row>
    <row r="5717" spans="7:20" ht="33" customHeight="1" x14ac:dyDescent="0.5">
      <c r="G5717" s="90"/>
      <c r="H5717" s="10"/>
      <c r="I5717" s="79"/>
      <c r="J5717" s="43"/>
      <c r="K5717" s="10"/>
      <c r="L5717" s="102"/>
      <c r="M5717" s="40"/>
      <c r="N5717" s="43"/>
      <c r="O5717" s="40"/>
      <c r="P5717" s="43"/>
      <c r="Q5717" s="43"/>
      <c r="R5717" s="10"/>
      <c r="S5717" s="10"/>
      <c r="T5717" s="10"/>
    </row>
    <row r="5718" spans="7:20" ht="33" customHeight="1" x14ac:dyDescent="0.5">
      <c r="G5718" s="90"/>
      <c r="H5718" s="10"/>
      <c r="I5718" s="79"/>
      <c r="J5718" s="43"/>
      <c r="K5718" s="10"/>
      <c r="L5718" s="102"/>
      <c r="M5718" s="40"/>
      <c r="N5718" s="43"/>
      <c r="O5718" s="40"/>
      <c r="P5718" s="43"/>
      <c r="Q5718" s="43"/>
      <c r="R5718" s="10"/>
      <c r="S5718" s="10"/>
      <c r="T5718" s="10"/>
    </row>
    <row r="5719" spans="7:20" ht="33" customHeight="1" x14ac:dyDescent="0.5">
      <c r="G5719" s="90"/>
      <c r="H5719" s="10"/>
      <c r="I5719" s="79"/>
      <c r="J5719" s="43"/>
      <c r="K5719" s="10"/>
      <c r="L5719" s="102"/>
      <c r="M5719" s="40"/>
      <c r="N5719" s="43"/>
      <c r="O5719" s="40"/>
      <c r="P5719" s="43"/>
      <c r="Q5719" s="43"/>
      <c r="R5719" s="10"/>
      <c r="S5719" s="10"/>
      <c r="T5719" s="10"/>
    </row>
    <row r="5720" spans="7:20" ht="33" customHeight="1" x14ac:dyDescent="0.5">
      <c r="G5720" s="90"/>
      <c r="H5720" s="10"/>
      <c r="I5720" s="79"/>
      <c r="J5720" s="43"/>
      <c r="K5720" s="10"/>
      <c r="L5720" s="102"/>
      <c r="M5720" s="40"/>
      <c r="N5720" s="43"/>
      <c r="O5720" s="40"/>
      <c r="P5720" s="43"/>
      <c r="Q5720" s="43"/>
      <c r="R5720" s="10"/>
      <c r="S5720" s="10"/>
      <c r="T5720" s="10"/>
    </row>
    <row r="5721" spans="7:20" ht="33" customHeight="1" x14ac:dyDescent="0.5">
      <c r="G5721" s="90"/>
      <c r="H5721" s="10"/>
      <c r="I5721" s="79"/>
      <c r="J5721" s="43"/>
      <c r="K5721" s="10"/>
      <c r="L5721" s="102"/>
      <c r="M5721" s="40"/>
      <c r="N5721" s="43"/>
      <c r="O5721" s="40"/>
      <c r="P5721" s="43"/>
      <c r="Q5721" s="43"/>
      <c r="R5721" s="10"/>
      <c r="S5721" s="10"/>
      <c r="T5721" s="10"/>
    </row>
    <row r="5722" spans="7:20" ht="33" customHeight="1" x14ac:dyDescent="0.5">
      <c r="G5722" s="90"/>
      <c r="H5722" s="10"/>
      <c r="I5722" s="79"/>
      <c r="J5722" s="43"/>
      <c r="K5722" s="10"/>
      <c r="L5722" s="102"/>
      <c r="M5722" s="40"/>
      <c r="N5722" s="43"/>
      <c r="O5722" s="40"/>
      <c r="P5722" s="43"/>
      <c r="Q5722" s="43"/>
      <c r="R5722" s="10"/>
      <c r="S5722" s="10"/>
      <c r="T5722" s="10"/>
    </row>
    <row r="5723" spans="7:20" ht="33" customHeight="1" x14ac:dyDescent="0.5">
      <c r="G5723" s="90"/>
      <c r="H5723" s="10"/>
      <c r="I5723" s="79"/>
      <c r="J5723" s="43"/>
      <c r="K5723" s="10"/>
      <c r="L5723" s="102"/>
      <c r="M5723" s="40"/>
      <c r="N5723" s="43"/>
      <c r="O5723" s="40"/>
      <c r="P5723" s="43"/>
      <c r="Q5723" s="43"/>
      <c r="R5723" s="10"/>
      <c r="S5723" s="10"/>
      <c r="T5723" s="10"/>
    </row>
    <row r="5724" spans="7:20" ht="33" customHeight="1" x14ac:dyDescent="0.5">
      <c r="G5724" s="90"/>
      <c r="H5724" s="10"/>
      <c r="I5724" s="79"/>
      <c r="J5724" s="43"/>
      <c r="K5724" s="10"/>
      <c r="L5724" s="102"/>
      <c r="M5724" s="40"/>
      <c r="N5724" s="43"/>
      <c r="O5724" s="40"/>
      <c r="P5724" s="43"/>
      <c r="Q5724" s="43"/>
      <c r="R5724" s="10"/>
      <c r="S5724" s="10"/>
      <c r="T5724" s="10"/>
    </row>
    <row r="5725" spans="7:20" ht="33" customHeight="1" x14ac:dyDescent="0.5">
      <c r="G5725" s="90"/>
      <c r="H5725" s="10"/>
      <c r="I5725" s="79"/>
      <c r="J5725" s="43"/>
      <c r="K5725" s="10"/>
      <c r="L5725" s="102"/>
      <c r="M5725" s="40"/>
      <c r="N5725" s="43"/>
      <c r="O5725" s="40"/>
      <c r="P5725" s="43"/>
      <c r="Q5725" s="43"/>
      <c r="R5725" s="10"/>
      <c r="S5725" s="10"/>
      <c r="T5725" s="10"/>
    </row>
    <row r="5726" spans="7:20" ht="33" customHeight="1" x14ac:dyDescent="0.5">
      <c r="G5726" s="90"/>
      <c r="H5726" s="10"/>
      <c r="I5726" s="79"/>
      <c r="J5726" s="43"/>
      <c r="K5726" s="10"/>
      <c r="L5726" s="102"/>
      <c r="M5726" s="40"/>
      <c r="N5726" s="43"/>
      <c r="O5726" s="40"/>
      <c r="P5726" s="43"/>
      <c r="Q5726" s="43"/>
      <c r="R5726" s="10"/>
      <c r="S5726" s="10"/>
      <c r="T5726" s="10"/>
    </row>
    <row r="5727" spans="7:20" ht="33" customHeight="1" x14ac:dyDescent="0.5">
      <c r="G5727" s="90"/>
      <c r="H5727" s="10"/>
      <c r="I5727" s="79"/>
      <c r="J5727" s="43"/>
      <c r="K5727" s="10"/>
      <c r="L5727" s="102"/>
      <c r="M5727" s="40"/>
      <c r="N5727" s="43"/>
      <c r="O5727" s="40"/>
      <c r="P5727" s="43"/>
      <c r="Q5727" s="43"/>
      <c r="R5727" s="10"/>
      <c r="S5727" s="10"/>
      <c r="T5727" s="10"/>
    </row>
    <row r="5728" spans="7:20" ht="33" customHeight="1" x14ac:dyDescent="0.5">
      <c r="G5728" s="90"/>
      <c r="H5728" s="10"/>
      <c r="I5728" s="79"/>
      <c r="J5728" s="43"/>
      <c r="K5728" s="10"/>
      <c r="L5728" s="102"/>
      <c r="M5728" s="40"/>
      <c r="N5728" s="43"/>
      <c r="O5728" s="40"/>
      <c r="P5728" s="43"/>
      <c r="Q5728" s="43"/>
      <c r="R5728" s="10"/>
      <c r="S5728" s="10"/>
      <c r="T5728" s="10"/>
    </row>
    <row r="5729" spans="7:20" ht="33" customHeight="1" x14ac:dyDescent="0.5">
      <c r="G5729" s="90"/>
      <c r="H5729" s="10"/>
      <c r="I5729" s="79"/>
      <c r="J5729" s="43"/>
      <c r="K5729" s="10"/>
      <c r="L5729" s="102"/>
      <c r="M5729" s="40"/>
      <c r="N5729" s="43"/>
      <c r="O5729" s="40"/>
      <c r="P5729" s="43"/>
      <c r="Q5729" s="43"/>
      <c r="R5729" s="10"/>
      <c r="S5729" s="10"/>
      <c r="T5729" s="10"/>
    </row>
    <row r="5730" spans="7:20" ht="33" customHeight="1" x14ac:dyDescent="0.5">
      <c r="G5730" s="90"/>
      <c r="H5730" s="10"/>
      <c r="I5730" s="79"/>
      <c r="J5730" s="43"/>
      <c r="K5730" s="10"/>
      <c r="L5730" s="102"/>
      <c r="M5730" s="40"/>
      <c r="N5730" s="43"/>
      <c r="O5730" s="40"/>
      <c r="P5730" s="43"/>
      <c r="Q5730" s="43"/>
      <c r="R5730" s="10"/>
      <c r="S5730" s="10"/>
      <c r="T5730" s="10"/>
    </row>
    <row r="5731" spans="7:20" ht="33" customHeight="1" x14ac:dyDescent="0.5">
      <c r="G5731" s="90"/>
      <c r="H5731" s="10"/>
      <c r="I5731" s="79"/>
      <c r="J5731" s="43"/>
      <c r="K5731" s="10"/>
      <c r="L5731" s="102"/>
      <c r="M5731" s="40"/>
      <c r="N5731" s="43"/>
      <c r="O5731" s="40"/>
      <c r="P5731" s="43"/>
      <c r="Q5731" s="43"/>
      <c r="R5731" s="10"/>
      <c r="S5731" s="10"/>
      <c r="T5731" s="10"/>
    </row>
    <row r="5732" spans="7:20" ht="33" customHeight="1" x14ac:dyDescent="0.5">
      <c r="G5732" s="90"/>
      <c r="H5732" s="10"/>
      <c r="I5732" s="79"/>
      <c r="J5732" s="43"/>
      <c r="K5732" s="10"/>
      <c r="L5732" s="102"/>
      <c r="M5732" s="40"/>
      <c r="N5732" s="43"/>
      <c r="O5732" s="40"/>
      <c r="P5732" s="43"/>
      <c r="Q5732" s="43"/>
      <c r="R5732" s="10"/>
      <c r="S5732" s="10"/>
      <c r="T5732" s="10"/>
    </row>
    <row r="5733" spans="7:20" ht="33" customHeight="1" x14ac:dyDescent="0.5">
      <c r="G5733" s="90"/>
      <c r="H5733" s="10"/>
      <c r="I5733" s="79"/>
      <c r="J5733" s="43"/>
      <c r="K5733" s="10"/>
      <c r="L5733" s="102"/>
      <c r="M5733" s="40"/>
      <c r="N5733" s="43"/>
      <c r="O5733" s="40"/>
      <c r="P5733" s="43"/>
      <c r="Q5733" s="43"/>
      <c r="R5733" s="10"/>
      <c r="S5733" s="10"/>
      <c r="T5733" s="10"/>
    </row>
    <row r="5734" spans="7:20" ht="33" customHeight="1" x14ac:dyDescent="0.5">
      <c r="G5734" s="90"/>
      <c r="H5734" s="10"/>
      <c r="I5734" s="79"/>
      <c r="J5734" s="43"/>
      <c r="K5734" s="10"/>
      <c r="L5734" s="102"/>
      <c r="M5734" s="40"/>
      <c r="N5734" s="43"/>
      <c r="O5734" s="40"/>
      <c r="P5734" s="43"/>
      <c r="Q5734" s="43"/>
      <c r="R5734" s="10"/>
      <c r="S5734" s="10"/>
      <c r="T5734" s="10"/>
    </row>
    <row r="5735" spans="7:20" ht="33" customHeight="1" x14ac:dyDescent="0.5">
      <c r="G5735" s="90"/>
      <c r="H5735" s="10"/>
      <c r="I5735" s="79"/>
      <c r="J5735" s="43"/>
      <c r="K5735" s="10"/>
      <c r="L5735" s="102"/>
      <c r="M5735" s="40"/>
      <c r="N5735" s="43"/>
      <c r="O5735" s="40"/>
      <c r="P5735" s="43"/>
      <c r="Q5735" s="43"/>
      <c r="R5735" s="10"/>
      <c r="S5735" s="10"/>
      <c r="T5735" s="10"/>
    </row>
    <row r="5736" spans="7:20" ht="33" customHeight="1" x14ac:dyDescent="0.5">
      <c r="G5736" s="90"/>
      <c r="H5736" s="10"/>
      <c r="I5736" s="79"/>
      <c r="J5736" s="43"/>
      <c r="K5736" s="10"/>
      <c r="L5736" s="102"/>
      <c r="M5736" s="40"/>
      <c r="N5736" s="43"/>
      <c r="O5736" s="40"/>
      <c r="P5736" s="43"/>
      <c r="Q5736" s="43"/>
      <c r="R5736" s="10"/>
      <c r="S5736" s="10"/>
      <c r="T5736" s="10"/>
    </row>
    <row r="5737" spans="7:20" ht="33" customHeight="1" x14ac:dyDescent="0.5">
      <c r="G5737" s="90"/>
      <c r="H5737" s="10"/>
      <c r="I5737" s="79"/>
      <c r="J5737" s="43"/>
      <c r="K5737" s="10"/>
      <c r="L5737" s="102"/>
      <c r="M5737" s="40"/>
      <c r="N5737" s="43"/>
      <c r="O5737" s="40"/>
      <c r="P5737" s="43"/>
      <c r="Q5737" s="43"/>
      <c r="R5737" s="10"/>
      <c r="S5737" s="10"/>
      <c r="T5737" s="10"/>
    </row>
    <row r="5738" spans="7:20" ht="33" customHeight="1" x14ac:dyDescent="0.5">
      <c r="G5738" s="90"/>
      <c r="H5738" s="10"/>
      <c r="I5738" s="79"/>
      <c r="J5738" s="43"/>
      <c r="K5738" s="10"/>
      <c r="L5738" s="102"/>
      <c r="M5738" s="40"/>
      <c r="N5738" s="43"/>
      <c r="O5738" s="40"/>
      <c r="P5738" s="43"/>
      <c r="Q5738" s="43"/>
      <c r="R5738" s="10"/>
      <c r="S5738" s="10"/>
      <c r="T5738" s="10"/>
    </row>
    <row r="5739" spans="7:20" ht="33" customHeight="1" x14ac:dyDescent="0.5">
      <c r="G5739" s="90"/>
      <c r="H5739" s="10"/>
      <c r="I5739" s="79"/>
      <c r="J5739" s="43"/>
      <c r="K5739" s="10"/>
      <c r="L5739" s="102"/>
      <c r="M5739" s="40"/>
      <c r="N5739" s="43"/>
      <c r="O5739" s="40"/>
      <c r="P5739" s="43"/>
      <c r="Q5739" s="43"/>
      <c r="R5739" s="10"/>
      <c r="S5739" s="10"/>
      <c r="T5739" s="10"/>
    </row>
    <row r="5740" spans="7:20" ht="33" customHeight="1" x14ac:dyDescent="0.5">
      <c r="G5740" s="90"/>
      <c r="H5740" s="10"/>
      <c r="I5740" s="79"/>
      <c r="J5740" s="43"/>
      <c r="K5740" s="10"/>
      <c r="L5740" s="102"/>
      <c r="M5740" s="40"/>
      <c r="N5740" s="43"/>
      <c r="O5740" s="40"/>
      <c r="P5740" s="43"/>
      <c r="Q5740" s="43"/>
      <c r="R5740" s="10"/>
      <c r="S5740" s="10"/>
      <c r="T5740" s="10"/>
    </row>
    <row r="5741" spans="7:20" ht="33" customHeight="1" x14ac:dyDescent="0.5">
      <c r="G5741" s="90"/>
      <c r="H5741" s="10"/>
      <c r="I5741" s="79"/>
      <c r="J5741" s="43"/>
      <c r="K5741" s="10"/>
      <c r="L5741" s="102"/>
      <c r="M5741" s="40"/>
      <c r="N5741" s="43"/>
      <c r="O5741" s="40"/>
      <c r="P5741" s="43"/>
      <c r="Q5741" s="43"/>
      <c r="R5741" s="10"/>
      <c r="S5741" s="10"/>
      <c r="T5741" s="10"/>
    </row>
    <row r="5742" spans="7:20" ht="33" customHeight="1" x14ac:dyDescent="0.5">
      <c r="G5742" s="90"/>
      <c r="H5742" s="10"/>
      <c r="I5742" s="79"/>
      <c r="J5742" s="43"/>
      <c r="K5742" s="10"/>
      <c r="L5742" s="102"/>
      <c r="M5742" s="40"/>
      <c r="N5742" s="43"/>
      <c r="O5742" s="40"/>
      <c r="P5742" s="43"/>
      <c r="Q5742" s="43"/>
      <c r="R5742" s="10"/>
      <c r="S5742" s="10"/>
      <c r="T5742" s="10"/>
    </row>
    <row r="5743" spans="7:20" ht="33" customHeight="1" x14ac:dyDescent="0.5">
      <c r="G5743" s="90"/>
      <c r="H5743" s="10"/>
      <c r="I5743" s="79"/>
      <c r="J5743" s="43"/>
      <c r="K5743" s="10"/>
      <c r="L5743" s="102"/>
      <c r="M5743" s="40"/>
      <c r="N5743" s="43"/>
      <c r="O5743" s="40"/>
      <c r="P5743" s="43"/>
      <c r="Q5743" s="43"/>
      <c r="R5743" s="10"/>
      <c r="S5743" s="10"/>
      <c r="T5743" s="10"/>
    </row>
    <row r="5744" spans="7:20" ht="33" customHeight="1" x14ac:dyDescent="0.5">
      <c r="G5744" s="90"/>
      <c r="H5744" s="10"/>
      <c r="I5744" s="79"/>
      <c r="J5744" s="43"/>
      <c r="K5744" s="10"/>
      <c r="L5744" s="102"/>
      <c r="M5744" s="40"/>
      <c r="N5744" s="43"/>
      <c r="O5744" s="40"/>
      <c r="P5744" s="43"/>
      <c r="Q5744" s="43"/>
      <c r="R5744" s="10"/>
      <c r="S5744" s="10"/>
      <c r="T5744" s="10"/>
    </row>
    <row r="5745" spans="7:20" ht="33" customHeight="1" x14ac:dyDescent="0.5">
      <c r="G5745" s="90"/>
      <c r="H5745" s="10"/>
      <c r="I5745" s="79"/>
      <c r="J5745" s="43"/>
      <c r="K5745" s="10"/>
      <c r="L5745" s="102"/>
      <c r="M5745" s="40"/>
      <c r="N5745" s="43"/>
      <c r="O5745" s="40"/>
      <c r="P5745" s="43"/>
      <c r="Q5745" s="43"/>
      <c r="R5745" s="10"/>
      <c r="S5745" s="10"/>
      <c r="T5745" s="10"/>
    </row>
    <row r="5746" spans="7:20" ht="33" customHeight="1" x14ac:dyDescent="0.5">
      <c r="G5746" s="90"/>
      <c r="H5746" s="10"/>
      <c r="I5746" s="79"/>
      <c r="J5746" s="43"/>
      <c r="K5746" s="10"/>
      <c r="L5746" s="102"/>
      <c r="M5746" s="40"/>
      <c r="N5746" s="43"/>
      <c r="O5746" s="40"/>
      <c r="P5746" s="43"/>
      <c r="Q5746" s="43"/>
      <c r="R5746" s="10"/>
      <c r="S5746" s="10"/>
      <c r="T5746" s="10"/>
    </row>
    <row r="5747" spans="7:20" ht="33" customHeight="1" x14ac:dyDescent="0.5">
      <c r="G5747" s="90"/>
      <c r="H5747" s="10"/>
      <c r="I5747" s="79"/>
      <c r="J5747" s="43"/>
      <c r="K5747" s="10"/>
      <c r="L5747" s="102"/>
      <c r="M5747" s="40"/>
      <c r="N5747" s="43"/>
      <c r="O5747" s="40"/>
      <c r="P5747" s="43"/>
      <c r="Q5747" s="43"/>
      <c r="R5747" s="10"/>
      <c r="S5747" s="10"/>
      <c r="T5747" s="10"/>
    </row>
    <row r="5748" spans="7:20" ht="33" customHeight="1" x14ac:dyDescent="0.5">
      <c r="G5748" s="90"/>
      <c r="H5748" s="10"/>
      <c r="I5748" s="79"/>
      <c r="J5748" s="43"/>
      <c r="K5748" s="10"/>
      <c r="L5748" s="102"/>
      <c r="M5748" s="40"/>
      <c r="N5748" s="43"/>
      <c r="O5748" s="40"/>
      <c r="P5748" s="43"/>
      <c r="Q5748" s="43"/>
      <c r="R5748" s="10"/>
      <c r="S5748" s="10"/>
      <c r="T5748" s="10"/>
    </row>
    <row r="5749" spans="7:20" ht="33" customHeight="1" x14ac:dyDescent="0.5">
      <c r="G5749" s="90"/>
      <c r="H5749" s="10"/>
      <c r="I5749" s="79"/>
      <c r="J5749" s="43"/>
      <c r="K5749" s="10"/>
      <c r="L5749" s="102"/>
      <c r="M5749" s="40"/>
      <c r="N5749" s="43"/>
      <c r="O5749" s="40"/>
      <c r="P5749" s="43"/>
      <c r="Q5749" s="43"/>
      <c r="R5749" s="10"/>
      <c r="S5749" s="10"/>
      <c r="T5749" s="10"/>
    </row>
    <row r="5750" spans="7:20" ht="33" customHeight="1" x14ac:dyDescent="0.5">
      <c r="G5750" s="90"/>
      <c r="H5750" s="10"/>
      <c r="I5750" s="79"/>
      <c r="J5750" s="43"/>
      <c r="K5750" s="10"/>
      <c r="L5750" s="102"/>
      <c r="M5750" s="40"/>
      <c r="N5750" s="43"/>
      <c r="O5750" s="40"/>
      <c r="P5750" s="43"/>
      <c r="Q5750" s="43"/>
      <c r="R5750" s="10"/>
      <c r="S5750" s="10"/>
      <c r="T5750" s="10"/>
    </row>
    <row r="5751" spans="7:20" ht="33" customHeight="1" x14ac:dyDescent="0.5">
      <c r="G5751" s="90"/>
      <c r="H5751" s="10"/>
      <c r="I5751" s="79"/>
      <c r="J5751" s="43"/>
      <c r="K5751" s="10"/>
      <c r="L5751" s="102"/>
      <c r="M5751" s="40"/>
      <c r="N5751" s="43"/>
      <c r="O5751" s="40"/>
      <c r="P5751" s="43"/>
      <c r="Q5751" s="43"/>
      <c r="R5751" s="10"/>
      <c r="S5751" s="10"/>
      <c r="T5751" s="10"/>
    </row>
    <row r="5752" spans="7:20" ht="33" customHeight="1" x14ac:dyDescent="0.5">
      <c r="G5752" s="90"/>
      <c r="H5752" s="10"/>
      <c r="I5752" s="79"/>
      <c r="J5752" s="43"/>
      <c r="K5752" s="10"/>
      <c r="L5752" s="102"/>
      <c r="M5752" s="40"/>
      <c r="N5752" s="43"/>
      <c r="O5752" s="40"/>
      <c r="P5752" s="43"/>
      <c r="Q5752" s="43"/>
      <c r="R5752" s="10"/>
      <c r="S5752" s="10"/>
      <c r="T5752" s="10"/>
    </row>
    <row r="5753" spans="7:20" ht="33" customHeight="1" x14ac:dyDescent="0.5">
      <c r="G5753" s="90"/>
      <c r="H5753" s="10"/>
      <c r="I5753" s="79"/>
      <c r="J5753" s="43"/>
      <c r="K5753" s="10"/>
      <c r="L5753" s="102"/>
      <c r="M5753" s="40"/>
      <c r="N5753" s="43"/>
      <c r="O5753" s="40"/>
      <c r="P5753" s="43"/>
      <c r="Q5753" s="43"/>
      <c r="R5753" s="10"/>
      <c r="S5753" s="10"/>
      <c r="T5753" s="10"/>
    </row>
    <row r="5754" spans="7:20" ht="33" customHeight="1" x14ac:dyDescent="0.5">
      <c r="G5754" s="90"/>
      <c r="H5754" s="10"/>
      <c r="I5754" s="79"/>
      <c r="J5754" s="43"/>
      <c r="K5754" s="10"/>
      <c r="L5754" s="102"/>
      <c r="M5754" s="40"/>
      <c r="N5754" s="43"/>
      <c r="O5754" s="40"/>
      <c r="P5754" s="43"/>
      <c r="Q5754" s="43"/>
      <c r="R5754" s="10"/>
      <c r="S5754" s="10"/>
      <c r="T5754" s="10"/>
    </row>
    <row r="5755" spans="7:20" ht="33" customHeight="1" x14ac:dyDescent="0.5">
      <c r="G5755" s="90"/>
      <c r="H5755" s="10"/>
      <c r="I5755" s="79"/>
      <c r="J5755" s="43"/>
      <c r="K5755" s="10"/>
      <c r="L5755" s="102"/>
      <c r="M5755" s="40"/>
      <c r="N5755" s="43"/>
      <c r="O5755" s="40"/>
      <c r="P5755" s="43"/>
      <c r="Q5755" s="43"/>
      <c r="R5755" s="10"/>
      <c r="S5755" s="10"/>
      <c r="T5755" s="10"/>
    </row>
    <row r="5756" spans="7:20" ht="33" customHeight="1" x14ac:dyDescent="0.5">
      <c r="G5756" s="90"/>
      <c r="H5756" s="10"/>
      <c r="I5756" s="79"/>
      <c r="J5756" s="43"/>
      <c r="K5756" s="10"/>
      <c r="L5756" s="102"/>
      <c r="M5756" s="40"/>
      <c r="N5756" s="43"/>
      <c r="O5756" s="40"/>
      <c r="P5756" s="43"/>
      <c r="Q5756" s="43"/>
      <c r="R5756" s="10"/>
      <c r="S5756" s="10"/>
      <c r="T5756" s="10"/>
    </row>
    <row r="5757" spans="7:20" ht="33" customHeight="1" x14ac:dyDescent="0.5">
      <c r="G5757" s="90"/>
      <c r="H5757" s="10"/>
      <c r="I5757" s="79"/>
      <c r="J5757" s="43"/>
      <c r="K5757" s="10"/>
      <c r="L5757" s="102"/>
      <c r="M5757" s="40"/>
      <c r="N5757" s="43"/>
      <c r="O5757" s="40"/>
      <c r="P5757" s="43"/>
      <c r="Q5757" s="43"/>
      <c r="R5757" s="10"/>
      <c r="S5757" s="10"/>
      <c r="T5757" s="10"/>
    </row>
    <row r="5758" spans="7:20" ht="33" customHeight="1" x14ac:dyDescent="0.5">
      <c r="G5758" s="90"/>
      <c r="H5758" s="10"/>
      <c r="I5758" s="79"/>
      <c r="J5758" s="43"/>
      <c r="K5758" s="10"/>
      <c r="L5758" s="102"/>
      <c r="M5758" s="40"/>
      <c r="N5758" s="43"/>
      <c r="O5758" s="40"/>
      <c r="P5758" s="43"/>
      <c r="Q5758" s="43"/>
      <c r="R5758" s="10"/>
      <c r="S5758" s="10"/>
      <c r="T5758" s="10"/>
    </row>
    <row r="5759" spans="7:20" ht="33" customHeight="1" x14ac:dyDescent="0.5">
      <c r="G5759" s="90"/>
      <c r="H5759" s="10"/>
      <c r="I5759" s="79"/>
      <c r="J5759" s="43"/>
      <c r="K5759" s="10"/>
      <c r="L5759" s="102"/>
      <c r="M5759" s="40"/>
      <c r="N5759" s="43"/>
      <c r="O5759" s="40"/>
      <c r="P5759" s="43"/>
      <c r="Q5759" s="43"/>
      <c r="R5759" s="10"/>
      <c r="S5759" s="10"/>
      <c r="T5759" s="10"/>
    </row>
    <row r="5760" spans="7:20" ht="33" customHeight="1" x14ac:dyDescent="0.5">
      <c r="G5760" s="90"/>
      <c r="H5760" s="10"/>
      <c r="I5760" s="79"/>
      <c r="J5760" s="43"/>
      <c r="K5760" s="10"/>
      <c r="L5760" s="102"/>
      <c r="M5760" s="40"/>
      <c r="N5760" s="43"/>
      <c r="O5760" s="40"/>
      <c r="P5760" s="43"/>
      <c r="Q5760" s="43"/>
      <c r="R5760" s="10"/>
      <c r="S5760" s="10"/>
      <c r="T5760" s="10"/>
    </row>
    <row r="5761" spans="7:20" ht="33" customHeight="1" x14ac:dyDescent="0.5">
      <c r="G5761" s="90"/>
      <c r="H5761" s="10"/>
      <c r="I5761" s="79"/>
      <c r="J5761" s="43"/>
      <c r="K5761" s="10"/>
      <c r="L5761" s="102"/>
      <c r="M5761" s="40"/>
      <c r="N5761" s="43"/>
      <c r="O5761" s="40"/>
      <c r="P5761" s="43"/>
      <c r="Q5761" s="43"/>
      <c r="R5761" s="10"/>
      <c r="S5761" s="10"/>
      <c r="T5761" s="10"/>
    </row>
    <row r="5762" spans="7:20" ht="33" customHeight="1" x14ac:dyDescent="0.5">
      <c r="G5762" s="90"/>
      <c r="H5762" s="10"/>
      <c r="I5762" s="79"/>
      <c r="J5762" s="43"/>
      <c r="K5762" s="10"/>
      <c r="L5762" s="102"/>
      <c r="M5762" s="40"/>
      <c r="N5762" s="43"/>
      <c r="O5762" s="40"/>
      <c r="P5762" s="43"/>
      <c r="Q5762" s="43"/>
      <c r="R5762" s="10"/>
      <c r="S5762" s="10"/>
      <c r="T5762" s="10"/>
    </row>
    <row r="5763" spans="7:20" ht="33" customHeight="1" x14ac:dyDescent="0.5">
      <c r="G5763" s="90"/>
      <c r="H5763" s="10"/>
      <c r="I5763" s="79"/>
      <c r="J5763" s="43"/>
      <c r="K5763" s="10"/>
      <c r="L5763" s="102"/>
      <c r="M5763" s="40"/>
      <c r="N5763" s="43"/>
      <c r="O5763" s="40"/>
      <c r="P5763" s="43"/>
      <c r="Q5763" s="43"/>
      <c r="R5763" s="10"/>
      <c r="S5763" s="10"/>
      <c r="T5763" s="10"/>
    </row>
    <row r="5764" spans="7:20" ht="33" customHeight="1" x14ac:dyDescent="0.5">
      <c r="G5764" s="90"/>
      <c r="H5764" s="10"/>
      <c r="I5764" s="79"/>
      <c r="J5764" s="43"/>
      <c r="K5764" s="10"/>
      <c r="L5764" s="102"/>
      <c r="M5764" s="40"/>
      <c r="N5764" s="43"/>
      <c r="O5764" s="40"/>
      <c r="P5764" s="43"/>
      <c r="Q5764" s="43"/>
      <c r="R5764" s="10"/>
      <c r="S5764" s="10"/>
      <c r="T5764" s="10"/>
    </row>
    <row r="5765" spans="7:20" ht="33" customHeight="1" x14ac:dyDescent="0.5">
      <c r="G5765" s="90"/>
      <c r="H5765" s="10"/>
      <c r="I5765" s="79"/>
      <c r="J5765" s="43"/>
      <c r="K5765" s="10"/>
      <c r="L5765" s="102"/>
      <c r="M5765" s="40"/>
      <c r="N5765" s="43"/>
      <c r="O5765" s="40"/>
      <c r="P5765" s="43"/>
      <c r="Q5765" s="43"/>
      <c r="R5765" s="10"/>
      <c r="S5765" s="10"/>
      <c r="T5765" s="10"/>
    </row>
    <row r="5766" spans="7:20" ht="33" customHeight="1" x14ac:dyDescent="0.5">
      <c r="G5766" s="90"/>
      <c r="H5766" s="10"/>
      <c r="I5766" s="79"/>
      <c r="J5766" s="43"/>
      <c r="K5766" s="10"/>
      <c r="L5766" s="102"/>
      <c r="M5766" s="40"/>
      <c r="N5766" s="43"/>
      <c r="O5766" s="40"/>
      <c r="P5766" s="43"/>
      <c r="Q5766" s="43"/>
      <c r="R5766" s="10"/>
      <c r="S5766" s="10"/>
      <c r="T5766" s="10"/>
    </row>
    <row r="5767" spans="7:20" ht="33" customHeight="1" x14ac:dyDescent="0.5">
      <c r="G5767" s="90"/>
      <c r="H5767" s="10"/>
      <c r="I5767" s="79"/>
      <c r="J5767" s="43"/>
      <c r="K5767" s="10"/>
      <c r="L5767" s="102"/>
      <c r="M5767" s="40"/>
      <c r="N5767" s="43"/>
      <c r="O5767" s="40"/>
      <c r="P5767" s="43"/>
      <c r="Q5767" s="43"/>
      <c r="R5767" s="10"/>
      <c r="S5767" s="10"/>
      <c r="T5767" s="10"/>
    </row>
    <row r="5768" spans="7:20" ht="33" customHeight="1" x14ac:dyDescent="0.5">
      <c r="G5768" s="90"/>
      <c r="H5768" s="10"/>
      <c r="I5768" s="79"/>
      <c r="J5768" s="43"/>
      <c r="K5768" s="10"/>
      <c r="L5768" s="102"/>
      <c r="M5768" s="40"/>
      <c r="N5768" s="43"/>
      <c r="O5768" s="40"/>
      <c r="P5768" s="43"/>
      <c r="Q5768" s="43"/>
      <c r="R5768" s="10"/>
      <c r="S5768" s="10"/>
      <c r="T5768" s="10"/>
    </row>
    <row r="5769" spans="7:20" ht="33" customHeight="1" x14ac:dyDescent="0.5">
      <c r="G5769" s="90"/>
      <c r="H5769" s="10"/>
      <c r="I5769" s="79"/>
      <c r="J5769" s="43"/>
      <c r="K5769" s="10"/>
      <c r="L5769" s="102"/>
      <c r="M5769" s="40"/>
      <c r="N5769" s="43"/>
      <c r="O5769" s="40"/>
      <c r="P5769" s="43"/>
      <c r="Q5769" s="43"/>
      <c r="R5769" s="10"/>
      <c r="S5769" s="10"/>
      <c r="T5769" s="10"/>
    </row>
    <row r="5770" spans="7:20" ht="33" customHeight="1" x14ac:dyDescent="0.5">
      <c r="G5770" s="90"/>
      <c r="H5770" s="10"/>
      <c r="I5770" s="79"/>
      <c r="J5770" s="43"/>
      <c r="K5770" s="10"/>
      <c r="L5770" s="102"/>
      <c r="M5770" s="40"/>
      <c r="N5770" s="43"/>
      <c r="O5770" s="40"/>
      <c r="P5770" s="43"/>
      <c r="Q5770" s="43"/>
      <c r="R5770" s="10"/>
      <c r="S5770" s="10"/>
      <c r="T5770" s="10"/>
    </row>
    <row r="5771" spans="7:20" ht="33" customHeight="1" x14ac:dyDescent="0.5">
      <c r="G5771" s="90"/>
      <c r="H5771" s="10"/>
      <c r="I5771" s="79"/>
      <c r="J5771" s="43"/>
      <c r="K5771" s="10"/>
      <c r="L5771" s="102"/>
      <c r="M5771" s="40"/>
      <c r="N5771" s="43"/>
      <c r="O5771" s="40"/>
      <c r="P5771" s="43"/>
      <c r="Q5771" s="43"/>
      <c r="R5771" s="10"/>
      <c r="S5771" s="10"/>
      <c r="T5771" s="10"/>
    </row>
    <row r="5772" spans="7:20" ht="33" customHeight="1" x14ac:dyDescent="0.5">
      <c r="G5772" s="90"/>
      <c r="H5772" s="10"/>
      <c r="I5772" s="79"/>
      <c r="J5772" s="43"/>
      <c r="K5772" s="10"/>
      <c r="L5772" s="102"/>
      <c r="M5772" s="40"/>
      <c r="N5772" s="43"/>
      <c r="O5772" s="40"/>
      <c r="P5772" s="43"/>
      <c r="Q5772" s="43"/>
      <c r="R5772" s="10"/>
      <c r="S5772" s="10"/>
      <c r="T5772" s="10"/>
    </row>
    <row r="5773" spans="7:20" ht="33" customHeight="1" x14ac:dyDescent="0.5">
      <c r="G5773" s="90"/>
      <c r="H5773" s="10"/>
      <c r="I5773" s="79"/>
      <c r="J5773" s="43"/>
      <c r="K5773" s="10"/>
      <c r="L5773" s="102"/>
      <c r="M5773" s="40"/>
      <c r="N5773" s="43"/>
      <c r="O5773" s="40"/>
      <c r="P5773" s="43"/>
      <c r="Q5773" s="43"/>
      <c r="R5773" s="10"/>
      <c r="S5773" s="10"/>
      <c r="T5773" s="10"/>
    </row>
    <row r="5774" spans="7:20" ht="33" customHeight="1" x14ac:dyDescent="0.5">
      <c r="G5774" s="90"/>
      <c r="H5774" s="10"/>
      <c r="I5774" s="79"/>
      <c r="J5774" s="43"/>
      <c r="K5774" s="10"/>
      <c r="L5774" s="102"/>
      <c r="M5774" s="40"/>
      <c r="N5774" s="43"/>
      <c r="O5774" s="40"/>
      <c r="P5774" s="43"/>
      <c r="Q5774" s="43"/>
      <c r="R5774" s="10"/>
      <c r="S5774" s="10"/>
      <c r="T5774" s="10"/>
    </row>
    <row r="5775" spans="7:20" ht="33" customHeight="1" x14ac:dyDescent="0.5">
      <c r="G5775" s="90"/>
      <c r="H5775" s="10"/>
      <c r="I5775" s="79"/>
      <c r="J5775" s="43"/>
      <c r="K5775" s="10"/>
      <c r="L5775" s="102"/>
      <c r="M5775" s="40"/>
      <c r="N5775" s="43"/>
      <c r="O5775" s="40"/>
      <c r="P5775" s="43"/>
      <c r="Q5775" s="43"/>
      <c r="R5775" s="10"/>
      <c r="S5775" s="10"/>
      <c r="T5775" s="10"/>
    </row>
    <row r="5776" spans="7:20" ht="33" customHeight="1" x14ac:dyDescent="0.5">
      <c r="G5776" s="90"/>
      <c r="H5776" s="10"/>
      <c r="I5776" s="79"/>
      <c r="J5776" s="43"/>
      <c r="K5776" s="10"/>
      <c r="L5776" s="102"/>
      <c r="M5776" s="40"/>
      <c r="N5776" s="43"/>
      <c r="O5776" s="40"/>
      <c r="P5776" s="43"/>
      <c r="Q5776" s="43"/>
      <c r="R5776" s="10"/>
      <c r="S5776" s="10"/>
      <c r="T5776" s="10"/>
    </row>
    <row r="5777" spans="7:20" ht="33" customHeight="1" x14ac:dyDescent="0.5">
      <c r="G5777" s="90"/>
      <c r="H5777" s="10"/>
      <c r="I5777" s="79"/>
      <c r="J5777" s="43"/>
      <c r="K5777" s="10"/>
      <c r="L5777" s="102"/>
      <c r="M5777" s="40"/>
      <c r="N5777" s="43"/>
      <c r="O5777" s="40"/>
      <c r="P5777" s="43"/>
      <c r="Q5777" s="43"/>
      <c r="R5777" s="10"/>
      <c r="S5777" s="10"/>
      <c r="T5777" s="10"/>
    </row>
    <row r="5778" spans="7:20" ht="33" customHeight="1" x14ac:dyDescent="0.5">
      <c r="G5778" s="90"/>
      <c r="H5778" s="10"/>
      <c r="I5778" s="79"/>
      <c r="J5778" s="43"/>
      <c r="K5778" s="10"/>
      <c r="L5778" s="102"/>
      <c r="M5778" s="40"/>
      <c r="N5778" s="43"/>
      <c r="O5778" s="40"/>
      <c r="P5778" s="43"/>
      <c r="Q5778" s="43"/>
      <c r="R5778" s="10"/>
      <c r="S5778" s="10"/>
      <c r="T5778" s="10"/>
    </row>
    <row r="5779" spans="7:20" ht="33" customHeight="1" x14ac:dyDescent="0.5">
      <c r="G5779" s="90"/>
      <c r="H5779" s="10"/>
      <c r="I5779" s="79"/>
      <c r="J5779" s="43"/>
      <c r="K5779" s="10"/>
      <c r="L5779" s="102"/>
      <c r="M5779" s="40"/>
      <c r="N5779" s="43"/>
      <c r="O5779" s="40"/>
      <c r="P5779" s="43"/>
      <c r="Q5779" s="43"/>
      <c r="R5779" s="10"/>
      <c r="S5779" s="10"/>
      <c r="T5779" s="10"/>
    </row>
    <row r="5780" spans="7:20" ht="33" customHeight="1" x14ac:dyDescent="0.5">
      <c r="G5780" s="90"/>
      <c r="H5780" s="10"/>
      <c r="I5780" s="79"/>
      <c r="J5780" s="43"/>
      <c r="K5780" s="10"/>
      <c r="L5780" s="102"/>
      <c r="M5780" s="40"/>
      <c r="N5780" s="43"/>
      <c r="O5780" s="40"/>
      <c r="P5780" s="43"/>
      <c r="Q5780" s="43"/>
      <c r="R5780" s="10"/>
      <c r="S5780" s="10"/>
      <c r="T5780" s="10"/>
    </row>
    <row r="5781" spans="7:20" ht="33" customHeight="1" x14ac:dyDescent="0.5">
      <c r="G5781" s="90"/>
      <c r="H5781" s="10"/>
      <c r="I5781" s="79"/>
      <c r="J5781" s="43"/>
      <c r="K5781" s="10"/>
      <c r="L5781" s="102"/>
      <c r="M5781" s="40"/>
      <c r="N5781" s="43"/>
      <c r="O5781" s="40"/>
      <c r="P5781" s="43"/>
      <c r="Q5781" s="43"/>
      <c r="R5781" s="10"/>
      <c r="S5781" s="10"/>
      <c r="T5781" s="10"/>
    </row>
    <row r="5782" spans="7:20" ht="33" customHeight="1" x14ac:dyDescent="0.5">
      <c r="G5782" s="90"/>
      <c r="H5782" s="10"/>
      <c r="I5782" s="79"/>
      <c r="J5782" s="43"/>
      <c r="K5782" s="10"/>
      <c r="L5782" s="102"/>
      <c r="M5782" s="40"/>
      <c r="N5782" s="43"/>
      <c r="O5782" s="40"/>
      <c r="P5782" s="43"/>
      <c r="Q5782" s="43"/>
      <c r="R5782" s="10"/>
      <c r="S5782" s="10"/>
      <c r="T5782" s="10"/>
    </row>
    <row r="5783" spans="7:20" ht="33" customHeight="1" x14ac:dyDescent="0.5">
      <c r="G5783" s="90"/>
      <c r="H5783" s="10"/>
      <c r="I5783" s="79"/>
      <c r="J5783" s="43"/>
      <c r="K5783" s="10"/>
      <c r="L5783" s="102"/>
      <c r="M5783" s="40"/>
      <c r="N5783" s="43"/>
      <c r="O5783" s="40"/>
      <c r="P5783" s="43"/>
      <c r="Q5783" s="43"/>
      <c r="R5783" s="10"/>
      <c r="S5783" s="10"/>
      <c r="T5783" s="10"/>
    </row>
    <row r="5784" spans="7:20" ht="33" customHeight="1" x14ac:dyDescent="0.5">
      <c r="G5784" s="90"/>
      <c r="H5784" s="10"/>
      <c r="I5784" s="79"/>
      <c r="J5784" s="43"/>
      <c r="K5784" s="10"/>
      <c r="L5784" s="102"/>
      <c r="M5784" s="40"/>
      <c r="N5784" s="43"/>
      <c r="O5784" s="40"/>
      <c r="P5784" s="43"/>
      <c r="Q5784" s="43"/>
      <c r="R5784" s="10"/>
      <c r="S5784" s="10"/>
      <c r="T5784" s="10"/>
    </row>
    <row r="5785" spans="7:20" ht="33" customHeight="1" x14ac:dyDescent="0.5">
      <c r="G5785" s="90"/>
      <c r="H5785" s="10"/>
      <c r="I5785" s="79"/>
      <c r="J5785" s="43"/>
      <c r="K5785" s="10"/>
      <c r="L5785" s="102"/>
      <c r="M5785" s="40"/>
      <c r="N5785" s="43"/>
      <c r="O5785" s="40"/>
      <c r="P5785" s="43"/>
      <c r="Q5785" s="43"/>
      <c r="R5785" s="10"/>
      <c r="S5785" s="10"/>
      <c r="T5785" s="10"/>
    </row>
    <row r="5786" spans="7:20" ht="33" customHeight="1" x14ac:dyDescent="0.5">
      <c r="G5786" s="90"/>
      <c r="H5786" s="10"/>
      <c r="I5786" s="79"/>
      <c r="J5786" s="43"/>
      <c r="K5786" s="10"/>
      <c r="L5786" s="102"/>
      <c r="M5786" s="40"/>
      <c r="N5786" s="43"/>
      <c r="O5786" s="40"/>
      <c r="P5786" s="43"/>
      <c r="Q5786" s="43"/>
      <c r="R5786" s="10"/>
      <c r="S5786" s="10"/>
      <c r="T5786" s="10"/>
    </row>
    <row r="5787" spans="7:20" ht="33" customHeight="1" x14ac:dyDescent="0.5">
      <c r="G5787" s="90"/>
      <c r="H5787" s="10"/>
      <c r="I5787" s="79"/>
      <c r="J5787" s="43"/>
      <c r="K5787" s="10"/>
      <c r="L5787" s="102"/>
      <c r="M5787" s="40"/>
      <c r="N5787" s="43"/>
      <c r="O5787" s="40"/>
      <c r="P5787" s="43"/>
      <c r="Q5787" s="43"/>
      <c r="R5787" s="10"/>
      <c r="S5787" s="10"/>
      <c r="T5787" s="10"/>
    </row>
    <row r="5788" spans="7:20" ht="33" customHeight="1" x14ac:dyDescent="0.5">
      <c r="G5788" s="90"/>
      <c r="H5788" s="10"/>
      <c r="I5788" s="79"/>
      <c r="J5788" s="43"/>
      <c r="K5788" s="10"/>
      <c r="L5788" s="102"/>
      <c r="M5788" s="40"/>
      <c r="N5788" s="43"/>
      <c r="O5788" s="40"/>
      <c r="P5788" s="43"/>
      <c r="Q5788" s="43"/>
      <c r="R5788" s="10"/>
      <c r="S5788" s="10"/>
      <c r="T5788" s="10"/>
    </row>
    <row r="5789" spans="7:20" ht="33" customHeight="1" x14ac:dyDescent="0.5">
      <c r="G5789" s="90"/>
      <c r="H5789" s="10"/>
      <c r="I5789" s="79"/>
      <c r="J5789" s="43"/>
      <c r="K5789" s="10"/>
      <c r="L5789" s="102"/>
      <c r="M5789" s="40"/>
      <c r="N5789" s="43"/>
      <c r="O5789" s="40"/>
      <c r="P5789" s="43"/>
      <c r="Q5789" s="43"/>
      <c r="R5789" s="10"/>
      <c r="S5789" s="10"/>
      <c r="T5789" s="10"/>
    </row>
    <row r="5790" spans="7:20" ht="33" customHeight="1" x14ac:dyDescent="0.5">
      <c r="G5790" s="90"/>
      <c r="H5790" s="10"/>
      <c r="I5790" s="79"/>
      <c r="J5790" s="43"/>
      <c r="K5790" s="10"/>
      <c r="L5790" s="102"/>
      <c r="M5790" s="40"/>
      <c r="N5790" s="43"/>
      <c r="O5790" s="40"/>
      <c r="P5790" s="43"/>
      <c r="Q5790" s="43"/>
      <c r="R5790" s="10"/>
      <c r="S5790" s="10"/>
      <c r="T5790" s="10"/>
    </row>
    <row r="5791" spans="7:20" ht="33" customHeight="1" x14ac:dyDescent="0.5">
      <c r="G5791" s="90"/>
      <c r="H5791" s="10"/>
      <c r="I5791" s="79"/>
      <c r="J5791" s="43"/>
      <c r="K5791" s="10"/>
      <c r="L5791" s="102"/>
      <c r="M5791" s="40"/>
      <c r="N5791" s="43"/>
      <c r="O5791" s="40"/>
      <c r="P5791" s="43"/>
      <c r="Q5791" s="43"/>
      <c r="R5791" s="10"/>
      <c r="S5791" s="10"/>
      <c r="T5791" s="10"/>
    </row>
    <row r="5792" spans="7:20" ht="33" customHeight="1" x14ac:dyDescent="0.5">
      <c r="G5792" s="90"/>
      <c r="H5792" s="10"/>
      <c r="I5792" s="79"/>
      <c r="J5792" s="43"/>
      <c r="K5792" s="10"/>
      <c r="L5792" s="102"/>
      <c r="M5792" s="40"/>
      <c r="N5792" s="43"/>
      <c r="O5792" s="40"/>
      <c r="P5792" s="43"/>
      <c r="Q5792" s="43"/>
      <c r="R5792" s="10"/>
      <c r="S5792" s="10"/>
      <c r="T5792" s="10"/>
    </row>
    <row r="5793" spans="7:20" ht="33" customHeight="1" x14ac:dyDescent="0.5">
      <c r="G5793" s="90"/>
      <c r="H5793" s="10"/>
      <c r="I5793" s="79"/>
      <c r="J5793" s="43"/>
      <c r="K5793" s="10"/>
      <c r="L5793" s="102"/>
      <c r="M5793" s="40"/>
      <c r="N5793" s="43"/>
      <c r="O5793" s="40"/>
      <c r="P5793" s="43"/>
      <c r="Q5793" s="43"/>
      <c r="R5793" s="10"/>
      <c r="S5793" s="10"/>
      <c r="T5793" s="10"/>
    </row>
    <row r="5794" spans="7:20" ht="33" customHeight="1" x14ac:dyDescent="0.5">
      <c r="G5794" s="90"/>
      <c r="H5794" s="10"/>
      <c r="I5794" s="79"/>
      <c r="J5794" s="43"/>
      <c r="K5794" s="10"/>
      <c r="L5794" s="102"/>
      <c r="M5794" s="40"/>
      <c r="N5794" s="43"/>
      <c r="O5794" s="40"/>
      <c r="P5794" s="43"/>
      <c r="Q5794" s="43"/>
      <c r="R5794" s="10"/>
      <c r="S5794" s="10"/>
      <c r="T5794" s="10"/>
    </row>
    <row r="5795" spans="7:20" ht="33" customHeight="1" x14ac:dyDescent="0.5">
      <c r="G5795" s="90"/>
      <c r="H5795" s="10"/>
      <c r="I5795" s="79"/>
      <c r="J5795" s="43"/>
      <c r="K5795" s="10"/>
      <c r="L5795" s="102"/>
      <c r="M5795" s="40"/>
      <c r="N5795" s="43"/>
      <c r="O5795" s="40"/>
      <c r="P5795" s="43"/>
      <c r="Q5795" s="43"/>
      <c r="R5795" s="10"/>
      <c r="S5795" s="10"/>
      <c r="T5795" s="10"/>
    </row>
    <row r="5796" spans="7:20" ht="33" customHeight="1" x14ac:dyDescent="0.5">
      <c r="G5796" s="90"/>
      <c r="H5796" s="10"/>
      <c r="I5796" s="79"/>
      <c r="J5796" s="43"/>
      <c r="K5796" s="10"/>
      <c r="L5796" s="102"/>
      <c r="M5796" s="40"/>
      <c r="N5796" s="43"/>
      <c r="O5796" s="40"/>
      <c r="P5796" s="43"/>
      <c r="Q5796" s="43"/>
      <c r="R5796" s="10"/>
      <c r="S5796" s="10"/>
      <c r="T5796" s="10"/>
    </row>
    <row r="5797" spans="7:20" ht="33" customHeight="1" x14ac:dyDescent="0.5">
      <c r="G5797" s="90"/>
      <c r="H5797" s="10"/>
      <c r="I5797" s="79"/>
      <c r="J5797" s="43"/>
      <c r="K5797" s="10"/>
      <c r="L5797" s="102"/>
      <c r="M5797" s="40"/>
      <c r="N5797" s="43"/>
      <c r="O5797" s="40"/>
      <c r="P5797" s="43"/>
      <c r="Q5797" s="43"/>
      <c r="R5797" s="10"/>
      <c r="S5797" s="10"/>
      <c r="T5797" s="10"/>
    </row>
    <row r="5798" spans="7:20" ht="33" customHeight="1" x14ac:dyDescent="0.5">
      <c r="G5798" s="90"/>
      <c r="H5798" s="10"/>
      <c r="I5798" s="79"/>
      <c r="J5798" s="43"/>
      <c r="K5798" s="10"/>
      <c r="L5798" s="102"/>
      <c r="M5798" s="40"/>
      <c r="N5798" s="43"/>
      <c r="O5798" s="40"/>
      <c r="P5798" s="43"/>
      <c r="Q5798" s="43"/>
      <c r="R5798" s="10"/>
      <c r="S5798" s="10"/>
      <c r="T5798" s="10"/>
    </row>
    <row r="5799" spans="7:20" ht="33" customHeight="1" x14ac:dyDescent="0.5">
      <c r="G5799" s="90"/>
      <c r="H5799" s="10"/>
      <c r="I5799" s="79"/>
      <c r="J5799" s="43"/>
      <c r="K5799" s="10"/>
      <c r="L5799" s="102"/>
      <c r="M5799" s="40"/>
      <c r="N5799" s="43"/>
      <c r="O5799" s="40"/>
      <c r="P5799" s="43"/>
      <c r="Q5799" s="43"/>
      <c r="R5799" s="10"/>
      <c r="S5799" s="10"/>
      <c r="T5799" s="10"/>
    </row>
    <row r="5800" spans="7:20" ht="33" customHeight="1" x14ac:dyDescent="0.5">
      <c r="G5800" s="90"/>
      <c r="H5800" s="10"/>
      <c r="I5800" s="79"/>
      <c r="J5800" s="43"/>
      <c r="K5800" s="10"/>
      <c r="L5800" s="102"/>
      <c r="M5800" s="40"/>
      <c r="N5800" s="43"/>
      <c r="O5800" s="40"/>
      <c r="P5800" s="43"/>
      <c r="Q5800" s="43"/>
      <c r="R5800" s="10"/>
      <c r="S5800" s="10"/>
      <c r="T5800" s="10"/>
    </row>
    <row r="5801" spans="7:20" ht="33" customHeight="1" x14ac:dyDescent="0.5">
      <c r="G5801" s="90"/>
      <c r="H5801" s="10"/>
      <c r="I5801" s="79"/>
      <c r="J5801" s="43"/>
      <c r="K5801" s="10"/>
      <c r="L5801" s="102"/>
      <c r="M5801" s="40"/>
      <c r="N5801" s="43"/>
      <c r="O5801" s="40"/>
      <c r="P5801" s="43"/>
      <c r="Q5801" s="43"/>
      <c r="R5801" s="10"/>
      <c r="S5801" s="10"/>
      <c r="T5801" s="10"/>
    </row>
    <row r="5802" spans="7:20" ht="33" customHeight="1" x14ac:dyDescent="0.5">
      <c r="G5802" s="90"/>
      <c r="H5802" s="10"/>
      <c r="I5802" s="79"/>
      <c r="J5802" s="43"/>
      <c r="K5802" s="10"/>
      <c r="L5802" s="102"/>
      <c r="M5802" s="40"/>
      <c r="N5802" s="43"/>
      <c r="O5802" s="40"/>
      <c r="P5802" s="43"/>
      <c r="Q5802" s="43"/>
      <c r="R5802" s="10"/>
      <c r="S5802" s="10"/>
      <c r="T5802" s="10"/>
    </row>
    <row r="5803" spans="7:20" ht="33" customHeight="1" x14ac:dyDescent="0.5">
      <c r="G5803" s="90"/>
      <c r="H5803" s="10"/>
      <c r="I5803" s="79"/>
      <c r="J5803" s="43"/>
      <c r="K5803" s="10"/>
      <c r="L5803" s="102"/>
      <c r="M5803" s="40"/>
      <c r="N5803" s="43"/>
      <c r="O5803" s="40"/>
      <c r="P5803" s="43"/>
      <c r="Q5803" s="43"/>
      <c r="R5803" s="10"/>
      <c r="S5803" s="10"/>
      <c r="T5803" s="10"/>
    </row>
    <row r="5804" spans="7:20" ht="33" customHeight="1" x14ac:dyDescent="0.5">
      <c r="G5804" s="90"/>
      <c r="H5804" s="10"/>
      <c r="I5804" s="79"/>
      <c r="J5804" s="43"/>
      <c r="K5804" s="10"/>
      <c r="L5804" s="102"/>
      <c r="M5804" s="40"/>
      <c r="N5804" s="43"/>
      <c r="O5804" s="40"/>
      <c r="P5804" s="43"/>
      <c r="Q5804" s="43"/>
      <c r="R5804" s="10"/>
      <c r="S5804" s="10"/>
      <c r="T5804" s="10"/>
    </row>
    <row r="5805" spans="7:20" ht="33" customHeight="1" x14ac:dyDescent="0.5">
      <c r="G5805" s="90"/>
      <c r="H5805" s="10"/>
      <c r="I5805" s="79"/>
      <c r="J5805" s="43"/>
      <c r="K5805" s="10"/>
      <c r="L5805" s="102"/>
      <c r="M5805" s="40"/>
      <c r="N5805" s="43"/>
      <c r="O5805" s="40"/>
      <c r="P5805" s="43"/>
      <c r="Q5805" s="43"/>
      <c r="R5805" s="10"/>
      <c r="S5805" s="10"/>
      <c r="T5805" s="10"/>
    </row>
    <row r="5806" spans="7:20" ht="33" customHeight="1" x14ac:dyDescent="0.5">
      <c r="G5806" s="90"/>
      <c r="H5806" s="10"/>
      <c r="I5806" s="79"/>
      <c r="J5806" s="43"/>
      <c r="K5806" s="10"/>
      <c r="L5806" s="102"/>
      <c r="M5806" s="40"/>
      <c r="N5806" s="43"/>
      <c r="O5806" s="40"/>
      <c r="P5806" s="43"/>
      <c r="Q5806" s="43"/>
      <c r="R5806" s="10"/>
      <c r="S5806" s="10"/>
      <c r="T5806" s="10"/>
    </row>
    <row r="5807" spans="7:20" ht="33" customHeight="1" x14ac:dyDescent="0.5">
      <c r="G5807" s="90"/>
      <c r="H5807" s="10"/>
      <c r="I5807" s="79"/>
      <c r="J5807" s="43"/>
      <c r="K5807" s="10"/>
      <c r="L5807" s="102"/>
      <c r="M5807" s="40"/>
      <c r="N5807" s="43"/>
      <c r="O5807" s="40"/>
      <c r="P5807" s="43"/>
      <c r="Q5807" s="43"/>
      <c r="R5807" s="10"/>
      <c r="S5807" s="10"/>
      <c r="T5807" s="10"/>
    </row>
    <row r="5808" spans="7:20" ht="33" customHeight="1" x14ac:dyDescent="0.5">
      <c r="G5808" s="90"/>
      <c r="H5808" s="10"/>
      <c r="I5808" s="79"/>
      <c r="J5808" s="43"/>
      <c r="K5808" s="10"/>
      <c r="L5808" s="102"/>
      <c r="M5808" s="40"/>
      <c r="N5808" s="43"/>
      <c r="O5808" s="40"/>
      <c r="P5808" s="43"/>
      <c r="Q5808" s="43"/>
      <c r="R5808" s="10"/>
      <c r="S5808" s="10"/>
      <c r="T5808" s="10"/>
    </row>
    <row r="5809" spans="7:20" ht="33" customHeight="1" x14ac:dyDescent="0.5">
      <c r="G5809" s="90"/>
      <c r="H5809" s="10"/>
      <c r="I5809" s="79"/>
      <c r="J5809" s="43"/>
      <c r="K5809" s="10"/>
      <c r="L5809" s="102"/>
      <c r="M5809" s="40"/>
      <c r="N5809" s="43"/>
      <c r="O5809" s="40"/>
      <c r="P5809" s="43"/>
      <c r="Q5809" s="43"/>
      <c r="R5809" s="10"/>
      <c r="S5809" s="10"/>
      <c r="T5809" s="10"/>
    </row>
    <row r="5810" spans="7:20" ht="33" customHeight="1" x14ac:dyDescent="0.5">
      <c r="G5810" s="90"/>
      <c r="H5810" s="10"/>
      <c r="I5810" s="79"/>
      <c r="J5810" s="43"/>
      <c r="K5810" s="10"/>
      <c r="L5810" s="102"/>
      <c r="M5810" s="40"/>
      <c r="N5810" s="43"/>
      <c r="O5810" s="40"/>
      <c r="P5810" s="43"/>
      <c r="Q5810" s="43"/>
      <c r="R5810" s="10"/>
      <c r="S5810" s="10"/>
      <c r="T5810" s="10"/>
    </row>
    <row r="5811" spans="7:20" ht="33" customHeight="1" x14ac:dyDescent="0.5">
      <c r="G5811" s="90"/>
      <c r="H5811" s="10"/>
      <c r="I5811" s="79"/>
      <c r="J5811" s="43"/>
      <c r="K5811" s="10"/>
      <c r="L5811" s="102"/>
      <c r="M5811" s="40"/>
      <c r="N5811" s="43"/>
      <c r="O5811" s="40"/>
      <c r="P5811" s="43"/>
      <c r="Q5811" s="43"/>
      <c r="R5811" s="10"/>
      <c r="S5811" s="10"/>
      <c r="T5811" s="10"/>
    </row>
    <row r="5812" spans="7:20" ht="33" customHeight="1" x14ac:dyDescent="0.5">
      <c r="G5812" s="90"/>
      <c r="H5812" s="10"/>
      <c r="I5812" s="79"/>
      <c r="J5812" s="43"/>
      <c r="K5812" s="10"/>
      <c r="L5812" s="102"/>
      <c r="M5812" s="40"/>
      <c r="N5812" s="43"/>
      <c r="O5812" s="40"/>
      <c r="P5812" s="43"/>
      <c r="Q5812" s="43"/>
      <c r="R5812" s="10"/>
      <c r="S5812" s="10"/>
      <c r="T5812" s="10"/>
    </row>
    <row r="5813" spans="7:20" ht="33" customHeight="1" x14ac:dyDescent="0.5">
      <c r="G5813" s="90"/>
      <c r="H5813" s="10"/>
      <c r="I5813" s="79"/>
      <c r="J5813" s="43"/>
      <c r="K5813" s="10"/>
      <c r="L5813" s="102"/>
      <c r="M5813" s="40"/>
      <c r="N5813" s="43"/>
      <c r="O5813" s="40"/>
      <c r="P5813" s="43"/>
      <c r="Q5813" s="43"/>
      <c r="R5813" s="10"/>
      <c r="S5813" s="10"/>
      <c r="T5813" s="10"/>
    </row>
    <row r="5814" spans="7:20" ht="33" customHeight="1" x14ac:dyDescent="0.5">
      <c r="G5814" s="90"/>
      <c r="H5814" s="10"/>
      <c r="I5814" s="79"/>
      <c r="J5814" s="43"/>
      <c r="K5814" s="10"/>
      <c r="L5814" s="102"/>
      <c r="M5814" s="40"/>
      <c r="N5814" s="43"/>
      <c r="O5814" s="40"/>
      <c r="P5814" s="43"/>
      <c r="Q5814" s="43"/>
      <c r="R5814" s="10"/>
      <c r="S5814" s="10"/>
      <c r="T5814" s="10"/>
    </row>
    <row r="5815" spans="7:20" ht="33" customHeight="1" x14ac:dyDescent="0.5">
      <c r="G5815" s="90"/>
      <c r="H5815" s="10"/>
      <c r="I5815" s="79"/>
      <c r="J5815" s="43"/>
      <c r="K5815" s="10"/>
      <c r="L5815" s="102"/>
      <c r="M5815" s="40"/>
      <c r="N5815" s="43"/>
      <c r="O5815" s="40"/>
      <c r="P5815" s="43"/>
      <c r="Q5815" s="43"/>
      <c r="R5815" s="10"/>
      <c r="S5815" s="10"/>
      <c r="T5815" s="10"/>
    </row>
    <row r="5816" spans="7:20" ht="33" customHeight="1" x14ac:dyDescent="0.5">
      <c r="G5816" s="90"/>
      <c r="H5816" s="10"/>
      <c r="I5816" s="79"/>
      <c r="J5816" s="43"/>
      <c r="K5816" s="10"/>
      <c r="L5816" s="102"/>
      <c r="M5816" s="40"/>
      <c r="N5816" s="43"/>
      <c r="O5816" s="40"/>
      <c r="P5816" s="43"/>
      <c r="Q5816" s="43"/>
      <c r="R5816" s="10"/>
      <c r="S5816" s="10"/>
      <c r="T5816" s="10"/>
    </row>
    <row r="5817" spans="7:20" ht="33" customHeight="1" x14ac:dyDescent="0.5">
      <c r="G5817" s="90"/>
      <c r="H5817" s="10"/>
      <c r="I5817" s="79"/>
      <c r="J5817" s="43"/>
      <c r="K5817" s="10"/>
      <c r="L5817" s="102"/>
      <c r="M5817" s="40"/>
      <c r="N5817" s="43"/>
      <c r="O5817" s="40"/>
      <c r="P5817" s="43"/>
      <c r="Q5817" s="43"/>
      <c r="R5817" s="10"/>
      <c r="S5817" s="10"/>
      <c r="T5817" s="10"/>
    </row>
    <row r="5818" spans="7:20" ht="33" customHeight="1" x14ac:dyDescent="0.5">
      <c r="G5818" s="90"/>
      <c r="H5818" s="10"/>
      <c r="I5818" s="79"/>
      <c r="J5818" s="43"/>
      <c r="K5818" s="10"/>
      <c r="L5818" s="102"/>
      <c r="M5818" s="40"/>
      <c r="N5818" s="43"/>
      <c r="O5818" s="40"/>
      <c r="P5818" s="43"/>
      <c r="Q5818" s="43"/>
      <c r="R5818" s="10"/>
      <c r="S5818" s="10"/>
      <c r="T5818" s="10"/>
    </row>
    <row r="5819" spans="7:20" ht="33" customHeight="1" x14ac:dyDescent="0.5">
      <c r="G5819" s="90"/>
      <c r="H5819" s="10"/>
      <c r="I5819" s="79"/>
      <c r="J5819" s="43"/>
      <c r="K5819" s="10"/>
      <c r="L5819" s="102"/>
      <c r="M5819" s="40"/>
      <c r="N5819" s="43"/>
      <c r="O5819" s="40"/>
      <c r="P5819" s="43"/>
      <c r="Q5819" s="43"/>
      <c r="R5819" s="10"/>
      <c r="S5819" s="10"/>
      <c r="T5819" s="10"/>
    </row>
    <row r="5820" spans="7:20" ht="33" customHeight="1" x14ac:dyDescent="0.5">
      <c r="G5820" s="90"/>
      <c r="H5820" s="10"/>
      <c r="I5820" s="79"/>
      <c r="J5820" s="43"/>
      <c r="K5820" s="10"/>
      <c r="L5820" s="102"/>
      <c r="M5820" s="40"/>
      <c r="N5820" s="43"/>
      <c r="O5820" s="40"/>
      <c r="P5820" s="43"/>
      <c r="Q5820" s="43"/>
      <c r="R5820" s="10"/>
      <c r="S5820" s="10"/>
      <c r="T5820" s="10"/>
    </row>
    <row r="5821" spans="7:20" ht="33" customHeight="1" x14ac:dyDescent="0.5">
      <c r="G5821" s="90"/>
      <c r="H5821" s="10"/>
      <c r="I5821" s="79"/>
      <c r="J5821" s="43"/>
      <c r="K5821" s="10"/>
      <c r="L5821" s="102"/>
      <c r="M5821" s="40"/>
      <c r="N5821" s="43"/>
      <c r="O5821" s="40"/>
      <c r="P5821" s="43"/>
      <c r="Q5821" s="43"/>
      <c r="R5821" s="10"/>
      <c r="S5821" s="10"/>
      <c r="T5821" s="10"/>
    </row>
    <row r="5822" spans="7:20" ht="33" customHeight="1" x14ac:dyDescent="0.5">
      <c r="G5822" s="90"/>
      <c r="H5822" s="10"/>
      <c r="I5822" s="79"/>
      <c r="J5822" s="43"/>
      <c r="K5822" s="10"/>
      <c r="L5822" s="102"/>
      <c r="M5822" s="40"/>
      <c r="N5822" s="43"/>
      <c r="O5822" s="40"/>
      <c r="P5822" s="43"/>
      <c r="Q5822" s="43"/>
      <c r="R5822" s="10"/>
      <c r="S5822" s="10"/>
      <c r="T5822" s="10"/>
    </row>
    <row r="5823" spans="7:20" ht="33" customHeight="1" x14ac:dyDescent="0.5">
      <c r="G5823" s="90"/>
      <c r="H5823" s="10"/>
      <c r="I5823" s="79"/>
      <c r="J5823" s="43"/>
      <c r="K5823" s="10"/>
      <c r="L5823" s="102"/>
      <c r="M5823" s="40"/>
      <c r="N5823" s="43"/>
      <c r="O5823" s="40"/>
      <c r="P5823" s="43"/>
      <c r="Q5823" s="43"/>
      <c r="R5823" s="10"/>
      <c r="S5823" s="10"/>
      <c r="T5823" s="10"/>
    </row>
    <row r="5824" spans="7:20" ht="33" customHeight="1" x14ac:dyDescent="0.5">
      <c r="G5824" s="90"/>
      <c r="H5824" s="10"/>
      <c r="I5824" s="79"/>
      <c r="J5824" s="43"/>
      <c r="K5824" s="10"/>
      <c r="L5824" s="102"/>
      <c r="M5824" s="40"/>
      <c r="N5824" s="43"/>
      <c r="O5824" s="40"/>
      <c r="P5824" s="43"/>
      <c r="Q5824" s="43"/>
      <c r="R5824" s="10"/>
      <c r="S5824" s="10"/>
      <c r="T5824" s="10"/>
    </row>
    <row r="5825" spans="7:20" ht="33" customHeight="1" x14ac:dyDescent="0.5">
      <c r="G5825" s="90"/>
      <c r="H5825" s="10"/>
      <c r="I5825" s="79"/>
      <c r="J5825" s="43"/>
      <c r="K5825" s="10"/>
      <c r="L5825" s="102"/>
      <c r="M5825" s="40"/>
      <c r="N5825" s="43"/>
      <c r="O5825" s="40"/>
      <c r="P5825" s="43"/>
      <c r="Q5825" s="43"/>
      <c r="R5825" s="10"/>
      <c r="S5825" s="10"/>
      <c r="T5825" s="10"/>
    </row>
    <row r="5826" spans="7:20" ht="33" customHeight="1" x14ac:dyDescent="0.5">
      <c r="G5826" s="90"/>
      <c r="H5826" s="10"/>
      <c r="I5826" s="79"/>
      <c r="J5826" s="43"/>
      <c r="K5826" s="10"/>
      <c r="L5826" s="102"/>
      <c r="M5826" s="40"/>
      <c r="N5826" s="43"/>
      <c r="O5826" s="40"/>
      <c r="P5826" s="43"/>
      <c r="Q5826" s="43"/>
      <c r="R5826" s="10"/>
      <c r="S5826" s="10"/>
      <c r="T5826" s="10"/>
    </row>
    <row r="5827" spans="7:20" ht="33" customHeight="1" x14ac:dyDescent="0.5">
      <c r="G5827" s="90"/>
      <c r="H5827" s="10"/>
      <c r="I5827" s="79"/>
      <c r="J5827" s="43"/>
      <c r="K5827" s="10"/>
      <c r="L5827" s="102"/>
      <c r="M5827" s="40"/>
      <c r="N5827" s="43"/>
      <c r="O5827" s="40"/>
      <c r="P5827" s="43"/>
      <c r="Q5827" s="43"/>
      <c r="R5827" s="10"/>
      <c r="S5827" s="10"/>
      <c r="T5827" s="10"/>
    </row>
    <row r="5828" spans="7:20" ht="33" customHeight="1" x14ac:dyDescent="0.5">
      <c r="G5828" s="90"/>
      <c r="H5828" s="10"/>
      <c r="I5828" s="79"/>
      <c r="J5828" s="43"/>
      <c r="K5828" s="10"/>
      <c r="L5828" s="102"/>
      <c r="M5828" s="40"/>
      <c r="N5828" s="43"/>
      <c r="O5828" s="40"/>
      <c r="P5828" s="43"/>
      <c r="Q5828" s="43"/>
      <c r="R5828" s="10"/>
      <c r="S5828" s="10"/>
      <c r="T5828" s="10"/>
    </row>
    <row r="5829" spans="7:20" ht="33" customHeight="1" x14ac:dyDescent="0.5">
      <c r="G5829" s="90"/>
      <c r="H5829" s="10"/>
      <c r="I5829" s="79"/>
      <c r="J5829" s="43"/>
      <c r="K5829" s="10"/>
      <c r="L5829" s="102"/>
      <c r="M5829" s="40"/>
      <c r="N5829" s="43"/>
      <c r="O5829" s="40"/>
      <c r="P5829" s="43"/>
      <c r="Q5829" s="43"/>
      <c r="R5829" s="10"/>
      <c r="S5829" s="10"/>
      <c r="T5829" s="10"/>
    </row>
    <row r="5830" spans="7:20" ht="33" customHeight="1" x14ac:dyDescent="0.5">
      <c r="G5830" s="90"/>
      <c r="H5830" s="10"/>
      <c r="I5830" s="79"/>
      <c r="J5830" s="43"/>
      <c r="K5830" s="10"/>
      <c r="L5830" s="102"/>
      <c r="M5830" s="40"/>
      <c r="N5830" s="43"/>
      <c r="O5830" s="40"/>
      <c r="P5830" s="43"/>
      <c r="Q5830" s="43"/>
      <c r="R5830" s="10"/>
      <c r="S5830" s="10"/>
      <c r="T5830" s="10"/>
    </row>
    <row r="5831" spans="7:20" ht="33" customHeight="1" x14ac:dyDescent="0.5">
      <c r="G5831" s="90"/>
      <c r="H5831" s="10"/>
      <c r="I5831" s="79"/>
      <c r="J5831" s="43"/>
      <c r="K5831" s="10"/>
      <c r="L5831" s="102"/>
      <c r="M5831" s="40"/>
      <c r="N5831" s="43"/>
      <c r="O5831" s="40"/>
      <c r="P5831" s="43"/>
      <c r="Q5831" s="43"/>
      <c r="R5831" s="10"/>
      <c r="S5831" s="10"/>
      <c r="T5831" s="10"/>
    </row>
    <row r="5832" spans="7:20" ht="33" customHeight="1" x14ac:dyDescent="0.5">
      <c r="G5832" s="90"/>
      <c r="H5832" s="10"/>
      <c r="I5832" s="79"/>
      <c r="J5832" s="43"/>
      <c r="K5832" s="10"/>
      <c r="L5832" s="102"/>
      <c r="M5832" s="40"/>
      <c r="N5832" s="43"/>
      <c r="O5832" s="40"/>
      <c r="P5832" s="43"/>
      <c r="Q5832" s="43"/>
      <c r="R5832" s="10"/>
      <c r="S5832" s="10"/>
      <c r="T5832" s="10"/>
    </row>
    <row r="5833" spans="7:20" ht="33" customHeight="1" x14ac:dyDescent="0.5">
      <c r="G5833" s="90"/>
      <c r="H5833" s="10"/>
      <c r="I5833" s="79"/>
      <c r="J5833" s="43"/>
      <c r="K5833" s="10"/>
      <c r="L5833" s="102"/>
      <c r="M5833" s="40"/>
      <c r="N5833" s="43"/>
      <c r="O5833" s="40"/>
      <c r="P5833" s="43"/>
      <c r="Q5833" s="43"/>
      <c r="R5833" s="10"/>
      <c r="S5833" s="10"/>
      <c r="T5833" s="10"/>
    </row>
    <row r="5834" spans="7:20" ht="33" customHeight="1" x14ac:dyDescent="0.5">
      <c r="G5834" s="90"/>
      <c r="H5834" s="10"/>
      <c r="I5834" s="79"/>
      <c r="J5834" s="43"/>
      <c r="K5834" s="10"/>
      <c r="L5834" s="102"/>
      <c r="M5834" s="40"/>
      <c r="N5834" s="43"/>
      <c r="O5834" s="40"/>
      <c r="P5834" s="43"/>
      <c r="Q5834" s="43"/>
      <c r="R5834" s="10"/>
      <c r="S5834" s="10"/>
      <c r="T5834" s="10"/>
    </row>
    <row r="5835" spans="7:20" ht="33" customHeight="1" x14ac:dyDescent="0.5">
      <c r="G5835" s="90"/>
      <c r="H5835" s="10"/>
      <c r="I5835" s="79"/>
      <c r="J5835" s="43"/>
      <c r="K5835" s="10"/>
      <c r="L5835" s="102"/>
      <c r="M5835" s="40"/>
      <c r="N5835" s="43"/>
      <c r="O5835" s="40"/>
      <c r="P5835" s="43"/>
      <c r="Q5835" s="43"/>
      <c r="R5835" s="10"/>
      <c r="S5835" s="10"/>
      <c r="T5835" s="10"/>
    </row>
    <row r="5836" spans="7:20" ht="33" customHeight="1" x14ac:dyDescent="0.5">
      <c r="G5836" s="90"/>
      <c r="H5836" s="10"/>
      <c r="I5836" s="79"/>
      <c r="J5836" s="43"/>
      <c r="K5836" s="10"/>
      <c r="L5836" s="102"/>
      <c r="M5836" s="40"/>
      <c r="N5836" s="43"/>
      <c r="O5836" s="40"/>
      <c r="P5836" s="43"/>
      <c r="Q5836" s="43"/>
      <c r="R5836" s="10"/>
      <c r="S5836" s="10"/>
      <c r="T5836" s="10"/>
    </row>
    <row r="5837" spans="7:20" ht="33" customHeight="1" x14ac:dyDescent="0.5">
      <c r="G5837" s="90"/>
      <c r="H5837" s="10"/>
      <c r="I5837" s="79"/>
      <c r="J5837" s="43"/>
      <c r="K5837" s="10"/>
      <c r="L5837" s="102"/>
      <c r="M5837" s="40"/>
      <c r="N5837" s="43"/>
      <c r="O5837" s="40"/>
      <c r="P5837" s="43"/>
      <c r="Q5837" s="43"/>
      <c r="R5837" s="10"/>
      <c r="S5837" s="10"/>
      <c r="T5837" s="10"/>
    </row>
    <row r="5838" spans="7:20" ht="33" customHeight="1" x14ac:dyDescent="0.5">
      <c r="G5838" s="90"/>
      <c r="H5838" s="10"/>
      <c r="I5838" s="79"/>
      <c r="J5838" s="43"/>
      <c r="K5838" s="10"/>
      <c r="L5838" s="102"/>
      <c r="M5838" s="40"/>
      <c r="N5838" s="43"/>
      <c r="O5838" s="40"/>
      <c r="P5838" s="43"/>
      <c r="Q5838" s="43"/>
      <c r="R5838" s="10"/>
      <c r="S5838" s="10"/>
      <c r="T5838" s="10"/>
    </row>
    <row r="5839" spans="7:20" ht="33" customHeight="1" x14ac:dyDescent="0.5">
      <c r="G5839" s="90"/>
      <c r="H5839" s="10"/>
      <c r="I5839" s="79"/>
      <c r="J5839" s="43"/>
      <c r="K5839" s="10"/>
      <c r="L5839" s="102"/>
      <c r="M5839" s="40"/>
      <c r="N5839" s="43"/>
      <c r="O5839" s="40"/>
      <c r="P5839" s="43"/>
      <c r="Q5839" s="43"/>
      <c r="R5839" s="10"/>
      <c r="S5839" s="10"/>
      <c r="T5839" s="10"/>
    </row>
    <row r="5840" spans="7:20" ht="33" customHeight="1" x14ac:dyDescent="0.5">
      <c r="G5840" s="90"/>
      <c r="H5840" s="10"/>
      <c r="I5840" s="79"/>
      <c r="J5840" s="43"/>
      <c r="K5840" s="10"/>
      <c r="L5840" s="102"/>
      <c r="M5840" s="40"/>
      <c r="N5840" s="43"/>
      <c r="O5840" s="40"/>
      <c r="P5840" s="43"/>
      <c r="Q5840" s="43"/>
      <c r="R5840" s="10"/>
      <c r="S5840" s="10"/>
      <c r="T5840" s="10"/>
    </row>
    <row r="5841" spans="7:20" ht="33" customHeight="1" x14ac:dyDescent="0.5">
      <c r="G5841" s="90"/>
      <c r="H5841" s="10"/>
      <c r="I5841" s="79"/>
      <c r="J5841" s="43"/>
      <c r="K5841" s="10"/>
      <c r="L5841" s="102"/>
      <c r="M5841" s="40"/>
      <c r="N5841" s="43"/>
      <c r="O5841" s="40"/>
      <c r="P5841" s="43"/>
      <c r="Q5841" s="43"/>
      <c r="R5841" s="10"/>
      <c r="S5841" s="10"/>
      <c r="T5841" s="10"/>
    </row>
    <row r="5842" spans="7:20" ht="33" customHeight="1" x14ac:dyDescent="0.5">
      <c r="G5842" s="90"/>
      <c r="H5842" s="10"/>
      <c r="I5842" s="79"/>
      <c r="J5842" s="43"/>
      <c r="K5842" s="10"/>
      <c r="L5842" s="102"/>
      <c r="M5842" s="40"/>
      <c r="N5842" s="43"/>
      <c r="O5842" s="40"/>
      <c r="P5842" s="43"/>
      <c r="Q5842" s="43"/>
      <c r="R5842" s="10"/>
      <c r="S5842" s="10"/>
      <c r="T5842" s="10"/>
    </row>
    <row r="5843" spans="7:20" ht="33" customHeight="1" x14ac:dyDescent="0.5">
      <c r="G5843" s="90"/>
      <c r="H5843" s="10"/>
      <c r="I5843" s="79"/>
      <c r="J5843" s="43"/>
      <c r="K5843" s="10"/>
      <c r="L5843" s="102"/>
      <c r="M5843" s="40"/>
      <c r="N5843" s="43"/>
      <c r="O5843" s="40"/>
      <c r="P5843" s="43"/>
      <c r="Q5843" s="43"/>
      <c r="R5843" s="10"/>
      <c r="S5843" s="10"/>
      <c r="T5843" s="10"/>
    </row>
    <row r="5844" spans="7:20" ht="33" customHeight="1" x14ac:dyDescent="0.5">
      <c r="G5844" s="90"/>
      <c r="H5844" s="10"/>
      <c r="I5844" s="79"/>
      <c r="J5844" s="43"/>
      <c r="K5844" s="10"/>
      <c r="L5844" s="102"/>
      <c r="M5844" s="40"/>
      <c r="N5844" s="43"/>
      <c r="O5844" s="40"/>
      <c r="P5844" s="43"/>
      <c r="Q5844" s="43"/>
      <c r="R5844" s="10"/>
      <c r="S5844" s="10"/>
      <c r="T5844" s="10"/>
    </row>
    <row r="5845" spans="7:20" ht="33" customHeight="1" x14ac:dyDescent="0.5">
      <c r="G5845" s="90"/>
      <c r="H5845" s="10"/>
      <c r="I5845" s="79"/>
      <c r="J5845" s="43"/>
      <c r="K5845" s="10"/>
      <c r="L5845" s="102"/>
      <c r="M5845" s="40"/>
      <c r="N5845" s="43"/>
      <c r="O5845" s="40"/>
      <c r="P5845" s="43"/>
      <c r="Q5845" s="43"/>
      <c r="R5845" s="10"/>
      <c r="S5845" s="10"/>
      <c r="T5845" s="10"/>
    </row>
    <row r="5846" spans="7:20" ht="33" customHeight="1" x14ac:dyDescent="0.5">
      <c r="G5846" s="90"/>
      <c r="H5846" s="10"/>
      <c r="I5846" s="79"/>
      <c r="J5846" s="43"/>
      <c r="K5846" s="10"/>
      <c r="L5846" s="102"/>
      <c r="M5846" s="40"/>
      <c r="N5846" s="43"/>
      <c r="O5846" s="40"/>
      <c r="P5846" s="43"/>
      <c r="Q5846" s="43"/>
      <c r="R5846" s="10"/>
      <c r="S5846" s="10"/>
      <c r="T5846" s="10"/>
    </row>
    <row r="5847" spans="7:20" ht="33" customHeight="1" x14ac:dyDescent="0.5">
      <c r="G5847" s="90"/>
      <c r="H5847" s="10"/>
      <c r="I5847" s="79"/>
      <c r="J5847" s="43"/>
      <c r="K5847" s="10"/>
      <c r="L5847" s="102"/>
      <c r="M5847" s="40"/>
      <c r="N5847" s="43"/>
      <c r="O5847" s="40"/>
      <c r="P5847" s="43"/>
      <c r="Q5847" s="43"/>
      <c r="R5847" s="10"/>
      <c r="S5847" s="10"/>
      <c r="T5847" s="10"/>
    </row>
    <row r="5848" spans="7:20" ht="33" customHeight="1" x14ac:dyDescent="0.5">
      <c r="G5848" s="90"/>
      <c r="H5848" s="10"/>
      <c r="I5848" s="79"/>
      <c r="J5848" s="43"/>
      <c r="K5848" s="10"/>
      <c r="L5848" s="102"/>
      <c r="M5848" s="40"/>
      <c r="N5848" s="43"/>
      <c r="O5848" s="40"/>
      <c r="P5848" s="43"/>
      <c r="Q5848" s="43"/>
      <c r="R5848" s="10"/>
      <c r="S5848" s="10"/>
      <c r="T5848" s="10"/>
    </row>
    <row r="5849" spans="7:20" ht="33" customHeight="1" x14ac:dyDescent="0.5">
      <c r="G5849" s="90"/>
      <c r="H5849" s="10"/>
      <c r="I5849" s="79"/>
      <c r="J5849" s="43"/>
      <c r="K5849" s="10"/>
      <c r="L5849" s="102"/>
      <c r="M5849" s="40"/>
      <c r="N5849" s="43"/>
      <c r="O5849" s="40"/>
      <c r="P5849" s="43"/>
      <c r="Q5849" s="43"/>
      <c r="R5849" s="10"/>
      <c r="S5849" s="10"/>
      <c r="T5849" s="10"/>
    </row>
    <row r="5850" spans="7:20" ht="33" customHeight="1" x14ac:dyDescent="0.5">
      <c r="G5850" s="90"/>
      <c r="H5850" s="10"/>
      <c r="I5850" s="79"/>
      <c r="J5850" s="43"/>
      <c r="K5850" s="10"/>
      <c r="L5850" s="102"/>
      <c r="M5850" s="40"/>
      <c r="N5850" s="43"/>
      <c r="O5850" s="40"/>
      <c r="P5850" s="43"/>
      <c r="Q5850" s="43"/>
      <c r="R5850" s="10"/>
      <c r="S5850" s="10"/>
      <c r="T5850" s="10"/>
    </row>
    <row r="5851" spans="7:20" ht="33" customHeight="1" x14ac:dyDescent="0.5">
      <c r="G5851" s="90"/>
      <c r="H5851" s="10"/>
      <c r="I5851" s="79"/>
      <c r="J5851" s="43"/>
      <c r="K5851" s="10"/>
      <c r="L5851" s="102"/>
      <c r="M5851" s="40"/>
      <c r="N5851" s="43"/>
      <c r="O5851" s="40"/>
      <c r="P5851" s="43"/>
      <c r="Q5851" s="43"/>
      <c r="R5851" s="10"/>
      <c r="S5851" s="10"/>
      <c r="T5851" s="10"/>
    </row>
    <row r="5852" spans="7:20" ht="33" customHeight="1" x14ac:dyDescent="0.5">
      <c r="G5852" s="90"/>
      <c r="H5852" s="10"/>
      <c r="I5852" s="79"/>
      <c r="J5852" s="43"/>
      <c r="K5852" s="10"/>
      <c r="L5852" s="102"/>
      <c r="M5852" s="40"/>
      <c r="N5852" s="43"/>
      <c r="O5852" s="40"/>
      <c r="P5852" s="43"/>
      <c r="Q5852" s="43"/>
      <c r="R5852" s="10"/>
      <c r="S5852" s="10"/>
      <c r="T5852" s="10"/>
    </row>
    <row r="5853" spans="7:20" ht="33" customHeight="1" x14ac:dyDescent="0.5">
      <c r="G5853" s="90"/>
      <c r="H5853" s="10"/>
      <c r="I5853" s="79"/>
      <c r="J5853" s="43"/>
      <c r="K5853" s="10"/>
      <c r="L5853" s="102"/>
      <c r="M5853" s="40"/>
      <c r="N5853" s="43"/>
      <c r="O5853" s="40"/>
      <c r="P5853" s="43"/>
      <c r="Q5853" s="43"/>
      <c r="R5853" s="10"/>
      <c r="S5853" s="10"/>
      <c r="T5853" s="10"/>
    </row>
    <row r="5854" spans="7:20" ht="33" customHeight="1" x14ac:dyDescent="0.5">
      <c r="G5854" s="90"/>
      <c r="H5854" s="10"/>
      <c r="I5854" s="79"/>
      <c r="J5854" s="43"/>
      <c r="K5854" s="10"/>
      <c r="L5854" s="102"/>
      <c r="M5854" s="40"/>
      <c r="N5854" s="43"/>
      <c r="O5854" s="40"/>
      <c r="P5854" s="43"/>
      <c r="Q5854" s="43"/>
      <c r="R5854" s="10"/>
      <c r="S5854" s="10"/>
      <c r="T5854" s="10"/>
    </row>
    <row r="5855" spans="7:20" ht="33" customHeight="1" x14ac:dyDescent="0.5">
      <c r="G5855" s="90"/>
      <c r="H5855" s="10"/>
      <c r="I5855" s="79"/>
      <c r="J5855" s="43"/>
      <c r="K5855" s="10"/>
      <c r="L5855" s="102"/>
      <c r="M5855" s="40"/>
      <c r="N5855" s="43"/>
      <c r="O5855" s="40"/>
      <c r="P5855" s="43"/>
      <c r="Q5855" s="43"/>
      <c r="R5855" s="10"/>
      <c r="S5855" s="10"/>
      <c r="T5855" s="10"/>
    </row>
    <row r="5856" spans="7:20" ht="33" customHeight="1" x14ac:dyDescent="0.5">
      <c r="G5856" s="90"/>
      <c r="H5856" s="10"/>
      <c r="I5856" s="79"/>
      <c r="J5856" s="43"/>
      <c r="K5856" s="10"/>
      <c r="L5856" s="102"/>
      <c r="M5856" s="40"/>
      <c r="N5856" s="43"/>
      <c r="O5856" s="40"/>
      <c r="P5856" s="43"/>
      <c r="Q5856" s="43"/>
      <c r="R5856" s="10"/>
      <c r="S5856" s="10"/>
      <c r="T5856" s="10"/>
    </row>
    <row r="5857" spans="7:20" ht="33" customHeight="1" x14ac:dyDescent="0.5">
      <c r="G5857" s="90"/>
      <c r="H5857" s="10"/>
      <c r="I5857" s="79"/>
      <c r="J5857" s="43"/>
      <c r="K5857" s="10"/>
      <c r="L5857" s="102"/>
      <c r="M5857" s="40"/>
      <c r="N5857" s="43"/>
      <c r="O5857" s="40"/>
      <c r="P5857" s="43"/>
      <c r="Q5857" s="43"/>
      <c r="R5857" s="10"/>
      <c r="S5857" s="10"/>
      <c r="T5857" s="10"/>
    </row>
    <row r="5858" spans="7:20" ht="33" customHeight="1" x14ac:dyDescent="0.5">
      <c r="G5858" s="90"/>
      <c r="H5858" s="10"/>
      <c r="I5858" s="79"/>
      <c r="J5858" s="43"/>
      <c r="K5858" s="10"/>
      <c r="L5858" s="102"/>
      <c r="M5858" s="40"/>
      <c r="N5858" s="43"/>
      <c r="O5858" s="40"/>
      <c r="P5858" s="43"/>
      <c r="Q5858" s="43"/>
      <c r="R5858" s="10"/>
      <c r="S5858" s="10"/>
      <c r="T5858" s="10"/>
    </row>
    <row r="5859" spans="7:20" ht="33" customHeight="1" x14ac:dyDescent="0.5">
      <c r="G5859" s="90"/>
      <c r="H5859" s="10"/>
      <c r="I5859" s="79"/>
      <c r="J5859" s="43"/>
      <c r="K5859" s="10"/>
      <c r="L5859" s="102"/>
      <c r="M5859" s="40"/>
      <c r="N5859" s="43"/>
      <c r="O5859" s="40"/>
      <c r="P5859" s="43"/>
      <c r="Q5859" s="43"/>
      <c r="R5859" s="10"/>
      <c r="S5859" s="10"/>
      <c r="T5859" s="10"/>
    </row>
    <row r="5860" spans="7:20" ht="33" customHeight="1" x14ac:dyDescent="0.5">
      <c r="G5860" s="90"/>
      <c r="H5860" s="10"/>
      <c r="I5860" s="79"/>
      <c r="J5860" s="43"/>
      <c r="K5860" s="10"/>
      <c r="L5860" s="102"/>
      <c r="M5860" s="40"/>
      <c r="N5860" s="43"/>
      <c r="O5860" s="40"/>
      <c r="P5860" s="43"/>
      <c r="Q5860" s="43"/>
      <c r="R5860" s="10"/>
      <c r="S5860" s="10"/>
      <c r="T5860" s="10"/>
    </row>
    <row r="5861" spans="7:20" ht="33" customHeight="1" x14ac:dyDescent="0.5">
      <c r="G5861" s="90"/>
      <c r="H5861" s="10"/>
      <c r="I5861" s="79"/>
      <c r="J5861" s="43"/>
      <c r="K5861" s="10"/>
      <c r="L5861" s="102"/>
      <c r="M5861" s="40"/>
      <c r="N5861" s="43"/>
      <c r="O5861" s="40"/>
      <c r="P5861" s="43"/>
      <c r="Q5861" s="43"/>
      <c r="R5861" s="10"/>
      <c r="S5861" s="10"/>
      <c r="T5861" s="10"/>
    </row>
    <row r="5862" spans="7:20" ht="33" customHeight="1" x14ac:dyDescent="0.5">
      <c r="G5862" s="90"/>
      <c r="H5862" s="10"/>
      <c r="I5862" s="79"/>
      <c r="J5862" s="43"/>
      <c r="K5862" s="10"/>
      <c r="L5862" s="102"/>
      <c r="M5862" s="40"/>
      <c r="N5862" s="43"/>
      <c r="O5862" s="40"/>
      <c r="P5862" s="43"/>
      <c r="Q5862" s="43"/>
      <c r="R5862" s="10"/>
      <c r="S5862" s="10"/>
      <c r="T5862" s="10"/>
    </row>
    <row r="5863" spans="7:20" ht="33" customHeight="1" x14ac:dyDescent="0.5">
      <c r="G5863" s="90"/>
      <c r="H5863" s="10"/>
      <c r="I5863" s="79"/>
      <c r="J5863" s="43"/>
      <c r="K5863" s="10"/>
      <c r="L5863" s="102"/>
      <c r="M5863" s="40"/>
      <c r="N5863" s="43"/>
      <c r="O5863" s="40"/>
      <c r="P5863" s="43"/>
      <c r="Q5863" s="43"/>
      <c r="R5863" s="10"/>
      <c r="S5863" s="10"/>
      <c r="T5863" s="10"/>
    </row>
    <row r="5864" spans="7:20" ht="33" customHeight="1" x14ac:dyDescent="0.5">
      <c r="G5864" s="90"/>
      <c r="H5864" s="10"/>
      <c r="I5864" s="79"/>
      <c r="J5864" s="43"/>
      <c r="K5864" s="10"/>
      <c r="L5864" s="102"/>
      <c r="M5864" s="40"/>
      <c r="N5864" s="43"/>
      <c r="O5864" s="40"/>
      <c r="P5864" s="43"/>
      <c r="Q5864" s="43"/>
      <c r="R5864" s="10"/>
      <c r="S5864" s="10"/>
      <c r="T5864" s="10"/>
    </row>
    <row r="5865" spans="7:20" ht="33" customHeight="1" x14ac:dyDescent="0.5">
      <c r="G5865" s="90"/>
      <c r="H5865" s="10"/>
      <c r="I5865" s="79"/>
      <c r="J5865" s="43"/>
      <c r="K5865" s="10"/>
      <c r="L5865" s="102"/>
      <c r="M5865" s="40"/>
      <c r="N5865" s="43"/>
      <c r="O5865" s="40"/>
      <c r="P5865" s="43"/>
      <c r="Q5865" s="43"/>
      <c r="R5865" s="10"/>
      <c r="S5865" s="10"/>
      <c r="T5865" s="10"/>
    </row>
    <row r="5866" spans="7:20" ht="33" customHeight="1" x14ac:dyDescent="0.5">
      <c r="G5866" s="90"/>
      <c r="H5866" s="10"/>
      <c r="I5866" s="79"/>
      <c r="J5866" s="43"/>
      <c r="K5866" s="10"/>
      <c r="L5866" s="102"/>
      <c r="M5866" s="40"/>
      <c r="N5866" s="43"/>
      <c r="O5866" s="40"/>
      <c r="P5866" s="43"/>
      <c r="Q5866" s="43"/>
      <c r="R5866" s="10"/>
      <c r="S5866" s="10"/>
      <c r="T5866" s="10"/>
    </row>
    <row r="5867" spans="7:20" ht="33" customHeight="1" x14ac:dyDescent="0.5">
      <c r="G5867" s="90"/>
      <c r="H5867" s="10"/>
      <c r="I5867" s="79"/>
      <c r="J5867" s="43"/>
      <c r="K5867" s="10"/>
      <c r="L5867" s="102"/>
      <c r="M5867" s="40"/>
      <c r="N5867" s="43"/>
      <c r="O5867" s="40"/>
      <c r="P5867" s="43"/>
      <c r="Q5867" s="43"/>
      <c r="R5867" s="10"/>
      <c r="S5867" s="10"/>
      <c r="T5867" s="10"/>
    </row>
    <row r="5868" spans="7:20" ht="33" customHeight="1" x14ac:dyDescent="0.5">
      <c r="G5868" s="90"/>
      <c r="H5868" s="10"/>
      <c r="I5868" s="79"/>
      <c r="J5868" s="43"/>
      <c r="K5868" s="10"/>
      <c r="L5868" s="102"/>
      <c r="M5868" s="40"/>
      <c r="N5868" s="43"/>
      <c r="O5868" s="40"/>
      <c r="P5868" s="43"/>
      <c r="Q5868" s="43"/>
      <c r="R5868" s="10"/>
      <c r="S5868" s="10"/>
      <c r="T5868" s="10"/>
    </row>
    <row r="5869" spans="7:20" ht="33" customHeight="1" x14ac:dyDescent="0.5">
      <c r="G5869" s="90"/>
      <c r="H5869" s="10"/>
      <c r="I5869" s="79"/>
      <c r="J5869" s="43"/>
      <c r="K5869" s="10"/>
      <c r="L5869" s="102"/>
      <c r="M5869" s="40"/>
      <c r="N5869" s="43"/>
      <c r="O5869" s="40"/>
      <c r="P5869" s="43"/>
      <c r="Q5869" s="43"/>
      <c r="R5869" s="10"/>
      <c r="S5869" s="10"/>
      <c r="T5869" s="10"/>
    </row>
    <row r="5870" spans="7:20" ht="33" customHeight="1" x14ac:dyDescent="0.5">
      <c r="G5870" s="90"/>
      <c r="H5870" s="10"/>
      <c r="I5870" s="79"/>
      <c r="J5870" s="43"/>
      <c r="K5870" s="10"/>
      <c r="L5870" s="102"/>
      <c r="M5870" s="40"/>
      <c r="N5870" s="43"/>
      <c r="O5870" s="40"/>
      <c r="P5870" s="43"/>
      <c r="Q5870" s="43"/>
      <c r="R5870" s="10"/>
      <c r="S5870" s="10"/>
      <c r="T5870" s="10"/>
    </row>
    <row r="5871" spans="7:20" ht="33" customHeight="1" x14ac:dyDescent="0.5">
      <c r="G5871" s="90"/>
      <c r="H5871" s="10"/>
      <c r="I5871" s="79"/>
      <c r="J5871" s="43"/>
      <c r="K5871" s="10"/>
      <c r="L5871" s="102"/>
      <c r="M5871" s="40"/>
      <c r="N5871" s="43"/>
      <c r="O5871" s="40"/>
      <c r="P5871" s="43"/>
      <c r="Q5871" s="43"/>
      <c r="R5871" s="10"/>
      <c r="S5871" s="10"/>
      <c r="T5871" s="10"/>
    </row>
    <row r="5872" spans="7:20" ht="33" customHeight="1" x14ac:dyDescent="0.5">
      <c r="G5872" s="90"/>
      <c r="H5872" s="10"/>
      <c r="I5872" s="79"/>
      <c r="J5872" s="43"/>
      <c r="K5872" s="10"/>
      <c r="L5872" s="102"/>
      <c r="M5872" s="40"/>
      <c r="N5872" s="43"/>
      <c r="O5872" s="40"/>
      <c r="P5872" s="43"/>
      <c r="Q5872" s="43"/>
      <c r="R5872" s="10"/>
      <c r="S5872" s="10"/>
      <c r="T5872" s="10"/>
    </row>
    <row r="5873" spans="7:20" ht="33" customHeight="1" x14ac:dyDescent="0.5">
      <c r="G5873" s="90"/>
      <c r="H5873" s="10"/>
      <c r="I5873" s="79"/>
      <c r="J5873" s="43"/>
      <c r="K5873" s="10"/>
      <c r="L5873" s="102"/>
      <c r="M5873" s="40"/>
      <c r="N5873" s="43"/>
      <c r="O5873" s="40"/>
      <c r="P5873" s="43"/>
      <c r="Q5873" s="43"/>
      <c r="R5873" s="10"/>
      <c r="S5873" s="10"/>
      <c r="T5873" s="10"/>
    </row>
    <row r="5874" spans="7:20" ht="33" customHeight="1" x14ac:dyDescent="0.5">
      <c r="G5874" s="90"/>
      <c r="H5874" s="10"/>
      <c r="I5874" s="79"/>
      <c r="J5874" s="43"/>
      <c r="K5874" s="10"/>
      <c r="L5874" s="102"/>
      <c r="M5874" s="40"/>
      <c r="N5874" s="43"/>
      <c r="O5874" s="40"/>
      <c r="P5874" s="43"/>
      <c r="Q5874" s="43"/>
      <c r="R5874" s="10"/>
      <c r="S5874" s="10"/>
      <c r="T5874" s="10"/>
    </row>
    <row r="5875" spans="7:20" ht="33" customHeight="1" x14ac:dyDescent="0.5">
      <c r="G5875" s="90"/>
      <c r="H5875" s="10"/>
      <c r="I5875" s="79"/>
      <c r="J5875" s="43"/>
      <c r="K5875" s="10"/>
      <c r="L5875" s="102"/>
      <c r="M5875" s="40"/>
      <c r="N5875" s="43"/>
      <c r="O5875" s="40"/>
      <c r="P5875" s="43"/>
      <c r="Q5875" s="43"/>
      <c r="R5875" s="10"/>
      <c r="S5875" s="10"/>
      <c r="T5875" s="10"/>
    </row>
    <row r="5876" spans="7:20" ht="33" customHeight="1" x14ac:dyDescent="0.5">
      <c r="G5876" s="90"/>
      <c r="H5876" s="10"/>
      <c r="I5876" s="79"/>
      <c r="J5876" s="43"/>
      <c r="K5876" s="10"/>
      <c r="L5876" s="102"/>
      <c r="M5876" s="40"/>
      <c r="N5876" s="43"/>
      <c r="O5876" s="40"/>
      <c r="P5876" s="43"/>
      <c r="Q5876" s="43"/>
      <c r="R5876" s="10"/>
      <c r="S5876" s="10"/>
      <c r="T5876" s="10"/>
    </row>
    <row r="5877" spans="7:20" ht="33" customHeight="1" x14ac:dyDescent="0.5">
      <c r="G5877" s="90"/>
      <c r="H5877" s="10"/>
      <c r="I5877" s="79"/>
      <c r="J5877" s="43"/>
      <c r="K5877" s="10"/>
      <c r="L5877" s="102"/>
      <c r="M5877" s="40"/>
      <c r="N5877" s="43"/>
      <c r="O5877" s="40"/>
      <c r="P5877" s="43"/>
      <c r="Q5877" s="43"/>
      <c r="R5877" s="10"/>
      <c r="S5877" s="10"/>
      <c r="T5877" s="10"/>
    </row>
    <row r="5878" spans="7:20" ht="33" customHeight="1" x14ac:dyDescent="0.5">
      <c r="G5878" s="90"/>
      <c r="H5878" s="10"/>
      <c r="I5878" s="79"/>
      <c r="J5878" s="43"/>
      <c r="K5878" s="10"/>
      <c r="L5878" s="102"/>
      <c r="M5878" s="40"/>
      <c r="N5878" s="43"/>
      <c r="O5878" s="40"/>
      <c r="P5878" s="43"/>
      <c r="Q5878" s="43"/>
      <c r="R5878" s="10"/>
      <c r="S5878" s="10"/>
      <c r="T5878" s="10"/>
    </row>
    <row r="5879" spans="7:20" ht="33" customHeight="1" x14ac:dyDescent="0.5">
      <c r="G5879" s="90"/>
      <c r="H5879" s="10"/>
      <c r="I5879" s="79"/>
      <c r="J5879" s="43"/>
      <c r="K5879" s="10"/>
      <c r="L5879" s="102"/>
      <c r="M5879" s="40"/>
      <c r="N5879" s="43"/>
      <c r="O5879" s="40"/>
      <c r="P5879" s="43"/>
      <c r="Q5879" s="43"/>
      <c r="R5879" s="10"/>
      <c r="S5879" s="10"/>
      <c r="T5879" s="10"/>
    </row>
    <row r="5880" spans="7:20" ht="33" customHeight="1" x14ac:dyDescent="0.5">
      <c r="G5880" s="90"/>
      <c r="H5880" s="10"/>
      <c r="I5880" s="79"/>
      <c r="J5880" s="43"/>
      <c r="K5880" s="10"/>
      <c r="L5880" s="102"/>
      <c r="M5880" s="40"/>
      <c r="N5880" s="43"/>
      <c r="O5880" s="40"/>
      <c r="P5880" s="43"/>
      <c r="Q5880" s="43"/>
      <c r="R5880" s="10"/>
      <c r="S5880" s="10"/>
      <c r="T5880" s="10"/>
    </row>
    <row r="5881" spans="7:20" ht="33" customHeight="1" x14ac:dyDescent="0.5">
      <c r="G5881" s="90"/>
      <c r="H5881" s="10"/>
      <c r="I5881" s="79"/>
      <c r="J5881" s="43"/>
      <c r="K5881" s="10"/>
      <c r="L5881" s="102"/>
      <c r="M5881" s="40"/>
      <c r="N5881" s="43"/>
      <c r="O5881" s="40"/>
      <c r="P5881" s="43"/>
      <c r="Q5881" s="43"/>
      <c r="R5881" s="10"/>
      <c r="S5881" s="10"/>
      <c r="T5881" s="10"/>
    </row>
    <row r="5882" spans="7:20" ht="33" customHeight="1" x14ac:dyDescent="0.5">
      <c r="G5882" s="90"/>
      <c r="H5882" s="10"/>
      <c r="I5882" s="79"/>
      <c r="J5882" s="43"/>
      <c r="K5882" s="10"/>
      <c r="L5882" s="102"/>
      <c r="M5882" s="40"/>
      <c r="N5882" s="43"/>
      <c r="O5882" s="40"/>
      <c r="P5882" s="43"/>
      <c r="Q5882" s="43"/>
      <c r="R5882" s="10"/>
      <c r="S5882" s="10"/>
      <c r="T5882" s="10"/>
    </row>
    <row r="5883" spans="7:20" ht="33" customHeight="1" x14ac:dyDescent="0.5">
      <c r="G5883" s="90"/>
      <c r="H5883" s="10"/>
      <c r="I5883" s="79"/>
      <c r="J5883" s="43"/>
      <c r="K5883" s="10"/>
      <c r="L5883" s="102"/>
      <c r="M5883" s="40"/>
      <c r="N5883" s="43"/>
      <c r="O5883" s="40"/>
      <c r="P5883" s="43"/>
      <c r="Q5883" s="43"/>
      <c r="R5883" s="10"/>
      <c r="S5883" s="10"/>
      <c r="T5883" s="10"/>
    </row>
    <row r="5884" spans="7:20" ht="33" customHeight="1" x14ac:dyDescent="0.5">
      <c r="G5884" s="90"/>
      <c r="H5884" s="10"/>
      <c r="I5884" s="79"/>
      <c r="J5884" s="43"/>
      <c r="K5884" s="10"/>
      <c r="L5884" s="102"/>
      <c r="M5884" s="40"/>
      <c r="N5884" s="43"/>
      <c r="O5884" s="40"/>
      <c r="P5884" s="43"/>
      <c r="Q5884" s="43"/>
      <c r="R5884" s="10"/>
      <c r="S5884" s="10"/>
      <c r="T5884" s="10"/>
    </row>
    <row r="5885" spans="7:20" ht="33" customHeight="1" x14ac:dyDescent="0.5">
      <c r="G5885" s="90"/>
      <c r="H5885" s="10"/>
      <c r="I5885" s="79"/>
      <c r="J5885" s="43"/>
      <c r="K5885" s="10"/>
      <c r="L5885" s="102"/>
      <c r="M5885" s="40"/>
      <c r="N5885" s="43"/>
      <c r="O5885" s="40"/>
      <c r="P5885" s="43"/>
      <c r="Q5885" s="43"/>
      <c r="R5885" s="10"/>
      <c r="S5885" s="10"/>
      <c r="T5885" s="10"/>
    </row>
    <row r="5886" spans="7:20" ht="33" customHeight="1" x14ac:dyDescent="0.5">
      <c r="G5886" s="90"/>
      <c r="H5886" s="10"/>
      <c r="I5886" s="79"/>
      <c r="J5886" s="43"/>
      <c r="K5886" s="10"/>
      <c r="L5886" s="102"/>
      <c r="M5886" s="40"/>
      <c r="N5886" s="43"/>
      <c r="O5886" s="40"/>
      <c r="P5886" s="43"/>
      <c r="Q5886" s="43"/>
      <c r="R5886" s="10"/>
      <c r="S5886" s="10"/>
      <c r="T5886" s="10"/>
    </row>
    <row r="5887" spans="7:20" ht="33" customHeight="1" x14ac:dyDescent="0.5">
      <c r="G5887" s="90"/>
      <c r="H5887" s="10"/>
      <c r="I5887" s="79"/>
      <c r="J5887" s="43"/>
      <c r="K5887" s="10"/>
      <c r="L5887" s="102"/>
      <c r="M5887" s="40"/>
      <c r="N5887" s="43"/>
      <c r="O5887" s="40"/>
      <c r="P5887" s="43"/>
      <c r="Q5887" s="43"/>
      <c r="R5887" s="10"/>
      <c r="S5887" s="10"/>
      <c r="T5887" s="10"/>
    </row>
    <row r="5888" spans="7:20" ht="33" customHeight="1" x14ac:dyDescent="0.5">
      <c r="G5888" s="90"/>
      <c r="H5888" s="10"/>
      <c r="I5888" s="79"/>
      <c r="J5888" s="43"/>
      <c r="K5888" s="10"/>
      <c r="L5888" s="102"/>
      <c r="M5888" s="40"/>
      <c r="N5888" s="43"/>
      <c r="O5888" s="40"/>
      <c r="P5888" s="43"/>
      <c r="Q5888" s="43"/>
      <c r="R5888" s="10"/>
      <c r="S5888" s="10"/>
      <c r="T5888" s="10"/>
    </row>
    <row r="5889" spans="7:20" ht="33" customHeight="1" x14ac:dyDescent="0.5">
      <c r="G5889" s="90"/>
      <c r="H5889" s="10"/>
      <c r="I5889" s="79"/>
      <c r="J5889" s="43"/>
      <c r="K5889" s="10"/>
      <c r="L5889" s="102"/>
      <c r="M5889" s="40"/>
      <c r="N5889" s="43"/>
      <c r="O5889" s="40"/>
      <c r="P5889" s="43"/>
      <c r="Q5889" s="43"/>
      <c r="R5889" s="10"/>
      <c r="S5889" s="10"/>
      <c r="T5889" s="10"/>
    </row>
    <row r="5890" spans="7:20" ht="33" customHeight="1" x14ac:dyDescent="0.5">
      <c r="G5890" s="90"/>
      <c r="H5890" s="10"/>
      <c r="I5890" s="79"/>
      <c r="J5890" s="43"/>
      <c r="K5890" s="10"/>
      <c r="L5890" s="102"/>
      <c r="M5890" s="40"/>
      <c r="N5890" s="43"/>
      <c r="O5890" s="40"/>
      <c r="P5890" s="43"/>
      <c r="Q5890" s="43"/>
      <c r="R5890" s="10"/>
      <c r="S5890" s="10"/>
      <c r="T5890" s="10"/>
    </row>
    <row r="5891" spans="7:20" ht="33" customHeight="1" x14ac:dyDescent="0.5">
      <c r="G5891" s="90"/>
      <c r="H5891" s="10"/>
      <c r="I5891" s="79"/>
      <c r="J5891" s="43"/>
      <c r="K5891" s="10"/>
      <c r="L5891" s="102"/>
      <c r="M5891" s="40"/>
      <c r="N5891" s="43"/>
      <c r="O5891" s="40"/>
      <c r="P5891" s="43"/>
      <c r="Q5891" s="43"/>
      <c r="R5891" s="10"/>
      <c r="S5891" s="10"/>
      <c r="T5891" s="10"/>
    </row>
    <row r="5892" spans="7:20" ht="33" customHeight="1" x14ac:dyDescent="0.5">
      <c r="G5892" s="90"/>
      <c r="H5892" s="10"/>
      <c r="I5892" s="79"/>
      <c r="J5892" s="43"/>
      <c r="K5892" s="10"/>
      <c r="L5892" s="102"/>
      <c r="M5892" s="40"/>
      <c r="N5892" s="43"/>
      <c r="O5892" s="40"/>
      <c r="P5892" s="43"/>
      <c r="Q5892" s="43"/>
      <c r="R5892" s="10"/>
      <c r="S5892" s="10"/>
      <c r="T5892" s="10"/>
    </row>
    <row r="5893" spans="7:20" ht="33" customHeight="1" x14ac:dyDescent="0.5">
      <c r="G5893" s="90"/>
      <c r="H5893" s="10"/>
      <c r="I5893" s="79"/>
      <c r="J5893" s="43"/>
      <c r="K5893" s="10"/>
      <c r="L5893" s="102"/>
      <c r="M5893" s="40"/>
      <c r="N5893" s="43"/>
      <c r="O5893" s="40"/>
      <c r="P5893" s="43"/>
      <c r="Q5893" s="43"/>
      <c r="R5893" s="10"/>
      <c r="S5893" s="10"/>
      <c r="T5893" s="10"/>
    </row>
    <row r="5894" spans="7:20" ht="33" customHeight="1" x14ac:dyDescent="0.5">
      <c r="G5894" s="90"/>
      <c r="H5894" s="10"/>
      <c r="I5894" s="79"/>
      <c r="J5894" s="43"/>
      <c r="K5894" s="10"/>
      <c r="L5894" s="102"/>
      <c r="M5894" s="40"/>
      <c r="N5894" s="43"/>
      <c r="O5894" s="40"/>
      <c r="P5894" s="43"/>
      <c r="Q5894" s="43"/>
      <c r="R5894" s="10"/>
      <c r="S5894" s="10"/>
      <c r="T5894" s="10"/>
    </row>
    <row r="5895" spans="7:20" ht="33" customHeight="1" x14ac:dyDescent="0.5">
      <c r="G5895" s="90"/>
      <c r="H5895" s="10"/>
      <c r="I5895" s="79"/>
      <c r="J5895" s="43"/>
      <c r="K5895" s="10"/>
      <c r="L5895" s="102"/>
      <c r="M5895" s="40"/>
      <c r="N5895" s="43"/>
      <c r="O5895" s="40"/>
      <c r="P5895" s="43"/>
      <c r="Q5895" s="43"/>
      <c r="R5895" s="10"/>
      <c r="S5895" s="10"/>
      <c r="T5895" s="10"/>
    </row>
    <row r="5896" spans="7:20" ht="33" customHeight="1" x14ac:dyDescent="0.5">
      <c r="G5896" s="90"/>
      <c r="H5896" s="10"/>
      <c r="I5896" s="79"/>
      <c r="J5896" s="43"/>
      <c r="K5896" s="10"/>
      <c r="L5896" s="102"/>
      <c r="M5896" s="40"/>
      <c r="N5896" s="43"/>
      <c r="O5896" s="40"/>
      <c r="P5896" s="43"/>
      <c r="Q5896" s="43"/>
      <c r="R5896" s="10"/>
      <c r="S5896" s="10"/>
      <c r="T5896" s="10"/>
    </row>
    <row r="5897" spans="7:20" ht="33" customHeight="1" x14ac:dyDescent="0.5">
      <c r="G5897" s="90"/>
      <c r="H5897" s="10"/>
      <c r="I5897" s="79"/>
      <c r="J5897" s="43"/>
      <c r="K5897" s="10"/>
      <c r="L5897" s="102"/>
      <c r="M5897" s="40"/>
      <c r="N5897" s="43"/>
      <c r="O5897" s="40"/>
      <c r="P5897" s="43"/>
      <c r="Q5897" s="43"/>
      <c r="R5897" s="10"/>
      <c r="S5897" s="10"/>
      <c r="T5897" s="10"/>
    </row>
    <row r="5898" spans="7:20" ht="33" customHeight="1" x14ac:dyDescent="0.5">
      <c r="G5898" s="90"/>
      <c r="H5898" s="10"/>
      <c r="I5898" s="79"/>
      <c r="J5898" s="43"/>
      <c r="K5898" s="10"/>
      <c r="L5898" s="102"/>
      <c r="M5898" s="40"/>
      <c r="N5898" s="43"/>
      <c r="O5898" s="40"/>
      <c r="P5898" s="43"/>
      <c r="Q5898" s="43"/>
      <c r="R5898" s="10"/>
      <c r="S5898" s="10"/>
      <c r="T5898" s="10"/>
    </row>
    <row r="5899" spans="7:20" ht="33" customHeight="1" x14ac:dyDescent="0.5">
      <c r="G5899" s="90"/>
      <c r="H5899" s="10"/>
      <c r="I5899" s="79"/>
      <c r="J5899" s="43"/>
      <c r="K5899" s="10"/>
      <c r="L5899" s="102"/>
      <c r="M5899" s="40"/>
      <c r="N5899" s="43"/>
      <c r="O5899" s="40"/>
      <c r="P5899" s="43"/>
      <c r="Q5899" s="43"/>
      <c r="R5899" s="10"/>
      <c r="S5899" s="10"/>
      <c r="T5899" s="10"/>
    </row>
    <row r="5900" spans="7:20" ht="33" customHeight="1" x14ac:dyDescent="0.5">
      <c r="G5900" s="90"/>
      <c r="H5900" s="10"/>
      <c r="I5900" s="79"/>
      <c r="J5900" s="43"/>
      <c r="K5900" s="10"/>
      <c r="L5900" s="102"/>
      <c r="M5900" s="40"/>
      <c r="N5900" s="43"/>
      <c r="O5900" s="40"/>
      <c r="P5900" s="43"/>
      <c r="Q5900" s="43"/>
      <c r="R5900" s="10"/>
      <c r="S5900" s="10"/>
      <c r="T5900" s="10"/>
    </row>
    <row r="5901" spans="7:20" ht="33" customHeight="1" x14ac:dyDescent="0.5">
      <c r="G5901" s="90"/>
      <c r="H5901" s="10"/>
      <c r="I5901" s="79"/>
      <c r="J5901" s="43"/>
      <c r="K5901" s="10"/>
      <c r="L5901" s="102"/>
      <c r="M5901" s="40"/>
      <c r="N5901" s="43"/>
      <c r="O5901" s="40"/>
      <c r="P5901" s="43"/>
      <c r="Q5901" s="43"/>
      <c r="R5901" s="10"/>
      <c r="S5901" s="10"/>
      <c r="T5901" s="10"/>
    </row>
    <row r="5902" spans="7:20" ht="33" customHeight="1" x14ac:dyDescent="0.5">
      <c r="G5902" s="90"/>
      <c r="H5902" s="10"/>
      <c r="I5902" s="79"/>
      <c r="J5902" s="43"/>
      <c r="K5902" s="10"/>
      <c r="L5902" s="102"/>
      <c r="M5902" s="40"/>
      <c r="N5902" s="43"/>
      <c r="O5902" s="40"/>
      <c r="P5902" s="43"/>
      <c r="Q5902" s="43"/>
      <c r="R5902" s="10"/>
      <c r="S5902" s="10"/>
      <c r="T5902" s="10"/>
    </row>
    <row r="5903" spans="7:20" ht="33" customHeight="1" x14ac:dyDescent="0.5">
      <c r="G5903" s="90"/>
      <c r="H5903" s="10"/>
      <c r="I5903" s="79"/>
      <c r="J5903" s="43"/>
      <c r="K5903" s="10"/>
      <c r="L5903" s="102"/>
      <c r="M5903" s="40"/>
      <c r="N5903" s="43"/>
      <c r="O5903" s="40"/>
      <c r="P5903" s="43"/>
      <c r="Q5903" s="43"/>
      <c r="R5903" s="10"/>
      <c r="S5903" s="10"/>
      <c r="T5903" s="10"/>
    </row>
    <row r="5904" spans="7:20" ht="33" customHeight="1" x14ac:dyDescent="0.5">
      <c r="G5904" s="90"/>
      <c r="H5904" s="10"/>
      <c r="I5904" s="79"/>
      <c r="J5904" s="43"/>
      <c r="K5904" s="10"/>
      <c r="L5904" s="102"/>
      <c r="M5904" s="40"/>
      <c r="N5904" s="43"/>
      <c r="O5904" s="40"/>
      <c r="P5904" s="43"/>
      <c r="Q5904" s="43"/>
      <c r="R5904" s="10"/>
      <c r="S5904" s="10"/>
      <c r="T5904" s="10"/>
    </row>
    <row r="5905" spans="7:20" ht="33" customHeight="1" x14ac:dyDescent="0.5">
      <c r="G5905" s="90"/>
      <c r="H5905" s="10"/>
      <c r="I5905" s="79"/>
      <c r="J5905" s="43"/>
      <c r="K5905" s="10"/>
      <c r="L5905" s="102"/>
      <c r="M5905" s="40"/>
      <c r="N5905" s="43"/>
      <c r="O5905" s="40"/>
      <c r="P5905" s="43"/>
      <c r="Q5905" s="43"/>
      <c r="R5905" s="10"/>
      <c r="S5905" s="10"/>
      <c r="T5905" s="10"/>
    </row>
    <row r="5906" spans="7:20" ht="33" customHeight="1" x14ac:dyDescent="0.5">
      <c r="G5906" s="90"/>
      <c r="H5906" s="10"/>
      <c r="I5906" s="79"/>
      <c r="J5906" s="43"/>
      <c r="K5906" s="10"/>
      <c r="L5906" s="102"/>
      <c r="M5906" s="40"/>
      <c r="N5906" s="43"/>
      <c r="O5906" s="40"/>
      <c r="P5906" s="43"/>
      <c r="Q5906" s="43"/>
      <c r="R5906" s="10"/>
      <c r="S5906" s="10"/>
      <c r="T5906" s="10"/>
    </row>
    <row r="5907" spans="7:20" ht="33" customHeight="1" x14ac:dyDescent="0.5">
      <c r="G5907" s="90"/>
      <c r="H5907" s="10"/>
      <c r="I5907" s="79"/>
      <c r="J5907" s="43"/>
      <c r="K5907" s="10"/>
      <c r="L5907" s="102"/>
      <c r="M5907" s="40"/>
      <c r="N5907" s="43"/>
      <c r="O5907" s="40"/>
      <c r="P5907" s="43"/>
      <c r="Q5907" s="43"/>
      <c r="R5907" s="10"/>
      <c r="S5907" s="10"/>
      <c r="T5907" s="10"/>
    </row>
    <row r="5908" spans="7:20" ht="33" customHeight="1" x14ac:dyDescent="0.5">
      <c r="G5908" s="90"/>
      <c r="H5908" s="10"/>
      <c r="I5908" s="79"/>
      <c r="J5908" s="43"/>
      <c r="K5908" s="10"/>
      <c r="L5908" s="102"/>
      <c r="M5908" s="40"/>
      <c r="N5908" s="43"/>
      <c r="O5908" s="40"/>
      <c r="P5908" s="43"/>
      <c r="Q5908" s="43"/>
      <c r="R5908" s="10"/>
      <c r="S5908" s="10"/>
      <c r="T5908" s="10"/>
    </row>
    <row r="5909" spans="7:20" ht="33" customHeight="1" x14ac:dyDescent="0.5">
      <c r="G5909" s="90"/>
      <c r="H5909" s="10"/>
      <c r="I5909" s="79"/>
      <c r="J5909" s="43"/>
      <c r="K5909" s="10"/>
      <c r="L5909" s="102"/>
      <c r="M5909" s="40"/>
      <c r="N5909" s="43"/>
      <c r="O5909" s="40"/>
      <c r="P5909" s="43"/>
      <c r="Q5909" s="43"/>
      <c r="R5909" s="10"/>
      <c r="S5909" s="10"/>
      <c r="T5909" s="10"/>
    </row>
    <row r="5910" spans="7:20" ht="33" customHeight="1" x14ac:dyDescent="0.5">
      <c r="G5910" s="90"/>
      <c r="H5910" s="10"/>
      <c r="I5910" s="79"/>
      <c r="J5910" s="43"/>
      <c r="K5910" s="10"/>
      <c r="L5910" s="102"/>
      <c r="M5910" s="40"/>
      <c r="N5910" s="43"/>
      <c r="O5910" s="40"/>
      <c r="P5910" s="43"/>
      <c r="Q5910" s="43"/>
      <c r="R5910" s="10"/>
      <c r="S5910" s="10"/>
      <c r="T5910" s="10"/>
    </row>
    <row r="5911" spans="7:20" ht="33" customHeight="1" x14ac:dyDescent="0.5">
      <c r="G5911" s="90"/>
      <c r="H5911" s="10"/>
      <c r="I5911" s="79"/>
      <c r="J5911" s="43"/>
      <c r="K5911" s="10"/>
      <c r="L5911" s="102"/>
      <c r="M5911" s="40"/>
      <c r="N5911" s="43"/>
      <c r="O5911" s="40"/>
      <c r="P5911" s="43"/>
      <c r="Q5911" s="43"/>
      <c r="R5911" s="10"/>
      <c r="S5911" s="10"/>
      <c r="T5911" s="10"/>
    </row>
    <row r="5912" spans="7:20" ht="33" customHeight="1" x14ac:dyDescent="0.5">
      <c r="G5912" s="90"/>
      <c r="H5912" s="10"/>
      <c r="I5912" s="79"/>
      <c r="J5912" s="43"/>
      <c r="K5912" s="10"/>
      <c r="L5912" s="102"/>
      <c r="M5912" s="40"/>
      <c r="N5912" s="43"/>
      <c r="O5912" s="40"/>
      <c r="P5912" s="43"/>
      <c r="Q5912" s="43"/>
      <c r="R5912" s="10"/>
      <c r="S5912" s="10"/>
      <c r="T5912" s="10"/>
    </row>
    <row r="5913" spans="7:20" ht="33" customHeight="1" x14ac:dyDescent="0.5">
      <c r="G5913" s="90"/>
      <c r="H5913" s="10"/>
      <c r="I5913" s="79"/>
      <c r="J5913" s="43"/>
      <c r="K5913" s="10"/>
      <c r="L5913" s="102"/>
      <c r="M5913" s="40"/>
      <c r="N5913" s="43"/>
      <c r="O5913" s="40"/>
      <c r="P5913" s="43"/>
      <c r="Q5913" s="43"/>
      <c r="R5913" s="10"/>
      <c r="S5913" s="10"/>
      <c r="T5913" s="10"/>
    </row>
    <row r="5914" spans="7:20" ht="33" customHeight="1" x14ac:dyDescent="0.5">
      <c r="G5914" s="90"/>
      <c r="H5914" s="10"/>
      <c r="I5914" s="79"/>
      <c r="J5914" s="43"/>
      <c r="K5914" s="10"/>
      <c r="L5914" s="102"/>
      <c r="M5914" s="40"/>
      <c r="N5914" s="43"/>
      <c r="O5914" s="40"/>
      <c r="P5914" s="43"/>
      <c r="Q5914" s="43"/>
      <c r="R5914" s="10"/>
      <c r="S5914" s="10"/>
      <c r="T5914" s="10"/>
    </row>
    <row r="5915" spans="7:20" ht="33" customHeight="1" x14ac:dyDescent="0.5">
      <c r="G5915" s="90"/>
      <c r="H5915" s="10"/>
      <c r="I5915" s="79"/>
      <c r="J5915" s="43"/>
      <c r="K5915" s="10"/>
      <c r="L5915" s="102"/>
      <c r="M5915" s="40"/>
      <c r="N5915" s="43"/>
      <c r="O5915" s="40"/>
      <c r="P5915" s="43"/>
      <c r="Q5915" s="43"/>
      <c r="R5915" s="10"/>
      <c r="S5915" s="10"/>
      <c r="T5915" s="10"/>
    </row>
    <row r="5916" spans="7:20" ht="33" customHeight="1" x14ac:dyDescent="0.5">
      <c r="G5916" s="90"/>
      <c r="H5916" s="10"/>
      <c r="I5916" s="79"/>
      <c r="J5916" s="43"/>
      <c r="K5916" s="10"/>
      <c r="L5916" s="102"/>
      <c r="M5916" s="40"/>
      <c r="N5916" s="43"/>
      <c r="O5916" s="40"/>
      <c r="P5916" s="43"/>
      <c r="Q5916" s="43"/>
      <c r="R5916" s="10"/>
      <c r="S5916" s="10"/>
      <c r="T5916" s="10"/>
    </row>
    <row r="5917" spans="7:20" ht="33" customHeight="1" x14ac:dyDescent="0.5">
      <c r="G5917" s="90"/>
      <c r="H5917" s="10"/>
      <c r="I5917" s="79"/>
      <c r="J5917" s="43"/>
      <c r="K5917" s="10"/>
      <c r="L5917" s="102"/>
      <c r="M5917" s="40"/>
      <c r="N5917" s="43"/>
      <c r="O5917" s="40"/>
      <c r="P5917" s="43"/>
      <c r="Q5917" s="43"/>
      <c r="R5917" s="10"/>
      <c r="S5917" s="10"/>
      <c r="T5917" s="10"/>
    </row>
    <row r="5918" spans="7:20" ht="33" customHeight="1" x14ac:dyDescent="0.5">
      <c r="G5918" s="90"/>
      <c r="H5918" s="10"/>
      <c r="I5918" s="79"/>
      <c r="J5918" s="43"/>
      <c r="K5918" s="10"/>
      <c r="L5918" s="102"/>
      <c r="M5918" s="40"/>
      <c r="N5918" s="43"/>
      <c r="O5918" s="40"/>
      <c r="P5918" s="43"/>
      <c r="Q5918" s="43"/>
      <c r="R5918" s="10"/>
      <c r="S5918" s="10"/>
      <c r="T5918" s="10"/>
    </row>
    <row r="5919" spans="7:20" ht="33" customHeight="1" x14ac:dyDescent="0.5">
      <c r="G5919" s="90"/>
      <c r="H5919" s="10"/>
      <c r="I5919" s="79"/>
      <c r="J5919" s="43"/>
      <c r="K5919" s="10"/>
      <c r="L5919" s="102"/>
      <c r="M5919" s="40"/>
      <c r="N5919" s="43"/>
      <c r="O5919" s="40"/>
      <c r="P5919" s="43"/>
      <c r="Q5919" s="43"/>
      <c r="R5919" s="10"/>
      <c r="S5919" s="10"/>
      <c r="T5919" s="10"/>
    </row>
    <row r="5920" spans="7:20" ht="33" customHeight="1" x14ac:dyDescent="0.5">
      <c r="G5920" s="90"/>
      <c r="H5920" s="10"/>
      <c r="I5920" s="79"/>
      <c r="J5920" s="43"/>
      <c r="K5920" s="10"/>
      <c r="L5920" s="102"/>
      <c r="M5920" s="40"/>
      <c r="N5920" s="43"/>
      <c r="O5920" s="40"/>
      <c r="P5920" s="43"/>
      <c r="Q5920" s="43"/>
      <c r="R5920" s="10"/>
      <c r="S5920" s="10"/>
      <c r="T5920" s="10"/>
    </row>
    <row r="5921" spans="7:20" ht="33" customHeight="1" x14ac:dyDescent="0.5">
      <c r="G5921" s="90"/>
      <c r="H5921" s="10"/>
      <c r="I5921" s="79"/>
      <c r="J5921" s="43"/>
      <c r="K5921" s="10"/>
      <c r="L5921" s="102"/>
      <c r="M5921" s="40"/>
      <c r="N5921" s="43"/>
      <c r="O5921" s="40"/>
      <c r="P5921" s="43"/>
      <c r="Q5921" s="43"/>
      <c r="R5921" s="10"/>
      <c r="S5921" s="10"/>
      <c r="T5921" s="10"/>
    </row>
    <row r="5922" spans="7:20" ht="33" customHeight="1" x14ac:dyDescent="0.5">
      <c r="G5922" s="90"/>
      <c r="H5922" s="10"/>
      <c r="I5922" s="79"/>
      <c r="J5922" s="43"/>
      <c r="K5922" s="10"/>
      <c r="L5922" s="102"/>
      <c r="M5922" s="40"/>
      <c r="N5922" s="43"/>
      <c r="O5922" s="40"/>
      <c r="P5922" s="43"/>
      <c r="Q5922" s="43"/>
      <c r="R5922" s="10"/>
      <c r="S5922" s="10"/>
      <c r="T5922" s="10"/>
    </row>
    <row r="5923" spans="7:20" ht="33" customHeight="1" x14ac:dyDescent="0.5">
      <c r="G5923" s="90"/>
      <c r="H5923" s="10"/>
      <c r="I5923" s="79"/>
      <c r="J5923" s="43"/>
      <c r="K5923" s="10"/>
      <c r="L5923" s="102"/>
      <c r="M5923" s="40"/>
      <c r="N5923" s="43"/>
      <c r="O5923" s="40"/>
      <c r="P5923" s="43"/>
      <c r="Q5923" s="43"/>
      <c r="R5923" s="10"/>
      <c r="S5923" s="10"/>
      <c r="T5923" s="10"/>
    </row>
    <row r="5924" spans="7:20" ht="33" customHeight="1" x14ac:dyDescent="0.5">
      <c r="G5924" s="90"/>
      <c r="H5924" s="10"/>
      <c r="I5924" s="79"/>
      <c r="J5924" s="43"/>
      <c r="K5924" s="10"/>
      <c r="L5924" s="102"/>
      <c r="M5924" s="40"/>
      <c r="N5924" s="43"/>
      <c r="O5924" s="40"/>
      <c r="P5924" s="43"/>
      <c r="Q5924" s="43"/>
      <c r="R5924" s="10"/>
      <c r="S5924" s="10"/>
      <c r="T5924" s="10"/>
    </row>
    <row r="5925" spans="7:20" ht="33" customHeight="1" x14ac:dyDescent="0.5">
      <c r="G5925" s="90"/>
      <c r="H5925" s="10"/>
      <c r="I5925" s="79"/>
      <c r="J5925" s="43"/>
      <c r="K5925" s="10"/>
      <c r="L5925" s="102"/>
      <c r="M5925" s="40"/>
      <c r="N5925" s="43"/>
      <c r="O5925" s="40"/>
      <c r="P5925" s="43"/>
      <c r="Q5925" s="43"/>
      <c r="R5925" s="10"/>
      <c r="S5925" s="10"/>
      <c r="T5925" s="10"/>
    </row>
    <row r="5926" spans="7:20" ht="33" customHeight="1" x14ac:dyDescent="0.5">
      <c r="G5926" s="90"/>
      <c r="H5926" s="10"/>
      <c r="I5926" s="79"/>
      <c r="J5926" s="43"/>
      <c r="K5926" s="10"/>
      <c r="L5926" s="102"/>
      <c r="M5926" s="40"/>
      <c r="N5926" s="43"/>
      <c r="O5926" s="40"/>
      <c r="P5926" s="43"/>
      <c r="Q5926" s="43"/>
      <c r="R5926" s="10"/>
      <c r="S5926" s="10"/>
      <c r="T5926" s="10"/>
    </row>
    <row r="5927" spans="7:20" ht="33" customHeight="1" x14ac:dyDescent="0.5">
      <c r="G5927" s="90"/>
      <c r="H5927" s="10"/>
      <c r="I5927" s="79"/>
      <c r="J5927" s="43"/>
      <c r="K5927" s="10"/>
      <c r="L5927" s="102"/>
      <c r="M5927" s="40"/>
      <c r="N5927" s="43"/>
      <c r="O5927" s="40"/>
      <c r="P5927" s="43"/>
      <c r="Q5927" s="43"/>
      <c r="R5927" s="10"/>
      <c r="S5927" s="10"/>
      <c r="T5927" s="10"/>
    </row>
    <row r="5928" spans="7:20" ht="33" customHeight="1" x14ac:dyDescent="0.5">
      <c r="G5928" s="90"/>
      <c r="H5928" s="10"/>
      <c r="I5928" s="79"/>
      <c r="J5928" s="43"/>
      <c r="K5928" s="10"/>
      <c r="L5928" s="102"/>
      <c r="M5928" s="40"/>
      <c r="N5928" s="43"/>
      <c r="O5928" s="40"/>
      <c r="P5928" s="43"/>
      <c r="Q5928" s="43"/>
      <c r="R5928" s="10"/>
      <c r="S5928" s="10"/>
      <c r="T5928" s="10"/>
    </row>
    <row r="5929" spans="7:20" ht="33" customHeight="1" x14ac:dyDescent="0.5">
      <c r="G5929" s="90"/>
      <c r="H5929" s="10"/>
      <c r="I5929" s="79"/>
      <c r="J5929" s="43"/>
      <c r="K5929" s="10"/>
      <c r="L5929" s="102"/>
      <c r="M5929" s="40"/>
      <c r="N5929" s="43"/>
      <c r="O5929" s="40"/>
      <c r="P5929" s="43"/>
      <c r="Q5929" s="43"/>
      <c r="R5929" s="10"/>
      <c r="S5929" s="10"/>
      <c r="T5929" s="10"/>
    </row>
    <row r="5930" spans="7:20" ht="33" customHeight="1" x14ac:dyDescent="0.5">
      <c r="G5930" s="90"/>
      <c r="H5930" s="10"/>
      <c r="I5930" s="79"/>
      <c r="J5930" s="43"/>
      <c r="K5930" s="10"/>
      <c r="L5930" s="102"/>
      <c r="M5930" s="40"/>
      <c r="N5930" s="43"/>
      <c r="O5930" s="40"/>
      <c r="P5930" s="43"/>
      <c r="Q5930" s="43"/>
      <c r="R5930" s="10"/>
      <c r="S5930" s="10"/>
      <c r="T5930" s="10"/>
    </row>
    <row r="5931" spans="7:20" ht="33" customHeight="1" x14ac:dyDescent="0.5">
      <c r="G5931" s="90"/>
      <c r="H5931" s="10"/>
      <c r="I5931" s="79"/>
      <c r="J5931" s="43"/>
      <c r="K5931" s="10"/>
      <c r="L5931" s="102"/>
      <c r="M5931" s="40"/>
      <c r="N5931" s="43"/>
      <c r="O5931" s="40"/>
      <c r="P5931" s="43"/>
      <c r="Q5931" s="43"/>
      <c r="R5931" s="10"/>
      <c r="S5931" s="10"/>
      <c r="T5931" s="10"/>
    </row>
    <row r="5932" spans="7:20" ht="33" customHeight="1" x14ac:dyDescent="0.5">
      <c r="G5932" s="90"/>
      <c r="H5932" s="10"/>
      <c r="I5932" s="79"/>
      <c r="J5932" s="43"/>
      <c r="K5932" s="10"/>
      <c r="L5932" s="102"/>
      <c r="M5932" s="40"/>
      <c r="N5932" s="43"/>
      <c r="O5932" s="40"/>
      <c r="P5932" s="43"/>
      <c r="Q5932" s="43"/>
      <c r="R5932" s="10"/>
      <c r="S5932" s="10"/>
      <c r="T5932" s="10"/>
    </row>
    <row r="5933" spans="7:20" ht="33" customHeight="1" x14ac:dyDescent="0.5">
      <c r="G5933" s="90"/>
      <c r="H5933" s="10"/>
      <c r="I5933" s="79"/>
      <c r="J5933" s="43"/>
      <c r="K5933" s="10"/>
      <c r="L5933" s="102"/>
      <c r="M5933" s="40"/>
      <c r="N5933" s="43"/>
      <c r="O5933" s="40"/>
      <c r="P5933" s="43"/>
      <c r="Q5933" s="43"/>
      <c r="R5933" s="10"/>
      <c r="S5933" s="10"/>
      <c r="T5933" s="10"/>
    </row>
    <row r="5934" spans="7:20" ht="33" customHeight="1" x14ac:dyDescent="0.5">
      <c r="G5934" s="90"/>
      <c r="H5934" s="10"/>
      <c r="I5934" s="79"/>
      <c r="J5934" s="43"/>
      <c r="K5934" s="10"/>
      <c r="L5934" s="102"/>
      <c r="M5934" s="40"/>
      <c r="N5934" s="43"/>
      <c r="O5934" s="40"/>
      <c r="P5934" s="43"/>
      <c r="Q5934" s="43"/>
      <c r="R5934" s="10"/>
      <c r="S5934" s="10"/>
      <c r="T5934" s="10"/>
    </row>
    <row r="5935" spans="7:20" ht="33" customHeight="1" x14ac:dyDescent="0.5">
      <c r="G5935" s="90"/>
      <c r="H5935" s="10"/>
      <c r="I5935" s="79"/>
      <c r="J5935" s="43"/>
      <c r="K5935" s="10"/>
      <c r="L5935" s="102"/>
      <c r="M5935" s="40"/>
      <c r="N5935" s="43"/>
      <c r="O5935" s="40"/>
      <c r="P5935" s="43"/>
      <c r="Q5935" s="43"/>
      <c r="R5935" s="10"/>
      <c r="S5935" s="10"/>
      <c r="T5935" s="10"/>
    </row>
    <row r="5936" spans="7:20" ht="33" customHeight="1" x14ac:dyDescent="0.5">
      <c r="G5936" s="90"/>
      <c r="H5936" s="10"/>
      <c r="I5936" s="79"/>
      <c r="J5936" s="43"/>
      <c r="K5936" s="10"/>
      <c r="L5936" s="102"/>
      <c r="M5936" s="40"/>
      <c r="N5936" s="43"/>
      <c r="O5936" s="40"/>
      <c r="P5936" s="43"/>
      <c r="Q5936" s="43"/>
      <c r="R5936" s="10"/>
      <c r="S5936" s="10"/>
      <c r="T5936" s="10"/>
    </row>
    <row r="5937" spans="7:20" ht="33" customHeight="1" x14ac:dyDescent="0.5">
      <c r="G5937" s="90"/>
      <c r="H5937" s="10"/>
      <c r="I5937" s="79"/>
      <c r="J5937" s="43"/>
      <c r="K5937" s="10"/>
      <c r="L5937" s="102"/>
      <c r="M5937" s="40"/>
      <c r="N5937" s="43"/>
      <c r="O5937" s="40"/>
      <c r="P5937" s="43"/>
      <c r="Q5937" s="43"/>
      <c r="R5937" s="10"/>
      <c r="S5937" s="10"/>
      <c r="T5937" s="10"/>
    </row>
    <row r="5938" spans="7:20" ht="33" customHeight="1" x14ac:dyDescent="0.5">
      <c r="G5938" s="90"/>
      <c r="H5938" s="10"/>
      <c r="I5938" s="79"/>
      <c r="J5938" s="43"/>
      <c r="K5938" s="10"/>
      <c r="L5938" s="102"/>
      <c r="M5938" s="40"/>
      <c r="N5938" s="43"/>
      <c r="O5938" s="40"/>
      <c r="P5938" s="43"/>
      <c r="Q5938" s="43"/>
      <c r="R5938" s="10"/>
      <c r="S5938" s="10"/>
      <c r="T5938" s="10"/>
    </row>
    <row r="5939" spans="7:20" ht="33" customHeight="1" x14ac:dyDescent="0.5">
      <c r="G5939" s="90"/>
      <c r="H5939" s="10"/>
      <c r="I5939" s="79"/>
      <c r="J5939" s="43"/>
      <c r="K5939" s="10"/>
      <c r="L5939" s="102"/>
      <c r="M5939" s="40"/>
      <c r="N5939" s="43"/>
      <c r="O5939" s="40"/>
      <c r="P5939" s="43"/>
      <c r="Q5939" s="43"/>
      <c r="R5939" s="10"/>
      <c r="S5939" s="10"/>
      <c r="T5939" s="10"/>
    </row>
    <row r="5940" spans="7:20" ht="33" customHeight="1" x14ac:dyDescent="0.5">
      <c r="G5940" s="90"/>
      <c r="H5940" s="10"/>
      <c r="I5940" s="79"/>
      <c r="J5940" s="43"/>
      <c r="K5940" s="10"/>
      <c r="L5940" s="102"/>
      <c r="M5940" s="40"/>
      <c r="N5940" s="43"/>
      <c r="O5940" s="40"/>
      <c r="P5940" s="43"/>
      <c r="Q5940" s="43"/>
      <c r="R5940" s="10"/>
      <c r="S5940" s="10"/>
      <c r="T5940" s="10"/>
    </row>
    <row r="5941" spans="7:20" ht="33" customHeight="1" x14ac:dyDescent="0.5">
      <c r="G5941" s="90"/>
      <c r="H5941" s="10"/>
      <c r="I5941" s="79"/>
      <c r="J5941" s="43"/>
      <c r="K5941" s="10"/>
      <c r="L5941" s="102"/>
      <c r="M5941" s="40"/>
      <c r="N5941" s="43"/>
      <c r="O5941" s="40"/>
      <c r="P5941" s="43"/>
      <c r="Q5941" s="43"/>
      <c r="R5941" s="10"/>
      <c r="S5941" s="10"/>
      <c r="T5941" s="10"/>
    </row>
    <row r="5942" spans="7:20" ht="33" customHeight="1" x14ac:dyDescent="0.5">
      <c r="G5942" s="90"/>
      <c r="H5942" s="10"/>
      <c r="I5942" s="79"/>
      <c r="J5942" s="43"/>
      <c r="K5942" s="10"/>
      <c r="L5942" s="102"/>
      <c r="M5942" s="40"/>
      <c r="N5942" s="43"/>
      <c r="O5942" s="40"/>
      <c r="P5942" s="43"/>
      <c r="Q5942" s="43"/>
      <c r="R5942" s="10"/>
      <c r="S5942" s="10"/>
      <c r="T5942" s="10"/>
    </row>
    <row r="5943" spans="7:20" ht="33" customHeight="1" x14ac:dyDescent="0.5">
      <c r="G5943" s="90"/>
      <c r="H5943" s="10"/>
      <c r="I5943" s="79"/>
      <c r="J5943" s="43"/>
      <c r="K5943" s="10"/>
      <c r="L5943" s="102"/>
      <c r="M5943" s="40"/>
      <c r="N5943" s="43"/>
      <c r="O5943" s="40"/>
      <c r="P5943" s="43"/>
      <c r="Q5943" s="43"/>
      <c r="R5943" s="10"/>
      <c r="S5943" s="10"/>
      <c r="T5943" s="10"/>
    </row>
    <row r="5944" spans="7:20" ht="33" customHeight="1" x14ac:dyDescent="0.5">
      <c r="G5944" s="90"/>
      <c r="H5944" s="10"/>
      <c r="I5944" s="79"/>
      <c r="J5944" s="43"/>
      <c r="K5944" s="10"/>
      <c r="L5944" s="102"/>
      <c r="M5944" s="40"/>
      <c r="N5944" s="43"/>
      <c r="O5944" s="40"/>
      <c r="P5944" s="43"/>
      <c r="Q5944" s="43"/>
      <c r="R5944" s="10"/>
      <c r="S5944" s="10"/>
      <c r="T5944" s="10"/>
    </row>
    <row r="5945" spans="7:20" ht="33" customHeight="1" x14ac:dyDescent="0.5">
      <c r="G5945" s="90"/>
      <c r="H5945" s="10"/>
      <c r="I5945" s="79"/>
      <c r="J5945" s="43"/>
      <c r="K5945" s="10"/>
      <c r="L5945" s="102"/>
      <c r="M5945" s="40"/>
      <c r="N5945" s="43"/>
      <c r="O5945" s="40"/>
      <c r="P5945" s="43"/>
      <c r="Q5945" s="43"/>
      <c r="R5945" s="10"/>
      <c r="S5945" s="10"/>
      <c r="T5945" s="10"/>
    </row>
    <row r="5946" spans="7:20" ht="33" customHeight="1" x14ac:dyDescent="0.5">
      <c r="G5946" s="90"/>
      <c r="H5946" s="10"/>
      <c r="I5946" s="79"/>
      <c r="J5946" s="43"/>
      <c r="K5946" s="10"/>
      <c r="L5946" s="102"/>
      <c r="M5946" s="40"/>
      <c r="N5946" s="43"/>
      <c r="O5946" s="40"/>
      <c r="P5946" s="43"/>
      <c r="Q5946" s="43"/>
      <c r="R5946" s="10"/>
      <c r="S5946" s="10"/>
      <c r="T5946" s="10"/>
    </row>
    <row r="5947" spans="7:20" ht="33" customHeight="1" x14ac:dyDescent="0.5">
      <c r="G5947" s="90"/>
      <c r="H5947" s="10"/>
      <c r="I5947" s="79"/>
      <c r="J5947" s="43"/>
      <c r="K5947" s="10"/>
      <c r="L5947" s="102"/>
      <c r="M5947" s="40"/>
      <c r="N5947" s="43"/>
      <c r="O5947" s="40"/>
      <c r="P5947" s="43"/>
      <c r="Q5947" s="43"/>
      <c r="R5947" s="10"/>
      <c r="S5947" s="10"/>
      <c r="T5947" s="10"/>
    </row>
    <row r="5948" spans="7:20" ht="33" customHeight="1" x14ac:dyDescent="0.5">
      <c r="G5948" s="90"/>
      <c r="H5948" s="10"/>
      <c r="I5948" s="79"/>
      <c r="J5948" s="43"/>
      <c r="K5948" s="10"/>
      <c r="L5948" s="102"/>
      <c r="M5948" s="40"/>
      <c r="N5948" s="43"/>
      <c r="O5948" s="40"/>
      <c r="P5948" s="43"/>
      <c r="Q5948" s="43"/>
      <c r="R5948" s="10"/>
      <c r="S5948" s="10"/>
      <c r="T5948" s="10"/>
    </row>
    <row r="5949" spans="7:20" ht="33" customHeight="1" x14ac:dyDescent="0.5">
      <c r="G5949" s="90"/>
      <c r="H5949" s="10"/>
      <c r="I5949" s="79"/>
      <c r="J5949" s="43"/>
      <c r="K5949" s="10"/>
      <c r="L5949" s="102"/>
      <c r="M5949" s="40"/>
      <c r="N5949" s="43"/>
      <c r="O5949" s="40"/>
      <c r="P5949" s="43"/>
      <c r="Q5949" s="43"/>
      <c r="R5949" s="10"/>
      <c r="S5949" s="10"/>
      <c r="T5949" s="10"/>
    </row>
    <row r="5950" spans="7:20" ht="33" customHeight="1" x14ac:dyDescent="0.5">
      <c r="G5950" s="90"/>
      <c r="H5950" s="10"/>
      <c r="I5950" s="79"/>
      <c r="J5950" s="43"/>
      <c r="K5950" s="10"/>
      <c r="L5950" s="102"/>
      <c r="M5950" s="40"/>
      <c r="N5950" s="43"/>
      <c r="O5950" s="40"/>
      <c r="P5950" s="43"/>
      <c r="Q5950" s="43"/>
      <c r="R5950" s="10"/>
      <c r="S5950" s="10"/>
      <c r="T5950" s="10"/>
    </row>
    <row r="5951" spans="7:20" ht="33" customHeight="1" x14ac:dyDescent="0.5">
      <c r="G5951" s="90"/>
      <c r="H5951" s="10"/>
      <c r="I5951" s="79"/>
      <c r="J5951" s="43"/>
      <c r="K5951" s="10"/>
      <c r="L5951" s="102"/>
      <c r="M5951" s="40"/>
      <c r="N5951" s="43"/>
      <c r="O5951" s="40"/>
      <c r="P5951" s="43"/>
      <c r="Q5951" s="43"/>
      <c r="R5951" s="10"/>
      <c r="S5951" s="10"/>
      <c r="T5951" s="10"/>
    </row>
    <row r="5952" spans="7:20" ht="33" customHeight="1" x14ac:dyDescent="0.5">
      <c r="G5952" s="90"/>
      <c r="H5952" s="10"/>
      <c r="I5952" s="79"/>
      <c r="J5952" s="43"/>
      <c r="K5952" s="10"/>
      <c r="L5952" s="102"/>
      <c r="M5952" s="40"/>
      <c r="N5952" s="43"/>
      <c r="O5952" s="40"/>
      <c r="P5952" s="43"/>
      <c r="Q5952" s="43"/>
      <c r="R5952" s="10"/>
      <c r="S5952" s="10"/>
      <c r="T5952" s="10"/>
    </row>
    <row r="5953" spans="7:20" ht="33" customHeight="1" x14ac:dyDescent="0.5">
      <c r="G5953" s="90"/>
      <c r="H5953" s="10"/>
      <c r="I5953" s="79"/>
      <c r="J5953" s="43"/>
      <c r="K5953" s="10"/>
      <c r="L5953" s="102"/>
      <c r="M5953" s="40"/>
      <c r="N5953" s="43"/>
      <c r="O5953" s="40"/>
      <c r="P5953" s="43"/>
      <c r="Q5953" s="43"/>
      <c r="R5953" s="10"/>
      <c r="S5953" s="10"/>
      <c r="T5953" s="10"/>
    </row>
    <row r="5954" spans="7:20" ht="33" customHeight="1" x14ac:dyDescent="0.5">
      <c r="G5954" s="90"/>
      <c r="H5954" s="10"/>
      <c r="I5954" s="79"/>
      <c r="J5954" s="43"/>
      <c r="K5954" s="10"/>
      <c r="L5954" s="102"/>
      <c r="M5954" s="40"/>
      <c r="N5954" s="43"/>
      <c r="O5954" s="40"/>
      <c r="P5954" s="43"/>
      <c r="Q5954" s="43"/>
      <c r="R5954" s="10"/>
      <c r="S5954" s="10"/>
      <c r="T5954" s="10"/>
    </row>
    <row r="5955" spans="7:20" ht="33" customHeight="1" x14ac:dyDescent="0.5">
      <c r="G5955" s="90"/>
      <c r="H5955" s="10"/>
      <c r="I5955" s="79"/>
      <c r="J5955" s="43"/>
      <c r="K5955" s="10"/>
      <c r="L5955" s="102"/>
      <c r="M5955" s="40"/>
      <c r="N5955" s="43"/>
      <c r="O5955" s="40"/>
      <c r="P5955" s="43"/>
      <c r="Q5955" s="43"/>
      <c r="R5955" s="10"/>
      <c r="S5955" s="10"/>
      <c r="T5955" s="10"/>
    </row>
    <row r="5956" spans="7:20" ht="33" customHeight="1" x14ac:dyDescent="0.5">
      <c r="G5956" s="90"/>
      <c r="H5956" s="10"/>
      <c r="I5956" s="79"/>
      <c r="J5956" s="43"/>
      <c r="K5956" s="10"/>
      <c r="L5956" s="102"/>
      <c r="M5956" s="40"/>
      <c r="N5956" s="43"/>
      <c r="O5956" s="40"/>
      <c r="P5956" s="43"/>
      <c r="Q5956" s="43"/>
      <c r="R5956" s="10"/>
      <c r="S5956" s="10"/>
      <c r="T5956" s="10"/>
    </row>
    <row r="5957" spans="7:20" ht="33" customHeight="1" x14ac:dyDescent="0.5">
      <c r="G5957" s="90"/>
      <c r="H5957" s="10"/>
      <c r="I5957" s="79"/>
      <c r="J5957" s="43"/>
      <c r="K5957" s="10"/>
      <c r="L5957" s="102"/>
      <c r="M5957" s="40"/>
      <c r="N5957" s="43"/>
      <c r="O5957" s="40"/>
      <c r="P5957" s="43"/>
      <c r="Q5957" s="43"/>
      <c r="R5957" s="10"/>
      <c r="S5957" s="10"/>
      <c r="T5957" s="10"/>
    </row>
    <row r="5958" spans="7:20" ht="33" customHeight="1" x14ac:dyDescent="0.5">
      <c r="G5958" s="90"/>
      <c r="H5958" s="10"/>
      <c r="I5958" s="79"/>
      <c r="J5958" s="43"/>
      <c r="K5958" s="10"/>
      <c r="L5958" s="102"/>
      <c r="M5958" s="40"/>
      <c r="N5958" s="43"/>
      <c r="O5958" s="40"/>
      <c r="P5958" s="43"/>
      <c r="Q5958" s="43"/>
      <c r="R5958" s="10"/>
      <c r="S5958" s="10"/>
      <c r="T5958" s="10"/>
    </row>
    <row r="5959" spans="7:20" ht="33" customHeight="1" x14ac:dyDescent="0.5">
      <c r="G5959" s="90"/>
      <c r="H5959" s="10"/>
      <c r="I5959" s="79"/>
      <c r="J5959" s="43"/>
      <c r="K5959" s="10"/>
      <c r="L5959" s="102"/>
      <c r="M5959" s="40"/>
      <c r="N5959" s="43"/>
      <c r="O5959" s="40"/>
      <c r="P5959" s="43"/>
      <c r="Q5959" s="43"/>
      <c r="R5959" s="10"/>
      <c r="S5959" s="10"/>
      <c r="T5959" s="10"/>
    </row>
    <row r="5960" spans="7:20" ht="33" customHeight="1" x14ac:dyDescent="0.5">
      <c r="G5960" s="90"/>
      <c r="H5960" s="10"/>
      <c r="I5960" s="79"/>
      <c r="J5960" s="43"/>
      <c r="K5960" s="10"/>
      <c r="L5960" s="102"/>
      <c r="M5960" s="40"/>
      <c r="N5960" s="43"/>
      <c r="O5960" s="40"/>
      <c r="P5960" s="43"/>
      <c r="Q5960" s="43"/>
      <c r="R5960" s="10"/>
      <c r="S5960" s="10"/>
      <c r="T5960" s="10"/>
    </row>
    <row r="5961" spans="7:20" ht="33" customHeight="1" x14ac:dyDescent="0.5">
      <c r="G5961" s="90"/>
      <c r="H5961" s="10"/>
      <c r="I5961" s="79"/>
      <c r="J5961" s="43"/>
      <c r="K5961" s="10"/>
      <c r="L5961" s="102"/>
      <c r="M5961" s="40"/>
      <c r="N5961" s="43"/>
      <c r="O5961" s="40"/>
      <c r="P5961" s="43"/>
      <c r="Q5961" s="43"/>
      <c r="R5961" s="10"/>
      <c r="S5961" s="10"/>
      <c r="T5961" s="10"/>
    </row>
    <row r="5962" spans="7:20" ht="33" customHeight="1" x14ac:dyDescent="0.5">
      <c r="G5962" s="90"/>
      <c r="H5962" s="10"/>
      <c r="I5962" s="79"/>
      <c r="J5962" s="43"/>
      <c r="K5962" s="10"/>
      <c r="L5962" s="102"/>
      <c r="M5962" s="40"/>
      <c r="N5962" s="43"/>
      <c r="O5962" s="40"/>
      <c r="P5962" s="43"/>
      <c r="Q5962" s="43"/>
      <c r="R5962" s="10"/>
      <c r="S5962" s="10"/>
      <c r="T5962" s="10"/>
    </row>
    <row r="5963" spans="7:20" ht="33" customHeight="1" x14ac:dyDescent="0.5">
      <c r="G5963" s="90"/>
      <c r="H5963" s="10"/>
      <c r="I5963" s="79"/>
      <c r="J5963" s="43"/>
      <c r="K5963" s="10"/>
      <c r="L5963" s="102"/>
      <c r="M5963" s="40"/>
      <c r="N5963" s="43"/>
      <c r="O5963" s="40"/>
      <c r="P5963" s="43"/>
      <c r="Q5963" s="43"/>
      <c r="R5963" s="10"/>
      <c r="S5963" s="10"/>
      <c r="T5963" s="10"/>
    </row>
    <row r="5964" spans="7:20" ht="33" customHeight="1" x14ac:dyDescent="0.5">
      <c r="G5964" s="90"/>
      <c r="H5964" s="10"/>
      <c r="I5964" s="79"/>
      <c r="J5964" s="43"/>
      <c r="K5964" s="10"/>
      <c r="L5964" s="102"/>
      <c r="M5964" s="40"/>
      <c r="N5964" s="43"/>
      <c r="O5964" s="40"/>
      <c r="P5964" s="43"/>
      <c r="Q5964" s="43"/>
      <c r="R5964" s="10"/>
      <c r="S5964" s="10"/>
      <c r="T5964" s="10"/>
    </row>
    <row r="5965" spans="7:20" ht="33" customHeight="1" x14ac:dyDescent="0.5">
      <c r="G5965" s="90"/>
      <c r="H5965" s="10"/>
      <c r="I5965" s="79"/>
      <c r="J5965" s="43"/>
      <c r="K5965" s="10"/>
      <c r="L5965" s="102"/>
      <c r="M5965" s="40"/>
      <c r="N5965" s="43"/>
      <c r="O5965" s="40"/>
      <c r="P5965" s="43"/>
      <c r="Q5965" s="43"/>
      <c r="R5965" s="10"/>
      <c r="S5965" s="10"/>
      <c r="T5965" s="10"/>
    </row>
    <row r="5966" spans="7:20" ht="33" customHeight="1" x14ac:dyDescent="0.5">
      <c r="G5966" s="90"/>
      <c r="H5966" s="10"/>
      <c r="I5966" s="79"/>
      <c r="J5966" s="43"/>
      <c r="K5966" s="10"/>
      <c r="L5966" s="102"/>
      <c r="M5966" s="40"/>
      <c r="N5966" s="43"/>
      <c r="O5966" s="40"/>
      <c r="P5966" s="43"/>
      <c r="Q5966" s="43"/>
      <c r="R5966" s="10"/>
      <c r="S5966" s="10"/>
      <c r="T5966" s="10"/>
    </row>
    <row r="5967" spans="7:20" ht="33" customHeight="1" x14ac:dyDescent="0.5">
      <c r="G5967" s="90"/>
      <c r="H5967" s="10"/>
      <c r="I5967" s="79"/>
      <c r="J5967" s="43"/>
      <c r="K5967" s="10"/>
      <c r="L5967" s="102"/>
      <c r="M5967" s="40"/>
      <c r="N5967" s="43"/>
      <c r="O5967" s="40"/>
      <c r="P5967" s="43"/>
      <c r="Q5967" s="43"/>
      <c r="R5967" s="10"/>
      <c r="S5967" s="10"/>
      <c r="T5967" s="10"/>
    </row>
    <row r="5968" spans="7:20" ht="33" customHeight="1" x14ac:dyDescent="0.5">
      <c r="G5968" s="90"/>
      <c r="H5968" s="10"/>
      <c r="I5968" s="79"/>
      <c r="J5968" s="43"/>
      <c r="K5968" s="10"/>
      <c r="L5968" s="102"/>
      <c r="M5968" s="40"/>
      <c r="N5968" s="43"/>
      <c r="O5968" s="40"/>
      <c r="P5968" s="43"/>
      <c r="Q5968" s="43"/>
      <c r="R5968" s="10"/>
      <c r="S5968" s="10"/>
      <c r="T5968" s="10"/>
    </row>
    <row r="5969" spans="7:20" ht="33" customHeight="1" x14ac:dyDescent="0.5">
      <c r="G5969" s="90"/>
      <c r="H5969" s="10"/>
      <c r="I5969" s="79"/>
      <c r="J5969" s="43"/>
      <c r="K5969" s="10"/>
      <c r="L5969" s="102"/>
      <c r="M5969" s="40"/>
      <c r="N5969" s="43"/>
      <c r="O5969" s="40"/>
      <c r="P5969" s="43"/>
      <c r="Q5969" s="43"/>
      <c r="R5969" s="10"/>
      <c r="S5969" s="10"/>
      <c r="T5969" s="10"/>
    </row>
    <row r="5970" spans="7:20" ht="33" customHeight="1" x14ac:dyDescent="0.5">
      <c r="G5970" s="90"/>
      <c r="H5970" s="10"/>
      <c r="I5970" s="79"/>
      <c r="J5970" s="43"/>
      <c r="K5970" s="10"/>
      <c r="L5970" s="102"/>
      <c r="M5970" s="40"/>
      <c r="N5970" s="43"/>
      <c r="O5970" s="40"/>
      <c r="P5970" s="43"/>
      <c r="Q5970" s="43"/>
      <c r="R5970" s="10"/>
      <c r="S5970" s="10"/>
      <c r="T5970" s="10"/>
    </row>
    <row r="5971" spans="7:20" ht="33" customHeight="1" x14ac:dyDescent="0.5">
      <c r="G5971" s="90"/>
      <c r="H5971" s="10"/>
      <c r="I5971" s="79"/>
      <c r="J5971" s="43"/>
      <c r="K5971" s="10"/>
      <c r="L5971" s="102"/>
      <c r="M5971" s="40"/>
      <c r="N5971" s="43"/>
      <c r="O5971" s="40"/>
      <c r="P5971" s="43"/>
      <c r="Q5971" s="43"/>
      <c r="R5971" s="10"/>
      <c r="S5971" s="10"/>
      <c r="T5971" s="10"/>
    </row>
    <row r="5972" spans="7:20" ht="33" customHeight="1" x14ac:dyDescent="0.5">
      <c r="G5972" s="90"/>
      <c r="H5972" s="10"/>
      <c r="I5972" s="79"/>
      <c r="J5972" s="43"/>
      <c r="K5972" s="10"/>
      <c r="L5972" s="102"/>
      <c r="M5972" s="40"/>
      <c r="N5972" s="43"/>
      <c r="O5972" s="40"/>
      <c r="P5972" s="43"/>
      <c r="Q5972" s="43"/>
      <c r="R5972" s="10"/>
      <c r="S5972" s="10"/>
      <c r="T5972" s="10"/>
    </row>
    <row r="5973" spans="7:20" ht="33" customHeight="1" x14ac:dyDescent="0.5">
      <c r="G5973" s="90"/>
      <c r="H5973" s="10"/>
      <c r="I5973" s="79"/>
      <c r="J5973" s="43"/>
      <c r="K5973" s="10"/>
      <c r="L5973" s="102"/>
      <c r="M5973" s="40"/>
      <c r="N5973" s="43"/>
      <c r="O5973" s="40"/>
      <c r="P5973" s="43"/>
      <c r="Q5973" s="43"/>
      <c r="R5973" s="10"/>
      <c r="S5973" s="10"/>
      <c r="T5973" s="10"/>
    </row>
    <row r="5974" spans="7:20" ht="33" customHeight="1" x14ac:dyDescent="0.5">
      <c r="G5974" s="90"/>
      <c r="H5974" s="10"/>
      <c r="I5974" s="79"/>
      <c r="J5974" s="43"/>
      <c r="K5974" s="10"/>
      <c r="L5974" s="102"/>
      <c r="M5974" s="40"/>
      <c r="N5974" s="43"/>
      <c r="O5974" s="40"/>
      <c r="P5974" s="43"/>
      <c r="Q5974" s="43"/>
      <c r="R5974" s="10"/>
      <c r="S5974" s="10"/>
      <c r="T5974" s="10"/>
    </row>
    <row r="5975" spans="7:20" ht="33" customHeight="1" x14ac:dyDescent="0.5">
      <c r="G5975" s="90"/>
      <c r="H5975" s="10"/>
      <c r="I5975" s="79"/>
      <c r="J5975" s="43"/>
      <c r="K5975" s="10"/>
      <c r="L5975" s="102"/>
      <c r="M5975" s="40"/>
      <c r="N5975" s="43"/>
      <c r="O5975" s="40"/>
      <c r="P5975" s="43"/>
      <c r="Q5975" s="43"/>
      <c r="R5975" s="10"/>
      <c r="S5975" s="10"/>
      <c r="T5975" s="10"/>
    </row>
    <row r="5976" spans="7:20" ht="33" customHeight="1" x14ac:dyDescent="0.5">
      <c r="G5976" s="90"/>
      <c r="H5976" s="10"/>
      <c r="I5976" s="79"/>
      <c r="J5976" s="43"/>
      <c r="K5976" s="10"/>
      <c r="L5976" s="102"/>
      <c r="M5976" s="40"/>
      <c r="N5976" s="43"/>
      <c r="O5976" s="40"/>
      <c r="P5976" s="43"/>
      <c r="Q5976" s="43"/>
      <c r="R5976" s="10"/>
      <c r="S5976" s="10"/>
      <c r="T5976" s="10"/>
    </row>
    <row r="5977" spans="7:20" ht="33" customHeight="1" x14ac:dyDescent="0.5">
      <c r="G5977" s="90"/>
      <c r="H5977" s="10"/>
      <c r="I5977" s="79"/>
      <c r="J5977" s="43"/>
      <c r="K5977" s="10"/>
      <c r="L5977" s="102"/>
      <c r="M5977" s="40"/>
      <c r="N5977" s="43"/>
      <c r="O5977" s="40"/>
      <c r="P5977" s="43"/>
      <c r="Q5977" s="43"/>
      <c r="R5977" s="10"/>
      <c r="S5977" s="10"/>
      <c r="T5977" s="10"/>
    </row>
    <row r="5978" spans="7:20" ht="33" customHeight="1" x14ac:dyDescent="0.5">
      <c r="G5978" s="90"/>
      <c r="H5978" s="10"/>
      <c r="I5978" s="79"/>
      <c r="J5978" s="43"/>
      <c r="K5978" s="10"/>
      <c r="L5978" s="102"/>
      <c r="M5978" s="40"/>
      <c r="N5978" s="43"/>
      <c r="O5978" s="40"/>
      <c r="P5978" s="43"/>
      <c r="Q5978" s="43"/>
      <c r="R5978" s="10"/>
      <c r="S5978" s="10"/>
      <c r="T5978" s="10"/>
    </row>
    <row r="5979" spans="7:20" ht="33" customHeight="1" x14ac:dyDescent="0.5">
      <c r="G5979" s="90"/>
      <c r="H5979" s="10"/>
      <c r="I5979" s="79"/>
      <c r="J5979" s="43"/>
      <c r="K5979" s="10"/>
      <c r="L5979" s="102"/>
      <c r="M5979" s="40"/>
      <c r="N5979" s="43"/>
      <c r="O5979" s="40"/>
      <c r="P5979" s="43"/>
      <c r="Q5979" s="43"/>
      <c r="R5979" s="10"/>
      <c r="S5979" s="10"/>
      <c r="T5979" s="10"/>
    </row>
    <row r="5980" spans="7:20" ht="33" customHeight="1" x14ac:dyDescent="0.5">
      <c r="G5980" s="90"/>
      <c r="H5980" s="10"/>
      <c r="I5980" s="79"/>
      <c r="J5980" s="43"/>
      <c r="K5980" s="10"/>
      <c r="L5980" s="102"/>
      <c r="M5980" s="40"/>
      <c r="N5980" s="43"/>
      <c r="O5980" s="40"/>
      <c r="P5980" s="43"/>
      <c r="Q5980" s="43"/>
      <c r="R5980" s="10"/>
      <c r="S5980" s="10"/>
      <c r="T5980" s="10"/>
    </row>
    <row r="5981" spans="7:20" ht="33" customHeight="1" x14ac:dyDescent="0.5">
      <c r="G5981" s="90"/>
      <c r="H5981" s="10"/>
      <c r="I5981" s="79"/>
      <c r="J5981" s="43"/>
      <c r="K5981" s="10"/>
      <c r="L5981" s="102"/>
      <c r="M5981" s="40"/>
      <c r="N5981" s="43"/>
      <c r="O5981" s="40"/>
      <c r="P5981" s="43"/>
      <c r="Q5981" s="43"/>
      <c r="R5981" s="10"/>
      <c r="S5981" s="10"/>
      <c r="T5981" s="10"/>
    </row>
    <row r="5982" spans="7:20" ht="33" customHeight="1" x14ac:dyDescent="0.5">
      <c r="G5982" s="90"/>
      <c r="H5982" s="10"/>
      <c r="I5982" s="79"/>
      <c r="J5982" s="43"/>
      <c r="K5982" s="10"/>
      <c r="L5982" s="102"/>
      <c r="M5982" s="40"/>
      <c r="N5982" s="43"/>
      <c r="O5982" s="40"/>
      <c r="P5982" s="43"/>
      <c r="Q5982" s="43"/>
      <c r="R5982" s="10"/>
      <c r="S5982" s="10"/>
      <c r="T5982" s="10"/>
    </row>
    <row r="5983" spans="7:20" ht="33" customHeight="1" x14ac:dyDescent="0.5">
      <c r="G5983" s="90"/>
      <c r="H5983" s="10"/>
      <c r="I5983" s="79"/>
      <c r="J5983" s="43"/>
      <c r="K5983" s="10"/>
      <c r="L5983" s="102"/>
      <c r="M5983" s="40"/>
      <c r="N5983" s="43"/>
      <c r="O5983" s="40"/>
      <c r="P5983" s="43"/>
      <c r="Q5983" s="43"/>
      <c r="R5983" s="10"/>
      <c r="S5983" s="10"/>
      <c r="T5983" s="10"/>
    </row>
    <row r="5984" spans="7:20" ht="33" customHeight="1" x14ac:dyDescent="0.5">
      <c r="G5984" s="90"/>
      <c r="H5984" s="10"/>
      <c r="I5984" s="79"/>
      <c r="J5984" s="43"/>
      <c r="K5984" s="10"/>
      <c r="L5984" s="102"/>
      <c r="M5984" s="40"/>
      <c r="N5984" s="43"/>
      <c r="O5984" s="40"/>
      <c r="P5984" s="43"/>
      <c r="Q5984" s="43"/>
      <c r="R5984" s="10"/>
      <c r="S5984" s="10"/>
      <c r="T5984" s="10"/>
    </row>
    <row r="5985" spans="7:20" ht="33" customHeight="1" x14ac:dyDescent="0.5">
      <c r="G5985" s="90"/>
      <c r="H5985" s="10"/>
      <c r="I5985" s="79"/>
      <c r="J5985" s="43"/>
      <c r="K5985" s="10"/>
      <c r="L5985" s="102"/>
      <c r="M5985" s="40"/>
      <c r="N5985" s="43"/>
      <c r="O5985" s="40"/>
      <c r="P5985" s="43"/>
      <c r="Q5985" s="43"/>
      <c r="R5985" s="10"/>
      <c r="S5985" s="10"/>
      <c r="T5985" s="10"/>
    </row>
    <row r="5986" spans="7:20" ht="33" customHeight="1" x14ac:dyDescent="0.5">
      <c r="G5986" s="90"/>
      <c r="H5986" s="10"/>
      <c r="I5986" s="79"/>
      <c r="J5986" s="43"/>
      <c r="K5986" s="10"/>
      <c r="L5986" s="102"/>
      <c r="M5986" s="40"/>
      <c r="N5986" s="43"/>
      <c r="O5986" s="40"/>
      <c r="P5986" s="43"/>
      <c r="Q5986" s="43"/>
      <c r="R5986" s="10"/>
      <c r="S5986" s="10"/>
      <c r="T5986" s="10"/>
    </row>
    <row r="5987" spans="7:20" ht="33" customHeight="1" x14ac:dyDescent="0.5">
      <c r="G5987" s="90"/>
      <c r="H5987" s="10"/>
      <c r="I5987" s="79"/>
      <c r="J5987" s="43"/>
      <c r="K5987" s="10"/>
      <c r="L5987" s="102"/>
      <c r="M5987" s="40"/>
      <c r="N5987" s="43"/>
      <c r="O5987" s="40"/>
      <c r="P5987" s="43"/>
      <c r="Q5987" s="43"/>
      <c r="R5987" s="10"/>
      <c r="S5987" s="10"/>
      <c r="T5987" s="10"/>
    </row>
    <row r="5988" spans="7:20" ht="33" customHeight="1" x14ac:dyDescent="0.5">
      <c r="G5988" s="90"/>
      <c r="H5988" s="10"/>
      <c r="I5988" s="79"/>
      <c r="J5988" s="43"/>
      <c r="K5988" s="10"/>
      <c r="L5988" s="102"/>
      <c r="M5988" s="40"/>
      <c r="N5988" s="43"/>
      <c r="O5988" s="40"/>
      <c r="P5988" s="43"/>
      <c r="Q5988" s="43"/>
      <c r="R5988" s="10"/>
      <c r="S5988" s="10"/>
      <c r="T5988" s="10"/>
    </row>
    <row r="5989" spans="7:20" ht="33" customHeight="1" x14ac:dyDescent="0.5">
      <c r="G5989" s="90"/>
      <c r="H5989" s="10"/>
      <c r="I5989" s="79"/>
      <c r="J5989" s="43"/>
      <c r="K5989" s="10"/>
      <c r="L5989" s="102"/>
      <c r="M5989" s="40"/>
      <c r="N5989" s="43"/>
      <c r="O5989" s="40"/>
      <c r="P5989" s="43"/>
      <c r="Q5989" s="43"/>
      <c r="R5989" s="10"/>
      <c r="S5989" s="10"/>
      <c r="T5989" s="10"/>
    </row>
    <row r="5990" spans="7:20" ht="33" customHeight="1" x14ac:dyDescent="0.5">
      <c r="G5990" s="90"/>
      <c r="H5990" s="10"/>
      <c r="I5990" s="79"/>
      <c r="J5990" s="43"/>
      <c r="K5990" s="10"/>
      <c r="L5990" s="102"/>
      <c r="M5990" s="40"/>
      <c r="N5990" s="43"/>
      <c r="O5990" s="40"/>
      <c r="P5990" s="43"/>
      <c r="Q5990" s="43"/>
      <c r="R5990" s="10"/>
      <c r="S5990" s="10"/>
      <c r="T5990" s="10"/>
    </row>
    <row r="5991" spans="7:20" ht="33" customHeight="1" x14ac:dyDescent="0.5">
      <c r="G5991" s="90"/>
      <c r="H5991" s="10"/>
      <c r="I5991" s="79"/>
      <c r="J5991" s="43"/>
      <c r="K5991" s="10"/>
      <c r="L5991" s="102"/>
      <c r="M5991" s="40"/>
      <c r="N5991" s="43"/>
      <c r="O5991" s="40"/>
      <c r="P5991" s="43"/>
      <c r="Q5991" s="43"/>
      <c r="R5991" s="10"/>
      <c r="S5991" s="10"/>
      <c r="T5991" s="10"/>
    </row>
    <row r="5992" spans="7:20" ht="33" customHeight="1" x14ac:dyDescent="0.5">
      <c r="G5992" s="90"/>
      <c r="H5992" s="10"/>
      <c r="I5992" s="79"/>
      <c r="J5992" s="43"/>
      <c r="K5992" s="10"/>
      <c r="L5992" s="102"/>
      <c r="M5992" s="40"/>
      <c r="N5992" s="43"/>
      <c r="O5992" s="40"/>
      <c r="P5992" s="43"/>
      <c r="Q5992" s="43"/>
      <c r="R5992" s="10"/>
      <c r="S5992" s="10"/>
      <c r="T5992" s="10"/>
    </row>
    <row r="5993" spans="7:20" ht="33" customHeight="1" x14ac:dyDescent="0.5">
      <c r="G5993" s="90"/>
      <c r="H5993" s="10"/>
      <c r="I5993" s="79"/>
      <c r="J5993" s="43"/>
      <c r="K5993" s="10"/>
      <c r="L5993" s="102"/>
      <c r="M5993" s="40"/>
      <c r="N5993" s="43"/>
      <c r="O5993" s="40"/>
      <c r="P5993" s="43"/>
      <c r="Q5993" s="43"/>
      <c r="R5993" s="10"/>
      <c r="S5993" s="10"/>
      <c r="T5993" s="10"/>
    </row>
    <row r="5994" spans="7:20" ht="33" customHeight="1" x14ac:dyDescent="0.5">
      <c r="G5994" s="90"/>
      <c r="H5994" s="10"/>
      <c r="I5994" s="79"/>
      <c r="J5994" s="43"/>
      <c r="K5994" s="10"/>
      <c r="L5994" s="102"/>
      <c r="M5994" s="40"/>
      <c r="N5994" s="43"/>
      <c r="O5994" s="40"/>
      <c r="P5994" s="43"/>
      <c r="Q5994" s="43"/>
      <c r="R5994" s="10"/>
      <c r="S5994" s="10"/>
      <c r="T5994" s="10"/>
    </row>
    <row r="5995" spans="7:20" ht="33" customHeight="1" x14ac:dyDescent="0.5">
      <c r="G5995" s="90"/>
      <c r="H5995" s="10"/>
      <c r="I5995" s="79"/>
      <c r="J5995" s="43"/>
      <c r="K5995" s="10"/>
      <c r="L5995" s="102"/>
      <c r="M5995" s="40"/>
      <c r="N5995" s="43"/>
      <c r="O5995" s="40"/>
      <c r="P5995" s="43"/>
      <c r="Q5995" s="43"/>
      <c r="R5995" s="10"/>
      <c r="S5995" s="10"/>
      <c r="T5995" s="10"/>
    </row>
    <row r="5996" spans="7:20" ht="33" customHeight="1" x14ac:dyDescent="0.5">
      <c r="G5996" s="90"/>
      <c r="H5996" s="10"/>
      <c r="I5996" s="79"/>
      <c r="J5996" s="43"/>
      <c r="K5996" s="10"/>
      <c r="L5996" s="102"/>
      <c r="M5996" s="40"/>
      <c r="N5996" s="43"/>
      <c r="O5996" s="40"/>
      <c r="P5996" s="43"/>
      <c r="Q5996" s="43"/>
      <c r="R5996" s="10"/>
      <c r="S5996" s="10"/>
      <c r="T5996" s="10"/>
    </row>
    <row r="5997" spans="7:20" ht="33" customHeight="1" x14ac:dyDescent="0.5">
      <c r="G5997" s="90"/>
      <c r="H5997" s="10"/>
      <c r="I5997" s="79"/>
      <c r="J5997" s="43"/>
      <c r="K5997" s="10"/>
      <c r="L5997" s="102"/>
      <c r="M5997" s="40"/>
      <c r="N5997" s="43"/>
      <c r="O5997" s="40"/>
      <c r="P5997" s="43"/>
      <c r="Q5997" s="43"/>
      <c r="R5997" s="10"/>
      <c r="S5997" s="10"/>
      <c r="T5997" s="10"/>
    </row>
    <row r="5998" spans="7:20" ht="33" customHeight="1" x14ac:dyDescent="0.5">
      <c r="G5998" s="90"/>
      <c r="H5998" s="10"/>
      <c r="I5998" s="79"/>
      <c r="J5998" s="43"/>
      <c r="K5998" s="10"/>
      <c r="L5998" s="102"/>
      <c r="M5998" s="40"/>
      <c r="N5998" s="43"/>
      <c r="O5998" s="40"/>
      <c r="P5998" s="43"/>
      <c r="Q5998" s="43"/>
      <c r="R5998" s="10"/>
      <c r="S5998" s="10"/>
      <c r="T5998" s="10"/>
    </row>
    <row r="5999" spans="7:20" ht="33" customHeight="1" x14ac:dyDescent="0.5">
      <c r="G5999" s="90"/>
      <c r="H5999" s="10"/>
      <c r="I5999" s="79"/>
      <c r="J5999" s="43"/>
      <c r="K5999" s="10"/>
      <c r="L5999" s="102"/>
      <c r="M5999" s="40"/>
      <c r="N5999" s="43"/>
      <c r="O5999" s="40"/>
      <c r="P5999" s="43"/>
      <c r="Q5999" s="43"/>
      <c r="R5999" s="10"/>
      <c r="S5999" s="10"/>
      <c r="T5999" s="10"/>
    </row>
    <row r="6000" spans="7:20" ht="33" customHeight="1" x14ac:dyDescent="0.5">
      <c r="G6000" s="90"/>
      <c r="H6000" s="10"/>
      <c r="I6000" s="79"/>
      <c r="J6000" s="43"/>
      <c r="K6000" s="10"/>
      <c r="L6000" s="102"/>
      <c r="M6000" s="40"/>
      <c r="N6000" s="43"/>
      <c r="O6000" s="40"/>
      <c r="P6000" s="43"/>
      <c r="Q6000" s="43"/>
      <c r="R6000" s="10"/>
      <c r="S6000" s="10"/>
      <c r="T6000" s="10"/>
    </row>
    <row r="6001" spans="7:20" ht="33" customHeight="1" x14ac:dyDescent="0.5">
      <c r="G6001" s="90"/>
      <c r="H6001" s="10"/>
      <c r="I6001" s="79"/>
      <c r="J6001" s="43"/>
      <c r="K6001" s="10"/>
      <c r="L6001" s="102"/>
      <c r="M6001" s="40"/>
      <c r="N6001" s="43"/>
      <c r="O6001" s="40"/>
      <c r="P6001" s="43"/>
      <c r="Q6001" s="43"/>
      <c r="R6001" s="10"/>
      <c r="S6001" s="10"/>
      <c r="T6001" s="10"/>
    </row>
    <row r="6002" spans="7:20" ht="33" customHeight="1" x14ac:dyDescent="0.5">
      <c r="G6002" s="90"/>
      <c r="H6002" s="10"/>
      <c r="I6002" s="79"/>
      <c r="J6002" s="43"/>
      <c r="K6002" s="10"/>
      <c r="L6002" s="102"/>
      <c r="M6002" s="40"/>
      <c r="N6002" s="43"/>
      <c r="O6002" s="40"/>
      <c r="P6002" s="43"/>
      <c r="Q6002" s="43"/>
      <c r="R6002" s="10"/>
      <c r="S6002" s="10"/>
      <c r="T6002" s="10"/>
    </row>
    <row r="6003" spans="7:20" ht="33" customHeight="1" x14ac:dyDescent="0.5">
      <c r="G6003" s="90"/>
      <c r="H6003" s="10"/>
      <c r="I6003" s="79"/>
      <c r="J6003" s="43"/>
      <c r="K6003" s="10"/>
      <c r="L6003" s="102"/>
      <c r="M6003" s="40"/>
      <c r="N6003" s="43"/>
      <c r="O6003" s="40"/>
      <c r="P6003" s="43"/>
      <c r="Q6003" s="43"/>
      <c r="R6003" s="10"/>
      <c r="S6003" s="10"/>
      <c r="T6003" s="10"/>
    </row>
    <row r="6004" spans="7:20" ht="33" customHeight="1" x14ac:dyDescent="0.5">
      <c r="G6004" s="90"/>
      <c r="H6004" s="10"/>
      <c r="I6004" s="79"/>
      <c r="J6004" s="43"/>
      <c r="K6004" s="10"/>
      <c r="L6004" s="102"/>
      <c r="M6004" s="40"/>
      <c r="N6004" s="43"/>
      <c r="O6004" s="40"/>
      <c r="P6004" s="43"/>
      <c r="Q6004" s="43"/>
      <c r="R6004" s="10"/>
      <c r="S6004" s="10"/>
      <c r="T6004" s="10"/>
    </row>
    <row r="6005" spans="7:20" ht="33" customHeight="1" x14ac:dyDescent="0.5">
      <c r="G6005" s="90"/>
      <c r="H6005" s="10"/>
      <c r="I6005" s="79"/>
      <c r="J6005" s="43"/>
      <c r="K6005" s="10"/>
      <c r="L6005" s="102"/>
      <c r="M6005" s="40"/>
      <c r="N6005" s="43"/>
      <c r="O6005" s="40"/>
      <c r="P6005" s="43"/>
      <c r="Q6005" s="43"/>
      <c r="R6005" s="10"/>
      <c r="S6005" s="10"/>
      <c r="T6005" s="10"/>
    </row>
    <row r="6006" spans="7:20" ht="33" customHeight="1" x14ac:dyDescent="0.5">
      <c r="G6006" s="90"/>
      <c r="H6006" s="10"/>
      <c r="I6006" s="79"/>
      <c r="J6006" s="43"/>
      <c r="K6006" s="10"/>
      <c r="L6006" s="102"/>
      <c r="M6006" s="40"/>
      <c r="N6006" s="43"/>
      <c r="O6006" s="40"/>
      <c r="P6006" s="43"/>
      <c r="Q6006" s="43"/>
      <c r="R6006" s="10"/>
      <c r="S6006" s="10"/>
      <c r="T6006" s="10"/>
    </row>
    <row r="6007" spans="7:20" ht="33" customHeight="1" x14ac:dyDescent="0.5">
      <c r="G6007" s="90"/>
      <c r="H6007" s="10"/>
      <c r="I6007" s="79"/>
      <c r="J6007" s="43"/>
      <c r="K6007" s="10"/>
      <c r="L6007" s="102"/>
      <c r="M6007" s="40"/>
      <c r="N6007" s="43"/>
      <c r="O6007" s="40"/>
      <c r="P6007" s="43"/>
      <c r="Q6007" s="43"/>
      <c r="R6007" s="10"/>
      <c r="S6007" s="10"/>
      <c r="T6007" s="10"/>
    </row>
    <row r="6008" spans="7:20" ht="33" customHeight="1" x14ac:dyDescent="0.5">
      <c r="G6008" s="90"/>
      <c r="H6008" s="10"/>
      <c r="I6008" s="79"/>
      <c r="J6008" s="43"/>
      <c r="K6008" s="10"/>
      <c r="L6008" s="102"/>
      <c r="M6008" s="40"/>
      <c r="N6008" s="43"/>
      <c r="O6008" s="40"/>
      <c r="P6008" s="43"/>
      <c r="Q6008" s="43"/>
      <c r="R6008" s="10"/>
      <c r="S6008" s="10"/>
      <c r="T6008" s="10"/>
    </row>
    <row r="6009" spans="7:20" ht="33" customHeight="1" x14ac:dyDescent="0.5">
      <c r="G6009" s="90"/>
      <c r="H6009" s="10"/>
      <c r="I6009" s="79"/>
      <c r="J6009" s="43"/>
      <c r="K6009" s="10"/>
      <c r="L6009" s="102"/>
      <c r="M6009" s="40"/>
      <c r="N6009" s="43"/>
      <c r="O6009" s="40"/>
      <c r="P6009" s="43"/>
      <c r="Q6009" s="43"/>
      <c r="R6009" s="10"/>
      <c r="S6009" s="10"/>
      <c r="T6009" s="10"/>
    </row>
    <row r="6010" spans="7:20" ht="33" customHeight="1" x14ac:dyDescent="0.5">
      <c r="G6010" s="90"/>
      <c r="H6010" s="10"/>
      <c r="I6010" s="79"/>
      <c r="J6010" s="43"/>
      <c r="K6010" s="10"/>
      <c r="L6010" s="102"/>
      <c r="M6010" s="40"/>
      <c r="N6010" s="43"/>
      <c r="O6010" s="40"/>
      <c r="P6010" s="43"/>
      <c r="Q6010" s="43"/>
      <c r="R6010" s="10"/>
      <c r="S6010" s="10"/>
      <c r="T6010" s="10"/>
    </row>
    <row r="6011" spans="7:20" ht="33" customHeight="1" x14ac:dyDescent="0.5">
      <c r="G6011" s="90"/>
      <c r="H6011" s="10"/>
      <c r="I6011" s="79"/>
      <c r="J6011" s="43"/>
      <c r="K6011" s="10"/>
      <c r="L6011" s="102"/>
      <c r="M6011" s="40"/>
      <c r="N6011" s="43"/>
      <c r="O6011" s="40"/>
      <c r="P6011" s="43"/>
      <c r="Q6011" s="43"/>
      <c r="R6011" s="10"/>
      <c r="S6011" s="10"/>
      <c r="T6011" s="10"/>
    </row>
    <row r="6012" spans="7:20" ht="33" customHeight="1" x14ac:dyDescent="0.5">
      <c r="G6012" s="90"/>
      <c r="H6012" s="10"/>
      <c r="I6012" s="79"/>
      <c r="J6012" s="43"/>
      <c r="K6012" s="10"/>
      <c r="L6012" s="102"/>
      <c r="M6012" s="40"/>
      <c r="N6012" s="43"/>
      <c r="O6012" s="40"/>
      <c r="P6012" s="43"/>
      <c r="Q6012" s="43"/>
      <c r="R6012" s="10"/>
      <c r="S6012" s="10"/>
      <c r="T6012" s="10"/>
    </row>
    <row r="6013" spans="7:20" ht="33" customHeight="1" x14ac:dyDescent="0.5">
      <c r="G6013" s="90"/>
      <c r="H6013" s="10"/>
      <c r="I6013" s="79"/>
      <c r="J6013" s="43"/>
      <c r="K6013" s="10"/>
      <c r="L6013" s="102"/>
      <c r="M6013" s="40"/>
      <c r="N6013" s="43"/>
      <c r="O6013" s="40"/>
      <c r="P6013" s="43"/>
      <c r="Q6013" s="43"/>
      <c r="R6013" s="10"/>
      <c r="S6013" s="10"/>
      <c r="T6013" s="10"/>
    </row>
    <row r="6014" spans="7:20" ht="33" customHeight="1" x14ac:dyDescent="0.5">
      <c r="G6014" s="90"/>
      <c r="H6014" s="10"/>
      <c r="I6014" s="79"/>
      <c r="J6014" s="43"/>
      <c r="K6014" s="10"/>
      <c r="L6014" s="102"/>
      <c r="M6014" s="40"/>
      <c r="N6014" s="43"/>
      <c r="O6014" s="40"/>
      <c r="P6014" s="43"/>
      <c r="Q6014" s="43"/>
      <c r="R6014" s="10"/>
      <c r="S6014" s="10"/>
      <c r="T6014" s="10"/>
    </row>
    <row r="6015" spans="7:20" ht="33" customHeight="1" x14ac:dyDescent="0.5">
      <c r="G6015" s="90"/>
      <c r="H6015" s="10"/>
      <c r="I6015" s="79"/>
      <c r="J6015" s="43"/>
      <c r="K6015" s="10"/>
      <c r="L6015" s="102"/>
      <c r="M6015" s="40"/>
      <c r="N6015" s="43"/>
      <c r="O6015" s="40"/>
      <c r="P6015" s="43"/>
      <c r="Q6015" s="43"/>
      <c r="R6015" s="10"/>
      <c r="S6015" s="10"/>
      <c r="T6015" s="10"/>
    </row>
    <row r="6016" spans="7:20" ht="33" customHeight="1" x14ac:dyDescent="0.5">
      <c r="G6016" s="90"/>
      <c r="H6016" s="10"/>
      <c r="I6016" s="79"/>
      <c r="J6016" s="43"/>
      <c r="K6016" s="10"/>
      <c r="L6016" s="102"/>
      <c r="M6016" s="40"/>
      <c r="N6016" s="43"/>
      <c r="O6016" s="40"/>
      <c r="P6016" s="43"/>
      <c r="Q6016" s="43"/>
      <c r="R6016" s="10"/>
      <c r="S6016" s="10"/>
      <c r="T6016" s="10"/>
    </row>
    <row r="6017" spans="7:20" ht="33" customHeight="1" x14ac:dyDescent="0.5">
      <c r="G6017" s="90"/>
      <c r="H6017" s="10"/>
      <c r="I6017" s="79"/>
      <c r="J6017" s="43"/>
      <c r="K6017" s="10"/>
      <c r="L6017" s="102"/>
      <c r="M6017" s="40"/>
      <c r="N6017" s="43"/>
      <c r="O6017" s="40"/>
      <c r="P6017" s="43"/>
      <c r="Q6017" s="43"/>
      <c r="R6017" s="10"/>
      <c r="S6017" s="10"/>
      <c r="T6017" s="10"/>
    </row>
    <row r="6018" spans="7:20" ht="33" customHeight="1" x14ac:dyDescent="0.5">
      <c r="G6018" s="90"/>
      <c r="H6018" s="10"/>
      <c r="I6018" s="79"/>
      <c r="J6018" s="43"/>
      <c r="K6018" s="10"/>
      <c r="L6018" s="102"/>
      <c r="M6018" s="40"/>
      <c r="N6018" s="43"/>
      <c r="O6018" s="40"/>
      <c r="P6018" s="43"/>
      <c r="Q6018" s="43"/>
      <c r="R6018" s="10"/>
      <c r="S6018" s="10"/>
      <c r="T6018" s="10"/>
    </row>
    <row r="6019" spans="7:20" ht="33" customHeight="1" x14ac:dyDescent="0.5">
      <c r="G6019" s="90"/>
      <c r="H6019" s="10"/>
      <c r="I6019" s="79"/>
      <c r="J6019" s="43"/>
      <c r="K6019" s="10"/>
      <c r="L6019" s="102"/>
      <c r="M6019" s="40"/>
      <c r="N6019" s="43"/>
      <c r="O6019" s="40"/>
      <c r="P6019" s="43"/>
      <c r="Q6019" s="43"/>
      <c r="R6019" s="10"/>
      <c r="S6019" s="10"/>
      <c r="T6019" s="10"/>
    </row>
    <row r="6020" spans="7:20" ht="33" customHeight="1" x14ac:dyDescent="0.5">
      <c r="G6020" s="90"/>
      <c r="H6020" s="10"/>
      <c r="I6020" s="79"/>
      <c r="J6020" s="43"/>
      <c r="K6020" s="10"/>
      <c r="L6020" s="102"/>
      <c r="M6020" s="40"/>
      <c r="N6020" s="43"/>
      <c r="O6020" s="40"/>
      <c r="P6020" s="43"/>
      <c r="Q6020" s="43"/>
      <c r="R6020" s="10"/>
      <c r="S6020" s="10"/>
      <c r="T6020" s="10"/>
    </row>
    <row r="6021" spans="7:20" ht="33" customHeight="1" x14ac:dyDescent="0.5">
      <c r="G6021" s="90"/>
      <c r="H6021" s="10"/>
      <c r="I6021" s="79"/>
      <c r="J6021" s="43"/>
      <c r="K6021" s="10"/>
      <c r="L6021" s="102"/>
      <c r="M6021" s="40"/>
      <c r="N6021" s="43"/>
      <c r="O6021" s="40"/>
      <c r="P6021" s="43"/>
      <c r="Q6021" s="43"/>
      <c r="R6021" s="10"/>
      <c r="S6021" s="10"/>
      <c r="T6021" s="10"/>
    </row>
    <row r="6022" spans="7:20" ht="33" customHeight="1" x14ac:dyDescent="0.5">
      <c r="G6022" s="90"/>
      <c r="H6022" s="10"/>
      <c r="I6022" s="79"/>
      <c r="J6022" s="43"/>
      <c r="K6022" s="10"/>
      <c r="L6022" s="102"/>
      <c r="M6022" s="40"/>
      <c r="N6022" s="43"/>
      <c r="O6022" s="40"/>
      <c r="P6022" s="43"/>
      <c r="Q6022" s="43"/>
      <c r="R6022" s="10"/>
      <c r="S6022" s="10"/>
      <c r="T6022" s="10"/>
    </row>
    <row r="6023" spans="7:20" ht="33" customHeight="1" x14ac:dyDescent="0.5">
      <c r="G6023" s="90"/>
      <c r="H6023" s="10"/>
      <c r="I6023" s="79"/>
      <c r="J6023" s="43"/>
      <c r="K6023" s="10"/>
      <c r="L6023" s="102"/>
      <c r="M6023" s="40"/>
      <c r="N6023" s="43"/>
      <c r="O6023" s="40"/>
      <c r="P6023" s="43"/>
      <c r="Q6023" s="43"/>
      <c r="R6023" s="10"/>
      <c r="S6023" s="10"/>
      <c r="T6023" s="10"/>
    </row>
    <row r="6024" spans="7:20" ht="33" customHeight="1" x14ac:dyDescent="0.5">
      <c r="G6024" s="90"/>
      <c r="H6024" s="10"/>
      <c r="I6024" s="79"/>
      <c r="J6024" s="43"/>
      <c r="K6024" s="10"/>
      <c r="L6024" s="102"/>
      <c r="M6024" s="40"/>
      <c r="N6024" s="43"/>
      <c r="O6024" s="40"/>
      <c r="P6024" s="43"/>
      <c r="Q6024" s="43"/>
      <c r="R6024" s="10"/>
      <c r="S6024" s="10"/>
      <c r="T6024" s="10"/>
    </row>
    <row r="6025" spans="7:20" ht="33" customHeight="1" x14ac:dyDescent="0.5">
      <c r="G6025" s="90"/>
      <c r="H6025" s="10"/>
      <c r="I6025" s="79"/>
      <c r="J6025" s="43"/>
      <c r="K6025" s="10"/>
      <c r="L6025" s="102"/>
      <c r="M6025" s="40"/>
      <c r="N6025" s="43"/>
      <c r="O6025" s="40"/>
      <c r="P6025" s="43"/>
      <c r="Q6025" s="43"/>
      <c r="R6025" s="10"/>
      <c r="S6025" s="10"/>
      <c r="T6025" s="10"/>
    </row>
    <row r="6026" spans="7:20" ht="33" customHeight="1" x14ac:dyDescent="0.5">
      <c r="G6026" s="90"/>
      <c r="H6026" s="10"/>
      <c r="I6026" s="79"/>
      <c r="J6026" s="43"/>
      <c r="K6026" s="10"/>
      <c r="L6026" s="102"/>
      <c r="M6026" s="40"/>
      <c r="N6026" s="43"/>
      <c r="O6026" s="40"/>
      <c r="P6026" s="43"/>
      <c r="Q6026" s="43"/>
      <c r="R6026" s="10"/>
      <c r="S6026" s="10"/>
      <c r="T6026" s="10"/>
    </row>
    <row r="6027" spans="7:20" ht="33" customHeight="1" x14ac:dyDescent="0.5">
      <c r="G6027" s="90"/>
      <c r="H6027" s="10"/>
      <c r="I6027" s="79"/>
      <c r="J6027" s="43"/>
      <c r="K6027" s="10"/>
      <c r="L6027" s="102"/>
      <c r="M6027" s="40"/>
      <c r="N6027" s="43"/>
      <c r="O6027" s="40"/>
      <c r="P6027" s="43"/>
      <c r="Q6027" s="43"/>
      <c r="R6027" s="10"/>
      <c r="S6027" s="10"/>
      <c r="T6027" s="10"/>
    </row>
    <row r="6028" spans="7:20" ht="33" customHeight="1" x14ac:dyDescent="0.5">
      <c r="G6028" s="90"/>
      <c r="H6028" s="10"/>
      <c r="I6028" s="79"/>
      <c r="J6028" s="43"/>
      <c r="K6028" s="10"/>
      <c r="L6028" s="102"/>
      <c r="M6028" s="40"/>
      <c r="N6028" s="43"/>
      <c r="O6028" s="40"/>
      <c r="P6028" s="43"/>
      <c r="Q6028" s="43"/>
      <c r="R6028" s="10"/>
      <c r="S6028" s="10"/>
      <c r="T6028" s="10"/>
    </row>
    <row r="6029" spans="7:20" ht="33" customHeight="1" x14ac:dyDescent="0.5">
      <c r="G6029" s="90"/>
      <c r="H6029" s="10"/>
      <c r="I6029" s="79"/>
      <c r="J6029" s="43"/>
      <c r="K6029" s="10"/>
      <c r="L6029" s="102"/>
      <c r="M6029" s="40"/>
      <c r="N6029" s="43"/>
      <c r="O6029" s="40"/>
      <c r="P6029" s="43"/>
      <c r="Q6029" s="43"/>
      <c r="R6029" s="10"/>
      <c r="S6029" s="10"/>
      <c r="T6029" s="10"/>
    </row>
    <row r="6030" spans="7:20" ht="33" customHeight="1" x14ac:dyDescent="0.5">
      <c r="G6030" s="90"/>
      <c r="H6030" s="10"/>
      <c r="I6030" s="79"/>
      <c r="J6030" s="43"/>
      <c r="K6030" s="10"/>
      <c r="L6030" s="102"/>
      <c r="M6030" s="40"/>
      <c r="N6030" s="43"/>
      <c r="O6030" s="40"/>
      <c r="P6030" s="43"/>
      <c r="Q6030" s="43"/>
      <c r="R6030" s="10"/>
      <c r="S6030" s="10"/>
      <c r="T6030" s="10"/>
    </row>
    <row r="6031" spans="7:20" ht="33" customHeight="1" x14ac:dyDescent="0.5">
      <c r="G6031" s="90"/>
      <c r="H6031" s="10"/>
      <c r="I6031" s="79"/>
      <c r="J6031" s="43"/>
      <c r="K6031" s="10"/>
      <c r="L6031" s="102"/>
      <c r="M6031" s="40"/>
      <c r="N6031" s="43"/>
      <c r="O6031" s="40"/>
      <c r="P6031" s="43"/>
      <c r="Q6031" s="43"/>
      <c r="R6031" s="10"/>
      <c r="S6031" s="10"/>
      <c r="T6031" s="10"/>
    </row>
    <row r="6032" spans="7:20" ht="33" customHeight="1" x14ac:dyDescent="0.5">
      <c r="G6032" s="90"/>
      <c r="H6032" s="10"/>
      <c r="I6032" s="79"/>
      <c r="J6032" s="43"/>
      <c r="K6032" s="10"/>
      <c r="L6032" s="102"/>
      <c r="M6032" s="40"/>
      <c r="N6032" s="43"/>
      <c r="O6032" s="40"/>
      <c r="P6032" s="43"/>
      <c r="Q6032" s="43"/>
      <c r="R6032" s="10"/>
      <c r="S6032" s="10"/>
      <c r="T6032" s="10"/>
    </row>
    <row r="6033" spans="7:20" ht="33" customHeight="1" x14ac:dyDescent="0.5">
      <c r="G6033" s="90"/>
      <c r="H6033" s="10"/>
      <c r="I6033" s="79"/>
      <c r="J6033" s="43"/>
      <c r="K6033" s="10"/>
      <c r="L6033" s="102"/>
      <c r="M6033" s="40"/>
      <c r="N6033" s="43"/>
      <c r="O6033" s="40"/>
      <c r="P6033" s="43"/>
      <c r="Q6033" s="43"/>
      <c r="R6033" s="10"/>
      <c r="S6033" s="10"/>
      <c r="T6033" s="10"/>
    </row>
    <row r="6034" spans="7:20" ht="33" customHeight="1" x14ac:dyDescent="0.5">
      <c r="G6034" s="90"/>
      <c r="H6034" s="10"/>
      <c r="I6034" s="79"/>
      <c r="J6034" s="43"/>
      <c r="K6034" s="10"/>
      <c r="L6034" s="102"/>
      <c r="M6034" s="40"/>
      <c r="N6034" s="43"/>
      <c r="O6034" s="40"/>
      <c r="P6034" s="43"/>
      <c r="Q6034" s="43"/>
      <c r="R6034" s="10"/>
      <c r="S6034" s="10"/>
      <c r="T6034" s="10"/>
    </row>
    <row r="6035" spans="7:20" ht="33" customHeight="1" x14ac:dyDescent="0.5">
      <c r="G6035" s="90"/>
      <c r="H6035" s="10"/>
      <c r="I6035" s="79"/>
      <c r="J6035" s="43"/>
      <c r="K6035" s="10"/>
      <c r="L6035" s="102"/>
      <c r="M6035" s="40"/>
      <c r="N6035" s="43"/>
      <c r="O6035" s="40"/>
      <c r="P6035" s="43"/>
      <c r="Q6035" s="43"/>
      <c r="R6035" s="10"/>
      <c r="S6035" s="10"/>
      <c r="T6035" s="10"/>
    </row>
    <row r="6036" spans="7:20" ht="33" customHeight="1" x14ac:dyDescent="0.5">
      <c r="G6036" s="90"/>
      <c r="H6036" s="10"/>
      <c r="I6036" s="79"/>
      <c r="J6036" s="43"/>
      <c r="K6036" s="10"/>
      <c r="L6036" s="102"/>
      <c r="M6036" s="40"/>
      <c r="N6036" s="43"/>
      <c r="O6036" s="40"/>
      <c r="P6036" s="43"/>
      <c r="Q6036" s="43"/>
      <c r="R6036" s="10"/>
      <c r="S6036" s="10"/>
      <c r="T6036" s="10"/>
    </row>
    <row r="6037" spans="7:20" ht="33" customHeight="1" x14ac:dyDescent="0.5">
      <c r="G6037" s="90"/>
      <c r="H6037" s="10"/>
      <c r="I6037" s="79"/>
      <c r="J6037" s="43"/>
      <c r="K6037" s="10"/>
      <c r="L6037" s="102"/>
      <c r="M6037" s="40"/>
      <c r="N6037" s="43"/>
      <c r="O6037" s="40"/>
      <c r="P6037" s="43"/>
      <c r="Q6037" s="43"/>
      <c r="R6037" s="10"/>
      <c r="S6037" s="10"/>
      <c r="T6037" s="10"/>
    </row>
    <row r="6038" spans="7:20" ht="33" customHeight="1" x14ac:dyDescent="0.5">
      <c r="G6038" s="90"/>
      <c r="H6038" s="10"/>
      <c r="I6038" s="79"/>
      <c r="J6038" s="43"/>
      <c r="K6038" s="10"/>
      <c r="L6038" s="102"/>
      <c r="M6038" s="40"/>
      <c r="N6038" s="43"/>
      <c r="O6038" s="40"/>
      <c r="P6038" s="43"/>
      <c r="Q6038" s="43"/>
      <c r="R6038" s="10"/>
      <c r="S6038" s="10"/>
      <c r="T6038" s="10"/>
    </row>
    <row r="6039" spans="7:20" ht="33" customHeight="1" x14ac:dyDescent="0.5">
      <c r="G6039" s="90"/>
      <c r="H6039" s="10"/>
      <c r="I6039" s="79"/>
      <c r="J6039" s="43"/>
      <c r="K6039" s="10"/>
      <c r="L6039" s="102"/>
      <c r="M6039" s="40"/>
      <c r="N6039" s="43"/>
      <c r="O6039" s="40"/>
      <c r="P6039" s="43"/>
      <c r="Q6039" s="43"/>
      <c r="R6039" s="10"/>
      <c r="S6039" s="10"/>
      <c r="T6039" s="10"/>
    </row>
    <row r="6040" spans="7:20" ht="33" customHeight="1" x14ac:dyDescent="0.5">
      <c r="G6040" s="90"/>
      <c r="H6040" s="10"/>
      <c r="I6040" s="79"/>
      <c r="J6040" s="43"/>
      <c r="K6040" s="10"/>
      <c r="L6040" s="102"/>
      <c r="M6040" s="40"/>
      <c r="N6040" s="43"/>
      <c r="O6040" s="40"/>
      <c r="P6040" s="43"/>
      <c r="Q6040" s="43"/>
      <c r="R6040" s="10"/>
      <c r="S6040" s="10"/>
      <c r="T6040" s="10"/>
    </row>
    <row r="6041" spans="7:20" ht="33" customHeight="1" x14ac:dyDescent="0.5">
      <c r="G6041" s="90"/>
      <c r="H6041" s="10"/>
      <c r="I6041" s="79"/>
      <c r="J6041" s="43"/>
      <c r="K6041" s="10"/>
      <c r="L6041" s="102"/>
      <c r="M6041" s="40"/>
      <c r="N6041" s="43"/>
      <c r="O6041" s="40"/>
      <c r="P6041" s="43"/>
      <c r="Q6041" s="43"/>
      <c r="R6041" s="10"/>
      <c r="S6041" s="10"/>
      <c r="T6041" s="10"/>
    </row>
    <row r="6042" spans="7:20" ht="33" customHeight="1" x14ac:dyDescent="0.5">
      <c r="G6042" s="90"/>
      <c r="H6042" s="10"/>
      <c r="I6042" s="79"/>
      <c r="J6042" s="43"/>
      <c r="K6042" s="10"/>
      <c r="L6042" s="102"/>
      <c r="M6042" s="40"/>
      <c r="N6042" s="43"/>
      <c r="O6042" s="40"/>
      <c r="P6042" s="43"/>
      <c r="Q6042" s="43"/>
      <c r="R6042" s="10"/>
      <c r="S6042" s="10"/>
      <c r="T6042" s="10"/>
    </row>
    <row r="6043" spans="7:20" ht="33" customHeight="1" x14ac:dyDescent="0.5">
      <c r="G6043" s="90"/>
      <c r="H6043" s="10"/>
      <c r="I6043" s="79"/>
      <c r="J6043" s="43"/>
      <c r="K6043" s="10"/>
      <c r="L6043" s="102"/>
      <c r="M6043" s="40"/>
      <c r="N6043" s="43"/>
      <c r="O6043" s="40"/>
      <c r="P6043" s="43"/>
      <c r="Q6043" s="43"/>
      <c r="R6043" s="10"/>
      <c r="S6043" s="10"/>
      <c r="T6043" s="10"/>
    </row>
    <row r="6044" spans="7:20" ht="33" customHeight="1" x14ac:dyDescent="0.5">
      <c r="G6044" s="90"/>
      <c r="H6044" s="10"/>
      <c r="I6044" s="79"/>
      <c r="J6044" s="43"/>
      <c r="K6044" s="10"/>
      <c r="L6044" s="102"/>
      <c r="M6044" s="40"/>
      <c r="N6044" s="43"/>
      <c r="O6044" s="40"/>
      <c r="P6044" s="43"/>
      <c r="Q6044" s="43"/>
      <c r="R6044" s="10"/>
      <c r="S6044" s="10"/>
      <c r="T6044" s="10"/>
    </row>
    <row r="6045" spans="7:20" ht="33" customHeight="1" x14ac:dyDescent="0.5">
      <c r="G6045" s="90"/>
      <c r="H6045" s="10"/>
      <c r="I6045" s="79"/>
      <c r="J6045" s="43"/>
      <c r="K6045" s="10"/>
      <c r="L6045" s="102"/>
      <c r="M6045" s="40"/>
      <c r="N6045" s="43"/>
      <c r="O6045" s="40"/>
      <c r="P6045" s="43"/>
      <c r="Q6045" s="43"/>
      <c r="R6045" s="10"/>
      <c r="S6045" s="10"/>
      <c r="T6045" s="10"/>
    </row>
    <row r="6046" spans="7:20" ht="33" customHeight="1" x14ac:dyDescent="0.5">
      <c r="G6046" s="90"/>
      <c r="H6046" s="10"/>
      <c r="I6046" s="79"/>
      <c r="J6046" s="43"/>
      <c r="K6046" s="10"/>
      <c r="L6046" s="102"/>
      <c r="M6046" s="40"/>
      <c r="N6046" s="43"/>
      <c r="O6046" s="40"/>
      <c r="P6046" s="43"/>
      <c r="Q6046" s="43"/>
      <c r="R6046" s="10"/>
      <c r="S6046" s="10"/>
      <c r="T6046" s="10"/>
    </row>
    <row r="6047" spans="7:20" ht="33" customHeight="1" x14ac:dyDescent="0.5">
      <c r="G6047" s="90"/>
      <c r="H6047" s="10"/>
      <c r="I6047" s="79"/>
      <c r="J6047" s="43"/>
      <c r="K6047" s="10"/>
      <c r="L6047" s="102"/>
      <c r="M6047" s="40"/>
      <c r="N6047" s="43"/>
      <c r="O6047" s="40"/>
      <c r="P6047" s="43"/>
      <c r="Q6047" s="43"/>
      <c r="R6047" s="10"/>
      <c r="S6047" s="10"/>
      <c r="T6047" s="10"/>
    </row>
    <row r="6048" spans="7:20" ht="33" customHeight="1" x14ac:dyDescent="0.5">
      <c r="G6048" s="90"/>
      <c r="H6048" s="10"/>
      <c r="I6048" s="79"/>
      <c r="J6048" s="43"/>
      <c r="K6048" s="10"/>
      <c r="L6048" s="102"/>
      <c r="M6048" s="40"/>
      <c r="N6048" s="43"/>
      <c r="O6048" s="40"/>
      <c r="P6048" s="43"/>
      <c r="Q6048" s="43"/>
      <c r="R6048" s="10"/>
      <c r="S6048" s="10"/>
      <c r="T6048" s="10"/>
    </row>
    <row r="6049" spans="7:20" ht="33" customHeight="1" x14ac:dyDescent="0.5">
      <c r="G6049" s="90"/>
      <c r="H6049" s="10"/>
      <c r="I6049" s="79"/>
      <c r="J6049" s="43"/>
      <c r="K6049" s="10"/>
      <c r="L6049" s="102"/>
      <c r="M6049" s="40"/>
      <c r="N6049" s="43"/>
      <c r="O6049" s="40"/>
      <c r="P6049" s="43"/>
      <c r="Q6049" s="43"/>
      <c r="R6049" s="10"/>
      <c r="S6049" s="10"/>
      <c r="T6049" s="10"/>
    </row>
    <row r="6050" spans="7:20" ht="33" customHeight="1" x14ac:dyDescent="0.5">
      <c r="G6050" s="90"/>
      <c r="H6050" s="10"/>
      <c r="I6050" s="79"/>
      <c r="J6050" s="43"/>
      <c r="K6050" s="10"/>
      <c r="L6050" s="102"/>
      <c r="M6050" s="40"/>
      <c r="N6050" s="43"/>
      <c r="O6050" s="40"/>
      <c r="P6050" s="43"/>
      <c r="Q6050" s="43"/>
      <c r="R6050" s="10"/>
      <c r="S6050" s="10"/>
      <c r="T6050" s="10"/>
    </row>
    <row r="6051" spans="7:20" ht="33" customHeight="1" x14ac:dyDescent="0.5">
      <c r="G6051" s="90"/>
      <c r="H6051" s="10"/>
      <c r="I6051" s="79"/>
      <c r="J6051" s="43"/>
      <c r="K6051" s="10"/>
      <c r="L6051" s="102"/>
      <c r="M6051" s="40"/>
      <c r="N6051" s="43"/>
      <c r="O6051" s="40"/>
      <c r="P6051" s="43"/>
      <c r="Q6051" s="43"/>
      <c r="R6051" s="10"/>
      <c r="S6051" s="10"/>
      <c r="T6051" s="10"/>
    </row>
    <row r="6052" spans="7:20" ht="33" customHeight="1" x14ac:dyDescent="0.5">
      <c r="G6052" s="90"/>
      <c r="H6052" s="10"/>
      <c r="I6052" s="79"/>
      <c r="J6052" s="43"/>
      <c r="K6052" s="10"/>
      <c r="L6052" s="102"/>
      <c r="M6052" s="40"/>
      <c r="N6052" s="43"/>
      <c r="O6052" s="40"/>
      <c r="P6052" s="43"/>
      <c r="Q6052" s="43"/>
      <c r="R6052" s="10"/>
      <c r="S6052" s="10"/>
      <c r="T6052" s="10"/>
    </row>
    <row r="6053" spans="7:20" ht="33" customHeight="1" x14ac:dyDescent="0.5">
      <c r="G6053" s="90"/>
      <c r="H6053" s="10"/>
      <c r="I6053" s="79"/>
      <c r="J6053" s="43"/>
      <c r="K6053" s="10"/>
      <c r="L6053" s="102"/>
      <c r="M6053" s="40"/>
      <c r="N6053" s="43"/>
      <c r="O6053" s="40"/>
      <c r="P6053" s="43"/>
      <c r="Q6053" s="43"/>
      <c r="R6053" s="10"/>
      <c r="S6053" s="10"/>
      <c r="T6053" s="10"/>
    </row>
    <row r="6054" spans="7:20" ht="33" customHeight="1" x14ac:dyDescent="0.5">
      <c r="G6054" s="90"/>
      <c r="H6054" s="10"/>
      <c r="I6054" s="79"/>
      <c r="J6054" s="43"/>
      <c r="K6054" s="10"/>
      <c r="L6054" s="102"/>
      <c r="M6054" s="40"/>
      <c r="N6054" s="43"/>
      <c r="O6054" s="40"/>
      <c r="P6054" s="43"/>
      <c r="Q6054" s="43"/>
      <c r="R6054" s="10"/>
      <c r="S6054" s="10"/>
      <c r="T6054" s="10"/>
    </row>
    <row r="6055" spans="7:20" ht="33" customHeight="1" x14ac:dyDescent="0.5">
      <c r="G6055" s="90"/>
      <c r="H6055" s="10"/>
      <c r="I6055" s="79"/>
      <c r="J6055" s="43"/>
      <c r="K6055" s="10"/>
      <c r="L6055" s="102"/>
      <c r="M6055" s="40"/>
      <c r="N6055" s="43"/>
      <c r="O6055" s="40"/>
      <c r="P6055" s="43"/>
      <c r="Q6055" s="43"/>
      <c r="R6055" s="10"/>
      <c r="S6055" s="10"/>
      <c r="T6055" s="10"/>
    </row>
    <row r="6056" spans="7:20" ht="33" customHeight="1" x14ac:dyDescent="0.5">
      <c r="G6056" s="90"/>
      <c r="H6056" s="10"/>
      <c r="I6056" s="79"/>
      <c r="J6056" s="43"/>
      <c r="K6056" s="10"/>
      <c r="L6056" s="102"/>
      <c r="M6056" s="40"/>
      <c r="N6056" s="43"/>
      <c r="O6056" s="40"/>
      <c r="P6056" s="43"/>
      <c r="Q6056" s="43"/>
      <c r="R6056" s="10"/>
      <c r="S6056" s="10"/>
      <c r="T6056" s="10"/>
    </row>
    <row r="6057" spans="7:20" ht="33" customHeight="1" x14ac:dyDescent="0.5">
      <c r="G6057" s="90"/>
      <c r="H6057" s="10"/>
      <c r="I6057" s="79"/>
      <c r="J6057" s="43"/>
      <c r="K6057" s="10"/>
      <c r="L6057" s="102"/>
      <c r="M6057" s="40"/>
      <c r="N6057" s="43"/>
      <c r="O6057" s="40"/>
      <c r="P6057" s="43"/>
      <c r="Q6057" s="43"/>
      <c r="R6057" s="10"/>
      <c r="S6057" s="10"/>
      <c r="T6057" s="10"/>
    </row>
    <row r="6058" spans="7:20" ht="33" customHeight="1" x14ac:dyDescent="0.5">
      <c r="G6058" s="90"/>
      <c r="H6058" s="10"/>
      <c r="I6058" s="79"/>
      <c r="J6058" s="43"/>
      <c r="K6058" s="10"/>
      <c r="L6058" s="102"/>
      <c r="M6058" s="40"/>
      <c r="N6058" s="43"/>
      <c r="O6058" s="40"/>
      <c r="P6058" s="43"/>
      <c r="Q6058" s="43"/>
      <c r="R6058" s="10"/>
      <c r="S6058" s="10"/>
      <c r="T6058" s="10"/>
    </row>
    <row r="6059" spans="7:20" ht="33" customHeight="1" x14ac:dyDescent="0.5">
      <c r="G6059" s="90"/>
      <c r="H6059" s="10"/>
      <c r="I6059" s="79"/>
      <c r="J6059" s="43"/>
      <c r="K6059" s="10"/>
      <c r="L6059" s="102"/>
      <c r="M6059" s="40"/>
      <c r="N6059" s="43"/>
      <c r="O6059" s="40"/>
      <c r="P6059" s="43"/>
      <c r="Q6059" s="43"/>
      <c r="R6059" s="10"/>
      <c r="S6059" s="10"/>
      <c r="T6059" s="10"/>
    </row>
    <row r="6060" spans="7:20" ht="33" customHeight="1" x14ac:dyDescent="0.5">
      <c r="G6060" s="90"/>
      <c r="H6060" s="10"/>
      <c r="I6060" s="79"/>
      <c r="J6060" s="43"/>
      <c r="K6060" s="10"/>
      <c r="L6060" s="102"/>
      <c r="M6060" s="40"/>
      <c r="N6060" s="43"/>
      <c r="O6060" s="40"/>
      <c r="P6060" s="43"/>
      <c r="Q6060" s="43"/>
      <c r="R6060" s="10"/>
      <c r="S6060" s="10"/>
      <c r="T6060" s="10"/>
    </row>
    <row r="6061" spans="7:20" ht="33" customHeight="1" x14ac:dyDescent="0.5">
      <c r="G6061" s="90"/>
      <c r="H6061" s="10"/>
      <c r="I6061" s="79"/>
      <c r="J6061" s="43"/>
      <c r="K6061" s="10"/>
      <c r="L6061" s="102"/>
      <c r="M6061" s="40"/>
      <c r="N6061" s="43"/>
      <c r="O6061" s="40"/>
      <c r="P6061" s="43"/>
      <c r="Q6061" s="43"/>
      <c r="R6061" s="10"/>
      <c r="S6061" s="10"/>
      <c r="T6061" s="10"/>
    </row>
    <row r="6062" spans="7:20" ht="33" customHeight="1" x14ac:dyDescent="0.5">
      <c r="G6062" s="90"/>
      <c r="H6062" s="10"/>
      <c r="I6062" s="79"/>
      <c r="J6062" s="43"/>
      <c r="K6062" s="10"/>
      <c r="L6062" s="102"/>
      <c r="M6062" s="40"/>
      <c r="N6062" s="43"/>
      <c r="O6062" s="40"/>
      <c r="P6062" s="43"/>
      <c r="Q6062" s="43"/>
      <c r="R6062" s="10"/>
      <c r="S6062" s="10"/>
      <c r="T6062" s="10"/>
    </row>
    <row r="6063" spans="7:20" ht="33" customHeight="1" x14ac:dyDescent="0.5">
      <c r="G6063" s="90"/>
      <c r="H6063" s="10"/>
      <c r="I6063" s="79"/>
      <c r="J6063" s="43"/>
      <c r="K6063" s="10"/>
      <c r="L6063" s="102"/>
      <c r="M6063" s="40"/>
      <c r="N6063" s="43"/>
      <c r="O6063" s="40"/>
      <c r="P6063" s="43"/>
      <c r="Q6063" s="43"/>
      <c r="R6063" s="10"/>
      <c r="S6063" s="10"/>
      <c r="T6063" s="10"/>
    </row>
    <row r="6064" spans="7:20" ht="33" customHeight="1" x14ac:dyDescent="0.5">
      <c r="G6064" s="90"/>
      <c r="H6064" s="10"/>
      <c r="I6064" s="79"/>
      <c r="J6064" s="43"/>
      <c r="K6064" s="10"/>
      <c r="L6064" s="102"/>
      <c r="M6064" s="40"/>
      <c r="N6064" s="43"/>
      <c r="O6064" s="40"/>
      <c r="P6064" s="43"/>
      <c r="Q6064" s="43"/>
      <c r="R6064" s="10"/>
      <c r="S6064" s="10"/>
      <c r="T6064" s="10"/>
    </row>
    <row r="6065" spans="7:20" ht="33" customHeight="1" x14ac:dyDescent="0.5">
      <c r="G6065" s="90"/>
      <c r="H6065" s="10"/>
      <c r="I6065" s="79"/>
      <c r="J6065" s="43"/>
      <c r="K6065" s="10"/>
      <c r="L6065" s="102"/>
      <c r="M6065" s="40"/>
      <c r="N6065" s="43"/>
      <c r="O6065" s="40"/>
      <c r="P6065" s="43"/>
      <c r="Q6065" s="43"/>
      <c r="R6065" s="10"/>
      <c r="S6065" s="10"/>
      <c r="T6065" s="10"/>
    </row>
    <row r="6066" spans="7:20" ht="33" customHeight="1" x14ac:dyDescent="0.5">
      <c r="G6066" s="90"/>
      <c r="H6066" s="10"/>
      <c r="I6066" s="79"/>
      <c r="J6066" s="43"/>
      <c r="K6066" s="10"/>
      <c r="L6066" s="102"/>
      <c r="M6066" s="40"/>
      <c r="N6066" s="43"/>
      <c r="O6066" s="40"/>
      <c r="P6066" s="43"/>
      <c r="Q6066" s="43"/>
      <c r="R6066" s="10"/>
      <c r="S6066" s="10"/>
      <c r="T6066" s="10"/>
    </row>
    <row r="6067" spans="7:20" ht="33" customHeight="1" x14ac:dyDescent="0.5">
      <c r="G6067" s="90"/>
      <c r="H6067" s="10"/>
      <c r="I6067" s="79"/>
      <c r="J6067" s="43"/>
      <c r="K6067" s="10"/>
      <c r="L6067" s="102"/>
      <c r="M6067" s="40"/>
      <c r="N6067" s="43"/>
      <c r="O6067" s="40"/>
      <c r="P6067" s="43"/>
      <c r="Q6067" s="43"/>
      <c r="R6067" s="10"/>
      <c r="S6067" s="10"/>
      <c r="T6067" s="10"/>
    </row>
    <row r="6068" spans="7:20" ht="33" customHeight="1" x14ac:dyDescent="0.5">
      <c r="G6068" s="90"/>
      <c r="H6068" s="10"/>
      <c r="I6068" s="79"/>
      <c r="J6068" s="43"/>
      <c r="K6068" s="10"/>
      <c r="L6068" s="102"/>
      <c r="M6068" s="40"/>
      <c r="N6068" s="43"/>
      <c r="O6068" s="40"/>
      <c r="P6068" s="43"/>
      <c r="Q6068" s="43"/>
      <c r="R6068" s="10"/>
      <c r="S6068" s="10"/>
      <c r="T6068" s="10"/>
    </row>
    <row r="6069" spans="7:20" ht="33" customHeight="1" x14ac:dyDescent="0.5">
      <c r="G6069" s="90"/>
      <c r="H6069" s="10"/>
      <c r="I6069" s="79"/>
      <c r="J6069" s="43"/>
      <c r="K6069" s="10"/>
      <c r="L6069" s="102"/>
      <c r="M6069" s="40"/>
      <c r="N6069" s="43"/>
      <c r="O6069" s="40"/>
      <c r="P6069" s="43"/>
      <c r="Q6069" s="43"/>
      <c r="R6069" s="10"/>
      <c r="S6069" s="10"/>
      <c r="T6069" s="10"/>
    </row>
    <row r="6070" spans="7:20" ht="33" customHeight="1" x14ac:dyDescent="0.5">
      <c r="G6070" s="90"/>
      <c r="H6070" s="10"/>
      <c r="I6070" s="79"/>
      <c r="J6070" s="43"/>
      <c r="K6070" s="10"/>
      <c r="L6070" s="102"/>
      <c r="M6070" s="40"/>
      <c r="N6070" s="43"/>
      <c r="O6070" s="40"/>
      <c r="P6070" s="43"/>
      <c r="Q6070" s="43"/>
      <c r="R6070" s="10"/>
      <c r="S6070" s="10"/>
      <c r="T6070" s="10"/>
    </row>
    <row r="6071" spans="7:20" ht="33" customHeight="1" x14ac:dyDescent="0.5">
      <c r="G6071" s="90"/>
      <c r="H6071" s="10"/>
      <c r="I6071" s="79"/>
      <c r="J6071" s="43"/>
      <c r="K6071" s="10"/>
      <c r="L6071" s="102"/>
      <c r="M6071" s="40"/>
      <c r="N6071" s="43"/>
      <c r="O6071" s="40"/>
      <c r="P6071" s="43"/>
      <c r="Q6071" s="43"/>
      <c r="R6071" s="10"/>
      <c r="S6071" s="10"/>
      <c r="T6071" s="10"/>
    </row>
    <row r="6072" spans="7:20" ht="33" customHeight="1" x14ac:dyDescent="0.5">
      <c r="G6072" s="90"/>
      <c r="H6072" s="10"/>
      <c r="I6072" s="79"/>
      <c r="J6072" s="43"/>
      <c r="K6072" s="10"/>
      <c r="L6072" s="102"/>
      <c r="M6072" s="40"/>
      <c r="N6072" s="43"/>
      <c r="O6072" s="40"/>
      <c r="P6072" s="43"/>
      <c r="Q6072" s="43"/>
      <c r="R6072" s="10"/>
      <c r="S6072" s="10"/>
      <c r="T6072" s="10"/>
    </row>
    <row r="6073" spans="7:20" ht="33" customHeight="1" x14ac:dyDescent="0.5">
      <c r="G6073" s="90"/>
      <c r="H6073" s="10"/>
      <c r="I6073" s="79"/>
      <c r="J6073" s="43"/>
      <c r="K6073" s="10"/>
      <c r="L6073" s="102"/>
      <c r="M6073" s="40"/>
      <c r="N6073" s="43"/>
      <c r="O6073" s="40"/>
      <c r="P6073" s="43"/>
      <c r="Q6073" s="43"/>
      <c r="R6073" s="10"/>
      <c r="S6073" s="10"/>
      <c r="T6073" s="10"/>
    </row>
    <row r="6074" spans="7:20" ht="33" customHeight="1" x14ac:dyDescent="0.5">
      <c r="G6074" s="90"/>
      <c r="H6074" s="10"/>
      <c r="I6074" s="79"/>
      <c r="J6074" s="43"/>
      <c r="K6074" s="10"/>
      <c r="L6074" s="102"/>
      <c r="M6074" s="40"/>
      <c r="N6074" s="43"/>
      <c r="O6074" s="40"/>
      <c r="P6074" s="43"/>
      <c r="Q6074" s="43"/>
      <c r="R6074" s="10"/>
      <c r="S6074" s="10"/>
      <c r="T6074" s="10"/>
    </row>
    <row r="6075" spans="7:20" ht="33" customHeight="1" x14ac:dyDescent="0.5">
      <c r="G6075" s="90"/>
      <c r="H6075" s="10"/>
      <c r="I6075" s="79"/>
      <c r="J6075" s="43"/>
      <c r="K6075" s="10"/>
      <c r="L6075" s="102"/>
      <c r="M6075" s="40"/>
      <c r="N6075" s="43"/>
      <c r="O6075" s="40"/>
      <c r="P6075" s="43"/>
      <c r="Q6075" s="43"/>
      <c r="R6075" s="10"/>
      <c r="S6075" s="10"/>
      <c r="T6075" s="10"/>
    </row>
    <row r="6076" spans="7:20" ht="33" customHeight="1" x14ac:dyDescent="0.5">
      <c r="G6076" s="90"/>
      <c r="H6076" s="10"/>
      <c r="I6076" s="79"/>
      <c r="J6076" s="43"/>
      <c r="K6076" s="10"/>
      <c r="L6076" s="102"/>
      <c r="M6076" s="40"/>
      <c r="N6076" s="43"/>
      <c r="O6076" s="40"/>
      <c r="P6076" s="43"/>
      <c r="Q6076" s="43"/>
      <c r="R6076" s="10"/>
      <c r="S6076" s="10"/>
      <c r="T6076" s="10"/>
    </row>
    <row r="6077" spans="7:20" ht="33" customHeight="1" x14ac:dyDescent="0.5">
      <c r="G6077" s="90"/>
      <c r="H6077" s="10"/>
      <c r="I6077" s="79"/>
      <c r="J6077" s="43"/>
      <c r="K6077" s="10"/>
      <c r="L6077" s="102"/>
      <c r="M6077" s="40"/>
      <c r="N6077" s="43"/>
      <c r="O6077" s="40"/>
      <c r="P6077" s="43"/>
      <c r="Q6077" s="43"/>
      <c r="R6077" s="10"/>
      <c r="S6077" s="10"/>
      <c r="T6077" s="10"/>
    </row>
    <row r="6078" spans="7:20" ht="33" customHeight="1" x14ac:dyDescent="0.5">
      <c r="G6078" s="90"/>
      <c r="H6078" s="10"/>
      <c r="I6078" s="79"/>
      <c r="J6078" s="43"/>
      <c r="K6078" s="10"/>
      <c r="L6078" s="102"/>
      <c r="M6078" s="40"/>
      <c r="N6078" s="43"/>
      <c r="O6078" s="40"/>
      <c r="P6078" s="43"/>
      <c r="Q6078" s="43"/>
      <c r="R6078" s="10"/>
      <c r="S6078" s="10"/>
      <c r="T6078" s="10"/>
    </row>
    <row r="6079" spans="7:20" ht="33" customHeight="1" x14ac:dyDescent="0.5">
      <c r="G6079" s="90"/>
      <c r="H6079" s="10"/>
      <c r="I6079" s="79"/>
      <c r="J6079" s="43"/>
      <c r="K6079" s="10"/>
      <c r="L6079" s="102"/>
      <c r="M6079" s="40"/>
      <c r="N6079" s="43"/>
      <c r="O6079" s="40"/>
      <c r="P6079" s="43"/>
      <c r="Q6079" s="43"/>
      <c r="R6079" s="10"/>
      <c r="S6079" s="10"/>
      <c r="T6079" s="10"/>
    </row>
    <row r="6080" spans="7:20" ht="33" customHeight="1" x14ac:dyDescent="0.5">
      <c r="G6080" s="90"/>
      <c r="H6080" s="10"/>
      <c r="I6080" s="79"/>
      <c r="J6080" s="43"/>
      <c r="K6080" s="10"/>
      <c r="L6080" s="102"/>
      <c r="M6080" s="40"/>
      <c r="N6080" s="43"/>
      <c r="O6080" s="40"/>
      <c r="P6080" s="43"/>
      <c r="Q6080" s="43"/>
      <c r="R6080" s="10"/>
      <c r="S6080" s="10"/>
      <c r="T6080" s="10"/>
    </row>
    <row r="6081" spans="7:20" ht="33" customHeight="1" x14ac:dyDescent="0.5">
      <c r="G6081" s="90"/>
      <c r="H6081" s="10"/>
      <c r="I6081" s="79"/>
      <c r="J6081" s="43"/>
      <c r="K6081" s="10"/>
      <c r="L6081" s="102"/>
      <c r="M6081" s="40"/>
      <c r="N6081" s="43"/>
      <c r="O6081" s="40"/>
      <c r="P6081" s="43"/>
      <c r="Q6081" s="43"/>
      <c r="R6081" s="10"/>
      <c r="S6081" s="10"/>
      <c r="T6081" s="10"/>
    </row>
    <row r="6082" spans="7:20" ht="33" customHeight="1" x14ac:dyDescent="0.5">
      <c r="G6082" s="90"/>
      <c r="H6082" s="10"/>
      <c r="I6082" s="79"/>
      <c r="J6082" s="43"/>
      <c r="K6082" s="10"/>
      <c r="L6082" s="102"/>
      <c r="M6082" s="40"/>
      <c r="N6082" s="43"/>
      <c r="O6082" s="40"/>
      <c r="P6082" s="43"/>
      <c r="Q6082" s="43"/>
      <c r="R6082" s="10"/>
      <c r="S6082" s="10"/>
      <c r="T6082" s="10"/>
    </row>
    <row r="6083" spans="7:20" ht="33" customHeight="1" x14ac:dyDescent="0.5">
      <c r="G6083" s="90"/>
      <c r="H6083" s="10"/>
      <c r="I6083" s="79"/>
      <c r="J6083" s="43"/>
      <c r="K6083" s="10"/>
      <c r="L6083" s="102"/>
      <c r="M6083" s="40"/>
      <c r="N6083" s="43"/>
      <c r="O6083" s="40"/>
      <c r="P6083" s="43"/>
      <c r="Q6083" s="43"/>
      <c r="R6083" s="10"/>
      <c r="S6083" s="10"/>
      <c r="T6083" s="10"/>
    </row>
    <row r="6084" spans="7:20" ht="33" customHeight="1" x14ac:dyDescent="0.5">
      <c r="G6084" s="90"/>
      <c r="H6084" s="10"/>
      <c r="I6084" s="79"/>
      <c r="J6084" s="43"/>
      <c r="K6084" s="10"/>
      <c r="L6084" s="102"/>
      <c r="M6084" s="40"/>
      <c r="N6084" s="43"/>
      <c r="O6084" s="40"/>
      <c r="P6084" s="43"/>
      <c r="Q6084" s="43"/>
      <c r="R6084" s="10"/>
      <c r="S6084" s="10"/>
      <c r="T6084" s="10"/>
    </row>
    <row r="6085" spans="7:20" ht="33" customHeight="1" x14ac:dyDescent="0.5">
      <c r="G6085" s="90"/>
      <c r="H6085" s="10"/>
      <c r="I6085" s="79"/>
      <c r="J6085" s="43"/>
      <c r="K6085" s="10"/>
      <c r="L6085" s="102"/>
      <c r="M6085" s="40"/>
      <c r="N6085" s="43"/>
      <c r="O6085" s="40"/>
      <c r="P6085" s="43"/>
      <c r="Q6085" s="43"/>
      <c r="R6085" s="10"/>
      <c r="S6085" s="10"/>
      <c r="T6085" s="10"/>
    </row>
    <row r="6086" spans="7:20" ht="33" customHeight="1" x14ac:dyDescent="0.5">
      <c r="G6086" s="90"/>
      <c r="H6086" s="10"/>
      <c r="I6086" s="79"/>
      <c r="J6086" s="43"/>
      <c r="K6086" s="10"/>
      <c r="L6086" s="102"/>
      <c r="M6086" s="40"/>
      <c r="N6086" s="43"/>
      <c r="O6086" s="40"/>
      <c r="P6086" s="43"/>
      <c r="Q6086" s="43"/>
      <c r="R6086" s="10"/>
      <c r="S6086" s="10"/>
      <c r="T6086" s="10"/>
    </row>
    <row r="6087" spans="7:20" ht="33" customHeight="1" x14ac:dyDescent="0.5">
      <c r="G6087" s="90"/>
      <c r="H6087" s="10"/>
      <c r="I6087" s="79"/>
      <c r="J6087" s="43"/>
      <c r="K6087" s="10"/>
      <c r="L6087" s="102"/>
      <c r="M6087" s="40"/>
      <c r="N6087" s="43"/>
      <c r="O6087" s="40"/>
      <c r="P6087" s="43"/>
      <c r="Q6087" s="43"/>
      <c r="R6087" s="10"/>
      <c r="S6087" s="10"/>
      <c r="T6087" s="10"/>
    </row>
    <row r="6088" spans="7:20" ht="33" customHeight="1" x14ac:dyDescent="0.5">
      <c r="G6088" s="90"/>
      <c r="H6088" s="10"/>
      <c r="I6088" s="79"/>
      <c r="J6088" s="43"/>
      <c r="K6088" s="10"/>
      <c r="L6088" s="102"/>
      <c r="M6088" s="40"/>
      <c r="N6088" s="43"/>
      <c r="O6088" s="40"/>
      <c r="P6088" s="43"/>
      <c r="Q6088" s="43"/>
      <c r="R6088" s="10"/>
      <c r="S6088" s="10"/>
      <c r="T6088" s="10"/>
    </row>
    <row r="6089" spans="7:20" ht="33" customHeight="1" x14ac:dyDescent="0.5">
      <c r="G6089" s="90"/>
      <c r="H6089" s="10"/>
      <c r="I6089" s="79"/>
      <c r="J6089" s="43"/>
      <c r="K6089" s="10"/>
      <c r="L6089" s="102"/>
      <c r="M6089" s="40"/>
      <c r="N6089" s="43"/>
      <c r="O6089" s="40"/>
      <c r="P6089" s="43"/>
      <c r="Q6089" s="43"/>
      <c r="R6089" s="10"/>
      <c r="S6089" s="10"/>
      <c r="T6089" s="10"/>
    </row>
    <row r="6090" spans="7:20" ht="33" customHeight="1" x14ac:dyDescent="0.5">
      <c r="G6090" s="90"/>
      <c r="H6090" s="10"/>
      <c r="I6090" s="79"/>
      <c r="J6090" s="43"/>
      <c r="K6090" s="10"/>
      <c r="L6090" s="102"/>
      <c r="M6090" s="40"/>
      <c r="N6090" s="43"/>
      <c r="O6090" s="40"/>
      <c r="P6090" s="43"/>
      <c r="Q6090" s="43"/>
      <c r="R6090" s="10"/>
      <c r="S6090" s="10"/>
      <c r="T6090" s="10"/>
    </row>
    <row r="6091" spans="7:20" ht="33" customHeight="1" x14ac:dyDescent="0.5">
      <c r="G6091" s="90"/>
      <c r="H6091" s="10"/>
      <c r="I6091" s="79"/>
      <c r="J6091" s="43"/>
      <c r="K6091" s="10"/>
      <c r="L6091" s="102"/>
      <c r="M6091" s="40"/>
      <c r="N6091" s="43"/>
      <c r="O6091" s="40"/>
      <c r="P6091" s="43"/>
      <c r="Q6091" s="43"/>
      <c r="R6091" s="10"/>
      <c r="S6091" s="10"/>
      <c r="T6091" s="10"/>
    </row>
    <row r="6092" spans="7:20" ht="33" customHeight="1" x14ac:dyDescent="0.5">
      <c r="G6092" s="90"/>
      <c r="H6092" s="10"/>
      <c r="I6092" s="79"/>
      <c r="J6092" s="43"/>
      <c r="K6092" s="10"/>
      <c r="L6092" s="102"/>
      <c r="M6092" s="40"/>
      <c r="N6092" s="43"/>
      <c r="O6092" s="40"/>
      <c r="P6092" s="43"/>
      <c r="Q6092" s="43"/>
      <c r="R6092" s="10"/>
      <c r="S6092" s="10"/>
      <c r="T6092" s="10"/>
    </row>
    <row r="6093" spans="7:20" ht="33" customHeight="1" x14ac:dyDescent="0.5">
      <c r="G6093" s="90"/>
      <c r="H6093" s="10"/>
      <c r="I6093" s="79"/>
      <c r="J6093" s="43"/>
      <c r="K6093" s="10"/>
      <c r="L6093" s="102"/>
      <c r="M6093" s="40"/>
      <c r="N6093" s="43"/>
      <c r="O6093" s="40"/>
      <c r="P6093" s="43"/>
      <c r="Q6093" s="43"/>
      <c r="R6093" s="10"/>
      <c r="S6093" s="10"/>
      <c r="T6093" s="10"/>
    </row>
    <row r="6094" spans="7:20" ht="33" customHeight="1" x14ac:dyDescent="0.5">
      <c r="G6094" s="90"/>
      <c r="H6094" s="10"/>
      <c r="I6094" s="79"/>
      <c r="J6094" s="43"/>
      <c r="K6094" s="10"/>
      <c r="L6094" s="102"/>
      <c r="M6094" s="40"/>
      <c r="N6094" s="43"/>
      <c r="O6094" s="40"/>
      <c r="P6094" s="43"/>
      <c r="Q6094" s="43"/>
      <c r="R6094" s="10"/>
      <c r="S6094" s="10"/>
      <c r="T6094" s="10"/>
    </row>
    <row r="6095" spans="7:20" ht="33" customHeight="1" x14ac:dyDescent="0.5">
      <c r="G6095" s="90"/>
      <c r="H6095" s="10"/>
      <c r="I6095" s="79"/>
      <c r="J6095" s="43"/>
      <c r="K6095" s="10"/>
      <c r="L6095" s="102"/>
      <c r="M6095" s="40"/>
      <c r="N6095" s="43"/>
      <c r="O6095" s="40"/>
      <c r="P6095" s="43"/>
      <c r="Q6095" s="43"/>
      <c r="R6095" s="10"/>
      <c r="S6095" s="10"/>
      <c r="T6095" s="10"/>
    </row>
    <row r="6096" spans="7:20" ht="33" customHeight="1" x14ac:dyDescent="0.5">
      <c r="G6096" s="90"/>
      <c r="H6096" s="10"/>
      <c r="I6096" s="79"/>
      <c r="J6096" s="43"/>
      <c r="K6096" s="10"/>
      <c r="L6096" s="102"/>
      <c r="M6096" s="40"/>
      <c r="N6096" s="43"/>
      <c r="O6096" s="40"/>
      <c r="P6096" s="43"/>
      <c r="Q6096" s="43"/>
      <c r="R6096" s="10"/>
      <c r="S6096" s="10"/>
      <c r="T6096" s="10"/>
    </row>
    <row r="6097" spans="7:20" ht="33" customHeight="1" x14ac:dyDescent="0.5">
      <c r="G6097" s="90"/>
      <c r="H6097" s="10"/>
      <c r="I6097" s="79"/>
      <c r="J6097" s="43"/>
      <c r="K6097" s="10"/>
      <c r="L6097" s="102"/>
      <c r="M6097" s="40"/>
      <c r="N6097" s="43"/>
      <c r="O6097" s="40"/>
      <c r="P6097" s="43"/>
      <c r="Q6097" s="43"/>
      <c r="R6097" s="10"/>
      <c r="S6097" s="10"/>
      <c r="T6097" s="10"/>
    </row>
    <row r="6098" spans="7:20" ht="33" customHeight="1" x14ac:dyDescent="0.5">
      <c r="G6098" s="90"/>
      <c r="H6098" s="10"/>
      <c r="I6098" s="79"/>
      <c r="J6098" s="43"/>
      <c r="K6098" s="10"/>
      <c r="L6098" s="102"/>
      <c r="M6098" s="40"/>
      <c r="N6098" s="43"/>
      <c r="O6098" s="40"/>
      <c r="P6098" s="43"/>
      <c r="Q6098" s="43"/>
      <c r="R6098" s="10"/>
      <c r="S6098" s="10"/>
      <c r="T6098" s="10"/>
    </row>
    <row r="6099" spans="7:20" ht="33" customHeight="1" x14ac:dyDescent="0.5">
      <c r="G6099" s="90"/>
      <c r="H6099" s="10"/>
      <c r="I6099" s="79"/>
      <c r="J6099" s="43"/>
      <c r="K6099" s="10"/>
      <c r="L6099" s="102"/>
      <c r="M6099" s="40"/>
      <c r="N6099" s="43"/>
      <c r="O6099" s="40"/>
      <c r="P6099" s="43"/>
      <c r="Q6099" s="43"/>
      <c r="R6099" s="10"/>
      <c r="S6099" s="10"/>
      <c r="T6099" s="10"/>
    </row>
    <row r="6100" spans="7:20" ht="33" customHeight="1" x14ac:dyDescent="0.5">
      <c r="G6100" s="90"/>
      <c r="H6100" s="10"/>
      <c r="I6100" s="79"/>
      <c r="J6100" s="43"/>
      <c r="K6100" s="10"/>
      <c r="L6100" s="102"/>
      <c r="M6100" s="40"/>
      <c r="N6100" s="43"/>
      <c r="O6100" s="40"/>
      <c r="P6100" s="43"/>
      <c r="Q6100" s="43"/>
      <c r="R6100" s="10"/>
      <c r="S6100" s="10"/>
      <c r="T6100" s="10"/>
    </row>
    <row r="6101" spans="7:20" ht="33" customHeight="1" x14ac:dyDescent="0.5">
      <c r="G6101" s="90"/>
      <c r="H6101" s="10"/>
      <c r="I6101" s="79"/>
      <c r="J6101" s="43"/>
      <c r="K6101" s="10"/>
      <c r="L6101" s="102"/>
      <c r="M6101" s="40"/>
      <c r="N6101" s="43"/>
      <c r="O6101" s="40"/>
      <c r="P6101" s="43"/>
      <c r="Q6101" s="43"/>
      <c r="R6101" s="10"/>
      <c r="S6101" s="10"/>
      <c r="T6101" s="10"/>
    </row>
    <row r="6102" spans="7:20" ht="33" customHeight="1" x14ac:dyDescent="0.5">
      <c r="G6102" s="90"/>
      <c r="H6102" s="10"/>
      <c r="I6102" s="79"/>
      <c r="J6102" s="43"/>
      <c r="K6102" s="10"/>
      <c r="L6102" s="102"/>
      <c r="M6102" s="40"/>
      <c r="N6102" s="43"/>
      <c r="O6102" s="40"/>
      <c r="P6102" s="43"/>
      <c r="Q6102" s="43"/>
      <c r="R6102" s="10"/>
      <c r="S6102" s="10"/>
      <c r="T6102" s="10"/>
    </row>
    <row r="6103" spans="7:20" ht="33" customHeight="1" x14ac:dyDescent="0.5">
      <c r="G6103" s="90"/>
      <c r="H6103" s="10"/>
      <c r="I6103" s="79"/>
      <c r="J6103" s="43"/>
      <c r="K6103" s="10"/>
      <c r="L6103" s="102"/>
      <c r="M6103" s="40"/>
      <c r="N6103" s="43"/>
      <c r="O6103" s="40"/>
      <c r="P6103" s="43"/>
      <c r="Q6103" s="43"/>
      <c r="R6103" s="10"/>
      <c r="S6103" s="10"/>
      <c r="T6103" s="10"/>
    </row>
    <row r="6104" spans="7:20" ht="33" customHeight="1" x14ac:dyDescent="0.5">
      <c r="G6104" s="90"/>
      <c r="H6104" s="10"/>
      <c r="I6104" s="79"/>
      <c r="J6104" s="43"/>
      <c r="K6104" s="10"/>
      <c r="L6104" s="102"/>
      <c r="M6104" s="40"/>
      <c r="N6104" s="43"/>
      <c r="O6104" s="40"/>
      <c r="P6104" s="43"/>
      <c r="Q6104" s="43"/>
      <c r="R6104" s="10"/>
      <c r="S6104" s="10"/>
      <c r="T6104" s="10"/>
    </row>
    <row r="6105" spans="7:20" ht="33" customHeight="1" x14ac:dyDescent="0.5">
      <c r="G6105" s="90"/>
      <c r="H6105" s="10"/>
      <c r="I6105" s="79"/>
      <c r="J6105" s="43"/>
      <c r="K6105" s="10"/>
      <c r="L6105" s="102"/>
      <c r="M6105" s="40"/>
      <c r="N6105" s="43"/>
      <c r="O6105" s="40"/>
      <c r="P6105" s="43"/>
      <c r="Q6105" s="43"/>
      <c r="R6105" s="10"/>
      <c r="S6105" s="10"/>
      <c r="T6105" s="10"/>
    </row>
    <row r="6106" spans="7:20" ht="33" customHeight="1" x14ac:dyDescent="0.5">
      <c r="G6106" s="90"/>
      <c r="H6106" s="10"/>
      <c r="I6106" s="79"/>
      <c r="J6106" s="43"/>
      <c r="K6106" s="10"/>
      <c r="L6106" s="102"/>
      <c r="M6106" s="40"/>
      <c r="N6106" s="43"/>
      <c r="O6106" s="40"/>
      <c r="P6106" s="43"/>
      <c r="Q6106" s="43"/>
      <c r="R6106" s="10"/>
      <c r="S6106" s="10"/>
      <c r="T6106" s="10"/>
    </row>
    <row r="6107" spans="7:20" ht="33" customHeight="1" x14ac:dyDescent="0.5">
      <c r="G6107" s="90"/>
      <c r="H6107" s="10"/>
      <c r="I6107" s="79"/>
      <c r="J6107" s="43"/>
      <c r="K6107" s="10"/>
      <c r="L6107" s="102"/>
      <c r="M6107" s="40"/>
      <c r="N6107" s="43"/>
      <c r="O6107" s="40"/>
      <c r="P6107" s="43"/>
      <c r="Q6107" s="43"/>
      <c r="R6107" s="10"/>
      <c r="S6107" s="10"/>
      <c r="T6107" s="10"/>
    </row>
    <row r="6108" spans="7:20" ht="33" customHeight="1" x14ac:dyDescent="0.5">
      <c r="G6108" s="90"/>
      <c r="H6108" s="10"/>
      <c r="I6108" s="79"/>
      <c r="J6108" s="43"/>
      <c r="K6108" s="10"/>
      <c r="L6108" s="102"/>
      <c r="M6108" s="40"/>
      <c r="N6108" s="43"/>
      <c r="O6108" s="40"/>
      <c r="P6108" s="43"/>
      <c r="Q6108" s="43"/>
      <c r="R6108" s="10"/>
      <c r="S6108" s="10"/>
      <c r="T6108" s="10"/>
    </row>
    <row r="6109" spans="7:20" ht="33" customHeight="1" x14ac:dyDescent="0.5">
      <c r="G6109" s="90"/>
      <c r="H6109" s="10"/>
      <c r="I6109" s="79"/>
      <c r="J6109" s="43"/>
      <c r="K6109" s="10"/>
      <c r="L6109" s="102"/>
      <c r="M6109" s="40"/>
      <c r="N6109" s="43"/>
      <c r="O6109" s="40"/>
      <c r="P6109" s="43"/>
      <c r="Q6109" s="43"/>
      <c r="R6109" s="10"/>
      <c r="S6109" s="10"/>
      <c r="T6109" s="10"/>
    </row>
    <row r="6110" spans="7:20" ht="33" customHeight="1" x14ac:dyDescent="0.5">
      <c r="G6110" s="90"/>
      <c r="H6110" s="10"/>
      <c r="I6110" s="79"/>
      <c r="J6110" s="43"/>
      <c r="K6110" s="10"/>
      <c r="L6110" s="102"/>
      <c r="M6110" s="40"/>
      <c r="N6110" s="43"/>
      <c r="O6110" s="40"/>
      <c r="P6110" s="43"/>
      <c r="Q6110" s="43"/>
      <c r="R6110" s="10"/>
      <c r="S6110" s="10"/>
      <c r="T6110" s="10"/>
    </row>
    <row r="6111" spans="7:20" ht="33" customHeight="1" x14ac:dyDescent="0.5">
      <c r="G6111" s="90"/>
      <c r="H6111" s="10"/>
      <c r="I6111" s="79"/>
      <c r="J6111" s="43"/>
      <c r="K6111" s="10"/>
      <c r="L6111" s="102"/>
      <c r="M6111" s="40"/>
      <c r="N6111" s="43"/>
      <c r="O6111" s="40"/>
      <c r="P6111" s="43"/>
      <c r="Q6111" s="43"/>
      <c r="R6111" s="10"/>
      <c r="S6111" s="10"/>
      <c r="T6111" s="10"/>
    </row>
    <row r="6112" spans="7:20" ht="33" customHeight="1" x14ac:dyDescent="0.5">
      <c r="G6112" s="90"/>
      <c r="H6112" s="10"/>
      <c r="I6112" s="79"/>
      <c r="J6112" s="43"/>
      <c r="K6112" s="10"/>
      <c r="L6112" s="102"/>
      <c r="M6112" s="40"/>
      <c r="N6112" s="43"/>
      <c r="O6112" s="40"/>
      <c r="P6112" s="43"/>
      <c r="Q6112" s="43"/>
      <c r="R6112" s="10"/>
      <c r="S6112" s="10"/>
      <c r="T6112" s="10"/>
    </row>
    <row r="6113" spans="7:20" ht="33" customHeight="1" x14ac:dyDescent="0.5">
      <c r="G6113" s="90"/>
      <c r="H6113" s="10"/>
      <c r="I6113" s="79"/>
      <c r="J6113" s="43"/>
      <c r="K6113" s="10"/>
      <c r="L6113" s="102"/>
      <c r="M6113" s="40"/>
      <c r="N6113" s="43"/>
      <c r="O6113" s="40"/>
      <c r="P6113" s="43"/>
      <c r="Q6113" s="43"/>
      <c r="R6113" s="10"/>
      <c r="S6113" s="10"/>
      <c r="T6113" s="10"/>
    </row>
    <row r="6114" spans="7:20" ht="33" customHeight="1" x14ac:dyDescent="0.5">
      <c r="G6114" s="90"/>
      <c r="H6114" s="10"/>
      <c r="I6114" s="79"/>
      <c r="J6114" s="43"/>
      <c r="K6114" s="10"/>
      <c r="L6114" s="102"/>
      <c r="M6114" s="40"/>
      <c r="N6114" s="43"/>
      <c r="O6114" s="40"/>
      <c r="P6114" s="43"/>
      <c r="Q6114" s="43"/>
      <c r="R6114" s="10"/>
      <c r="S6114" s="10"/>
      <c r="T6114" s="10"/>
    </row>
    <row r="6115" spans="7:20" ht="33" customHeight="1" x14ac:dyDescent="0.5">
      <c r="G6115" s="90"/>
      <c r="H6115" s="10"/>
      <c r="I6115" s="79"/>
      <c r="J6115" s="43"/>
      <c r="K6115" s="10"/>
      <c r="L6115" s="102"/>
      <c r="M6115" s="40"/>
      <c r="N6115" s="43"/>
      <c r="O6115" s="40"/>
      <c r="P6115" s="43"/>
      <c r="Q6115" s="43"/>
      <c r="R6115" s="10"/>
      <c r="S6115" s="10"/>
      <c r="T6115" s="10"/>
    </row>
    <row r="6116" spans="7:20" ht="33" customHeight="1" x14ac:dyDescent="0.5">
      <c r="G6116" s="90"/>
      <c r="H6116" s="10"/>
      <c r="I6116" s="79"/>
      <c r="J6116" s="43"/>
      <c r="K6116" s="10"/>
      <c r="L6116" s="102"/>
      <c r="M6116" s="40"/>
      <c r="N6116" s="43"/>
      <c r="O6116" s="40"/>
      <c r="P6116" s="43"/>
      <c r="Q6116" s="43"/>
      <c r="R6116" s="10"/>
      <c r="S6116" s="10"/>
      <c r="T6116" s="10"/>
    </row>
    <row r="6117" spans="7:20" ht="33" customHeight="1" x14ac:dyDescent="0.5">
      <c r="G6117" s="90"/>
      <c r="H6117" s="10"/>
      <c r="I6117" s="79"/>
      <c r="J6117" s="43"/>
      <c r="K6117" s="10"/>
      <c r="L6117" s="102"/>
      <c r="M6117" s="40"/>
      <c r="N6117" s="43"/>
      <c r="O6117" s="40"/>
      <c r="P6117" s="43"/>
      <c r="Q6117" s="43"/>
      <c r="R6117" s="10"/>
      <c r="S6117" s="10"/>
      <c r="T6117" s="10"/>
    </row>
    <row r="6118" spans="7:20" ht="33" customHeight="1" x14ac:dyDescent="0.5">
      <c r="G6118" s="90"/>
      <c r="H6118" s="10"/>
      <c r="I6118" s="79"/>
      <c r="J6118" s="43"/>
      <c r="K6118" s="10"/>
      <c r="L6118" s="102"/>
      <c r="M6118" s="40"/>
      <c r="N6118" s="43"/>
      <c r="O6118" s="40"/>
      <c r="P6118" s="43"/>
      <c r="Q6118" s="43"/>
      <c r="R6118" s="10"/>
      <c r="S6118" s="10"/>
      <c r="T6118" s="10"/>
    </row>
    <row r="6119" spans="7:20" ht="33" customHeight="1" x14ac:dyDescent="0.5">
      <c r="G6119" s="90"/>
      <c r="H6119" s="10"/>
      <c r="I6119" s="79"/>
      <c r="J6119" s="43"/>
      <c r="K6119" s="10"/>
      <c r="L6119" s="102"/>
      <c r="M6119" s="40"/>
      <c r="N6119" s="43"/>
      <c r="O6119" s="40"/>
      <c r="P6119" s="43"/>
      <c r="Q6119" s="43"/>
      <c r="R6119" s="10"/>
      <c r="S6119" s="10"/>
      <c r="T6119" s="10"/>
    </row>
    <row r="6120" spans="7:20" ht="33" customHeight="1" x14ac:dyDescent="0.5">
      <c r="G6120" s="90"/>
      <c r="H6120" s="10"/>
      <c r="I6120" s="79"/>
      <c r="J6120" s="43"/>
      <c r="K6120" s="10"/>
      <c r="L6120" s="102"/>
      <c r="M6120" s="40"/>
      <c r="N6120" s="43"/>
      <c r="O6120" s="40"/>
      <c r="P6120" s="43"/>
      <c r="Q6120" s="43"/>
      <c r="R6120" s="10"/>
      <c r="S6120" s="10"/>
      <c r="T6120" s="10"/>
    </row>
    <row r="6121" spans="7:20" ht="33" customHeight="1" x14ac:dyDescent="0.5">
      <c r="G6121" s="90"/>
      <c r="H6121" s="10"/>
      <c r="I6121" s="79"/>
      <c r="J6121" s="43"/>
      <c r="K6121" s="10"/>
      <c r="L6121" s="102"/>
      <c r="M6121" s="40"/>
      <c r="N6121" s="43"/>
      <c r="O6121" s="40"/>
      <c r="P6121" s="43"/>
      <c r="Q6121" s="43"/>
      <c r="R6121" s="10"/>
      <c r="S6121" s="10"/>
      <c r="T6121" s="10"/>
    </row>
    <row r="6122" spans="7:20" ht="33" customHeight="1" x14ac:dyDescent="0.5">
      <c r="G6122" s="90"/>
      <c r="H6122" s="10"/>
      <c r="I6122" s="79"/>
      <c r="J6122" s="43"/>
      <c r="K6122" s="10"/>
      <c r="L6122" s="102"/>
      <c r="M6122" s="40"/>
      <c r="N6122" s="43"/>
      <c r="O6122" s="40"/>
      <c r="P6122" s="43"/>
      <c r="Q6122" s="43"/>
      <c r="R6122" s="10"/>
      <c r="S6122" s="10"/>
      <c r="T6122" s="10"/>
    </row>
    <row r="6123" spans="7:20" ht="33" customHeight="1" x14ac:dyDescent="0.5">
      <c r="G6123" s="90"/>
      <c r="H6123" s="10"/>
      <c r="I6123" s="79"/>
      <c r="J6123" s="43"/>
      <c r="K6123" s="10"/>
      <c r="L6123" s="102"/>
      <c r="M6123" s="40"/>
      <c r="N6123" s="43"/>
      <c r="O6123" s="40"/>
      <c r="P6123" s="43"/>
      <c r="Q6123" s="43"/>
      <c r="R6123" s="10"/>
      <c r="S6123" s="10"/>
      <c r="T6123" s="10"/>
    </row>
    <row r="6124" spans="7:20" ht="33" customHeight="1" x14ac:dyDescent="0.5">
      <c r="G6124" s="90"/>
      <c r="H6124" s="10"/>
      <c r="I6124" s="79"/>
      <c r="J6124" s="43"/>
      <c r="K6124" s="10"/>
      <c r="L6124" s="102"/>
      <c r="M6124" s="40"/>
      <c r="N6124" s="43"/>
      <c r="O6124" s="40"/>
      <c r="P6124" s="43"/>
      <c r="Q6124" s="43"/>
      <c r="R6124" s="10"/>
      <c r="S6124" s="10"/>
      <c r="T6124" s="10"/>
    </row>
    <row r="6125" spans="7:20" ht="33" customHeight="1" x14ac:dyDescent="0.5">
      <c r="G6125" s="90"/>
      <c r="H6125" s="10"/>
      <c r="I6125" s="79"/>
      <c r="J6125" s="43"/>
      <c r="K6125" s="10"/>
      <c r="L6125" s="102"/>
      <c r="M6125" s="40"/>
      <c r="N6125" s="43"/>
      <c r="O6125" s="40"/>
      <c r="P6125" s="43"/>
      <c r="Q6125" s="43"/>
      <c r="R6125" s="10"/>
      <c r="S6125" s="10"/>
      <c r="T6125" s="10"/>
    </row>
    <row r="6126" spans="7:20" ht="33" customHeight="1" x14ac:dyDescent="0.5">
      <c r="G6126" s="90"/>
      <c r="H6126" s="10"/>
      <c r="I6126" s="79"/>
      <c r="J6126" s="43"/>
      <c r="K6126" s="10"/>
      <c r="L6126" s="102"/>
      <c r="M6126" s="40"/>
      <c r="N6126" s="43"/>
      <c r="O6126" s="40"/>
      <c r="P6126" s="43"/>
      <c r="Q6126" s="43"/>
      <c r="R6126" s="10"/>
      <c r="S6126" s="10"/>
      <c r="T6126" s="10"/>
    </row>
    <row r="6127" spans="7:20" ht="33" customHeight="1" x14ac:dyDescent="0.5">
      <c r="G6127" s="90"/>
      <c r="H6127" s="10"/>
      <c r="I6127" s="79"/>
      <c r="J6127" s="43"/>
      <c r="K6127" s="10"/>
      <c r="L6127" s="102"/>
      <c r="M6127" s="40"/>
      <c r="N6127" s="43"/>
      <c r="O6127" s="40"/>
      <c r="P6127" s="43"/>
      <c r="Q6127" s="43"/>
      <c r="R6127" s="10"/>
      <c r="S6127" s="10"/>
      <c r="T6127" s="10"/>
    </row>
    <row r="6128" spans="7:20" ht="33" customHeight="1" x14ac:dyDescent="0.5">
      <c r="G6128" s="90"/>
      <c r="H6128" s="10"/>
      <c r="I6128" s="79"/>
      <c r="J6128" s="43"/>
      <c r="K6128" s="10"/>
      <c r="L6128" s="102"/>
      <c r="M6128" s="40"/>
      <c r="N6128" s="43"/>
      <c r="O6128" s="40"/>
      <c r="P6128" s="43"/>
      <c r="Q6128" s="43"/>
      <c r="R6128" s="10"/>
      <c r="S6128" s="10"/>
      <c r="T6128" s="10"/>
    </row>
    <row r="6129" spans="7:20" ht="33" customHeight="1" x14ac:dyDescent="0.5">
      <c r="G6129" s="90"/>
      <c r="H6129" s="10"/>
      <c r="I6129" s="79"/>
      <c r="J6129" s="43"/>
      <c r="K6129" s="10"/>
      <c r="L6129" s="102"/>
      <c r="M6129" s="40"/>
      <c r="N6129" s="43"/>
      <c r="O6129" s="40"/>
      <c r="P6129" s="43"/>
      <c r="Q6129" s="43"/>
      <c r="R6129" s="10"/>
      <c r="S6129" s="10"/>
      <c r="T6129" s="10"/>
    </row>
    <row r="6130" spans="7:20" ht="33" customHeight="1" x14ac:dyDescent="0.5">
      <c r="G6130" s="90"/>
      <c r="H6130" s="10"/>
      <c r="I6130" s="79"/>
      <c r="J6130" s="43"/>
      <c r="K6130" s="10"/>
      <c r="L6130" s="102"/>
      <c r="M6130" s="40"/>
      <c r="N6130" s="43"/>
      <c r="O6130" s="40"/>
      <c r="P6130" s="43"/>
      <c r="Q6130" s="43"/>
      <c r="R6130" s="10"/>
      <c r="S6130" s="10"/>
      <c r="T6130" s="10"/>
    </row>
    <row r="6131" spans="7:20" ht="33" customHeight="1" x14ac:dyDescent="0.5">
      <c r="G6131" s="90"/>
      <c r="H6131" s="10"/>
      <c r="I6131" s="79"/>
      <c r="J6131" s="43"/>
      <c r="K6131" s="10"/>
      <c r="L6131" s="102"/>
      <c r="M6131" s="40"/>
      <c r="N6131" s="43"/>
      <c r="O6131" s="40"/>
      <c r="P6131" s="43"/>
      <c r="Q6131" s="43"/>
      <c r="R6131" s="10"/>
      <c r="S6131" s="10"/>
      <c r="T6131" s="10"/>
    </row>
    <row r="6132" spans="7:20" ht="33" customHeight="1" x14ac:dyDescent="0.5">
      <c r="G6132" s="90"/>
      <c r="H6132" s="10"/>
      <c r="I6132" s="79"/>
      <c r="J6132" s="43"/>
      <c r="K6132" s="10"/>
      <c r="L6132" s="102"/>
      <c r="M6132" s="40"/>
      <c r="N6132" s="43"/>
      <c r="O6132" s="40"/>
      <c r="P6132" s="43"/>
      <c r="Q6132" s="43"/>
      <c r="R6132" s="10"/>
      <c r="S6132" s="10"/>
      <c r="T6132" s="10"/>
    </row>
    <row r="6133" spans="7:20" ht="33" customHeight="1" x14ac:dyDescent="0.5">
      <c r="G6133" s="90"/>
      <c r="H6133" s="10"/>
      <c r="I6133" s="79"/>
      <c r="J6133" s="43"/>
      <c r="K6133" s="10"/>
      <c r="L6133" s="102"/>
      <c r="M6133" s="40"/>
      <c r="N6133" s="43"/>
      <c r="O6133" s="40"/>
      <c r="P6133" s="43"/>
      <c r="Q6133" s="43"/>
      <c r="R6133" s="10"/>
      <c r="S6133" s="10"/>
      <c r="T6133" s="10"/>
    </row>
    <row r="6134" spans="7:20" ht="33" customHeight="1" x14ac:dyDescent="0.5">
      <c r="G6134" s="90"/>
      <c r="H6134" s="10"/>
      <c r="I6134" s="79"/>
      <c r="J6134" s="43"/>
      <c r="K6134" s="10"/>
      <c r="L6134" s="102"/>
      <c r="M6134" s="40"/>
      <c r="N6134" s="43"/>
      <c r="O6134" s="40"/>
      <c r="P6134" s="43"/>
      <c r="Q6134" s="43"/>
      <c r="R6134" s="10"/>
      <c r="S6134" s="10"/>
      <c r="T6134" s="10"/>
    </row>
    <row r="6135" spans="7:20" ht="33" customHeight="1" x14ac:dyDescent="0.5">
      <c r="G6135" s="90"/>
      <c r="H6135" s="10"/>
      <c r="I6135" s="79"/>
      <c r="J6135" s="43"/>
      <c r="K6135" s="10"/>
      <c r="L6135" s="102"/>
      <c r="M6135" s="40"/>
      <c r="N6135" s="43"/>
      <c r="O6135" s="40"/>
      <c r="P6135" s="43"/>
      <c r="Q6135" s="43"/>
      <c r="R6135" s="10"/>
      <c r="S6135" s="10"/>
      <c r="T6135" s="10"/>
    </row>
    <row r="6136" spans="7:20" ht="33" customHeight="1" x14ac:dyDescent="0.5">
      <c r="G6136" s="90"/>
      <c r="H6136" s="10"/>
      <c r="I6136" s="79"/>
      <c r="J6136" s="43"/>
      <c r="K6136" s="10"/>
      <c r="L6136" s="102"/>
      <c r="M6136" s="40"/>
      <c r="N6136" s="43"/>
      <c r="O6136" s="40"/>
      <c r="P6136" s="43"/>
      <c r="Q6136" s="43"/>
      <c r="R6136" s="10"/>
      <c r="S6136" s="10"/>
      <c r="T6136" s="10"/>
    </row>
    <row r="6137" spans="7:20" ht="33" customHeight="1" x14ac:dyDescent="0.5">
      <c r="G6137" s="90"/>
      <c r="H6137" s="10"/>
      <c r="I6137" s="79"/>
      <c r="J6137" s="43"/>
      <c r="K6137" s="10"/>
      <c r="L6137" s="102"/>
      <c r="M6137" s="40"/>
      <c r="N6137" s="43"/>
      <c r="O6137" s="40"/>
      <c r="P6137" s="43"/>
      <c r="Q6137" s="43"/>
      <c r="R6137" s="10"/>
      <c r="S6137" s="10"/>
      <c r="T6137" s="10"/>
    </row>
    <row r="6138" spans="7:20" ht="33" customHeight="1" x14ac:dyDescent="0.5">
      <c r="G6138" s="90"/>
      <c r="H6138" s="10"/>
      <c r="I6138" s="79"/>
      <c r="J6138" s="43"/>
      <c r="K6138" s="10"/>
      <c r="L6138" s="102"/>
      <c r="M6138" s="40"/>
      <c r="N6138" s="43"/>
      <c r="O6138" s="40"/>
      <c r="P6138" s="43"/>
      <c r="Q6138" s="43"/>
      <c r="R6138" s="10"/>
      <c r="S6138" s="10"/>
      <c r="T6138" s="10"/>
    </row>
    <row r="6139" spans="7:20" ht="33" customHeight="1" x14ac:dyDescent="0.5">
      <c r="G6139" s="90"/>
      <c r="H6139" s="10"/>
      <c r="I6139" s="79"/>
      <c r="J6139" s="43"/>
      <c r="K6139" s="10"/>
      <c r="L6139" s="102"/>
      <c r="M6139" s="40"/>
      <c r="N6139" s="43"/>
      <c r="O6139" s="40"/>
      <c r="P6139" s="43"/>
      <c r="Q6139" s="43"/>
      <c r="R6139" s="10"/>
      <c r="S6139" s="10"/>
      <c r="T6139" s="10"/>
    </row>
    <row r="6140" spans="7:20" ht="33" customHeight="1" x14ac:dyDescent="0.5">
      <c r="G6140" s="90"/>
      <c r="H6140" s="10"/>
      <c r="I6140" s="79"/>
      <c r="J6140" s="43"/>
      <c r="K6140" s="10"/>
      <c r="L6140" s="102"/>
      <c r="M6140" s="40"/>
      <c r="N6140" s="43"/>
      <c r="O6140" s="40"/>
      <c r="P6140" s="43"/>
      <c r="Q6140" s="43"/>
      <c r="R6140" s="10"/>
      <c r="S6140" s="10"/>
      <c r="T6140" s="10"/>
    </row>
    <row r="6141" spans="7:20" ht="33" customHeight="1" x14ac:dyDescent="0.5">
      <c r="G6141" s="90"/>
      <c r="H6141" s="10"/>
      <c r="I6141" s="79"/>
      <c r="J6141" s="43"/>
      <c r="K6141" s="10"/>
      <c r="L6141" s="102"/>
      <c r="M6141" s="40"/>
      <c r="N6141" s="43"/>
      <c r="O6141" s="40"/>
      <c r="P6141" s="43"/>
      <c r="Q6141" s="43"/>
      <c r="R6141" s="10"/>
      <c r="S6141" s="10"/>
      <c r="T6141" s="10"/>
    </row>
    <row r="6142" spans="7:20" ht="33" customHeight="1" x14ac:dyDescent="0.5">
      <c r="G6142" s="90"/>
      <c r="H6142" s="10"/>
      <c r="I6142" s="79"/>
      <c r="J6142" s="43"/>
      <c r="K6142" s="10"/>
      <c r="L6142" s="102"/>
      <c r="M6142" s="40"/>
      <c r="N6142" s="43"/>
      <c r="O6142" s="40"/>
      <c r="P6142" s="43"/>
      <c r="Q6142" s="43"/>
      <c r="R6142" s="10"/>
      <c r="S6142" s="10"/>
      <c r="T6142" s="10"/>
    </row>
    <row r="6143" spans="7:20" ht="33" customHeight="1" x14ac:dyDescent="0.5">
      <c r="G6143" s="90"/>
      <c r="H6143" s="10"/>
      <c r="I6143" s="79"/>
      <c r="J6143" s="43"/>
      <c r="K6143" s="10"/>
      <c r="L6143" s="102"/>
      <c r="M6143" s="40"/>
      <c r="N6143" s="43"/>
      <c r="O6143" s="40"/>
      <c r="P6143" s="43"/>
      <c r="Q6143" s="43"/>
      <c r="R6143" s="10"/>
      <c r="S6143" s="10"/>
      <c r="T6143" s="10"/>
    </row>
    <row r="6144" spans="7:20" ht="33" customHeight="1" x14ac:dyDescent="0.5">
      <c r="G6144" s="90"/>
      <c r="H6144" s="10"/>
      <c r="I6144" s="79"/>
      <c r="J6144" s="43"/>
      <c r="K6144" s="10"/>
      <c r="L6144" s="102"/>
      <c r="M6144" s="40"/>
      <c r="N6144" s="43"/>
      <c r="O6144" s="40"/>
      <c r="P6144" s="43"/>
      <c r="Q6144" s="43"/>
      <c r="R6144" s="10"/>
      <c r="S6144" s="10"/>
      <c r="T6144" s="10"/>
    </row>
    <row r="6145" spans="7:20" ht="33" customHeight="1" x14ac:dyDescent="0.5">
      <c r="G6145" s="90"/>
      <c r="H6145" s="10"/>
      <c r="I6145" s="79"/>
      <c r="J6145" s="43"/>
      <c r="K6145" s="10"/>
      <c r="L6145" s="102"/>
      <c r="M6145" s="40"/>
      <c r="N6145" s="43"/>
      <c r="O6145" s="40"/>
      <c r="P6145" s="43"/>
      <c r="Q6145" s="43"/>
      <c r="R6145" s="10"/>
      <c r="S6145" s="10"/>
      <c r="T6145" s="10"/>
    </row>
    <row r="6146" spans="7:20" ht="33" customHeight="1" x14ac:dyDescent="0.5">
      <c r="G6146" s="90"/>
      <c r="H6146" s="10"/>
      <c r="I6146" s="79"/>
      <c r="J6146" s="43"/>
      <c r="K6146" s="10"/>
      <c r="L6146" s="102"/>
      <c r="M6146" s="40"/>
      <c r="N6146" s="43"/>
      <c r="O6146" s="40"/>
      <c r="P6146" s="43"/>
      <c r="Q6146" s="43"/>
      <c r="R6146" s="10"/>
      <c r="S6146" s="10"/>
      <c r="T6146" s="10"/>
    </row>
    <row r="6147" spans="7:20" ht="33" customHeight="1" x14ac:dyDescent="0.5">
      <c r="G6147" s="90"/>
      <c r="H6147" s="10"/>
      <c r="I6147" s="79"/>
      <c r="J6147" s="43"/>
      <c r="K6147" s="10"/>
      <c r="L6147" s="102"/>
      <c r="M6147" s="40"/>
      <c r="N6147" s="43"/>
      <c r="O6147" s="40"/>
      <c r="P6147" s="43"/>
      <c r="Q6147" s="43"/>
      <c r="R6147" s="10"/>
      <c r="S6147" s="10"/>
      <c r="T6147" s="10"/>
    </row>
    <row r="6148" spans="7:20" ht="33" customHeight="1" x14ac:dyDescent="0.5">
      <c r="G6148" s="90"/>
      <c r="H6148" s="10"/>
      <c r="I6148" s="79"/>
      <c r="J6148" s="43"/>
      <c r="K6148" s="10"/>
      <c r="L6148" s="102"/>
      <c r="M6148" s="40"/>
      <c r="N6148" s="43"/>
      <c r="O6148" s="40"/>
      <c r="P6148" s="43"/>
      <c r="Q6148" s="43"/>
      <c r="R6148" s="10"/>
      <c r="S6148" s="10"/>
      <c r="T6148" s="10"/>
    </row>
    <row r="6149" spans="7:20" ht="33" customHeight="1" x14ac:dyDescent="0.5">
      <c r="G6149" s="90"/>
      <c r="H6149" s="10"/>
      <c r="I6149" s="79"/>
      <c r="J6149" s="43"/>
      <c r="K6149" s="10"/>
      <c r="L6149" s="102"/>
      <c r="M6149" s="40"/>
      <c r="N6149" s="43"/>
      <c r="O6149" s="40"/>
      <c r="P6149" s="43"/>
      <c r="Q6149" s="43"/>
      <c r="R6149" s="10"/>
      <c r="S6149" s="10"/>
      <c r="T6149" s="10"/>
    </row>
    <row r="6150" spans="7:20" ht="33" customHeight="1" x14ac:dyDescent="0.5">
      <c r="G6150" s="90"/>
      <c r="H6150" s="10"/>
      <c r="I6150" s="79"/>
      <c r="J6150" s="43"/>
      <c r="K6150" s="10"/>
      <c r="L6150" s="102"/>
      <c r="M6150" s="40"/>
      <c r="N6150" s="43"/>
      <c r="O6150" s="40"/>
      <c r="P6150" s="43"/>
      <c r="Q6150" s="43"/>
      <c r="R6150" s="10"/>
      <c r="S6150" s="10"/>
      <c r="T6150" s="10"/>
    </row>
    <row r="6151" spans="7:20" ht="33" customHeight="1" x14ac:dyDescent="0.5">
      <c r="G6151" s="90"/>
      <c r="H6151" s="10"/>
      <c r="I6151" s="79"/>
      <c r="J6151" s="43"/>
      <c r="K6151" s="10"/>
      <c r="L6151" s="102"/>
      <c r="M6151" s="40"/>
      <c r="N6151" s="43"/>
      <c r="O6151" s="40"/>
      <c r="P6151" s="43"/>
      <c r="Q6151" s="43"/>
      <c r="R6151" s="10"/>
      <c r="S6151" s="10"/>
      <c r="T6151" s="10"/>
    </row>
    <row r="6152" spans="7:20" ht="33" customHeight="1" x14ac:dyDescent="0.5">
      <c r="G6152" s="90"/>
      <c r="H6152" s="10"/>
      <c r="I6152" s="79"/>
      <c r="J6152" s="43"/>
      <c r="K6152" s="10"/>
      <c r="L6152" s="102"/>
      <c r="M6152" s="40"/>
      <c r="N6152" s="43"/>
      <c r="O6152" s="40"/>
      <c r="P6152" s="43"/>
      <c r="Q6152" s="43"/>
      <c r="R6152" s="10"/>
      <c r="S6152" s="10"/>
      <c r="T6152" s="10"/>
    </row>
    <row r="6153" spans="7:20" ht="33" customHeight="1" x14ac:dyDescent="0.5">
      <c r="G6153" s="90"/>
      <c r="H6153" s="10"/>
      <c r="I6153" s="79"/>
      <c r="J6153" s="43"/>
      <c r="K6153" s="10"/>
      <c r="L6153" s="102"/>
      <c r="M6153" s="40"/>
      <c r="N6153" s="43"/>
      <c r="O6153" s="40"/>
      <c r="P6153" s="43"/>
      <c r="Q6153" s="43"/>
      <c r="R6153" s="10"/>
      <c r="S6153" s="10"/>
      <c r="T6153" s="10"/>
    </row>
    <row r="6154" spans="7:20" ht="33" customHeight="1" x14ac:dyDescent="0.5">
      <c r="G6154" s="90"/>
      <c r="H6154" s="10"/>
      <c r="I6154" s="79"/>
      <c r="J6154" s="43"/>
      <c r="K6154" s="10"/>
      <c r="L6154" s="102"/>
      <c r="M6154" s="40"/>
      <c r="N6154" s="43"/>
      <c r="O6154" s="40"/>
      <c r="P6154" s="43"/>
      <c r="Q6154" s="43"/>
      <c r="R6154" s="10"/>
      <c r="S6154" s="10"/>
      <c r="T6154" s="10"/>
    </row>
    <row r="6155" spans="7:20" ht="33" customHeight="1" x14ac:dyDescent="0.5">
      <c r="G6155" s="90"/>
      <c r="H6155" s="10"/>
      <c r="I6155" s="79"/>
      <c r="J6155" s="43"/>
      <c r="K6155" s="10"/>
      <c r="L6155" s="102"/>
      <c r="M6155" s="40"/>
      <c r="N6155" s="43"/>
      <c r="O6155" s="40"/>
      <c r="P6155" s="43"/>
      <c r="Q6155" s="43"/>
      <c r="R6155" s="10"/>
      <c r="S6155" s="10"/>
      <c r="T6155" s="10"/>
    </row>
    <row r="6156" spans="7:20" ht="33" customHeight="1" x14ac:dyDescent="0.5">
      <c r="G6156" s="90"/>
      <c r="H6156" s="10"/>
      <c r="I6156" s="79"/>
      <c r="J6156" s="43"/>
      <c r="K6156" s="10"/>
      <c r="L6156" s="102"/>
      <c r="M6156" s="40"/>
      <c r="N6156" s="43"/>
      <c r="O6156" s="40"/>
      <c r="P6156" s="43"/>
      <c r="Q6156" s="43"/>
      <c r="R6156" s="10"/>
      <c r="S6156" s="10"/>
      <c r="T6156" s="10"/>
    </row>
    <row r="6157" spans="7:20" ht="33" customHeight="1" x14ac:dyDescent="0.5">
      <c r="G6157" s="90"/>
      <c r="H6157" s="10"/>
      <c r="I6157" s="79"/>
      <c r="J6157" s="43"/>
      <c r="K6157" s="10"/>
      <c r="L6157" s="102"/>
      <c r="M6157" s="40"/>
      <c r="N6157" s="43"/>
      <c r="O6157" s="40"/>
      <c r="P6157" s="43"/>
      <c r="Q6157" s="43"/>
      <c r="R6157" s="10"/>
      <c r="S6157" s="10"/>
      <c r="T6157" s="10"/>
    </row>
    <row r="6158" spans="7:20" ht="33" customHeight="1" x14ac:dyDescent="0.5">
      <c r="G6158" s="90"/>
      <c r="H6158" s="10"/>
      <c r="I6158" s="79"/>
      <c r="J6158" s="43"/>
      <c r="K6158" s="10"/>
      <c r="L6158" s="102"/>
      <c r="M6158" s="40"/>
      <c r="N6158" s="43"/>
      <c r="O6158" s="40"/>
      <c r="P6158" s="43"/>
      <c r="Q6158" s="43"/>
      <c r="R6158" s="10"/>
      <c r="S6158" s="10"/>
      <c r="T6158" s="10"/>
    </row>
    <row r="6159" spans="7:20" ht="33" customHeight="1" x14ac:dyDescent="0.5">
      <c r="G6159" s="90"/>
      <c r="H6159" s="10"/>
      <c r="I6159" s="79"/>
      <c r="J6159" s="43"/>
      <c r="K6159" s="10"/>
      <c r="L6159" s="102"/>
      <c r="M6159" s="40"/>
      <c r="N6159" s="43"/>
      <c r="O6159" s="40"/>
      <c r="P6159" s="43"/>
      <c r="Q6159" s="43"/>
      <c r="R6159" s="10"/>
      <c r="S6159" s="10"/>
      <c r="T6159" s="10"/>
    </row>
    <row r="6160" spans="7:20" ht="33" customHeight="1" x14ac:dyDescent="0.5">
      <c r="G6160" s="90"/>
      <c r="H6160" s="10"/>
      <c r="I6160" s="79"/>
      <c r="J6160" s="43"/>
      <c r="K6160" s="10"/>
      <c r="L6160" s="102"/>
      <c r="M6160" s="40"/>
      <c r="N6160" s="43"/>
      <c r="O6160" s="40"/>
      <c r="P6160" s="43"/>
      <c r="Q6160" s="43"/>
      <c r="R6160" s="10"/>
      <c r="S6160" s="10"/>
      <c r="T6160" s="10"/>
    </row>
    <row r="6161" spans="7:20" ht="33" customHeight="1" x14ac:dyDescent="0.5">
      <c r="G6161" s="90"/>
      <c r="H6161" s="10"/>
      <c r="I6161" s="79"/>
      <c r="J6161" s="43"/>
      <c r="K6161" s="10"/>
      <c r="L6161" s="102"/>
      <c r="M6161" s="40"/>
      <c r="N6161" s="43"/>
      <c r="O6161" s="40"/>
      <c r="P6161" s="43"/>
      <c r="Q6161" s="43"/>
      <c r="R6161" s="10"/>
      <c r="S6161" s="10"/>
      <c r="T6161" s="10"/>
    </row>
    <row r="6162" spans="7:20" ht="33" customHeight="1" x14ac:dyDescent="0.5">
      <c r="G6162" s="90"/>
      <c r="H6162" s="10"/>
      <c r="I6162" s="79"/>
      <c r="J6162" s="43"/>
      <c r="K6162" s="10"/>
      <c r="L6162" s="102"/>
      <c r="M6162" s="40"/>
      <c r="N6162" s="43"/>
      <c r="O6162" s="40"/>
      <c r="P6162" s="43"/>
      <c r="Q6162" s="43"/>
      <c r="R6162" s="10"/>
      <c r="S6162" s="10"/>
      <c r="T6162" s="10"/>
    </row>
    <row r="6163" spans="7:20" ht="33" customHeight="1" x14ac:dyDescent="0.5">
      <c r="G6163" s="90"/>
      <c r="H6163" s="10"/>
      <c r="I6163" s="79"/>
      <c r="J6163" s="43"/>
      <c r="K6163" s="10"/>
      <c r="L6163" s="102"/>
      <c r="M6163" s="40"/>
      <c r="N6163" s="43"/>
      <c r="O6163" s="40"/>
      <c r="P6163" s="43"/>
      <c r="Q6163" s="43"/>
      <c r="R6163" s="10"/>
      <c r="S6163" s="10"/>
      <c r="T6163" s="10"/>
    </row>
    <row r="6164" spans="7:20" ht="33" customHeight="1" x14ac:dyDescent="0.5">
      <c r="G6164" s="90"/>
      <c r="H6164" s="10"/>
      <c r="I6164" s="79"/>
      <c r="J6164" s="43"/>
      <c r="K6164" s="10"/>
      <c r="L6164" s="102"/>
      <c r="M6164" s="40"/>
      <c r="N6164" s="43"/>
      <c r="O6164" s="40"/>
      <c r="P6164" s="43"/>
      <c r="Q6164" s="43"/>
      <c r="R6164" s="10"/>
      <c r="S6164" s="10"/>
      <c r="T6164" s="10"/>
    </row>
    <row r="6165" spans="7:20" ht="33" customHeight="1" x14ac:dyDescent="0.5">
      <c r="G6165" s="90"/>
      <c r="H6165" s="10"/>
      <c r="I6165" s="79"/>
      <c r="J6165" s="43"/>
      <c r="K6165" s="10"/>
      <c r="L6165" s="102"/>
      <c r="M6165" s="40"/>
      <c r="N6165" s="43"/>
      <c r="O6165" s="40"/>
      <c r="P6165" s="43"/>
      <c r="Q6165" s="43"/>
      <c r="R6165" s="10"/>
      <c r="S6165" s="10"/>
      <c r="T6165" s="10"/>
    </row>
    <row r="6166" spans="7:20" ht="33" customHeight="1" x14ac:dyDescent="0.5">
      <c r="G6166" s="90"/>
      <c r="H6166" s="10"/>
      <c r="I6166" s="79"/>
      <c r="J6166" s="43"/>
      <c r="K6166" s="10"/>
      <c r="L6166" s="102"/>
      <c r="M6166" s="40"/>
      <c r="N6166" s="43"/>
      <c r="O6166" s="40"/>
      <c r="P6166" s="43"/>
      <c r="Q6166" s="43"/>
      <c r="R6166" s="10"/>
      <c r="S6166" s="10"/>
      <c r="T6166" s="10"/>
    </row>
    <row r="6167" spans="7:20" ht="33" customHeight="1" x14ac:dyDescent="0.5">
      <c r="G6167" s="90"/>
      <c r="H6167" s="10"/>
      <c r="I6167" s="79"/>
      <c r="J6167" s="43"/>
      <c r="K6167" s="10"/>
      <c r="L6167" s="102"/>
      <c r="M6167" s="40"/>
      <c r="N6167" s="43"/>
      <c r="O6167" s="40"/>
      <c r="P6167" s="43"/>
      <c r="Q6167" s="43"/>
      <c r="R6167" s="10"/>
      <c r="S6167" s="10"/>
      <c r="T6167" s="10"/>
    </row>
    <row r="6168" spans="7:20" ht="33" customHeight="1" x14ac:dyDescent="0.5">
      <c r="G6168" s="90"/>
      <c r="H6168" s="10"/>
      <c r="I6168" s="79"/>
      <c r="J6168" s="43"/>
      <c r="K6168" s="10"/>
      <c r="L6168" s="102"/>
      <c r="M6168" s="40"/>
      <c r="N6168" s="43"/>
      <c r="O6168" s="40"/>
      <c r="P6168" s="43"/>
      <c r="Q6168" s="43"/>
      <c r="R6168" s="10"/>
      <c r="S6168" s="10"/>
      <c r="T6168" s="10"/>
    </row>
    <row r="6169" spans="7:20" ht="33" customHeight="1" x14ac:dyDescent="0.5">
      <c r="G6169" s="90"/>
      <c r="H6169" s="10"/>
      <c r="I6169" s="79"/>
      <c r="J6169" s="43"/>
      <c r="K6169" s="10"/>
      <c r="L6169" s="102"/>
      <c r="M6169" s="40"/>
      <c r="N6169" s="43"/>
      <c r="O6169" s="40"/>
      <c r="P6169" s="43"/>
      <c r="Q6169" s="43"/>
      <c r="R6169" s="10"/>
      <c r="S6169" s="10"/>
      <c r="T6169" s="10"/>
    </row>
    <row r="6170" spans="7:20" ht="33" customHeight="1" x14ac:dyDescent="0.5">
      <c r="G6170" s="90"/>
      <c r="H6170" s="10"/>
      <c r="I6170" s="79"/>
      <c r="J6170" s="43"/>
      <c r="K6170" s="10"/>
      <c r="L6170" s="102"/>
      <c r="M6170" s="40"/>
      <c r="N6170" s="43"/>
      <c r="O6170" s="40"/>
      <c r="P6170" s="43"/>
      <c r="Q6170" s="43"/>
      <c r="R6170" s="10"/>
      <c r="S6170" s="10"/>
      <c r="T6170" s="10"/>
    </row>
    <row r="6171" spans="7:20" ht="33" customHeight="1" x14ac:dyDescent="0.5">
      <c r="G6171" s="90"/>
      <c r="H6171" s="10"/>
      <c r="I6171" s="79"/>
      <c r="J6171" s="43"/>
      <c r="K6171" s="10"/>
      <c r="L6171" s="102"/>
      <c r="M6171" s="40"/>
      <c r="N6171" s="43"/>
      <c r="O6171" s="40"/>
      <c r="P6171" s="43"/>
      <c r="Q6171" s="43"/>
      <c r="R6171" s="10"/>
      <c r="S6171" s="10"/>
      <c r="T6171" s="10"/>
    </row>
    <row r="6172" spans="7:20" ht="33" customHeight="1" x14ac:dyDescent="0.5">
      <c r="G6172" s="90"/>
      <c r="H6172" s="10"/>
      <c r="I6172" s="79"/>
      <c r="J6172" s="43"/>
      <c r="K6172" s="10"/>
      <c r="L6172" s="102"/>
      <c r="M6172" s="40"/>
      <c r="N6172" s="43"/>
      <c r="O6172" s="40"/>
      <c r="P6172" s="43"/>
      <c r="Q6172" s="43"/>
      <c r="R6172" s="10"/>
      <c r="S6172" s="10"/>
      <c r="T6172" s="10"/>
    </row>
    <row r="6173" spans="7:20" ht="33" customHeight="1" x14ac:dyDescent="0.5">
      <c r="G6173" s="90"/>
      <c r="H6173" s="10"/>
      <c r="I6173" s="79"/>
      <c r="J6173" s="43"/>
      <c r="K6173" s="10"/>
      <c r="L6173" s="102"/>
      <c r="M6173" s="40"/>
      <c r="N6173" s="43"/>
      <c r="O6173" s="40"/>
      <c r="P6173" s="43"/>
      <c r="Q6173" s="43"/>
      <c r="R6173" s="10"/>
      <c r="S6173" s="10"/>
      <c r="T6173" s="10"/>
    </row>
    <row r="6174" spans="7:20" ht="33" customHeight="1" x14ac:dyDescent="0.5">
      <c r="G6174" s="90"/>
      <c r="H6174" s="10"/>
      <c r="I6174" s="79"/>
      <c r="J6174" s="43"/>
      <c r="K6174" s="10"/>
      <c r="L6174" s="102"/>
      <c r="M6174" s="40"/>
      <c r="N6174" s="43"/>
      <c r="O6174" s="40"/>
      <c r="P6174" s="43"/>
      <c r="Q6174" s="43"/>
      <c r="R6174" s="10"/>
      <c r="S6174" s="10"/>
      <c r="T6174" s="10"/>
    </row>
    <row r="6175" spans="7:20" ht="33" customHeight="1" x14ac:dyDescent="0.5">
      <c r="G6175" s="90"/>
      <c r="H6175" s="10"/>
      <c r="I6175" s="79"/>
      <c r="J6175" s="43"/>
      <c r="K6175" s="10"/>
      <c r="L6175" s="102"/>
      <c r="M6175" s="40"/>
      <c r="N6175" s="43"/>
      <c r="O6175" s="40"/>
      <c r="P6175" s="43"/>
      <c r="Q6175" s="43"/>
      <c r="R6175" s="10"/>
      <c r="S6175" s="10"/>
      <c r="T6175" s="10"/>
    </row>
    <row r="6176" spans="7:20" ht="33" customHeight="1" x14ac:dyDescent="0.5">
      <c r="G6176" s="90"/>
      <c r="H6176" s="10"/>
      <c r="I6176" s="79"/>
      <c r="J6176" s="43"/>
      <c r="K6176" s="10"/>
      <c r="L6176" s="102"/>
      <c r="M6176" s="40"/>
      <c r="N6176" s="43"/>
      <c r="O6176" s="40"/>
      <c r="P6176" s="43"/>
      <c r="Q6176" s="43"/>
      <c r="R6176" s="10"/>
      <c r="S6176" s="10"/>
      <c r="T6176" s="10"/>
    </row>
    <row r="6177" spans="7:20" ht="33" customHeight="1" x14ac:dyDescent="0.5">
      <c r="G6177" s="90"/>
      <c r="H6177" s="10"/>
      <c r="I6177" s="79"/>
      <c r="J6177" s="43"/>
      <c r="K6177" s="10"/>
      <c r="L6177" s="102"/>
      <c r="M6177" s="40"/>
      <c r="N6177" s="43"/>
      <c r="O6177" s="40"/>
      <c r="P6177" s="43"/>
      <c r="Q6177" s="43"/>
      <c r="R6177" s="10"/>
      <c r="S6177" s="10"/>
      <c r="T6177" s="10"/>
    </row>
    <row r="6178" spans="7:20" ht="33" customHeight="1" x14ac:dyDescent="0.5">
      <c r="G6178" s="90"/>
      <c r="H6178" s="10"/>
      <c r="I6178" s="79"/>
      <c r="J6178" s="43"/>
      <c r="K6178" s="10"/>
      <c r="L6178" s="102"/>
      <c r="M6178" s="40"/>
      <c r="N6178" s="43"/>
      <c r="O6178" s="40"/>
      <c r="P6178" s="43"/>
      <c r="Q6178" s="43"/>
      <c r="R6178" s="10"/>
      <c r="S6178" s="10"/>
      <c r="T6178" s="10"/>
    </row>
    <row r="6179" spans="7:20" ht="33" customHeight="1" x14ac:dyDescent="0.5">
      <c r="G6179" s="90"/>
      <c r="H6179" s="10"/>
      <c r="I6179" s="79"/>
      <c r="J6179" s="43"/>
      <c r="K6179" s="10"/>
      <c r="L6179" s="102"/>
      <c r="M6179" s="40"/>
      <c r="N6179" s="43"/>
      <c r="O6179" s="40"/>
      <c r="P6179" s="43"/>
      <c r="Q6179" s="43"/>
      <c r="R6179" s="10"/>
      <c r="S6179" s="10"/>
      <c r="T6179" s="10"/>
    </row>
    <row r="6180" spans="7:20" ht="33" customHeight="1" x14ac:dyDescent="0.5">
      <c r="G6180" s="90"/>
      <c r="H6180" s="10"/>
      <c r="I6180" s="79"/>
      <c r="J6180" s="43"/>
      <c r="K6180" s="10"/>
      <c r="L6180" s="102"/>
      <c r="M6180" s="40"/>
      <c r="N6180" s="43"/>
      <c r="O6180" s="40"/>
      <c r="P6180" s="43"/>
      <c r="Q6180" s="43"/>
      <c r="R6180" s="10"/>
      <c r="S6180" s="10"/>
      <c r="T6180" s="10"/>
    </row>
    <row r="6181" spans="7:20" ht="33" customHeight="1" x14ac:dyDescent="0.5">
      <c r="G6181" s="90"/>
      <c r="H6181" s="10"/>
      <c r="I6181" s="79"/>
      <c r="J6181" s="43"/>
      <c r="K6181" s="10"/>
      <c r="L6181" s="102"/>
      <c r="M6181" s="40"/>
      <c r="N6181" s="43"/>
      <c r="O6181" s="40"/>
      <c r="P6181" s="43"/>
      <c r="Q6181" s="43"/>
      <c r="R6181" s="10"/>
      <c r="S6181" s="10"/>
      <c r="T6181" s="10"/>
    </row>
    <row r="6182" spans="7:20" ht="33" customHeight="1" x14ac:dyDescent="0.5">
      <c r="G6182" s="90"/>
      <c r="H6182" s="10"/>
      <c r="I6182" s="79"/>
      <c r="J6182" s="43"/>
      <c r="K6182" s="10"/>
      <c r="L6182" s="102"/>
      <c r="M6182" s="40"/>
      <c r="N6182" s="43"/>
      <c r="O6182" s="40"/>
      <c r="P6182" s="43"/>
      <c r="Q6182" s="43"/>
      <c r="R6182" s="10"/>
      <c r="S6182" s="10"/>
      <c r="T6182" s="10"/>
    </row>
    <row r="6183" spans="7:20" ht="33" customHeight="1" x14ac:dyDescent="0.5">
      <c r="G6183" s="90"/>
      <c r="H6183" s="10"/>
      <c r="I6183" s="79"/>
      <c r="J6183" s="43"/>
      <c r="K6183" s="10"/>
      <c r="L6183" s="102"/>
      <c r="M6183" s="40"/>
      <c r="N6183" s="43"/>
      <c r="O6183" s="40"/>
      <c r="P6183" s="43"/>
      <c r="Q6183" s="43"/>
      <c r="R6183" s="10"/>
      <c r="S6183" s="10"/>
      <c r="T6183" s="10"/>
    </row>
    <row r="6184" spans="7:20" ht="33" customHeight="1" x14ac:dyDescent="0.5">
      <c r="G6184" s="90"/>
      <c r="H6184" s="10"/>
      <c r="I6184" s="79"/>
      <c r="J6184" s="43"/>
      <c r="K6184" s="10"/>
      <c r="L6184" s="102"/>
      <c r="M6184" s="40"/>
      <c r="N6184" s="43"/>
      <c r="O6184" s="40"/>
      <c r="P6184" s="43"/>
      <c r="Q6184" s="43"/>
      <c r="R6184" s="10"/>
      <c r="S6184" s="10"/>
      <c r="T6184" s="10"/>
    </row>
    <row r="6185" spans="7:20" ht="33" customHeight="1" x14ac:dyDescent="0.5">
      <c r="G6185" s="90"/>
      <c r="H6185" s="10"/>
      <c r="I6185" s="79"/>
      <c r="J6185" s="43"/>
      <c r="K6185" s="10"/>
      <c r="L6185" s="102"/>
      <c r="M6185" s="40"/>
      <c r="N6185" s="43"/>
      <c r="O6185" s="40"/>
      <c r="P6185" s="43"/>
      <c r="Q6185" s="43"/>
      <c r="R6185" s="10"/>
      <c r="S6185" s="10"/>
      <c r="T6185" s="10"/>
    </row>
    <row r="6186" spans="7:20" ht="33" customHeight="1" x14ac:dyDescent="0.5">
      <c r="G6186" s="90"/>
      <c r="H6186" s="10"/>
      <c r="I6186" s="79"/>
      <c r="J6186" s="43"/>
      <c r="K6186" s="10"/>
      <c r="L6186" s="102"/>
      <c r="M6186" s="40"/>
      <c r="N6186" s="43"/>
      <c r="O6186" s="40"/>
      <c r="P6186" s="43"/>
      <c r="Q6186" s="43"/>
      <c r="R6186" s="10"/>
      <c r="S6186" s="10"/>
      <c r="T6186" s="10"/>
    </row>
    <row r="6187" spans="7:20" ht="33" customHeight="1" x14ac:dyDescent="0.5">
      <c r="G6187" s="90"/>
      <c r="H6187" s="10"/>
      <c r="I6187" s="79"/>
      <c r="J6187" s="43"/>
      <c r="K6187" s="10"/>
      <c r="L6187" s="102"/>
      <c r="M6187" s="40"/>
      <c r="N6187" s="43"/>
      <c r="O6187" s="40"/>
      <c r="P6187" s="43"/>
      <c r="Q6187" s="43"/>
      <c r="R6187" s="10"/>
      <c r="S6187" s="10"/>
      <c r="T6187" s="10"/>
    </row>
    <row r="6188" spans="7:20" ht="33" customHeight="1" x14ac:dyDescent="0.5">
      <c r="G6188" s="90"/>
      <c r="H6188" s="10"/>
      <c r="I6188" s="79"/>
      <c r="J6188" s="43"/>
      <c r="K6188" s="10"/>
      <c r="L6188" s="102"/>
      <c r="M6188" s="40"/>
      <c r="N6188" s="43"/>
      <c r="O6188" s="40"/>
      <c r="P6188" s="43"/>
      <c r="Q6188" s="43"/>
      <c r="R6188" s="10"/>
      <c r="S6188" s="10"/>
      <c r="T6188" s="10"/>
    </row>
    <row r="6189" spans="7:20" ht="33" customHeight="1" x14ac:dyDescent="0.5">
      <c r="G6189" s="90"/>
      <c r="H6189" s="10"/>
      <c r="I6189" s="79"/>
      <c r="J6189" s="43"/>
      <c r="K6189" s="10"/>
      <c r="L6189" s="102"/>
      <c r="M6189" s="40"/>
      <c r="N6189" s="43"/>
      <c r="O6189" s="40"/>
      <c r="P6189" s="43"/>
      <c r="Q6189" s="43"/>
      <c r="R6189" s="10"/>
      <c r="S6189" s="10"/>
      <c r="T6189" s="10"/>
    </row>
    <row r="6190" spans="7:20" ht="33" customHeight="1" x14ac:dyDescent="0.5">
      <c r="G6190" s="90"/>
      <c r="H6190" s="10"/>
      <c r="I6190" s="79"/>
      <c r="J6190" s="43"/>
      <c r="K6190" s="10"/>
      <c r="L6190" s="102"/>
      <c r="M6190" s="40"/>
      <c r="N6190" s="43"/>
      <c r="O6190" s="40"/>
      <c r="P6190" s="43"/>
      <c r="Q6190" s="43"/>
      <c r="R6190" s="10"/>
      <c r="S6190" s="10"/>
      <c r="T6190" s="10"/>
    </row>
    <row r="6191" spans="7:20" ht="33" customHeight="1" x14ac:dyDescent="0.5">
      <c r="G6191" s="90"/>
      <c r="H6191" s="10"/>
      <c r="I6191" s="79"/>
      <c r="J6191" s="43"/>
      <c r="K6191" s="10"/>
      <c r="L6191" s="102"/>
      <c r="M6191" s="40"/>
      <c r="N6191" s="43"/>
      <c r="O6191" s="40"/>
      <c r="P6191" s="43"/>
      <c r="Q6191" s="43"/>
      <c r="R6191" s="10"/>
      <c r="S6191" s="10"/>
      <c r="T6191" s="10"/>
    </row>
    <row r="6192" spans="7:20" ht="33" customHeight="1" x14ac:dyDescent="0.5">
      <c r="G6192" s="90"/>
      <c r="H6192" s="10"/>
      <c r="I6192" s="79"/>
      <c r="J6192" s="43"/>
      <c r="K6192" s="10"/>
      <c r="L6192" s="102"/>
      <c r="M6192" s="40"/>
      <c r="N6192" s="43"/>
      <c r="O6192" s="40"/>
      <c r="P6192" s="43"/>
      <c r="Q6192" s="43"/>
      <c r="R6192" s="10"/>
      <c r="S6192" s="10"/>
      <c r="T6192" s="10"/>
    </row>
    <row r="6193" spans="7:20" ht="33" customHeight="1" x14ac:dyDescent="0.5">
      <c r="G6193" s="90"/>
      <c r="H6193" s="10"/>
      <c r="I6193" s="79"/>
      <c r="J6193" s="43"/>
      <c r="K6193" s="10"/>
      <c r="L6193" s="102"/>
      <c r="M6193" s="40"/>
      <c r="N6193" s="43"/>
      <c r="O6193" s="40"/>
      <c r="P6193" s="43"/>
      <c r="Q6193" s="43"/>
      <c r="R6193" s="10"/>
      <c r="S6193" s="10"/>
      <c r="T6193" s="10"/>
    </row>
    <row r="6194" spans="7:20" ht="33" customHeight="1" x14ac:dyDescent="0.5">
      <c r="G6194" s="90"/>
      <c r="H6194" s="10"/>
      <c r="I6194" s="79"/>
      <c r="J6194" s="43"/>
      <c r="K6194" s="10"/>
      <c r="L6194" s="102"/>
      <c r="M6194" s="40"/>
      <c r="N6194" s="43"/>
      <c r="O6194" s="40"/>
      <c r="P6194" s="43"/>
      <c r="Q6194" s="43"/>
      <c r="R6194" s="10"/>
      <c r="S6194" s="10"/>
      <c r="T6194" s="10"/>
    </row>
    <row r="6195" spans="7:20" ht="33" customHeight="1" x14ac:dyDescent="0.5">
      <c r="G6195" s="90"/>
      <c r="H6195" s="10"/>
      <c r="I6195" s="79"/>
      <c r="J6195" s="43"/>
      <c r="K6195" s="10"/>
      <c r="L6195" s="102"/>
      <c r="M6195" s="40"/>
      <c r="N6195" s="43"/>
      <c r="O6195" s="40"/>
      <c r="P6195" s="43"/>
      <c r="Q6195" s="43"/>
      <c r="R6195" s="10"/>
      <c r="S6195" s="10"/>
      <c r="T6195" s="10"/>
    </row>
    <row r="6196" spans="7:20" ht="33" customHeight="1" x14ac:dyDescent="0.5">
      <c r="G6196" s="90"/>
      <c r="H6196" s="10"/>
      <c r="I6196" s="79"/>
      <c r="J6196" s="43"/>
      <c r="K6196" s="10"/>
      <c r="L6196" s="102"/>
      <c r="M6196" s="40"/>
      <c r="N6196" s="43"/>
      <c r="O6196" s="40"/>
      <c r="P6196" s="43"/>
      <c r="Q6196" s="43"/>
      <c r="R6196" s="10"/>
      <c r="S6196" s="10"/>
      <c r="T6196" s="10"/>
    </row>
    <row r="6197" spans="7:20" ht="33" customHeight="1" x14ac:dyDescent="0.5">
      <c r="G6197" s="90"/>
      <c r="H6197" s="10"/>
      <c r="I6197" s="79"/>
      <c r="J6197" s="43"/>
      <c r="K6197" s="10"/>
      <c r="L6197" s="102"/>
      <c r="M6197" s="40"/>
      <c r="N6197" s="43"/>
      <c r="O6197" s="40"/>
      <c r="P6197" s="43"/>
      <c r="Q6197" s="43"/>
      <c r="R6197" s="10"/>
      <c r="S6197" s="10"/>
      <c r="T6197" s="10"/>
    </row>
    <row r="6198" spans="7:20" ht="33" customHeight="1" x14ac:dyDescent="0.5">
      <c r="G6198" s="90"/>
      <c r="H6198" s="10"/>
      <c r="I6198" s="79"/>
      <c r="J6198" s="43"/>
      <c r="K6198" s="10"/>
      <c r="L6198" s="102"/>
      <c r="M6198" s="40"/>
      <c r="N6198" s="43"/>
      <c r="O6198" s="40"/>
      <c r="P6198" s="43"/>
      <c r="Q6198" s="43"/>
      <c r="R6198" s="10"/>
      <c r="S6198" s="10"/>
      <c r="T6198" s="10"/>
    </row>
    <row r="6199" spans="7:20" ht="33" customHeight="1" x14ac:dyDescent="0.5">
      <c r="G6199" s="90"/>
      <c r="H6199" s="10"/>
      <c r="I6199" s="79"/>
      <c r="J6199" s="43"/>
      <c r="K6199" s="10"/>
      <c r="L6199" s="102"/>
      <c r="M6199" s="40"/>
      <c r="N6199" s="43"/>
      <c r="O6199" s="40"/>
      <c r="P6199" s="43"/>
      <c r="Q6199" s="43"/>
      <c r="R6199" s="10"/>
      <c r="S6199" s="10"/>
      <c r="T6199" s="10"/>
    </row>
    <row r="6200" spans="7:20" ht="33" customHeight="1" x14ac:dyDescent="0.5">
      <c r="G6200" s="90"/>
      <c r="H6200" s="10"/>
      <c r="I6200" s="79"/>
      <c r="J6200" s="43"/>
      <c r="K6200" s="10"/>
      <c r="L6200" s="102"/>
      <c r="M6200" s="40"/>
      <c r="N6200" s="43"/>
      <c r="O6200" s="40"/>
      <c r="P6200" s="43"/>
      <c r="Q6200" s="43"/>
      <c r="R6200" s="10"/>
      <c r="S6200" s="10"/>
      <c r="T6200" s="10"/>
    </row>
    <row r="6201" spans="7:20" ht="33" customHeight="1" x14ac:dyDescent="0.5">
      <c r="G6201" s="90"/>
      <c r="H6201" s="10"/>
      <c r="I6201" s="79"/>
      <c r="J6201" s="43"/>
      <c r="K6201" s="10"/>
      <c r="L6201" s="102"/>
      <c r="M6201" s="40"/>
      <c r="N6201" s="43"/>
      <c r="O6201" s="40"/>
      <c r="P6201" s="43"/>
      <c r="Q6201" s="43"/>
      <c r="R6201" s="10"/>
      <c r="S6201" s="10"/>
      <c r="T6201" s="10"/>
    </row>
    <row r="6202" spans="7:20" ht="33" customHeight="1" x14ac:dyDescent="0.5">
      <c r="G6202" s="90"/>
      <c r="H6202" s="10"/>
      <c r="I6202" s="79"/>
      <c r="J6202" s="43"/>
      <c r="K6202" s="10"/>
      <c r="L6202" s="102"/>
      <c r="M6202" s="40"/>
      <c r="N6202" s="43"/>
      <c r="O6202" s="40"/>
      <c r="P6202" s="43"/>
      <c r="Q6202" s="43"/>
      <c r="R6202" s="10"/>
      <c r="S6202" s="10"/>
      <c r="T6202" s="10"/>
    </row>
    <row r="6203" spans="7:20" ht="33" customHeight="1" x14ac:dyDescent="0.5">
      <c r="G6203" s="90"/>
      <c r="H6203" s="10"/>
      <c r="I6203" s="79"/>
      <c r="J6203" s="43"/>
      <c r="K6203" s="10"/>
      <c r="L6203" s="102"/>
      <c r="M6203" s="40"/>
      <c r="N6203" s="43"/>
      <c r="O6203" s="40"/>
      <c r="P6203" s="43"/>
      <c r="Q6203" s="43"/>
      <c r="R6203" s="10"/>
      <c r="S6203" s="10"/>
      <c r="T6203" s="10"/>
    </row>
    <row r="6204" spans="7:20" ht="33" customHeight="1" x14ac:dyDescent="0.5">
      <c r="G6204" s="90"/>
      <c r="H6204" s="10"/>
      <c r="I6204" s="79"/>
      <c r="J6204" s="43"/>
      <c r="K6204" s="10"/>
      <c r="L6204" s="102"/>
      <c r="M6204" s="40"/>
      <c r="N6204" s="43"/>
      <c r="O6204" s="40"/>
      <c r="P6204" s="43"/>
      <c r="Q6204" s="43"/>
      <c r="R6204" s="10"/>
      <c r="S6204" s="10"/>
      <c r="T6204" s="10"/>
    </row>
    <row r="6205" spans="7:20" ht="33" customHeight="1" x14ac:dyDescent="0.5">
      <c r="G6205" s="90"/>
      <c r="H6205" s="10"/>
      <c r="I6205" s="79"/>
      <c r="J6205" s="43"/>
      <c r="K6205" s="10"/>
      <c r="L6205" s="102"/>
      <c r="M6205" s="40"/>
      <c r="N6205" s="43"/>
      <c r="O6205" s="40"/>
      <c r="P6205" s="43"/>
      <c r="Q6205" s="43"/>
      <c r="R6205" s="10"/>
      <c r="S6205" s="10"/>
      <c r="T6205" s="10"/>
    </row>
    <row r="6206" spans="7:20" ht="33" customHeight="1" x14ac:dyDescent="0.5">
      <c r="G6206" s="90"/>
      <c r="H6206" s="10"/>
      <c r="I6206" s="79"/>
      <c r="J6206" s="43"/>
      <c r="K6206" s="10"/>
      <c r="L6206" s="102"/>
      <c r="M6206" s="40"/>
      <c r="N6206" s="43"/>
      <c r="O6206" s="40"/>
      <c r="P6206" s="43"/>
      <c r="Q6206" s="43"/>
      <c r="R6206" s="10"/>
      <c r="S6206" s="10"/>
      <c r="T6206" s="10"/>
    </row>
    <row r="6207" spans="7:20" ht="33" customHeight="1" x14ac:dyDescent="0.5">
      <c r="G6207" s="90"/>
      <c r="H6207" s="10"/>
      <c r="I6207" s="79"/>
      <c r="J6207" s="43"/>
      <c r="K6207" s="10"/>
      <c r="L6207" s="102"/>
      <c r="M6207" s="40"/>
      <c r="N6207" s="43"/>
      <c r="O6207" s="40"/>
      <c r="P6207" s="43"/>
      <c r="Q6207" s="43"/>
      <c r="R6207" s="10"/>
      <c r="S6207" s="10"/>
      <c r="T6207" s="10"/>
    </row>
    <row r="6208" spans="7:20" ht="33" customHeight="1" x14ac:dyDescent="0.5">
      <c r="G6208" s="90"/>
      <c r="H6208" s="10"/>
      <c r="I6208" s="79"/>
      <c r="J6208" s="43"/>
      <c r="K6208" s="10"/>
      <c r="L6208" s="102"/>
      <c r="M6208" s="40"/>
      <c r="N6208" s="43"/>
      <c r="O6208" s="40"/>
      <c r="P6208" s="43"/>
      <c r="Q6208" s="43"/>
      <c r="R6208" s="10"/>
      <c r="S6208" s="10"/>
      <c r="T6208" s="10"/>
    </row>
    <row r="6209" spans="7:20" ht="33" customHeight="1" x14ac:dyDescent="0.5">
      <c r="G6209" s="90"/>
      <c r="H6209" s="10"/>
      <c r="I6209" s="79"/>
      <c r="J6209" s="43"/>
      <c r="K6209" s="10"/>
      <c r="L6209" s="102"/>
      <c r="M6209" s="40"/>
      <c r="N6209" s="43"/>
      <c r="O6209" s="40"/>
      <c r="P6209" s="43"/>
      <c r="Q6209" s="43"/>
      <c r="R6209" s="10"/>
      <c r="S6209" s="10"/>
      <c r="T6209" s="10"/>
    </row>
    <row r="6210" spans="7:20" ht="33" customHeight="1" x14ac:dyDescent="0.5">
      <c r="G6210" s="90"/>
      <c r="H6210" s="10"/>
      <c r="I6210" s="79"/>
      <c r="J6210" s="43"/>
      <c r="K6210" s="10"/>
      <c r="L6210" s="102"/>
      <c r="M6210" s="40"/>
      <c r="N6210" s="43"/>
      <c r="O6210" s="40"/>
      <c r="P6210" s="43"/>
      <c r="Q6210" s="43"/>
      <c r="R6210" s="10"/>
      <c r="S6210" s="10"/>
      <c r="T6210" s="10"/>
    </row>
    <row r="6211" spans="7:20" ht="33" customHeight="1" x14ac:dyDescent="0.5">
      <c r="G6211" s="90"/>
      <c r="H6211" s="10"/>
      <c r="I6211" s="79"/>
      <c r="J6211" s="43"/>
      <c r="K6211" s="10"/>
      <c r="L6211" s="102"/>
      <c r="M6211" s="40"/>
      <c r="N6211" s="43"/>
      <c r="O6211" s="40"/>
      <c r="P6211" s="43"/>
      <c r="Q6211" s="43"/>
      <c r="R6211" s="10"/>
      <c r="S6211" s="10"/>
      <c r="T6211" s="10"/>
    </row>
    <row r="6212" spans="7:20" ht="33" customHeight="1" x14ac:dyDescent="0.5">
      <c r="G6212" s="90"/>
      <c r="H6212" s="10"/>
      <c r="I6212" s="79"/>
      <c r="J6212" s="43"/>
      <c r="K6212" s="10"/>
      <c r="L6212" s="102"/>
      <c r="M6212" s="40"/>
      <c r="N6212" s="43"/>
      <c r="O6212" s="40"/>
      <c r="P6212" s="43"/>
      <c r="Q6212" s="43"/>
      <c r="R6212" s="10"/>
      <c r="S6212" s="10"/>
      <c r="T6212" s="10"/>
    </row>
    <row r="6213" spans="7:20" ht="33" customHeight="1" x14ac:dyDescent="0.5">
      <c r="G6213" s="90"/>
      <c r="H6213" s="10"/>
      <c r="I6213" s="79"/>
      <c r="J6213" s="43"/>
      <c r="K6213" s="10"/>
      <c r="L6213" s="102"/>
      <c r="M6213" s="40"/>
      <c r="N6213" s="43"/>
      <c r="O6213" s="40"/>
      <c r="P6213" s="43"/>
      <c r="Q6213" s="43"/>
      <c r="R6213" s="10"/>
      <c r="S6213" s="10"/>
      <c r="T6213" s="10"/>
    </row>
    <row r="6214" spans="7:20" ht="33" customHeight="1" x14ac:dyDescent="0.5">
      <c r="G6214" s="90"/>
      <c r="H6214" s="10"/>
      <c r="I6214" s="79"/>
      <c r="J6214" s="43"/>
      <c r="K6214" s="10"/>
      <c r="L6214" s="102"/>
      <c r="M6214" s="40"/>
      <c r="N6214" s="43"/>
      <c r="O6214" s="40"/>
      <c r="P6214" s="43"/>
      <c r="Q6214" s="43"/>
      <c r="R6214" s="10"/>
      <c r="S6214" s="10"/>
      <c r="T6214" s="10"/>
    </row>
    <row r="6215" spans="7:20" ht="33" customHeight="1" x14ac:dyDescent="0.5">
      <c r="G6215" s="90"/>
      <c r="H6215" s="10"/>
      <c r="I6215" s="79"/>
      <c r="J6215" s="43"/>
      <c r="K6215" s="10"/>
      <c r="L6215" s="102"/>
      <c r="M6215" s="40"/>
      <c r="N6215" s="43"/>
      <c r="O6215" s="40"/>
      <c r="P6215" s="43"/>
      <c r="Q6215" s="43"/>
      <c r="R6215" s="10"/>
      <c r="S6215" s="10"/>
      <c r="T6215" s="10"/>
    </row>
    <row r="6216" spans="7:20" ht="33" customHeight="1" x14ac:dyDescent="0.5">
      <c r="G6216" s="90"/>
      <c r="H6216" s="10"/>
      <c r="I6216" s="79"/>
      <c r="J6216" s="43"/>
      <c r="K6216" s="10"/>
      <c r="L6216" s="102"/>
      <c r="M6216" s="40"/>
      <c r="N6216" s="43"/>
      <c r="O6216" s="40"/>
      <c r="P6216" s="43"/>
      <c r="Q6216" s="43"/>
      <c r="R6216" s="10"/>
      <c r="S6216" s="10"/>
      <c r="T6216" s="10"/>
    </row>
    <row r="6217" spans="7:20" ht="33" customHeight="1" x14ac:dyDescent="0.5">
      <c r="G6217" s="90"/>
      <c r="H6217" s="10"/>
      <c r="I6217" s="79"/>
      <c r="J6217" s="43"/>
      <c r="K6217" s="10"/>
      <c r="L6217" s="102"/>
      <c r="M6217" s="40"/>
      <c r="N6217" s="43"/>
      <c r="O6217" s="40"/>
      <c r="P6217" s="43"/>
      <c r="Q6217" s="43"/>
      <c r="R6217" s="10"/>
      <c r="S6217" s="10"/>
      <c r="T6217" s="10"/>
    </row>
    <row r="6218" spans="7:20" ht="33" customHeight="1" x14ac:dyDescent="0.5">
      <c r="G6218" s="90"/>
      <c r="H6218" s="10"/>
      <c r="I6218" s="79"/>
      <c r="J6218" s="43"/>
      <c r="K6218" s="10"/>
      <c r="L6218" s="102"/>
      <c r="M6218" s="40"/>
      <c r="N6218" s="43"/>
      <c r="O6218" s="40"/>
      <c r="P6218" s="43"/>
      <c r="Q6218" s="43"/>
      <c r="R6218" s="10"/>
      <c r="S6218" s="10"/>
      <c r="T6218" s="10"/>
    </row>
    <row r="6219" spans="7:20" ht="33" customHeight="1" x14ac:dyDescent="0.5">
      <c r="G6219" s="90"/>
      <c r="H6219" s="10"/>
      <c r="I6219" s="79"/>
      <c r="J6219" s="43"/>
      <c r="K6219" s="10"/>
      <c r="L6219" s="102"/>
      <c r="M6219" s="40"/>
      <c r="N6219" s="43"/>
      <c r="O6219" s="40"/>
      <c r="P6219" s="43"/>
      <c r="Q6219" s="43"/>
      <c r="R6219" s="10"/>
      <c r="S6219" s="10"/>
      <c r="T6219" s="10"/>
    </row>
    <row r="6220" spans="7:20" ht="33" customHeight="1" x14ac:dyDescent="0.5">
      <c r="G6220" s="90"/>
      <c r="H6220" s="10"/>
      <c r="I6220" s="79"/>
      <c r="J6220" s="43"/>
      <c r="K6220" s="10"/>
      <c r="L6220" s="102"/>
      <c r="M6220" s="40"/>
      <c r="N6220" s="43"/>
      <c r="O6220" s="40"/>
      <c r="P6220" s="43"/>
      <c r="Q6220" s="43"/>
      <c r="R6220" s="10"/>
      <c r="S6220" s="10"/>
      <c r="T6220" s="10"/>
    </row>
    <row r="6221" spans="7:20" ht="33" customHeight="1" x14ac:dyDescent="0.5">
      <c r="G6221" s="90"/>
      <c r="H6221" s="10"/>
      <c r="I6221" s="79"/>
      <c r="J6221" s="43"/>
      <c r="K6221" s="10"/>
      <c r="L6221" s="102"/>
      <c r="M6221" s="40"/>
      <c r="N6221" s="43"/>
      <c r="O6221" s="40"/>
      <c r="P6221" s="43"/>
      <c r="Q6221" s="43"/>
      <c r="R6221" s="10"/>
      <c r="S6221" s="10"/>
      <c r="T6221" s="10"/>
    </row>
    <row r="6222" spans="7:20" ht="33" customHeight="1" x14ac:dyDescent="0.5">
      <c r="G6222" s="90"/>
      <c r="H6222" s="10"/>
      <c r="I6222" s="79"/>
      <c r="J6222" s="43"/>
      <c r="K6222" s="10"/>
      <c r="L6222" s="102"/>
      <c r="M6222" s="40"/>
      <c r="N6222" s="43"/>
      <c r="O6222" s="40"/>
      <c r="P6222" s="43"/>
      <c r="Q6222" s="43"/>
      <c r="R6222" s="10"/>
      <c r="S6222" s="10"/>
      <c r="T6222" s="10"/>
    </row>
    <row r="6223" spans="7:20" ht="33" customHeight="1" x14ac:dyDescent="0.5">
      <c r="G6223" s="90"/>
      <c r="H6223" s="10"/>
      <c r="I6223" s="79"/>
      <c r="J6223" s="43"/>
      <c r="K6223" s="10"/>
      <c r="L6223" s="102"/>
      <c r="M6223" s="40"/>
      <c r="N6223" s="43"/>
      <c r="O6223" s="40"/>
      <c r="P6223" s="43"/>
      <c r="Q6223" s="43"/>
      <c r="R6223" s="10"/>
      <c r="S6223" s="10"/>
      <c r="T6223" s="10"/>
    </row>
    <row r="6224" spans="7:20" ht="33" customHeight="1" x14ac:dyDescent="0.5">
      <c r="G6224" s="90"/>
      <c r="H6224" s="10"/>
      <c r="I6224" s="79"/>
      <c r="J6224" s="43"/>
      <c r="K6224" s="10"/>
      <c r="L6224" s="102"/>
      <c r="M6224" s="40"/>
      <c r="N6224" s="43"/>
      <c r="O6224" s="40"/>
      <c r="P6224" s="43"/>
      <c r="Q6224" s="43"/>
      <c r="R6224" s="10"/>
      <c r="S6224" s="10"/>
      <c r="T6224" s="10"/>
    </row>
    <row r="6225" spans="7:20" ht="33" customHeight="1" x14ac:dyDescent="0.5">
      <c r="G6225" s="90"/>
      <c r="H6225" s="10"/>
      <c r="I6225" s="79"/>
      <c r="J6225" s="43"/>
      <c r="K6225" s="10"/>
      <c r="L6225" s="102"/>
      <c r="M6225" s="40"/>
      <c r="N6225" s="43"/>
      <c r="O6225" s="40"/>
      <c r="P6225" s="43"/>
      <c r="Q6225" s="43"/>
      <c r="R6225" s="10"/>
      <c r="S6225" s="10"/>
      <c r="T6225" s="10"/>
    </row>
    <row r="6226" spans="7:20" ht="33" customHeight="1" x14ac:dyDescent="0.5">
      <c r="G6226" s="90"/>
      <c r="H6226" s="10"/>
      <c r="I6226" s="79"/>
      <c r="J6226" s="43"/>
      <c r="K6226" s="10"/>
      <c r="L6226" s="102"/>
      <c r="M6226" s="40"/>
      <c r="N6226" s="43"/>
      <c r="O6226" s="40"/>
      <c r="P6226" s="43"/>
      <c r="Q6226" s="43"/>
      <c r="R6226" s="10"/>
      <c r="S6226" s="10"/>
      <c r="T6226" s="10"/>
    </row>
    <row r="6227" spans="7:20" ht="33" customHeight="1" x14ac:dyDescent="0.5">
      <c r="G6227" s="90"/>
      <c r="H6227" s="10"/>
      <c r="I6227" s="79"/>
      <c r="J6227" s="43"/>
      <c r="K6227" s="10"/>
      <c r="L6227" s="102"/>
      <c r="M6227" s="40"/>
      <c r="N6227" s="43"/>
      <c r="O6227" s="40"/>
      <c r="P6227" s="43"/>
      <c r="Q6227" s="43"/>
      <c r="R6227" s="10"/>
      <c r="S6227" s="10"/>
      <c r="T6227" s="10"/>
    </row>
    <row r="6228" spans="7:20" ht="33" customHeight="1" x14ac:dyDescent="0.5">
      <c r="G6228" s="90"/>
      <c r="H6228" s="10"/>
      <c r="I6228" s="79"/>
      <c r="J6228" s="43"/>
      <c r="K6228" s="10"/>
      <c r="L6228" s="102"/>
      <c r="M6228" s="40"/>
      <c r="N6228" s="43"/>
      <c r="O6228" s="40"/>
      <c r="P6228" s="43"/>
      <c r="Q6228" s="43"/>
      <c r="R6228" s="10"/>
      <c r="S6228" s="10"/>
      <c r="T6228" s="10"/>
    </row>
    <row r="6229" spans="7:20" ht="33" customHeight="1" x14ac:dyDescent="0.5">
      <c r="G6229" s="90"/>
      <c r="H6229" s="10"/>
      <c r="I6229" s="79"/>
      <c r="J6229" s="43"/>
      <c r="K6229" s="10"/>
      <c r="L6229" s="102"/>
      <c r="M6229" s="40"/>
      <c r="N6229" s="43"/>
      <c r="O6229" s="40"/>
      <c r="P6229" s="43"/>
      <c r="Q6229" s="43"/>
      <c r="R6229" s="10"/>
      <c r="S6229" s="10"/>
      <c r="T6229" s="10"/>
    </row>
    <row r="6230" spans="7:20" ht="33" customHeight="1" x14ac:dyDescent="0.5">
      <c r="G6230" s="90"/>
      <c r="H6230" s="10"/>
      <c r="I6230" s="79"/>
      <c r="J6230" s="43"/>
      <c r="K6230" s="10"/>
      <c r="L6230" s="102"/>
      <c r="M6230" s="40"/>
      <c r="N6230" s="43"/>
      <c r="O6230" s="40"/>
      <c r="P6230" s="43"/>
      <c r="Q6230" s="43"/>
      <c r="R6230" s="10"/>
      <c r="S6230" s="10"/>
      <c r="T6230" s="10"/>
    </row>
    <row r="6231" spans="7:20" ht="33" customHeight="1" x14ac:dyDescent="0.5">
      <c r="G6231" s="90"/>
      <c r="H6231" s="10"/>
      <c r="I6231" s="79"/>
      <c r="J6231" s="43"/>
      <c r="K6231" s="10"/>
      <c r="L6231" s="102"/>
      <c r="M6231" s="40"/>
      <c r="N6231" s="43"/>
      <c r="O6231" s="40"/>
      <c r="P6231" s="43"/>
      <c r="Q6231" s="43"/>
      <c r="R6231" s="10"/>
      <c r="S6231" s="10"/>
      <c r="T6231" s="10"/>
    </row>
    <row r="6232" spans="7:20" ht="33" customHeight="1" x14ac:dyDescent="0.5">
      <c r="G6232" s="90"/>
      <c r="H6232" s="10"/>
      <c r="I6232" s="79"/>
      <c r="J6232" s="43"/>
      <c r="K6232" s="10"/>
      <c r="L6232" s="102"/>
      <c r="M6232" s="40"/>
      <c r="N6232" s="43"/>
      <c r="O6232" s="40"/>
      <c r="P6232" s="43"/>
      <c r="Q6232" s="43"/>
      <c r="R6232" s="10"/>
      <c r="S6232" s="10"/>
      <c r="T6232" s="10"/>
    </row>
    <row r="6233" spans="7:20" ht="33" customHeight="1" x14ac:dyDescent="0.5">
      <c r="G6233" s="90"/>
      <c r="H6233" s="10"/>
      <c r="I6233" s="79"/>
      <c r="J6233" s="43"/>
      <c r="K6233" s="10"/>
      <c r="L6233" s="102"/>
      <c r="M6233" s="40"/>
      <c r="N6233" s="43"/>
      <c r="O6233" s="40"/>
      <c r="P6233" s="43"/>
      <c r="Q6233" s="43"/>
      <c r="R6233" s="10"/>
      <c r="S6233" s="10"/>
      <c r="T6233" s="10"/>
    </row>
    <row r="6234" spans="7:20" ht="33" customHeight="1" x14ac:dyDescent="0.5">
      <c r="G6234" s="90"/>
      <c r="H6234" s="10"/>
      <c r="I6234" s="79"/>
      <c r="J6234" s="43"/>
      <c r="K6234" s="10"/>
      <c r="L6234" s="102"/>
      <c r="M6234" s="40"/>
      <c r="N6234" s="43"/>
      <c r="O6234" s="40"/>
      <c r="P6234" s="43"/>
      <c r="Q6234" s="43"/>
      <c r="R6234" s="10"/>
      <c r="S6234" s="10"/>
      <c r="T6234" s="10"/>
    </row>
    <row r="6235" spans="7:20" ht="33" customHeight="1" x14ac:dyDescent="0.5">
      <c r="G6235" s="90"/>
      <c r="H6235" s="10"/>
      <c r="I6235" s="79"/>
      <c r="J6235" s="43"/>
      <c r="K6235" s="10"/>
      <c r="L6235" s="102"/>
      <c r="M6235" s="40"/>
      <c r="N6235" s="43"/>
      <c r="O6235" s="40"/>
      <c r="P6235" s="43"/>
      <c r="Q6235" s="43"/>
      <c r="R6235" s="10"/>
      <c r="S6235" s="10"/>
      <c r="T6235" s="10"/>
    </row>
    <row r="6236" spans="7:20" ht="33" customHeight="1" x14ac:dyDescent="0.5">
      <c r="G6236" s="90"/>
      <c r="H6236" s="10"/>
      <c r="I6236" s="79"/>
      <c r="J6236" s="43"/>
      <c r="K6236" s="10"/>
      <c r="L6236" s="102"/>
      <c r="M6236" s="40"/>
      <c r="N6236" s="43"/>
      <c r="O6236" s="40"/>
      <c r="P6236" s="43"/>
      <c r="Q6236" s="43"/>
      <c r="R6236" s="10"/>
      <c r="S6236" s="10"/>
      <c r="T6236" s="10"/>
    </row>
    <row r="6237" spans="7:20" ht="33" customHeight="1" x14ac:dyDescent="0.5">
      <c r="G6237" s="90"/>
      <c r="H6237" s="10"/>
      <c r="I6237" s="79"/>
      <c r="J6237" s="43"/>
      <c r="K6237" s="10"/>
      <c r="L6237" s="102"/>
      <c r="M6237" s="40"/>
      <c r="N6237" s="43"/>
      <c r="O6237" s="40"/>
      <c r="P6237" s="43"/>
      <c r="Q6237" s="43"/>
      <c r="R6237" s="10"/>
      <c r="S6237" s="10"/>
      <c r="T6237" s="10"/>
    </row>
    <row r="6238" spans="7:20" ht="33" customHeight="1" x14ac:dyDescent="0.5">
      <c r="G6238" s="90"/>
      <c r="H6238" s="10"/>
      <c r="I6238" s="79"/>
      <c r="J6238" s="43"/>
      <c r="K6238" s="10"/>
      <c r="L6238" s="102"/>
      <c r="M6238" s="40"/>
      <c r="N6238" s="43"/>
      <c r="O6238" s="40"/>
      <c r="P6238" s="43"/>
      <c r="Q6238" s="43"/>
      <c r="R6238" s="10"/>
      <c r="S6238" s="10"/>
      <c r="T6238" s="10"/>
    </row>
    <row r="6239" spans="7:20" ht="33" customHeight="1" x14ac:dyDescent="0.5">
      <c r="G6239" s="90"/>
      <c r="H6239" s="10"/>
      <c r="I6239" s="79"/>
      <c r="J6239" s="43"/>
      <c r="K6239" s="10"/>
      <c r="L6239" s="102"/>
      <c r="M6239" s="40"/>
      <c r="N6239" s="43"/>
      <c r="O6239" s="40"/>
      <c r="P6239" s="43"/>
      <c r="Q6239" s="43"/>
      <c r="R6239" s="10"/>
      <c r="S6239" s="10"/>
      <c r="T6239" s="10"/>
    </row>
    <row r="6240" spans="7:20" ht="33" customHeight="1" x14ac:dyDescent="0.5">
      <c r="G6240" s="90"/>
      <c r="H6240" s="10"/>
      <c r="I6240" s="79"/>
      <c r="J6240" s="43"/>
      <c r="K6240" s="10"/>
      <c r="L6240" s="102"/>
      <c r="M6240" s="40"/>
      <c r="N6240" s="43"/>
      <c r="O6240" s="40"/>
      <c r="P6240" s="43"/>
      <c r="Q6240" s="43"/>
      <c r="R6240" s="10"/>
      <c r="S6240" s="10"/>
      <c r="T6240" s="10"/>
    </row>
    <row r="6241" spans="7:20" ht="33" customHeight="1" x14ac:dyDescent="0.5">
      <c r="G6241" s="90"/>
      <c r="H6241" s="10"/>
      <c r="I6241" s="79"/>
      <c r="J6241" s="43"/>
      <c r="K6241" s="10"/>
      <c r="L6241" s="102"/>
      <c r="M6241" s="40"/>
      <c r="N6241" s="43"/>
      <c r="O6241" s="40"/>
      <c r="P6241" s="43"/>
      <c r="Q6241" s="43"/>
      <c r="R6241" s="10"/>
      <c r="S6241" s="10"/>
      <c r="T6241" s="10"/>
    </row>
    <row r="6242" spans="7:20" ht="33" customHeight="1" x14ac:dyDescent="0.5">
      <c r="G6242" s="90"/>
      <c r="H6242" s="10"/>
      <c r="I6242" s="79"/>
      <c r="J6242" s="43"/>
      <c r="K6242" s="10"/>
      <c r="L6242" s="102"/>
      <c r="M6242" s="40"/>
      <c r="N6242" s="43"/>
      <c r="O6242" s="40"/>
      <c r="P6242" s="43"/>
      <c r="Q6242" s="43"/>
      <c r="R6242" s="10"/>
      <c r="S6242" s="10"/>
      <c r="T6242" s="10"/>
    </row>
    <row r="6243" spans="7:20" ht="33" customHeight="1" x14ac:dyDescent="0.5">
      <c r="G6243" s="90"/>
      <c r="H6243" s="10"/>
      <c r="I6243" s="79"/>
      <c r="J6243" s="43"/>
      <c r="K6243" s="10"/>
      <c r="L6243" s="102"/>
      <c r="M6243" s="40"/>
      <c r="N6243" s="43"/>
      <c r="O6243" s="40"/>
      <c r="P6243" s="43"/>
      <c r="Q6243" s="43"/>
      <c r="R6243" s="10"/>
      <c r="S6243" s="10"/>
      <c r="T6243" s="10"/>
    </row>
    <row r="6244" spans="7:20" ht="33" customHeight="1" x14ac:dyDescent="0.5">
      <c r="G6244" s="90"/>
      <c r="H6244" s="10"/>
      <c r="I6244" s="79"/>
      <c r="J6244" s="43"/>
      <c r="K6244" s="10"/>
      <c r="L6244" s="102"/>
      <c r="M6244" s="40"/>
      <c r="N6244" s="43"/>
      <c r="O6244" s="40"/>
      <c r="P6244" s="43"/>
      <c r="Q6244" s="43"/>
      <c r="R6244" s="10"/>
      <c r="S6244" s="10"/>
      <c r="T6244" s="10"/>
    </row>
    <row r="6245" spans="7:20" ht="33" customHeight="1" x14ac:dyDescent="0.5">
      <c r="G6245" s="90"/>
      <c r="H6245" s="10"/>
      <c r="I6245" s="79"/>
      <c r="J6245" s="43"/>
      <c r="K6245" s="10"/>
      <c r="L6245" s="102"/>
      <c r="M6245" s="40"/>
      <c r="N6245" s="43"/>
      <c r="O6245" s="40"/>
      <c r="P6245" s="43"/>
      <c r="Q6245" s="43"/>
      <c r="R6245" s="10"/>
      <c r="S6245" s="10"/>
      <c r="T6245" s="10"/>
    </row>
    <row r="6246" spans="7:20" ht="33" customHeight="1" x14ac:dyDescent="0.5">
      <c r="G6246" s="90"/>
      <c r="H6246" s="10"/>
      <c r="I6246" s="79"/>
      <c r="J6246" s="43"/>
      <c r="K6246" s="10"/>
      <c r="L6246" s="102"/>
      <c r="M6246" s="40"/>
      <c r="N6246" s="43"/>
      <c r="O6246" s="40"/>
      <c r="P6246" s="43"/>
      <c r="Q6246" s="43"/>
      <c r="R6246" s="10"/>
      <c r="S6246" s="10"/>
      <c r="T6246" s="10"/>
    </row>
    <row r="6247" spans="7:20" ht="33" customHeight="1" x14ac:dyDescent="0.5">
      <c r="G6247" s="90"/>
      <c r="H6247" s="10"/>
      <c r="I6247" s="79"/>
      <c r="J6247" s="43"/>
      <c r="K6247" s="10"/>
      <c r="L6247" s="102"/>
      <c r="M6247" s="40"/>
      <c r="N6247" s="43"/>
      <c r="O6247" s="40"/>
      <c r="P6247" s="43"/>
      <c r="Q6247" s="43"/>
      <c r="R6247" s="10"/>
      <c r="S6247" s="10"/>
      <c r="T6247" s="10"/>
    </row>
    <row r="6248" spans="7:20" ht="33" customHeight="1" x14ac:dyDescent="0.5">
      <c r="G6248" s="90"/>
      <c r="H6248" s="10"/>
      <c r="I6248" s="79"/>
      <c r="J6248" s="43"/>
      <c r="K6248" s="10"/>
      <c r="L6248" s="102"/>
      <c r="M6248" s="40"/>
      <c r="N6248" s="43"/>
      <c r="O6248" s="40"/>
      <c r="P6248" s="43"/>
      <c r="Q6248" s="43"/>
      <c r="R6248" s="10"/>
      <c r="S6248" s="10"/>
      <c r="T6248" s="10"/>
    </row>
    <row r="6249" spans="7:20" ht="33" customHeight="1" x14ac:dyDescent="0.5">
      <c r="G6249" s="90"/>
      <c r="H6249" s="10"/>
      <c r="I6249" s="79"/>
      <c r="J6249" s="43"/>
      <c r="K6249" s="10"/>
      <c r="L6249" s="102"/>
      <c r="M6249" s="40"/>
      <c r="N6249" s="43"/>
      <c r="O6249" s="40"/>
      <c r="P6249" s="43"/>
      <c r="Q6249" s="43"/>
      <c r="R6249" s="10"/>
      <c r="S6249" s="10"/>
      <c r="T6249" s="10"/>
    </row>
    <row r="6250" spans="7:20" ht="33" customHeight="1" x14ac:dyDescent="0.5">
      <c r="G6250" s="90"/>
      <c r="H6250" s="10"/>
      <c r="I6250" s="79"/>
      <c r="J6250" s="43"/>
      <c r="K6250" s="10"/>
      <c r="L6250" s="102"/>
      <c r="M6250" s="40"/>
      <c r="N6250" s="43"/>
      <c r="O6250" s="40"/>
      <c r="P6250" s="43"/>
      <c r="Q6250" s="43"/>
      <c r="R6250" s="10"/>
      <c r="S6250" s="10"/>
      <c r="T6250" s="10"/>
    </row>
    <row r="6251" spans="7:20" ht="33" customHeight="1" x14ac:dyDescent="0.5">
      <c r="G6251" s="90"/>
      <c r="H6251" s="10"/>
      <c r="I6251" s="79"/>
      <c r="J6251" s="43"/>
      <c r="K6251" s="10"/>
      <c r="L6251" s="102"/>
      <c r="M6251" s="40"/>
      <c r="N6251" s="43"/>
      <c r="O6251" s="40"/>
      <c r="P6251" s="43"/>
      <c r="Q6251" s="43"/>
      <c r="R6251" s="10"/>
      <c r="S6251" s="10"/>
      <c r="T6251" s="10"/>
    </row>
    <row r="6252" spans="7:20" ht="33" customHeight="1" x14ac:dyDescent="0.5">
      <c r="G6252" s="90"/>
      <c r="H6252" s="10"/>
      <c r="I6252" s="79"/>
      <c r="J6252" s="43"/>
      <c r="K6252" s="10"/>
      <c r="L6252" s="102"/>
      <c r="M6252" s="40"/>
      <c r="N6252" s="43"/>
      <c r="O6252" s="40"/>
      <c r="P6252" s="43"/>
      <c r="Q6252" s="43"/>
      <c r="R6252" s="10"/>
      <c r="S6252" s="10"/>
      <c r="T6252" s="10"/>
    </row>
    <row r="6253" spans="7:20" ht="33" customHeight="1" x14ac:dyDescent="0.5">
      <c r="G6253" s="90"/>
      <c r="H6253" s="10"/>
      <c r="I6253" s="79"/>
      <c r="J6253" s="43"/>
      <c r="K6253" s="10"/>
      <c r="L6253" s="102"/>
      <c r="M6253" s="40"/>
      <c r="N6253" s="43"/>
      <c r="O6253" s="40"/>
      <c r="P6253" s="43"/>
      <c r="Q6253" s="43"/>
      <c r="R6253" s="10"/>
      <c r="S6253" s="10"/>
      <c r="T6253" s="10"/>
    </row>
    <row r="6254" spans="7:20" ht="33" customHeight="1" x14ac:dyDescent="0.5">
      <c r="G6254" s="90"/>
      <c r="H6254" s="10"/>
      <c r="I6254" s="79"/>
      <c r="J6254" s="43"/>
      <c r="K6254" s="10"/>
      <c r="L6254" s="102"/>
      <c r="M6254" s="40"/>
      <c r="N6254" s="43"/>
      <c r="O6254" s="40"/>
      <c r="P6254" s="43"/>
      <c r="Q6254" s="43"/>
      <c r="R6254" s="10"/>
      <c r="S6254" s="10"/>
      <c r="T6254" s="10"/>
    </row>
    <row r="6255" spans="7:20" ht="33" customHeight="1" x14ac:dyDescent="0.5">
      <c r="G6255" s="90"/>
      <c r="H6255" s="10"/>
      <c r="I6255" s="79"/>
      <c r="J6255" s="43"/>
      <c r="K6255" s="10"/>
      <c r="L6255" s="102"/>
      <c r="M6255" s="40"/>
      <c r="N6255" s="43"/>
      <c r="O6255" s="40"/>
      <c r="P6255" s="43"/>
      <c r="Q6255" s="43"/>
      <c r="R6255" s="10"/>
      <c r="S6255" s="10"/>
      <c r="T6255" s="10"/>
    </row>
    <row r="6256" spans="7:20" ht="33" customHeight="1" x14ac:dyDescent="0.5">
      <c r="G6256" s="90"/>
      <c r="H6256" s="10"/>
      <c r="I6256" s="79"/>
      <c r="J6256" s="43"/>
      <c r="K6256" s="10"/>
      <c r="L6256" s="102"/>
      <c r="M6256" s="40"/>
      <c r="N6256" s="43"/>
      <c r="O6256" s="40"/>
      <c r="P6256" s="43"/>
      <c r="Q6256" s="43"/>
      <c r="R6256" s="10"/>
      <c r="S6256" s="10"/>
      <c r="T6256" s="10"/>
    </row>
    <row r="6257" spans="7:20" ht="33" customHeight="1" x14ac:dyDescent="0.5">
      <c r="G6257" s="90"/>
      <c r="H6257" s="10"/>
      <c r="I6257" s="79"/>
      <c r="J6257" s="43"/>
      <c r="K6257" s="10"/>
      <c r="L6257" s="102"/>
      <c r="M6257" s="40"/>
      <c r="N6257" s="43"/>
      <c r="O6257" s="40"/>
      <c r="P6257" s="43"/>
      <c r="Q6257" s="43"/>
      <c r="R6257" s="10"/>
      <c r="S6257" s="10"/>
      <c r="T6257" s="10"/>
    </row>
    <row r="6258" spans="7:20" ht="33" customHeight="1" x14ac:dyDescent="0.5">
      <c r="G6258" s="90"/>
      <c r="H6258" s="10"/>
      <c r="I6258" s="79"/>
      <c r="J6258" s="43"/>
      <c r="K6258" s="10"/>
      <c r="L6258" s="102"/>
      <c r="M6258" s="40"/>
      <c r="N6258" s="43"/>
      <c r="O6258" s="40"/>
      <c r="P6258" s="43"/>
      <c r="Q6258" s="43"/>
      <c r="R6258" s="10"/>
      <c r="S6258" s="10"/>
      <c r="T6258" s="10"/>
    </row>
    <row r="6259" spans="7:20" ht="33" customHeight="1" x14ac:dyDescent="0.5">
      <c r="G6259" s="90"/>
      <c r="H6259" s="10"/>
      <c r="I6259" s="79"/>
      <c r="J6259" s="43"/>
      <c r="K6259" s="10"/>
      <c r="L6259" s="102"/>
      <c r="M6259" s="40"/>
      <c r="N6259" s="43"/>
      <c r="O6259" s="40"/>
      <c r="P6259" s="43"/>
      <c r="Q6259" s="43"/>
      <c r="R6259" s="10"/>
      <c r="S6259" s="10"/>
      <c r="T6259" s="10"/>
    </row>
    <row r="6260" spans="7:20" ht="33" customHeight="1" x14ac:dyDescent="0.5">
      <c r="G6260" s="90"/>
      <c r="H6260" s="10"/>
      <c r="I6260" s="79"/>
      <c r="J6260" s="43"/>
      <c r="K6260" s="10"/>
      <c r="L6260" s="102"/>
      <c r="M6260" s="40"/>
      <c r="N6260" s="43"/>
      <c r="O6260" s="40"/>
      <c r="P6260" s="43"/>
      <c r="Q6260" s="43"/>
      <c r="R6260" s="10"/>
      <c r="S6260" s="10"/>
      <c r="T6260" s="10"/>
    </row>
    <row r="6261" spans="7:20" ht="33" customHeight="1" x14ac:dyDescent="0.5">
      <c r="G6261" s="90"/>
      <c r="H6261" s="10"/>
      <c r="I6261" s="79"/>
      <c r="J6261" s="43"/>
      <c r="K6261" s="10"/>
      <c r="L6261" s="102"/>
      <c r="M6261" s="40"/>
      <c r="N6261" s="43"/>
      <c r="O6261" s="40"/>
      <c r="P6261" s="43"/>
      <c r="Q6261" s="43"/>
      <c r="R6261" s="10"/>
      <c r="S6261" s="10"/>
      <c r="T6261" s="10"/>
    </row>
    <row r="6262" spans="7:20" ht="33" customHeight="1" x14ac:dyDescent="0.5">
      <c r="G6262" s="90"/>
      <c r="H6262" s="10"/>
      <c r="I6262" s="79"/>
      <c r="J6262" s="43"/>
      <c r="K6262" s="10"/>
      <c r="L6262" s="102"/>
      <c r="M6262" s="40"/>
      <c r="N6262" s="43"/>
      <c r="O6262" s="40"/>
      <c r="P6262" s="43"/>
      <c r="Q6262" s="43"/>
      <c r="R6262" s="10"/>
      <c r="S6262" s="10"/>
      <c r="T6262" s="10"/>
    </row>
    <row r="6263" spans="7:20" ht="33" customHeight="1" x14ac:dyDescent="0.5">
      <c r="G6263" s="90"/>
      <c r="H6263" s="10"/>
      <c r="I6263" s="79"/>
      <c r="J6263" s="43"/>
      <c r="K6263" s="10"/>
      <c r="L6263" s="102"/>
      <c r="M6263" s="40"/>
      <c r="N6263" s="43"/>
      <c r="O6263" s="40"/>
      <c r="P6263" s="43"/>
      <c r="Q6263" s="43"/>
      <c r="R6263" s="10"/>
      <c r="S6263" s="10"/>
      <c r="T6263" s="10"/>
    </row>
    <row r="6264" spans="7:20" ht="33" customHeight="1" x14ac:dyDescent="0.5">
      <c r="G6264" s="90"/>
      <c r="H6264" s="10"/>
      <c r="I6264" s="79"/>
      <c r="J6264" s="43"/>
      <c r="K6264" s="10"/>
      <c r="L6264" s="102"/>
      <c r="M6264" s="40"/>
      <c r="N6264" s="43"/>
      <c r="O6264" s="40"/>
      <c r="P6264" s="43"/>
      <c r="Q6264" s="43"/>
      <c r="R6264" s="10"/>
      <c r="S6264" s="10"/>
      <c r="T6264" s="10"/>
    </row>
    <row r="6265" spans="7:20" ht="33" customHeight="1" x14ac:dyDescent="0.5">
      <c r="G6265" s="90"/>
      <c r="H6265" s="10"/>
      <c r="I6265" s="79"/>
      <c r="J6265" s="43"/>
      <c r="K6265" s="10"/>
      <c r="L6265" s="102"/>
      <c r="M6265" s="40"/>
      <c r="N6265" s="43"/>
      <c r="O6265" s="40"/>
      <c r="P6265" s="43"/>
      <c r="Q6265" s="43"/>
      <c r="R6265" s="10"/>
      <c r="S6265" s="10"/>
      <c r="T6265" s="10"/>
    </row>
    <row r="6266" spans="7:20" ht="33" customHeight="1" x14ac:dyDescent="0.5">
      <c r="G6266" s="90"/>
      <c r="H6266" s="10"/>
      <c r="I6266" s="79"/>
      <c r="J6266" s="43"/>
      <c r="K6266" s="10"/>
      <c r="L6266" s="102"/>
      <c r="M6266" s="40"/>
      <c r="N6266" s="43"/>
      <c r="O6266" s="40"/>
      <c r="P6266" s="43"/>
      <c r="Q6266" s="43"/>
      <c r="R6266" s="10"/>
      <c r="S6266" s="10"/>
      <c r="T6266" s="10"/>
    </row>
    <row r="6267" spans="7:20" ht="33" customHeight="1" x14ac:dyDescent="0.5">
      <c r="G6267" s="90"/>
      <c r="H6267" s="10"/>
      <c r="I6267" s="79"/>
      <c r="J6267" s="43"/>
      <c r="K6267" s="10"/>
      <c r="L6267" s="102"/>
      <c r="M6267" s="40"/>
      <c r="N6267" s="43"/>
      <c r="O6267" s="40"/>
      <c r="P6267" s="43"/>
      <c r="Q6267" s="43"/>
      <c r="R6267" s="10"/>
      <c r="S6267" s="10"/>
      <c r="T6267" s="10"/>
    </row>
    <row r="6268" spans="7:20" ht="33" customHeight="1" x14ac:dyDescent="0.5">
      <c r="G6268" s="90"/>
      <c r="H6268" s="10"/>
      <c r="I6268" s="79"/>
      <c r="J6268" s="43"/>
      <c r="K6268" s="10"/>
      <c r="L6268" s="102"/>
      <c r="M6268" s="40"/>
      <c r="N6268" s="43"/>
      <c r="O6268" s="40"/>
      <c r="P6268" s="43"/>
      <c r="Q6268" s="43"/>
      <c r="R6268" s="10"/>
      <c r="S6268" s="10"/>
      <c r="T6268" s="10"/>
    </row>
    <row r="6269" spans="7:20" ht="33" customHeight="1" x14ac:dyDescent="0.5">
      <c r="G6269" s="90"/>
      <c r="H6269" s="10"/>
      <c r="I6269" s="79"/>
      <c r="J6269" s="43"/>
      <c r="K6269" s="10"/>
      <c r="L6269" s="102"/>
      <c r="M6269" s="40"/>
      <c r="N6269" s="43"/>
      <c r="O6269" s="40"/>
      <c r="P6269" s="43"/>
      <c r="Q6269" s="43"/>
      <c r="R6269" s="10"/>
      <c r="S6269" s="10"/>
      <c r="T6269" s="10"/>
    </row>
    <row r="6270" spans="7:20" ht="33" customHeight="1" x14ac:dyDescent="0.5">
      <c r="G6270" s="90"/>
      <c r="H6270" s="10"/>
      <c r="I6270" s="79"/>
      <c r="J6270" s="43"/>
      <c r="K6270" s="10"/>
      <c r="L6270" s="102"/>
      <c r="M6270" s="40"/>
      <c r="N6270" s="43"/>
      <c r="O6270" s="40"/>
      <c r="P6270" s="43"/>
      <c r="Q6270" s="43"/>
      <c r="R6270" s="10"/>
      <c r="S6270" s="10"/>
      <c r="T6270" s="10"/>
    </row>
    <row r="6271" spans="7:20" ht="33" customHeight="1" x14ac:dyDescent="0.5">
      <c r="G6271" s="90"/>
      <c r="H6271" s="10"/>
      <c r="I6271" s="79"/>
      <c r="J6271" s="43"/>
      <c r="K6271" s="10"/>
      <c r="L6271" s="102"/>
      <c r="M6271" s="40"/>
      <c r="N6271" s="43"/>
      <c r="O6271" s="40"/>
      <c r="P6271" s="43"/>
      <c r="Q6271" s="43"/>
      <c r="R6271" s="10"/>
      <c r="S6271" s="10"/>
      <c r="T6271" s="10"/>
    </row>
    <row r="6272" spans="7:20" ht="33" customHeight="1" x14ac:dyDescent="0.5">
      <c r="G6272" s="90"/>
      <c r="H6272" s="10"/>
      <c r="I6272" s="79"/>
      <c r="J6272" s="43"/>
      <c r="K6272" s="10"/>
      <c r="L6272" s="102"/>
      <c r="M6272" s="40"/>
      <c r="N6272" s="43"/>
      <c r="O6272" s="40"/>
      <c r="P6272" s="43"/>
      <c r="Q6272" s="43"/>
      <c r="R6272" s="10"/>
      <c r="S6272" s="10"/>
      <c r="T6272" s="10"/>
    </row>
    <row r="6273" spans="7:20" ht="33" customHeight="1" x14ac:dyDescent="0.5">
      <c r="G6273" s="90"/>
      <c r="H6273" s="10"/>
      <c r="I6273" s="79"/>
      <c r="J6273" s="43"/>
      <c r="K6273" s="10"/>
      <c r="L6273" s="102"/>
      <c r="M6273" s="40"/>
      <c r="N6273" s="43"/>
      <c r="O6273" s="40"/>
      <c r="P6273" s="43"/>
      <c r="Q6273" s="43"/>
      <c r="R6273" s="10"/>
      <c r="S6273" s="10"/>
      <c r="T6273" s="10"/>
    </row>
    <row r="6274" spans="7:20" ht="33" customHeight="1" x14ac:dyDescent="0.5">
      <c r="G6274" s="90"/>
      <c r="H6274" s="10"/>
      <c r="I6274" s="79"/>
      <c r="J6274" s="43"/>
      <c r="K6274" s="10"/>
      <c r="L6274" s="102"/>
      <c r="M6274" s="40"/>
      <c r="N6274" s="43"/>
      <c r="O6274" s="40"/>
      <c r="P6274" s="43"/>
      <c r="Q6274" s="43"/>
      <c r="R6274" s="10"/>
      <c r="S6274" s="10"/>
      <c r="T6274" s="10"/>
    </row>
    <row r="6275" spans="7:20" ht="33" customHeight="1" x14ac:dyDescent="0.5">
      <c r="G6275" s="90"/>
      <c r="H6275" s="10"/>
      <c r="I6275" s="79"/>
      <c r="J6275" s="43"/>
      <c r="K6275" s="10"/>
      <c r="L6275" s="102"/>
      <c r="M6275" s="40"/>
      <c r="N6275" s="43"/>
      <c r="O6275" s="40"/>
      <c r="P6275" s="43"/>
      <c r="Q6275" s="43"/>
      <c r="R6275" s="10"/>
      <c r="S6275" s="10"/>
      <c r="T6275" s="10"/>
    </row>
    <row r="6276" spans="7:20" ht="33" customHeight="1" x14ac:dyDescent="0.5">
      <c r="G6276" s="90"/>
      <c r="H6276" s="10"/>
      <c r="I6276" s="79"/>
      <c r="J6276" s="43"/>
      <c r="K6276" s="10"/>
      <c r="L6276" s="102"/>
      <c r="M6276" s="40"/>
      <c r="N6276" s="43"/>
      <c r="O6276" s="40"/>
      <c r="P6276" s="43"/>
      <c r="Q6276" s="43"/>
      <c r="R6276" s="10"/>
      <c r="S6276" s="10"/>
      <c r="T6276" s="10"/>
    </row>
    <row r="6277" spans="7:20" ht="33" customHeight="1" x14ac:dyDescent="0.5">
      <c r="G6277" s="90"/>
      <c r="H6277" s="10"/>
      <c r="I6277" s="79"/>
      <c r="J6277" s="43"/>
      <c r="K6277" s="10"/>
      <c r="L6277" s="102"/>
      <c r="M6277" s="40"/>
      <c r="N6277" s="43"/>
      <c r="O6277" s="40"/>
      <c r="P6277" s="43"/>
      <c r="Q6277" s="43"/>
      <c r="R6277" s="10"/>
      <c r="S6277" s="10"/>
      <c r="T6277" s="10"/>
    </row>
    <row r="6278" spans="7:20" ht="33" customHeight="1" x14ac:dyDescent="0.5">
      <c r="G6278" s="90"/>
      <c r="H6278" s="10"/>
      <c r="I6278" s="79"/>
      <c r="J6278" s="43"/>
      <c r="K6278" s="10"/>
      <c r="L6278" s="102"/>
      <c r="M6278" s="40"/>
      <c r="N6278" s="43"/>
      <c r="O6278" s="40"/>
      <c r="P6278" s="43"/>
      <c r="Q6278" s="43"/>
      <c r="R6278" s="10"/>
      <c r="S6278" s="10"/>
      <c r="T6278" s="10"/>
    </row>
    <row r="6279" spans="7:20" ht="33" customHeight="1" x14ac:dyDescent="0.5">
      <c r="G6279" s="90"/>
      <c r="H6279" s="10"/>
      <c r="I6279" s="79"/>
      <c r="J6279" s="43"/>
      <c r="K6279" s="10"/>
      <c r="L6279" s="102"/>
      <c r="M6279" s="40"/>
      <c r="N6279" s="43"/>
      <c r="O6279" s="40"/>
      <c r="P6279" s="43"/>
      <c r="Q6279" s="43"/>
      <c r="R6279" s="10"/>
      <c r="S6279" s="10"/>
      <c r="T6279" s="10"/>
    </row>
    <row r="6280" spans="7:20" ht="33" customHeight="1" x14ac:dyDescent="0.5">
      <c r="G6280" s="90"/>
      <c r="H6280" s="10"/>
      <c r="I6280" s="79"/>
      <c r="J6280" s="43"/>
      <c r="K6280" s="10"/>
      <c r="L6280" s="102"/>
      <c r="M6280" s="40"/>
      <c r="N6280" s="43"/>
      <c r="O6280" s="40"/>
      <c r="P6280" s="43"/>
      <c r="Q6280" s="43"/>
      <c r="R6280" s="10"/>
      <c r="S6280" s="10"/>
      <c r="T6280" s="10"/>
    </row>
    <row r="6281" spans="7:20" ht="33" customHeight="1" x14ac:dyDescent="0.5">
      <c r="G6281" s="90"/>
      <c r="H6281" s="10"/>
      <c r="I6281" s="79"/>
      <c r="J6281" s="43"/>
      <c r="K6281" s="10"/>
      <c r="L6281" s="102"/>
      <c r="M6281" s="40"/>
      <c r="N6281" s="43"/>
      <c r="O6281" s="40"/>
      <c r="P6281" s="43"/>
      <c r="Q6281" s="43"/>
      <c r="R6281" s="10"/>
      <c r="S6281" s="10"/>
      <c r="T6281" s="10"/>
    </row>
    <row r="6282" spans="7:20" ht="33" customHeight="1" x14ac:dyDescent="0.5">
      <c r="G6282" s="90"/>
      <c r="H6282" s="10"/>
      <c r="I6282" s="79"/>
      <c r="J6282" s="43"/>
      <c r="K6282" s="10"/>
      <c r="L6282" s="102"/>
      <c r="M6282" s="40"/>
      <c r="N6282" s="43"/>
      <c r="O6282" s="40"/>
      <c r="P6282" s="43"/>
      <c r="Q6282" s="43"/>
      <c r="R6282" s="10"/>
      <c r="S6282" s="10"/>
      <c r="T6282" s="10"/>
    </row>
    <row r="6283" spans="7:20" ht="33" customHeight="1" x14ac:dyDescent="0.5">
      <c r="G6283" s="90"/>
      <c r="H6283" s="10"/>
      <c r="I6283" s="79"/>
      <c r="J6283" s="43"/>
      <c r="K6283" s="10"/>
      <c r="L6283" s="102"/>
      <c r="M6283" s="40"/>
      <c r="N6283" s="43"/>
      <c r="O6283" s="40"/>
      <c r="P6283" s="43"/>
      <c r="Q6283" s="43"/>
      <c r="R6283" s="10"/>
      <c r="S6283" s="10"/>
      <c r="T6283" s="10"/>
    </row>
    <row r="6284" spans="7:20" ht="33" customHeight="1" x14ac:dyDescent="0.5">
      <c r="G6284" s="90"/>
      <c r="H6284" s="10"/>
      <c r="I6284" s="79"/>
      <c r="J6284" s="43"/>
      <c r="K6284" s="10"/>
      <c r="L6284" s="102"/>
      <c r="M6284" s="40"/>
      <c r="N6284" s="43"/>
      <c r="O6284" s="40"/>
      <c r="P6284" s="43"/>
      <c r="Q6284" s="43"/>
      <c r="R6284" s="10"/>
      <c r="S6284" s="10"/>
      <c r="T6284" s="10"/>
    </row>
    <row r="6285" spans="7:20" ht="33" customHeight="1" x14ac:dyDescent="0.5">
      <c r="G6285" s="90"/>
      <c r="H6285" s="10"/>
      <c r="I6285" s="79"/>
      <c r="J6285" s="43"/>
      <c r="K6285" s="10"/>
      <c r="L6285" s="102"/>
      <c r="M6285" s="40"/>
      <c r="N6285" s="43"/>
      <c r="O6285" s="40"/>
      <c r="P6285" s="43"/>
      <c r="Q6285" s="43"/>
      <c r="R6285" s="10"/>
      <c r="S6285" s="10"/>
      <c r="T6285" s="10"/>
    </row>
    <row r="6286" spans="7:20" ht="33" customHeight="1" x14ac:dyDescent="0.5">
      <c r="G6286" s="90"/>
      <c r="H6286" s="10"/>
      <c r="I6286" s="79"/>
      <c r="J6286" s="43"/>
      <c r="K6286" s="10"/>
      <c r="L6286" s="102"/>
      <c r="M6286" s="40"/>
      <c r="N6286" s="43"/>
      <c r="O6286" s="40"/>
      <c r="P6286" s="43"/>
      <c r="Q6286" s="43"/>
      <c r="R6286" s="10"/>
      <c r="S6286" s="10"/>
      <c r="T6286" s="10"/>
    </row>
    <row r="6287" spans="7:20" ht="33" customHeight="1" x14ac:dyDescent="0.5">
      <c r="G6287" s="90"/>
      <c r="H6287" s="10"/>
      <c r="I6287" s="79"/>
      <c r="J6287" s="43"/>
      <c r="K6287" s="10"/>
      <c r="L6287" s="102"/>
      <c r="M6287" s="40"/>
      <c r="N6287" s="43"/>
      <c r="O6287" s="40"/>
      <c r="P6287" s="43"/>
      <c r="Q6287" s="43"/>
      <c r="R6287" s="10"/>
      <c r="S6287" s="10"/>
      <c r="T6287" s="10"/>
    </row>
    <row r="6288" spans="7:20" ht="33" customHeight="1" x14ac:dyDescent="0.5">
      <c r="G6288" s="90"/>
      <c r="H6288" s="10"/>
      <c r="I6288" s="79"/>
      <c r="J6288" s="43"/>
      <c r="K6288" s="10"/>
      <c r="L6288" s="102"/>
      <c r="M6288" s="40"/>
      <c r="N6288" s="43"/>
      <c r="O6288" s="40"/>
      <c r="P6288" s="43"/>
      <c r="Q6288" s="43"/>
      <c r="R6288" s="10"/>
      <c r="S6288" s="10"/>
      <c r="T6288" s="10"/>
    </row>
    <row r="6289" spans="7:20" ht="33" customHeight="1" x14ac:dyDescent="0.5">
      <c r="G6289" s="90"/>
      <c r="H6289" s="10"/>
      <c r="I6289" s="79"/>
      <c r="J6289" s="43"/>
      <c r="K6289" s="10"/>
      <c r="L6289" s="102"/>
      <c r="M6289" s="40"/>
      <c r="N6289" s="43"/>
      <c r="O6289" s="40"/>
      <c r="P6289" s="43"/>
      <c r="Q6289" s="43"/>
      <c r="R6289" s="10"/>
      <c r="S6289" s="10"/>
      <c r="T6289" s="10"/>
    </row>
    <row r="6290" spans="7:20" ht="33" customHeight="1" x14ac:dyDescent="0.5">
      <c r="G6290" s="90"/>
      <c r="H6290" s="10"/>
      <c r="I6290" s="79"/>
      <c r="J6290" s="43"/>
      <c r="K6290" s="10"/>
      <c r="L6290" s="102"/>
      <c r="M6290" s="40"/>
      <c r="N6290" s="43"/>
      <c r="O6290" s="40"/>
      <c r="P6290" s="43"/>
      <c r="Q6290" s="43"/>
      <c r="R6290" s="10"/>
      <c r="S6290" s="10"/>
      <c r="T6290" s="10"/>
    </row>
    <row r="6291" spans="7:20" ht="33" customHeight="1" x14ac:dyDescent="0.5">
      <c r="G6291" s="90"/>
      <c r="H6291" s="10"/>
      <c r="I6291" s="79"/>
      <c r="J6291" s="43"/>
      <c r="K6291" s="10"/>
      <c r="L6291" s="102"/>
      <c r="M6291" s="40"/>
      <c r="N6291" s="43"/>
      <c r="O6291" s="40"/>
      <c r="P6291" s="43"/>
      <c r="Q6291" s="43"/>
      <c r="R6291" s="10"/>
      <c r="S6291" s="10"/>
      <c r="T6291" s="10"/>
    </row>
    <row r="6292" spans="7:20" ht="33" customHeight="1" x14ac:dyDescent="0.5">
      <c r="G6292" s="90"/>
      <c r="H6292" s="10"/>
      <c r="I6292" s="79"/>
      <c r="J6292" s="43"/>
      <c r="K6292" s="10"/>
      <c r="L6292" s="102"/>
      <c r="M6292" s="40"/>
      <c r="N6292" s="43"/>
      <c r="O6292" s="40"/>
      <c r="P6292" s="43"/>
      <c r="Q6292" s="43"/>
      <c r="R6292" s="10"/>
      <c r="S6292" s="10"/>
      <c r="T6292" s="10"/>
    </row>
    <row r="6293" spans="7:20" ht="33" customHeight="1" x14ac:dyDescent="0.5">
      <c r="G6293" s="90"/>
      <c r="H6293" s="10"/>
      <c r="I6293" s="79"/>
      <c r="J6293" s="43"/>
      <c r="K6293" s="10"/>
      <c r="L6293" s="102"/>
      <c r="M6293" s="40"/>
      <c r="N6293" s="43"/>
      <c r="O6293" s="40"/>
      <c r="P6293" s="43"/>
      <c r="Q6293" s="43"/>
      <c r="R6293" s="10"/>
      <c r="S6293" s="10"/>
      <c r="T6293" s="10"/>
    </row>
    <row r="6294" spans="7:20" ht="33" customHeight="1" x14ac:dyDescent="0.5">
      <c r="G6294" s="90"/>
      <c r="H6294" s="10"/>
      <c r="I6294" s="79"/>
      <c r="J6294" s="43"/>
      <c r="K6294" s="10"/>
      <c r="L6294" s="102"/>
      <c r="M6294" s="40"/>
      <c r="N6294" s="43"/>
      <c r="O6294" s="40"/>
      <c r="P6294" s="43"/>
      <c r="Q6294" s="43"/>
      <c r="R6294" s="10"/>
      <c r="S6294" s="10"/>
      <c r="T6294" s="10"/>
    </row>
    <row r="6295" spans="7:20" ht="33" customHeight="1" x14ac:dyDescent="0.5">
      <c r="G6295" s="90"/>
      <c r="H6295" s="10"/>
      <c r="I6295" s="79"/>
      <c r="J6295" s="43"/>
      <c r="K6295" s="10"/>
      <c r="L6295" s="102"/>
      <c r="M6295" s="40"/>
      <c r="N6295" s="43"/>
      <c r="O6295" s="40"/>
      <c r="P6295" s="43"/>
      <c r="Q6295" s="43"/>
      <c r="R6295" s="10"/>
      <c r="S6295" s="10"/>
      <c r="T6295" s="10"/>
    </row>
    <row r="6296" spans="7:20" ht="33" customHeight="1" x14ac:dyDescent="0.5">
      <c r="G6296" s="90"/>
      <c r="H6296" s="10"/>
      <c r="I6296" s="79"/>
      <c r="J6296" s="43"/>
      <c r="K6296" s="10"/>
      <c r="L6296" s="102"/>
      <c r="M6296" s="40"/>
      <c r="N6296" s="43"/>
      <c r="O6296" s="40"/>
      <c r="P6296" s="43"/>
      <c r="Q6296" s="43"/>
      <c r="R6296" s="10"/>
      <c r="S6296" s="10"/>
      <c r="T6296" s="10"/>
    </row>
    <row r="6297" spans="7:20" ht="33" customHeight="1" x14ac:dyDescent="0.5">
      <c r="G6297" s="90"/>
      <c r="H6297" s="10"/>
      <c r="I6297" s="79"/>
      <c r="J6297" s="43"/>
      <c r="K6297" s="10"/>
      <c r="L6297" s="102"/>
      <c r="M6297" s="40"/>
      <c r="N6297" s="43"/>
      <c r="O6297" s="40"/>
      <c r="P6297" s="43"/>
      <c r="Q6297" s="43"/>
      <c r="R6297" s="10"/>
      <c r="S6297" s="10"/>
      <c r="T6297" s="10"/>
    </row>
    <row r="6298" spans="7:20" ht="33" customHeight="1" x14ac:dyDescent="0.5">
      <c r="G6298" s="90"/>
      <c r="H6298" s="10"/>
      <c r="I6298" s="79"/>
      <c r="J6298" s="43"/>
      <c r="K6298" s="10"/>
      <c r="L6298" s="102"/>
      <c r="M6298" s="40"/>
      <c r="N6298" s="43"/>
      <c r="O6298" s="40"/>
      <c r="P6298" s="43"/>
      <c r="Q6298" s="43"/>
      <c r="R6298" s="10"/>
      <c r="S6298" s="10"/>
      <c r="T6298" s="10"/>
    </row>
    <row r="6299" spans="7:20" ht="33" customHeight="1" x14ac:dyDescent="0.5">
      <c r="G6299" s="90"/>
      <c r="H6299" s="10"/>
      <c r="I6299" s="79"/>
      <c r="J6299" s="43"/>
      <c r="K6299" s="10"/>
      <c r="L6299" s="102"/>
      <c r="M6299" s="40"/>
      <c r="N6299" s="43"/>
      <c r="O6299" s="40"/>
      <c r="P6299" s="43"/>
      <c r="Q6299" s="43"/>
      <c r="R6299" s="10"/>
      <c r="S6299" s="10"/>
      <c r="T6299" s="10"/>
    </row>
    <row r="6300" spans="7:20" ht="33" customHeight="1" x14ac:dyDescent="0.5">
      <c r="G6300" s="90"/>
      <c r="H6300" s="10"/>
      <c r="I6300" s="79"/>
      <c r="J6300" s="43"/>
      <c r="K6300" s="10"/>
      <c r="L6300" s="102"/>
      <c r="M6300" s="40"/>
      <c r="N6300" s="43"/>
      <c r="O6300" s="40"/>
      <c r="P6300" s="43"/>
      <c r="Q6300" s="43"/>
      <c r="R6300" s="10"/>
      <c r="S6300" s="10"/>
      <c r="T6300" s="10"/>
    </row>
    <row r="6301" spans="7:20" ht="33" customHeight="1" x14ac:dyDescent="0.5">
      <c r="G6301" s="90"/>
      <c r="H6301" s="10"/>
      <c r="I6301" s="79"/>
      <c r="J6301" s="43"/>
      <c r="K6301" s="10"/>
      <c r="L6301" s="102"/>
      <c r="M6301" s="40"/>
      <c r="N6301" s="43"/>
      <c r="O6301" s="40"/>
      <c r="P6301" s="43"/>
      <c r="Q6301" s="43"/>
      <c r="R6301" s="10"/>
      <c r="S6301" s="10"/>
      <c r="T6301" s="10"/>
    </row>
    <row r="6302" spans="7:20" ht="33" customHeight="1" x14ac:dyDescent="0.5">
      <c r="G6302" s="90"/>
      <c r="H6302" s="10"/>
      <c r="I6302" s="79"/>
      <c r="J6302" s="43"/>
      <c r="K6302" s="10"/>
      <c r="L6302" s="102"/>
      <c r="M6302" s="40"/>
      <c r="N6302" s="43"/>
      <c r="O6302" s="40"/>
      <c r="P6302" s="43"/>
      <c r="Q6302" s="43"/>
      <c r="R6302" s="10"/>
      <c r="S6302" s="10"/>
      <c r="T6302" s="10"/>
    </row>
    <row r="6303" spans="7:20" ht="33" customHeight="1" x14ac:dyDescent="0.5">
      <c r="G6303" s="90"/>
      <c r="H6303" s="10"/>
      <c r="I6303" s="79"/>
      <c r="J6303" s="43"/>
      <c r="K6303" s="10"/>
      <c r="L6303" s="102"/>
      <c r="M6303" s="40"/>
      <c r="N6303" s="43"/>
      <c r="O6303" s="40"/>
      <c r="P6303" s="43"/>
      <c r="Q6303" s="43"/>
      <c r="R6303" s="10"/>
      <c r="S6303" s="10"/>
      <c r="T6303" s="10"/>
    </row>
    <row r="6304" spans="7:20" ht="33" customHeight="1" x14ac:dyDescent="0.5">
      <c r="G6304" s="90"/>
      <c r="H6304" s="10"/>
      <c r="I6304" s="79"/>
      <c r="J6304" s="43"/>
      <c r="K6304" s="10"/>
      <c r="L6304" s="102"/>
      <c r="M6304" s="40"/>
      <c r="N6304" s="43"/>
      <c r="O6304" s="40"/>
      <c r="P6304" s="43"/>
      <c r="Q6304" s="43"/>
      <c r="R6304" s="10"/>
      <c r="S6304" s="10"/>
      <c r="T6304" s="10"/>
    </row>
    <row r="6305" spans="7:20" ht="33" customHeight="1" x14ac:dyDescent="0.5">
      <c r="G6305" s="90"/>
      <c r="H6305" s="10"/>
      <c r="I6305" s="79"/>
      <c r="J6305" s="43"/>
      <c r="K6305" s="10"/>
      <c r="L6305" s="102"/>
      <c r="M6305" s="40"/>
      <c r="N6305" s="43"/>
      <c r="O6305" s="40"/>
      <c r="P6305" s="43"/>
      <c r="Q6305" s="43"/>
      <c r="R6305" s="10"/>
      <c r="S6305" s="10"/>
      <c r="T6305" s="10"/>
    </row>
    <row r="6306" spans="7:20" ht="33" customHeight="1" x14ac:dyDescent="0.5">
      <c r="G6306" s="90"/>
      <c r="H6306" s="10"/>
      <c r="I6306" s="79"/>
      <c r="J6306" s="43"/>
      <c r="K6306" s="10"/>
      <c r="L6306" s="102"/>
      <c r="M6306" s="40"/>
      <c r="N6306" s="43"/>
      <c r="O6306" s="40"/>
      <c r="P6306" s="43"/>
      <c r="Q6306" s="43"/>
      <c r="R6306" s="10"/>
      <c r="S6306" s="10"/>
      <c r="T6306" s="10"/>
    </row>
    <row r="6307" spans="7:20" ht="33" customHeight="1" x14ac:dyDescent="0.5">
      <c r="G6307" s="90"/>
      <c r="H6307" s="10"/>
      <c r="I6307" s="79"/>
      <c r="J6307" s="43"/>
      <c r="K6307" s="10"/>
      <c r="L6307" s="102"/>
      <c r="M6307" s="40"/>
      <c r="N6307" s="43"/>
      <c r="O6307" s="40"/>
      <c r="P6307" s="43"/>
      <c r="Q6307" s="43"/>
      <c r="R6307" s="10"/>
      <c r="S6307" s="10"/>
      <c r="T6307" s="10"/>
    </row>
    <row r="6308" spans="7:20" ht="33" customHeight="1" x14ac:dyDescent="0.5">
      <c r="G6308" s="90"/>
      <c r="H6308" s="10"/>
      <c r="I6308" s="79"/>
      <c r="J6308" s="43"/>
      <c r="K6308" s="10"/>
      <c r="L6308" s="102"/>
      <c r="M6308" s="40"/>
      <c r="N6308" s="43"/>
      <c r="O6308" s="40"/>
      <c r="P6308" s="43"/>
      <c r="Q6308" s="43"/>
      <c r="R6308" s="10"/>
      <c r="S6308" s="10"/>
      <c r="T6308" s="10"/>
    </row>
    <row r="6309" spans="7:20" ht="33" customHeight="1" x14ac:dyDescent="0.5">
      <c r="G6309" s="90"/>
      <c r="H6309" s="10"/>
      <c r="I6309" s="79"/>
      <c r="J6309" s="43"/>
      <c r="K6309" s="10"/>
      <c r="L6309" s="102"/>
      <c r="M6309" s="40"/>
      <c r="N6309" s="43"/>
      <c r="O6309" s="40"/>
      <c r="P6309" s="43"/>
      <c r="Q6309" s="43"/>
      <c r="R6309" s="10"/>
      <c r="S6309" s="10"/>
      <c r="T6309" s="10"/>
    </row>
    <row r="6310" spans="7:20" ht="33" customHeight="1" x14ac:dyDescent="0.5">
      <c r="G6310" s="90"/>
      <c r="H6310" s="10"/>
      <c r="I6310" s="79"/>
      <c r="J6310" s="43"/>
      <c r="K6310" s="10"/>
      <c r="L6310" s="102"/>
      <c r="M6310" s="40"/>
      <c r="N6310" s="43"/>
      <c r="O6310" s="40"/>
      <c r="P6310" s="43"/>
      <c r="Q6310" s="43"/>
      <c r="R6310" s="10"/>
      <c r="S6310" s="10"/>
      <c r="T6310" s="10"/>
    </row>
    <row r="6311" spans="7:20" ht="33" customHeight="1" x14ac:dyDescent="0.5">
      <c r="G6311" s="90"/>
      <c r="H6311" s="10"/>
      <c r="I6311" s="79"/>
      <c r="J6311" s="43"/>
      <c r="K6311" s="10"/>
      <c r="L6311" s="102"/>
      <c r="M6311" s="40"/>
      <c r="N6311" s="43"/>
      <c r="O6311" s="40"/>
      <c r="P6311" s="43"/>
      <c r="Q6311" s="43"/>
      <c r="R6311" s="10"/>
      <c r="S6311" s="10"/>
      <c r="T6311" s="10"/>
    </row>
    <row r="6312" spans="7:20" ht="33" customHeight="1" x14ac:dyDescent="0.5">
      <c r="G6312" s="90"/>
      <c r="H6312" s="10"/>
      <c r="I6312" s="79"/>
      <c r="J6312" s="43"/>
      <c r="K6312" s="10"/>
      <c r="L6312" s="102"/>
      <c r="M6312" s="40"/>
      <c r="N6312" s="43"/>
      <c r="O6312" s="40"/>
      <c r="P6312" s="43"/>
      <c r="Q6312" s="43"/>
      <c r="R6312" s="10"/>
      <c r="S6312" s="10"/>
      <c r="T6312" s="10"/>
    </row>
    <row r="6313" spans="7:20" ht="33" customHeight="1" x14ac:dyDescent="0.5">
      <c r="G6313" s="90"/>
      <c r="H6313" s="10"/>
      <c r="I6313" s="79"/>
      <c r="J6313" s="43"/>
      <c r="K6313" s="10"/>
      <c r="L6313" s="102"/>
      <c r="M6313" s="40"/>
      <c r="N6313" s="43"/>
      <c r="O6313" s="40"/>
      <c r="P6313" s="43"/>
      <c r="Q6313" s="43"/>
      <c r="R6313" s="10"/>
      <c r="S6313" s="10"/>
      <c r="T6313" s="10"/>
    </row>
    <row r="6314" spans="7:20" ht="33" customHeight="1" x14ac:dyDescent="0.5">
      <c r="G6314" s="90"/>
      <c r="H6314" s="10"/>
      <c r="I6314" s="79"/>
      <c r="J6314" s="43"/>
      <c r="K6314" s="10"/>
      <c r="L6314" s="102"/>
      <c r="M6314" s="40"/>
      <c r="N6314" s="43"/>
      <c r="O6314" s="40"/>
      <c r="P6314" s="43"/>
      <c r="Q6314" s="43"/>
      <c r="R6314" s="10"/>
      <c r="S6314" s="10"/>
      <c r="T6314" s="10"/>
    </row>
    <row r="6315" spans="7:20" ht="33" customHeight="1" x14ac:dyDescent="0.5">
      <c r="G6315" s="90"/>
      <c r="H6315" s="10"/>
      <c r="I6315" s="79"/>
      <c r="J6315" s="43"/>
      <c r="K6315" s="10"/>
      <c r="L6315" s="102"/>
      <c r="M6315" s="40"/>
      <c r="N6315" s="43"/>
      <c r="O6315" s="40"/>
      <c r="P6315" s="43"/>
      <c r="Q6315" s="43"/>
      <c r="R6315" s="10"/>
      <c r="S6315" s="10"/>
      <c r="T6315" s="10"/>
    </row>
    <row r="6316" spans="7:20" ht="33" customHeight="1" x14ac:dyDescent="0.5">
      <c r="G6316" s="90"/>
      <c r="H6316" s="10"/>
      <c r="I6316" s="79"/>
      <c r="J6316" s="43"/>
      <c r="K6316" s="10"/>
      <c r="L6316" s="102"/>
      <c r="M6316" s="40"/>
      <c r="N6316" s="43"/>
      <c r="O6316" s="40"/>
      <c r="P6316" s="43"/>
      <c r="Q6316" s="43"/>
      <c r="R6316" s="10"/>
      <c r="S6316" s="10"/>
      <c r="T6316" s="10"/>
    </row>
    <row r="6317" spans="7:20" ht="33" customHeight="1" x14ac:dyDescent="0.5">
      <c r="G6317" s="90"/>
      <c r="H6317" s="10"/>
      <c r="I6317" s="79"/>
      <c r="J6317" s="43"/>
      <c r="K6317" s="10"/>
      <c r="L6317" s="102"/>
      <c r="M6317" s="40"/>
      <c r="N6317" s="43"/>
      <c r="O6317" s="40"/>
      <c r="P6317" s="43"/>
      <c r="Q6317" s="43"/>
      <c r="R6317" s="10"/>
      <c r="S6317" s="10"/>
      <c r="T6317" s="10"/>
    </row>
    <row r="6318" spans="7:20" ht="33" customHeight="1" x14ac:dyDescent="0.5">
      <c r="G6318" s="90"/>
      <c r="H6318" s="10"/>
      <c r="I6318" s="79"/>
      <c r="J6318" s="43"/>
      <c r="K6318" s="10"/>
      <c r="L6318" s="102"/>
      <c r="M6318" s="40"/>
      <c r="N6318" s="43"/>
      <c r="O6318" s="40"/>
      <c r="P6318" s="43"/>
      <c r="Q6318" s="43"/>
      <c r="R6318" s="10"/>
      <c r="S6318" s="10"/>
      <c r="T6318" s="10"/>
    </row>
    <row r="6319" spans="7:20" ht="33" customHeight="1" x14ac:dyDescent="0.5">
      <c r="G6319" s="90"/>
      <c r="H6319" s="10"/>
      <c r="I6319" s="79"/>
      <c r="J6319" s="43"/>
      <c r="K6319" s="10"/>
      <c r="L6319" s="102"/>
      <c r="M6319" s="40"/>
      <c r="N6319" s="43"/>
      <c r="O6319" s="40"/>
      <c r="P6319" s="43"/>
      <c r="Q6319" s="43"/>
      <c r="R6319" s="10"/>
      <c r="S6319" s="10"/>
      <c r="T6319" s="10"/>
    </row>
    <row r="6320" spans="7:20" ht="33" customHeight="1" x14ac:dyDescent="0.5">
      <c r="G6320" s="90"/>
      <c r="H6320" s="10"/>
      <c r="I6320" s="79"/>
      <c r="J6320" s="43"/>
      <c r="K6320" s="10"/>
      <c r="L6320" s="102"/>
      <c r="M6320" s="40"/>
      <c r="N6320" s="43"/>
      <c r="O6320" s="40"/>
      <c r="P6320" s="43"/>
      <c r="Q6320" s="43"/>
      <c r="R6320" s="10"/>
      <c r="S6320" s="10"/>
      <c r="T6320" s="10"/>
    </row>
    <row r="6321" spans="7:20" ht="33" customHeight="1" x14ac:dyDescent="0.5">
      <c r="G6321" s="90"/>
      <c r="H6321" s="10"/>
      <c r="I6321" s="79"/>
      <c r="J6321" s="43"/>
      <c r="K6321" s="10"/>
      <c r="L6321" s="102"/>
      <c r="M6321" s="40"/>
      <c r="N6321" s="43"/>
      <c r="O6321" s="40"/>
      <c r="P6321" s="43"/>
      <c r="Q6321" s="43"/>
      <c r="R6321" s="10"/>
      <c r="S6321" s="10"/>
      <c r="T6321" s="10"/>
    </row>
    <row r="6322" spans="7:20" ht="33" customHeight="1" x14ac:dyDescent="0.5">
      <c r="G6322" s="90"/>
      <c r="H6322" s="10"/>
      <c r="I6322" s="79"/>
      <c r="J6322" s="43"/>
      <c r="K6322" s="10"/>
      <c r="L6322" s="102"/>
      <c r="M6322" s="40"/>
      <c r="N6322" s="43"/>
      <c r="O6322" s="40"/>
      <c r="P6322" s="43"/>
      <c r="Q6322" s="43"/>
      <c r="R6322" s="10"/>
      <c r="S6322" s="10"/>
      <c r="T6322" s="10"/>
    </row>
    <row r="6323" spans="7:20" ht="33" customHeight="1" x14ac:dyDescent="0.5">
      <c r="G6323" s="90"/>
      <c r="H6323" s="10"/>
      <c r="I6323" s="79"/>
      <c r="J6323" s="43"/>
      <c r="K6323" s="10"/>
      <c r="L6323" s="102"/>
      <c r="M6323" s="40"/>
      <c r="N6323" s="43"/>
      <c r="O6323" s="40"/>
      <c r="P6323" s="43"/>
      <c r="Q6323" s="43"/>
      <c r="R6323" s="10"/>
      <c r="S6323" s="10"/>
      <c r="T6323" s="10"/>
    </row>
    <row r="6324" spans="7:20" ht="33" customHeight="1" x14ac:dyDescent="0.5">
      <c r="G6324" s="90"/>
      <c r="H6324" s="10"/>
      <c r="I6324" s="79"/>
      <c r="J6324" s="43"/>
      <c r="K6324" s="10"/>
      <c r="L6324" s="102"/>
      <c r="M6324" s="40"/>
      <c r="N6324" s="43"/>
      <c r="O6324" s="40"/>
      <c r="P6324" s="43"/>
      <c r="Q6324" s="43"/>
      <c r="R6324" s="10"/>
      <c r="S6324" s="10"/>
      <c r="T6324" s="10"/>
    </row>
    <row r="6325" spans="7:20" ht="33" customHeight="1" x14ac:dyDescent="0.5">
      <c r="G6325" s="90"/>
      <c r="H6325" s="10"/>
      <c r="I6325" s="79"/>
      <c r="J6325" s="43"/>
      <c r="K6325" s="10"/>
      <c r="L6325" s="102"/>
      <c r="M6325" s="40"/>
      <c r="N6325" s="43"/>
      <c r="O6325" s="40"/>
      <c r="P6325" s="43"/>
      <c r="Q6325" s="43"/>
      <c r="R6325" s="10"/>
      <c r="S6325" s="10"/>
      <c r="T6325" s="10"/>
    </row>
    <row r="6326" spans="7:20" ht="33" customHeight="1" x14ac:dyDescent="0.5">
      <c r="G6326" s="90"/>
      <c r="H6326" s="10"/>
      <c r="I6326" s="79"/>
      <c r="J6326" s="43"/>
      <c r="K6326" s="10"/>
      <c r="L6326" s="102"/>
      <c r="M6326" s="40"/>
      <c r="N6326" s="43"/>
      <c r="O6326" s="40"/>
      <c r="P6326" s="43"/>
      <c r="Q6326" s="43"/>
      <c r="R6326" s="10"/>
      <c r="S6326" s="10"/>
      <c r="T6326" s="10"/>
    </row>
    <row r="6327" spans="7:20" ht="33" customHeight="1" x14ac:dyDescent="0.5">
      <c r="G6327" s="90"/>
      <c r="H6327" s="10"/>
      <c r="I6327" s="79"/>
      <c r="J6327" s="43"/>
      <c r="K6327" s="10"/>
      <c r="L6327" s="102"/>
      <c r="M6327" s="40"/>
      <c r="N6327" s="43"/>
      <c r="O6327" s="40"/>
      <c r="P6327" s="43"/>
      <c r="Q6327" s="43"/>
      <c r="R6327" s="10"/>
      <c r="S6327" s="10"/>
      <c r="T6327" s="10"/>
    </row>
    <row r="6328" spans="7:20" ht="33" customHeight="1" x14ac:dyDescent="0.5">
      <c r="G6328" s="90"/>
      <c r="H6328" s="10"/>
      <c r="I6328" s="79"/>
      <c r="J6328" s="43"/>
      <c r="K6328" s="10"/>
      <c r="L6328" s="102"/>
      <c r="M6328" s="40"/>
      <c r="N6328" s="43"/>
      <c r="O6328" s="40"/>
      <c r="P6328" s="43"/>
      <c r="Q6328" s="43"/>
      <c r="R6328" s="10"/>
      <c r="S6328" s="10"/>
      <c r="T6328" s="10"/>
    </row>
    <row r="6329" spans="7:20" ht="33" customHeight="1" x14ac:dyDescent="0.5">
      <c r="G6329" s="90"/>
      <c r="H6329" s="10"/>
      <c r="I6329" s="79"/>
      <c r="J6329" s="43"/>
      <c r="K6329" s="10"/>
      <c r="L6329" s="102"/>
      <c r="M6329" s="40"/>
      <c r="N6329" s="43"/>
      <c r="O6329" s="40"/>
      <c r="P6329" s="43"/>
      <c r="Q6329" s="43"/>
      <c r="R6329" s="10"/>
      <c r="S6329" s="10"/>
      <c r="T6329" s="10"/>
    </row>
    <row r="6330" spans="7:20" ht="33" customHeight="1" x14ac:dyDescent="0.5">
      <c r="G6330" s="90"/>
      <c r="H6330" s="10"/>
      <c r="I6330" s="79"/>
      <c r="J6330" s="43"/>
      <c r="K6330" s="10"/>
      <c r="L6330" s="102"/>
      <c r="M6330" s="40"/>
      <c r="N6330" s="43"/>
      <c r="O6330" s="40"/>
      <c r="P6330" s="43"/>
      <c r="Q6330" s="43"/>
      <c r="R6330" s="10"/>
      <c r="S6330" s="10"/>
      <c r="T6330" s="10"/>
    </row>
    <row r="6331" spans="7:20" ht="33" customHeight="1" x14ac:dyDescent="0.5">
      <c r="G6331" s="90"/>
      <c r="H6331" s="10"/>
      <c r="I6331" s="79"/>
      <c r="J6331" s="43"/>
      <c r="K6331" s="10"/>
      <c r="L6331" s="102"/>
      <c r="M6331" s="40"/>
      <c r="N6331" s="43"/>
      <c r="O6331" s="40"/>
      <c r="P6331" s="43"/>
      <c r="Q6331" s="43"/>
      <c r="R6331" s="10"/>
      <c r="S6331" s="10"/>
      <c r="T6331" s="10"/>
    </row>
    <row r="6332" spans="7:20" ht="33" customHeight="1" x14ac:dyDescent="0.5">
      <c r="G6332" s="90"/>
      <c r="H6332" s="10"/>
      <c r="I6332" s="79"/>
      <c r="J6332" s="43"/>
      <c r="K6332" s="10"/>
      <c r="L6332" s="102"/>
      <c r="M6332" s="40"/>
      <c r="N6332" s="43"/>
      <c r="O6332" s="40"/>
      <c r="P6332" s="43"/>
      <c r="Q6332" s="43"/>
      <c r="R6332" s="10"/>
      <c r="S6332" s="10"/>
      <c r="T6332" s="10"/>
    </row>
    <row r="6333" spans="7:20" ht="33" customHeight="1" x14ac:dyDescent="0.5">
      <c r="G6333" s="90"/>
      <c r="H6333" s="10"/>
      <c r="I6333" s="79"/>
      <c r="J6333" s="43"/>
      <c r="K6333" s="10"/>
      <c r="L6333" s="102"/>
      <c r="M6333" s="40"/>
      <c r="N6333" s="43"/>
      <c r="O6333" s="40"/>
      <c r="P6333" s="43"/>
      <c r="Q6333" s="43"/>
      <c r="R6333" s="10"/>
      <c r="S6333" s="10"/>
      <c r="T6333" s="10"/>
    </row>
    <row r="6334" spans="7:20" ht="33" customHeight="1" x14ac:dyDescent="0.5">
      <c r="G6334" s="90"/>
      <c r="H6334" s="10"/>
      <c r="I6334" s="79"/>
      <c r="J6334" s="43"/>
      <c r="K6334" s="10"/>
      <c r="L6334" s="102"/>
      <c r="M6334" s="40"/>
      <c r="N6334" s="43"/>
      <c r="O6334" s="40"/>
      <c r="P6334" s="43"/>
      <c r="Q6334" s="43"/>
      <c r="R6334" s="10"/>
      <c r="S6334" s="10"/>
      <c r="T6334" s="10"/>
    </row>
    <row r="6335" spans="7:20" ht="33" customHeight="1" x14ac:dyDescent="0.5">
      <c r="G6335" s="90"/>
      <c r="H6335" s="10"/>
      <c r="I6335" s="79"/>
      <c r="J6335" s="43"/>
      <c r="K6335" s="10"/>
      <c r="L6335" s="102"/>
      <c r="M6335" s="40"/>
      <c r="N6335" s="43"/>
      <c r="O6335" s="40"/>
      <c r="P6335" s="43"/>
      <c r="Q6335" s="43"/>
      <c r="R6335" s="10"/>
      <c r="S6335" s="10"/>
      <c r="T6335" s="10"/>
    </row>
    <row r="6336" spans="7:20" ht="33" customHeight="1" x14ac:dyDescent="0.5">
      <c r="G6336" s="90"/>
      <c r="H6336" s="10"/>
      <c r="I6336" s="79"/>
      <c r="J6336" s="43"/>
      <c r="K6336" s="10"/>
      <c r="L6336" s="102"/>
      <c r="M6336" s="40"/>
      <c r="N6336" s="43"/>
      <c r="O6336" s="40"/>
      <c r="P6336" s="43"/>
      <c r="Q6336" s="43"/>
      <c r="R6336" s="10"/>
      <c r="S6336" s="10"/>
      <c r="T6336" s="10"/>
    </row>
    <row r="6337" spans="7:20" ht="33" customHeight="1" x14ac:dyDescent="0.5">
      <c r="G6337" s="90"/>
      <c r="H6337" s="10"/>
      <c r="I6337" s="79"/>
      <c r="J6337" s="43"/>
      <c r="K6337" s="10"/>
      <c r="L6337" s="102"/>
      <c r="M6337" s="40"/>
      <c r="N6337" s="43"/>
      <c r="O6337" s="40"/>
      <c r="P6337" s="43"/>
      <c r="Q6337" s="43"/>
      <c r="R6337" s="10"/>
      <c r="S6337" s="10"/>
      <c r="T6337" s="10"/>
    </row>
    <row r="6338" spans="7:20" ht="33" customHeight="1" x14ac:dyDescent="0.5">
      <c r="G6338" s="90"/>
      <c r="H6338" s="10"/>
      <c r="I6338" s="79"/>
      <c r="J6338" s="43"/>
      <c r="K6338" s="10"/>
      <c r="L6338" s="102"/>
      <c r="M6338" s="40"/>
      <c r="N6338" s="43"/>
      <c r="O6338" s="40"/>
      <c r="P6338" s="43"/>
      <c r="Q6338" s="43"/>
      <c r="R6338" s="10"/>
      <c r="S6338" s="10"/>
      <c r="T6338" s="10"/>
    </row>
    <row r="6339" spans="7:20" ht="33" customHeight="1" x14ac:dyDescent="0.5">
      <c r="G6339" s="90"/>
      <c r="H6339" s="10"/>
      <c r="I6339" s="79"/>
      <c r="J6339" s="43"/>
      <c r="K6339" s="10"/>
      <c r="L6339" s="102"/>
      <c r="M6339" s="40"/>
      <c r="N6339" s="43"/>
      <c r="O6339" s="40"/>
      <c r="P6339" s="43"/>
      <c r="Q6339" s="43"/>
      <c r="R6339" s="10"/>
      <c r="S6339" s="10"/>
      <c r="T6339" s="10"/>
    </row>
    <row r="6340" spans="7:20" ht="33" customHeight="1" x14ac:dyDescent="0.5">
      <c r="G6340" s="90"/>
      <c r="H6340" s="10"/>
      <c r="I6340" s="79"/>
      <c r="J6340" s="43"/>
      <c r="K6340" s="10"/>
      <c r="L6340" s="102"/>
      <c r="M6340" s="40"/>
      <c r="N6340" s="43"/>
      <c r="O6340" s="40"/>
      <c r="P6340" s="43"/>
      <c r="Q6340" s="43"/>
      <c r="R6340" s="10"/>
      <c r="S6340" s="10"/>
      <c r="T6340" s="10"/>
    </row>
    <row r="6341" spans="7:20" ht="33" customHeight="1" x14ac:dyDescent="0.5">
      <c r="G6341" s="90"/>
      <c r="H6341" s="10"/>
      <c r="I6341" s="79"/>
      <c r="J6341" s="43"/>
      <c r="K6341" s="10"/>
      <c r="L6341" s="102"/>
      <c r="M6341" s="40"/>
      <c r="N6341" s="43"/>
      <c r="O6341" s="40"/>
      <c r="P6341" s="43"/>
      <c r="Q6341" s="43"/>
      <c r="R6341" s="10"/>
      <c r="S6341" s="10"/>
      <c r="T6341" s="10"/>
    </row>
    <row r="6342" spans="7:20" ht="33" customHeight="1" x14ac:dyDescent="0.5">
      <c r="G6342" s="90"/>
      <c r="H6342" s="10"/>
      <c r="I6342" s="79"/>
      <c r="J6342" s="43"/>
      <c r="K6342" s="10"/>
      <c r="L6342" s="102"/>
      <c r="M6342" s="40"/>
      <c r="N6342" s="43"/>
      <c r="O6342" s="40"/>
      <c r="P6342" s="43"/>
      <c r="Q6342" s="43"/>
      <c r="R6342" s="10"/>
      <c r="S6342" s="10"/>
      <c r="T6342" s="10"/>
    </row>
    <row r="6343" spans="7:20" ht="33" customHeight="1" x14ac:dyDescent="0.5">
      <c r="G6343" s="90"/>
      <c r="H6343" s="10"/>
      <c r="I6343" s="79"/>
      <c r="J6343" s="43"/>
      <c r="K6343" s="10"/>
      <c r="L6343" s="102"/>
      <c r="M6343" s="40"/>
      <c r="N6343" s="43"/>
      <c r="O6343" s="40"/>
      <c r="P6343" s="43"/>
      <c r="Q6343" s="43"/>
      <c r="R6343" s="10"/>
      <c r="S6343" s="10"/>
      <c r="T6343" s="10"/>
    </row>
    <row r="6344" spans="7:20" ht="33" customHeight="1" x14ac:dyDescent="0.5">
      <c r="G6344" s="90"/>
      <c r="H6344" s="10"/>
      <c r="I6344" s="79"/>
      <c r="J6344" s="43"/>
      <c r="K6344" s="10"/>
      <c r="L6344" s="102"/>
      <c r="M6344" s="40"/>
      <c r="N6344" s="43"/>
      <c r="O6344" s="40"/>
      <c r="P6344" s="43"/>
      <c r="Q6344" s="43"/>
      <c r="R6344" s="10"/>
      <c r="S6344" s="10"/>
      <c r="T6344" s="10"/>
    </row>
    <row r="6345" spans="7:20" ht="33" customHeight="1" x14ac:dyDescent="0.5">
      <c r="G6345" s="90"/>
      <c r="H6345" s="10"/>
      <c r="I6345" s="79"/>
      <c r="J6345" s="43"/>
      <c r="K6345" s="10"/>
      <c r="L6345" s="102"/>
      <c r="M6345" s="40"/>
      <c r="N6345" s="43"/>
      <c r="O6345" s="40"/>
      <c r="P6345" s="43"/>
      <c r="Q6345" s="43"/>
      <c r="R6345" s="10"/>
      <c r="S6345" s="10"/>
      <c r="T6345" s="10"/>
    </row>
    <row r="6346" spans="7:20" ht="33" customHeight="1" x14ac:dyDescent="0.5">
      <c r="G6346" s="90"/>
      <c r="H6346" s="10"/>
      <c r="I6346" s="79"/>
      <c r="J6346" s="43"/>
      <c r="K6346" s="10"/>
      <c r="L6346" s="102"/>
      <c r="M6346" s="40"/>
      <c r="N6346" s="43"/>
      <c r="O6346" s="40"/>
      <c r="P6346" s="43"/>
      <c r="Q6346" s="43"/>
      <c r="R6346" s="10"/>
      <c r="S6346" s="10"/>
      <c r="T6346" s="10"/>
    </row>
    <row r="6347" spans="7:20" ht="33" customHeight="1" x14ac:dyDescent="0.5">
      <c r="G6347" s="90"/>
      <c r="H6347" s="10"/>
      <c r="I6347" s="79"/>
      <c r="J6347" s="43"/>
      <c r="K6347" s="10"/>
      <c r="L6347" s="102"/>
      <c r="M6347" s="40"/>
      <c r="N6347" s="43"/>
      <c r="O6347" s="40"/>
      <c r="P6347" s="43"/>
      <c r="Q6347" s="43"/>
      <c r="R6347" s="10"/>
      <c r="S6347" s="10"/>
      <c r="T6347" s="10"/>
    </row>
    <row r="6348" spans="7:20" ht="33" customHeight="1" x14ac:dyDescent="0.5">
      <c r="G6348" s="90"/>
      <c r="H6348" s="10"/>
      <c r="I6348" s="79"/>
      <c r="J6348" s="43"/>
      <c r="K6348" s="10"/>
      <c r="L6348" s="102"/>
      <c r="M6348" s="40"/>
      <c r="N6348" s="43"/>
      <c r="O6348" s="40"/>
      <c r="P6348" s="43"/>
      <c r="Q6348" s="43"/>
      <c r="R6348" s="10"/>
      <c r="S6348" s="10"/>
      <c r="T6348" s="10"/>
    </row>
    <row r="6349" spans="7:20" ht="33" customHeight="1" x14ac:dyDescent="0.5">
      <c r="G6349" s="90"/>
      <c r="H6349" s="10"/>
      <c r="I6349" s="79"/>
      <c r="J6349" s="43"/>
      <c r="K6349" s="10"/>
      <c r="L6349" s="102"/>
      <c r="M6349" s="40"/>
      <c r="N6349" s="43"/>
      <c r="O6349" s="40"/>
      <c r="P6349" s="43"/>
      <c r="Q6349" s="43"/>
      <c r="R6349" s="10"/>
      <c r="S6349" s="10"/>
      <c r="T6349" s="10"/>
    </row>
    <row r="6350" spans="7:20" ht="33" customHeight="1" x14ac:dyDescent="0.5">
      <c r="G6350" s="90"/>
      <c r="H6350" s="10"/>
      <c r="I6350" s="79"/>
      <c r="J6350" s="43"/>
      <c r="K6350" s="10"/>
      <c r="L6350" s="102"/>
      <c r="M6350" s="40"/>
      <c r="N6350" s="43"/>
      <c r="O6350" s="40"/>
      <c r="P6350" s="43"/>
      <c r="Q6350" s="43"/>
      <c r="R6350" s="10"/>
      <c r="S6350" s="10"/>
      <c r="T6350" s="10"/>
    </row>
    <row r="6351" spans="7:20" ht="33" customHeight="1" x14ac:dyDescent="0.5">
      <c r="G6351" s="90"/>
      <c r="H6351" s="10"/>
      <c r="I6351" s="79"/>
      <c r="J6351" s="43"/>
      <c r="K6351" s="10"/>
      <c r="L6351" s="102"/>
      <c r="M6351" s="40"/>
      <c r="N6351" s="43"/>
      <c r="O6351" s="40"/>
      <c r="P6351" s="43"/>
      <c r="Q6351" s="43"/>
      <c r="R6351" s="10"/>
      <c r="S6351" s="10"/>
      <c r="T6351" s="10"/>
    </row>
    <row r="6352" spans="7:20" ht="33" customHeight="1" x14ac:dyDescent="0.5">
      <c r="G6352" s="90"/>
      <c r="H6352" s="10"/>
      <c r="I6352" s="79"/>
      <c r="J6352" s="43"/>
      <c r="K6352" s="10"/>
      <c r="L6352" s="102"/>
      <c r="M6352" s="40"/>
      <c r="N6352" s="43"/>
      <c r="O6352" s="40"/>
      <c r="P6352" s="43"/>
      <c r="Q6352" s="43"/>
      <c r="R6352" s="10"/>
      <c r="S6352" s="10"/>
      <c r="T6352" s="10"/>
    </row>
    <row r="6353" spans="7:20" ht="33" customHeight="1" x14ac:dyDescent="0.5">
      <c r="G6353" s="90"/>
      <c r="H6353" s="10"/>
      <c r="I6353" s="79"/>
      <c r="J6353" s="43"/>
      <c r="K6353" s="10"/>
      <c r="L6353" s="102"/>
      <c r="M6353" s="40"/>
      <c r="N6353" s="43"/>
      <c r="O6353" s="40"/>
      <c r="P6353" s="43"/>
      <c r="Q6353" s="43"/>
      <c r="R6353" s="10"/>
      <c r="S6353" s="10"/>
      <c r="T6353" s="10"/>
    </row>
    <row r="6354" spans="7:20" ht="33" customHeight="1" x14ac:dyDescent="0.5">
      <c r="G6354" s="90"/>
      <c r="H6354" s="10"/>
      <c r="I6354" s="79"/>
      <c r="J6354" s="43"/>
      <c r="K6354" s="10"/>
      <c r="L6354" s="102"/>
      <c r="M6354" s="40"/>
      <c r="N6354" s="43"/>
      <c r="O6354" s="40"/>
      <c r="P6354" s="43"/>
      <c r="Q6354" s="43"/>
      <c r="R6354" s="10"/>
      <c r="S6354" s="10"/>
      <c r="T6354" s="10"/>
    </row>
    <row r="6355" spans="7:20" ht="33" customHeight="1" x14ac:dyDescent="0.5">
      <c r="G6355" s="90"/>
      <c r="H6355" s="10"/>
      <c r="I6355" s="79"/>
      <c r="J6355" s="43"/>
      <c r="K6355" s="10"/>
      <c r="L6355" s="102"/>
      <c r="M6355" s="40"/>
      <c r="N6355" s="43"/>
      <c r="O6355" s="40"/>
      <c r="P6355" s="43"/>
      <c r="Q6355" s="43"/>
      <c r="R6355" s="10"/>
      <c r="S6355" s="10"/>
      <c r="T6355" s="10"/>
    </row>
    <row r="6356" spans="7:20" ht="33" customHeight="1" x14ac:dyDescent="0.5">
      <c r="G6356" s="90"/>
      <c r="H6356" s="10"/>
      <c r="I6356" s="79"/>
      <c r="J6356" s="43"/>
      <c r="K6356" s="10"/>
      <c r="L6356" s="102"/>
      <c r="M6356" s="40"/>
      <c r="N6356" s="43"/>
      <c r="O6356" s="40"/>
      <c r="P6356" s="43"/>
      <c r="Q6356" s="43"/>
      <c r="R6356" s="10"/>
      <c r="S6356" s="10"/>
      <c r="T6356" s="10"/>
    </row>
    <row r="6357" spans="7:20" ht="33" customHeight="1" x14ac:dyDescent="0.5">
      <c r="G6357" s="90"/>
      <c r="H6357" s="10"/>
      <c r="I6357" s="79"/>
      <c r="J6357" s="43"/>
      <c r="K6357" s="10"/>
      <c r="L6357" s="102"/>
      <c r="M6357" s="40"/>
      <c r="N6357" s="43"/>
      <c r="O6357" s="40"/>
      <c r="P6357" s="43"/>
      <c r="Q6357" s="43"/>
      <c r="R6357" s="10"/>
      <c r="S6357" s="10"/>
      <c r="T6357" s="10"/>
    </row>
    <row r="6358" spans="7:20" ht="33" customHeight="1" x14ac:dyDescent="0.5">
      <c r="G6358" s="90"/>
      <c r="H6358" s="10"/>
      <c r="I6358" s="79"/>
      <c r="J6358" s="43"/>
      <c r="K6358" s="10"/>
      <c r="L6358" s="102"/>
      <c r="M6358" s="40"/>
      <c r="N6358" s="43"/>
      <c r="O6358" s="40"/>
      <c r="P6358" s="43"/>
      <c r="Q6358" s="43"/>
      <c r="R6358" s="10"/>
      <c r="S6358" s="10"/>
      <c r="T6358" s="10"/>
    </row>
    <row r="6359" spans="7:20" ht="33" customHeight="1" x14ac:dyDescent="0.5">
      <c r="G6359" s="90"/>
      <c r="H6359" s="10"/>
      <c r="I6359" s="79"/>
      <c r="J6359" s="43"/>
      <c r="K6359" s="10"/>
      <c r="L6359" s="102"/>
      <c r="M6359" s="40"/>
      <c r="N6359" s="43"/>
      <c r="O6359" s="40"/>
      <c r="P6359" s="43"/>
      <c r="Q6359" s="43"/>
      <c r="R6359" s="10"/>
      <c r="S6359" s="10"/>
      <c r="T6359" s="10"/>
    </row>
    <row r="6360" spans="7:20" ht="33" customHeight="1" x14ac:dyDescent="0.5">
      <c r="G6360" s="90"/>
      <c r="H6360" s="10"/>
      <c r="I6360" s="79"/>
      <c r="J6360" s="43"/>
      <c r="K6360" s="10"/>
      <c r="L6360" s="102"/>
      <c r="M6360" s="40"/>
      <c r="N6360" s="43"/>
      <c r="O6360" s="40"/>
      <c r="P6360" s="43"/>
      <c r="Q6360" s="43"/>
      <c r="R6360" s="10"/>
      <c r="S6360" s="10"/>
      <c r="T6360" s="10"/>
    </row>
    <row r="6361" spans="7:20" ht="33" customHeight="1" x14ac:dyDescent="0.5">
      <c r="G6361" s="90"/>
      <c r="H6361" s="10"/>
      <c r="I6361" s="79"/>
      <c r="J6361" s="43"/>
      <c r="K6361" s="10"/>
      <c r="L6361" s="102"/>
      <c r="M6361" s="40"/>
      <c r="N6361" s="43"/>
      <c r="O6361" s="40"/>
      <c r="P6361" s="43"/>
      <c r="Q6361" s="43"/>
      <c r="R6361" s="10"/>
      <c r="S6361" s="10"/>
      <c r="T6361" s="10"/>
    </row>
    <row r="6362" spans="7:20" ht="33" customHeight="1" x14ac:dyDescent="0.5">
      <c r="G6362" s="90"/>
      <c r="H6362" s="10"/>
      <c r="I6362" s="79"/>
      <c r="J6362" s="43"/>
      <c r="K6362" s="10"/>
      <c r="L6362" s="102"/>
      <c r="M6362" s="40"/>
      <c r="N6362" s="43"/>
      <c r="O6362" s="40"/>
      <c r="P6362" s="43"/>
      <c r="Q6362" s="43"/>
      <c r="R6362" s="10"/>
      <c r="S6362" s="10"/>
      <c r="T6362" s="10"/>
    </row>
    <row r="6363" spans="7:20" ht="33" customHeight="1" x14ac:dyDescent="0.5">
      <c r="G6363" s="90"/>
      <c r="H6363" s="10"/>
      <c r="I6363" s="79"/>
      <c r="J6363" s="43"/>
      <c r="K6363" s="10"/>
      <c r="L6363" s="102"/>
      <c r="M6363" s="40"/>
      <c r="N6363" s="43"/>
      <c r="O6363" s="40"/>
      <c r="P6363" s="43"/>
      <c r="Q6363" s="43"/>
      <c r="R6363" s="10"/>
      <c r="S6363" s="10"/>
      <c r="T6363" s="10"/>
    </row>
    <row r="6364" spans="7:20" ht="33" customHeight="1" x14ac:dyDescent="0.5">
      <c r="G6364" s="90"/>
      <c r="H6364" s="10"/>
      <c r="I6364" s="79"/>
      <c r="J6364" s="43"/>
      <c r="K6364" s="10"/>
      <c r="L6364" s="102"/>
      <c r="M6364" s="40"/>
      <c r="N6364" s="43"/>
      <c r="O6364" s="40"/>
      <c r="P6364" s="43"/>
      <c r="Q6364" s="43"/>
      <c r="R6364" s="10"/>
      <c r="S6364" s="10"/>
      <c r="T6364" s="10"/>
    </row>
    <row r="6365" spans="7:20" ht="33" customHeight="1" x14ac:dyDescent="0.5">
      <c r="G6365" s="90"/>
      <c r="H6365" s="10"/>
      <c r="I6365" s="79"/>
      <c r="J6365" s="43"/>
      <c r="K6365" s="10"/>
      <c r="L6365" s="102"/>
      <c r="M6365" s="40"/>
      <c r="N6365" s="43"/>
      <c r="O6365" s="40"/>
      <c r="P6365" s="43"/>
      <c r="Q6365" s="43"/>
      <c r="R6365" s="10"/>
      <c r="S6365" s="10"/>
      <c r="T6365" s="10"/>
    </row>
    <row r="6366" spans="7:20" ht="33" customHeight="1" x14ac:dyDescent="0.5">
      <c r="G6366" s="90"/>
      <c r="H6366" s="10"/>
      <c r="I6366" s="79"/>
      <c r="J6366" s="43"/>
      <c r="K6366" s="10"/>
      <c r="L6366" s="102"/>
      <c r="M6366" s="40"/>
      <c r="N6366" s="43"/>
      <c r="O6366" s="40"/>
      <c r="P6366" s="43"/>
      <c r="Q6366" s="43"/>
      <c r="R6366" s="10"/>
      <c r="S6366" s="10"/>
      <c r="T6366" s="10"/>
    </row>
    <row r="6367" spans="7:20" ht="33" customHeight="1" x14ac:dyDescent="0.5">
      <c r="G6367" s="90"/>
      <c r="H6367" s="10"/>
      <c r="I6367" s="79"/>
      <c r="J6367" s="43"/>
      <c r="K6367" s="10"/>
      <c r="L6367" s="102"/>
      <c r="M6367" s="40"/>
      <c r="N6367" s="43"/>
      <c r="O6367" s="40"/>
      <c r="P6367" s="43"/>
      <c r="Q6367" s="43"/>
      <c r="R6367" s="10"/>
      <c r="S6367" s="10"/>
      <c r="T6367" s="10"/>
    </row>
    <row r="6368" spans="7:20" ht="33" customHeight="1" x14ac:dyDescent="0.5">
      <c r="G6368" s="90"/>
      <c r="H6368" s="10"/>
      <c r="I6368" s="79"/>
      <c r="J6368" s="43"/>
      <c r="K6368" s="10"/>
      <c r="L6368" s="102"/>
      <c r="M6368" s="40"/>
      <c r="N6368" s="43"/>
      <c r="O6368" s="40"/>
      <c r="P6368" s="43"/>
      <c r="Q6368" s="43"/>
      <c r="R6368" s="10"/>
      <c r="S6368" s="10"/>
      <c r="T6368" s="10"/>
    </row>
    <row r="6369" spans="7:20" ht="33" customHeight="1" x14ac:dyDescent="0.5">
      <c r="G6369" s="90"/>
      <c r="H6369" s="10"/>
      <c r="I6369" s="79"/>
      <c r="J6369" s="43"/>
      <c r="K6369" s="10"/>
      <c r="L6369" s="102"/>
      <c r="M6369" s="40"/>
      <c r="N6369" s="43"/>
      <c r="O6369" s="40"/>
      <c r="P6369" s="43"/>
      <c r="Q6369" s="43"/>
      <c r="R6369" s="10"/>
      <c r="S6369" s="10"/>
      <c r="T6369" s="10"/>
    </row>
    <row r="6370" spans="7:20" ht="33" customHeight="1" x14ac:dyDescent="0.5">
      <c r="G6370" s="90"/>
      <c r="H6370" s="10"/>
      <c r="I6370" s="79"/>
      <c r="J6370" s="43"/>
      <c r="K6370" s="10"/>
      <c r="L6370" s="102"/>
      <c r="M6370" s="40"/>
      <c r="N6370" s="43"/>
      <c r="O6370" s="40"/>
      <c r="P6370" s="43"/>
      <c r="Q6370" s="43"/>
      <c r="R6370" s="10"/>
      <c r="S6370" s="10"/>
      <c r="T6370" s="10"/>
    </row>
    <row r="6371" spans="7:20" ht="33" customHeight="1" x14ac:dyDescent="0.5">
      <c r="G6371" s="90"/>
      <c r="H6371" s="10"/>
      <c r="I6371" s="79"/>
      <c r="J6371" s="43"/>
      <c r="K6371" s="10"/>
      <c r="L6371" s="102"/>
      <c r="M6371" s="40"/>
      <c r="N6371" s="43"/>
      <c r="O6371" s="40"/>
      <c r="P6371" s="43"/>
      <c r="Q6371" s="43"/>
      <c r="R6371" s="10"/>
      <c r="S6371" s="10"/>
      <c r="T6371" s="10"/>
    </row>
    <row r="6372" spans="7:20" ht="33" customHeight="1" x14ac:dyDescent="0.5">
      <c r="G6372" s="90"/>
      <c r="H6372" s="10"/>
      <c r="I6372" s="79"/>
      <c r="J6372" s="43"/>
      <c r="K6372" s="10"/>
      <c r="L6372" s="102"/>
      <c r="M6372" s="40"/>
      <c r="N6372" s="43"/>
      <c r="O6372" s="40"/>
      <c r="P6372" s="43"/>
      <c r="Q6372" s="43"/>
      <c r="R6372" s="10"/>
      <c r="S6372" s="10"/>
      <c r="T6372" s="10"/>
    </row>
    <row r="6373" spans="7:20" ht="33" customHeight="1" x14ac:dyDescent="0.5">
      <c r="G6373" s="90"/>
      <c r="H6373" s="10"/>
      <c r="I6373" s="79"/>
      <c r="J6373" s="43"/>
      <c r="K6373" s="10"/>
      <c r="L6373" s="102"/>
      <c r="M6373" s="40"/>
      <c r="N6373" s="43"/>
      <c r="O6373" s="40"/>
      <c r="P6373" s="43"/>
      <c r="Q6373" s="43"/>
      <c r="R6373" s="10"/>
      <c r="S6373" s="10"/>
      <c r="T6373" s="10"/>
    </row>
    <row r="6374" spans="7:20" ht="33" customHeight="1" x14ac:dyDescent="0.5">
      <c r="G6374" s="90"/>
      <c r="H6374" s="10"/>
      <c r="I6374" s="79"/>
      <c r="J6374" s="43"/>
      <c r="K6374" s="10"/>
      <c r="L6374" s="102"/>
      <c r="M6374" s="40"/>
      <c r="N6374" s="43"/>
      <c r="O6374" s="40"/>
      <c r="P6374" s="43"/>
      <c r="Q6374" s="43"/>
      <c r="R6374" s="10"/>
      <c r="S6374" s="10"/>
      <c r="T6374" s="10"/>
    </row>
    <row r="6375" spans="7:20" ht="33" customHeight="1" x14ac:dyDescent="0.5">
      <c r="G6375" s="90"/>
      <c r="H6375" s="10"/>
      <c r="I6375" s="79"/>
      <c r="J6375" s="43"/>
      <c r="K6375" s="10"/>
      <c r="L6375" s="102"/>
      <c r="M6375" s="40"/>
      <c r="N6375" s="43"/>
      <c r="O6375" s="40"/>
      <c r="P6375" s="43"/>
      <c r="Q6375" s="43"/>
      <c r="R6375" s="10"/>
      <c r="S6375" s="10"/>
      <c r="T6375" s="10"/>
    </row>
    <row r="6376" spans="7:20" ht="33" customHeight="1" x14ac:dyDescent="0.5">
      <c r="G6376" s="90"/>
      <c r="H6376" s="10"/>
      <c r="I6376" s="79"/>
      <c r="J6376" s="43"/>
      <c r="K6376" s="10"/>
      <c r="L6376" s="102"/>
      <c r="M6376" s="40"/>
      <c r="N6376" s="43"/>
      <c r="O6376" s="40"/>
      <c r="P6376" s="43"/>
      <c r="Q6376" s="43"/>
      <c r="R6376" s="10"/>
      <c r="S6376" s="10"/>
      <c r="T6376" s="10"/>
    </row>
    <row r="6377" spans="7:20" ht="33" customHeight="1" x14ac:dyDescent="0.5">
      <c r="G6377" s="90"/>
      <c r="H6377" s="10"/>
      <c r="I6377" s="79"/>
      <c r="J6377" s="43"/>
      <c r="K6377" s="10"/>
      <c r="L6377" s="102"/>
      <c r="M6377" s="40"/>
      <c r="N6377" s="43"/>
      <c r="O6377" s="40"/>
      <c r="P6377" s="43"/>
      <c r="Q6377" s="43"/>
      <c r="R6377" s="10"/>
      <c r="S6377" s="10"/>
      <c r="T6377" s="10"/>
    </row>
    <row r="6378" spans="7:20" ht="33" customHeight="1" x14ac:dyDescent="0.5">
      <c r="G6378" s="90"/>
      <c r="H6378" s="10"/>
      <c r="I6378" s="79"/>
      <c r="J6378" s="43"/>
      <c r="K6378" s="10"/>
      <c r="L6378" s="102"/>
      <c r="M6378" s="40"/>
      <c r="N6378" s="43"/>
      <c r="O6378" s="40"/>
      <c r="P6378" s="43"/>
      <c r="Q6378" s="43"/>
      <c r="R6378" s="10"/>
      <c r="S6378" s="10"/>
      <c r="T6378" s="10"/>
    </row>
    <row r="6379" spans="7:20" ht="33" customHeight="1" x14ac:dyDescent="0.5">
      <c r="G6379" s="90"/>
      <c r="H6379" s="10"/>
      <c r="I6379" s="79"/>
      <c r="J6379" s="43"/>
      <c r="K6379" s="10"/>
      <c r="L6379" s="102"/>
      <c r="M6379" s="40"/>
      <c r="N6379" s="43"/>
      <c r="O6379" s="40"/>
      <c r="P6379" s="43"/>
      <c r="Q6379" s="43"/>
      <c r="R6379" s="10"/>
      <c r="S6379" s="10"/>
      <c r="T6379" s="10"/>
    </row>
    <row r="6380" spans="7:20" ht="33" customHeight="1" x14ac:dyDescent="0.5">
      <c r="G6380" s="90"/>
      <c r="H6380" s="10"/>
      <c r="I6380" s="79"/>
      <c r="J6380" s="43"/>
      <c r="K6380" s="10"/>
      <c r="L6380" s="102"/>
      <c r="M6380" s="40"/>
      <c r="N6380" s="43"/>
      <c r="O6380" s="40"/>
      <c r="P6380" s="43"/>
      <c r="Q6380" s="43"/>
      <c r="R6380" s="10"/>
      <c r="S6380" s="10"/>
      <c r="T6380" s="10"/>
    </row>
    <row r="6381" spans="7:20" ht="33" customHeight="1" x14ac:dyDescent="0.5">
      <c r="G6381" s="90"/>
      <c r="H6381" s="10"/>
      <c r="I6381" s="79"/>
      <c r="J6381" s="43"/>
      <c r="K6381" s="10"/>
      <c r="L6381" s="102"/>
      <c r="M6381" s="40"/>
      <c r="N6381" s="43"/>
      <c r="O6381" s="40"/>
      <c r="P6381" s="43"/>
      <c r="Q6381" s="43"/>
      <c r="R6381" s="10"/>
      <c r="S6381" s="10"/>
      <c r="T6381" s="10"/>
    </row>
    <row r="6382" spans="7:20" ht="33" customHeight="1" x14ac:dyDescent="0.5">
      <c r="G6382" s="90"/>
      <c r="H6382" s="10"/>
      <c r="I6382" s="79"/>
      <c r="J6382" s="43"/>
      <c r="K6382" s="10"/>
      <c r="L6382" s="102"/>
      <c r="M6382" s="40"/>
      <c r="N6382" s="43"/>
      <c r="O6382" s="40"/>
      <c r="P6382" s="43"/>
      <c r="Q6382" s="43"/>
      <c r="R6382" s="10"/>
      <c r="S6382" s="10"/>
      <c r="T6382" s="10"/>
    </row>
    <row r="6383" spans="7:20" ht="33" customHeight="1" x14ac:dyDescent="0.5">
      <c r="G6383" s="90"/>
      <c r="H6383" s="10"/>
      <c r="I6383" s="79"/>
      <c r="J6383" s="43"/>
      <c r="K6383" s="10"/>
      <c r="L6383" s="102"/>
      <c r="M6383" s="40"/>
      <c r="N6383" s="43"/>
      <c r="O6383" s="40"/>
      <c r="P6383" s="43"/>
      <c r="Q6383" s="43"/>
      <c r="R6383" s="10"/>
      <c r="S6383" s="10"/>
      <c r="T6383" s="10"/>
    </row>
    <row r="6384" spans="7:20" ht="33" customHeight="1" x14ac:dyDescent="0.5">
      <c r="G6384" s="90"/>
      <c r="H6384" s="10"/>
      <c r="I6384" s="79"/>
      <c r="J6384" s="43"/>
      <c r="K6384" s="10"/>
      <c r="L6384" s="102"/>
      <c r="M6384" s="40"/>
      <c r="N6384" s="43"/>
      <c r="O6384" s="40"/>
      <c r="P6384" s="43"/>
      <c r="Q6384" s="43"/>
      <c r="R6384" s="10"/>
      <c r="S6384" s="10"/>
      <c r="T6384" s="10"/>
    </row>
    <row r="6385" spans="7:20" ht="33" customHeight="1" x14ac:dyDescent="0.5">
      <c r="G6385" s="90"/>
      <c r="H6385" s="10"/>
      <c r="I6385" s="79"/>
      <c r="J6385" s="43"/>
      <c r="K6385" s="10"/>
      <c r="L6385" s="102"/>
      <c r="M6385" s="40"/>
      <c r="N6385" s="43"/>
      <c r="O6385" s="40"/>
      <c r="P6385" s="43"/>
      <c r="Q6385" s="43"/>
      <c r="R6385" s="10"/>
      <c r="S6385" s="10"/>
      <c r="T6385" s="10"/>
    </row>
    <row r="6386" spans="7:20" ht="33" customHeight="1" x14ac:dyDescent="0.5">
      <c r="G6386" s="90"/>
      <c r="H6386" s="10"/>
      <c r="I6386" s="79"/>
      <c r="J6386" s="43"/>
      <c r="K6386" s="10"/>
      <c r="L6386" s="102"/>
      <c r="M6386" s="40"/>
      <c r="N6386" s="43"/>
      <c r="O6386" s="40"/>
      <c r="P6386" s="43"/>
      <c r="Q6386" s="43"/>
      <c r="R6386" s="10"/>
      <c r="S6386" s="10"/>
      <c r="T6386" s="10"/>
    </row>
    <row r="6387" spans="7:20" ht="33" customHeight="1" x14ac:dyDescent="0.5">
      <c r="G6387" s="90"/>
      <c r="H6387" s="10"/>
      <c r="I6387" s="79"/>
      <c r="J6387" s="43"/>
      <c r="K6387" s="10"/>
      <c r="L6387" s="102"/>
      <c r="M6387" s="40"/>
      <c r="N6387" s="43"/>
      <c r="O6387" s="40"/>
      <c r="P6387" s="43"/>
      <c r="Q6387" s="43"/>
      <c r="R6387" s="10"/>
      <c r="S6387" s="10"/>
      <c r="T6387" s="10"/>
    </row>
    <row r="6388" spans="7:20" ht="33" customHeight="1" x14ac:dyDescent="0.5">
      <c r="G6388" s="90"/>
      <c r="H6388" s="10"/>
      <c r="I6388" s="79"/>
      <c r="J6388" s="43"/>
      <c r="K6388" s="10"/>
      <c r="L6388" s="102"/>
      <c r="M6388" s="40"/>
      <c r="N6388" s="43"/>
      <c r="O6388" s="40"/>
      <c r="P6388" s="43"/>
      <c r="Q6388" s="43"/>
      <c r="R6388" s="10"/>
      <c r="S6388" s="10"/>
      <c r="T6388" s="10"/>
    </row>
    <row r="6389" spans="7:20" ht="33" customHeight="1" x14ac:dyDescent="0.5">
      <c r="G6389" s="90"/>
      <c r="H6389" s="10"/>
      <c r="I6389" s="79"/>
      <c r="J6389" s="43"/>
      <c r="K6389" s="10"/>
      <c r="L6389" s="102"/>
      <c r="M6389" s="40"/>
      <c r="N6389" s="43"/>
      <c r="O6389" s="40"/>
      <c r="P6389" s="43"/>
      <c r="Q6389" s="43"/>
      <c r="R6389" s="10"/>
      <c r="S6389" s="10"/>
      <c r="T6389" s="10"/>
    </row>
    <row r="6390" spans="7:20" ht="33" customHeight="1" x14ac:dyDescent="0.5">
      <c r="G6390" s="90"/>
      <c r="H6390" s="10"/>
      <c r="I6390" s="79"/>
      <c r="J6390" s="43"/>
      <c r="K6390" s="10"/>
      <c r="L6390" s="102"/>
      <c r="M6390" s="40"/>
      <c r="N6390" s="43"/>
      <c r="O6390" s="40"/>
      <c r="P6390" s="43"/>
      <c r="Q6390" s="43"/>
      <c r="R6390" s="10"/>
      <c r="S6390" s="10"/>
      <c r="T6390" s="10"/>
    </row>
    <row r="6391" spans="7:20" ht="33" customHeight="1" x14ac:dyDescent="0.5">
      <c r="G6391" s="90"/>
      <c r="H6391" s="10"/>
      <c r="I6391" s="79"/>
      <c r="J6391" s="43"/>
      <c r="K6391" s="10"/>
      <c r="L6391" s="102"/>
      <c r="M6391" s="40"/>
      <c r="N6391" s="43"/>
      <c r="O6391" s="40"/>
      <c r="P6391" s="43"/>
      <c r="Q6391" s="43"/>
      <c r="R6391" s="10"/>
      <c r="S6391" s="10"/>
      <c r="T6391" s="10"/>
    </row>
    <row r="6392" spans="7:20" ht="33" customHeight="1" x14ac:dyDescent="0.5">
      <c r="G6392" s="90"/>
      <c r="H6392" s="10"/>
      <c r="I6392" s="79"/>
      <c r="J6392" s="43"/>
      <c r="K6392" s="10"/>
      <c r="L6392" s="102"/>
      <c r="M6392" s="40"/>
      <c r="N6392" s="43"/>
      <c r="O6392" s="40"/>
      <c r="P6392" s="43"/>
      <c r="Q6392" s="43"/>
      <c r="R6392" s="10"/>
      <c r="S6392" s="10"/>
      <c r="T6392" s="10"/>
    </row>
    <row r="6393" spans="7:20" ht="33" customHeight="1" x14ac:dyDescent="0.5">
      <c r="G6393" s="90"/>
      <c r="H6393" s="10"/>
      <c r="I6393" s="79"/>
      <c r="J6393" s="43"/>
      <c r="K6393" s="10"/>
      <c r="L6393" s="102"/>
      <c r="M6393" s="40"/>
      <c r="N6393" s="43"/>
      <c r="O6393" s="40"/>
      <c r="P6393" s="43"/>
      <c r="Q6393" s="43"/>
      <c r="R6393" s="10"/>
      <c r="S6393" s="10"/>
      <c r="T6393" s="10"/>
    </row>
    <row r="6394" spans="7:20" ht="33" customHeight="1" x14ac:dyDescent="0.5">
      <c r="G6394" s="90"/>
      <c r="H6394" s="10"/>
      <c r="I6394" s="79"/>
      <c r="J6394" s="43"/>
      <c r="K6394" s="10"/>
      <c r="L6394" s="102"/>
      <c r="M6394" s="40"/>
      <c r="N6394" s="43"/>
      <c r="O6394" s="40"/>
      <c r="P6394" s="43"/>
      <c r="Q6394" s="43"/>
      <c r="R6394" s="10"/>
      <c r="S6394" s="10"/>
      <c r="T6394" s="10"/>
    </row>
    <row r="6395" spans="7:20" ht="33" customHeight="1" x14ac:dyDescent="0.5">
      <c r="G6395" s="90"/>
      <c r="H6395" s="10"/>
      <c r="I6395" s="79"/>
      <c r="J6395" s="43"/>
      <c r="K6395" s="10"/>
      <c r="L6395" s="102"/>
      <c r="M6395" s="40"/>
      <c r="N6395" s="43"/>
      <c r="O6395" s="40"/>
      <c r="P6395" s="43"/>
      <c r="Q6395" s="43"/>
      <c r="R6395" s="10"/>
      <c r="S6395" s="10"/>
      <c r="T6395" s="10"/>
    </row>
    <row r="6396" spans="7:20" ht="33" customHeight="1" x14ac:dyDescent="0.5">
      <c r="G6396" s="90"/>
      <c r="H6396" s="10"/>
      <c r="I6396" s="79"/>
      <c r="J6396" s="43"/>
      <c r="K6396" s="10"/>
      <c r="L6396" s="102"/>
      <c r="M6396" s="40"/>
      <c r="N6396" s="43"/>
      <c r="O6396" s="40"/>
      <c r="P6396" s="43"/>
      <c r="Q6396" s="43"/>
      <c r="R6396" s="10"/>
      <c r="S6396" s="10"/>
      <c r="T6396" s="10"/>
    </row>
    <row r="6397" spans="7:20" ht="33" customHeight="1" x14ac:dyDescent="0.5">
      <c r="G6397" s="90"/>
      <c r="H6397" s="10"/>
      <c r="I6397" s="79"/>
      <c r="J6397" s="43"/>
      <c r="K6397" s="10"/>
      <c r="L6397" s="102"/>
      <c r="M6397" s="40"/>
      <c r="N6397" s="43"/>
      <c r="O6397" s="40"/>
      <c r="P6397" s="43"/>
      <c r="Q6397" s="43"/>
      <c r="R6397" s="10"/>
      <c r="S6397" s="10"/>
      <c r="T6397" s="10"/>
    </row>
    <row r="6398" spans="7:20" ht="33" customHeight="1" x14ac:dyDescent="0.5">
      <c r="G6398" s="90"/>
      <c r="H6398" s="10"/>
      <c r="I6398" s="79"/>
      <c r="J6398" s="43"/>
      <c r="K6398" s="10"/>
      <c r="L6398" s="102"/>
      <c r="M6398" s="40"/>
      <c r="N6398" s="43"/>
      <c r="O6398" s="40"/>
      <c r="P6398" s="43"/>
      <c r="Q6398" s="43"/>
      <c r="R6398" s="10"/>
      <c r="S6398" s="10"/>
      <c r="T6398" s="10"/>
    </row>
    <row r="6399" spans="7:20" ht="33" customHeight="1" x14ac:dyDescent="0.5">
      <c r="G6399" s="90"/>
      <c r="H6399" s="10"/>
      <c r="I6399" s="79"/>
      <c r="J6399" s="43"/>
      <c r="K6399" s="10"/>
      <c r="L6399" s="102"/>
      <c r="M6399" s="40"/>
      <c r="N6399" s="43"/>
      <c r="O6399" s="40"/>
      <c r="P6399" s="43"/>
      <c r="Q6399" s="43"/>
      <c r="R6399" s="10"/>
      <c r="S6399" s="10"/>
      <c r="T6399" s="10"/>
    </row>
    <row r="6400" spans="7:20" ht="33" customHeight="1" x14ac:dyDescent="0.5">
      <c r="G6400" s="90"/>
      <c r="H6400" s="10"/>
      <c r="I6400" s="79"/>
      <c r="J6400" s="43"/>
      <c r="K6400" s="10"/>
      <c r="L6400" s="102"/>
      <c r="M6400" s="40"/>
      <c r="N6400" s="43"/>
      <c r="O6400" s="40"/>
      <c r="P6400" s="43"/>
      <c r="Q6400" s="43"/>
      <c r="R6400" s="10"/>
      <c r="S6400" s="10"/>
      <c r="T6400" s="10"/>
    </row>
    <row r="6401" spans="7:20" ht="33" customHeight="1" x14ac:dyDescent="0.5">
      <c r="G6401" s="90"/>
      <c r="H6401" s="10"/>
      <c r="I6401" s="79"/>
      <c r="J6401" s="43"/>
      <c r="K6401" s="10"/>
      <c r="L6401" s="102"/>
      <c r="M6401" s="40"/>
      <c r="N6401" s="43"/>
      <c r="O6401" s="40"/>
      <c r="P6401" s="43"/>
      <c r="Q6401" s="43"/>
      <c r="R6401" s="10"/>
      <c r="S6401" s="10"/>
      <c r="T6401" s="10"/>
    </row>
    <row r="6402" spans="7:20" ht="33" customHeight="1" x14ac:dyDescent="0.5">
      <c r="G6402" s="90"/>
      <c r="H6402" s="10"/>
      <c r="I6402" s="79"/>
      <c r="J6402" s="43"/>
      <c r="K6402" s="10"/>
      <c r="L6402" s="102"/>
      <c r="M6402" s="40"/>
      <c r="N6402" s="43"/>
      <c r="O6402" s="40"/>
      <c r="P6402" s="43"/>
      <c r="Q6402" s="43"/>
      <c r="R6402" s="10"/>
      <c r="S6402" s="10"/>
      <c r="T6402" s="10"/>
    </row>
    <row r="6403" spans="7:20" ht="33" customHeight="1" x14ac:dyDescent="0.5">
      <c r="G6403" s="90"/>
      <c r="H6403" s="10"/>
      <c r="I6403" s="79"/>
      <c r="J6403" s="43"/>
      <c r="K6403" s="10"/>
      <c r="L6403" s="102"/>
      <c r="M6403" s="40"/>
      <c r="N6403" s="43"/>
      <c r="O6403" s="40"/>
      <c r="P6403" s="43"/>
      <c r="Q6403" s="43"/>
      <c r="R6403" s="10"/>
      <c r="S6403" s="10"/>
      <c r="T6403" s="10"/>
    </row>
    <row r="6404" spans="7:20" ht="33" customHeight="1" x14ac:dyDescent="0.5">
      <c r="G6404" s="90"/>
      <c r="H6404" s="10"/>
      <c r="I6404" s="79"/>
      <c r="J6404" s="43"/>
      <c r="K6404" s="10"/>
      <c r="L6404" s="102"/>
      <c r="M6404" s="40"/>
      <c r="N6404" s="43"/>
      <c r="O6404" s="40"/>
      <c r="P6404" s="43"/>
      <c r="Q6404" s="43"/>
      <c r="R6404" s="10"/>
      <c r="S6404" s="10"/>
      <c r="T6404" s="10"/>
    </row>
    <row r="6405" spans="7:20" ht="33" customHeight="1" x14ac:dyDescent="0.5">
      <c r="G6405" s="90"/>
      <c r="H6405" s="10"/>
      <c r="I6405" s="79"/>
      <c r="J6405" s="43"/>
      <c r="K6405" s="10"/>
      <c r="L6405" s="102"/>
      <c r="M6405" s="40"/>
      <c r="N6405" s="43"/>
      <c r="O6405" s="40"/>
      <c r="P6405" s="43"/>
      <c r="Q6405" s="43"/>
      <c r="R6405" s="10"/>
      <c r="S6405" s="10"/>
      <c r="T6405" s="10"/>
    </row>
    <row r="6406" spans="7:20" ht="33" customHeight="1" x14ac:dyDescent="0.5">
      <c r="G6406" s="90"/>
      <c r="H6406" s="10"/>
      <c r="I6406" s="79"/>
      <c r="J6406" s="43"/>
      <c r="K6406" s="10"/>
      <c r="L6406" s="102"/>
      <c r="M6406" s="40"/>
      <c r="N6406" s="43"/>
      <c r="O6406" s="40"/>
      <c r="P6406" s="43"/>
      <c r="Q6406" s="43"/>
      <c r="R6406" s="10"/>
      <c r="S6406" s="10"/>
      <c r="T6406" s="10"/>
    </row>
    <row r="6407" spans="7:20" ht="33" customHeight="1" x14ac:dyDescent="0.5">
      <c r="G6407" s="90"/>
      <c r="H6407" s="10"/>
      <c r="I6407" s="79"/>
      <c r="J6407" s="43"/>
      <c r="K6407" s="10"/>
      <c r="L6407" s="102"/>
      <c r="M6407" s="40"/>
      <c r="N6407" s="43"/>
      <c r="O6407" s="40"/>
      <c r="P6407" s="43"/>
      <c r="Q6407" s="43"/>
      <c r="R6407" s="10"/>
      <c r="S6407" s="10"/>
      <c r="T6407" s="10"/>
    </row>
    <row r="6408" spans="7:20" ht="33" customHeight="1" x14ac:dyDescent="0.5">
      <c r="G6408" s="90"/>
      <c r="H6408" s="10"/>
      <c r="I6408" s="79"/>
      <c r="J6408" s="43"/>
      <c r="K6408" s="10"/>
      <c r="L6408" s="102"/>
      <c r="M6408" s="40"/>
      <c r="N6408" s="43"/>
      <c r="O6408" s="40"/>
      <c r="P6408" s="43"/>
      <c r="Q6408" s="43"/>
      <c r="R6408" s="10"/>
      <c r="S6408" s="10"/>
      <c r="T6408" s="10"/>
    </row>
    <row r="6409" spans="7:20" ht="33" customHeight="1" x14ac:dyDescent="0.5">
      <c r="G6409" s="90"/>
      <c r="H6409" s="10"/>
      <c r="I6409" s="79"/>
      <c r="J6409" s="43"/>
      <c r="K6409" s="10"/>
      <c r="L6409" s="102"/>
      <c r="M6409" s="40"/>
      <c r="N6409" s="43"/>
      <c r="O6409" s="40"/>
      <c r="P6409" s="43"/>
      <c r="Q6409" s="43"/>
      <c r="R6409" s="10"/>
      <c r="S6409" s="10"/>
      <c r="T6409" s="10"/>
    </row>
    <row r="6410" spans="7:20" ht="33" customHeight="1" x14ac:dyDescent="0.5">
      <c r="G6410" s="90"/>
      <c r="H6410" s="10"/>
      <c r="I6410" s="79"/>
      <c r="J6410" s="43"/>
      <c r="K6410" s="10"/>
      <c r="L6410" s="102"/>
      <c r="M6410" s="40"/>
      <c r="N6410" s="43"/>
      <c r="O6410" s="40"/>
      <c r="P6410" s="43"/>
      <c r="Q6410" s="43"/>
      <c r="R6410" s="10"/>
      <c r="S6410" s="10"/>
      <c r="T6410" s="10"/>
    </row>
    <row r="6411" spans="7:20" ht="33" customHeight="1" x14ac:dyDescent="0.5">
      <c r="G6411" s="90"/>
      <c r="H6411" s="10"/>
      <c r="I6411" s="79"/>
      <c r="J6411" s="43"/>
      <c r="K6411" s="10"/>
      <c r="L6411" s="102"/>
      <c r="M6411" s="40"/>
      <c r="N6411" s="43"/>
      <c r="O6411" s="40"/>
      <c r="P6411" s="43"/>
      <c r="Q6411" s="43"/>
      <c r="R6411" s="10"/>
      <c r="S6411" s="10"/>
      <c r="T6411" s="10"/>
    </row>
    <row r="6412" spans="7:20" ht="33" customHeight="1" x14ac:dyDescent="0.5">
      <c r="G6412" s="90"/>
      <c r="H6412" s="10"/>
      <c r="I6412" s="79"/>
      <c r="J6412" s="43"/>
      <c r="K6412" s="10"/>
      <c r="L6412" s="102"/>
      <c r="M6412" s="40"/>
      <c r="N6412" s="43"/>
      <c r="O6412" s="40"/>
      <c r="P6412" s="43"/>
      <c r="Q6412" s="43"/>
      <c r="R6412" s="10"/>
      <c r="S6412" s="10"/>
      <c r="T6412" s="10"/>
    </row>
    <row r="6413" spans="7:20" ht="33" customHeight="1" x14ac:dyDescent="0.5">
      <c r="G6413" s="90"/>
      <c r="H6413" s="10"/>
      <c r="I6413" s="79"/>
      <c r="J6413" s="43"/>
      <c r="K6413" s="10"/>
      <c r="L6413" s="102"/>
      <c r="M6413" s="40"/>
      <c r="N6413" s="43"/>
      <c r="O6413" s="40"/>
      <c r="P6413" s="43"/>
      <c r="Q6413" s="43"/>
      <c r="R6413" s="10"/>
      <c r="S6413" s="10"/>
      <c r="T6413" s="10"/>
    </row>
    <row r="6414" spans="7:20" ht="33" customHeight="1" x14ac:dyDescent="0.5">
      <c r="G6414" s="90"/>
      <c r="H6414" s="10"/>
      <c r="I6414" s="79"/>
      <c r="J6414" s="43"/>
      <c r="K6414" s="10"/>
      <c r="L6414" s="102"/>
      <c r="M6414" s="40"/>
      <c r="N6414" s="43"/>
      <c r="O6414" s="40"/>
      <c r="P6414" s="43"/>
      <c r="Q6414" s="43"/>
      <c r="R6414" s="10"/>
      <c r="S6414" s="10"/>
      <c r="T6414" s="10"/>
    </row>
    <row r="6415" spans="7:20" ht="33" customHeight="1" x14ac:dyDescent="0.5">
      <c r="G6415" s="90"/>
      <c r="H6415" s="10"/>
      <c r="I6415" s="79"/>
      <c r="J6415" s="43"/>
      <c r="K6415" s="10"/>
      <c r="L6415" s="102"/>
      <c r="M6415" s="40"/>
      <c r="N6415" s="43"/>
      <c r="O6415" s="40"/>
      <c r="P6415" s="43"/>
      <c r="Q6415" s="43"/>
      <c r="R6415" s="10"/>
      <c r="S6415" s="10"/>
      <c r="T6415" s="10"/>
    </row>
    <row r="6416" spans="7:20" ht="33" customHeight="1" x14ac:dyDescent="0.5">
      <c r="G6416" s="90"/>
      <c r="H6416" s="10"/>
      <c r="I6416" s="79"/>
      <c r="J6416" s="43"/>
      <c r="K6416" s="10"/>
      <c r="L6416" s="102"/>
      <c r="M6416" s="40"/>
      <c r="N6416" s="43"/>
      <c r="O6416" s="40"/>
      <c r="P6416" s="43"/>
      <c r="Q6416" s="43"/>
      <c r="R6416" s="10"/>
      <c r="S6416" s="10"/>
      <c r="T6416" s="10"/>
    </row>
    <row r="6417" spans="7:20" ht="33" customHeight="1" x14ac:dyDescent="0.5">
      <c r="G6417" s="90"/>
      <c r="H6417" s="10"/>
      <c r="I6417" s="79"/>
      <c r="J6417" s="43"/>
      <c r="K6417" s="10"/>
      <c r="L6417" s="102"/>
      <c r="M6417" s="40"/>
      <c r="N6417" s="43"/>
      <c r="O6417" s="40"/>
      <c r="P6417" s="43"/>
      <c r="Q6417" s="43"/>
      <c r="R6417" s="10"/>
      <c r="S6417" s="10"/>
      <c r="T6417" s="10"/>
    </row>
    <row r="6418" spans="7:20" ht="33" customHeight="1" x14ac:dyDescent="0.5">
      <c r="G6418" s="90"/>
      <c r="H6418" s="10"/>
      <c r="I6418" s="79"/>
      <c r="J6418" s="43"/>
      <c r="K6418" s="10"/>
      <c r="L6418" s="102"/>
      <c r="M6418" s="40"/>
      <c r="N6418" s="43"/>
      <c r="O6418" s="40"/>
      <c r="P6418" s="43"/>
      <c r="Q6418" s="43"/>
      <c r="R6418" s="10"/>
      <c r="S6418" s="10"/>
      <c r="T6418" s="10"/>
    </row>
    <row r="6419" spans="7:20" ht="33" customHeight="1" x14ac:dyDescent="0.5">
      <c r="G6419" s="90"/>
      <c r="H6419" s="10"/>
      <c r="I6419" s="79"/>
      <c r="J6419" s="43"/>
      <c r="K6419" s="10"/>
      <c r="L6419" s="102"/>
      <c r="M6419" s="40"/>
      <c r="N6419" s="43"/>
      <c r="O6419" s="40"/>
      <c r="P6419" s="43"/>
      <c r="Q6419" s="43"/>
      <c r="R6419" s="10"/>
      <c r="S6419" s="10"/>
      <c r="T6419" s="10"/>
    </row>
    <row r="6420" spans="7:20" ht="33" customHeight="1" x14ac:dyDescent="0.5">
      <c r="G6420" s="90"/>
      <c r="H6420" s="10"/>
      <c r="I6420" s="79"/>
      <c r="J6420" s="43"/>
      <c r="K6420" s="10"/>
      <c r="L6420" s="102"/>
      <c r="M6420" s="40"/>
      <c r="N6420" s="43"/>
      <c r="O6420" s="40"/>
      <c r="P6420" s="43"/>
      <c r="Q6420" s="43"/>
      <c r="R6420" s="10"/>
      <c r="S6420" s="10"/>
      <c r="T6420" s="10"/>
    </row>
    <row r="6421" spans="7:20" ht="33" customHeight="1" x14ac:dyDescent="0.5">
      <c r="G6421" s="90"/>
      <c r="H6421" s="10"/>
      <c r="I6421" s="79"/>
      <c r="J6421" s="43"/>
      <c r="K6421" s="10"/>
      <c r="L6421" s="102"/>
      <c r="M6421" s="40"/>
      <c r="N6421" s="43"/>
      <c r="O6421" s="40"/>
      <c r="P6421" s="43"/>
      <c r="Q6421" s="43"/>
      <c r="R6421" s="10"/>
      <c r="S6421" s="10"/>
      <c r="T6421" s="10"/>
    </row>
    <row r="6422" spans="7:20" ht="33" customHeight="1" x14ac:dyDescent="0.5">
      <c r="G6422" s="90"/>
      <c r="H6422" s="10"/>
      <c r="I6422" s="79"/>
      <c r="J6422" s="43"/>
      <c r="K6422" s="10"/>
      <c r="L6422" s="102"/>
      <c r="M6422" s="40"/>
      <c r="N6422" s="43"/>
      <c r="O6422" s="40"/>
      <c r="P6422" s="43"/>
      <c r="Q6422" s="43"/>
      <c r="R6422" s="10"/>
      <c r="S6422" s="10"/>
      <c r="T6422" s="10"/>
    </row>
    <row r="6423" spans="7:20" ht="33" customHeight="1" x14ac:dyDescent="0.5">
      <c r="G6423" s="90"/>
      <c r="H6423" s="10"/>
      <c r="I6423" s="79"/>
      <c r="J6423" s="43"/>
      <c r="K6423" s="10"/>
      <c r="L6423" s="102"/>
      <c r="M6423" s="40"/>
      <c r="N6423" s="43"/>
      <c r="O6423" s="40"/>
      <c r="P6423" s="43"/>
      <c r="Q6423" s="43"/>
      <c r="R6423" s="10"/>
      <c r="S6423" s="10"/>
      <c r="T6423" s="10"/>
    </row>
    <row r="6424" spans="7:20" ht="33" customHeight="1" x14ac:dyDescent="0.5">
      <c r="G6424" s="90"/>
      <c r="H6424" s="10"/>
      <c r="I6424" s="79"/>
      <c r="J6424" s="43"/>
      <c r="K6424" s="10"/>
      <c r="L6424" s="102"/>
      <c r="M6424" s="40"/>
      <c r="N6424" s="43"/>
      <c r="O6424" s="40"/>
      <c r="P6424" s="43"/>
      <c r="Q6424" s="43"/>
      <c r="R6424" s="10"/>
      <c r="S6424" s="10"/>
      <c r="T6424" s="10"/>
    </row>
    <row r="6425" spans="7:20" ht="33" customHeight="1" x14ac:dyDescent="0.5">
      <c r="G6425" s="90"/>
      <c r="H6425" s="10"/>
      <c r="I6425" s="79"/>
      <c r="J6425" s="43"/>
      <c r="K6425" s="10"/>
      <c r="L6425" s="102"/>
      <c r="M6425" s="40"/>
      <c r="N6425" s="43"/>
      <c r="O6425" s="40"/>
      <c r="P6425" s="43"/>
      <c r="Q6425" s="43"/>
      <c r="R6425" s="10"/>
      <c r="S6425" s="10"/>
      <c r="T6425" s="10"/>
    </row>
    <row r="6426" spans="7:20" ht="33" customHeight="1" x14ac:dyDescent="0.5">
      <c r="G6426" s="90"/>
      <c r="H6426" s="10"/>
      <c r="I6426" s="79"/>
      <c r="J6426" s="43"/>
      <c r="K6426" s="10"/>
      <c r="L6426" s="102"/>
      <c r="M6426" s="40"/>
      <c r="N6426" s="43"/>
      <c r="O6426" s="40"/>
      <c r="P6426" s="43"/>
      <c r="Q6426" s="43"/>
      <c r="R6426" s="10"/>
      <c r="S6426" s="10"/>
      <c r="T6426" s="10"/>
    </row>
    <row r="6427" spans="7:20" ht="33" customHeight="1" x14ac:dyDescent="0.5">
      <c r="G6427" s="90"/>
      <c r="H6427" s="10"/>
      <c r="I6427" s="79"/>
      <c r="J6427" s="43"/>
      <c r="K6427" s="10"/>
      <c r="L6427" s="102"/>
      <c r="M6427" s="40"/>
      <c r="N6427" s="43"/>
      <c r="O6427" s="40"/>
      <c r="P6427" s="43"/>
      <c r="Q6427" s="43"/>
      <c r="R6427" s="10"/>
      <c r="S6427" s="10"/>
      <c r="T6427" s="10"/>
    </row>
    <row r="6428" spans="7:20" ht="33" customHeight="1" x14ac:dyDescent="0.5">
      <c r="G6428" s="90"/>
      <c r="H6428" s="10"/>
      <c r="I6428" s="79"/>
      <c r="J6428" s="43"/>
      <c r="K6428" s="10"/>
      <c r="L6428" s="102"/>
      <c r="M6428" s="40"/>
      <c r="N6428" s="43"/>
      <c r="O6428" s="40"/>
      <c r="P6428" s="43"/>
      <c r="Q6428" s="43"/>
      <c r="R6428" s="10"/>
      <c r="S6428" s="10"/>
      <c r="T6428" s="10"/>
    </row>
    <row r="6429" spans="7:20" ht="33" customHeight="1" x14ac:dyDescent="0.5">
      <c r="G6429" s="90"/>
      <c r="H6429" s="10"/>
      <c r="I6429" s="79"/>
      <c r="J6429" s="43"/>
      <c r="K6429" s="10"/>
      <c r="L6429" s="102"/>
      <c r="M6429" s="40"/>
      <c r="N6429" s="43"/>
      <c r="O6429" s="40"/>
      <c r="P6429" s="43"/>
      <c r="Q6429" s="43"/>
      <c r="R6429" s="10"/>
      <c r="S6429" s="10"/>
      <c r="T6429" s="10"/>
    </row>
    <row r="6430" spans="7:20" ht="33" customHeight="1" x14ac:dyDescent="0.5">
      <c r="G6430" s="90"/>
      <c r="H6430" s="10"/>
      <c r="I6430" s="79"/>
      <c r="J6430" s="43"/>
      <c r="K6430" s="10"/>
      <c r="L6430" s="102"/>
      <c r="M6430" s="40"/>
      <c r="N6430" s="43"/>
      <c r="O6430" s="40"/>
      <c r="P6430" s="43"/>
      <c r="Q6430" s="43"/>
      <c r="R6430" s="10"/>
      <c r="S6430" s="10"/>
      <c r="T6430" s="10"/>
    </row>
    <row r="6431" spans="7:20" ht="33" customHeight="1" x14ac:dyDescent="0.5">
      <c r="G6431" s="90"/>
      <c r="H6431" s="10"/>
      <c r="I6431" s="79"/>
      <c r="J6431" s="43"/>
      <c r="K6431" s="10"/>
      <c r="L6431" s="102"/>
      <c r="M6431" s="40"/>
      <c r="N6431" s="43"/>
      <c r="O6431" s="40"/>
      <c r="P6431" s="43"/>
      <c r="Q6431" s="43"/>
      <c r="R6431" s="10"/>
      <c r="S6431" s="10"/>
      <c r="T6431" s="10"/>
    </row>
    <row r="6432" spans="7:20" ht="33" customHeight="1" x14ac:dyDescent="0.5">
      <c r="G6432" s="90"/>
      <c r="H6432" s="10"/>
      <c r="I6432" s="79"/>
      <c r="J6432" s="43"/>
      <c r="K6432" s="10"/>
      <c r="L6432" s="102"/>
      <c r="M6432" s="40"/>
      <c r="N6432" s="43"/>
      <c r="O6432" s="40"/>
      <c r="P6432" s="43"/>
      <c r="Q6432" s="43"/>
      <c r="R6432" s="10"/>
      <c r="S6432" s="10"/>
      <c r="T6432" s="10"/>
    </row>
    <row r="6433" spans="7:20" ht="33" customHeight="1" x14ac:dyDescent="0.5">
      <c r="G6433" s="90"/>
      <c r="H6433" s="10"/>
      <c r="I6433" s="79"/>
      <c r="J6433" s="43"/>
      <c r="K6433" s="10"/>
      <c r="L6433" s="102"/>
      <c r="M6433" s="40"/>
      <c r="N6433" s="43"/>
      <c r="O6433" s="40"/>
      <c r="P6433" s="43"/>
      <c r="Q6433" s="43"/>
      <c r="R6433" s="10"/>
      <c r="S6433" s="10"/>
      <c r="T6433" s="10"/>
    </row>
    <row r="6434" spans="7:20" ht="33" customHeight="1" x14ac:dyDescent="0.5">
      <c r="G6434" s="90"/>
      <c r="H6434" s="10"/>
      <c r="I6434" s="79"/>
      <c r="J6434" s="43"/>
      <c r="K6434" s="10"/>
      <c r="L6434" s="102"/>
      <c r="M6434" s="40"/>
      <c r="N6434" s="43"/>
      <c r="O6434" s="40"/>
      <c r="P6434" s="43"/>
      <c r="Q6434" s="43"/>
      <c r="R6434" s="10"/>
      <c r="S6434" s="10"/>
      <c r="T6434" s="10"/>
    </row>
    <row r="6435" spans="7:20" ht="33" customHeight="1" x14ac:dyDescent="0.5">
      <c r="G6435" s="90"/>
      <c r="H6435" s="10"/>
      <c r="I6435" s="79"/>
      <c r="J6435" s="43"/>
      <c r="K6435" s="10"/>
      <c r="L6435" s="102"/>
      <c r="M6435" s="40"/>
      <c r="N6435" s="43"/>
      <c r="O6435" s="40"/>
      <c r="P6435" s="43"/>
      <c r="Q6435" s="43"/>
      <c r="R6435" s="10"/>
      <c r="S6435" s="10"/>
      <c r="T6435" s="10"/>
    </row>
    <row r="6436" spans="7:20" ht="33" customHeight="1" x14ac:dyDescent="0.5">
      <c r="G6436" s="90"/>
      <c r="H6436" s="10"/>
      <c r="I6436" s="79"/>
      <c r="J6436" s="43"/>
      <c r="K6436" s="10"/>
      <c r="L6436" s="102"/>
      <c r="M6436" s="40"/>
      <c r="N6436" s="43"/>
      <c r="O6436" s="40"/>
      <c r="P6436" s="43"/>
      <c r="Q6436" s="43"/>
      <c r="R6436" s="10"/>
      <c r="S6436" s="10"/>
      <c r="T6436" s="10"/>
    </row>
    <row r="6437" spans="7:20" ht="33" customHeight="1" x14ac:dyDescent="0.5">
      <c r="G6437" s="90"/>
      <c r="H6437" s="10"/>
      <c r="I6437" s="79"/>
      <c r="J6437" s="43"/>
      <c r="K6437" s="10"/>
      <c r="L6437" s="102"/>
      <c r="M6437" s="40"/>
      <c r="N6437" s="43"/>
      <c r="O6437" s="40"/>
      <c r="P6437" s="43"/>
      <c r="Q6437" s="43"/>
      <c r="R6437" s="10"/>
      <c r="S6437" s="10"/>
      <c r="T6437" s="10"/>
    </row>
    <row r="6438" spans="7:20" ht="33" customHeight="1" x14ac:dyDescent="0.5">
      <c r="G6438" s="90"/>
      <c r="H6438" s="10"/>
      <c r="I6438" s="79"/>
      <c r="J6438" s="43"/>
      <c r="K6438" s="10"/>
      <c r="L6438" s="102"/>
      <c r="M6438" s="40"/>
      <c r="N6438" s="43"/>
      <c r="O6438" s="40"/>
      <c r="P6438" s="43"/>
      <c r="Q6438" s="43"/>
      <c r="R6438" s="10"/>
      <c r="S6438" s="10"/>
      <c r="T6438" s="10"/>
    </row>
    <row r="6439" spans="7:20" ht="33" customHeight="1" x14ac:dyDescent="0.5">
      <c r="G6439" s="90"/>
      <c r="H6439" s="10"/>
      <c r="I6439" s="79"/>
      <c r="J6439" s="43"/>
      <c r="K6439" s="10"/>
      <c r="L6439" s="102"/>
      <c r="M6439" s="40"/>
      <c r="N6439" s="43"/>
      <c r="O6439" s="40"/>
      <c r="P6439" s="43"/>
      <c r="Q6439" s="43"/>
      <c r="R6439" s="10"/>
      <c r="S6439" s="10"/>
      <c r="T6439" s="10"/>
    </row>
    <row r="6440" spans="7:20" ht="33" customHeight="1" x14ac:dyDescent="0.5">
      <c r="G6440" s="90"/>
      <c r="H6440" s="10"/>
      <c r="I6440" s="79"/>
      <c r="J6440" s="43"/>
      <c r="K6440" s="10"/>
      <c r="L6440" s="102"/>
      <c r="M6440" s="40"/>
      <c r="N6440" s="43"/>
      <c r="O6440" s="40"/>
      <c r="P6440" s="43"/>
      <c r="Q6440" s="43"/>
      <c r="R6440" s="10"/>
      <c r="S6440" s="10"/>
      <c r="T6440" s="10"/>
    </row>
    <row r="6441" spans="7:20" ht="33" customHeight="1" x14ac:dyDescent="0.5">
      <c r="G6441" s="90"/>
      <c r="H6441" s="10"/>
      <c r="I6441" s="79"/>
      <c r="J6441" s="43"/>
      <c r="K6441" s="10"/>
      <c r="L6441" s="102"/>
      <c r="M6441" s="40"/>
      <c r="N6441" s="43"/>
      <c r="O6441" s="40"/>
      <c r="P6441" s="43"/>
      <c r="Q6441" s="43"/>
      <c r="R6441" s="10"/>
      <c r="S6441" s="10"/>
      <c r="T6441" s="10"/>
    </row>
    <row r="6442" spans="7:20" ht="33" customHeight="1" x14ac:dyDescent="0.5">
      <c r="G6442" s="90"/>
      <c r="H6442" s="10"/>
      <c r="I6442" s="79"/>
      <c r="J6442" s="43"/>
      <c r="K6442" s="10"/>
      <c r="L6442" s="102"/>
      <c r="M6442" s="40"/>
      <c r="N6442" s="43"/>
      <c r="O6442" s="40"/>
      <c r="P6442" s="43"/>
      <c r="Q6442" s="43"/>
      <c r="R6442" s="10"/>
      <c r="S6442" s="10"/>
      <c r="T6442" s="10"/>
    </row>
    <row r="6443" spans="7:20" ht="33" customHeight="1" x14ac:dyDescent="0.5">
      <c r="G6443" s="90"/>
      <c r="H6443" s="10"/>
      <c r="I6443" s="79"/>
      <c r="J6443" s="43"/>
      <c r="K6443" s="10"/>
      <c r="L6443" s="102"/>
      <c r="M6443" s="40"/>
      <c r="N6443" s="43"/>
      <c r="O6443" s="40"/>
      <c r="P6443" s="43"/>
      <c r="Q6443" s="43"/>
      <c r="R6443" s="10"/>
      <c r="S6443" s="10"/>
      <c r="T6443" s="10"/>
    </row>
    <row r="6444" spans="7:20" ht="33" customHeight="1" x14ac:dyDescent="0.5">
      <c r="G6444" s="90"/>
      <c r="H6444" s="10"/>
      <c r="I6444" s="79"/>
      <c r="J6444" s="43"/>
      <c r="K6444" s="10"/>
      <c r="L6444" s="102"/>
      <c r="M6444" s="40"/>
      <c r="N6444" s="43"/>
      <c r="O6444" s="40"/>
      <c r="P6444" s="43"/>
      <c r="Q6444" s="43"/>
      <c r="R6444" s="10"/>
      <c r="S6444" s="10"/>
      <c r="T6444" s="10"/>
    </row>
    <row r="6445" spans="7:20" ht="33" customHeight="1" x14ac:dyDescent="0.5">
      <c r="G6445" s="90"/>
      <c r="H6445" s="10"/>
      <c r="I6445" s="79"/>
      <c r="J6445" s="43"/>
      <c r="K6445" s="10"/>
      <c r="L6445" s="102"/>
      <c r="M6445" s="40"/>
      <c r="N6445" s="43"/>
      <c r="O6445" s="40"/>
      <c r="P6445" s="43"/>
      <c r="Q6445" s="43"/>
      <c r="R6445" s="10"/>
      <c r="S6445" s="10"/>
      <c r="T6445" s="10"/>
    </row>
    <row r="6446" spans="7:20" ht="33" customHeight="1" x14ac:dyDescent="0.5">
      <c r="G6446" s="90"/>
      <c r="H6446" s="10"/>
      <c r="I6446" s="79"/>
      <c r="J6446" s="43"/>
      <c r="K6446" s="10"/>
      <c r="L6446" s="102"/>
      <c r="M6446" s="40"/>
      <c r="N6446" s="43"/>
      <c r="O6446" s="40"/>
      <c r="P6446" s="43"/>
      <c r="Q6446" s="43"/>
      <c r="R6446" s="10"/>
      <c r="S6446" s="10"/>
      <c r="T6446" s="10"/>
    </row>
    <row r="6447" spans="7:20" ht="33" customHeight="1" x14ac:dyDescent="0.5">
      <c r="G6447" s="90"/>
      <c r="H6447" s="10"/>
      <c r="I6447" s="79"/>
      <c r="J6447" s="43"/>
      <c r="K6447" s="10"/>
      <c r="L6447" s="102"/>
      <c r="M6447" s="40"/>
      <c r="N6447" s="43"/>
      <c r="O6447" s="40"/>
      <c r="P6447" s="43"/>
      <c r="Q6447" s="43"/>
      <c r="R6447" s="10"/>
      <c r="S6447" s="10"/>
      <c r="T6447" s="10"/>
    </row>
    <row r="6448" spans="7:20" ht="33" customHeight="1" x14ac:dyDescent="0.5">
      <c r="G6448" s="90"/>
      <c r="H6448" s="10"/>
      <c r="I6448" s="79"/>
      <c r="J6448" s="43"/>
      <c r="K6448" s="10"/>
      <c r="L6448" s="102"/>
      <c r="M6448" s="40"/>
      <c r="N6448" s="43"/>
      <c r="O6448" s="40"/>
      <c r="P6448" s="43"/>
      <c r="Q6448" s="43"/>
      <c r="R6448" s="10"/>
      <c r="S6448" s="10"/>
      <c r="T6448" s="10"/>
    </row>
    <row r="6449" spans="7:20" ht="33" customHeight="1" x14ac:dyDescent="0.5">
      <c r="G6449" s="90"/>
      <c r="H6449" s="10"/>
      <c r="I6449" s="79"/>
      <c r="J6449" s="43"/>
      <c r="K6449" s="10"/>
      <c r="L6449" s="102"/>
      <c r="M6449" s="40"/>
      <c r="N6449" s="43"/>
      <c r="O6449" s="40"/>
      <c r="P6449" s="43"/>
      <c r="Q6449" s="43"/>
      <c r="R6449" s="10"/>
      <c r="S6449" s="10"/>
      <c r="T6449" s="10"/>
    </row>
    <row r="6450" spans="7:20" ht="33" customHeight="1" x14ac:dyDescent="0.5">
      <c r="G6450" s="90"/>
      <c r="H6450" s="10"/>
      <c r="I6450" s="79"/>
      <c r="J6450" s="43"/>
      <c r="K6450" s="10"/>
      <c r="L6450" s="102"/>
      <c r="M6450" s="40"/>
      <c r="N6450" s="43"/>
      <c r="O6450" s="40"/>
      <c r="P6450" s="43"/>
      <c r="Q6450" s="43"/>
      <c r="R6450" s="10"/>
      <c r="S6450" s="10"/>
      <c r="T6450" s="10"/>
    </row>
    <row r="6451" spans="7:20" ht="33" customHeight="1" x14ac:dyDescent="0.5">
      <c r="G6451" s="90"/>
      <c r="H6451" s="10"/>
      <c r="I6451" s="79"/>
      <c r="J6451" s="43"/>
      <c r="K6451" s="10"/>
      <c r="L6451" s="102"/>
      <c r="M6451" s="40"/>
      <c r="N6451" s="43"/>
      <c r="O6451" s="40"/>
      <c r="P6451" s="43"/>
      <c r="Q6451" s="43"/>
      <c r="R6451" s="10"/>
      <c r="S6451" s="10"/>
      <c r="T6451" s="10"/>
    </row>
    <row r="6452" spans="7:20" ht="33" customHeight="1" x14ac:dyDescent="0.5">
      <c r="G6452" s="90"/>
      <c r="H6452" s="10"/>
      <c r="I6452" s="79"/>
      <c r="J6452" s="43"/>
      <c r="K6452" s="10"/>
      <c r="L6452" s="102"/>
      <c r="M6452" s="40"/>
      <c r="N6452" s="43"/>
      <c r="O6452" s="40"/>
      <c r="P6452" s="43"/>
      <c r="Q6452" s="43"/>
      <c r="R6452" s="10"/>
      <c r="S6452" s="10"/>
      <c r="T6452" s="10"/>
    </row>
    <row r="6453" spans="7:20" ht="33" customHeight="1" x14ac:dyDescent="0.5">
      <c r="G6453" s="90"/>
      <c r="H6453" s="10"/>
      <c r="I6453" s="79"/>
      <c r="J6453" s="43"/>
      <c r="K6453" s="10"/>
      <c r="L6453" s="102"/>
      <c r="M6453" s="40"/>
      <c r="N6453" s="43"/>
      <c r="O6453" s="40"/>
      <c r="P6453" s="43"/>
      <c r="Q6453" s="43"/>
      <c r="R6453" s="10"/>
      <c r="S6453" s="10"/>
      <c r="T6453" s="10"/>
    </row>
    <row r="6454" spans="7:20" ht="33" customHeight="1" x14ac:dyDescent="0.5">
      <c r="G6454" s="90"/>
      <c r="H6454" s="10"/>
      <c r="I6454" s="79"/>
      <c r="J6454" s="43"/>
      <c r="K6454" s="10"/>
      <c r="L6454" s="102"/>
      <c r="M6454" s="40"/>
      <c r="N6454" s="43"/>
      <c r="O6454" s="40"/>
      <c r="P6454" s="43"/>
      <c r="Q6454" s="43"/>
      <c r="R6454" s="10"/>
      <c r="S6454" s="10"/>
      <c r="T6454" s="10"/>
    </row>
    <row r="6455" spans="7:20" ht="33" customHeight="1" x14ac:dyDescent="0.5">
      <c r="G6455" s="90"/>
      <c r="H6455" s="10"/>
      <c r="I6455" s="79"/>
      <c r="J6455" s="43"/>
      <c r="K6455" s="10"/>
      <c r="L6455" s="102"/>
      <c r="M6455" s="40"/>
      <c r="N6455" s="43"/>
      <c r="O6455" s="40"/>
      <c r="P6455" s="43"/>
      <c r="Q6455" s="43"/>
      <c r="R6455" s="10"/>
      <c r="S6455" s="10"/>
      <c r="T6455" s="10"/>
    </row>
    <row r="6456" spans="7:20" ht="33" customHeight="1" x14ac:dyDescent="0.5">
      <c r="G6456" s="90"/>
      <c r="H6456" s="10"/>
      <c r="I6456" s="79"/>
      <c r="J6456" s="43"/>
      <c r="K6456" s="10"/>
      <c r="L6456" s="102"/>
      <c r="M6456" s="40"/>
      <c r="N6456" s="43"/>
      <c r="O6456" s="40"/>
      <c r="P6456" s="43"/>
      <c r="Q6456" s="43"/>
      <c r="R6456" s="10"/>
      <c r="S6456" s="10"/>
      <c r="T6456" s="10"/>
    </row>
    <row r="6457" spans="7:20" ht="33" customHeight="1" x14ac:dyDescent="0.5">
      <c r="G6457" s="90"/>
      <c r="H6457" s="10"/>
      <c r="I6457" s="79"/>
      <c r="J6457" s="43"/>
      <c r="K6457" s="10"/>
      <c r="L6457" s="102"/>
      <c r="M6457" s="40"/>
      <c r="N6457" s="43"/>
      <c r="O6457" s="40"/>
      <c r="P6457" s="43"/>
      <c r="Q6457" s="43"/>
      <c r="R6457" s="10"/>
      <c r="S6457" s="10"/>
      <c r="T6457" s="10"/>
    </row>
    <row r="6458" spans="7:20" ht="33" customHeight="1" x14ac:dyDescent="0.5">
      <c r="G6458" s="90"/>
      <c r="H6458" s="10"/>
      <c r="I6458" s="79"/>
      <c r="J6458" s="43"/>
      <c r="K6458" s="10"/>
      <c r="L6458" s="102"/>
      <c r="M6458" s="40"/>
      <c r="N6458" s="43"/>
      <c r="O6458" s="40"/>
      <c r="P6458" s="43"/>
      <c r="Q6458" s="43"/>
      <c r="R6458" s="10"/>
      <c r="S6458" s="10"/>
      <c r="T6458" s="10"/>
    </row>
    <row r="6459" spans="7:20" ht="33" customHeight="1" x14ac:dyDescent="0.5">
      <c r="G6459" s="90"/>
      <c r="H6459" s="10"/>
      <c r="I6459" s="79"/>
      <c r="J6459" s="43"/>
      <c r="K6459" s="10"/>
      <c r="L6459" s="102"/>
      <c r="M6459" s="40"/>
      <c r="N6459" s="43"/>
      <c r="O6459" s="40"/>
      <c r="P6459" s="43"/>
      <c r="Q6459" s="43"/>
      <c r="R6459" s="10"/>
      <c r="S6459" s="10"/>
      <c r="T6459" s="10"/>
    </row>
    <row r="6460" spans="7:20" ht="33" customHeight="1" x14ac:dyDescent="0.5">
      <c r="G6460" s="90"/>
      <c r="H6460" s="10"/>
      <c r="I6460" s="79"/>
      <c r="J6460" s="43"/>
      <c r="K6460" s="10"/>
      <c r="L6460" s="102"/>
      <c r="M6460" s="40"/>
      <c r="N6460" s="43"/>
      <c r="O6460" s="40"/>
      <c r="P6460" s="43"/>
      <c r="Q6460" s="43"/>
      <c r="R6460" s="10"/>
      <c r="S6460" s="10"/>
      <c r="T6460" s="10"/>
    </row>
    <row r="6461" spans="7:20" ht="33" customHeight="1" x14ac:dyDescent="0.5">
      <c r="G6461" s="90"/>
      <c r="H6461" s="10"/>
      <c r="I6461" s="79"/>
      <c r="J6461" s="43"/>
      <c r="K6461" s="10"/>
      <c r="L6461" s="102"/>
      <c r="M6461" s="40"/>
      <c r="N6461" s="43"/>
      <c r="O6461" s="40"/>
      <c r="P6461" s="43"/>
      <c r="Q6461" s="43"/>
      <c r="R6461" s="10"/>
      <c r="S6461" s="10"/>
      <c r="T6461" s="10"/>
    </row>
    <row r="6462" spans="7:20" ht="33" customHeight="1" x14ac:dyDescent="0.5">
      <c r="G6462" s="90"/>
      <c r="H6462" s="10"/>
      <c r="I6462" s="79"/>
      <c r="J6462" s="43"/>
      <c r="K6462" s="10"/>
      <c r="L6462" s="102"/>
      <c r="M6462" s="40"/>
      <c r="N6462" s="43"/>
      <c r="O6462" s="40"/>
      <c r="P6462" s="43"/>
      <c r="Q6462" s="43"/>
      <c r="R6462" s="10"/>
      <c r="S6462" s="10"/>
      <c r="T6462" s="10"/>
    </row>
    <row r="6463" spans="7:20" ht="33" customHeight="1" x14ac:dyDescent="0.5">
      <c r="G6463" s="90"/>
      <c r="H6463" s="10"/>
      <c r="I6463" s="79"/>
      <c r="J6463" s="43"/>
      <c r="K6463" s="10"/>
      <c r="L6463" s="102"/>
      <c r="M6463" s="40"/>
      <c r="N6463" s="43"/>
      <c r="O6463" s="40"/>
      <c r="P6463" s="43"/>
      <c r="Q6463" s="43"/>
      <c r="R6463" s="10"/>
      <c r="S6463" s="10"/>
      <c r="T6463" s="10"/>
    </row>
    <row r="6464" spans="7:20" ht="33" customHeight="1" x14ac:dyDescent="0.5">
      <c r="G6464" s="90"/>
      <c r="H6464" s="10"/>
      <c r="I6464" s="79"/>
      <c r="J6464" s="43"/>
      <c r="K6464" s="10"/>
      <c r="L6464" s="102"/>
      <c r="M6464" s="40"/>
      <c r="N6464" s="43"/>
      <c r="O6464" s="40"/>
      <c r="P6464" s="43"/>
      <c r="Q6464" s="43"/>
      <c r="R6464" s="10"/>
      <c r="S6464" s="10"/>
      <c r="T6464" s="10"/>
    </row>
    <row r="6465" spans="7:20" ht="33" customHeight="1" x14ac:dyDescent="0.5">
      <c r="G6465" s="90"/>
      <c r="H6465" s="10"/>
      <c r="I6465" s="79"/>
      <c r="J6465" s="43"/>
      <c r="K6465" s="10"/>
      <c r="L6465" s="102"/>
      <c r="M6465" s="40"/>
      <c r="N6465" s="43"/>
      <c r="O6465" s="40"/>
      <c r="P6465" s="43"/>
      <c r="Q6465" s="43"/>
      <c r="R6465" s="10"/>
      <c r="S6465" s="10"/>
      <c r="T6465" s="10"/>
    </row>
    <row r="6466" spans="7:20" ht="33" customHeight="1" x14ac:dyDescent="0.5">
      <c r="G6466" s="90"/>
      <c r="H6466" s="10"/>
      <c r="I6466" s="79"/>
      <c r="J6466" s="43"/>
      <c r="K6466" s="10"/>
      <c r="L6466" s="102"/>
      <c r="M6466" s="40"/>
      <c r="N6466" s="43"/>
      <c r="O6466" s="40"/>
      <c r="P6466" s="43"/>
      <c r="Q6466" s="43"/>
      <c r="R6466" s="10"/>
      <c r="S6466" s="10"/>
      <c r="T6466" s="10"/>
    </row>
    <row r="6467" spans="7:20" ht="33" customHeight="1" x14ac:dyDescent="0.5">
      <c r="G6467" s="90"/>
      <c r="H6467" s="10"/>
      <c r="I6467" s="79"/>
      <c r="J6467" s="43"/>
      <c r="K6467" s="10"/>
      <c r="L6467" s="102"/>
      <c r="M6467" s="40"/>
      <c r="N6467" s="43"/>
      <c r="O6467" s="40"/>
      <c r="P6467" s="43"/>
      <c r="Q6467" s="43"/>
      <c r="R6467" s="10"/>
      <c r="S6467" s="10"/>
      <c r="T6467" s="10"/>
    </row>
    <row r="6468" spans="7:20" ht="33" customHeight="1" x14ac:dyDescent="0.5">
      <c r="G6468" s="90"/>
      <c r="H6468" s="10"/>
      <c r="I6468" s="79"/>
      <c r="J6468" s="43"/>
      <c r="K6468" s="10"/>
      <c r="L6468" s="102"/>
      <c r="M6468" s="40"/>
      <c r="N6468" s="43"/>
      <c r="O6468" s="40"/>
      <c r="P6468" s="43"/>
      <c r="Q6468" s="43"/>
      <c r="R6468" s="10"/>
      <c r="S6468" s="10"/>
      <c r="T6468" s="10"/>
    </row>
    <row r="6469" spans="7:20" ht="33" customHeight="1" x14ac:dyDescent="0.5">
      <c r="G6469" s="90"/>
      <c r="H6469" s="10"/>
      <c r="I6469" s="79"/>
      <c r="J6469" s="43"/>
      <c r="K6469" s="10"/>
      <c r="L6469" s="102"/>
      <c r="M6469" s="40"/>
      <c r="N6469" s="43"/>
      <c r="O6469" s="40"/>
      <c r="P6469" s="43"/>
      <c r="Q6469" s="43"/>
      <c r="R6469" s="10"/>
      <c r="S6469" s="10"/>
      <c r="T6469" s="10"/>
    </row>
    <row r="6470" spans="7:20" ht="33" customHeight="1" x14ac:dyDescent="0.5">
      <c r="G6470" s="90"/>
      <c r="H6470" s="10"/>
      <c r="I6470" s="79"/>
      <c r="J6470" s="43"/>
      <c r="K6470" s="10"/>
      <c r="L6470" s="102"/>
      <c r="M6470" s="40"/>
      <c r="N6470" s="43"/>
      <c r="O6470" s="40"/>
      <c r="P6470" s="43"/>
      <c r="Q6470" s="43"/>
      <c r="R6470" s="10"/>
      <c r="S6470" s="10"/>
      <c r="T6470" s="10"/>
    </row>
    <row r="6471" spans="7:20" ht="33" customHeight="1" x14ac:dyDescent="0.5">
      <c r="G6471" s="90"/>
      <c r="H6471" s="10"/>
      <c r="I6471" s="79"/>
      <c r="J6471" s="43"/>
      <c r="K6471" s="10"/>
      <c r="L6471" s="102"/>
      <c r="M6471" s="40"/>
      <c r="N6471" s="43"/>
      <c r="O6471" s="40"/>
      <c r="P6471" s="43"/>
      <c r="Q6471" s="43"/>
      <c r="R6471" s="10"/>
      <c r="S6471" s="10"/>
      <c r="T6471" s="10"/>
    </row>
    <row r="6472" spans="7:20" ht="33" customHeight="1" x14ac:dyDescent="0.5">
      <c r="G6472" s="90"/>
      <c r="H6472" s="10"/>
      <c r="I6472" s="79"/>
      <c r="J6472" s="43"/>
      <c r="K6472" s="10"/>
      <c r="L6472" s="102"/>
      <c r="M6472" s="40"/>
      <c r="N6472" s="43"/>
      <c r="O6472" s="40"/>
      <c r="P6472" s="43"/>
      <c r="Q6472" s="43"/>
      <c r="R6472" s="10"/>
      <c r="S6472" s="10"/>
      <c r="T6472" s="10"/>
    </row>
    <row r="6473" spans="7:20" ht="33" customHeight="1" x14ac:dyDescent="0.5">
      <c r="G6473" s="90"/>
      <c r="H6473" s="10"/>
      <c r="I6473" s="79"/>
      <c r="J6473" s="43"/>
      <c r="K6473" s="10"/>
      <c r="L6473" s="102"/>
      <c r="M6473" s="40"/>
      <c r="N6473" s="43"/>
      <c r="O6473" s="40"/>
      <c r="P6473" s="43"/>
      <c r="Q6473" s="43"/>
      <c r="R6473" s="10"/>
      <c r="S6473" s="10"/>
      <c r="T6473" s="10"/>
    </row>
    <row r="6474" spans="7:20" ht="33" customHeight="1" x14ac:dyDescent="0.5">
      <c r="G6474" s="90"/>
      <c r="H6474" s="10"/>
      <c r="I6474" s="79"/>
      <c r="J6474" s="43"/>
      <c r="K6474" s="10"/>
      <c r="L6474" s="102"/>
      <c r="M6474" s="40"/>
      <c r="N6474" s="43"/>
      <c r="O6474" s="40"/>
      <c r="P6474" s="43"/>
      <c r="Q6474" s="43"/>
      <c r="R6474" s="10"/>
      <c r="S6474" s="10"/>
      <c r="T6474" s="10"/>
    </row>
    <row r="6475" spans="7:20" ht="33" customHeight="1" x14ac:dyDescent="0.5">
      <c r="G6475" s="90"/>
      <c r="H6475" s="10"/>
      <c r="I6475" s="79"/>
      <c r="J6475" s="43"/>
      <c r="K6475" s="10"/>
      <c r="L6475" s="102"/>
      <c r="M6475" s="40"/>
      <c r="N6475" s="43"/>
      <c r="O6475" s="40"/>
      <c r="P6475" s="43"/>
      <c r="Q6475" s="43"/>
      <c r="R6475" s="10"/>
      <c r="S6475" s="10"/>
      <c r="T6475" s="10"/>
    </row>
    <row r="6476" spans="7:20" ht="33" customHeight="1" x14ac:dyDescent="0.5">
      <c r="G6476" s="90"/>
      <c r="H6476" s="10"/>
      <c r="I6476" s="79"/>
      <c r="J6476" s="43"/>
      <c r="K6476" s="10"/>
      <c r="L6476" s="102"/>
      <c r="M6476" s="40"/>
      <c r="N6476" s="43"/>
      <c r="O6476" s="40"/>
      <c r="P6476" s="43"/>
      <c r="Q6476" s="43"/>
      <c r="R6476" s="10"/>
      <c r="S6476" s="10"/>
      <c r="T6476" s="10"/>
    </row>
    <row r="6477" spans="7:20" ht="33" customHeight="1" x14ac:dyDescent="0.5">
      <c r="G6477" s="90"/>
      <c r="H6477" s="10"/>
      <c r="I6477" s="79"/>
      <c r="J6477" s="43"/>
      <c r="K6477" s="10"/>
      <c r="L6477" s="102"/>
      <c r="M6477" s="40"/>
      <c r="N6477" s="43"/>
      <c r="O6477" s="40"/>
      <c r="P6477" s="43"/>
      <c r="Q6477" s="43"/>
      <c r="R6477" s="10"/>
      <c r="S6477" s="10"/>
      <c r="T6477" s="10"/>
    </row>
    <row r="6478" spans="7:20" ht="33" customHeight="1" x14ac:dyDescent="0.5">
      <c r="G6478" s="90"/>
      <c r="H6478" s="10"/>
      <c r="I6478" s="79"/>
      <c r="J6478" s="43"/>
      <c r="K6478" s="10"/>
      <c r="L6478" s="102"/>
      <c r="M6478" s="40"/>
      <c r="N6478" s="43"/>
      <c r="O6478" s="40"/>
      <c r="P6478" s="43"/>
      <c r="Q6478" s="43"/>
      <c r="R6478" s="10"/>
      <c r="S6478" s="10"/>
      <c r="T6478" s="10"/>
    </row>
    <row r="6479" spans="7:20" ht="33" customHeight="1" x14ac:dyDescent="0.5">
      <c r="G6479" s="90"/>
      <c r="H6479" s="10"/>
      <c r="I6479" s="79"/>
      <c r="J6479" s="43"/>
      <c r="K6479" s="10"/>
      <c r="L6479" s="102"/>
      <c r="M6479" s="40"/>
      <c r="N6479" s="43"/>
      <c r="O6479" s="40"/>
      <c r="P6479" s="43"/>
      <c r="Q6479" s="43"/>
      <c r="R6479" s="10"/>
      <c r="S6479" s="10"/>
      <c r="T6479" s="10"/>
    </row>
    <row r="6480" spans="7:20" ht="33" customHeight="1" x14ac:dyDescent="0.5">
      <c r="G6480" s="90"/>
      <c r="H6480" s="10"/>
      <c r="I6480" s="79"/>
      <c r="J6480" s="43"/>
      <c r="K6480" s="10"/>
      <c r="L6480" s="102"/>
      <c r="M6480" s="40"/>
      <c r="N6480" s="43"/>
      <c r="O6480" s="40"/>
      <c r="P6480" s="43"/>
      <c r="Q6480" s="43"/>
      <c r="R6480" s="10"/>
      <c r="S6480" s="10"/>
      <c r="T6480" s="10"/>
    </row>
    <row r="6481" spans="7:20" ht="33" customHeight="1" x14ac:dyDescent="0.5">
      <c r="G6481" s="90"/>
      <c r="H6481" s="10"/>
      <c r="I6481" s="79"/>
      <c r="J6481" s="43"/>
      <c r="K6481" s="10"/>
      <c r="L6481" s="102"/>
      <c r="M6481" s="40"/>
      <c r="N6481" s="43"/>
      <c r="O6481" s="40"/>
      <c r="P6481" s="43"/>
      <c r="Q6481" s="43"/>
      <c r="R6481" s="10"/>
      <c r="S6481" s="10"/>
      <c r="T6481" s="10"/>
    </row>
    <row r="6482" spans="7:20" ht="33" customHeight="1" x14ac:dyDescent="0.5">
      <c r="G6482" s="90"/>
      <c r="H6482" s="10"/>
      <c r="I6482" s="79"/>
      <c r="J6482" s="43"/>
      <c r="K6482" s="10"/>
      <c r="L6482" s="102"/>
      <c r="M6482" s="40"/>
      <c r="N6482" s="43"/>
      <c r="O6482" s="40"/>
      <c r="P6482" s="43"/>
      <c r="Q6482" s="43"/>
      <c r="R6482" s="10"/>
      <c r="S6482" s="10"/>
      <c r="T6482" s="10"/>
    </row>
    <row r="6483" spans="7:20" ht="33" customHeight="1" x14ac:dyDescent="0.5">
      <c r="G6483" s="90"/>
      <c r="H6483" s="10"/>
      <c r="I6483" s="79"/>
      <c r="J6483" s="43"/>
      <c r="K6483" s="10"/>
      <c r="L6483" s="102"/>
      <c r="M6483" s="40"/>
      <c r="N6483" s="43"/>
      <c r="O6483" s="40"/>
      <c r="P6483" s="43"/>
      <c r="Q6483" s="43"/>
      <c r="R6483" s="10"/>
      <c r="S6483" s="10"/>
      <c r="T6483" s="10"/>
    </row>
    <row r="6484" spans="7:20" ht="33" customHeight="1" x14ac:dyDescent="0.5">
      <c r="G6484" s="90"/>
      <c r="H6484" s="10"/>
      <c r="I6484" s="79"/>
      <c r="J6484" s="43"/>
      <c r="K6484" s="10"/>
      <c r="L6484" s="102"/>
      <c r="M6484" s="40"/>
      <c r="N6484" s="43"/>
      <c r="O6484" s="40"/>
      <c r="P6484" s="43"/>
      <c r="Q6484" s="43"/>
      <c r="R6484" s="10"/>
      <c r="S6484" s="10"/>
      <c r="T6484" s="10"/>
    </row>
    <row r="6485" spans="7:20" ht="33" customHeight="1" x14ac:dyDescent="0.5">
      <c r="G6485" s="90"/>
      <c r="H6485" s="10"/>
      <c r="I6485" s="79"/>
      <c r="J6485" s="43"/>
      <c r="K6485" s="10"/>
      <c r="L6485" s="102"/>
      <c r="M6485" s="40"/>
      <c r="N6485" s="43"/>
      <c r="O6485" s="40"/>
      <c r="P6485" s="43"/>
      <c r="Q6485" s="43"/>
      <c r="R6485" s="10"/>
      <c r="S6485" s="10"/>
      <c r="T6485" s="10"/>
    </row>
    <row r="6486" spans="7:20" ht="33" customHeight="1" x14ac:dyDescent="0.5">
      <c r="G6486" s="90"/>
      <c r="H6486" s="10"/>
      <c r="I6486" s="79"/>
      <c r="J6486" s="43"/>
      <c r="K6486" s="10"/>
      <c r="L6486" s="102"/>
      <c r="M6486" s="40"/>
      <c r="N6486" s="43"/>
      <c r="O6486" s="40"/>
      <c r="P6486" s="43"/>
      <c r="Q6486" s="43"/>
      <c r="R6486" s="10"/>
      <c r="S6486" s="10"/>
      <c r="T6486" s="10"/>
    </row>
    <row r="6487" spans="7:20" ht="33" customHeight="1" x14ac:dyDescent="0.5">
      <c r="G6487" s="90"/>
      <c r="H6487" s="10"/>
      <c r="I6487" s="79"/>
      <c r="J6487" s="43"/>
      <c r="K6487" s="10"/>
      <c r="L6487" s="102"/>
      <c r="M6487" s="40"/>
      <c r="N6487" s="43"/>
      <c r="O6487" s="40"/>
      <c r="P6487" s="43"/>
      <c r="Q6487" s="43"/>
      <c r="R6487" s="10"/>
      <c r="S6487" s="10"/>
      <c r="T6487" s="10"/>
    </row>
    <row r="6488" spans="7:20" ht="33" customHeight="1" x14ac:dyDescent="0.5">
      <c r="G6488" s="90"/>
      <c r="H6488" s="10"/>
      <c r="I6488" s="79"/>
      <c r="J6488" s="43"/>
      <c r="K6488" s="10"/>
      <c r="L6488" s="102"/>
      <c r="M6488" s="40"/>
      <c r="N6488" s="43"/>
      <c r="O6488" s="40"/>
      <c r="P6488" s="43"/>
      <c r="Q6488" s="43"/>
      <c r="R6488" s="10"/>
      <c r="S6488" s="10"/>
      <c r="T6488" s="10"/>
    </row>
    <row r="6489" spans="7:20" ht="33" customHeight="1" x14ac:dyDescent="0.5">
      <c r="G6489" s="90"/>
      <c r="H6489" s="10"/>
      <c r="I6489" s="79"/>
      <c r="J6489" s="43"/>
      <c r="K6489" s="10"/>
      <c r="L6489" s="102"/>
      <c r="M6489" s="40"/>
      <c r="N6489" s="43"/>
      <c r="O6489" s="40"/>
      <c r="P6489" s="43"/>
      <c r="Q6489" s="43"/>
      <c r="R6489" s="10"/>
      <c r="S6489" s="10"/>
      <c r="T6489" s="10"/>
    </row>
    <row r="6490" spans="7:20" ht="33" customHeight="1" x14ac:dyDescent="0.5">
      <c r="G6490" s="90"/>
      <c r="H6490" s="10"/>
      <c r="I6490" s="79"/>
      <c r="J6490" s="43"/>
      <c r="K6490" s="10"/>
      <c r="L6490" s="102"/>
      <c r="M6490" s="40"/>
      <c r="N6490" s="43"/>
      <c r="O6490" s="40"/>
      <c r="P6490" s="43"/>
      <c r="Q6490" s="43"/>
      <c r="R6490" s="10"/>
      <c r="S6490" s="10"/>
      <c r="T6490" s="10"/>
    </row>
    <row r="6491" spans="7:20" ht="33" customHeight="1" x14ac:dyDescent="0.5">
      <c r="G6491" s="90"/>
      <c r="H6491" s="10"/>
      <c r="I6491" s="79"/>
      <c r="J6491" s="43"/>
      <c r="K6491" s="10"/>
      <c r="L6491" s="102"/>
      <c r="M6491" s="40"/>
      <c r="N6491" s="43"/>
      <c r="O6491" s="40"/>
      <c r="P6491" s="43"/>
      <c r="Q6491" s="43"/>
      <c r="R6491" s="10"/>
      <c r="S6491" s="10"/>
      <c r="T6491" s="10"/>
    </row>
    <row r="6492" spans="7:20" ht="33" customHeight="1" x14ac:dyDescent="0.5">
      <c r="G6492" s="90"/>
      <c r="H6492" s="10"/>
      <c r="I6492" s="79"/>
      <c r="J6492" s="43"/>
      <c r="K6492" s="10"/>
      <c r="L6492" s="102"/>
      <c r="M6492" s="40"/>
      <c r="N6492" s="43"/>
      <c r="O6492" s="40"/>
      <c r="P6492" s="43"/>
      <c r="Q6492" s="43"/>
      <c r="R6492" s="10"/>
      <c r="S6492" s="10"/>
      <c r="T6492" s="10"/>
    </row>
    <row r="6493" spans="7:20" ht="33" customHeight="1" x14ac:dyDescent="0.5">
      <c r="G6493" s="90"/>
      <c r="H6493" s="10"/>
      <c r="I6493" s="79"/>
      <c r="J6493" s="43"/>
      <c r="K6493" s="10"/>
      <c r="L6493" s="102"/>
      <c r="M6493" s="40"/>
      <c r="N6493" s="43"/>
      <c r="O6493" s="40"/>
      <c r="P6493" s="43"/>
      <c r="Q6493" s="43"/>
      <c r="R6493" s="10"/>
      <c r="S6493" s="10"/>
      <c r="T6493" s="10"/>
    </row>
    <row r="6494" spans="7:20" ht="33" customHeight="1" x14ac:dyDescent="0.5">
      <c r="G6494" s="90"/>
      <c r="H6494" s="10"/>
      <c r="I6494" s="79"/>
      <c r="J6494" s="43"/>
      <c r="K6494" s="10"/>
      <c r="L6494" s="102"/>
      <c r="M6494" s="40"/>
      <c r="N6494" s="43"/>
      <c r="O6494" s="40"/>
      <c r="P6494" s="43"/>
      <c r="Q6494" s="43"/>
      <c r="R6494" s="10"/>
      <c r="S6494" s="10"/>
      <c r="T6494" s="10"/>
    </row>
    <row r="6495" spans="7:20" ht="33" customHeight="1" x14ac:dyDescent="0.5">
      <c r="G6495" s="90"/>
      <c r="H6495" s="10"/>
      <c r="I6495" s="79"/>
      <c r="J6495" s="43"/>
      <c r="K6495" s="10"/>
      <c r="L6495" s="102"/>
      <c r="M6495" s="40"/>
      <c r="N6495" s="43"/>
      <c r="O6495" s="40"/>
      <c r="P6495" s="43"/>
      <c r="Q6495" s="43"/>
      <c r="R6495" s="10"/>
      <c r="S6495" s="10"/>
      <c r="T6495" s="10"/>
    </row>
    <row r="6496" spans="7:20" ht="33" customHeight="1" x14ac:dyDescent="0.5">
      <c r="G6496" s="90"/>
      <c r="H6496" s="10"/>
      <c r="I6496" s="79"/>
      <c r="J6496" s="43"/>
      <c r="K6496" s="10"/>
      <c r="L6496" s="102"/>
      <c r="M6496" s="40"/>
      <c r="N6496" s="43"/>
      <c r="O6496" s="40"/>
      <c r="P6496" s="43"/>
      <c r="Q6496" s="43"/>
      <c r="R6496" s="10"/>
      <c r="S6496" s="10"/>
      <c r="T6496" s="10"/>
    </row>
    <row r="6497" spans="7:20" ht="33" customHeight="1" x14ac:dyDescent="0.5">
      <c r="G6497" s="90"/>
      <c r="H6497" s="10"/>
      <c r="I6497" s="79"/>
      <c r="J6497" s="43"/>
      <c r="K6497" s="10"/>
      <c r="L6497" s="102"/>
      <c r="M6497" s="40"/>
      <c r="N6497" s="43"/>
      <c r="O6497" s="40"/>
      <c r="P6497" s="43"/>
      <c r="Q6497" s="43"/>
      <c r="R6497" s="10"/>
      <c r="S6497" s="10"/>
      <c r="T6497" s="10"/>
    </row>
    <row r="6498" spans="7:20" ht="33" customHeight="1" x14ac:dyDescent="0.5">
      <c r="G6498" s="90"/>
      <c r="H6498" s="10"/>
      <c r="I6498" s="79"/>
      <c r="J6498" s="43"/>
      <c r="K6498" s="10"/>
      <c r="L6498" s="102"/>
      <c r="M6498" s="40"/>
      <c r="N6498" s="43"/>
      <c r="O6498" s="40"/>
      <c r="P6498" s="43"/>
      <c r="Q6498" s="43"/>
      <c r="R6498" s="10"/>
      <c r="S6498" s="10"/>
      <c r="T6498" s="10"/>
    </row>
    <row r="6499" spans="7:20" ht="33" customHeight="1" x14ac:dyDescent="0.5">
      <c r="G6499" s="90"/>
      <c r="H6499" s="10"/>
      <c r="I6499" s="79"/>
      <c r="J6499" s="43"/>
      <c r="K6499" s="10"/>
      <c r="L6499" s="102"/>
      <c r="M6499" s="40"/>
      <c r="N6499" s="43"/>
      <c r="O6499" s="40"/>
      <c r="P6499" s="43"/>
      <c r="Q6499" s="43"/>
      <c r="R6499" s="10"/>
      <c r="S6499" s="10"/>
      <c r="T6499" s="10"/>
    </row>
    <row r="6500" spans="7:20" ht="33" customHeight="1" x14ac:dyDescent="0.5">
      <c r="G6500" s="90"/>
      <c r="H6500" s="10"/>
      <c r="I6500" s="79"/>
      <c r="J6500" s="43"/>
      <c r="K6500" s="10"/>
      <c r="L6500" s="102"/>
      <c r="M6500" s="40"/>
      <c r="N6500" s="43"/>
      <c r="O6500" s="40"/>
      <c r="P6500" s="43"/>
      <c r="Q6500" s="43"/>
      <c r="R6500" s="10"/>
      <c r="S6500" s="10"/>
      <c r="T6500" s="10"/>
    </row>
    <row r="6501" spans="7:20" ht="33" customHeight="1" x14ac:dyDescent="0.5">
      <c r="G6501" s="90"/>
      <c r="H6501" s="10"/>
      <c r="I6501" s="79"/>
      <c r="J6501" s="43"/>
      <c r="K6501" s="10"/>
      <c r="L6501" s="102"/>
      <c r="M6501" s="40"/>
      <c r="N6501" s="43"/>
      <c r="O6501" s="40"/>
      <c r="P6501" s="43"/>
      <c r="Q6501" s="43"/>
      <c r="R6501" s="10"/>
      <c r="S6501" s="10"/>
      <c r="T6501" s="10"/>
    </row>
    <row r="6502" spans="7:20" ht="33" customHeight="1" x14ac:dyDescent="0.5">
      <c r="G6502" s="90"/>
      <c r="H6502" s="10"/>
      <c r="I6502" s="79"/>
      <c r="J6502" s="43"/>
      <c r="K6502" s="10"/>
      <c r="L6502" s="102"/>
      <c r="M6502" s="40"/>
      <c r="N6502" s="43"/>
      <c r="O6502" s="40"/>
      <c r="P6502" s="43"/>
      <c r="Q6502" s="43"/>
      <c r="R6502" s="10"/>
      <c r="S6502" s="10"/>
      <c r="T6502" s="10"/>
    </row>
    <row r="6503" spans="7:20" ht="33" customHeight="1" x14ac:dyDescent="0.5">
      <c r="G6503" s="90"/>
      <c r="H6503" s="10"/>
      <c r="I6503" s="79"/>
      <c r="J6503" s="43"/>
      <c r="K6503" s="10"/>
      <c r="L6503" s="102"/>
      <c r="M6503" s="40"/>
      <c r="N6503" s="43"/>
      <c r="O6503" s="40"/>
      <c r="P6503" s="43"/>
      <c r="Q6503" s="43"/>
      <c r="R6503" s="10"/>
      <c r="S6503" s="10"/>
      <c r="T6503" s="10"/>
    </row>
    <row r="6504" spans="7:20" ht="33" customHeight="1" x14ac:dyDescent="0.5">
      <c r="G6504" s="90"/>
      <c r="H6504" s="10"/>
      <c r="I6504" s="79"/>
      <c r="J6504" s="43"/>
      <c r="K6504" s="10"/>
      <c r="L6504" s="102"/>
      <c r="M6504" s="40"/>
      <c r="N6504" s="43"/>
      <c r="O6504" s="40"/>
      <c r="P6504" s="43"/>
      <c r="Q6504" s="43"/>
      <c r="R6504" s="10"/>
      <c r="S6504" s="10"/>
      <c r="T6504" s="10"/>
    </row>
    <row r="6505" spans="7:20" ht="33" customHeight="1" x14ac:dyDescent="0.5">
      <c r="G6505" s="90"/>
      <c r="H6505" s="10"/>
      <c r="I6505" s="79"/>
      <c r="J6505" s="43"/>
      <c r="K6505" s="10"/>
      <c r="L6505" s="102"/>
      <c r="M6505" s="40"/>
      <c r="N6505" s="43"/>
      <c r="O6505" s="40"/>
      <c r="P6505" s="43"/>
      <c r="Q6505" s="43"/>
      <c r="R6505" s="10"/>
      <c r="S6505" s="10"/>
      <c r="T6505" s="10"/>
    </row>
    <row r="6506" spans="7:20" ht="33" customHeight="1" x14ac:dyDescent="0.5">
      <c r="G6506" s="90"/>
      <c r="H6506" s="10"/>
      <c r="I6506" s="79"/>
      <c r="J6506" s="43"/>
      <c r="K6506" s="10"/>
      <c r="L6506" s="102"/>
      <c r="M6506" s="40"/>
      <c r="N6506" s="43"/>
      <c r="O6506" s="40"/>
      <c r="P6506" s="43"/>
      <c r="Q6506" s="43"/>
      <c r="R6506" s="10"/>
      <c r="S6506" s="10"/>
      <c r="T6506" s="10"/>
    </row>
    <row r="6507" spans="7:20" ht="33" customHeight="1" x14ac:dyDescent="0.5">
      <c r="G6507" s="90"/>
      <c r="H6507" s="10"/>
      <c r="I6507" s="79"/>
      <c r="J6507" s="43"/>
      <c r="K6507" s="10"/>
      <c r="L6507" s="102"/>
      <c r="M6507" s="40"/>
      <c r="N6507" s="43"/>
      <c r="O6507" s="40"/>
      <c r="P6507" s="43"/>
      <c r="Q6507" s="43"/>
      <c r="R6507" s="10"/>
      <c r="S6507" s="10"/>
      <c r="T6507" s="10"/>
    </row>
    <row r="6508" spans="7:20" ht="33" customHeight="1" x14ac:dyDescent="0.5">
      <c r="G6508" s="90"/>
      <c r="H6508" s="10"/>
      <c r="I6508" s="79"/>
      <c r="J6508" s="43"/>
      <c r="K6508" s="10"/>
      <c r="L6508" s="102"/>
      <c r="M6508" s="40"/>
      <c r="N6508" s="43"/>
      <c r="O6508" s="40"/>
      <c r="P6508" s="43"/>
      <c r="Q6508" s="43"/>
      <c r="R6508" s="10"/>
      <c r="S6508" s="10"/>
      <c r="T6508" s="10"/>
    </row>
    <row r="6509" spans="7:20" ht="33" customHeight="1" x14ac:dyDescent="0.5">
      <c r="G6509" s="90"/>
      <c r="H6509" s="10"/>
      <c r="I6509" s="79"/>
      <c r="J6509" s="43"/>
      <c r="K6509" s="10"/>
      <c r="L6509" s="102"/>
      <c r="M6509" s="40"/>
      <c r="N6509" s="43"/>
      <c r="O6509" s="40"/>
      <c r="P6509" s="43"/>
      <c r="Q6509" s="43"/>
      <c r="R6509" s="10"/>
      <c r="S6509" s="10"/>
      <c r="T6509" s="10"/>
    </row>
    <row r="6510" spans="7:20" ht="33" customHeight="1" x14ac:dyDescent="0.5">
      <c r="G6510" s="90"/>
      <c r="H6510" s="10"/>
      <c r="I6510" s="79"/>
      <c r="J6510" s="43"/>
      <c r="K6510" s="10"/>
      <c r="L6510" s="102"/>
      <c r="M6510" s="40"/>
      <c r="N6510" s="43"/>
      <c r="O6510" s="40"/>
      <c r="P6510" s="43"/>
      <c r="Q6510" s="43"/>
      <c r="R6510" s="10"/>
      <c r="S6510" s="10"/>
      <c r="T6510" s="10"/>
    </row>
    <row r="6511" spans="7:20" ht="33" customHeight="1" x14ac:dyDescent="0.5">
      <c r="G6511" s="90"/>
      <c r="H6511" s="10"/>
      <c r="I6511" s="79"/>
      <c r="J6511" s="43"/>
      <c r="K6511" s="10"/>
      <c r="L6511" s="102"/>
      <c r="M6511" s="40"/>
      <c r="N6511" s="43"/>
      <c r="O6511" s="40"/>
      <c r="P6511" s="43"/>
      <c r="Q6511" s="43"/>
      <c r="R6511" s="10"/>
      <c r="S6511" s="10"/>
      <c r="T6511" s="10"/>
    </row>
    <row r="6512" spans="7:20" ht="33" customHeight="1" x14ac:dyDescent="0.5">
      <c r="G6512" s="90"/>
      <c r="H6512" s="10"/>
      <c r="I6512" s="79"/>
      <c r="J6512" s="43"/>
      <c r="K6512" s="10"/>
      <c r="L6512" s="102"/>
      <c r="M6512" s="40"/>
      <c r="N6512" s="43"/>
      <c r="O6512" s="40"/>
      <c r="P6512" s="43"/>
      <c r="Q6512" s="43"/>
      <c r="R6512" s="10"/>
      <c r="S6512" s="10"/>
      <c r="T6512" s="10"/>
    </row>
    <row r="6513" spans="7:20" ht="33" customHeight="1" x14ac:dyDescent="0.5">
      <c r="G6513" s="90"/>
      <c r="H6513" s="10"/>
      <c r="I6513" s="79"/>
      <c r="J6513" s="43"/>
      <c r="K6513" s="10"/>
      <c r="L6513" s="102"/>
      <c r="M6513" s="40"/>
      <c r="N6513" s="43"/>
      <c r="O6513" s="40"/>
      <c r="P6513" s="43"/>
      <c r="Q6513" s="43"/>
      <c r="R6513" s="10"/>
      <c r="S6513" s="10"/>
      <c r="T6513" s="10"/>
    </row>
    <row r="6514" spans="7:20" ht="33" customHeight="1" x14ac:dyDescent="0.5">
      <c r="G6514" s="90"/>
      <c r="H6514" s="10"/>
      <c r="I6514" s="79"/>
      <c r="J6514" s="43"/>
      <c r="K6514" s="10"/>
      <c r="L6514" s="102"/>
      <c r="M6514" s="40"/>
      <c r="N6514" s="43"/>
      <c r="O6514" s="40"/>
      <c r="P6514" s="43"/>
      <c r="Q6514" s="43"/>
      <c r="R6514" s="10"/>
      <c r="S6514" s="10"/>
      <c r="T6514" s="10"/>
    </row>
    <row r="6515" spans="7:20" ht="33" customHeight="1" x14ac:dyDescent="0.5">
      <c r="G6515" s="90"/>
      <c r="H6515" s="10"/>
      <c r="I6515" s="79"/>
      <c r="J6515" s="43"/>
      <c r="K6515" s="10"/>
      <c r="L6515" s="102"/>
      <c r="M6515" s="40"/>
      <c r="N6515" s="43"/>
      <c r="O6515" s="40"/>
      <c r="P6515" s="43"/>
      <c r="Q6515" s="43"/>
      <c r="R6515" s="10"/>
      <c r="S6515" s="10"/>
      <c r="T6515" s="10"/>
    </row>
    <row r="6516" spans="7:20" ht="33" customHeight="1" x14ac:dyDescent="0.5">
      <c r="G6516" s="90"/>
      <c r="H6516" s="10"/>
      <c r="I6516" s="79"/>
      <c r="J6516" s="43"/>
      <c r="K6516" s="10"/>
      <c r="L6516" s="102"/>
      <c r="M6516" s="40"/>
      <c r="N6516" s="43"/>
      <c r="O6516" s="40"/>
      <c r="P6516" s="43"/>
      <c r="Q6516" s="43"/>
      <c r="R6516" s="10"/>
      <c r="S6516" s="10"/>
      <c r="T6516" s="10"/>
    </row>
    <row r="6517" spans="7:20" ht="33" customHeight="1" x14ac:dyDescent="0.5">
      <c r="G6517" s="90"/>
      <c r="H6517" s="10"/>
      <c r="I6517" s="79"/>
      <c r="J6517" s="43"/>
      <c r="K6517" s="10"/>
      <c r="L6517" s="102"/>
      <c r="M6517" s="40"/>
      <c r="N6517" s="43"/>
      <c r="O6517" s="40"/>
      <c r="P6517" s="43"/>
      <c r="Q6517" s="43"/>
      <c r="R6517" s="10"/>
      <c r="S6517" s="10"/>
      <c r="T6517" s="10"/>
    </row>
    <row r="6518" spans="7:20" ht="33" customHeight="1" x14ac:dyDescent="0.5">
      <c r="G6518" s="90"/>
      <c r="H6518" s="10"/>
      <c r="I6518" s="79"/>
      <c r="J6518" s="43"/>
      <c r="K6518" s="10"/>
      <c r="L6518" s="102"/>
      <c r="M6518" s="40"/>
      <c r="N6518" s="43"/>
      <c r="O6518" s="40"/>
      <c r="P6518" s="43"/>
      <c r="Q6518" s="43"/>
      <c r="R6518" s="10"/>
      <c r="S6518" s="10"/>
      <c r="T6518" s="10"/>
    </row>
    <row r="6519" spans="7:20" ht="33" customHeight="1" x14ac:dyDescent="0.5">
      <c r="G6519" s="90"/>
      <c r="H6519" s="10"/>
      <c r="I6519" s="79"/>
      <c r="J6519" s="43"/>
      <c r="K6519" s="10"/>
      <c r="L6519" s="102"/>
      <c r="M6519" s="40"/>
      <c r="N6519" s="43"/>
      <c r="O6519" s="40"/>
      <c r="P6519" s="43"/>
      <c r="Q6519" s="43"/>
      <c r="R6519" s="10"/>
      <c r="S6519" s="10"/>
      <c r="T6519" s="10"/>
    </row>
    <row r="6520" spans="7:20" ht="33" customHeight="1" x14ac:dyDescent="0.5">
      <c r="G6520" s="90"/>
      <c r="H6520" s="10"/>
      <c r="I6520" s="79"/>
      <c r="J6520" s="43"/>
      <c r="K6520" s="10"/>
      <c r="L6520" s="102"/>
      <c r="M6520" s="40"/>
      <c r="N6520" s="43"/>
      <c r="O6520" s="40"/>
      <c r="P6520" s="43"/>
      <c r="Q6520" s="43"/>
      <c r="R6520" s="10"/>
      <c r="S6520" s="10"/>
      <c r="T6520" s="10"/>
    </row>
    <row r="6521" spans="7:20" ht="33" customHeight="1" x14ac:dyDescent="0.5">
      <c r="G6521" s="90"/>
      <c r="H6521" s="10"/>
      <c r="I6521" s="79"/>
      <c r="J6521" s="43"/>
      <c r="K6521" s="10"/>
      <c r="L6521" s="102"/>
      <c r="M6521" s="40"/>
      <c r="N6521" s="43"/>
      <c r="O6521" s="40"/>
      <c r="P6521" s="43"/>
      <c r="Q6521" s="43"/>
      <c r="R6521" s="10"/>
      <c r="S6521" s="10"/>
      <c r="T6521" s="10"/>
    </row>
    <row r="6522" spans="7:20" ht="33" customHeight="1" x14ac:dyDescent="0.5">
      <c r="G6522" s="90"/>
      <c r="H6522" s="10"/>
      <c r="I6522" s="79"/>
      <c r="J6522" s="43"/>
      <c r="K6522" s="10"/>
      <c r="L6522" s="102"/>
      <c r="M6522" s="40"/>
      <c r="N6522" s="43"/>
      <c r="O6522" s="40"/>
      <c r="P6522" s="43"/>
      <c r="Q6522" s="43"/>
      <c r="R6522" s="10"/>
      <c r="S6522" s="10"/>
      <c r="T6522" s="10"/>
    </row>
    <row r="6523" spans="7:20" ht="33" customHeight="1" x14ac:dyDescent="0.5">
      <c r="G6523" s="90"/>
      <c r="H6523" s="10"/>
      <c r="I6523" s="79"/>
      <c r="J6523" s="43"/>
      <c r="K6523" s="10"/>
      <c r="L6523" s="102"/>
      <c r="M6523" s="40"/>
      <c r="N6523" s="43"/>
      <c r="O6523" s="40"/>
      <c r="P6523" s="43"/>
      <c r="Q6523" s="43"/>
      <c r="R6523" s="10"/>
      <c r="S6523" s="10"/>
      <c r="T6523" s="10"/>
    </row>
    <row r="6524" spans="7:20" ht="33" customHeight="1" x14ac:dyDescent="0.5">
      <c r="G6524" s="90"/>
      <c r="H6524" s="10"/>
      <c r="I6524" s="79"/>
      <c r="J6524" s="43"/>
      <c r="K6524" s="10"/>
      <c r="L6524" s="102"/>
      <c r="M6524" s="40"/>
      <c r="N6524" s="43"/>
      <c r="O6524" s="40"/>
      <c r="P6524" s="43"/>
      <c r="Q6524" s="43"/>
      <c r="R6524" s="10"/>
      <c r="S6524" s="10"/>
      <c r="T6524" s="10"/>
    </row>
    <row r="6525" spans="7:20" ht="33" customHeight="1" x14ac:dyDescent="0.5">
      <c r="G6525" s="90"/>
      <c r="H6525" s="10"/>
      <c r="I6525" s="79"/>
      <c r="J6525" s="43"/>
      <c r="K6525" s="10"/>
      <c r="L6525" s="102"/>
      <c r="M6525" s="40"/>
      <c r="N6525" s="43"/>
      <c r="O6525" s="40"/>
      <c r="P6525" s="43"/>
      <c r="Q6525" s="43"/>
      <c r="R6525" s="10"/>
      <c r="S6525" s="10"/>
      <c r="T6525" s="10"/>
    </row>
    <row r="6526" spans="7:20" ht="33" customHeight="1" x14ac:dyDescent="0.5">
      <c r="G6526" s="90"/>
      <c r="H6526" s="10"/>
      <c r="I6526" s="79"/>
      <c r="J6526" s="43"/>
      <c r="K6526" s="10"/>
      <c r="L6526" s="102"/>
      <c r="M6526" s="40"/>
      <c r="N6526" s="43"/>
      <c r="O6526" s="40"/>
      <c r="P6526" s="43"/>
      <c r="Q6526" s="43"/>
      <c r="R6526" s="10"/>
      <c r="S6526" s="10"/>
      <c r="T6526" s="10"/>
    </row>
    <row r="6527" spans="7:20" ht="33" customHeight="1" x14ac:dyDescent="0.5">
      <c r="G6527" s="90"/>
      <c r="H6527" s="10"/>
      <c r="I6527" s="79"/>
      <c r="J6527" s="43"/>
      <c r="K6527" s="10"/>
      <c r="L6527" s="102"/>
      <c r="M6527" s="40"/>
      <c r="N6527" s="43"/>
      <c r="O6527" s="40"/>
      <c r="P6527" s="43"/>
      <c r="Q6527" s="43"/>
      <c r="R6527" s="10"/>
      <c r="S6527" s="10"/>
      <c r="T6527" s="10"/>
    </row>
    <row r="6528" spans="7:20" ht="33" customHeight="1" x14ac:dyDescent="0.5">
      <c r="G6528" s="90"/>
      <c r="H6528" s="10"/>
      <c r="I6528" s="79"/>
      <c r="J6528" s="43"/>
      <c r="K6528" s="10"/>
      <c r="L6528" s="102"/>
      <c r="M6528" s="40"/>
      <c r="N6528" s="43"/>
      <c r="O6528" s="40"/>
      <c r="P6528" s="43"/>
      <c r="Q6528" s="43"/>
      <c r="R6528" s="10"/>
      <c r="S6528" s="10"/>
      <c r="T6528" s="10"/>
    </row>
    <row r="6529" spans="7:20" ht="33" customHeight="1" x14ac:dyDescent="0.5">
      <c r="G6529" s="90"/>
      <c r="H6529" s="10"/>
      <c r="I6529" s="79"/>
      <c r="J6529" s="43"/>
      <c r="K6529" s="10"/>
      <c r="L6529" s="102"/>
      <c r="M6529" s="40"/>
      <c r="N6529" s="43"/>
      <c r="O6529" s="40"/>
      <c r="P6529" s="43"/>
      <c r="Q6529" s="43"/>
      <c r="R6529" s="10"/>
      <c r="S6529" s="10"/>
      <c r="T6529" s="10"/>
    </row>
    <row r="6530" spans="7:20" ht="33" customHeight="1" x14ac:dyDescent="0.5">
      <c r="G6530" s="90"/>
      <c r="H6530" s="10"/>
      <c r="I6530" s="79"/>
      <c r="J6530" s="43"/>
      <c r="K6530" s="10"/>
      <c r="L6530" s="102"/>
      <c r="M6530" s="40"/>
      <c r="N6530" s="43"/>
      <c r="O6530" s="40"/>
      <c r="P6530" s="43"/>
      <c r="Q6530" s="43"/>
      <c r="R6530" s="10"/>
      <c r="S6530" s="10"/>
      <c r="T6530" s="10"/>
    </row>
    <row r="6531" spans="7:20" ht="33" customHeight="1" x14ac:dyDescent="0.5">
      <c r="G6531" s="90"/>
      <c r="H6531" s="10"/>
      <c r="I6531" s="79"/>
      <c r="J6531" s="43"/>
      <c r="K6531" s="10"/>
      <c r="L6531" s="102"/>
      <c r="M6531" s="40"/>
      <c r="N6531" s="43"/>
      <c r="O6531" s="40"/>
      <c r="P6531" s="43"/>
      <c r="Q6531" s="43"/>
      <c r="R6531" s="10"/>
      <c r="S6531" s="10"/>
      <c r="T6531" s="10"/>
    </row>
    <row r="6532" spans="7:20" ht="33" customHeight="1" x14ac:dyDescent="0.5">
      <c r="G6532" s="90"/>
      <c r="H6532" s="10"/>
      <c r="I6532" s="79"/>
      <c r="J6532" s="43"/>
      <c r="K6532" s="10"/>
      <c r="L6532" s="102"/>
      <c r="M6532" s="40"/>
      <c r="N6532" s="43"/>
      <c r="O6532" s="40"/>
      <c r="P6532" s="43"/>
      <c r="Q6532" s="43"/>
      <c r="R6532" s="10"/>
      <c r="S6532" s="10"/>
      <c r="T6532" s="10"/>
    </row>
    <row r="6533" spans="7:20" ht="33" customHeight="1" x14ac:dyDescent="0.5">
      <c r="G6533" s="90"/>
      <c r="H6533" s="10"/>
      <c r="I6533" s="79"/>
      <c r="J6533" s="43"/>
      <c r="K6533" s="10"/>
      <c r="L6533" s="102"/>
      <c r="M6533" s="40"/>
      <c r="N6533" s="43"/>
      <c r="O6533" s="40"/>
      <c r="P6533" s="43"/>
      <c r="Q6533" s="43"/>
      <c r="R6533" s="10"/>
      <c r="S6533" s="10"/>
      <c r="T6533" s="10"/>
    </row>
    <row r="6534" spans="7:20" ht="33" customHeight="1" x14ac:dyDescent="0.5">
      <c r="G6534" s="90"/>
      <c r="H6534" s="10"/>
      <c r="I6534" s="79"/>
      <c r="J6534" s="43"/>
      <c r="K6534" s="10"/>
      <c r="L6534" s="102"/>
      <c r="M6534" s="40"/>
      <c r="N6534" s="43"/>
      <c r="O6534" s="40"/>
      <c r="P6534" s="43"/>
      <c r="Q6534" s="43"/>
      <c r="R6534" s="10"/>
      <c r="S6534" s="10"/>
      <c r="T6534" s="10"/>
    </row>
    <row r="6535" spans="7:20" ht="33" customHeight="1" x14ac:dyDescent="0.5">
      <c r="G6535" s="90"/>
      <c r="H6535" s="10"/>
      <c r="I6535" s="79"/>
      <c r="J6535" s="43"/>
      <c r="K6535" s="10"/>
      <c r="L6535" s="102"/>
      <c r="M6535" s="40"/>
      <c r="N6535" s="43"/>
      <c r="O6535" s="40"/>
      <c r="P6535" s="43"/>
      <c r="Q6535" s="43"/>
      <c r="R6535" s="10"/>
      <c r="S6535" s="10"/>
      <c r="T6535" s="10"/>
    </row>
    <row r="6536" spans="7:20" ht="33" customHeight="1" x14ac:dyDescent="0.5">
      <c r="G6536" s="90"/>
      <c r="H6536" s="10"/>
      <c r="I6536" s="79"/>
      <c r="J6536" s="43"/>
      <c r="K6536" s="10"/>
      <c r="L6536" s="102"/>
      <c r="M6536" s="40"/>
      <c r="N6536" s="43"/>
      <c r="O6536" s="40"/>
      <c r="P6536" s="43"/>
      <c r="Q6536" s="43"/>
      <c r="R6536" s="10"/>
      <c r="S6536" s="10"/>
      <c r="T6536" s="10"/>
    </row>
    <row r="6537" spans="7:20" ht="33" customHeight="1" x14ac:dyDescent="0.5">
      <c r="G6537" s="90"/>
      <c r="H6537" s="10"/>
      <c r="I6537" s="79"/>
      <c r="J6537" s="43"/>
      <c r="K6537" s="10"/>
      <c r="L6537" s="102"/>
      <c r="M6537" s="40"/>
      <c r="N6537" s="43"/>
      <c r="O6537" s="40"/>
      <c r="P6537" s="43"/>
      <c r="Q6537" s="43"/>
      <c r="R6537" s="10"/>
      <c r="S6537" s="10"/>
      <c r="T6537" s="10"/>
    </row>
    <row r="6538" spans="7:20" ht="33" customHeight="1" x14ac:dyDescent="0.5">
      <c r="G6538" s="90"/>
      <c r="H6538" s="10"/>
      <c r="I6538" s="79"/>
      <c r="J6538" s="43"/>
      <c r="K6538" s="10"/>
      <c r="L6538" s="102"/>
      <c r="M6538" s="40"/>
      <c r="N6538" s="43"/>
      <c r="O6538" s="40"/>
      <c r="P6538" s="43"/>
      <c r="Q6538" s="43"/>
      <c r="R6538" s="10"/>
      <c r="S6538" s="10"/>
      <c r="T6538" s="10"/>
    </row>
    <row r="6539" spans="7:20" ht="33" customHeight="1" x14ac:dyDescent="0.5">
      <c r="G6539" s="90"/>
      <c r="H6539" s="10"/>
      <c r="I6539" s="79"/>
      <c r="J6539" s="43"/>
      <c r="K6539" s="10"/>
      <c r="L6539" s="102"/>
      <c r="M6539" s="40"/>
      <c r="N6539" s="43"/>
      <c r="O6539" s="40"/>
      <c r="P6539" s="43"/>
      <c r="Q6539" s="43"/>
      <c r="R6539" s="10"/>
      <c r="S6539" s="10"/>
      <c r="T6539" s="10"/>
    </row>
    <row r="6540" spans="7:20" ht="33" customHeight="1" x14ac:dyDescent="0.5">
      <c r="G6540" s="90"/>
      <c r="H6540" s="10"/>
      <c r="I6540" s="79"/>
      <c r="J6540" s="43"/>
      <c r="K6540" s="10"/>
      <c r="L6540" s="102"/>
      <c r="M6540" s="40"/>
      <c r="N6540" s="43"/>
      <c r="O6540" s="40"/>
      <c r="P6540" s="43"/>
      <c r="Q6540" s="43"/>
      <c r="R6540" s="10"/>
      <c r="S6540" s="10"/>
      <c r="T6540" s="10"/>
    </row>
    <row r="6541" spans="7:20" ht="33" customHeight="1" x14ac:dyDescent="0.5">
      <c r="G6541" s="90"/>
      <c r="H6541" s="10"/>
      <c r="I6541" s="79"/>
      <c r="J6541" s="43"/>
      <c r="K6541" s="10"/>
      <c r="L6541" s="102"/>
      <c r="M6541" s="40"/>
      <c r="N6541" s="43"/>
      <c r="O6541" s="40"/>
      <c r="P6541" s="43"/>
      <c r="Q6541" s="43"/>
      <c r="R6541" s="10"/>
      <c r="S6541" s="10"/>
      <c r="T6541" s="10"/>
    </row>
    <row r="6542" spans="7:20" ht="33" customHeight="1" x14ac:dyDescent="0.5">
      <c r="G6542" s="90"/>
      <c r="H6542" s="10"/>
      <c r="I6542" s="79"/>
      <c r="J6542" s="43"/>
      <c r="K6542" s="10"/>
      <c r="L6542" s="102"/>
      <c r="M6542" s="40"/>
      <c r="N6542" s="43"/>
      <c r="O6542" s="40"/>
      <c r="P6542" s="43"/>
      <c r="Q6542" s="43"/>
      <c r="R6542" s="10"/>
      <c r="S6542" s="10"/>
      <c r="T6542" s="10"/>
    </row>
    <row r="6543" spans="7:20" ht="33" customHeight="1" x14ac:dyDescent="0.5">
      <c r="G6543" s="90"/>
      <c r="H6543" s="10"/>
      <c r="I6543" s="79"/>
      <c r="J6543" s="43"/>
      <c r="K6543" s="10"/>
      <c r="L6543" s="102"/>
      <c r="M6543" s="40"/>
      <c r="N6543" s="43"/>
      <c r="O6543" s="40"/>
      <c r="P6543" s="43"/>
      <c r="Q6543" s="43"/>
      <c r="R6543" s="10"/>
      <c r="S6543" s="10"/>
      <c r="T6543" s="10"/>
    </row>
    <row r="6544" spans="7:20" ht="33" customHeight="1" x14ac:dyDescent="0.5">
      <c r="G6544" s="90"/>
      <c r="H6544" s="10"/>
      <c r="I6544" s="79"/>
      <c r="J6544" s="43"/>
      <c r="K6544" s="10"/>
      <c r="L6544" s="102"/>
      <c r="M6544" s="40"/>
      <c r="N6544" s="43"/>
      <c r="O6544" s="40"/>
      <c r="P6544" s="43"/>
      <c r="Q6544" s="43"/>
      <c r="R6544" s="10"/>
      <c r="S6544" s="10"/>
      <c r="T6544" s="10"/>
    </row>
    <row r="6545" spans="7:20" ht="33" customHeight="1" x14ac:dyDescent="0.5">
      <c r="G6545" s="90"/>
      <c r="H6545" s="10"/>
      <c r="I6545" s="79"/>
      <c r="J6545" s="43"/>
      <c r="K6545" s="10"/>
      <c r="L6545" s="102"/>
      <c r="M6545" s="40"/>
      <c r="N6545" s="43"/>
      <c r="O6545" s="40"/>
      <c r="P6545" s="43"/>
      <c r="Q6545" s="43"/>
      <c r="R6545" s="10"/>
      <c r="S6545" s="10"/>
      <c r="T6545" s="10"/>
    </row>
    <row r="6546" spans="7:20" ht="33" customHeight="1" x14ac:dyDescent="0.5">
      <c r="G6546" s="90"/>
      <c r="H6546" s="10"/>
      <c r="I6546" s="79"/>
      <c r="J6546" s="43"/>
      <c r="K6546" s="10"/>
      <c r="L6546" s="102"/>
      <c r="M6546" s="40"/>
      <c r="N6546" s="43"/>
      <c r="O6546" s="40"/>
      <c r="P6546" s="43"/>
      <c r="Q6546" s="43"/>
      <c r="R6546" s="10"/>
      <c r="S6546" s="10"/>
      <c r="T6546" s="10"/>
    </row>
    <row r="6547" spans="7:20" ht="33" customHeight="1" x14ac:dyDescent="0.5">
      <c r="G6547" s="90"/>
      <c r="H6547" s="10"/>
      <c r="I6547" s="79"/>
      <c r="J6547" s="43"/>
      <c r="K6547" s="10"/>
      <c r="L6547" s="102"/>
      <c r="M6547" s="40"/>
      <c r="N6547" s="43"/>
      <c r="O6547" s="40"/>
      <c r="P6547" s="43"/>
      <c r="Q6547" s="43"/>
      <c r="R6547" s="10"/>
      <c r="S6547" s="10"/>
      <c r="T6547" s="10"/>
    </row>
    <row r="6548" spans="7:20" ht="33" customHeight="1" x14ac:dyDescent="0.5">
      <c r="G6548" s="90"/>
      <c r="H6548" s="10"/>
      <c r="I6548" s="79"/>
      <c r="J6548" s="43"/>
      <c r="K6548" s="10"/>
      <c r="L6548" s="102"/>
      <c r="M6548" s="40"/>
      <c r="N6548" s="43"/>
      <c r="O6548" s="40"/>
      <c r="P6548" s="43"/>
      <c r="Q6548" s="43"/>
      <c r="R6548" s="10"/>
      <c r="S6548" s="10"/>
      <c r="T6548" s="10"/>
    </row>
    <row r="6549" spans="7:20" ht="33" customHeight="1" x14ac:dyDescent="0.5">
      <c r="G6549" s="90"/>
      <c r="H6549" s="10"/>
      <c r="I6549" s="79"/>
      <c r="J6549" s="43"/>
      <c r="K6549" s="10"/>
      <c r="L6549" s="102"/>
      <c r="M6549" s="40"/>
      <c r="N6549" s="43"/>
      <c r="O6549" s="40"/>
      <c r="P6549" s="43"/>
      <c r="Q6549" s="43"/>
      <c r="R6549" s="10"/>
      <c r="S6549" s="10"/>
      <c r="T6549" s="10"/>
    </row>
    <row r="6550" spans="7:20" ht="33" customHeight="1" x14ac:dyDescent="0.5">
      <c r="G6550" s="90"/>
      <c r="H6550" s="10"/>
      <c r="I6550" s="79"/>
      <c r="J6550" s="43"/>
      <c r="K6550" s="10"/>
      <c r="L6550" s="102"/>
      <c r="M6550" s="40"/>
      <c r="N6550" s="43"/>
      <c r="O6550" s="40"/>
      <c r="P6550" s="43"/>
      <c r="Q6550" s="43"/>
      <c r="R6550" s="10"/>
      <c r="S6550" s="10"/>
      <c r="T6550" s="10"/>
    </row>
    <row r="6551" spans="7:20" ht="33" customHeight="1" x14ac:dyDescent="0.5">
      <c r="G6551" s="90"/>
      <c r="H6551" s="10"/>
      <c r="I6551" s="79"/>
      <c r="J6551" s="43"/>
      <c r="K6551" s="10"/>
      <c r="L6551" s="102"/>
      <c r="M6551" s="40"/>
      <c r="N6551" s="43"/>
      <c r="O6551" s="40"/>
      <c r="P6551" s="43"/>
      <c r="Q6551" s="43"/>
      <c r="R6551" s="10"/>
      <c r="S6551" s="10"/>
      <c r="T6551" s="10"/>
    </row>
    <row r="6552" spans="7:20" ht="33" customHeight="1" x14ac:dyDescent="0.5">
      <c r="G6552" s="90"/>
      <c r="H6552" s="10"/>
      <c r="I6552" s="79"/>
      <c r="J6552" s="43"/>
      <c r="K6552" s="10"/>
      <c r="L6552" s="102"/>
      <c r="M6552" s="40"/>
      <c r="N6552" s="43"/>
      <c r="O6552" s="40"/>
      <c r="P6552" s="43"/>
      <c r="Q6552" s="43"/>
      <c r="R6552" s="10"/>
      <c r="S6552" s="10"/>
      <c r="T6552" s="10"/>
    </row>
    <row r="6553" spans="7:20" ht="33" customHeight="1" x14ac:dyDescent="0.5">
      <c r="G6553" s="90"/>
      <c r="H6553" s="10"/>
      <c r="I6553" s="79"/>
      <c r="J6553" s="43"/>
      <c r="K6553" s="10"/>
      <c r="L6553" s="102"/>
      <c r="M6553" s="40"/>
      <c r="N6553" s="43"/>
      <c r="O6553" s="40"/>
      <c r="P6553" s="43"/>
      <c r="Q6553" s="43"/>
      <c r="R6553" s="10"/>
      <c r="S6553" s="10"/>
      <c r="T6553" s="10"/>
    </row>
    <row r="6554" spans="7:20" ht="33" customHeight="1" x14ac:dyDescent="0.5">
      <c r="G6554" s="90"/>
      <c r="H6554" s="10"/>
      <c r="I6554" s="79"/>
      <c r="J6554" s="43"/>
      <c r="K6554" s="10"/>
      <c r="L6554" s="102"/>
      <c r="M6554" s="40"/>
      <c r="N6554" s="43"/>
      <c r="O6554" s="40"/>
      <c r="P6554" s="43"/>
      <c r="Q6554" s="43"/>
      <c r="R6554" s="10"/>
      <c r="S6554" s="10"/>
      <c r="T6554" s="10"/>
    </row>
    <row r="6555" spans="7:20" ht="33" customHeight="1" x14ac:dyDescent="0.5">
      <c r="G6555" s="90"/>
      <c r="H6555" s="10"/>
      <c r="I6555" s="79"/>
      <c r="J6555" s="43"/>
      <c r="K6555" s="10"/>
      <c r="L6555" s="102"/>
      <c r="M6555" s="40"/>
      <c r="N6555" s="43"/>
      <c r="O6555" s="40"/>
      <c r="P6555" s="43"/>
      <c r="Q6555" s="43"/>
      <c r="R6555" s="10"/>
      <c r="S6555" s="10"/>
      <c r="T6555" s="10"/>
    </row>
    <row r="6556" spans="7:20" ht="33" customHeight="1" x14ac:dyDescent="0.5">
      <c r="G6556" s="90"/>
      <c r="H6556" s="10"/>
      <c r="I6556" s="79"/>
      <c r="J6556" s="43"/>
      <c r="K6556" s="10"/>
      <c r="L6556" s="102"/>
      <c r="M6556" s="40"/>
      <c r="N6556" s="43"/>
      <c r="O6556" s="40"/>
      <c r="P6556" s="43"/>
      <c r="Q6556" s="43"/>
      <c r="R6556" s="10"/>
      <c r="S6556" s="10"/>
      <c r="T6556" s="10"/>
    </row>
    <row r="6557" spans="7:20" ht="33" customHeight="1" x14ac:dyDescent="0.5">
      <c r="G6557" s="90"/>
      <c r="H6557" s="10"/>
      <c r="I6557" s="79"/>
      <c r="J6557" s="43"/>
      <c r="K6557" s="10"/>
      <c r="L6557" s="102"/>
      <c r="M6557" s="40"/>
      <c r="N6557" s="43"/>
      <c r="O6557" s="40"/>
      <c r="P6557" s="43"/>
      <c r="Q6557" s="43"/>
      <c r="R6557" s="10"/>
      <c r="S6557" s="10"/>
      <c r="T6557" s="10"/>
    </row>
    <row r="6558" spans="7:20" ht="33" customHeight="1" x14ac:dyDescent="0.5">
      <c r="G6558" s="90"/>
      <c r="H6558" s="10"/>
      <c r="I6558" s="79"/>
      <c r="J6558" s="43"/>
      <c r="K6558" s="10"/>
      <c r="L6558" s="102"/>
      <c r="M6558" s="40"/>
      <c r="N6558" s="43"/>
      <c r="O6558" s="40"/>
      <c r="P6558" s="43"/>
      <c r="Q6558" s="43"/>
      <c r="R6558" s="10"/>
      <c r="S6558" s="10"/>
      <c r="T6558" s="10"/>
    </row>
    <row r="6559" spans="7:20" ht="33" customHeight="1" x14ac:dyDescent="0.5">
      <c r="G6559" s="90"/>
      <c r="H6559" s="10"/>
      <c r="I6559" s="79"/>
      <c r="J6559" s="43"/>
      <c r="K6559" s="10"/>
      <c r="L6559" s="102"/>
      <c r="M6559" s="40"/>
      <c r="N6559" s="43"/>
      <c r="O6559" s="40"/>
      <c r="P6559" s="43"/>
      <c r="Q6559" s="43"/>
      <c r="R6559" s="10"/>
      <c r="S6559" s="10"/>
      <c r="T6559" s="10"/>
    </row>
    <row r="6560" spans="7:20" ht="33" customHeight="1" x14ac:dyDescent="0.5">
      <c r="G6560" s="90"/>
      <c r="H6560" s="10"/>
      <c r="I6560" s="79"/>
      <c r="J6560" s="43"/>
      <c r="K6560" s="10"/>
      <c r="L6560" s="102"/>
      <c r="M6560" s="40"/>
      <c r="N6560" s="43"/>
      <c r="O6560" s="40"/>
      <c r="P6560" s="43"/>
      <c r="Q6560" s="43"/>
      <c r="R6560" s="10"/>
      <c r="S6560" s="10"/>
      <c r="T6560" s="10"/>
    </row>
    <row r="6561" spans="7:20" ht="33" customHeight="1" x14ac:dyDescent="0.5">
      <c r="G6561" s="90"/>
      <c r="H6561" s="10"/>
      <c r="I6561" s="79"/>
      <c r="J6561" s="43"/>
      <c r="K6561" s="10"/>
      <c r="L6561" s="102"/>
      <c r="M6561" s="40"/>
      <c r="N6561" s="43"/>
      <c r="O6561" s="40"/>
      <c r="P6561" s="43"/>
      <c r="Q6561" s="43"/>
      <c r="R6561" s="10"/>
      <c r="S6561" s="10"/>
      <c r="T6561" s="10"/>
    </row>
    <row r="6562" spans="7:20" ht="33" customHeight="1" x14ac:dyDescent="0.5">
      <c r="G6562" s="90"/>
      <c r="H6562" s="10"/>
      <c r="I6562" s="79"/>
      <c r="J6562" s="43"/>
      <c r="K6562" s="10"/>
      <c r="L6562" s="102"/>
      <c r="M6562" s="40"/>
      <c r="N6562" s="43"/>
      <c r="O6562" s="40"/>
      <c r="P6562" s="43"/>
      <c r="Q6562" s="43"/>
      <c r="R6562" s="10"/>
      <c r="S6562" s="10"/>
      <c r="T6562" s="10"/>
    </row>
    <row r="6563" spans="7:20" ht="33" customHeight="1" x14ac:dyDescent="0.5">
      <c r="G6563" s="90"/>
      <c r="H6563" s="10"/>
      <c r="I6563" s="79"/>
      <c r="J6563" s="43"/>
      <c r="K6563" s="10"/>
      <c r="L6563" s="102"/>
      <c r="M6563" s="40"/>
      <c r="N6563" s="43"/>
      <c r="O6563" s="40"/>
      <c r="P6563" s="43"/>
      <c r="Q6563" s="43"/>
      <c r="R6563" s="10"/>
      <c r="S6563" s="10"/>
      <c r="T6563" s="10"/>
    </row>
    <row r="6564" spans="7:20" ht="33" customHeight="1" x14ac:dyDescent="0.5">
      <c r="G6564" s="90"/>
      <c r="H6564" s="10"/>
      <c r="I6564" s="79"/>
      <c r="J6564" s="43"/>
      <c r="K6564" s="10"/>
      <c r="L6564" s="102"/>
      <c r="M6564" s="40"/>
      <c r="N6564" s="43"/>
      <c r="O6564" s="40"/>
      <c r="P6564" s="43"/>
      <c r="Q6564" s="43"/>
      <c r="R6564" s="10"/>
      <c r="S6564" s="10"/>
      <c r="T6564" s="10"/>
    </row>
    <row r="6565" spans="7:20" ht="33" customHeight="1" x14ac:dyDescent="0.5">
      <c r="G6565" s="90"/>
      <c r="H6565" s="10"/>
      <c r="I6565" s="79"/>
      <c r="J6565" s="43"/>
      <c r="K6565" s="10"/>
      <c r="L6565" s="102"/>
      <c r="M6565" s="40"/>
      <c r="N6565" s="43"/>
      <c r="O6565" s="40"/>
      <c r="P6565" s="43"/>
      <c r="Q6565" s="43"/>
      <c r="R6565" s="10"/>
      <c r="S6565" s="10"/>
      <c r="T6565" s="10"/>
    </row>
    <row r="6566" spans="7:20" ht="33" customHeight="1" x14ac:dyDescent="0.5">
      <c r="G6566" s="90"/>
      <c r="H6566" s="10"/>
      <c r="I6566" s="79"/>
      <c r="J6566" s="43"/>
      <c r="K6566" s="10"/>
      <c r="L6566" s="102"/>
      <c r="M6566" s="40"/>
      <c r="N6566" s="43"/>
      <c r="O6566" s="40"/>
      <c r="P6566" s="43"/>
      <c r="Q6566" s="43"/>
      <c r="R6566" s="10"/>
      <c r="S6566" s="10"/>
      <c r="T6566" s="10"/>
    </row>
    <row r="6567" spans="7:20" ht="33" customHeight="1" x14ac:dyDescent="0.5">
      <c r="G6567" s="90"/>
      <c r="H6567" s="10"/>
      <c r="I6567" s="79"/>
      <c r="J6567" s="43"/>
      <c r="K6567" s="10"/>
      <c r="L6567" s="102"/>
      <c r="M6567" s="40"/>
      <c r="N6567" s="43"/>
      <c r="O6567" s="40"/>
      <c r="P6567" s="43"/>
      <c r="Q6567" s="43"/>
      <c r="R6567" s="10"/>
      <c r="S6567" s="10"/>
      <c r="T6567" s="10"/>
    </row>
    <row r="6568" spans="7:20" ht="33" customHeight="1" x14ac:dyDescent="0.5">
      <c r="G6568" s="90"/>
      <c r="H6568" s="10"/>
      <c r="I6568" s="79"/>
      <c r="J6568" s="43"/>
      <c r="K6568" s="10"/>
      <c r="L6568" s="102"/>
      <c r="M6568" s="40"/>
      <c r="N6568" s="43"/>
      <c r="O6568" s="40"/>
      <c r="P6568" s="43"/>
      <c r="Q6568" s="43"/>
      <c r="R6568" s="10"/>
      <c r="S6568" s="10"/>
      <c r="T6568" s="10"/>
    </row>
    <row r="6569" spans="7:20" ht="33" customHeight="1" x14ac:dyDescent="0.5">
      <c r="G6569" s="90"/>
      <c r="H6569" s="10"/>
      <c r="I6569" s="79"/>
      <c r="J6569" s="43"/>
      <c r="K6569" s="10"/>
      <c r="L6569" s="102"/>
      <c r="M6569" s="40"/>
      <c r="N6569" s="43"/>
      <c r="O6569" s="40"/>
      <c r="P6569" s="43"/>
      <c r="Q6569" s="43"/>
      <c r="R6569" s="10"/>
      <c r="S6569" s="10"/>
      <c r="T6569" s="10"/>
    </row>
    <row r="6570" spans="7:20" ht="33" customHeight="1" x14ac:dyDescent="0.5">
      <c r="G6570" s="90"/>
      <c r="H6570" s="10"/>
      <c r="I6570" s="79"/>
      <c r="J6570" s="43"/>
      <c r="K6570" s="10"/>
      <c r="L6570" s="102"/>
      <c r="M6570" s="40"/>
      <c r="N6570" s="43"/>
      <c r="O6570" s="40"/>
      <c r="P6570" s="43"/>
      <c r="Q6570" s="43"/>
      <c r="R6570" s="10"/>
      <c r="S6570" s="10"/>
      <c r="T6570" s="10"/>
    </row>
    <row r="6571" spans="7:20" ht="33" customHeight="1" x14ac:dyDescent="0.5">
      <c r="G6571" s="90"/>
      <c r="H6571" s="10"/>
      <c r="I6571" s="79"/>
      <c r="J6571" s="43"/>
      <c r="K6571" s="10"/>
      <c r="L6571" s="102"/>
      <c r="M6571" s="40"/>
      <c r="N6571" s="43"/>
      <c r="O6571" s="40"/>
      <c r="P6571" s="43"/>
      <c r="Q6571" s="43"/>
      <c r="R6571" s="10"/>
      <c r="S6571" s="10"/>
      <c r="T6571" s="10"/>
    </row>
    <row r="6572" spans="7:20" ht="33" customHeight="1" x14ac:dyDescent="0.5">
      <c r="G6572" s="90"/>
      <c r="H6572" s="10"/>
      <c r="I6572" s="79"/>
      <c r="J6572" s="43"/>
      <c r="K6572" s="10"/>
      <c r="L6572" s="102"/>
      <c r="M6572" s="40"/>
      <c r="N6572" s="43"/>
      <c r="O6572" s="40"/>
      <c r="P6572" s="43"/>
      <c r="Q6572" s="43"/>
      <c r="R6572" s="10"/>
      <c r="S6572" s="10"/>
      <c r="T6572" s="10"/>
    </row>
    <row r="6573" spans="7:20" ht="33" customHeight="1" x14ac:dyDescent="0.5">
      <c r="G6573" s="90"/>
      <c r="H6573" s="10"/>
      <c r="I6573" s="79"/>
      <c r="J6573" s="43"/>
      <c r="K6573" s="10"/>
      <c r="L6573" s="102"/>
      <c r="M6573" s="40"/>
      <c r="N6573" s="43"/>
      <c r="O6573" s="40"/>
      <c r="P6573" s="43"/>
      <c r="Q6573" s="43"/>
      <c r="R6573" s="10"/>
      <c r="S6573" s="10"/>
      <c r="T6573" s="10"/>
    </row>
    <row r="6574" spans="7:20" ht="33" customHeight="1" x14ac:dyDescent="0.5">
      <c r="G6574" s="90"/>
      <c r="H6574" s="10"/>
      <c r="I6574" s="79"/>
      <c r="J6574" s="43"/>
      <c r="K6574" s="10"/>
      <c r="L6574" s="102"/>
      <c r="M6574" s="40"/>
      <c r="N6574" s="43"/>
      <c r="O6574" s="40"/>
      <c r="P6574" s="43"/>
      <c r="Q6574" s="43"/>
      <c r="R6574" s="10"/>
      <c r="S6574" s="10"/>
      <c r="T6574" s="10"/>
    </row>
    <row r="6575" spans="7:20" ht="33" customHeight="1" x14ac:dyDescent="0.5">
      <c r="G6575" s="90"/>
      <c r="H6575" s="10"/>
      <c r="I6575" s="79"/>
      <c r="J6575" s="43"/>
      <c r="K6575" s="10"/>
      <c r="L6575" s="102"/>
      <c r="M6575" s="40"/>
      <c r="N6575" s="43"/>
      <c r="O6575" s="40"/>
      <c r="P6575" s="43"/>
      <c r="Q6575" s="43"/>
      <c r="R6575" s="10"/>
      <c r="S6575" s="10"/>
      <c r="T6575" s="10"/>
    </row>
    <row r="6576" spans="7:20" ht="33" customHeight="1" x14ac:dyDescent="0.5">
      <c r="G6576" s="90"/>
      <c r="H6576" s="10"/>
      <c r="I6576" s="79"/>
      <c r="J6576" s="43"/>
      <c r="K6576" s="10"/>
      <c r="L6576" s="102"/>
      <c r="M6576" s="40"/>
      <c r="N6576" s="43"/>
      <c r="O6576" s="40"/>
      <c r="P6576" s="43"/>
      <c r="Q6576" s="43"/>
      <c r="R6576" s="10"/>
      <c r="S6576" s="10"/>
      <c r="T6576" s="10"/>
    </row>
    <row r="6577" spans="7:20" ht="33" customHeight="1" x14ac:dyDescent="0.5">
      <c r="G6577" s="90"/>
      <c r="H6577" s="10"/>
      <c r="I6577" s="79"/>
      <c r="J6577" s="43"/>
      <c r="K6577" s="10"/>
      <c r="L6577" s="102"/>
      <c r="M6577" s="40"/>
      <c r="N6577" s="43"/>
      <c r="O6577" s="40"/>
      <c r="P6577" s="43"/>
      <c r="Q6577" s="43"/>
      <c r="R6577" s="10"/>
      <c r="S6577" s="10"/>
      <c r="T6577" s="10"/>
    </row>
    <row r="6578" spans="7:20" ht="33" customHeight="1" x14ac:dyDescent="0.5">
      <c r="G6578" s="90"/>
      <c r="H6578" s="10"/>
      <c r="I6578" s="79"/>
      <c r="J6578" s="43"/>
      <c r="K6578" s="10"/>
      <c r="L6578" s="102"/>
      <c r="M6578" s="40"/>
      <c r="N6578" s="43"/>
      <c r="O6578" s="40"/>
      <c r="P6578" s="43"/>
      <c r="Q6578" s="43"/>
      <c r="R6578" s="10"/>
      <c r="S6578" s="10"/>
      <c r="T6578" s="10"/>
    </row>
    <row r="6579" spans="7:20" ht="33" customHeight="1" x14ac:dyDescent="0.5">
      <c r="G6579" s="90"/>
      <c r="H6579" s="10"/>
      <c r="I6579" s="79"/>
      <c r="J6579" s="43"/>
      <c r="K6579" s="10"/>
      <c r="L6579" s="102"/>
      <c r="M6579" s="40"/>
      <c r="N6579" s="43"/>
      <c r="O6579" s="40"/>
      <c r="P6579" s="43"/>
      <c r="Q6579" s="43"/>
      <c r="R6579" s="10"/>
      <c r="S6579" s="10"/>
      <c r="T6579" s="10"/>
    </row>
    <row r="6580" spans="7:20" ht="33" customHeight="1" x14ac:dyDescent="0.5">
      <c r="G6580" s="90"/>
      <c r="H6580" s="10"/>
      <c r="I6580" s="79"/>
      <c r="J6580" s="43"/>
      <c r="K6580" s="10"/>
      <c r="L6580" s="102"/>
      <c r="M6580" s="40"/>
      <c r="N6580" s="43"/>
      <c r="O6580" s="40"/>
      <c r="P6580" s="43"/>
      <c r="Q6580" s="43"/>
      <c r="R6580" s="10"/>
      <c r="S6580" s="10"/>
      <c r="T6580" s="10"/>
    </row>
    <row r="6581" spans="7:20" ht="33" customHeight="1" x14ac:dyDescent="0.5">
      <c r="G6581" s="90"/>
      <c r="H6581" s="10"/>
      <c r="I6581" s="79"/>
      <c r="J6581" s="43"/>
      <c r="K6581" s="10"/>
      <c r="L6581" s="102"/>
      <c r="M6581" s="40"/>
      <c r="N6581" s="43"/>
      <c r="O6581" s="40"/>
      <c r="P6581" s="43"/>
      <c r="Q6581" s="43"/>
      <c r="R6581" s="10"/>
      <c r="S6581" s="10"/>
      <c r="T6581" s="10"/>
    </row>
    <row r="6582" spans="7:20" ht="33" customHeight="1" x14ac:dyDescent="0.5">
      <c r="G6582" s="90"/>
      <c r="H6582" s="10"/>
      <c r="I6582" s="79"/>
      <c r="J6582" s="43"/>
      <c r="K6582" s="10"/>
      <c r="L6582" s="102"/>
      <c r="M6582" s="40"/>
      <c r="N6582" s="43"/>
      <c r="O6582" s="40"/>
      <c r="P6582" s="43"/>
      <c r="Q6582" s="43"/>
      <c r="R6582" s="10"/>
      <c r="S6582" s="10"/>
      <c r="T6582" s="10"/>
    </row>
    <row r="6583" spans="7:20" ht="33" customHeight="1" x14ac:dyDescent="0.5">
      <c r="G6583" s="90"/>
      <c r="H6583" s="10"/>
      <c r="I6583" s="79"/>
      <c r="J6583" s="43"/>
      <c r="K6583" s="10"/>
      <c r="L6583" s="102"/>
      <c r="M6583" s="40"/>
      <c r="N6583" s="43"/>
      <c r="O6583" s="40"/>
      <c r="P6583" s="43"/>
      <c r="Q6583" s="43"/>
      <c r="R6583" s="10"/>
      <c r="S6583" s="10"/>
      <c r="T6583" s="10"/>
    </row>
    <row r="6584" spans="7:20" ht="33" customHeight="1" x14ac:dyDescent="0.5">
      <c r="G6584" s="90"/>
      <c r="H6584" s="10"/>
      <c r="I6584" s="79"/>
      <c r="J6584" s="43"/>
      <c r="K6584" s="10"/>
      <c r="L6584" s="102"/>
      <c r="M6584" s="40"/>
      <c r="N6584" s="43"/>
      <c r="O6584" s="40"/>
      <c r="P6584" s="43"/>
      <c r="Q6584" s="43"/>
      <c r="R6584" s="10"/>
      <c r="S6584" s="10"/>
      <c r="T6584" s="10"/>
    </row>
    <row r="6585" spans="7:20" ht="33" customHeight="1" x14ac:dyDescent="0.5">
      <c r="G6585" s="90"/>
      <c r="H6585" s="10"/>
      <c r="I6585" s="79"/>
      <c r="J6585" s="43"/>
      <c r="K6585" s="10"/>
      <c r="L6585" s="102"/>
      <c r="M6585" s="40"/>
      <c r="N6585" s="43"/>
      <c r="O6585" s="40"/>
      <c r="P6585" s="43"/>
      <c r="Q6585" s="43"/>
      <c r="R6585" s="10"/>
      <c r="S6585" s="10"/>
      <c r="T6585" s="10"/>
    </row>
    <row r="6586" spans="7:20" ht="33" customHeight="1" x14ac:dyDescent="0.5">
      <c r="G6586" s="90"/>
      <c r="H6586" s="10"/>
      <c r="I6586" s="79"/>
      <c r="J6586" s="43"/>
      <c r="K6586" s="10"/>
      <c r="L6586" s="102"/>
      <c r="M6586" s="40"/>
      <c r="N6586" s="43"/>
      <c r="O6586" s="40"/>
      <c r="P6586" s="43"/>
      <c r="Q6586" s="43"/>
      <c r="R6586" s="10"/>
      <c r="S6586" s="10"/>
      <c r="T6586" s="10"/>
    </row>
    <row r="6587" spans="7:20" ht="33" customHeight="1" x14ac:dyDescent="0.5">
      <c r="G6587" s="90"/>
      <c r="H6587" s="10"/>
      <c r="I6587" s="79"/>
      <c r="J6587" s="43"/>
      <c r="K6587" s="10"/>
      <c r="L6587" s="102"/>
      <c r="M6587" s="40"/>
      <c r="N6587" s="43"/>
      <c r="O6587" s="40"/>
      <c r="P6587" s="43"/>
      <c r="Q6587" s="43"/>
      <c r="R6587" s="10"/>
      <c r="S6587" s="10"/>
      <c r="T6587" s="10"/>
    </row>
    <row r="6588" spans="7:20" ht="33" customHeight="1" x14ac:dyDescent="0.5">
      <c r="G6588" s="90"/>
      <c r="H6588" s="10"/>
      <c r="I6588" s="79"/>
      <c r="J6588" s="43"/>
      <c r="K6588" s="10"/>
      <c r="L6588" s="102"/>
      <c r="M6588" s="40"/>
      <c r="N6588" s="43"/>
      <c r="O6588" s="40"/>
      <c r="P6588" s="43"/>
      <c r="Q6588" s="43"/>
      <c r="R6588" s="10"/>
      <c r="S6588" s="10"/>
      <c r="T6588" s="10"/>
    </row>
    <row r="6589" spans="7:20" ht="33" customHeight="1" x14ac:dyDescent="0.5">
      <c r="G6589" s="90"/>
      <c r="H6589" s="10"/>
      <c r="I6589" s="79"/>
      <c r="J6589" s="43"/>
      <c r="K6589" s="10"/>
      <c r="L6589" s="102"/>
      <c r="M6589" s="40"/>
      <c r="N6589" s="43"/>
      <c r="O6589" s="40"/>
      <c r="P6589" s="43"/>
      <c r="Q6589" s="43"/>
      <c r="R6589" s="10"/>
      <c r="S6589" s="10"/>
      <c r="T6589" s="10"/>
    </row>
    <row r="6590" spans="7:20" ht="33" customHeight="1" x14ac:dyDescent="0.5">
      <c r="G6590" s="90"/>
      <c r="H6590" s="10"/>
      <c r="I6590" s="79"/>
      <c r="J6590" s="43"/>
      <c r="K6590" s="10"/>
      <c r="L6590" s="102"/>
      <c r="M6590" s="40"/>
      <c r="N6590" s="43"/>
      <c r="O6590" s="40"/>
      <c r="P6590" s="43"/>
      <c r="Q6590" s="43"/>
      <c r="R6590" s="10"/>
      <c r="S6590" s="10"/>
      <c r="T6590" s="10"/>
    </row>
    <row r="6591" spans="7:20" ht="33" customHeight="1" x14ac:dyDescent="0.5">
      <c r="G6591" s="90"/>
      <c r="H6591" s="10"/>
      <c r="I6591" s="79"/>
      <c r="J6591" s="43"/>
      <c r="K6591" s="10"/>
      <c r="L6591" s="102"/>
      <c r="M6591" s="40"/>
      <c r="N6591" s="43"/>
      <c r="O6591" s="40"/>
      <c r="P6591" s="43"/>
      <c r="Q6591" s="43"/>
      <c r="R6591" s="10"/>
      <c r="S6591" s="10"/>
      <c r="T6591" s="10"/>
    </row>
    <row r="6592" spans="7:20" ht="33" customHeight="1" x14ac:dyDescent="0.5">
      <c r="G6592" s="90"/>
      <c r="H6592" s="10"/>
      <c r="I6592" s="79"/>
      <c r="J6592" s="43"/>
      <c r="K6592" s="10"/>
      <c r="L6592" s="102"/>
      <c r="M6592" s="40"/>
      <c r="N6592" s="43"/>
      <c r="O6592" s="40"/>
      <c r="P6592" s="43"/>
      <c r="Q6592" s="43"/>
      <c r="R6592" s="10"/>
      <c r="S6592" s="10"/>
      <c r="T6592" s="10"/>
    </row>
    <row r="6593" spans="7:20" ht="33" customHeight="1" x14ac:dyDescent="0.5">
      <c r="G6593" s="90"/>
      <c r="H6593" s="10"/>
      <c r="I6593" s="79"/>
      <c r="J6593" s="43"/>
      <c r="K6593" s="10"/>
      <c r="L6593" s="102"/>
      <c r="M6593" s="40"/>
      <c r="N6593" s="43"/>
      <c r="O6593" s="40"/>
      <c r="P6593" s="43"/>
      <c r="Q6593" s="43"/>
      <c r="R6593" s="10"/>
      <c r="S6593" s="10"/>
      <c r="T6593" s="10"/>
    </row>
    <row r="6594" spans="7:20" ht="33" customHeight="1" x14ac:dyDescent="0.5">
      <c r="G6594" s="90"/>
      <c r="H6594" s="10"/>
      <c r="I6594" s="79"/>
      <c r="J6594" s="43"/>
      <c r="K6594" s="10"/>
      <c r="L6594" s="102"/>
      <c r="M6594" s="40"/>
      <c r="N6594" s="43"/>
      <c r="O6594" s="40"/>
      <c r="P6594" s="43"/>
      <c r="Q6594" s="43"/>
      <c r="R6594" s="10"/>
      <c r="S6594" s="10"/>
      <c r="T6594" s="10"/>
    </row>
    <row r="6595" spans="7:20" ht="33" customHeight="1" x14ac:dyDescent="0.5">
      <c r="G6595" s="90"/>
      <c r="H6595" s="10"/>
      <c r="I6595" s="79"/>
      <c r="J6595" s="43"/>
      <c r="K6595" s="10"/>
      <c r="L6595" s="102"/>
      <c r="M6595" s="40"/>
      <c r="N6595" s="43"/>
      <c r="O6595" s="40"/>
      <c r="P6595" s="43"/>
      <c r="Q6595" s="43"/>
      <c r="R6595" s="10"/>
      <c r="S6595" s="10"/>
      <c r="T6595" s="10"/>
    </row>
    <row r="6596" spans="7:20" ht="33" customHeight="1" x14ac:dyDescent="0.5">
      <c r="G6596" s="90"/>
      <c r="H6596" s="10"/>
      <c r="I6596" s="79"/>
      <c r="J6596" s="43"/>
      <c r="K6596" s="10"/>
      <c r="L6596" s="102"/>
      <c r="M6596" s="40"/>
      <c r="N6596" s="43"/>
      <c r="O6596" s="40"/>
      <c r="P6596" s="43"/>
      <c r="Q6596" s="43"/>
      <c r="R6596" s="10"/>
      <c r="S6596" s="10"/>
      <c r="T6596" s="10"/>
    </row>
    <row r="6597" spans="7:20" ht="33" customHeight="1" x14ac:dyDescent="0.5">
      <c r="G6597" s="90"/>
      <c r="H6597" s="10"/>
      <c r="I6597" s="79"/>
      <c r="J6597" s="43"/>
      <c r="K6597" s="10"/>
      <c r="L6597" s="102"/>
      <c r="M6597" s="40"/>
      <c r="N6597" s="43"/>
      <c r="O6597" s="40"/>
      <c r="P6597" s="43"/>
      <c r="Q6597" s="43"/>
      <c r="R6597" s="10"/>
      <c r="S6597" s="10"/>
      <c r="T6597" s="10"/>
    </row>
    <row r="6598" spans="7:20" ht="33" customHeight="1" x14ac:dyDescent="0.5">
      <c r="G6598" s="90"/>
      <c r="H6598" s="10"/>
      <c r="I6598" s="79"/>
      <c r="J6598" s="43"/>
      <c r="K6598" s="10"/>
      <c r="L6598" s="102"/>
      <c r="M6598" s="40"/>
      <c r="N6598" s="43"/>
      <c r="O6598" s="40"/>
      <c r="P6598" s="43"/>
      <c r="Q6598" s="43"/>
      <c r="R6598" s="10"/>
      <c r="S6598" s="10"/>
      <c r="T6598" s="10"/>
    </row>
    <row r="6599" spans="7:20" ht="33" customHeight="1" x14ac:dyDescent="0.5">
      <c r="G6599" s="90"/>
      <c r="H6599" s="10"/>
      <c r="I6599" s="79"/>
      <c r="J6599" s="43"/>
      <c r="K6599" s="10"/>
      <c r="L6599" s="102"/>
      <c r="M6599" s="40"/>
      <c r="N6599" s="43"/>
      <c r="O6599" s="40"/>
      <c r="P6599" s="43"/>
      <c r="Q6599" s="43"/>
      <c r="R6599" s="10"/>
      <c r="S6599" s="10"/>
      <c r="T6599" s="10"/>
    </row>
    <row r="6600" spans="7:20" ht="33" customHeight="1" x14ac:dyDescent="0.5">
      <c r="G6600" s="90"/>
      <c r="H6600" s="10"/>
      <c r="I6600" s="79"/>
      <c r="J6600" s="43"/>
      <c r="K6600" s="10"/>
      <c r="L6600" s="102"/>
      <c r="M6600" s="40"/>
      <c r="N6600" s="43"/>
      <c r="O6600" s="40"/>
      <c r="P6600" s="43"/>
      <c r="Q6600" s="43"/>
      <c r="R6600" s="10"/>
      <c r="S6600" s="10"/>
      <c r="T6600" s="10"/>
    </row>
    <row r="6601" spans="7:20" ht="33" customHeight="1" x14ac:dyDescent="0.5">
      <c r="G6601" s="90"/>
      <c r="H6601" s="10"/>
      <c r="I6601" s="79"/>
      <c r="J6601" s="43"/>
      <c r="K6601" s="10"/>
      <c r="L6601" s="102"/>
      <c r="M6601" s="40"/>
      <c r="N6601" s="43"/>
      <c r="O6601" s="40"/>
      <c r="P6601" s="43"/>
      <c r="Q6601" s="43"/>
      <c r="R6601" s="10"/>
      <c r="S6601" s="10"/>
      <c r="T6601" s="10"/>
    </row>
    <row r="6602" spans="7:20" ht="33" customHeight="1" x14ac:dyDescent="0.5">
      <c r="G6602" s="90"/>
      <c r="H6602" s="10"/>
      <c r="I6602" s="79"/>
      <c r="J6602" s="43"/>
      <c r="K6602" s="10"/>
      <c r="L6602" s="102"/>
      <c r="M6602" s="40"/>
      <c r="N6602" s="43"/>
      <c r="O6602" s="40"/>
      <c r="P6602" s="43"/>
      <c r="Q6602" s="43"/>
      <c r="R6602" s="10"/>
      <c r="S6602" s="10"/>
      <c r="T6602" s="10"/>
    </row>
    <row r="6603" spans="7:20" ht="33" customHeight="1" x14ac:dyDescent="0.5">
      <c r="G6603" s="90"/>
      <c r="H6603" s="10"/>
      <c r="I6603" s="79"/>
      <c r="J6603" s="43"/>
      <c r="K6603" s="10"/>
      <c r="L6603" s="102"/>
      <c r="M6603" s="40"/>
      <c r="N6603" s="43"/>
      <c r="O6603" s="40"/>
      <c r="P6603" s="43"/>
      <c r="Q6603" s="43"/>
      <c r="R6603" s="10"/>
      <c r="S6603" s="10"/>
      <c r="T6603" s="10"/>
    </row>
    <row r="6604" spans="7:20" ht="33" customHeight="1" x14ac:dyDescent="0.5">
      <c r="G6604" s="90"/>
      <c r="H6604" s="10"/>
      <c r="I6604" s="79"/>
      <c r="J6604" s="43"/>
      <c r="K6604" s="10"/>
      <c r="L6604" s="102"/>
      <c r="M6604" s="40"/>
      <c r="N6604" s="43"/>
      <c r="O6604" s="40"/>
      <c r="P6604" s="43"/>
      <c r="Q6604" s="43"/>
      <c r="R6604" s="10"/>
      <c r="S6604" s="10"/>
      <c r="T6604" s="10"/>
    </row>
    <row r="6605" spans="7:20" ht="33" customHeight="1" x14ac:dyDescent="0.5">
      <c r="G6605" s="90"/>
      <c r="H6605" s="10"/>
      <c r="I6605" s="79"/>
      <c r="J6605" s="43"/>
      <c r="K6605" s="10"/>
      <c r="L6605" s="102"/>
      <c r="M6605" s="40"/>
      <c r="N6605" s="43"/>
      <c r="O6605" s="40"/>
      <c r="P6605" s="43"/>
      <c r="Q6605" s="43"/>
      <c r="R6605" s="10"/>
      <c r="S6605" s="10"/>
      <c r="T6605" s="10"/>
    </row>
    <row r="6606" spans="7:20" ht="33" customHeight="1" x14ac:dyDescent="0.5">
      <c r="G6606" s="90"/>
      <c r="H6606" s="10"/>
      <c r="I6606" s="79"/>
      <c r="J6606" s="43"/>
      <c r="K6606" s="10"/>
      <c r="L6606" s="102"/>
      <c r="M6606" s="40"/>
      <c r="N6606" s="43"/>
      <c r="O6606" s="40"/>
      <c r="P6606" s="43"/>
      <c r="Q6606" s="43"/>
      <c r="R6606" s="10"/>
      <c r="S6606" s="10"/>
      <c r="T6606" s="10"/>
    </row>
    <row r="6607" spans="7:20" ht="33" customHeight="1" x14ac:dyDescent="0.5">
      <c r="G6607" s="90"/>
      <c r="H6607" s="10"/>
      <c r="I6607" s="79"/>
      <c r="J6607" s="43"/>
      <c r="K6607" s="10"/>
      <c r="L6607" s="102"/>
      <c r="M6607" s="40"/>
      <c r="N6607" s="43"/>
      <c r="O6607" s="40"/>
      <c r="P6607" s="43"/>
      <c r="Q6607" s="43"/>
      <c r="R6607" s="10"/>
      <c r="S6607" s="10"/>
      <c r="T6607" s="10"/>
    </row>
    <row r="6608" spans="7:20" ht="33" customHeight="1" x14ac:dyDescent="0.5">
      <c r="G6608" s="90"/>
      <c r="H6608" s="10"/>
      <c r="I6608" s="79"/>
      <c r="J6608" s="43"/>
      <c r="K6608" s="10"/>
      <c r="L6608" s="102"/>
      <c r="M6608" s="40"/>
      <c r="N6608" s="43"/>
      <c r="O6608" s="40"/>
      <c r="P6608" s="43"/>
      <c r="Q6608" s="43"/>
      <c r="R6608" s="10"/>
      <c r="S6608" s="10"/>
      <c r="T6608" s="10"/>
    </row>
    <row r="6609" spans="7:20" ht="33" customHeight="1" x14ac:dyDescent="0.5">
      <c r="G6609" s="90"/>
      <c r="H6609" s="10"/>
      <c r="I6609" s="79"/>
      <c r="J6609" s="43"/>
      <c r="K6609" s="10"/>
      <c r="L6609" s="102"/>
      <c r="M6609" s="40"/>
      <c r="N6609" s="43"/>
      <c r="O6609" s="40"/>
      <c r="P6609" s="43"/>
      <c r="Q6609" s="43"/>
      <c r="R6609" s="10"/>
      <c r="S6609" s="10"/>
      <c r="T6609" s="10"/>
    </row>
    <row r="6610" spans="7:20" ht="33" customHeight="1" x14ac:dyDescent="0.5">
      <c r="G6610" s="90"/>
      <c r="H6610" s="10"/>
      <c r="I6610" s="79"/>
      <c r="J6610" s="43"/>
      <c r="K6610" s="10"/>
      <c r="L6610" s="102"/>
      <c r="M6610" s="40"/>
      <c r="N6610" s="43"/>
      <c r="O6610" s="40"/>
      <c r="P6610" s="43"/>
      <c r="Q6610" s="43"/>
      <c r="R6610" s="10"/>
      <c r="S6610" s="10"/>
      <c r="T6610" s="10"/>
    </row>
    <row r="6611" spans="7:20" ht="33" customHeight="1" x14ac:dyDescent="0.5">
      <c r="G6611" s="90"/>
      <c r="H6611" s="10"/>
      <c r="I6611" s="79"/>
      <c r="J6611" s="43"/>
      <c r="K6611" s="10"/>
      <c r="L6611" s="102"/>
      <c r="M6611" s="40"/>
      <c r="N6611" s="43"/>
      <c r="O6611" s="40"/>
      <c r="P6611" s="43"/>
      <c r="Q6611" s="43"/>
      <c r="R6611" s="10"/>
      <c r="S6611" s="10"/>
      <c r="T6611" s="10"/>
    </row>
    <row r="6612" spans="7:20" ht="33" customHeight="1" x14ac:dyDescent="0.5">
      <c r="G6612" s="90"/>
      <c r="H6612" s="10"/>
      <c r="I6612" s="79"/>
      <c r="J6612" s="43"/>
      <c r="K6612" s="10"/>
      <c r="L6612" s="102"/>
      <c r="M6612" s="40"/>
      <c r="N6612" s="43"/>
      <c r="O6612" s="40"/>
      <c r="P6612" s="43"/>
      <c r="Q6612" s="43"/>
      <c r="R6612" s="10"/>
      <c r="S6612" s="10"/>
      <c r="T6612" s="10"/>
    </row>
    <row r="6613" spans="7:20" ht="33" customHeight="1" x14ac:dyDescent="0.5">
      <c r="G6613" s="90"/>
      <c r="H6613" s="10"/>
      <c r="I6613" s="79"/>
      <c r="J6613" s="43"/>
      <c r="K6613" s="10"/>
      <c r="L6613" s="102"/>
      <c r="M6613" s="40"/>
      <c r="N6613" s="43"/>
      <c r="O6613" s="40"/>
      <c r="P6613" s="43"/>
      <c r="Q6613" s="43"/>
      <c r="R6613" s="10"/>
      <c r="S6613" s="10"/>
      <c r="T6613" s="10"/>
    </row>
    <row r="6614" spans="7:20" ht="33" customHeight="1" x14ac:dyDescent="0.5">
      <c r="G6614" s="90"/>
      <c r="H6614" s="10"/>
      <c r="I6614" s="79"/>
      <c r="J6614" s="43"/>
      <c r="K6614" s="10"/>
      <c r="L6614" s="102"/>
      <c r="M6614" s="40"/>
      <c r="N6614" s="43"/>
      <c r="O6614" s="40"/>
      <c r="P6614" s="43"/>
      <c r="Q6614" s="43"/>
      <c r="R6614" s="10"/>
      <c r="S6614" s="10"/>
      <c r="T6614" s="10"/>
    </row>
    <row r="6615" spans="7:20" ht="33" customHeight="1" x14ac:dyDescent="0.5">
      <c r="G6615" s="90"/>
      <c r="H6615" s="10"/>
      <c r="I6615" s="79"/>
      <c r="J6615" s="43"/>
      <c r="K6615" s="10"/>
      <c r="L6615" s="102"/>
      <c r="M6615" s="40"/>
      <c r="N6615" s="43"/>
      <c r="O6615" s="40"/>
      <c r="P6615" s="43"/>
      <c r="Q6615" s="43"/>
      <c r="R6615" s="10"/>
      <c r="S6615" s="10"/>
      <c r="T6615" s="10"/>
    </row>
    <row r="6616" spans="7:20" ht="33" customHeight="1" x14ac:dyDescent="0.5">
      <c r="G6616" s="90"/>
      <c r="H6616" s="10"/>
      <c r="I6616" s="79"/>
      <c r="J6616" s="43"/>
      <c r="K6616" s="10"/>
      <c r="L6616" s="102"/>
      <c r="M6616" s="40"/>
      <c r="N6616" s="43"/>
      <c r="O6616" s="40"/>
      <c r="P6616" s="43"/>
      <c r="Q6616" s="43"/>
      <c r="R6616" s="10"/>
      <c r="S6616" s="10"/>
      <c r="T6616" s="10"/>
    </row>
    <row r="6617" spans="7:20" ht="33" customHeight="1" x14ac:dyDescent="0.5">
      <c r="G6617" s="90"/>
      <c r="H6617" s="10"/>
      <c r="I6617" s="79"/>
      <c r="J6617" s="43"/>
      <c r="K6617" s="10"/>
      <c r="L6617" s="102"/>
      <c r="M6617" s="40"/>
      <c r="N6617" s="43"/>
      <c r="O6617" s="40"/>
      <c r="P6617" s="43"/>
      <c r="Q6617" s="43"/>
      <c r="R6617" s="10"/>
      <c r="S6617" s="10"/>
      <c r="T6617" s="10"/>
    </row>
    <row r="6618" spans="7:20" ht="33" customHeight="1" x14ac:dyDescent="0.5">
      <c r="G6618" s="90"/>
      <c r="H6618" s="10"/>
      <c r="I6618" s="79"/>
      <c r="J6618" s="43"/>
      <c r="K6618" s="10"/>
      <c r="L6618" s="102"/>
      <c r="M6618" s="40"/>
      <c r="N6618" s="43"/>
      <c r="O6618" s="40"/>
      <c r="P6618" s="43"/>
      <c r="Q6618" s="43"/>
      <c r="R6618" s="10"/>
      <c r="S6618" s="10"/>
      <c r="T6618" s="10"/>
    </row>
    <row r="6619" spans="7:20" ht="33" customHeight="1" x14ac:dyDescent="0.5">
      <c r="G6619" s="90"/>
      <c r="H6619" s="10"/>
      <c r="I6619" s="79"/>
      <c r="J6619" s="43"/>
      <c r="K6619" s="10"/>
      <c r="L6619" s="102"/>
      <c r="M6619" s="40"/>
      <c r="N6619" s="43"/>
      <c r="O6619" s="40"/>
      <c r="P6619" s="43"/>
      <c r="Q6619" s="43"/>
      <c r="R6619" s="10"/>
      <c r="S6619" s="10"/>
      <c r="T6619" s="10"/>
    </row>
    <row r="6620" spans="7:20" ht="33" customHeight="1" x14ac:dyDescent="0.5">
      <c r="G6620" s="90"/>
      <c r="H6620" s="10"/>
      <c r="I6620" s="79"/>
      <c r="J6620" s="43"/>
      <c r="K6620" s="10"/>
      <c r="L6620" s="102"/>
      <c r="M6620" s="40"/>
      <c r="N6620" s="43"/>
      <c r="O6620" s="40"/>
      <c r="P6620" s="43"/>
      <c r="Q6620" s="43"/>
      <c r="R6620" s="10"/>
      <c r="S6620" s="10"/>
      <c r="T6620" s="10"/>
    </row>
    <row r="6621" spans="7:20" ht="33" customHeight="1" x14ac:dyDescent="0.5">
      <c r="G6621" s="90"/>
      <c r="H6621" s="10"/>
      <c r="I6621" s="79"/>
      <c r="J6621" s="43"/>
      <c r="K6621" s="10"/>
      <c r="L6621" s="102"/>
      <c r="M6621" s="40"/>
      <c r="N6621" s="43"/>
      <c r="O6621" s="40"/>
      <c r="P6621" s="43"/>
      <c r="Q6621" s="43"/>
      <c r="R6621" s="10"/>
      <c r="S6621" s="10"/>
      <c r="T6621" s="10"/>
    </row>
    <row r="6622" spans="7:20" ht="33" customHeight="1" x14ac:dyDescent="0.5">
      <c r="G6622" s="90"/>
      <c r="H6622" s="10"/>
      <c r="I6622" s="79"/>
      <c r="J6622" s="43"/>
      <c r="K6622" s="10"/>
      <c r="L6622" s="102"/>
      <c r="M6622" s="40"/>
      <c r="N6622" s="43"/>
      <c r="O6622" s="40"/>
      <c r="P6622" s="43"/>
      <c r="Q6622" s="43"/>
      <c r="R6622" s="10"/>
      <c r="S6622" s="10"/>
      <c r="T6622" s="10"/>
    </row>
    <row r="6623" spans="7:20" ht="33" customHeight="1" x14ac:dyDescent="0.5">
      <c r="G6623" s="90"/>
      <c r="H6623" s="10"/>
      <c r="I6623" s="79"/>
      <c r="J6623" s="43"/>
      <c r="K6623" s="10"/>
      <c r="L6623" s="102"/>
      <c r="M6623" s="40"/>
      <c r="N6623" s="43"/>
      <c r="O6623" s="40"/>
      <c r="P6623" s="43"/>
      <c r="Q6623" s="43"/>
      <c r="R6623" s="10"/>
      <c r="S6623" s="10"/>
      <c r="T6623" s="10"/>
    </row>
    <row r="6624" spans="7:20" ht="33" customHeight="1" x14ac:dyDescent="0.5">
      <c r="G6624" s="90"/>
      <c r="H6624" s="10"/>
      <c r="I6624" s="79"/>
      <c r="J6624" s="43"/>
      <c r="K6624" s="10"/>
      <c r="L6624" s="102"/>
      <c r="M6624" s="40"/>
      <c r="N6624" s="43"/>
      <c r="O6624" s="40"/>
      <c r="P6624" s="43"/>
      <c r="Q6624" s="43"/>
      <c r="R6624" s="10"/>
      <c r="S6624" s="10"/>
      <c r="T6624" s="10"/>
    </row>
    <row r="6625" spans="7:20" ht="33" customHeight="1" x14ac:dyDescent="0.5">
      <c r="G6625" s="90"/>
      <c r="H6625" s="10"/>
      <c r="I6625" s="79"/>
      <c r="J6625" s="43"/>
      <c r="K6625" s="10"/>
      <c r="L6625" s="102"/>
      <c r="M6625" s="40"/>
      <c r="N6625" s="43"/>
      <c r="O6625" s="40"/>
      <c r="P6625" s="43"/>
      <c r="Q6625" s="43"/>
      <c r="R6625" s="10"/>
      <c r="S6625" s="10"/>
      <c r="T6625" s="10"/>
    </row>
    <row r="6626" spans="7:20" ht="33" customHeight="1" x14ac:dyDescent="0.5">
      <c r="G6626" s="90"/>
      <c r="H6626" s="10"/>
      <c r="I6626" s="79"/>
      <c r="J6626" s="43"/>
      <c r="K6626" s="10"/>
      <c r="L6626" s="102"/>
      <c r="M6626" s="40"/>
      <c r="N6626" s="43"/>
      <c r="O6626" s="40"/>
      <c r="P6626" s="43"/>
      <c r="Q6626" s="43"/>
      <c r="R6626" s="10"/>
      <c r="S6626" s="10"/>
      <c r="T6626" s="10"/>
    </row>
    <row r="6627" spans="7:20" ht="33" customHeight="1" x14ac:dyDescent="0.5">
      <c r="G6627" s="90"/>
      <c r="H6627" s="10"/>
      <c r="I6627" s="79"/>
      <c r="J6627" s="43"/>
      <c r="K6627" s="10"/>
      <c r="L6627" s="102"/>
      <c r="M6627" s="40"/>
      <c r="N6627" s="43"/>
      <c r="O6627" s="40"/>
      <c r="P6627" s="43"/>
      <c r="Q6627" s="43"/>
      <c r="R6627" s="10"/>
      <c r="S6627" s="10"/>
      <c r="T6627" s="10"/>
    </row>
    <row r="6628" spans="7:20" ht="33" customHeight="1" x14ac:dyDescent="0.5">
      <c r="G6628" s="90"/>
      <c r="H6628" s="10"/>
      <c r="I6628" s="79"/>
      <c r="J6628" s="43"/>
      <c r="K6628" s="10"/>
      <c r="L6628" s="102"/>
      <c r="M6628" s="40"/>
      <c r="N6628" s="43"/>
      <c r="O6628" s="40"/>
      <c r="P6628" s="43"/>
      <c r="Q6628" s="43"/>
      <c r="R6628" s="10"/>
      <c r="S6628" s="10"/>
      <c r="T6628" s="10"/>
    </row>
    <row r="6629" spans="7:20" ht="33" customHeight="1" x14ac:dyDescent="0.5">
      <c r="G6629" s="90"/>
      <c r="H6629" s="10"/>
      <c r="I6629" s="79"/>
      <c r="J6629" s="43"/>
      <c r="K6629" s="10"/>
      <c r="L6629" s="102"/>
      <c r="M6629" s="40"/>
      <c r="N6629" s="43"/>
      <c r="O6629" s="40"/>
      <c r="P6629" s="43"/>
      <c r="Q6629" s="43"/>
      <c r="R6629" s="10"/>
      <c r="S6629" s="10"/>
      <c r="T6629" s="10"/>
    </row>
    <row r="6630" spans="7:20" ht="33" customHeight="1" x14ac:dyDescent="0.5">
      <c r="G6630" s="90"/>
      <c r="H6630" s="10"/>
      <c r="I6630" s="79"/>
      <c r="J6630" s="43"/>
      <c r="K6630" s="10"/>
      <c r="L6630" s="102"/>
      <c r="M6630" s="40"/>
      <c r="N6630" s="43"/>
      <c r="O6630" s="40"/>
      <c r="P6630" s="43"/>
      <c r="Q6630" s="43"/>
      <c r="R6630" s="10"/>
      <c r="S6630" s="10"/>
      <c r="T6630" s="10"/>
    </row>
    <row r="6631" spans="7:20" ht="33" customHeight="1" x14ac:dyDescent="0.5">
      <c r="G6631" s="90"/>
      <c r="H6631" s="10"/>
      <c r="I6631" s="79"/>
      <c r="J6631" s="43"/>
      <c r="K6631" s="10"/>
      <c r="L6631" s="102"/>
      <c r="M6631" s="40"/>
      <c r="N6631" s="43"/>
      <c r="O6631" s="40"/>
      <c r="P6631" s="43"/>
      <c r="Q6631" s="43"/>
      <c r="R6631" s="10"/>
      <c r="S6631" s="10"/>
      <c r="T6631" s="10"/>
    </row>
    <row r="6632" spans="7:20" ht="33" customHeight="1" x14ac:dyDescent="0.5">
      <c r="G6632" s="90"/>
      <c r="H6632" s="10"/>
      <c r="I6632" s="79"/>
      <c r="J6632" s="43"/>
      <c r="K6632" s="10"/>
      <c r="L6632" s="102"/>
      <c r="M6632" s="40"/>
      <c r="N6632" s="43"/>
      <c r="O6632" s="40"/>
      <c r="P6632" s="43"/>
      <c r="Q6632" s="43"/>
      <c r="R6632" s="10"/>
      <c r="S6632" s="10"/>
      <c r="T6632" s="10"/>
    </row>
    <row r="6633" spans="7:20" ht="33" customHeight="1" x14ac:dyDescent="0.5">
      <c r="G6633" s="90"/>
      <c r="H6633" s="10"/>
      <c r="I6633" s="79"/>
      <c r="J6633" s="43"/>
      <c r="K6633" s="10"/>
      <c r="L6633" s="102"/>
      <c r="M6633" s="40"/>
      <c r="N6633" s="43"/>
      <c r="O6633" s="40"/>
      <c r="P6633" s="43"/>
      <c r="Q6633" s="43"/>
      <c r="R6633" s="10"/>
      <c r="S6633" s="10"/>
      <c r="T6633" s="10"/>
    </row>
    <row r="6634" spans="7:20" ht="33" customHeight="1" x14ac:dyDescent="0.5">
      <c r="G6634" s="90"/>
      <c r="H6634" s="10"/>
      <c r="I6634" s="79"/>
      <c r="J6634" s="43"/>
      <c r="K6634" s="10"/>
      <c r="L6634" s="102"/>
      <c r="M6634" s="40"/>
      <c r="N6634" s="43"/>
      <c r="O6634" s="40"/>
      <c r="P6634" s="43"/>
      <c r="Q6634" s="43"/>
      <c r="R6634" s="10"/>
      <c r="S6634" s="10"/>
      <c r="T6634" s="10"/>
    </row>
    <row r="6635" spans="7:20" ht="33" customHeight="1" x14ac:dyDescent="0.5">
      <c r="G6635" s="90"/>
      <c r="H6635" s="10"/>
      <c r="I6635" s="79"/>
      <c r="J6635" s="43"/>
      <c r="K6635" s="10"/>
      <c r="L6635" s="102"/>
      <c r="M6635" s="40"/>
      <c r="N6635" s="43"/>
      <c r="O6635" s="40"/>
      <c r="P6635" s="43"/>
      <c r="Q6635" s="43"/>
      <c r="R6635" s="10"/>
      <c r="S6635" s="10"/>
      <c r="T6635" s="10"/>
    </row>
    <row r="6636" spans="7:20" ht="33" customHeight="1" x14ac:dyDescent="0.5">
      <c r="G6636" s="90"/>
      <c r="H6636" s="10"/>
      <c r="I6636" s="79"/>
      <c r="J6636" s="43"/>
      <c r="K6636" s="10"/>
      <c r="L6636" s="102"/>
      <c r="M6636" s="40"/>
      <c r="N6636" s="43"/>
      <c r="O6636" s="40"/>
      <c r="P6636" s="43"/>
      <c r="Q6636" s="43"/>
      <c r="R6636" s="10"/>
      <c r="S6636" s="10"/>
      <c r="T6636" s="10"/>
    </row>
    <row r="6637" spans="7:20" ht="33" customHeight="1" x14ac:dyDescent="0.5">
      <c r="G6637" s="90"/>
      <c r="H6637" s="10"/>
      <c r="I6637" s="79"/>
      <c r="J6637" s="43"/>
      <c r="K6637" s="10"/>
      <c r="L6637" s="102"/>
      <c r="M6637" s="40"/>
      <c r="N6637" s="43"/>
      <c r="O6637" s="40"/>
      <c r="P6637" s="43"/>
      <c r="Q6637" s="43"/>
      <c r="R6637" s="10"/>
      <c r="S6637" s="10"/>
      <c r="T6637" s="10"/>
    </row>
    <row r="6638" spans="7:20" ht="33" customHeight="1" x14ac:dyDescent="0.5">
      <c r="G6638" s="90"/>
      <c r="H6638" s="10"/>
      <c r="I6638" s="79"/>
      <c r="J6638" s="43"/>
      <c r="K6638" s="10"/>
      <c r="L6638" s="102"/>
      <c r="M6638" s="40"/>
      <c r="N6638" s="43"/>
      <c r="O6638" s="40"/>
      <c r="P6638" s="43"/>
      <c r="Q6638" s="43"/>
      <c r="R6638" s="10"/>
      <c r="S6638" s="10"/>
      <c r="T6638" s="10"/>
    </row>
    <row r="6639" spans="7:20" ht="33" customHeight="1" x14ac:dyDescent="0.5">
      <c r="G6639" s="90"/>
      <c r="H6639" s="10"/>
      <c r="I6639" s="79"/>
      <c r="J6639" s="43"/>
      <c r="K6639" s="10"/>
      <c r="L6639" s="102"/>
      <c r="M6639" s="40"/>
      <c r="N6639" s="43"/>
      <c r="O6639" s="40"/>
      <c r="P6639" s="43"/>
      <c r="Q6639" s="43"/>
      <c r="R6639" s="10"/>
      <c r="S6639" s="10"/>
      <c r="T6639" s="10"/>
    </row>
    <row r="6640" spans="7:20" ht="33" customHeight="1" x14ac:dyDescent="0.5">
      <c r="G6640" s="90"/>
      <c r="H6640" s="10"/>
      <c r="I6640" s="79"/>
      <c r="J6640" s="43"/>
      <c r="K6640" s="10"/>
      <c r="L6640" s="102"/>
      <c r="M6640" s="40"/>
      <c r="N6640" s="43"/>
      <c r="O6640" s="40"/>
      <c r="P6640" s="43"/>
      <c r="Q6640" s="43"/>
      <c r="R6640" s="10"/>
      <c r="S6640" s="10"/>
      <c r="T6640" s="10"/>
    </row>
    <row r="6641" spans="7:20" ht="33" customHeight="1" x14ac:dyDescent="0.5">
      <c r="G6641" s="90"/>
      <c r="H6641" s="10"/>
      <c r="I6641" s="79"/>
      <c r="J6641" s="43"/>
      <c r="K6641" s="10"/>
      <c r="L6641" s="102"/>
      <c r="M6641" s="40"/>
      <c r="N6641" s="43"/>
      <c r="O6641" s="40"/>
      <c r="P6641" s="43"/>
      <c r="Q6641" s="43"/>
      <c r="R6641" s="10"/>
      <c r="S6641" s="10"/>
      <c r="T6641" s="10"/>
    </row>
    <row r="6642" spans="7:20" ht="33" customHeight="1" x14ac:dyDescent="0.5">
      <c r="G6642" s="90"/>
      <c r="H6642" s="10"/>
      <c r="I6642" s="79"/>
      <c r="J6642" s="43"/>
      <c r="K6642" s="10"/>
      <c r="L6642" s="102"/>
      <c r="M6642" s="40"/>
      <c r="N6642" s="43"/>
      <c r="O6642" s="40"/>
      <c r="P6642" s="43"/>
      <c r="Q6642" s="43"/>
      <c r="R6642" s="10"/>
      <c r="S6642" s="10"/>
      <c r="T6642" s="10"/>
    </row>
    <row r="6643" spans="7:20" ht="33" customHeight="1" x14ac:dyDescent="0.5">
      <c r="G6643" s="90"/>
      <c r="H6643" s="10"/>
      <c r="I6643" s="79"/>
      <c r="J6643" s="43"/>
      <c r="K6643" s="10"/>
      <c r="L6643" s="102"/>
      <c r="M6643" s="40"/>
      <c r="N6643" s="43"/>
      <c r="O6643" s="40"/>
      <c r="P6643" s="43"/>
      <c r="Q6643" s="43"/>
      <c r="R6643" s="10"/>
      <c r="S6643" s="10"/>
      <c r="T6643" s="10"/>
    </row>
    <row r="6644" spans="7:20" ht="33" customHeight="1" x14ac:dyDescent="0.5">
      <c r="G6644" s="90"/>
      <c r="H6644" s="10"/>
      <c r="I6644" s="79"/>
      <c r="J6644" s="43"/>
      <c r="K6644" s="10"/>
      <c r="L6644" s="102"/>
      <c r="M6644" s="40"/>
      <c r="N6644" s="43"/>
      <c r="O6644" s="40"/>
      <c r="P6644" s="43"/>
      <c r="Q6644" s="43"/>
      <c r="R6644" s="10"/>
      <c r="S6644" s="10"/>
      <c r="T6644" s="10"/>
    </row>
    <row r="6645" spans="7:20" ht="33" customHeight="1" x14ac:dyDescent="0.5">
      <c r="G6645" s="90"/>
      <c r="H6645" s="10"/>
      <c r="I6645" s="79"/>
      <c r="J6645" s="43"/>
      <c r="K6645" s="10"/>
      <c r="L6645" s="102"/>
      <c r="M6645" s="40"/>
      <c r="N6645" s="43"/>
      <c r="O6645" s="40"/>
      <c r="P6645" s="43"/>
      <c r="Q6645" s="43"/>
      <c r="R6645" s="10"/>
      <c r="S6645" s="10"/>
      <c r="T6645" s="10"/>
    </row>
    <row r="6646" spans="7:20" ht="33" customHeight="1" x14ac:dyDescent="0.5">
      <c r="G6646" s="90"/>
      <c r="H6646" s="10"/>
      <c r="I6646" s="79"/>
      <c r="J6646" s="43"/>
      <c r="K6646" s="10"/>
      <c r="L6646" s="102"/>
      <c r="M6646" s="40"/>
      <c r="N6646" s="43"/>
      <c r="O6646" s="40"/>
      <c r="P6646" s="43"/>
      <c r="Q6646" s="43"/>
      <c r="R6646" s="10"/>
      <c r="S6646" s="10"/>
      <c r="T6646" s="10"/>
    </row>
    <row r="6647" spans="7:20" ht="33" customHeight="1" x14ac:dyDescent="0.5">
      <c r="G6647" s="90"/>
      <c r="H6647" s="10"/>
      <c r="I6647" s="79"/>
      <c r="J6647" s="43"/>
      <c r="K6647" s="10"/>
      <c r="L6647" s="102"/>
      <c r="M6647" s="40"/>
      <c r="N6647" s="43"/>
      <c r="O6647" s="40"/>
      <c r="P6647" s="43"/>
      <c r="Q6647" s="43"/>
      <c r="R6647" s="10"/>
      <c r="S6647" s="10"/>
      <c r="T6647" s="10"/>
    </row>
    <row r="6648" spans="7:20" ht="33" customHeight="1" x14ac:dyDescent="0.5">
      <c r="G6648" s="90"/>
      <c r="H6648" s="10"/>
      <c r="I6648" s="79"/>
      <c r="J6648" s="43"/>
      <c r="K6648" s="10"/>
      <c r="L6648" s="102"/>
      <c r="M6648" s="40"/>
      <c r="N6648" s="43"/>
      <c r="O6648" s="40"/>
      <c r="P6648" s="43"/>
      <c r="Q6648" s="43"/>
      <c r="R6648" s="10"/>
      <c r="S6648" s="10"/>
      <c r="T6648" s="10"/>
    </row>
    <row r="6649" spans="7:20" ht="33" customHeight="1" x14ac:dyDescent="0.5">
      <c r="G6649" s="90"/>
      <c r="H6649" s="10"/>
      <c r="I6649" s="79"/>
      <c r="J6649" s="43"/>
      <c r="K6649" s="10"/>
      <c r="L6649" s="102"/>
      <c r="M6649" s="40"/>
      <c r="N6649" s="43"/>
      <c r="O6649" s="40"/>
      <c r="P6649" s="43"/>
      <c r="Q6649" s="43"/>
      <c r="R6649" s="10"/>
      <c r="S6649" s="10"/>
      <c r="T6649" s="10"/>
    </row>
    <row r="6650" spans="7:20" ht="33" customHeight="1" x14ac:dyDescent="0.5">
      <c r="G6650" s="90"/>
      <c r="H6650" s="10"/>
      <c r="I6650" s="79"/>
      <c r="J6650" s="43"/>
      <c r="K6650" s="10"/>
      <c r="L6650" s="102"/>
      <c r="M6650" s="40"/>
      <c r="N6650" s="43"/>
      <c r="O6650" s="40"/>
      <c r="P6650" s="43"/>
      <c r="Q6650" s="43"/>
      <c r="R6650" s="10"/>
      <c r="S6650" s="10"/>
      <c r="T6650" s="10"/>
    </row>
    <row r="6651" spans="7:20" ht="33" customHeight="1" x14ac:dyDescent="0.5">
      <c r="G6651" s="90"/>
      <c r="H6651" s="10"/>
      <c r="I6651" s="79"/>
      <c r="J6651" s="43"/>
      <c r="K6651" s="10"/>
      <c r="L6651" s="102"/>
      <c r="M6651" s="40"/>
      <c r="N6651" s="43"/>
      <c r="O6651" s="40"/>
      <c r="P6651" s="43"/>
      <c r="Q6651" s="43"/>
      <c r="R6651" s="10"/>
      <c r="S6651" s="10"/>
      <c r="T6651" s="10"/>
    </row>
    <row r="6652" spans="7:20" ht="33" customHeight="1" x14ac:dyDescent="0.5">
      <c r="G6652" s="90"/>
      <c r="H6652" s="10"/>
      <c r="I6652" s="79"/>
      <c r="J6652" s="43"/>
      <c r="K6652" s="10"/>
      <c r="L6652" s="102"/>
      <c r="M6652" s="40"/>
      <c r="N6652" s="43"/>
      <c r="O6652" s="40"/>
      <c r="P6652" s="43"/>
      <c r="Q6652" s="43"/>
      <c r="R6652" s="10"/>
      <c r="S6652" s="10"/>
      <c r="T6652" s="10"/>
    </row>
    <row r="6653" spans="7:20" ht="33" customHeight="1" x14ac:dyDescent="0.5">
      <c r="G6653" s="90"/>
      <c r="H6653" s="10"/>
      <c r="I6653" s="79"/>
      <c r="J6653" s="43"/>
      <c r="K6653" s="10"/>
      <c r="L6653" s="102"/>
      <c r="M6653" s="40"/>
      <c r="N6653" s="43"/>
      <c r="O6653" s="40"/>
      <c r="P6653" s="43"/>
      <c r="Q6653" s="43"/>
      <c r="R6653" s="10"/>
      <c r="S6653" s="10"/>
      <c r="T6653" s="10"/>
    </row>
    <row r="6654" spans="7:20" ht="33" customHeight="1" x14ac:dyDescent="0.5">
      <c r="G6654" s="90"/>
      <c r="H6654" s="10"/>
      <c r="I6654" s="79"/>
      <c r="J6654" s="43"/>
      <c r="K6654" s="10"/>
      <c r="L6654" s="102"/>
      <c r="M6654" s="40"/>
      <c r="N6654" s="43"/>
      <c r="O6654" s="40"/>
      <c r="P6654" s="43"/>
      <c r="Q6654" s="43"/>
      <c r="R6654" s="10"/>
      <c r="S6654" s="10"/>
      <c r="T6654" s="10"/>
    </row>
    <row r="6655" spans="7:20" ht="33" customHeight="1" x14ac:dyDescent="0.5">
      <c r="G6655" s="90"/>
      <c r="H6655" s="10"/>
      <c r="I6655" s="79"/>
      <c r="J6655" s="43"/>
      <c r="K6655" s="10"/>
      <c r="L6655" s="102"/>
      <c r="M6655" s="40"/>
      <c r="N6655" s="43"/>
      <c r="O6655" s="40"/>
      <c r="P6655" s="43"/>
      <c r="Q6655" s="43"/>
      <c r="R6655" s="10"/>
      <c r="S6655" s="10"/>
      <c r="T6655" s="10"/>
    </row>
    <row r="6656" spans="7:20" ht="33" customHeight="1" x14ac:dyDescent="0.5">
      <c r="G6656" s="90"/>
      <c r="H6656" s="10"/>
      <c r="I6656" s="79"/>
      <c r="J6656" s="43"/>
      <c r="K6656" s="10"/>
      <c r="L6656" s="102"/>
      <c r="M6656" s="40"/>
      <c r="N6656" s="43"/>
      <c r="O6656" s="40"/>
      <c r="P6656" s="43"/>
      <c r="Q6656" s="43"/>
      <c r="R6656" s="10"/>
      <c r="S6656" s="10"/>
      <c r="T6656" s="10"/>
    </row>
    <row r="6657" spans="7:20" ht="33" customHeight="1" x14ac:dyDescent="0.5">
      <c r="G6657" s="90"/>
      <c r="H6657" s="10"/>
      <c r="I6657" s="79"/>
      <c r="J6657" s="43"/>
      <c r="K6657" s="10"/>
      <c r="L6657" s="102"/>
      <c r="M6657" s="40"/>
      <c r="N6657" s="43"/>
      <c r="O6657" s="40"/>
      <c r="P6657" s="43"/>
      <c r="Q6657" s="43"/>
      <c r="R6657" s="10"/>
      <c r="S6657" s="10"/>
      <c r="T6657" s="10"/>
    </row>
    <row r="6658" spans="7:20" ht="33" customHeight="1" x14ac:dyDescent="0.5">
      <c r="G6658" s="90"/>
      <c r="H6658" s="10"/>
      <c r="I6658" s="79"/>
      <c r="J6658" s="43"/>
      <c r="K6658" s="10"/>
      <c r="L6658" s="102"/>
      <c r="M6658" s="40"/>
      <c r="N6658" s="43"/>
      <c r="O6658" s="40"/>
      <c r="P6658" s="43"/>
      <c r="Q6658" s="43"/>
      <c r="R6658" s="10"/>
      <c r="S6658" s="10"/>
      <c r="T6658" s="10"/>
    </row>
    <row r="6659" spans="7:20" ht="33" customHeight="1" x14ac:dyDescent="0.5">
      <c r="G6659" s="90"/>
      <c r="H6659" s="10"/>
      <c r="I6659" s="79"/>
      <c r="J6659" s="43"/>
      <c r="K6659" s="10"/>
      <c r="L6659" s="102"/>
      <c r="M6659" s="40"/>
      <c r="N6659" s="43"/>
      <c r="O6659" s="40"/>
      <c r="P6659" s="43"/>
      <c r="Q6659" s="43"/>
      <c r="R6659" s="10"/>
      <c r="S6659" s="10"/>
      <c r="T6659" s="10"/>
    </row>
    <row r="6660" spans="7:20" ht="33" customHeight="1" x14ac:dyDescent="0.5">
      <c r="G6660" s="90"/>
      <c r="H6660" s="10"/>
      <c r="I6660" s="79"/>
      <c r="J6660" s="43"/>
      <c r="K6660" s="10"/>
      <c r="L6660" s="102"/>
      <c r="M6660" s="40"/>
      <c r="N6660" s="43"/>
      <c r="O6660" s="40"/>
      <c r="P6660" s="43"/>
      <c r="Q6660" s="43"/>
      <c r="R6660" s="10"/>
      <c r="S6660" s="10"/>
      <c r="T6660" s="10"/>
    </row>
    <row r="6661" spans="7:20" ht="33" customHeight="1" x14ac:dyDescent="0.5">
      <c r="G6661" s="90"/>
      <c r="H6661" s="10"/>
      <c r="I6661" s="79"/>
      <c r="J6661" s="43"/>
      <c r="K6661" s="10"/>
      <c r="L6661" s="102"/>
      <c r="M6661" s="40"/>
      <c r="N6661" s="43"/>
      <c r="O6661" s="40"/>
      <c r="P6661" s="43"/>
      <c r="Q6661" s="43"/>
      <c r="R6661" s="10"/>
      <c r="S6661" s="10"/>
      <c r="T6661" s="10"/>
    </row>
    <row r="6662" spans="7:20" ht="33" customHeight="1" x14ac:dyDescent="0.5">
      <c r="G6662" s="90"/>
      <c r="H6662" s="10"/>
      <c r="I6662" s="79"/>
      <c r="J6662" s="43"/>
      <c r="K6662" s="10"/>
      <c r="L6662" s="102"/>
      <c r="M6662" s="40"/>
      <c r="N6662" s="43"/>
      <c r="O6662" s="40"/>
      <c r="P6662" s="43"/>
      <c r="Q6662" s="43"/>
      <c r="R6662" s="10"/>
      <c r="S6662" s="10"/>
      <c r="T6662" s="10"/>
    </row>
    <row r="6663" spans="7:20" ht="33" customHeight="1" x14ac:dyDescent="0.5">
      <c r="G6663" s="90"/>
      <c r="H6663" s="10"/>
      <c r="I6663" s="79"/>
      <c r="J6663" s="43"/>
      <c r="K6663" s="10"/>
      <c r="L6663" s="102"/>
      <c r="M6663" s="40"/>
      <c r="N6663" s="43"/>
      <c r="O6663" s="40"/>
      <c r="P6663" s="43"/>
      <c r="Q6663" s="43"/>
      <c r="R6663" s="10"/>
      <c r="S6663" s="10"/>
      <c r="T6663" s="10"/>
    </row>
    <row r="6664" spans="7:20" ht="33" customHeight="1" x14ac:dyDescent="0.5">
      <c r="G6664" s="90"/>
      <c r="H6664" s="10"/>
      <c r="I6664" s="79"/>
      <c r="J6664" s="43"/>
      <c r="K6664" s="10"/>
      <c r="L6664" s="102"/>
      <c r="M6664" s="40"/>
      <c r="N6664" s="43"/>
      <c r="O6664" s="40"/>
      <c r="P6664" s="43"/>
      <c r="Q6664" s="43"/>
      <c r="R6664" s="10"/>
      <c r="S6664" s="10"/>
      <c r="T6664" s="10"/>
    </row>
    <row r="6665" spans="7:20" ht="33" customHeight="1" x14ac:dyDescent="0.5">
      <c r="G6665" s="90"/>
      <c r="H6665" s="10"/>
      <c r="I6665" s="79"/>
      <c r="J6665" s="43"/>
      <c r="K6665" s="10"/>
      <c r="L6665" s="102"/>
      <c r="M6665" s="40"/>
      <c r="N6665" s="43"/>
      <c r="O6665" s="40"/>
      <c r="P6665" s="43"/>
      <c r="Q6665" s="43"/>
      <c r="R6665" s="10"/>
      <c r="S6665" s="10"/>
      <c r="T6665" s="10"/>
    </row>
    <row r="6666" spans="7:20" ht="33" customHeight="1" x14ac:dyDescent="0.5">
      <c r="G6666" s="90"/>
      <c r="H6666" s="10"/>
      <c r="I6666" s="79"/>
      <c r="J6666" s="43"/>
      <c r="K6666" s="10"/>
      <c r="L6666" s="102"/>
      <c r="M6666" s="40"/>
      <c r="N6666" s="43"/>
      <c r="O6666" s="40"/>
      <c r="P6666" s="43"/>
      <c r="Q6666" s="43"/>
      <c r="R6666" s="10"/>
      <c r="S6666" s="10"/>
      <c r="T6666" s="10"/>
    </row>
    <row r="6667" spans="7:20" ht="33" customHeight="1" x14ac:dyDescent="0.5">
      <c r="G6667" s="90"/>
      <c r="H6667" s="10"/>
      <c r="I6667" s="79"/>
      <c r="J6667" s="43"/>
      <c r="K6667" s="10"/>
      <c r="L6667" s="102"/>
      <c r="M6667" s="40"/>
      <c r="N6667" s="43"/>
      <c r="O6667" s="40"/>
      <c r="P6667" s="43"/>
      <c r="Q6667" s="43"/>
      <c r="R6667" s="10"/>
      <c r="S6667" s="10"/>
      <c r="T6667" s="10"/>
    </row>
    <row r="6668" spans="7:20" ht="33" customHeight="1" x14ac:dyDescent="0.5">
      <c r="G6668" s="90"/>
      <c r="H6668" s="10"/>
      <c r="I6668" s="79"/>
      <c r="J6668" s="43"/>
      <c r="K6668" s="10"/>
      <c r="L6668" s="102"/>
      <c r="M6668" s="40"/>
      <c r="N6668" s="43"/>
      <c r="O6668" s="40"/>
      <c r="P6668" s="43"/>
      <c r="Q6668" s="43"/>
      <c r="R6668" s="10"/>
      <c r="S6668" s="10"/>
      <c r="T6668" s="10"/>
    </row>
    <row r="6669" spans="7:20" ht="33" customHeight="1" x14ac:dyDescent="0.5">
      <c r="G6669" s="90"/>
      <c r="H6669" s="10"/>
      <c r="I6669" s="79"/>
      <c r="J6669" s="43"/>
      <c r="K6669" s="10"/>
      <c r="L6669" s="102"/>
      <c r="M6669" s="40"/>
      <c r="N6669" s="43"/>
      <c r="O6669" s="40"/>
      <c r="P6669" s="43"/>
      <c r="Q6669" s="43"/>
      <c r="R6669" s="10"/>
      <c r="S6669" s="10"/>
      <c r="T6669" s="10"/>
    </row>
    <row r="6670" spans="7:20" ht="33" customHeight="1" x14ac:dyDescent="0.5">
      <c r="G6670" s="90"/>
      <c r="H6670" s="10"/>
      <c r="I6670" s="79"/>
      <c r="J6670" s="43"/>
      <c r="K6670" s="10"/>
      <c r="L6670" s="102"/>
      <c r="M6670" s="40"/>
      <c r="N6670" s="43"/>
      <c r="O6670" s="40"/>
      <c r="P6670" s="43"/>
      <c r="Q6670" s="43"/>
      <c r="R6670" s="10"/>
      <c r="S6670" s="10"/>
      <c r="T6670" s="10"/>
    </row>
    <row r="6671" spans="7:20" ht="33" customHeight="1" x14ac:dyDescent="0.5">
      <c r="G6671" s="90"/>
      <c r="H6671" s="10"/>
      <c r="I6671" s="79"/>
      <c r="J6671" s="43"/>
      <c r="K6671" s="10"/>
      <c r="L6671" s="102"/>
      <c r="M6671" s="40"/>
      <c r="N6671" s="43"/>
      <c r="O6671" s="40"/>
      <c r="P6671" s="43"/>
      <c r="Q6671" s="43"/>
      <c r="R6671" s="10"/>
      <c r="S6671" s="10"/>
      <c r="T6671" s="10"/>
    </row>
    <row r="6672" spans="7:20" ht="33" customHeight="1" x14ac:dyDescent="0.5">
      <c r="G6672" s="90"/>
      <c r="H6672" s="10"/>
      <c r="I6672" s="79"/>
      <c r="J6672" s="43"/>
      <c r="K6672" s="10"/>
      <c r="L6672" s="102"/>
      <c r="M6672" s="40"/>
      <c r="N6672" s="43"/>
      <c r="O6672" s="40"/>
      <c r="P6672" s="43"/>
      <c r="Q6672" s="43"/>
      <c r="R6672" s="10"/>
      <c r="S6672" s="10"/>
      <c r="T6672" s="10"/>
    </row>
    <row r="6673" spans="7:20" ht="33" customHeight="1" x14ac:dyDescent="0.5">
      <c r="G6673" s="90"/>
      <c r="H6673" s="10"/>
      <c r="I6673" s="79"/>
      <c r="J6673" s="43"/>
      <c r="K6673" s="10"/>
      <c r="L6673" s="102"/>
      <c r="M6673" s="40"/>
      <c r="N6673" s="43"/>
      <c r="O6673" s="40"/>
      <c r="P6673" s="43"/>
      <c r="Q6673" s="43"/>
      <c r="R6673" s="10"/>
      <c r="S6673" s="10"/>
      <c r="T6673" s="10"/>
    </row>
    <row r="6674" spans="7:20" ht="33" customHeight="1" x14ac:dyDescent="0.5">
      <c r="G6674" s="90"/>
      <c r="H6674" s="10"/>
      <c r="I6674" s="79"/>
      <c r="J6674" s="43"/>
      <c r="K6674" s="10"/>
      <c r="L6674" s="102"/>
      <c r="M6674" s="40"/>
      <c r="N6674" s="43"/>
      <c r="O6674" s="40"/>
      <c r="P6674" s="43"/>
      <c r="Q6674" s="43"/>
      <c r="R6674" s="10"/>
      <c r="S6674" s="10"/>
      <c r="T6674" s="10"/>
    </row>
    <row r="6675" spans="7:20" ht="33" customHeight="1" x14ac:dyDescent="0.5">
      <c r="G6675" s="90"/>
      <c r="H6675" s="10"/>
      <c r="I6675" s="79"/>
      <c r="J6675" s="43"/>
      <c r="K6675" s="10"/>
      <c r="L6675" s="102"/>
      <c r="M6675" s="40"/>
      <c r="N6675" s="43"/>
      <c r="O6675" s="40"/>
      <c r="P6675" s="43"/>
      <c r="Q6675" s="43"/>
      <c r="R6675" s="10"/>
      <c r="S6675" s="10"/>
      <c r="T6675" s="10"/>
    </row>
    <row r="6676" spans="7:20" ht="33" customHeight="1" x14ac:dyDescent="0.5">
      <c r="G6676" s="90"/>
      <c r="H6676" s="10"/>
      <c r="I6676" s="79"/>
      <c r="J6676" s="43"/>
      <c r="K6676" s="10"/>
      <c r="L6676" s="102"/>
      <c r="M6676" s="40"/>
      <c r="N6676" s="43"/>
      <c r="O6676" s="40"/>
      <c r="P6676" s="43"/>
      <c r="Q6676" s="43"/>
      <c r="R6676" s="10"/>
      <c r="S6676" s="10"/>
      <c r="T6676" s="10"/>
    </row>
    <row r="6677" spans="7:20" ht="33" customHeight="1" x14ac:dyDescent="0.5">
      <c r="G6677" s="90"/>
      <c r="H6677" s="10"/>
      <c r="I6677" s="79"/>
      <c r="J6677" s="43"/>
      <c r="K6677" s="10"/>
      <c r="L6677" s="102"/>
      <c r="M6677" s="40"/>
      <c r="N6677" s="43"/>
      <c r="O6677" s="40"/>
      <c r="P6677" s="43"/>
      <c r="Q6677" s="43"/>
      <c r="R6677" s="10"/>
      <c r="S6677" s="10"/>
      <c r="T6677" s="10"/>
    </row>
    <row r="6678" spans="7:20" ht="33" customHeight="1" x14ac:dyDescent="0.5">
      <c r="G6678" s="90"/>
      <c r="H6678" s="10"/>
      <c r="I6678" s="79"/>
      <c r="J6678" s="43"/>
      <c r="K6678" s="10"/>
      <c r="L6678" s="102"/>
      <c r="M6678" s="40"/>
      <c r="N6678" s="43"/>
      <c r="O6678" s="40"/>
      <c r="P6678" s="43"/>
      <c r="Q6678" s="43"/>
      <c r="R6678" s="10"/>
      <c r="S6678" s="10"/>
      <c r="T6678" s="10"/>
    </row>
    <row r="6679" spans="7:20" ht="33" customHeight="1" x14ac:dyDescent="0.5">
      <c r="G6679" s="90"/>
      <c r="H6679" s="10"/>
      <c r="I6679" s="79"/>
      <c r="J6679" s="43"/>
      <c r="K6679" s="10"/>
      <c r="L6679" s="102"/>
      <c r="M6679" s="40"/>
      <c r="N6679" s="43"/>
      <c r="O6679" s="40"/>
      <c r="P6679" s="43"/>
      <c r="Q6679" s="43"/>
      <c r="R6679" s="10"/>
      <c r="S6679" s="10"/>
      <c r="T6679" s="10"/>
    </row>
    <row r="6680" spans="7:20" ht="33" customHeight="1" x14ac:dyDescent="0.5">
      <c r="G6680" s="90"/>
      <c r="H6680" s="10"/>
      <c r="I6680" s="79"/>
      <c r="J6680" s="43"/>
      <c r="K6680" s="10"/>
      <c r="L6680" s="102"/>
      <c r="M6680" s="40"/>
      <c r="N6680" s="43"/>
      <c r="O6680" s="40"/>
      <c r="P6680" s="43"/>
      <c r="Q6680" s="43"/>
      <c r="R6680" s="10"/>
      <c r="S6680" s="10"/>
      <c r="T6680" s="10"/>
    </row>
    <row r="6681" spans="7:20" ht="33" customHeight="1" x14ac:dyDescent="0.5">
      <c r="G6681" s="90"/>
      <c r="H6681" s="10"/>
      <c r="I6681" s="79"/>
      <c r="J6681" s="43"/>
      <c r="K6681" s="10"/>
      <c r="L6681" s="102"/>
      <c r="M6681" s="40"/>
      <c r="N6681" s="43"/>
      <c r="O6681" s="40"/>
      <c r="P6681" s="43"/>
      <c r="Q6681" s="43"/>
      <c r="R6681" s="10"/>
      <c r="S6681" s="10"/>
      <c r="T6681" s="10"/>
    </row>
    <row r="6682" spans="7:20" ht="33" customHeight="1" x14ac:dyDescent="0.5">
      <c r="G6682" s="90"/>
      <c r="H6682" s="10"/>
      <c r="I6682" s="79"/>
      <c r="J6682" s="43"/>
      <c r="K6682" s="10"/>
      <c r="L6682" s="102"/>
      <c r="M6682" s="40"/>
      <c r="N6682" s="43"/>
      <c r="O6682" s="40"/>
      <c r="P6682" s="43"/>
      <c r="Q6682" s="43"/>
      <c r="R6682" s="10"/>
      <c r="S6682" s="10"/>
      <c r="T6682" s="10"/>
    </row>
    <row r="6683" spans="7:20" ht="33" customHeight="1" x14ac:dyDescent="0.5">
      <c r="G6683" s="90"/>
      <c r="H6683" s="10"/>
      <c r="I6683" s="79"/>
      <c r="J6683" s="43"/>
      <c r="K6683" s="10"/>
      <c r="L6683" s="102"/>
      <c r="M6683" s="40"/>
      <c r="N6683" s="43"/>
      <c r="O6683" s="40"/>
      <c r="P6683" s="43"/>
      <c r="Q6683" s="43"/>
      <c r="R6683" s="10"/>
      <c r="S6683" s="10"/>
      <c r="T6683" s="10"/>
    </row>
    <row r="6684" spans="7:20" ht="33" customHeight="1" x14ac:dyDescent="0.5">
      <c r="G6684" s="90"/>
      <c r="H6684" s="10"/>
      <c r="I6684" s="79"/>
      <c r="J6684" s="43"/>
      <c r="K6684" s="10"/>
      <c r="L6684" s="102"/>
      <c r="M6684" s="40"/>
      <c r="N6684" s="43"/>
      <c r="O6684" s="40"/>
      <c r="P6684" s="43"/>
      <c r="Q6684" s="43"/>
      <c r="R6684" s="10"/>
      <c r="S6684" s="10"/>
      <c r="T6684" s="10"/>
    </row>
    <row r="6685" spans="7:20" ht="33" customHeight="1" x14ac:dyDescent="0.5">
      <c r="G6685" s="90"/>
      <c r="H6685" s="10"/>
      <c r="I6685" s="79"/>
      <c r="J6685" s="43"/>
      <c r="K6685" s="10"/>
      <c r="L6685" s="102"/>
      <c r="M6685" s="40"/>
      <c r="N6685" s="43"/>
      <c r="O6685" s="40"/>
      <c r="P6685" s="43"/>
      <c r="Q6685" s="43"/>
      <c r="R6685" s="10"/>
      <c r="S6685" s="10"/>
      <c r="T6685" s="10"/>
    </row>
    <row r="6686" spans="7:20" ht="33" customHeight="1" x14ac:dyDescent="0.5">
      <c r="G6686" s="90"/>
      <c r="H6686" s="10"/>
      <c r="I6686" s="79"/>
      <c r="J6686" s="43"/>
      <c r="K6686" s="10"/>
      <c r="L6686" s="102"/>
      <c r="M6686" s="40"/>
      <c r="N6686" s="43"/>
      <c r="O6686" s="40"/>
      <c r="P6686" s="43"/>
      <c r="Q6686" s="43"/>
      <c r="R6686" s="10"/>
      <c r="S6686" s="10"/>
      <c r="T6686" s="10"/>
    </row>
    <row r="6687" spans="7:20" ht="33" customHeight="1" x14ac:dyDescent="0.5">
      <c r="G6687" s="90"/>
      <c r="H6687" s="10"/>
      <c r="I6687" s="79"/>
      <c r="J6687" s="43"/>
      <c r="K6687" s="10"/>
      <c r="L6687" s="102"/>
      <c r="M6687" s="40"/>
      <c r="N6687" s="43"/>
      <c r="O6687" s="40"/>
      <c r="P6687" s="43"/>
      <c r="Q6687" s="43"/>
      <c r="R6687" s="10"/>
      <c r="S6687" s="10"/>
      <c r="T6687" s="10"/>
    </row>
    <row r="6688" spans="7:20" ht="33" customHeight="1" x14ac:dyDescent="0.5">
      <c r="G6688" s="90"/>
      <c r="H6688" s="10"/>
      <c r="I6688" s="79"/>
      <c r="J6688" s="43"/>
      <c r="K6688" s="10"/>
      <c r="L6688" s="102"/>
      <c r="M6688" s="40"/>
      <c r="N6688" s="43"/>
      <c r="O6688" s="40"/>
      <c r="P6688" s="43"/>
      <c r="Q6688" s="43"/>
      <c r="R6688" s="10"/>
      <c r="S6688" s="10"/>
      <c r="T6688" s="10"/>
    </row>
    <row r="6689" spans="7:20" ht="33" customHeight="1" x14ac:dyDescent="0.5">
      <c r="G6689" s="90"/>
      <c r="H6689" s="10"/>
      <c r="I6689" s="79"/>
      <c r="J6689" s="43"/>
      <c r="K6689" s="10"/>
      <c r="L6689" s="102"/>
      <c r="M6689" s="40"/>
      <c r="N6689" s="43"/>
      <c r="O6689" s="40"/>
      <c r="P6689" s="43"/>
      <c r="Q6689" s="43"/>
      <c r="R6689" s="10"/>
      <c r="S6689" s="10"/>
      <c r="T6689" s="10"/>
    </row>
    <row r="6690" spans="7:20" ht="33" customHeight="1" x14ac:dyDescent="0.5">
      <c r="G6690" s="90"/>
      <c r="H6690" s="10"/>
      <c r="I6690" s="79"/>
      <c r="J6690" s="43"/>
      <c r="K6690" s="10"/>
      <c r="L6690" s="102"/>
      <c r="M6690" s="40"/>
      <c r="N6690" s="43"/>
      <c r="O6690" s="40"/>
      <c r="P6690" s="43"/>
      <c r="Q6690" s="43"/>
      <c r="R6690" s="10"/>
      <c r="S6690" s="10"/>
      <c r="T6690" s="10"/>
    </row>
    <row r="6691" spans="7:20" ht="33" customHeight="1" x14ac:dyDescent="0.5">
      <c r="G6691" s="90"/>
      <c r="H6691" s="10"/>
      <c r="I6691" s="79"/>
      <c r="J6691" s="43"/>
      <c r="K6691" s="10"/>
      <c r="L6691" s="102"/>
      <c r="M6691" s="40"/>
      <c r="N6691" s="43"/>
      <c r="O6691" s="40"/>
      <c r="P6691" s="43"/>
      <c r="Q6691" s="43"/>
      <c r="R6691" s="10"/>
      <c r="S6691" s="10"/>
      <c r="T6691" s="10"/>
    </row>
    <row r="6692" spans="7:20" ht="33" customHeight="1" x14ac:dyDescent="0.5">
      <c r="G6692" s="90"/>
      <c r="H6692" s="43"/>
      <c r="I6692" s="79"/>
      <c r="J6692" s="43"/>
      <c r="K6692" s="10"/>
      <c r="L6692" s="102"/>
      <c r="M6692" s="40"/>
      <c r="N6692" s="43"/>
      <c r="O6692" s="40"/>
      <c r="P6692" s="43"/>
      <c r="Q6692" s="43"/>
      <c r="R6692" s="10"/>
      <c r="S6692" s="10"/>
      <c r="T6692" s="10"/>
    </row>
    <row r="6693" spans="7:20" ht="33" customHeight="1" x14ac:dyDescent="0.5">
      <c r="G6693" s="90"/>
      <c r="H6693" s="43"/>
      <c r="I6693" s="79"/>
      <c r="J6693" s="43"/>
      <c r="K6693" s="10"/>
      <c r="L6693" s="102"/>
      <c r="M6693" s="40"/>
      <c r="N6693" s="43"/>
      <c r="O6693" s="40"/>
      <c r="P6693" s="43"/>
      <c r="Q6693" s="43"/>
      <c r="R6693" s="10"/>
      <c r="S6693" s="10"/>
      <c r="T6693" s="10"/>
    </row>
    <row r="6694" spans="7:20" ht="33" customHeight="1" x14ac:dyDescent="0.5">
      <c r="G6694" s="90"/>
      <c r="H6694" s="43"/>
      <c r="I6694" s="79"/>
      <c r="J6694" s="43"/>
      <c r="K6694" s="10"/>
      <c r="L6694" s="102"/>
      <c r="M6694" s="40"/>
      <c r="N6694" s="43"/>
      <c r="O6694" s="40"/>
      <c r="P6694" s="43"/>
      <c r="Q6694" s="43"/>
      <c r="R6694" s="10"/>
      <c r="S6694" s="10"/>
      <c r="T6694" s="10"/>
    </row>
    <row r="6695" spans="7:20" ht="33" customHeight="1" x14ac:dyDescent="0.5">
      <c r="G6695" s="90"/>
      <c r="H6695" s="43"/>
      <c r="I6695" s="79"/>
      <c r="J6695" s="43"/>
      <c r="K6695" s="10"/>
      <c r="L6695" s="102"/>
      <c r="M6695" s="40"/>
      <c r="N6695" s="43"/>
      <c r="O6695" s="40"/>
      <c r="P6695" s="43"/>
      <c r="Q6695" s="43"/>
      <c r="R6695" s="10"/>
      <c r="S6695" s="10"/>
      <c r="T6695" s="10"/>
    </row>
    <row r="6696" spans="7:20" ht="33" customHeight="1" x14ac:dyDescent="0.5">
      <c r="G6696" s="90"/>
      <c r="H6696" s="43"/>
      <c r="I6696" s="79"/>
      <c r="J6696" s="43"/>
      <c r="K6696" s="10"/>
      <c r="L6696" s="102"/>
      <c r="M6696" s="40"/>
      <c r="N6696" s="43"/>
      <c r="O6696" s="40"/>
      <c r="P6696" s="43"/>
      <c r="Q6696" s="43"/>
      <c r="R6696" s="10"/>
      <c r="S6696" s="10"/>
      <c r="T6696" s="10"/>
    </row>
    <row r="6697" spans="7:20" ht="33" customHeight="1" x14ac:dyDescent="0.5">
      <c r="G6697" s="90"/>
      <c r="H6697" s="43"/>
      <c r="I6697" s="79"/>
      <c r="J6697" s="43"/>
      <c r="K6697" s="10"/>
      <c r="L6697" s="102"/>
      <c r="M6697" s="40"/>
      <c r="N6697" s="43"/>
      <c r="O6697" s="40"/>
      <c r="P6697" s="43"/>
      <c r="Q6697" s="43"/>
      <c r="R6697" s="10"/>
      <c r="S6697" s="10"/>
      <c r="T6697" s="10"/>
    </row>
    <row r="6698" spans="7:20" ht="33" customHeight="1" x14ac:dyDescent="0.5">
      <c r="G6698" s="90"/>
      <c r="H6698" s="43"/>
      <c r="I6698" s="79"/>
      <c r="J6698" s="43"/>
      <c r="K6698" s="10"/>
      <c r="L6698" s="102"/>
      <c r="M6698" s="40"/>
      <c r="N6698" s="43"/>
      <c r="O6698" s="40"/>
      <c r="P6698" s="43"/>
      <c r="Q6698" s="43"/>
      <c r="R6698" s="10"/>
      <c r="S6698" s="10"/>
      <c r="T6698" s="10"/>
    </row>
    <row r="6699" spans="7:20" ht="33" customHeight="1" x14ac:dyDescent="0.5">
      <c r="G6699" s="90"/>
      <c r="H6699" s="43"/>
      <c r="I6699" s="79"/>
      <c r="J6699" s="43"/>
      <c r="K6699" s="10"/>
      <c r="L6699" s="102"/>
      <c r="M6699" s="40"/>
      <c r="N6699" s="43"/>
      <c r="O6699" s="40"/>
      <c r="P6699" s="43"/>
      <c r="Q6699" s="43"/>
      <c r="R6699" s="10"/>
      <c r="S6699" s="10"/>
      <c r="T6699" s="10"/>
    </row>
    <row r="6700" spans="7:20" ht="33" customHeight="1" x14ac:dyDescent="0.5">
      <c r="G6700" s="90"/>
      <c r="H6700" s="43"/>
      <c r="I6700" s="79"/>
      <c r="J6700" s="43"/>
      <c r="K6700" s="10"/>
      <c r="L6700" s="102"/>
      <c r="M6700" s="40"/>
      <c r="N6700" s="43"/>
      <c r="O6700" s="40"/>
      <c r="P6700" s="43"/>
      <c r="Q6700" s="43"/>
      <c r="R6700" s="10"/>
      <c r="S6700" s="10"/>
      <c r="T6700" s="10"/>
    </row>
    <row r="6701" spans="7:20" ht="33" customHeight="1" x14ac:dyDescent="0.5">
      <c r="G6701" s="90"/>
      <c r="H6701" s="43"/>
      <c r="I6701" s="79"/>
      <c r="J6701" s="43"/>
      <c r="K6701" s="10"/>
      <c r="L6701" s="102"/>
      <c r="M6701" s="40"/>
      <c r="N6701" s="43"/>
      <c r="O6701" s="40"/>
      <c r="P6701" s="43"/>
      <c r="Q6701" s="43"/>
      <c r="R6701" s="10"/>
      <c r="S6701" s="10"/>
      <c r="T6701" s="10"/>
    </row>
    <row r="6702" spans="7:20" ht="33" customHeight="1" x14ac:dyDescent="0.5">
      <c r="G6702" s="90"/>
      <c r="H6702" s="43"/>
      <c r="I6702" s="79"/>
      <c r="J6702" s="43"/>
      <c r="K6702" s="10"/>
      <c r="L6702" s="102"/>
      <c r="M6702" s="40"/>
      <c r="N6702" s="43"/>
      <c r="O6702" s="40"/>
      <c r="P6702" s="43"/>
      <c r="Q6702" s="43"/>
      <c r="R6702" s="10"/>
      <c r="S6702" s="10"/>
      <c r="T6702" s="10"/>
    </row>
    <row r="6703" spans="7:20" ht="33" customHeight="1" x14ac:dyDescent="0.5">
      <c r="G6703" s="90"/>
      <c r="H6703" s="43"/>
      <c r="I6703" s="79"/>
      <c r="J6703" s="43"/>
      <c r="K6703" s="10"/>
      <c r="L6703" s="102"/>
      <c r="M6703" s="40"/>
      <c r="N6703" s="43"/>
      <c r="O6703" s="40"/>
      <c r="P6703" s="43"/>
      <c r="Q6703" s="43"/>
      <c r="R6703" s="10"/>
      <c r="S6703" s="10"/>
      <c r="T6703" s="10"/>
    </row>
    <row r="6704" spans="7:20" ht="33" customHeight="1" x14ac:dyDescent="0.5">
      <c r="G6704" s="90"/>
      <c r="H6704" s="43"/>
      <c r="I6704" s="79"/>
      <c r="J6704" s="43"/>
      <c r="K6704" s="10"/>
      <c r="L6704" s="102"/>
      <c r="M6704" s="40"/>
      <c r="N6704" s="43"/>
      <c r="O6704" s="40"/>
      <c r="P6704" s="43"/>
      <c r="Q6704" s="43"/>
      <c r="R6704" s="10"/>
      <c r="S6704" s="10"/>
      <c r="T6704" s="10"/>
    </row>
    <row r="6705" spans="7:20" ht="33" customHeight="1" x14ac:dyDescent="0.5">
      <c r="G6705" s="90"/>
      <c r="H6705" s="43"/>
      <c r="I6705" s="79"/>
      <c r="J6705" s="43"/>
      <c r="K6705" s="10"/>
      <c r="L6705" s="102"/>
      <c r="M6705" s="40"/>
      <c r="N6705" s="43"/>
      <c r="O6705" s="40"/>
      <c r="P6705" s="43"/>
      <c r="Q6705" s="43"/>
      <c r="R6705" s="10"/>
      <c r="S6705" s="10"/>
      <c r="T6705" s="10"/>
    </row>
    <row r="6706" spans="7:20" ht="33" customHeight="1" x14ac:dyDescent="0.5">
      <c r="G6706" s="90"/>
      <c r="H6706" s="43"/>
      <c r="I6706" s="79"/>
      <c r="J6706" s="43"/>
      <c r="K6706" s="10"/>
      <c r="L6706" s="102"/>
      <c r="M6706" s="40"/>
      <c r="N6706" s="43"/>
      <c r="O6706" s="40"/>
      <c r="P6706" s="43"/>
      <c r="Q6706" s="43"/>
      <c r="R6706" s="10"/>
      <c r="S6706" s="10"/>
      <c r="T6706" s="10"/>
    </row>
    <row r="6707" spans="7:20" ht="33" customHeight="1" x14ac:dyDescent="0.5">
      <c r="G6707" s="90"/>
      <c r="H6707" s="43"/>
      <c r="I6707" s="79"/>
      <c r="J6707" s="43"/>
      <c r="K6707" s="10"/>
      <c r="L6707" s="102"/>
      <c r="M6707" s="40"/>
      <c r="N6707" s="43"/>
      <c r="O6707" s="40"/>
      <c r="P6707" s="43"/>
      <c r="Q6707" s="43"/>
      <c r="R6707" s="10"/>
      <c r="S6707" s="10"/>
      <c r="T6707" s="10"/>
    </row>
    <row r="6708" spans="7:20" ht="33" customHeight="1" x14ac:dyDescent="0.5">
      <c r="G6708" s="90"/>
      <c r="H6708" s="43"/>
      <c r="I6708" s="79"/>
      <c r="J6708" s="43"/>
      <c r="K6708" s="10"/>
      <c r="L6708" s="102"/>
      <c r="M6708" s="40"/>
      <c r="N6708" s="43"/>
      <c r="O6708" s="40"/>
      <c r="P6708" s="43"/>
      <c r="Q6708" s="43"/>
      <c r="R6708" s="10"/>
      <c r="S6708" s="10"/>
      <c r="T6708" s="10"/>
    </row>
    <row r="6709" spans="7:20" ht="33" customHeight="1" x14ac:dyDescent="0.5">
      <c r="G6709" s="90"/>
      <c r="H6709" s="43"/>
      <c r="I6709" s="79"/>
      <c r="J6709" s="43"/>
      <c r="K6709" s="10"/>
      <c r="L6709" s="102"/>
      <c r="M6709" s="40"/>
      <c r="N6709" s="43"/>
      <c r="O6709" s="40"/>
      <c r="P6709" s="43"/>
      <c r="Q6709" s="43"/>
      <c r="R6709" s="10"/>
      <c r="S6709" s="10"/>
      <c r="T6709" s="10"/>
    </row>
    <row r="6710" spans="7:20" ht="33" customHeight="1" x14ac:dyDescent="0.5">
      <c r="G6710" s="90"/>
      <c r="H6710" s="43"/>
      <c r="I6710" s="79"/>
      <c r="J6710" s="43"/>
      <c r="K6710" s="10"/>
      <c r="L6710" s="102"/>
      <c r="M6710" s="40"/>
      <c r="N6710" s="43"/>
      <c r="O6710" s="40"/>
      <c r="P6710" s="43"/>
      <c r="Q6710" s="43"/>
      <c r="R6710" s="10"/>
      <c r="S6710" s="10"/>
      <c r="T6710" s="10"/>
    </row>
    <row r="6711" spans="7:20" ht="33" customHeight="1" x14ac:dyDescent="0.5">
      <c r="G6711" s="90"/>
      <c r="H6711" s="43"/>
      <c r="I6711" s="79"/>
      <c r="J6711" s="43"/>
      <c r="K6711" s="10"/>
      <c r="L6711" s="102"/>
      <c r="M6711" s="40"/>
      <c r="N6711" s="43"/>
      <c r="O6711" s="40"/>
      <c r="P6711" s="43"/>
      <c r="Q6711" s="43"/>
      <c r="R6711" s="10"/>
      <c r="S6711" s="10"/>
      <c r="T6711" s="10"/>
    </row>
    <row r="6712" spans="7:20" ht="33" customHeight="1" x14ac:dyDescent="0.5">
      <c r="G6712" s="90"/>
      <c r="H6712" s="43"/>
      <c r="I6712" s="79"/>
      <c r="J6712" s="43"/>
      <c r="K6712" s="10"/>
      <c r="L6712" s="102"/>
      <c r="M6712" s="40"/>
      <c r="N6712" s="43"/>
      <c r="O6712" s="40"/>
      <c r="P6712" s="43"/>
      <c r="Q6712" s="43"/>
      <c r="R6712" s="10"/>
      <c r="S6712" s="10"/>
      <c r="T6712" s="10"/>
    </row>
    <row r="6713" spans="7:20" ht="33" customHeight="1" x14ac:dyDescent="0.5">
      <c r="G6713" s="90"/>
      <c r="H6713" s="43"/>
      <c r="I6713" s="79"/>
      <c r="J6713" s="43"/>
      <c r="K6713" s="10"/>
      <c r="L6713" s="102"/>
      <c r="M6713" s="40"/>
      <c r="N6713" s="43"/>
      <c r="O6713" s="40"/>
      <c r="P6713" s="43"/>
      <c r="Q6713" s="43"/>
      <c r="R6713" s="10"/>
      <c r="S6713" s="10"/>
      <c r="T6713" s="10"/>
    </row>
    <row r="6714" spans="7:20" ht="33" customHeight="1" x14ac:dyDescent="0.5">
      <c r="G6714" s="90"/>
      <c r="H6714" s="43"/>
      <c r="I6714" s="79"/>
      <c r="J6714" s="43"/>
      <c r="K6714" s="10"/>
      <c r="L6714" s="102"/>
      <c r="M6714" s="40"/>
      <c r="N6714" s="43"/>
      <c r="O6714" s="40"/>
      <c r="P6714" s="43"/>
      <c r="Q6714" s="43"/>
      <c r="R6714" s="10"/>
      <c r="S6714" s="10"/>
      <c r="T6714" s="10"/>
    </row>
    <row r="6715" spans="7:20" ht="33" customHeight="1" x14ac:dyDescent="0.5">
      <c r="G6715" s="90"/>
      <c r="H6715" s="43"/>
      <c r="I6715" s="79"/>
      <c r="J6715" s="43"/>
      <c r="K6715" s="10"/>
      <c r="L6715" s="102"/>
      <c r="M6715" s="40"/>
      <c r="N6715" s="43"/>
      <c r="O6715" s="40"/>
      <c r="P6715" s="43"/>
      <c r="Q6715" s="43"/>
      <c r="R6715" s="10"/>
      <c r="S6715" s="10"/>
      <c r="T6715" s="10"/>
    </row>
    <row r="6716" spans="7:20" ht="33" customHeight="1" x14ac:dyDescent="0.5">
      <c r="G6716" s="90"/>
      <c r="H6716" s="43"/>
      <c r="I6716" s="79"/>
      <c r="J6716" s="43"/>
      <c r="K6716" s="10"/>
      <c r="L6716" s="102"/>
      <c r="M6716" s="40"/>
      <c r="N6716" s="43"/>
      <c r="O6716" s="40"/>
      <c r="P6716" s="43"/>
      <c r="Q6716" s="43"/>
      <c r="R6716" s="10"/>
      <c r="S6716" s="10"/>
      <c r="T6716" s="10"/>
    </row>
    <row r="6717" spans="7:20" ht="33" customHeight="1" x14ac:dyDescent="0.5">
      <c r="G6717" s="90"/>
      <c r="H6717" s="43"/>
      <c r="I6717" s="79"/>
      <c r="J6717" s="43"/>
      <c r="K6717" s="10"/>
      <c r="L6717" s="102"/>
      <c r="M6717" s="40"/>
      <c r="N6717" s="43"/>
      <c r="O6717" s="40"/>
      <c r="P6717" s="43"/>
      <c r="Q6717" s="43"/>
      <c r="R6717" s="10"/>
      <c r="S6717" s="10"/>
      <c r="T6717" s="10"/>
    </row>
    <row r="6718" spans="7:20" ht="33" customHeight="1" x14ac:dyDescent="0.5">
      <c r="G6718" s="90"/>
      <c r="H6718" s="43"/>
      <c r="I6718" s="79"/>
      <c r="J6718" s="43"/>
      <c r="K6718" s="10"/>
      <c r="L6718" s="102"/>
      <c r="M6718" s="40"/>
      <c r="N6718" s="43"/>
      <c r="O6718" s="40"/>
      <c r="P6718" s="43"/>
      <c r="Q6718" s="43"/>
      <c r="R6718" s="10"/>
      <c r="S6718" s="10"/>
      <c r="T6718" s="10"/>
    </row>
    <row r="6719" spans="7:20" ht="33" customHeight="1" x14ac:dyDescent="0.5">
      <c r="G6719" s="90"/>
      <c r="H6719" s="43"/>
      <c r="I6719" s="79"/>
      <c r="J6719" s="43"/>
      <c r="K6719" s="10"/>
      <c r="L6719" s="102"/>
      <c r="M6719" s="40"/>
      <c r="N6719" s="43"/>
      <c r="O6719" s="40"/>
      <c r="P6719" s="43"/>
      <c r="Q6719" s="43"/>
      <c r="R6719" s="10"/>
      <c r="S6719" s="10"/>
      <c r="T6719" s="10"/>
    </row>
    <row r="6720" spans="7:20" ht="33" customHeight="1" x14ac:dyDescent="0.5">
      <c r="G6720" s="90"/>
      <c r="H6720" s="43"/>
      <c r="I6720" s="79"/>
      <c r="J6720" s="43"/>
      <c r="K6720" s="10"/>
      <c r="L6720" s="102"/>
      <c r="M6720" s="40"/>
      <c r="N6720" s="43"/>
      <c r="O6720" s="40"/>
      <c r="P6720" s="43"/>
      <c r="Q6720" s="43"/>
      <c r="R6720" s="10"/>
      <c r="S6720" s="10"/>
      <c r="T6720" s="10"/>
    </row>
    <row r="6721" spans="7:20" ht="33" customHeight="1" x14ac:dyDescent="0.5">
      <c r="G6721" s="90"/>
      <c r="H6721" s="43"/>
      <c r="I6721" s="79"/>
      <c r="J6721" s="43"/>
      <c r="K6721" s="10"/>
      <c r="L6721" s="102"/>
      <c r="M6721" s="40"/>
      <c r="N6721" s="43"/>
      <c r="O6721" s="40"/>
      <c r="P6721" s="43"/>
      <c r="Q6721" s="43"/>
      <c r="R6721" s="10"/>
      <c r="S6721" s="10"/>
      <c r="T6721" s="10"/>
    </row>
    <row r="6722" spans="7:20" ht="33" customHeight="1" x14ac:dyDescent="0.5">
      <c r="G6722" s="90"/>
      <c r="H6722" s="43"/>
      <c r="I6722" s="79"/>
      <c r="J6722" s="43"/>
      <c r="K6722" s="10"/>
      <c r="L6722" s="102"/>
      <c r="M6722" s="40"/>
      <c r="N6722" s="43"/>
      <c r="O6722" s="40"/>
      <c r="P6722" s="43"/>
      <c r="Q6722" s="43"/>
      <c r="R6722" s="10"/>
      <c r="S6722" s="10"/>
      <c r="T6722" s="10"/>
    </row>
    <row r="6723" spans="7:20" ht="33" customHeight="1" x14ac:dyDescent="0.5">
      <c r="G6723" s="90"/>
      <c r="H6723" s="43"/>
      <c r="I6723" s="79"/>
      <c r="J6723" s="43"/>
      <c r="K6723" s="10"/>
      <c r="L6723" s="102"/>
      <c r="M6723" s="40"/>
      <c r="N6723" s="43"/>
      <c r="O6723" s="40"/>
      <c r="P6723" s="43"/>
      <c r="Q6723" s="43"/>
      <c r="R6723" s="10"/>
      <c r="S6723" s="10"/>
      <c r="T6723" s="10"/>
    </row>
    <row r="6724" spans="7:20" ht="33" customHeight="1" x14ac:dyDescent="0.5">
      <c r="G6724" s="90"/>
      <c r="H6724" s="43"/>
      <c r="I6724" s="79"/>
      <c r="J6724" s="43"/>
      <c r="K6724" s="10"/>
      <c r="L6724" s="102"/>
      <c r="M6724" s="40"/>
      <c r="N6724" s="43"/>
      <c r="O6724" s="40"/>
      <c r="P6724" s="43"/>
      <c r="Q6724" s="43"/>
      <c r="R6724" s="10"/>
      <c r="S6724" s="10"/>
      <c r="T6724" s="10"/>
    </row>
    <row r="6725" spans="7:20" ht="33" customHeight="1" x14ac:dyDescent="0.5">
      <c r="G6725" s="90"/>
      <c r="H6725" s="43"/>
      <c r="I6725" s="79"/>
      <c r="J6725" s="43"/>
      <c r="K6725" s="10"/>
      <c r="L6725" s="102"/>
      <c r="M6725" s="40"/>
      <c r="N6725" s="43"/>
      <c r="O6725" s="40"/>
      <c r="P6725" s="43"/>
      <c r="Q6725" s="43"/>
      <c r="R6725" s="10"/>
      <c r="S6725" s="10"/>
      <c r="T6725" s="10"/>
    </row>
    <row r="6726" spans="7:20" ht="33" customHeight="1" x14ac:dyDescent="0.5">
      <c r="G6726" s="90"/>
      <c r="H6726" s="43"/>
      <c r="I6726" s="79"/>
      <c r="J6726" s="43"/>
      <c r="K6726" s="10"/>
      <c r="L6726" s="102"/>
      <c r="M6726" s="40"/>
      <c r="N6726" s="43"/>
      <c r="O6726" s="40"/>
      <c r="P6726" s="43"/>
      <c r="Q6726" s="43"/>
      <c r="R6726" s="10"/>
      <c r="S6726" s="10"/>
      <c r="T6726" s="10"/>
    </row>
    <row r="6727" spans="7:20" ht="33" customHeight="1" x14ac:dyDescent="0.5">
      <c r="G6727" s="90"/>
      <c r="H6727" s="43"/>
      <c r="I6727" s="79"/>
      <c r="J6727" s="43"/>
      <c r="K6727" s="10"/>
      <c r="L6727" s="102"/>
      <c r="M6727" s="40"/>
      <c r="N6727" s="43"/>
      <c r="O6727" s="40"/>
      <c r="P6727" s="43"/>
      <c r="Q6727" s="43"/>
      <c r="R6727" s="10"/>
      <c r="S6727" s="10"/>
      <c r="T6727" s="10"/>
    </row>
    <row r="6728" spans="7:20" ht="33" customHeight="1" x14ac:dyDescent="0.5">
      <c r="G6728" s="90"/>
      <c r="H6728" s="43"/>
      <c r="I6728" s="79"/>
      <c r="J6728" s="43"/>
      <c r="K6728" s="10"/>
      <c r="L6728" s="102"/>
      <c r="M6728" s="40"/>
      <c r="N6728" s="43"/>
      <c r="O6728" s="40"/>
      <c r="P6728" s="43"/>
      <c r="Q6728" s="43"/>
      <c r="R6728" s="10"/>
      <c r="S6728" s="10"/>
      <c r="T6728" s="10"/>
    </row>
    <row r="6729" spans="7:20" ht="33" customHeight="1" x14ac:dyDescent="0.5">
      <c r="G6729" s="90"/>
      <c r="H6729" s="43"/>
      <c r="I6729" s="79"/>
      <c r="J6729" s="43"/>
      <c r="K6729" s="10"/>
      <c r="L6729" s="102"/>
      <c r="M6729" s="40"/>
      <c r="N6729" s="43"/>
      <c r="O6729" s="40"/>
      <c r="P6729" s="43"/>
      <c r="Q6729" s="43"/>
      <c r="R6729" s="10"/>
      <c r="S6729" s="10"/>
      <c r="T6729" s="10"/>
    </row>
    <row r="6730" spans="7:20" ht="33" customHeight="1" x14ac:dyDescent="0.5">
      <c r="G6730" s="90"/>
      <c r="H6730" s="43"/>
      <c r="I6730" s="79"/>
      <c r="J6730" s="43"/>
      <c r="K6730" s="10"/>
      <c r="L6730" s="102"/>
      <c r="M6730" s="40"/>
      <c r="N6730" s="43"/>
      <c r="O6730" s="40"/>
      <c r="P6730" s="43"/>
      <c r="Q6730" s="43"/>
      <c r="R6730" s="10"/>
      <c r="S6730" s="10"/>
      <c r="T6730" s="10"/>
    </row>
    <row r="6731" spans="7:20" ht="33" customHeight="1" x14ac:dyDescent="0.5">
      <c r="G6731" s="90"/>
      <c r="H6731" s="43"/>
      <c r="I6731" s="79"/>
      <c r="J6731" s="43"/>
      <c r="K6731" s="10"/>
      <c r="L6731" s="102"/>
      <c r="M6731" s="40"/>
      <c r="N6731" s="43"/>
      <c r="O6731" s="40"/>
      <c r="P6731" s="43"/>
      <c r="Q6731" s="43"/>
      <c r="R6731" s="10"/>
      <c r="S6731" s="10"/>
      <c r="T6731" s="10"/>
    </row>
    <row r="6732" spans="7:20" ht="33" customHeight="1" x14ac:dyDescent="0.5">
      <c r="G6732" s="90"/>
      <c r="H6732" s="43"/>
      <c r="I6732" s="79"/>
      <c r="J6732" s="43"/>
      <c r="K6732" s="10"/>
      <c r="L6732" s="102"/>
      <c r="M6732" s="40"/>
      <c r="N6732" s="43"/>
      <c r="O6732" s="40"/>
      <c r="P6732" s="43"/>
      <c r="Q6732" s="43"/>
      <c r="R6732" s="10"/>
      <c r="S6732" s="10"/>
      <c r="T6732" s="10"/>
    </row>
    <row r="6733" spans="7:20" ht="33" customHeight="1" x14ac:dyDescent="0.5">
      <c r="G6733" s="90"/>
      <c r="H6733" s="43"/>
      <c r="I6733" s="79"/>
      <c r="J6733" s="43"/>
      <c r="K6733" s="10"/>
      <c r="L6733" s="102"/>
      <c r="M6733" s="40"/>
      <c r="N6733" s="43"/>
      <c r="O6733" s="40"/>
      <c r="P6733" s="43"/>
      <c r="Q6733" s="43"/>
      <c r="R6733" s="10"/>
      <c r="S6733" s="10"/>
      <c r="T6733" s="10"/>
    </row>
    <row r="6734" spans="7:20" ht="33" customHeight="1" x14ac:dyDescent="0.5">
      <c r="G6734" s="90"/>
      <c r="H6734" s="43"/>
      <c r="I6734" s="79"/>
      <c r="J6734" s="43"/>
      <c r="K6734" s="10"/>
      <c r="L6734" s="102"/>
      <c r="M6734" s="40"/>
      <c r="N6734" s="43"/>
      <c r="O6734" s="40"/>
      <c r="P6734" s="43"/>
      <c r="Q6734" s="43"/>
      <c r="R6734" s="10"/>
      <c r="S6734" s="10"/>
      <c r="T6734" s="10"/>
    </row>
    <row r="6735" spans="7:20" ht="33" customHeight="1" x14ac:dyDescent="0.5">
      <c r="G6735" s="90"/>
      <c r="H6735" s="43"/>
      <c r="I6735" s="79"/>
      <c r="J6735" s="43"/>
      <c r="K6735" s="10"/>
      <c r="L6735" s="102"/>
      <c r="M6735" s="40"/>
      <c r="N6735" s="43"/>
      <c r="O6735" s="40"/>
      <c r="P6735" s="43"/>
      <c r="Q6735" s="43"/>
      <c r="R6735" s="10"/>
      <c r="S6735" s="10"/>
      <c r="T6735" s="10"/>
    </row>
    <row r="6736" spans="7:20" ht="33" customHeight="1" x14ac:dyDescent="0.5">
      <c r="G6736" s="90"/>
      <c r="H6736" s="43"/>
      <c r="I6736" s="79"/>
      <c r="J6736" s="43"/>
      <c r="K6736" s="10"/>
      <c r="L6736" s="102"/>
      <c r="M6736" s="40"/>
      <c r="N6736" s="43"/>
      <c r="O6736" s="40"/>
      <c r="P6736" s="43"/>
      <c r="Q6736" s="43"/>
      <c r="R6736" s="10"/>
      <c r="S6736" s="10"/>
      <c r="T6736" s="10"/>
    </row>
    <row r="6737" spans="7:20" ht="33" customHeight="1" x14ac:dyDescent="0.5">
      <c r="G6737" s="90"/>
      <c r="H6737" s="43"/>
      <c r="I6737" s="79"/>
      <c r="J6737" s="43"/>
      <c r="K6737" s="10"/>
      <c r="L6737" s="102"/>
      <c r="M6737" s="40"/>
      <c r="N6737" s="43"/>
      <c r="O6737" s="40"/>
      <c r="P6737" s="43"/>
      <c r="Q6737" s="43"/>
      <c r="R6737" s="10"/>
      <c r="S6737" s="10"/>
      <c r="T6737" s="10"/>
    </row>
    <row r="6738" spans="7:20" ht="33" customHeight="1" x14ac:dyDescent="0.5">
      <c r="G6738" s="90"/>
      <c r="H6738" s="43"/>
      <c r="I6738" s="79"/>
      <c r="J6738" s="43"/>
      <c r="K6738" s="10"/>
      <c r="L6738" s="102"/>
      <c r="M6738" s="40"/>
      <c r="N6738" s="43"/>
      <c r="O6738" s="40"/>
      <c r="P6738" s="43"/>
      <c r="Q6738" s="43"/>
      <c r="R6738" s="10"/>
      <c r="S6738" s="10"/>
      <c r="T6738" s="10"/>
    </row>
    <row r="6739" spans="7:20" ht="33" customHeight="1" x14ac:dyDescent="0.5">
      <c r="G6739" s="90"/>
      <c r="H6739" s="43"/>
      <c r="I6739" s="79"/>
      <c r="J6739" s="43"/>
      <c r="K6739" s="10"/>
      <c r="L6739" s="102"/>
      <c r="M6739" s="40"/>
      <c r="N6739" s="43"/>
      <c r="O6739" s="40"/>
      <c r="P6739" s="43"/>
      <c r="Q6739" s="43"/>
      <c r="R6739" s="10"/>
      <c r="S6739" s="10"/>
      <c r="T6739" s="10"/>
    </row>
    <row r="6740" spans="7:20" ht="33" customHeight="1" x14ac:dyDescent="0.5">
      <c r="G6740" s="90"/>
      <c r="H6740" s="43"/>
      <c r="I6740" s="79"/>
      <c r="J6740" s="43"/>
      <c r="K6740" s="10"/>
      <c r="L6740" s="102"/>
      <c r="M6740" s="40"/>
      <c r="N6740" s="43"/>
      <c r="O6740" s="40"/>
      <c r="P6740" s="43"/>
      <c r="Q6740" s="43"/>
      <c r="R6740" s="10"/>
      <c r="S6740" s="10"/>
      <c r="T6740" s="10"/>
    </row>
    <row r="6741" spans="7:20" ht="33" customHeight="1" x14ac:dyDescent="0.5">
      <c r="G6741" s="90"/>
      <c r="H6741" s="43"/>
      <c r="I6741" s="79"/>
      <c r="J6741" s="43"/>
      <c r="K6741" s="10"/>
      <c r="L6741" s="102"/>
      <c r="M6741" s="40"/>
      <c r="N6741" s="43"/>
      <c r="O6741" s="40"/>
      <c r="P6741" s="43"/>
      <c r="Q6741" s="43"/>
      <c r="R6741" s="10"/>
      <c r="S6741" s="10"/>
      <c r="T6741" s="10"/>
    </row>
    <row r="6742" spans="7:20" ht="33" customHeight="1" x14ac:dyDescent="0.5">
      <c r="G6742" s="90"/>
      <c r="H6742" s="43"/>
      <c r="I6742" s="79"/>
      <c r="J6742" s="43"/>
      <c r="K6742" s="10"/>
      <c r="L6742" s="102"/>
      <c r="M6742" s="40"/>
      <c r="N6742" s="43"/>
      <c r="O6742" s="40"/>
      <c r="P6742" s="43"/>
      <c r="Q6742" s="43"/>
      <c r="R6742" s="10"/>
      <c r="S6742" s="10"/>
      <c r="T6742" s="10"/>
    </row>
    <row r="6743" spans="7:20" ht="33" customHeight="1" x14ac:dyDescent="0.5">
      <c r="G6743" s="90"/>
      <c r="H6743" s="43"/>
      <c r="I6743" s="79"/>
      <c r="J6743" s="43"/>
      <c r="K6743" s="10"/>
      <c r="L6743" s="102"/>
      <c r="M6743" s="40"/>
      <c r="N6743" s="43"/>
      <c r="O6743" s="40"/>
      <c r="P6743" s="43"/>
      <c r="Q6743" s="43"/>
      <c r="R6743" s="10"/>
      <c r="S6743" s="10"/>
      <c r="T6743" s="10"/>
    </row>
    <row r="6744" spans="7:20" ht="33" customHeight="1" x14ac:dyDescent="0.5">
      <c r="G6744" s="90"/>
      <c r="H6744" s="43"/>
      <c r="I6744" s="79"/>
      <c r="J6744" s="43"/>
      <c r="K6744" s="10"/>
      <c r="L6744" s="102"/>
      <c r="M6744" s="40"/>
      <c r="N6744" s="43"/>
      <c r="O6744" s="40"/>
      <c r="P6744" s="43"/>
      <c r="Q6744" s="43"/>
      <c r="R6744" s="10"/>
      <c r="S6744" s="10"/>
      <c r="T6744" s="10"/>
    </row>
    <row r="6745" spans="7:20" ht="33" customHeight="1" x14ac:dyDescent="0.5">
      <c r="G6745" s="90"/>
      <c r="H6745" s="43"/>
      <c r="I6745" s="79"/>
      <c r="J6745" s="43"/>
      <c r="K6745" s="10"/>
      <c r="L6745" s="102"/>
      <c r="M6745" s="40"/>
      <c r="N6745" s="43"/>
      <c r="O6745" s="40"/>
      <c r="P6745" s="43"/>
      <c r="Q6745" s="43"/>
      <c r="R6745" s="10"/>
      <c r="S6745" s="10"/>
      <c r="T6745" s="10"/>
    </row>
    <row r="6746" spans="7:20" ht="33" customHeight="1" x14ac:dyDescent="0.5">
      <c r="G6746" s="90"/>
      <c r="H6746" s="43"/>
      <c r="I6746" s="79"/>
      <c r="J6746" s="43"/>
      <c r="K6746" s="10"/>
      <c r="L6746" s="102"/>
      <c r="M6746" s="40"/>
      <c r="N6746" s="43"/>
      <c r="O6746" s="40"/>
      <c r="P6746" s="43"/>
      <c r="Q6746" s="43"/>
      <c r="R6746" s="10"/>
      <c r="S6746" s="10"/>
      <c r="T6746" s="10"/>
    </row>
    <row r="6747" spans="7:20" ht="33" customHeight="1" x14ac:dyDescent="0.5">
      <c r="G6747" s="90"/>
      <c r="H6747" s="43"/>
      <c r="I6747" s="79"/>
      <c r="J6747" s="43"/>
      <c r="K6747" s="10"/>
      <c r="L6747" s="102"/>
      <c r="M6747" s="40"/>
      <c r="N6747" s="43"/>
      <c r="O6747" s="40"/>
      <c r="P6747" s="43"/>
      <c r="Q6747" s="43"/>
      <c r="R6747" s="10"/>
      <c r="S6747" s="10"/>
      <c r="T6747" s="10"/>
    </row>
    <row r="6748" spans="7:20" ht="33" customHeight="1" x14ac:dyDescent="0.5">
      <c r="G6748" s="90"/>
      <c r="H6748" s="43"/>
      <c r="I6748" s="79"/>
      <c r="J6748" s="43"/>
      <c r="K6748" s="10"/>
      <c r="L6748" s="102"/>
      <c r="M6748" s="40"/>
      <c r="N6748" s="43"/>
      <c r="O6748" s="40"/>
      <c r="P6748" s="43"/>
      <c r="Q6748" s="43"/>
      <c r="R6748" s="10"/>
      <c r="S6748" s="10"/>
      <c r="T6748" s="10"/>
    </row>
    <row r="6749" spans="7:20" ht="33" customHeight="1" x14ac:dyDescent="0.5">
      <c r="G6749" s="90"/>
      <c r="H6749" s="43"/>
      <c r="I6749" s="79"/>
      <c r="J6749" s="43"/>
      <c r="K6749" s="10"/>
      <c r="L6749" s="102"/>
      <c r="M6749" s="40"/>
      <c r="N6749" s="43"/>
      <c r="O6749" s="40"/>
      <c r="P6749" s="43"/>
      <c r="Q6749" s="43"/>
      <c r="R6749" s="10"/>
      <c r="S6749" s="10"/>
      <c r="T6749" s="10"/>
    </row>
    <row r="6750" spans="7:20" ht="33" customHeight="1" x14ac:dyDescent="0.5">
      <c r="G6750" s="90"/>
      <c r="H6750" s="43"/>
      <c r="I6750" s="79"/>
      <c r="J6750" s="43"/>
      <c r="K6750" s="10"/>
      <c r="L6750" s="102"/>
      <c r="M6750" s="40"/>
      <c r="N6750" s="43"/>
      <c r="O6750" s="40"/>
      <c r="P6750" s="43"/>
      <c r="Q6750" s="43"/>
      <c r="R6750" s="10"/>
      <c r="S6750" s="10"/>
      <c r="T6750" s="10"/>
    </row>
    <row r="6751" spans="7:20" ht="33" customHeight="1" x14ac:dyDescent="0.5">
      <c r="G6751" s="90"/>
      <c r="H6751" s="43"/>
      <c r="I6751" s="79"/>
      <c r="J6751" s="43"/>
      <c r="K6751" s="10"/>
      <c r="L6751" s="102"/>
      <c r="M6751" s="40"/>
      <c r="N6751" s="43"/>
      <c r="O6751" s="40"/>
      <c r="P6751" s="43"/>
      <c r="Q6751" s="43"/>
      <c r="R6751" s="10"/>
      <c r="S6751" s="10"/>
      <c r="T6751" s="10"/>
    </row>
    <row r="6752" spans="7:20" ht="33" customHeight="1" x14ac:dyDescent="0.5">
      <c r="G6752" s="90"/>
      <c r="H6752" s="43"/>
      <c r="I6752" s="79"/>
      <c r="J6752" s="43"/>
      <c r="K6752" s="10"/>
      <c r="L6752" s="102"/>
      <c r="M6752" s="40"/>
      <c r="N6752" s="43"/>
      <c r="O6752" s="40"/>
      <c r="P6752" s="43"/>
      <c r="Q6752" s="43"/>
      <c r="R6752" s="10"/>
      <c r="S6752" s="10"/>
      <c r="T6752" s="10"/>
    </row>
    <row r="6753" spans="7:20" ht="33" customHeight="1" x14ac:dyDescent="0.5">
      <c r="G6753" s="90"/>
      <c r="H6753" s="43"/>
      <c r="I6753" s="79"/>
      <c r="J6753" s="43"/>
      <c r="K6753" s="10"/>
      <c r="L6753" s="102"/>
      <c r="M6753" s="40"/>
      <c r="N6753" s="43"/>
      <c r="O6753" s="40"/>
      <c r="P6753" s="43"/>
      <c r="Q6753" s="43"/>
      <c r="R6753" s="10"/>
      <c r="S6753" s="10"/>
      <c r="T6753" s="10"/>
    </row>
    <row r="6754" spans="7:20" ht="33" customHeight="1" x14ac:dyDescent="0.5">
      <c r="G6754" s="90"/>
      <c r="H6754" s="43"/>
      <c r="I6754" s="79"/>
      <c r="J6754" s="43"/>
      <c r="K6754" s="10"/>
      <c r="L6754" s="102"/>
      <c r="M6754" s="40"/>
      <c r="N6754" s="43"/>
      <c r="O6754" s="40"/>
      <c r="P6754" s="43"/>
      <c r="Q6754" s="43"/>
      <c r="R6754" s="10"/>
      <c r="S6754" s="10"/>
      <c r="T6754" s="10"/>
    </row>
    <row r="6755" spans="7:20" ht="33" customHeight="1" x14ac:dyDescent="0.5">
      <c r="G6755" s="90"/>
      <c r="H6755" s="43"/>
      <c r="I6755" s="79"/>
      <c r="J6755" s="43"/>
      <c r="K6755" s="10"/>
      <c r="L6755" s="102"/>
      <c r="M6755" s="40"/>
      <c r="N6755" s="43"/>
      <c r="O6755" s="40"/>
      <c r="P6755" s="43"/>
      <c r="Q6755" s="43"/>
      <c r="R6755" s="10"/>
      <c r="S6755" s="10"/>
      <c r="T6755" s="10"/>
    </row>
    <row r="6756" spans="7:20" ht="33" customHeight="1" x14ac:dyDescent="0.5">
      <c r="G6756" s="90"/>
      <c r="H6756" s="43"/>
      <c r="I6756" s="79"/>
      <c r="J6756" s="43"/>
      <c r="K6756" s="10"/>
      <c r="L6756" s="102"/>
      <c r="M6756" s="40"/>
      <c r="N6756" s="43"/>
      <c r="O6756" s="40"/>
      <c r="P6756" s="43"/>
      <c r="Q6756" s="43"/>
      <c r="R6756" s="10"/>
      <c r="S6756" s="10"/>
      <c r="T6756" s="10"/>
    </row>
    <row r="6757" spans="7:20" ht="33" customHeight="1" x14ac:dyDescent="0.5">
      <c r="G6757" s="90"/>
      <c r="H6757" s="43"/>
      <c r="I6757" s="79"/>
      <c r="J6757" s="43"/>
      <c r="K6757" s="10"/>
      <c r="L6757" s="102"/>
      <c r="M6757" s="40"/>
      <c r="N6757" s="43"/>
      <c r="O6757" s="40"/>
      <c r="P6757" s="43"/>
      <c r="Q6757" s="43"/>
      <c r="R6757" s="10"/>
      <c r="S6757" s="10"/>
      <c r="T6757" s="10"/>
    </row>
    <row r="6758" spans="7:20" ht="33" customHeight="1" x14ac:dyDescent="0.5">
      <c r="G6758" s="90"/>
      <c r="H6758" s="43"/>
      <c r="I6758" s="79"/>
      <c r="J6758" s="43"/>
      <c r="K6758" s="10"/>
      <c r="L6758" s="102"/>
      <c r="M6758" s="40"/>
      <c r="N6758" s="43"/>
      <c r="O6758" s="40"/>
      <c r="P6758" s="43"/>
      <c r="Q6758" s="43"/>
      <c r="R6758" s="10"/>
      <c r="S6758" s="10"/>
      <c r="T6758" s="10"/>
    </row>
    <row r="6759" spans="7:20" ht="33" customHeight="1" x14ac:dyDescent="0.5">
      <c r="G6759" s="90"/>
      <c r="H6759" s="43"/>
      <c r="I6759" s="79"/>
      <c r="J6759" s="43"/>
      <c r="K6759" s="10"/>
      <c r="L6759" s="102"/>
      <c r="M6759" s="40"/>
      <c r="N6759" s="43"/>
      <c r="O6759" s="40"/>
      <c r="P6759" s="43"/>
      <c r="Q6759" s="43"/>
      <c r="R6759" s="10"/>
      <c r="S6759" s="10"/>
      <c r="T6759" s="10"/>
    </row>
    <row r="6760" spans="7:20" ht="33" customHeight="1" x14ac:dyDescent="0.5">
      <c r="G6760" s="90"/>
      <c r="H6760" s="43"/>
      <c r="I6760" s="79"/>
      <c r="J6760" s="43"/>
      <c r="K6760" s="10"/>
      <c r="L6760" s="102"/>
      <c r="M6760" s="40"/>
      <c r="N6760" s="43"/>
      <c r="O6760" s="40"/>
      <c r="P6760" s="43"/>
      <c r="Q6760" s="43"/>
      <c r="R6760" s="10"/>
      <c r="S6760" s="10"/>
      <c r="T6760" s="10"/>
    </row>
    <row r="6761" spans="7:20" ht="33" customHeight="1" x14ac:dyDescent="0.5">
      <c r="G6761" s="90"/>
      <c r="H6761" s="43"/>
      <c r="I6761" s="79"/>
      <c r="J6761" s="43"/>
      <c r="K6761" s="10"/>
      <c r="L6761" s="102"/>
      <c r="M6761" s="40"/>
      <c r="N6761" s="43"/>
      <c r="O6761" s="40"/>
      <c r="P6761" s="43"/>
      <c r="Q6761" s="43"/>
      <c r="R6761" s="10"/>
      <c r="S6761" s="10"/>
      <c r="T6761" s="10"/>
    </row>
    <row r="6762" spans="7:20" ht="33" customHeight="1" x14ac:dyDescent="0.5">
      <c r="G6762" s="90"/>
      <c r="H6762" s="43"/>
      <c r="I6762" s="79"/>
      <c r="J6762" s="43"/>
      <c r="K6762" s="10"/>
      <c r="L6762" s="102"/>
      <c r="M6762" s="40"/>
      <c r="N6762" s="43"/>
      <c r="O6762" s="40"/>
      <c r="P6762" s="43"/>
      <c r="Q6762" s="43"/>
      <c r="R6762" s="10"/>
      <c r="S6762" s="10"/>
      <c r="T6762" s="10"/>
    </row>
    <row r="6763" spans="7:20" ht="33" customHeight="1" x14ac:dyDescent="0.5">
      <c r="G6763" s="90"/>
      <c r="H6763" s="43"/>
      <c r="I6763" s="79"/>
      <c r="J6763" s="43"/>
      <c r="K6763" s="10"/>
      <c r="L6763" s="102"/>
      <c r="M6763" s="40"/>
      <c r="N6763" s="43"/>
      <c r="O6763" s="40"/>
      <c r="P6763" s="43"/>
      <c r="Q6763" s="43"/>
      <c r="R6763" s="10"/>
      <c r="S6763" s="10"/>
      <c r="T6763" s="10"/>
    </row>
    <row r="6764" spans="7:20" ht="33" customHeight="1" x14ac:dyDescent="0.5">
      <c r="G6764" s="90"/>
      <c r="H6764" s="43"/>
      <c r="I6764" s="79"/>
      <c r="J6764" s="43"/>
      <c r="K6764" s="10"/>
      <c r="L6764" s="102"/>
      <c r="M6764" s="40"/>
      <c r="N6764" s="43"/>
      <c r="O6764" s="40"/>
      <c r="P6764" s="43"/>
      <c r="Q6764" s="43"/>
      <c r="R6764" s="10"/>
      <c r="S6764" s="10"/>
      <c r="T6764" s="10"/>
    </row>
    <row r="6765" spans="7:20" ht="33" customHeight="1" x14ac:dyDescent="0.5">
      <c r="G6765" s="90"/>
      <c r="H6765" s="43"/>
      <c r="I6765" s="79"/>
      <c r="J6765" s="43"/>
      <c r="K6765" s="10"/>
      <c r="L6765" s="102"/>
      <c r="M6765" s="40"/>
      <c r="N6765" s="43"/>
      <c r="O6765" s="40"/>
      <c r="P6765" s="43"/>
      <c r="Q6765" s="43"/>
      <c r="R6765" s="10"/>
      <c r="S6765" s="10"/>
      <c r="T6765" s="10"/>
    </row>
    <row r="6766" spans="7:20" ht="33" customHeight="1" x14ac:dyDescent="0.5">
      <c r="G6766" s="90"/>
      <c r="H6766" s="43"/>
      <c r="I6766" s="79"/>
      <c r="J6766" s="43"/>
      <c r="K6766" s="10"/>
      <c r="L6766" s="102"/>
      <c r="M6766" s="40"/>
      <c r="N6766" s="43"/>
      <c r="O6766" s="40"/>
      <c r="P6766" s="43"/>
      <c r="Q6766" s="43"/>
      <c r="R6766" s="10"/>
      <c r="S6766" s="10"/>
      <c r="T6766" s="10"/>
    </row>
    <row r="6767" spans="7:20" ht="33" customHeight="1" x14ac:dyDescent="0.5">
      <c r="G6767" s="90"/>
      <c r="H6767" s="43"/>
      <c r="I6767" s="79"/>
      <c r="J6767" s="43"/>
      <c r="K6767" s="10"/>
      <c r="L6767" s="102"/>
      <c r="M6767" s="40"/>
      <c r="N6767" s="43"/>
      <c r="O6767" s="40"/>
      <c r="P6767" s="43"/>
      <c r="Q6767" s="43"/>
      <c r="R6767" s="10"/>
      <c r="S6767" s="10"/>
      <c r="T6767" s="10"/>
    </row>
    <row r="6768" spans="7:20" ht="33" customHeight="1" x14ac:dyDescent="0.5">
      <c r="G6768" s="90"/>
      <c r="H6768" s="43"/>
      <c r="I6768" s="79"/>
      <c r="J6768" s="43"/>
      <c r="K6768" s="10"/>
      <c r="L6768" s="102"/>
      <c r="M6768" s="40"/>
      <c r="N6768" s="43"/>
      <c r="O6768" s="40"/>
      <c r="P6768" s="43"/>
      <c r="Q6768" s="43"/>
      <c r="R6768" s="10"/>
      <c r="S6768" s="10"/>
      <c r="T6768" s="10"/>
    </row>
    <row r="6769" spans="7:20" ht="33" customHeight="1" x14ac:dyDescent="0.5">
      <c r="G6769" s="90"/>
      <c r="H6769" s="43"/>
      <c r="I6769" s="79"/>
      <c r="J6769" s="43"/>
      <c r="K6769" s="10"/>
      <c r="L6769" s="102"/>
      <c r="M6769" s="40"/>
      <c r="N6769" s="43"/>
      <c r="O6769" s="40"/>
      <c r="P6769" s="43"/>
      <c r="Q6769" s="43"/>
      <c r="R6769" s="10"/>
      <c r="S6769" s="10"/>
      <c r="T6769" s="10"/>
    </row>
    <row r="6770" spans="7:20" ht="33" customHeight="1" x14ac:dyDescent="0.5">
      <c r="G6770" s="90"/>
      <c r="H6770" s="43"/>
      <c r="I6770" s="79"/>
      <c r="J6770" s="43"/>
      <c r="K6770" s="10"/>
      <c r="L6770" s="102"/>
      <c r="M6770" s="40"/>
      <c r="N6770" s="43"/>
      <c r="O6770" s="40"/>
      <c r="P6770" s="43"/>
      <c r="Q6770" s="43"/>
      <c r="R6770" s="10"/>
      <c r="S6770" s="10"/>
      <c r="T6770" s="10"/>
    </row>
    <row r="6771" spans="7:20" ht="33" customHeight="1" x14ac:dyDescent="0.5">
      <c r="G6771" s="90"/>
      <c r="H6771" s="43"/>
      <c r="I6771" s="79"/>
      <c r="J6771" s="43"/>
      <c r="K6771" s="10"/>
      <c r="L6771" s="102"/>
      <c r="M6771" s="40"/>
      <c r="N6771" s="43"/>
      <c r="O6771" s="40"/>
      <c r="P6771" s="43"/>
      <c r="Q6771" s="43"/>
      <c r="R6771" s="10"/>
      <c r="S6771" s="10"/>
      <c r="T6771" s="10"/>
    </row>
    <row r="6772" spans="7:20" ht="33" customHeight="1" x14ac:dyDescent="0.5">
      <c r="G6772" s="90"/>
      <c r="H6772" s="43"/>
      <c r="I6772" s="79"/>
      <c r="J6772" s="43"/>
      <c r="K6772" s="10"/>
      <c r="L6772" s="102"/>
      <c r="M6772" s="40"/>
      <c r="N6772" s="43"/>
      <c r="O6772" s="40"/>
      <c r="P6772" s="43"/>
      <c r="Q6772" s="43"/>
      <c r="R6772" s="10"/>
      <c r="S6772" s="10"/>
      <c r="T6772" s="10"/>
    </row>
    <row r="6773" spans="7:20" ht="33" customHeight="1" x14ac:dyDescent="0.5">
      <c r="G6773" s="90"/>
      <c r="H6773" s="43"/>
      <c r="I6773" s="79"/>
      <c r="J6773" s="43"/>
      <c r="K6773" s="10"/>
      <c r="L6773" s="102"/>
      <c r="M6773" s="40"/>
      <c r="N6773" s="43"/>
      <c r="O6773" s="40"/>
      <c r="P6773" s="43"/>
      <c r="Q6773" s="43"/>
      <c r="R6773" s="10"/>
      <c r="S6773" s="10"/>
      <c r="T6773" s="10"/>
    </row>
    <row r="6774" spans="7:20" ht="33" customHeight="1" x14ac:dyDescent="0.5">
      <c r="G6774" s="90"/>
      <c r="H6774" s="43"/>
      <c r="I6774" s="79"/>
      <c r="J6774" s="43"/>
      <c r="K6774" s="10"/>
      <c r="L6774" s="102"/>
      <c r="M6774" s="40"/>
      <c r="N6774" s="43"/>
      <c r="O6774" s="40"/>
      <c r="P6774" s="43"/>
      <c r="Q6774" s="43"/>
      <c r="R6774" s="10"/>
      <c r="S6774" s="10"/>
      <c r="T6774" s="10"/>
    </row>
    <row r="6775" spans="7:20" ht="33" customHeight="1" x14ac:dyDescent="0.5">
      <c r="G6775" s="90"/>
      <c r="H6775" s="43"/>
      <c r="I6775" s="79"/>
      <c r="J6775" s="43"/>
      <c r="K6775" s="10"/>
      <c r="L6775" s="102"/>
      <c r="M6775" s="40"/>
      <c r="N6775" s="43"/>
      <c r="O6775" s="40"/>
      <c r="P6775" s="43"/>
      <c r="Q6775" s="43"/>
      <c r="R6775" s="10"/>
      <c r="S6775" s="10"/>
      <c r="T6775" s="10"/>
    </row>
    <row r="6776" spans="7:20" ht="33" customHeight="1" x14ac:dyDescent="0.5">
      <c r="G6776" s="90"/>
      <c r="H6776" s="43"/>
      <c r="I6776" s="79"/>
      <c r="J6776" s="43"/>
      <c r="K6776" s="10"/>
      <c r="L6776" s="102"/>
      <c r="M6776" s="40"/>
      <c r="N6776" s="43"/>
      <c r="O6776" s="40"/>
      <c r="P6776" s="43"/>
      <c r="Q6776" s="43"/>
      <c r="R6776" s="10"/>
      <c r="S6776" s="10"/>
      <c r="T6776" s="10"/>
    </row>
    <row r="6777" spans="7:20" ht="33" customHeight="1" x14ac:dyDescent="0.5">
      <c r="G6777" s="90"/>
      <c r="H6777" s="43"/>
      <c r="I6777" s="79"/>
      <c r="J6777" s="43"/>
      <c r="K6777" s="10"/>
      <c r="L6777" s="102"/>
      <c r="M6777" s="40"/>
      <c r="N6777" s="43"/>
      <c r="O6777" s="40"/>
      <c r="P6777" s="43"/>
      <c r="Q6777" s="43"/>
      <c r="R6777" s="10"/>
      <c r="S6777" s="10"/>
      <c r="T6777" s="10"/>
    </row>
    <row r="6778" spans="7:20" ht="33" customHeight="1" x14ac:dyDescent="0.5">
      <c r="G6778" s="90"/>
      <c r="H6778" s="43"/>
      <c r="I6778" s="79"/>
      <c r="J6778" s="43"/>
      <c r="K6778" s="10"/>
      <c r="L6778" s="102"/>
      <c r="M6778" s="40"/>
      <c r="N6778" s="43"/>
      <c r="O6778" s="40"/>
      <c r="P6778" s="43"/>
      <c r="Q6778" s="43"/>
      <c r="R6778" s="10"/>
      <c r="S6778" s="10"/>
      <c r="T6778" s="10"/>
    </row>
    <row r="6779" spans="7:20" ht="33" customHeight="1" x14ac:dyDescent="0.5">
      <c r="G6779" s="90"/>
      <c r="H6779" s="43"/>
      <c r="I6779" s="79"/>
      <c r="J6779" s="43"/>
      <c r="K6779" s="10"/>
      <c r="L6779" s="102"/>
      <c r="M6779" s="40"/>
      <c r="N6779" s="43"/>
      <c r="O6779" s="40"/>
      <c r="P6779" s="43"/>
      <c r="Q6779" s="43"/>
      <c r="R6779" s="10"/>
      <c r="S6779" s="10"/>
      <c r="T6779" s="10"/>
    </row>
    <row r="6780" spans="7:20" ht="33" customHeight="1" x14ac:dyDescent="0.5">
      <c r="G6780" s="90"/>
      <c r="H6780" s="43"/>
      <c r="I6780" s="79"/>
      <c r="J6780" s="43"/>
      <c r="K6780" s="10"/>
      <c r="L6780" s="102"/>
      <c r="M6780" s="40"/>
      <c r="N6780" s="43"/>
      <c r="O6780" s="40"/>
      <c r="P6780" s="43"/>
      <c r="Q6780" s="43"/>
      <c r="R6780" s="10"/>
      <c r="S6780" s="10"/>
      <c r="T6780" s="10"/>
    </row>
    <row r="6781" spans="7:20" ht="33" customHeight="1" x14ac:dyDescent="0.5">
      <c r="G6781" s="90"/>
      <c r="H6781" s="43"/>
      <c r="I6781" s="79"/>
      <c r="J6781" s="43"/>
      <c r="K6781" s="10"/>
      <c r="L6781" s="102"/>
      <c r="M6781" s="40"/>
      <c r="N6781" s="43"/>
      <c r="O6781" s="40"/>
      <c r="P6781" s="43"/>
      <c r="Q6781" s="43"/>
      <c r="R6781" s="10"/>
      <c r="S6781" s="10"/>
      <c r="T6781" s="10"/>
    </row>
    <row r="6782" spans="7:20" ht="33" customHeight="1" x14ac:dyDescent="0.5">
      <c r="G6782" s="90"/>
      <c r="H6782" s="43"/>
      <c r="I6782" s="79"/>
      <c r="J6782" s="43"/>
      <c r="K6782" s="10"/>
      <c r="L6782" s="102"/>
      <c r="M6782" s="40"/>
      <c r="N6782" s="43"/>
      <c r="O6782" s="40"/>
      <c r="P6782" s="43"/>
      <c r="Q6782" s="43"/>
      <c r="R6782" s="10"/>
      <c r="S6782" s="10"/>
      <c r="T6782" s="10"/>
    </row>
    <row r="6783" spans="7:20" ht="33" customHeight="1" x14ac:dyDescent="0.5">
      <c r="G6783" s="90"/>
      <c r="H6783" s="43"/>
      <c r="I6783" s="79"/>
      <c r="J6783" s="43"/>
      <c r="K6783" s="10"/>
      <c r="L6783" s="102"/>
      <c r="M6783" s="40"/>
      <c r="N6783" s="43"/>
      <c r="O6783" s="40"/>
      <c r="P6783" s="43"/>
      <c r="Q6783" s="43"/>
      <c r="R6783" s="10"/>
      <c r="S6783" s="10"/>
      <c r="T6783" s="10"/>
    </row>
    <row r="6784" spans="7:20" ht="33" customHeight="1" x14ac:dyDescent="0.5">
      <c r="G6784" s="90"/>
      <c r="H6784" s="43"/>
      <c r="I6784" s="79"/>
      <c r="J6784" s="43"/>
      <c r="K6784" s="10"/>
      <c r="L6784" s="102"/>
      <c r="M6784" s="40"/>
      <c r="N6784" s="43"/>
      <c r="O6784" s="40"/>
      <c r="P6784" s="43"/>
      <c r="Q6784" s="43"/>
      <c r="R6784" s="10"/>
      <c r="S6784" s="10"/>
      <c r="T6784" s="10"/>
    </row>
    <row r="6785" spans="7:20" ht="33" customHeight="1" x14ac:dyDescent="0.5">
      <c r="G6785" s="90"/>
      <c r="H6785" s="43"/>
      <c r="I6785" s="79"/>
      <c r="J6785" s="43"/>
      <c r="K6785" s="10"/>
      <c r="L6785" s="102"/>
      <c r="M6785" s="40"/>
      <c r="N6785" s="43"/>
      <c r="O6785" s="40"/>
      <c r="P6785" s="43"/>
      <c r="Q6785" s="43"/>
      <c r="R6785" s="10"/>
      <c r="S6785" s="10"/>
      <c r="T6785" s="10"/>
    </row>
    <row r="6786" spans="7:20" ht="33" customHeight="1" x14ac:dyDescent="0.5">
      <c r="G6786" s="90"/>
      <c r="H6786" s="43"/>
      <c r="I6786" s="79"/>
      <c r="J6786" s="43"/>
      <c r="K6786" s="10"/>
      <c r="L6786" s="102"/>
      <c r="M6786" s="40"/>
      <c r="N6786" s="43"/>
      <c r="O6786" s="40"/>
      <c r="P6786" s="43"/>
      <c r="Q6786" s="43"/>
      <c r="R6786" s="10"/>
      <c r="S6786" s="10"/>
      <c r="T6786" s="10"/>
    </row>
    <row r="6787" spans="7:20" ht="33" customHeight="1" x14ac:dyDescent="0.5">
      <c r="G6787" s="90"/>
      <c r="H6787" s="43"/>
      <c r="I6787" s="79"/>
      <c r="J6787" s="43"/>
      <c r="K6787" s="10"/>
      <c r="L6787" s="102"/>
      <c r="M6787" s="40"/>
      <c r="N6787" s="43"/>
      <c r="O6787" s="40"/>
      <c r="P6787" s="43"/>
      <c r="Q6787" s="43"/>
      <c r="R6787" s="10"/>
      <c r="S6787" s="10"/>
      <c r="T6787" s="10"/>
    </row>
    <row r="6788" spans="7:20" ht="33" customHeight="1" x14ac:dyDescent="0.5">
      <c r="G6788" s="90"/>
      <c r="H6788" s="43"/>
      <c r="I6788" s="79"/>
      <c r="J6788" s="43"/>
      <c r="K6788" s="10"/>
      <c r="L6788" s="102"/>
      <c r="M6788" s="40"/>
      <c r="N6788" s="43"/>
      <c r="O6788" s="40"/>
      <c r="P6788" s="43"/>
      <c r="Q6788" s="43"/>
      <c r="R6788" s="10"/>
      <c r="S6788" s="10"/>
      <c r="T6788" s="10"/>
    </row>
    <row r="6789" spans="7:20" ht="33" customHeight="1" x14ac:dyDescent="0.5">
      <c r="G6789" s="90"/>
      <c r="H6789" s="43"/>
      <c r="I6789" s="79"/>
      <c r="J6789" s="43"/>
      <c r="K6789" s="10"/>
      <c r="L6789" s="102"/>
      <c r="M6789" s="40"/>
      <c r="N6789" s="43"/>
      <c r="O6789" s="40"/>
      <c r="P6789" s="43"/>
      <c r="Q6789" s="43"/>
      <c r="R6789" s="10"/>
      <c r="S6789" s="10"/>
      <c r="T6789" s="10"/>
    </row>
    <row r="6790" spans="7:20" ht="33" customHeight="1" x14ac:dyDescent="0.5">
      <c r="G6790" s="90"/>
      <c r="H6790" s="43"/>
      <c r="I6790" s="79"/>
      <c r="J6790" s="43"/>
      <c r="K6790" s="10"/>
      <c r="L6790" s="102"/>
      <c r="M6790" s="40"/>
      <c r="N6790" s="43"/>
      <c r="O6790" s="40"/>
      <c r="P6790" s="43"/>
      <c r="Q6790" s="43"/>
      <c r="R6790" s="10"/>
      <c r="S6790" s="10"/>
      <c r="T6790" s="10"/>
    </row>
    <row r="6791" spans="7:20" ht="33" customHeight="1" x14ac:dyDescent="0.5">
      <c r="G6791" s="90"/>
      <c r="H6791" s="43"/>
      <c r="I6791" s="79"/>
      <c r="J6791" s="43"/>
      <c r="K6791" s="10"/>
      <c r="L6791" s="102"/>
      <c r="M6791" s="40"/>
      <c r="N6791" s="43"/>
      <c r="O6791" s="40"/>
      <c r="P6791" s="43"/>
      <c r="Q6791" s="43"/>
      <c r="R6791" s="10"/>
      <c r="S6791" s="10"/>
      <c r="T6791" s="10"/>
    </row>
    <row r="6792" spans="7:20" ht="33" customHeight="1" x14ac:dyDescent="0.5">
      <c r="G6792" s="90"/>
      <c r="H6792" s="43"/>
      <c r="I6792" s="79"/>
      <c r="J6792" s="43"/>
      <c r="K6792" s="10"/>
      <c r="L6792" s="102"/>
      <c r="M6792" s="40"/>
      <c r="N6792" s="43"/>
      <c r="O6792" s="40"/>
      <c r="P6792" s="43"/>
      <c r="Q6792" s="43"/>
      <c r="R6792" s="10"/>
      <c r="S6792" s="10"/>
      <c r="T6792" s="10"/>
    </row>
    <row r="6793" spans="7:20" ht="33" customHeight="1" x14ac:dyDescent="0.5">
      <c r="G6793" s="90"/>
      <c r="H6793" s="43"/>
      <c r="I6793" s="79"/>
      <c r="J6793" s="43"/>
      <c r="K6793" s="10"/>
      <c r="L6793" s="102"/>
      <c r="M6793" s="40"/>
      <c r="N6793" s="43"/>
      <c r="O6793" s="40"/>
      <c r="P6793" s="43"/>
      <c r="Q6793" s="43"/>
      <c r="R6793" s="10"/>
      <c r="S6793" s="10"/>
      <c r="T6793" s="10"/>
    </row>
    <row r="6794" spans="7:20" ht="33" customHeight="1" x14ac:dyDescent="0.5">
      <c r="G6794" s="90"/>
      <c r="H6794" s="43"/>
      <c r="I6794" s="79"/>
      <c r="J6794" s="43"/>
      <c r="K6794" s="10"/>
      <c r="L6794" s="102"/>
      <c r="M6794" s="40"/>
      <c r="N6794" s="43"/>
      <c r="O6794" s="40"/>
      <c r="P6794" s="43"/>
      <c r="Q6794" s="43"/>
      <c r="R6794" s="10"/>
      <c r="S6794" s="10"/>
      <c r="T6794" s="10"/>
    </row>
    <row r="6795" spans="7:20" ht="33" customHeight="1" x14ac:dyDescent="0.5">
      <c r="G6795" s="90"/>
      <c r="H6795" s="43"/>
      <c r="I6795" s="79"/>
      <c r="J6795" s="43"/>
      <c r="K6795" s="10"/>
      <c r="L6795" s="102"/>
      <c r="M6795" s="40"/>
      <c r="N6795" s="43"/>
      <c r="O6795" s="40"/>
      <c r="P6795" s="43"/>
      <c r="Q6795" s="43"/>
      <c r="R6795" s="10"/>
      <c r="S6795" s="10"/>
      <c r="T6795" s="10"/>
    </row>
    <row r="6796" spans="7:20" ht="33" customHeight="1" x14ac:dyDescent="0.5">
      <c r="G6796" s="90"/>
      <c r="H6796" s="43"/>
      <c r="I6796" s="79"/>
      <c r="J6796" s="43"/>
      <c r="K6796" s="10"/>
      <c r="L6796" s="102"/>
      <c r="M6796" s="40"/>
      <c r="N6796" s="43"/>
      <c r="O6796" s="40"/>
      <c r="P6796" s="43"/>
      <c r="Q6796" s="43"/>
      <c r="R6796" s="10"/>
      <c r="S6796" s="10"/>
      <c r="T6796" s="10"/>
    </row>
    <row r="6797" spans="7:20" ht="33" customHeight="1" x14ac:dyDescent="0.5">
      <c r="G6797" s="90"/>
      <c r="H6797" s="43"/>
      <c r="I6797" s="79"/>
      <c r="J6797" s="43"/>
      <c r="K6797" s="10"/>
      <c r="L6797" s="102"/>
      <c r="M6797" s="40"/>
      <c r="N6797" s="43"/>
      <c r="O6797" s="40"/>
      <c r="P6797" s="43"/>
      <c r="Q6797" s="43"/>
      <c r="R6797" s="10"/>
      <c r="S6797" s="10"/>
      <c r="T6797" s="10"/>
    </row>
    <row r="6798" spans="7:20" ht="33" customHeight="1" x14ac:dyDescent="0.5">
      <c r="G6798" s="90"/>
      <c r="H6798" s="43"/>
      <c r="I6798" s="79"/>
      <c r="J6798" s="43"/>
      <c r="K6798" s="10"/>
      <c r="L6798" s="102"/>
      <c r="M6798" s="40"/>
      <c r="N6798" s="43"/>
      <c r="O6798" s="40"/>
      <c r="P6798" s="43"/>
      <c r="Q6798" s="43"/>
      <c r="R6798" s="10"/>
      <c r="S6798" s="10"/>
      <c r="T6798" s="10"/>
    </row>
    <row r="6799" spans="7:20" ht="33" customHeight="1" x14ac:dyDescent="0.5">
      <c r="G6799" s="90"/>
      <c r="H6799" s="43"/>
      <c r="I6799" s="79"/>
      <c r="J6799" s="43"/>
      <c r="K6799" s="10"/>
      <c r="L6799" s="102"/>
      <c r="M6799" s="40"/>
      <c r="N6799" s="43"/>
      <c r="O6799" s="40"/>
      <c r="P6799" s="43"/>
      <c r="Q6799" s="43"/>
      <c r="R6799" s="10"/>
      <c r="S6799" s="10"/>
      <c r="T6799" s="10"/>
    </row>
    <row r="6800" spans="7:20" ht="33" customHeight="1" x14ac:dyDescent="0.5">
      <c r="G6800" s="90"/>
      <c r="H6800" s="43"/>
      <c r="I6800" s="79"/>
      <c r="J6800" s="43"/>
      <c r="K6800" s="10"/>
      <c r="L6800" s="102"/>
      <c r="M6800" s="40"/>
      <c r="N6800" s="43"/>
      <c r="O6800" s="40"/>
      <c r="P6800" s="43"/>
      <c r="Q6800" s="43"/>
      <c r="R6800" s="10"/>
      <c r="S6800" s="10"/>
      <c r="T6800" s="10"/>
    </row>
    <row r="6801" spans="7:20" ht="33" customHeight="1" x14ac:dyDescent="0.5">
      <c r="G6801" s="90"/>
      <c r="H6801" s="43"/>
      <c r="I6801" s="79"/>
      <c r="J6801" s="43"/>
      <c r="K6801" s="10"/>
      <c r="L6801" s="102"/>
      <c r="M6801" s="40"/>
      <c r="N6801" s="43"/>
      <c r="O6801" s="40"/>
      <c r="P6801" s="43"/>
      <c r="Q6801" s="43"/>
      <c r="R6801" s="10"/>
      <c r="S6801" s="10"/>
      <c r="T6801" s="10"/>
    </row>
    <row r="6802" spans="7:20" ht="33" customHeight="1" x14ac:dyDescent="0.5">
      <c r="G6802" s="90"/>
      <c r="H6802" s="43"/>
      <c r="I6802" s="79"/>
      <c r="J6802" s="43"/>
      <c r="K6802" s="10"/>
      <c r="L6802" s="102"/>
      <c r="M6802" s="40"/>
      <c r="N6802" s="43"/>
      <c r="O6802" s="40"/>
      <c r="P6802" s="43"/>
      <c r="Q6802" s="43"/>
      <c r="R6802" s="10"/>
      <c r="S6802" s="10"/>
      <c r="T6802" s="10"/>
    </row>
    <row r="6803" spans="7:20" ht="33" customHeight="1" x14ac:dyDescent="0.5">
      <c r="G6803" s="90"/>
      <c r="H6803" s="43"/>
      <c r="I6803" s="79"/>
      <c r="J6803" s="43"/>
      <c r="K6803" s="10"/>
      <c r="L6803" s="102"/>
      <c r="M6803" s="40"/>
      <c r="N6803" s="43"/>
      <c r="O6803" s="40"/>
      <c r="P6803" s="43"/>
      <c r="Q6803" s="43"/>
      <c r="R6803" s="10"/>
      <c r="S6803" s="10"/>
      <c r="T6803" s="10"/>
    </row>
    <row r="6804" spans="7:20" ht="33" customHeight="1" x14ac:dyDescent="0.5">
      <c r="G6804" s="90"/>
      <c r="H6804" s="43"/>
      <c r="I6804" s="79"/>
      <c r="J6804" s="43"/>
      <c r="K6804" s="10"/>
      <c r="L6804" s="102"/>
      <c r="M6804" s="40"/>
      <c r="N6804" s="43"/>
      <c r="O6804" s="40"/>
      <c r="P6804" s="43"/>
      <c r="Q6804" s="43"/>
      <c r="R6804" s="10"/>
      <c r="S6804" s="10"/>
      <c r="T6804" s="10"/>
    </row>
    <row r="6805" spans="7:20" ht="33" customHeight="1" x14ac:dyDescent="0.5">
      <c r="G6805" s="90"/>
      <c r="H6805" s="43"/>
      <c r="I6805" s="79"/>
      <c r="J6805" s="43"/>
      <c r="K6805" s="10"/>
      <c r="L6805" s="102"/>
      <c r="M6805" s="40"/>
      <c r="N6805" s="43"/>
      <c r="O6805" s="40"/>
      <c r="P6805" s="43"/>
      <c r="Q6805" s="43"/>
      <c r="R6805" s="10"/>
      <c r="S6805" s="10"/>
      <c r="T6805" s="10"/>
    </row>
    <row r="6806" spans="7:20" ht="33" customHeight="1" x14ac:dyDescent="0.5">
      <c r="G6806" s="90"/>
      <c r="H6806" s="43"/>
      <c r="I6806" s="79"/>
      <c r="J6806" s="43"/>
      <c r="K6806" s="10"/>
      <c r="L6806" s="102"/>
      <c r="M6806" s="40"/>
      <c r="N6806" s="43"/>
      <c r="O6806" s="40"/>
      <c r="P6806" s="43"/>
      <c r="Q6806" s="43"/>
      <c r="R6806" s="10"/>
      <c r="S6806" s="10"/>
      <c r="T6806" s="10"/>
    </row>
    <row r="6807" spans="7:20" ht="33" customHeight="1" x14ac:dyDescent="0.5">
      <c r="G6807" s="90"/>
      <c r="H6807" s="43"/>
      <c r="I6807" s="79"/>
      <c r="J6807" s="43"/>
      <c r="K6807" s="10"/>
      <c r="L6807" s="102"/>
      <c r="M6807" s="40"/>
      <c r="N6807" s="43"/>
      <c r="O6807" s="40"/>
      <c r="P6807" s="43"/>
      <c r="Q6807" s="43"/>
      <c r="R6807" s="10"/>
      <c r="S6807" s="10"/>
      <c r="T6807" s="10"/>
    </row>
    <row r="6808" spans="7:20" ht="33" customHeight="1" x14ac:dyDescent="0.5">
      <c r="G6808" s="90"/>
      <c r="H6808" s="43"/>
      <c r="I6808" s="79"/>
      <c r="J6808" s="43"/>
      <c r="K6808" s="10"/>
      <c r="L6808" s="102"/>
      <c r="M6808" s="40"/>
      <c r="N6808" s="43"/>
      <c r="O6808" s="40"/>
      <c r="P6808" s="43"/>
      <c r="Q6808" s="43"/>
      <c r="R6808" s="10"/>
      <c r="S6808" s="10"/>
      <c r="T6808" s="10"/>
    </row>
    <row r="6809" spans="7:20" ht="33" customHeight="1" x14ac:dyDescent="0.5">
      <c r="G6809" s="90"/>
      <c r="H6809" s="43"/>
      <c r="I6809" s="79"/>
      <c r="J6809" s="43"/>
      <c r="K6809" s="10"/>
      <c r="L6809" s="102"/>
      <c r="M6809" s="40"/>
      <c r="N6809" s="43"/>
      <c r="O6809" s="40"/>
      <c r="P6809" s="43"/>
      <c r="Q6809" s="43"/>
      <c r="R6809" s="10"/>
      <c r="S6809" s="10"/>
      <c r="T6809" s="10"/>
    </row>
    <row r="6810" spans="7:20" ht="33" customHeight="1" x14ac:dyDescent="0.5">
      <c r="G6810" s="90"/>
      <c r="H6810" s="43"/>
      <c r="I6810" s="79"/>
      <c r="J6810" s="43"/>
      <c r="K6810" s="10"/>
      <c r="L6810" s="102"/>
      <c r="M6810" s="40"/>
      <c r="N6810" s="43"/>
      <c r="O6810" s="40"/>
      <c r="P6810" s="43"/>
      <c r="Q6810" s="43"/>
      <c r="R6810" s="10"/>
      <c r="S6810" s="10"/>
      <c r="T6810" s="10"/>
    </row>
    <row r="6811" spans="7:20" ht="33" customHeight="1" x14ac:dyDescent="0.5">
      <c r="G6811" s="90"/>
      <c r="H6811" s="43"/>
      <c r="I6811" s="79"/>
      <c r="J6811" s="43"/>
      <c r="K6811" s="10"/>
      <c r="L6811" s="102"/>
      <c r="M6811" s="40"/>
      <c r="N6811" s="43"/>
      <c r="O6811" s="40"/>
      <c r="P6811" s="43"/>
      <c r="Q6811" s="43"/>
      <c r="R6811" s="10"/>
      <c r="S6811" s="10"/>
      <c r="T6811" s="10"/>
    </row>
    <row r="6812" spans="7:20" ht="33" customHeight="1" x14ac:dyDescent="0.5">
      <c r="G6812" s="90"/>
      <c r="H6812" s="43"/>
      <c r="I6812" s="79"/>
      <c r="J6812" s="43"/>
      <c r="K6812" s="10"/>
      <c r="L6812" s="102"/>
      <c r="M6812" s="40"/>
      <c r="N6812" s="43"/>
      <c r="O6812" s="40"/>
      <c r="P6812" s="43"/>
      <c r="Q6812" s="43"/>
      <c r="R6812" s="10"/>
      <c r="S6812" s="10"/>
      <c r="T6812" s="10"/>
    </row>
    <row r="6813" spans="7:20" ht="33" customHeight="1" x14ac:dyDescent="0.5">
      <c r="G6813" s="90"/>
      <c r="H6813" s="43"/>
      <c r="I6813" s="79"/>
      <c r="J6813" s="43"/>
      <c r="K6813" s="10"/>
      <c r="L6813" s="102"/>
      <c r="M6813" s="40"/>
      <c r="N6813" s="43"/>
      <c r="O6813" s="40"/>
      <c r="P6813" s="43"/>
      <c r="Q6813" s="43"/>
      <c r="R6813" s="10"/>
      <c r="S6813" s="10"/>
      <c r="T6813" s="10"/>
    </row>
    <row r="6814" spans="7:20" ht="33" customHeight="1" x14ac:dyDescent="0.5">
      <c r="G6814" s="90"/>
      <c r="H6814" s="43"/>
      <c r="I6814" s="79"/>
      <c r="J6814" s="43"/>
      <c r="K6814" s="10"/>
      <c r="L6814" s="102"/>
      <c r="M6814" s="40"/>
      <c r="N6814" s="43"/>
      <c r="O6814" s="40"/>
      <c r="P6814" s="43"/>
      <c r="Q6814" s="43"/>
      <c r="R6814" s="10"/>
      <c r="S6814" s="10"/>
      <c r="T6814" s="10"/>
    </row>
    <row r="6815" spans="7:20" ht="33" customHeight="1" x14ac:dyDescent="0.5">
      <c r="G6815" s="90"/>
      <c r="H6815" s="43"/>
      <c r="I6815" s="79"/>
      <c r="J6815" s="43"/>
      <c r="K6815" s="10"/>
      <c r="L6815" s="102"/>
      <c r="M6815" s="40"/>
      <c r="N6815" s="43"/>
      <c r="O6815" s="40"/>
      <c r="P6815" s="43"/>
      <c r="Q6815" s="43"/>
      <c r="R6815" s="10"/>
      <c r="S6815" s="10"/>
      <c r="T6815" s="10"/>
    </row>
    <row r="6816" spans="7:20" ht="33" customHeight="1" x14ac:dyDescent="0.5">
      <c r="G6816" s="90"/>
      <c r="H6816" s="43"/>
      <c r="I6816" s="79"/>
      <c r="J6816" s="43"/>
      <c r="K6816" s="10"/>
      <c r="L6816" s="102"/>
      <c r="M6816" s="40"/>
      <c r="N6816" s="43"/>
      <c r="O6816" s="40"/>
      <c r="P6816" s="43"/>
      <c r="Q6816" s="43"/>
      <c r="R6816" s="10"/>
      <c r="S6816" s="10"/>
      <c r="T6816" s="10"/>
    </row>
    <row r="6817" spans="7:20" ht="33" customHeight="1" x14ac:dyDescent="0.5">
      <c r="G6817" s="90"/>
      <c r="H6817" s="43"/>
      <c r="I6817" s="79"/>
      <c r="J6817" s="43"/>
      <c r="K6817" s="10"/>
      <c r="L6817" s="102"/>
      <c r="M6817" s="40"/>
      <c r="N6817" s="43"/>
      <c r="O6817" s="40"/>
      <c r="P6817" s="43"/>
      <c r="Q6817" s="43"/>
      <c r="R6817" s="10"/>
      <c r="S6817" s="10"/>
      <c r="T6817" s="10"/>
    </row>
    <row r="6818" spans="7:20" ht="33" customHeight="1" x14ac:dyDescent="0.5">
      <c r="G6818" s="90"/>
      <c r="H6818" s="43"/>
      <c r="I6818" s="79"/>
      <c r="J6818" s="43"/>
      <c r="K6818" s="10"/>
      <c r="L6818" s="102"/>
      <c r="M6818" s="40"/>
      <c r="N6818" s="43"/>
      <c r="O6818" s="40"/>
      <c r="P6818" s="43"/>
      <c r="Q6818" s="43"/>
      <c r="R6818" s="10"/>
      <c r="S6818" s="10"/>
      <c r="T6818" s="10"/>
    </row>
    <row r="6819" spans="7:20" ht="33" customHeight="1" x14ac:dyDescent="0.5">
      <c r="G6819" s="90"/>
      <c r="H6819" s="43"/>
      <c r="I6819" s="79"/>
      <c r="J6819" s="43"/>
      <c r="K6819" s="10"/>
      <c r="L6819" s="102"/>
      <c r="M6819" s="40"/>
      <c r="N6819" s="43"/>
      <c r="O6819" s="40"/>
      <c r="P6819" s="43"/>
      <c r="Q6819" s="43"/>
      <c r="R6819" s="10"/>
      <c r="S6819" s="10"/>
      <c r="T6819" s="10"/>
    </row>
    <row r="6820" spans="7:20" ht="33" customHeight="1" x14ac:dyDescent="0.5">
      <c r="G6820" s="90"/>
      <c r="H6820" s="43"/>
      <c r="I6820" s="79"/>
      <c r="J6820" s="43"/>
      <c r="K6820" s="10"/>
      <c r="L6820" s="102"/>
      <c r="M6820" s="40"/>
      <c r="N6820" s="43"/>
      <c r="O6820" s="40"/>
      <c r="P6820" s="43"/>
      <c r="Q6820" s="43"/>
      <c r="R6820" s="10"/>
      <c r="S6820" s="10"/>
      <c r="T6820" s="10"/>
    </row>
    <row r="6821" spans="7:20" ht="33" customHeight="1" x14ac:dyDescent="0.5">
      <c r="G6821" s="90"/>
      <c r="H6821" s="43"/>
      <c r="I6821" s="79"/>
      <c r="J6821" s="43"/>
      <c r="K6821" s="10"/>
      <c r="L6821" s="102"/>
      <c r="M6821" s="40"/>
      <c r="N6821" s="43"/>
      <c r="O6821" s="40"/>
      <c r="P6821" s="43"/>
      <c r="Q6821" s="43"/>
      <c r="R6821" s="10"/>
      <c r="S6821" s="10"/>
      <c r="T6821" s="10"/>
    </row>
    <row r="6822" spans="7:20" ht="33" customHeight="1" x14ac:dyDescent="0.5">
      <c r="G6822" s="90"/>
      <c r="H6822" s="43"/>
      <c r="I6822" s="79"/>
      <c r="J6822" s="43"/>
      <c r="K6822" s="10"/>
      <c r="L6822" s="102"/>
      <c r="M6822" s="40"/>
      <c r="N6822" s="43"/>
      <c r="O6822" s="40"/>
      <c r="P6822" s="43"/>
      <c r="Q6822" s="43"/>
      <c r="R6822" s="10"/>
      <c r="S6822" s="10"/>
      <c r="T6822" s="10"/>
    </row>
    <row r="6823" spans="7:20" ht="33" customHeight="1" x14ac:dyDescent="0.5">
      <c r="G6823" s="90"/>
      <c r="H6823" s="43"/>
      <c r="I6823" s="79"/>
      <c r="J6823" s="43"/>
      <c r="K6823" s="10"/>
      <c r="L6823" s="102"/>
      <c r="M6823" s="40"/>
      <c r="N6823" s="43"/>
      <c r="O6823" s="40"/>
      <c r="P6823" s="43"/>
      <c r="Q6823" s="43"/>
      <c r="R6823" s="10"/>
      <c r="S6823" s="10"/>
      <c r="T6823" s="10"/>
    </row>
    <row r="6824" spans="7:20" ht="33" customHeight="1" x14ac:dyDescent="0.5">
      <c r="G6824" s="90"/>
      <c r="H6824" s="43"/>
      <c r="I6824" s="79"/>
      <c r="J6824" s="43"/>
      <c r="K6824" s="10"/>
      <c r="L6824" s="102"/>
      <c r="M6824" s="40"/>
      <c r="N6824" s="43"/>
      <c r="O6824" s="40"/>
      <c r="P6824" s="43"/>
      <c r="Q6824" s="43"/>
      <c r="R6824" s="10"/>
      <c r="S6824" s="10"/>
      <c r="T6824" s="10"/>
    </row>
    <row r="6825" spans="7:20" ht="33" customHeight="1" x14ac:dyDescent="0.5">
      <c r="G6825" s="90"/>
      <c r="H6825" s="43"/>
      <c r="I6825" s="79"/>
      <c r="J6825" s="43"/>
      <c r="K6825" s="10"/>
      <c r="L6825" s="102"/>
      <c r="M6825" s="40"/>
      <c r="N6825" s="43"/>
      <c r="O6825" s="40"/>
      <c r="P6825" s="43"/>
      <c r="Q6825" s="43"/>
      <c r="R6825" s="10"/>
      <c r="S6825" s="10"/>
      <c r="T6825" s="10"/>
    </row>
    <row r="6826" spans="7:20" ht="33" customHeight="1" x14ac:dyDescent="0.5">
      <c r="G6826" s="90"/>
      <c r="H6826" s="43"/>
      <c r="I6826" s="79"/>
      <c r="J6826" s="43"/>
      <c r="K6826" s="10"/>
      <c r="L6826" s="102"/>
      <c r="M6826" s="40"/>
      <c r="N6826" s="43"/>
      <c r="O6826" s="40"/>
      <c r="P6826" s="43"/>
      <c r="Q6826" s="43"/>
      <c r="R6826" s="10"/>
      <c r="S6826" s="10"/>
      <c r="T6826" s="10"/>
    </row>
    <row r="6827" spans="7:20" ht="33" customHeight="1" x14ac:dyDescent="0.5">
      <c r="G6827" s="90"/>
      <c r="H6827" s="43"/>
      <c r="I6827" s="79"/>
      <c r="J6827" s="43"/>
      <c r="K6827" s="10"/>
      <c r="L6827" s="102"/>
      <c r="M6827" s="40"/>
      <c r="N6827" s="43"/>
      <c r="O6827" s="40"/>
      <c r="P6827" s="43"/>
      <c r="Q6827" s="43"/>
      <c r="R6827" s="10"/>
      <c r="S6827" s="10"/>
      <c r="T6827" s="10"/>
    </row>
    <row r="6828" spans="7:20" ht="33" customHeight="1" x14ac:dyDescent="0.5">
      <c r="G6828" s="90"/>
      <c r="H6828" s="43"/>
      <c r="I6828" s="79"/>
      <c r="J6828" s="43"/>
      <c r="K6828" s="10"/>
      <c r="L6828" s="102"/>
      <c r="M6828" s="40"/>
      <c r="N6828" s="43"/>
      <c r="O6828" s="40"/>
      <c r="P6828" s="43"/>
      <c r="Q6828" s="43"/>
      <c r="R6828" s="10"/>
      <c r="S6828" s="10"/>
      <c r="T6828" s="10"/>
    </row>
    <row r="6829" spans="7:20" ht="33" customHeight="1" x14ac:dyDescent="0.5">
      <c r="G6829" s="90"/>
      <c r="H6829" s="43"/>
      <c r="I6829" s="79"/>
      <c r="J6829" s="43"/>
      <c r="K6829" s="10"/>
      <c r="L6829" s="102"/>
      <c r="M6829" s="40"/>
      <c r="N6829" s="43"/>
      <c r="O6829" s="40"/>
      <c r="P6829" s="43"/>
      <c r="Q6829" s="43"/>
      <c r="R6829" s="10"/>
      <c r="S6829" s="10"/>
      <c r="T6829" s="10"/>
    </row>
    <row r="6830" spans="7:20" ht="33" customHeight="1" x14ac:dyDescent="0.5">
      <c r="G6830" s="90"/>
      <c r="H6830" s="43"/>
      <c r="I6830" s="79"/>
      <c r="J6830" s="43"/>
      <c r="K6830" s="10"/>
      <c r="L6830" s="102"/>
      <c r="M6830" s="40"/>
      <c r="N6830" s="43"/>
      <c r="O6830" s="40"/>
      <c r="P6830" s="43"/>
      <c r="Q6830" s="43"/>
      <c r="R6830" s="10"/>
      <c r="S6830" s="10"/>
      <c r="T6830" s="10"/>
    </row>
    <row r="6831" spans="7:20" ht="33" customHeight="1" x14ac:dyDescent="0.5">
      <c r="G6831" s="90"/>
      <c r="H6831" s="43"/>
      <c r="I6831" s="79"/>
      <c r="J6831" s="43"/>
      <c r="K6831" s="10"/>
      <c r="L6831" s="102"/>
      <c r="M6831" s="40"/>
      <c r="N6831" s="43"/>
      <c r="O6831" s="40"/>
      <c r="P6831" s="43"/>
      <c r="Q6831" s="43"/>
      <c r="R6831" s="10"/>
      <c r="S6831" s="10"/>
      <c r="T6831" s="10"/>
    </row>
    <row r="6832" spans="7:20" ht="33" customHeight="1" x14ac:dyDescent="0.5">
      <c r="G6832" s="90"/>
      <c r="H6832" s="43"/>
      <c r="I6832" s="79"/>
      <c r="J6832" s="43"/>
      <c r="K6832" s="10"/>
      <c r="L6832" s="102"/>
      <c r="M6832" s="40"/>
      <c r="N6832" s="43"/>
      <c r="O6832" s="40"/>
      <c r="P6832" s="43"/>
      <c r="Q6832" s="43"/>
      <c r="R6832" s="10"/>
      <c r="S6832" s="10"/>
      <c r="T6832" s="10"/>
    </row>
    <row r="6833" spans="7:20" ht="33" customHeight="1" x14ac:dyDescent="0.5">
      <c r="G6833" s="90"/>
      <c r="H6833" s="43"/>
      <c r="I6833" s="79"/>
      <c r="J6833" s="43"/>
      <c r="K6833" s="10"/>
      <c r="L6833" s="102"/>
      <c r="M6833" s="40"/>
      <c r="N6833" s="43"/>
      <c r="O6833" s="40"/>
      <c r="P6833" s="43"/>
      <c r="Q6833" s="43"/>
      <c r="R6833" s="10"/>
      <c r="S6833" s="10"/>
      <c r="T6833" s="10"/>
    </row>
    <row r="6834" spans="7:20" ht="33" customHeight="1" x14ac:dyDescent="0.5">
      <c r="G6834" s="90"/>
      <c r="H6834" s="43"/>
      <c r="I6834" s="79"/>
      <c r="J6834" s="43"/>
      <c r="K6834" s="10"/>
      <c r="L6834" s="102"/>
      <c r="M6834" s="40"/>
      <c r="N6834" s="43"/>
      <c r="O6834" s="40"/>
      <c r="P6834" s="43"/>
      <c r="Q6834" s="43"/>
      <c r="R6834" s="10"/>
      <c r="S6834" s="10"/>
      <c r="T6834" s="10"/>
    </row>
    <row r="6835" spans="7:20" ht="33" customHeight="1" x14ac:dyDescent="0.5">
      <c r="G6835" s="90"/>
      <c r="H6835" s="43"/>
      <c r="I6835" s="79"/>
      <c r="J6835" s="43"/>
      <c r="K6835" s="10"/>
      <c r="L6835" s="102"/>
      <c r="M6835" s="40"/>
      <c r="N6835" s="43"/>
      <c r="O6835" s="40"/>
      <c r="P6835" s="43"/>
      <c r="Q6835" s="43"/>
      <c r="R6835" s="10"/>
      <c r="S6835" s="10"/>
      <c r="T6835" s="10"/>
    </row>
    <row r="6836" spans="7:20" ht="33" customHeight="1" x14ac:dyDescent="0.5">
      <c r="G6836" s="90"/>
      <c r="H6836" s="43"/>
      <c r="I6836" s="79"/>
      <c r="J6836" s="43"/>
      <c r="K6836" s="10"/>
      <c r="L6836" s="102"/>
      <c r="M6836" s="40"/>
      <c r="N6836" s="43"/>
      <c r="O6836" s="40"/>
      <c r="P6836" s="43"/>
      <c r="Q6836" s="43"/>
      <c r="R6836" s="10"/>
      <c r="S6836" s="10"/>
      <c r="T6836" s="10"/>
    </row>
    <row r="6837" spans="7:20" ht="33" customHeight="1" x14ac:dyDescent="0.5">
      <c r="G6837" s="90"/>
      <c r="H6837" s="43"/>
      <c r="I6837" s="79"/>
      <c r="J6837" s="43"/>
      <c r="K6837" s="10"/>
      <c r="L6837" s="102"/>
      <c r="M6837" s="40"/>
      <c r="N6837" s="43"/>
      <c r="O6837" s="40"/>
      <c r="P6837" s="43"/>
      <c r="Q6837" s="43"/>
      <c r="R6837" s="10"/>
      <c r="S6837" s="10"/>
      <c r="T6837" s="10"/>
    </row>
    <row r="6838" spans="7:20" ht="33" customHeight="1" x14ac:dyDescent="0.5">
      <c r="G6838" s="90"/>
      <c r="H6838" s="43"/>
      <c r="I6838" s="79"/>
      <c r="J6838" s="43"/>
      <c r="K6838" s="10"/>
      <c r="L6838" s="102"/>
      <c r="M6838" s="40"/>
      <c r="N6838" s="43"/>
      <c r="O6838" s="40"/>
      <c r="P6838" s="43"/>
      <c r="Q6838" s="43"/>
      <c r="R6838" s="10"/>
      <c r="S6838" s="10"/>
      <c r="T6838" s="10"/>
    </row>
    <row r="6839" spans="7:20" ht="33" customHeight="1" x14ac:dyDescent="0.5">
      <c r="G6839" s="90"/>
      <c r="H6839" s="43"/>
      <c r="I6839" s="79"/>
      <c r="J6839" s="43"/>
      <c r="K6839" s="10"/>
      <c r="L6839" s="102"/>
      <c r="M6839" s="40"/>
      <c r="N6839" s="43"/>
      <c r="O6839" s="40"/>
      <c r="P6839" s="43"/>
      <c r="Q6839" s="43"/>
      <c r="R6839" s="10"/>
      <c r="S6839" s="10"/>
      <c r="T6839" s="10"/>
    </row>
    <row r="6840" spans="7:20" ht="33" customHeight="1" x14ac:dyDescent="0.5">
      <c r="G6840" s="90"/>
      <c r="H6840" s="43"/>
      <c r="I6840" s="79"/>
      <c r="J6840" s="43"/>
      <c r="K6840" s="10"/>
      <c r="L6840" s="102"/>
      <c r="M6840" s="40"/>
      <c r="N6840" s="43"/>
      <c r="O6840" s="40"/>
      <c r="P6840" s="43"/>
      <c r="Q6840" s="43"/>
      <c r="R6840" s="10"/>
      <c r="S6840" s="10"/>
      <c r="T6840" s="10"/>
    </row>
    <row r="6841" spans="7:20" ht="33" customHeight="1" x14ac:dyDescent="0.5">
      <c r="G6841" s="90"/>
      <c r="H6841" s="43"/>
      <c r="I6841" s="79"/>
      <c r="J6841" s="43"/>
      <c r="K6841" s="10"/>
      <c r="L6841" s="102"/>
      <c r="M6841" s="40"/>
      <c r="N6841" s="43"/>
      <c r="O6841" s="40"/>
      <c r="P6841" s="43"/>
      <c r="Q6841" s="43"/>
      <c r="R6841" s="10"/>
      <c r="S6841" s="10"/>
      <c r="T6841" s="10"/>
    </row>
    <row r="6842" spans="7:20" ht="33" customHeight="1" x14ac:dyDescent="0.5">
      <c r="G6842" s="90"/>
      <c r="H6842" s="43"/>
      <c r="I6842" s="79"/>
      <c r="J6842" s="43"/>
      <c r="K6842" s="10"/>
      <c r="L6842" s="102"/>
      <c r="M6842" s="40"/>
      <c r="N6842" s="43"/>
      <c r="O6842" s="40"/>
      <c r="P6842" s="43"/>
      <c r="Q6842" s="43"/>
      <c r="R6842" s="10"/>
      <c r="S6842" s="10"/>
      <c r="T6842" s="10"/>
    </row>
    <row r="6843" spans="7:20" ht="33" customHeight="1" x14ac:dyDescent="0.5">
      <c r="G6843" s="90"/>
      <c r="H6843" s="43"/>
      <c r="I6843" s="79"/>
      <c r="J6843" s="43"/>
      <c r="K6843" s="10"/>
      <c r="L6843" s="102"/>
      <c r="M6843" s="40"/>
      <c r="N6843" s="43"/>
      <c r="O6843" s="40"/>
      <c r="P6843" s="43"/>
      <c r="Q6843" s="43"/>
      <c r="R6843" s="10"/>
      <c r="S6843" s="10"/>
      <c r="T6843" s="10"/>
    </row>
    <row r="6844" spans="7:20" ht="33" customHeight="1" x14ac:dyDescent="0.5">
      <c r="G6844" s="90"/>
      <c r="H6844" s="43"/>
      <c r="I6844" s="79"/>
      <c r="J6844" s="43"/>
      <c r="K6844" s="10"/>
      <c r="L6844" s="102"/>
      <c r="M6844" s="40"/>
      <c r="N6844" s="43"/>
      <c r="O6844" s="40"/>
      <c r="P6844" s="43"/>
      <c r="Q6844" s="43"/>
      <c r="R6844" s="10"/>
      <c r="S6844" s="10"/>
      <c r="T6844" s="10"/>
    </row>
    <row r="6845" spans="7:20" ht="33" customHeight="1" x14ac:dyDescent="0.5">
      <c r="G6845" s="90"/>
      <c r="H6845" s="43"/>
      <c r="I6845" s="79"/>
      <c r="J6845" s="43"/>
      <c r="K6845" s="10"/>
      <c r="L6845" s="102"/>
      <c r="M6845" s="40"/>
      <c r="N6845" s="43"/>
      <c r="O6845" s="40"/>
      <c r="P6845" s="43"/>
      <c r="Q6845" s="43"/>
      <c r="R6845" s="10"/>
      <c r="S6845" s="10"/>
      <c r="T6845" s="10"/>
    </row>
    <row r="6846" spans="7:20" ht="33" customHeight="1" x14ac:dyDescent="0.5">
      <c r="G6846" s="90"/>
      <c r="H6846" s="43"/>
      <c r="I6846" s="79"/>
      <c r="J6846" s="43"/>
      <c r="K6846" s="10"/>
      <c r="L6846" s="102"/>
      <c r="M6846" s="40"/>
      <c r="N6846" s="43"/>
      <c r="O6846" s="40"/>
      <c r="P6846" s="43"/>
      <c r="Q6846" s="43"/>
      <c r="R6846" s="10"/>
      <c r="S6846" s="10"/>
      <c r="T6846" s="10"/>
    </row>
    <row r="6847" spans="7:20" ht="33" customHeight="1" x14ac:dyDescent="0.5">
      <c r="G6847" s="90"/>
      <c r="H6847" s="43"/>
      <c r="I6847" s="79"/>
      <c r="J6847" s="43"/>
      <c r="K6847" s="10"/>
      <c r="L6847" s="102"/>
      <c r="M6847" s="40"/>
      <c r="N6847" s="43"/>
      <c r="O6847" s="40"/>
      <c r="P6847" s="43"/>
      <c r="Q6847" s="43"/>
      <c r="R6847" s="10"/>
      <c r="S6847" s="10"/>
      <c r="T6847" s="10"/>
    </row>
    <row r="6848" spans="7:20" ht="33" customHeight="1" x14ac:dyDescent="0.5">
      <c r="G6848" s="90"/>
      <c r="H6848" s="43"/>
      <c r="I6848" s="79"/>
      <c r="J6848" s="43"/>
      <c r="K6848" s="10"/>
      <c r="L6848" s="102"/>
      <c r="M6848" s="40"/>
      <c r="N6848" s="43"/>
      <c r="O6848" s="40"/>
      <c r="P6848" s="43"/>
      <c r="Q6848" s="43"/>
      <c r="R6848" s="10"/>
      <c r="S6848" s="10"/>
      <c r="T6848" s="10"/>
    </row>
    <row r="6849" spans="7:20" ht="33" customHeight="1" x14ac:dyDescent="0.5">
      <c r="G6849" s="90"/>
      <c r="H6849" s="43"/>
      <c r="I6849" s="79"/>
      <c r="J6849" s="43"/>
      <c r="K6849" s="10"/>
      <c r="L6849" s="102"/>
      <c r="M6849" s="40"/>
      <c r="N6849" s="43"/>
      <c r="O6849" s="40"/>
      <c r="P6849" s="43"/>
      <c r="Q6849" s="43"/>
      <c r="R6849" s="10"/>
      <c r="S6849" s="10"/>
      <c r="T6849" s="10"/>
    </row>
    <row r="6850" spans="7:20" ht="33" customHeight="1" x14ac:dyDescent="0.5">
      <c r="G6850" s="90"/>
      <c r="H6850" s="43"/>
      <c r="I6850" s="79"/>
      <c r="J6850" s="43"/>
      <c r="K6850" s="10"/>
      <c r="L6850" s="102"/>
      <c r="M6850" s="40"/>
      <c r="N6850" s="43"/>
      <c r="O6850" s="40"/>
      <c r="P6850" s="43"/>
      <c r="Q6850" s="43"/>
      <c r="R6850" s="10"/>
      <c r="S6850" s="10"/>
      <c r="T6850" s="10"/>
    </row>
    <row r="6851" spans="7:20" ht="33" customHeight="1" x14ac:dyDescent="0.5">
      <c r="G6851" s="90"/>
      <c r="H6851" s="43"/>
      <c r="I6851" s="79"/>
      <c r="J6851" s="43"/>
      <c r="K6851" s="10"/>
      <c r="L6851" s="102"/>
      <c r="M6851" s="40"/>
      <c r="N6851" s="43"/>
      <c r="O6851" s="40"/>
      <c r="P6851" s="43"/>
      <c r="Q6851" s="43"/>
      <c r="R6851" s="10"/>
      <c r="S6851" s="10"/>
      <c r="T6851" s="10"/>
    </row>
    <row r="6852" spans="7:20" ht="33" customHeight="1" x14ac:dyDescent="0.5">
      <c r="G6852" s="90"/>
      <c r="H6852" s="43"/>
      <c r="I6852" s="79"/>
      <c r="J6852" s="43"/>
      <c r="K6852" s="10"/>
      <c r="L6852" s="102"/>
      <c r="M6852" s="40"/>
      <c r="N6852" s="43"/>
      <c r="O6852" s="40"/>
      <c r="P6852" s="43"/>
      <c r="Q6852" s="43"/>
      <c r="R6852" s="10"/>
      <c r="S6852" s="10"/>
      <c r="T6852" s="10"/>
    </row>
    <row r="6853" spans="7:20" ht="33" customHeight="1" x14ac:dyDescent="0.5">
      <c r="G6853" s="90"/>
      <c r="H6853" s="43"/>
      <c r="I6853" s="79"/>
      <c r="J6853" s="43"/>
      <c r="K6853" s="10"/>
      <c r="L6853" s="102"/>
      <c r="M6853" s="40"/>
      <c r="N6853" s="43"/>
      <c r="O6853" s="40"/>
      <c r="P6853" s="43"/>
      <c r="Q6853" s="43"/>
      <c r="R6853" s="10"/>
      <c r="S6853" s="10"/>
      <c r="T6853" s="10"/>
    </row>
    <row r="6854" spans="7:20" ht="33" customHeight="1" x14ac:dyDescent="0.5">
      <c r="G6854" s="90"/>
      <c r="H6854" s="43"/>
      <c r="I6854" s="79"/>
      <c r="J6854" s="43"/>
      <c r="K6854" s="10"/>
      <c r="L6854" s="102"/>
      <c r="M6854" s="40"/>
      <c r="N6854" s="43"/>
      <c r="O6854" s="40"/>
      <c r="P6854" s="43"/>
      <c r="Q6854" s="43"/>
      <c r="R6854" s="10"/>
      <c r="S6854" s="10"/>
      <c r="T6854" s="10"/>
    </row>
    <row r="6855" spans="7:20" ht="33" customHeight="1" x14ac:dyDescent="0.5">
      <c r="G6855" s="90"/>
      <c r="H6855" s="43"/>
      <c r="I6855" s="79"/>
      <c r="J6855" s="43"/>
      <c r="K6855" s="10"/>
      <c r="L6855" s="102"/>
      <c r="M6855" s="40"/>
      <c r="N6855" s="43"/>
      <c r="O6855" s="40"/>
      <c r="P6855" s="43"/>
      <c r="Q6855" s="43"/>
      <c r="R6855" s="10"/>
      <c r="S6855" s="10"/>
      <c r="T6855" s="10"/>
    </row>
    <row r="6856" spans="7:20" ht="33" customHeight="1" x14ac:dyDescent="0.5">
      <c r="G6856" s="90"/>
      <c r="H6856" s="43"/>
      <c r="I6856" s="79"/>
      <c r="J6856" s="43"/>
      <c r="K6856" s="10"/>
      <c r="L6856" s="102"/>
      <c r="M6856" s="40"/>
      <c r="N6856" s="43"/>
      <c r="O6856" s="40"/>
      <c r="P6856" s="43"/>
      <c r="Q6856" s="43"/>
      <c r="R6856" s="10"/>
      <c r="S6856" s="10"/>
      <c r="T6856" s="10"/>
    </row>
    <row r="6857" spans="7:20" ht="33" customHeight="1" x14ac:dyDescent="0.5">
      <c r="G6857" s="90"/>
      <c r="H6857" s="43"/>
      <c r="I6857" s="79"/>
      <c r="J6857" s="43"/>
      <c r="K6857" s="10"/>
      <c r="L6857" s="102"/>
      <c r="M6857" s="40"/>
      <c r="N6857" s="43"/>
      <c r="O6857" s="40"/>
      <c r="P6857" s="43"/>
      <c r="Q6857" s="43"/>
      <c r="R6857" s="10"/>
      <c r="S6857" s="10"/>
      <c r="T6857" s="10"/>
    </row>
    <row r="6858" spans="7:20" ht="33" customHeight="1" x14ac:dyDescent="0.5">
      <c r="G6858" s="90"/>
      <c r="H6858" s="43"/>
      <c r="I6858" s="79"/>
      <c r="J6858" s="43"/>
      <c r="K6858" s="10"/>
      <c r="L6858" s="102"/>
      <c r="M6858" s="40"/>
      <c r="N6858" s="43"/>
      <c r="O6858" s="40"/>
      <c r="P6858" s="43"/>
      <c r="Q6858" s="43"/>
      <c r="R6858" s="10"/>
      <c r="S6858" s="10"/>
      <c r="T6858" s="10"/>
    </row>
    <row r="6859" spans="7:20" ht="33" customHeight="1" x14ac:dyDescent="0.5">
      <c r="G6859" s="90"/>
      <c r="H6859" s="43"/>
      <c r="I6859" s="79"/>
      <c r="J6859" s="43"/>
      <c r="K6859" s="10"/>
      <c r="L6859" s="102"/>
      <c r="M6859" s="40"/>
      <c r="N6859" s="43"/>
      <c r="O6859" s="40"/>
      <c r="P6859" s="43"/>
      <c r="Q6859" s="43"/>
      <c r="R6859" s="10"/>
      <c r="S6859" s="10"/>
      <c r="T6859" s="10"/>
    </row>
    <row r="6860" spans="7:20" ht="33" customHeight="1" x14ac:dyDescent="0.5">
      <c r="G6860" s="90"/>
      <c r="H6860" s="43"/>
      <c r="I6860" s="79"/>
      <c r="J6860" s="43"/>
      <c r="K6860" s="10"/>
      <c r="L6860" s="102"/>
      <c r="M6860" s="40"/>
      <c r="N6860" s="43"/>
      <c r="O6860" s="40"/>
      <c r="P6860" s="43"/>
      <c r="Q6860" s="43"/>
      <c r="R6860" s="10"/>
      <c r="S6860" s="10"/>
      <c r="T6860" s="10"/>
    </row>
    <row r="6861" spans="7:20" ht="33" customHeight="1" x14ac:dyDescent="0.5">
      <c r="G6861" s="90"/>
      <c r="H6861" s="43"/>
      <c r="I6861" s="79"/>
      <c r="J6861" s="43"/>
      <c r="K6861" s="10"/>
      <c r="L6861" s="102"/>
      <c r="M6861" s="40"/>
      <c r="N6861" s="43"/>
      <c r="O6861" s="40"/>
      <c r="P6861" s="43"/>
      <c r="Q6861" s="43"/>
      <c r="R6861" s="10"/>
      <c r="S6861" s="10"/>
      <c r="T6861" s="10"/>
    </row>
    <row r="6862" spans="7:20" ht="33" customHeight="1" x14ac:dyDescent="0.5">
      <c r="G6862" s="90"/>
      <c r="H6862" s="43"/>
      <c r="I6862" s="79"/>
      <c r="J6862" s="43"/>
      <c r="K6862" s="10"/>
      <c r="L6862" s="102"/>
      <c r="M6862" s="40"/>
      <c r="N6862" s="43"/>
      <c r="O6862" s="40"/>
      <c r="P6862" s="43"/>
      <c r="Q6862" s="43"/>
      <c r="R6862" s="10"/>
      <c r="S6862" s="10"/>
      <c r="T6862" s="10"/>
    </row>
    <row r="6863" spans="7:20" ht="33" customHeight="1" x14ac:dyDescent="0.5">
      <c r="G6863" s="90"/>
      <c r="H6863" s="43"/>
      <c r="I6863" s="79"/>
      <c r="J6863" s="43"/>
      <c r="K6863" s="10"/>
      <c r="L6863" s="102"/>
      <c r="M6863" s="40"/>
      <c r="N6863" s="43"/>
      <c r="O6863" s="40"/>
      <c r="P6863" s="43"/>
      <c r="Q6863" s="43"/>
      <c r="R6863" s="10"/>
      <c r="S6863" s="10"/>
      <c r="T6863" s="10"/>
    </row>
    <row r="6864" spans="7:20" ht="33" customHeight="1" x14ac:dyDescent="0.5">
      <c r="G6864" s="90"/>
      <c r="H6864" s="43"/>
      <c r="I6864" s="79"/>
      <c r="J6864" s="43"/>
      <c r="K6864" s="10"/>
      <c r="L6864" s="102"/>
      <c r="M6864" s="40"/>
      <c r="N6864" s="43"/>
      <c r="O6864" s="40"/>
      <c r="P6864" s="43"/>
      <c r="Q6864" s="43"/>
      <c r="R6864" s="10"/>
      <c r="S6864" s="10"/>
      <c r="T6864" s="10"/>
    </row>
    <row r="6865" spans="7:20" ht="33" customHeight="1" x14ac:dyDescent="0.5">
      <c r="G6865" s="90"/>
      <c r="H6865" s="43"/>
      <c r="I6865" s="79"/>
      <c r="J6865" s="43"/>
      <c r="K6865" s="10"/>
      <c r="L6865" s="102"/>
      <c r="M6865" s="40"/>
      <c r="N6865" s="43"/>
      <c r="O6865" s="40"/>
      <c r="P6865" s="43"/>
      <c r="Q6865" s="43"/>
      <c r="R6865" s="10"/>
      <c r="S6865" s="10"/>
      <c r="T6865" s="10"/>
    </row>
    <row r="6866" spans="7:20" ht="33" customHeight="1" x14ac:dyDescent="0.5">
      <c r="G6866" s="90"/>
      <c r="H6866" s="43"/>
      <c r="I6866" s="79"/>
      <c r="J6866" s="43"/>
      <c r="K6866" s="10"/>
      <c r="L6866" s="102"/>
      <c r="M6866" s="40"/>
      <c r="N6866" s="43"/>
      <c r="O6866" s="40"/>
      <c r="P6866" s="43"/>
      <c r="Q6866" s="43"/>
      <c r="R6866" s="10"/>
      <c r="S6866" s="10"/>
      <c r="T6866" s="10"/>
    </row>
    <row r="6867" spans="7:20" ht="33" customHeight="1" x14ac:dyDescent="0.5">
      <c r="G6867" s="90"/>
      <c r="H6867" s="43"/>
      <c r="I6867" s="79"/>
      <c r="J6867" s="43"/>
      <c r="K6867" s="10"/>
      <c r="L6867" s="102"/>
      <c r="M6867" s="40"/>
      <c r="N6867" s="43"/>
      <c r="O6867" s="40"/>
      <c r="P6867" s="43"/>
      <c r="Q6867" s="43"/>
      <c r="R6867" s="10"/>
      <c r="S6867" s="10"/>
      <c r="T6867" s="10"/>
    </row>
    <row r="6868" spans="7:20" ht="33" customHeight="1" x14ac:dyDescent="0.5">
      <c r="G6868" s="90"/>
      <c r="H6868" s="43"/>
      <c r="I6868" s="79"/>
      <c r="J6868" s="43"/>
      <c r="K6868" s="10"/>
      <c r="L6868" s="102"/>
      <c r="M6868" s="40"/>
      <c r="N6868" s="43"/>
      <c r="O6868" s="40"/>
      <c r="P6868" s="43"/>
      <c r="Q6868" s="43"/>
      <c r="R6868" s="10"/>
      <c r="S6868" s="10"/>
      <c r="T6868" s="10"/>
    </row>
    <row r="6869" spans="7:20" ht="33" customHeight="1" x14ac:dyDescent="0.5">
      <c r="G6869" s="90"/>
      <c r="H6869" s="43"/>
      <c r="I6869" s="79"/>
      <c r="J6869" s="43"/>
      <c r="K6869" s="10"/>
      <c r="L6869" s="102"/>
      <c r="M6869" s="40"/>
      <c r="N6869" s="43"/>
      <c r="O6869" s="40"/>
      <c r="P6869" s="43"/>
      <c r="Q6869" s="43"/>
      <c r="R6869" s="10"/>
      <c r="S6869" s="10"/>
      <c r="T6869" s="10"/>
    </row>
    <row r="6870" spans="7:20" ht="33" customHeight="1" x14ac:dyDescent="0.5">
      <c r="G6870" s="90"/>
      <c r="H6870" s="43"/>
      <c r="I6870" s="79"/>
      <c r="J6870" s="43"/>
      <c r="K6870" s="10"/>
      <c r="L6870" s="102"/>
      <c r="M6870" s="40"/>
      <c r="N6870" s="43"/>
      <c r="O6870" s="40"/>
      <c r="P6870" s="43"/>
      <c r="Q6870" s="43"/>
      <c r="R6870" s="10"/>
      <c r="S6870" s="10"/>
      <c r="T6870" s="10"/>
    </row>
    <row r="6871" spans="7:20" ht="33" customHeight="1" x14ac:dyDescent="0.5">
      <c r="G6871" s="90"/>
      <c r="H6871" s="43"/>
      <c r="I6871" s="79"/>
      <c r="J6871" s="43"/>
      <c r="K6871" s="10"/>
      <c r="L6871" s="102"/>
      <c r="M6871" s="40"/>
      <c r="N6871" s="43"/>
      <c r="O6871" s="40"/>
      <c r="P6871" s="43"/>
      <c r="Q6871" s="43"/>
      <c r="R6871" s="10"/>
      <c r="S6871" s="10"/>
      <c r="T6871" s="10"/>
    </row>
    <row r="6872" spans="7:20" ht="33" customHeight="1" x14ac:dyDescent="0.5">
      <c r="G6872" s="90"/>
      <c r="H6872" s="43"/>
      <c r="I6872" s="79"/>
      <c r="J6872" s="43"/>
      <c r="K6872" s="10"/>
      <c r="L6872" s="102"/>
      <c r="M6872" s="40"/>
      <c r="N6872" s="43"/>
      <c r="O6872" s="40"/>
      <c r="P6872" s="43"/>
      <c r="Q6872" s="43"/>
      <c r="R6872" s="10"/>
      <c r="S6872" s="10"/>
      <c r="T6872" s="10"/>
    </row>
    <row r="6873" spans="7:20" ht="33" customHeight="1" x14ac:dyDescent="0.5">
      <c r="G6873" s="90"/>
      <c r="H6873" s="43"/>
      <c r="I6873" s="79"/>
      <c r="J6873" s="43"/>
      <c r="K6873" s="10"/>
      <c r="L6873" s="102"/>
      <c r="M6873" s="40"/>
      <c r="N6873" s="43"/>
      <c r="O6873" s="40"/>
      <c r="P6873" s="43"/>
      <c r="Q6873" s="43"/>
      <c r="R6873" s="10"/>
      <c r="S6873" s="10"/>
      <c r="T6873" s="10"/>
    </row>
    <row r="6874" spans="7:20" ht="33" customHeight="1" x14ac:dyDescent="0.5">
      <c r="G6874" s="90"/>
      <c r="H6874" s="43"/>
      <c r="I6874" s="79"/>
      <c r="J6874" s="43"/>
      <c r="K6874" s="10"/>
      <c r="L6874" s="102"/>
      <c r="M6874" s="40"/>
      <c r="N6874" s="43"/>
      <c r="O6874" s="40"/>
      <c r="P6874" s="43"/>
      <c r="Q6874" s="43"/>
      <c r="R6874" s="10"/>
      <c r="S6874" s="10"/>
      <c r="T6874" s="10"/>
    </row>
    <row r="6875" spans="7:20" ht="33" customHeight="1" x14ac:dyDescent="0.5">
      <c r="G6875" s="90"/>
      <c r="H6875" s="43"/>
      <c r="I6875" s="79"/>
      <c r="J6875" s="43"/>
      <c r="K6875" s="10"/>
      <c r="L6875" s="102"/>
      <c r="M6875" s="40"/>
      <c r="N6875" s="43"/>
      <c r="O6875" s="40"/>
      <c r="P6875" s="43"/>
      <c r="Q6875" s="43"/>
      <c r="R6875" s="10"/>
      <c r="S6875" s="10"/>
      <c r="T6875" s="10"/>
    </row>
    <row r="6876" spans="7:20" ht="33" customHeight="1" x14ac:dyDescent="0.5">
      <c r="G6876" s="90"/>
      <c r="H6876" s="43"/>
      <c r="I6876" s="79"/>
      <c r="J6876" s="43"/>
      <c r="K6876" s="10"/>
      <c r="L6876" s="102"/>
      <c r="M6876" s="40"/>
      <c r="N6876" s="43"/>
      <c r="O6876" s="40"/>
      <c r="P6876" s="43"/>
      <c r="Q6876" s="43"/>
      <c r="R6876" s="10"/>
      <c r="S6876" s="10"/>
      <c r="T6876" s="10"/>
    </row>
    <row r="6877" spans="7:20" ht="33" customHeight="1" x14ac:dyDescent="0.5">
      <c r="G6877" s="90"/>
      <c r="H6877" s="43"/>
      <c r="I6877" s="79"/>
      <c r="J6877" s="43"/>
      <c r="K6877" s="10"/>
      <c r="L6877" s="102"/>
      <c r="M6877" s="40"/>
      <c r="N6877" s="43"/>
      <c r="O6877" s="40"/>
      <c r="P6877" s="43"/>
      <c r="Q6877" s="43"/>
      <c r="R6877" s="10"/>
      <c r="S6877" s="10"/>
      <c r="T6877" s="10"/>
    </row>
    <row r="6878" spans="7:20" ht="33" customHeight="1" x14ac:dyDescent="0.5">
      <c r="G6878" s="90"/>
      <c r="H6878" s="43"/>
      <c r="I6878" s="79"/>
      <c r="J6878" s="43"/>
      <c r="K6878" s="10"/>
      <c r="L6878" s="102"/>
      <c r="M6878" s="40"/>
      <c r="N6878" s="43"/>
      <c r="O6878" s="40"/>
      <c r="P6878" s="43"/>
      <c r="Q6878" s="43"/>
      <c r="R6878" s="10"/>
      <c r="S6878" s="10"/>
      <c r="T6878" s="10"/>
    </row>
    <row r="6879" spans="7:20" ht="33" customHeight="1" x14ac:dyDescent="0.5">
      <c r="G6879" s="90"/>
      <c r="H6879" s="43"/>
      <c r="I6879" s="79"/>
      <c r="J6879" s="43"/>
      <c r="K6879" s="10"/>
      <c r="L6879" s="102"/>
      <c r="M6879" s="40"/>
      <c r="N6879" s="43"/>
      <c r="O6879" s="40"/>
      <c r="P6879" s="43"/>
      <c r="Q6879" s="43"/>
      <c r="R6879" s="10"/>
      <c r="S6879" s="10"/>
      <c r="T6879" s="10"/>
    </row>
    <row r="6880" spans="7:20" ht="33" customHeight="1" x14ac:dyDescent="0.5">
      <c r="G6880" s="90"/>
      <c r="H6880" s="43"/>
      <c r="I6880" s="79"/>
      <c r="J6880" s="43"/>
      <c r="K6880" s="10"/>
      <c r="L6880" s="102"/>
      <c r="M6880" s="40"/>
      <c r="N6880" s="43"/>
      <c r="O6880" s="40"/>
      <c r="P6880" s="43"/>
      <c r="Q6880" s="43"/>
      <c r="R6880" s="10"/>
      <c r="S6880" s="10"/>
      <c r="T6880" s="10"/>
    </row>
    <row r="6881" spans="7:20" ht="33" customHeight="1" x14ac:dyDescent="0.5">
      <c r="G6881" s="90"/>
      <c r="H6881" s="43"/>
      <c r="I6881" s="79"/>
      <c r="J6881" s="43"/>
      <c r="K6881" s="10"/>
      <c r="L6881" s="102"/>
      <c r="M6881" s="40"/>
      <c r="N6881" s="43"/>
      <c r="O6881" s="40"/>
      <c r="P6881" s="43"/>
      <c r="Q6881" s="43"/>
      <c r="R6881" s="10"/>
      <c r="S6881" s="10"/>
      <c r="T6881" s="10"/>
    </row>
    <row r="6882" spans="7:20" ht="33" customHeight="1" x14ac:dyDescent="0.5">
      <c r="G6882" s="90"/>
      <c r="H6882" s="43"/>
      <c r="I6882" s="79"/>
      <c r="J6882" s="43"/>
      <c r="K6882" s="10"/>
      <c r="L6882" s="102"/>
      <c r="M6882" s="40"/>
      <c r="N6882" s="43"/>
      <c r="O6882" s="40"/>
      <c r="P6882" s="43"/>
      <c r="Q6882" s="43"/>
      <c r="R6882" s="10"/>
      <c r="S6882" s="10"/>
      <c r="T6882" s="10"/>
    </row>
    <row r="6883" spans="7:20" ht="33" customHeight="1" x14ac:dyDescent="0.5">
      <c r="G6883" s="90"/>
      <c r="H6883" s="43"/>
      <c r="I6883" s="79"/>
      <c r="J6883" s="43"/>
      <c r="K6883" s="10"/>
      <c r="L6883" s="102"/>
      <c r="M6883" s="40"/>
      <c r="N6883" s="43"/>
      <c r="O6883" s="40"/>
      <c r="P6883" s="43"/>
      <c r="Q6883" s="43"/>
      <c r="R6883" s="10"/>
      <c r="S6883" s="10"/>
      <c r="T6883" s="10"/>
    </row>
    <row r="6884" spans="7:20" ht="33" customHeight="1" x14ac:dyDescent="0.5">
      <c r="G6884" s="90"/>
      <c r="H6884" s="43"/>
      <c r="I6884" s="79"/>
      <c r="J6884" s="43"/>
      <c r="K6884" s="10"/>
      <c r="L6884" s="102"/>
      <c r="M6884" s="40"/>
      <c r="N6884" s="43"/>
      <c r="O6884" s="40"/>
      <c r="P6884" s="43"/>
      <c r="Q6884" s="43"/>
      <c r="R6884" s="10"/>
      <c r="S6884" s="10"/>
      <c r="T6884" s="10"/>
    </row>
    <row r="6885" spans="7:20" ht="33" customHeight="1" x14ac:dyDescent="0.5">
      <c r="G6885" s="90"/>
      <c r="H6885" s="43"/>
      <c r="I6885" s="79"/>
      <c r="J6885" s="43"/>
      <c r="K6885" s="10"/>
      <c r="L6885" s="102"/>
      <c r="M6885" s="40"/>
      <c r="N6885" s="43"/>
      <c r="O6885" s="40"/>
      <c r="P6885" s="43"/>
      <c r="Q6885" s="43"/>
      <c r="R6885" s="10"/>
      <c r="S6885" s="10"/>
      <c r="T6885" s="10"/>
    </row>
    <row r="6886" spans="7:20" ht="33" customHeight="1" x14ac:dyDescent="0.5">
      <c r="G6886" s="90"/>
      <c r="H6886" s="43"/>
      <c r="I6886" s="79"/>
      <c r="J6886" s="43"/>
      <c r="K6886" s="10"/>
      <c r="L6886" s="102"/>
      <c r="M6886" s="40"/>
      <c r="N6886" s="43"/>
      <c r="O6886" s="40"/>
      <c r="P6886" s="43"/>
      <c r="Q6886" s="43"/>
      <c r="R6886" s="10"/>
      <c r="S6886" s="10"/>
      <c r="T6886" s="10"/>
    </row>
    <row r="6887" spans="7:20" ht="33" customHeight="1" x14ac:dyDescent="0.5">
      <c r="G6887" s="90"/>
      <c r="H6887" s="43"/>
      <c r="I6887" s="79"/>
      <c r="J6887" s="43"/>
      <c r="K6887" s="10"/>
      <c r="L6887" s="102"/>
      <c r="M6887" s="40"/>
      <c r="N6887" s="43"/>
      <c r="O6887" s="40"/>
      <c r="P6887" s="43"/>
      <c r="Q6887" s="43"/>
      <c r="R6887" s="10"/>
      <c r="S6887" s="10"/>
      <c r="T6887" s="10"/>
    </row>
    <row r="6888" spans="7:20" ht="33" customHeight="1" x14ac:dyDescent="0.5">
      <c r="G6888" s="90"/>
      <c r="H6888" s="43"/>
      <c r="I6888" s="79"/>
      <c r="J6888" s="43"/>
      <c r="K6888" s="10"/>
      <c r="L6888" s="102"/>
      <c r="M6888" s="40"/>
      <c r="N6888" s="43"/>
      <c r="O6888" s="40"/>
      <c r="P6888" s="43"/>
      <c r="Q6888" s="43"/>
      <c r="R6888" s="10"/>
      <c r="S6888" s="10"/>
      <c r="T6888" s="10"/>
    </row>
    <row r="6889" spans="7:20" ht="33" customHeight="1" x14ac:dyDescent="0.5">
      <c r="G6889" s="90"/>
      <c r="H6889" s="43"/>
      <c r="I6889" s="79"/>
      <c r="J6889" s="43"/>
      <c r="K6889" s="10"/>
      <c r="L6889" s="102"/>
      <c r="M6889" s="40"/>
      <c r="N6889" s="43"/>
      <c r="O6889" s="40"/>
      <c r="P6889" s="43"/>
      <c r="Q6889" s="43"/>
      <c r="R6889" s="10"/>
      <c r="S6889" s="10"/>
      <c r="T6889" s="10"/>
    </row>
    <row r="6890" spans="7:20" ht="33" customHeight="1" x14ac:dyDescent="0.5">
      <c r="G6890" s="90"/>
      <c r="H6890" s="43"/>
      <c r="I6890" s="79"/>
      <c r="J6890" s="43"/>
      <c r="K6890" s="10"/>
      <c r="L6890" s="102"/>
      <c r="M6890" s="40"/>
      <c r="N6890" s="43"/>
      <c r="O6890" s="40"/>
      <c r="P6890" s="43"/>
      <c r="Q6890" s="43"/>
      <c r="R6890" s="10"/>
      <c r="S6890" s="10"/>
      <c r="T6890" s="10"/>
    </row>
    <row r="6891" spans="7:20" ht="33" customHeight="1" x14ac:dyDescent="0.5">
      <c r="G6891" s="90"/>
      <c r="H6891" s="43"/>
      <c r="I6891" s="79"/>
      <c r="J6891" s="43"/>
      <c r="K6891" s="10"/>
      <c r="L6891" s="102"/>
      <c r="M6891" s="40"/>
      <c r="N6891" s="43"/>
      <c r="O6891" s="40"/>
      <c r="P6891" s="43"/>
      <c r="Q6891" s="43"/>
      <c r="R6891" s="10"/>
      <c r="S6891" s="10"/>
      <c r="T6891" s="10"/>
    </row>
    <row r="6892" spans="7:20" ht="33" customHeight="1" x14ac:dyDescent="0.5">
      <c r="G6892" s="90"/>
      <c r="H6892" s="43"/>
      <c r="I6892" s="79"/>
      <c r="J6892" s="43"/>
      <c r="K6892" s="10"/>
      <c r="L6892" s="102"/>
      <c r="M6892" s="40"/>
      <c r="N6892" s="43"/>
      <c r="O6892" s="40"/>
      <c r="P6892" s="43"/>
      <c r="Q6892" s="43"/>
      <c r="R6892" s="10"/>
      <c r="S6892" s="10"/>
      <c r="T6892" s="10"/>
    </row>
    <row r="6893" spans="7:20" ht="33" customHeight="1" x14ac:dyDescent="0.5">
      <c r="G6893" s="90"/>
      <c r="H6893" s="43"/>
      <c r="I6893" s="79"/>
      <c r="J6893" s="43"/>
      <c r="K6893" s="10"/>
      <c r="L6893" s="102"/>
      <c r="M6893" s="40"/>
      <c r="N6893" s="43"/>
      <c r="O6893" s="40"/>
      <c r="P6893" s="43"/>
      <c r="Q6893" s="43"/>
      <c r="R6893" s="10"/>
      <c r="S6893" s="10"/>
      <c r="T6893" s="10"/>
    </row>
    <row r="6894" spans="7:20" ht="33" customHeight="1" x14ac:dyDescent="0.5">
      <c r="G6894" s="90"/>
      <c r="H6894" s="43"/>
      <c r="I6894" s="79"/>
      <c r="J6894" s="43"/>
      <c r="K6894" s="10"/>
      <c r="L6894" s="102"/>
      <c r="M6894" s="40"/>
      <c r="N6894" s="43"/>
      <c r="O6894" s="40"/>
      <c r="P6894" s="43"/>
      <c r="Q6894" s="43"/>
      <c r="R6894" s="10"/>
      <c r="S6894" s="10"/>
      <c r="T6894" s="10"/>
    </row>
    <row r="6895" spans="7:20" ht="33" customHeight="1" x14ac:dyDescent="0.5">
      <c r="G6895" s="90"/>
      <c r="H6895" s="43"/>
      <c r="I6895" s="79"/>
      <c r="J6895" s="43"/>
      <c r="K6895" s="10"/>
      <c r="L6895" s="102"/>
      <c r="M6895" s="40"/>
      <c r="N6895" s="43"/>
      <c r="O6895" s="40"/>
      <c r="P6895" s="43"/>
      <c r="Q6895" s="43"/>
      <c r="R6895" s="10"/>
      <c r="S6895" s="10"/>
      <c r="T6895" s="10"/>
    </row>
    <row r="6896" spans="7:20" ht="33" customHeight="1" x14ac:dyDescent="0.5">
      <c r="G6896" s="90"/>
      <c r="H6896" s="43"/>
      <c r="I6896" s="79"/>
      <c r="J6896" s="43"/>
      <c r="K6896" s="10"/>
      <c r="L6896" s="102"/>
      <c r="M6896" s="40"/>
      <c r="N6896" s="43"/>
      <c r="O6896" s="40"/>
      <c r="P6896" s="43"/>
      <c r="Q6896" s="43"/>
      <c r="R6896" s="10"/>
      <c r="S6896" s="10"/>
      <c r="T6896" s="10"/>
    </row>
    <row r="6897" spans="7:20" ht="33" customHeight="1" x14ac:dyDescent="0.5">
      <c r="G6897" s="90"/>
      <c r="H6897" s="43"/>
      <c r="I6897" s="79"/>
      <c r="J6897" s="43"/>
      <c r="K6897" s="10"/>
      <c r="L6897" s="102"/>
      <c r="M6897" s="40"/>
      <c r="N6897" s="43"/>
      <c r="O6897" s="40"/>
      <c r="P6897" s="43"/>
      <c r="Q6897" s="43"/>
      <c r="R6897" s="10"/>
      <c r="S6897" s="10"/>
      <c r="T6897" s="10"/>
    </row>
    <row r="6898" spans="7:20" ht="33" customHeight="1" x14ac:dyDescent="0.5">
      <c r="G6898" s="90"/>
      <c r="H6898" s="43"/>
      <c r="I6898" s="79"/>
      <c r="J6898" s="43"/>
      <c r="K6898" s="10"/>
      <c r="L6898" s="102"/>
      <c r="M6898" s="40"/>
      <c r="N6898" s="43"/>
      <c r="O6898" s="40"/>
      <c r="P6898" s="43"/>
      <c r="Q6898" s="43"/>
      <c r="R6898" s="10"/>
      <c r="S6898" s="10"/>
      <c r="T6898" s="10"/>
    </row>
    <row r="6899" spans="7:20" ht="33" customHeight="1" x14ac:dyDescent="0.5">
      <c r="G6899" s="90"/>
      <c r="H6899" s="43"/>
      <c r="I6899" s="79"/>
      <c r="J6899" s="43"/>
      <c r="K6899" s="10"/>
      <c r="L6899" s="102"/>
      <c r="M6899" s="40"/>
      <c r="N6899" s="43"/>
      <c r="O6899" s="40"/>
      <c r="P6899" s="43"/>
      <c r="Q6899" s="43"/>
      <c r="R6899" s="10"/>
      <c r="S6899" s="10"/>
      <c r="T6899" s="10"/>
    </row>
    <row r="6900" spans="7:20" ht="33" customHeight="1" x14ac:dyDescent="0.5">
      <c r="G6900" s="90"/>
      <c r="H6900" s="43"/>
      <c r="I6900" s="79"/>
      <c r="J6900" s="43"/>
      <c r="K6900" s="10"/>
      <c r="L6900" s="102"/>
      <c r="M6900" s="40"/>
      <c r="N6900" s="43"/>
      <c r="O6900" s="40"/>
      <c r="P6900" s="43"/>
      <c r="Q6900" s="43"/>
      <c r="R6900" s="10"/>
      <c r="S6900" s="10"/>
      <c r="T6900" s="10"/>
    </row>
    <row r="6901" spans="7:20" ht="33" customHeight="1" x14ac:dyDescent="0.5">
      <c r="G6901" s="90"/>
      <c r="H6901" s="43"/>
      <c r="I6901" s="79"/>
      <c r="J6901" s="43"/>
      <c r="K6901" s="10"/>
      <c r="L6901" s="102"/>
      <c r="M6901" s="40"/>
      <c r="N6901" s="43"/>
      <c r="O6901" s="40"/>
      <c r="P6901" s="43"/>
      <c r="Q6901" s="43"/>
      <c r="R6901" s="10"/>
      <c r="S6901" s="10"/>
      <c r="T6901" s="10"/>
    </row>
    <row r="6902" spans="7:20" ht="33" customHeight="1" x14ac:dyDescent="0.5">
      <c r="G6902" s="90"/>
      <c r="H6902" s="43"/>
      <c r="I6902" s="79"/>
      <c r="J6902" s="43"/>
      <c r="K6902" s="10"/>
      <c r="L6902" s="102"/>
      <c r="M6902" s="40"/>
      <c r="N6902" s="43"/>
      <c r="O6902" s="40"/>
      <c r="P6902" s="43"/>
      <c r="Q6902" s="43"/>
      <c r="R6902" s="10"/>
      <c r="S6902" s="10"/>
      <c r="T6902" s="10"/>
    </row>
    <row r="6903" spans="7:20" ht="33" customHeight="1" x14ac:dyDescent="0.5">
      <c r="G6903" s="90"/>
      <c r="H6903" s="43"/>
      <c r="I6903" s="79"/>
      <c r="J6903" s="43"/>
      <c r="K6903" s="10"/>
      <c r="L6903" s="102"/>
      <c r="M6903" s="40"/>
      <c r="N6903" s="43"/>
      <c r="O6903" s="40"/>
      <c r="P6903" s="43"/>
      <c r="Q6903" s="43"/>
      <c r="R6903" s="10"/>
      <c r="S6903" s="10"/>
      <c r="T6903" s="10"/>
    </row>
    <row r="6904" spans="7:20" ht="33" customHeight="1" x14ac:dyDescent="0.5">
      <c r="G6904" s="90"/>
      <c r="H6904" s="43"/>
      <c r="I6904" s="79"/>
      <c r="J6904" s="43"/>
      <c r="K6904" s="10"/>
      <c r="L6904" s="102"/>
      <c r="M6904" s="40"/>
      <c r="N6904" s="43"/>
      <c r="O6904" s="40"/>
      <c r="P6904" s="43"/>
      <c r="Q6904" s="43"/>
      <c r="R6904" s="10"/>
      <c r="S6904" s="10"/>
      <c r="T6904" s="10"/>
    </row>
    <row r="6905" spans="7:20" ht="33" customHeight="1" x14ac:dyDescent="0.5">
      <c r="G6905" s="90"/>
      <c r="H6905" s="43"/>
      <c r="I6905" s="79"/>
      <c r="J6905" s="43"/>
      <c r="K6905" s="10"/>
      <c r="L6905" s="102"/>
      <c r="M6905" s="40"/>
      <c r="N6905" s="43"/>
      <c r="O6905" s="40"/>
      <c r="P6905" s="43"/>
      <c r="Q6905" s="43"/>
      <c r="R6905" s="10"/>
      <c r="S6905" s="10"/>
      <c r="T6905" s="10"/>
    </row>
    <row r="6906" spans="7:20" ht="33" customHeight="1" x14ac:dyDescent="0.5">
      <c r="G6906" s="90"/>
      <c r="H6906" s="43"/>
      <c r="I6906" s="79"/>
      <c r="J6906" s="43"/>
      <c r="K6906" s="10"/>
      <c r="L6906" s="102"/>
      <c r="M6906" s="40"/>
      <c r="N6906" s="43"/>
      <c r="O6906" s="40"/>
      <c r="P6906" s="43"/>
      <c r="Q6906" s="43"/>
      <c r="R6906" s="10"/>
      <c r="S6906" s="10"/>
      <c r="T6906" s="10"/>
    </row>
    <row r="6907" spans="7:20" ht="33" customHeight="1" x14ac:dyDescent="0.5">
      <c r="G6907" s="90"/>
      <c r="H6907" s="43"/>
      <c r="I6907" s="79"/>
      <c r="J6907" s="43"/>
      <c r="K6907" s="10"/>
      <c r="L6907" s="102"/>
      <c r="M6907" s="40"/>
      <c r="N6907" s="43"/>
      <c r="O6907" s="40"/>
      <c r="P6907" s="43"/>
      <c r="Q6907" s="43"/>
      <c r="R6907" s="10"/>
      <c r="S6907" s="10"/>
      <c r="T6907" s="10"/>
    </row>
    <row r="6908" spans="7:20" ht="33" customHeight="1" x14ac:dyDescent="0.5">
      <c r="G6908" s="90"/>
      <c r="H6908" s="43"/>
      <c r="I6908" s="79"/>
      <c r="J6908" s="43"/>
      <c r="K6908" s="10"/>
      <c r="L6908" s="102"/>
      <c r="M6908" s="40"/>
      <c r="N6908" s="43"/>
      <c r="O6908" s="40"/>
      <c r="P6908" s="43"/>
      <c r="Q6908" s="43"/>
      <c r="R6908" s="10"/>
      <c r="S6908" s="10"/>
      <c r="T6908" s="10"/>
    </row>
    <row r="6909" spans="7:20" ht="33" customHeight="1" x14ac:dyDescent="0.5">
      <c r="G6909" s="90"/>
      <c r="H6909" s="43"/>
      <c r="I6909" s="79"/>
      <c r="J6909" s="43"/>
      <c r="K6909" s="10"/>
      <c r="L6909" s="102"/>
      <c r="M6909" s="40"/>
      <c r="N6909" s="43"/>
      <c r="O6909" s="40"/>
      <c r="P6909" s="43"/>
      <c r="Q6909" s="43"/>
      <c r="R6909" s="10"/>
      <c r="S6909" s="10"/>
      <c r="T6909" s="10"/>
    </row>
    <row r="6910" spans="7:20" ht="33" customHeight="1" x14ac:dyDescent="0.5">
      <c r="G6910" s="90"/>
      <c r="H6910" s="43"/>
      <c r="I6910" s="79"/>
      <c r="J6910" s="43"/>
      <c r="K6910" s="10"/>
      <c r="L6910" s="102"/>
      <c r="M6910" s="40"/>
      <c r="N6910" s="43"/>
      <c r="O6910" s="40"/>
      <c r="P6910" s="43"/>
      <c r="Q6910" s="43"/>
      <c r="R6910" s="10"/>
      <c r="S6910" s="10"/>
      <c r="T6910" s="10"/>
    </row>
    <row r="6911" spans="7:20" ht="33" customHeight="1" x14ac:dyDescent="0.5">
      <c r="G6911" s="90"/>
      <c r="H6911" s="43"/>
      <c r="I6911" s="79"/>
      <c r="J6911" s="43"/>
      <c r="K6911" s="10"/>
      <c r="L6911" s="102"/>
      <c r="M6911" s="40"/>
      <c r="N6911" s="43"/>
      <c r="O6911" s="40"/>
      <c r="P6911" s="43"/>
      <c r="Q6911" s="43"/>
      <c r="R6911" s="10"/>
      <c r="S6911" s="10"/>
      <c r="T6911" s="10"/>
    </row>
    <row r="6912" spans="7:20" ht="33" customHeight="1" x14ac:dyDescent="0.5">
      <c r="G6912" s="90"/>
      <c r="H6912" s="43"/>
      <c r="I6912" s="79"/>
      <c r="J6912" s="43"/>
      <c r="K6912" s="10"/>
      <c r="L6912" s="102"/>
      <c r="M6912" s="40"/>
      <c r="N6912" s="43"/>
      <c r="O6912" s="40"/>
      <c r="P6912" s="43"/>
      <c r="Q6912" s="43"/>
      <c r="R6912" s="10"/>
      <c r="S6912" s="10"/>
      <c r="T6912" s="10"/>
    </row>
    <row r="6913" spans="7:20" ht="33" customHeight="1" x14ac:dyDescent="0.5">
      <c r="G6913" s="90"/>
      <c r="H6913" s="43"/>
      <c r="I6913" s="79"/>
      <c r="J6913" s="43"/>
      <c r="K6913" s="10"/>
      <c r="L6913" s="102"/>
      <c r="M6913" s="40"/>
      <c r="N6913" s="43"/>
      <c r="O6913" s="40"/>
      <c r="P6913" s="43"/>
      <c r="Q6913" s="43"/>
      <c r="R6913" s="10"/>
      <c r="S6913" s="10"/>
      <c r="T6913" s="10"/>
    </row>
    <row r="6914" spans="7:20" ht="33" customHeight="1" x14ac:dyDescent="0.5">
      <c r="G6914" s="90"/>
      <c r="H6914" s="43"/>
      <c r="I6914" s="79"/>
      <c r="J6914" s="43"/>
      <c r="K6914" s="10"/>
      <c r="L6914" s="102"/>
      <c r="M6914" s="40"/>
      <c r="N6914" s="43"/>
      <c r="O6914" s="40"/>
      <c r="P6914" s="43"/>
      <c r="Q6914" s="43"/>
      <c r="R6914" s="10"/>
      <c r="S6914" s="10"/>
      <c r="T6914" s="10"/>
    </row>
    <row r="6915" spans="7:20" ht="33" customHeight="1" x14ac:dyDescent="0.5">
      <c r="G6915" s="90"/>
      <c r="H6915" s="43"/>
      <c r="I6915" s="79"/>
      <c r="J6915" s="43"/>
      <c r="K6915" s="10"/>
      <c r="L6915" s="102"/>
      <c r="M6915" s="40"/>
      <c r="N6915" s="43"/>
      <c r="O6915" s="40"/>
      <c r="P6915" s="43"/>
      <c r="Q6915" s="43"/>
      <c r="R6915" s="10"/>
      <c r="S6915" s="10"/>
      <c r="T6915" s="10"/>
    </row>
    <row r="6916" spans="7:20" ht="33" customHeight="1" x14ac:dyDescent="0.5">
      <c r="G6916" s="90"/>
      <c r="H6916" s="43"/>
      <c r="I6916" s="79"/>
      <c r="J6916" s="43"/>
      <c r="K6916" s="10"/>
      <c r="L6916" s="102"/>
      <c r="M6916" s="40"/>
      <c r="N6916" s="43"/>
      <c r="O6916" s="40"/>
      <c r="P6916" s="43"/>
      <c r="Q6916" s="43"/>
      <c r="R6916" s="10"/>
      <c r="S6916" s="10"/>
      <c r="T6916" s="10"/>
    </row>
    <row r="6917" spans="7:20" ht="33" customHeight="1" x14ac:dyDescent="0.5">
      <c r="G6917" s="90"/>
      <c r="H6917" s="43"/>
      <c r="I6917" s="79"/>
      <c r="J6917" s="43"/>
      <c r="K6917" s="10"/>
      <c r="L6917" s="102"/>
      <c r="M6917" s="40"/>
      <c r="N6917" s="43"/>
      <c r="O6917" s="40"/>
      <c r="P6917" s="43"/>
      <c r="Q6917" s="43"/>
      <c r="R6917" s="10"/>
      <c r="S6917" s="10"/>
      <c r="T6917" s="10"/>
    </row>
    <row r="6918" spans="7:20" ht="33" customHeight="1" x14ac:dyDescent="0.5">
      <c r="G6918" s="90"/>
      <c r="H6918" s="43"/>
      <c r="I6918" s="79"/>
      <c r="J6918" s="43"/>
      <c r="K6918" s="10"/>
      <c r="L6918" s="102"/>
      <c r="M6918" s="40"/>
      <c r="N6918" s="43"/>
      <c r="O6918" s="40"/>
      <c r="P6918" s="43"/>
      <c r="Q6918" s="43"/>
      <c r="R6918" s="10"/>
      <c r="S6918" s="10"/>
      <c r="T6918" s="10"/>
    </row>
    <row r="6919" spans="7:20" ht="33" customHeight="1" x14ac:dyDescent="0.5">
      <c r="G6919" s="90"/>
      <c r="H6919" s="43"/>
      <c r="I6919" s="79"/>
      <c r="J6919" s="43"/>
      <c r="K6919" s="10"/>
      <c r="L6919" s="102"/>
      <c r="M6919" s="40"/>
      <c r="N6919" s="43"/>
      <c r="O6919" s="40"/>
      <c r="P6919" s="43"/>
      <c r="Q6919" s="43"/>
      <c r="R6919" s="10"/>
      <c r="S6919" s="10"/>
      <c r="T6919" s="10"/>
    </row>
    <row r="6920" spans="7:20" ht="33" customHeight="1" x14ac:dyDescent="0.5">
      <c r="G6920" s="90"/>
      <c r="H6920" s="43"/>
      <c r="I6920" s="79"/>
      <c r="J6920" s="43"/>
      <c r="K6920" s="10"/>
      <c r="L6920" s="102"/>
      <c r="M6920" s="40"/>
      <c r="N6920" s="43"/>
      <c r="O6920" s="40"/>
      <c r="P6920" s="43"/>
      <c r="Q6920" s="43"/>
      <c r="R6920" s="10"/>
      <c r="S6920" s="10"/>
      <c r="T6920" s="10"/>
    </row>
    <row r="6921" spans="7:20" ht="33" customHeight="1" x14ac:dyDescent="0.5">
      <c r="G6921" s="90"/>
      <c r="H6921" s="43"/>
      <c r="I6921" s="79"/>
      <c r="J6921" s="43"/>
      <c r="K6921" s="10"/>
      <c r="L6921" s="102"/>
      <c r="M6921" s="40"/>
      <c r="N6921" s="43"/>
      <c r="O6921" s="40"/>
      <c r="P6921" s="43"/>
      <c r="Q6921" s="43"/>
      <c r="R6921" s="10"/>
      <c r="S6921" s="10"/>
      <c r="T6921" s="10"/>
    </row>
    <row r="6922" spans="7:20" ht="33" customHeight="1" x14ac:dyDescent="0.5">
      <c r="G6922" s="90"/>
      <c r="H6922" s="43"/>
      <c r="I6922" s="79"/>
      <c r="J6922" s="43"/>
      <c r="K6922" s="10"/>
      <c r="L6922" s="102"/>
      <c r="M6922" s="40"/>
      <c r="N6922" s="43"/>
      <c r="O6922" s="40"/>
      <c r="P6922" s="43"/>
      <c r="Q6922" s="43"/>
      <c r="R6922" s="10"/>
      <c r="S6922" s="10"/>
      <c r="T6922" s="10"/>
    </row>
    <row r="6923" spans="7:20" ht="33" customHeight="1" x14ac:dyDescent="0.5">
      <c r="G6923" s="90"/>
      <c r="H6923" s="43"/>
      <c r="I6923" s="79"/>
      <c r="J6923" s="43"/>
      <c r="K6923" s="10"/>
      <c r="L6923" s="102"/>
      <c r="M6923" s="40"/>
      <c r="N6923" s="43"/>
      <c r="O6923" s="40"/>
      <c r="P6923" s="43"/>
      <c r="Q6923" s="43"/>
      <c r="R6923" s="10"/>
      <c r="S6923" s="10"/>
      <c r="T6923" s="10"/>
    </row>
    <row r="6924" spans="7:20" ht="33" customHeight="1" x14ac:dyDescent="0.5">
      <c r="G6924" s="90"/>
      <c r="H6924" s="43"/>
      <c r="I6924" s="79"/>
      <c r="J6924" s="43"/>
      <c r="K6924" s="10"/>
      <c r="L6924" s="102"/>
      <c r="M6924" s="40"/>
      <c r="N6924" s="43"/>
      <c r="O6924" s="40"/>
      <c r="P6924" s="43"/>
      <c r="Q6924" s="43"/>
      <c r="R6924" s="10"/>
      <c r="S6924" s="10"/>
      <c r="T6924" s="10"/>
    </row>
    <row r="6925" spans="7:20" ht="33" customHeight="1" x14ac:dyDescent="0.5">
      <c r="G6925" s="90"/>
      <c r="H6925" s="43"/>
      <c r="I6925" s="79"/>
      <c r="J6925" s="43"/>
      <c r="K6925" s="10"/>
      <c r="L6925" s="102"/>
      <c r="M6925" s="40"/>
      <c r="N6925" s="43"/>
      <c r="O6925" s="40"/>
      <c r="P6925" s="43"/>
      <c r="Q6925" s="43"/>
      <c r="R6925" s="10"/>
      <c r="S6925" s="10"/>
      <c r="T6925" s="10"/>
    </row>
    <row r="6926" spans="7:20" ht="33" customHeight="1" x14ac:dyDescent="0.5">
      <c r="G6926" s="90"/>
      <c r="H6926" s="43"/>
      <c r="I6926" s="79"/>
      <c r="J6926" s="43"/>
      <c r="K6926" s="10"/>
      <c r="L6926" s="102"/>
      <c r="M6926" s="40"/>
      <c r="N6926" s="43"/>
      <c r="O6926" s="40"/>
      <c r="P6926" s="43"/>
      <c r="Q6926" s="43"/>
      <c r="R6926" s="10"/>
      <c r="S6926" s="10"/>
      <c r="T6926" s="10"/>
    </row>
    <row r="6927" spans="7:20" ht="33" customHeight="1" x14ac:dyDescent="0.5">
      <c r="G6927" s="90"/>
      <c r="H6927" s="43"/>
      <c r="I6927" s="79"/>
      <c r="J6927" s="43"/>
      <c r="K6927" s="10"/>
      <c r="L6927" s="102"/>
      <c r="M6927" s="40"/>
      <c r="N6927" s="43"/>
      <c r="O6927" s="40"/>
      <c r="P6927" s="43"/>
      <c r="Q6927" s="43"/>
      <c r="R6927" s="10"/>
      <c r="S6927" s="10"/>
      <c r="T6927" s="10"/>
    </row>
    <row r="6928" spans="7:20" ht="33" customHeight="1" x14ac:dyDescent="0.5">
      <c r="G6928" s="90"/>
      <c r="H6928" s="43"/>
      <c r="I6928" s="79"/>
      <c r="J6928" s="43"/>
      <c r="K6928" s="10"/>
      <c r="L6928" s="102"/>
      <c r="M6928" s="40"/>
      <c r="N6928" s="43"/>
      <c r="O6928" s="40"/>
      <c r="P6928" s="43"/>
      <c r="Q6928" s="43"/>
      <c r="R6928" s="10"/>
      <c r="S6928" s="10"/>
      <c r="T6928" s="10"/>
    </row>
    <row r="6929" spans="7:20" ht="33" customHeight="1" x14ac:dyDescent="0.5">
      <c r="G6929" s="90"/>
      <c r="H6929" s="43"/>
      <c r="I6929" s="79"/>
      <c r="J6929" s="43"/>
      <c r="K6929" s="10"/>
      <c r="L6929" s="102"/>
      <c r="M6929" s="40"/>
      <c r="N6929" s="43"/>
      <c r="O6929" s="40"/>
      <c r="P6929" s="43"/>
      <c r="Q6929" s="43"/>
      <c r="R6929" s="10"/>
      <c r="S6929" s="10"/>
      <c r="T6929" s="10"/>
    </row>
    <row r="6930" spans="7:20" ht="33" customHeight="1" x14ac:dyDescent="0.5">
      <c r="G6930" s="90"/>
      <c r="H6930" s="43"/>
      <c r="I6930" s="79"/>
      <c r="J6930" s="43"/>
      <c r="K6930" s="10"/>
      <c r="L6930" s="102"/>
      <c r="M6930" s="40"/>
      <c r="N6930" s="43"/>
      <c r="O6930" s="40"/>
      <c r="P6930" s="43"/>
      <c r="Q6930" s="43"/>
      <c r="R6930" s="10"/>
      <c r="S6930" s="10"/>
      <c r="T6930" s="10"/>
    </row>
    <row r="6931" spans="7:20" ht="33" customHeight="1" x14ac:dyDescent="0.5">
      <c r="G6931" s="90"/>
      <c r="H6931" s="43"/>
      <c r="I6931" s="79"/>
      <c r="J6931" s="43"/>
      <c r="K6931" s="10"/>
      <c r="L6931" s="102"/>
      <c r="M6931" s="40"/>
      <c r="N6931" s="43"/>
      <c r="O6931" s="40"/>
      <c r="P6931" s="43"/>
      <c r="Q6931" s="43"/>
      <c r="R6931" s="10"/>
      <c r="S6931" s="10"/>
      <c r="T6931" s="10"/>
    </row>
    <row r="6932" spans="7:20" ht="33" customHeight="1" x14ac:dyDescent="0.5">
      <c r="G6932" s="90"/>
      <c r="H6932" s="43"/>
      <c r="I6932" s="79"/>
      <c r="J6932" s="43"/>
      <c r="K6932" s="10"/>
      <c r="L6932" s="102"/>
      <c r="M6932" s="40"/>
      <c r="N6932" s="43"/>
      <c r="O6932" s="40"/>
      <c r="P6932" s="43"/>
      <c r="Q6932" s="43"/>
      <c r="R6932" s="10"/>
      <c r="S6932" s="10"/>
      <c r="T6932" s="10"/>
    </row>
    <row r="6933" spans="7:20" ht="33" customHeight="1" x14ac:dyDescent="0.5">
      <c r="G6933" s="90"/>
      <c r="H6933" s="43"/>
      <c r="I6933" s="79"/>
      <c r="J6933" s="43"/>
      <c r="K6933" s="10"/>
      <c r="L6933" s="102"/>
      <c r="M6933" s="40"/>
      <c r="N6933" s="43"/>
      <c r="O6933" s="40"/>
      <c r="P6933" s="43"/>
      <c r="Q6933" s="43"/>
      <c r="R6933" s="10"/>
      <c r="S6933" s="10"/>
      <c r="T6933" s="10"/>
    </row>
    <row r="6934" spans="7:20" ht="33" customHeight="1" x14ac:dyDescent="0.5">
      <c r="G6934" s="90"/>
      <c r="H6934" s="43"/>
      <c r="I6934" s="79"/>
      <c r="J6934" s="43"/>
      <c r="K6934" s="10"/>
      <c r="L6934" s="102"/>
      <c r="M6934" s="40"/>
      <c r="N6934" s="43"/>
      <c r="O6934" s="40"/>
      <c r="P6934" s="43"/>
      <c r="Q6934" s="43"/>
      <c r="R6934" s="10"/>
      <c r="S6934" s="10"/>
      <c r="T6934" s="10"/>
    </row>
    <row r="6935" spans="7:20" ht="33" customHeight="1" x14ac:dyDescent="0.5">
      <c r="G6935" s="90"/>
      <c r="H6935" s="43"/>
      <c r="I6935" s="79"/>
      <c r="J6935" s="43"/>
      <c r="K6935" s="10"/>
      <c r="L6935" s="102"/>
      <c r="M6935" s="40"/>
      <c r="N6935" s="43"/>
      <c r="O6935" s="40"/>
      <c r="P6935" s="43"/>
      <c r="Q6935" s="43"/>
      <c r="R6935" s="10"/>
      <c r="S6935" s="10"/>
      <c r="T6935" s="10"/>
    </row>
    <row r="6936" spans="7:20" ht="33" customHeight="1" x14ac:dyDescent="0.5">
      <c r="G6936" s="90"/>
      <c r="H6936" s="43"/>
      <c r="I6936" s="79"/>
      <c r="J6936" s="43"/>
      <c r="K6936" s="10"/>
      <c r="L6936" s="102"/>
      <c r="M6936" s="40"/>
      <c r="N6936" s="43"/>
      <c r="O6936" s="40"/>
      <c r="P6936" s="43"/>
      <c r="Q6936" s="43"/>
      <c r="R6936" s="10"/>
      <c r="S6936" s="10"/>
      <c r="T6936" s="10"/>
    </row>
    <row r="6937" spans="7:20" ht="33" customHeight="1" x14ac:dyDescent="0.5">
      <c r="G6937" s="90"/>
      <c r="H6937" s="43"/>
      <c r="I6937" s="79"/>
      <c r="J6937" s="43"/>
      <c r="K6937" s="10"/>
      <c r="L6937" s="102"/>
      <c r="M6937" s="40"/>
      <c r="N6937" s="43"/>
      <c r="O6937" s="40"/>
      <c r="P6937" s="43"/>
      <c r="Q6937" s="43"/>
      <c r="R6937" s="10"/>
      <c r="S6937" s="10"/>
      <c r="T6937" s="10"/>
    </row>
    <row r="6938" spans="7:20" ht="33" customHeight="1" x14ac:dyDescent="0.5">
      <c r="G6938" s="90"/>
      <c r="H6938" s="43"/>
      <c r="I6938" s="79"/>
      <c r="J6938" s="43"/>
      <c r="K6938" s="10"/>
      <c r="L6938" s="102"/>
      <c r="M6938" s="40"/>
      <c r="N6938" s="43"/>
      <c r="O6938" s="40"/>
      <c r="P6938" s="43"/>
      <c r="Q6938" s="43"/>
      <c r="R6938" s="10"/>
      <c r="S6938" s="10"/>
      <c r="T6938" s="10"/>
    </row>
    <row r="6939" spans="7:20" ht="33" customHeight="1" x14ac:dyDescent="0.5">
      <c r="G6939" s="90"/>
      <c r="H6939" s="43"/>
      <c r="I6939" s="79"/>
      <c r="J6939" s="43"/>
      <c r="K6939" s="10"/>
      <c r="L6939" s="102"/>
      <c r="M6939" s="40"/>
      <c r="N6939" s="43"/>
      <c r="O6939" s="40"/>
      <c r="P6939" s="43"/>
      <c r="Q6939" s="43"/>
      <c r="R6939" s="10"/>
      <c r="S6939" s="10"/>
      <c r="T6939" s="10"/>
    </row>
    <row r="6940" spans="7:20" ht="33" customHeight="1" x14ac:dyDescent="0.5">
      <c r="G6940" s="90"/>
      <c r="H6940" s="43"/>
      <c r="I6940" s="79"/>
      <c r="J6940" s="43"/>
      <c r="K6940" s="10"/>
      <c r="L6940" s="102"/>
      <c r="M6940" s="40"/>
      <c r="N6940" s="43"/>
      <c r="O6940" s="40"/>
      <c r="P6940" s="43"/>
      <c r="Q6940" s="43"/>
      <c r="R6940" s="10"/>
      <c r="S6940" s="10"/>
      <c r="T6940" s="10"/>
    </row>
    <row r="6941" spans="7:20" ht="33" customHeight="1" x14ac:dyDescent="0.5">
      <c r="G6941" s="90"/>
      <c r="H6941" s="43"/>
      <c r="I6941" s="79"/>
      <c r="J6941" s="43"/>
      <c r="K6941" s="10"/>
      <c r="L6941" s="102"/>
      <c r="M6941" s="40"/>
      <c r="N6941" s="43"/>
      <c r="O6941" s="40"/>
      <c r="P6941" s="43"/>
      <c r="Q6941" s="43"/>
      <c r="R6941" s="10"/>
      <c r="S6941" s="10"/>
      <c r="T6941" s="10"/>
    </row>
    <row r="6942" spans="7:20" ht="33" customHeight="1" x14ac:dyDescent="0.5">
      <c r="G6942" s="90"/>
      <c r="H6942" s="43"/>
      <c r="I6942" s="79"/>
      <c r="J6942" s="43"/>
      <c r="K6942" s="10"/>
      <c r="L6942" s="102"/>
      <c r="M6942" s="40"/>
      <c r="N6942" s="43"/>
      <c r="O6942" s="40"/>
      <c r="P6942" s="43"/>
      <c r="Q6942" s="43"/>
      <c r="R6942" s="10"/>
      <c r="S6942" s="10"/>
      <c r="T6942" s="10"/>
    </row>
    <row r="6943" spans="7:20" ht="33" customHeight="1" x14ac:dyDescent="0.5">
      <c r="G6943" s="90"/>
      <c r="H6943" s="43"/>
      <c r="I6943" s="79"/>
      <c r="J6943" s="43"/>
      <c r="K6943" s="10"/>
      <c r="L6943" s="102"/>
      <c r="M6943" s="40"/>
      <c r="N6943" s="43"/>
      <c r="O6943" s="40"/>
      <c r="P6943" s="43"/>
      <c r="Q6943" s="43"/>
      <c r="R6943" s="10"/>
      <c r="S6943" s="10"/>
      <c r="T6943" s="10"/>
    </row>
    <row r="6944" spans="7:20" ht="33" customHeight="1" x14ac:dyDescent="0.5">
      <c r="G6944" s="90"/>
      <c r="H6944" s="43"/>
      <c r="I6944" s="79"/>
      <c r="J6944" s="43"/>
      <c r="K6944" s="10"/>
      <c r="L6944" s="102"/>
      <c r="M6944" s="40"/>
      <c r="N6944" s="43"/>
      <c r="O6944" s="40"/>
      <c r="P6944" s="43"/>
      <c r="Q6944" s="43"/>
      <c r="R6944" s="10"/>
      <c r="S6944" s="10"/>
      <c r="T6944" s="10"/>
    </row>
    <row r="6945" spans="7:20" ht="33" customHeight="1" x14ac:dyDescent="0.5">
      <c r="G6945" s="90"/>
      <c r="H6945" s="43"/>
      <c r="I6945" s="79"/>
      <c r="J6945" s="43"/>
      <c r="K6945" s="10"/>
      <c r="L6945" s="102"/>
      <c r="M6945" s="40"/>
      <c r="N6945" s="43"/>
      <c r="O6945" s="40"/>
      <c r="P6945" s="43"/>
      <c r="Q6945" s="43"/>
      <c r="R6945" s="10"/>
      <c r="S6945" s="10"/>
      <c r="T6945" s="10"/>
    </row>
    <row r="6946" spans="7:20" ht="33" customHeight="1" x14ac:dyDescent="0.5">
      <c r="G6946" s="90"/>
      <c r="H6946" s="43"/>
      <c r="I6946" s="79"/>
      <c r="J6946" s="43"/>
      <c r="K6946" s="10"/>
      <c r="L6946" s="102"/>
      <c r="M6946" s="40"/>
      <c r="N6946" s="43"/>
      <c r="O6946" s="40"/>
      <c r="P6946" s="43"/>
      <c r="Q6946" s="43"/>
      <c r="R6946" s="10"/>
      <c r="S6946" s="10"/>
      <c r="T6946" s="10"/>
    </row>
    <row r="6947" spans="7:20" ht="33" customHeight="1" x14ac:dyDescent="0.5">
      <c r="G6947" s="90"/>
      <c r="H6947" s="43"/>
      <c r="I6947" s="79"/>
      <c r="J6947" s="43"/>
      <c r="K6947" s="10"/>
      <c r="L6947" s="102"/>
      <c r="M6947" s="40"/>
      <c r="N6947" s="43"/>
      <c r="O6947" s="40"/>
      <c r="P6947" s="43"/>
      <c r="Q6947" s="43"/>
      <c r="R6947" s="10"/>
      <c r="S6947" s="10"/>
      <c r="T6947" s="10"/>
    </row>
    <row r="6948" spans="7:20" ht="33" customHeight="1" x14ac:dyDescent="0.5">
      <c r="G6948" s="90"/>
      <c r="H6948" s="43"/>
      <c r="I6948" s="79"/>
      <c r="J6948" s="43"/>
      <c r="K6948" s="10"/>
      <c r="L6948" s="102"/>
      <c r="M6948" s="40"/>
      <c r="N6948" s="43"/>
      <c r="O6948" s="40"/>
      <c r="P6948" s="43"/>
      <c r="Q6948" s="43"/>
      <c r="R6948" s="10"/>
      <c r="S6948" s="10"/>
      <c r="T6948" s="10"/>
    </row>
    <row r="6949" spans="7:20" ht="33" customHeight="1" x14ac:dyDescent="0.5">
      <c r="G6949" s="90"/>
      <c r="H6949" s="43"/>
      <c r="I6949" s="79"/>
      <c r="J6949" s="43"/>
      <c r="K6949" s="10"/>
      <c r="L6949" s="102"/>
      <c r="M6949" s="40"/>
      <c r="N6949" s="43"/>
      <c r="O6949" s="40"/>
      <c r="P6949" s="43"/>
      <c r="Q6949" s="43"/>
      <c r="R6949" s="10"/>
      <c r="S6949" s="10"/>
      <c r="T6949" s="10"/>
    </row>
    <row r="6950" spans="7:20" ht="33" customHeight="1" x14ac:dyDescent="0.5">
      <c r="G6950" s="90"/>
      <c r="H6950" s="43"/>
      <c r="I6950" s="79"/>
      <c r="J6950" s="43"/>
      <c r="K6950" s="10"/>
      <c r="L6950" s="102"/>
      <c r="M6950" s="40"/>
      <c r="N6950" s="43"/>
      <c r="O6950" s="40"/>
      <c r="P6950" s="43"/>
      <c r="Q6950" s="43"/>
      <c r="R6950" s="10"/>
      <c r="S6950" s="10"/>
      <c r="T6950" s="10"/>
    </row>
    <row r="6951" spans="7:20" ht="33" customHeight="1" x14ac:dyDescent="0.5">
      <c r="G6951" s="90"/>
      <c r="H6951" s="43"/>
      <c r="I6951" s="79"/>
      <c r="J6951" s="43"/>
      <c r="K6951" s="10"/>
      <c r="L6951" s="102"/>
      <c r="M6951" s="40"/>
      <c r="N6951" s="43"/>
      <c r="O6951" s="40"/>
      <c r="P6951" s="43"/>
      <c r="Q6951" s="43"/>
      <c r="R6951" s="10"/>
      <c r="S6951" s="10"/>
      <c r="T6951" s="10"/>
    </row>
    <row r="6952" spans="7:20" ht="33" customHeight="1" x14ac:dyDescent="0.5">
      <c r="G6952" s="90"/>
      <c r="H6952" s="43"/>
      <c r="I6952" s="79"/>
      <c r="J6952" s="43"/>
      <c r="K6952" s="10"/>
      <c r="L6952" s="102"/>
      <c r="M6952" s="40"/>
      <c r="N6952" s="43"/>
      <c r="O6952" s="40"/>
      <c r="P6952" s="43"/>
      <c r="Q6952" s="43"/>
      <c r="R6952" s="10"/>
      <c r="S6952" s="10"/>
      <c r="T6952" s="10"/>
    </row>
    <row r="6953" spans="7:20" ht="33" customHeight="1" x14ac:dyDescent="0.5">
      <c r="G6953" s="90"/>
      <c r="H6953" s="43"/>
      <c r="I6953" s="79"/>
      <c r="J6953" s="43"/>
      <c r="K6953" s="10"/>
      <c r="L6953" s="102"/>
      <c r="M6953" s="40"/>
      <c r="N6953" s="43"/>
      <c r="O6953" s="40"/>
      <c r="P6953" s="43"/>
      <c r="Q6953" s="43"/>
      <c r="R6953" s="10"/>
      <c r="S6953" s="10"/>
      <c r="T6953" s="10"/>
    </row>
    <row r="6954" spans="7:20" ht="33" customHeight="1" x14ac:dyDescent="0.5">
      <c r="G6954" s="90"/>
      <c r="H6954" s="43"/>
      <c r="I6954" s="79"/>
      <c r="J6954" s="43"/>
      <c r="K6954" s="10"/>
      <c r="L6954" s="102"/>
      <c r="M6954" s="40"/>
      <c r="N6954" s="43"/>
      <c r="O6954" s="40"/>
      <c r="P6954" s="43"/>
      <c r="Q6954" s="43"/>
      <c r="R6954" s="10"/>
      <c r="S6954" s="10"/>
      <c r="T6954" s="10"/>
    </row>
    <row r="6955" spans="7:20" ht="33" customHeight="1" x14ac:dyDescent="0.5">
      <c r="G6955" s="90"/>
      <c r="H6955" s="43"/>
      <c r="I6955" s="79"/>
      <c r="J6955" s="43"/>
      <c r="K6955" s="10"/>
      <c r="L6955" s="102"/>
      <c r="M6955" s="40"/>
      <c r="N6955" s="43"/>
      <c r="O6955" s="40"/>
      <c r="P6955" s="43"/>
      <c r="Q6955" s="43"/>
      <c r="R6955" s="10"/>
      <c r="S6955" s="10"/>
      <c r="T6955" s="10"/>
    </row>
    <row r="6956" spans="7:20" ht="33" customHeight="1" x14ac:dyDescent="0.5">
      <c r="G6956" s="90"/>
      <c r="H6956" s="43"/>
      <c r="I6956" s="79"/>
      <c r="J6956" s="43"/>
      <c r="K6956" s="10"/>
      <c r="L6956" s="102"/>
      <c r="M6956" s="40"/>
      <c r="N6956" s="43"/>
      <c r="O6956" s="40"/>
      <c r="P6956" s="43"/>
      <c r="Q6956" s="43"/>
      <c r="R6956" s="10"/>
      <c r="S6956" s="10"/>
      <c r="T6956" s="10"/>
    </row>
    <row r="6957" spans="7:20" ht="33" customHeight="1" x14ac:dyDescent="0.5">
      <c r="G6957" s="90"/>
      <c r="H6957" s="43"/>
      <c r="I6957" s="79"/>
      <c r="J6957" s="43"/>
      <c r="K6957" s="10"/>
      <c r="L6957" s="102"/>
      <c r="M6957" s="40"/>
      <c r="N6957" s="43"/>
      <c r="O6957" s="40"/>
      <c r="P6957" s="43"/>
      <c r="Q6957" s="43"/>
      <c r="R6957" s="10"/>
      <c r="S6957" s="10"/>
      <c r="T6957" s="10"/>
    </row>
    <row r="6958" spans="7:20" ht="33" customHeight="1" x14ac:dyDescent="0.5">
      <c r="G6958" s="90"/>
      <c r="H6958" s="43"/>
      <c r="I6958" s="79"/>
      <c r="J6958" s="43"/>
      <c r="K6958" s="10"/>
      <c r="L6958" s="102"/>
      <c r="M6958" s="40"/>
      <c r="N6958" s="43"/>
      <c r="O6958" s="40"/>
      <c r="P6958" s="43"/>
      <c r="Q6958" s="43"/>
      <c r="R6958" s="10"/>
      <c r="S6958" s="10"/>
      <c r="T6958" s="10"/>
    </row>
    <row r="6959" spans="7:20" ht="33" customHeight="1" x14ac:dyDescent="0.5">
      <c r="G6959" s="90"/>
      <c r="H6959" s="43"/>
      <c r="I6959" s="79"/>
      <c r="J6959" s="43"/>
      <c r="K6959" s="10"/>
      <c r="L6959" s="102"/>
      <c r="M6959" s="40"/>
      <c r="N6959" s="43"/>
      <c r="O6959" s="40"/>
      <c r="P6959" s="43"/>
      <c r="Q6959" s="43"/>
      <c r="R6959" s="10"/>
      <c r="S6959" s="10"/>
      <c r="T6959" s="10"/>
    </row>
    <row r="6960" spans="7:20" ht="33" customHeight="1" x14ac:dyDescent="0.5">
      <c r="G6960" s="90"/>
      <c r="H6960" s="43"/>
      <c r="I6960" s="79"/>
      <c r="J6960" s="43"/>
      <c r="K6960" s="10"/>
      <c r="L6960" s="102"/>
      <c r="M6960" s="40"/>
      <c r="N6960" s="43"/>
      <c r="O6960" s="40"/>
      <c r="P6960" s="43"/>
      <c r="Q6960" s="43"/>
      <c r="R6960" s="10"/>
      <c r="S6960" s="10"/>
      <c r="T6960" s="10"/>
    </row>
    <row r="6961" spans="7:20" ht="33" customHeight="1" x14ac:dyDescent="0.5">
      <c r="G6961" s="90"/>
      <c r="H6961" s="43"/>
      <c r="I6961" s="79"/>
      <c r="J6961" s="43"/>
      <c r="K6961" s="10"/>
      <c r="L6961" s="102"/>
      <c r="M6961" s="40"/>
      <c r="N6961" s="43"/>
      <c r="O6961" s="40"/>
      <c r="P6961" s="43"/>
      <c r="Q6961" s="43"/>
      <c r="R6961" s="10"/>
      <c r="S6961" s="10"/>
      <c r="T6961" s="10"/>
    </row>
    <row r="6962" spans="7:20" ht="33" customHeight="1" x14ac:dyDescent="0.5">
      <c r="G6962" s="90"/>
      <c r="H6962" s="43"/>
      <c r="I6962" s="79"/>
      <c r="J6962" s="43"/>
      <c r="K6962" s="10"/>
      <c r="L6962" s="102"/>
      <c r="M6962" s="40"/>
      <c r="N6962" s="43"/>
      <c r="O6962" s="40"/>
      <c r="P6962" s="43"/>
      <c r="Q6962" s="43"/>
      <c r="R6962" s="10"/>
      <c r="S6962" s="10"/>
      <c r="T6962" s="10"/>
    </row>
    <row r="6963" spans="7:20" ht="33" customHeight="1" x14ac:dyDescent="0.5">
      <c r="G6963" s="90"/>
      <c r="H6963" s="43"/>
      <c r="I6963" s="79"/>
      <c r="J6963" s="43"/>
      <c r="K6963" s="10"/>
      <c r="L6963" s="102"/>
      <c r="M6963" s="40"/>
      <c r="N6963" s="43"/>
      <c r="O6963" s="40"/>
      <c r="P6963" s="43"/>
      <c r="Q6963" s="43"/>
      <c r="R6963" s="10"/>
      <c r="S6963" s="10"/>
      <c r="T6963" s="10"/>
    </row>
    <row r="6964" spans="7:20" ht="33" customHeight="1" x14ac:dyDescent="0.5">
      <c r="G6964" s="90"/>
      <c r="H6964" s="43"/>
      <c r="I6964" s="79"/>
      <c r="J6964" s="43"/>
      <c r="K6964" s="10"/>
      <c r="L6964" s="102"/>
      <c r="M6964" s="40"/>
      <c r="N6964" s="43"/>
      <c r="O6964" s="40"/>
      <c r="P6964" s="43"/>
      <c r="Q6964" s="43"/>
      <c r="R6964" s="10"/>
      <c r="S6964" s="10"/>
      <c r="T6964" s="10"/>
    </row>
    <row r="6965" spans="7:20" ht="33" customHeight="1" x14ac:dyDescent="0.5">
      <c r="G6965" s="90"/>
      <c r="H6965" s="43"/>
      <c r="I6965" s="79"/>
      <c r="J6965" s="43"/>
      <c r="K6965" s="10"/>
      <c r="L6965" s="102"/>
      <c r="M6965" s="40"/>
      <c r="N6965" s="43"/>
      <c r="O6965" s="40"/>
      <c r="P6965" s="43"/>
      <c r="Q6965" s="43"/>
      <c r="R6965" s="10"/>
      <c r="S6965" s="10"/>
      <c r="T6965" s="10"/>
    </row>
    <row r="6966" spans="7:20" ht="33" customHeight="1" x14ac:dyDescent="0.5">
      <c r="G6966" s="90"/>
      <c r="H6966" s="43"/>
      <c r="I6966" s="79"/>
      <c r="J6966" s="43"/>
      <c r="K6966" s="10"/>
      <c r="L6966" s="102"/>
      <c r="M6966" s="40"/>
      <c r="N6966" s="43"/>
      <c r="O6966" s="40"/>
      <c r="P6966" s="43"/>
      <c r="Q6966" s="43"/>
      <c r="R6966" s="10"/>
      <c r="S6966" s="10"/>
      <c r="T6966" s="10"/>
    </row>
    <row r="6967" spans="7:20" ht="33" customHeight="1" x14ac:dyDescent="0.5">
      <c r="G6967" s="90"/>
      <c r="H6967" s="43"/>
      <c r="I6967" s="79"/>
      <c r="J6967" s="43"/>
      <c r="K6967" s="10"/>
      <c r="L6967" s="102"/>
      <c r="M6967" s="40"/>
      <c r="N6967" s="43"/>
      <c r="O6967" s="40"/>
      <c r="P6967" s="43"/>
      <c r="Q6967" s="43"/>
      <c r="R6967" s="10"/>
      <c r="S6967" s="10"/>
      <c r="T6967" s="10"/>
    </row>
    <row r="6968" spans="7:20" ht="33" customHeight="1" x14ac:dyDescent="0.5">
      <c r="G6968" s="90"/>
      <c r="H6968" s="43"/>
      <c r="I6968" s="79"/>
      <c r="J6968" s="43"/>
      <c r="K6968" s="10"/>
      <c r="L6968" s="102"/>
      <c r="M6968" s="40"/>
      <c r="N6968" s="43"/>
      <c r="O6968" s="40"/>
      <c r="P6968" s="43"/>
      <c r="Q6968" s="43"/>
      <c r="R6968" s="10"/>
      <c r="S6968" s="10"/>
      <c r="T6968" s="10"/>
    </row>
    <row r="6969" spans="7:20" ht="33" customHeight="1" x14ac:dyDescent="0.5">
      <c r="G6969" s="90"/>
      <c r="H6969" s="43"/>
      <c r="I6969" s="79"/>
      <c r="J6969" s="43"/>
      <c r="K6969" s="10"/>
      <c r="L6969" s="102"/>
      <c r="M6969" s="40"/>
      <c r="N6969" s="43"/>
      <c r="O6969" s="40"/>
      <c r="P6969" s="43"/>
      <c r="Q6969" s="43"/>
      <c r="R6969" s="10"/>
      <c r="S6969" s="10"/>
      <c r="T6969" s="10"/>
    </row>
    <row r="6970" spans="7:20" ht="33" customHeight="1" x14ac:dyDescent="0.5">
      <c r="G6970" s="90"/>
      <c r="H6970" s="43"/>
      <c r="I6970" s="79"/>
      <c r="J6970" s="43"/>
      <c r="K6970" s="10"/>
      <c r="L6970" s="102"/>
      <c r="M6970" s="40"/>
      <c r="N6970" s="43"/>
      <c r="O6970" s="40"/>
      <c r="P6970" s="43"/>
      <c r="Q6970" s="43"/>
      <c r="R6970" s="10"/>
      <c r="S6970" s="10"/>
      <c r="T6970" s="10"/>
    </row>
    <row r="6971" spans="7:20" ht="33" customHeight="1" x14ac:dyDescent="0.5">
      <c r="G6971" s="90"/>
      <c r="H6971" s="43"/>
      <c r="I6971" s="79"/>
      <c r="J6971" s="43"/>
      <c r="K6971" s="10"/>
      <c r="L6971" s="102"/>
      <c r="M6971" s="40"/>
      <c r="N6971" s="43"/>
      <c r="O6971" s="40"/>
      <c r="P6971" s="43"/>
      <c r="Q6971" s="43"/>
      <c r="R6971" s="10"/>
      <c r="S6971" s="10"/>
      <c r="T6971" s="10"/>
    </row>
    <row r="6972" spans="7:20" ht="33" customHeight="1" x14ac:dyDescent="0.5">
      <c r="G6972" s="90"/>
      <c r="H6972" s="43"/>
      <c r="I6972" s="79"/>
      <c r="J6972" s="43"/>
      <c r="K6972" s="10"/>
      <c r="L6972" s="102"/>
      <c r="M6972" s="40"/>
      <c r="N6972" s="43"/>
      <c r="O6972" s="40"/>
      <c r="P6972" s="43"/>
      <c r="Q6972" s="43"/>
      <c r="R6972" s="10"/>
      <c r="S6972" s="10"/>
      <c r="T6972" s="10"/>
    </row>
    <row r="6973" spans="7:20" ht="33" customHeight="1" x14ac:dyDescent="0.5">
      <c r="G6973" s="90"/>
      <c r="H6973" s="43"/>
      <c r="I6973" s="79"/>
      <c r="J6973" s="43"/>
      <c r="K6973" s="10"/>
      <c r="L6973" s="102"/>
      <c r="M6973" s="40"/>
      <c r="N6973" s="43"/>
      <c r="O6973" s="40"/>
      <c r="P6973" s="43"/>
      <c r="Q6973" s="43"/>
      <c r="R6973" s="10"/>
      <c r="S6973" s="10"/>
      <c r="T6973" s="10"/>
    </row>
    <row r="6974" spans="7:20" ht="33" customHeight="1" x14ac:dyDescent="0.5">
      <c r="G6974" s="90"/>
      <c r="H6974" s="43"/>
      <c r="I6974" s="79"/>
      <c r="J6974" s="43"/>
      <c r="K6974" s="10"/>
      <c r="L6974" s="102"/>
      <c r="M6974" s="40"/>
      <c r="N6974" s="43"/>
      <c r="O6974" s="40"/>
      <c r="P6974" s="43"/>
      <c r="Q6974" s="43"/>
      <c r="R6974" s="10"/>
      <c r="S6974" s="10"/>
      <c r="T6974" s="10"/>
    </row>
    <row r="6975" spans="7:20" ht="33" customHeight="1" x14ac:dyDescent="0.5">
      <c r="G6975" s="90"/>
      <c r="H6975" s="43"/>
      <c r="I6975" s="79"/>
      <c r="J6975" s="43"/>
      <c r="K6975" s="10"/>
      <c r="L6975" s="102"/>
      <c r="M6975" s="40"/>
      <c r="N6975" s="43"/>
      <c r="O6975" s="40"/>
      <c r="P6975" s="43"/>
      <c r="Q6975" s="43"/>
      <c r="R6975" s="10"/>
      <c r="S6975" s="10"/>
      <c r="T6975" s="10"/>
    </row>
    <row r="6976" spans="7:20" ht="33" customHeight="1" x14ac:dyDescent="0.5">
      <c r="G6976" s="90"/>
      <c r="H6976" s="43"/>
      <c r="I6976" s="79"/>
      <c r="J6976" s="43"/>
      <c r="K6976" s="10"/>
      <c r="L6976" s="102"/>
      <c r="M6976" s="40"/>
      <c r="N6976" s="43"/>
      <c r="O6976" s="40"/>
      <c r="P6976" s="43"/>
      <c r="Q6976" s="43"/>
      <c r="R6976" s="10"/>
      <c r="S6976" s="10"/>
      <c r="T6976" s="10"/>
    </row>
    <row r="6977" spans="7:20" ht="33" customHeight="1" x14ac:dyDescent="0.5">
      <c r="G6977" s="90"/>
      <c r="H6977" s="43"/>
      <c r="I6977" s="79"/>
      <c r="J6977" s="43"/>
      <c r="K6977" s="10"/>
      <c r="L6977" s="102"/>
      <c r="M6977" s="40"/>
      <c r="N6977" s="43"/>
      <c r="O6977" s="40"/>
      <c r="P6977" s="43"/>
      <c r="Q6977" s="43"/>
      <c r="R6977" s="10"/>
      <c r="S6977" s="10"/>
      <c r="T6977" s="10"/>
    </row>
    <row r="6978" spans="7:20" ht="33" customHeight="1" x14ac:dyDescent="0.5">
      <c r="G6978" s="90"/>
      <c r="H6978" s="43"/>
      <c r="I6978" s="79"/>
      <c r="J6978" s="43"/>
      <c r="K6978" s="10"/>
      <c r="L6978" s="102"/>
      <c r="M6978" s="40"/>
      <c r="N6978" s="43"/>
      <c r="O6978" s="40"/>
      <c r="P6978" s="43"/>
      <c r="Q6978" s="43"/>
      <c r="R6978" s="10"/>
      <c r="S6978" s="10"/>
      <c r="T6978" s="10"/>
    </row>
    <row r="6979" spans="7:20" ht="33" customHeight="1" x14ac:dyDescent="0.5">
      <c r="G6979" s="90"/>
      <c r="H6979" s="43"/>
      <c r="I6979" s="79"/>
      <c r="J6979" s="43"/>
      <c r="K6979" s="10"/>
      <c r="L6979" s="102"/>
      <c r="M6979" s="40"/>
      <c r="N6979" s="43"/>
      <c r="O6979" s="40"/>
      <c r="P6979" s="43"/>
      <c r="Q6979" s="43"/>
      <c r="R6979" s="10"/>
      <c r="S6979" s="10"/>
      <c r="T6979" s="10"/>
    </row>
    <row r="6980" spans="7:20" ht="33" customHeight="1" x14ac:dyDescent="0.5">
      <c r="G6980" s="90"/>
      <c r="H6980" s="43"/>
      <c r="I6980" s="79"/>
      <c r="J6980" s="43"/>
      <c r="K6980" s="10"/>
      <c r="L6980" s="102"/>
      <c r="M6980" s="40"/>
      <c r="N6980" s="43"/>
      <c r="O6980" s="40"/>
      <c r="P6980" s="43"/>
      <c r="Q6980" s="43"/>
      <c r="R6980" s="10"/>
      <c r="S6980" s="10"/>
      <c r="T6980" s="10"/>
    </row>
    <row r="6981" spans="7:20" ht="33" customHeight="1" x14ac:dyDescent="0.5">
      <c r="G6981" s="90"/>
      <c r="H6981" s="43"/>
      <c r="I6981" s="79"/>
      <c r="J6981" s="43"/>
      <c r="K6981" s="10"/>
      <c r="L6981" s="102"/>
      <c r="M6981" s="40"/>
      <c r="N6981" s="43"/>
      <c r="O6981" s="40"/>
      <c r="P6981" s="43"/>
      <c r="Q6981" s="43"/>
      <c r="R6981" s="10"/>
      <c r="S6981" s="10"/>
      <c r="T6981" s="10"/>
    </row>
    <row r="6982" spans="7:20" ht="33" customHeight="1" x14ac:dyDescent="0.5">
      <c r="G6982" s="90"/>
      <c r="H6982" s="43"/>
      <c r="I6982" s="79"/>
      <c r="J6982" s="43"/>
      <c r="K6982" s="10"/>
      <c r="L6982" s="102"/>
      <c r="M6982" s="40"/>
      <c r="N6982" s="43"/>
      <c r="O6982" s="40"/>
      <c r="P6982" s="43"/>
      <c r="Q6982" s="43"/>
      <c r="R6982" s="10"/>
      <c r="S6982" s="10"/>
      <c r="T6982" s="10"/>
    </row>
    <row r="6983" spans="7:20" ht="33" customHeight="1" x14ac:dyDescent="0.5">
      <c r="G6983" s="90"/>
      <c r="H6983" s="43"/>
      <c r="I6983" s="79"/>
      <c r="J6983" s="43"/>
      <c r="K6983" s="10"/>
      <c r="L6983" s="102"/>
      <c r="M6983" s="40"/>
      <c r="N6983" s="43"/>
      <c r="O6983" s="40"/>
      <c r="P6983" s="43"/>
      <c r="Q6983" s="43"/>
      <c r="R6983" s="10"/>
      <c r="S6983" s="10"/>
      <c r="T6983" s="10"/>
    </row>
    <row r="6984" spans="7:20" ht="33" customHeight="1" x14ac:dyDescent="0.5">
      <c r="G6984" s="90"/>
      <c r="H6984" s="43"/>
      <c r="I6984" s="79"/>
      <c r="J6984" s="43"/>
      <c r="K6984" s="10"/>
      <c r="L6984" s="102"/>
      <c r="M6984" s="40"/>
      <c r="N6984" s="43"/>
      <c r="O6984" s="40"/>
      <c r="P6984" s="43"/>
      <c r="Q6984" s="43"/>
      <c r="R6984" s="10"/>
      <c r="S6984" s="10"/>
      <c r="T6984" s="10"/>
    </row>
    <row r="6985" spans="7:20" ht="33" customHeight="1" x14ac:dyDescent="0.5">
      <c r="G6985" s="90"/>
      <c r="H6985" s="43"/>
      <c r="I6985" s="79"/>
      <c r="J6985" s="43"/>
      <c r="K6985" s="10"/>
      <c r="L6985" s="102"/>
      <c r="M6985" s="40"/>
      <c r="N6985" s="43"/>
      <c r="O6985" s="40"/>
      <c r="P6985" s="43"/>
      <c r="Q6985" s="43"/>
      <c r="R6985" s="10"/>
      <c r="S6985" s="10"/>
      <c r="T6985" s="10"/>
    </row>
    <row r="6986" spans="7:20" ht="33" customHeight="1" x14ac:dyDescent="0.5">
      <c r="G6986" s="90"/>
      <c r="H6986" s="43"/>
      <c r="I6986" s="79"/>
      <c r="J6986" s="43"/>
      <c r="K6986" s="10"/>
      <c r="L6986" s="102"/>
      <c r="M6986" s="40"/>
      <c r="N6986" s="43"/>
      <c r="O6986" s="40"/>
      <c r="P6986" s="43"/>
      <c r="Q6986" s="43"/>
      <c r="R6986" s="10"/>
      <c r="S6986" s="10"/>
      <c r="T6986" s="10"/>
    </row>
    <row r="6987" spans="7:20" ht="33" customHeight="1" x14ac:dyDescent="0.5">
      <c r="G6987" s="90"/>
      <c r="H6987" s="43"/>
      <c r="I6987" s="79"/>
      <c r="J6987" s="43"/>
      <c r="K6987" s="10"/>
      <c r="L6987" s="102"/>
      <c r="M6987" s="40"/>
      <c r="N6987" s="43"/>
      <c r="O6987" s="40"/>
      <c r="P6987" s="43"/>
      <c r="Q6987" s="43"/>
      <c r="R6987" s="10"/>
      <c r="S6987" s="10"/>
      <c r="T6987" s="10"/>
    </row>
    <row r="6988" spans="7:20" ht="33" customHeight="1" x14ac:dyDescent="0.5">
      <c r="G6988" s="90"/>
      <c r="H6988" s="43"/>
      <c r="I6988" s="79"/>
      <c r="J6988" s="43"/>
      <c r="K6988" s="10"/>
      <c r="L6988" s="102"/>
      <c r="M6988" s="40"/>
      <c r="N6988" s="43"/>
      <c r="O6988" s="40"/>
      <c r="P6988" s="43"/>
      <c r="Q6988" s="43"/>
      <c r="R6988" s="10"/>
      <c r="S6988" s="10"/>
      <c r="T6988" s="10"/>
    </row>
    <row r="6989" spans="7:20" ht="33" customHeight="1" x14ac:dyDescent="0.5">
      <c r="G6989" s="90"/>
      <c r="H6989" s="43"/>
      <c r="I6989" s="79"/>
      <c r="J6989" s="43"/>
      <c r="K6989" s="10"/>
      <c r="L6989" s="102"/>
      <c r="M6989" s="40"/>
      <c r="N6989" s="43"/>
      <c r="O6989" s="40"/>
      <c r="P6989" s="43"/>
      <c r="Q6989" s="43"/>
      <c r="R6989" s="10"/>
      <c r="S6989" s="10"/>
      <c r="T6989" s="10"/>
    </row>
    <row r="6990" spans="7:20" ht="33" customHeight="1" x14ac:dyDescent="0.5">
      <c r="G6990" s="90"/>
      <c r="H6990" s="43"/>
      <c r="I6990" s="79"/>
      <c r="J6990" s="43"/>
      <c r="K6990" s="10"/>
      <c r="L6990" s="102"/>
      <c r="M6990" s="40"/>
      <c r="N6990" s="43"/>
      <c r="O6990" s="40"/>
      <c r="P6990" s="43"/>
      <c r="Q6990" s="43"/>
      <c r="R6990" s="10"/>
      <c r="S6990" s="10"/>
      <c r="T6990" s="10"/>
    </row>
    <row r="6991" spans="7:20" ht="33" customHeight="1" x14ac:dyDescent="0.5">
      <c r="G6991" s="90"/>
      <c r="H6991" s="43"/>
      <c r="I6991" s="79"/>
      <c r="J6991" s="43"/>
      <c r="K6991" s="10"/>
      <c r="L6991" s="102"/>
      <c r="M6991" s="40"/>
      <c r="N6991" s="43"/>
      <c r="O6991" s="40"/>
      <c r="P6991" s="43"/>
      <c r="Q6991" s="43"/>
      <c r="R6991" s="10"/>
      <c r="S6991" s="10"/>
      <c r="T6991" s="10"/>
    </row>
    <row r="6992" spans="7:20" ht="33" customHeight="1" x14ac:dyDescent="0.5">
      <c r="G6992" s="90"/>
      <c r="H6992" s="43"/>
      <c r="I6992" s="79"/>
      <c r="J6992" s="43"/>
      <c r="K6992" s="10"/>
      <c r="L6992" s="102"/>
      <c r="M6992" s="40"/>
      <c r="N6992" s="43"/>
      <c r="O6992" s="40"/>
      <c r="P6992" s="43"/>
      <c r="Q6992" s="43"/>
      <c r="R6992" s="10"/>
      <c r="S6992" s="10"/>
      <c r="T6992" s="10"/>
    </row>
    <row r="6993" spans="7:20" ht="33" customHeight="1" x14ac:dyDescent="0.5">
      <c r="G6993" s="90"/>
      <c r="H6993" s="43"/>
      <c r="I6993" s="79"/>
      <c r="J6993" s="43"/>
      <c r="K6993" s="10"/>
      <c r="L6993" s="102"/>
      <c r="M6993" s="40"/>
      <c r="N6993" s="43"/>
      <c r="O6993" s="40"/>
      <c r="P6993" s="43"/>
      <c r="Q6993" s="43"/>
      <c r="R6993" s="10"/>
      <c r="S6993" s="10"/>
      <c r="T6993" s="10"/>
    </row>
    <row r="6994" spans="7:20" ht="33" customHeight="1" x14ac:dyDescent="0.5">
      <c r="G6994" s="90"/>
      <c r="H6994" s="43"/>
      <c r="I6994" s="79"/>
      <c r="J6994" s="43"/>
      <c r="K6994" s="10"/>
      <c r="L6994" s="102"/>
      <c r="M6994" s="40"/>
      <c r="N6994" s="43"/>
      <c r="O6994" s="40"/>
      <c r="P6994" s="43"/>
      <c r="Q6994" s="43"/>
      <c r="R6994" s="10"/>
      <c r="S6994" s="10"/>
      <c r="T6994" s="10"/>
    </row>
    <row r="6995" spans="7:20" ht="33" customHeight="1" x14ac:dyDescent="0.5">
      <c r="G6995" s="90"/>
      <c r="H6995" s="43"/>
      <c r="I6995" s="79"/>
      <c r="J6995" s="43"/>
      <c r="K6995" s="10"/>
      <c r="L6995" s="102"/>
      <c r="M6995" s="40"/>
      <c r="N6995" s="43"/>
      <c r="O6995" s="40"/>
      <c r="P6995" s="43"/>
      <c r="Q6995" s="43"/>
      <c r="R6995" s="10"/>
      <c r="S6995" s="10"/>
      <c r="T6995" s="10"/>
    </row>
    <row r="6996" spans="7:20" ht="33" customHeight="1" x14ac:dyDescent="0.5">
      <c r="G6996" s="90"/>
      <c r="H6996" s="43"/>
      <c r="I6996" s="79"/>
      <c r="J6996" s="43"/>
      <c r="K6996" s="10"/>
      <c r="L6996" s="102"/>
      <c r="M6996" s="40"/>
      <c r="N6996" s="43"/>
      <c r="O6996" s="40"/>
      <c r="P6996" s="43"/>
      <c r="Q6996" s="43"/>
      <c r="R6996" s="10"/>
      <c r="S6996" s="10"/>
      <c r="T6996" s="10"/>
    </row>
    <row r="6997" spans="7:20" ht="33" customHeight="1" x14ac:dyDescent="0.5">
      <c r="G6997" s="90"/>
      <c r="H6997" s="43"/>
      <c r="I6997" s="79"/>
      <c r="J6997" s="43"/>
      <c r="K6997" s="10"/>
      <c r="L6997" s="102"/>
      <c r="M6997" s="40"/>
      <c r="N6997" s="43"/>
      <c r="O6997" s="40"/>
      <c r="P6997" s="43"/>
      <c r="Q6997" s="43"/>
      <c r="R6997" s="10"/>
      <c r="S6997" s="10"/>
      <c r="T6997" s="10"/>
    </row>
    <row r="6998" spans="7:20" ht="33" customHeight="1" x14ac:dyDescent="0.5">
      <c r="G6998" s="90"/>
      <c r="H6998" s="43"/>
      <c r="I6998" s="79"/>
      <c r="J6998" s="43"/>
      <c r="K6998" s="10"/>
      <c r="L6998" s="102"/>
      <c r="M6998" s="40"/>
      <c r="N6998" s="43"/>
      <c r="O6998" s="40"/>
      <c r="P6998" s="43"/>
      <c r="Q6998" s="43"/>
      <c r="R6998" s="10"/>
      <c r="S6998" s="10"/>
      <c r="T6998" s="10"/>
    </row>
    <row r="6999" spans="7:20" ht="33" customHeight="1" x14ac:dyDescent="0.5">
      <c r="G6999" s="90"/>
      <c r="H6999" s="43"/>
      <c r="I6999" s="79"/>
      <c r="J6999" s="43"/>
      <c r="K6999" s="10"/>
      <c r="L6999" s="102"/>
      <c r="M6999" s="40"/>
      <c r="N6999" s="43"/>
      <c r="O6999" s="40"/>
      <c r="P6999" s="43"/>
      <c r="Q6999" s="43"/>
      <c r="R6999" s="10"/>
      <c r="S6999" s="10"/>
      <c r="T6999" s="10"/>
    </row>
    <row r="7000" spans="7:20" ht="33" customHeight="1" x14ac:dyDescent="0.5">
      <c r="G7000" s="90"/>
      <c r="H7000" s="43"/>
      <c r="I7000" s="79"/>
      <c r="J7000" s="43"/>
      <c r="K7000" s="10"/>
      <c r="L7000" s="102"/>
      <c r="M7000" s="40"/>
      <c r="N7000" s="43"/>
      <c r="O7000" s="40"/>
      <c r="P7000" s="43"/>
      <c r="Q7000" s="43"/>
      <c r="R7000" s="10"/>
      <c r="S7000" s="10"/>
      <c r="T7000" s="10"/>
    </row>
    <row r="7001" spans="7:20" ht="33" customHeight="1" x14ac:dyDescent="0.5">
      <c r="G7001" s="90"/>
      <c r="H7001" s="43"/>
      <c r="I7001" s="79"/>
      <c r="J7001" s="43"/>
      <c r="K7001" s="10"/>
      <c r="L7001" s="102"/>
      <c r="M7001" s="40"/>
      <c r="N7001" s="43"/>
      <c r="O7001" s="40"/>
      <c r="P7001" s="43"/>
      <c r="Q7001" s="43"/>
      <c r="R7001" s="10"/>
      <c r="S7001" s="10"/>
      <c r="T7001" s="10"/>
    </row>
    <row r="7002" spans="7:20" ht="33" customHeight="1" x14ac:dyDescent="0.5">
      <c r="G7002" s="90"/>
      <c r="H7002" s="43"/>
      <c r="I7002" s="79"/>
      <c r="J7002" s="43"/>
      <c r="K7002" s="10"/>
      <c r="L7002" s="102"/>
      <c r="M7002" s="40"/>
      <c r="N7002" s="43"/>
      <c r="O7002" s="40"/>
      <c r="P7002" s="43"/>
      <c r="Q7002" s="43"/>
      <c r="R7002" s="10"/>
      <c r="S7002" s="10"/>
      <c r="T7002" s="10"/>
    </row>
    <row r="7003" spans="7:20" ht="33" customHeight="1" x14ac:dyDescent="0.5">
      <c r="G7003" s="90"/>
      <c r="H7003" s="43"/>
      <c r="I7003" s="79"/>
      <c r="J7003" s="43"/>
      <c r="K7003" s="10"/>
      <c r="L7003" s="102"/>
      <c r="M7003" s="40"/>
      <c r="N7003" s="43"/>
      <c r="O7003" s="40"/>
      <c r="P7003" s="43"/>
      <c r="Q7003" s="43"/>
      <c r="R7003" s="10"/>
      <c r="S7003" s="10"/>
      <c r="T7003" s="10"/>
    </row>
    <row r="7004" spans="7:20" ht="33" customHeight="1" x14ac:dyDescent="0.5">
      <c r="G7004" s="90"/>
      <c r="H7004" s="43"/>
      <c r="I7004" s="79"/>
      <c r="J7004" s="43"/>
      <c r="K7004" s="10"/>
      <c r="L7004" s="102"/>
      <c r="M7004" s="40"/>
      <c r="N7004" s="43"/>
      <c r="O7004" s="40"/>
      <c r="P7004" s="43"/>
      <c r="Q7004" s="43"/>
      <c r="R7004" s="10"/>
      <c r="S7004" s="10"/>
      <c r="T7004" s="10"/>
    </row>
    <row r="7005" spans="7:20" ht="33" customHeight="1" x14ac:dyDescent="0.5">
      <c r="G7005" s="90"/>
      <c r="H7005" s="43"/>
      <c r="I7005" s="79"/>
      <c r="J7005" s="43"/>
      <c r="K7005" s="10"/>
      <c r="L7005" s="102"/>
      <c r="M7005" s="40"/>
      <c r="N7005" s="43"/>
      <c r="O7005" s="40"/>
      <c r="P7005" s="43"/>
      <c r="Q7005" s="43"/>
      <c r="R7005" s="10"/>
      <c r="S7005" s="10"/>
      <c r="T7005" s="10"/>
    </row>
    <row r="7006" spans="7:20" ht="33" customHeight="1" x14ac:dyDescent="0.5">
      <c r="G7006" s="90"/>
      <c r="H7006" s="43"/>
      <c r="I7006" s="79"/>
      <c r="J7006" s="43"/>
      <c r="K7006" s="10"/>
      <c r="L7006" s="102"/>
      <c r="M7006" s="40"/>
      <c r="N7006" s="43"/>
      <c r="O7006" s="40"/>
      <c r="P7006" s="43"/>
      <c r="Q7006" s="43"/>
      <c r="R7006" s="10"/>
      <c r="S7006" s="10"/>
      <c r="T7006" s="10"/>
    </row>
    <row r="7007" spans="7:20" ht="33" customHeight="1" x14ac:dyDescent="0.5">
      <c r="G7007" s="90"/>
      <c r="H7007" s="43"/>
      <c r="I7007" s="79"/>
      <c r="J7007" s="43"/>
      <c r="K7007" s="10"/>
      <c r="L7007" s="102"/>
      <c r="M7007" s="40"/>
      <c r="N7007" s="43"/>
      <c r="O7007" s="40"/>
      <c r="P7007" s="43"/>
      <c r="Q7007" s="43"/>
      <c r="R7007" s="10"/>
      <c r="S7007" s="10"/>
      <c r="T7007" s="10"/>
    </row>
    <row r="7008" spans="7:20" ht="33" customHeight="1" x14ac:dyDescent="0.5">
      <c r="G7008" s="90"/>
      <c r="H7008" s="43"/>
      <c r="I7008" s="79"/>
      <c r="J7008" s="43"/>
      <c r="K7008" s="10"/>
      <c r="L7008" s="102"/>
      <c r="M7008" s="40"/>
      <c r="N7008" s="43"/>
      <c r="O7008" s="40"/>
      <c r="P7008" s="43"/>
      <c r="Q7008" s="43"/>
      <c r="R7008" s="10"/>
      <c r="S7008" s="10"/>
      <c r="T7008" s="10"/>
    </row>
    <row r="7009" spans="7:20" ht="33" customHeight="1" x14ac:dyDescent="0.5">
      <c r="G7009" s="90"/>
      <c r="H7009" s="43"/>
      <c r="I7009" s="79"/>
      <c r="J7009" s="43"/>
      <c r="K7009" s="10"/>
      <c r="L7009" s="102"/>
      <c r="M7009" s="40"/>
      <c r="N7009" s="43"/>
      <c r="O7009" s="40"/>
      <c r="P7009" s="43"/>
      <c r="Q7009" s="43"/>
      <c r="R7009" s="10"/>
      <c r="S7009" s="10"/>
      <c r="T7009" s="10"/>
    </row>
    <row r="7010" spans="7:20" ht="33" customHeight="1" x14ac:dyDescent="0.5">
      <c r="G7010" s="90"/>
      <c r="H7010" s="43"/>
      <c r="I7010" s="79"/>
      <c r="J7010" s="43"/>
      <c r="K7010" s="10"/>
      <c r="L7010" s="102"/>
      <c r="M7010" s="40"/>
      <c r="N7010" s="43"/>
      <c r="O7010" s="40"/>
      <c r="P7010" s="43"/>
      <c r="Q7010" s="43"/>
      <c r="R7010" s="10"/>
      <c r="S7010" s="10"/>
      <c r="T7010" s="10"/>
    </row>
    <row r="7011" spans="7:20" ht="33" customHeight="1" x14ac:dyDescent="0.5">
      <c r="G7011" s="90"/>
      <c r="H7011" s="43"/>
      <c r="I7011" s="79"/>
      <c r="J7011" s="43"/>
      <c r="K7011" s="10"/>
      <c r="L7011" s="102"/>
      <c r="M7011" s="40"/>
      <c r="N7011" s="43"/>
      <c r="O7011" s="40"/>
      <c r="P7011" s="43"/>
      <c r="Q7011" s="43"/>
      <c r="R7011" s="10"/>
      <c r="S7011" s="10"/>
      <c r="T7011" s="10"/>
    </row>
    <row r="7012" spans="7:20" ht="33" customHeight="1" x14ac:dyDescent="0.5">
      <c r="G7012" s="90"/>
      <c r="H7012" s="43"/>
      <c r="I7012" s="79"/>
      <c r="J7012" s="43"/>
      <c r="K7012" s="10"/>
      <c r="L7012" s="102"/>
      <c r="M7012" s="40"/>
      <c r="N7012" s="43"/>
      <c r="O7012" s="40"/>
      <c r="P7012" s="43"/>
      <c r="Q7012" s="43"/>
      <c r="R7012" s="10"/>
      <c r="S7012" s="10"/>
      <c r="T7012" s="10"/>
    </row>
    <row r="7013" spans="7:20" ht="33" customHeight="1" x14ac:dyDescent="0.5">
      <c r="G7013" s="90"/>
      <c r="H7013" s="43"/>
      <c r="I7013" s="79"/>
      <c r="J7013" s="43"/>
      <c r="K7013" s="10"/>
      <c r="L7013" s="102"/>
      <c r="M7013" s="40"/>
      <c r="N7013" s="43"/>
      <c r="O7013" s="40"/>
      <c r="P7013" s="43"/>
      <c r="Q7013" s="43"/>
      <c r="R7013" s="10"/>
      <c r="S7013" s="10"/>
      <c r="T7013" s="10"/>
    </row>
    <row r="7014" spans="7:20" ht="33" customHeight="1" x14ac:dyDescent="0.5">
      <c r="G7014" s="90"/>
      <c r="H7014" s="43"/>
      <c r="I7014" s="79"/>
      <c r="J7014" s="43"/>
      <c r="K7014" s="10"/>
      <c r="L7014" s="102"/>
      <c r="M7014" s="40"/>
      <c r="N7014" s="43"/>
      <c r="O7014" s="40"/>
      <c r="P7014" s="43"/>
      <c r="Q7014" s="43"/>
      <c r="R7014" s="10"/>
      <c r="S7014" s="10"/>
      <c r="T7014" s="10"/>
    </row>
    <row r="7015" spans="7:20" ht="33" customHeight="1" x14ac:dyDescent="0.5">
      <c r="G7015" s="90"/>
      <c r="H7015" s="43"/>
      <c r="I7015" s="79"/>
      <c r="J7015" s="43"/>
      <c r="K7015" s="10"/>
      <c r="L7015" s="102"/>
      <c r="M7015" s="40"/>
      <c r="N7015" s="43"/>
      <c r="O7015" s="40"/>
      <c r="P7015" s="43"/>
      <c r="Q7015" s="43"/>
      <c r="R7015" s="10"/>
      <c r="S7015" s="10"/>
      <c r="T7015" s="10"/>
    </row>
    <row r="7016" spans="7:20" ht="33" customHeight="1" x14ac:dyDescent="0.5">
      <c r="G7016" s="90"/>
      <c r="H7016" s="43"/>
      <c r="I7016" s="79"/>
      <c r="J7016" s="43"/>
      <c r="K7016" s="10"/>
      <c r="L7016" s="102"/>
      <c r="M7016" s="40"/>
      <c r="N7016" s="43"/>
      <c r="O7016" s="40"/>
      <c r="P7016" s="43"/>
      <c r="Q7016" s="43"/>
      <c r="R7016" s="10"/>
      <c r="S7016" s="10"/>
      <c r="T7016" s="10"/>
    </row>
    <row r="7017" spans="7:20" ht="33" customHeight="1" x14ac:dyDescent="0.5">
      <c r="G7017" s="90"/>
      <c r="H7017" s="43"/>
      <c r="I7017" s="79"/>
      <c r="J7017" s="43"/>
      <c r="K7017" s="10"/>
      <c r="L7017" s="102"/>
      <c r="M7017" s="40"/>
      <c r="N7017" s="43"/>
      <c r="O7017" s="40"/>
      <c r="P7017" s="43"/>
      <c r="Q7017" s="43"/>
      <c r="R7017" s="10"/>
      <c r="S7017" s="10"/>
      <c r="T7017" s="10"/>
    </row>
    <row r="7018" spans="7:20" ht="33" customHeight="1" x14ac:dyDescent="0.5">
      <c r="G7018" s="90"/>
      <c r="H7018" s="43"/>
      <c r="I7018" s="79"/>
      <c r="J7018" s="43"/>
      <c r="K7018" s="10"/>
      <c r="L7018" s="102"/>
      <c r="M7018" s="40"/>
      <c r="N7018" s="43"/>
      <c r="O7018" s="40"/>
      <c r="P7018" s="43"/>
      <c r="Q7018" s="43"/>
      <c r="R7018" s="10"/>
      <c r="S7018" s="10"/>
      <c r="T7018" s="10"/>
    </row>
    <row r="7019" spans="7:20" ht="33" customHeight="1" x14ac:dyDescent="0.5">
      <c r="G7019" s="90"/>
      <c r="H7019" s="43"/>
      <c r="I7019" s="79"/>
      <c r="J7019" s="43"/>
      <c r="K7019" s="10"/>
      <c r="L7019" s="102"/>
      <c r="M7019" s="40"/>
      <c r="N7019" s="43"/>
      <c r="O7019" s="40"/>
      <c r="P7019" s="43"/>
      <c r="Q7019" s="43"/>
      <c r="R7019" s="10"/>
      <c r="S7019" s="10"/>
      <c r="T7019" s="10"/>
    </row>
    <row r="7020" spans="7:20" ht="33" customHeight="1" x14ac:dyDescent="0.5">
      <c r="G7020" s="90"/>
      <c r="H7020" s="43"/>
      <c r="I7020" s="79"/>
      <c r="J7020" s="43"/>
      <c r="K7020" s="10"/>
      <c r="L7020" s="102"/>
      <c r="M7020" s="40"/>
      <c r="N7020" s="43"/>
      <c r="O7020" s="40"/>
      <c r="P7020" s="43"/>
      <c r="Q7020" s="43"/>
      <c r="R7020" s="10"/>
      <c r="S7020" s="10"/>
      <c r="T7020" s="10"/>
    </row>
    <row r="7021" spans="7:20" ht="33" customHeight="1" x14ac:dyDescent="0.5">
      <c r="G7021" s="90"/>
      <c r="H7021" s="43"/>
      <c r="I7021" s="79"/>
      <c r="J7021" s="43"/>
      <c r="K7021" s="10"/>
      <c r="L7021" s="102"/>
      <c r="M7021" s="40"/>
      <c r="N7021" s="43"/>
      <c r="O7021" s="40"/>
      <c r="P7021" s="43"/>
      <c r="Q7021" s="43"/>
      <c r="R7021" s="10"/>
      <c r="S7021" s="10"/>
      <c r="T7021" s="10"/>
    </row>
    <row r="7022" spans="7:20" ht="33" customHeight="1" x14ac:dyDescent="0.5">
      <c r="G7022" s="90"/>
      <c r="H7022" s="43"/>
      <c r="I7022" s="79"/>
      <c r="J7022" s="43"/>
      <c r="K7022" s="10"/>
      <c r="L7022" s="102"/>
      <c r="M7022" s="40"/>
      <c r="N7022" s="43"/>
      <c r="O7022" s="40"/>
      <c r="P7022" s="43"/>
      <c r="Q7022" s="43"/>
      <c r="R7022" s="10"/>
      <c r="S7022" s="10"/>
      <c r="T7022" s="10"/>
    </row>
    <row r="7023" spans="7:20" ht="33" customHeight="1" x14ac:dyDescent="0.5">
      <c r="G7023" s="90"/>
      <c r="H7023" s="43"/>
      <c r="I7023" s="79"/>
      <c r="J7023" s="43"/>
      <c r="K7023" s="10"/>
      <c r="L7023" s="102"/>
      <c r="M7023" s="40"/>
      <c r="N7023" s="43"/>
      <c r="O7023" s="40"/>
      <c r="P7023" s="43"/>
      <c r="Q7023" s="43"/>
      <c r="R7023" s="10"/>
      <c r="S7023" s="10"/>
      <c r="T7023" s="10"/>
    </row>
    <row r="7024" spans="7:20" ht="33" customHeight="1" x14ac:dyDescent="0.5">
      <c r="G7024" s="90"/>
      <c r="H7024" s="43"/>
      <c r="I7024" s="79"/>
      <c r="J7024" s="43"/>
      <c r="K7024" s="10"/>
      <c r="L7024" s="102"/>
      <c r="M7024" s="40"/>
      <c r="N7024" s="43"/>
      <c r="O7024" s="40"/>
      <c r="P7024" s="43"/>
      <c r="Q7024" s="43"/>
      <c r="R7024" s="10"/>
      <c r="S7024" s="10"/>
      <c r="T7024" s="10"/>
    </row>
    <row r="7025" spans="7:20" ht="33" customHeight="1" x14ac:dyDescent="0.5">
      <c r="G7025" s="90"/>
      <c r="H7025" s="43"/>
      <c r="I7025" s="79"/>
      <c r="J7025" s="43"/>
      <c r="K7025" s="10"/>
      <c r="L7025" s="102"/>
      <c r="M7025" s="40"/>
      <c r="N7025" s="43"/>
      <c r="O7025" s="40"/>
      <c r="P7025" s="43"/>
      <c r="Q7025" s="43"/>
      <c r="R7025" s="10"/>
      <c r="S7025" s="10"/>
      <c r="T7025" s="10"/>
    </row>
    <row r="7026" spans="7:20" ht="33" customHeight="1" x14ac:dyDescent="0.5">
      <c r="G7026" s="90"/>
      <c r="H7026" s="43"/>
      <c r="I7026" s="79"/>
      <c r="J7026" s="43"/>
      <c r="K7026" s="10"/>
      <c r="L7026" s="102"/>
      <c r="M7026" s="40"/>
      <c r="N7026" s="43"/>
      <c r="O7026" s="40"/>
      <c r="P7026" s="43"/>
      <c r="Q7026" s="43"/>
      <c r="R7026" s="10"/>
      <c r="S7026" s="10"/>
      <c r="T7026" s="10"/>
    </row>
    <row r="7027" spans="7:20" ht="33" customHeight="1" x14ac:dyDescent="0.5">
      <c r="G7027" s="90"/>
      <c r="H7027" s="43"/>
      <c r="I7027" s="79"/>
      <c r="J7027" s="43"/>
      <c r="K7027" s="10"/>
      <c r="L7027" s="102"/>
      <c r="M7027" s="40"/>
      <c r="N7027" s="43"/>
      <c r="O7027" s="40"/>
      <c r="P7027" s="43"/>
      <c r="Q7027" s="43"/>
      <c r="R7027" s="10"/>
      <c r="S7027" s="10"/>
      <c r="T7027" s="10"/>
    </row>
    <row r="7028" spans="7:20" ht="33" customHeight="1" x14ac:dyDescent="0.5">
      <c r="G7028" s="90"/>
      <c r="H7028" s="43"/>
      <c r="I7028" s="79"/>
      <c r="J7028" s="43"/>
      <c r="K7028" s="10"/>
      <c r="L7028" s="102"/>
      <c r="M7028" s="40"/>
      <c r="N7028" s="43"/>
      <c r="O7028" s="40"/>
      <c r="P7028" s="43"/>
      <c r="Q7028" s="43"/>
      <c r="R7028" s="10"/>
      <c r="S7028" s="10"/>
      <c r="T7028" s="10"/>
    </row>
    <row r="7029" spans="7:20" ht="33" customHeight="1" x14ac:dyDescent="0.5">
      <c r="G7029" s="90"/>
      <c r="H7029" s="43"/>
      <c r="I7029" s="79"/>
      <c r="J7029" s="43"/>
      <c r="K7029" s="10"/>
      <c r="L7029" s="102"/>
      <c r="M7029" s="40"/>
      <c r="N7029" s="43"/>
      <c r="O7029" s="40"/>
      <c r="P7029" s="43"/>
      <c r="Q7029" s="43"/>
      <c r="R7029" s="10"/>
      <c r="S7029" s="10"/>
      <c r="T7029" s="10"/>
    </row>
    <row r="7030" spans="7:20" ht="33" customHeight="1" x14ac:dyDescent="0.5">
      <c r="G7030" s="90"/>
      <c r="H7030" s="43"/>
      <c r="I7030" s="79"/>
      <c r="J7030" s="43"/>
      <c r="K7030" s="10"/>
      <c r="L7030" s="102"/>
      <c r="M7030" s="40"/>
      <c r="N7030" s="43"/>
      <c r="O7030" s="40"/>
      <c r="P7030" s="43"/>
      <c r="Q7030" s="43"/>
      <c r="R7030" s="10"/>
      <c r="S7030" s="10"/>
      <c r="T7030" s="10"/>
    </row>
    <row r="7031" spans="7:20" ht="33" customHeight="1" x14ac:dyDescent="0.5">
      <c r="G7031" s="90"/>
      <c r="H7031" s="43"/>
      <c r="I7031" s="79"/>
      <c r="J7031" s="43"/>
      <c r="K7031" s="10"/>
      <c r="L7031" s="102"/>
      <c r="M7031" s="40"/>
      <c r="N7031" s="43"/>
      <c r="O7031" s="40"/>
      <c r="P7031" s="43"/>
      <c r="Q7031" s="43"/>
      <c r="R7031" s="10"/>
      <c r="S7031" s="10"/>
      <c r="T7031" s="10"/>
    </row>
    <row r="7032" spans="7:20" ht="33" customHeight="1" x14ac:dyDescent="0.5">
      <c r="G7032" s="90"/>
      <c r="H7032" s="43"/>
      <c r="I7032" s="79"/>
      <c r="J7032" s="43"/>
      <c r="K7032" s="10"/>
      <c r="L7032" s="102"/>
      <c r="M7032" s="40"/>
      <c r="N7032" s="43"/>
      <c r="O7032" s="40"/>
      <c r="P7032" s="43"/>
      <c r="Q7032" s="43"/>
      <c r="R7032" s="10"/>
      <c r="S7032" s="10"/>
      <c r="T7032" s="10"/>
    </row>
    <row r="7033" spans="7:20" ht="33" customHeight="1" x14ac:dyDescent="0.5">
      <c r="G7033" s="90"/>
      <c r="H7033" s="43"/>
      <c r="I7033" s="79"/>
      <c r="J7033" s="43"/>
      <c r="K7033" s="10"/>
      <c r="L7033" s="102"/>
      <c r="M7033" s="40"/>
      <c r="N7033" s="43"/>
      <c r="O7033" s="40"/>
      <c r="P7033" s="43"/>
      <c r="Q7033" s="43"/>
      <c r="R7033" s="10"/>
      <c r="S7033" s="10"/>
      <c r="T7033" s="10"/>
    </row>
    <row r="7034" spans="7:20" ht="33" customHeight="1" x14ac:dyDescent="0.5">
      <c r="G7034" s="90"/>
      <c r="H7034" s="43"/>
      <c r="I7034" s="79"/>
      <c r="J7034" s="43"/>
      <c r="K7034" s="10"/>
      <c r="L7034" s="102"/>
      <c r="M7034" s="40"/>
      <c r="N7034" s="43"/>
      <c r="O7034" s="40"/>
      <c r="P7034" s="43"/>
      <c r="Q7034" s="43"/>
      <c r="R7034" s="10"/>
      <c r="S7034" s="10"/>
      <c r="T7034" s="10"/>
    </row>
    <row r="7035" spans="7:20" ht="33" customHeight="1" x14ac:dyDescent="0.5">
      <c r="G7035" s="90"/>
      <c r="H7035" s="43"/>
      <c r="I7035" s="79"/>
      <c r="J7035" s="43"/>
      <c r="K7035" s="10"/>
      <c r="L7035" s="102"/>
      <c r="M7035" s="40"/>
      <c r="N7035" s="43"/>
      <c r="O7035" s="40"/>
      <c r="P7035" s="43"/>
      <c r="Q7035" s="43"/>
      <c r="R7035" s="10"/>
      <c r="S7035" s="10"/>
      <c r="T7035" s="10"/>
    </row>
    <row r="7036" spans="7:20" ht="33" customHeight="1" x14ac:dyDescent="0.5">
      <c r="G7036" s="90"/>
      <c r="H7036" s="43"/>
      <c r="I7036" s="79"/>
      <c r="J7036" s="43"/>
      <c r="K7036" s="10"/>
      <c r="L7036" s="102"/>
      <c r="M7036" s="40"/>
      <c r="N7036" s="43"/>
      <c r="O7036" s="40"/>
      <c r="P7036" s="43"/>
      <c r="Q7036" s="43"/>
      <c r="R7036" s="10"/>
      <c r="S7036" s="10"/>
      <c r="T7036" s="10"/>
    </row>
    <row r="7037" spans="7:20" ht="33" customHeight="1" x14ac:dyDescent="0.5">
      <c r="G7037" s="90"/>
      <c r="H7037" s="43"/>
      <c r="I7037" s="79"/>
      <c r="J7037" s="43"/>
      <c r="K7037" s="10"/>
      <c r="L7037" s="102"/>
      <c r="M7037" s="40"/>
      <c r="N7037" s="43"/>
      <c r="O7037" s="40"/>
      <c r="P7037" s="43"/>
      <c r="Q7037" s="43"/>
      <c r="R7037" s="10"/>
      <c r="S7037" s="10"/>
      <c r="T7037" s="10"/>
    </row>
    <row r="7038" spans="7:20" ht="33" customHeight="1" x14ac:dyDescent="0.5">
      <c r="G7038" s="90"/>
      <c r="H7038" s="43"/>
      <c r="I7038" s="79"/>
      <c r="J7038" s="43"/>
      <c r="K7038" s="10"/>
      <c r="L7038" s="102"/>
      <c r="M7038" s="40"/>
      <c r="N7038" s="43"/>
      <c r="O7038" s="40"/>
      <c r="P7038" s="43"/>
      <c r="Q7038" s="43"/>
      <c r="R7038" s="10"/>
      <c r="S7038" s="10"/>
      <c r="T7038" s="10"/>
    </row>
    <row r="7039" spans="7:20" ht="33" customHeight="1" x14ac:dyDescent="0.5">
      <c r="G7039" s="90"/>
      <c r="H7039" s="43"/>
      <c r="I7039" s="79"/>
      <c r="J7039" s="43"/>
      <c r="K7039" s="10"/>
      <c r="L7039" s="102"/>
      <c r="M7039" s="40"/>
      <c r="N7039" s="43"/>
      <c r="O7039" s="40"/>
      <c r="P7039" s="43"/>
      <c r="Q7039" s="43"/>
      <c r="R7039" s="10"/>
      <c r="S7039" s="10"/>
      <c r="T7039" s="10"/>
    </row>
    <row r="7040" spans="7:20" ht="33" customHeight="1" x14ac:dyDescent="0.5">
      <c r="G7040" s="90"/>
      <c r="H7040" s="43"/>
      <c r="I7040" s="79"/>
      <c r="J7040" s="43"/>
      <c r="K7040" s="10"/>
      <c r="L7040" s="102"/>
      <c r="M7040" s="40"/>
      <c r="N7040" s="43"/>
      <c r="O7040" s="40"/>
      <c r="P7040" s="43"/>
      <c r="Q7040" s="43"/>
      <c r="R7040" s="10"/>
      <c r="S7040" s="10"/>
      <c r="T7040" s="10"/>
    </row>
    <row r="7041" spans="7:20" ht="33" customHeight="1" x14ac:dyDescent="0.5">
      <c r="G7041" s="90"/>
      <c r="H7041" s="43"/>
      <c r="I7041" s="79"/>
      <c r="J7041" s="43"/>
      <c r="K7041" s="10"/>
      <c r="L7041" s="102"/>
      <c r="M7041" s="40"/>
      <c r="N7041" s="43"/>
      <c r="O7041" s="40"/>
      <c r="P7041" s="43"/>
      <c r="Q7041" s="43"/>
      <c r="R7041" s="10"/>
      <c r="S7041" s="10"/>
      <c r="T7041" s="10"/>
    </row>
    <row r="7042" spans="7:20" ht="33" customHeight="1" x14ac:dyDescent="0.5">
      <c r="G7042" s="90"/>
      <c r="H7042" s="43"/>
      <c r="I7042" s="79"/>
      <c r="J7042" s="43"/>
      <c r="K7042" s="10"/>
      <c r="L7042" s="102"/>
      <c r="M7042" s="40"/>
      <c r="N7042" s="43"/>
      <c r="O7042" s="40"/>
      <c r="P7042" s="43"/>
      <c r="Q7042" s="43"/>
      <c r="R7042" s="10"/>
      <c r="S7042" s="10"/>
      <c r="T7042" s="10"/>
    </row>
    <row r="7043" spans="7:20" ht="33" customHeight="1" x14ac:dyDescent="0.5">
      <c r="G7043" s="90"/>
      <c r="H7043" s="43"/>
      <c r="I7043" s="79"/>
      <c r="J7043" s="43"/>
      <c r="K7043" s="10"/>
      <c r="L7043" s="102"/>
      <c r="M7043" s="40"/>
      <c r="N7043" s="43"/>
      <c r="O7043" s="40"/>
      <c r="P7043" s="43"/>
      <c r="Q7043" s="43"/>
      <c r="R7043" s="10"/>
      <c r="S7043" s="10"/>
      <c r="T7043" s="10"/>
    </row>
    <row r="7044" spans="7:20" ht="33" customHeight="1" x14ac:dyDescent="0.5">
      <c r="G7044" s="90"/>
      <c r="H7044" s="43"/>
      <c r="I7044" s="79"/>
      <c r="J7044" s="43"/>
      <c r="K7044" s="10"/>
      <c r="L7044" s="102"/>
      <c r="M7044" s="40"/>
      <c r="N7044" s="43"/>
      <c r="O7044" s="40"/>
      <c r="P7044" s="43"/>
      <c r="Q7044" s="43"/>
      <c r="R7044" s="10"/>
      <c r="S7044" s="10"/>
      <c r="T7044" s="10"/>
    </row>
    <row r="7045" spans="7:20" ht="33" customHeight="1" x14ac:dyDescent="0.5">
      <c r="G7045" s="90"/>
      <c r="H7045" s="43"/>
      <c r="I7045" s="79"/>
      <c r="J7045" s="43"/>
      <c r="K7045" s="10"/>
      <c r="L7045" s="102"/>
      <c r="M7045" s="40"/>
      <c r="N7045" s="43"/>
      <c r="O7045" s="40"/>
      <c r="P7045" s="43"/>
      <c r="Q7045" s="43"/>
      <c r="R7045" s="10"/>
      <c r="S7045" s="10"/>
      <c r="T7045" s="10"/>
    </row>
    <row r="7046" spans="7:20" ht="33" customHeight="1" x14ac:dyDescent="0.5">
      <c r="G7046" s="90"/>
      <c r="H7046" s="43"/>
      <c r="I7046" s="79"/>
      <c r="J7046" s="43"/>
      <c r="K7046" s="10"/>
      <c r="L7046" s="102"/>
      <c r="M7046" s="40"/>
      <c r="N7046" s="43"/>
      <c r="O7046" s="40"/>
      <c r="P7046" s="43"/>
      <c r="Q7046" s="43"/>
      <c r="R7046" s="10"/>
      <c r="S7046" s="10"/>
      <c r="T7046" s="10"/>
    </row>
    <row r="7047" spans="7:20" ht="33" customHeight="1" x14ac:dyDescent="0.5">
      <c r="G7047" s="90"/>
      <c r="H7047" s="43"/>
      <c r="I7047" s="79"/>
      <c r="J7047" s="43"/>
      <c r="K7047" s="10"/>
      <c r="L7047" s="102"/>
      <c r="M7047" s="40"/>
      <c r="N7047" s="43"/>
      <c r="O7047" s="40"/>
      <c r="P7047" s="43"/>
      <c r="Q7047" s="43"/>
      <c r="R7047" s="10"/>
      <c r="S7047" s="10"/>
      <c r="T7047" s="10"/>
    </row>
    <row r="7048" spans="7:20" ht="33" customHeight="1" x14ac:dyDescent="0.5">
      <c r="G7048" s="90"/>
      <c r="H7048" s="43"/>
      <c r="I7048" s="79"/>
      <c r="J7048" s="43"/>
      <c r="K7048" s="10"/>
      <c r="L7048" s="102"/>
      <c r="M7048" s="40"/>
      <c r="N7048" s="43"/>
      <c r="O7048" s="40"/>
      <c r="P7048" s="43"/>
      <c r="Q7048" s="43"/>
      <c r="R7048" s="10"/>
      <c r="S7048" s="10"/>
      <c r="T7048" s="10"/>
    </row>
    <row r="7049" spans="7:20" ht="33" customHeight="1" x14ac:dyDescent="0.5">
      <c r="G7049" s="90"/>
      <c r="H7049" s="43"/>
      <c r="I7049" s="79"/>
      <c r="J7049" s="43"/>
      <c r="K7049" s="10"/>
      <c r="L7049" s="102"/>
      <c r="M7049" s="40"/>
      <c r="N7049" s="43"/>
      <c r="O7049" s="40"/>
      <c r="P7049" s="43"/>
      <c r="Q7049" s="43"/>
      <c r="R7049" s="10"/>
      <c r="S7049" s="10"/>
      <c r="T7049" s="10"/>
    </row>
    <row r="7050" spans="7:20" ht="33" customHeight="1" x14ac:dyDescent="0.5">
      <c r="G7050" s="90"/>
      <c r="H7050" s="43"/>
      <c r="I7050" s="79"/>
      <c r="J7050" s="43"/>
      <c r="K7050" s="10"/>
      <c r="L7050" s="102"/>
      <c r="M7050" s="40"/>
      <c r="N7050" s="43"/>
      <c r="O7050" s="40"/>
      <c r="P7050" s="43"/>
      <c r="Q7050" s="43"/>
      <c r="R7050" s="10"/>
      <c r="S7050" s="10"/>
      <c r="T7050" s="10"/>
    </row>
    <row r="7051" spans="7:20" ht="33" customHeight="1" x14ac:dyDescent="0.5">
      <c r="G7051" s="90"/>
      <c r="H7051" s="43"/>
      <c r="I7051" s="79"/>
      <c r="J7051" s="43"/>
      <c r="K7051" s="10"/>
      <c r="L7051" s="102"/>
      <c r="M7051" s="40"/>
      <c r="N7051" s="43"/>
      <c r="O7051" s="40"/>
      <c r="P7051" s="43"/>
      <c r="Q7051" s="43"/>
      <c r="R7051" s="10"/>
      <c r="S7051" s="10"/>
      <c r="T7051" s="10"/>
    </row>
    <row r="7052" spans="7:20" ht="33" customHeight="1" x14ac:dyDescent="0.5">
      <c r="G7052" s="90"/>
      <c r="H7052" s="43"/>
      <c r="I7052" s="79"/>
      <c r="J7052" s="43"/>
      <c r="K7052" s="10"/>
      <c r="L7052" s="102"/>
      <c r="M7052" s="40"/>
      <c r="N7052" s="43"/>
      <c r="O7052" s="40"/>
      <c r="P7052" s="43"/>
      <c r="Q7052" s="43"/>
      <c r="R7052" s="10"/>
      <c r="S7052" s="10"/>
      <c r="T7052" s="10"/>
    </row>
    <row r="7053" spans="7:20" ht="33" customHeight="1" x14ac:dyDescent="0.5">
      <c r="G7053" s="90"/>
      <c r="H7053" s="43"/>
      <c r="I7053" s="79"/>
      <c r="J7053" s="43"/>
      <c r="K7053" s="10"/>
      <c r="L7053" s="102"/>
      <c r="M7053" s="40"/>
      <c r="N7053" s="43"/>
      <c r="O7053" s="40"/>
      <c r="P7053" s="43"/>
      <c r="Q7053" s="43"/>
      <c r="R7053" s="10"/>
      <c r="S7053" s="10"/>
      <c r="T7053" s="10"/>
    </row>
    <row r="7054" spans="7:20" ht="33" customHeight="1" x14ac:dyDescent="0.5">
      <c r="G7054" s="90"/>
      <c r="H7054" s="43"/>
      <c r="I7054" s="79"/>
      <c r="J7054" s="43"/>
      <c r="K7054" s="10"/>
      <c r="L7054" s="102"/>
      <c r="M7054" s="40"/>
      <c r="N7054" s="43"/>
      <c r="O7054" s="40"/>
      <c r="P7054" s="43"/>
      <c r="Q7054" s="43"/>
      <c r="R7054" s="10"/>
      <c r="S7054" s="10"/>
      <c r="T7054" s="10"/>
    </row>
    <row r="7055" spans="7:20" ht="33" customHeight="1" x14ac:dyDescent="0.5">
      <c r="G7055" s="90"/>
      <c r="H7055" s="43"/>
      <c r="I7055" s="79"/>
      <c r="J7055" s="43"/>
      <c r="K7055" s="10"/>
      <c r="L7055" s="102"/>
      <c r="M7055" s="40"/>
      <c r="N7055" s="43"/>
      <c r="O7055" s="40"/>
      <c r="P7055" s="43"/>
      <c r="Q7055" s="43"/>
      <c r="R7055" s="10"/>
      <c r="S7055" s="10"/>
      <c r="T7055" s="10"/>
    </row>
    <row r="7056" spans="7:20" ht="33" customHeight="1" x14ac:dyDescent="0.5">
      <c r="G7056" s="90"/>
      <c r="H7056" s="43"/>
      <c r="I7056" s="79"/>
      <c r="J7056" s="43"/>
      <c r="K7056" s="10"/>
      <c r="L7056" s="102"/>
      <c r="M7056" s="40"/>
      <c r="N7056" s="43"/>
      <c r="O7056" s="40"/>
      <c r="P7056" s="43"/>
      <c r="Q7056" s="43"/>
      <c r="R7056" s="10"/>
      <c r="S7056" s="10"/>
      <c r="T7056" s="10"/>
    </row>
    <row r="7057" spans="7:20" ht="33" customHeight="1" x14ac:dyDescent="0.5">
      <c r="G7057" s="90"/>
      <c r="H7057" s="43"/>
      <c r="I7057" s="79"/>
      <c r="J7057" s="43"/>
      <c r="K7057" s="10"/>
      <c r="L7057" s="102"/>
      <c r="M7057" s="40"/>
      <c r="N7057" s="43"/>
      <c r="O7057" s="40"/>
      <c r="P7057" s="43"/>
      <c r="Q7057" s="43"/>
      <c r="R7057" s="10"/>
      <c r="S7057" s="10"/>
      <c r="T7057" s="10"/>
    </row>
    <row r="7058" spans="7:20" ht="33" customHeight="1" x14ac:dyDescent="0.5">
      <c r="G7058" s="90"/>
      <c r="H7058" s="43"/>
      <c r="I7058" s="79"/>
      <c r="J7058" s="43"/>
      <c r="K7058" s="10"/>
      <c r="L7058" s="102"/>
      <c r="M7058" s="40"/>
      <c r="N7058" s="43"/>
      <c r="O7058" s="40"/>
      <c r="P7058" s="43"/>
      <c r="Q7058" s="43"/>
      <c r="R7058" s="10"/>
      <c r="S7058" s="10"/>
      <c r="T7058" s="10"/>
    </row>
    <row r="7059" spans="7:20" ht="33" customHeight="1" x14ac:dyDescent="0.5">
      <c r="G7059" s="90"/>
      <c r="H7059" s="43"/>
      <c r="I7059" s="79"/>
      <c r="J7059" s="43"/>
      <c r="K7059" s="10"/>
      <c r="L7059" s="102"/>
      <c r="M7059" s="40"/>
      <c r="N7059" s="43"/>
      <c r="O7059" s="40"/>
      <c r="P7059" s="43"/>
      <c r="Q7059" s="43"/>
      <c r="R7059" s="10"/>
      <c r="S7059" s="10"/>
      <c r="T7059" s="10"/>
    </row>
    <row r="7060" spans="7:20" ht="33" customHeight="1" x14ac:dyDescent="0.5">
      <c r="G7060" s="90"/>
      <c r="H7060" s="43"/>
      <c r="I7060" s="79"/>
      <c r="J7060" s="43"/>
      <c r="K7060" s="10"/>
      <c r="L7060" s="102"/>
      <c r="M7060" s="40"/>
      <c r="N7060" s="43"/>
      <c r="O7060" s="40"/>
      <c r="P7060" s="43"/>
      <c r="Q7060" s="43"/>
      <c r="R7060" s="10"/>
      <c r="S7060" s="10"/>
      <c r="T7060" s="10"/>
    </row>
    <row r="7061" spans="7:20" ht="33" customHeight="1" x14ac:dyDescent="0.5">
      <c r="G7061" s="90"/>
      <c r="H7061" s="43"/>
      <c r="I7061" s="79"/>
      <c r="J7061" s="43"/>
      <c r="K7061" s="10"/>
      <c r="L7061" s="102"/>
      <c r="M7061" s="40"/>
      <c r="N7061" s="43"/>
      <c r="O7061" s="40"/>
      <c r="P7061" s="43"/>
      <c r="Q7061" s="43"/>
      <c r="R7061" s="10"/>
      <c r="S7061" s="10"/>
      <c r="T7061" s="10"/>
    </row>
    <row r="7062" spans="7:20" ht="33" customHeight="1" x14ac:dyDescent="0.5">
      <c r="G7062" s="90"/>
      <c r="H7062" s="43"/>
      <c r="I7062" s="79"/>
      <c r="J7062" s="43"/>
      <c r="K7062" s="10"/>
      <c r="L7062" s="102"/>
      <c r="M7062" s="40"/>
      <c r="N7062" s="43"/>
      <c r="O7062" s="40"/>
      <c r="P7062" s="43"/>
      <c r="Q7062" s="43"/>
      <c r="R7062" s="10"/>
      <c r="S7062" s="10"/>
      <c r="T7062" s="10"/>
    </row>
    <row r="7063" spans="7:20" ht="33" customHeight="1" x14ac:dyDescent="0.5">
      <c r="G7063" s="90"/>
      <c r="H7063" s="43"/>
      <c r="I7063" s="79"/>
      <c r="J7063" s="43"/>
      <c r="K7063" s="10"/>
      <c r="L7063" s="102"/>
      <c r="M7063" s="40"/>
      <c r="N7063" s="43"/>
      <c r="O7063" s="40"/>
      <c r="P7063" s="43"/>
      <c r="Q7063" s="43"/>
      <c r="R7063" s="10"/>
      <c r="S7063" s="10"/>
      <c r="T7063" s="10"/>
    </row>
    <row r="7064" spans="7:20" ht="33" customHeight="1" x14ac:dyDescent="0.5">
      <c r="G7064" s="90"/>
      <c r="H7064" s="43"/>
      <c r="I7064" s="79"/>
      <c r="J7064" s="43"/>
      <c r="K7064" s="10"/>
      <c r="L7064" s="102"/>
      <c r="M7064" s="40"/>
      <c r="N7064" s="43"/>
      <c r="O7064" s="40"/>
      <c r="P7064" s="43"/>
      <c r="Q7064" s="43"/>
      <c r="R7064" s="10"/>
      <c r="S7064" s="10"/>
      <c r="T7064" s="10"/>
    </row>
    <row r="7065" spans="7:20" ht="33" customHeight="1" x14ac:dyDescent="0.5">
      <c r="G7065" s="90"/>
      <c r="H7065" s="43"/>
      <c r="I7065" s="79"/>
      <c r="J7065" s="43"/>
      <c r="K7065" s="10"/>
      <c r="L7065" s="102"/>
      <c r="M7065" s="40"/>
      <c r="N7065" s="43"/>
      <c r="O7065" s="40"/>
      <c r="P7065" s="43"/>
      <c r="Q7065" s="43"/>
      <c r="R7065" s="10"/>
      <c r="S7065" s="10"/>
      <c r="T7065" s="10"/>
    </row>
    <row r="7066" spans="7:20" ht="33" customHeight="1" x14ac:dyDescent="0.5">
      <c r="G7066" s="90"/>
      <c r="H7066" s="43"/>
      <c r="I7066" s="79"/>
      <c r="J7066" s="43"/>
      <c r="K7066" s="10"/>
      <c r="L7066" s="102"/>
      <c r="M7066" s="40"/>
      <c r="N7066" s="43"/>
      <c r="O7066" s="40"/>
      <c r="P7066" s="43"/>
      <c r="Q7066" s="43"/>
      <c r="R7066" s="10"/>
      <c r="S7066" s="10"/>
      <c r="T7066" s="10"/>
    </row>
    <row r="7067" spans="7:20" ht="33" customHeight="1" x14ac:dyDescent="0.5">
      <c r="G7067" s="90"/>
      <c r="H7067" s="43"/>
      <c r="I7067" s="79"/>
      <c r="J7067" s="43"/>
      <c r="K7067" s="10"/>
      <c r="L7067" s="102"/>
      <c r="M7067" s="40"/>
      <c r="N7067" s="43"/>
      <c r="O7067" s="40"/>
      <c r="P7067" s="43"/>
      <c r="Q7067" s="43"/>
      <c r="R7067" s="10"/>
      <c r="S7067" s="10"/>
      <c r="T7067" s="10"/>
    </row>
    <row r="7068" spans="7:20" ht="33" customHeight="1" x14ac:dyDescent="0.5">
      <c r="G7068" s="90"/>
      <c r="H7068" s="43"/>
      <c r="I7068" s="79"/>
      <c r="J7068" s="43"/>
      <c r="K7068" s="10"/>
      <c r="L7068" s="102"/>
      <c r="M7068" s="40"/>
      <c r="N7068" s="43"/>
      <c r="O7068" s="40"/>
      <c r="P7068" s="43"/>
      <c r="Q7068" s="43"/>
      <c r="R7068" s="10"/>
      <c r="S7068" s="10"/>
      <c r="T7068" s="10"/>
    </row>
    <row r="7069" spans="7:20" ht="33" customHeight="1" x14ac:dyDescent="0.5">
      <c r="G7069" s="90"/>
      <c r="H7069" s="43"/>
      <c r="I7069" s="79"/>
      <c r="J7069" s="43"/>
      <c r="K7069" s="10"/>
      <c r="L7069" s="102"/>
      <c r="M7069" s="40"/>
      <c r="N7069" s="43"/>
      <c r="O7069" s="40"/>
      <c r="P7069" s="43"/>
      <c r="Q7069" s="43"/>
      <c r="R7069" s="10"/>
      <c r="S7069" s="10"/>
      <c r="T7069" s="10"/>
    </row>
    <row r="7070" spans="7:20" ht="33" customHeight="1" x14ac:dyDescent="0.5">
      <c r="G7070" s="90"/>
      <c r="H7070" s="43"/>
      <c r="I7070" s="79"/>
      <c r="J7070" s="43"/>
      <c r="K7070" s="10"/>
      <c r="L7070" s="102"/>
      <c r="M7070" s="40"/>
      <c r="N7070" s="43"/>
      <c r="O7070" s="40"/>
      <c r="P7070" s="43"/>
      <c r="Q7070" s="43"/>
      <c r="R7070" s="10"/>
      <c r="S7070" s="10"/>
      <c r="T7070" s="10"/>
    </row>
    <row r="7071" spans="7:20" ht="33" customHeight="1" x14ac:dyDescent="0.5">
      <c r="G7071" s="90"/>
      <c r="H7071" s="43"/>
      <c r="I7071" s="79"/>
      <c r="J7071" s="43"/>
      <c r="K7071" s="10"/>
      <c r="L7071" s="102"/>
      <c r="M7071" s="40"/>
      <c r="N7071" s="43"/>
      <c r="O7071" s="40"/>
      <c r="P7071" s="43"/>
      <c r="Q7071" s="43"/>
      <c r="R7071" s="10"/>
      <c r="S7071" s="10"/>
      <c r="T7071" s="10"/>
    </row>
    <row r="7072" spans="7:20" ht="33" customHeight="1" x14ac:dyDescent="0.5">
      <c r="G7072" s="90"/>
      <c r="H7072" s="43"/>
      <c r="I7072" s="79"/>
      <c r="J7072" s="43"/>
      <c r="K7072" s="10"/>
      <c r="L7072" s="102"/>
      <c r="M7072" s="40"/>
      <c r="N7072" s="43"/>
      <c r="O7072" s="40"/>
      <c r="P7072" s="43"/>
      <c r="Q7072" s="43"/>
      <c r="R7072" s="10"/>
      <c r="S7072" s="10"/>
      <c r="T7072" s="10"/>
    </row>
    <row r="7073" spans="7:20" ht="33" customHeight="1" x14ac:dyDescent="0.5">
      <c r="G7073" s="90"/>
      <c r="H7073" s="43"/>
      <c r="I7073" s="79"/>
      <c r="J7073" s="43"/>
      <c r="K7073" s="10"/>
      <c r="L7073" s="102"/>
      <c r="M7073" s="40"/>
      <c r="N7073" s="43"/>
      <c r="O7073" s="40"/>
      <c r="P7073" s="43"/>
      <c r="Q7073" s="43"/>
      <c r="R7073" s="10"/>
      <c r="S7073" s="10"/>
      <c r="T7073" s="10"/>
    </row>
    <row r="7074" spans="7:20" ht="33" customHeight="1" x14ac:dyDescent="0.5">
      <c r="G7074" s="90"/>
      <c r="H7074" s="43"/>
      <c r="I7074" s="79"/>
      <c r="J7074" s="43"/>
      <c r="K7074" s="10"/>
      <c r="L7074" s="102"/>
      <c r="M7074" s="40"/>
      <c r="N7074" s="43"/>
      <c r="O7074" s="40"/>
      <c r="P7074" s="43"/>
      <c r="Q7074" s="43"/>
      <c r="R7074" s="10"/>
      <c r="S7074" s="10"/>
      <c r="T7074" s="10"/>
    </row>
    <row r="7075" spans="7:20" ht="33" customHeight="1" x14ac:dyDescent="0.5">
      <c r="G7075" s="90"/>
      <c r="H7075" s="43"/>
      <c r="I7075" s="79"/>
      <c r="J7075" s="43"/>
      <c r="K7075" s="10"/>
      <c r="L7075" s="102"/>
      <c r="M7075" s="40"/>
      <c r="N7075" s="43"/>
      <c r="O7075" s="40"/>
      <c r="P7075" s="43"/>
      <c r="Q7075" s="43"/>
      <c r="R7075" s="10"/>
      <c r="S7075" s="10"/>
      <c r="T7075" s="10"/>
    </row>
    <row r="7076" spans="7:20" ht="33" customHeight="1" x14ac:dyDescent="0.5">
      <c r="G7076" s="90"/>
      <c r="H7076" s="43"/>
      <c r="I7076" s="79"/>
      <c r="J7076" s="43"/>
      <c r="K7076" s="10"/>
      <c r="L7076" s="102"/>
      <c r="M7076" s="40"/>
      <c r="N7076" s="43"/>
      <c r="O7076" s="40"/>
      <c r="P7076" s="43"/>
      <c r="Q7076" s="43"/>
      <c r="R7076" s="10"/>
      <c r="S7076" s="10"/>
      <c r="T7076" s="10"/>
    </row>
    <row r="7077" spans="7:20" ht="33" customHeight="1" x14ac:dyDescent="0.5">
      <c r="G7077" s="90"/>
      <c r="H7077" s="43"/>
      <c r="I7077" s="79"/>
      <c r="J7077" s="43"/>
      <c r="K7077" s="10"/>
      <c r="L7077" s="102"/>
      <c r="M7077" s="40"/>
      <c r="N7077" s="43"/>
      <c r="O7077" s="40"/>
      <c r="P7077" s="43"/>
      <c r="Q7077" s="43"/>
      <c r="R7077" s="10"/>
      <c r="S7077" s="10"/>
      <c r="T7077" s="10"/>
    </row>
    <row r="7078" spans="7:20" ht="33" customHeight="1" x14ac:dyDescent="0.5">
      <c r="G7078" s="90"/>
      <c r="H7078" s="43"/>
      <c r="I7078" s="79"/>
      <c r="J7078" s="43"/>
      <c r="K7078" s="10"/>
      <c r="L7078" s="102"/>
      <c r="M7078" s="40"/>
      <c r="N7078" s="43"/>
      <c r="O7078" s="40"/>
      <c r="P7078" s="43"/>
      <c r="Q7078" s="43"/>
      <c r="R7078" s="10"/>
      <c r="S7078" s="10"/>
      <c r="T7078" s="10"/>
    </row>
    <row r="7079" spans="7:20" ht="33" customHeight="1" x14ac:dyDescent="0.5">
      <c r="G7079" s="90"/>
      <c r="H7079" s="43"/>
      <c r="I7079" s="79"/>
      <c r="J7079" s="43"/>
      <c r="K7079" s="10"/>
      <c r="L7079" s="102"/>
      <c r="M7079" s="40"/>
      <c r="N7079" s="43"/>
      <c r="O7079" s="40"/>
      <c r="P7079" s="43"/>
      <c r="Q7079" s="43"/>
      <c r="R7079" s="10"/>
      <c r="S7079" s="10"/>
      <c r="T7079" s="10"/>
    </row>
    <row r="7080" spans="7:20" ht="33" customHeight="1" x14ac:dyDescent="0.5">
      <c r="G7080" s="90"/>
      <c r="H7080" s="43"/>
      <c r="I7080" s="79"/>
      <c r="J7080" s="43"/>
      <c r="K7080" s="10"/>
      <c r="L7080" s="102"/>
      <c r="M7080" s="40"/>
      <c r="N7080" s="43"/>
      <c r="O7080" s="40"/>
      <c r="P7080" s="43"/>
      <c r="Q7080" s="43"/>
      <c r="R7080" s="10"/>
      <c r="S7080" s="10"/>
      <c r="T7080" s="10"/>
    </row>
    <row r="7081" spans="7:20" ht="33" customHeight="1" x14ac:dyDescent="0.5">
      <c r="G7081" s="90"/>
      <c r="H7081" s="43"/>
      <c r="I7081" s="79"/>
      <c r="J7081" s="43"/>
      <c r="K7081" s="10"/>
      <c r="L7081" s="102"/>
      <c r="M7081" s="40"/>
      <c r="N7081" s="43"/>
      <c r="O7081" s="40"/>
      <c r="P7081" s="43"/>
      <c r="Q7081" s="43"/>
      <c r="R7081" s="10"/>
      <c r="S7081" s="10"/>
      <c r="T7081" s="10"/>
    </row>
    <row r="7082" spans="7:20" ht="33" customHeight="1" x14ac:dyDescent="0.5">
      <c r="G7082" s="90"/>
      <c r="H7082" s="43"/>
      <c r="I7082" s="79"/>
      <c r="J7082" s="43"/>
      <c r="K7082" s="10"/>
      <c r="L7082" s="102"/>
      <c r="M7082" s="40"/>
      <c r="N7082" s="43"/>
      <c r="O7082" s="40"/>
      <c r="P7082" s="43"/>
      <c r="Q7082" s="43"/>
      <c r="R7082" s="10"/>
      <c r="S7082" s="10"/>
      <c r="T7082" s="10"/>
    </row>
    <row r="7083" spans="7:20" ht="33" customHeight="1" x14ac:dyDescent="0.5">
      <c r="G7083" s="90"/>
      <c r="H7083" s="43"/>
      <c r="I7083" s="79"/>
      <c r="J7083" s="43"/>
      <c r="K7083" s="10"/>
      <c r="L7083" s="102"/>
      <c r="M7083" s="40"/>
      <c r="N7083" s="43"/>
      <c r="O7083" s="40"/>
      <c r="P7083" s="43"/>
      <c r="Q7083" s="43"/>
      <c r="R7083" s="10"/>
      <c r="S7083" s="10"/>
      <c r="T7083" s="10"/>
    </row>
    <row r="7084" spans="7:20" ht="33" customHeight="1" x14ac:dyDescent="0.5">
      <c r="G7084" s="90"/>
      <c r="H7084" s="43"/>
      <c r="I7084" s="79"/>
      <c r="J7084" s="43"/>
      <c r="K7084" s="10"/>
      <c r="L7084" s="102"/>
      <c r="M7084" s="40"/>
      <c r="N7084" s="43"/>
      <c r="O7084" s="40"/>
      <c r="P7084" s="43"/>
      <c r="Q7084" s="43"/>
      <c r="R7084" s="10"/>
      <c r="S7084" s="10"/>
      <c r="T7084" s="10"/>
    </row>
    <row r="7085" spans="7:20" ht="33" customHeight="1" x14ac:dyDescent="0.5">
      <c r="G7085" s="90"/>
      <c r="H7085" s="43"/>
      <c r="I7085" s="79"/>
      <c r="J7085" s="43"/>
      <c r="K7085" s="10"/>
      <c r="L7085" s="102"/>
      <c r="M7085" s="40"/>
      <c r="N7085" s="43"/>
      <c r="O7085" s="40"/>
      <c r="P7085" s="43"/>
      <c r="Q7085" s="43"/>
      <c r="R7085" s="10"/>
      <c r="S7085" s="10"/>
      <c r="T7085" s="10"/>
    </row>
    <row r="7086" spans="7:20" ht="33" customHeight="1" x14ac:dyDescent="0.5">
      <c r="G7086" s="90"/>
      <c r="H7086" s="43"/>
      <c r="I7086" s="79"/>
      <c r="J7086" s="43"/>
      <c r="K7086" s="10"/>
      <c r="L7086" s="102"/>
      <c r="M7086" s="40"/>
      <c r="N7086" s="43"/>
      <c r="O7086" s="40"/>
      <c r="P7086" s="43"/>
      <c r="Q7086" s="43"/>
      <c r="R7086" s="10"/>
      <c r="S7086" s="10"/>
      <c r="T7086" s="10"/>
    </row>
    <row r="7087" spans="7:20" ht="33" customHeight="1" x14ac:dyDescent="0.5">
      <c r="G7087" s="90"/>
      <c r="H7087" s="43"/>
      <c r="I7087" s="79"/>
      <c r="J7087" s="43"/>
      <c r="K7087" s="10"/>
      <c r="L7087" s="102"/>
      <c r="M7087" s="40"/>
      <c r="N7087" s="43"/>
      <c r="O7087" s="40"/>
      <c r="P7087" s="43"/>
      <c r="Q7087" s="43"/>
      <c r="R7087" s="10"/>
      <c r="S7087" s="10"/>
      <c r="T7087" s="10"/>
    </row>
    <row r="7088" spans="7:20" ht="33" customHeight="1" x14ac:dyDescent="0.5">
      <c r="G7088" s="90"/>
      <c r="H7088" s="43"/>
      <c r="I7088" s="79"/>
      <c r="J7088" s="43"/>
      <c r="K7088" s="10"/>
      <c r="L7088" s="102"/>
      <c r="M7088" s="40"/>
      <c r="N7088" s="43"/>
      <c r="O7088" s="40"/>
      <c r="P7088" s="43"/>
      <c r="Q7088" s="43"/>
      <c r="R7088" s="10"/>
      <c r="S7088" s="10"/>
      <c r="T7088" s="10"/>
    </row>
    <row r="7089" spans="7:20" ht="33" customHeight="1" x14ac:dyDescent="0.5">
      <c r="G7089" s="90"/>
      <c r="H7089" s="43"/>
      <c r="I7089" s="79"/>
      <c r="J7089" s="43"/>
      <c r="K7089" s="10"/>
      <c r="L7089" s="102"/>
      <c r="M7089" s="40"/>
      <c r="N7089" s="43"/>
      <c r="O7089" s="40"/>
      <c r="P7089" s="43"/>
      <c r="Q7089" s="43"/>
      <c r="R7089" s="10"/>
      <c r="S7089" s="10"/>
      <c r="T7089" s="10"/>
    </row>
    <row r="7090" spans="7:20" ht="33" customHeight="1" x14ac:dyDescent="0.5">
      <c r="G7090" s="90"/>
      <c r="H7090" s="43"/>
      <c r="I7090" s="79"/>
      <c r="J7090" s="43"/>
      <c r="K7090" s="10"/>
      <c r="L7090" s="102"/>
      <c r="M7090" s="40"/>
      <c r="N7090" s="43"/>
      <c r="O7090" s="40"/>
      <c r="P7090" s="43"/>
      <c r="Q7090" s="43"/>
      <c r="R7090" s="10"/>
      <c r="S7090" s="10"/>
      <c r="T7090" s="10"/>
    </row>
    <row r="7091" spans="7:20" ht="33" customHeight="1" x14ac:dyDescent="0.5">
      <c r="G7091" s="90"/>
      <c r="H7091" s="43"/>
      <c r="I7091" s="79"/>
      <c r="J7091" s="43"/>
      <c r="K7091" s="10"/>
      <c r="L7091" s="102"/>
      <c r="M7091" s="40"/>
      <c r="N7091" s="43"/>
      <c r="O7091" s="40"/>
      <c r="P7091" s="43"/>
      <c r="Q7091" s="43"/>
      <c r="R7091" s="10"/>
      <c r="S7091" s="10"/>
      <c r="T7091" s="10"/>
    </row>
    <row r="7092" spans="7:20" ht="33" customHeight="1" x14ac:dyDescent="0.5">
      <c r="G7092" s="90"/>
      <c r="H7092" s="43"/>
      <c r="I7092" s="79"/>
      <c r="J7092" s="43"/>
      <c r="K7092" s="10"/>
      <c r="L7092" s="102"/>
      <c r="M7092" s="40"/>
      <c r="N7092" s="43"/>
      <c r="O7092" s="40"/>
      <c r="P7092" s="43"/>
      <c r="Q7092" s="43"/>
      <c r="R7092" s="10"/>
      <c r="S7092" s="10"/>
      <c r="T7092" s="10"/>
    </row>
    <row r="7093" spans="7:20" ht="33" customHeight="1" x14ac:dyDescent="0.5">
      <c r="G7093" s="90"/>
      <c r="H7093" s="43"/>
      <c r="I7093" s="79"/>
      <c r="J7093" s="43"/>
      <c r="K7093" s="10"/>
      <c r="L7093" s="102"/>
      <c r="M7093" s="40"/>
      <c r="N7093" s="43"/>
      <c r="O7093" s="40"/>
      <c r="P7093" s="43"/>
      <c r="Q7093" s="43"/>
      <c r="R7093" s="10"/>
      <c r="S7093" s="10"/>
      <c r="T7093" s="10"/>
    </row>
    <row r="7094" spans="7:20" ht="33" customHeight="1" x14ac:dyDescent="0.5">
      <c r="G7094" s="90"/>
      <c r="H7094" s="43"/>
      <c r="I7094" s="79"/>
      <c r="J7094" s="43"/>
      <c r="K7094" s="10"/>
      <c r="L7094" s="102"/>
      <c r="M7094" s="40"/>
      <c r="N7094" s="43"/>
      <c r="O7094" s="40"/>
      <c r="P7094" s="43"/>
      <c r="Q7094" s="43"/>
      <c r="R7094" s="10"/>
      <c r="S7094" s="10"/>
      <c r="T7094" s="10"/>
    </row>
    <row r="7095" spans="7:20" ht="33" customHeight="1" x14ac:dyDescent="0.5">
      <c r="G7095" s="90"/>
      <c r="H7095" s="43"/>
      <c r="I7095" s="79"/>
      <c r="J7095" s="43"/>
      <c r="K7095" s="10"/>
      <c r="L7095" s="102"/>
      <c r="M7095" s="40"/>
      <c r="N7095" s="43"/>
      <c r="O7095" s="40"/>
      <c r="P7095" s="43"/>
      <c r="Q7095" s="43"/>
      <c r="R7095" s="10"/>
      <c r="S7095" s="10"/>
      <c r="T7095" s="10"/>
    </row>
    <row r="7096" spans="7:20" ht="33" customHeight="1" x14ac:dyDescent="0.5">
      <c r="G7096" s="90"/>
      <c r="H7096" s="43"/>
      <c r="I7096" s="79"/>
      <c r="J7096" s="43"/>
      <c r="K7096" s="10"/>
      <c r="L7096" s="102"/>
      <c r="M7096" s="40"/>
      <c r="N7096" s="43"/>
      <c r="O7096" s="40"/>
      <c r="P7096" s="43"/>
      <c r="Q7096" s="43"/>
      <c r="R7096" s="10"/>
      <c r="S7096" s="10"/>
      <c r="T7096" s="10"/>
    </row>
    <row r="7097" spans="7:20" ht="33" customHeight="1" x14ac:dyDescent="0.5">
      <c r="G7097" s="90"/>
      <c r="H7097" s="43"/>
      <c r="I7097" s="79"/>
      <c r="J7097" s="43"/>
      <c r="K7097" s="10"/>
      <c r="L7097" s="102"/>
      <c r="M7097" s="40"/>
      <c r="N7097" s="43"/>
      <c r="O7097" s="40"/>
      <c r="P7097" s="43"/>
      <c r="Q7097" s="43"/>
      <c r="R7097" s="10"/>
      <c r="S7097" s="10"/>
      <c r="T7097" s="10"/>
    </row>
    <row r="7098" spans="7:20" ht="33" customHeight="1" x14ac:dyDescent="0.5">
      <c r="G7098" s="90"/>
      <c r="H7098" s="43"/>
      <c r="I7098" s="79"/>
      <c r="J7098" s="43"/>
      <c r="K7098" s="10"/>
      <c r="L7098" s="102"/>
      <c r="M7098" s="40"/>
      <c r="N7098" s="43"/>
      <c r="O7098" s="40"/>
      <c r="P7098" s="43"/>
      <c r="Q7098" s="43"/>
      <c r="R7098" s="10"/>
      <c r="S7098" s="10"/>
      <c r="T7098" s="10"/>
    </row>
    <row r="7099" spans="7:20" ht="33" customHeight="1" x14ac:dyDescent="0.5">
      <c r="G7099" s="90"/>
      <c r="H7099" s="43"/>
      <c r="I7099" s="79"/>
      <c r="J7099" s="43"/>
      <c r="K7099" s="10"/>
      <c r="L7099" s="102"/>
      <c r="M7099" s="40"/>
      <c r="N7099" s="43"/>
      <c r="O7099" s="40"/>
      <c r="P7099" s="43"/>
      <c r="Q7099" s="43"/>
      <c r="R7099" s="10"/>
      <c r="S7099" s="10"/>
      <c r="T7099" s="10"/>
    </row>
    <row r="7100" spans="7:20" ht="33" customHeight="1" x14ac:dyDescent="0.5">
      <c r="G7100" s="90"/>
      <c r="H7100" s="43"/>
      <c r="I7100" s="79"/>
      <c r="J7100" s="43"/>
      <c r="K7100" s="10"/>
      <c r="L7100" s="102"/>
      <c r="M7100" s="40"/>
      <c r="N7100" s="43"/>
      <c r="O7100" s="40"/>
      <c r="P7100" s="43"/>
      <c r="Q7100" s="43"/>
      <c r="R7100" s="10"/>
      <c r="S7100" s="10"/>
      <c r="T7100" s="10"/>
    </row>
    <row r="7101" spans="7:20" ht="33" customHeight="1" x14ac:dyDescent="0.5">
      <c r="G7101" s="90"/>
      <c r="H7101" s="43"/>
      <c r="I7101" s="79"/>
      <c r="J7101" s="43"/>
      <c r="K7101" s="10"/>
      <c r="L7101" s="102"/>
      <c r="M7101" s="40"/>
      <c r="N7101" s="43"/>
      <c r="O7101" s="40"/>
      <c r="P7101" s="43"/>
      <c r="Q7101" s="43"/>
      <c r="R7101" s="10"/>
      <c r="S7101" s="10"/>
      <c r="T7101" s="10"/>
    </row>
    <row r="7102" spans="7:20" ht="33" customHeight="1" x14ac:dyDescent="0.5">
      <c r="G7102" s="90"/>
      <c r="H7102" s="43"/>
      <c r="I7102" s="79"/>
      <c r="J7102" s="43"/>
      <c r="K7102" s="10"/>
      <c r="L7102" s="102"/>
      <c r="M7102" s="40"/>
      <c r="N7102" s="43"/>
      <c r="O7102" s="40"/>
      <c r="P7102" s="43"/>
      <c r="Q7102" s="43"/>
      <c r="R7102" s="10"/>
      <c r="S7102" s="10"/>
      <c r="T7102" s="10"/>
    </row>
    <row r="7103" spans="7:20" ht="33" customHeight="1" x14ac:dyDescent="0.5">
      <c r="G7103" s="90"/>
      <c r="H7103" s="43"/>
      <c r="I7103" s="79"/>
      <c r="J7103" s="43"/>
      <c r="K7103" s="10"/>
      <c r="L7103" s="102"/>
      <c r="M7103" s="40"/>
      <c r="N7103" s="43"/>
      <c r="O7103" s="40"/>
      <c r="P7103" s="43"/>
      <c r="Q7103" s="43"/>
      <c r="R7103" s="10"/>
      <c r="S7103" s="10"/>
      <c r="T7103" s="10"/>
    </row>
    <row r="7104" spans="7:20" ht="33" customHeight="1" x14ac:dyDescent="0.5">
      <c r="G7104" s="90"/>
      <c r="H7104" s="43"/>
      <c r="I7104" s="79"/>
      <c r="J7104" s="43"/>
      <c r="K7104" s="10"/>
      <c r="L7104" s="102"/>
      <c r="M7104" s="40"/>
      <c r="N7104" s="43"/>
      <c r="O7104" s="40"/>
      <c r="P7104" s="43"/>
      <c r="Q7104" s="43"/>
      <c r="R7104" s="10"/>
      <c r="S7104" s="10"/>
      <c r="T7104" s="10"/>
    </row>
    <row r="7105" spans="7:20" ht="33" customHeight="1" x14ac:dyDescent="0.5">
      <c r="G7105" s="90"/>
      <c r="H7105" s="43"/>
      <c r="I7105" s="79"/>
      <c r="J7105" s="43"/>
      <c r="K7105" s="10"/>
      <c r="L7105" s="102"/>
      <c r="M7105" s="40"/>
      <c r="N7105" s="43"/>
      <c r="O7105" s="40"/>
      <c r="P7105" s="43"/>
      <c r="Q7105" s="43"/>
      <c r="R7105" s="10"/>
      <c r="S7105" s="10"/>
      <c r="T7105" s="10"/>
    </row>
    <row r="7106" spans="7:20" ht="33" customHeight="1" x14ac:dyDescent="0.5">
      <c r="G7106" s="90"/>
      <c r="H7106" s="43"/>
      <c r="I7106" s="79"/>
      <c r="J7106" s="43"/>
      <c r="K7106" s="10"/>
      <c r="L7106" s="102"/>
      <c r="M7106" s="40"/>
      <c r="N7106" s="43"/>
      <c r="O7106" s="40"/>
      <c r="P7106" s="43"/>
      <c r="Q7106" s="43"/>
      <c r="R7106" s="10"/>
      <c r="S7106" s="10"/>
      <c r="T7106" s="10"/>
    </row>
    <row r="7107" spans="7:20" ht="33" customHeight="1" x14ac:dyDescent="0.5">
      <c r="G7107" s="90"/>
      <c r="H7107" s="43"/>
      <c r="I7107" s="79"/>
      <c r="J7107" s="43"/>
      <c r="K7107" s="10"/>
      <c r="L7107" s="102"/>
      <c r="M7107" s="40"/>
      <c r="N7107" s="43"/>
      <c r="O7107" s="40"/>
      <c r="P7107" s="43"/>
      <c r="Q7107" s="43"/>
      <c r="R7107" s="10"/>
      <c r="S7107" s="10"/>
      <c r="T7107" s="10"/>
    </row>
    <row r="7108" spans="7:20" ht="33" customHeight="1" x14ac:dyDescent="0.5">
      <c r="G7108" s="90"/>
      <c r="H7108" s="43"/>
      <c r="I7108" s="79"/>
      <c r="J7108" s="43"/>
      <c r="K7108" s="10"/>
      <c r="L7108" s="102"/>
      <c r="M7108" s="40"/>
      <c r="N7108" s="43"/>
      <c r="O7108" s="40"/>
      <c r="P7108" s="43"/>
      <c r="Q7108" s="43"/>
      <c r="R7108" s="10"/>
      <c r="S7108" s="10"/>
      <c r="T7108" s="10"/>
    </row>
    <row r="7109" spans="7:20" ht="33" customHeight="1" x14ac:dyDescent="0.5">
      <c r="G7109" s="90"/>
      <c r="H7109" s="43"/>
      <c r="I7109" s="79"/>
      <c r="J7109" s="43"/>
      <c r="K7109" s="10"/>
      <c r="L7109" s="102"/>
      <c r="M7109" s="40"/>
      <c r="N7109" s="43"/>
      <c r="O7109" s="40"/>
      <c r="P7109" s="43"/>
      <c r="Q7109" s="43"/>
      <c r="R7109" s="10"/>
      <c r="S7109" s="10"/>
      <c r="T7109" s="10"/>
    </row>
    <row r="7110" spans="7:20" ht="33" customHeight="1" x14ac:dyDescent="0.5">
      <c r="G7110" s="90"/>
      <c r="H7110" s="43"/>
      <c r="I7110" s="79"/>
      <c r="J7110" s="43"/>
      <c r="K7110" s="10"/>
      <c r="L7110" s="102"/>
      <c r="M7110" s="40"/>
      <c r="N7110" s="43"/>
      <c r="O7110" s="40"/>
      <c r="P7110" s="43"/>
      <c r="Q7110" s="43"/>
      <c r="R7110" s="10"/>
      <c r="S7110" s="10"/>
      <c r="T7110" s="10"/>
    </row>
    <row r="7111" spans="7:20" ht="33" customHeight="1" x14ac:dyDescent="0.5">
      <c r="G7111" s="90"/>
      <c r="H7111" s="43"/>
      <c r="I7111" s="79"/>
      <c r="J7111" s="43"/>
      <c r="K7111" s="10"/>
      <c r="L7111" s="102"/>
      <c r="M7111" s="40"/>
      <c r="N7111" s="43"/>
      <c r="O7111" s="40"/>
      <c r="P7111" s="43"/>
      <c r="Q7111" s="43"/>
      <c r="R7111" s="10"/>
      <c r="S7111" s="10"/>
      <c r="T7111" s="10"/>
    </row>
    <row r="7112" spans="7:20" ht="33" customHeight="1" x14ac:dyDescent="0.5">
      <c r="G7112" s="90"/>
      <c r="H7112" s="43"/>
      <c r="I7112" s="79"/>
      <c r="J7112" s="43"/>
      <c r="K7112" s="10"/>
      <c r="L7112" s="102"/>
      <c r="M7112" s="40"/>
      <c r="N7112" s="43"/>
      <c r="O7112" s="40"/>
      <c r="P7112" s="43"/>
      <c r="Q7112" s="43"/>
      <c r="R7112" s="10"/>
      <c r="S7112" s="10"/>
      <c r="T7112" s="10"/>
    </row>
    <row r="7113" spans="7:20" ht="33" customHeight="1" x14ac:dyDescent="0.5">
      <c r="G7113" s="90"/>
      <c r="H7113" s="43"/>
      <c r="I7113" s="79"/>
      <c r="J7113" s="43"/>
      <c r="K7113" s="10"/>
      <c r="L7113" s="102"/>
      <c r="M7113" s="40"/>
      <c r="N7113" s="43"/>
      <c r="O7113" s="40"/>
      <c r="P7113" s="43"/>
      <c r="Q7113" s="43"/>
      <c r="R7113" s="10"/>
      <c r="S7113" s="10"/>
      <c r="T7113" s="10"/>
    </row>
    <row r="7114" spans="7:20" ht="33" customHeight="1" x14ac:dyDescent="0.5">
      <c r="G7114" s="90"/>
      <c r="H7114" s="43"/>
      <c r="I7114" s="79"/>
      <c r="J7114" s="43"/>
      <c r="K7114" s="10"/>
      <c r="L7114" s="102"/>
      <c r="M7114" s="40"/>
      <c r="N7114" s="43"/>
      <c r="O7114" s="40"/>
      <c r="P7114" s="43"/>
      <c r="Q7114" s="43"/>
      <c r="R7114" s="10"/>
      <c r="S7114" s="10"/>
      <c r="T7114" s="10"/>
    </row>
    <row r="7115" spans="7:20" ht="33" customHeight="1" x14ac:dyDescent="0.5">
      <c r="G7115" s="90"/>
      <c r="H7115" s="43"/>
      <c r="I7115" s="79"/>
      <c r="J7115" s="43"/>
      <c r="K7115" s="10"/>
      <c r="L7115" s="102"/>
      <c r="M7115" s="40"/>
      <c r="N7115" s="43"/>
      <c r="O7115" s="40"/>
      <c r="P7115" s="43"/>
      <c r="Q7115" s="43"/>
      <c r="R7115" s="10"/>
      <c r="S7115" s="10"/>
      <c r="T7115" s="10"/>
    </row>
    <row r="7116" spans="7:20" ht="33" customHeight="1" x14ac:dyDescent="0.5">
      <c r="G7116" s="90"/>
      <c r="H7116" s="43"/>
      <c r="I7116" s="79"/>
      <c r="J7116" s="43"/>
      <c r="K7116" s="10"/>
      <c r="L7116" s="102"/>
      <c r="M7116" s="40"/>
      <c r="N7116" s="43"/>
      <c r="O7116" s="40"/>
      <c r="P7116" s="43"/>
      <c r="Q7116" s="43"/>
      <c r="R7116" s="10"/>
      <c r="S7116" s="10"/>
      <c r="T7116" s="10"/>
    </row>
    <row r="7117" spans="7:20" ht="33" customHeight="1" x14ac:dyDescent="0.5">
      <c r="G7117" s="90"/>
      <c r="H7117" s="43"/>
      <c r="I7117" s="79"/>
      <c r="J7117" s="43"/>
      <c r="K7117" s="10"/>
      <c r="L7117" s="102"/>
      <c r="M7117" s="40"/>
      <c r="N7117" s="43"/>
      <c r="O7117" s="40"/>
      <c r="P7117" s="43"/>
      <c r="Q7117" s="43"/>
      <c r="R7117" s="10"/>
      <c r="S7117" s="10"/>
      <c r="T7117" s="10"/>
    </row>
    <row r="7118" spans="7:20" ht="33" customHeight="1" x14ac:dyDescent="0.5">
      <c r="G7118" s="90"/>
      <c r="H7118" s="43"/>
      <c r="I7118" s="79"/>
      <c r="J7118" s="43"/>
      <c r="K7118" s="10"/>
      <c r="L7118" s="102"/>
      <c r="M7118" s="40"/>
      <c r="N7118" s="43"/>
      <c r="O7118" s="40"/>
      <c r="P7118" s="43"/>
      <c r="Q7118" s="43"/>
      <c r="R7118" s="10"/>
      <c r="S7118" s="10"/>
      <c r="T7118" s="10"/>
    </row>
    <row r="7119" spans="7:20" ht="33" customHeight="1" x14ac:dyDescent="0.5">
      <c r="G7119" s="90"/>
      <c r="H7119" s="43"/>
      <c r="I7119" s="79"/>
      <c r="J7119" s="43"/>
      <c r="K7119" s="10"/>
      <c r="L7119" s="102"/>
      <c r="M7119" s="40"/>
      <c r="N7119" s="43"/>
      <c r="O7119" s="40"/>
      <c r="P7119" s="43"/>
      <c r="Q7119" s="43"/>
      <c r="R7119" s="10"/>
      <c r="S7119" s="10"/>
      <c r="T7119" s="10"/>
    </row>
    <row r="7120" spans="7:20" ht="33" customHeight="1" x14ac:dyDescent="0.5">
      <c r="G7120" s="90"/>
      <c r="H7120" s="43"/>
      <c r="I7120" s="79"/>
      <c r="J7120" s="43"/>
      <c r="K7120" s="10"/>
      <c r="L7120" s="102"/>
      <c r="M7120" s="40"/>
      <c r="N7120" s="43"/>
      <c r="O7120" s="40"/>
      <c r="P7120" s="43"/>
      <c r="Q7120" s="43"/>
      <c r="R7120" s="10"/>
      <c r="S7120" s="10"/>
      <c r="T7120" s="10"/>
    </row>
    <row r="7121" spans="7:20" ht="33" customHeight="1" x14ac:dyDescent="0.5">
      <c r="G7121" s="90"/>
      <c r="H7121" s="43"/>
      <c r="I7121" s="79"/>
      <c r="J7121" s="43"/>
      <c r="K7121" s="10"/>
      <c r="L7121" s="102"/>
      <c r="M7121" s="40"/>
      <c r="N7121" s="43"/>
      <c r="O7121" s="40"/>
      <c r="P7121" s="43"/>
      <c r="Q7121" s="43"/>
      <c r="R7121" s="10"/>
      <c r="S7121" s="10"/>
      <c r="T7121" s="10"/>
    </row>
    <row r="7122" spans="7:20" ht="33" customHeight="1" x14ac:dyDescent="0.5">
      <c r="G7122" s="90"/>
      <c r="H7122" s="43"/>
      <c r="I7122" s="79"/>
      <c r="J7122" s="43"/>
      <c r="K7122" s="10"/>
      <c r="L7122" s="102"/>
      <c r="M7122" s="40"/>
      <c r="N7122" s="43"/>
      <c r="O7122" s="40"/>
      <c r="P7122" s="43"/>
      <c r="Q7122" s="43"/>
      <c r="R7122" s="10"/>
      <c r="S7122" s="10"/>
      <c r="T7122" s="10"/>
    </row>
    <row r="7123" spans="7:20" ht="33" customHeight="1" x14ac:dyDescent="0.5">
      <c r="G7123" s="90"/>
      <c r="H7123" s="43"/>
      <c r="I7123" s="79"/>
      <c r="J7123" s="43"/>
      <c r="K7123" s="10"/>
      <c r="L7123" s="102"/>
      <c r="M7123" s="40"/>
      <c r="N7123" s="43"/>
      <c r="O7123" s="40"/>
      <c r="P7123" s="43"/>
      <c r="Q7123" s="43"/>
      <c r="R7123" s="10"/>
      <c r="S7123" s="10"/>
      <c r="T7123" s="10"/>
    </row>
    <row r="7124" spans="7:20" ht="33" customHeight="1" x14ac:dyDescent="0.5">
      <c r="G7124" s="90"/>
      <c r="H7124" s="43"/>
      <c r="I7124" s="79"/>
      <c r="J7124" s="43"/>
      <c r="K7124" s="10"/>
      <c r="L7124" s="102"/>
      <c r="M7124" s="40"/>
      <c r="N7124" s="43"/>
      <c r="O7124" s="40"/>
      <c r="P7124" s="43"/>
      <c r="Q7124" s="43"/>
      <c r="R7124" s="10"/>
      <c r="S7124" s="10"/>
      <c r="T7124" s="10"/>
    </row>
    <row r="7125" spans="7:20" ht="33" customHeight="1" x14ac:dyDescent="0.5">
      <c r="G7125" s="90"/>
      <c r="H7125" s="43"/>
      <c r="I7125" s="79"/>
      <c r="J7125" s="43"/>
      <c r="K7125" s="10"/>
      <c r="L7125" s="102"/>
      <c r="M7125" s="40"/>
      <c r="N7125" s="43"/>
      <c r="O7125" s="40"/>
      <c r="P7125" s="43"/>
      <c r="Q7125" s="43"/>
      <c r="R7125" s="10"/>
      <c r="S7125" s="10"/>
      <c r="T7125" s="10"/>
    </row>
    <row r="7126" spans="7:20" ht="33" customHeight="1" x14ac:dyDescent="0.5">
      <c r="G7126" s="90"/>
      <c r="H7126" s="43"/>
      <c r="I7126" s="79"/>
      <c r="J7126" s="43"/>
      <c r="K7126" s="10"/>
      <c r="L7126" s="102"/>
      <c r="M7126" s="40"/>
      <c r="N7126" s="43"/>
      <c r="O7126" s="40"/>
      <c r="P7126" s="43"/>
      <c r="Q7126" s="43"/>
      <c r="R7126" s="10"/>
      <c r="S7126" s="10"/>
      <c r="T7126" s="10"/>
    </row>
    <row r="7127" spans="7:20" ht="33" customHeight="1" x14ac:dyDescent="0.5">
      <c r="G7127" s="90"/>
      <c r="H7127" s="43"/>
      <c r="I7127" s="79"/>
      <c r="J7127" s="43"/>
      <c r="K7127" s="10"/>
      <c r="L7127" s="102"/>
      <c r="M7127" s="40"/>
      <c r="N7127" s="43"/>
      <c r="O7127" s="40"/>
      <c r="P7127" s="43"/>
      <c r="Q7127" s="43"/>
      <c r="R7127" s="10"/>
      <c r="S7127" s="10"/>
      <c r="T7127" s="10"/>
    </row>
    <row r="7128" spans="7:20" ht="33" customHeight="1" x14ac:dyDescent="0.5">
      <c r="G7128" s="90"/>
      <c r="H7128" s="43"/>
      <c r="I7128" s="79"/>
      <c r="J7128" s="43"/>
      <c r="K7128" s="10"/>
      <c r="L7128" s="102"/>
      <c r="M7128" s="40"/>
      <c r="N7128" s="43"/>
      <c r="O7128" s="40"/>
      <c r="P7128" s="43"/>
      <c r="Q7128" s="43"/>
      <c r="R7128" s="10"/>
      <c r="S7128" s="10"/>
      <c r="T7128" s="10"/>
    </row>
    <row r="7129" spans="7:20" ht="33" customHeight="1" x14ac:dyDescent="0.5">
      <c r="G7129" s="90"/>
      <c r="H7129" s="43"/>
      <c r="I7129" s="79"/>
      <c r="J7129" s="43"/>
      <c r="K7129" s="10"/>
      <c r="L7129" s="102"/>
      <c r="M7129" s="40"/>
      <c r="N7129" s="43"/>
      <c r="O7129" s="40"/>
      <c r="P7129" s="43"/>
      <c r="Q7129" s="43"/>
      <c r="R7129" s="10"/>
      <c r="S7129" s="10"/>
      <c r="T7129" s="10"/>
    </row>
    <row r="7130" spans="7:20" ht="33" customHeight="1" x14ac:dyDescent="0.5">
      <c r="G7130" s="90"/>
      <c r="H7130" s="43"/>
      <c r="I7130" s="79"/>
      <c r="J7130" s="43"/>
      <c r="K7130" s="10"/>
      <c r="L7130" s="102"/>
      <c r="M7130" s="40"/>
      <c r="N7130" s="43"/>
      <c r="O7130" s="40"/>
      <c r="P7130" s="43"/>
      <c r="Q7130" s="43"/>
      <c r="R7130" s="10"/>
      <c r="S7130" s="10"/>
      <c r="T7130" s="10"/>
    </row>
    <row r="7131" spans="7:20" ht="33" customHeight="1" x14ac:dyDescent="0.5">
      <c r="G7131" s="90"/>
      <c r="H7131" s="43"/>
      <c r="I7131" s="79"/>
      <c r="J7131" s="43"/>
      <c r="K7131" s="10"/>
      <c r="L7131" s="102"/>
      <c r="M7131" s="40"/>
      <c r="N7131" s="43"/>
      <c r="O7131" s="40"/>
      <c r="P7131" s="43"/>
      <c r="Q7131" s="43"/>
      <c r="R7131" s="10"/>
      <c r="S7131" s="10"/>
      <c r="T7131" s="10"/>
    </row>
    <row r="7132" spans="7:20" ht="33" customHeight="1" x14ac:dyDescent="0.5">
      <c r="G7132" s="90"/>
      <c r="H7132" s="43"/>
      <c r="I7132" s="79"/>
      <c r="J7132" s="43"/>
      <c r="K7132" s="10"/>
      <c r="L7132" s="102"/>
      <c r="M7132" s="40"/>
      <c r="N7132" s="43"/>
      <c r="O7132" s="40"/>
      <c r="P7132" s="43"/>
      <c r="Q7132" s="43"/>
      <c r="R7132" s="10"/>
      <c r="S7132" s="10"/>
      <c r="T7132" s="10"/>
    </row>
    <row r="7133" spans="7:20" ht="33" customHeight="1" x14ac:dyDescent="0.5">
      <c r="G7133" s="90"/>
      <c r="H7133" s="43"/>
      <c r="I7133" s="79"/>
      <c r="J7133" s="43"/>
      <c r="K7133" s="10"/>
      <c r="L7133" s="102"/>
      <c r="M7133" s="40"/>
      <c r="N7133" s="43"/>
      <c r="O7133" s="40"/>
      <c r="P7133" s="43"/>
      <c r="Q7133" s="43"/>
      <c r="R7133" s="10"/>
      <c r="S7133" s="10"/>
      <c r="T7133" s="10"/>
    </row>
    <row r="7134" spans="7:20" ht="33" customHeight="1" x14ac:dyDescent="0.5">
      <c r="G7134" s="90"/>
      <c r="H7134" s="43"/>
      <c r="I7134" s="79"/>
      <c r="J7134" s="43"/>
      <c r="K7134" s="10"/>
      <c r="L7134" s="102"/>
      <c r="M7134" s="40"/>
      <c r="N7134" s="43"/>
      <c r="O7134" s="40"/>
      <c r="P7134" s="43"/>
      <c r="Q7134" s="43"/>
      <c r="R7134" s="10"/>
      <c r="S7134" s="10"/>
      <c r="T7134" s="10"/>
    </row>
    <row r="7135" spans="7:20" ht="33" customHeight="1" x14ac:dyDescent="0.5">
      <c r="G7135" s="90"/>
      <c r="H7135" s="43"/>
      <c r="I7135" s="79"/>
      <c r="J7135" s="43"/>
      <c r="K7135" s="10"/>
      <c r="L7135" s="102"/>
      <c r="M7135" s="40"/>
      <c r="N7135" s="43"/>
      <c r="O7135" s="40"/>
      <c r="P7135" s="43"/>
      <c r="Q7135" s="43"/>
      <c r="R7135" s="10"/>
      <c r="S7135" s="10"/>
      <c r="T7135" s="10"/>
    </row>
    <row r="7136" spans="7:20" ht="33" customHeight="1" x14ac:dyDescent="0.5">
      <c r="G7136" s="90"/>
      <c r="H7136" s="43"/>
      <c r="I7136" s="79"/>
      <c r="J7136" s="43"/>
      <c r="K7136" s="10"/>
      <c r="L7136" s="102"/>
      <c r="M7136" s="40"/>
      <c r="N7136" s="43"/>
      <c r="O7136" s="40"/>
      <c r="P7136" s="43"/>
      <c r="Q7136" s="43"/>
      <c r="R7136" s="10"/>
      <c r="S7136" s="10"/>
      <c r="T7136" s="10"/>
    </row>
    <row r="7137" spans="7:20" ht="33" customHeight="1" x14ac:dyDescent="0.5">
      <c r="G7137" s="90"/>
      <c r="H7137" s="43"/>
      <c r="I7137" s="79"/>
      <c r="J7137" s="43"/>
      <c r="K7137" s="10"/>
      <c r="L7137" s="102"/>
      <c r="M7137" s="40"/>
      <c r="N7137" s="43"/>
      <c r="O7137" s="40"/>
      <c r="P7137" s="43"/>
      <c r="Q7137" s="43"/>
      <c r="R7137" s="10"/>
      <c r="S7137" s="10"/>
      <c r="T7137" s="10"/>
    </row>
    <row r="7138" spans="7:20" ht="33" customHeight="1" x14ac:dyDescent="0.5">
      <c r="G7138" s="90"/>
      <c r="H7138" s="43"/>
      <c r="I7138" s="79"/>
      <c r="J7138" s="43"/>
      <c r="K7138" s="10"/>
      <c r="L7138" s="102"/>
      <c r="M7138" s="40"/>
      <c r="N7138" s="43"/>
      <c r="O7138" s="40"/>
      <c r="P7138" s="43"/>
      <c r="Q7138" s="43"/>
      <c r="R7138" s="10"/>
      <c r="S7138" s="10"/>
      <c r="T7138" s="10"/>
    </row>
    <row r="7139" spans="7:20" ht="33" customHeight="1" x14ac:dyDescent="0.5">
      <c r="G7139" s="90"/>
      <c r="H7139" s="43"/>
      <c r="I7139" s="79"/>
      <c r="J7139" s="43"/>
      <c r="K7139" s="10"/>
      <c r="L7139" s="102"/>
      <c r="M7139" s="40"/>
      <c r="N7139" s="43"/>
      <c r="O7139" s="40"/>
      <c r="P7139" s="43"/>
      <c r="Q7139" s="43"/>
      <c r="R7139" s="10"/>
      <c r="S7139" s="10"/>
      <c r="T7139" s="10"/>
    </row>
    <row r="7140" spans="7:20" ht="33" customHeight="1" x14ac:dyDescent="0.5">
      <c r="G7140" s="90"/>
      <c r="H7140" s="43"/>
      <c r="I7140" s="79"/>
      <c r="J7140" s="43"/>
      <c r="K7140" s="10"/>
      <c r="L7140" s="102"/>
      <c r="M7140" s="40"/>
      <c r="N7140" s="43"/>
      <c r="O7140" s="40"/>
      <c r="P7140" s="43"/>
      <c r="Q7140" s="43"/>
      <c r="R7140" s="10"/>
      <c r="S7140" s="10"/>
      <c r="T7140" s="10"/>
    </row>
    <row r="7141" spans="7:20" ht="33" customHeight="1" x14ac:dyDescent="0.5">
      <c r="G7141" s="90"/>
      <c r="H7141" s="43"/>
      <c r="I7141" s="79"/>
      <c r="J7141" s="43"/>
      <c r="K7141" s="10"/>
      <c r="L7141" s="102"/>
      <c r="M7141" s="40"/>
      <c r="N7141" s="43"/>
      <c r="O7141" s="40"/>
      <c r="P7141" s="43"/>
      <c r="Q7141" s="43"/>
      <c r="R7141" s="10"/>
      <c r="S7141" s="10"/>
      <c r="T7141" s="10"/>
    </row>
    <row r="7142" spans="7:20" ht="33" customHeight="1" x14ac:dyDescent="0.5">
      <c r="G7142" s="90"/>
      <c r="H7142" s="43"/>
      <c r="I7142" s="79"/>
      <c r="J7142" s="43"/>
      <c r="K7142" s="10"/>
      <c r="L7142" s="102"/>
      <c r="M7142" s="40"/>
      <c r="N7142" s="43"/>
      <c r="O7142" s="40"/>
      <c r="P7142" s="43"/>
      <c r="Q7142" s="43"/>
      <c r="R7142" s="10"/>
      <c r="S7142" s="10"/>
      <c r="T7142" s="10"/>
    </row>
    <row r="7143" spans="7:20" ht="33" customHeight="1" x14ac:dyDescent="0.5">
      <c r="G7143" s="90"/>
      <c r="H7143" s="43"/>
      <c r="I7143" s="79"/>
      <c r="J7143" s="43"/>
      <c r="K7143" s="10"/>
      <c r="L7143" s="102"/>
      <c r="M7143" s="40"/>
      <c r="N7143" s="43"/>
      <c r="O7143" s="40"/>
      <c r="P7143" s="43"/>
      <c r="Q7143" s="43"/>
      <c r="R7143" s="10"/>
      <c r="S7143" s="10"/>
      <c r="T7143" s="10"/>
    </row>
    <row r="7144" spans="7:20" ht="33" customHeight="1" x14ac:dyDescent="0.5">
      <c r="G7144" s="90"/>
      <c r="H7144" s="43"/>
      <c r="I7144" s="79"/>
      <c r="J7144" s="43"/>
      <c r="K7144" s="10"/>
      <c r="L7144" s="102"/>
      <c r="M7144" s="40"/>
      <c r="N7144" s="43"/>
      <c r="O7144" s="40"/>
      <c r="P7144" s="43"/>
      <c r="Q7144" s="43"/>
      <c r="R7144" s="10"/>
      <c r="S7144" s="10"/>
      <c r="T7144" s="10"/>
    </row>
    <row r="7145" spans="7:20" ht="33" customHeight="1" x14ac:dyDescent="0.5">
      <c r="G7145" s="90"/>
      <c r="H7145" s="43"/>
      <c r="I7145" s="79"/>
      <c r="J7145" s="43"/>
      <c r="K7145" s="10"/>
      <c r="L7145" s="102"/>
      <c r="M7145" s="40"/>
      <c r="N7145" s="43"/>
      <c r="O7145" s="40"/>
      <c r="P7145" s="43"/>
      <c r="Q7145" s="43"/>
      <c r="R7145" s="10"/>
      <c r="S7145" s="10"/>
      <c r="T7145" s="10"/>
    </row>
    <row r="7146" spans="7:20" ht="33" customHeight="1" x14ac:dyDescent="0.5">
      <c r="G7146" s="90"/>
      <c r="H7146" s="43"/>
      <c r="I7146" s="79"/>
      <c r="J7146" s="43"/>
      <c r="K7146" s="10"/>
      <c r="L7146" s="102"/>
      <c r="M7146" s="40"/>
      <c r="N7146" s="43"/>
      <c r="O7146" s="40"/>
      <c r="P7146" s="43"/>
      <c r="Q7146" s="43"/>
      <c r="R7146" s="10"/>
      <c r="S7146" s="10"/>
      <c r="T7146" s="10"/>
    </row>
    <row r="7147" spans="7:20" ht="33" customHeight="1" x14ac:dyDescent="0.5">
      <c r="G7147" s="90"/>
      <c r="H7147" s="43"/>
      <c r="I7147" s="79"/>
      <c r="J7147" s="43"/>
      <c r="K7147" s="10"/>
      <c r="L7147" s="102"/>
      <c r="M7147" s="40"/>
      <c r="N7147" s="43"/>
      <c r="O7147" s="40"/>
      <c r="P7147" s="43"/>
      <c r="Q7147" s="43"/>
      <c r="R7147" s="10"/>
      <c r="S7147" s="10"/>
      <c r="T7147" s="10"/>
    </row>
    <row r="7148" spans="7:20" ht="33" customHeight="1" x14ac:dyDescent="0.5">
      <c r="G7148" s="90"/>
      <c r="H7148" s="43"/>
      <c r="I7148" s="79"/>
      <c r="J7148" s="43"/>
      <c r="K7148" s="10"/>
      <c r="L7148" s="102"/>
      <c r="M7148" s="40"/>
      <c r="N7148" s="43"/>
      <c r="O7148" s="40"/>
      <c r="P7148" s="43"/>
      <c r="Q7148" s="43"/>
      <c r="R7148" s="10"/>
      <c r="S7148" s="10"/>
      <c r="T7148" s="10"/>
    </row>
    <row r="7149" spans="7:20" ht="33" customHeight="1" x14ac:dyDescent="0.5">
      <c r="G7149" s="90"/>
      <c r="H7149" s="43"/>
      <c r="I7149" s="79"/>
      <c r="J7149" s="43"/>
      <c r="K7149" s="10"/>
      <c r="L7149" s="102"/>
      <c r="M7149" s="40"/>
      <c r="N7149" s="43"/>
      <c r="O7149" s="40"/>
      <c r="P7149" s="43"/>
      <c r="Q7149" s="43"/>
      <c r="R7149" s="10"/>
      <c r="S7149" s="10"/>
      <c r="T7149" s="10"/>
    </row>
    <row r="7150" spans="7:20" ht="33" customHeight="1" x14ac:dyDescent="0.5">
      <c r="G7150" s="90"/>
      <c r="H7150" s="43"/>
      <c r="I7150" s="79"/>
      <c r="J7150" s="43"/>
      <c r="K7150" s="10"/>
      <c r="L7150" s="102"/>
      <c r="M7150" s="40"/>
      <c r="N7150" s="43"/>
      <c r="O7150" s="40"/>
      <c r="P7150" s="43"/>
      <c r="Q7150" s="43"/>
      <c r="R7150" s="10"/>
      <c r="S7150" s="10"/>
      <c r="T7150" s="10"/>
    </row>
    <row r="7151" spans="7:20" ht="33" customHeight="1" x14ac:dyDescent="0.5">
      <c r="G7151" s="90"/>
      <c r="H7151" s="43"/>
      <c r="I7151" s="79"/>
      <c r="J7151" s="43"/>
      <c r="K7151" s="10"/>
      <c r="L7151" s="102"/>
      <c r="M7151" s="40"/>
      <c r="N7151" s="43"/>
      <c r="O7151" s="40"/>
      <c r="P7151" s="43"/>
      <c r="Q7151" s="43"/>
      <c r="R7151" s="10"/>
      <c r="S7151" s="10"/>
      <c r="T7151" s="10"/>
    </row>
    <row r="7152" spans="7:20" ht="33" customHeight="1" x14ac:dyDescent="0.5">
      <c r="G7152" s="90"/>
      <c r="H7152" s="43"/>
      <c r="I7152" s="79"/>
      <c r="J7152" s="43"/>
      <c r="K7152" s="10"/>
      <c r="L7152" s="102"/>
      <c r="M7152" s="40"/>
      <c r="N7152" s="43"/>
      <c r="O7152" s="40"/>
      <c r="P7152" s="43"/>
      <c r="Q7152" s="43"/>
      <c r="R7152" s="10"/>
      <c r="S7152" s="10"/>
      <c r="T7152" s="10"/>
    </row>
    <row r="7153" spans="7:20" ht="33" customHeight="1" x14ac:dyDescent="0.5">
      <c r="G7153" s="90"/>
      <c r="H7153" s="43"/>
      <c r="I7153" s="79"/>
      <c r="J7153" s="43"/>
      <c r="K7153" s="10"/>
      <c r="L7153" s="102"/>
      <c r="M7153" s="40"/>
      <c r="N7153" s="43"/>
      <c r="O7153" s="40"/>
      <c r="P7153" s="43"/>
      <c r="Q7153" s="43"/>
      <c r="R7153" s="10"/>
      <c r="S7153" s="10"/>
      <c r="T7153" s="10"/>
    </row>
    <row r="7154" spans="7:20" ht="33" customHeight="1" x14ac:dyDescent="0.5">
      <c r="G7154" s="90"/>
      <c r="H7154" s="43"/>
      <c r="I7154" s="79"/>
      <c r="J7154" s="43"/>
      <c r="K7154" s="10"/>
      <c r="L7154" s="102"/>
      <c r="M7154" s="40"/>
      <c r="N7154" s="43"/>
      <c r="O7154" s="40"/>
      <c r="P7154" s="43"/>
      <c r="Q7154" s="43"/>
      <c r="R7154" s="10"/>
      <c r="S7154" s="10"/>
      <c r="T7154" s="10"/>
    </row>
    <row r="7155" spans="7:20" ht="33" customHeight="1" x14ac:dyDescent="0.5">
      <c r="G7155" s="90"/>
      <c r="H7155" s="43"/>
      <c r="I7155" s="79"/>
      <c r="J7155" s="43"/>
      <c r="K7155" s="10"/>
      <c r="L7155" s="102"/>
      <c r="M7155" s="40"/>
      <c r="N7155" s="43"/>
      <c r="O7155" s="40"/>
      <c r="P7155" s="43"/>
      <c r="Q7155" s="43"/>
      <c r="R7155" s="10"/>
      <c r="S7155" s="10"/>
      <c r="T7155" s="10"/>
    </row>
    <row r="7156" spans="7:20" ht="33" customHeight="1" x14ac:dyDescent="0.5">
      <c r="G7156" s="90"/>
      <c r="H7156" s="43"/>
      <c r="I7156" s="79"/>
      <c r="J7156" s="43"/>
      <c r="K7156" s="10"/>
      <c r="L7156" s="102"/>
      <c r="M7156" s="40"/>
      <c r="N7156" s="43"/>
      <c r="O7156" s="40"/>
      <c r="P7156" s="43"/>
      <c r="Q7156" s="43"/>
      <c r="R7156" s="10"/>
      <c r="S7156" s="10"/>
      <c r="T7156" s="10"/>
    </row>
    <row r="7157" spans="7:20" ht="33" customHeight="1" x14ac:dyDescent="0.5">
      <c r="G7157" s="90"/>
      <c r="H7157" s="43"/>
      <c r="I7157" s="79"/>
      <c r="J7157" s="43"/>
      <c r="K7157" s="10"/>
      <c r="L7157" s="102"/>
      <c r="M7157" s="40"/>
      <c r="N7157" s="43"/>
      <c r="O7157" s="40"/>
      <c r="P7157" s="43"/>
      <c r="Q7157" s="43"/>
      <c r="R7157" s="10"/>
      <c r="S7157" s="10"/>
      <c r="T7157" s="10"/>
    </row>
    <row r="7158" spans="7:20" ht="33" customHeight="1" x14ac:dyDescent="0.5">
      <c r="G7158" s="90"/>
      <c r="H7158" s="43"/>
      <c r="I7158" s="79"/>
      <c r="J7158" s="43"/>
      <c r="K7158" s="10"/>
      <c r="L7158" s="102"/>
      <c r="M7158" s="40"/>
      <c r="N7158" s="43"/>
      <c r="O7158" s="40"/>
      <c r="P7158" s="43"/>
      <c r="Q7158" s="43"/>
      <c r="R7158" s="10"/>
      <c r="S7158" s="10"/>
      <c r="T7158" s="10"/>
    </row>
    <row r="7159" spans="7:20" ht="33" customHeight="1" x14ac:dyDescent="0.5">
      <c r="G7159" s="90"/>
      <c r="H7159" s="43"/>
      <c r="I7159" s="79"/>
      <c r="J7159" s="43"/>
      <c r="K7159" s="10"/>
      <c r="L7159" s="102"/>
      <c r="M7159" s="40"/>
      <c r="N7159" s="43"/>
      <c r="O7159" s="40"/>
      <c r="P7159" s="43"/>
      <c r="Q7159" s="43"/>
      <c r="R7159" s="10"/>
      <c r="S7159" s="10"/>
      <c r="T7159" s="10"/>
    </row>
    <row r="7160" spans="7:20" ht="33" customHeight="1" x14ac:dyDescent="0.5">
      <c r="G7160" s="90"/>
      <c r="H7160" s="43"/>
      <c r="I7160" s="79"/>
      <c r="J7160" s="43"/>
      <c r="K7160" s="10"/>
      <c r="L7160" s="102"/>
      <c r="M7160" s="40"/>
      <c r="N7160" s="43"/>
      <c r="O7160" s="40"/>
      <c r="P7160" s="43"/>
      <c r="Q7160" s="43"/>
      <c r="R7160" s="10"/>
      <c r="S7160" s="10"/>
      <c r="T7160" s="10"/>
    </row>
    <row r="7161" spans="7:20" ht="33" customHeight="1" x14ac:dyDescent="0.5">
      <c r="G7161" s="90"/>
      <c r="H7161" s="43"/>
      <c r="I7161" s="79"/>
      <c r="J7161" s="43"/>
      <c r="K7161" s="10"/>
      <c r="L7161" s="102"/>
      <c r="M7161" s="40"/>
      <c r="N7161" s="43"/>
      <c r="O7161" s="40"/>
      <c r="P7161" s="43"/>
      <c r="Q7161" s="43"/>
      <c r="R7161" s="10"/>
      <c r="S7161" s="10"/>
      <c r="T7161" s="10"/>
    </row>
    <row r="7162" spans="7:20" ht="33" customHeight="1" x14ac:dyDescent="0.5">
      <c r="G7162" s="90"/>
      <c r="H7162" s="43"/>
      <c r="I7162" s="79"/>
      <c r="J7162" s="43"/>
      <c r="K7162" s="10"/>
      <c r="L7162" s="102"/>
      <c r="M7162" s="40"/>
      <c r="N7162" s="43"/>
      <c r="O7162" s="40"/>
      <c r="P7162" s="43"/>
      <c r="Q7162" s="43"/>
      <c r="R7162" s="10"/>
      <c r="S7162" s="10"/>
      <c r="T7162" s="10"/>
    </row>
    <row r="7163" spans="7:20" ht="33" customHeight="1" x14ac:dyDescent="0.5">
      <c r="G7163" s="90"/>
      <c r="H7163" s="43"/>
      <c r="I7163" s="79"/>
      <c r="J7163" s="43"/>
      <c r="K7163" s="10"/>
      <c r="L7163" s="102"/>
      <c r="M7163" s="40"/>
      <c r="N7163" s="43"/>
      <c r="O7163" s="40"/>
      <c r="P7163" s="43"/>
      <c r="Q7163" s="43"/>
      <c r="R7163" s="10"/>
      <c r="S7163" s="10"/>
      <c r="T7163" s="10"/>
    </row>
    <row r="7164" spans="7:20" ht="33" customHeight="1" x14ac:dyDescent="0.5">
      <c r="G7164" s="90"/>
      <c r="H7164" s="43"/>
      <c r="I7164" s="79"/>
      <c r="J7164" s="43"/>
      <c r="K7164" s="10"/>
      <c r="L7164" s="102"/>
      <c r="M7164" s="40"/>
      <c r="N7164" s="43"/>
      <c r="O7164" s="40"/>
      <c r="P7164" s="43"/>
      <c r="Q7164" s="43"/>
      <c r="R7164" s="10"/>
      <c r="S7164" s="10"/>
      <c r="T7164" s="10"/>
    </row>
    <row r="7165" spans="7:20" ht="33" customHeight="1" x14ac:dyDescent="0.5">
      <c r="G7165" s="90"/>
      <c r="H7165" s="43"/>
      <c r="I7165" s="79"/>
      <c r="J7165" s="43"/>
      <c r="K7165" s="10"/>
      <c r="L7165" s="102"/>
      <c r="M7165" s="40"/>
      <c r="N7165" s="43"/>
      <c r="O7165" s="40"/>
      <c r="P7165" s="43"/>
      <c r="Q7165" s="43"/>
      <c r="R7165" s="10"/>
      <c r="S7165" s="10"/>
      <c r="T7165" s="10"/>
    </row>
    <row r="7166" spans="7:20" ht="33" customHeight="1" x14ac:dyDescent="0.5">
      <c r="G7166" s="90"/>
      <c r="H7166" s="43"/>
      <c r="I7166" s="79"/>
      <c r="J7166" s="43"/>
      <c r="K7166" s="10"/>
      <c r="L7166" s="102"/>
      <c r="M7166" s="40"/>
      <c r="N7166" s="43"/>
      <c r="O7166" s="40"/>
      <c r="P7166" s="43"/>
      <c r="Q7166" s="43"/>
      <c r="R7166" s="10"/>
      <c r="S7166" s="10"/>
      <c r="T7166" s="10"/>
    </row>
    <row r="7167" spans="7:20" ht="33" customHeight="1" x14ac:dyDescent="0.5">
      <c r="G7167" s="90"/>
      <c r="H7167" s="43"/>
      <c r="I7167" s="79"/>
      <c r="J7167" s="43"/>
      <c r="K7167" s="10"/>
      <c r="L7167" s="102"/>
      <c r="M7167" s="40"/>
      <c r="N7167" s="43"/>
      <c r="O7167" s="40"/>
      <c r="P7167" s="43"/>
      <c r="Q7167" s="43"/>
      <c r="R7167" s="10"/>
      <c r="S7167" s="10"/>
      <c r="T7167" s="10"/>
    </row>
    <row r="7168" spans="7:20" ht="33" customHeight="1" x14ac:dyDescent="0.5">
      <c r="G7168" s="90"/>
      <c r="H7168" s="43"/>
      <c r="I7168" s="79"/>
      <c r="J7168" s="43"/>
      <c r="K7168" s="10"/>
      <c r="L7168" s="102"/>
      <c r="M7168" s="40"/>
      <c r="N7168" s="43"/>
      <c r="O7168" s="40"/>
      <c r="P7168" s="43"/>
      <c r="Q7168" s="43"/>
      <c r="R7168" s="10"/>
      <c r="S7168" s="10"/>
      <c r="T7168" s="10"/>
    </row>
    <row r="7169" spans="7:20" ht="33" customHeight="1" x14ac:dyDescent="0.5">
      <c r="G7169" s="90"/>
      <c r="H7169" s="43"/>
      <c r="I7169" s="79"/>
      <c r="J7169" s="43"/>
      <c r="K7169" s="10"/>
      <c r="L7169" s="102"/>
      <c r="M7169" s="40"/>
      <c r="N7169" s="43"/>
      <c r="O7169" s="40"/>
      <c r="P7169" s="43"/>
      <c r="Q7169" s="43"/>
      <c r="R7169" s="10"/>
      <c r="S7169" s="10"/>
      <c r="T7169" s="10"/>
    </row>
    <row r="7170" spans="7:20" ht="33" customHeight="1" x14ac:dyDescent="0.5">
      <c r="G7170" s="90"/>
      <c r="H7170" s="43"/>
      <c r="I7170" s="79"/>
      <c r="J7170" s="43"/>
      <c r="K7170" s="10"/>
      <c r="L7170" s="102"/>
      <c r="M7170" s="40"/>
      <c r="N7170" s="43"/>
      <c r="O7170" s="40"/>
      <c r="P7170" s="43"/>
      <c r="Q7170" s="43"/>
      <c r="R7170" s="10"/>
      <c r="S7170" s="10"/>
      <c r="T7170" s="10"/>
    </row>
    <row r="7171" spans="7:20" ht="33" customHeight="1" x14ac:dyDescent="0.5">
      <c r="G7171" s="90"/>
      <c r="H7171" s="43"/>
      <c r="I7171" s="79"/>
      <c r="J7171" s="43"/>
      <c r="K7171" s="10"/>
      <c r="L7171" s="102"/>
      <c r="M7171" s="40"/>
      <c r="N7171" s="43"/>
      <c r="O7171" s="40"/>
      <c r="P7171" s="43"/>
      <c r="Q7171" s="43"/>
      <c r="R7171" s="10"/>
      <c r="S7171" s="10"/>
      <c r="T7171" s="10"/>
    </row>
    <row r="7172" spans="7:20" ht="33" customHeight="1" x14ac:dyDescent="0.5">
      <c r="G7172" s="90"/>
      <c r="H7172" s="43"/>
      <c r="I7172" s="79"/>
      <c r="J7172" s="43"/>
      <c r="K7172" s="10"/>
      <c r="L7172" s="102"/>
      <c r="M7172" s="40"/>
      <c r="N7172" s="43"/>
      <c r="O7172" s="40"/>
      <c r="P7172" s="43"/>
      <c r="Q7172" s="43"/>
      <c r="R7172" s="10"/>
      <c r="S7172" s="10"/>
      <c r="T7172" s="10"/>
    </row>
    <row r="7173" spans="7:20" ht="33" customHeight="1" x14ac:dyDescent="0.5">
      <c r="G7173" s="90"/>
      <c r="H7173" s="43"/>
      <c r="I7173" s="79"/>
      <c r="J7173" s="43"/>
      <c r="K7173" s="10"/>
      <c r="L7173" s="102"/>
      <c r="M7173" s="40"/>
      <c r="N7173" s="43"/>
      <c r="O7173" s="40"/>
      <c r="P7173" s="43"/>
      <c r="Q7173" s="43"/>
      <c r="R7173" s="10"/>
      <c r="S7173" s="10"/>
      <c r="T7173" s="10"/>
    </row>
    <row r="7174" spans="7:20" ht="33" customHeight="1" x14ac:dyDescent="0.5">
      <c r="G7174" s="90"/>
      <c r="H7174" s="43"/>
      <c r="I7174" s="79"/>
      <c r="J7174" s="43"/>
      <c r="K7174" s="10"/>
      <c r="L7174" s="102"/>
      <c r="M7174" s="40"/>
      <c r="N7174" s="43"/>
      <c r="O7174" s="40"/>
      <c r="P7174" s="43"/>
      <c r="Q7174" s="43"/>
      <c r="R7174" s="10"/>
      <c r="S7174" s="10"/>
      <c r="T7174" s="10"/>
    </row>
    <row r="7175" spans="7:20" ht="33" customHeight="1" x14ac:dyDescent="0.5">
      <c r="G7175" s="90"/>
      <c r="H7175" s="43"/>
      <c r="I7175" s="79"/>
      <c r="J7175" s="43"/>
      <c r="K7175" s="10"/>
      <c r="L7175" s="102"/>
      <c r="M7175" s="40"/>
      <c r="N7175" s="43"/>
      <c r="O7175" s="40"/>
      <c r="P7175" s="43"/>
      <c r="Q7175" s="43"/>
      <c r="R7175" s="10"/>
      <c r="S7175" s="10"/>
      <c r="T7175" s="10"/>
    </row>
    <row r="7176" spans="7:20" ht="33" customHeight="1" x14ac:dyDescent="0.5">
      <c r="G7176" s="90"/>
      <c r="H7176" s="43"/>
      <c r="I7176" s="79"/>
      <c r="J7176" s="43"/>
      <c r="K7176" s="10"/>
      <c r="L7176" s="102"/>
      <c r="M7176" s="40"/>
      <c r="N7176" s="43"/>
      <c r="O7176" s="40"/>
      <c r="P7176" s="43"/>
      <c r="Q7176" s="43"/>
      <c r="R7176" s="10"/>
      <c r="S7176" s="10"/>
      <c r="T7176" s="10"/>
    </row>
    <row r="7177" spans="7:20" ht="33" customHeight="1" x14ac:dyDescent="0.5">
      <c r="G7177" s="90"/>
      <c r="H7177" s="43"/>
      <c r="I7177" s="79"/>
      <c r="J7177" s="43"/>
      <c r="K7177" s="10"/>
      <c r="L7177" s="102"/>
      <c r="M7177" s="40"/>
      <c r="N7177" s="43"/>
      <c r="O7177" s="40"/>
      <c r="P7177" s="43"/>
      <c r="Q7177" s="43"/>
      <c r="R7177" s="10"/>
      <c r="S7177" s="10"/>
      <c r="T7177" s="10"/>
    </row>
    <row r="7178" spans="7:20" ht="33" customHeight="1" x14ac:dyDescent="0.5">
      <c r="G7178" s="90"/>
      <c r="H7178" s="43"/>
      <c r="I7178" s="79"/>
      <c r="J7178" s="43"/>
      <c r="K7178" s="10"/>
      <c r="L7178" s="102"/>
      <c r="M7178" s="40"/>
      <c r="N7178" s="43"/>
      <c r="O7178" s="40"/>
      <c r="P7178" s="43"/>
      <c r="Q7178" s="43"/>
      <c r="R7178" s="10"/>
      <c r="S7178" s="10"/>
      <c r="T7178" s="10"/>
    </row>
    <row r="7179" spans="7:20" ht="33" customHeight="1" x14ac:dyDescent="0.5">
      <c r="G7179" s="90"/>
      <c r="H7179" s="43"/>
      <c r="I7179" s="79"/>
      <c r="J7179" s="43"/>
      <c r="K7179" s="10"/>
      <c r="L7179" s="102"/>
      <c r="M7179" s="40"/>
      <c r="N7179" s="43"/>
      <c r="O7179" s="40"/>
      <c r="P7179" s="43"/>
      <c r="Q7179" s="43"/>
      <c r="R7179" s="10"/>
      <c r="S7179" s="10"/>
      <c r="T7179" s="10"/>
    </row>
    <row r="7180" spans="7:20" ht="33" customHeight="1" x14ac:dyDescent="0.5">
      <c r="G7180" s="90"/>
      <c r="H7180" s="43"/>
      <c r="I7180" s="79"/>
      <c r="J7180" s="43"/>
      <c r="K7180" s="10"/>
      <c r="L7180" s="102"/>
      <c r="M7180" s="40"/>
      <c r="N7180" s="43"/>
      <c r="O7180" s="40"/>
      <c r="P7180" s="43"/>
      <c r="Q7180" s="43"/>
      <c r="R7180" s="10"/>
      <c r="S7180" s="10"/>
      <c r="T7180" s="10"/>
    </row>
    <row r="7181" spans="7:20" ht="33" customHeight="1" x14ac:dyDescent="0.5">
      <c r="G7181" s="90"/>
      <c r="H7181" s="43"/>
      <c r="I7181" s="79"/>
      <c r="J7181" s="43"/>
      <c r="K7181" s="10"/>
      <c r="L7181" s="102"/>
      <c r="M7181" s="40"/>
      <c r="N7181" s="43"/>
      <c r="O7181" s="40"/>
      <c r="P7181" s="43"/>
      <c r="Q7181" s="43"/>
      <c r="R7181" s="10"/>
      <c r="S7181" s="10"/>
      <c r="T7181" s="10"/>
    </row>
    <row r="7182" spans="7:20" ht="33" customHeight="1" x14ac:dyDescent="0.5">
      <c r="G7182" s="90"/>
      <c r="H7182" s="43"/>
      <c r="I7182" s="79"/>
      <c r="J7182" s="43"/>
      <c r="K7182" s="10"/>
      <c r="L7182" s="102"/>
      <c r="M7182" s="40"/>
      <c r="N7182" s="43"/>
      <c r="O7182" s="40"/>
      <c r="P7182" s="43"/>
      <c r="Q7182" s="43"/>
      <c r="R7182" s="10"/>
      <c r="S7182" s="10"/>
      <c r="T7182" s="10"/>
    </row>
    <row r="7183" spans="7:20" ht="33" customHeight="1" x14ac:dyDescent="0.5">
      <c r="G7183" s="90"/>
      <c r="H7183" s="43"/>
      <c r="I7183" s="79"/>
      <c r="J7183" s="43"/>
      <c r="K7183" s="10"/>
      <c r="L7183" s="102"/>
      <c r="M7183" s="40"/>
      <c r="N7183" s="43"/>
      <c r="O7183" s="40"/>
      <c r="P7183" s="43"/>
      <c r="Q7183" s="43"/>
      <c r="R7183" s="10"/>
      <c r="S7183" s="10"/>
      <c r="T7183" s="10"/>
    </row>
    <row r="7184" spans="7:20" ht="33" customHeight="1" x14ac:dyDescent="0.5">
      <c r="G7184" s="90"/>
      <c r="H7184" s="43"/>
      <c r="I7184" s="79"/>
      <c r="J7184" s="43"/>
      <c r="K7184" s="10"/>
      <c r="L7184" s="102"/>
      <c r="M7184" s="40"/>
      <c r="N7184" s="43"/>
      <c r="O7184" s="40"/>
      <c r="P7184" s="43"/>
      <c r="Q7184" s="43"/>
      <c r="R7184" s="10"/>
      <c r="S7184" s="10"/>
      <c r="T7184" s="10"/>
    </row>
    <row r="7185" spans="7:20" ht="33" customHeight="1" x14ac:dyDescent="0.5">
      <c r="G7185" s="90"/>
      <c r="H7185" s="43"/>
      <c r="I7185" s="79"/>
      <c r="J7185" s="43"/>
      <c r="K7185" s="10"/>
      <c r="L7185" s="102"/>
      <c r="M7185" s="40"/>
      <c r="N7185" s="43"/>
      <c r="O7185" s="40"/>
      <c r="P7185" s="43"/>
      <c r="Q7185" s="43"/>
      <c r="R7185" s="10"/>
      <c r="S7185" s="10"/>
      <c r="T7185" s="10"/>
    </row>
    <row r="7186" spans="7:20" ht="33" customHeight="1" x14ac:dyDescent="0.5">
      <c r="G7186" s="90"/>
      <c r="H7186" s="43"/>
      <c r="I7186" s="79"/>
      <c r="J7186" s="43"/>
      <c r="K7186" s="10"/>
      <c r="L7186" s="102"/>
      <c r="M7186" s="40"/>
      <c r="N7186" s="43"/>
      <c r="O7186" s="40"/>
      <c r="P7186" s="43"/>
      <c r="Q7186" s="43"/>
      <c r="R7186" s="10"/>
      <c r="S7186" s="10"/>
      <c r="T7186" s="10"/>
    </row>
    <row r="7187" spans="7:20" ht="33" customHeight="1" x14ac:dyDescent="0.5">
      <c r="G7187" s="90"/>
      <c r="H7187" s="43"/>
      <c r="I7187" s="79"/>
      <c r="J7187" s="43"/>
      <c r="K7187" s="10"/>
      <c r="L7187" s="102"/>
      <c r="M7187" s="40"/>
      <c r="N7187" s="43"/>
      <c r="O7187" s="40"/>
      <c r="P7187" s="43"/>
      <c r="Q7187" s="43"/>
      <c r="R7187" s="10"/>
      <c r="S7187" s="10"/>
      <c r="T7187" s="10"/>
    </row>
    <row r="7188" spans="7:20" ht="33" customHeight="1" x14ac:dyDescent="0.5">
      <c r="G7188" s="90"/>
      <c r="H7188" s="43"/>
      <c r="I7188" s="79"/>
      <c r="J7188" s="43"/>
      <c r="K7188" s="10"/>
      <c r="L7188" s="102"/>
      <c r="M7188" s="40"/>
      <c r="N7188" s="43"/>
      <c r="O7188" s="40"/>
      <c r="P7188" s="43"/>
      <c r="Q7188" s="43"/>
      <c r="R7188" s="10"/>
      <c r="S7188" s="10"/>
      <c r="T7188" s="10"/>
    </row>
    <row r="7189" spans="7:20" ht="33" customHeight="1" x14ac:dyDescent="0.5">
      <c r="G7189" s="90"/>
      <c r="H7189" s="43"/>
      <c r="I7189" s="79"/>
      <c r="J7189" s="43"/>
      <c r="K7189" s="10"/>
      <c r="L7189" s="102"/>
      <c r="M7189" s="40"/>
      <c r="N7189" s="43"/>
      <c r="O7189" s="40"/>
      <c r="P7189" s="43"/>
      <c r="Q7189" s="43"/>
      <c r="R7189" s="10"/>
      <c r="S7189" s="10"/>
      <c r="T7189" s="10"/>
    </row>
    <row r="7190" spans="7:20" ht="33" customHeight="1" x14ac:dyDescent="0.5">
      <c r="G7190" s="90"/>
      <c r="H7190" s="43"/>
      <c r="I7190" s="79"/>
      <c r="J7190" s="43"/>
      <c r="K7190" s="10"/>
      <c r="L7190" s="102"/>
      <c r="M7190" s="40"/>
      <c r="N7190" s="43"/>
      <c r="O7190" s="40"/>
      <c r="P7190" s="43"/>
      <c r="Q7190" s="43"/>
      <c r="R7190" s="10"/>
      <c r="S7190" s="10"/>
      <c r="T7190" s="10"/>
    </row>
    <row r="7191" spans="7:20" ht="33" customHeight="1" x14ac:dyDescent="0.5">
      <c r="G7191" s="90"/>
      <c r="H7191" s="43"/>
      <c r="I7191" s="79"/>
      <c r="J7191" s="43"/>
      <c r="K7191" s="10"/>
      <c r="L7191" s="102"/>
      <c r="M7191" s="40"/>
      <c r="N7191" s="43"/>
      <c r="O7191" s="40"/>
      <c r="P7191" s="43"/>
      <c r="Q7191" s="43"/>
      <c r="R7191" s="10"/>
      <c r="S7191" s="10"/>
      <c r="T7191" s="10"/>
    </row>
    <row r="7192" spans="7:20" ht="33" customHeight="1" x14ac:dyDescent="0.5">
      <c r="G7192" s="90"/>
      <c r="H7192" s="43"/>
      <c r="I7192" s="79"/>
      <c r="J7192" s="43"/>
      <c r="K7192" s="10"/>
      <c r="L7192" s="102"/>
      <c r="M7192" s="40"/>
      <c r="N7192" s="43"/>
      <c r="O7192" s="40"/>
      <c r="P7192" s="43"/>
      <c r="Q7192" s="43"/>
      <c r="R7192" s="10"/>
      <c r="S7192" s="10"/>
      <c r="T7192" s="10"/>
    </row>
    <row r="7193" spans="7:20" ht="33" customHeight="1" x14ac:dyDescent="0.5">
      <c r="G7193" s="90"/>
      <c r="H7193" s="43"/>
      <c r="I7193" s="79"/>
      <c r="J7193" s="43"/>
      <c r="K7193" s="10"/>
      <c r="L7193" s="102"/>
      <c r="M7193" s="40"/>
      <c r="N7193" s="43"/>
      <c r="O7193" s="40"/>
      <c r="P7193" s="43"/>
      <c r="Q7193" s="43"/>
      <c r="R7193" s="10"/>
      <c r="S7193" s="10"/>
      <c r="T7193" s="10"/>
    </row>
    <row r="7194" spans="7:20" ht="33" customHeight="1" x14ac:dyDescent="0.5">
      <c r="G7194" s="90"/>
      <c r="H7194" s="43"/>
      <c r="I7194" s="79"/>
      <c r="J7194" s="43"/>
      <c r="K7194" s="10"/>
      <c r="L7194" s="102"/>
      <c r="M7194" s="40"/>
      <c r="N7194" s="43"/>
      <c r="O7194" s="40"/>
      <c r="P7194" s="43"/>
      <c r="Q7194" s="43"/>
      <c r="R7194" s="10"/>
      <c r="S7194" s="10"/>
      <c r="T7194" s="10"/>
    </row>
    <row r="7195" spans="7:20" ht="33" customHeight="1" x14ac:dyDescent="0.5">
      <c r="G7195" s="90"/>
      <c r="H7195" s="43"/>
      <c r="I7195" s="79"/>
      <c r="J7195" s="43"/>
      <c r="K7195" s="10"/>
      <c r="L7195" s="102"/>
      <c r="M7195" s="40"/>
      <c r="N7195" s="43"/>
      <c r="O7195" s="40"/>
      <c r="P7195" s="43"/>
      <c r="Q7195" s="43"/>
      <c r="R7195" s="10"/>
      <c r="S7195" s="10"/>
      <c r="T7195" s="10"/>
    </row>
    <row r="7196" spans="7:20" ht="33" customHeight="1" x14ac:dyDescent="0.5">
      <c r="G7196" s="90"/>
      <c r="H7196" s="43"/>
      <c r="I7196" s="79"/>
      <c r="J7196" s="43"/>
      <c r="K7196" s="10"/>
      <c r="L7196" s="102"/>
      <c r="M7196" s="40"/>
      <c r="N7196" s="43"/>
      <c r="O7196" s="40"/>
      <c r="P7196" s="43"/>
      <c r="Q7196" s="43"/>
      <c r="R7196" s="10"/>
      <c r="S7196" s="10"/>
      <c r="T7196" s="10"/>
    </row>
    <row r="7197" spans="7:20" ht="33" customHeight="1" x14ac:dyDescent="0.5">
      <c r="G7197" s="90"/>
      <c r="H7197" s="43"/>
      <c r="I7197" s="79"/>
      <c r="J7197" s="43"/>
      <c r="K7197" s="10"/>
      <c r="L7197" s="102"/>
      <c r="M7197" s="40"/>
      <c r="N7197" s="43"/>
      <c r="O7197" s="40"/>
      <c r="P7197" s="43"/>
      <c r="Q7197" s="43"/>
      <c r="R7197" s="10"/>
      <c r="S7197" s="10"/>
      <c r="T7197" s="10"/>
    </row>
    <row r="7198" spans="7:20" ht="33" customHeight="1" x14ac:dyDescent="0.5">
      <c r="G7198" s="90"/>
      <c r="H7198" s="43"/>
      <c r="I7198" s="79"/>
      <c r="J7198" s="43"/>
      <c r="K7198" s="10"/>
      <c r="L7198" s="102"/>
      <c r="M7198" s="40"/>
      <c r="N7198" s="43"/>
      <c r="O7198" s="40"/>
      <c r="P7198" s="43"/>
      <c r="Q7198" s="43"/>
      <c r="R7198" s="10"/>
      <c r="S7198" s="10"/>
      <c r="T7198" s="10"/>
    </row>
    <row r="7199" spans="7:20" ht="33" customHeight="1" x14ac:dyDescent="0.5">
      <c r="G7199" s="90"/>
      <c r="H7199" s="43"/>
      <c r="I7199" s="79"/>
      <c r="J7199" s="43"/>
      <c r="K7199" s="10"/>
      <c r="L7199" s="102"/>
      <c r="M7199" s="40"/>
      <c r="N7199" s="43"/>
      <c r="O7199" s="40"/>
      <c r="P7199" s="43"/>
      <c r="Q7199" s="43"/>
      <c r="R7199" s="10"/>
      <c r="S7199" s="10"/>
      <c r="T7199" s="10"/>
    </row>
    <row r="7200" spans="7:20" ht="33" customHeight="1" x14ac:dyDescent="0.5">
      <c r="G7200" s="90"/>
      <c r="H7200" s="43"/>
      <c r="I7200" s="79"/>
      <c r="J7200" s="43"/>
      <c r="K7200" s="10"/>
      <c r="L7200" s="102"/>
      <c r="M7200" s="40"/>
      <c r="N7200" s="43"/>
      <c r="O7200" s="40"/>
      <c r="P7200" s="43"/>
      <c r="Q7200" s="43"/>
      <c r="R7200" s="10"/>
      <c r="S7200" s="10"/>
      <c r="T7200" s="10"/>
    </row>
    <row r="7201" spans="7:20" ht="33" customHeight="1" x14ac:dyDescent="0.5">
      <c r="G7201" s="90"/>
      <c r="H7201" s="43"/>
      <c r="I7201" s="79"/>
      <c r="J7201" s="43"/>
      <c r="K7201" s="10"/>
      <c r="L7201" s="102"/>
      <c r="M7201" s="40"/>
      <c r="N7201" s="43"/>
      <c r="O7201" s="40"/>
      <c r="P7201" s="43"/>
      <c r="Q7201" s="43"/>
      <c r="R7201" s="10"/>
      <c r="S7201" s="10"/>
      <c r="T7201" s="10"/>
    </row>
    <row r="7202" spans="7:20" ht="33" customHeight="1" x14ac:dyDescent="0.5">
      <c r="G7202" s="90"/>
      <c r="H7202" s="43"/>
      <c r="I7202" s="79"/>
      <c r="J7202" s="43"/>
      <c r="K7202" s="10"/>
      <c r="L7202" s="102"/>
      <c r="M7202" s="40"/>
      <c r="N7202" s="43"/>
      <c r="O7202" s="40"/>
      <c r="P7202" s="43"/>
      <c r="Q7202" s="43"/>
      <c r="R7202" s="10"/>
      <c r="S7202" s="10"/>
      <c r="T7202" s="10"/>
    </row>
    <row r="7203" spans="7:20" ht="33" customHeight="1" x14ac:dyDescent="0.5">
      <c r="G7203" s="90"/>
      <c r="H7203" s="43"/>
      <c r="I7203" s="79"/>
      <c r="J7203" s="43"/>
      <c r="K7203" s="10"/>
      <c r="L7203" s="102"/>
      <c r="M7203" s="40"/>
      <c r="N7203" s="43"/>
      <c r="O7203" s="40"/>
      <c r="P7203" s="43"/>
      <c r="Q7203" s="43"/>
      <c r="R7203" s="10"/>
      <c r="S7203" s="10"/>
      <c r="T7203" s="10"/>
    </row>
    <row r="7204" spans="7:20" ht="33" customHeight="1" x14ac:dyDescent="0.5">
      <c r="G7204" s="90"/>
      <c r="H7204" s="43"/>
      <c r="I7204" s="79"/>
      <c r="J7204" s="43"/>
      <c r="K7204" s="10"/>
      <c r="L7204" s="102"/>
      <c r="M7204" s="40"/>
      <c r="N7204" s="43"/>
      <c r="O7204" s="40"/>
      <c r="P7204" s="43"/>
      <c r="Q7204" s="43"/>
      <c r="R7204" s="10"/>
      <c r="S7204" s="10"/>
      <c r="T7204" s="10"/>
    </row>
    <row r="7205" spans="7:20" ht="33" customHeight="1" x14ac:dyDescent="0.5">
      <c r="G7205" s="90"/>
      <c r="H7205" s="43"/>
      <c r="I7205" s="79"/>
      <c r="J7205" s="43"/>
      <c r="K7205" s="10"/>
      <c r="L7205" s="102"/>
      <c r="M7205" s="40"/>
      <c r="N7205" s="43"/>
      <c r="O7205" s="40"/>
      <c r="P7205" s="43"/>
      <c r="Q7205" s="43"/>
      <c r="R7205" s="10"/>
      <c r="S7205" s="10"/>
      <c r="T7205" s="10"/>
    </row>
    <row r="7206" spans="7:20" ht="33" customHeight="1" x14ac:dyDescent="0.5">
      <c r="G7206" s="90"/>
      <c r="H7206" s="43"/>
      <c r="I7206" s="79"/>
      <c r="J7206" s="43"/>
      <c r="K7206" s="10"/>
      <c r="L7206" s="102"/>
      <c r="M7206" s="40"/>
      <c r="N7206" s="43"/>
      <c r="O7206" s="40"/>
      <c r="P7206" s="43"/>
      <c r="Q7206" s="43"/>
      <c r="R7206" s="10"/>
      <c r="S7206" s="10"/>
      <c r="T7206" s="10"/>
    </row>
    <row r="7207" spans="7:20" ht="33" customHeight="1" x14ac:dyDescent="0.5">
      <c r="G7207" s="90"/>
      <c r="H7207" s="43"/>
      <c r="I7207" s="79"/>
      <c r="J7207" s="43"/>
      <c r="K7207" s="10"/>
      <c r="L7207" s="102"/>
      <c r="M7207" s="40"/>
      <c r="N7207" s="43"/>
      <c r="O7207" s="40"/>
      <c r="P7207" s="43"/>
      <c r="Q7207" s="43"/>
      <c r="R7207" s="10"/>
      <c r="S7207" s="10"/>
      <c r="T7207" s="10"/>
    </row>
    <row r="7208" spans="7:20" ht="33" customHeight="1" x14ac:dyDescent="0.5">
      <c r="G7208" s="90"/>
      <c r="H7208" s="43"/>
      <c r="I7208" s="79"/>
      <c r="J7208" s="43"/>
      <c r="K7208" s="10"/>
      <c r="L7208" s="102"/>
      <c r="M7208" s="40"/>
      <c r="N7208" s="43"/>
      <c r="O7208" s="40"/>
      <c r="P7208" s="43"/>
      <c r="Q7208" s="43"/>
      <c r="R7208" s="10"/>
      <c r="S7208" s="10"/>
      <c r="T7208" s="10"/>
    </row>
    <row r="7209" spans="7:20" ht="33" customHeight="1" x14ac:dyDescent="0.5">
      <c r="G7209" s="90"/>
      <c r="H7209" s="43"/>
      <c r="I7209" s="79"/>
      <c r="J7209" s="43"/>
      <c r="K7209" s="10"/>
      <c r="L7209" s="102"/>
      <c r="M7209" s="40"/>
      <c r="N7209" s="43"/>
      <c r="O7209" s="40"/>
      <c r="P7209" s="43"/>
      <c r="Q7209" s="43"/>
      <c r="R7209" s="10"/>
      <c r="S7209" s="10"/>
      <c r="T7209" s="10"/>
    </row>
    <row r="7210" spans="7:20" ht="33" customHeight="1" x14ac:dyDescent="0.5">
      <c r="G7210" s="90"/>
      <c r="H7210" s="43"/>
      <c r="I7210" s="79"/>
      <c r="J7210" s="43"/>
      <c r="K7210" s="10"/>
      <c r="L7210" s="102"/>
      <c r="M7210" s="40"/>
      <c r="N7210" s="43"/>
      <c r="O7210" s="40"/>
      <c r="P7210" s="43"/>
      <c r="Q7210" s="43"/>
      <c r="R7210" s="10"/>
      <c r="S7210" s="10"/>
      <c r="T7210" s="10"/>
    </row>
    <row r="7211" spans="7:20" ht="33" customHeight="1" x14ac:dyDescent="0.5">
      <c r="G7211" s="90"/>
      <c r="H7211" s="43"/>
      <c r="I7211" s="79"/>
      <c r="J7211" s="43"/>
      <c r="K7211" s="10"/>
      <c r="L7211" s="102"/>
      <c r="M7211" s="40"/>
      <c r="N7211" s="43"/>
      <c r="O7211" s="40"/>
      <c r="P7211" s="43"/>
      <c r="Q7211" s="43"/>
      <c r="R7211" s="10"/>
      <c r="S7211" s="10"/>
      <c r="T7211" s="10"/>
    </row>
    <row r="7212" spans="7:20" ht="33" customHeight="1" x14ac:dyDescent="0.5">
      <c r="G7212" s="90"/>
      <c r="H7212" s="43"/>
      <c r="I7212" s="79"/>
      <c r="J7212" s="43"/>
      <c r="K7212" s="10"/>
      <c r="L7212" s="102"/>
      <c r="M7212" s="40"/>
      <c r="N7212" s="43"/>
      <c r="O7212" s="40"/>
      <c r="P7212" s="43"/>
      <c r="Q7212" s="43"/>
      <c r="R7212" s="10"/>
      <c r="S7212" s="10"/>
      <c r="T7212" s="10"/>
    </row>
    <row r="7213" spans="7:20" ht="33" customHeight="1" x14ac:dyDescent="0.5">
      <c r="G7213" s="90"/>
      <c r="H7213" s="43"/>
      <c r="I7213" s="79"/>
      <c r="J7213" s="43"/>
      <c r="K7213" s="10"/>
      <c r="L7213" s="102"/>
      <c r="M7213" s="40"/>
      <c r="N7213" s="43"/>
      <c r="O7213" s="40"/>
      <c r="P7213" s="43"/>
      <c r="Q7213" s="43"/>
      <c r="R7213" s="10"/>
      <c r="S7213" s="10"/>
      <c r="T7213" s="10"/>
    </row>
    <row r="7214" spans="7:20" ht="33" customHeight="1" x14ac:dyDescent="0.5">
      <c r="G7214" s="90"/>
      <c r="H7214" s="43"/>
      <c r="I7214" s="79"/>
      <c r="J7214" s="43"/>
      <c r="K7214" s="10"/>
      <c r="L7214" s="102"/>
      <c r="M7214" s="40"/>
      <c r="N7214" s="43"/>
      <c r="O7214" s="40"/>
      <c r="P7214" s="43"/>
      <c r="Q7214" s="43"/>
      <c r="R7214" s="10"/>
      <c r="S7214" s="10"/>
      <c r="T7214" s="10"/>
    </row>
    <row r="7215" spans="7:20" ht="33" customHeight="1" x14ac:dyDescent="0.5">
      <c r="G7215" s="90"/>
      <c r="H7215" s="43"/>
      <c r="I7215" s="79"/>
      <c r="J7215" s="43"/>
      <c r="K7215" s="10"/>
      <c r="L7215" s="102"/>
      <c r="M7215" s="40"/>
      <c r="N7215" s="43"/>
      <c r="O7215" s="40"/>
      <c r="P7215" s="43"/>
      <c r="Q7215" s="43"/>
      <c r="R7215" s="10"/>
      <c r="S7215" s="10"/>
      <c r="T7215" s="10"/>
    </row>
    <row r="7216" spans="7:20" ht="33" customHeight="1" x14ac:dyDescent="0.5">
      <c r="G7216" s="90"/>
      <c r="H7216" s="43"/>
      <c r="I7216" s="79"/>
      <c r="J7216" s="43"/>
      <c r="K7216" s="10"/>
      <c r="L7216" s="102"/>
      <c r="M7216" s="40"/>
      <c r="N7216" s="43"/>
      <c r="O7216" s="40"/>
      <c r="P7216" s="43"/>
      <c r="Q7216" s="43"/>
      <c r="R7216" s="10"/>
      <c r="S7216" s="10"/>
      <c r="T7216" s="10"/>
    </row>
    <row r="7217" spans="7:20" ht="33" customHeight="1" x14ac:dyDescent="0.5">
      <c r="G7217" s="90"/>
      <c r="H7217" s="43"/>
      <c r="I7217" s="79"/>
      <c r="J7217" s="43"/>
      <c r="K7217" s="10"/>
      <c r="L7217" s="102"/>
      <c r="M7217" s="40"/>
      <c r="N7217" s="43"/>
      <c r="O7217" s="40"/>
      <c r="P7217" s="43"/>
      <c r="Q7217" s="43"/>
      <c r="R7217" s="10"/>
      <c r="S7217" s="10"/>
      <c r="T7217" s="10"/>
    </row>
    <row r="7218" spans="7:20" ht="33" customHeight="1" x14ac:dyDescent="0.5">
      <c r="G7218" s="90"/>
      <c r="H7218" s="43"/>
      <c r="I7218" s="79"/>
      <c r="J7218" s="43"/>
      <c r="K7218" s="10"/>
      <c r="L7218" s="102"/>
      <c r="M7218" s="40"/>
      <c r="N7218" s="43"/>
      <c r="O7218" s="40"/>
      <c r="P7218" s="43"/>
      <c r="Q7218" s="43"/>
      <c r="R7218" s="10"/>
      <c r="S7218" s="10"/>
      <c r="T7218" s="10"/>
    </row>
    <row r="7219" spans="7:20" ht="33" customHeight="1" x14ac:dyDescent="0.5">
      <c r="G7219" s="90"/>
      <c r="H7219" s="43"/>
      <c r="I7219" s="79"/>
      <c r="J7219" s="43"/>
      <c r="K7219" s="10"/>
      <c r="L7219" s="102"/>
      <c r="M7219" s="40"/>
      <c r="N7219" s="43"/>
      <c r="O7219" s="40"/>
      <c r="P7219" s="43"/>
      <c r="Q7219" s="43"/>
      <c r="R7219" s="10"/>
      <c r="S7219" s="10"/>
      <c r="T7219" s="10"/>
    </row>
    <row r="7220" spans="7:20" ht="33" customHeight="1" x14ac:dyDescent="0.5">
      <c r="G7220" s="90"/>
      <c r="H7220" s="43"/>
      <c r="I7220" s="79"/>
      <c r="J7220" s="43"/>
      <c r="K7220" s="10"/>
      <c r="L7220" s="102"/>
      <c r="M7220" s="40"/>
      <c r="N7220" s="43"/>
      <c r="O7220" s="40"/>
      <c r="P7220" s="43"/>
      <c r="Q7220" s="43"/>
      <c r="R7220" s="10"/>
      <c r="S7220" s="10"/>
      <c r="T7220" s="10"/>
    </row>
    <row r="7221" spans="7:20" ht="33" customHeight="1" x14ac:dyDescent="0.5">
      <c r="G7221" s="90"/>
      <c r="H7221" s="43"/>
      <c r="I7221" s="79"/>
      <c r="J7221" s="43"/>
      <c r="K7221" s="10"/>
      <c r="L7221" s="102"/>
      <c r="M7221" s="40"/>
      <c r="N7221" s="43"/>
      <c r="O7221" s="40"/>
      <c r="P7221" s="43"/>
      <c r="Q7221" s="43"/>
      <c r="R7221" s="10"/>
      <c r="S7221" s="10"/>
      <c r="T7221" s="10"/>
    </row>
    <row r="7222" spans="7:20" ht="33" customHeight="1" x14ac:dyDescent="0.5">
      <c r="G7222" s="90"/>
      <c r="H7222" s="43"/>
      <c r="I7222" s="79"/>
      <c r="J7222" s="43"/>
      <c r="K7222" s="10"/>
      <c r="L7222" s="102"/>
      <c r="M7222" s="40"/>
      <c r="N7222" s="43"/>
      <c r="O7222" s="40"/>
      <c r="P7222" s="43"/>
      <c r="Q7222" s="43"/>
      <c r="R7222" s="10"/>
      <c r="S7222" s="10"/>
      <c r="T7222" s="10"/>
    </row>
    <row r="7223" spans="7:20" ht="33" customHeight="1" x14ac:dyDescent="0.5">
      <c r="G7223" s="90"/>
      <c r="H7223" s="43"/>
      <c r="I7223" s="79"/>
      <c r="J7223" s="43"/>
      <c r="K7223" s="10"/>
      <c r="L7223" s="102"/>
      <c r="M7223" s="40"/>
      <c r="N7223" s="43"/>
      <c r="O7223" s="40"/>
      <c r="P7223" s="43"/>
      <c r="Q7223" s="43"/>
      <c r="R7223" s="10"/>
      <c r="S7223" s="10"/>
      <c r="T7223" s="10"/>
    </row>
    <row r="7224" spans="7:20" ht="33" customHeight="1" x14ac:dyDescent="0.5">
      <c r="G7224" s="90"/>
      <c r="H7224" s="43"/>
      <c r="I7224" s="79"/>
      <c r="J7224" s="43"/>
      <c r="K7224" s="10"/>
      <c r="L7224" s="102"/>
      <c r="M7224" s="40"/>
      <c r="N7224" s="43"/>
      <c r="O7224" s="40"/>
      <c r="P7224" s="43"/>
      <c r="Q7224" s="43"/>
      <c r="R7224" s="10"/>
      <c r="S7224" s="10"/>
      <c r="T7224" s="10"/>
    </row>
    <row r="7225" spans="7:20" ht="33" customHeight="1" x14ac:dyDescent="0.5">
      <c r="G7225" s="90"/>
      <c r="H7225" s="43"/>
      <c r="I7225" s="79"/>
      <c r="J7225" s="43"/>
      <c r="K7225" s="10"/>
      <c r="L7225" s="102"/>
      <c r="M7225" s="40"/>
      <c r="N7225" s="43"/>
      <c r="O7225" s="40"/>
      <c r="P7225" s="43"/>
      <c r="Q7225" s="43"/>
      <c r="R7225" s="10"/>
      <c r="S7225" s="10"/>
      <c r="T7225" s="10"/>
    </row>
    <row r="7226" spans="7:20" ht="33" customHeight="1" x14ac:dyDescent="0.5">
      <c r="G7226" s="90"/>
      <c r="H7226" s="43"/>
      <c r="I7226" s="79"/>
      <c r="J7226" s="43"/>
      <c r="K7226" s="10"/>
      <c r="L7226" s="102"/>
      <c r="M7226" s="40"/>
      <c r="N7226" s="43"/>
      <c r="O7226" s="40"/>
      <c r="P7226" s="43"/>
      <c r="Q7226" s="43"/>
      <c r="R7226" s="10"/>
      <c r="S7226" s="10"/>
      <c r="T7226" s="10"/>
    </row>
    <row r="7227" spans="7:20" ht="33" customHeight="1" x14ac:dyDescent="0.5">
      <c r="G7227" s="90"/>
      <c r="H7227" s="43"/>
      <c r="I7227" s="79"/>
      <c r="J7227" s="43"/>
      <c r="K7227" s="10"/>
      <c r="L7227" s="102"/>
      <c r="M7227" s="40"/>
      <c r="N7227" s="43"/>
      <c r="O7227" s="40"/>
      <c r="P7227" s="43"/>
      <c r="Q7227" s="43"/>
      <c r="R7227" s="10"/>
      <c r="S7227" s="10"/>
      <c r="T7227" s="10"/>
    </row>
    <row r="7228" spans="7:20" ht="33" customHeight="1" x14ac:dyDescent="0.5">
      <c r="G7228" s="90"/>
      <c r="H7228" s="43"/>
      <c r="I7228" s="79"/>
      <c r="J7228" s="43"/>
      <c r="K7228" s="10"/>
      <c r="L7228" s="102"/>
      <c r="M7228" s="40"/>
      <c r="N7228" s="43"/>
      <c r="O7228" s="40"/>
      <c r="P7228" s="43"/>
      <c r="Q7228" s="43"/>
      <c r="R7228" s="10"/>
      <c r="S7228" s="10"/>
      <c r="T7228" s="10"/>
    </row>
    <row r="7229" spans="7:20" ht="33" customHeight="1" x14ac:dyDescent="0.5">
      <c r="G7229" s="90"/>
      <c r="H7229" s="43"/>
      <c r="I7229" s="79"/>
      <c r="J7229" s="43"/>
      <c r="K7229" s="10"/>
      <c r="L7229" s="102"/>
      <c r="M7229" s="40"/>
      <c r="N7229" s="43"/>
      <c r="O7229" s="40"/>
      <c r="P7229" s="43"/>
      <c r="Q7229" s="43"/>
      <c r="R7229" s="10"/>
      <c r="S7229" s="10"/>
      <c r="T7229" s="10"/>
    </row>
    <row r="7230" spans="7:20" ht="33" customHeight="1" x14ac:dyDescent="0.5">
      <c r="G7230" s="90"/>
      <c r="H7230" s="43"/>
      <c r="I7230" s="79"/>
      <c r="J7230" s="43"/>
      <c r="K7230" s="10"/>
      <c r="L7230" s="102"/>
      <c r="M7230" s="40"/>
      <c r="N7230" s="43"/>
      <c r="O7230" s="40"/>
      <c r="P7230" s="43"/>
      <c r="Q7230" s="43"/>
      <c r="R7230" s="10"/>
      <c r="S7230" s="10"/>
      <c r="T7230" s="10"/>
    </row>
    <row r="7231" spans="7:20" ht="33" customHeight="1" x14ac:dyDescent="0.5">
      <c r="G7231" s="90"/>
      <c r="H7231" s="43"/>
      <c r="I7231" s="79"/>
      <c r="J7231" s="43"/>
      <c r="K7231" s="10"/>
      <c r="L7231" s="102"/>
      <c r="M7231" s="40"/>
      <c r="N7231" s="43"/>
      <c r="O7231" s="40"/>
      <c r="P7231" s="43"/>
      <c r="Q7231" s="43"/>
      <c r="R7231" s="10"/>
      <c r="S7231" s="10"/>
      <c r="T7231" s="10"/>
    </row>
    <row r="7232" spans="7:20" ht="33" customHeight="1" x14ac:dyDescent="0.5">
      <c r="G7232" s="90"/>
      <c r="H7232" s="43"/>
      <c r="I7232" s="79"/>
      <c r="J7232" s="43"/>
      <c r="K7232" s="10"/>
      <c r="L7232" s="102"/>
      <c r="M7232" s="40"/>
      <c r="N7232" s="43"/>
      <c r="O7232" s="40"/>
      <c r="P7232" s="43"/>
      <c r="Q7232" s="43"/>
      <c r="R7232" s="10"/>
      <c r="S7232" s="10"/>
      <c r="T7232" s="10"/>
    </row>
    <row r="7233" spans="7:20" ht="33" customHeight="1" x14ac:dyDescent="0.5">
      <c r="G7233" s="90"/>
      <c r="H7233" s="43"/>
      <c r="I7233" s="79"/>
      <c r="J7233" s="43"/>
      <c r="K7233" s="10"/>
      <c r="L7233" s="102"/>
      <c r="M7233" s="40"/>
      <c r="N7233" s="43"/>
      <c r="O7233" s="40"/>
      <c r="P7233" s="43"/>
      <c r="Q7233" s="43"/>
      <c r="R7233" s="10"/>
      <c r="S7233" s="10"/>
      <c r="T7233" s="10"/>
    </row>
    <row r="7234" spans="7:20" ht="33" customHeight="1" x14ac:dyDescent="0.5">
      <c r="G7234" s="90"/>
      <c r="H7234" s="43"/>
      <c r="I7234" s="79"/>
      <c r="J7234" s="43"/>
      <c r="K7234" s="10"/>
      <c r="L7234" s="102"/>
      <c r="M7234" s="40"/>
      <c r="N7234" s="43"/>
      <c r="O7234" s="40"/>
      <c r="P7234" s="43"/>
      <c r="Q7234" s="43"/>
      <c r="R7234" s="10"/>
      <c r="S7234" s="10"/>
      <c r="T7234" s="10"/>
    </row>
    <row r="7235" spans="7:20" ht="33" customHeight="1" x14ac:dyDescent="0.5">
      <c r="G7235" s="90"/>
      <c r="H7235" s="43"/>
      <c r="I7235" s="79"/>
      <c r="J7235" s="43"/>
      <c r="K7235" s="10"/>
      <c r="L7235" s="102"/>
      <c r="M7235" s="40"/>
      <c r="N7235" s="43"/>
      <c r="O7235" s="40"/>
      <c r="P7235" s="43"/>
      <c r="Q7235" s="43"/>
      <c r="R7235" s="10"/>
      <c r="S7235" s="10"/>
      <c r="T7235" s="10"/>
    </row>
    <row r="7236" spans="7:20" ht="33" customHeight="1" x14ac:dyDescent="0.5">
      <c r="G7236" s="90"/>
      <c r="H7236" s="43"/>
      <c r="I7236" s="79"/>
      <c r="J7236" s="43"/>
      <c r="K7236" s="10"/>
      <c r="L7236" s="102"/>
      <c r="M7236" s="40"/>
      <c r="N7236" s="43"/>
      <c r="O7236" s="40"/>
      <c r="P7236" s="43"/>
      <c r="Q7236" s="43"/>
      <c r="R7236" s="10"/>
      <c r="S7236" s="10"/>
      <c r="T7236" s="10"/>
    </row>
    <row r="7237" spans="7:20" ht="33" customHeight="1" x14ac:dyDescent="0.5">
      <c r="G7237" s="90"/>
      <c r="H7237" s="43"/>
      <c r="I7237" s="79"/>
      <c r="J7237" s="43"/>
      <c r="K7237" s="10"/>
      <c r="L7237" s="102"/>
      <c r="M7237" s="40"/>
      <c r="N7237" s="43"/>
      <c r="O7237" s="40"/>
      <c r="P7237" s="43"/>
      <c r="Q7237" s="43"/>
      <c r="R7237" s="10"/>
      <c r="S7237" s="10"/>
      <c r="T7237" s="10"/>
    </row>
    <row r="7238" spans="7:20" ht="33" customHeight="1" x14ac:dyDescent="0.5">
      <c r="G7238" s="90"/>
      <c r="H7238" s="43"/>
      <c r="I7238" s="79"/>
      <c r="J7238" s="43"/>
      <c r="K7238" s="10"/>
      <c r="L7238" s="102"/>
      <c r="M7238" s="40"/>
      <c r="N7238" s="43"/>
      <c r="O7238" s="40"/>
      <c r="P7238" s="43"/>
      <c r="Q7238" s="43"/>
      <c r="R7238" s="10"/>
      <c r="S7238" s="10"/>
      <c r="T7238" s="10"/>
    </row>
    <row r="7239" spans="7:20" ht="33" customHeight="1" x14ac:dyDescent="0.5">
      <c r="G7239" s="90"/>
      <c r="H7239" s="43"/>
      <c r="I7239" s="79"/>
      <c r="J7239" s="43"/>
      <c r="K7239" s="10"/>
      <c r="L7239" s="102"/>
      <c r="M7239" s="40"/>
      <c r="N7239" s="43"/>
      <c r="O7239" s="40"/>
      <c r="P7239" s="43"/>
      <c r="Q7239" s="43"/>
      <c r="R7239" s="10"/>
      <c r="S7239" s="10"/>
      <c r="T7239" s="10"/>
    </row>
    <row r="7240" spans="7:20" ht="33" customHeight="1" x14ac:dyDescent="0.5">
      <c r="G7240" s="90"/>
      <c r="H7240" s="43"/>
      <c r="I7240" s="79"/>
      <c r="J7240" s="43"/>
      <c r="K7240" s="10"/>
      <c r="L7240" s="102"/>
      <c r="M7240" s="40"/>
      <c r="N7240" s="43"/>
      <c r="O7240" s="40"/>
      <c r="P7240" s="43"/>
      <c r="Q7240" s="43"/>
      <c r="R7240" s="10"/>
      <c r="S7240" s="10"/>
      <c r="T7240" s="10"/>
    </row>
    <row r="7241" spans="7:20" ht="33" customHeight="1" x14ac:dyDescent="0.5">
      <c r="G7241" s="90"/>
      <c r="H7241" s="43"/>
      <c r="I7241" s="79"/>
      <c r="J7241" s="43"/>
      <c r="K7241" s="10"/>
      <c r="L7241" s="102"/>
      <c r="M7241" s="40"/>
      <c r="N7241" s="43"/>
      <c r="O7241" s="40"/>
      <c r="P7241" s="43"/>
      <c r="Q7241" s="43"/>
      <c r="R7241" s="10"/>
      <c r="S7241" s="10"/>
      <c r="T7241" s="10"/>
    </row>
    <row r="7242" spans="7:20" ht="33" customHeight="1" x14ac:dyDescent="0.5">
      <c r="G7242" s="90"/>
      <c r="H7242" s="43"/>
      <c r="I7242" s="79"/>
      <c r="J7242" s="43"/>
      <c r="K7242" s="10"/>
      <c r="L7242" s="102"/>
      <c r="M7242" s="40"/>
      <c r="N7242" s="43"/>
      <c r="O7242" s="40"/>
      <c r="P7242" s="43"/>
      <c r="Q7242" s="43"/>
      <c r="R7242" s="10"/>
      <c r="S7242" s="10"/>
      <c r="T7242" s="10"/>
    </row>
    <row r="7243" spans="7:20" ht="33" customHeight="1" x14ac:dyDescent="0.5">
      <c r="G7243" s="90"/>
      <c r="H7243" s="43"/>
      <c r="I7243" s="79"/>
      <c r="J7243" s="43"/>
      <c r="K7243" s="10"/>
      <c r="L7243" s="102"/>
      <c r="M7243" s="40"/>
      <c r="N7243" s="43"/>
      <c r="O7243" s="40"/>
      <c r="P7243" s="43"/>
      <c r="Q7243" s="43"/>
      <c r="R7243" s="10"/>
      <c r="S7243" s="10"/>
      <c r="T7243" s="10"/>
    </row>
    <row r="7244" spans="7:20" ht="33" customHeight="1" x14ac:dyDescent="0.5">
      <c r="G7244" s="90"/>
      <c r="H7244" s="43"/>
      <c r="I7244" s="79"/>
      <c r="J7244" s="43"/>
      <c r="K7244" s="10"/>
      <c r="L7244" s="102"/>
      <c r="M7244" s="40"/>
      <c r="N7244" s="43"/>
      <c r="O7244" s="40"/>
      <c r="P7244" s="43"/>
      <c r="Q7244" s="43"/>
      <c r="R7244" s="10"/>
      <c r="S7244" s="10"/>
      <c r="T7244" s="10"/>
    </row>
    <row r="7245" spans="7:20" ht="33" customHeight="1" x14ac:dyDescent="0.5">
      <c r="G7245" s="90"/>
      <c r="H7245" s="43"/>
      <c r="I7245" s="79"/>
      <c r="J7245" s="43"/>
      <c r="K7245" s="10"/>
      <c r="L7245" s="102"/>
      <c r="M7245" s="40"/>
      <c r="N7245" s="43"/>
      <c r="O7245" s="40"/>
      <c r="P7245" s="43"/>
      <c r="Q7245" s="43"/>
      <c r="R7245" s="10"/>
      <c r="S7245" s="10"/>
      <c r="T7245" s="10"/>
    </row>
    <row r="7246" spans="7:20" ht="33" customHeight="1" x14ac:dyDescent="0.5">
      <c r="G7246" s="90"/>
      <c r="H7246" s="43"/>
      <c r="I7246" s="79"/>
      <c r="J7246" s="43"/>
      <c r="K7246" s="10"/>
      <c r="L7246" s="102"/>
      <c r="M7246" s="40"/>
      <c r="N7246" s="43"/>
      <c r="O7246" s="40"/>
      <c r="P7246" s="43"/>
      <c r="Q7246" s="43"/>
      <c r="R7246" s="10"/>
      <c r="S7246" s="10"/>
      <c r="T7246" s="10"/>
    </row>
    <row r="7247" spans="7:20" ht="33" customHeight="1" x14ac:dyDescent="0.5">
      <c r="G7247" s="90"/>
      <c r="H7247" s="43"/>
      <c r="I7247" s="79"/>
      <c r="J7247" s="43"/>
      <c r="K7247" s="10"/>
      <c r="L7247" s="102"/>
      <c r="M7247" s="40"/>
      <c r="N7247" s="43"/>
      <c r="O7247" s="40"/>
      <c r="P7247" s="43"/>
      <c r="Q7247" s="43"/>
      <c r="R7247" s="10"/>
      <c r="S7247" s="10"/>
      <c r="T7247" s="10"/>
    </row>
    <row r="7248" spans="7:20" ht="33" customHeight="1" x14ac:dyDescent="0.5">
      <c r="G7248" s="90"/>
      <c r="H7248" s="43"/>
      <c r="I7248" s="79"/>
      <c r="J7248" s="43"/>
      <c r="K7248" s="10"/>
      <c r="L7248" s="102"/>
      <c r="M7248" s="40"/>
      <c r="N7248" s="43"/>
      <c r="O7248" s="40"/>
      <c r="P7248" s="43"/>
      <c r="Q7248" s="43"/>
      <c r="R7248" s="10"/>
      <c r="S7248" s="10"/>
      <c r="T7248" s="10"/>
    </row>
    <row r="7249" spans="7:20" ht="33" customHeight="1" x14ac:dyDescent="0.5">
      <c r="G7249" s="90"/>
      <c r="H7249" s="43"/>
      <c r="I7249" s="79"/>
      <c r="J7249" s="43"/>
      <c r="K7249" s="10"/>
      <c r="L7249" s="102"/>
      <c r="M7249" s="40"/>
      <c r="N7249" s="43"/>
      <c r="O7249" s="40"/>
      <c r="P7249" s="43"/>
      <c r="Q7249" s="43"/>
      <c r="R7249" s="10"/>
      <c r="S7249" s="10"/>
      <c r="T7249" s="10"/>
    </row>
    <row r="7250" spans="7:20" ht="33" customHeight="1" x14ac:dyDescent="0.5">
      <c r="G7250" s="90"/>
      <c r="H7250" s="43"/>
      <c r="I7250" s="79"/>
      <c r="J7250" s="43"/>
      <c r="K7250" s="10"/>
      <c r="L7250" s="102"/>
      <c r="M7250" s="40"/>
      <c r="N7250" s="43"/>
      <c r="O7250" s="40"/>
      <c r="P7250" s="43"/>
      <c r="Q7250" s="43"/>
      <c r="R7250" s="10"/>
      <c r="S7250" s="10"/>
      <c r="T7250" s="10"/>
    </row>
    <row r="7251" spans="7:20" ht="33" customHeight="1" x14ac:dyDescent="0.5">
      <c r="G7251" s="90"/>
      <c r="H7251" s="43"/>
      <c r="I7251" s="79"/>
      <c r="J7251" s="43"/>
      <c r="K7251" s="10"/>
      <c r="L7251" s="102"/>
      <c r="M7251" s="40"/>
      <c r="N7251" s="43"/>
      <c r="O7251" s="40"/>
      <c r="P7251" s="43"/>
      <c r="Q7251" s="43"/>
      <c r="R7251" s="10"/>
      <c r="S7251" s="10"/>
      <c r="T7251" s="10"/>
    </row>
    <row r="7252" spans="7:20" ht="33" customHeight="1" x14ac:dyDescent="0.5">
      <c r="G7252" s="90"/>
      <c r="H7252" s="43"/>
      <c r="I7252" s="79"/>
      <c r="J7252" s="43"/>
      <c r="K7252" s="10"/>
      <c r="L7252" s="102"/>
      <c r="M7252" s="40"/>
      <c r="N7252" s="43"/>
      <c r="O7252" s="40"/>
      <c r="P7252" s="43"/>
      <c r="Q7252" s="43"/>
      <c r="R7252" s="10"/>
      <c r="S7252" s="10"/>
      <c r="T7252" s="10"/>
    </row>
    <row r="7253" spans="7:20" ht="33" customHeight="1" x14ac:dyDescent="0.5">
      <c r="G7253" s="90"/>
      <c r="H7253" s="43"/>
      <c r="I7253" s="79"/>
      <c r="J7253" s="43"/>
      <c r="K7253" s="10"/>
      <c r="L7253" s="102"/>
      <c r="M7253" s="40"/>
      <c r="N7253" s="43"/>
      <c r="O7253" s="40"/>
      <c r="P7253" s="43"/>
      <c r="Q7253" s="43"/>
      <c r="R7253" s="10"/>
      <c r="S7253" s="10"/>
      <c r="T7253" s="10"/>
    </row>
    <row r="7254" spans="7:20" ht="33" customHeight="1" x14ac:dyDescent="0.5">
      <c r="G7254" s="90"/>
      <c r="H7254" s="43"/>
      <c r="I7254" s="79"/>
      <c r="J7254" s="43"/>
      <c r="K7254" s="10"/>
      <c r="L7254" s="102"/>
      <c r="M7254" s="40"/>
      <c r="N7254" s="43"/>
      <c r="O7254" s="40"/>
      <c r="P7254" s="43"/>
      <c r="Q7254" s="43"/>
      <c r="R7254" s="10"/>
      <c r="S7254" s="10"/>
      <c r="T7254" s="10"/>
    </row>
    <row r="7255" spans="7:20" ht="33" customHeight="1" x14ac:dyDescent="0.5">
      <c r="G7255" s="90"/>
      <c r="H7255" s="43"/>
      <c r="I7255" s="79"/>
      <c r="J7255" s="43"/>
      <c r="K7255" s="10"/>
      <c r="L7255" s="102"/>
      <c r="M7255" s="40"/>
      <c r="N7255" s="43"/>
      <c r="O7255" s="40"/>
      <c r="P7255" s="43"/>
      <c r="Q7255" s="43"/>
      <c r="R7255" s="10"/>
      <c r="S7255" s="10"/>
      <c r="T7255" s="10"/>
    </row>
    <row r="7256" spans="7:20" ht="33" customHeight="1" x14ac:dyDescent="0.5">
      <c r="G7256" s="90"/>
      <c r="H7256" s="43"/>
      <c r="I7256" s="79"/>
      <c r="J7256" s="43"/>
      <c r="K7256" s="10"/>
      <c r="L7256" s="102"/>
      <c r="M7256" s="40"/>
      <c r="N7256" s="43"/>
      <c r="O7256" s="40"/>
      <c r="P7256" s="43"/>
      <c r="Q7256" s="43"/>
      <c r="R7256" s="10"/>
      <c r="S7256" s="10"/>
      <c r="T7256" s="10"/>
    </row>
    <row r="7257" spans="7:20" ht="33" customHeight="1" x14ac:dyDescent="0.5">
      <c r="G7257" s="90"/>
      <c r="H7257" s="43"/>
      <c r="I7257" s="79"/>
      <c r="J7257" s="43"/>
      <c r="K7257" s="10"/>
      <c r="L7257" s="102"/>
      <c r="M7257" s="40"/>
      <c r="N7257" s="43"/>
      <c r="O7257" s="40"/>
      <c r="P7257" s="43"/>
      <c r="Q7257" s="43"/>
      <c r="R7257" s="10"/>
      <c r="S7257" s="10"/>
      <c r="T7257" s="10"/>
    </row>
    <row r="7258" spans="7:20" ht="33" customHeight="1" x14ac:dyDescent="0.5">
      <c r="G7258" s="90"/>
      <c r="H7258" s="43"/>
      <c r="I7258" s="79"/>
      <c r="J7258" s="43"/>
      <c r="K7258" s="10"/>
      <c r="L7258" s="102"/>
      <c r="M7258" s="40"/>
      <c r="N7258" s="43"/>
      <c r="O7258" s="40"/>
      <c r="P7258" s="43"/>
      <c r="Q7258" s="43"/>
      <c r="R7258" s="10"/>
      <c r="S7258" s="10"/>
      <c r="T7258" s="10"/>
    </row>
    <row r="7259" spans="7:20" ht="33" customHeight="1" x14ac:dyDescent="0.5">
      <c r="G7259" s="90"/>
      <c r="H7259" s="43"/>
      <c r="I7259" s="79"/>
      <c r="J7259" s="43"/>
      <c r="K7259" s="10"/>
      <c r="L7259" s="102"/>
      <c r="M7259" s="40"/>
      <c r="N7259" s="43"/>
      <c r="O7259" s="40"/>
      <c r="P7259" s="43"/>
      <c r="Q7259" s="43"/>
      <c r="R7259" s="10"/>
      <c r="S7259" s="10"/>
      <c r="T7259" s="10"/>
    </row>
    <row r="7260" spans="7:20" ht="33" customHeight="1" x14ac:dyDescent="0.5">
      <c r="G7260" s="90"/>
      <c r="H7260" s="43"/>
      <c r="I7260" s="79"/>
      <c r="J7260" s="43"/>
      <c r="K7260" s="10"/>
      <c r="L7260" s="102"/>
      <c r="M7260" s="40"/>
      <c r="N7260" s="43"/>
      <c r="O7260" s="40"/>
      <c r="P7260" s="43"/>
      <c r="Q7260" s="43"/>
      <c r="R7260" s="10"/>
      <c r="S7260" s="10"/>
      <c r="T7260" s="10"/>
    </row>
    <row r="7261" spans="7:20" ht="33" customHeight="1" x14ac:dyDescent="0.5">
      <c r="G7261" s="90"/>
      <c r="H7261" s="43"/>
      <c r="I7261" s="79"/>
      <c r="J7261" s="43"/>
      <c r="K7261" s="10"/>
      <c r="L7261" s="102"/>
      <c r="M7261" s="40"/>
      <c r="N7261" s="43"/>
      <c r="O7261" s="40"/>
      <c r="P7261" s="43"/>
      <c r="Q7261" s="43"/>
      <c r="R7261" s="10"/>
      <c r="S7261" s="10"/>
      <c r="T7261" s="10"/>
    </row>
    <row r="7262" spans="7:20" ht="33" customHeight="1" x14ac:dyDescent="0.5">
      <c r="G7262" s="90"/>
      <c r="H7262" s="43"/>
      <c r="I7262" s="79"/>
      <c r="J7262" s="43"/>
      <c r="K7262" s="10"/>
      <c r="L7262" s="102"/>
      <c r="M7262" s="40"/>
      <c r="N7262" s="43"/>
      <c r="O7262" s="40"/>
      <c r="P7262" s="43"/>
      <c r="Q7262" s="43"/>
      <c r="R7262" s="10"/>
      <c r="S7262" s="10"/>
      <c r="T7262" s="10"/>
    </row>
    <row r="7263" spans="7:20" ht="33" customHeight="1" x14ac:dyDescent="0.5">
      <c r="G7263" s="90"/>
      <c r="H7263" s="43"/>
      <c r="I7263" s="79"/>
      <c r="J7263" s="43"/>
      <c r="K7263" s="10"/>
      <c r="L7263" s="102"/>
      <c r="M7263" s="40"/>
      <c r="N7263" s="43"/>
      <c r="O7263" s="40"/>
      <c r="P7263" s="43"/>
      <c r="Q7263" s="43"/>
      <c r="R7263" s="10"/>
      <c r="S7263" s="10"/>
      <c r="T7263" s="10"/>
    </row>
    <row r="7264" spans="7:20" ht="33" customHeight="1" x14ac:dyDescent="0.5">
      <c r="G7264" s="90"/>
      <c r="H7264" s="43"/>
      <c r="I7264" s="79"/>
      <c r="J7264" s="43"/>
      <c r="K7264" s="10"/>
      <c r="L7264" s="102"/>
      <c r="M7264" s="40"/>
      <c r="N7264" s="43"/>
      <c r="O7264" s="40"/>
      <c r="P7264" s="43"/>
      <c r="Q7264" s="43"/>
      <c r="R7264" s="10"/>
      <c r="S7264" s="10"/>
      <c r="T7264" s="10"/>
    </row>
    <row r="7265" spans="7:20" ht="33" customHeight="1" x14ac:dyDescent="0.5">
      <c r="G7265" s="90"/>
      <c r="H7265" s="43"/>
      <c r="I7265" s="79"/>
      <c r="J7265" s="43"/>
      <c r="K7265" s="10"/>
      <c r="L7265" s="102"/>
      <c r="M7265" s="40"/>
      <c r="N7265" s="43"/>
      <c r="O7265" s="40"/>
      <c r="P7265" s="43"/>
      <c r="Q7265" s="43"/>
      <c r="R7265" s="10"/>
      <c r="S7265" s="10"/>
      <c r="T7265" s="10"/>
    </row>
    <row r="7266" spans="7:20" ht="33" customHeight="1" x14ac:dyDescent="0.5">
      <c r="G7266" s="90"/>
      <c r="H7266" s="43"/>
      <c r="I7266" s="79"/>
      <c r="J7266" s="43"/>
      <c r="K7266" s="10"/>
      <c r="L7266" s="102"/>
      <c r="M7266" s="40"/>
      <c r="N7266" s="43"/>
      <c r="O7266" s="40"/>
      <c r="P7266" s="43"/>
      <c r="Q7266" s="43"/>
      <c r="R7266" s="10"/>
      <c r="S7266" s="10"/>
      <c r="T7266" s="10"/>
    </row>
    <row r="7267" spans="7:20" ht="33" customHeight="1" x14ac:dyDescent="0.5">
      <c r="G7267" s="90"/>
      <c r="H7267" s="43"/>
      <c r="I7267" s="79"/>
      <c r="J7267" s="43"/>
      <c r="K7267" s="10"/>
      <c r="L7267" s="102"/>
      <c r="M7267" s="40"/>
      <c r="N7267" s="43"/>
      <c r="O7267" s="40"/>
      <c r="P7267" s="43"/>
      <c r="Q7267" s="43"/>
      <c r="R7267" s="10"/>
      <c r="S7267" s="10"/>
      <c r="T7267" s="10"/>
    </row>
    <row r="7268" spans="7:20" ht="33" customHeight="1" x14ac:dyDescent="0.5">
      <c r="G7268" s="90"/>
      <c r="H7268" s="43"/>
      <c r="I7268" s="79"/>
      <c r="J7268" s="43"/>
      <c r="K7268" s="10"/>
      <c r="L7268" s="102"/>
      <c r="M7268" s="40"/>
      <c r="N7268" s="43"/>
      <c r="O7268" s="40"/>
      <c r="P7268" s="43"/>
      <c r="Q7268" s="43"/>
      <c r="R7268" s="10"/>
      <c r="S7268" s="10"/>
      <c r="T7268" s="10"/>
    </row>
    <row r="7269" spans="7:20" ht="33" customHeight="1" x14ac:dyDescent="0.5">
      <c r="G7269" s="90"/>
      <c r="H7269" s="43"/>
      <c r="I7269" s="79"/>
      <c r="J7269" s="43"/>
      <c r="K7269" s="10"/>
      <c r="L7269" s="102"/>
      <c r="M7269" s="40"/>
      <c r="N7269" s="43"/>
      <c r="O7269" s="40"/>
      <c r="P7269" s="43"/>
      <c r="Q7269" s="43"/>
      <c r="R7269" s="10"/>
      <c r="S7269" s="10"/>
      <c r="T7269" s="10"/>
    </row>
    <row r="7270" spans="7:20" ht="33" customHeight="1" x14ac:dyDescent="0.5">
      <c r="G7270" s="90"/>
      <c r="H7270" s="43"/>
      <c r="I7270" s="79"/>
      <c r="J7270" s="43"/>
      <c r="K7270" s="10"/>
      <c r="L7270" s="102"/>
      <c r="M7270" s="40"/>
      <c r="N7270" s="43"/>
      <c r="O7270" s="40"/>
      <c r="P7270" s="43"/>
      <c r="Q7270" s="43"/>
      <c r="R7270" s="10"/>
      <c r="S7270" s="10"/>
      <c r="T7270" s="10"/>
    </row>
    <row r="7271" spans="7:20" ht="33" customHeight="1" x14ac:dyDescent="0.5">
      <c r="G7271" s="90"/>
      <c r="H7271" s="43"/>
      <c r="I7271" s="79"/>
      <c r="J7271" s="43"/>
      <c r="K7271" s="10"/>
      <c r="L7271" s="102"/>
      <c r="M7271" s="40"/>
      <c r="N7271" s="43"/>
      <c r="O7271" s="40"/>
      <c r="P7271" s="43"/>
      <c r="Q7271" s="43"/>
      <c r="R7271" s="10"/>
      <c r="S7271" s="10"/>
      <c r="T7271" s="10"/>
    </row>
    <row r="7272" spans="7:20" ht="33" customHeight="1" x14ac:dyDescent="0.5">
      <c r="G7272" s="90"/>
      <c r="H7272" s="43"/>
      <c r="I7272" s="79"/>
      <c r="J7272" s="43"/>
      <c r="K7272" s="10"/>
      <c r="L7272" s="102"/>
      <c r="M7272" s="40"/>
      <c r="N7272" s="43"/>
      <c r="O7272" s="40"/>
      <c r="P7272" s="43"/>
      <c r="Q7272" s="43"/>
      <c r="R7272" s="10"/>
      <c r="S7272" s="10"/>
      <c r="T7272" s="10"/>
    </row>
    <row r="7273" spans="7:20" ht="33" customHeight="1" x14ac:dyDescent="0.5">
      <c r="G7273" s="90"/>
      <c r="H7273" s="43"/>
      <c r="I7273" s="79"/>
      <c r="J7273" s="43"/>
      <c r="K7273" s="10"/>
      <c r="L7273" s="102"/>
      <c r="M7273" s="40"/>
      <c r="N7273" s="43"/>
      <c r="O7273" s="40"/>
      <c r="P7273" s="43"/>
      <c r="Q7273" s="43"/>
      <c r="R7273" s="10"/>
      <c r="S7273" s="10"/>
      <c r="T7273" s="10"/>
    </row>
    <row r="7274" spans="7:20" ht="33" customHeight="1" x14ac:dyDescent="0.5">
      <c r="G7274" s="90"/>
      <c r="H7274" s="43"/>
      <c r="I7274" s="79"/>
      <c r="J7274" s="43"/>
      <c r="K7274" s="10"/>
      <c r="L7274" s="102"/>
      <c r="M7274" s="40"/>
      <c r="N7274" s="43"/>
      <c r="O7274" s="40"/>
      <c r="P7274" s="43"/>
      <c r="Q7274" s="43"/>
      <c r="R7274" s="10"/>
      <c r="S7274" s="10"/>
      <c r="T7274" s="10"/>
    </row>
    <row r="7275" spans="7:20" ht="33" customHeight="1" x14ac:dyDescent="0.5">
      <c r="G7275" s="90"/>
      <c r="H7275" s="43"/>
      <c r="I7275" s="79"/>
      <c r="J7275" s="43"/>
      <c r="K7275" s="10"/>
      <c r="L7275" s="102"/>
      <c r="M7275" s="40"/>
      <c r="N7275" s="43"/>
      <c r="O7275" s="40"/>
      <c r="P7275" s="43"/>
      <c r="Q7275" s="43"/>
      <c r="R7275" s="10"/>
      <c r="S7275" s="10"/>
      <c r="T7275" s="10"/>
    </row>
    <row r="7276" spans="7:20" ht="33" customHeight="1" x14ac:dyDescent="0.5">
      <c r="G7276" s="90"/>
      <c r="H7276" s="43"/>
      <c r="I7276" s="79"/>
      <c r="J7276" s="43"/>
      <c r="K7276" s="10"/>
      <c r="L7276" s="102"/>
      <c r="M7276" s="40"/>
      <c r="N7276" s="43"/>
      <c r="O7276" s="40"/>
      <c r="P7276" s="43"/>
      <c r="Q7276" s="43"/>
      <c r="R7276" s="10"/>
      <c r="S7276" s="10"/>
      <c r="T7276" s="10"/>
    </row>
    <row r="7277" spans="7:20" ht="33" customHeight="1" x14ac:dyDescent="0.5">
      <c r="G7277" s="90"/>
      <c r="H7277" s="43"/>
      <c r="I7277" s="79"/>
      <c r="J7277" s="43"/>
      <c r="K7277" s="10"/>
      <c r="L7277" s="102"/>
      <c r="M7277" s="40"/>
      <c r="N7277" s="43"/>
      <c r="O7277" s="40"/>
      <c r="P7277" s="43"/>
      <c r="Q7277" s="43"/>
      <c r="R7277" s="10"/>
      <c r="S7277" s="10"/>
      <c r="T7277" s="10"/>
    </row>
    <row r="7278" spans="7:20" ht="33" customHeight="1" x14ac:dyDescent="0.5">
      <c r="G7278" s="90"/>
      <c r="H7278" s="43"/>
      <c r="I7278" s="79"/>
      <c r="J7278" s="43"/>
      <c r="K7278" s="10"/>
      <c r="L7278" s="102"/>
      <c r="M7278" s="40"/>
      <c r="N7278" s="43"/>
      <c r="O7278" s="40"/>
      <c r="P7278" s="43"/>
      <c r="Q7278" s="43"/>
      <c r="R7278" s="10"/>
      <c r="S7278" s="10"/>
      <c r="T7278" s="10"/>
    </row>
    <row r="7279" spans="7:20" ht="33" customHeight="1" x14ac:dyDescent="0.5">
      <c r="G7279" s="90"/>
      <c r="H7279" s="43"/>
      <c r="I7279" s="79"/>
      <c r="J7279" s="43"/>
      <c r="K7279" s="10"/>
      <c r="L7279" s="102"/>
      <c r="M7279" s="40"/>
      <c r="N7279" s="43"/>
      <c r="O7279" s="40"/>
      <c r="P7279" s="43"/>
      <c r="Q7279" s="43"/>
      <c r="R7279" s="10"/>
      <c r="S7279" s="10"/>
      <c r="T7279" s="10"/>
    </row>
    <row r="7280" spans="7:20" ht="33" customHeight="1" x14ac:dyDescent="0.5">
      <c r="G7280" s="90"/>
      <c r="H7280" s="43"/>
      <c r="I7280" s="79"/>
      <c r="J7280" s="43"/>
      <c r="K7280" s="10"/>
      <c r="L7280" s="102"/>
      <c r="M7280" s="40"/>
      <c r="N7280" s="43"/>
      <c r="O7280" s="40"/>
      <c r="P7280" s="43"/>
      <c r="Q7280" s="43"/>
      <c r="R7280" s="10"/>
      <c r="S7280" s="10"/>
      <c r="T7280" s="10"/>
    </row>
    <row r="7281" spans="7:20" ht="33" customHeight="1" x14ac:dyDescent="0.5">
      <c r="G7281" s="90"/>
      <c r="H7281" s="43"/>
      <c r="I7281" s="79"/>
      <c r="J7281" s="43"/>
      <c r="K7281" s="10"/>
      <c r="L7281" s="102"/>
      <c r="M7281" s="40"/>
      <c r="N7281" s="43"/>
      <c r="O7281" s="40"/>
      <c r="P7281" s="43"/>
      <c r="Q7281" s="43"/>
      <c r="R7281" s="10"/>
      <c r="S7281" s="10"/>
      <c r="T7281" s="10"/>
    </row>
    <row r="7282" spans="7:20" ht="33" customHeight="1" x14ac:dyDescent="0.5">
      <c r="G7282" s="90"/>
      <c r="H7282" s="43"/>
      <c r="I7282" s="79"/>
      <c r="J7282" s="43"/>
      <c r="K7282" s="10"/>
      <c r="L7282" s="102"/>
      <c r="M7282" s="40"/>
      <c r="N7282" s="43"/>
      <c r="O7282" s="40"/>
      <c r="P7282" s="43"/>
      <c r="Q7282" s="43"/>
      <c r="R7282" s="10"/>
      <c r="S7282" s="10"/>
      <c r="T7282" s="10"/>
    </row>
    <row r="7283" spans="7:20" ht="33" customHeight="1" x14ac:dyDescent="0.5">
      <c r="G7283" s="90"/>
      <c r="H7283" s="43"/>
      <c r="I7283" s="79"/>
      <c r="J7283" s="43"/>
      <c r="K7283" s="10"/>
      <c r="L7283" s="102"/>
      <c r="M7283" s="40"/>
      <c r="N7283" s="43"/>
      <c r="O7283" s="40"/>
      <c r="P7283" s="43"/>
      <c r="Q7283" s="43"/>
      <c r="R7283" s="10"/>
      <c r="S7283" s="10"/>
      <c r="T7283" s="10"/>
    </row>
    <row r="7284" spans="7:20" ht="33" customHeight="1" x14ac:dyDescent="0.5">
      <c r="G7284" s="90"/>
      <c r="H7284" s="43"/>
      <c r="I7284" s="79"/>
      <c r="J7284" s="43"/>
      <c r="K7284" s="10"/>
      <c r="L7284" s="102"/>
      <c r="M7284" s="40"/>
      <c r="N7284" s="43"/>
      <c r="O7284" s="40"/>
      <c r="P7284" s="43"/>
      <c r="Q7284" s="43"/>
      <c r="R7284" s="10"/>
      <c r="S7284" s="10"/>
      <c r="T7284" s="10"/>
    </row>
    <row r="7285" spans="7:20" ht="33" customHeight="1" x14ac:dyDescent="0.5">
      <c r="G7285" s="90"/>
      <c r="H7285" s="43"/>
      <c r="I7285" s="79"/>
      <c r="J7285" s="43"/>
      <c r="K7285" s="10"/>
      <c r="L7285" s="102"/>
      <c r="M7285" s="40"/>
      <c r="N7285" s="43"/>
      <c r="O7285" s="40"/>
      <c r="P7285" s="43"/>
      <c r="Q7285" s="43"/>
      <c r="R7285" s="10"/>
      <c r="S7285" s="10"/>
      <c r="T7285" s="10"/>
    </row>
    <row r="7286" spans="7:20" ht="33" customHeight="1" x14ac:dyDescent="0.5">
      <c r="G7286" s="90"/>
      <c r="H7286" s="43"/>
      <c r="I7286" s="79"/>
      <c r="J7286" s="43"/>
      <c r="K7286" s="10"/>
      <c r="L7286" s="102"/>
      <c r="M7286" s="40"/>
      <c r="N7286" s="43"/>
      <c r="O7286" s="40"/>
      <c r="P7286" s="43"/>
      <c r="Q7286" s="43"/>
      <c r="R7286" s="10"/>
      <c r="S7286" s="10"/>
      <c r="T7286" s="10"/>
    </row>
    <row r="7287" spans="7:20" ht="33" customHeight="1" x14ac:dyDescent="0.5">
      <c r="G7287" s="90"/>
      <c r="H7287" s="43"/>
      <c r="I7287" s="79"/>
      <c r="J7287" s="43"/>
      <c r="K7287" s="10"/>
      <c r="L7287" s="102"/>
      <c r="M7287" s="40"/>
      <c r="N7287" s="43"/>
      <c r="O7287" s="40"/>
      <c r="P7287" s="43"/>
      <c r="Q7287" s="43"/>
      <c r="R7287" s="10"/>
      <c r="S7287" s="10"/>
      <c r="T7287" s="10"/>
    </row>
    <row r="7288" spans="7:20" ht="33" customHeight="1" x14ac:dyDescent="0.5">
      <c r="G7288" s="90"/>
      <c r="H7288" s="43"/>
      <c r="I7288" s="79"/>
      <c r="J7288" s="43"/>
      <c r="K7288" s="10"/>
      <c r="L7288" s="102"/>
      <c r="M7288" s="40"/>
      <c r="N7288" s="43"/>
      <c r="O7288" s="40"/>
      <c r="P7288" s="43"/>
      <c r="Q7288" s="43"/>
      <c r="R7288" s="10"/>
      <c r="S7288" s="10"/>
      <c r="T7288" s="10"/>
    </row>
    <row r="7289" spans="7:20" ht="33" customHeight="1" x14ac:dyDescent="0.5">
      <c r="G7289" s="90"/>
      <c r="H7289" s="43"/>
      <c r="I7289" s="79"/>
      <c r="J7289" s="43"/>
      <c r="K7289" s="10"/>
      <c r="L7289" s="102"/>
      <c r="M7289" s="40"/>
      <c r="N7289" s="43"/>
      <c r="O7289" s="40"/>
      <c r="P7289" s="43"/>
      <c r="Q7289" s="43"/>
      <c r="R7289" s="10"/>
      <c r="S7289" s="10"/>
      <c r="T7289" s="10"/>
    </row>
    <row r="7290" spans="7:20" ht="33" customHeight="1" x14ac:dyDescent="0.5">
      <c r="G7290" s="90"/>
      <c r="H7290" s="43"/>
      <c r="I7290" s="79"/>
      <c r="J7290" s="43"/>
      <c r="K7290" s="10"/>
      <c r="L7290" s="102"/>
      <c r="M7290" s="40"/>
      <c r="N7290" s="43"/>
      <c r="O7290" s="40"/>
      <c r="P7290" s="43"/>
      <c r="Q7290" s="43"/>
      <c r="R7290" s="10"/>
      <c r="S7290" s="10"/>
      <c r="T7290" s="10"/>
    </row>
    <row r="7291" spans="7:20" ht="33" customHeight="1" x14ac:dyDescent="0.5">
      <c r="G7291" s="90"/>
      <c r="H7291" s="43"/>
      <c r="I7291" s="79"/>
      <c r="J7291" s="43"/>
      <c r="K7291" s="10"/>
      <c r="L7291" s="102"/>
      <c r="M7291" s="40"/>
      <c r="N7291" s="43"/>
      <c r="O7291" s="40"/>
      <c r="P7291" s="43"/>
      <c r="Q7291" s="43"/>
      <c r="R7291" s="10"/>
      <c r="S7291" s="10"/>
      <c r="T7291" s="10"/>
    </row>
    <row r="7292" spans="7:20" ht="33" customHeight="1" x14ac:dyDescent="0.5">
      <c r="G7292" s="90"/>
      <c r="H7292" s="43"/>
      <c r="I7292" s="79"/>
      <c r="J7292" s="43"/>
      <c r="K7292" s="10"/>
      <c r="L7292" s="102"/>
      <c r="M7292" s="40"/>
      <c r="N7292" s="43"/>
      <c r="O7292" s="40"/>
      <c r="P7292" s="43"/>
      <c r="Q7292" s="43"/>
      <c r="R7292" s="10"/>
      <c r="S7292" s="10"/>
      <c r="T7292" s="10"/>
    </row>
    <row r="7293" spans="7:20" ht="33" customHeight="1" x14ac:dyDescent="0.5">
      <c r="G7293" s="90"/>
      <c r="H7293" s="43"/>
      <c r="I7293" s="79"/>
      <c r="J7293" s="43"/>
      <c r="K7293" s="10"/>
      <c r="L7293" s="102"/>
      <c r="M7293" s="40"/>
      <c r="N7293" s="43"/>
      <c r="O7293" s="40"/>
      <c r="P7293" s="43"/>
      <c r="Q7293" s="43"/>
      <c r="R7293" s="10"/>
      <c r="S7293" s="10"/>
      <c r="T7293" s="10"/>
    </row>
    <row r="7294" spans="7:20" ht="33" customHeight="1" x14ac:dyDescent="0.5">
      <c r="G7294" s="90"/>
      <c r="H7294" s="43"/>
      <c r="I7294" s="79"/>
      <c r="J7294" s="43"/>
      <c r="K7294" s="10"/>
      <c r="L7294" s="102"/>
      <c r="M7294" s="40"/>
      <c r="N7294" s="43"/>
      <c r="O7294" s="40"/>
      <c r="P7294" s="43"/>
      <c r="Q7294" s="43"/>
      <c r="R7294" s="10"/>
      <c r="S7294" s="10"/>
      <c r="T7294" s="10"/>
    </row>
    <row r="7295" spans="7:20" ht="33" customHeight="1" x14ac:dyDescent="0.5">
      <c r="G7295" s="90"/>
      <c r="H7295" s="43"/>
      <c r="I7295" s="79"/>
      <c r="J7295" s="43"/>
      <c r="K7295" s="10"/>
      <c r="L7295" s="102"/>
      <c r="M7295" s="40"/>
      <c r="N7295" s="43"/>
      <c r="O7295" s="40"/>
      <c r="P7295" s="43"/>
      <c r="Q7295" s="43"/>
      <c r="R7295" s="10"/>
      <c r="S7295" s="10"/>
      <c r="T7295" s="10"/>
    </row>
    <row r="7296" spans="7:20" ht="33" customHeight="1" x14ac:dyDescent="0.5">
      <c r="G7296" s="90"/>
      <c r="H7296" s="43"/>
      <c r="I7296" s="79"/>
      <c r="J7296" s="43"/>
      <c r="K7296" s="10"/>
      <c r="L7296" s="102"/>
      <c r="M7296" s="40"/>
      <c r="N7296" s="43"/>
      <c r="O7296" s="40"/>
      <c r="P7296" s="43"/>
      <c r="Q7296" s="43"/>
      <c r="R7296" s="10"/>
      <c r="S7296" s="10"/>
      <c r="T7296" s="10"/>
    </row>
    <row r="7297" spans="7:20" ht="33" customHeight="1" x14ac:dyDescent="0.5">
      <c r="G7297" s="90"/>
      <c r="H7297" s="43"/>
      <c r="I7297" s="79"/>
      <c r="J7297" s="43"/>
      <c r="K7297" s="10"/>
      <c r="L7297" s="102"/>
      <c r="M7297" s="40"/>
      <c r="N7297" s="43"/>
      <c r="O7297" s="40"/>
      <c r="P7297" s="43"/>
      <c r="Q7297" s="43"/>
      <c r="R7297" s="10"/>
      <c r="S7297" s="10"/>
      <c r="T7297" s="10"/>
    </row>
    <row r="7298" spans="7:20" ht="33" customHeight="1" x14ac:dyDescent="0.5">
      <c r="G7298" s="90"/>
      <c r="H7298" s="43"/>
      <c r="I7298" s="79"/>
      <c r="J7298" s="43"/>
      <c r="K7298" s="10"/>
      <c r="L7298" s="102"/>
      <c r="M7298" s="40"/>
      <c r="N7298" s="43"/>
      <c r="O7298" s="40"/>
      <c r="P7298" s="43"/>
      <c r="Q7298" s="43"/>
      <c r="R7298" s="10"/>
      <c r="S7298" s="10"/>
      <c r="T7298" s="10"/>
    </row>
    <row r="7299" spans="7:20" ht="33" customHeight="1" x14ac:dyDescent="0.5">
      <c r="G7299" s="90"/>
      <c r="H7299" s="43"/>
      <c r="I7299" s="79"/>
      <c r="J7299" s="43"/>
      <c r="K7299" s="10"/>
      <c r="L7299" s="102"/>
      <c r="M7299" s="40"/>
      <c r="N7299" s="43"/>
      <c r="O7299" s="40"/>
      <c r="P7299" s="43"/>
      <c r="Q7299" s="43"/>
      <c r="R7299" s="10"/>
      <c r="S7299" s="10"/>
      <c r="T7299" s="10"/>
    </row>
    <row r="7300" spans="7:20" ht="33" customHeight="1" x14ac:dyDescent="0.5">
      <c r="G7300" s="90"/>
      <c r="H7300" s="43"/>
      <c r="I7300" s="79"/>
      <c r="J7300" s="43"/>
      <c r="K7300" s="10"/>
      <c r="L7300" s="102"/>
      <c r="M7300" s="40"/>
      <c r="N7300" s="43"/>
      <c r="O7300" s="40"/>
      <c r="P7300" s="43"/>
      <c r="Q7300" s="43"/>
      <c r="R7300" s="10"/>
      <c r="S7300" s="10"/>
      <c r="T7300" s="10"/>
    </row>
    <row r="7301" spans="7:20" ht="33" customHeight="1" x14ac:dyDescent="0.5">
      <c r="G7301" s="90"/>
      <c r="H7301" s="43"/>
      <c r="I7301" s="79"/>
      <c r="J7301" s="43"/>
      <c r="K7301" s="10"/>
      <c r="L7301" s="102"/>
      <c r="M7301" s="40"/>
      <c r="N7301" s="43"/>
      <c r="O7301" s="40"/>
      <c r="P7301" s="43"/>
      <c r="Q7301" s="43"/>
      <c r="R7301" s="10"/>
      <c r="S7301" s="10"/>
      <c r="T7301" s="10"/>
    </row>
    <row r="7302" spans="7:20" ht="33" customHeight="1" x14ac:dyDescent="0.5">
      <c r="G7302" s="90"/>
      <c r="H7302" s="43"/>
      <c r="I7302" s="79"/>
      <c r="J7302" s="43"/>
      <c r="K7302" s="10"/>
      <c r="L7302" s="102"/>
      <c r="M7302" s="40"/>
      <c r="N7302" s="43"/>
      <c r="O7302" s="40"/>
      <c r="P7302" s="43"/>
      <c r="Q7302" s="43"/>
      <c r="R7302" s="10"/>
      <c r="S7302" s="10"/>
      <c r="T7302" s="10"/>
    </row>
    <row r="7303" spans="7:20" ht="33" customHeight="1" x14ac:dyDescent="0.5">
      <c r="G7303" s="90"/>
      <c r="H7303" s="43"/>
      <c r="I7303" s="79"/>
      <c r="J7303" s="43"/>
      <c r="K7303" s="10"/>
      <c r="L7303" s="102"/>
      <c r="M7303" s="40"/>
      <c r="N7303" s="43"/>
      <c r="O7303" s="40"/>
      <c r="P7303" s="43"/>
      <c r="Q7303" s="43"/>
      <c r="R7303" s="10"/>
      <c r="S7303" s="10"/>
      <c r="T7303" s="10"/>
    </row>
    <row r="7304" spans="7:20" ht="33" customHeight="1" x14ac:dyDescent="0.5">
      <c r="G7304" s="90"/>
      <c r="H7304" s="43"/>
      <c r="I7304" s="79"/>
      <c r="J7304" s="43"/>
      <c r="K7304" s="10"/>
      <c r="L7304" s="102"/>
      <c r="M7304" s="40"/>
      <c r="N7304" s="43"/>
      <c r="O7304" s="40"/>
      <c r="P7304" s="43"/>
      <c r="Q7304" s="43"/>
      <c r="R7304" s="10"/>
      <c r="S7304" s="10"/>
      <c r="T7304" s="10"/>
    </row>
    <row r="7305" spans="7:20" ht="33" customHeight="1" x14ac:dyDescent="0.5">
      <c r="G7305" s="90"/>
      <c r="H7305" s="43"/>
      <c r="I7305" s="79"/>
      <c r="J7305" s="43"/>
      <c r="K7305" s="10"/>
      <c r="L7305" s="102"/>
      <c r="M7305" s="40"/>
      <c r="N7305" s="43"/>
      <c r="O7305" s="40"/>
      <c r="P7305" s="43"/>
      <c r="Q7305" s="43"/>
      <c r="R7305" s="10"/>
      <c r="S7305" s="10"/>
      <c r="T7305" s="10"/>
    </row>
    <row r="7306" spans="7:20" ht="33" customHeight="1" x14ac:dyDescent="0.5">
      <c r="G7306" s="90"/>
      <c r="H7306" s="43"/>
      <c r="I7306" s="79"/>
      <c r="J7306" s="43"/>
      <c r="K7306" s="10"/>
      <c r="L7306" s="102"/>
      <c r="M7306" s="40"/>
      <c r="N7306" s="43"/>
      <c r="O7306" s="40"/>
      <c r="P7306" s="43"/>
      <c r="Q7306" s="43"/>
      <c r="R7306" s="10"/>
      <c r="S7306" s="10"/>
      <c r="T7306" s="10"/>
    </row>
    <row r="7307" spans="7:20" ht="33" customHeight="1" x14ac:dyDescent="0.5">
      <c r="G7307" s="90"/>
      <c r="H7307" s="43"/>
      <c r="I7307" s="79"/>
      <c r="J7307" s="43"/>
      <c r="K7307" s="10"/>
      <c r="L7307" s="102"/>
      <c r="M7307" s="40"/>
      <c r="N7307" s="43"/>
      <c r="O7307" s="40"/>
      <c r="P7307" s="43"/>
      <c r="Q7307" s="43"/>
      <c r="R7307" s="10"/>
      <c r="S7307" s="10"/>
      <c r="T7307" s="10"/>
    </row>
    <row r="7308" spans="7:20" ht="33" customHeight="1" x14ac:dyDescent="0.5">
      <c r="G7308" s="90"/>
      <c r="H7308" s="43"/>
      <c r="I7308" s="79"/>
      <c r="J7308" s="43"/>
      <c r="K7308" s="10"/>
      <c r="L7308" s="102"/>
      <c r="M7308" s="40"/>
      <c r="N7308" s="43"/>
      <c r="O7308" s="40"/>
      <c r="P7308" s="43"/>
      <c r="Q7308" s="43"/>
      <c r="R7308" s="10"/>
      <c r="S7308" s="10"/>
      <c r="T7308" s="10"/>
    </row>
    <row r="7309" spans="7:20" ht="33" customHeight="1" x14ac:dyDescent="0.5">
      <c r="G7309" s="90"/>
      <c r="H7309" s="43"/>
      <c r="I7309" s="79"/>
      <c r="J7309" s="43"/>
      <c r="K7309" s="10"/>
      <c r="L7309" s="102"/>
      <c r="M7309" s="40"/>
      <c r="N7309" s="43"/>
      <c r="O7309" s="40"/>
      <c r="P7309" s="43"/>
      <c r="Q7309" s="43"/>
      <c r="R7309" s="10"/>
      <c r="S7309" s="10"/>
      <c r="T7309" s="10"/>
    </row>
    <row r="7310" spans="7:20" ht="33" customHeight="1" x14ac:dyDescent="0.5">
      <c r="G7310" s="90"/>
      <c r="H7310" s="43"/>
      <c r="I7310" s="79"/>
      <c r="J7310" s="43"/>
      <c r="K7310" s="10"/>
      <c r="L7310" s="102"/>
      <c r="M7310" s="40"/>
      <c r="N7310" s="43"/>
      <c r="O7310" s="40"/>
      <c r="P7310" s="43"/>
      <c r="Q7310" s="43"/>
      <c r="R7310" s="10"/>
      <c r="S7310" s="10"/>
      <c r="T7310" s="10"/>
    </row>
    <row r="7311" spans="7:20" ht="33" customHeight="1" x14ac:dyDescent="0.5">
      <c r="G7311" s="90"/>
      <c r="H7311" s="43"/>
      <c r="I7311" s="79"/>
      <c r="J7311" s="43"/>
      <c r="K7311" s="10"/>
      <c r="L7311" s="102"/>
      <c r="M7311" s="40"/>
      <c r="N7311" s="43"/>
      <c r="O7311" s="40"/>
      <c r="P7311" s="43"/>
      <c r="Q7311" s="43"/>
      <c r="R7311" s="10"/>
      <c r="S7311" s="10"/>
      <c r="T7311" s="10"/>
    </row>
    <row r="7312" spans="7:20" ht="33" customHeight="1" x14ac:dyDescent="0.5">
      <c r="G7312" s="90"/>
      <c r="H7312" s="43"/>
      <c r="I7312" s="79"/>
      <c r="J7312" s="43"/>
      <c r="K7312" s="10"/>
      <c r="L7312" s="102"/>
      <c r="M7312" s="40"/>
      <c r="N7312" s="43"/>
      <c r="O7312" s="40"/>
      <c r="P7312" s="43"/>
      <c r="Q7312" s="43"/>
      <c r="R7312" s="10"/>
      <c r="S7312" s="10"/>
      <c r="T7312" s="10"/>
    </row>
    <row r="7313" spans="7:20" ht="33" customHeight="1" x14ac:dyDescent="0.5">
      <c r="G7313" s="90"/>
      <c r="H7313" s="43"/>
      <c r="I7313" s="79"/>
      <c r="J7313" s="43"/>
      <c r="K7313" s="10"/>
      <c r="L7313" s="102"/>
      <c r="M7313" s="40"/>
      <c r="N7313" s="43"/>
      <c r="O7313" s="40"/>
      <c r="P7313" s="43"/>
      <c r="Q7313" s="43"/>
      <c r="R7313" s="10"/>
      <c r="S7313" s="10"/>
      <c r="T7313" s="10"/>
    </row>
    <row r="7314" spans="7:20" ht="33" customHeight="1" x14ac:dyDescent="0.5">
      <c r="G7314" s="90"/>
      <c r="H7314" s="43"/>
      <c r="I7314" s="79"/>
      <c r="J7314" s="43"/>
      <c r="K7314" s="10"/>
      <c r="L7314" s="102"/>
      <c r="M7314" s="40"/>
      <c r="N7314" s="43"/>
      <c r="O7314" s="40"/>
      <c r="P7314" s="43"/>
      <c r="Q7314" s="43"/>
      <c r="R7314" s="10"/>
      <c r="S7314" s="10"/>
      <c r="T7314" s="10"/>
    </row>
    <row r="7315" spans="7:20" ht="33" customHeight="1" x14ac:dyDescent="0.5">
      <c r="G7315" s="90"/>
      <c r="H7315" s="43"/>
      <c r="I7315" s="79"/>
      <c r="J7315" s="43"/>
      <c r="K7315" s="10"/>
      <c r="L7315" s="102"/>
      <c r="M7315" s="40"/>
      <c r="N7315" s="43"/>
      <c r="O7315" s="40"/>
      <c r="P7315" s="43"/>
      <c r="Q7315" s="43"/>
      <c r="R7315" s="10"/>
      <c r="S7315" s="10"/>
      <c r="T7315" s="10"/>
    </row>
    <row r="7316" spans="7:20" ht="33" customHeight="1" x14ac:dyDescent="0.5">
      <c r="G7316" s="90"/>
      <c r="H7316" s="43"/>
      <c r="I7316" s="79"/>
      <c r="J7316" s="43"/>
      <c r="K7316" s="10"/>
      <c r="L7316" s="102"/>
      <c r="M7316" s="40"/>
      <c r="N7316" s="43"/>
      <c r="O7316" s="40"/>
      <c r="P7316" s="43"/>
      <c r="Q7316" s="43"/>
      <c r="R7316" s="10"/>
      <c r="S7316" s="10"/>
      <c r="T7316" s="10"/>
    </row>
    <row r="7317" spans="7:20" ht="33" customHeight="1" x14ac:dyDescent="0.5">
      <c r="G7317" s="90"/>
      <c r="H7317" s="43"/>
      <c r="I7317" s="79"/>
      <c r="J7317" s="43"/>
      <c r="K7317" s="10"/>
      <c r="L7317" s="102"/>
      <c r="M7317" s="40"/>
      <c r="N7317" s="43"/>
      <c r="O7317" s="40"/>
      <c r="P7317" s="43"/>
      <c r="Q7317" s="43"/>
      <c r="R7317" s="10"/>
      <c r="S7317" s="10"/>
      <c r="T7317" s="10"/>
    </row>
    <row r="7318" spans="7:20" ht="33" customHeight="1" x14ac:dyDescent="0.5">
      <c r="G7318" s="90"/>
      <c r="H7318" s="43"/>
      <c r="I7318" s="79"/>
      <c r="J7318" s="43"/>
      <c r="K7318" s="10"/>
      <c r="L7318" s="102"/>
      <c r="M7318" s="40"/>
      <c r="N7318" s="43"/>
      <c r="O7318" s="40"/>
      <c r="P7318" s="43"/>
      <c r="Q7318" s="43"/>
      <c r="R7318" s="10"/>
      <c r="S7318" s="10"/>
      <c r="T7318" s="10"/>
    </row>
    <row r="7319" spans="7:20" ht="33" customHeight="1" x14ac:dyDescent="0.5">
      <c r="G7319" s="90"/>
      <c r="H7319" s="43"/>
      <c r="I7319" s="79"/>
      <c r="J7319" s="43"/>
      <c r="K7319" s="10"/>
      <c r="L7319" s="102"/>
      <c r="M7319" s="40"/>
      <c r="N7319" s="43"/>
      <c r="O7319" s="40"/>
      <c r="P7319" s="43"/>
      <c r="Q7319" s="43"/>
      <c r="R7319" s="10"/>
      <c r="S7319" s="10"/>
      <c r="T7319" s="10"/>
    </row>
    <row r="7320" spans="7:20" ht="33" customHeight="1" x14ac:dyDescent="0.5">
      <c r="G7320" s="90"/>
      <c r="H7320" s="43"/>
      <c r="I7320" s="79"/>
      <c r="J7320" s="43"/>
      <c r="K7320" s="10"/>
      <c r="L7320" s="102"/>
      <c r="M7320" s="40"/>
      <c r="N7320" s="43"/>
      <c r="O7320" s="40"/>
      <c r="P7320" s="43"/>
      <c r="Q7320" s="43"/>
      <c r="R7320" s="10"/>
      <c r="S7320" s="10"/>
      <c r="T7320" s="10"/>
    </row>
    <row r="7321" spans="7:20" ht="33" customHeight="1" x14ac:dyDescent="0.5">
      <c r="G7321" s="90"/>
      <c r="H7321" s="43"/>
      <c r="I7321" s="79"/>
      <c r="J7321" s="43"/>
      <c r="K7321" s="10"/>
      <c r="L7321" s="102"/>
      <c r="M7321" s="40"/>
      <c r="N7321" s="43"/>
      <c r="O7321" s="40"/>
      <c r="P7321" s="43"/>
      <c r="Q7321" s="43"/>
      <c r="R7321" s="10"/>
      <c r="S7321" s="10"/>
      <c r="T7321" s="10"/>
    </row>
    <row r="7322" spans="7:20" ht="33" customHeight="1" x14ac:dyDescent="0.5">
      <c r="G7322" s="90"/>
      <c r="H7322" s="43"/>
      <c r="I7322" s="79"/>
      <c r="J7322" s="43"/>
      <c r="K7322" s="10"/>
      <c r="L7322" s="102"/>
      <c r="M7322" s="40"/>
      <c r="N7322" s="43"/>
      <c r="O7322" s="40"/>
      <c r="P7322" s="43"/>
      <c r="Q7322" s="43"/>
      <c r="R7322" s="10"/>
      <c r="S7322" s="10"/>
      <c r="T7322" s="10"/>
    </row>
    <row r="7323" spans="7:20" ht="33" customHeight="1" x14ac:dyDescent="0.5">
      <c r="G7323" s="90"/>
      <c r="H7323" s="43"/>
      <c r="I7323" s="79"/>
      <c r="J7323" s="43"/>
      <c r="K7323" s="10"/>
      <c r="L7323" s="102"/>
      <c r="M7323" s="40"/>
      <c r="N7323" s="43"/>
      <c r="O7323" s="40"/>
      <c r="P7323" s="43"/>
      <c r="Q7323" s="43"/>
      <c r="R7323" s="10"/>
      <c r="S7323" s="10"/>
      <c r="T7323" s="10"/>
    </row>
    <row r="7324" spans="7:20" ht="33" customHeight="1" x14ac:dyDescent="0.5">
      <c r="G7324" s="90"/>
      <c r="H7324" s="43"/>
      <c r="I7324" s="79"/>
      <c r="J7324" s="43"/>
      <c r="K7324" s="10"/>
      <c r="L7324" s="102"/>
      <c r="M7324" s="40"/>
      <c r="N7324" s="43"/>
      <c r="O7324" s="40"/>
      <c r="P7324" s="43"/>
      <c r="Q7324" s="43"/>
      <c r="R7324" s="10"/>
      <c r="S7324" s="10"/>
      <c r="T7324" s="10"/>
    </row>
    <row r="7325" spans="7:20" ht="33" customHeight="1" x14ac:dyDescent="0.5">
      <c r="G7325" s="90"/>
      <c r="H7325" s="43"/>
      <c r="I7325" s="79"/>
      <c r="J7325" s="43"/>
      <c r="K7325" s="10"/>
      <c r="L7325" s="102"/>
      <c r="M7325" s="40"/>
      <c r="N7325" s="43"/>
      <c r="O7325" s="40"/>
      <c r="P7325" s="43"/>
      <c r="Q7325" s="43"/>
      <c r="R7325" s="10"/>
      <c r="S7325" s="10"/>
      <c r="T7325" s="10"/>
    </row>
    <row r="7326" spans="7:20" ht="33" customHeight="1" x14ac:dyDescent="0.5">
      <c r="G7326" s="90"/>
      <c r="H7326" s="43"/>
      <c r="I7326" s="79"/>
      <c r="J7326" s="43"/>
      <c r="K7326" s="10"/>
      <c r="L7326" s="102"/>
      <c r="M7326" s="40"/>
      <c r="N7326" s="43"/>
      <c r="O7326" s="40"/>
      <c r="P7326" s="43"/>
      <c r="Q7326" s="43"/>
      <c r="R7326" s="10"/>
      <c r="S7326" s="10"/>
      <c r="T7326" s="10"/>
    </row>
    <row r="7327" spans="7:20" ht="33" customHeight="1" x14ac:dyDescent="0.5">
      <c r="G7327" s="90"/>
      <c r="H7327" s="43"/>
      <c r="I7327" s="79"/>
      <c r="J7327" s="43"/>
      <c r="K7327" s="10"/>
      <c r="L7327" s="102"/>
      <c r="M7327" s="40"/>
      <c r="N7327" s="43"/>
      <c r="O7327" s="40"/>
      <c r="P7327" s="43"/>
      <c r="Q7327" s="43"/>
      <c r="R7327" s="10"/>
      <c r="S7327" s="10"/>
      <c r="T7327" s="10"/>
    </row>
    <row r="7328" spans="7:20" ht="33" customHeight="1" x14ac:dyDescent="0.5">
      <c r="G7328" s="90"/>
      <c r="H7328" s="43"/>
      <c r="I7328" s="79"/>
      <c r="J7328" s="43"/>
      <c r="K7328" s="10"/>
      <c r="L7328" s="102"/>
      <c r="M7328" s="40"/>
      <c r="N7328" s="43"/>
      <c r="O7328" s="40"/>
      <c r="P7328" s="43"/>
      <c r="Q7328" s="43"/>
      <c r="R7328" s="10"/>
      <c r="S7328" s="10"/>
      <c r="T7328" s="10"/>
    </row>
    <row r="7329" spans="7:20" ht="33" customHeight="1" x14ac:dyDescent="0.5">
      <c r="G7329" s="90"/>
      <c r="H7329" s="43"/>
      <c r="I7329" s="79"/>
      <c r="J7329" s="43"/>
      <c r="K7329" s="10"/>
      <c r="L7329" s="102"/>
      <c r="M7329" s="40"/>
      <c r="N7329" s="43"/>
      <c r="O7329" s="40"/>
      <c r="P7329" s="43"/>
      <c r="Q7329" s="43"/>
      <c r="R7329" s="10"/>
      <c r="S7329" s="10"/>
      <c r="T7329" s="10"/>
    </row>
    <row r="7330" spans="7:20" ht="33" customHeight="1" x14ac:dyDescent="0.5">
      <c r="G7330" s="90"/>
      <c r="H7330" s="43"/>
      <c r="I7330" s="79"/>
      <c r="J7330" s="43"/>
      <c r="K7330" s="10"/>
      <c r="L7330" s="102"/>
      <c r="M7330" s="40"/>
      <c r="N7330" s="43"/>
      <c r="O7330" s="40"/>
      <c r="P7330" s="43"/>
      <c r="Q7330" s="43"/>
      <c r="R7330" s="10"/>
      <c r="S7330" s="10"/>
      <c r="T7330" s="10"/>
    </row>
    <row r="7331" spans="7:20" ht="33" customHeight="1" x14ac:dyDescent="0.5">
      <c r="G7331" s="90"/>
      <c r="H7331" s="43"/>
      <c r="I7331" s="79"/>
      <c r="J7331" s="43"/>
      <c r="K7331" s="10"/>
      <c r="L7331" s="102"/>
      <c r="M7331" s="40"/>
      <c r="N7331" s="43"/>
      <c r="O7331" s="40"/>
      <c r="P7331" s="43"/>
      <c r="Q7331" s="43"/>
      <c r="R7331" s="10"/>
      <c r="S7331" s="10"/>
      <c r="T7331" s="10"/>
    </row>
    <row r="7332" spans="7:20" ht="33" customHeight="1" x14ac:dyDescent="0.5">
      <c r="G7332" s="90"/>
      <c r="H7332" s="43"/>
      <c r="I7332" s="79"/>
      <c r="J7332" s="43"/>
      <c r="K7332" s="10"/>
      <c r="L7332" s="102"/>
      <c r="M7332" s="40"/>
      <c r="N7332" s="43"/>
      <c r="O7332" s="40"/>
      <c r="P7332" s="43"/>
      <c r="Q7332" s="43"/>
      <c r="R7332" s="10"/>
      <c r="S7332" s="10"/>
      <c r="T7332" s="10"/>
    </row>
    <row r="7333" spans="7:20" ht="33" customHeight="1" x14ac:dyDescent="0.5">
      <c r="G7333" s="90"/>
      <c r="H7333" s="43"/>
      <c r="I7333" s="79"/>
      <c r="J7333" s="43"/>
      <c r="K7333" s="10"/>
      <c r="L7333" s="102"/>
      <c r="M7333" s="40"/>
      <c r="N7333" s="43"/>
      <c r="O7333" s="40"/>
      <c r="P7333" s="43"/>
      <c r="Q7333" s="43"/>
      <c r="R7333" s="10"/>
      <c r="S7333" s="10"/>
      <c r="T7333" s="10"/>
    </row>
    <row r="7334" spans="7:20" ht="33" customHeight="1" x14ac:dyDescent="0.5">
      <c r="G7334" s="90"/>
      <c r="H7334" s="43"/>
      <c r="I7334" s="79"/>
      <c r="J7334" s="43"/>
      <c r="K7334" s="10"/>
      <c r="L7334" s="102"/>
      <c r="M7334" s="40"/>
      <c r="N7334" s="43"/>
      <c r="O7334" s="40"/>
      <c r="P7334" s="43"/>
      <c r="Q7334" s="43"/>
      <c r="R7334" s="10"/>
      <c r="S7334" s="10"/>
      <c r="T7334" s="10"/>
    </row>
    <row r="7335" spans="7:20" ht="33" customHeight="1" x14ac:dyDescent="0.5">
      <c r="G7335" s="90"/>
      <c r="H7335" s="43"/>
      <c r="I7335" s="79"/>
      <c r="J7335" s="43"/>
      <c r="K7335" s="10"/>
      <c r="L7335" s="102"/>
      <c r="M7335" s="40"/>
      <c r="N7335" s="43"/>
      <c r="O7335" s="40"/>
      <c r="P7335" s="43"/>
      <c r="Q7335" s="43"/>
      <c r="R7335" s="10"/>
      <c r="S7335" s="10"/>
      <c r="T7335" s="10"/>
    </row>
    <row r="7336" spans="7:20" ht="33" customHeight="1" x14ac:dyDescent="0.5">
      <c r="G7336" s="90"/>
      <c r="H7336" s="43"/>
      <c r="I7336" s="79"/>
      <c r="J7336" s="43"/>
      <c r="K7336" s="10"/>
      <c r="L7336" s="102"/>
      <c r="M7336" s="40"/>
      <c r="N7336" s="43"/>
      <c r="O7336" s="40"/>
      <c r="P7336" s="43"/>
      <c r="Q7336" s="43"/>
      <c r="R7336" s="10"/>
      <c r="S7336" s="10"/>
      <c r="T7336" s="10"/>
    </row>
    <row r="7337" spans="7:20" ht="33" customHeight="1" x14ac:dyDescent="0.5">
      <c r="G7337" s="90"/>
      <c r="H7337" s="43"/>
      <c r="I7337" s="79"/>
      <c r="J7337" s="43"/>
      <c r="K7337" s="10"/>
      <c r="L7337" s="102"/>
      <c r="M7337" s="40"/>
      <c r="N7337" s="43"/>
      <c r="O7337" s="40"/>
      <c r="P7337" s="43"/>
      <c r="Q7337" s="43"/>
      <c r="R7337" s="10"/>
      <c r="S7337" s="10"/>
      <c r="T7337" s="10"/>
    </row>
    <row r="7338" spans="7:20" ht="33" customHeight="1" x14ac:dyDescent="0.5">
      <c r="G7338" s="90"/>
      <c r="H7338" s="43"/>
      <c r="I7338" s="79"/>
      <c r="J7338" s="43"/>
      <c r="K7338" s="10"/>
      <c r="L7338" s="102"/>
      <c r="M7338" s="40"/>
      <c r="N7338" s="43"/>
      <c r="O7338" s="40"/>
      <c r="P7338" s="43"/>
      <c r="Q7338" s="43"/>
      <c r="R7338" s="10"/>
      <c r="S7338" s="10"/>
      <c r="T7338" s="10"/>
    </row>
    <row r="7339" spans="7:20" ht="33" customHeight="1" x14ac:dyDescent="0.5">
      <c r="G7339" s="90"/>
      <c r="H7339" s="43"/>
      <c r="I7339" s="79"/>
      <c r="J7339" s="43"/>
      <c r="K7339" s="10"/>
      <c r="L7339" s="102"/>
      <c r="M7339" s="40"/>
      <c r="N7339" s="43"/>
      <c r="O7339" s="40"/>
      <c r="P7339" s="43"/>
      <c r="Q7339" s="43"/>
      <c r="R7339" s="10"/>
      <c r="S7339" s="10"/>
      <c r="T7339" s="10"/>
    </row>
    <row r="7340" spans="7:20" ht="33" customHeight="1" x14ac:dyDescent="0.5">
      <c r="G7340" s="90"/>
      <c r="H7340" s="43"/>
      <c r="I7340" s="79"/>
      <c r="J7340" s="43"/>
      <c r="K7340" s="10"/>
      <c r="L7340" s="102"/>
      <c r="M7340" s="40"/>
      <c r="N7340" s="43"/>
      <c r="O7340" s="40"/>
      <c r="P7340" s="43"/>
      <c r="Q7340" s="43"/>
      <c r="R7340" s="10"/>
      <c r="S7340" s="10"/>
      <c r="T7340" s="10"/>
    </row>
    <row r="7341" spans="7:20" ht="33" customHeight="1" x14ac:dyDescent="0.5">
      <c r="G7341" s="90"/>
      <c r="H7341" s="43"/>
      <c r="I7341" s="79"/>
      <c r="J7341" s="43"/>
      <c r="K7341" s="10"/>
      <c r="L7341" s="102"/>
      <c r="M7341" s="40"/>
      <c r="N7341" s="43"/>
      <c r="O7341" s="40"/>
      <c r="P7341" s="43"/>
      <c r="Q7341" s="43"/>
      <c r="R7341" s="10"/>
      <c r="S7341" s="10"/>
      <c r="T7341" s="10"/>
    </row>
    <row r="7342" spans="7:20" ht="33" customHeight="1" x14ac:dyDescent="0.5">
      <c r="G7342" s="90"/>
      <c r="H7342" s="43"/>
      <c r="I7342" s="79"/>
      <c r="J7342" s="43"/>
      <c r="K7342" s="10"/>
      <c r="L7342" s="102"/>
      <c r="M7342" s="40"/>
      <c r="N7342" s="43"/>
      <c r="O7342" s="40"/>
      <c r="P7342" s="43"/>
      <c r="Q7342" s="43"/>
      <c r="R7342" s="10"/>
      <c r="S7342" s="10"/>
      <c r="T7342" s="10"/>
    </row>
    <row r="7343" spans="7:20" ht="33" customHeight="1" x14ac:dyDescent="0.5">
      <c r="G7343" s="90"/>
      <c r="H7343" s="43"/>
      <c r="I7343" s="79"/>
      <c r="J7343" s="43"/>
      <c r="K7343" s="10"/>
      <c r="L7343" s="102"/>
      <c r="M7343" s="40"/>
      <c r="N7343" s="43"/>
      <c r="O7343" s="40"/>
      <c r="P7343" s="43"/>
      <c r="Q7343" s="43"/>
      <c r="R7343" s="10"/>
      <c r="S7343" s="10"/>
      <c r="T7343" s="10"/>
    </row>
    <row r="7344" spans="7:20" ht="33" customHeight="1" x14ac:dyDescent="0.5">
      <c r="G7344" s="90"/>
      <c r="H7344" s="43"/>
      <c r="I7344" s="79"/>
      <c r="J7344" s="43"/>
      <c r="K7344" s="10"/>
      <c r="L7344" s="102"/>
      <c r="M7344" s="40"/>
      <c r="N7344" s="43"/>
      <c r="O7344" s="40"/>
      <c r="P7344" s="43"/>
      <c r="Q7344" s="43"/>
      <c r="R7344" s="10"/>
      <c r="S7344" s="10"/>
      <c r="T7344" s="10"/>
    </row>
    <row r="7345" spans="7:20" ht="33" customHeight="1" x14ac:dyDescent="0.5">
      <c r="G7345" s="90"/>
      <c r="H7345" s="43"/>
      <c r="I7345" s="79"/>
      <c r="J7345" s="43"/>
      <c r="K7345" s="10"/>
      <c r="L7345" s="102"/>
      <c r="M7345" s="40"/>
      <c r="N7345" s="43"/>
      <c r="O7345" s="40"/>
      <c r="P7345" s="43"/>
      <c r="Q7345" s="43"/>
      <c r="R7345" s="10"/>
      <c r="S7345" s="10"/>
      <c r="T7345" s="10"/>
    </row>
    <row r="7346" spans="7:20" ht="33" customHeight="1" x14ac:dyDescent="0.5">
      <c r="G7346" s="90"/>
      <c r="H7346" s="43"/>
      <c r="I7346" s="79"/>
      <c r="J7346" s="43"/>
      <c r="K7346" s="10"/>
      <c r="L7346" s="102"/>
      <c r="M7346" s="40"/>
      <c r="N7346" s="43"/>
      <c r="O7346" s="40"/>
      <c r="P7346" s="43"/>
      <c r="Q7346" s="43"/>
      <c r="R7346" s="10"/>
      <c r="S7346" s="10"/>
      <c r="T7346" s="10"/>
    </row>
    <row r="7347" spans="7:20" ht="33" customHeight="1" x14ac:dyDescent="0.5">
      <c r="G7347" s="90"/>
      <c r="H7347" s="43"/>
      <c r="I7347" s="79"/>
      <c r="J7347" s="43"/>
      <c r="K7347" s="10"/>
      <c r="L7347" s="102"/>
      <c r="M7347" s="40"/>
      <c r="N7347" s="43"/>
      <c r="O7347" s="40"/>
      <c r="P7347" s="43"/>
      <c r="Q7347" s="43"/>
      <c r="R7347" s="10"/>
      <c r="S7347" s="10"/>
      <c r="T7347" s="10"/>
    </row>
    <row r="7348" spans="7:20" ht="33" customHeight="1" x14ac:dyDescent="0.5">
      <c r="G7348" s="90"/>
      <c r="H7348" s="43"/>
      <c r="I7348" s="79"/>
      <c r="J7348" s="43"/>
      <c r="K7348" s="10"/>
      <c r="L7348" s="102"/>
      <c r="M7348" s="40"/>
      <c r="N7348" s="43"/>
      <c r="O7348" s="40"/>
      <c r="P7348" s="43"/>
      <c r="Q7348" s="43"/>
      <c r="R7348" s="10"/>
      <c r="S7348" s="10"/>
      <c r="T7348" s="10"/>
    </row>
    <row r="7349" spans="7:20" ht="33" customHeight="1" x14ac:dyDescent="0.5">
      <c r="G7349" s="90"/>
      <c r="H7349" s="43"/>
      <c r="I7349" s="79"/>
      <c r="J7349" s="43"/>
      <c r="K7349" s="10"/>
      <c r="L7349" s="102"/>
      <c r="M7349" s="40"/>
      <c r="N7349" s="43"/>
      <c r="O7349" s="40"/>
      <c r="P7349" s="43"/>
      <c r="Q7349" s="43"/>
      <c r="R7349" s="10"/>
      <c r="S7349" s="10"/>
      <c r="T7349" s="10"/>
    </row>
    <row r="7350" spans="7:20" ht="33" customHeight="1" x14ac:dyDescent="0.5">
      <c r="G7350" s="90"/>
      <c r="H7350" s="43"/>
      <c r="I7350" s="79"/>
      <c r="J7350" s="43"/>
      <c r="K7350" s="10"/>
      <c r="L7350" s="102"/>
      <c r="M7350" s="40"/>
      <c r="N7350" s="43"/>
      <c r="O7350" s="40"/>
      <c r="P7350" s="43"/>
      <c r="Q7350" s="43"/>
      <c r="R7350" s="10"/>
      <c r="S7350" s="10"/>
      <c r="T7350" s="10"/>
    </row>
    <row r="7351" spans="7:20" ht="33" customHeight="1" x14ac:dyDescent="0.5">
      <c r="G7351" s="90"/>
      <c r="H7351" s="43"/>
      <c r="I7351" s="79"/>
      <c r="J7351" s="43"/>
      <c r="K7351" s="10"/>
      <c r="L7351" s="102"/>
      <c r="M7351" s="40"/>
      <c r="N7351" s="43"/>
      <c r="O7351" s="40"/>
      <c r="P7351" s="43"/>
      <c r="Q7351" s="43"/>
      <c r="R7351" s="10"/>
      <c r="S7351" s="10"/>
      <c r="T7351" s="10"/>
    </row>
    <row r="7352" spans="7:20" ht="33" customHeight="1" x14ac:dyDescent="0.5">
      <c r="G7352" s="90"/>
      <c r="H7352" s="43"/>
      <c r="I7352" s="79"/>
      <c r="J7352" s="43"/>
      <c r="K7352" s="10"/>
      <c r="L7352" s="102"/>
      <c r="M7352" s="40"/>
      <c r="N7352" s="43"/>
      <c r="O7352" s="40"/>
      <c r="P7352" s="43"/>
      <c r="Q7352" s="43"/>
      <c r="R7352" s="10"/>
      <c r="S7352" s="10"/>
      <c r="T7352" s="10"/>
    </row>
    <row r="7353" spans="7:20" ht="33" customHeight="1" x14ac:dyDescent="0.5">
      <c r="G7353" s="90"/>
      <c r="H7353" s="43"/>
      <c r="I7353" s="79"/>
      <c r="J7353" s="43"/>
      <c r="K7353" s="10"/>
      <c r="L7353" s="102"/>
      <c r="M7353" s="40"/>
      <c r="N7353" s="43"/>
      <c r="O7353" s="40"/>
      <c r="P7353" s="43"/>
      <c r="Q7353" s="43"/>
      <c r="R7353" s="10"/>
      <c r="S7353" s="10"/>
      <c r="T7353" s="10"/>
    </row>
    <row r="7354" spans="7:20" ht="33" customHeight="1" x14ac:dyDescent="0.5">
      <c r="G7354" s="90"/>
      <c r="H7354" s="43"/>
      <c r="I7354" s="79"/>
      <c r="J7354" s="43"/>
      <c r="K7354" s="10"/>
      <c r="L7354" s="102"/>
      <c r="M7354" s="40"/>
      <c r="N7354" s="43"/>
      <c r="O7354" s="40"/>
      <c r="P7354" s="43"/>
      <c r="Q7354" s="43"/>
      <c r="R7354" s="10"/>
      <c r="S7354" s="10"/>
      <c r="T7354" s="10"/>
    </row>
    <row r="7355" spans="7:20" ht="33" customHeight="1" x14ac:dyDescent="0.5">
      <c r="G7355" s="90"/>
      <c r="H7355" s="43"/>
      <c r="I7355" s="79"/>
      <c r="J7355" s="43"/>
      <c r="K7355" s="10"/>
      <c r="L7355" s="102"/>
      <c r="M7355" s="40"/>
      <c r="N7355" s="43"/>
      <c r="O7355" s="40"/>
      <c r="P7355" s="43"/>
      <c r="Q7355" s="43"/>
      <c r="R7355" s="10"/>
      <c r="S7355" s="10"/>
      <c r="T7355" s="10"/>
    </row>
    <row r="7356" spans="7:20" ht="33" customHeight="1" x14ac:dyDescent="0.5">
      <c r="G7356" s="90"/>
      <c r="H7356" s="43"/>
      <c r="I7356" s="79"/>
      <c r="J7356" s="43"/>
      <c r="K7356" s="10"/>
      <c r="L7356" s="102"/>
      <c r="M7356" s="40"/>
      <c r="N7356" s="43"/>
      <c r="O7356" s="40"/>
      <c r="P7356" s="43"/>
      <c r="Q7356" s="43"/>
      <c r="R7356" s="10"/>
      <c r="S7356" s="10"/>
      <c r="T7356" s="10"/>
    </row>
    <row r="7357" spans="7:20" ht="33" customHeight="1" x14ac:dyDescent="0.5">
      <c r="G7357" s="90"/>
      <c r="H7357" s="43"/>
      <c r="I7357" s="79"/>
      <c r="J7357" s="43"/>
      <c r="K7357" s="10"/>
      <c r="L7357" s="102"/>
      <c r="M7357" s="40"/>
      <c r="N7357" s="43"/>
      <c r="O7357" s="40"/>
      <c r="P7357" s="43"/>
      <c r="Q7357" s="43"/>
      <c r="R7357" s="10"/>
      <c r="S7357" s="10"/>
      <c r="T7357" s="10"/>
    </row>
    <row r="7358" spans="7:20" ht="33" customHeight="1" x14ac:dyDescent="0.5">
      <c r="G7358" s="90"/>
      <c r="H7358" s="43"/>
      <c r="I7358" s="79"/>
      <c r="J7358" s="43"/>
      <c r="K7358" s="10"/>
      <c r="L7358" s="102"/>
      <c r="M7358" s="40"/>
      <c r="N7358" s="43"/>
      <c r="O7358" s="40"/>
      <c r="P7358" s="43"/>
      <c r="Q7358" s="43"/>
      <c r="R7358" s="10"/>
      <c r="S7358" s="10"/>
      <c r="T7358" s="10"/>
    </row>
    <row r="7359" spans="7:20" ht="33" customHeight="1" x14ac:dyDescent="0.5">
      <c r="G7359" s="90"/>
      <c r="H7359" s="43"/>
      <c r="I7359" s="79"/>
      <c r="J7359" s="43"/>
      <c r="K7359" s="10"/>
      <c r="L7359" s="102"/>
      <c r="M7359" s="40"/>
      <c r="N7359" s="43"/>
      <c r="O7359" s="40"/>
      <c r="P7359" s="43"/>
      <c r="Q7359" s="43"/>
      <c r="R7359" s="10"/>
      <c r="S7359" s="10"/>
      <c r="T7359" s="10"/>
    </row>
    <row r="7360" spans="7:20" ht="33" customHeight="1" x14ac:dyDescent="0.5">
      <c r="G7360" s="90"/>
      <c r="H7360" s="43"/>
      <c r="I7360" s="79"/>
      <c r="J7360" s="43"/>
      <c r="K7360" s="10"/>
      <c r="L7360" s="102"/>
      <c r="M7360" s="40"/>
      <c r="N7360" s="43"/>
      <c r="O7360" s="40"/>
      <c r="P7360" s="43"/>
      <c r="Q7360" s="43"/>
      <c r="R7360" s="10"/>
      <c r="S7360" s="10"/>
      <c r="T7360" s="10"/>
    </row>
    <row r="7361" spans="7:20" ht="33" customHeight="1" x14ac:dyDescent="0.5">
      <c r="G7361" s="90"/>
      <c r="H7361" s="43"/>
      <c r="I7361" s="79"/>
      <c r="J7361" s="43"/>
      <c r="K7361" s="10"/>
      <c r="L7361" s="102"/>
      <c r="M7361" s="40"/>
      <c r="N7361" s="43"/>
      <c r="O7361" s="40"/>
      <c r="P7361" s="43"/>
      <c r="Q7361" s="43"/>
      <c r="R7361" s="10"/>
      <c r="S7361" s="10"/>
      <c r="T7361" s="10"/>
    </row>
    <row r="7362" spans="7:20" ht="33" customHeight="1" x14ac:dyDescent="0.5">
      <c r="G7362" s="90"/>
      <c r="H7362" s="43"/>
      <c r="I7362" s="79"/>
      <c r="J7362" s="43"/>
      <c r="K7362" s="10"/>
      <c r="L7362" s="102"/>
      <c r="M7362" s="40"/>
      <c r="N7362" s="43"/>
      <c r="O7362" s="40"/>
      <c r="P7362" s="43"/>
      <c r="Q7362" s="43"/>
      <c r="R7362" s="10"/>
      <c r="S7362" s="10"/>
      <c r="T7362" s="10"/>
    </row>
    <row r="7363" spans="7:20" ht="33" customHeight="1" x14ac:dyDescent="0.5">
      <c r="G7363" s="90"/>
      <c r="H7363" s="43"/>
      <c r="I7363" s="79"/>
      <c r="J7363" s="43"/>
      <c r="K7363" s="10"/>
      <c r="L7363" s="102"/>
      <c r="M7363" s="40"/>
      <c r="N7363" s="43"/>
      <c r="O7363" s="40"/>
      <c r="P7363" s="43"/>
      <c r="Q7363" s="43"/>
      <c r="R7363" s="10"/>
      <c r="S7363" s="10"/>
      <c r="T7363" s="10"/>
    </row>
    <row r="7364" spans="7:20" ht="33" customHeight="1" x14ac:dyDescent="0.5">
      <c r="G7364" s="90"/>
      <c r="H7364" s="43"/>
      <c r="I7364" s="79"/>
      <c r="J7364" s="43"/>
      <c r="K7364" s="10"/>
      <c r="L7364" s="102"/>
      <c r="M7364" s="40"/>
      <c r="N7364" s="43"/>
      <c r="O7364" s="40"/>
      <c r="P7364" s="43"/>
      <c r="Q7364" s="43"/>
      <c r="R7364" s="10"/>
      <c r="S7364" s="10"/>
      <c r="T7364" s="10"/>
    </row>
    <row r="7365" spans="7:20" ht="33" customHeight="1" x14ac:dyDescent="0.5">
      <c r="G7365" s="90"/>
      <c r="H7365" s="43"/>
      <c r="I7365" s="79"/>
      <c r="J7365" s="43"/>
      <c r="K7365" s="10"/>
      <c r="L7365" s="102"/>
      <c r="M7365" s="40"/>
      <c r="N7365" s="43"/>
      <c r="O7365" s="40"/>
      <c r="P7365" s="43"/>
      <c r="Q7365" s="43"/>
      <c r="R7365" s="10"/>
      <c r="S7365" s="10"/>
      <c r="T7365" s="10"/>
    </row>
    <row r="7366" spans="7:20" ht="33" customHeight="1" x14ac:dyDescent="0.5">
      <c r="G7366" s="90"/>
      <c r="H7366" s="43"/>
      <c r="I7366" s="79"/>
      <c r="J7366" s="43"/>
      <c r="K7366" s="10"/>
      <c r="L7366" s="102"/>
      <c r="M7366" s="40"/>
      <c r="N7366" s="43"/>
      <c r="O7366" s="40"/>
      <c r="P7366" s="43"/>
      <c r="Q7366" s="43"/>
      <c r="R7366" s="10"/>
      <c r="S7366" s="10"/>
      <c r="T7366" s="10"/>
    </row>
    <row r="7367" spans="7:20" ht="33" customHeight="1" x14ac:dyDescent="0.5">
      <c r="G7367" s="90"/>
      <c r="H7367" s="43"/>
      <c r="I7367" s="79"/>
      <c r="J7367" s="43"/>
      <c r="K7367" s="10"/>
      <c r="L7367" s="102"/>
      <c r="M7367" s="40"/>
      <c r="N7367" s="43"/>
      <c r="O7367" s="40"/>
      <c r="P7367" s="43"/>
      <c r="Q7367" s="43"/>
      <c r="R7367" s="10"/>
      <c r="S7367" s="10"/>
      <c r="T7367" s="10"/>
    </row>
    <row r="7368" spans="7:20" ht="33" customHeight="1" x14ac:dyDescent="0.5">
      <c r="G7368" s="90"/>
      <c r="H7368" s="43"/>
      <c r="I7368" s="79"/>
      <c r="J7368" s="43"/>
      <c r="K7368" s="10"/>
      <c r="L7368" s="102"/>
      <c r="M7368" s="40"/>
      <c r="N7368" s="43"/>
      <c r="O7368" s="40"/>
      <c r="P7368" s="43"/>
      <c r="Q7368" s="43"/>
      <c r="R7368" s="10"/>
      <c r="S7368" s="10"/>
      <c r="T7368" s="10"/>
    </row>
    <row r="7369" spans="7:20" ht="33" customHeight="1" x14ac:dyDescent="0.5">
      <c r="G7369" s="90"/>
      <c r="H7369" s="43"/>
      <c r="I7369" s="79"/>
      <c r="J7369" s="43"/>
      <c r="K7369" s="10"/>
      <c r="L7369" s="102"/>
      <c r="M7369" s="40"/>
      <c r="N7369" s="43"/>
      <c r="O7369" s="40"/>
      <c r="P7369" s="43"/>
      <c r="Q7369" s="43"/>
      <c r="R7369" s="10"/>
      <c r="S7369" s="10"/>
      <c r="T7369" s="10"/>
    </row>
    <row r="7370" spans="7:20" ht="33" customHeight="1" x14ac:dyDescent="0.5">
      <c r="G7370" s="90"/>
      <c r="H7370" s="43"/>
      <c r="I7370" s="79"/>
      <c r="J7370" s="43"/>
      <c r="K7370" s="10"/>
      <c r="L7370" s="102"/>
      <c r="M7370" s="40"/>
      <c r="N7370" s="43"/>
      <c r="O7370" s="40"/>
      <c r="P7370" s="43"/>
      <c r="Q7370" s="43"/>
      <c r="R7370" s="10"/>
      <c r="S7370" s="10"/>
      <c r="T7370" s="10"/>
    </row>
    <row r="7371" spans="7:20" ht="33" customHeight="1" x14ac:dyDescent="0.5">
      <c r="G7371" s="90"/>
      <c r="H7371" s="43"/>
      <c r="I7371" s="79"/>
      <c r="J7371" s="43"/>
      <c r="K7371" s="10"/>
      <c r="L7371" s="102"/>
      <c r="M7371" s="40"/>
      <c r="N7371" s="43"/>
      <c r="O7371" s="40"/>
      <c r="P7371" s="43"/>
      <c r="Q7371" s="43"/>
      <c r="R7371" s="10"/>
      <c r="S7371" s="10"/>
      <c r="T7371" s="10"/>
    </row>
    <row r="7372" spans="7:20" ht="33" customHeight="1" x14ac:dyDescent="0.5">
      <c r="G7372" s="90"/>
      <c r="H7372" s="43"/>
      <c r="I7372" s="79"/>
      <c r="J7372" s="43"/>
      <c r="K7372" s="10"/>
      <c r="L7372" s="102"/>
      <c r="M7372" s="40"/>
      <c r="N7372" s="43"/>
      <c r="O7372" s="40"/>
      <c r="P7372" s="43"/>
      <c r="Q7372" s="43"/>
      <c r="R7372" s="10"/>
      <c r="S7372" s="10"/>
      <c r="T7372" s="10"/>
    </row>
    <row r="7373" spans="7:20" ht="33" customHeight="1" x14ac:dyDescent="0.5">
      <c r="G7373" s="90"/>
      <c r="H7373" s="43"/>
      <c r="I7373" s="79"/>
      <c r="J7373" s="43"/>
      <c r="K7373" s="10"/>
      <c r="L7373" s="102"/>
      <c r="M7373" s="40"/>
      <c r="N7373" s="43"/>
      <c r="O7373" s="40"/>
      <c r="P7373" s="43"/>
      <c r="Q7373" s="43"/>
      <c r="R7373" s="10"/>
      <c r="S7373" s="10"/>
      <c r="T7373" s="10"/>
    </row>
    <row r="7374" spans="7:20" ht="33" customHeight="1" x14ac:dyDescent="0.5">
      <c r="G7374" s="90"/>
      <c r="H7374" s="43"/>
      <c r="I7374" s="79"/>
      <c r="J7374" s="43"/>
      <c r="K7374" s="10"/>
      <c r="L7374" s="102"/>
      <c r="M7374" s="40"/>
      <c r="N7374" s="43"/>
      <c r="O7374" s="40"/>
      <c r="P7374" s="43"/>
      <c r="Q7374" s="43"/>
      <c r="R7374" s="10"/>
      <c r="S7374" s="10"/>
      <c r="T7374" s="10"/>
    </row>
    <row r="7375" spans="7:20" ht="33" customHeight="1" x14ac:dyDescent="0.5">
      <c r="G7375" s="90"/>
      <c r="H7375" s="43"/>
      <c r="I7375" s="79"/>
      <c r="J7375" s="43"/>
      <c r="K7375" s="10"/>
      <c r="L7375" s="102"/>
      <c r="M7375" s="40"/>
      <c r="N7375" s="43"/>
      <c r="O7375" s="40"/>
      <c r="P7375" s="43"/>
      <c r="Q7375" s="43"/>
      <c r="R7375" s="10"/>
      <c r="S7375" s="10"/>
      <c r="T7375" s="10"/>
    </row>
    <row r="7376" spans="7:20" ht="33" customHeight="1" x14ac:dyDescent="0.5">
      <c r="G7376" s="90"/>
      <c r="H7376" s="43"/>
      <c r="I7376" s="79"/>
      <c r="J7376" s="43"/>
      <c r="K7376" s="10"/>
      <c r="L7376" s="102"/>
      <c r="M7376" s="40"/>
      <c r="N7376" s="43"/>
      <c r="O7376" s="40"/>
      <c r="P7376" s="43"/>
      <c r="Q7376" s="43"/>
      <c r="R7376" s="10"/>
      <c r="S7376" s="10"/>
      <c r="T7376" s="10"/>
    </row>
    <row r="7377" spans="7:20" ht="33" customHeight="1" x14ac:dyDescent="0.5">
      <c r="G7377" s="90"/>
      <c r="H7377" s="43"/>
      <c r="I7377" s="79"/>
      <c r="J7377" s="43"/>
      <c r="K7377" s="10"/>
      <c r="L7377" s="102"/>
      <c r="M7377" s="40"/>
      <c r="N7377" s="43"/>
      <c r="O7377" s="40"/>
      <c r="P7377" s="43"/>
      <c r="Q7377" s="43"/>
      <c r="R7377" s="10"/>
      <c r="S7377" s="10"/>
      <c r="T7377" s="10"/>
    </row>
    <row r="7378" spans="7:20" ht="33" customHeight="1" x14ac:dyDescent="0.5">
      <c r="G7378" s="90"/>
      <c r="H7378" s="43"/>
      <c r="I7378" s="79"/>
      <c r="J7378" s="43"/>
      <c r="K7378" s="10"/>
      <c r="L7378" s="102"/>
      <c r="M7378" s="40"/>
      <c r="N7378" s="43"/>
      <c r="O7378" s="40"/>
      <c r="P7378" s="43"/>
      <c r="Q7378" s="43"/>
      <c r="R7378" s="10"/>
      <c r="S7378" s="10"/>
      <c r="T7378" s="10"/>
    </row>
    <row r="7379" spans="7:20" ht="33" customHeight="1" x14ac:dyDescent="0.5">
      <c r="G7379" s="90"/>
      <c r="H7379" s="43"/>
      <c r="I7379" s="79"/>
      <c r="J7379" s="43"/>
      <c r="K7379" s="10"/>
      <c r="L7379" s="102"/>
      <c r="M7379" s="40"/>
      <c r="N7379" s="43"/>
      <c r="O7379" s="40"/>
      <c r="P7379" s="43"/>
      <c r="Q7379" s="43"/>
      <c r="R7379" s="10"/>
      <c r="S7379" s="10"/>
      <c r="T7379" s="10"/>
    </row>
    <row r="7380" spans="7:20" ht="33" customHeight="1" x14ac:dyDescent="0.5">
      <c r="G7380" s="90"/>
      <c r="H7380" s="43"/>
      <c r="I7380" s="79"/>
      <c r="J7380" s="43"/>
      <c r="K7380" s="10"/>
      <c r="L7380" s="102"/>
      <c r="M7380" s="40"/>
      <c r="N7380" s="43"/>
      <c r="O7380" s="40"/>
      <c r="P7380" s="43"/>
      <c r="Q7380" s="43"/>
      <c r="R7380" s="10"/>
      <c r="S7380" s="10"/>
      <c r="T7380" s="10"/>
    </row>
    <row r="7381" spans="7:20" ht="33" customHeight="1" x14ac:dyDescent="0.5">
      <c r="G7381" s="90"/>
      <c r="H7381" s="43"/>
      <c r="I7381" s="79"/>
      <c r="J7381" s="43"/>
      <c r="K7381" s="10"/>
      <c r="L7381" s="102"/>
      <c r="M7381" s="40"/>
      <c r="N7381" s="43"/>
      <c r="O7381" s="40"/>
      <c r="P7381" s="43"/>
      <c r="Q7381" s="43"/>
      <c r="R7381" s="10"/>
      <c r="S7381" s="10"/>
      <c r="T7381" s="10"/>
    </row>
    <row r="7382" spans="7:20" ht="33" customHeight="1" x14ac:dyDescent="0.5">
      <c r="G7382" s="90"/>
      <c r="H7382" s="43"/>
      <c r="I7382" s="79"/>
      <c r="J7382" s="43"/>
      <c r="K7382" s="10"/>
      <c r="L7382" s="102"/>
      <c r="M7382" s="40"/>
      <c r="N7382" s="43"/>
      <c r="O7382" s="40"/>
      <c r="P7382" s="43"/>
      <c r="Q7382" s="43"/>
      <c r="R7382" s="10"/>
      <c r="S7382" s="10"/>
      <c r="T7382" s="10"/>
    </row>
    <row r="7383" spans="7:20" ht="33" customHeight="1" x14ac:dyDescent="0.5">
      <c r="G7383" s="90"/>
      <c r="H7383" s="43"/>
      <c r="I7383" s="79"/>
      <c r="J7383" s="43"/>
      <c r="K7383" s="10"/>
      <c r="L7383" s="102"/>
      <c r="M7383" s="40"/>
      <c r="N7383" s="43"/>
      <c r="O7383" s="40"/>
      <c r="P7383" s="43"/>
      <c r="Q7383" s="43"/>
      <c r="R7383" s="10"/>
      <c r="S7383" s="10"/>
      <c r="T7383" s="10"/>
    </row>
    <row r="7384" spans="7:20" ht="33" customHeight="1" x14ac:dyDescent="0.5">
      <c r="G7384" s="90"/>
      <c r="H7384" s="43"/>
      <c r="I7384" s="79"/>
      <c r="J7384" s="43"/>
      <c r="K7384" s="10"/>
      <c r="L7384" s="102"/>
      <c r="M7384" s="40"/>
      <c r="N7384" s="43"/>
      <c r="O7384" s="40"/>
      <c r="P7384" s="43"/>
      <c r="Q7384" s="43"/>
      <c r="R7384" s="10"/>
      <c r="S7384" s="10"/>
      <c r="T7384" s="10"/>
    </row>
    <row r="7385" spans="7:20" ht="33" customHeight="1" x14ac:dyDescent="0.5">
      <c r="G7385" s="90"/>
      <c r="H7385" s="43"/>
      <c r="I7385" s="79"/>
      <c r="J7385" s="43"/>
      <c r="K7385" s="10"/>
      <c r="L7385" s="102"/>
      <c r="M7385" s="40"/>
      <c r="N7385" s="43"/>
      <c r="O7385" s="40"/>
      <c r="P7385" s="43"/>
      <c r="Q7385" s="43"/>
      <c r="R7385" s="10"/>
      <c r="S7385" s="10"/>
      <c r="T7385" s="10"/>
    </row>
    <row r="7386" spans="7:20" ht="33" customHeight="1" x14ac:dyDescent="0.5">
      <c r="G7386" s="90"/>
      <c r="H7386" s="43"/>
      <c r="I7386" s="79"/>
      <c r="J7386" s="43"/>
      <c r="K7386" s="10"/>
      <c r="L7386" s="102"/>
      <c r="M7386" s="40"/>
      <c r="N7386" s="43"/>
      <c r="O7386" s="40"/>
      <c r="P7386" s="43"/>
      <c r="Q7386" s="43"/>
      <c r="R7386" s="10"/>
      <c r="S7386" s="10"/>
      <c r="T7386" s="10"/>
    </row>
    <row r="7387" spans="7:20" ht="33" customHeight="1" x14ac:dyDescent="0.5">
      <c r="G7387" s="90"/>
      <c r="H7387" s="43"/>
      <c r="I7387" s="79"/>
      <c r="J7387" s="43"/>
      <c r="K7387" s="10"/>
      <c r="L7387" s="102"/>
      <c r="M7387" s="40"/>
      <c r="N7387" s="43"/>
      <c r="O7387" s="40"/>
      <c r="P7387" s="43"/>
      <c r="Q7387" s="43"/>
      <c r="R7387" s="10"/>
      <c r="S7387" s="10"/>
      <c r="T7387" s="10"/>
    </row>
    <row r="7388" spans="7:20" ht="33" customHeight="1" x14ac:dyDescent="0.5">
      <c r="G7388" s="90"/>
      <c r="H7388" s="43"/>
      <c r="I7388" s="79"/>
      <c r="J7388" s="43"/>
      <c r="K7388" s="10"/>
      <c r="L7388" s="102"/>
      <c r="M7388" s="40"/>
      <c r="N7388" s="43"/>
      <c r="O7388" s="40"/>
      <c r="P7388" s="43"/>
      <c r="Q7388" s="43"/>
      <c r="R7388" s="10"/>
      <c r="S7388" s="10"/>
      <c r="T7388" s="10"/>
    </row>
    <row r="7389" spans="7:20" ht="33" customHeight="1" x14ac:dyDescent="0.5">
      <c r="G7389" s="90"/>
      <c r="H7389" s="43"/>
      <c r="I7389" s="79"/>
      <c r="J7389" s="43"/>
      <c r="K7389" s="10"/>
      <c r="L7389" s="102"/>
      <c r="M7389" s="40"/>
      <c r="N7389" s="43"/>
      <c r="O7389" s="40"/>
      <c r="P7389" s="43"/>
      <c r="Q7389" s="43"/>
      <c r="R7389" s="10"/>
      <c r="S7389" s="10"/>
      <c r="T7389" s="10"/>
    </row>
    <row r="7390" spans="7:20" ht="33" customHeight="1" x14ac:dyDescent="0.5">
      <c r="G7390" s="90"/>
      <c r="H7390" s="43"/>
      <c r="I7390" s="79"/>
      <c r="J7390" s="43"/>
      <c r="K7390" s="10"/>
      <c r="L7390" s="102"/>
      <c r="M7390" s="40"/>
      <c r="N7390" s="43"/>
      <c r="O7390" s="40"/>
      <c r="P7390" s="43"/>
      <c r="Q7390" s="43"/>
      <c r="R7390" s="10"/>
      <c r="S7390" s="10"/>
      <c r="T7390" s="10"/>
    </row>
    <row r="7391" spans="7:20" ht="33" customHeight="1" x14ac:dyDescent="0.5">
      <c r="G7391" s="90"/>
      <c r="H7391" s="43"/>
      <c r="I7391" s="79"/>
      <c r="J7391" s="43"/>
      <c r="K7391" s="10"/>
      <c r="L7391" s="102"/>
      <c r="M7391" s="40"/>
      <c r="N7391" s="43"/>
      <c r="O7391" s="40"/>
      <c r="P7391" s="43"/>
      <c r="Q7391" s="43"/>
      <c r="R7391" s="10"/>
      <c r="S7391" s="10"/>
      <c r="T7391" s="10"/>
    </row>
    <row r="7392" spans="7:20" ht="33" customHeight="1" x14ac:dyDescent="0.5">
      <c r="G7392" s="90"/>
      <c r="H7392" s="43"/>
      <c r="I7392" s="79"/>
      <c r="J7392" s="43"/>
      <c r="K7392" s="10"/>
      <c r="L7392" s="102"/>
      <c r="M7392" s="40"/>
      <c r="N7392" s="43"/>
      <c r="O7392" s="40"/>
      <c r="P7392" s="43"/>
      <c r="Q7392" s="43"/>
      <c r="R7392" s="10"/>
      <c r="S7392" s="10"/>
      <c r="T7392" s="10"/>
    </row>
    <row r="7393" spans="7:20" ht="33" customHeight="1" x14ac:dyDescent="0.5">
      <c r="G7393" s="90"/>
      <c r="H7393" s="43"/>
      <c r="I7393" s="79"/>
      <c r="J7393" s="43"/>
      <c r="K7393" s="10"/>
      <c r="L7393" s="102"/>
      <c r="M7393" s="40"/>
      <c r="N7393" s="43"/>
      <c r="O7393" s="40"/>
      <c r="P7393" s="43"/>
      <c r="Q7393" s="43"/>
      <c r="R7393" s="10"/>
      <c r="S7393" s="10"/>
      <c r="T7393" s="10"/>
    </row>
    <row r="7394" spans="7:20" ht="33" customHeight="1" x14ac:dyDescent="0.5">
      <c r="G7394" s="90"/>
      <c r="H7394" s="43"/>
      <c r="I7394" s="79"/>
      <c r="J7394" s="43"/>
      <c r="K7394" s="10"/>
      <c r="L7394" s="102"/>
      <c r="M7394" s="40"/>
      <c r="N7394" s="43"/>
      <c r="O7394" s="40"/>
      <c r="P7394" s="43"/>
      <c r="Q7394" s="43"/>
      <c r="R7394" s="10"/>
      <c r="S7394" s="10"/>
      <c r="T7394" s="10"/>
    </row>
    <row r="7395" spans="7:20" ht="33" customHeight="1" x14ac:dyDescent="0.5">
      <c r="G7395" s="90"/>
      <c r="H7395" s="43"/>
      <c r="I7395" s="79"/>
      <c r="J7395" s="43"/>
      <c r="K7395" s="10"/>
      <c r="L7395" s="102"/>
      <c r="M7395" s="40"/>
      <c r="N7395" s="43"/>
      <c r="O7395" s="40"/>
      <c r="P7395" s="43"/>
      <c r="Q7395" s="43"/>
      <c r="R7395" s="10"/>
      <c r="S7395" s="10"/>
      <c r="T7395" s="10"/>
    </row>
    <row r="7396" spans="7:20" ht="33" customHeight="1" x14ac:dyDescent="0.5">
      <c r="G7396" s="90"/>
      <c r="H7396" s="43"/>
      <c r="I7396" s="79"/>
      <c r="J7396" s="43"/>
      <c r="K7396" s="10"/>
      <c r="L7396" s="102"/>
      <c r="M7396" s="40"/>
      <c r="N7396" s="43"/>
      <c r="O7396" s="40"/>
      <c r="P7396" s="43"/>
      <c r="Q7396" s="43"/>
      <c r="R7396" s="10"/>
      <c r="S7396" s="10"/>
      <c r="T7396" s="10"/>
    </row>
    <row r="7397" spans="7:20" ht="33" customHeight="1" x14ac:dyDescent="0.5">
      <c r="G7397" s="90"/>
      <c r="H7397" s="43"/>
      <c r="I7397" s="79"/>
      <c r="J7397" s="43"/>
      <c r="K7397" s="10"/>
      <c r="L7397" s="102"/>
      <c r="M7397" s="40"/>
      <c r="N7397" s="43"/>
      <c r="O7397" s="40"/>
      <c r="P7397" s="43"/>
      <c r="Q7397" s="43"/>
      <c r="R7397" s="10"/>
      <c r="S7397" s="10"/>
      <c r="T7397" s="10"/>
    </row>
    <row r="7398" spans="7:20" ht="33" customHeight="1" x14ac:dyDescent="0.5">
      <c r="G7398" s="90"/>
      <c r="H7398" s="43"/>
      <c r="I7398" s="79"/>
      <c r="J7398" s="43"/>
      <c r="K7398" s="10"/>
      <c r="L7398" s="102"/>
      <c r="M7398" s="40"/>
      <c r="N7398" s="43"/>
      <c r="O7398" s="40"/>
      <c r="P7398" s="43"/>
      <c r="Q7398" s="43"/>
      <c r="R7398" s="10"/>
      <c r="S7398" s="10"/>
      <c r="T7398" s="10"/>
    </row>
    <row r="7399" spans="7:20" ht="33" customHeight="1" x14ac:dyDescent="0.5">
      <c r="G7399" s="90"/>
      <c r="H7399" s="43"/>
      <c r="I7399" s="79"/>
      <c r="J7399" s="43"/>
      <c r="K7399" s="10"/>
      <c r="L7399" s="102"/>
      <c r="M7399" s="40"/>
      <c r="N7399" s="43"/>
      <c r="O7399" s="40"/>
      <c r="P7399" s="43"/>
      <c r="Q7399" s="43"/>
      <c r="R7399" s="10"/>
      <c r="S7399" s="10"/>
      <c r="T7399" s="10"/>
    </row>
    <row r="7400" spans="7:20" ht="33" customHeight="1" x14ac:dyDescent="0.5">
      <c r="G7400" s="90"/>
      <c r="H7400" s="43"/>
      <c r="I7400" s="79"/>
      <c r="J7400" s="43"/>
      <c r="K7400" s="10"/>
      <c r="L7400" s="102"/>
      <c r="M7400" s="40"/>
      <c r="N7400" s="43"/>
      <c r="O7400" s="40"/>
      <c r="P7400" s="43"/>
      <c r="Q7400" s="43"/>
      <c r="R7400" s="10"/>
      <c r="S7400" s="10"/>
      <c r="T7400" s="10"/>
    </row>
    <row r="7401" spans="7:20" ht="33" customHeight="1" x14ac:dyDescent="0.5">
      <c r="G7401" s="90"/>
      <c r="H7401" s="43"/>
      <c r="I7401" s="79"/>
      <c r="J7401" s="43"/>
      <c r="K7401" s="10"/>
      <c r="L7401" s="102"/>
      <c r="M7401" s="40"/>
      <c r="N7401" s="43"/>
      <c r="O7401" s="40"/>
      <c r="P7401" s="43"/>
      <c r="Q7401" s="43"/>
      <c r="R7401" s="10"/>
      <c r="S7401" s="10"/>
      <c r="T7401" s="10"/>
    </row>
    <row r="7402" spans="7:20" ht="33" customHeight="1" x14ac:dyDescent="0.5">
      <c r="G7402" s="90"/>
      <c r="H7402" s="43"/>
      <c r="I7402" s="79"/>
      <c r="J7402" s="43"/>
      <c r="K7402" s="10"/>
      <c r="L7402" s="102"/>
      <c r="M7402" s="40"/>
      <c r="N7402" s="43"/>
      <c r="O7402" s="40"/>
      <c r="P7402" s="43"/>
      <c r="Q7402" s="43"/>
      <c r="R7402" s="10"/>
      <c r="S7402" s="10"/>
      <c r="T7402" s="10"/>
    </row>
    <row r="7403" spans="7:20" ht="33" customHeight="1" x14ac:dyDescent="0.5">
      <c r="G7403" s="90"/>
      <c r="H7403" s="43"/>
      <c r="I7403" s="79"/>
      <c r="J7403" s="43"/>
      <c r="K7403" s="10"/>
      <c r="L7403" s="102"/>
      <c r="M7403" s="40"/>
      <c r="N7403" s="43"/>
      <c r="O7403" s="40"/>
      <c r="P7403" s="43"/>
      <c r="Q7403" s="43"/>
      <c r="R7403" s="10"/>
      <c r="S7403" s="10"/>
      <c r="T7403" s="10"/>
    </row>
    <row r="7404" spans="7:20" ht="33" customHeight="1" x14ac:dyDescent="0.5">
      <c r="G7404" s="90"/>
      <c r="H7404" s="43"/>
      <c r="I7404" s="79"/>
      <c r="J7404" s="43"/>
      <c r="K7404" s="10"/>
      <c r="L7404" s="102"/>
      <c r="M7404" s="40"/>
      <c r="N7404" s="43"/>
      <c r="O7404" s="40"/>
      <c r="P7404" s="43"/>
      <c r="Q7404" s="43"/>
      <c r="R7404" s="10"/>
      <c r="S7404" s="10"/>
      <c r="T7404" s="10"/>
    </row>
    <row r="7405" spans="7:20" ht="33" customHeight="1" x14ac:dyDescent="0.5">
      <c r="G7405" s="90"/>
      <c r="H7405" s="43"/>
      <c r="I7405" s="79"/>
      <c r="J7405" s="43"/>
      <c r="K7405" s="10"/>
      <c r="L7405" s="102"/>
      <c r="M7405" s="40"/>
      <c r="N7405" s="43"/>
      <c r="O7405" s="40"/>
      <c r="P7405" s="43"/>
      <c r="Q7405" s="43"/>
      <c r="R7405" s="10"/>
      <c r="S7405" s="10"/>
      <c r="T7405" s="10"/>
    </row>
    <row r="7406" spans="7:20" ht="33" customHeight="1" x14ac:dyDescent="0.5">
      <c r="G7406" s="90"/>
      <c r="H7406" s="43"/>
      <c r="I7406" s="79"/>
      <c r="J7406" s="43"/>
      <c r="K7406" s="10"/>
      <c r="L7406" s="102"/>
      <c r="M7406" s="40"/>
      <c r="N7406" s="43"/>
      <c r="O7406" s="40"/>
      <c r="P7406" s="43"/>
      <c r="Q7406" s="43"/>
      <c r="R7406" s="10"/>
      <c r="S7406" s="10"/>
      <c r="T7406" s="10"/>
    </row>
    <row r="7407" spans="7:20" ht="33" customHeight="1" x14ac:dyDescent="0.5">
      <c r="G7407" s="90"/>
      <c r="H7407" s="43"/>
      <c r="I7407" s="79"/>
      <c r="J7407" s="43"/>
      <c r="K7407" s="10"/>
      <c r="L7407" s="102"/>
      <c r="M7407" s="40"/>
      <c r="N7407" s="43"/>
      <c r="O7407" s="40"/>
      <c r="P7407" s="43"/>
      <c r="Q7407" s="43"/>
      <c r="R7407" s="10"/>
      <c r="S7407" s="10"/>
      <c r="T7407" s="10"/>
    </row>
    <row r="7408" spans="7:20" ht="33" customHeight="1" x14ac:dyDescent="0.5">
      <c r="G7408" s="90"/>
      <c r="H7408" s="43"/>
      <c r="I7408" s="79"/>
      <c r="J7408" s="43"/>
      <c r="K7408" s="10"/>
      <c r="L7408" s="102"/>
      <c r="M7408" s="40"/>
      <c r="N7408" s="43"/>
      <c r="O7408" s="40"/>
      <c r="P7408" s="43"/>
      <c r="Q7408" s="43"/>
      <c r="R7408" s="10"/>
      <c r="S7408" s="10"/>
      <c r="T7408" s="10"/>
    </row>
    <row r="7409" spans="7:20" ht="33" customHeight="1" x14ac:dyDescent="0.5">
      <c r="G7409" s="90"/>
      <c r="H7409" s="43"/>
      <c r="I7409" s="79"/>
      <c r="J7409" s="43"/>
      <c r="K7409" s="10"/>
      <c r="L7409" s="102"/>
      <c r="M7409" s="40"/>
      <c r="N7409" s="43"/>
      <c r="O7409" s="40"/>
      <c r="P7409" s="43"/>
      <c r="Q7409" s="43"/>
      <c r="R7409" s="10"/>
      <c r="S7409" s="10"/>
      <c r="T7409" s="10"/>
    </row>
    <row r="7410" spans="7:20" ht="33" customHeight="1" x14ac:dyDescent="0.5">
      <c r="G7410" s="90"/>
      <c r="H7410" s="43"/>
      <c r="I7410" s="79"/>
      <c r="J7410" s="43"/>
      <c r="K7410" s="10"/>
      <c r="L7410" s="102"/>
      <c r="M7410" s="40"/>
      <c r="N7410" s="43"/>
      <c r="O7410" s="40"/>
      <c r="P7410" s="43"/>
      <c r="Q7410" s="43"/>
      <c r="R7410" s="10"/>
      <c r="S7410" s="10"/>
      <c r="T7410" s="10"/>
    </row>
    <row r="7411" spans="7:20" ht="33" customHeight="1" x14ac:dyDescent="0.5">
      <c r="G7411" s="90"/>
      <c r="H7411" s="43"/>
      <c r="I7411" s="79"/>
      <c r="J7411" s="43"/>
      <c r="K7411" s="10"/>
      <c r="L7411" s="102"/>
      <c r="M7411" s="40"/>
      <c r="N7411" s="43"/>
      <c r="O7411" s="40"/>
      <c r="P7411" s="43"/>
      <c r="Q7411" s="43"/>
      <c r="R7411" s="10"/>
      <c r="S7411" s="10"/>
      <c r="T7411" s="10"/>
    </row>
    <row r="7412" spans="7:20" ht="33" customHeight="1" x14ac:dyDescent="0.5">
      <c r="G7412" s="90"/>
      <c r="H7412" s="43"/>
      <c r="I7412" s="79"/>
      <c r="J7412" s="43"/>
      <c r="K7412" s="10"/>
      <c r="L7412" s="102"/>
      <c r="M7412" s="40"/>
      <c r="N7412" s="43"/>
      <c r="O7412" s="40"/>
      <c r="P7412" s="43"/>
      <c r="Q7412" s="43"/>
      <c r="R7412" s="10"/>
      <c r="S7412" s="10"/>
      <c r="T7412" s="10"/>
    </row>
    <row r="7413" spans="7:20" ht="33" customHeight="1" x14ac:dyDescent="0.5">
      <c r="G7413" s="90"/>
      <c r="H7413" s="43"/>
      <c r="I7413" s="79"/>
      <c r="J7413" s="43"/>
      <c r="K7413" s="10"/>
      <c r="L7413" s="102"/>
      <c r="M7413" s="40"/>
      <c r="N7413" s="43"/>
      <c r="O7413" s="40"/>
      <c r="P7413" s="43"/>
      <c r="Q7413" s="43"/>
      <c r="R7413" s="10"/>
      <c r="S7413" s="10"/>
      <c r="T7413" s="10"/>
    </row>
    <row r="7414" spans="7:20" ht="33" customHeight="1" x14ac:dyDescent="0.5">
      <c r="G7414" s="90"/>
      <c r="H7414" s="43"/>
      <c r="I7414" s="79"/>
      <c r="J7414" s="43"/>
      <c r="K7414" s="10"/>
      <c r="L7414" s="102"/>
      <c r="M7414" s="40"/>
      <c r="N7414" s="43"/>
      <c r="O7414" s="40"/>
      <c r="P7414" s="43"/>
      <c r="Q7414" s="43"/>
      <c r="R7414" s="10"/>
      <c r="S7414" s="10"/>
      <c r="T7414" s="10"/>
    </row>
    <row r="7415" spans="7:20" ht="33" customHeight="1" x14ac:dyDescent="0.5">
      <c r="G7415" s="90"/>
      <c r="H7415" s="43"/>
      <c r="I7415" s="79"/>
      <c r="J7415" s="43"/>
      <c r="K7415" s="10"/>
      <c r="L7415" s="102"/>
      <c r="M7415" s="40"/>
      <c r="N7415" s="43"/>
      <c r="O7415" s="40"/>
      <c r="P7415" s="43"/>
      <c r="Q7415" s="43"/>
      <c r="R7415" s="10"/>
      <c r="S7415" s="10"/>
      <c r="T7415" s="10"/>
    </row>
    <row r="7416" spans="7:20" ht="33" customHeight="1" x14ac:dyDescent="0.5">
      <c r="G7416" s="90"/>
      <c r="H7416" s="43"/>
      <c r="I7416" s="79"/>
      <c r="J7416" s="43"/>
      <c r="K7416" s="10"/>
      <c r="L7416" s="102"/>
      <c r="M7416" s="40"/>
      <c r="N7416" s="43"/>
      <c r="O7416" s="40"/>
      <c r="P7416" s="43"/>
      <c r="Q7416" s="43"/>
      <c r="R7416" s="10"/>
      <c r="S7416" s="10"/>
      <c r="T7416" s="10"/>
    </row>
    <row r="7417" spans="7:20" ht="33" customHeight="1" x14ac:dyDescent="0.5">
      <c r="G7417" s="90"/>
      <c r="H7417" s="43"/>
      <c r="I7417" s="79"/>
      <c r="J7417" s="43"/>
      <c r="K7417" s="10"/>
      <c r="L7417" s="102"/>
      <c r="M7417" s="40"/>
      <c r="N7417" s="43"/>
      <c r="O7417" s="40"/>
      <c r="P7417" s="43"/>
      <c r="Q7417" s="43"/>
      <c r="R7417" s="10"/>
      <c r="S7417" s="10"/>
      <c r="T7417" s="10"/>
    </row>
    <row r="7418" spans="7:20" ht="33" customHeight="1" x14ac:dyDescent="0.5">
      <c r="G7418" s="90"/>
      <c r="H7418" s="43"/>
      <c r="I7418" s="79"/>
      <c r="J7418" s="43"/>
      <c r="K7418" s="10"/>
      <c r="L7418" s="102"/>
      <c r="M7418" s="40"/>
      <c r="N7418" s="43"/>
      <c r="O7418" s="40"/>
      <c r="P7418" s="43"/>
      <c r="Q7418" s="43"/>
      <c r="R7418" s="10"/>
      <c r="S7418" s="10"/>
      <c r="T7418" s="10"/>
    </row>
    <row r="7419" spans="7:20" ht="33" customHeight="1" x14ac:dyDescent="0.5">
      <c r="G7419" s="90"/>
      <c r="H7419" s="43"/>
      <c r="I7419" s="79"/>
      <c r="J7419" s="43"/>
      <c r="K7419" s="10"/>
      <c r="L7419" s="102"/>
      <c r="M7419" s="40"/>
      <c r="N7419" s="43"/>
      <c r="O7419" s="40"/>
      <c r="P7419" s="43"/>
      <c r="Q7419" s="43"/>
      <c r="R7419" s="10"/>
      <c r="S7419" s="10"/>
      <c r="T7419" s="10"/>
    </row>
    <row r="7420" spans="7:20" ht="33" customHeight="1" x14ac:dyDescent="0.5">
      <c r="G7420" s="90"/>
      <c r="H7420" s="43"/>
      <c r="I7420" s="79"/>
      <c r="J7420" s="43"/>
      <c r="K7420" s="10"/>
      <c r="L7420" s="102"/>
      <c r="M7420" s="40"/>
      <c r="N7420" s="43"/>
      <c r="O7420" s="40"/>
      <c r="P7420" s="43"/>
      <c r="Q7420" s="43"/>
      <c r="R7420" s="10"/>
      <c r="S7420" s="10"/>
      <c r="T7420" s="10"/>
    </row>
    <row r="7421" spans="7:20" ht="33" customHeight="1" x14ac:dyDescent="0.5">
      <c r="G7421" s="90"/>
      <c r="H7421" s="43"/>
      <c r="I7421" s="79"/>
      <c r="J7421" s="43"/>
      <c r="K7421" s="10"/>
      <c r="L7421" s="102"/>
      <c r="M7421" s="40"/>
      <c r="N7421" s="43"/>
      <c r="O7421" s="40"/>
      <c r="P7421" s="43"/>
      <c r="Q7421" s="43"/>
      <c r="R7421" s="10"/>
      <c r="S7421" s="10"/>
      <c r="T7421" s="10"/>
    </row>
    <row r="7422" spans="7:20" ht="33" customHeight="1" x14ac:dyDescent="0.5">
      <c r="G7422" s="90"/>
      <c r="H7422" s="43"/>
      <c r="I7422" s="79"/>
      <c r="J7422" s="43"/>
      <c r="K7422" s="10"/>
      <c r="L7422" s="102"/>
      <c r="M7422" s="40"/>
      <c r="N7422" s="43"/>
      <c r="O7422" s="40"/>
      <c r="P7422" s="43"/>
      <c r="Q7422" s="43"/>
      <c r="R7422" s="10"/>
      <c r="S7422" s="10"/>
      <c r="T7422" s="10"/>
    </row>
    <row r="7423" spans="7:20" ht="33" customHeight="1" x14ac:dyDescent="0.5">
      <c r="G7423" s="90"/>
      <c r="H7423" s="43"/>
      <c r="I7423" s="79"/>
      <c r="J7423" s="43"/>
      <c r="K7423" s="10"/>
      <c r="L7423" s="102"/>
      <c r="M7423" s="40"/>
      <c r="N7423" s="43"/>
      <c r="O7423" s="40"/>
      <c r="P7423" s="43"/>
      <c r="Q7423" s="43"/>
      <c r="R7423" s="10"/>
      <c r="S7423" s="10"/>
      <c r="T7423" s="10"/>
    </row>
    <row r="7424" spans="7:20" ht="33" customHeight="1" x14ac:dyDescent="0.5">
      <c r="G7424" s="90"/>
      <c r="H7424" s="43"/>
      <c r="I7424" s="79"/>
      <c r="J7424" s="43"/>
      <c r="K7424" s="10"/>
      <c r="L7424" s="102"/>
      <c r="M7424" s="40"/>
      <c r="N7424" s="43"/>
      <c r="O7424" s="40"/>
      <c r="P7424" s="43"/>
      <c r="Q7424" s="43"/>
      <c r="R7424" s="10"/>
      <c r="S7424" s="10"/>
      <c r="T7424" s="10"/>
    </row>
    <row r="7425" spans="7:20" ht="33" customHeight="1" x14ac:dyDescent="0.5">
      <c r="G7425" s="90"/>
      <c r="H7425" s="43"/>
      <c r="I7425" s="79"/>
      <c r="J7425" s="43"/>
      <c r="K7425" s="10"/>
      <c r="L7425" s="102"/>
      <c r="M7425" s="40"/>
      <c r="N7425" s="43"/>
      <c r="O7425" s="40"/>
      <c r="P7425" s="43"/>
      <c r="Q7425" s="43"/>
      <c r="R7425" s="10"/>
      <c r="S7425" s="10"/>
      <c r="T7425" s="10"/>
    </row>
    <row r="7426" spans="7:20" ht="33" customHeight="1" x14ac:dyDescent="0.5">
      <c r="G7426" s="90"/>
      <c r="H7426" s="43"/>
      <c r="I7426" s="79"/>
      <c r="J7426" s="43"/>
      <c r="K7426" s="10"/>
      <c r="L7426" s="102"/>
      <c r="M7426" s="40"/>
      <c r="N7426" s="43"/>
      <c r="O7426" s="40"/>
      <c r="P7426" s="43"/>
      <c r="Q7426" s="43"/>
      <c r="R7426" s="10"/>
      <c r="S7426" s="10"/>
      <c r="T7426" s="10"/>
    </row>
    <row r="7427" spans="7:20" ht="33" customHeight="1" x14ac:dyDescent="0.5">
      <c r="G7427" s="90"/>
      <c r="H7427" s="43"/>
      <c r="I7427" s="79"/>
      <c r="J7427" s="43"/>
      <c r="K7427" s="10"/>
      <c r="L7427" s="102"/>
      <c r="M7427" s="40"/>
      <c r="N7427" s="43"/>
      <c r="O7427" s="40"/>
      <c r="P7427" s="43"/>
      <c r="Q7427" s="43"/>
      <c r="R7427" s="10"/>
      <c r="S7427" s="10"/>
      <c r="T7427" s="10"/>
    </row>
    <row r="7428" spans="7:20" ht="33" customHeight="1" x14ac:dyDescent="0.5">
      <c r="G7428" s="90"/>
      <c r="H7428" s="43"/>
      <c r="I7428" s="79"/>
      <c r="J7428" s="43"/>
      <c r="K7428" s="10"/>
      <c r="L7428" s="102"/>
      <c r="M7428" s="40"/>
      <c r="N7428" s="43"/>
      <c r="O7428" s="40"/>
      <c r="P7428" s="43"/>
      <c r="Q7428" s="43"/>
      <c r="R7428" s="10"/>
      <c r="S7428" s="10"/>
      <c r="T7428" s="10"/>
    </row>
    <row r="7429" spans="7:20" ht="33" customHeight="1" x14ac:dyDescent="0.5">
      <c r="G7429" s="90"/>
      <c r="H7429" s="43"/>
      <c r="I7429" s="79"/>
      <c r="J7429" s="43"/>
      <c r="K7429" s="10"/>
      <c r="L7429" s="102"/>
      <c r="M7429" s="40"/>
      <c r="N7429" s="43"/>
      <c r="O7429" s="40"/>
      <c r="P7429" s="43"/>
      <c r="Q7429" s="43"/>
      <c r="R7429" s="10"/>
      <c r="S7429" s="10"/>
      <c r="T7429" s="10"/>
    </row>
    <row r="7430" spans="7:20" ht="33" customHeight="1" x14ac:dyDescent="0.5">
      <c r="G7430" s="90"/>
      <c r="H7430" s="43"/>
      <c r="I7430" s="79"/>
      <c r="J7430" s="43"/>
      <c r="K7430" s="10"/>
      <c r="L7430" s="102"/>
      <c r="M7430" s="40"/>
      <c r="N7430" s="43"/>
      <c r="O7430" s="40"/>
      <c r="P7430" s="43"/>
      <c r="Q7430" s="43"/>
      <c r="R7430" s="10"/>
      <c r="S7430" s="10"/>
      <c r="T7430" s="10"/>
    </row>
    <row r="7431" spans="7:20" ht="33" customHeight="1" x14ac:dyDescent="0.5">
      <c r="G7431" s="90"/>
      <c r="H7431" s="43"/>
      <c r="I7431" s="79"/>
      <c r="J7431" s="43"/>
      <c r="K7431" s="10"/>
      <c r="L7431" s="102"/>
      <c r="M7431" s="40"/>
      <c r="N7431" s="43"/>
      <c r="O7431" s="40"/>
      <c r="P7431" s="43"/>
      <c r="Q7431" s="43"/>
      <c r="R7431" s="10"/>
      <c r="S7431" s="10"/>
      <c r="T7431" s="10"/>
    </row>
    <row r="7432" spans="7:20" ht="33" customHeight="1" x14ac:dyDescent="0.5">
      <c r="G7432" s="90"/>
      <c r="H7432" s="43"/>
      <c r="I7432" s="79"/>
      <c r="J7432" s="43"/>
      <c r="K7432" s="10"/>
      <c r="L7432" s="102"/>
      <c r="M7432" s="40"/>
      <c r="N7432" s="43"/>
      <c r="O7432" s="40"/>
      <c r="P7432" s="43"/>
      <c r="Q7432" s="43"/>
      <c r="R7432" s="10"/>
      <c r="S7432" s="10"/>
      <c r="T7432" s="10"/>
    </row>
    <row r="7433" spans="7:20" ht="33" customHeight="1" x14ac:dyDescent="0.5">
      <c r="G7433" s="90"/>
      <c r="H7433" s="43"/>
      <c r="I7433" s="79"/>
      <c r="J7433" s="43"/>
      <c r="K7433" s="10"/>
      <c r="L7433" s="102"/>
      <c r="M7433" s="40"/>
      <c r="N7433" s="43"/>
      <c r="O7433" s="40"/>
      <c r="P7433" s="43"/>
      <c r="Q7433" s="43"/>
      <c r="R7433" s="10"/>
      <c r="S7433" s="10"/>
      <c r="T7433" s="10"/>
    </row>
    <row r="7434" spans="7:20" ht="33" customHeight="1" x14ac:dyDescent="0.5">
      <c r="G7434" s="90"/>
      <c r="H7434" s="43"/>
      <c r="I7434" s="79"/>
      <c r="J7434" s="43"/>
      <c r="K7434" s="10"/>
      <c r="L7434" s="102"/>
      <c r="M7434" s="40"/>
      <c r="N7434" s="43"/>
      <c r="O7434" s="40"/>
      <c r="P7434" s="43"/>
      <c r="Q7434" s="43"/>
      <c r="R7434" s="10"/>
      <c r="S7434" s="10"/>
      <c r="T7434" s="10"/>
    </row>
    <row r="7435" spans="7:20" ht="33" customHeight="1" x14ac:dyDescent="0.5">
      <c r="G7435" s="90"/>
      <c r="H7435" s="43"/>
      <c r="I7435" s="79"/>
      <c r="J7435" s="43"/>
      <c r="K7435" s="10"/>
      <c r="L7435" s="102"/>
      <c r="M7435" s="40"/>
      <c r="N7435" s="43"/>
      <c r="O7435" s="40"/>
      <c r="P7435" s="43"/>
      <c r="Q7435" s="43"/>
      <c r="R7435" s="10"/>
      <c r="S7435" s="10"/>
      <c r="T7435" s="10"/>
    </row>
    <row r="7436" spans="7:20" ht="33" customHeight="1" x14ac:dyDescent="0.5">
      <c r="G7436" s="90"/>
      <c r="H7436" s="43"/>
      <c r="I7436" s="79"/>
      <c r="J7436" s="43"/>
      <c r="K7436" s="10"/>
      <c r="L7436" s="102"/>
      <c r="M7436" s="40"/>
      <c r="N7436" s="43"/>
      <c r="O7436" s="40"/>
      <c r="P7436" s="43"/>
      <c r="Q7436" s="43"/>
      <c r="R7436" s="10"/>
      <c r="S7436" s="10"/>
      <c r="T7436" s="10"/>
    </row>
    <row r="7437" spans="7:20" ht="33" customHeight="1" x14ac:dyDescent="0.5">
      <c r="G7437" s="90"/>
      <c r="H7437" s="43"/>
      <c r="I7437" s="79"/>
      <c r="J7437" s="43"/>
      <c r="K7437" s="10"/>
      <c r="L7437" s="102"/>
      <c r="M7437" s="40"/>
      <c r="N7437" s="43"/>
      <c r="O7437" s="40"/>
      <c r="P7437" s="43"/>
      <c r="Q7437" s="43"/>
      <c r="R7437" s="10"/>
      <c r="S7437" s="10"/>
      <c r="T7437" s="10"/>
    </row>
    <row r="7438" spans="7:20" ht="33" customHeight="1" x14ac:dyDescent="0.5">
      <c r="G7438" s="90"/>
      <c r="H7438" s="43"/>
      <c r="I7438" s="79"/>
      <c r="J7438" s="43"/>
      <c r="K7438" s="10"/>
      <c r="L7438" s="102"/>
      <c r="M7438" s="40"/>
      <c r="N7438" s="43"/>
      <c r="O7438" s="40"/>
      <c r="P7438" s="43"/>
      <c r="Q7438" s="43"/>
      <c r="R7438" s="10"/>
      <c r="S7438" s="10"/>
      <c r="T7438" s="10"/>
    </row>
    <row r="7439" spans="7:20" ht="33" customHeight="1" x14ac:dyDescent="0.5">
      <c r="G7439" s="90"/>
      <c r="H7439" s="43"/>
      <c r="I7439" s="79"/>
      <c r="J7439" s="43"/>
      <c r="K7439" s="10"/>
      <c r="L7439" s="102"/>
      <c r="M7439" s="40"/>
      <c r="N7439" s="43"/>
      <c r="O7439" s="40"/>
      <c r="P7439" s="43"/>
      <c r="Q7439" s="43"/>
      <c r="R7439" s="10"/>
      <c r="S7439" s="10"/>
      <c r="T7439" s="10"/>
    </row>
    <row r="7440" spans="7:20" ht="33" customHeight="1" x14ac:dyDescent="0.5">
      <c r="G7440" s="90"/>
      <c r="H7440" s="43"/>
      <c r="I7440" s="79"/>
      <c r="J7440" s="43"/>
      <c r="K7440" s="10"/>
      <c r="L7440" s="102"/>
      <c r="M7440" s="40"/>
      <c r="N7440" s="43"/>
      <c r="O7440" s="40"/>
      <c r="P7440" s="43"/>
      <c r="Q7440" s="43"/>
      <c r="R7440" s="10"/>
      <c r="S7440" s="10"/>
      <c r="T7440" s="10"/>
    </row>
    <row r="7441" spans="7:20" ht="33" customHeight="1" x14ac:dyDescent="0.5">
      <c r="G7441" s="90"/>
      <c r="H7441" s="43"/>
      <c r="I7441" s="79"/>
      <c r="J7441" s="43"/>
      <c r="K7441" s="10"/>
      <c r="L7441" s="102"/>
      <c r="M7441" s="40"/>
      <c r="N7441" s="43"/>
      <c r="O7441" s="40"/>
      <c r="P7441" s="43"/>
      <c r="Q7441" s="43"/>
      <c r="R7441" s="10"/>
      <c r="S7441" s="10"/>
      <c r="T7441" s="10"/>
    </row>
    <row r="7442" spans="7:20" ht="33" customHeight="1" x14ac:dyDescent="0.5">
      <c r="G7442" s="90"/>
      <c r="H7442" s="43"/>
      <c r="I7442" s="79"/>
      <c r="J7442" s="43"/>
      <c r="K7442" s="10"/>
      <c r="L7442" s="102"/>
      <c r="M7442" s="40"/>
      <c r="N7442" s="43"/>
      <c r="O7442" s="40"/>
      <c r="P7442" s="43"/>
      <c r="Q7442" s="43"/>
      <c r="R7442" s="10"/>
      <c r="S7442" s="10"/>
      <c r="T7442" s="10"/>
    </row>
    <row r="7443" spans="7:20" ht="33" customHeight="1" x14ac:dyDescent="0.5">
      <c r="G7443" s="90"/>
      <c r="H7443" s="43"/>
      <c r="I7443" s="79"/>
      <c r="J7443" s="43"/>
      <c r="K7443" s="10"/>
      <c r="L7443" s="102"/>
      <c r="M7443" s="40"/>
      <c r="N7443" s="43"/>
      <c r="O7443" s="40"/>
      <c r="P7443" s="43"/>
      <c r="Q7443" s="43"/>
      <c r="R7443" s="10"/>
      <c r="S7443" s="10"/>
      <c r="T7443" s="10"/>
    </row>
    <row r="7444" spans="7:20" ht="33" customHeight="1" x14ac:dyDescent="0.5">
      <c r="G7444" s="90"/>
      <c r="H7444" s="43"/>
      <c r="I7444" s="79"/>
      <c r="J7444" s="43"/>
      <c r="K7444" s="10"/>
      <c r="L7444" s="102"/>
      <c r="M7444" s="40"/>
      <c r="N7444" s="43"/>
      <c r="O7444" s="40"/>
      <c r="P7444" s="43"/>
      <c r="Q7444" s="43"/>
      <c r="R7444" s="10"/>
      <c r="S7444" s="10"/>
      <c r="T7444" s="10"/>
    </row>
    <row r="7445" spans="7:20" ht="33" customHeight="1" x14ac:dyDescent="0.5">
      <c r="G7445" s="90"/>
      <c r="H7445" s="43"/>
      <c r="I7445" s="79"/>
      <c r="J7445" s="43"/>
      <c r="K7445" s="10"/>
      <c r="L7445" s="102"/>
      <c r="M7445" s="40"/>
      <c r="N7445" s="43"/>
      <c r="O7445" s="40"/>
      <c r="P7445" s="43"/>
      <c r="Q7445" s="43"/>
      <c r="R7445" s="10"/>
      <c r="S7445" s="10"/>
      <c r="T7445" s="10"/>
    </row>
    <row r="7446" spans="7:20" ht="33" customHeight="1" x14ac:dyDescent="0.5">
      <c r="G7446" s="90"/>
      <c r="H7446" s="43"/>
      <c r="I7446" s="79"/>
      <c r="J7446" s="43"/>
      <c r="K7446" s="10"/>
      <c r="L7446" s="102"/>
      <c r="M7446" s="40"/>
      <c r="N7446" s="43"/>
      <c r="O7446" s="40"/>
      <c r="P7446" s="43"/>
      <c r="Q7446" s="43"/>
      <c r="R7446" s="10"/>
      <c r="S7446" s="10"/>
      <c r="T7446" s="10"/>
    </row>
    <row r="7447" spans="7:20" ht="33" customHeight="1" x14ac:dyDescent="0.5">
      <c r="G7447" s="90"/>
      <c r="H7447" s="43"/>
      <c r="I7447" s="79"/>
      <c r="J7447" s="43"/>
      <c r="K7447" s="10"/>
      <c r="L7447" s="102"/>
      <c r="M7447" s="40"/>
      <c r="N7447" s="43"/>
      <c r="O7447" s="40"/>
      <c r="P7447" s="43"/>
      <c r="Q7447" s="43"/>
      <c r="R7447" s="10"/>
      <c r="S7447" s="10"/>
      <c r="T7447" s="10"/>
    </row>
    <row r="7448" spans="7:20" ht="33" customHeight="1" x14ac:dyDescent="0.5">
      <c r="G7448" s="90"/>
      <c r="H7448" s="43"/>
      <c r="I7448" s="79"/>
      <c r="J7448" s="43"/>
      <c r="K7448" s="10"/>
      <c r="L7448" s="102"/>
      <c r="M7448" s="40"/>
      <c r="N7448" s="43"/>
      <c r="O7448" s="40"/>
      <c r="P7448" s="43"/>
      <c r="Q7448" s="43"/>
      <c r="R7448" s="10"/>
      <c r="S7448" s="10"/>
      <c r="T7448" s="10"/>
    </row>
    <row r="7449" spans="7:20" ht="33" customHeight="1" x14ac:dyDescent="0.5">
      <c r="G7449" s="90"/>
      <c r="H7449" s="43"/>
      <c r="I7449" s="79"/>
      <c r="J7449" s="43"/>
      <c r="K7449" s="10"/>
      <c r="L7449" s="102"/>
      <c r="M7449" s="40"/>
      <c r="N7449" s="43"/>
      <c r="O7449" s="40"/>
      <c r="P7449" s="43"/>
      <c r="Q7449" s="43"/>
      <c r="R7449" s="10"/>
      <c r="S7449" s="10"/>
      <c r="T7449" s="10"/>
    </row>
    <row r="7450" spans="7:20" ht="33" customHeight="1" x14ac:dyDescent="0.5">
      <c r="G7450" s="90"/>
      <c r="H7450" s="43"/>
      <c r="I7450" s="79"/>
      <c r="J7450" s="43"/>
      <c r="K7450" s="10"/>
      <c r="L7450" s="102"/>
      <c r="M7450" s="40"/>
      <c r="N7450" s="43"/>
      <c r="O7450" s="40"/>
      <c r="P7450" s="43"/>
      <c r="Q7450" s="43"/>
      <c r="R7450" s="10"/>
      <c r="S7450" s="10"/>
      <c r="T7450" s="10"/>
    </row>
    <row r="7451" spans="7:20" ht="33" customHeight="1" x14ac:dyDescent="0.5">
      <c r="G7451" s="90"/>
      <c r="H7451" s="43"/>
      <c r="I7451" s="79"/>
      <c r="J7451" s="43"/>
      <c r="K7451" s="10"/>
      <c r="L7451" s="102"/>
      <c r="M7451" s="40"/>
      <c r="N7451" s="43"/>
      <c r="O7451" s="40"/>
      <c r="P7451" s="43"/>
      <c r="Q7451" s="43"/>
      <c r="R7451" s="10"/>
      <c r="S7451" s="10"/>
      <c r="T7451" s="10"/>
    </row>
    <row r="7452" spans="7:20" ht="33" customHeight="1" x14ac:dyDescent="0.5">
      <c r="G7452" s="90"/>
      <c r="H7452" s="43"/>
      <c r="I7452" s="79"/>
      <c r="J7452" s="43"/>
      <c r="K7452" s="10"/>
      <c r="L7452" s="102"/>
      <c r="M7452" s="40"/>
      <c r="N7452" s="43"/>
      <c r="O7452" s="40"/>
      <c r="P7452" s="43"/>
      <c r="Q7452" s="43"/>
      <c r="R7452" s="10"/>
      <c r="S7452" s="10"/>
      <c r="T7452" s="10"/>
    </row>
    <row r="7453" spans="7:20" ht="33" customHeight="1" x14ac:dyDescent="0.5">
      <c r="G7453" s="90"/>
      <c r="H7453" s="43"/>
      <c r="I7453" s="79"/>
      <c r="J7453" s="43"/>
      <c r="K7453" s="10"/>
      <c r="L7453" s="102"/>
      <c r="M7453" s="40"/>
      <c r="N7453" s="43"/>
      <c r="O7453" s="40"/>
      <c r="P7453" s="43"/>
      <c r="Q7453" s="43"/>
      <c r="R7453" s="10"/>
      <c r="S7453" s="10"/>
      <c r="T7453" s="10"/>
    </row>
    <row r="7454" spans="7:20" ht="33" customHeight="1" x14ac:dyDescent="0.5">
      <c r="G7454" s="90"/>
      <c r="H7454" s="43"/>
      <c r="I7454" s="79"/>
      <c r="J7454" s="43"/>
      <c r="K7454" s="10"/>
      <c r="L7454" s="102"/>
      <c r="M7454" s="40"/>
      <c r="N7454" s="43"/>
      <c r="O7454" s="40"/>
      <c r="P7454" s="43"/>
      <c r="Q7454" s="43"/>
      <c r="R7454" s="10"/>
      <c r="S7454" s="10"/>
      <c r="T7454" s="10"/>
    </row>
    <row r="7455" spans="7:20" ht="33" customHeight="1" x14ac:dyDescent="0.5">
      <c r="G7455" s="90"/>
      <c r="H7455" s="43"/>
      <c r="I7455" s="79"/>
      <c r="J7455" s="43"/>
      <c r="K7455" s="10"/>
      <c r="L7455" s="102"/>
      <c r="M7455" s="40"/>
      <c r="N7455" s="43"/>
      <c r="O7455" s="40"/>
      <c r="P7455" s="43"/>
      <c r="Q7455" s="43"/>
      <c r="R7455" s="10"/>
      <c r="S7455" s="10"/>
      <c r="T7455" s="10"/>
    </row>
    <row r="7456" spans="7:20" ht="33" customHeight="1" x14ac:dyDescent="0.5">
      <c r="G7456" s="90"/>
      <c r="H7456" s="43"/>
      <c r="I7456" s="79"/>
      <c r="J7456" s="43"/>
      <c r="K7456" s="10"/>
      <c r="L7456" s="102"/>
      <c r="M7456" s="40"/>
      <c r="N7456" s="43"/>
      <c r="O7456" s="40"/>
      <c r="P7456" s="43"/>
      <c r="Q7456" s="43"/>
      <c r="R7456" s="10"/>
      <c r="S7456" s="10"/>
      <c r="T7456" s="10"/>
    </row>
    <row r="7457" spans="7:20" ht="33" customHeight="1" x14ac:dyDescent="0.5">
      <c r="G7457" s="90"/>
      <c r="H7457" s="43"/>
      <c r="I7457" s="79"/>
      <c r="J7457" s="43"/>
      <c r="K7457" s="10"/>
      <c r="L7457" s="102"/>
      <c r="M7457" s="40"/>
      <c r="N7457" s="43"/>
      <c r="O7457" s="40"/>
      <c r="P7457" s="43"/>
      <c r="Q7457" s="43"/>
      <c r="R7457" s="10"/>
      <c r="S7457" s="10"/>
      <c r="T7457" s="10"/>
    </row>
    <row r="7458" spans="7:20" ht="33" customHeight="1" x14ac:dyDescent="0.5">
      <c r="G7458" s="90"/>
      <c r="H7458" s="43"/>
      <c r="I7458" s="79"/>
      <c r="J7458" s="43"/>
      <c r="K7458" s="10"/>
      <c r="L7458" s="102"/>
      <c r="M7458" s="40"/>
      <c r="N7458" s="43"/>
      <c r="O7458" s="40"/>
      <c r="P7458" s="43"/>
      <c r="Q7458" s="43"/>
      <c r="R7458" s="10"/>
      <c r="S7458" s="10"/>
      <c r="T7458" s="10"/>
    </row>
    <row r="7459" spans="7:20" ht="33" customHeight="1" x14ac:dyDescent="0.5">
      <c r="G7459" s="90"/>
      <c r="H7459" s="43"/>
      <c r="I7459" s="79"/>
      <c r="J7459" s="43"/>
      <c r="K7459" s="10"/>
      <c r="L7459" s="102"/>
      <c r="M7459" s="40"/>
      <c r="N7459" s="43"/>
      <c r="O7459" s="40"/>
      <c r="P7459" s="43"/>
      <c r="Q7459" s="43"/>
      <c r="R7459" s="10"/>
      <c r="S7459" s="10"/>
      <c r="T7459" s="10"/>
    </row>
    <row r="7460" spans="7:20" ht="33" customHeight="1" x14ac:dyDescent="0.5">
      <c r="G7460" s="90"/>
      <c r="H7460" s="43"/>
      <c r="I7460" s="79"/>
      <c r="J7460" s="43"/>
      <c r="K7460" s="10"/>
      <c r="L7460" s="102"/>
      <c r="M7460" s="40"/>
      <c r="N7460" s="43"/>
      <c r="O7460" s="40"/>
      <c r="P7460" s="43"/>
      <c r="Q7460" s="43"/>
      <c r="R7460" s="10"/>
      <c r="S7460" s="10"/>
      <c r="T7460" s="10"/>
    </row>
    <row r="7461" spans="7:20" ht="33" customHeight="1" x14ac:dyDescent="0.5">
      <c r="G7461" s="90"/>
      <c r="H7461" s="43"/>
      <c r="I7461" s="79"/>
      <c r="J7461" s="43"/>
      <c r="K7461" s="10"/>
      <c r="L7461" s="102"/>
      <c r="M7461" s="40"/>
      <c r="N7461" s="43"/>
      <c r="O7461" s="40"/>
      <c r="P7461" s="43"/>
      <c r="Q7461" s="43"/>
      <c r="R7461" s="10"/>
      <c r="S7461" s="10"/>
      <c r="T7461" s="10"/>
    </row>
    <row r="7462" spans="7:20" ht="33" customHeight="1" x14ac:dyDescent="0.5">
      <c r="G7462" s="90"/>
      <c r="H7462" s="43"/>
      <c r="I7462" s="79"/>
      <c r="J7462" s="43"/>
      <c r="K7462" s="10"/>
      <c r="L7462" s="102"/>
      <c r="M7462" s="40"/>
      <c r="N7462" s="43"/>
      <c r="O7462" s="40"/>
      <c r="P7462" s="43"/>
      <c r="Q7462" s="43"/>
      <c r="R7462" s="10"/>
      <c r="S7462" s="10"/>
      <c r="T7462" s="10"/>
    </row>
    <row r="7463" spans="7:20" ht="33" customHeight="1" x14ac:dyDescent="0.5">
      <c r="G7463" s="90"/>
      <c r="H7463" s="43"/>
      <c r="I7463" s="79"/>
      <c r="J7463" s="43"/>
      <c r="K7463" s="10"/>
      <c r="L7463" s="102"/>
      <c r="M7463" s="40"/>
      <c r="N7463" s="43"/>
      <c r="O7463" s="40"/>
      <c r="P7463" s="43"/>
      <c r="Q7463" s="43"/>
      <c r="R7463" s="10"/>
      <c r="S7463" s="10"/>
      <c r="T7463" s="10"/>
    </row>
    <row r="7464" spans="7:20" ht="33" customHeight="1" x14ac:dyDescent="0.5">
      <c r="G7464" s="90"/>
      <c r="H7464" s="43"/>
      <c r="I7464" s="79"/>
      <c r="J7464" s="43"/>
      <c r="K7464" s="10"/>
      <c r="L7464" s="102"/>
      <c r="M7464" s="40"/>
      <c r="N7464" s="43"/>
      <c r="O7464" s="40"/>
      <c r="P7464" s="43"/>
      <c r="Q7464" s="43"/>
      <c r="R7464" s="10"/>
      <c r="S7464" s="10"/>
      <c r="T7464" s="10"/>
    </row>
    <row r="7465" spans="7:20" ht="33" customHeight="1" x14ac:dyDescent="0.5">
      <c r="G7465" s="90"/>
      <c r="H7465" s="43"/>
      <c r="I7465" s="79"/>
      <c r="J7465" s="43"/>
      <c r="K7465" s="10"/>
      <c r="L7465" s="102"/>
      <c r="M7465" s="40"/>
      <c r="N7465" s="43"/>
      <c r="O7465" s="40"/>
      <c r="P7465" s="43"/>
      <c r="Q7465" s="43"/>
      <c r="R7465" s="10"/>
      <c r="S7465" s="10"/>
      <c r="T7465" s="10"/>
    </row>
    <row r="7466" spans="7:20" ht="33" customHeight="1" x14ac:dyDescent="0.5">
      <c r="G7466" s="90"/>
      <c r="H7466" s="43"/>
      <c r="I7466" s="79"/>
      <c r="J7466" s="43"/>
      <c r="K7466" s="10"/>
      <c r="L7466" s="102"/>
      <c r="M7466" s="40"/>
      <c r="N7466" s="43"/>
      <c r="O7466" s="40"/>
      <c r="P7466" s="43"/>
      <c r="Q7466" s="43"/>
      <c r="R7466" s="10"/>
      <c r="S7466" s="10"/>
      <c r="T7466" s="10"/>
    </row>
    <row r="7467" spans="7:20" ht="33" customHeight="1" x14ac:dyDescent="0.5">
      <c r="G7467" s="90"/>
      <c r="H7467" s="43"/>
      <c r="I7467" s="79"/>
      <c r="J7467" s="43"/>
      <c r="K7467" s="10"/>
      <c r="L7467" s="102"/>
      <c r="M7467" s="40"/>
      <c r="N7467" s="43"/>
      <c r="O7467" s="40"/>
      <c r="P7467" s="43"/>
      <c r="Q7467" s="43"/>
      <c r="R7467" s="10"/>
      <c r="S7467" s="10"/>
      <c r="T7467" s="10"/>
    </row>
    <row r="7468" spans="7:20" ht="33" customHeight="1" x14ac:dyDescent="0.5">
      <c r="G7468" s="90"/>
      <c r="H7468" s="43"/>
      <c r="I7468" s="79"/>
      <c r="J7468" s="43"/>
      <c r="K7468" s="10"/>
      <c r="L7468" s="102"/>
      <c r="M7468" s="40"/>
      <c r="N7468" s="43"/>
      <c r="O7468" s="40"/>
      <c r="P7468" s="43"/>
      <c r="Q7468" s="43"/>
      <c r="R7468" s="10"/>
      <c r="S7468" s="10"/>
      <c r="T7468" s="10"/>
    </row>
    <row r="7469" spans="7:20" ht="33" customHeight="1" x14ac:dyDescent="0.5">
      <c r="G7469" s="90"/>
      <c r="H7469" s="43"/>
      <c r="I7469" s="79"/>
      <c r="J7469" s="43"/>
      <c r="K7469" s="10"/>
      <c r="L7469" s="102"/>
      <c r="M7469" s="40"/>
      <c r="N7469" s="43"/>
      <c r="O7469" s="40"/>
      <c r="P7469" s="43"/>
      <c r="Q7469" s="43"/>
      <c r="R7469" s="10"/>
      <c r="S7469" s="10"/>
      <c r="T7469" s="10"/>
    </row>
    <row r="7470" spans="7:20" ht="33" customHeight="1" x14ac:dyDescent="0.5">
      <c r="G7470" s="90"/>
      <c r="H7470" s="43"/>
      <c r="I7470" s="79"/>
      <c r="J7470" s="43"/>
      <c r="K7470" s="10"/>
      <c r="L7470" s="102"/>
      <c r="M7470" s="40"/>
      <c r="N7470" s="43"/>
      <c r="O7470" s="40"/>
      <c r="P7470" s="43"/>
      <c r="Q7470" s="43"/>
      <c r="R7470" s="10"/>
      <c r="S7470" s="10"/>
      <c r="T7470" s="10"/>
    </row>
    <row r="7471" spans="7:20" ht="33" customHeight="1" x14ac:dyDescent="0.5">
      <c r="G7471" s="90"/>
      <c r="H7471" s="43"/>
      <c r="I7471" s="79"/>
      <c r="J7471" s="43"/>
      <c r="K7471" s="10"/>
      <c r="L7471" s="102"/>
      <c r="M7471" s="40"/>
      <c r="N7471" s="43"/>
      <c r="O7471" s="40"/>
      <c r="P7471" s="43"/>
      <c r="Q7471" s="43"/>
      <c r="R7471" s="10"/>
      <c r="S7471" s="10"/>
      <c r="T7471" s="10"/>
    </row>
    <row r="7472" spans="7:20" ht="33" customHeight="1" x14ac:dyDescent="0.5">
      <c r="G7472" s="90"/>
      <c r="H7472" s="43"/>
      <c r="I7472" s="79"/>
      <c r="J7472" s="43"/>
      <c r="K7472" s="10"/>
      <c r="L7472" s="102"/>
      <c r="M7472" s="40"/>
      <c r="N7472" s="43"/>
      <c r="O7472" s="40"/>
      <c r="P7472" s="43"/>
      <c r="Q7472" s="43"/>
      <c r="R7472" s="10"/>
      <c r="S7472" s="10"/>
      <c r="T7472" s="10"/>
    </row>
    <row r="7473" spans="7:20" ht="33" customHeight="1" x14ac:dyDescent="0.5">
      <c r="G7473" s="90"/>
      <c r="H7473" s="43"/>
      <c r="I7473" s="79"/>
      <c r="J7473" s="43"/>
      <c r="K7473" s="10"/>
      <c r="L7473" s="102"/>
      <c r="M7473" s="40"/>
      <c r="N7473" s="43"/>
      <c r="O7473" s="40"/>
      <c r="P7473" s="43"/>
      <c r="Q7473" s="43"/>
      <c r="R7473" s="10"/>
      <c r="S7473" s="10"/>
      <c r="T7473" s="10"/>
    </row>
    <row r="7474" spans="7:20" ht="33" customHeight="1" x14ac:dyDescent="0.5">
      <c r="G7474" s="90"/>
      <c r="H7474" s="43"/>
      <c r="I7474" s="79"/>
      <c r="J7474" s="43"/>
      <c r="K7474" s="10"/>
      <c r="L7474" s="102"/>
      <c r="M7474" s="40"/>
      <c r="N7474" s="43"/>
      <c r="O7474" s="40"/>
      <c r="P7474" s="43"/>
      <c r="Q7474" s="43"/>
      <c r="R7474" s="10"/>
      <c r="S7474" s="10"/>
      <c r="T7474" s="10"/>
    </row>
    <row r="7475" spans="7:20" ht="33" customHeight="1" x14ac:dyDescent="0.5">
      <c r="G7475" s="90"/>
      <c r="H7475" s="43"/>
      <c r="I7475" s="79"/>
      <c r="J7475" s="43"/>
      <c r="K7475" s="10"/>
      <c r="L7475" s="102"/>
      <c r="M7475" s="40"/>
      <c r="N7475" s="43"/>
      <c r="O7475" s="40"/>
      <c r="P7475" s="43"/>
      <c r="Q7475" s="43"/>
      <c r="R7475" s="10"/>
      <c r="S7475" s="10"/>
      <c r="T7475" s="10"/>
    </row>
    <row r="7476" spans="7:20" ht="33" customHeight="1" x14ac:dyDescent="0.5">
      <c r="G7476" s="90"/>
      <c r="H7476" s="43"/>
      <c r="I7476" s="79"/>
      <c r="J7476" s="43"/>
      <c r="K7476" s="10"/>
      <c r="L7476" s="102"/>
      <c r="M7476" s="40"/>
      <c r="N7476" s="43"/>
      <c r="O7476" s="40"/>
      <c r="P7476" s="43"/>
      <c r="Q7476" s="43"/>
      <c r="R7476" s="10"/>
      <c r="S7476" s="10"/>
      <c r="T7476" s="10"/>
    </row>
    <row r="7477" spans="7:20" ht="33" customHeight="1" x14ac:dyDescent="0.5">
      <c r="G7477" s="90"/>
      <c r="H7477" s="43"/>
      <c r="I7477" s="79"/>
      <c r="J7477" s="43"/>
      <c r="K7477" s="10"/>
      <c r="L7477" s="102"/>
      <c r="M7477" s="40"/>
      <c r="N7477" s="43"/>
      <c r="O7477" s="40"/>
      <c r="P7477" s="43"/>
      <c r="Q7477" s="43"/>
      <c r="R7477" s="10"/>
      <c r="S7477" s="10"/>
      <c r="T7477" s="10"/>
    </row>
    <row r="7478" spans="7:20" ht="33" customHeight="1" x14ac:dyDescent="0.5">
      <c r="G7478" s="90"/>
      <c r="H7478" s="43"/>
      <c r="I7478" s="79"/>
      <c r="J7478" s="43"/>
      <c r="K7478" s="10"/>
      <c r="L7478" s="102"/>
      <c r="M7478" s="40"/>
      <c r="N7478" s="43"/>
      <c r="O7478" s="40"/>
      <c r="P7478" s="43"/>
      <c r="Q7478" s="43"/>
      <c r="R7478" s="10"/>
      <c r="S7478" s="10"/>
      <c r="T7478" s="10"/>
    </row>
    <row r="7479" spans="7:20" ht="33" customHeight="1" x14ac:dyDescent="0.5">
      <c r="G7479" s="90"/>
      <c r="H7479" s="43"/>
      <c r="I7479" s="79"/>
      <c r="J7479" s="43"/>
      <c r="K7479" s="10"/>
      <c r="L7479" s="102"/>
      <c r="M7479" s="40"/>
      <c r="N7479" s="43"/>
      <c r="O7479" s="40"/>
      <c r="P7479" s="43"/>
      <c r="Q7479" s="43"/>
      <c r="R7479" s="10"/>
      <c r="S7479" s="10"/>
      <c r="T7479" s="10"/>
    </row>
    <row r="7480" spans="7:20" ht="33" customHeight="1" x14ac:dyDescent="0.5">
      <c r="G7480" s="90"/>
      <c r="H7480" s="43"/>
      <c r="I7480" s="79"/>
      <c r="J7480" s="43"/>
      <c r="K7480" s="10"/>
      <c r="L7480" s="102"/>
      <c r="M7480" s="40"/>
      <c r="N7480" s="43"/>
      <c r="O7480" s="40"/>
      <c r="P7480" s="43"/>
      <c r="Q7480" s="43"/>
      <c r="R7480" s="10"/>
      <c r="S7480" s="10"/>
      <c r="T7480" s="10"/>
    </row>
    <row r="7481" spans="7:20" ht="33" customHeight="1" x14ac:dyDescent="0.5">
      <c r="G7481" s="90"/>
      <c r="H7481" s="43"/>
      <c r="I7481" s="79"/>
      <c r="J7481" s="43"/>
      <c r="K7481" s="10"/>
      <c r="L7481" s="102"/>
      <c r="M7481" s="40"/>
      <c r="N7481" s="43"/>
      <c r="O7481" s="40"/>
      <c r="P7481" s="43"/>
      <c r="Q7481" s="43"/>
      <c r="R7481" s="10"/>
      <c r="S7481" s="10"/>
      <c r="T7481" s="10"/>
    </row>
    <row r="7482" spans="7:20" ht="33" customHeight="1" x14ac:dyDescent="0.5">
      <c r="G7482" s="90"/>
      <c r="H7482" s="43"/>
      <c r="I7482" s="79"/>
      <c r="J7482" s="43"/>
      <c r="K7482" s="10"/>
      <c r="L7482" s="102"/>
      <c r="M7482" s="40"/>
      <c r="N7482" s="43"/>
      <c r="O7482" s="40"/>
      <c r="P7482" s="43"/>
      <c r="Q7482" s="43"/>
      <c r="R7482" s="10"/>
      <c r="S7482" s="10"/>
      <c r="T7482" s="10"/>
    </row>
    <row r="7483" spans="7:20" ht="33" customHeight="1" x14ac:dyDescent="0.5">
      <c r="G7483" s="90"/>
      <c r="H7483" s="43"/>
      <c r="I7483" s="79"/>
      <c r="J7483" s="43"/>
      <c r="K7483" s="10"/>
      <c r="L7483" s="102"/>
      <c r="M7483" s="40"/>
      <c r="N7483" s="43"/>
      <c r="O7483" s="40"/>
      <c r="P7483" s="43"/>
      <c r="Q7483" s="43"/>
      <c r="R7483" s="10"/>
      <c r="S7483" s="10"/>
      <c r="T7483" s="10"/>
    </row>
    <row r="7484" spans="7:20" ht="33" customHeight="1" x14ac:dyDescent="0.5">
      <c r="G7484" s="90"/>
      <c r="H7484" s="43"/>
      <c r="I7484" s="79"/>
      <c r="J7484" s="43"/>
      <c r="K7484" s="10"/>
      <c r="L7484" s="102"/>
      <c r="M7484" s="40"/>
      <c r="N7484" s="43"/>
      <c r="O7484" s="40"/>
      <c r="P7484" s="43"/>
      <c r="Q7484" s="43"/>
      <c r="R7484" s="10"/>
      <c r="S7484" s="10"/>
      <c r="T7484" s="10"/>
    </row>
    <row r="7485" spans="7:20" ht="33" customHeight="1" x14ac:dyDescent="0.5">
      <c r="G7485" s="90"/>
      <c r="H7485" s="43"/>
      <c r="I7485" s="79"/>
      <c r="J7485" s="43"/>
      <c r="K7485" s="10"/>
      <c r="L7485" s="102"/>
      <c r="M7485" s="40"/>
      <c r="N7485" s="43"/>
      <c r="O7485" s="40"/>
      <c r="P7485" s="43"/>
      <c r="Q7485" s="43"/>
      <c r="R7485" s="10"/>
      <c r="S7485" s="10"/>
      <c r="T7485" s="10"/>
    </row>
    <row r="7486" spans="7:20" ht="33" customHeight="1" x14ac:dyDescent="0.5">
      <c r="G7486" s="90"/>
      <c r="H7486" s="43"/>
      <c r="I7486" s="79"/>
      <c r="J7486" s="43"/>
      <c r="K7486" s="10"/>
      <c r="L7486" s="102"/>
      <c r="M7486" s="40"/>
      <c r="N7486" s="43"/>
      <c r="O7486" s="40"/>
      <c r="P7486" s="43"/>
      <c r="Q7486" s="43"/>
      <c r="R7486" s="10"/>
      <c r="S7486" s="10"/>
      <c r="T7486" s="10"/>
    </row>
    <row r="7487" spans="7:20" ht="33" customHeight="1" x14ac:dyDescent="0.5">
      <c r="G7487" s="90"/>
      <c r="H7487" s="43"/>
      <c r="I7487" s="79"/>
      <c r="J7487" s="43"/>
      <c r="K7487" s="10"/>
      <c r="L7487" s="102"/>
      <c r="M7487" s="40"/>
      <c r="N7487" s="43"/>
      <c r="O7487" s="40"/>
      <c r="P7487" s="43"/>
      <c r="Q7487" s="43"/>
      <c r="R7487" s="10"/>
      <c r="S7487" s="10"/>
      <c r="T7487" s="10"/>
    </row>
    <row r="7488" spans="7:20" ht="33" customHeight="1" x14ac:dyDescent="0.5">
      <c r="G7488" s="90"/>
      <c r="H7488" s="43"/>
      <c r="I7488" s="79"/>
      <c r="J7488" s="43"/>
      <c r="K7488" s="10"/>
      <c r="L7488" s="102"/>
      <c r="M7488" s="40"/>
      <c r="N7488" s="43"/>
      <c r="O7488" s="40"/>
      <c r="P7488" s="43"/>
      <c r="Q7488" s="43"/>
      <c r="R7488" s="10"/>
      <c r="S7488" s="10"/>
      <c r="T7488" s="10"/>
    </row>
    <row r="7489" spans="7:20" ht="33" customHeight="1" x14ac:dyDescent="0.5">
      <c r="G7489" s="90"/>
      <c r="H7489" s="43"/>
      <c r="I7489" s="79"/>
      <c r="J7489" s="43"/>
      <c r="K7489" s="10"/>
      <c r="L7489" s="102"/>
      <c r="M7489" s="40"/>
      <c r="N7489" s="43"/>
      <c r="O7489" s="40"/>
      <c r="P7489" s="43"/>
      <c r="Q7489" s="43"/>
      <c r="R7489" s="10"/>
      <c r="S7489" s="10"/>
      <c r="T7489" s="10"/>
    </row>
    <row r="7490" spans="7:20" ht="33" customHeight="1" x14ac:dyDescent="0.5">
      <c r="G7490" s="90"/>
      <c r="H7490" s="43"/>
      <c r="I7490" s="79"/>
      <c r="J7490" s="43"/>
      <c r="K7490" s="10"/>
      <c r="L7490" s="102"/>
      <c r="M7490" s="40"/>
      <c r="N7490" s="43"/>
      <c r="O7490" s="40"/>
      <c r="P7490" s="43"/>
      <c r="Q7490" s="43"/>
      <c r="R7490" s="10"/>
      <c r="S7490" s="10"/>
      <c r="T7490" s="10"/>
    </row>
    <row r="7491" spans="7:20" ht="33" customHeight="1" x14ac:dyDescent="0.5">
      <c r="G7491" s="90"/>
      <c r="H7491" s="43"/>
      <c r="I7491" s="79"/>
      <c r="J7491" s="43"/>
      <c r="K7491" s="10"/>
      <c r="L7491" s="102"/>
      <c r="M7491" s="40"/>
      <c r="N7491" s="43"/>
      <c r="O7491" s="40"/>
      <c r="P7491" s="43"/>
      <c r="Q7491" s="43"/>
      <c r="R7491" s="10"/>
      <c r="S7491" s="10"/>
      <c r="T7491" s="10"/>
    </row>
    <row r="7492" spans="7:20" ht="33" customHeight="1" x14ac:dyDescent="0.5">
      <c r="G7492" s="90"/>
      <c r="H7492" s="43"/>
      <c r="I7492" s="79"/>
      <c r="J7492" s="43"/>
      <c r="K7492" s="10"/>
      <c r="L7492" s="102"/>
      <c r="M7492" s="40"/>
      <c r="N7492" s="43"/>
      <c r="O7492" s="40"/>
      <c r="P7492" s="43"/>
      <c r="Q7492" s="43"/>
      <c r="R7492" s="10"/>
      <c r="S7492" s="10"/>
      <c r="T7492" s="10"/>
    </row>
    <row r="7493" spans="7:20" ht="33" customHeight="1" x14ac:dyDescent="0.5">
      <c r="G7493" s="90"/>
      <c r="H7493" s="43"/>
      <c r="I7493" s="79"/>
      <c r="J7493" s="43"/>
      <c r="K7493" s="10"/>
      <c r="L7493" s="102"/>
      <c r="M7493" s="40"/>
      <c r="N7493" s="43"/>
      <c r="O7493" s="40"/>
      <c r="P7493" s="43"/>
      <c r="Q7493" s="43"/>
      <c r="R7493" s="10"/>
      <c r="S7493" s="10"/>
      <c r="T7493" s="10"/>
    </row>
    <row r="7494" spans="7:20" ht="33" customHeight="1" x14ac:dyDescent="0.5">
      <c r="G7494" s="90"/>
      <c r="H7494" s="43"/>
      <c r="I7494" s="79"/>
      <c r="J7494" s="43"/>
      <c r="K7494" s="10"/>
      <c r="L7494" s="102"/>
      <c r="M7494" s="40"/>
      <c r="N7494" s="43"/>
      <c r="O7494" s="40"/>
      <c r="P7494" s="43"/>
      <c r="Q7494" s="43"/>
      <c r="R7494" s="10"/>
      <c r="S7494" s="10"/>
      <c r="T7494" s="10"/>
    </row>
    <row r="7495" spans="7:20" ht="33" customHeight="1" x14ac:dyDescent="0.5">
      <c r="G7495" s="90"/>
      <c r="H7495" s="43"/>
      <c r="I7495" s="79"/>
      <c r="J7495" s="43"/>
      <c r="K7495" s="10"/>
      <c r="L7495" s="102"/>
      <c r="M7495" s="40"/>
      <c r="N7495" s="43"/>
      <c r="O7495" s="40"/>
      <c r="P7495" s="43"/>
      <c r="Q7495" s="43"/>
      <c r="R7495" s="10"/>
      <c r="S7495" s="10"/>
      <c r="T7495" s="10"/>
    </row>
    <row r="7496" spans="7:20" ht="33" customHeight="1" x14ac:dyDescent="0.5">
      <c r="G7496" s="90"/>
      <c r="H7496" s="43"/>
      <c r="I7496" s="79"/>
      <c r="J7496" s="43"/>
      <c r="K7496" s="10"/>
      <c r="L7496" s="102"/>
      <c r="M7496" s="40"/>
      <c r="N7496" s="43"/>
      <c r="O7496" s="40"/>
      <c r="P7496" s="43"/>
      <c r="Q7496" s="43"/>
      <c r="R7496" s="10"/>
      <c r="S7496" s="10"/>
      <c r="T7496" s="10"/>
    </row>
    <row r="7497" spans="7:20" ht="33" customHeight="1" x14ac:dyDescent="0.5">
      <c r="G7497" s="90"/>
      <c r="H7497" s="43"/>
      <c r="I7497" s="79"/>
      <c r="J7497" s="43"/>
      <c r="K7497" s="10"/>
      <c r="L7497" s="102"/>
      <c r="M7497" s="40"/>
      <c r="N7497" s="43"/>
      <c r="O7497" s="40"/>
      <c r="P7497" s="43"/>
      <c r="Q7497" s="43"/>
      <c r="R7497" s="10"/>
      <c r="S7497" s="10"/>
      <c r="T7497" s="10"/>
    </row>
    <row r="7498" spans="7:20" ht="33" customHeight="1" x14ac:dyDescent="0.5">
      <c r="G7498" s="90"/>
      <c r="H7498" s="43"/>
      <c r="I7498" s="79"/>
      <c r="J7498" s="43"/>
      <c r="K7498" s="10"/>
      <c r="L7498" s="102"/>
      <c r="M7498" s="40"/>
      <c r="N7498" s="43"/>
      <c r="O7498" s="40"/>
      <c r="P7498" s="43"/>
      <c r="Q7498" s="43"/>
      <c r="R7498" s="10"/>
      <c r="S7498" s="10"/>
      <c r="T7498" s="10"/>
    </row>
    <row r="7499" spans="7:20" ht="33" customHeight="1" x14ac:dyDescent="0.5">
      <c r="G7499" s="90"/>
      <c r="H7499" s="43"/>
      <c r="I7499" s="79"/>
      <c r="J7499" s="43"/>
      <c r="K7499" s="10"/>
      <c r="L7499" s="102"/>
      <c r="M7499" s="40"/>
      <c r="N7499" s="43"/>
      <c r="O7499" s="40"/>
      <c r="P7499" s="43"/>
      <c r="Q7499" s="43"/>
      <c r="R7499" s="10"/>
      <c r="S7499" s="10"/>
      <c r="T7499" s="10"/>
    </row>
    <row r="7500" spans="7:20" ht="33" customHeight="1" x14ac:dyDescent="0.5">
      <c r="G7500" s="90"/>
      <c r="H7500" s="43"/>
      <c r="I7500" s="79"/>
      <c r="J7500" s="43"/>
      <c r="K7500" s="10"/>
      <c r="L7500" s="102"/>
      <c r="M7500" s="40"/>
      <c r="N7500" s="43"/>
      <c r="O7500" s="40"/>
      <c r="P7500" s="43"/>
      <c r="Q7500" s="43"/>
      <c r="R7500" s="10"/>
      <c r="S7500" s="10"/>
      <c r="T7500" s="10"/>
    </row>
    <row r="7501" spans="7:20" ht="33" customHeight="1" x14ac:dyDescent="0.5">
      <c r="G7501" s="90"/>
      <c r="H7501" s="43"/>
      <c r="I7501" s="79"/>
      <c r="J7501" s="43"/>
      <c r="K7501" s="10"/>
      <c r="L7501" s="102"/>
      <c r="M7501" s="40"/>
      <c r="N7501" s="43"/>
      <c r="O7501" s="40"/>
      <c r="P7501" s="43"/>
      <c r="Q7501" s="43"/>
      <c r="R7501" s="10"/>
      <c r="S7501" s="10"/>
      <c r="T7501" s="10"/>
    </row>
    <row r="7502" spans="7:20" ht="33" customHeight="1" x14ac:dyDescent="0.5">
      <c r="G7502" s="90"/>
      <c r="H7502" s="43"/>
      <c r="I7502" s="79"/>
      <c r="J7502" s="43"/>
      <c r="K7502" s="10"/>
      <c r="L7502" s="102"/>
      <c r="M7502" s="40"/>
      <c r="N7502" s="43"/>
      <c r="O7502" s="40"/>
      <c r="P7502" s="43"/>
      <c r="Q7502" s="43"/>
      <c r="R7502" s="10"/>
      <c r="S7502" s="10"/>
      <c r="T7502" s="10"/>
    </row>
    <row r="7503" spans="7:20" ht="33" customHeight="1" x14ac:dyDescent="0.5">
      <c r="G7503" s="90"/>
      <c r="H7503" s="43"/>
      <c r="I7503" s="79"/>
      <c r="J7503" s="43"/>
      <c r="K7503" s="10"/>
      <c r="L7503" s="102"/>
      <c r="M7503" s="40"/>
      <c r="N7503" s="43"/>
      <c r="O7503" s="40"/>
      <c r="P7503" s="43"/>
      <c r="Q7503" s="43"/>
      <c r="R7503" s="10"/>
      <c r="S7503" s="10"/>
      <c r="T7503" s="10"/>
    </row>
    <row r="7504" spans="7:20" ht="33" customHeight="1" x14ac:dyDescent="0.5">
      <c r="G7504" s="90"/>
      <c r="H7504" s="43"/>
      <c r="I7504" s="79"/>
      <c r="J7504" s="43"/>
      <c r="K7504" s="10"/>
      <c r="L7504" s="102"/>
      <c r="M7504" s="40"/>
      <c r="N7504" s="43"/>
      <c r="O7504" s="40"/>
      <c r="P7504" s="43"/>
      <c r="Q7504" s="43"/>
      <c r="R7504" s="10"/>
      <c r="S7504" s="10"/>
      <c r="T7504" s="10"/>
    </row>
    <row r="7505" spans="7:20" ht="33" customHeight="1" x14ac:dyDescent="0.5">
      <c r="G7505" s="90"/>
      <c r="H7505" s="43"/>
      <c r="I7505" s="79"/>
      <c r="J7505" s="43"/>
      <c r="K7505" s="10"/>
      <c r="L7505" s="102"/>
      <c r="M7505" s="40"/>
      <c r="N7505" s="43"/>
      <c r="O7505" s="40"/>
      <c r="P7505" s="43"/>
      <c r="Q7505" s="43"/>
      <c r="R7505" s="10"/>
      <c r="S7505" s="10"/>
      <c r="T7505" s="10"/>
    </row>
    <row r="7506" spans="7:20" ht="33" customHeight="1" x14ac:dyDescent="0.5">
      <c r="G7506" s="90"/>
      <c r="H7506" s="43"/>
      <c r="I7506" s="79"/>
      <c r="J7506" s="43"/>
      <c r="K7506" s="10"/>
      <c r="L7506" s="102"/>
      <c r="M7506" s="40"/>
      <c r="N7506" s="43"/>
      <c r="O7506" s="40"/>
      <c r="P7506" s="43"/>
      <c r="Q7506" s="43"/>
      <c r="R7506" s="10"/>
      <c r="S7506" s="10"/>
      <c r="T7506" s="10"/>
    </row>
    <row r="7507" spans="7:20" ht="33" customHeight="1" x14ac:dyDescent="0.5">
      <c r="G7507" s="90"/>
      <c r="H7507" s="43"/>
      <c r="I7507" s="79"/>
      <c r="J7507" s="43"/>
      <c r="K7507" s="10"/>
      <c r="L7507" s="102"/>
      <c r="M7507" s="40"/>
      <c r="N7507" s="43"/>
      <c r="O7507" s="40"/>
      <c r="P7507" s="43"/>
      <c r="Q7507" s="43"/>
      <c r="R7507" s="10"/>
      <c r="S7507" s="10"/>
      <c r="T7507" s="10"/>
    </row>
    <row r="7508" spans="7:20" ht="33" customHeight="1" x14ac:dyDescent="0.5">
      <c r="G7508" s="90"/>
      <c r="H7508" s="43"/>
      <c r="I7508" s="79"/>
      <c r="J7508" s="43"/>
      <c r="K7508" s="10"/>
      <c r="L7508" s="102"/>
      <c r="M7508" s="40"/>
      <c r="N7508" s="43"/>
      <c r="O7508" s="40"/>
      <c r="P7508" s="43"/>
      <c r="Q7508" s="43"/>
      <c r="R7508" s="10"/>
      <c r="S7508" s="10"/>
      <c r="T7508" s="10"/>
    </row>
    <row r="7509" spans="7:20" ht="33" customHeight="1" x14ac:dyDescent="0.5">
      <c r="G7509" s="90"/>
      <c r="H7509" s="43"/>
      <c r="I7509" s="79"/>
      <c r="J7509" s="43"/>
      <c r="K7509" s="10"/>
      <c r="L7509" s="102"/>
      <c r="M7509" s="40"/>
      <c r="N7509" s="43"/>
      <c r="O7509" s="40"/>
      <c r="P7509" s="43"/>
      <c r="Q7509" s="43"/>
      <c r="R7509" s="10"/>
      <c r="S7509" s="10"/>
      <c r="T7509" s="10"/>
    </row>
    <row r="7510" spans="7:20" ht="33" customHeight="1" x14ac:dyDescent="0.5">
      <c r="G7510" s="90"/>
      <c r="H7510" s="43"/>
      <c r="I7510" s="79"/>
      <c r="J7510" s="43"/>
      <c r="K7510" s="10"/>
      <c r="L7510" s="102"/>
      <c r="M7510" s="40"/>
      <c r="N7510" s="43"/>
      <c r="O7510" s="40"/>
      <c r="P7510" s="43"/>
      <c r="Q7510" s="43"/>
      <c r="R7510" s="10"/>
      <c r="S7510" s="10"/>
      <c r="T7510" s="10"/>
    </row>
    <row r="7511" spans="7:20" ht="33" customHeight="1" x14ac:dyDescent="0.5">
      <c r="G7511" s="90"/>
      <c r="H7511" s="43"/>
      <c r="I7511" s="79"/>
      <c r="J7511" s="43"/>
      <c r="K7511" s="10"/>
      <c r="L7511" s="102"/>
      <c r="M7511" s="40"/>
      <c r="N7511" s="43"/>
      <c r="O7511" s="40"/>
      <c r="P7511" s="43"/>
      <c r="Q7511" s="43"/>
      <c r="R7511" s="10"/>
      <c r="S7511" s="10"/>
      <c r="T7511" s="10"/>
    </row>
    <row r="7512" spans="7:20" ht="33" customHeight="1" x14ac:dyDescent="0.5">
      <c r="G7512" s="90"/>
      <c r="H7512" s="43"/>
      <c r="I7512" s="79"/>
      <c r="J7512" s="43"/>
      <c r="K7512" s="10"/>
      <c r="L7512" s="102"/>
      <c r="M7512" s="40"/>
      <c r="N7512" s="43"/>
      <c r="O7512" s="40"/>
      <c r="P7512" s="43"/>
      <c r="Q7512" s="43"/>
      <c r="R7512" s="10"/>
      <c r="S7512" s="10"/>
      <c r="T7512" s="10"/>
    </row>
    <row r="7513" spans="7:20" ht="33" customHeight="1" x14ac:dyDescent="0.5">
      <c r="G7513" s="90"/>
      <c r="H7513" s="43"/>
      <c r="I7513" s="79"/>
      <c r="J7513" s="43"/>
      <c r="K7513" s="10"/>
      <c r="L7513" s="102"/>
      <c r="M7513" s="40"/>
      <c r="N7513" s="43"/>
      <c r="O7513" s="40"/>
      <c r="P7513" s="43"/>
      <c r="Q7513" s="43"/>
      <c r="R7513" s="10"/>
      <c r="S7513" s="10"/>
      <c r="T7513" s="10"/>
    </row>
    <row r="7514" spans="7:20" ht="33" customHeight="1" x14ac:dyDescent="0.5">
      <c r="G7514" s="90"/>
      <c r="H7514" s="43"/>
      <c r="I7514" s="79"/>
      <c r="J7514" s="43"/>
      <c r="K7514" s="10"/>
      <c r="L7514" s="102"/>
      <c r="M7514" s="40"/>
      <c r="N7514" s="43"/>
      <c r="O7514" s="40"/>
      <c r="P7514" s="43"/>
      <c r="Q7514" s="43"/>
      <c r="R7514" s="10"/>
      <c r="S7514" s="10"/>
      <c r="T7514" s="10"/>
    </row>
    <row r="7515" spans="7:20" ht="33" customHeight="1" x14ac:dyDescent="0.5">
      <c r="G7515" s="90"/>
      <c r="H7515" s="43"/>
      <c r="I7515" s="79"/>
      <c r="J7515" s="43"/>
      <c r="K7515" s="10"/>
      <c r="L7515" s="102"/>
      <c r="M7515" s="40"/>
      <c r="N7515" s="43"/>
      <c r="O7515" s="40"/>
      <c r="P7515" s="43"/>
      <c r="Q7515" s="43"/>
      <c r="R7515" s="10"/>
      <c r="S7515" s="10"/>
      <c r="T7515" s="10"/>
    </row>
    <row r="7516" spans="7:20" ht="33" customHeight="1" x14ac:dyDescent="0.5">
      <c r="G7516" s="90"/>
      <c r="H7516" s="43"/>
      <c r="I7516" s="79"/>
      <c r="J7516" s="43"/>
      <c r="K7516" s="10"/>
      <c r="L7516" s="102"/>
      <c r="M7516" s="40"/>
      <c r="N7516" s="43"/>
      <c r="O7516" s="40"/>
      <c r="P7516" s="43"/>
      <c r="Q7516" s="43"/>
      <c r="R7516" s="10"/>
      <c r="S7516" s="10"/>
      <c r="T7516" s="10"/>
    </row>
    <row r="7517" spans="7:20" ht="33" customHeight="1" x14ac:dyDescent="0.5">
      <c r="G7517" s="90"/>
      <c r="H7517" s="43"/>
      <c r="I7517" s="79"/>
      <c r="J7517" s="43"/>
      <c r="K7517" s="10"/>
      <c r="L7517" s="102"/>
      <c r="M7517" s="40"/>
      <c r="N7517" s="43"/>
      <c r="O7517" s="40"/>
      <c r="P7517" s="43"/>
      <c r="Q7517" s="43"/>
      <c r="R7517" s="10"/>
      <c r="S7517" s="10"/>
      <c r="T7517" s="10"/>
    </row>
    <row r="7518" spans="7:20" ht="33" customHeight="1" x14ac:dyDescent="0.5">
      <c r="G7518" s="90"/>
      <c r="H7518" s="43"/>
      <c r="I7518" s="79"/>
      <c r="J7518" s="43"/>
      <c r="K7518" s="10"/>
      <c r="L7518" s="102"/>
      <c r="M7518" s="40"/>
      <c r="N7518" s="43"/>
      <c r="O7518" s="40"/>
      <c r="P7518" s="43"/>
      <c r="Q7518" s="43"/>
      <c r="R7518" s="10"/>
      <c r="S7518" s="10"/>
      <c r="T7518" s="10"/>
    </row>
    <row r="7519" spans="7:20" ht="33" customHeight="1" x14ac:dyDescent="0.5">
      <c r="G7519" s="90"/>
      <c r="H7519" s="43"/>
      <c r="I7519" s="79"/>
      <c r="J7519" s="43"/>
      <c r="K7519" s="10"/>
      <c r="L7519" s="102"/>
      <c r="M7519" s="40"/>
      <c r="N7519" s="43"/>
      <c r="O7519" s="40"/>
      <c r="P7519" s="43"/>
      <c r="Q7519" s="43"/>
      <c r="R7519" s="10"/>
      <c r="S7519" s="10"/>
      <c r="T7519" s="10"/>
    </row>
    <row r="7520" spans="7:20" ht="33" customHeight="1" x14ac:dyDescent="0.5">
      <c r="G7520" s="90"/>
      <c r="H7520" s="43"/>
      <c r="I7520" s="79"/>
      <c r="J7520" s="43"/>
      <c r="K7520" s="10"/>
      <c r="L7520" s="102"/>
      <c r="M7520" s="40"/>
      <c r="N7520" s="43"/>
      <c r="O7520" s="40"/>
      <c r="P7520" s="43"/>
      <c r="Q7520" s="43"/>
      <c r="R7520" s="10"/>
      <c r="S7520" s="10"/>
      <c r="T7520" s="10"/>
    </row>
    <row r="7521" spans="7:20" ht="33" customHeight="1" x14ac:dyDescent="0.5">
      <c r="G7521" s="90"/>
      <c r="H7521" s="43"/>
      <c r="I7521" s="79"/>
      <c r="J7521" s="43"/>
      <c r="K7521" s="10"/>
      <c r="L7521" s="102"/>
      <c r="M7521" s="40"/>
      <c r="N7521" s="43"/>
      <c r="O7521" s="40"/>
      <c r="P7521" s="43"/>
      <c r="Q7521" s="43"/>
      <c r="R7521" s="10"/>
      <c r="S7521" s="10"/>
      <c r="T7521" s="10"/>
    </row>
    <row r="7522" spans="7:20" ht="33" customHeight="1" x14ac:dyDescent="0.5">
      <c r="G7522" s="90"/>
      <c r="H7522" s="43"/>
      <c r="I7522" s="79"/>
      <c r="J7522" s="43"/>
      <c r="K7522" s="10"/>
      <c r="L7522" s="102"/>
      <c r="M7522" s="40"/>
      <c r="N7522" s="43"/>
      <c r="O7522" s="40"/>
      <c r="P7522" s="43"/>
      <c r="Q7522" s="43"/>
      <c r="R7522" s="10"/>
      <c r="S7522" s="10"/>
      <c r="T7522" s="10"/>
    </row>
    <row r="7523" spans="7:20" ht="33" customHeight="1" x14ac:dyDescent="0.5">
      <c r="G7523" s="90"/>
      <c r="H7523" s="43"/>
      <c r="I7523" s="79"/>
      <c r="J7523" s="43"/>
      <c r="K7523" s="10"/>
      <c r="L7523" s="102"/>
      <c r="M7523" s="40"/>
      <c r="N7523" s="43"/>
      <c r="O7523" s="40"/>
      <c r="P7523" s="43"/>
      <c r="Q7523" s="43"/>
      <c r="R7523" s="10"/>
      <c r="S7523" s="10"/>
      <c r="T7523" s="10"/>
    </row>
    <row r="7524" spans="7:20" ht="33" customHeight="1" x14ac:dyDescent="0.5">
      <c r="G7524" s="90"/>
      <c r="H7524" s="43"/>
      <c r="I7524" s="79"/>
      <c r="J7524" s="43"/>
      <c r="K7524" s="10"/>
      <c r="L7524" s="102"/>
      <c r="M7524" s="40"/>
      <c r="N7524" s="43"/>
      <c r="O7524" s="40"/>
      <c r="P7524" s="43"/>
      <c r="Q7524" s="43"/>
      <c r="R7524" s="10"/>
      <c r="S7524" s="10"/>
      <c r="T7524" s="10"/>
    </row>
    <row r="7525" spans="7:20" ht="33" customHeight="1" x14ac:dyDescent="0.5">
      <c r="G7525" s="90"/>
      <c r="H7525" s="43"/>
      <c r="I7525" s="79"/>
      <c r="J7525" s="43"/>
      <c r="K7525" s="10"/>
      <c r="L7525" s="102"/>
      <c r="M7525" s="40"/>
      <c r="N7525" s="43"/>
      <c r="O7525" s="40"/>
      <c r="P7525" s="43"/>
      <c r="Q7525" s="43"/>
      <c r="R7525" s="10"/>
      <c r="S7525" s="10"/>
      <c r="T7525" s="10"/>
    </row>
    <row r="7526" spans="7:20" ht="33" customHeight="1" x14ac:dyDescent="0.5">
      <c r="G7526" s="90"/>
      <c r="H7526" s="43"/>
      <c r="I7526" s="79"/>
      <c r="J7526" s="43"/>
      <c r="K7526" s="10"/>
      <c r="L7526" s="102"/>
      <c r="M7526" s="40"/>
      <c r="N7526" s="43"/>
      <c r="O7526" s="40"/>
      <c r="P7526" s="43"/>
      <c r="Q7526" s="43"/>
      <c r="R7526" s="10"/>
      <c r="S7526" s="10"/>
      <c r="T7526" s="10"/>
    </row>
    <row r="7527" spans="7:20" ht="33" customHeight="1" x14ac:dyDescent="0.5">
      <c r="G7527" s="90"/>
      <c r="H7527" s="43"/>
      <c r="I7527" s="79"/>
      <c r="J7527" s="43"/>
      <c r="K7527" s="10"/>
      <c r="L7527" s="102"/>
      <c r="M7527" s="40"/>
      <c r="N7527" s="43"/>
      <c r="O7527" s="40"/>
      <c r="P7527" s="43"/>
      <c r="Q7527" s="43"/>
      <c r="R7527" s="10"/>
      <c r="S7527" s="10"/>
      <c r="T7527" s="10"/>
    </row>
    <row r="7528" spans="7:20" ht="33" customHeight="1" x14ac:dyDescent="0.5">
      <c r="G7528" s="90"/>
      <c r="H7528" s="43"/>
      <c r="I7528" s="79"/>
      <c r="J7528" s="43"/>
      <c r="K7528" s="10"/>
      <c r="L7528" s="102"/>
      <c r="M7528" s="40"/>
      <c r="N7528" s="43"/>
      <c r="O7528" s="40"/>
      <c r="P7528" s="43"/>
      <c r="Q7528" s="43"/>
      <c r="R7528" s="10"/>
      <c r="S7528" s="10"/>
      <c r="T7528" s="10"/>
    </row>
    <row r="7529" spans="7:20" ht="33" customHeight="1" x14ac:dyDescent="0.5">
      <c r="G7529" s="90"/>
      <c r="H7529" s="43"/>
      <c r="I7529" s="79"/>
      <c r="J7529" s="43"/>
      <c r="K7529" s="10"/>
      <c r="L7529" s="102"/>
      <c r="M7529" s="40"/>
      <c r="N7529" s="43"/>
      <c r="O7529" s="40"/>
      <c r="P7529" s="43"/>
      <c r="Q7529" s="43"/>
      <c r="R7529" s="10"/>
      <c r="S7529" s="10"/>
      <c r="T7529" s="10"/>
    </row>
    <row r="7530" spans="7:20" ht="33" customHeight="1" x14ac:dyDescent="0.5">
      <c r="G7530" s="90"/>
      <c r="H7530" s="43"/>
      <c r="I7530" s="79"/>
      <c r="J7530" s="43"/>
      <c r="K7530" s="10"/>
      <c r="L7530" s="102"/>
      <c r="M7530" s="40"/>
      <c r="N7530" s="43"/>
      <c r="O7530" s="40"/>
      <c r="P7530" s="43"/>
      <c r="Q7530" s="43"/>
      <c r="R7530" s="10"/>
      <c r="S7530" s="10"/>
      <c r="T7530" s="10"/>
    </row>
    <row r="7531" spans="7:20" ht="33" customHeight="1" x14ac:dyDescent="0.5">
      <c r="G7531" s="90"/>
      <c r="H7531" s="43"/>
      <c r="I7531" s="79"/>
      <c r="J7531" s="43"/>
      <c r="K7531" s="10"/>
      <c r="L7531" s="102"/>
      <c r="M7531" s="40"/>
      <c r="N7531" s="43"/>
      <c r="O7531" s="40"/>
      <c r="P7531" s="43"/>
      <c r="Q7531" s="43"/>
      <c r="R7531" s="10"/>
      <c r="S7531" s="10"/>
      <c r="T7531" s="10"/>
    </row>
    <row r="7532" spans="7:20" ht="33" customHeight="1" x14ac:dyDescent="0.5">
      <c r="G7532" s="90"/>
      <c r="H7532" s="43"/>
      <c r="I7532" s="79"/>
      <c r="J7532" s="43"/>
      <c r="K7532" s="10"/>
      <c r="L7532" s="102"/>
      <c r="M7532" s="40"/>
      <c r="N7532" s="43"/>
      <c r="O7532" s="40"/>
      <c r="P7532" s="43"/>
      <c r="Q7532" s="43"/>
      <c r="R7532" s="10"/>
      <c r="S7532" s="10"/>
      <c r="T7532" s="10"/>
    </row>
    <row r="7533" spans="7:20" ht="33" customHeight="1" x14ac:dyDescent="0.5">
      <c r="G7533" s="90"/>
      <c r="H7533" s="43"/>
      <c r="I7533" s="79"/>
      <c r="J7533" s="43"/>
      <c r="K7533" s="10"/>
      <c r="L7533" s="102"/>
      <c r="M7533" s="40"/>
      <c r="N7533" s="43"/>
      <c r="O7533" s="40"/>
      <c r="P7533" s="43"/>
      <c r="Q7533" s="43"/>
      <c r="R7533" s="10"/>
      <c r="S7533" s="10"/>
      <c r="T7533" s="10"/>
    </row>
    <row r="7534" spans="7:20" ht="33" customHeight="1" x14ac:dyDescent="0.5">
      <c r="G7534" s="90"/>
      <c r="H7534" s="43"/>
      <c r="I7534" s="79"/>
      <c r="J7534" s="43"/>
      <c r="K7534" s="10"/>
      <c r="L7534" s="102"/>
      <c r="M7534" s="40"/>
      <c r="N7534" s="43"/>
      <c r="O7534" s="40"/>
      <c r="P7534" s="43"/>
      <c r="Q7534" s="43"/>
      <c r="R7534" s="10"/>
      <c r="S7534" s="10"/>
      <c r="T7534" s="10"/>
    </row>
    <row r="7535" spans="7:20" ht="33" customHeight="1" x14ac:dyDescent="0.5">
      <c r="G7535" s="90"/>
      <c r="H7535" s="43"/>
      <c r="I7535" s="79"/>
      <c r="J7535" s="43"/>
      <c r="K7535" s="10"/>
      <c r="L7535" s="102"/>
      <c r="M7535" s="40"/>
      <c r="N7535" s="43"/>
      <c r="O7535" s="40"/>
      <c r="P7535" s="43"/>
      <c r="Q7535" s="43"/>
      <c r="R7535" s="10"/>
      <c r="S7535" s="10"/>
      <c r="T7535" s="10"/>
    </row>
    <row r="7536" spans="7:20" ht="33" customHeight="1" x14ac:dyDescent="0.5">
      <c r="G7536" s="90"/>
      <c r="H7536" s="43"/>
      <c r="I7536" s="79"/>
      <c r="J7536" s="43"/>
      <c r="K7536" s="10"/>
      <c r="L7536" s="102"/>
      <c r="M7536" s="40"/>
      <c r="N7536" s="43"/>
      <c r="O7536" s="40"/>
      <c r="P7536" s="43"/>
      <c r="Q7536" s="43"/>
      <c r="R7536" s="10"/>
      <c r="S7536" s="10"/>
      <c r="T7536" s="10"/>
    </row>
    <row r="7537" spans="7:20" ht="33" customHeight="1" x14ac:dyDescent="0.5">
      <c r="G7537" s="90"/>
      <c r="H7537" s="43"/>
      <c r="I7537" s="79"/>
      <c r="J7537" s="43"/>
      <c r="K7537" s="10"/>
      <c r="L7537" s="102"/>
      <c r="M7537" s="40"/>
      <c r="N7537" s="43"/>
      <c r="O7537" s="40"/>
      <c r="P7537" s="43"/>
      <c r="Q7537" s="43"/>
      <c r="R7537" s="10"/>
      <c r="S7537" s="10"/>
      <c r="T7537" s="10"/>
    </row>
    <row r="7538" spans="7:20" ht="33" customHeight="1" x14ac:dyDescent="0.5">
      <c r="G7538" s="90"/>
      <c r="H7538" s="43"/>
      <c r="I7538" s="79"/>
      <c r="J7538" s="43"/>
      <c r="K7538" s="10"/>
      <c r="L7538" s="102"/>
      <c r="M7538" s="40"/>
      <c r="N7538" s="43"/>
      <c r="O7538" s="40"/>
      <c r="P7538" s="43"/>
      <c r="Q7538" s="43"/>
      <c r="R7538" s="10"/>
      <c r="S7538" s="10"/>
      <c r="T7538" s="10"/>
    </row>
    <row r="7539" spans="7:20" ht="33" customHeight="1" x14ac:dyDescent="0.5">
      <c r="G7539" s="90"/>
      <c r="H7539" s="43"/>
      <c r="I7539" s="79"/>
      <c r="J7539" s="43"/>
      <c r="K7539" s="10"/>
      <c r="L7539" s="102"/>
      <c r="M7539" s="40"/>
      <c r="N7539" s="43"/>
      <c r="O7539" s="40"/>
      <c r="P7539" s="43"/>
      <c r="Q7539" s="43"/>
      <c r="R7539" s="10"/>
      <c r="S7539" s="10"/>
      <c r="T7539" s="10"/>
    </row>
    <row r="7540" spans="7:20" ht="33" customHeight="1" x14ac:dyDescent="0.5">
      <c r="G7540" s="90"/>
      <c r="H7540" s="43"/>
      <c r="I7540" s="79"/>
      <c r="J7540" s="43"/>
      <c r="K7540" s="10"/>
      <c r="L7540" s="102"/>
      <c r="M7540" s="40"/>
      <c r="N7540" s="43"/>
      <c r="O7540" s="40"/>
      <c r="P7540" s="43"/>
      <c r="Q7540" s="43"/>
      <c r="R7540" s="10"/>
      <c r="S7540" s="10"/>
      <c r="T7540" s="10"/>
    </row>
    <row r="7541" spans="7:20" ht="33" customHeight="1" x14ac:dyDescent="0.5">
      <c r="G7541" s="90"/>
      <c r="H7541" s="43"/>
      <c r="I7541" s="79"/>
      <c r="J7541" s="43"/>
      <c r="K7541" s="10"/>
      <c r="L7541" s="102"/>
      <c r="M7541" s="40"/>
      <c r="N7541" s="43"/>
      <c r="O7541" s="40"/>
      <c r="P7541" s="43"/>
      <c r="Q7541" s="43"/>
      <c r="R7541" s="10"/>
      <c r="S7541" s="10"/>
      <c r="T7541" s="10"/>
    </row>
    <row r="7542" spans="7:20" ht="33" customHeight="1" x14ac:dyDescent="0.5">
      <c r="G7542" s="90"/>
      <c r="H7542" s="43"/>
      <c r="I7542" s="79"/>
      <c r="J7542" s="43"/>
      <c r="K7542" s="10"/>
      <c r="L7542" s="102"/>
      <c r="M7542" s="40"/>
      <c r="N7542" s="43"/>
      <c r="O7542" s="40"/>
      <c r="P7542" s="43"/>
      <c r="Q7542" s="43"/>
      <c r="R7542" s="10"/>
      <c r="S7542" s="10"/>
      <c r="T7542" s="10"/>
    </row>
    <row r="7543" spans="7:20" ht="33" customHeight="1" x14ac:dyDescent="0.5">
      <c r="G7543" s="90"/>
      <c r="H7543" s="43"/>
      <c r="I7543" s="79"/>
      <c r="J7543" s="43"/>
      <c r="K7543" s="10"/>
      <c r="L7543" s="102"/>
      <c r="M7543" s="40"/>
      <c r="N7543" s="43"/>
      <c r="O7543" s="40"/>
      <c r="P7543" s="43"/>
      <c r="Q7543" s="43"/>
      <c r="R7543" s="10"/>
      <c r="S7543" s="10"/>
      <c r="T7543" s="10"/>
    </row>
    <row r="7544" spans="7:20" ht="33" customHeight="1" x14ac:dyDescent="0.5">
      <c r="G7544" s="90"/>
      <c r="H7544" s="43"/>
      <c r="I7544" s="79"/>
      <c r="J7544" s="43"/>
      <c r="K7544" s="10"/>
      <c r="L7544" s="102"/>
      <c r="M7544" s="40"/>
      <c r="N7544" s="43"/>
      <c r="O7544" s="40"/>
      <c r="P7544" s="43"/>
      <c r="Q7544" s="43"/>
      <c r="R7544" s="10"/>
      <c r="S7544" s="10"/>
      <c r="T7544" s="10"/>
    </row>
    <row r="7545" spans="7:20" ht="33" customHeight="1" x14ac:dyDescent="0.5">
      <c r="G7545" s="90"/>
      <c r="H7545" s="43"/>
      <c r="I7545" s="79"/>
      <c r="J7545" s="43"/>
      <c r="K7545" s="10"/>
      <c r="L7545" s="102"/>
      <c r="M7545" s="40"/>
      <c r="N7545" s="43"/>
      <c r="O7545" s="40"/>
      <c r="P7545" s="43"/>
      <c r="Q7545" s="43"/>
      <c r="R7545" s="10"/>
      <c r="S7545" s="10"/>
      <c r="T7545" s="10"/>
    </row>
    <row r="7546" spans="7:20" ht="33" customHeight="1" x14ac:dyDescent="0.5">
      <c r="G7546" s="90"/>
      <c r="H7546" s="43"/>
      <c r="I7546" s="79"/>
      <c r="J7546" s="43"/>
      <c r="K7546" s="10"/>
      <c r="L7546" s="102"/>
      <c r="M7546" s="40"/>
      <c r="N7546" s="43"/>
      <c r="O7546" s="40"/>
      <c r="P7546" s="43"/>
      <c r="Q7546" s="43"/>
      <c r="R7546" s="10"/>
      <c r="S7546" s="10"/>
      <c r="T7546" s="10"/>
    </row>
    <row r="7547" spans="7:20" ht="33" customHeight="1" x14ac:dyDescent="0.5">
      <c r="G7547" s="90"/>
      <c r="H7547" s="43"/>
      <c r="I7547" s="79"/>
      <c r="J7547" s="43"/>
      <c r="K7547" s="10"/>
      <c r="L7547" s="102"/>
      <c r="M7547" s="40"/>
      <c r="N7547" s="43"/>
      <c r="O7547" s="40"/>
      <c r="P7547" s="43"/>
      <c r="Q7547" s="43"/>
      <c r="R7547" s="10"/>
      <c r="S7547" s="10"/>
      <c r="T7547" s="10"/>
    </row>
    <row r="7548" spans="7:20" ht="33" customHeight="1" x14ac:dyDescent="0.5">
      <c r="G7548" s="90"/>
      <c r="H7548" s="43"/>
      <c r="I7548" s="79"/>
      <c r="J7548" s="43"/>
      <c r="K7548" s="10"/>
      <c r="L7548" s="102"/>
      <c r="M7548" s="40"/>
      <c r="N7548" s="43"/>
      <c r="O7548" s="40"/>
      <c r="P7548" s="43"/>
      <c r="Q7548" s="43"/>
      <c r="R7548" s="10"/>
      <c r="S7548" s="10"/>
      <c r="T7548" s="10"/>
    </row>
    <row r="7549" spans="7:20" ht="33" customHeight="1" x14ac:dyDescent="0.5">
      <c r="G7549" s="90"/>
      <c r="H7549" s="43"/>
      <c r="I7549" s="79"/>
      <c r="J7549" s="43"/>
      <c r="K7549" s="10"/>
      <c r="L7549" s="102"/>
      <c r="M7549" s="40"/>
      <c r="N7549" s="43"/>
      <c r="O7549" s="40"/>
      <c r="P7549" s="43"/>
      <c r="Q7549" s="43"/>
      <c r="R7549" s="10"/>
      <c r="S7549" s="10"/>
      <c r="T7549" s="10"/>
    </row>
    <row r="7550" spans="7:20" ht="33" customHeight="1" x14ac:dyDescent="0.5">
      <c r="G7550" s="90"/>
      <c r="H7550" s="43"/>
      <c r="I7550" s="79"/>
      <c r="J7550" s="43"/>
      <c r="K7550" s="10"/>
      <c r="L7550" s="102"/>
      <c r="M7550" s="40"/>
      <c r="N7550" s="43"/>
      <c r="O7550" s="40"/>
      <c r="P7550" s="43"/>
      <c r="Q7550" s="43"/>
      <c r="R7550" s="10"/>
      <c r="S7550" s="10"/>
      <c r="T7550" s="10"/>
    </row>
    <row r="7551" spans="7:20" ht="33" customHeight="1" x14ac:dyDescent="0.5">
      <c r="G7551" s="90"/>
      <c r="H7551" s="43"/>
      <c r="I7551" s="79"/>
      <c r="J7551" s="43"/>
      <c r="K7551" s="10"/>
      <c r="L7551" s="102"/>
      <c r="M7551" s="40"/>
      <c r="N7551" s="43"/>
      <c r="O7551" s="40"/>
      <c r="P7551" s="43"/>
      <c r="Q7551" s="43"/>
      <c r="R7551" s="10"/>
      <c r="S7551" s="10"/>
      <c r="T7551" s="10"/>
    </row>
    <row r="7552" spans="7:20" ht="33" customHeight="1" x14ac:dyDescent="0.5">
      <c r="G7552" s="90"/>
      <c r="H7552" s="43"/>
      <c r="I7552" s="79"/>
      <c r="J7552" s="43"/>
      <c r="K7552" s="10"/>
      <c r="L7552" s="102"/>
      <c r="M7552" s="40"/>
      <c r="N7552" s="43"/>
      <c r="O7552" s="40"/>
      <c r="P7552" s="43"/>
      <c r="Q7552" s="43"/>
      <c r="R7552" s="10"/>
      <c r="S7552" s="10"/>
      <c r="T7552" s="10"/>
    </row>
    <row r="7553" spans="7:20" ht="33" customHeight="1" x14ac:dyDescent="0.5">
      <c r="G7553" s="90"/>
      <c r="H7553" s="43"/>
      <c r="I7553" s="79"/>
      <c r="J7553" s="43"/>
      <c r="K7553" s="10"/>
      <c r="L7553" s="102"/>
      <c r="M7553" s="40"/>
      <c r="N7553" s="43"/>
      <c r="O7553" s="40"/>
      <c r="P7553" s="43"/>
      <c r="Q7553" s="43"/>
      <c r="R7553" s="10"/>
      <c r="S7553" s="10"/>
      <c r="T7553" s="10"/>
    </row>
    <row r="7554" spans="7:20" ht="33" customHeight="1" x14ac:dyDescent="0.5">
      <c r="G7554" s="90"/>
      <c r="H7554" s="43"/>
      <c r="I7554" s="79"/>
      <c r="J7554" s="43"/>
      <c r="K7554" s="10"/>
      <c r="L7554" s="102"/>
      <c r="M7554" s="40"/>
      <c r="N7554" s="43"/>
      <c r="O7554" s="40"/>
      <c r="P7554" s="43"/>
      <c r="Q7554" s="43"/>
      <c r="R7554" s="10"/>
      <c r="S7554" s="10"/>
      <c r="T7554" s="10"/>
    </row>
    <row r="7555" spans="7:20" ht="33" customHeight="1" x14ac:dyDescent="0.5">
      <c r="G7555" s="90"/>
      <c r="H7555" s="43"/>
      <c r="I7555" s="79"/>
      <c r="J7555" s="43"/>
      <c r="K7555" s="10"/>
      <c r="L7555" s="102"/>
      <c r="M7555" s="40"/>
      <c r="N7555" s="43"/>
      <c r="O7555" s="40"/>
      <c r="P7555" s="43"/>
      <c r="Q7555" s="43"/>
      <c r="R7555" s="10"/>
      <c r="S7555" s="10"/>
      <c r="T7555" s="10"/>
    </row>
    <row r="7556" spans="7:20" ht="33" customHeight="1" x14ac:dyDescent="0.5">
      <c r="G7556" s="90"/>
      <c r="H7556" s="43"/>
      <c r="I7556" s="79"/>
      <c r="J7556" s="43"/>
      <c r="K7556" s="10"/>
      <c r="L7556" s="102"/>
      <c r="M7556" s="40"/>
      <c r="N7556" s="43"/>
      <c r="O7556" s="40"/>
      <c r="P7556" s="43"/>
      <c r="Q7556" s="43"/>
      <c r="R7556" s="10"/>
      <c r="S7556" s="10"/>
      <c r="T7556" s="10"/>
    </row>
    <row r="7557" spans="7:20" ht="33" customHeight="1" x14ac:dyDescent="0.5">
      <c r="G7557" s="90"/>
      <c r="H7557" s="43"/>
      <c r="I7557" s="79"/>
      <c r="J7557" s="43"/>
      <c r="K7557" s="10"/>
      <c r="L7557" s="102"/>
      <c r="M7557" s="40"/>
      <c r="N7557" s="43"/>
      <c r="O7557" s="40"/>
      <c r="P7557" s="43"/>
      <c r="Q7557" s="43"/>
      <c r="R7557" s="10"/>
      <c r="S7557" s="10"/>
      <c r="T7557" s="10"/>
    </row>
    <row r="7558" spans="7:20" ht="33" customHeight="1" x14ac:dyDescent="0.5">
      <c r="G7558" s="90"/>
      <c r="H7558" s="43"/>
      <c r="I7558" s="79"/>
      <c r="J7558" s="43"/>
      <c r="K7558" s="10"/>
      <c r="L7558" s="102"/>
      <c r="M7558" s="40"/>
      <c r="N7558" s="43"/>
      <c r="O7558" s="40"/>
      <c r="P7558" s="43"/>
      <c r="Q7558" s="43"/>
      <c r="R7558" s="10"/>
      <c r="S7558" s="10"/>
      <c r="T7558" s="10"/>
    </row>
    <row r="7559" spans="7:20" ht="33" customHeight="1" x14ac:dyDescent="0.5">
      <c r="G7559" s="90"/>
      <c r="H7559" s="43"/>
      <c r="I7559" s="79"/>
      <c r="J7559" s="43"/>
      <c r="K7559" s="10"/>
      <c r="L7559" s="102"/>
      <c r="M7559" s="40"/>
      <c r="N7559" s="43"/>
      <c r="O7559" s="40"/>
      <c r="P7559" s="43"/>
      <c r="Q7559" s="43"/>
      <c r="R7559" s="10"/>
      <c r="S7559" s="10"/>
      <c r="T7559" s="10"/>
    </row>
    <row r="7560" spans="7:20" ht="33" customHeight="1" x14ac:dyDescent="0.5">
      <c r="G7560" s="90"/>
      <c r="H7560" s="43"/>
      <c r="I7560" s="79"/>
      <c r="J7560" s="43"/>
      <c r="K7560" s="10"/>
      <c r="L7560" s="102"/>
      <c r="M7560" s="40"/>
      <c r="N7560" s="43"/>
      <c r="O7560" s="40"/>
      <c r="P7560" s="43"/>
      <c r="Q7560" s="43"/>
      <c r="R7560" s="10"/>
      <c r="S7560" s="10"/>
      <c r="T7560" s="10"/>
    </row>
    <row r="7561" spans="7:20" ht="33" customHeight="1" x14ac:dyDescent="0.5">
      <c r="G7561" s="90"/>
      <c r="H7561" s="43"/>
      <c r="I7561" s="79"/>
      <c r="J7561" s="43"/>
      <c r="K7561" s="10"/>
      <c r="L7561" s="102"/>
      <c r="M7561" s="40"/>
      <c r="N7561" s="43"/>
      <c r="O7561" s="40"/>
      <c r="P7561" s="43"/>
      <c r="Q7561" s="43"/>
      <c r="R7561" s="10"/>
      <c r="S7561" s="10"/>
      <c r="T7561" s="10"/>
    </row>
    <row r="7562" spans="7:20" ht="33" customHeight="1" x14ac:dyDescent="0.5">
      <c r="G7562" s="90"/>
      <c r="H7562" s="43"/>
      <c r="I7562" s="79"/>
      <c r="J7562" s="43"/>
      <c r="K7562" s="10"/>
      <c r="L7562" s="102"/>
      <c r="M7562" s="40"/>
      <c r="N7562" s="43"/>
      <c r="O7562" s="40"/>
      <c r="P7562" s="43"/>
      <c r="Q7562" s="43"/>
      <c r="R7562" s="10"/>
      <c r="S7562" s="10"/>
      <c r="T7562" s="10"/>
    </row>
    <row r="7563" spans="7:20" ht="33" customHeight="1" x14ac:dyDescent="0.5">
      <c r="G7563" s="90"/>
      <c r="H7563" s="43"/>
      <c r="I7563" s="79"/>
      <c r="J7563" s="43"/>
      <c r="K7563" s="10"/>
      <c r="L7563" s="102"/>
      <c r="M7563" s="40"/>
      <c r="N7563" s="43"/>
      <c r="O7563" s="40"/>
      <c r="P7563" s="43"/>
      <c r="Q7563" s="43"/>
      <c r="R7563" s="10"/>
      <c r="S7563" s="10"/>
      <c r="T7563" s="10"/>
    </row>
    <row r="7564" spans="7:20" ht="33" customHeight="1" x14ac:dyDescent="0.5">
      <c r="G7564" s="90"/>
      <c r="H7564" s="43"/>
      <c r="I7564" s="79"/>
      <c r="J7564" s="43"/>
      <c r="K7564" s="10"/>
      <c r="L7564" s="102"/>
      <c r="M7564" s="40"/>
      <c r="N7564" s="43"/>
      <c r="O7564" s="40"/>
      <c r="P7564" s="43"/>
      <c r="Q7564" s="43"/>
      <c r="R7564" s="10"/>
      <c r="S7564" s="10"/>
      <c r="T7564" s="10"/>
    </row>
    <row r="7565" spans="7:20" ht="33" customHeight="1" x14ac:dyDescent="0.5">
      <c r="G7565" s="90"/>
      <c r="H7565" s="43"/>
      <c r="I7565" s="79"/>
      <c r="J7565" s="43"/>
      <c r="K7565" s="10"/>
      <c r="L7565" s="102"/>
      <c r="M7565" s="40"/>
      <c r="N7565" s="43"/>
      <c r="O7565" s="40"/>
      <c r="P7565" s="43"/>
      <c r="Q7565" s="43"/>
      <c r="R7565" s="10"/>
      <c r="S7565" s="10"/>
      <c r="T7565" s="10"/>
    </row>
    <row r="7566" spans="7:20" ht="33" customHeight="1" x14ac:dyDescent="0.5">
      <c r="G7566" s="90"/>
      <c r="H7566" s="43"/>
      <c r="I7566" s="79"/>
      <c r="J7566" s="43"/>
      <c r="K7566" s="10"/>
      <c r="L7566" s="102"/>
      <c r="M7566" s="40"/>
      <c r="N7566" s="43"/>
      <c r="O7566" s="40"/>
      <c r="P7566" s="43"/>
      <c r="Q7566" s="43"/>
      <c r="R7566" s="10"/>
      <c r="S7566" s="10"/>
      <c r="T7566" s="10"/>
    </row>
    <row r="7567" spans="7:20" ht="33" customHeight="1" x14ac:dyDescent="0.5">
      <c r="G7567" s="90"/>
      <c r="H7567" s="43"/>
      <c r="I7567" s="79"/>
      <c r="J7567" s="43"/>
      <c r="K7567" s="10"/>
      <c r="L7567" s="102"/>
      <c r="M7567" s="40"/>
      <c r="N7567" s="43"/>
      <c r="O7567" s="40"/>
      <c r="P7567" s="43"/>
      <c r="Q7567" s="43"/>
      <c r="R7567" s="10"/>
      <c r="S7567" s="10"/>
      <c r="T7567" s="10"/>
    </row>
    <row r="7568" spans="7:20" ht="33" customHeight="1" x14ac:dyDescent="0.5">
      <c r="G7568" s="90"/>
      <c r="H7568" s="43"/>
      <c r="I7568" s="79"/>
      <c r="J7568" s="43"/>
      <c r="K7568" s="10"/>
      <c r="L7568" s="102"/>
      <c r="M7568" s="40"/>
      <c r="N7568" s="43"/>
      <c r="O7568" s="40"/>
      <c r="P7568" s="43"/>
      <c r="Q7568" s="43"/>
      <c r="R7568" s="10"/>
      <c r="S7568" s="10"/>
      <c r="T7568" s="10"/>
    </row>
    <row r="7569" spans="7:20" ht="33" customHeight="1" x14ac:dyDescent="0.5">
      <c r="G7569" s="90"/>
      <c r="H7569" s="43"/>
      <c r="I7569" s="79"/>
      <c r="J7569" s="43"/>
      <c r="K7569" s="10"/>
      <c r="L7569" s="102"/>
      <c r="M7569" s="40"/>
      <c r="N7569" s="43"/>
      <c r="O7569" s="40"/>
      <c r="P7569" s="43"/>
      <c r="Q7569" s="43"/>
      <c r="R7569" s="10"/>
      <c r="S7569" s="10"/>
      <c r="T7569" s="10"/>
    </row>
    <row r="7570" spans="7:20" ht="33" customHeight="1" x14ac:dyDescent="0.5">
      <c r="G7570" s="90"/>
      <c r="H7570" s="43"/>
      <c r="I7570" s="79"/>
      <c r="J7570" s="43"/>
      <c r="K7570" s="10"/>
      <c r="L7570" s="102"/>
      <c r="M7570" s="40"/>
      <c r="N7570" s="43"/>
      <c r="O7570" s="40"/>
      <c r="P7570" s="43"/>
      <c r="Q7570" s="43"/>
      <c r="R7570" s="10"/>
      <c r="S7570" s="10"/>
      <c r="T7570" s="10"/>
    </row>
    <row r="7571" spans="7:20" ht="33" customHeight="1" x14ac:dyDescent="0.5">
      <c r="G7571" s="90"/>
      <c r="H7571" s="43"/>
      <c r="I7571" s="79"/>
      <c r="J7571" s="43"/>
      <c r="K7571" s="10"/>
      <c r="L7571" s="102"/>
      <c r="M7571" s="40"/>
      <c r="N7571" s="43"/>
      <c r="O7571" s="40"/>
      <c r="P7571" s="43"/>
      <c r="Q7571" s="43"/>
      <c r="R7571" s="10"/>
      <c r="S7571" s="10"/>
      <c r="T7571" s="10"/>
    </row>
    <row r="7572" spans="7:20" ht="33" customHeight="1" x14ac:dyDescent="0.5">
      <c r="G7572" s="90"/>
      <c r="H7572" s="43"/>
      <c r="I7572" s="79"/>
      <c r="J7572" s="43"/>
      <c r="K7572" s="10"/>
      <c r="L7572" s="102"/>
      <c r="M7572" s="40"/>
      <c r="N7572" s="43"/>
      <c r="O7572" s="40"/>
      <c r="P7572" s="43"/>
      <c r="Q7572" s="43"/>
      <c r="R7572" s="10"/>
      <c r="S7572" s="10"/>
      <c r="T7572" s="10"/>
    </row>
    <row r="7573" spans="7:20" ht="33" customHeight="1" x14ac:dyDescent="0.5">
      <c r="G7573" s="90"/>
      <c r="H7573" s="43"/>
      <c r="I7573" s="79"/>
      <c r="J7573" s="43"/>
      <c r="K7573" s="10"/>
      <c r="L7573" s="102"/>
      <c r="M7573" s="40"/>
      <c r="N7573" s="43"/>
      <c r="O7573" s="40"/>
      <c r="P7573" s="43"/>
      <c r="Q7573" s="43"/>
      <c r="R7573" s="10"/>
      <c r="S7573" s="10"/>
      <c r="T7573" s="10"/>
    </row>
    <row r="7574" spans="7:20" ht="33" customHeight="1" x14ac:dyDescent="0.5">
      <c r="G7574" s="90"/>
      <c r="H7574" s="43"/>
      <c r="I7574" s="79"/>
      <c r="J7574" s="43"/>
      <c r="K7574" s="10"/>
      <c r="L7574" s="102"/>
      <c r="M7574" s="40"/>
      <c r="N7574" s="43"/>
      <c r="O7574" s="40"/>
      <c r="P7574" s="43"/>
      <c r="Q7574" s="43"/>
      <c r="R7574" s="10"/>
      <c r="S7574" s="10"/>
      <c r="T7574" s="10"/>
    </row>
    <row r="7575" spans="7:20" ht="33" customHeight="1" x14ac:dyDescent="0.5">
      <c r="G7575" s="90"/>
      <c r="H7575" s="43"/>
      <c r="I7575" s="79"/>
      <c r="J7575" s="43"/>
      <c r="K7575" s="10"/>
      <c r="L7575" s="102"/>
      <c r="M7575" s="40"/>
      <c r="N7575" s="43"/>
      <c r="O7575" s="40"/>
      <c r="P7575" s="43"/>
      <c r="Q7575" s="43"/>
      <c r="R7575" s="10"/>
      <c r="S7575" s="10"/>
      <c r="T7575" s="10"/>
    </row>
    <row r="7576" spans="7:20" ht="33" customHeight="1" x14ac:dyDescent="0.5">
      <c r="G7576" s="90"/>
      <c r="H7576" s="43"/>
      <c r="I7576" s="79"/>
      <c r="J7576" s="43"/>
      <c r="K7576" s="10"/>
      <c r="L7576" s="102"/>
      <c r="M7576" s="40"/>
      <c r="N7576" s="43"/>
      <c r="O7576" s="40"/>
      <c r="P7576" s="43"/>
      <c r="Q7576" s="43"/>
      <c r="R7576" s="10"/>
      <c r="S7576" s="10"/>
      <c r="T7576" s="10"/>
    </row>
    <row r="7577" spans="7:20" ht="33" customHeight="1" x14ac:dyDescent="0.5">
      <c r="G7577" s="90"/>
      <c r="H7577" s="43"/>
      <c r="I7577" s="79"/>
      <c r="J7577" s="43"/>
      <c r="K7577" s="10"/>
      <c r="L7577" s="102"/>
      <c r="M7577" s="40"/>
      <c r="N7577" s="43"/>
      <c r="O7577" s="40"/>
      <c r="P7577" s="43"/>
      <c r="Q7577" s="43"/>
      <c r="R7577" s="10"/>
      <c r="S7577" s="10"/>
      <c r="T7577" s="10"/>
    </row>
    <row r="7578" spans="7:20" ht="33" customHeight="1" x14ac:dyDescent="0.5">
      <c r="G7578" s="90"/>
      <c r="H7578" s="43"/>
      <c r="I7578" s="79"/>
      <c r="J7578" s="43"/>
      <c r="K7578" s="10"/>
      <c r="L7578" s="102"/>
      <c r="M7578" s="40"/>
      <c r="N7578" s="43"/>
      <c r="O7578" s="40"/>
      <c r="P7578" s="43"/>
      <c r="Q7578" s="43"/>
      <c r="R7578" s="10"/>
      <c r="S7578" s="10"/>
      <c r="T7578" s="10"/>
    </row>
    <row r="7579" spans="7:20" ht="33" customHeight="1" x14ac:dyDescent="0.5">
      <c r="G7579" s="90"/>
      <c r="H7579" s="43"/>
      <c r="I7579" s="79"/>
      <c r="J7579" s="43"/>
      <c r="K7579" s="10"/>
      <c r="L7579" s="102"/>
      <c r="M7579" s="40"/>
      <c r="N7579" s="43"/>
      <c r="O7579" s="40"/>
      <c r="P7579" s="43"/>
      <c r="Q7579" s="43"/>
      <c r="R7579" s="10"/>
      <c r="S7579" s="10"/>
      <c r="T7579" s="10"/>
    </row>
    <row r="7580" spans="7:20" ht="33" customHeight="1" x14ac:dyDescent="0.5">
      <c r="G7580" s="90"/>
      <c r="H7580" s="43"/>
      <c r="I7580" s="79"/>
      <c r="J7580" s="43"/>
      <c r="K7580" s="10"/>
      <c r="L7580" s="102"/>
      <c r="M7580" s="40"/>
      <c r="N7580" s="43"/>
      <c r="O7580" s="40"/>
      <c r="P7580" s="43"/>
      <c r="Q7580" s="43"/>
      <c r="R7580" s="10"/>
      <c r="S7580" s="10"/>
      <c r="T7580" s="10"/>
    </row>
    <row r="7581" spans="7:20" ht="33" customHeight="1" x14ac:dyDescent="0.5">
      <c r="G7581" s="90"/>
      <c r="H7581" s="43"/>
      <c r="I7581" s="79"/>
      <c r="J7581" s="43"/>
      <c r="K7581" s="10"/>
      <c r="L7581" s="102"/>
      <c r="M7581" s="40"/>
      <c r="N7581" s="43"/>
      <c r="O7581" s="40"/>
      <c r="P7581" s="43"/>
      <c r="Q7581" s="43"/>
      <c r="R7581" s="10"/>
      <c r="S7581" s="10"/>
      <c r="T7581" s="10"/>
    </row>
    <row r="7582" spans="7:20" ht="33" customHeight="1" x14ac:dyDescent="0.5">
      <c r="G7582" s="90"/>
      <c r="H7582" s="43"/>
      <c r="I7582" s="79"/>
      <c r="J7582" s="43"/>
      <c r="K7582" s="10"/>
      <c r="L7582" s="102"/>
      <c r="M7582" s="40"/>
      <c r="N7582" s="43"/>
      <c r="O7582" s="40"/>
      <c r="P7582" s="43"/>
      <c r="Q7582" s="43"/>
      <c r="R7582" s="10"/>
      <c r="S7582" s="10"/>
      <c r="T7582" s="10"/>
    </row>
    <row r="7583" spans="7:20" ht="33" customHeight="1" x14ac:dyDescent="0.5">
      <c r="G7583" s="90"/>
      <c r="H7583" s="43"/>
      <c r="I7583" s="79"/>
      <c r="J7583" s="43"/>
      <c r="K7583" s="10"/>
      <c r="L7583" s="102"/>
      <c r="M7583" s="40"/>
      <c r="N7583" s="43"/>
      <c r="O7583" s="40"/>
      <c r="P7583" s="43"/>
      <c r="Q7583" s="43"/>
      <c r="R7583" s="10"/>
      <c r="S7583" s="10"/>
      <c r="T7583" s="10"/>
    </row>
    <row r="7584" spans="7:20" ht="33" customHeight="1" x14ac:dyDescent="0.5">
      <c r="G7584" s="90"/>
      <c r="H7584" s="43"/>
      <c r="I7584" s="79"/>
      <c r="J7584" s="43"/>
      <c r="K7584" s="10"/>
      <c r="L7584" s="102"/>
      <c r="M7584" s="40"/>
      <c r="N7584" s="43"/>
      <c r="O7584" s="40"/>
      <c r="P7584" s="43"/>
      <c r="Q7584" s="43"/>
      <c r="R7584" s="10"/>
      <c r="S7584" s="10"/>
      <c r="T7584" s="10"/>
    </row>
    <row r="7585" spans="7:20" ht="33" customHeight="1" x14ac:dyDescent="0.5">
      <c r="G7585" s="90"/>
      <c r="H7585" s="43"/>
      <c r="I7585" s="79"/>
      <c r="J7585" s="43"/>
      <c r="K7585" s="10"/>
      <c r="L7585" s="102"/>
      <c r="M7585" s="40"/>
      <c r="N7585" s="43"/>
      <c r="O7585" s="40"/>
      <c r="P7585" s="43"/>
      <c r="Q7585" s="43"/>
      <c r="R7585" s="10"/>
      <c r="S7585" s="10"/>
      <c r="T7585" s="10"/>
    </row>
    <row r="7586" spans="7:20" ht="33" customHeight="1" x14ac:dyDescent="0.5">
      <c r="G7586" s="90"/>
      <c r="H7586" s="43"/>
      <c r="I7586" s="79"/>
      <c r="J7586" s="43"/>
      <c r="K7586" s="10"/>
      <c r="L7586" s="102"/>
      <c r="M7586" s="40"/>
      <c r="N7586" s="43"/>
      <c r="O7586" s="40"/>
      <c r="P7586" s="43"/>
      <c r="Q7586" s="43"/>
      <c r="R7586" s="10"/>
      <c r="S7586" s="10"/>
      <c r="T7586" s="10"/>
    </row>
    <row r="7587" spans="7:20" ht="33" customHeight="1" x14ac:dyDescent="0.5">
      <c r="G7587" s="90"/>
      <c r="H7587" s="43"/>
      <c r="I7587" s="79"/>
      <c r="J7587" s="43"/>
      <c r="K7587" s="10"/>
      <c r="L7587" s="102"/>
      <c r="M7587" s="40"/>
      <c r="N7587" s="43"/>
      <c r="O7587" s="40"/>
      <c r="P7587" s="43"/>
      <c r="Q7587" s="43"/>
      <c r="R7587" s="10"/>
      <c r="S7587" s="10"/>
      <c r="T7587" s="10"/>
    </row>
    <row r="7588" spans="7:20" ht="33" customHeight="1" x14ac:dyDescent="0.5">
      <c r="G7588" s="90"/>
      <c r="H7588" s="43"/>
      <c r="I7588" s="79"/>
      <c r="J7588" s="43"/>
      <c r="K7588" s="10"/>
      <c r="L7588" s="102"/>
      <c r="M7588" s="40"/>
      <c r="N7588" s="43"/>
      <c r="O7588" s="40"/>
      <c r="P7588" s="43"/>
      <c r="Q7588" s="43"/>
      <c r="R7588" s="10"/>
      <c r="S7588" s="10"/>
      <c r="T7588" s="10"/>
    </row>
    <row r="7589" spans="7:20" ht="33" customHeight="1" x14ac:dyDescent="0.5">
      <c r="G7589" s="90"/>
      <c r="H7589" s="43"/>
      <c r="I7589" s="79"/>
      <c r="J7589" s="43"/>
      <c r="K7589" s="10"/>
      <c r="L7589" s="102"/>
      <c r="M7589" s="40"/>
      <c r="N7589" s="43"/>
      <c r="O7589" s="40"/>
      <c r="P7589" s="43"/>
      <c r="Q7589" s="43"/>
      <c r="R7589" s="10"/>
      <c r="S7589" s="10"/>
      <c r="T7589" s="10"/>
    </row>
    <row r="7590" spans="7:20" ht="33" customHeight="1" x14ac:dyDescent="0.5">
      <c r="G7590" s="90"/>
      <c r="H7590" s="43"/>
      <c r="I7590" s="79"/>
      <c r="J7590" s="43"/>
      <c r="K7590" s="10"/>
      <c r="L7590" s="102"/>
      <c r="M7590" s="40"/>
      <c r="N7590" s="43"/>
      <c r="O7590" s="40"/>
      <c r="P7590" s="43"/>
      <c r="Q7590" s="43"/>
      <c r="R7590" s="10"/>
      <c r="S7590" s="10"/>
      <c r="T7590" s="10"/>
    </row>
    <row r="7591" spans="7:20" ht="33" customHeight="1" x14ac:dyDescent="0.5">
      <c r="G7591" s="90"/>
      <c r="H7591" s="43"/>
      <c r="I7591" s="79"/>
      <c r="J7591" s="43"/>
      <c r="K7591" s="10"/>
      <c r="L7591" s="102"/>
      <c r="M7591" s="40"/>
      <c r="N7591" s="43"/>
      <c r="O7591" s="40"/>
      <c r="P7591" s="43"/>
      <c r="Q7591" s="43"/>
      <c r="R7591" s="10"/>
      <c r="S7591" s="10"/>
      <c r="T7591" s="10"/>
    </row>
    <row r="7592" spans="7:20" ht="33" customHeight="1" x14ac:dyDescent="0.5">
      <c r="G7592" s="90"/>
      <c r="H7592" s="43"/>
      <c r="I7592" s="79"/>
      <c r="J7592" s="43"/>
      <c r="K7592" s="10"/>
      <c r="L7592" s="102"/>
      <c r="M7592" s="40"/>
      <c r="N7592" s="43"/>
      <c r="O7592" s="40"/>
      <c r="P7592" s="43"/>
      <c r="Q7592" s="43"/>
      <c r="R7592" s="10"/>
      <c r="S7592" s="10"/>
      <c r="T7592" s="10"/>
    </row>
    <row r="7593" spans="7:20" ht="33" customHeight="1" x14ac:dyDescent="0.5">
      <c r="G7593" s="90"/>
      <c r="H7593" s="43"/>
      <c r="I7593" s="79"/>
      <c r="J7593" s="43"/>
      <c r="K7593" s="10"/>
      <c r="L7593" s="102"/>
      <c r="M7593" s="40"/>
      <c r="N7593" s="43"/>
      <c r="O7593" s="40"/>
      <c r="P7593" s="43"/>
      <c r="Q7593" s="43"/>
      <c r="R7593" s="10"/>
      <c r="S7593" s="10"/>
      <c r="T7593" s="10"/>
    </row>
    <row r="7594" spans="7:20" ht="33" customHeight="1" x14ac:dyDescent="0.5">
      <c r="G7594" s="90"/>
      <c r="H7594" s="43"/>
      <c r="I7594" s="79"/>
      <c r="J7594" s="43"/>
      <c r="K7594" s="10"/>
      <c r="L7594" s="102"/>
      <c r="M7594" s="40"/>
      <c r="N7594" s="43"/>
      <c r="O7594" s="40"/>
      <c r="P7594" s="43"/>
      <c r="Q7594" s="43"/>
      <c r="R7594" s="10"/>
      <c r="S7594" s="10"/>
      <c r="T7594" s="10"/>
    </row>
    <row r="7595" spans="7:20" ht="33" customHeight="1" x14ac:dyDescent="0.5">
      <c r="G7595" s="90"/>
      <c r="H7595" s="43"/>
      <c r="I7595" s="79"/>
      <c r="J7595" s="43"/>
      <c r="K7595" s="10"/>
      <c r="L7595" s="102"/>
      <c r="M7595" s="40"/>
      <c r="N7595" s="43"/>
      <c r="O7595" s="40"/>
      <c r="P7595" s="43"/>
      <c r="Q7595" s="43"/>
      <c r="R7595" s="10"/>
      <c r="S7595" s="10"/>
      <c r="T7595" s="10"/>
    </row>
    <row r="7596" spans="7:20" ht="33" customHeight="1" x14ac:dyDescent="0.5">
      <c r="G7596" s="90"/>
      <c r="H7596" s="43"/>
      <c r="I7596" s="79"/>
      <c r="J7596" s="43"/>
      <c r="K7596" s="10"/>
      <c r="L7596" s="102"/>
      <c r="M7596" s="40"/>
      <c r="N7596" s="43"/>
      <c r="O7596" s="40"/>
      <c r="P7596" s="43"/>
      <c r="Q7596" s="43"/>
      <c r="R7596" s="10"/>
      <c r="S7596" s="10"/>
      <c r="T7596" s="10"/>
    </row>
    <row r="7597" spans="7:20" ht="33" customHeight="1" x14ac:dyDescent="0.5">
      <c r="G7597" s="90"/>
      <c r="H7597" s="43"/>
      <c r="I7597" s="79"/>
      <c r="J7597" s="43"/>
      <c r="K7597" s="10"/>
      <c r="L7597" s="102"/>
      <c r="M7597" s="40"/>
      <c r="N7597" s="43"/>
      <c r="O7597" s="40"/>
      <c r="P7597" s="43"/>
      <c r="Q7597" s="43"/>
      <c r="R7597" s="10"/>
      <c r="S7597" s="10"/>
      <c r="T7597" s="10"/>
    </row>
    <row r="7598" spans="7:20" ht="33" customHeight="1" x14ac:dyDescent="0.5">
      <c r="G7598" s="90"/>
      <c r="H7598" s="43"/>
      <c r="I7598" s="79"/>
      <c r="J7598" s="43"/>
      <c r="K7598" s="10"/>
      <c r="L7598" s="102"/>
      <c r="M7598" s="40"/>
      <c r="N7598" s="43"/>
      <c r="O7598" s="40"/>
      <c r="P7598" s="43"/>
      <c r="Q7598" s="43"/>
      <c r="R7598" s="10"/>
      <c r="S7598" s="10"/>
      <c r="T7598" s="10"/>
    </row>
    <row r="7599" spans="7:20" ht="33" customHeight="1" x14ac:dyDescent="0.5">
      <c r="G7599" s="90"/>
      <c r="H7599" s="43"/>
      <c r="I7599" s="79"/>
      <c r="J7599" s="43"/>
      <c r="K7599" s="10"/>
      <c r="L7599" s="102"/>
      <c r="M7599" s="40"/>
      <c r="N7599" s="43"/>
      <c r="O7599" s="40"/>
      <c r="P7599" s="43"/>
      <c r="Q7599" s="43"/>
      <c r="R7599" s="10"/>
      <c r="S7599" s="10"/>
      <c r="T7599" s="10"/>
    </row>
    <row r="7600" spans="7:20" ht="33" customHeight="1" x14ac:dyDescent="0.5">
      <c r="G7600" s="90"/>
      <c r="H7600" s="43"/>
      <c r="I7600" s="79"/>
      <c r="J7600" s="43"/>
      <c r="K7600" s="10"/>
      <c r="L7600" s="102"/>
      <c r="M7600" s="40"/>
      <c r="N7600" s="43"/>
      <c r="O7600" s="40"/>
      <c r="P7600" s="43"/>
      <c r="Q7600" s="43"/>
      <c r="R7600" s="10"/>
      <c r="S7600" s="10"/>
      <c r="T7600" s="10"/>
    </row>
    <row r="7601" spans="7:20" ht="33" customHeight="1" x14ac:dyDescent="0.5">
      <c r="G7601" s="90"/>
      <c r="H7601" s="43"/>
      <c r="I7601" s="79"/>
      <c r="J7601" s="43"/>
      <c r="K7601" s="10"/>
      <c r="L7601" s="102"/>
      <c r="M7601" s="40"/>
      <c r="N7601" s="43"/>
      <c r="O7601" s="40"/>
      <c r="P7601" s="43"/>
      <c r="Q7601" s="43"/>
      <c r="R7601" s="10"/>
      <c r="S7601" s="10"/>
      <c r="T7601" s="10"/>
    </row>
    <row r="7602" spans="7:20" ht="33" customHeight="1" x14ac:dyDescent="0.5">
      <c r="G7602" s="90"/>
      <c r="H7602" s="43"/>
      <c r="I7602" s="79"/>
      <c r="J7602" s="43"/>
      <c r="K7602" s="10"/>
      <c r="L7602" s="102"/>
      <c r="M7602" s="40"/>
      <c r="N7602" s="43"/>
      <c r="O7602" s="40"/>
      <c r="P7602" s="43"/>
      <c r="Q7602" s="43"/>
      <c r="R7602" s="10"/>
      <c r="S7602" s="10"/>
      <c r="T7602" s="10"/>
    </row>
    <row r="7603" spans="7:20" ht="33" customHeight="1" x14ac:dyDescent="0.5">
      <c r="G7603" s="90"/>
      <c r="H7603" s="43"/>
      <c r="I7603" s="79"/>
      <c r="J7603" s="43"/>
      <c r="K7603" s="10"/>
      <c r="L7603" s="102"/>
      <c r="M7603" s="40"/>
      <c r="N7603" s="43"/>
      <c r="O7603" s="40"/>
      <c r="P7603" s="43"/>
      <c r="Q7603" s="43"/>
      <c r="R7603" s="10"/>
      <c r="S7603" s="10"/>
      <c r="T7603" s="10"/>
    </row>
    <row r="7604" spans="7:20" ht="33" customHeight="1" x14ac:dyDescent="0.5">
      <c r="G7604" s="90"/>
      <c r="H7604" s="43"/>
      <c r="I7604" s="79"/>
      <c r="J7604" s="43"/>
      <c r="K7604" s="10"/>
      <c r="L7604" s="102"/>
      <c r="M7604" s="40"/>
      <c r="N7604" s="43"/>
      <c r="O7604" s="40"/>
      <c r="P7604" s="43"/>
      <c r="Q7604" s="43"/>
      <c r="R7604" s="10"/>
      <c r="S7604" s="10"/>
      <c r="T7604" s="10"/>
    </row>
    <row r="7605" spans="7:20" ht="33" customHeight="1" x14ac:dyDescent="0.5">
      <c r="G7605" s="90"/>
      <c r="H7605" s="43"/>
      <c r="I7605" s="79"/>
      <c r="J7605" s="43"/>
      <c r="K7605" s="10"/>
      <c r="L7605" s="102"/>
      <c r="M7605" s="40"/>
      <c r="N7605" s="43"/>
      <c r="O7605" s="40"/>
      <c r="P7605" s="43"/>
      <c r="Q7605" s="43"/>
      <c r="R7605" s="10"/>
      <c r="S7605" s="10"/>
      <c r="T7605" s="10"/>
    </row>
    <row r="7606" spans="7:20" ht="33" customHeight="1" x14ac:dyDescent="0.5">
      <c r="G7606" s="90"/>
      <c r="H7606" s="43"/>
      <c r="I7606" s="79"/>
      <c r="J7606" s="43"/>
      <c r="K7606" s="10"/>
      <c r="L7606" s="102"/>
      <c r="M7606" s="40"/>
      <c r="N7606" s="43"/>
      <c r="O7606" s="40"/>
      <c r="P7606" s="43"/>
      <c r="Q7606" s="43"/>
      <c r="R7606" s="10"/>
      <c r="S7606" s="10"/>
      <c r="T7606" s="10"/>
    </row>
    <row r="7607" spans="7:20" ht="33" customHeight="1" x14ac:dyDescent="0.5">
      <c r="G7607" s="90"/>
      <c r="H7607" s="43"/>
      <c r="I7607" s="79"/>
      <c r="J7607" s="43"/>
      <c r="K7607" s="10"/>
      <c r="L7607" s="102"/>
      <c r="M7607" s="40"/>
      <c r="N7607" s="43"/>
      <c r="O7607" s="40"/>
      <c r="P7607" s="43"/>
      <c r="Q7607" s="43"/>
      <c r="R7607" s="10"/>
      <c r="S7607" s="10"/>
      <c r="T7607" s="10"/>
    </row>
    <row r="7608" spans="7:20" ht="33" customHeight="1" x14ac:dyDescent="0.5">
      <c r="G7608" s="90"/>
      <c r="H7608" s="43"/>
      <c r="I7608" s="79"/>
      <c r="J7608" s="43"/>
      <c r="K7608" s="10"/>
      <c r="L7608" s="102"/>
      <c r="M7608" s="40"/>
      <c r="N7608" s="43"/>
      <c r="O7608" s="40"/>
      <c r="P7608" s="43"/>
      <c r="Q7608" s="43"/>
      <c r="R7608" s="10"/>
      <c r="S7608" s="10"/>
      <c r="T7608" s="10"/>
    </row>
    <row r="7609" spans="7:20" ht="33" customHeight="1" x14ac:dyDescent="0.5">
      <c r="G7609" s="90"/>
      <c r="H7609" s="43"/>
      <c r="I7609" s="79"/>
      <c r="J7609" s="43"/>
      <c r="K7609" s="10"/>
      <c r="L7609" s="102"/>
      <c r="M7609" s="40"/>
      <c r="N7609" s="43"/>
      <c r="O7609" s="40"/>
      <c r="P7609" s="43"/>
      <c r="Q7609" s="43"/>
      <c r="R7609" s="10"/>
      <c r="S7609" s="10"/>
      <c r="T7609" s="10"/>
    </row>
    <row r="7610" spans="7:20" ht="33" customHeight="1" x14ac:dyDescent="0.5">
      <c r="G7610" s="90"/>
      <c r="H7610" s="43"/>
      <c r="I7610" s="79"/>
      <c r="J7610" s="43"/>
      <c r="K7610" s="10"/>
      <c r="L7610" s="102"/>
      <c r="M7610" s="40"/>
      <c r="N7610" s="43"/>
      <c r="O7610" s="40"/>
      <c r="P7610" s="43"/>
      <c r="Q7610" s="43"/>
      <c r="R7610" s="10"/>
      <c r="S7610" s="10"/>
      <c r="T7610" s="10"/>
    </row>
    <row r="7611" spans="7:20" ht="33" customHeight="1" x14ac:dyDescent="0.5">
      <c r="G7611" s="90"/>
      <c r="H7611" s="43"/>
      <c r="I7611" s="79"/>
      <c r="J7611" s="43"/>
      <c r="K7611" s="10"/>
      <c r="L7611" s="102"/>
      <c r="M7611" s="40"/>
      <c r="N7611" s="43"/>
      <c r="O7611" s="40"/>
      <c r="P7611" s="43"/>
      <c r="Q7611" s="43"/>
      <c r="R7611" s="10"/>
      <c r="S7611" s="10"/>
      <c r="T7611" s="10"/>
    </row>
    <row r="7612" spans="7:20" ht="33" customHeight="1" x14ac:dyDescent="0.5">
      <c r="G7612" s="90"/>
      <c r="H7612" s="43"/>
      <c r="I7612" s="79"/>
      <c r="J7612" s="43"/>
      <c r="K7612" s="10"/>
      <c r="L7612" s="102"/>
      <c r="M7612" s="40"/>
      <c r="N7612" s="43"/>
      <c r="O7612" s="40"/>
      <c r="P7612" s="43"/>
      <c r="Q7612" s="43"/>
      <c r="R7612" s="10"/>
      <c r="S7612" s="10"/>
      <c r="T7612" s="10"/>
    </row>
    <row r="7613" spans="7:20" ht="33" customHeight="1" x14ac:dyDescent="0.5">
      <c r="G7613" s="90"/>
      <c r="H7613" s="43"/>
      <c r="I7613" s="79"/>
      <c r="J7613" s="43"/>
      <c r="K7613" s="10"/>
      <c r="L7613" s="102"/>
      <c r="M7613" s="40"/>
      <c r="N7613" s="43"/>
      <c r="O7613" s="40"/>
      <c r="P7613" s="43"/>
      <c r="Q7613" s="43"/>
      <c r="R7613" s="10"/>
      <c r="S7613" s="10"/>
      <c r="T7613" s="10"/>
    </row>
    <row r="7614" spans="7:20" ht="33" customHeight="1" x14ac:dyDescent="0.5">
      <c r="G7614" s="90"/>
      <c r="H7614" s="43"/>
      <c r="I7614" s="79"/>
      <c r="J7614" s="43"/>
      <c r="K7614" s="10"/>
      <c r="L7614" s="102"/>
      <c r="M7614" s="40"/>
      <c r="N7614" s="43"/>
      <c r="O7614" s="40"/>
      <c r="P7614" s="43"/>
      <c r="Q7614" s="43"/>
      <c r="R7614" s="10"/>
      <c r="S7614" s="10"/>
      <c r="T7614" s="10"/>
    </row>
    <row r="7615" spans="7:20" ht="33" customHeight="1" x14ac:dyDescent="0.5">
      <c r="G7615" s="90"/>
      <c r="H7615" s="43"/>
      <c r="I7615" s="79"/>
      <c r="J7615" s="43"/>
      <c r="K7615" s="10"/>
      <c r="L7615" s="102"/>
      <c r="M7615" s="40"/>
      <c r="N7615" s="43"/>
      <c r="O7615" s="40"/>
      <c r="P7615" s="43"/>
      <c r="Q7615" s="43"/>
      <c r="R7615" s="10"/>
      <c r="S7615" s="10"/>
      <c r="T7615" s="10"/>
    </row>
    <row r="7616" spans="7:20" ht="33" customHeight="1" x14ac:dyDescent="0.5">
      <c r="G7616" s="90"/>
      <c r="H7616" s="43"/>
      <c r="I7616" s="79"/>
      <c r="J7616" s="43"/>
      <c r="K7616" s="10"/>
      <c r="L7616" s="102"/>
      <c r="M7616" s="40"/>
      <c r="N7616" s="43"/>
      <c r="O7616" s="40"/>
      <c r="P7616" s="43"/>
      <c r="Q7616" s="43"/>
      <c r="R7616" s="10"/>
      <c r="S7616" s="10"/>
      <c r="T7616" s="10"/>
    </row>
    <row r="7617" spans="7:20" ht="33" customHeight="1" x14ac:dyDescent="0.5">
      <c r="G7617" s="90"/>
      <c r="H7617" s="43"/>
      <c r="I7617" s="79"/>
      <c r="J7617" s="43"/>
      <c r="K7617" s="10"/>
      <c r="L7617" s="102"/>
      <c r="M7617" s="40"/>
      <c r="N7617" s="43"/>
      <c r="O7617" s="40"/>
      <c r="P7617" s="43"/>
      <c r="Q7617" s="43"/>
      <c r="R7617" s="10"/>
      <c r="S7617" s="10"/>
      <c r="T7617" s="10"/>
    </row>
    <row r="7618" spans="7:20" ht="33" customHeight="1" x14ac:dyDescent="0.5">
      <c r="G7618" s="90"/>
      <c r="H7618" s="43"/>
      <c r="I7618" s="79"/>
      <c r="J7618" s="43"/>
      <c r="K7618" s="10"/>
      <c r="L7618" s="102"/>
      <c r="M7618" s="40"/>
      <c r="N7618" s="43"/>
      <c r="O7618" s="40"/>
      <c r="P7618" s="43"/>
      <c r="Q7618" s="43"/>
      <c r="R7618" s="10"/>
      <c r="S7618" s="10"/>
      <c r="T7618" s="10"/>
    </row>
    <row r="7619" spans="7:20" ht="33" customHeight="1" x14ac:dyDescent="0.5">
      <c r="G7619" s="90"/>
      <c r="H7619" s="43"/>
      <c r="I7619" s="79"/>
      <c r="J7619" s="43"/>
      <c r="K7619" s="10"/>
      <c r="L7619" s="102"/>
      <c r="M7619" s="40"/>
      <c r="N7619" s="43"/>
      <c r="O7619" s="40"/>
      <c r="P7619" s="43"/>
      <c r="Q7619" s="43"/>
      <c r="R7619" s="10"/>
      <c r="S7619" s="10"/>
      <c r="T7619" s="10"/>
    </row>
    <row r="7620" spans="7:20" ht="33" customHeight="1" x14ac:dyDescent="0.5">
      <c r="G7620" s="90"/>
      <c r="H7620" s="43"/>
      <c r="I7620" s="79"/>
      <c r="J7620" s="43"/>
      <c r="K7620" s="10"/>
      <c r="L7620" s="102"/>
      <c r="M7620" s="40"/>
      <c r="N7620" s="43"/>
      <c r="O7620" s="40"/>
      <c r="P7620" s="43"/>
      <c r="Q7620" s="43"/>
      <c r="R7620" s="10"/>
      <c r="S7620" s="10"/>
      <c r="T7620" s="10"/>
    </row>
    <row r="7621" spans="7:20" ht="33" customHeight="1" x14ac:dyDescent="0.5">
      <c r="G7621" s="90"/>
      <c r="H7621" s="43"/>
      <c r="I7621" s="79"/>
      <c r="J7621" s="43"/>
      <c r="K7621" s="10"/>
      <c r="L7621" s="102"/>
      <c r="M7621" s="40"/>
      <c r="N7621" s="43"/>
      <c r="O7621" s="40"/>
      <c r="P7621" s="43"/>
      <c r="Q7621" s="43"/>
      <c r="R7621" s="10"/>
      <c r="S7621" s="10"/>
      <c r="T7621" s="10"/>
    </row>
    <row r="7622" spans="7:20" ht="33" customHeight="1" x14ac:dyDescent="0.5">
      <c r="G7622" s="90"/>
      <c r="H7622" s="43"/>
      <c r="I7622" s="79"/>
      <c r="J7622" s="43"/>
      <c r="K7622" s="10"/>
      <c r="L7622" s="102"/>
      <c r="M7622" s="40"/>
      <c r="N7622" s="43"/>
      <c r="O7622" s="40"/>
      <c r="P7622" s="43"/>
      <c r="Q7622" s="43"/>
      <c r="R7622" s="10"/>
      <c r="S7622" s="10"/>
      <c r="T7622" s="10"/>
    </row>
    <row r="7623" spans="7:20" ht="33" customHeight="1" x14ac:dyDescent="0.5">
      <c r="G7623" s="90"/>
      <c r="H7623" s="43"/>
      <c r="I7623" s="79"/>
      <c r="J7623" s="43"/>
      <c r="K7623" s="10"/>
      <c r="L7623" s="102"/>
      <c r="M7623" s="40"/>
      <c r="N7623" s="43"/>
      <c r="O7623" s="40"/>
      <c r="P7623" s="43"/>
      <c r="Q7623" s="43"/>
      <c r="R7623" s="10"/>
      <c r="S7623" s="10"/>
      <c r="T7623" s="10"/>
    </row>
    <row r="7624" spans="7:20" ht="33" customHeight="1" x14ac:dyDescent="0.5">
      <c r="G7624" s="90"/>
      <c r="H7624" s="43"/>
      <c r="I7624" s="79"/>
      <c r="J7624" s="43"/>
      <c r="K7624" s="10"/>
      <c r="L7624" s="102"/>
      <c r="M7624" s="40"/>
      <c r="N7624" s="43"/>
      <c r="O7624" s="40"/>
      <c r="P7624" s="43"/>
      <c r="Q7624" s="43"/>
      <c r="R7624" s="10"/>
      <c r="S7624" s="10"/>
      <c r="T7624" s="10"/>
    </row>
    <row r="7625" spans="7:20" ht="33" customHeight="1" x14ac:dyDescent="0.5">
      <c r="G7625" s="90"/>
      <c r="H7625" s="43"/>
      <c r="I7625" s="79"/>
      <c r="J7625" s="43"/>
      <c r="K7625" s="10"/>
      <c r="L7625" s="102"/>
      <c r="M7625" s="40"/>
      <c r="N7625" s="43"/>
      <c r="O7625" s="40"/>
      <c r="P7625" s="43"/>
      <c r="Q7625" s="43"/>
      <c r="R7625" s="10"/>
      <c r="S7625" s="10"/>
      <c r="T7625" s="10"/>
    </row>
    <row r="7626" spans="7:20" ht="33" customHeight="1" x14ac:dyDescent="0.5">
      <c r="G7626" s="90"/>
      <c r="H7626" s="43"/>
      <c r="I7626" s="79"/>
      <c r="J7626" s="43"/>
      <c r="K7626" s="10"/>
      <c r="L7626" s="102"/>
      <c r="M7626" s="40"/>
      <c r="N7626" s="43"/>
      <c r="O7626" s="40"/>
      <c r="P7626" s="43"/>
      <c r="Q7626" s="43"/>
      <c r="R7626" s="10"/>
      <c r="S7626" s="10"/>
      <c r="T7626" s="10"/>
    </row>
    <row r="7627" spans="7:20" ht="33" customHeight="1" x14ac:dyDescent="0.5">
      <c r="G7627" s="90"/>
      <c r="H7627" s="43"/>
      <c r="I7627" s="79"/>
      <c r="J7627" s="43"/>
      <c r="K7627" s="10"/>
      <c r="L7627" s="102"/>
      <c r="M7627" s="40"/>
      <c r="N7627" s="43"/>
      <c r="O7627" s="40"/>
      <c r="P7627" s="43"/>
      <c r="Q7627" s="43"/>
      <c r="R7627" s="10"/>
      <c r="S7627" s="10"/>
      <c r="T7627" s="10"/>
    </row>
    <row r="7628" spans="7:20" ht="33" customHeight="1" x14ac:dyDescent="0.5">
      <c r="G7628" s="90"/>
      <c r="H7628" s="43"/>
      <c r="I7628" s="79"/>
      <c r="J7628" s="43"/>
      <c r="K7628" s="10"/>
      <c r="L7628" s="102"/>
      <c r="M7628" s="40"/>
      <c r="N7628" s="43"/>
      <c r="O7628" s="40"/>
      <c r="P7628" s="43"/>
      <c r="Q7628" s="43"/>
      <c r="R7628" s="10"/>
      <c r="S7628" s="10"/>
      <c r="T7628" s="10"/>
    </row>
    <row r="7629" spans="7:20" ht="33" customHeight="1" x14ac:dyDescent="0.5">
      <c r="G7629" s="90"/>
      <c r="H7629" s="43"/>
      <c r="I7629" s="79"/>
      <c r="J7629" s="43"/>
      <c r="K7629" s="10"/>
      <c r="L7629" s="102"/>
      <c r="M7629" s="40"/>
      <c r="N7629" s="43"/>
      <c r="O7629" s="40"/>
      <c r="P7629" s="43"/>
      <c r="Q7629" s="43"/>
      <c r="R7629" s="10"/>
      <c r="S7629" s="10"/>
      <c r="T7629" s="10"/>
    </row>
    <row r="7630" spans="7:20" ht="33" customHeight="1" x14ac:dyDescent="0.5">
      <c r="G7630" s="90"/>
      <c r="H7630" s="43"/>
      <c r="I7630" s="79"/>
      <c r="J7630" s="43"/>
      <c r="K7630" s="10"/>
      <c r="L7630" s="102"/>
      <c r="M7630" s="40"/>
      <c r="N7630" s="43"/>
      <c r="O7630" s="40"/>
      <c r="P7630" s="43"/>
      <c r="Q7630" s="43"/>
      <c r="R7630" s="10"/>
      <c r="S7630" s="10"/>
      <c r="T7630" s="10"/>
    </row>
    <row r="7631" spans="7:20" ht="33" customHeight="1" x14ac:dyDescent="0.5">
      <c r="G7631" s="90"/>
      <c r="H7631" s="43"/>
      <c r="I7631" s="79"/>
      <c r="J7631" s="43"/>
      <c r="K7631" s="10"/>
      <c r="L7631" s="102"/>
      <c r="M7631" s="40"/>
      <c r="N7631" s="43"/>
      <c r="O7631" s="40"/>
      <c r="P7631" s="43"/>
      <c r="Q7631" s="43"/>
      <c r="R7631" s="10"/>
      <c r="S7631" s="10"/>
      <c r="T7631" s="10"/>
    </row>
    <row r="7632" spans="7:20" ht="33" customHeight="1" x14ac:dyDescent="0.5">
      <c r="G7632" s="90"/>
      <c r="H7632" s="43"/>
      <c r="I7632" s="79"/>
      <c r="J7632" s="43"/>
      <c r="K7632" s="10"/>
      <c r="L7632" s="102"/>
      <c r="M7632" s="40"/>
      <c r="N7632" s="43"/>
      <c r="O7632" s="40"/>
      <c r="P7632" s="43"/>
      <c r="Q7632" s="43"/>
      <c r="R7632" s="10"/>
      <c r="S7632" s="10"/>
      <c r="T7632" s="10"/>
    </row>
    <row r="7633" spans="7:20" ht="33" customHeight="1" x14ac:dyDescent="0.5">
      <c r="G7633" s="90"/>
      <c r="H7633" s="43"/>
      <c r="I7633" s="79"/>
      <c r="J7633" s="43"/>
      <c r="K7633" s="10"/>
      <c r="L7633" s="102"/>
      <c r="M7633" s="40"/>
      <c r="N7633" s="43"/>
      <c r="O7633" s="40"/>
      <c r="P7633" s="43"/>
      <c r="Q7633" s="43"/>
      <c r="R7633" s="10"/>
      <c r="S7633" s="10"/>
      <c r="T7633" s="10"/>
    </row>
    <row r="7634" spans="7:20" ht="33" customHeight="1" x14ac:dyDescent="0.5">
      <c r="G7634" s="90"/>
      <c r="H7634" s="43"/>
      <c r="I7634" s="79"/>
      <c r="J7634" s="43"/>
      <c r="K7634" s="10"/>
      <c r="L7634" s="102"/>
      <c r="M7634" s="40"/>
      <c r="N7634" s="43"/>
      <c r="O7634" s="40"/>
      <c r="P7634" s="43"/>
      <c r="Q7634" s="43"/>
      <c r="R7634" s="10"/>
      <c r="S7634" s="10"/>
      <c r="T7634" s="10"/>
    </row>
    <row r="7635" spans="7:20" ht="33" customHeight="1" x14ac:dyDescent="0.5">
      <c r="G7635" s="90"/>
      <c r="H7635" s="43"/>
      <c r="I7635" s="79"/>
      <c r="J7635" s="43"/>
      <c r="K7635" s="10"/>
      <c r="L7635" s="102"/>
      <c r="M7635" s="40"/>
      <c r="N7635" s="43"/>
      <c r="O7635" s="40"/>
      <c r="P7635" s="43"/>
      <c r="Q7635" s="43"/>
      <c r="R7635" s="10"/>
      <c r="S7635" s="10"/>
      <c r="T7635" s="10"/>
    </row>
    <row r="7636" spans="7:20" ht="33" customHeight="1" x14ac:dyDescent="0.5">
      <c r="G7636" s="90"/>
      <c r="H7636" s="43"/>
      <c r="I7636" s="79"/>
      <c r="J7636" s="43"/>
      <c r="K7636" s="10"/>
      <c r="L7636" s="102"/>
      <c r="M7636" s="40"/>
      <c r="N7636" s="43"/>
      <c r="O7636" s="40"/>
      <c r="P7636" s="43"/>
      <c r="Q7636" s="43"/>
      <c r="R7636" s="10"/>
      <c r="S7636" s="10"/>
      <c r="T7636" s="10"/>
    </row>
    <row r="7637" spans="7:20" ht="33" customHeight="1" x14ac:dyDescent="0.5">
      <c r="G7637" s="90"/>
      <c r="H7637" s="43"/>
      <c r="I7637" s="79"/>
      <c r="J7637" s="43"/>
      <c r="K7637" s="10"/>
      <c r="L7637" s="102"/>
      <c r="M7637" s="40"/>
      <c r="N7637" s="43"/>
      <c r="O7637" s="40"/>
      <c r="P7637" s="43"/>
      <c r="Q7637" s="43"/>
      <c r="R7637" s="10"/>
      <c r="S7637" s="10"/>
      <c r="T7637" s="10"/>
    </row>
    <row r="7638" spans="7:20" ht="33" customHeight="1" x14ac:dyDescent="0.5">
      <c r="G7638" s="90"/>
      <c r="H7638" s="43"/>
      <c r="I7638" s="79"/>
      <c r="J7638" s="43"/>
      <c r="K7638" s="10"/>
      <c r="L7638" s="102"/>
      <c r="M7638" s="40"/>
      <c r="N7638" s="43"/>
      <c r="O7638" s="40"/>
      <c r="P7638" s="43"/>
      <c r="Q7638" s="43"/>
      <c r="R7638" s="10"/>
      <c r="S7638" s="10"/>
      <c r="T7638" s="10"/>
    </row>
    <row r="7639" spans="7:20" ht="33" customHeight="1" x14ac:dyDescent="0.5">
      <c r="G7639" s="90"/>
      <c r="H7639" s="43"/>
      <c r="I7639" s="79"/>
      <c r="J7639" s="43"/>
      <c r="K7639" s="10"/>
      <c r="L7639" s="102"/>
      <c r="M7639" s="40"/>
      <c r="N7639" s="43"/>
      <c r="O7639" s="40"/>
      <c r="P7639" s="43"/>
      <c r="Q7639" s="43"/>
      <c r="R7639" s="10"/>
      <c r="S7639" s="10"/>
      <c r="T7639" s="10"/>
    </row>
    <row r="7640" spans="7:20" ht="33" customHeight="1" x14ac:dyDescent="0.5">
      <c r="G7640" s="90"/>
      <c r="H7640" s="43"/>
      <c r="I7640" s="79"/>
      <c r="J7640" s="43"/>
      <c r="K7640" s="10"/>
      <c r="L7640" s="102"/>
      <c r="M7640" s="40"/>
      <c r="N7640" s="43"/>
      <c r="O7640" s="40"/>
      <c r="P7640" s="43"/>
      <c r="Q7640" s="43"/>
      <c r="R7640" s="10"/>
      <c r="S7640" s="10"/>
      <c r="T7640" s="10"/>
    </row>
    <row r="7641" spans="7:20" ht="33" customHeight="1" x14ac:dyDescent="0.5">
      <c r="G7641" s="90"/>
      <c r="H7641" s="43"/>
      <c r="I7641" s="79"/>
      <c r="J7641" s="43"/>
      <c r="K7641" s="10"/>
      <c r="L7641" s="102"/>
      <c r="M7641" s="40"/>
      <c r="N7641" s="43"/>
      <c r="O7641" s="40"/>
      <c r="P7641" s="43"/>
      <c r="Q7641" s="43"/>
      <c r="R7641" s="10"/>
      <c r="S7641" s="10"/>
      <c r="T7641" s="10"/>
    </row>
    <row r="7642" spans="7:20" ht="33" customHeight="1" x14ac:dyDescent="0.5">
      <c r="G7642" s="90"/>
      <c r="H7642" s="43"/>
      <c r="I7642" s="79"/>
      <c r="J7642" s="43"/>
      <c r="K7642" s="10"/>
      <c r="L7642" s="102"/>
      <c r="M7642" s="40"/>
      <c r="N7642" s="43"/>
      <c r="O7642" s="40"/>
      <c r="P7642" s="43"/>
      <c r="Q7642" s="43"/>
      <c r="R7642" s="10"/>
      <c r="S7642" s="10"/>
      <c r="T7642" s="10"/>
    </row>
    <row r="7643" spans="7:20" ht="33" customHeight="1" x14ac:dyDescent="0.5">
      <c r="G7643" s="90"/>
      <c r="H7643" s="43"/>
      <c r="I7643" s="79"/>
      <c r="J7643" s="43"/>
      <c r="K7643" s="10"/>
      <c r="L7643" s="102"/>
      <c r="M7643" s="40"/>
      <c r="N7643" s="43"/>
      <c r="O7643" s="40"/>
      <c r="P7643" s="43"/>
      <c r="Q7643" s="43"/>
      <c r="R7643" s="10"/>
      <c r="S7643" s="10"/>
      <c r="T7643" s="10"/>
    </row>
    <row r="7644" spans="7:20" ht="33" customHeight="1" x14ac:dyDescent="0.5">
      <c r="G7644" s="90"/>
      <c r="H7644" s="43"/>
      <c r="I7644" s="79"/>
      <c r="J7644" s="43"/>
      <c r="K7644" s="10"/>
      <c r="L7644" s="102"/>
      <c r="M7644" s="40"/>
      <c r="N7644" s="43"/>
      <c r="O7644" s="40"/>
      <c r="P7644" s="43"/>
      <c r="Q7644" s="43"/>
      <c r="R7644" s="10"/>
      <c r="S7644" s="10"/>
      <c r="T7644" s="10"/>
    </row>
    <row r="7645" spans="7:20" ht="33" customHeight="1" x14ac:dyDescent="0.5">
      <c r="G7645" s="90"/>
      <c r="H7645" s="43"/>
      <c r="I7645" s="79"/>
      <c r="J7645" s="43"/>
      <c r="K7645" s="10"/>
      <c r="L7645" s="102"/>
      <c r="M7645" s="40"/>
      <c r="N7645" s="43"/>
      <c r="O7645" s="40"/>
      <c r="P7645" s="43"/>
      <c r="Q7645" s="43"/>
      <c r="R7645" s="10"/>
      <c r="S7645" s="10"/>
      <c r="T7645" s="10"/>
    </row>
    <row r="7646" spans="7:20" ht="33" customHeight="1" x14ac:dyDescent="0.5">
      <c r="G7646" s="90"/>
      <c r="H7646" s="43"/>
      <c r="I7646" s="79"/>
      <c r="J7646" s="43"/>
      <c r="K7646" s="10"/>
      <c r="L7646" s="102"/>
      <c r="M7646" s="40"/>
      <c r="N7646" s="43"/>
      <c r="O7646" s="40"/>
      <c r="P7646" s="43"/>
      <c r="Q7646" s="43"/>
      <c r="R7646" s="10"/>
      <c r="S7646" s="10"/>
      <c r="T7646" s="10"/>
    </row>
    <row r="7647" spans="7:20" ht="33" customHeight="1" x14ac:dyDescent="0.5">
      <c r="G7647" s="90"/>
      <c r="H7647" s="43"/>
      <c r="I7647" s="79"/>
      <c r="J7647" s="43"/>
      <c r="K7647" s="10"/>
      <c r="L7647" s="102"/>
      <c r="M7647" s="40"/>
      <c r="N7647" s="43"/>
      <c r="O7647" s="40"/>
      <c r="P7647" s="43"/>
      <c r="Q7647" s="43"/>
      <c r="R7647" s="10"/>
      <c r="S7647" s="10"/>
      <c r="T7647" s="10"/>
    </row>
    <row r="7648" spans="7:20" ht="33" customHeight="1" x14ac:dyDescent="0.5">
      <c r="G7648" s="90"/>
      <c r="H7648" s="43"/>
      <c r="I7648" s="79"/>
      <c r="J7648" s="43"/>
      <c r="K7648" s="10"/>
      <c r="L7648" s="102"/>
      <c r="M7648" s="40"/>
      <c r="N7648" s="43"/>
      <c r="O7648" s="40"/>
      <c r="P7648" s="43"/>
      <c r="Q7648" s="43"/>
      <c r="R7648" s="10"/>
      <c r="S7648" s="10"/>
      <c r="T7648" s="10"/>
    </row>
    <row r="7649" spans="7:20" ht="33" customHeight="1" x14ac:dyDescent="0.5">
      <c r="G7649" s="90"/>
      <c r="H7649" s="43"/>
      <c r="I7649" s="79"/>
      <c r="J7649" s="43"/>
      <c r="K7649" s="10"/>
      <c r="L7649" s="102"/>
      <c r="M7649" s="40"/>
      <c r="N7649" s="43"/>
      <c r="O7649" s="40"/>
      <c r="P7649" s="43"/>
      <c r="Q7649" s="43"/>
      <c r="R7649" s="10"/>
      <c r="S7649" s="10"/>
      <c r="T7649" s="10"/>
    </row>
    <row r="7650" spans="7:20" ht="33" customHeight="1" x14ac:dyDescent="0.5">
      <c r="G7650" s="90"/>
      <c r="H7650" s="43"/>
      <c r="I7650" s="79"/>
      <c r="J7650" s="43"/>
      <c r="K7650" s="10"/>
      <c r="L7650" s="102"/>
      <c r="M7650" s="40"/>
      <c r="N7650" s="43"/>
      <c r="O7650" s="40"/>
      <c r="P7650" s="43"/>
      <c r="Q7650" s="43"/>
      <c r="R7650" s="10"/>
      <c r="S7650" s="10"/>
      <c r="T7650" s="10"/>
    </row>
    <row r="7651" spans="7:20" ht="33" customHeight="1" x14ac:dyDescent="0.5">
      <c r="G7651" s="90"/>
      <c r="H7651" s="43"/>
      <c r="I7651" s="79"/>
      <c r="J7651" s="43"/>
      <c r="K7651" s="10"/>
      <c r="L7651" s="102"/>
      <c r="M7651" s="40"/>
      <c r="N7651" s="43"/>
      <c r="O7651" s="40"/>
      <c r="P7651" s="43"/>
      <c r="Q7651" s="43"/>
      <c r="R7651" s="10"/>
      <c r="S7651" s="10"/>
      <c r="T7651" s="10"/>
    </row>
    <row r="7652" spans="7:20" ht="33" customHeight="1" x14ac:dyDescent="0.5">
      <c r="G7652" s="90"/>
      <c r="H7652" s="43"/>
      <c r="I7652" s="79"/>
      <c r="J7652" s="43"/>
      <c r="K7652" s="10"/>
      <c r="L7652" s="102"/>
      <c r="M7652" s="40"/>
      <c r="N7652" s="43"/>
      <c r="O7652" s="40"/>
      <c r="P7652" s="43"/>
      <c r="Q7652" s="43"/>
      <c r="R7652" s="10"/>
      <c r="S7652" s="10"/>
      <c r="T7652" s="10"/>
    </row>
    <row r="7653" spans="7:20" ht="33" customHeight="1" x14ac:dyDescent="0.5">
      <c r="G7653" s="90"/>
      <c r="H7653" s="43"/>
      <c r="I7653" s="79"/>
      <c r="J7653" s="43"/>
      <c r="K7653" s="10"/>
      <c r="L7653" s="102"/>
      <c r="M7653" s="40"/>
      <c r="N7653" s="43"/>
      <c r="O7653" s="40"/>
      <c r="P7653" s="43"/>
      <c r="Q7653" s="43"/>
      <c r="R7653" s="10"/>
      <c r="S7653" s="10"/>
      <c r="T7653" s="10"/>
    </row>
    <row r="7654" spans="7:20" ht="33" customHeight="1" x14ac:dyDescent="0.5">
      <c r="G7654" s="90"/>
      <c r="H7654" s="43"/>
      <c r="I7654" s="79"/>
      <c r="J7654" s="43"/>
      <c r="K7654" s="10"/>
      <c r="L7654" s="102"/>
      <c r="M7654" s="40"/>
      <c r="N7654" s="43"/>
      <c r="O7654" s="40"/>
      <c r="P7654" s="43"/>
      <c r="Q7654" s="43"/>
      <c r="R7654" s="10"/>
      <c r="S7654" s="10"/>
      <c r="T7654" s="10"/>
    </row>
    <row r="7655" spans="7:20" ht="33" customHeight="1" x14ac:dyDescent="0.5">
      <c r="G7655" s="90"/>
      <c r="H7655" s="43"/>
      <c r="I7655" s="79"/>
      <c r="J7655" s="43"/>
      <c r="K7655" s="10"/>
      <c r="L7655" s="102"/>
      <c r="M7655" s="40"/>
      <c r="N7655" s="43"/>
      <c r="O7655" s="40"/>
      <c r="P7655" s="43"/>
      <c r="Q7655" s="43"/>
      <c r="R7655" s="10"/>
      <c r="S7655" s="10"/>
      <c r="T7655" s="10"/>
    </row>
    <row r="7656" spans="7:20" ht="33" customHeight="1" x14ac:dyDescent="0.5">
      <c r="G7656" s="90"/>
      <c r="H7656" s="43"/>
      <c r="I7656" s="79"/>
      <c r="J7656" s="43"/>
      <c r="K7656" s="10"/>
      <c r="L7656" s="102"/>
      <c r="M7656" s="40"/>
      <c r="N7656" s="43"/>
      <c r="O7656" s="40"/>
      <c r="P7656" s="43"/>
      <c r="Q7656" s="43"/>
      <c r="R7656" s="10"/>
      <c r="S7656" s="10"/>
      <c r="T7656" s="10"/>
    </row>
    <row r="7657" spans="7:20" ht="33" customHeight="1" x14ac:dyDescent="0.5">
      <c r="G7657" s="90"/>
      <c r="H7657" s="43"/>
      <c r="I7657" s="79"/>
      <c r="J7657" s="43"/>
      <c r="K7657" s="10"/>
      <c r="L7657" s="102"/>
      <c r="M7657" s="40"/>
      <c r="N7657" s="43"/>
      <c r="O7657" s="40"/>
      <c r="P7657" s="43"/>
      <c r="Q7657" s="43"/>
      <c r="R7657" s="10"/>
      <c r="S7657" s="10"/>
      <c r="T7657" s="10"/>
    </row>
    <row r="7658" spans="7:20" ht="33" customHeight="1" x14ac:dyDescent="0.5">
      <c r="G7658" s="90"/>
      <c r="H7658" s="43"/>
      <c r="I7658" s="79"/>
      <c r="J7658" s="43"/>
      <c r="K7658" s="10"/>
      <c r="L7658" s="102"/>
      <c r="M7658" s="40"/>
      <c r="N7658" s="43"/>
      <c r="O7658" s="40"/>
      <c r="P7658" s="43"/>
      <c r="Q7658" s="43"/>
      <c r="R7658" s="10"/>
      <c r="S7658" s="10"/>
      <c r="T7658" s="10"/>
    </row>
    <row r="7659" spans="7:20" ht="33" customHeight="1" x14ac:dyDescent="0.5">
      <c r="G7659" s="90"/>
      <c r="H7659" s="43"/>
      <c r="I7659" s="79"/>
      <c r="J7659" s="43"/>
      <c r="K7659" s="10"/>
      <c r="L7659" s="102"/>
      <c r="M7659" s="40"/>
      <c r="N7659" s="43"/>
      <c r="O7659" s="40"/>
      <c r="P7659" s="43"/>
      <c r="Q7659" s="43"/>
      <c r="R7659" s="10"/>
      <c r="S7659" s="10"/>
      <c r="T7659" s="10"/>
    </row>
    <row r="7660" spans="7:20" ht="33" customHeight="1" x14ac:dyDescent="0.5">
      <c r="G7660" s="90"/>
      <c r="H7660" s="43"/>
      <c r="I7660" s="79"/>
      <c r="J7660" s="43"/>
      <c r="K7660" s="10"/>
      <c r="L7660" s="102"/>
      <c r="M7660" s="40"/>
      <c r="N7660" s="43"/>
      <c r="O7660" s="40"/>
      <c r="P7660" s="43"/>
      <c r="Q7660" s="43"/>
      <c r="R7660" s="10"/>
      <c r="S7660" s="10"/>
      <c r="T7660" s="10"/>
    </row>
    <row r="7661" spans="7:20" ht="33" customHeight="1" x14ac:dyDescent="0.5">
      <c r="G7661" s="90"/>
      <c r="H7661" s="43"/>
      <c r="I7661" s="79"/>
      <c r="J7661" s="43"/>
      <c r="K7661" s="10"/>
      <c r="L7661" s="102"/>
      <c r="M7661" s="40"/>
      <c r="N7661" s="43"/>
      <c r="O7661" s="40"/>
      <c r="P7661" s="43"/>
      <c r="Q7661" s="43"/>
      <c r="R7661" s="10"/>
      <c r="S7661" s="10"/>
      <c r="T7661" s="10"/>
    </row>
    <row r="7662" spans="7:20" ht="33" customHeight="1" x14ac:dyDescent="0.5">
      <c r="G7662" s="90"/>
      <c r="H7662" s="43"/>
      <c r="I7662" s="79"/>
      <c r="J7662" s="43"/>
      <c r="K7662" s="10"/>
      <c r="L7662" s="102"/>
      <c r="M7662" s="40"/>
      <c r="N7662" s="43"/>
      <c r="O7662" s="40"/>
      <c r="P7662" s="43"/>
      <c r="Q7662" s="43"/>
      <c r="R7662" s="10"/>
      <c r="S7662" s="10"/>
      <c r="T7662" s="10"/>
    </row>
    <row r="7663" spans="7:20" ht="33" customHeight="1" x14ac:dyDescent="0.5">
      <c r="G7663" s="90"/>
      <c r="H7663" s="43"/>
      <c r="I7663" s="79"/>
      <c r="J7663" s="43"/>
      <c r="K7663" s="10"/>
      <c r="L7663" s="102"/>
      <c r="M7663" s="40"/>
      <c r="N7663" s="43"/>
      <c r="O7663" s="40"/>
      <c r="P7663" s="43"/>
      <c r="Q7663" s="43"/>
      <c r="R7663" s="10"/>
      <c r="S7663" s="10"/>
      <c r="T7663" s="10"/>
    </row>
    <row r="7664" spans="7:20" ht="33" customHeight="1" x14ac:dyDescent="0.5">
      <c r="G7664" s="90"/>
      <c r="H7664" s="43"/>
      <c r="I7664" s="79"/>
      <c r="J7664" s="43"/>
      <c r="K7664" s="10"/>
      <c r="L7664" s="102"/>
      <c r="M7664" s="40"/>
      <c r="N7664" s="43"/>
      <c r="O7664" s="40"/>
      <c r="P7664" s="43"/>
      <c r="Q7664" s="43"/>
      <c r="R7664" s="10"/>
      <c r="S7664" s="10"/>
      <c r="T7664" s="10"/>
    </row>
    <row r="7665" spans="7:20" ht="33" customHeight="1" x14ac:dyDescent="0.5">
      <c r="G7665" s="90"/>
      <c r="H7665" s="43"/>
      <c r="I7665" s="79"/>
      <c r="J7665" s="43"/>
      <c r="K7665" s="10"/>
      <c r="L7665" s="102"/>
      <c r="M7665" s="40"/>
      <c r="N7665" s="43"/>
      <c r="O7665" s="40"/>
      <c r="P7665" s="43"/>
      <c r="Q7665" s="43"/>
      <c r="R7665" s="10"/>
      <c r="S7665" s="10"/>
      <c r="T7665" s="10"/>
    </row>
    <row r="7666" spans="7:20" ht="33" customHeight="1" x14ac:dyDescent="0.5">
      <c r="G7666" s="90"/>
      <c r="H7666" s="43"/>
      <c r="I7666" s="79"/>
      <c r="J7666" s="43"/>
      <c r="K7666" s="10"/>
      <c r="L7666" s="102"/>
      <c r="M7666" s="40"/>
      <c r="N7666" s="43"/>
      <c r="O7666" s="40"/>
      <c r="P7666" s="43"/>
      <c r="Q7666" s="43"/>
      <c r="R7666" s="10"/>
      <c r="S7666" s="10"/>
      <c r="T7666" s="10"/>
    </row>
    <row r="7667" spans="7:20" ht="33" customHeight="1" x14ac:dyDescent="0.5">
      <c r="G7667" s="90"/>
      <c r="H7667" s="43"/>
      <c r="I7667" s="79"/>
      <c r="J7667" s="43"/>
      <c r="K7667" s="10"/>
      <c r="L7667" s="102"/>
      <c r="M7667" s="40"/>
      <c r="N7667" s="43"/>
      <c r="O7667" s="40"/>
      <c r="P7667" s="43"/>
      <c r="Q7667" s="43"/>
      <c r="R7667" s="10"/>
      <c r="S7667" s="10"/>
      <c r="T7667" s="10"/>
    </row>
    <row r="7668" spans="7:20" ht="33" customHeight="1" x14ac:dyDescent="0.5">
      <c r="G7668" s="90"/>
      <c r="H7668" s="43"/>
      <c r="I7668" s="79"/>
      <c r="J7668" s="43"/>
      <c r="K7668" s="10"/>
      <c r="L7668" s="102"/>
      <c r="M7668" s="40"/>
      <c r="N7668" s="43"/>
      <c r="O7668" s="40"/>
      <c r="P7668" s="43"/>
      <c r="Q7668" s="43"/>
      <c r="R7668" s="10"/>
      <c r="S7668" s="10"/>
      <c r="T7668" s="10"/>
    </row>
    <row r="7669" spans="7:20" ht="33" customHeight="1" x14ac:dyDescent="0.5">
      <c r="G7669" s="90"/>
      <c r="H7669" s="43"/>
      <c r="I7669" s="79"/>
      <c r="J7669" s="43"/>
      <c r="K7669" s="10"/>
      <c r="L7669" s="102"/>
      <c r="M7669" s="40"/>
      <c r="N7669" s="43"/>
      <c r="O7669" s="40"/>
      <c r="P7669" s="43"/>
      <c r="Q7669" s="43"/>
      <c r="R7669" s="10"/>
      <c r="S7669" s="10"/>
      <c r="T7669" s="10"/>
    </row>
    <row r="7670" spans="7:20" ht="33" customHeight="1" x14ac:dyDescent="0.5">
      <c r="G7670" s="90"/>
      <c r="H7670" s="43"/>
      <c r="I7670" s="79"/>
      <c r="J7670" s="43"/>
      <c r="K7670" s="10"/>
      <c r="L7670" s="102"/>
      <c r="M7670" s="40"/>
      <c r="N7670" s="43"/>
      <c r="O7670" s="40"/>
      <c r="P7670" s="43"/>
      <c r="Q7670" s="43"/>
      <c r="R7670" s="10"/>
      <c r="S7670" s="10"/>
      <c r="T7670" s="10"/>
    </row>
    <row r="7671" spans="7:20" ht="33" customHeight="1" x14ac:dyDescent="0.5">
      <c r="G7671" s="90"/>
      <c r="H7671" s="43"/>
      <c r="I7671" s="79"/>
      <c r="J7671" s="43"/>
      <c r="K7671" s="10"/>
      <c r="L7671" s="102"/>
      <c r="M7671" s="40"/>
      <c r="N7671" s="43"/>
      <c r="O7671" s="40"/>
      <c r="P7671" s="43"/>
      <c r="Q7671" s="43"/>
      <c r="R7671" s="10"/>
      <c r="S7671" s="10"/>
      <c r="T7671" s="10"/>
    </row>
    <row r="7672" spans="7:20" ht="33" customHeight="1" x14ac:dyDescent="0.5">
      <c r="G7672" s="90"/>
      <c r="H7672" s="43"/>
      <c r="I7672" s="79"/>
      <c r="J7672" s="43"/>
      <c r="K7672" s="10"/>
      <c r="L7672" s="102"/>
      <c r="M7672" s="40"/>
      <c r="N7672" s="43"/>
      <c r="O7672" s="40"/>
      <c r="P7672" s="43"/>
      <c r="Q7672" s="43"/>
      <c r="R7672" s="10"/>
      <c r="S7672" s="10"/>
      <c r="T7672" s="10"/>
    </row>
    <row r="7673" spans="7:20" ht="33" customHeight="1" x14ac:dyDescent="0.5">
      <c r="G7673" s="90"/>
      <c r="H7673" s="43"/>
      <c r="I7673" s="79"/>
      <c r="J7673" s="43"/>
      <c r="K7673" s="10"/>
      <c r="L7673" s="102"/>
      <c r="M7673" s="40"/>
      <c r="N7673" s="43"/>
      <c r="O7673" s="40"/>
      <c r="P7673" s="43"/>
      <c r="Q7673" s="43"/>
      <c r="R7673" s="10"/>
      <c r="S7673" s="10"/>
      <c r="T7673" s="10"/>
    </row>
    <row r="7674" spans="7:20" ht="33" customHeight="1" x14ac:dyDescent="0.5">
      <c r="G7674" s="90"/>
      <c r="H7674" s="43"/>
      <c r="I7674" s="79"/>
      <c r="J7674" s="43"/>
      <c r="K7674" s="10"/>
      <c r="L7674" s="102"/>
      <c r="M7674" s="40"/>
      <c r="N7674" s="43"/>
      <c r="O7674" s="40"/>
      <c r="P7674" s="43"/>
      <c r="Q7674" s="43"/>
      <c r="R7674" s="10"/>
      <c r="S7674" s="10"/>
      <c r="T7674" s="10"/>
    </row>
    <row r="7675" spans="7:20" ht="33" customHeight="1" x14ac:dyDescent="0.5">
      <c r="G7675" s="90"/>
      <c r="H7675" s="43"/>
      <c r="I7675" s="79"/>
      <c r="J7675" s="43"/>
      <c r="K7675" s="10"/>
      <c r="L7675" s="102"/>
      <c r="M7675" s="40"/>
      <c r="N7675" s="43"/>
      <c r="O7675" s="40"/>
      <c r="P7675" s="43"/>
      <c r="Q7675" s="43"/>
      <c r="R7675" s="10"/>
      <c r="S7675" s="10"/>
      <c r="T7675" s="10"/>
    </row>
    <row r="7676" spans="7:20" ht="33" customHeight="1" x14ac:dyDescent="0.5">
      <c r="G7676" s="90"/>
      <c r="H7676" s="43"/>
      <c r="I7676" s="79"/>
      <c r="J7676" s="43"/>
      <c r="K7676" s="10"/>
      <c r="L7676" s="102"/>
      <c r="M7676" s="40"/>
      <c r="N7676" s="43"/>
      <c r="O7676" s="40"/>
      <c r="P7676" s="43"/>
      <c r="Q7676" s="43"/>
      <c r="R7676" s="10"/>
      <c r="S7676" s="10"/>
      <c r="T7676" s="10"/>
    </row>
    <row r="7677" spans="7:20" ht="33" customHeight="1" x14ac:dyDescent="0.5">
      <c r="G7677" s="90"/>
      <c r="H7677" s="43"/>
      <c r="I7677" s="79"/>
      <c r="J7677" s="43"/>
      <c r="K7677" s="10"/>
      <c r="L7677" s="102"/>
      <c r="M7677" s="40"/>
      <c r="N7677" s="43"/>
      <c r="O7677" s="40"/>
      <c r="P7677" s="43"/>
      <c r="Q7677" s="43"/>
      <c r="R7677" s="10"/>
      <c r="S7677" s="10"/>
      <c r="T7677" s="10"/>
    </row>
    <row r="7678" spans="7:20" ht="33" customHeight="1" x14ac:dyDescent="0.5">
      <c r="G7678" s="90"/>
      <c r="H7678" s="43"/>
      <c r="I7678" s="79"/>
      <c r="J7678" s="43"/>
      <c r="K7678" s="10"/>
      <c r="L7678" s="102"/>
      <c r="M7678" s="40"/>
      <c r="N7678" s="43"/>
      <c r="O7678" s="40"/>
      <c r="P7678" s="43"/>
      <c r="Q7678" s="43"/>
      <c r="R7678" s="10"/>
      <c r="S7678" s="10"/>
      <c r="T7678" s="10"/>
    </row>
    <row r="7679" spans="7:20" ht="33" customHeight="1" x14ac:dyDescent="0.5">
      <c r="G7679" s="90"/>
      <c r="H7679" s="43"/>
      <c r="I7679" s="79"/>
      <c r="J7679" s="43"/>
      <c r="K7679" s="10"/>
      <c r="L7679" s="102"/>
      <c r="M7679" s="40"/>
      <c r="N7679" s="43"/>
      <c r="O7679" s="40"/>
      <c r="P7679" s="43"/>
      <c r="Q7679" s="43"/>
      <c r="R7679" s="10"/>
      <c r="S7679" s="10"/>
      <c r="T7679" s="10"/>
    </row>
    <row r="7680" spans="7:20" ht="33" customHeight="1" x14ac:dyDescent="0.5">
      <c r="G7680" s="90"/>
      <c r="H7680" s="43"/>
      <c r="I7680" s="79"/>
      <c r="J7680" s="43"/>
      <c r="K7680" s="10"/>
      <c r="L7680" s="102"/>
      <c r="M7680" s="40"/>
      <c r="N7680" s="43"/>
      <c r="O7680" s="40"/>
      <c r="P7680" s="43"/>
      <c r="Q7680" s="43"/>
      <c r="R7680" s="10"/>
      <c r="S7680" s="10"/>
      <c r="T7680" s="10"/>
    </row>
    <row r="7681" spans="7:20" ht="33" customHeight="1" x14ac:dyDescent="0.5">
      <c r="G7681" s="90"/>
      <c r="H7681" s="43"/>
      <c r="I7681" s="79"/>
      <c r="J7681" s="43"/>
      <c r="K7681" s="10"/>
      <c r="L7681" s="102"/>
      <c r="M7681" s="40"/>
      <c r="N7681" s="43"/>
      <c r="O7681" s="40"/>
      <c r="P7681" s="43"/>
      <c r="Q7681" s="43"/>
      <c r="R7681" s="10"/>
      <c r="S7681" s="10"/>
      <c r="T7681" s="10"/>
    </row>
    <row r="7682" spans="7:20" ht="33" customHeight="1" x14ac:dyDescent="0.5">
      <c r="G7682" s="90"/>
      <c r="H7682" s="43"/>
      <c r="I7682" s="79"/>
      <c r="J7682" s="43"/>
      <c r="K7682" s="10"/>
      <c r="L7682" s="102"/>
      <c r="M7682" s="40"/>
      <c r="N7682" s="43"/>
      <c r="O7682" s="40"/>
      <c r="P7682" s="43"/>
      <c r="Q7682" s="43"/>
      <c r="R7682" s="10"/>
      <c r="S7682" s="10"/>
      <c r="T7682" s="10"/>
    </row>
    <row r="7683" spans="7:20" ht="33" customHeight="1" x14ac:dyDescent="0.5">
      <c r="G7683" s="90"/>
      <c r="H7683" s="43"/>
      <c r="I7683" s="79"/>
      <c r="J7683" s="43"/>
      <c r="K7683" s="10"/>
      <c r="L7683" s="102"/>
      <c r="M7683" s="40"/>
      <c r="N7683" s="43"/>
      <c r="O7683" s="40"/>
      <c r="P7683" s="43"/>
      <c r="Q7683" s="43"/>
      <c r="R7683" s="10"/>
      <c r="S7683" s="10"/>
      <c r="T7683" s="10"/>
    </row>
    <row r="7684" spans="7:20" ht="33" customHeight="1" x14ac:dyDescent="0.5">
      <c r="G7684" s="90"/>
      <c r="H7684" s="43"/>
      <c r="I7684" s="79"/>
      <c r="J7684" s="43"/>
      <c r="K7684" s="10"/>
      <c r="L7684" s="102"/>
      <c r="M7684" s="40"/>
      <c r="N7684" s="43"/>
      <c r="O7684" s="40"/>
      <c r="P7684" s="43"/>
      <c r="Q7684" s="43"/>
      <c r="R7684" s="10"/>
      <c r="S7684" s="10"/>
      <c r="T7684" s="10"/>
    </row>
    <row r="7685" spans="7:20" ht="33" customHeight="1" x14ac:dyDescent="0.5">
      <c r="G7685" s="90"/>
      <c r="H7685" s="43"/>
      <c r="I7685" s="79"/>
      <c r="J7685" s="43"/>
      <c r="K7685" s="10"/>
      <c r="L7685" s="102"/>
      <c r="M7685" s="40"/>
      <c r="N7685" s="43"/>
      <c r="O7685" s="40"/>
      <c r="P7685" s="43"/>
      <c r="Q7685" s="43"/>
      <c r="R7685" s="10"/>
      <c r="S7685" s="10"/>
      <c r="T7685" s="10"/>
    </row>
    <row r="7686" spans="7:20" ht="33" customHeight="1" x14ac:dyDescent="0.5">
      <c r="G7686" s="90"/>
      <c r="H7686" s="43"/>
      <c r="I7686" s="79"/>
      <c r="J7686" s="43"/>
      <c r="K7686" s="10"/>
      <c r="L7686" s="102"/>
      <c r="M7686" s="40"/>
      <c r="N7686" s="43"/>
      <c r="O7686" s="40"/>
      <c r="P7686" s="43"/>
      <c r="Q7686" s="43"/>
      <c r="R7686" s="10"/>
      <c r="S7686" s="10"/>
      <c r="T7686" s="10"/>
    </row>
    <row r="7687" spans="7:20" ht="33" customHeight="1" x14ac:dyDescent="0.5">
      <c r="G7687" s="90"/>
      <c r="H7687" s="43"/>
      <c r="I7687" s="79"/>
      <c r="J7687" s="43"/>
      <c r="K7687" s="10"/>
      <c r="L7687" s="102"/>
      <c r="M7687" s="40"/>
      <c r="N7687" s="43"/>
      <c r="O7687" s="40"/>
      <c r="P7687" s="43"/>
      <c r="Q7687" s="43"/>
      <c r="R7687" s="10"/>
      <c r="S7687" s="10"/>
      <c r="T7687" s="10"/>
    </row>
    <row r="7688" spans="7:20" ht="33" customHeight="1" x14ac:dyDescent="0.5">
      <c r="G7688" s="90"/>
      <c r="H7688" s="43"/>
      <c r="I7688" s="79"/>
      <c r="J7688" s="43"/>
      <c r="K7688" s="10"/>
      <c r="L7688" s="102"/>
      <c r="M7688" s="40"/>
      <c r="N7688" s="43"/>
      <c r="O7688" s="40"/>
      <c r="P7688" s="43"/>
      <c r="Q7688" s="43"/>
      <c r="R7688" s="10"/>
      <c r="S7688" s="10"/>
      <c r="T7688" s="10"/>
    </row>
    <row r="7689" spans="7:20" ht="33" customHeight="1" x14ac:dyDescent="0.5">
      <c r="G7689" s="90"/>
      <c r="H7689" s="43"/>
      <c r="I7689" s="79"/>
      <c r="J7689" s="43"/>
      <c r="K7689" s="10"/>
      <c r="L7689" s="102"/>
      <c r="M7689" s="40"/>
      <c r="N7689" s="43"/>
      <c r="O7689" s="40"/>
      <c r="P7689" s="43"/>
      <c r="Q7689" s="43"/>
      <c r="R7689" s="10"/>
      <c r="S7689" s="10"/>
      <c r="T7689" s="10"/>
    </row>
    <row r="7690" spans="7:20" ht="33" customHeight="1" x14ac:dyDescent="0.5">
      <c r="G7690" s="90"/>
      <c r="H7690" s="43"/>
      <c r="I7690" s="79"/>
      <c r="J7690" s="43"/>
      <c r="K7690" s="10"/>
      <c r="L7690" s="102"/>
      <c r="M7690" s="40"/>
      <c r="N7690" s="43"/>
      <c r="O7690" s="40"/>
      <c r="P7690" s="43"/>
      <c r="Q7690" s="43"/>
      <c r="R7690" s="10"/>
      <c r="S7690" s="10"/>
      <c r="T7690" s="10"/>
    </row>
    <row r="7691" spans="7:20" ht="33" customHeight="1" x14ac:dyDescent="0.5">
      <c r="G7691" s="90"/>
      <c r="H7691" s="43"/>
      <c r="I7691" s="79"/>
      <c r="J7691" s="43"/>
      <c r="K7691" s="10"/>
      <c r="L7691" s="102"/>
      <c r="M7691" s="40"/>
      <c r="N7691" s="43"/>
      <c r="O7691" s="40"/>
      <c r="P7691" s="43"/>
      <c r="Q7691" s="43"/>
      <c r="R7691" s="10"/>
      <c r="S7691" s="10"/>
      <c r="T7691" s="10"/>
    </row>
    <row r="7692" spans="7:20" ht="33" customHeight="1" x14ac:dyDescent="0.5">
      <c r="G7692" s="90"/>
      <c r="H7692" s="43"/>
      <c r="I7692" s="79"/>
      <c r="J7692" s="43"/>
      <c r="K7692" s="10"/>
      <c r="L7692" s="102"/>
      <c r="M7692" s="40"/>
      <c r="N7692" s="43"/>
      <c r="O7692" s="40"/>
      <c r="P7692" s="43"/>
      <c r="Q7692" s="43"/>
      <c r="R7692" s="10"/>
      <c r="S7692" s="10"/>
      <c r="T7692" s="10"/>
    </row>
    <row r="7693" spans="7:20" ht="33" customHeight="1" x14ac:dyDescent="0.5">
      <c r="G7693" s="90"/>
      <c r="H7693" s="43"/>
      <c r="I7693" s="79"/>
      <c r="J7693" s="43"/>
      <c r="K7693" s="10"/>
      <c r="L7693" s="102"/>
      <c r="M7693" s="40"/>
      <c r="N7693" s="43"/>
      <c r="O7693" s="40"/>
      <c r="P7693" s="43"/>
      <c r="Q7693" s="43"/>
      <c r="R7693" s="10"/>
      <c r="S7693" s="10"/>
      <c r="T7693" s="10"/>
    </row>
    <row r="7694" spans="7:20" ht="33" customHeight="1" x14ac:dyDescent="0.5">
      <c r="G7694" s="90"/>
      <c r="H7694" s="43"/>
      <c r="I7694" s="79"/>
      <c r="J7694" s="43"/>
      <c r="K7694" s="10"/>
      <c r="L7694" s="102"/>
      <c r="M7694" s="40"/>
      <c r="N7694" s="43"/>
      <c r="O7694" s="40"/>
      <c r="P7694" s="43"/>
      <c r="Q7694" s="43"/>
      <c r="R7694" s="10"/>
      <c r="S7694" s="10"/>
      <c r="T7694" s="10"/>
    </row>
    <row r="7695" spans="7:20" ht="33" customHeight="1" x14ac:dyDescent="0.5">
      <c r="G7695" s="90"/>
      <c r="H7695" s="43"/>
      <c r="I7695" s="79"/>
      <c r="J7695" s="43"/>
      <c r="K7695" s="10"/>
      <c r="L7695" s="102"/>
      <c r="M7695" s="40"/>
      <c r="N7695" s="43"/>
      <c r="O7695" s="40"/>
      <c r="P7695" s="43"/>
      <c r="Q7695" s="43"/>
      <c r="R7695" s="10"/>
      <c r="S7695" s="10"/>
      <c r="T7695" s="10"/>
    </row>
    <row r="7696" spans="7:20" ht="33" customHeight="1" x14ac:dyDescent="0.5">
      <c r="G7696" s="90"/>
      <c r="H7696" s="43"/>
      <c r="I7696" s="79"/>
      <c r="J7696" s="43"/>
      <c r="K7696" s="10"/>
      <c r="L7696" s="102"/>
      <c r="M7696" s="40"/>
      <c r="N7696" s="43"/>
      <c r="O7696" s="40"/>
      <c r="P7696" s="43"/>
      <c r="Q7696" s="43"/>
      <c r="R7696" s="10"/>
      <c r="S7696" s="10"/>
      <c r="T7696" s="10"/>
    </row>
    <row r="7697" spans="7:20" ht="33" customHeight="1" x14ac:dyDescent="0.5">
      <c r="G7697" s="90"/>
      <c r="H7697" s="43"/>
      <c r="I7697" s="79"/>
      <c r="J7697" s="43"/>
      <c r="K7697" s="10"/>
      <c r="L7697" s="102"/>
      <c r="M7697" s="40"/>
      <c r="N7697" s="43"/>
      <c r="O7697" s="40"/>
      <c r="P7697" s="43"/>
      <c r="Q7697" s="43"/>
      <c r="R7697" s="10"/>
      <c r="S7697" s="10"/>
      <c r="T7697" s="10"/>
    </row>
    <row r="7698" spans="7:20" ht="33" customHeight="1" x14ac:dyDescent="0.5">
      <c r="G7698" s="90"/>
      <c r="H7698" s="43"/>
      <c r="I7698" s="79"/>
      <c r="J7698" s="43"/>
      <c r="K7698" s="10"/>
      <c r="L7698" s="102"/>
      <c r="M7698" s="40"/>
      <c r="N7698" s="43"/>
      <c r="O7698" s="40"/>
      <c r="P7698" s="43"/>
      <c r="Q7698" s="43"/>
      <c r="R7698" s="10"/>
      <c r="S7698" s="10"/>
      <c r="T7698" s="10"/>
    </row>
    <row r="7699" spans="7:20" ht="33" customHeight="1" x14ac:dyDescent="0.5">
      <c r="G7699" s="90"/>
      <c r="H7699" s="43"/>
      <c r="I7699" s="79"/>
      <c r="J7699" s="43"/>
      <c r="K7699" s="10"/>
      <c r="L7699" s="102"/>
      <c r="M7699" s="40"/>
      <c r="N7699" s="43"/>
      <c r="O7699" s="40"/>
      <c r="P7699" s="43"/>
      <c r="Q7699" s="43"/>
      <c r="R7699" s="10"/>
      <c r="S7699" s="10"/>
      <c r="T7699" s="10"/>
    </row>
    <row r="7700" spans="7:20" ht="33" customHeight="1" x14ac:dyDescent="0.5">
      <c r="G7700" s="90"/>
      <c r="H7700" s="43"/>
      <c r="I7700" s="79"/>
      <c r="J7700" s="43"/>
      <c r="K7700" s="10"/>
      <c r="L7700" s="102"/>
      <c r="M7700" s="40"/>
      <c r="N7700" s="43"/>
      <c r="O7700" s="40"/>
      <c r="P7700" s="43"/>
      <c r="Q7700" s="43"/>
      <c r="R7700" s="10"/>
      <c r="S7700" s="10"/>
      <c r="T7700" s="10"/>
    </row>
    <row r="7701" spans="7:20" ht="33" customHeight="1" x14ac:dyDescent="0.5">
      <c r="G7701" s="90"/>
      <c r="H7701" s="43"/>
      <c r="I7701" s="79"/>
      <c r="J7701" s="43"/>
      <c r="K7701" s="10"/>
      <c r="L7701" s="102"/>
      <c r="M7701" s="40"/>
      <c r="N7701" s="43"/>
      <c r="O7701" s="40"/>
      <c r="P7701" s="43"/>
      <c r="Q7701" s="43"/>
      <c r="R7701" s="10"/>
      <c r="S7701" s="10"/>
      <c r="T7701" s="10"/>
    </row>
    <row r="7702" spans="7:20" ht="33" customHeight="1" x14ac:dyDescent="0.5">
      <c r="G7702" s="90"/>
      <c r="H7702" s="43"/>
      <c r="I7702" s="79"/>
      <c r="J7702" s="43"/>
      <c r="K7702" s="10"/>
      <c r="L7702" s="102"/>
      <c r="M7702" s="40"/>
      <c r="N7702" s="43"/>
      <c r="O7702" s="40"/>
      <c r="P7702" s="43"/>
      <c r="Q7702" s="43"/>
      <c r="R7702" s="10"/>
      <c r="S7702" s="10"/>
      <c r="T7702" s="10"/>
    </row>
    <row r="7703" spans="7:20" ht="33" customHeight="1" x14ac:dyDescent="0.5">
      <c r="G7703" s="90"/>
      <c r="H7703" s="43"/>
      <c r="I7703" s="79"/>
      <c r="J7703" s="43"/>
      <c r="K7703" s="10"/>
      <c r="L7703" s="102"/>
      <c r="M7703" s="40"/>
      <c r="N7703" s="43"/>
      <c r="O7703" s="40"/>
      <c r="P7703" s="43"/>
      <c r="Q7703" s="43"/>
      <c r="R7703" s="10"/>
      <c r="S7703" s="10"/>
      <c r="T7703" s="10"/>
    </row>
    <row r="7704" spans="7:20" ht="33" customHeight="1" x14ac:dyDescent="0.5">
      <c r="G7704" s="90"/>
      <c r="H7704" s="43"/>
      <c r="I7704" s="79"/>
      <c r="J7704" s="43"/>
      <c r="K7704" s="10"/>
      <c r="L7704" s="102"/>
      <c r="M7704" s="40"/>
      <c r="N7704" s="43"/>
      <c r="O7704" s="40"/>
      <c r="P7704" s="43"/>
      <c r="Q7704" s="43"/>
      <c r="R7704" s="10"/>
      <c r="S7704" s="10"/>
      <c r="T7704" s="10"/>
    </row>
    <row r="7705" spans="7:20" ht="33" customHeight="1" x14ac:dyDescent="0.5">
      <c r="G7705" s="90"/>
      <c r="H7705" s="43"/>
      <c r="I7705" s="79"/>
      <c r="J7705" s="43"/>
      <c r="K7705" s="10"/>
      <c r="L7705" s="102"/>
      <c r="M7705" s="40"/>
      <c r="N7705" s="43"/>
      <c r="O7705" s="40"/>
      <c r="P7705" s="43"/>
      <c r="Q7705" s="43"/>
      <c r="R7705" s="10"/>
      <c r="S7705" s="10"/>
      <c r="T7705" s="10"/>
    </row>
    <row r="7706" spans="7:20" ht="33" customHeight="1" x14ac:dyDescent="0.5">
      <c r="G7706" s="90"/>
      <c r="H7706" s="43"/>
      <c r="I7706" s="79"/>
      <c r="J7706" s="43"/>
      <c r="K7706" s="10"/>
      <c r="L7706" s="102"/>
      <c r="M7706" s="40"/>
      <c r="N7706" s="43"/>
      <c r="O7706" s="40"/>
      <c r="P7706" s="43"/>
      <c r="Q7706" s="43"/>
      <c r="R7706" s="10"/>
      <c r="S7706" s="10"/>
      <c r="T7706" s="10"/>
    </row>
    <row r="7707" spans="7:20" ht="33" customHeight="1" x14ac:dyDescent="0.5">
      <c r="G7707" s="90"/>
      <c r="H7707" s="43"/>
      <c r="I7707" s="79"/>
      <c r="J7707" s="43"/>
      <c r="K7707" s="10"/>
      <c r="L7707" s="102"/>
      <c r="M7707" s="40"/>
      <c r="N7707" s="43"/>
      <c r="O7707" s="40"/>
      <c r="P7707" s="43"/>
      <c r="Q7707" s="43"/>
      <c r="R7707" s="10"/>
      <c r="S7707" s="10"/>
      <c r="T7707" s="10"/>
    </row>
    <row r="7708" spans="7:20" ht="33" customHeight="1" x14ac:dyDescent="0.5">
      <c r="G7708" s="90"/>
      <c r="H7708" s="43"/>
      <c r="I7708" s="79"/>
      <c r="J7708" s="43"/>
      <c r="K7708" s="10"/>
      <c r="L7708" s="102"/>
      <c r="M7708" s="40"/>
      <c r="N7708" s="43"/>
      <c r="O7708" s="40"/>
      <c r="P7708" s="43"/>
      <c r="Q7708" s="43"/>
      <c r="R7708" s="10"/>
      <c r="S7708" s="10"/>
      <c r="T7708" s="10"/>
    </row>
    <row r="7709" spans="7:20" ht="33" customHeight="1" x14ac:dyDescent="0.5">
      <c r="G7709" s="90"/>
      <c r="H7709" s="43"/>
      <c r="I7709" s="79"/>
      <c r="J7709" s="43"/>
      <c r="K7709" s="10"/>
      <c r="L7709" s="102"/>
      <c r="M7709" s="40"/>
      <c r="N7709" s="43"/>
      <c r="O7709" s="40"/>
      <c r="P7709" s="43"/>
      <c r="Q7709" s="43"/>
      <c r="R7709" s="10"/>
      <c r="S7709" s="10"/>
      <c r="T7709" s="10"/>
    </row>
    <row r="7710" spans="7:20" ht="33" customHeight="1" x14ac:dyDescent="0.5">
      <c r="G7710" s="90"/>
      <c r="H7710" s="43"/>
      <c r="I7710" s="79"/>
      <c r="J7710" s="43"/>
      <c r="K7710" s="10"/>
      <c r="L7710" s="102"/>
      <c r="M7710" s="40"/>
      <c r="N7710" s="43"/>
      <c r="O7710" s="40"/>
      <c r="P7710" s="43"/>
      <c r="Q7710" s="43"/>
      <c r="R7710" s="10"/>
      <c r="S7710" s="10"/>
      <c r="T7710" s="10"/>
    </row>
    <row r="7711" spans="7:20" ht="33" customHeight="1" x14ac:dyDescent="0.5">
      <c r="G7711" s="90"/>
      <c r="H7711" s="43"/>
      <c r="I7711" s="79"/>
      <c r="J7711" s="43"/>
      <c r="K7711" s="10"/>
      <c r="L7711" s="102"/>
      <c r="M7711" s="40"/>
      <c r="N7711" s="43"/>
      <c r="O7711" s="40"/>
      <c r="P7711" s="43"/>
      <c r="Q7711" s="43"/>
      <c r="R7711" s="10"/>
      <c r="S7711" s="10"/>
      <c r="T7711" s="10"/>
    </row>
    <row r="7712" spans="7:20" ht="33" customHeight="1" x14ac:dyDescent="0.5">
      <c r="G7712" s="90"/>
      <c r="H7712" s="43"/>
      <c r="I7712" s="79"/>
      <c r="J7712" s="43"/>
      <c r="K7712" s="10"/>
      <c r="L7712" s="102"/>
      <c r="M7712" s="40"/>
      <c r="N7712" s="43"/>
      <c r="O7712" s="40"/>
      <c r="P7712" s="43"/>
      <c r="Q7712" s="43"/>
      <c r="R7712" s="10"/>
      <c r="S7712" s="10"/>
      <c r="T7712" s="10"/>
    </row>
    <row r="7713" spans="7:20" ht="33" customHeight="1" x14ac:dyDescent="0.5">
      <c r="G7713" s="90"/>
      <c r="H7713" s="43"/>
      <c r="I7713" s="79"/>
      <c r="J7713" s="43"/>
      <c r="K7713" s="10"/>
      <c r="L7713" s="102"/>
      <c r="M7713" s="40"/>
      <c r="N7713" s="43"/>
      <c r="O7713" s="40"/>
      <c r="P7713" s="43"/>
      <c r="Q7713" s="43"/>
      <c r="R7713" s="10"/>
      <c r="S7713" s="10"/>
      <c r="T7713" s="10"/>
    </row>
    <row r="7714" spans="7:20" ht="33" customHeight="1" x14ac:dyDescent="0.5">
      <c r="G7714" s="90"/>
      <c r="H7714" s="43"/>
      <c r="I7714" s="79"/>
      <c r="J7714" s="43"/>
      <c r="K7714" s="10"/>
      <c r="L7714" s="102"/>
      <c r="M7714" s="40"/>
      <c r="N7714" s="43"/>
      <c r="O7714" s="40"/>
      <c r="P7714" s="43"/>
      <c r="Q7714" s="43"/>
      <c r="R7714" s="10"/>
      <c r="S7714" s="10"/>
      <c r="T7714" s="10"/>
    </row>
    <row r="7715" spans="7:20" ht="33" customHeight="1" x14ac:dyDescent="0.5">
      <c r="G7715" s="90"/>
      <c r="H7715" s="43"/>
      <c r="I7715" s="79"/>
      <c r="J7715" s="43"/>
      <c r="K7715" s="10"/>
      <c r="L7715" s="102"/>
      <c r="M7715" s="40"/>
      <c r="N7715" s="43"/>
      <c r="O7715" s="40"/>
      <c r="P7715" s="43"/>
      <c r="Q7715" s="43"/>
      <c r="R7715" s="10"/>
      <c r="S7715" s="10"/>
      <c r="T7715" s="10"/>
    </row>
    <row r="7716" spans="7:20" ht="33" customHeight="1" x14ac:dyDescent="0.5">
      <c r="G7716" s="90"/>
      <c r="H7716" s="43"/>
      <c r="I7716" s="79"/>
      <c r="J7716" s="43"/>
      <c r="K7716" s="10"/>
      <c r="L7716" s="102"/>
      <c r="M7716" s="40"/>
      <c r="N7716" s="43"/>
      <c r="O7716" s="40"/>
      <c r="P7716" s="43"/>
      <c r="Q7716" s="43"/>
      <c r="R7716" s="10"/>
      <c r="S7716" s="10"/>
      <c r="T7716" s="10"/>
    </row>
    <row r="7717" spans="7:20" ht="33" customHeight="1" x14ac:dyDescent="0.5">
      <c r="G7717" s="90"/>
      <c r="H7717" s="43"/>
      <c r="I7717" s="79"/>
      <c r="J7717" s="43"/>
      <c r="K7717" s="10"/>
      <c r="L7717" s="102"/>
      <c r="M7717" s="40"/>
      <c r="N7717" s="43"/>
      <c r="O7717" s="40"/>
      <c r="P7717" s="43"/>
      <c r="Q7717" s="43"/>
      <c r="R7717" s="10"/>
      <c r="S7717" s="10"/>
      <c r="T7717" s="10"/>
    </row>
    <row r="7718" spans="7:20" ht="33" customHeight="1" x14ac:dyDescent="0.5">
      <c r="G7718" s="90"/>
      <c r="H7718" s="43"/>
      <c r="I7718" s="79"/>
      <c r="J7718" s="43"/>
      <c r="K7718" s="10"/>
      <c r="L7718" s="102"/>
      <c r="M7718" s="40"/>
      <c r="N7718" s="43"/>
      <c r="O7718" s="40"/>
      <c r="P7718" s="43"/>
      <c r="Q7718" s="43"/>
      <c r="R7718" s="10"/>
      <c r="S7718" s="10"/>
      <c r="T7718" s="10"/>
    </row>
    <row r="7719" spans="7:20" ht="33" customHeight="1" x14ac:dyDescent="0.5">
      <c r="G7719" s="90"/>
      <c r="H7719" s="43"/>
      <c r="I7719" s="79"/>
      <c r="J7719" s="43"/>
      <c r="K7719" s="10"/>
      <c r="L7719" s="102"/>
      <c r="M7719" s="40"/>
      <c r="N7719" s="43"/>
      <c r="O7719" s="40"/>
      <c r="P7719" s="43"/>
      <c r="Q7719" s="43"/>
      <c r="R7719" s="10"/>
      <c r="S7719" s="10"/>
      <c r="T7719" s="10"/>
    </row>
    <row r="7720" spans="7:20" ht="33" customHeight="1" x14ac:dyDescent="0.5">
      <c r="G7720" s="90"/>
      <c r="H7720" s="43"/>
      <c r="I7720" s="79"/>
      <c r="J7720" s="43"/>
      <c r="K7720" s="10"/>
      <c r="L7720" s="102"/>
      <c r="M7720" s="40"/>
      <c r="N7720" s="43"/>
      <c r="O7720" s="40"/>
      <c r="P7720" s="43"/>
      <c r="Q7720" s="43"/>
      <c r="R7720" s="10"/>
      <c r="S7720" s="10"/>
      <c r="T7720" s="10"/>
    </row>
    <row r="7721" spans="7:20" ht="33" customHeight="1" x14ac:dyDescent="0.5">
      <c r="G7721" s="90"/>
      <c r="H7721" s="43"/>
      <c r="I7721" s="79"/>
      <c r="J7721" s="43"/>
      <c r="K7721" s="10"/>
      <c r="L7721" s="102"/>
      <c r="M7721" s="40"/>
      <c r="N7721" s="43"/>
      <c r="O7721" s="40"/>
      <c r="P7721" s="43"/>
      <c r="Q7721" s="43"/>
      <c r="R7721" s="10"/>
      <c r="S7721" s="10"/>
      <c r="T7721" s="10"/>
    </row>
    <row r="7722" spans="7:20" ht="33" customHeight="1" x14ac:dyDescent="0.5">
      <c r="G7722" s="90"/>
      <c r="H7722" s="43"/>
      <c r="I7722" s="79"/>
      <c r="J7722" s="43"/>
      <c r="K7722" s="10"/>
      <c r="L7722" s="102"/>
      <c r="M7722" s="40"/>
      <c r="N7722" s="43"/>
      <c r="O7722" s="40"/>
      <c r="P7722" s="43"/>
      <c r="Q7722" s="43"/>
      <c r="R7722" s="10"/>
      <c r="S7722" s="10"/>
      <c r="T7722" s="10"/>
    </row>
    <row r="7723" spans="7:20" ht="33" customHeight="1" x14ac:dyDescent="0.5">
      <c r="G7723" s="90"/>
      <c r="H7723" s="43"/>
      <c r="I7723" s="79"/>
      <c r="J7723" s="43"/>
      <c r="K7723" s="10"/>
      <c r="L7723" s="102"/>
      <c r="M7723" s="40"/>
      <c r="N7723" s="43"/>
      <c r="O7723" s="40"/>
      <c r="P7723" s="43"/>
      <c r="Q7723" s="43"/>
      <c r="R7723" s="10"/>
      <c r="S7723" s="10"/>
      <c r="T7723" s="10"/>
    </row>
    <row r="7724" spans="7:20" ht="33" customHeight="1" x14ac:dyDescent="0.5">
      <c r="G7724" s="90"/>
      <c r="H7724" s="43"/>
      <c r="I7724" s="79"/>
      <c r="J7724" s="43"/>
      <c r="K7724" s="10"/>
      <c r="L7724" s="102"/>
      <c r="M7724" s="40"/>
      <c r="N7724" s="43"/>
      <c r="O7724" s="40"/>
      <c r="P7724" s="43"/>
      <c r="Q7724" s="43"/>
      <c r="R7724" s="10"/>
      <c r="S7724" s="10"/>
      <c r="T7724" s="10"/>
    </row>
    <row r="7725" spans="7:20" ht="33" customHeight="1" x14ac:dyDescent="0.5">
      <c r="G7725" s="90"/>
      <c r="H7725" s="43"/>
      <c r="I7725" s="79"/>
      <c r="J7725" s="43"/>
      <c r="K7725" s="10"/>
      <c r="L7725" s="102"/>
      <c r="M7725" s="40"/>
      <c r="N7725" s="43"/>
      <c r="O7725" s="40"/>
      <c r="P7725" s="43"/>
      <c r="Q7725" s="43"/>
      <c r="R7725" s="10"/>
      <c r="S7725" s="10"/>
      <c r="T7725" s="10"/>
    </row>
    <row r="7726" spans="7:20" ht="33" customHeight="1" x14ac:dyDescent="0.5">
      <c r="G7726" s="90"/>
      <c r="H7726" s="43"/>
      <c r="I7726" s="79"/>
      <c r="J7726" s="43"/>
      <c r="K7726" s="10"/>
      <c r="L7726" s="102"/>
      <c r="M7726" s="40"/>
      <c r="N7726" s="43"/>
      <c r="O7726" s="40"/>
      <c r="P7726" s="43"/>
      <c r="Q7726" s="43"/>
      <c r="R7726" s="10"/>
      <c r="S7726" s="10"/>
      <c r="T7726" s="10"/>
    </row>
    <row r="7727" spans="7:20" ht="33" customHeight="1" x14ac:dyDescent="0.5">
      <c r="G7727" s="90"/>
      <c r="H7727" s="43"/>
      <c r="I7727" s="79"/>
      <c r="J7727" s="43"/>
      <c r="K7727" s="10"/>
      <c r="L7727" s="102"/>
      <c r="M7727" s="40"/>
      <c r="N7727" s="43"/>
      <c r="O7727" s="40"/>
      <c r="P7727" s="43"/>
      <c r="Q7727" s="43"/>
      <c r="R7727" s="10"/>
      <c r="S7727" s="10"/>
      <c r="T7727" s="10"/>
    </row>
    <row r="7728" spans="7:20" ht="33" customHeight="1" x14ac:dyDescent="0.5">
      <c r="G7728" s="90"/>
      <c r="H7728" s="43"/>
      <c r="I7728" s="79"/>
      <c r="J7728" s="43"/>
      <c r="K7728" s="10"/>
      <c r="L7728" s="102"/>
      <c r="M7728" s="40"/>
      <c r="N7728" s="43"/>
      <c r="O7728" s="40"/>
      <c r="P7728" s="43"/>
      <c r="Q7728" s="43"/>
      <c r="R7728" s="10"/>
      <c r="S7728" s="10"/>
      <c r="T7728" s="10"/>
    </row>
    <row r="7729" spans="7:20" ht="33" customHeight="1" x14ac:dyDescent="0.5">
      <c r="G7729" s="90"/>
      <c r="H7729" s="43"/>
      <c r="I7729" s="79"/>
      <c r="J7729" s="43"/>
      <c r="K7729" s="10"/>
      <c r="L7729" s="102"/>
      <c r="M7729" s="40"/>
      <c r="N7729" s="43"/>
      <c r="O7729" s="40"/>
      <c r="P7729" s="43"/>
      <c r="Q7729" s="43"/>
      <c r="R7729" s="10"/>
      <c r="S7729" s="10"/>
      <c r="T7729" s="10"/>
    </row>
    <row r="7730" spans="7:20" ht="33" customHeight="1" x14ac:dyDescent="0.5">
      <c r="G7730" s="90"/>
      <c r="H7730" s="43"/>
      <c r="I7730" s="79"/>
      <c r="J7730" s="43"/>
      <c r="K7730" s="10"/>
      <c r="L7730" s="102"/>
      <c r="M7730" s="40"/>
      <c r="N7730" s="43"/>
      <c r="O7730" s="40"/>
      <c r="P7730" s="43"/>
      <c r="Q7730" s="43"/>
      <c r="R7730" s="10"/>
      <c r="S7730" s="10"/>
      <c r="T7730" s="10"/>
    </row>
    <row r="7731" spans="7:20" ht="33" customHeight="1" x14ac:dyDescent="0.5">
      <c r="G7731" s="90"/>
      <c r="H7731" s="43"/>
      <c r="I7731" s="79"/>
      <c r="J7731" s="43"/>
      <c r="K7731" s="10"/>
      <c r="L7731" s="102"/>
      <c r="M7731" s="40"/>
      <c r="N7731" s="43"/>
      <c r="O7731" s="40"/>
      <c r="P7731" s="43"/>
      <c r="Q7731" s="43"/>
      <c r="R7731" s="10"/>
      <c r="S7731" s="10"/>
      <c r="T7731" s="10"/>
    </row>
    <row r="7732" spans="7:20" ht="33" customHeight="1" x14ac:dyDescent="0.5">
      <c r="G7732" s="90"/>
      <c r="H7732" s="43"/>
      <c r="I7732" s="79"/>
      <c r="J7732" s="43"/>
      <c r="K7732" s="10"/>
      <c r="L7732" s="102"/>
      <c r="M7732" s="40"/>
      <c r="N7732" s="43"/>
      <c r="O7732" s="40"/>
      <c r="P7732" s="43"/>
      <c r="Q7732" s="43"/>
      <c r="R7732" s="10"/>
      <c r="S7732" s="10"/>
      <c r="T7732" s="10"/>
    </row>
    <row r="7733" spans="7:20" ht="33" customHeight="1" x14ac:dyDescent="0.5">
      <c r="G7733" s="90"/>
      <c r="H7733" s="43"/>
      <c r="I7733" s="79"/>
      <c r="J7733" s="43"/>
      <c r="K7733" s="10"/>
      <c r="L7733" s="102"/>
      <c r="M7733" s="40"/>
      <c r="N7733" s="43"/>
      <c r="O7733" s="40"/>
      <c r="P7733" s="43"/>
      <c r="Q7733" s="43"/>
      <c r="R7733" s="10"/>
      <c r="S7733" s="10"/>
      <c r="T7733" s="10"/>
    </row>
    <row r="7734" spans="7:20" ht="33" customHeight="1" x14ac:dyDescent="0.5">
      <c r="G7734" s="90"/>
      <c r="H7734" s="43"/>
      <c r="I7734" s="79"/>
      <c r="J7734" s="43"/>
      <c r="K7734" s="10"/>
      <c r="L7734" s="102"/>
      <c r="M7734" s="40"/>
      <c r="N7734" s="43"/>
      <c r="O7734" s="40"/>
      <c r="P7734" s="43"/>
      <c r="Q7734" s="43"/>
      <c r="R7734" s="10"/>
      <c r="S7734" s="10"/>
      <c r="T7734" s="10"/>
    </row>
    <row r="7735" spans="7:20" ht="33" customHeight="1" x14ac:dyDescent="0.5">
      <c r="G7735" s="90"/>
      <c r="H7735" s="43"/>
      <c r="I7735" s="79"/>
      <c r="J7735" s="43"/>
      <c r="K7735" s="10"/>
      <c r="L7735" s="102"/>
      <c r="M7735" s="40"/>
      <c r="N7735" s="43"/>
      <c r="O7735" s="40"/>
      <c r="P7735" s="43"/>
      <c r="Q7735" s="43"/>
      <c r="R7735" s="10"/>
      <c r="S7735" s="10"/>
      <c r="T7735" s="10"/>
    </row>
    <row r="7736" spans="7:20" ht="33" customHeight="1" x14ac:dyDescent="0.5">
      <c r="G7736" s="90"/>
      <c r="H7736" s="43"/>
      <c r="I7736" s="79"/>
      <c r="J7736" s="43"/>
      <c r="K7736" s="10"/>
      <c r="L7736" s="102"/>
      <c r="M7736" s="40"/>
      <c r="N7736" s="43"/>
      <c r="O7736" s="40"/>
      <c r="P7736" s="43"/>
      <c r="Q7736" s="43"/>
      <c r="R7736" s="10"/>
      <c r="S7736" s="10"/>
      <c r="T7736" s="10"/>
    </row>
    <row r="7737" spans="7:20" ht="33" customHeight="1" x14ac:dyDescent="0.5">
      <c r="G7737" s="90"/>
      <c r="H7737" s="43"/>
      <c r="I7737" s="79"/>
      <c r="J7737" s="43"/>
      <c r="K7737" s="10"/>
      <c r="L7737" s="102"/>
      <c r="M7737" s="40"/>
      <c r="N7737" s="43"/>
      <c r="O7737" s="40"/>
      <c r="P7737" s="43"/>
      <c r="Q7737" s="43"/>
      <c r="R7737" s="10"/>
      <c r="S7737" s="10"/>
      <c r="T7737" s="10"/>
    </row>
    <row r="7738" spans="7:20" ht="33" customHeight="1" x14ac:dyDescent="0.5">
      <c r="G7738" s="90"/>
      <c r="H7738" s="43"/>
      <c r="I7738" s="79"/>
      <c r="J7738" s="43"/>
      <c r="K7738" s="10"/>
      <c r="L7738" s="102"/>
      <c r="M7738" s="40"/>
      <c r="N7738" s="43"/>
      <c r="O7738" s="40"/>
      <c r="P7738" s="43"/>
      <c r="Q7738" s="43"/>
      <c r="R7738" s="10"/>
      <c r="S7738" s="10"/>
      <c r="T7738" s="10"/>
    </row>
    <row r="7739" spans="7:20" ht="33" customHeight="1" x14ac:dyDescent="0.5">
      <c r="G7739" s="90"/>
      <c r="H7739" s="43"/>
      <c r="I7739" s="79"/>
      <c r="J7739" s="43"/>
      <c r="K7739" s="10"/>
      <c r="L7739" s="102"/>
      <c r="M7739" s="40"/>
      <c r="N7739" s="43"/>
      <c r="O7739" s="40"/>
      <c r="P7739" s="43"/>
      <c r="Q7739" s="43"/>
      <c r="R7739" s="10"/>
      <c r="S7739" s="10"/>
      <c r="T7739" s="10"/>
    </row>
    <row r="7740" spans="7:20" ht="33" customHeight="1" x14ac:dyDescent="0.5">
      <c r="G7740" s="90"/>
      <c r="H7740" s="43"/>
      <c r="I7740" s="79"/>
      <c r="J7740" s="43"/>
      <c r="K7740" s="10"/>
      <c r="L7740" s="102"/>
      <c r="M7740" s="40"/>
      <c r="N7740" s="43"/>
      <c r="O7740" s="40"/>
      <c r="P7740" s="43"/>
      <c r="Q7740" s="43"/>
      <c r="R7740" s="10"/>
      <c r="S7740" s="10"/>
      <c r="T7740" s="10"/>
    </row>
    <row r="7741" spans="7:20" ht="33" customHeight="1" x14ac:dyDescent="0.5">
      <c r="G7741" s="90"/>
      <c r="H7741" s="43"/>
      <c r="I7741" s="79"/>
      <c r="J7741" s="43"/>
      <c r="K7741" s="10"/>
      <c r="L7741" s="102"/>
      <c r="M7741" s="40"/>
      <c r="N7741" s="43"/>
      <c r="O7741" s="40"/>
      <c r="P7741" s="43"/>
      <c r="Q7741" s="43"/>
      <c r="R7741" s="10"/>
      <c r="S7741" s="10"/>
      <c r="T7741" s="10"/>
    </row>
    <row r="7742" spans="7:20" ht="33" customHeight="1" x14ac:dyDescent="0.5">
      <c r="G7742" s="90"/>
      <c r="H7742" s="43"/>
      <c r="I7742" s="79"/>
      <c r="J7742" s="43"/>
      <c r="K7742" s="10"/>
      <c r="L7742" s="102"/>
      <c r="M7742" s="40"/>
      <c r="N7742" s="43"/>
      <c r="O7742" s="40"/>
      <c r="P7742" s="43"/>
      <c r="Q7742" s="43"/>
      <c r="R7742" s="10"/>
      <c r="S7742" s="10"/>
      <c r="T7742" s="10"/>
    </row>
    <row r="7743" spans="7:20" ht="33" customHeight="1" x14ac:dyDescent="0.5">
      <c r="G7743" s="90"/>
      <c r="H7743" s="43"/>
      <c r="I7743" s="79"/>
      <c r="J7743" s="43"/>
      <c r="K7743" s="10"/>
      <c r="L7743" s="102"/>
      <c r="M7743" s="40"/>
      <c r="N7743" s="43"/>
      <c r="O7743" s="40"/>
      <c r="P7743" s="43"/>
      <c r="Q7743" s="43"/>
      <c r="R7743" s="10"/>
      <c r="S7743" s="10"/>
      <c r="T7743" s="10"/>
    </row>
    <row r="7744" spans="7:20" ht="33" customHeight="1" x14ac:dyDescent="0.5">
      <c r="G7744" s="90"/>
      <c r="H7744" s="43"/>
      <c r="I7744" s="79"/>
      <c r="J7744" s="43"/>
      <c r="K7744" s="10"/>
      <c r="L7744" s="102"/>
      <c r="M7744" s="40"/>
      <c r="N7744" s="43"/>
      <c r="O7744" s="40"/>
      <c r="P7744" s="43"/>
      <c r="Q7744" s="43"/>
      <c r="R7744" s="10"/>
      <c r="S7744" s="10"/>
      <c r="T7744" s="10"/>
    </row>
    <row r="7745" spans="7:20" ht="33" customHeight="1" x14ac:dyDescent="0.5">
      <c r="G7745" s="90"/>
      <c r="H7745" s="43"/>
      <c r="I7745" s="79"/>
      <c r="J7745" s="43"/>
      <c r="K7745" s="10"/>
      <c r="L7745" s="102"/>
      <c r="M7745" s="40"/>
      <c r="N7745" s="43"/>
      <c r="O7745" s="40"/>
      <c r="P7745" s="43"/>
      <c r="Q7745" s="43"/>
      <c r="R7745" s="10"/>
      <c r="S7745" s="10"/>
      <c r="T7745" s="10"/>
    </row>
    <row r="7746" spans="7:20" ht="33" customHeight="1" x14ac:dyDescent="0.5">
      <c r="G7746" s="90"/>
      <c r="H7746" s="43"/>
      <c r="I7746" s="79"/>
      <c r="J7746" s="43"/>
      <c r="K7746" s="10"/>
      <c r="L7746" s="102"/>
      <c r="M7746" s="40"/>
      <c r="N7746" s="43"/>
      <c r="O7746" s="40"/>
      <c r="P7746" s="43"/>
      <c r="Q7746" s="43"/>
      <c r="R7746" s="10"/>
      <c r="S7746" s="10"/>
      <c r="T7746" s="10"/>
    </row>
    <row r="7747" spans="7:20" ht="33" customHeight="1" x14ac:dyDescent="0.5">
      <c r="G7747" s="90"/>
      <c r="H7747" s="43"/>
      <c r="I7747" s="79"/>
      <c r="J7747" s="43"/>
      <c r="K7747" s="10"/>
      <c r="L7747" s="102"/>
      <c r="M7747" s="40"/>
      <c r="N7747" s="43"/>
      <c r="O7747" s="40"/>
      <c r="P7747" s="43"/>
      <c r="Q7747" s="43"/>
      <c r="R7747" s="10"/>
      <c r="S7747" s="10"/>
      <c r="T7747" s="10"/>
    </row>
    <row r="7748" spans="7:20" ht="33" customHeight="1" x14ac:dyDescent="0.5">
      <c r="G7748" s="90"/>
      <c r="H7748" s="43"/>
      <c r="I7748" s="79"/>
      <c r="J7748" s="43"/>
      <c r="K7748" s="10"/>
      <c r="L7748" s="102"/>
      <c r="M7748" s="40"/>
      <c r="N7748" s="43"/>
      <c r="O7748" s="40"/>
      <c r="P7748" s="43"/>
      <c r="Q7748" s="43"/>
      <c r="R7748" s="10"/>
      <c r="S7748" s="10"/>
      <c r="T7748" s="10"/>
    </row>
    <row r="7749" spans="7:20" ht="33" customHeight="1" x14ac:dyDescent="0.5">
      <c r="G7749" s="90"/>
      <c r="H7749" s="43"/>
      <c r="I7749" s="79"/>
      <c r="J7749" s="43"/>
      <c r="K7749" s="10"/>
      <c r="L7749" s="102"/>
      <c r="M7749" s="40"/>
      <c r="N7749" s="43"/>
      <c r="O7749" s="40"/>
      <c r="P7749" s="43"/>
      <c r="Q7749" s="43"/>
      <c r="R7749" s="10"/>
      <c r="S7749" s="10"/>
      <c r="T7749" s="10"/>
    </row>
    <row r="7750" spans="7:20" ht="33" customHeight="1" x14ac:dyDescent="0.5">
      <c r="G7750" s="90"/>
      <c r="H7750" s="43"/>
      <c r="I7750" s="79"/>
      <c r="J7750" s="43"/>
      <c r="K7750" s="10"/>
      <c r="L7750" s="102"/>
      <c r="M7750" s="40"/>
      <c r="N7750" s="43"/>
      <c r="O7750" s="40"/>
      <c r="P7750" s="43"/>
      <c r="Q7750" s="43"/>
      <c r="R7750" s="10"/>
      <c r="S7750" s="10"/>
      <c r="T7750" s="10"/>
    </row>
    <row r="7751" spans="7:20" ht="33" customHeight="1" x14ac:dyDescent="0.5">
      <c r="G7751" s="90"/>
      <c r="H7751" s="43"/>
      <c r="I7751" s="79"/>
      <c r="J7751" s="43"/>
      <c r="K7751" s="10"/>
      <c r="L7751" s="102"/>
      <c r="M7751" s="40"/>
      <c r="N7751" s="43"/>
      <c r="O7751" s="40"/>
      <c r="P7751" s="43"/>
      <c r="Q7751" s="43"/>
      <c r="R7751" s="10"/>
      <c r="S7751" s="10"/>
      <c r="T7751" s="10"/>
    </row>
    <row r="7752" spans="7:20" ht="33" customHeight="1" x14ac:dyDescent="0.5">
      <c r="G7752" s="90"/>
      <c r="H7752" s="43"/>
      <c r="I7752" s="79"/>
      <c r="J7752" s="43"/>
      <c r="K7752" s="10"/>
      <c r="L7752" s="102"/>
      <c r="M7752" s="40"/>
      <c r="N7752" s="43"/>
      <c r="O7752" s="40"/>
      <c r="P7752" s="43"/>
      <c r="Q7752" s="43"/>
      <c r="R7752" s="10"/>
      <c r="S7752" s="10"/>
      <c r="T7752" s="10"/>
    </row>
    <row r="7753" spans="7:20" ht="33" customHeight="1" x14ac:dyDescent="0.5">
      <c r="G7753" s="90"/>
      <c r="H7753" s="43"/>
      <c r="I7753" s="79"/>
      <c r="J7753" s="43"/>
      <c r="K7753" s="10"/>
      <c r="L7753" s="102"/>
      <c r="M7753" s="40"/>
      <c r="N7753" s="43"/>
      <c r="O7753" s="40"/>
      <c r="P7753" s="43"/>
      <c r="Q7753" s="43"/>
      <c r="R7753" s="10"/>
      <c r="S7753" s="10"/>
      <c r="T7753" s="10"/>
    </row>
    <row r="7754" spans="7:20" ht="33" customHeight="1" x14ac:dyDescent="0.5">
      <c r="G7754" s="90"/>
      <c r="H7754" s="43"/>
      <c r="I7754" s="79"/>
      <c r="J7754" s="43"/>
      <c r="K7754" s="10"/>
      <c r="L7754" s="102"/>
      <c r="M7754" s="40"/>
      <c r="N7754" s="43"/>
      <c r="O7754" s="40"/>
      <c r="P7754" s="43"/>
      <c r="Q7754" s="43"/>
      <c r="R7754" s="10"/>
      <c r="S7754" s="10"/>
      <c r="T7754" s="10"/>
    </row>
    <row r="7755" spans="7:20" ht="33" customHeight="1" x14ac:dyDescent="0.5">
      <c r="G7755" s="90"/>
      <c r="H7755" s="43"/>
      <c r="I7755" s="79"/>
      <c r="J7755" s="43"/>
      <c r="K7755" s="10"/>
      <c r="L7755" s="102"/>
      <c r="M7755" s="40"/>
      <c r="N7755" s="43"/>
      <c r="O7755" s="40"/>
      <c r="P7755" s="43"/>
      <c r="Q7755" s="43"/>
      <c r="R7755" s="10"/>
      <c r="S7755" s="10"/>
      <c r="T7755" s="10"/>
    </row>
    <row r="7756" spans="7:20" ht="33" customHeight="1" x14ac:dyDescent="0.5">
      <c r="G7756" s="90"/>
      <c r="H7756" s="43"/>
      <c r="I7756" s="79"/>
      <c r="J7756" s="43"/>
      <c r="K7756" s="10"/>
      <c r="L7756" s="102"/>
      <c r="M7756" s="40"/>
      <c r="N7756" s="43"/>
      <c r="O7756" s="40"/>
      <c r="P7756" s="43"/>
      <c r="Q7756" s="43"/>
      <c r="R7756" s="10"/>
      <c r="S7756" s="10"/>
      <c r="T7756" s="10"/>
    </row>
    <row r="7757" spans="7:20" ht="33" customHeight="1" x14ac:dyDescent="0.5">
      <c r="G7757" s="90"/>
      <c r="H7757" s="43"/>
      <c r="I7757" s="79"/>
      <c r="J7757" s="43"/>
      <c r="K7757" s="10"/>
      <c r="L7757" s="102"/>
      <c r="M7757" s="40"/>
      <c r="N7757" s="43"/>
      <c r="O7757" s="40"/>
      <c r="P7757" s="43"/>
      <c r="Q7757" s="43"/>
      <c r="R7757" s="10"/>
      <c r="S7757" s="10"/>
      <c r="T7757" s="10"/>
    </row>
    <row r="7758" spans="7:20" ht="33" customHeight="1" x14ac:dyDescent="0.5">
      <c r="G7758" s="90"/>
      <c r="H7758" s="43"/>
      <c r="I7758" s="79"/>
      <c r="J7758" s="43"/>
      <c r="K7758" s="10"/>
      <c r="L7758" s="102"/>
      <c r="M7758" s="40"/>
      <c r="N7758" s="43"/>
      <c r="O7758" s="40"/>
      <c r="P7758" s="43"/>
      <c r="Q7758" s="43"/>
      <c r="R7758" s="10"/>
      <c r="S7758" s="10"/>
      <c r="T7758" s="10"/>
    </row>
    <row r="7759" spans="7:20" ht="33" customHeight="1" x14ac:dyDescent="0.5">
      <c r="G7759" s="90"/>
      <c r="H7759" s="43"/>
      <c r="I7759" s="79"/>
      <c r="J7759" s="43"/>
      <c r="K7759" s="10"/>
      <c r="L7759" s="102"/>
      <c r="M7759" s="40"/>
      <c r="N7759" s="43"/>
      <c r="O7759" s="40"/>
      <c r="P7759" s="43"/>
      <c r="Q7759" s="43"/>
      <c r="R7759" s="10"/>
      <c r="S7759" s="10"/>
      <c r="T7759" s="10"/>
    </row>
    <row r="7760" spans="7:20" ht="33" customHeight="1" x14ac:dyDescent="0.5">
      <c r="G7760" s="90"/>
      <c r="H7760" s="43"/>
      <c r="I7760" s="79"/>
      <c r="J7760" s="43"/>
      <c r="K7760" s="10"/>
      <c r="L7760" s="102"/>
      <c r="M7760" s="40"/>
      <c r="N7760" s="43"/>
      <c r="O7760" s="40"/>
      <c r="P7760" s="43"/>
      <c r="Q7760" s="43"/>
      <c r="R7760" s="10"/>
      <c r="S7760" s="10"/>
      <c r="T7760" s="10"/>
    </row>
    <row r="7761" spans="7:20" ht="33" customHeight="1" x14ac:dyDescent="0.5">
      <c r="G7761" s="90"/>
      <c r="H7761" s="43"/>
      <c r="I7761" s="79"/>
      <c r="J7761" s="43"/>
      <c r="K7761" s="10"/>
      <c r="L7761" s="102"/>
      <c r="M7761" s="40"/>
      <c r="N7761" s="43"/>
      <c r="O7761" s="40"/>
      <c r="P7761" s="43"/>
      <c r="Q7761" s="43"/>
      <c r="R7761" s="10"/>
      <c r="S7761" s="10"/>
      <c r="T7761" s="10"/>
    </row>
    <row r="7762" spans="7:20" ht="33" customHeight="1" x14ac:dyDescent="0.5">
      <c r="G7762" s="90"/>
      <c r="H7762" s="43"/>
      <c r="I7762" s="79"/>
      <c r="J7762" s="43"/>
      <c r="K7762" s="10"/>
      <c r="L7762" s="102"/>
      <c r="M7762" s="40"/>
      <c r="N7762" s="43"/>
      <c r="O7762" s="40"/>
      <c r="P7762" s="43"/>
      <c r="Q7762" s="43"/>
      <c r="R7762" s="10"/>
      <c r="S7762" s="10"/>
      <c r="T7762" s="10"/>
    </row>
    <row r="7763" spans="7:20" ht="33" customHeight="1" x14ac:dyDescent="0.5">
      <c r="G7763" s="90"/>
      <c r="H7763" s="43"/>
      <c r="I7763" s="79"/>
      <c r="J7763" s="43"/>
      <c r="K7763" s="10"/>
      <c r="L7763" s="102"/>
      <c r="M7763" s="40"/>
      <c r="N7763" s="43"/>
      <c r="O7763" s="40"/>
      <c r="P7763" s="43"/>
      <c r="Q7763" s="43"/>
      <c r="R7763" s="10"/>
      <c r="S7763" s="10"/>
      <c r="T7763" s="10"/>
    </row>
    <row r="7764" spans="7:20" ht="33" customHeight="1" x14ac:dyDescent="0.5">
      <c r="G7764" s="90"/>
      <c r="H7764" s="43"/>
      <c r="I7764" s="79"/>
      <c r="J7764" s="43"/>
      <c r="K7764" s="10"/>
      <c r="L7764" s="102"/>
      <c r="M7764" s="40"/>
      <c r="N7764" s="43"/>
      <c r="O7764" s="40"/>
      <c r="P7764" s="43"/>
      <c r="Q7764" s="43"/>
      <c r="R7764" s="10"/>
      <c r="S7764" s="10"/>
      <c r="T7764" s="10"/>
    </row>
    <row r="7765" spans="7:20" ht="33" customHeight="1" x14ac:dyDescent="0.5">
      <c r="G7765" s="90"/>
      <c r="H7765" s="43"/>
      <c r="I7765" s="79"/>
      <c r="J7765" s="43"/>
      <c r="K7765" s="10"/>
      <c r="L7765" s="102"/>
      <c r="M7765" s="40"/>
      <c r="N7765" s="43"/>
      <c r="O7765" s="40"/>
      <c r="P7765" s="43"/>
      <c r="Q7765" s="43"/>
      <c r="R7765" s="10"/>
      <c r="S7765" s="10"/>
      <c r="T7765" s="10"/>
    </row>
    <row r="7766" spans="7:20" ht="33" customHeight="1" x14ac:dyDescent="0.5">
      <c r="G7766" s="90"/>
      <c r="H7766" s="43"/>
      <c r="I7766" s="79"/>
      <c r="J7766" s="43"/>
      <c r="K7766" s="10"/>
      <c r="L7766" s="102"/>
      <c r="M7766" s="40"/>
      <c r="N7766" s="43"/>
      <c r="O7766" s="40"/>
      <c r="P7766" s="43"/>
      <c r="Q7766" s="43"/>
      <c r="R7766" s="10"/>
      <c r="S7766" s="10"/>
      <c r="T7766" s="10"/>
    </row>
    <row r="7767" spans="7:20" ht="33" customHeight="1" x14ac:dyDescent="0.5">
      <c r="G7767" s="90"/>
      <c r="H7767" s="43"/>
      <c r="I7767" s="79"/>
      <c r="J7767" s="43"/>
      <c r="K7767" s="10"/>
      <c r="L7767" s="102"/>
      <c r="M7767" s="40"/>
      <c r="N7767" s="43"/>
      <c r="O7767" s="40"/>
      <c r="P7767" s="43"/>
      <c r="Q7767" s="43"/>
      <c r="R7767" s="10"/>
      <c r="S7767" s="10"/>
      <c r="T7767" s="10"/>
    </row>
    <row r="7768" spans="7:20" ht="33" customHeight="1" x14ac:dyDescent="0.5">
      <c r="G7768" s="90"/>
      <c r="H7768" s="43"/>
      <c r="I7768" s="79"/>
      <c r="J7768" s="43"/>
      <c r="K7768" s="10"/>
      <c r="L7768" s="102"/>
      <c r="M7768" s="40"/>
      <c r="N7768" s="43"/>
      <c r="O7768" s="40"/>
      <c r="P7768" s="43"/>
      <c r="Q7768" s="43"/>
      <c r="R7768" s="10"/>
      <c r="S7768" s="10"/>
      <c r="T7768" s="10"/>
    </row>
    <row r="7769" spans="7:20" ht="33" customHeight="1" x14ac:dyDescent="0.5">
      <c r="G7769" s="90"/>
      <c r="H7769" s="43"/>
      <c r="I7769" s="79"/>
      <c r="J7769" s="43"/>
      <c r="K7769" s="10"/>
      <c r="L7769" s="102"/>
      <c r="M7769" s="40"/>
      <c r="N7769" s="43"/>
      <c r="O7769" s="40"/>
      <c r="P7769" s="43"/>
      <c r="Q7769" s="43"/>
      <c r="R7769" s="10"/>
      <c r="S7769" s="10"/>
      <c r="T7769" s="10"/>
    </row>
    <row r="7770" spans="7:20" ht="33" customHeight="1" x14ac:dyDescent="0.5">
      <c r="G7770" s="90"/>
      <c r="H7770" s="43"/>
      <c r="I7770" s="79"/>
      <c r="J7770" s="43"/>
      <c r="K7770" s="10"/>
      <c r="L7770" s="102"/>
      <c r="M7770" s="40"/>
      <c r="N7770" s="43"/>
      <c r="O7770" s="40"/>
      <c r="P7770" s="43"/>
      <c r="Q7770" s="43"/>
      <c r="R7770" s="10"/>
      <c r="S7770" s="10"/>
      <c r="T7770" s="10"/>
    </row>
    <row r="7771" spans="7:20" ht="33" customHeight="1" x14ac:dyDescent="0.5">
      <c r="G7771" s="90"/>
      <c r="H7771" s="43"/>
      <c r="I7771" s="79"/>
      <c r="J7771" s="43"/>
      <c r="K7771" s="10"/>
      <c r="L7771" s="102"/>
      <c r="M7771" s="40"/>
      <c r="N7771" s="43"/>
      <c r="O7771" s="40"/>
      <c r="P7771" s="43"/>
      <c r="Q7771" s="43"/>
      <c r="R7771" s="10"/>
      <c r="S7771" s="10"/>
      <c r="T7771" s="10"/>
    </row>
    <row r="7772" spans="7:20" ht="33" customHeight="1" x14ac:dyDescent="0.5">
      <c r="G7772" s="90"/>
      <c r="H7772" s="43"/>
      <c r="I7772" s="79"/>
      <c r="J7772" s="43"/>
      <c r="K7772" s="10"/>
      <c r="L7772" s="102"/>
      <c r="M7772" s="40"/>
      <c r="N7772" s="43"/>
      <c r="O7772" s="40"/>
      <c r="P7772" s="43"/>
      <c r="Q7772" s="43"/>
      <c r="R7772" s="10"/>
      <c r="S7772" s="10"/>
      <c r="T7772" s="10"/>
    </row>
    <row r="7773" spans="7:20" ht="33" customHeight="1" x14ac:dyDescent="0.5">
      <c r="G7773" s="90"/>
      <c r="H7773" s="43"/>
      <c r="I7773" s="79"/>
      <c r="J7773" s="43"/>
      <c r="K7773" s="10"/>
      <c r="L7773" s="102"/>
      <c r="M7773" s="40"/>
      <c r="N7773" s="43"/>
      <c r="O7773" s="40"/>
      <c r="P7773" s="43"/>
      <c r="Q7773" s="43"/>
      <c r="R7773" s="10"/>
      <c r="S7773" s="10"/>
      <c r="T7773" s="10"/>
    </row>
    <row r="7774" spans="7:20" ht="33" customHeight="1" x14ac:dyDescent="0.5">
      <c r="G7774" s="90"/>
      <c r="H7774" s="43"/>
      <c r="I7774" s="79"/>
      <c r="J7774" s="43"/>
      <c r="K7774" s="10"/>
      <c r="L7774" s="102"/>
      <c r="M7774" s="40"/>
      <c r="N7774" s="43"/>
      <c r="O7774" s="40"/>
      <c r="P7774" s="43"/>
      <c r="Q7774" s="43"/>
      <c r="R7774" s="10"/>
      <c r="S7774" s="10"/>
      <c r="T7774" s="10"/>
    </row>
    <row r="7775" spans="7:20" ht="33" customHeight="1" x14ac:dyDescent="0.5">
      <c r="G7775" s="90"/>
      <c r="H7775" s="43"/>
      <c r="I7775" s="79"/>
      <c r="J7775" s="43"/>
      <c r="K7775" s="10"/>
      <c r="L7775" s="102"/>
      <c r="M7775" s="40"/>
      <c r="N7775" s="43"/>
      <c r="O7775" s="40"/>
      <c r="P7775" s="43"/>
      <c r="Q7775" s="43"/>
      <c r="R7775" s="10"/>
      <c r="S7775" s="10"/>
      <c r="T7775" s="10"/>
    </row>
    <row r="7776" spans="7:20" ht="33" customHeight="1" x14ac:dyDescent="0.5">
      <c r="G7776" s="90"/>
      <c r="H7776" s="43"/>
      <c r="I7776" s="79"/>
      <c r="J7776" s="43"/>
      <c r="K7776" s="10"/>
      <c r="L7776" s="102"/>
      <c r="M7776" s="40"/>
      <c r="N7776" s="43"/>
      <c r="O7776" s="40"/>
      <c r="P7776" s="43"/>
      <c r="Q7776" s="43"/>
      <c r="R7776" s="10"/>
      <c r="S7776" s="10"/>
      <c r="T7776" s="10"/>
    </row>
    <row r="7777" spans="7:20" ht="33" customHeight="1" x14ac:dyDescent="0.5">
      <c r="G7777" s="90"/>
      <c r="H7777" s="43"/>
      <c r="I7777" s="79"/>
      <c r="J7777" s="43"/>
      <c r="K7777" s="10"/>
      <c r="L7777" s="102"/>
      <c r="M7777" s="40"/>
      <c r="N7777" s="43"/>
      <c r="O7777" s="40"/>
      <c r="P7777" s="43"/>
      <c r="Q7777" s="43"/>
      <c r="R7777" s="10"/>
      <c r="S7777" s="10"/>
      <c r="T7777" s="10"/>
    </row>
    <row r="7778" spans="7:20" ht="33" customHeight="1" x14ac:dyDescent="0.5">
      <c r="G7778" s="90"/>
      <c r="H7778" s="43"/>
      <c r="I7778" s="79"/>
      <c r="J7778" s="43"/>
      <c r="K7778" s="10"/>
      <c r="L7778" s="102"/>
      <c r="M7778" s="40"/>
      <c r="N7778" s="43"/>
      <c r="O7778" s="40"/>
      <c r="P7778" s="43"/>
      <c r="Q7778" s="43"/>
      <c r="R7778" s="10"/>
      <c r="S7778" s="10"/>
      <c r="T7778" s="10"/>
    </row>
    <row r="7779" spans="7:20" ht="33" customHeight="1" x14ac:dyDescent="0.5">
      <c r="G7779" s="90"/>
      <c r="H7779" s="43"/>
      <c r="I7779" s="79"/>
      <c r="J7779" s="43"/>
      <c r="K7779" s="10"/>
      <c r="L7779" s="102"/>
      <c r="M7779" s="40"/>
      <c r="N7779" s="43"/>
      <c r="O7779" s="40"/>
      <c r="P7779" s="43"/>
      <c r="Q7779" s="43"/>
      <c r="R7779" s="10"/>
      <c r="S7779" s="10"/>
      <c r="T7779" s="10"/>
    </row>
    <row r="7780" spans="7:20" ht="33" customHeight="1" x14ac:dyDescent="0.5">
      <c r="G7780" s="90"/>
      <c r="H7780" s="43"/>
      <c r="I7780" s="79"/>
      <c r="J7780" s="43"/>
      <c r="K7780" s="10"/>
      <c r="L7780" s="102"/>
      <c r="M7780" s="40"/>
      <c r="N7780" s="43"/>
      <c r="O7780" s="40"/>
      <c r="P7780" s="43"/>
      <c r="Q7780" s="43"/>
      <c r="R7780" s="10"/>
      <c r="S7780" s="10"/>
      <c r="T7780" s="10"/>
    </row>
    <row r="7781" spans="7:20" ht="33" customHeight="1" x14ac:dyDescent="0.5">
      <c r="G7781" s="90"/>
      <c r="H7781" s="43"/>
      <c r="I7781" s="79"/>
      <c r="J7781" s="43"/>
      <c r="K7781" s="10"/>
      <c r="L7781" s="102"/>
      <c r="M7781" s="40"/>
      <c r="N7781" s="43"/>
      <c r="O7781" s="40"/>
      <c r="P7781" s="43"/>
      <c r="Q7781" s="43"/>
      <c r="R7781" s="10"/>
      <c r="S7781" s="10"/>
      <c r="T7781" s="10"/>
    </row>
    <row r="7782" spans="7:20" ht="33" customHeight="1" x14ac:dyDescent="0.5">
      <c r="G7782" s="90"/>
      <c r="H7782" s="43"/>
      <c r="I7782" s="79"/>
      <c r="J7782" s="43"/>
      <c r="K7782" s="10"/>
      <c r="L7782" s="102"/>
      <c r="M7782" s="40"/>
      <c r="N7782" s="43"/>
      <c r="O7782" s="40"/>
      <c r="P7782" s="43"/>
      <c r="Q7782" s="43"/>
      <c r="R7782" s="10"/>
      <c r="S7782" s="10"/>
      <c r="T7782" s="10"/>
    </row>
    <row r="7783" spans="7:20" ht="33" customHeight="1" x14ac:dyDescent="0.5">
      <c r="G7783" s="90"/>
      <c r="H7783" s="43"/>
      <c r="I7783" s="79"/>
      <c r="J7783" s="43"/>
      <c r="K7783" s="10"/>
      <c r="L7783" s="102"/>
      <c r="M7783" s="40"/>
      <c r="N7783" s="43"/>
      <c r="O7783" s="40"/>
      <c r="P7783" s="43"/>
      <c r="Q7783" s="43"/>
      <c r="R7783" s="10"/>
      <c r="S7783" s="10"/>
      <c r="T7783" s="10"/>
    </row>
    <row r="7784" spans="7:20" ht="33" customHeight="1" x14ac:dyDescent="0.5">
      <c r="G7784" s="90"/>
      <c r="H7784" s="43"/>
      <c r="I7784" s="79"/>
      <c r="J7784" s="43"/>
      <c r="K7784" s="10"/>
      <c r="L7784" s="102"/>
      <c r="M7784" s="40"/>
      <c r="N7784" s="43"/>
      <c r="O7784" s="40"/>
      <c r="P7784" s="43"/>
      <c r="Q7784" s="43"/>
      <c r="R7784" s="10"/>
      <c r="S7784" s="10"/>
      <c r="T7784" s="10"/>
    </row>
    <row r="7785" spans="7:20" ht="33" customHeight="1" x14ac:dyDescent="0.5">
      <c r="G7785" s="90"/>
      <c r="H7785" s="43"/>
      <c r="I7785" s="79"/>
      <c r="J7785" s="43"/>
      <c r="K7785" s="10"/>
      <c r="L7785" s="102"/>
      <c r="M7785" s="40"/>
      <c r="N7785" s="43"/>
      <c r="O7785" s="40"/>
      <c r="P7785" s="43"/>
      <c r="Q7785" s="43"/>
      <c r="R7785" s="10"/>
      <c r="S7785" s="10"/>
      <c r="T7785" s="10"/>
    </row>
    <row r="7786" spans="7:20" ht="33" customHeight="1" x14ac:dyDescent="0.5">
      <c r="G7786" s="90"/>
      <c r="H7786" s="43"/>
      <c r="I7786" s="79"/>
      <c r="J7786" s="43"/>
      <c r="K7786" s="10"/>
      <c r="L7786" s="102"/>
      <c r="M7786" s="40"/>
      <c r="N7786" s="43"/>
      <c r="O7786" s="40"/>
      <c r="P7786" s="43"/>
      <c r="Q7786" s="43"/>
      <c r="R7786" s="10"/>
      <c r="S7786" s="10"/>
      <c r="T7786" s="10"/>
    </row>
    <row r="7787" spans="7:20" ht="33" customHeight="1" x14ac:dyDescent="0.5">
      <c r="G7787" s="90"/>
      <c r="H7787" s="43"/>
      <c r="I7787" s="79"/>
      <c r="J7787" s="43"/>
      <c r="K7787" s="10"/>
      <c r="L7787" s="102"/>
      <c r="M7787" s="40"/>
      <c r="N7787" s="43"/>
      <c r="O7787" s="40"/>
      <c r="P7787" s="43"/>
      <c r="Q7787" s="43"/>
      <c r="R7787" s="10"/>
      <c r="S7787" s="10"/>
      <c r="T7787" s="10"/>
    </row>
    <row r="7788" spans="7:20" ht="33" customHeight="1" x14ac:dyDescent="0.5">
      <c r="G7788" s="90"/>
      <c r="H7788" s="43"/>
      <c r="I7788" s="79"/>
      <c r="J7788" s="43"/>
      <c r="K7788" s="10"/>
      <c r="L7788" s="102"/>
      <c r="M7788" s="40"/>
      <c r="N7788" s="43"/>
      <c r="O7788" s="40"/>
      <c r="P7788" s="43"/>
      <c r="Q7788" s="43"/>
      <c r="R7788" s="10"/>
      <c r="S7788" s="10"/>
      <c r="T7788" s="10"/>
    </row>
    <row r="7789" spans="7:20" ht="33" customHeight="1" x14ac:dyDescent="0.5">
      <c r="G7789" s="90"/>
      <c r="H7789" s="43"/>
      <c r="I7789" s="79"/>
      <c r="J7789" s="43"/>
      <c r="K7789" s="10"/>
      <c r="L7789" s="102"/>
      <c r="M7789" s="40"/>
      <c r="N7789" s="43"/>
      <c r="O7789" s="40"/>
      <c r="P7789" s="43"/>
      <c r="Q7789" s="43"/>
      <c r="R7789" s="10"/>
      <c r="S7789" s="10"/>
      <c r="T7789" s="10"/>
    </row>
    <row r="7790" spans="7:20" ht="33" customHeight="1" x14ac:dyDescent="0.5">
      <c r="G7790" s="90"/>
      <c r="H7790" s="43"/>
      <c r="I7790" s="79"/>
      <c r="J7790" s="43"/>
      <c r="K7790" s="10"/>
      <c r="L7790" s="102"/>
      <c r="M7790" s="40"/>
      <c r="N7790" s="43"/>
      <c r="O7790" s="40"/>
      <c r="P7790" s="43"/>
      <c r="Q7790" s="43"/>
      <c r="R7790" s="10"/>
      <c r="S7790" s="10"/>
      <c r="T7790" s="10"/>
    </row>
    <row r="7791" spans="7:20" ht="33" customHeight="1" x14ac:dyDescent="0.5">
      <c r="G7791" s="90"/>
      <c r="H7791" s="43"/>
      <c r="I7791" s="79"/>
      <c r="J7791" s="43"/>
      <c r="K7791" s="10"/>
      <c r="L7791" s="102"/>
      <c r="M7791" s="40"/>
      <c r="N7791" s="43"/>
      <c r="O7791" s="40"/>
      <c r="P7791" s="43"/>
      <c r="Q7791" s="43"/>
      <c r="R7791" s="10"/>
      <c r="S7791" s="10"/>
      <c r="T7791" s="10"/>
    </row>
    <row r="7792" spans="7:20" ht="33" customHeight="1" x14ac:dyDescent="0.5">
      <c r="G7792" s="90"/>
      <c r="H7792" s="43"/>
      <c r="I7792" s="79"/>
      <c r="J7792" s="43"/>
      <c r="K7792" s="10"/>
      <c r="L7792" s="102"/>
      <c r="M7792" s="40"/>
      <c r="N7792" s="43"/>
      <c r="O7792" s="40"/>
      <c r="P7792" s="43"/>
      <c r="Q7792" s="43"/>
      <c r="R7792" s="10"/>
      <c r="S7792" s="10"/>
      <c r="T7792" s="10"/>
    </row>
    <row r="7793" spans="7:20" ht="33" customHeight="1" x14ac:dyDescent="0.5">
      <c r="G7793" s="90"/>
      <c r="H7793" s="43"/>
      <c r="I7793" s="79"/>
      <c r="J7793" s="43"/>
      <c r="K7793" s="10"/>
      <c r="L7793" s="102"/>
      <c r="M7793" s="40"/>
      <c r="N7793" s="43"/>
      <c r="O7793" s="40"/>
      <c r="P7793" s="43"/>
      <c r="Q7793" s="43"/>
      <c r="R7793" s="10"/>
      <c r="S7793" s="10"/>
      <c r="T7793" s="10"/>
    </row>
    <row r="7794" spans="7:20" ht="33" customHeight="1" x14ac:dyDescent="0.5">
      <c r="G7794" s="90"/>
      <c r="H7794" s="43"/>
      <c r="I7794" s="79"/>
      <c r="J7794" s="43"/>
      <c r="K7794" s="10"/>
      <c r="L7794" s="102"/>
      <c r="M7794" s="40"/>
      <c r="N7794" s="43"/>
      <c r="O7794" s="40"/>
      <c r="P7794" s="43"/>
      <c r="Q7794" s="43"/>
      <c r="R7794" s="10"/>
      <c r="S7794" s="10"/>
      <c r="T7794" s="10"/>
    </row>
    <row r="7795" spans="7:20" ht="33" customHeight="1" x14ac:dyDescent="0.5">
      <c r="G7795" s="90"/>
      <c r="H7795" s="43"/>
      <c r="I7795" s="79"/>
      <c r="J7795" s="43"/>
      <c r="K7795" s="10"/>
      <c r="L7795" s="102"/>
      <c r="M7795" s="40"/>
      <c r="N7795" s="43"/>
      <c r="O7795" s="40"/>
      <c r="P7795" s="43"/>
      <c r="Q7795" s="43"/>
      <c r="R7795" s="10"/>
      <c r="S7795" s="10"/>
      <c r="T7795" s="10"/>
    </row>
    <row r="7796" spans="7:20" ht="33" customHeight="1" x14ac:dyDescent="0.5">
      <c r="G7796" s="90"/>
      <c r="H7796" s="43"/>
      <c r="I7796" s="79"/>
      <c r="J7796" s="43"/>
      <c r="K7796" s="10"/>
      <c r="L7796" s="102"/>
      <c r="M7796" s="40"/>
      <c r="N7796" s="43"/>
      <c r="O7796" s="40"/>
      <c r="P7796" s="43"/>
      <c r="Q7796" s="43"/>
      <c r="R7796" s="10"/>
      <c r="S7796" s="10"/>
      <c r="T7796" s="10"/>
    </row>
    <row r="7797" spans="7:20" ht="33" customHeight="1" x14ac:dyDescent="0.5">
      <c r="G7797" s="90"/>
      <c r="H7797" s="43"/>
      <c r="I7797" s="79"/>
      <c r="J7797" s="43"/>
      <c r="K7797" s="10"/>
      <c r="L7797" s="102"/>
      <c r="M7797" s="40"/>
      <c r="N7797" s="43"/>
      <c r="O7797" s="40"/>
      <c r="P7797" s="43"/>
      <c r="Q7797" s="43"/>
      <c r="R7797" s="10"/>
      <c r="S7797" s="10"/>
      <c r="T7797" s="10"/>
    </row>
    <row r="7798" spans="7:20" ht="33" customHeight="1" x14ac:dyDescent="0.5">
      <c r="G7798" s="90"/>
      <c r="H7798" s="43"/>
      <c r="I7798" s="79"/>
      <c r="J7798" s="43"/>
      <c r="K7798" s="10"/>
      <c r="L7798" s="102"/>
      <c r="M7798" s="40"/>
      <c r="N7798" s="43"/>
      <c r="O7798" s="40"/>
      <c r="P7798" s="43"/>
      <c r="Q7798" s="43"/>
      <c r="R7798" s="10"/>
      <c r="S7798" s="10"/>
      <c r="T7798" s="10"/>
    </row>
    <row r="7799" spans="7:20" ht="33" customHeight="1" x14ac:dyDescent="0.5">
      <c r="G7799" s="90"/>
      <c r="H7799" s="43"/>
      <c r="I7799" s="79"/>
      <c r="J7799" s="43"/>
      <c r="K7799" s="10"/>
      <c r="L7799" s="102"/>
      <c r="M7799" s="40"/>
      <c r="N7799" s="43"/>
      <c r="O7799" s="40"/>
      <c r="P7799" s="43"/>
      <c r="Q7799" s="43"/>
      <c r="R7799" s="10"/>
      <c r="S7799" s="10"/>
      <c r="T7799" s="10"/>
    </row>
    <row r="7800" spans="7:20" ht="33" customHeight="1" x14ac:dyDescent="0.5">
      <c r="G7800" s="90"/>
      <c r="H7800" s="43"/>
      <c r="I7800" s="79"/>
      <c r="J7800" s="43"/>
      <c r="K7800" s="10"/>
      <c r="L7800" s="102"/>
      <c r="M7800" s="40"/>
      <c r="N7800" s="43"/>
      <c r="O7800" s="40"/>
      <c r="P7800" s="43"/>
      <c r="Q7800" s="43"/>
      <c r="R7800" s="10"/>
      <c r="S7800" s="10"/>
      <c r="T7800" s="10"/>
    </row>
    <row r="7801" spans="7:20" ht="33" customHeight="1" x14ac:dyDescent="0.5">
      <c r="G7801" s="90"/>
      <c r="H7801" s="43"/>
      <c r="I7801" s="79"/>
      <c r="J7801" s="43"/>
      <c r="K7801" s="10"/>
      <c r="L7801" s="102"/>
      <c r="M7801" s="40"/>
      <c r="N7801" s="43"/>
      <c r="O7801" s="40"/>
      <c r="P7801" s="43"/>
      <c r="Q7801" s="43"/>
      <c r="R7801" s="10"/>
      <c r="S7801" s="10"/>
      <c r="T7801" s="10"/>
    </row>
    <row r="7802" spans="7:20" ht="33" customHeight="1" x14ac:dyDescent="0.5">
      <c r="G7802" s="90"/>
      <c r="H7802" s="43"/>
      <c r="I7802" s="79"/>
      <c r="J7802" s="43"/>
      <c r="K7802" s="10"/>
      <c r="L7802" s="102"/>
      <c r="M7802" s="40"/>
      <c r="N7802" s="43"/>
      <c r="O7802" s="40"/>
      <c r="P7802" s="43"/>
      <c r="Q7802" s="43"/>
      <c r="R7802" s="10"/>
      <c r="S7802" s="10"/>
      <c r="T7802" s="10"/>
    </row>
    <row r="7803" spans="7:20" ht="33" customHeight="1" x14ac:dyDescent="0.5">
      <c r="G7803" s="90"/>
      <c r="H7803" s="43"/>
      <c r="I7803" s="79"/>
      <c r="J7803" s="43"/>
      <c r="K7803" s="10"/>
      <c r="L7803" s="102"/>
      <c r="M7803" s="40"/>
      <c r="N7803" s="43"/>
      <c r="O7803" s="40"/>
      <c r="P7803" s="43"/>
      <c r="Q7803" s="43"/>
      <c r="R7803" s="10"/>
      <c r="S7803" s="10"/>
      <c r="T7803" s="10"/>
    </row>
    <row r="7804" spans="7:20" ht="33" customHeight="1" x14ac:dyDescent="0.5">
      <c r="G7804" s="90"/>
      <c r="H7804" s="43"/>
      <c r="I7804" s="79"/>
      <c r="J7804" s="43"/>
      <c r="K7804" s="10"/>
      <c r="L7804" s="102"/>
      <c r="M7804" s="40"/>
      <c r="N7804" s="43"/>
      <c r="O7804" s="40"/>
      <c r="P7804" s="43"/>
      <c r="Q7804" s="43"/>
      <c r="R7804" s="10"/>
      <c r="S7804" s="10"/>
      <c r="T7804" s="10"/>
    </row>
    <row r="7805" spans="7:20" ht="33" customHeight="1" x14ac:dyDescent="0.5">
      <c r="G7805" s="90"/>
      <c r="H7805" s="43"/>
      <c r="I7805" s="79"/>
      <c r="J7805" s="43"/>
      <c r="K7805" s="10"/>
      <c r="L7805" s="102"/>
      <c r="M7805" s="40"/>
      <c r="N7805" s="43"/>
      <c r="O7805" s="40"/>
      <c r="P7805" s="43"/>
      <c r="Q7805" s="43"/>
      <c r="R7805" s="10"/>
      <c r="S7805" s="10"/>
      <c r="T7805" s="10"/>
    </row>
    <row r="7806" spans="7:20" ht="33" customHeight="1" x14ac:dyDescent="0.5">
      <c r="G7806" s="90"/>
      <c r="H7806" s="43"/>
      <c r="I7806" s="79"/>
      <c r="J7806" s="43"/>
      <c r="K7806" s="10"/>
      <c r="L7806" s="102"/>
      <c r="M7806" s="40"/>
      <c r="N7806" s="43"/>
      <c r="O7806" s="40"/>
      <c r="P7806" s="43"/>
      <c r="Q7806" s="43"/>
      <c r="R7806" s="10"/>
      <c r="S7806" s="10"/>
      <c r="T7806" s="10"/>
    </row>
    <row r="7807" spans="7:20" ht="33" customHeight="1" x14ac:dyDescent="0.5">
      <c r="G7807" s="90"/>
      <c r="H7807" s="43"/>
      <c r="I7807" s="79"/>
      <c r="J7807" s="43"/>
      <c r="K7807" s="10"/>
      <c r="L7807" s="102"/>
      <c r="M7807" s="40"/>
      <c r="N7807" s="43"/>
      <c r="O7807" s="40"/>
      <c r="P7807" s="43"/>
      <c r="Q7807" s="43"/>
      <c r="R7807" s="10"/>
      <c r="S7807" s="10"/>
      <c r="T7807" s="10"/>
    </row>
    <row r="7808" spans="7:20" ht="33" customHeight="1" x14ac:dyDescent="0.5">
      <c r="G7808" s="90"/>
      <c r="H7808" s="43"/>
      <c r="I7808" s="79"/>
      <c r="J7808" s="43"/>
      <c r="K7808" s="10"/>
      <c r="L7808" s="102"/>
      <c r="M7808" s="40"/>
      <c r="N7808" s="43"/>
      <c r="O7808" s="40"/>
      <c r="P7808" s="43"/>
      <c r="Q7808" s="43"/>
      <c r="R7808" s="10"/>
      <c r="S7808" s="10"/>
      <c r="T7808" s="10"/>
    </row>
    <row r="7809" spans="7:20" ht="33" customHeight="1" x14ac:dyDescent="0.5">
      <c r="G7809" s="90"/>
      <c r="H7809" s="43"/>
      <c r="I7809" s="79"/>
      <c r="J7809" s="43"/>
      <c r="K7809" s="10"/>
      <c r="L7809" s="102"/>
      <c r="M7809" s="40"/>
      <c r="N7809" s="43"/>
      <c r="O7809" s="40"/>
      <c r="P7809" s="43"/>
      <c r="Q7809" s="43"/>
      <c r="R7809" s="10"/>
      <c r="S7809" s="10"/>
      <c r="T7809" s="10"/>
    </row>
    <row r="7810" spans="7:20" ht="33" customHeight="1" x14ac:dyDescent="0.5">
      <c r="G7810" s="90"/>
      <c r="H7810" s="43"/>
      <c r="I7810" s="79"/>
      <c r="J7810" s="43"/>
      <c r="K7810" s="10"/>
      <c r="L7810" s="102"/>
      <c r="M7810" s="40"/>
      <c r="N7810" s="43"/>
      <c r="O7810" s="40"/>
      <c r="P7810" s="43"/>
      <c r="Q7810" s="43"/>
      <c r="R7810" s="10"/>
      <c r="S7810" s="10"/>
      <c r="T7810" s="10"/>
    </row>
    <row r="7811" spans="7:20" ht="33" customHeight="1" x14ac:dyDescent="0.5">
      <c r="G7811" s="90"/>
      <c r="H7811" s="43"/>
      <c r="I7811" s="79"/>
      <c r="J7811" s="43"/>
      <c r="K7811" s="10"/>
      <c r="L7811" s="102"/>
      <c r="M7811" s="40"/>
      <c r="N7811" s="43"/>
      <c r="O7811" s="40"/>
      <c r="P7811" s="43"/>
      <c r="Q7811" s="43"/>
      <c r="R7811" s="10"/>
      <c r="S7811" s="10"/>
      <c r="T7811" s="10"/>
    </row>
    <row r="7812" spans="7:20" ht="33" customHeight="1" x14ac:dyDescent="0.5">
      <c r="G7812" s="90"/>
      <c r="H7812" s="43"/>
      <c r="I7812" s="79"/>
      <c r="J7812" s="43"/>
      <c r="K7812" s="10"/>
      <c r="L7812" s="102"/>
      <c r="M7812" s="40"/>
      <c r="N7812" s="43"/>
      <c r="O7812" s="40"/>
      <c r="P7812" s="43"/>
      <c r="Q7812" s="43"/>
      <c r="R7812" s="10"/>
      <c r="S7812" s="10"/>
      <c r="T7812" s="10"/>
    </row>
    <row r="7813" spans="7:20" ht="33" customHeight="1" x14ac:dyDescent="0.5">
      <c r="G7813" s="90"/>
      <c r="H7813" s="43"/>
      <c r="I7813" s="79"/>
      <c r="J7813" s="43"/>
      <c r="K7813" s="10"/>
      <c r="L7813" s="102"/>
      <c r="M7813" s="40"/>
      <c r="N7813" s="43"/>
      <c r="O7813" s="40"/>
      <c r="P7813" s="43"/>
      <c r="Q7813" s="43"/>
      <c r="R7813" s="10"/>
      <c r="S7813" s="10"/>
      <c r="T7813" s="10"/>
    </row>
    <row r="7814" spans="7:20" ht="33" customHeight="1" x14ac:dyDescent="0.5">
      <c r="G7814" s="90"/>
      <c r="H7814" s="43"/>
      <c r="I7814" s="79"/>
      <c r="J7814" s="43"/>
      <c r="K7814" s="10"/>
      <c r="L7814" s="102"/>
      <c r="M7814" s="40"/>
      <c r="N7814" s="43"/>
      <c r="O7814" s="40"/>
      <c r="P7814" s="43"/>
      <c r="Q7814" s="43"/>
      <c r="R7814" s="10"/>
      <c r="S7814" s="10"/>
      <c r="T7814" s="10"/>
    </row>
    <row r="7815" spans="7:20" ht="33" customHeight="1" x14ac:dyDescent="0.5">
      <c r="G7815" s="90"/>
      <c r="H7815" s="43"/>
      <c r="I7815" s="79"/>
      <c r="J7815" s="43"/>
      <c r="K7815" s="10"/>
      <c r="L7815" s="102"/>
      <c r="M7815" s="40"/>
      <c r="N7815" s="43"/>
      <c r="O7815" s="40"/>
      <c r="P7815" s="43"/>
      <c r="Q7815" s="43"/>
      <c r="R7815" s="10"/>
      <c r="S7815" s="10"/>
      <c r="T7815" s="10"/>
    </row>
    <row r="7816" spans="7:20" ht="33" customHeight="1" x14ac:dyDescent="0.5">
      <c r="G7816" s="90"/>
      <c r="H7816" s="43"/>
      <c r="I7816" s="79"/>
      <c r="J7816" s="43"/>
      <c r="K7816" s="10"/>
      <c r="L7816" s="102"/>
      <c r="M7816" s="40"/>
      <c r="N7816" s="43"/>
      <c r="O7816" s="40"/>
      <c r="P7816" s="43"/>
      <c r="Q7816" s="43"/>
      <c r="R7816" s="10"/>
      <c r="S7816" s="10"/>
      <c r="T7816" s="10"/>
    </row>
    <row r="7817" spans="7:20" ht="33" customHeight="1" x14ac:dyDescent="0.5">
      <c r="G7817" s="90"/>
      <c r="H7817" s="43"/>
      <c r="I7817" s="79"/>
      <c r="J7817" s="43"/>
      <c r="K7817" s="10"/>
      <c r="L7817" s="102"/>
      <c r="M7817" s="40"/>
      <c r="N7817" s="43"/>
      <c r="O7817" s="40"/>
      <c r="P7817" s="43"/>
      <c r="Q7817" s="43"/>
      <c r="R7817" s="10"/>
      <c r="S7817" s="10"/>
      <c r="T7817" s="10"/>
    </row>
    <row r="7818" spans="7:20" ht="33" customHeight="1" x14ac:dyDescent="0.5">
      <c r="G7818" s="90"/>
      <c r="H7818" s="43"/>
      <c r="I7818" s="79"/>
      <c r="J7818" s="43"/>
      <c r="K7818" s="10"/>
      <c r="L7818" s="102"/>
      <c r="M7818" s="40"/>
      <c r="N7818" s="43"/>
      <c r="O7818" s="40"/>
      <c r="P7818" s="43"/>
      <c r="Q7818" s="43"/>
      <c r="R7818" s="10"/>
      <c r="S7818" s="10"/>
      <c r="T7818" s="10"/>
    </row>
    <row r="7819" spans="7:20" ht="33" customHeight="1" x14ac:dyDescent="0.5">
      <c r="G7819" s="90"/>
      <c r="H7819" s="43"/>
      <c r="I7819" s="79"/>
      <c r="J7819" s="43"/>
      <c r="K7819" s="10"/>
      <c r="L7819" s="102"/>
      <c r="M7819" s="40"/>
      <c r="N7819" s="43"/>
      <c r="O7819" s="40"/>
      <c r="P7819" s="43"/>
      <c r="Q7819" s="43"/>
      <c r="R7819" s="10"/>
      <c r="S7819" s="10"/>
      <c r="T7819" s="10"/>
    </row>
    <row r="7820" spans="7:20" ht="33" customHeight="1" x14ac:dyDescent="0.5">
      <c r="G7820" s="90"/>
      <c r="H7820" s="43"/>
      <c r="I7820" s="79"/>
      <c r="J7820" s="43"/>
      <c r="K7820" s="10"/>
      <c r="L7820" s="102"/>
      <c r="M7820" s="40"/>
      <c r="N7820" s="43"/>
      <c r="O7820" s="40"/>
      <c r="P7820" s="43"/>
      <c r="Q7820" s="43"/>
      <c r="R7820" s="10"/>
      <c r="S7820" s="10"/>
      <c r="T7820" s="10"/>
    </row>
    <row r="7821" spans="7:20" ht="33" customHeight="1" x14ac:dyDescent="0.5">
      <c r="G7821" s="90"/>
      <c r="H7821" s="43"/>
      <c r="I7821" s="79"/>
      <c r="J7821" s="43"/>
      <c r="K7821" s="10"/>
      <c r="L7821" s="102"/>
      <c r="M7821" s="40"/>
      <c r="N7821" s="43"/>
      <c r="O7821" s="40"/>
      <c r="P7821" s="43"/>
      <c r="Q7821" s="43"/>
      <c r="R7821" s="10"/>
      <c r="S7821" s="10"/>
      <c r="T7821" s="10"/>
    </row>
    <row r="7822" spans="7:20" ht="33" customHeight="1" x14ac:dyDescent="0.5">
      <c r="G7822" s="90"/>
      <c r="H7822" s="43"/>
      <c r="I7822" s="79"/>
      <c r="J7822" s="43"/>
      <c r="K7822" s="10"/>
      <c r="L7822" s="102"/>
      <c r="M7822" s="40"/>
      <c r="N7822" s="43"/>
      <c r="O7822" s="40"/>
      <c r="P7822" s="43"/>
      <c r="Q7822" s="43"/>
      <c r="R7822" s="10"/>
      <c r="S7822" s="10"/>
      <c r="T7822" s="10"/>
    </row>
    <row r="7823" spans="7:20" ht="33" customHeight="1" x14ac:dyDescent="0.5">
      <c r="G7823" s="90"/>
      <c r="H7823" s="43"/>
      <c r="I7823" s="79"/>
      <c r="J7823" s="43"/>
      <c r="K7823" s="10"/>
      <c r="L7823" s="102"/>
      <c r="M7823" s="40"/>
      <c r="N7823" s="43"/>
      <c r="O7823" s="40"/>
      <c r="P7823" s="43"/>
      <c r="Q7823" s="43"/>
      <c r="R7823" s="10"/>
      <c r="S7823" s="10"/>
      <c r="T7823" s="10"/>
    </row>
    <row r="7824" spans="7:20" ht="33" customHeight="1" x14ac:dyDescent="0.5">
      <c r="G7824" s="90"/>
      <c r="H7824" s="43"/>
      <c r="I7824" s="79"/>
      <c r="J7824" s="43"/>
      <c r="K7824" s="10"/>
      <c r="L7824" s="102"/>
      <c r="M7824" s="40"/>
      <c r="N7824" s="43"/>
      <c r="O7824" s="40"/>
      <c r="P7824" s="43"/>
      <c r="Q7824" s="43"/>
      <c r="R7824" s="10"/>
      <c r="S7824" s="10"/>
      <c r="T7824" s="10"/>
    </row>
    <row r="7825" spans="7:20" ht="33" customHeight="1" x14ac:dyDescent="0.5">
      <c r="G7825" s="90"/>
      <c r="H7825" s="43"/>
      <c r="I7825" s="79"/>
      <c r="J7825" s="43"/>
      <c r="K7825" s="10"/>
      <c r="L7825" s="102"/>
      <c r="M7825" s="40"/>
      <c r="N7825" s="43"/>
      <c r="O7825" s="40"/>
      <c r="P7825" s="43"/>
      <c r="Q7825" s="43"/>
      <c r="R7825" s="10"/>
      <c r="S7825" s="10"/>
      <c r="T7825" s="10"/>
    </row>
    <row r="7826" spans="7:20" ht="33" customHeight="1" x14ac:dyDescent="0.5">
      <c r="G7826" s="90"/>
      <c r="H7826" s="43"/>
      <c r="I7826" s="79"/>
      <c r="J7826" s="43"/>
      <c r="K7826" s="10"/>
      <c r="L7826" s="102"/>
      <c r="M7826" s="40"/>
      <c r="N7826" s="43"/>
      <c r="O7826" s="40"/>
      <c r="P7826" s="43"/>
      <c r="Q7826" s="43"/>
      <c r="R7826" s="10"/>
      <c r="S7826" s="10"/>
      <c r="T7826" s="10"/>
    </row>
    <row r="7827" spans="7:20" ht="33" customHeight="1" x14ac:dyDescent="0.5">
      <c r="G7827" s="90"/>
      <c r="H7827" s="43"/>
      <c r="I7827" s="79"/>
      <c r="J7827" s="43"/>
      <c r="K7827" s="10"/>
      <c r="L7827" s="102"/>
      <c r="M7827" s="40"/>
      <c r="N7827" s="43"/>
      <c r="O7827" s="40"/>
      <c r="P7827" s="43"/>
      <c r="Q7827" s="43"/>
      <c r="R7827" s="10"/>
      <c r="S7827" s="10"/>
      <c r="T7827" s="10"/>
    </row>
    <row r="7828" spans="7:20" ht="33" customHeight="1" x14ac:dyDescent="0.5">
      <c r="G7828" s="90"/>
      <c r="H7828" s="43"/>
      <c r="I7828" s="79"/>
      <c r="J7828" s="43"/>
      <c r="K7828" s="10"/>
      <c r="L7828" s="102"/>
      <c r="M7828" s="40"/>
      <c r="N7828" s="43"/>
      <c r="O7828" s="40"/>
      <c r="P7828" s="43"/>
      <c r="Q7828" s="43"/>
      <c r="R7828" s="10"/>
      <c r="S7828" s="10"/>
      <c r="T7828" s="10"/>
    </row>
    <row r="7829" spans="7:20" ht="33" customHeight="1" x14ac:dyDescent="0.5">
      <c r="G7829" s="90"/>
      <c r="H7829" s="43"/>
      <c r="I7829" s="79"/>
      <c r="J7829" s="43"/>
      <c r="K7829" s="10"/>
      <c r="L7829" s="102"/>
      <c r="M7829" s="40"/>
      <c r="N7829" s="43"/>
      <c r="O7829" s="40"/>
      <c r="P7829" s="43"/>
      <c r="Q7829" s="43"/>
      <c r="R7829" s="10"/>
      <c r="S7829" s="10"/>
      <c r="T7829" s="10"/>
    </row>
    <row r="7830" spans="7:20" ht="33" customHeight="1" x14ac:dyDescent="0.5">
      <c r="G7830" s="90"/>
      <c r="H7830" s="43"/>
      <c r="I7830" s="79"/>
      <c r="J7830" s="43"/>
      <c r="K7830" s="10"/>
      <c r="L7830" s="102"/>
      <c r="M7830" s="40"/>
      <c r="N7830" s="43"/>
      <c r="O7830" s="40"/>
      <c r="P7830" s="43"/>
      <c r="Q7830" s="43"/>
      <c r="R7830" s="10"/>
      <c r="S7830" s="10"/>
      <c r="T7830" s="10"/>
    </row>
    <row r="7831" spans="7:20" ht="33" customHeight="1" x14ac:dyDescent="0.5">
      <c r="G7831" s="90"/>
      <c r="H7831" s="43"/>
      <c r="I7831" s="79"/>
      <c r="J7831" s="43"/>
      <c r="K7831" s="10"/>
      <c r="L7831" s="102"/>
      <c r="M7831" s="40"/>
      <c r="N7831" s="43"/>
      <c r="O7831" s="40"/>
      <c r="P7831" s="43"/>
      <c r="Q7831" s="43"/>
      <c r="R7831" s="10"/>
      <c r="S7831" s="10"/>
      <c r="T7831" s="10"/>
    </row>
    <row r="7832" spans="7:20" ht="33" customHeight="1" x14ac:dyDescent="0.5">
      <c r="G7832" s="90"/>
      <c r="H7832" s="43"/>
      <c r="I7832" s="79"/>
      <c r="J7832" s="43"/>
      <c r="K7832" s="10"/>
      <c r="L7832" s="102"/>
      <c r="M7832" s="40"/>
      <c r="N7832" s="43"/>
      <c r="O7832" s="40"/>
      <c r="P7832" s="43"/>
      <c r="Q7832" s="43"/>
      <c r="R7832" s="10"/>
      <c r="S7832" s="10"/>
      <c r="T7832" s="10"/>
    </row>
    <row r="7833" spans="7:20" ht="33" customHeight="1" x14ac:dyDescent="0.5">
      <c r="G7833" s="90"/>
      <c r="H7833" s="43"/>
      <c r="I7833" s="79"/>
      <c r="J7833" s="43"/>
      <c r="K7833" s="10"/>
      <c r="L7833" s="102"/>
      <c r="M7833" s="40"/>
      <c r="N7833" s="43"/>
      <c r="O7833" s="40"/>
      <c r="P7833" s="43"/>
      <c r="Q7833" s="43"/>
      <c r="R7833" s="10"/>
      <c r="S7833" s="10"/>
      <c r="T7833" s="10"/>
    </row>
    <row r="7834" spans="7:20" ht="33" customHeight="1" x14ac:dyDescent="0.5">
      <c r="G7834" s="90"/>
      <c r="H7834" s="43"/>
      <c r="I7834" s="79"/>
      <c r="J7834" s="43"/>
      <c r="K7834" s="10"/>
      <c r="L7834" s="102"/>
      <c r="M7834" s="40"/>
      <c r="N7834" s="43"/>
      <c r="O7834" s="40"/>
      <c r="P7834" s="43"/>
      <c r="Q7834" s="43"/>
      <c r="R7834" s="10"/>
      <c r="S7834" s="10"/>
      <c r="T7834" s="10"/>
    </row>
    <row r="7835" spans="7:20" ht="33" customHeight="1" x14ac:dyDescent="0.5">
      <c r="G7835" s="90"/>
      <c r="H7835" s="43"/>
      <c r="I7835" s="79"/>
      <c r="J7835" s="43"/>
      <c r="K7835" s="10"/>
      <c r="L7835" s="102"/>
      <c r="M7835" s="40"/>
      <c r="N7835" s="43"/>
      <c r="O7835" s="40"/>
      <c r="P7835" s="43"/>
      <c r="Q7835" s="43"/>
      <c r="R7835" s="10"/>
      <c r="S7835" s="10"/>
      <c r="T7835" s="10"/>
    </row>
    <row r="7836" spans="7:20" ht="33" customHeight="1" x14ac:dyDescent="0.5">
      <c r="G7836" s="90"/>
      <c r="H7836" s="43"/>
      <c r="I7836" s="79"/>
      <c r="J7836" s="43"/>
      <c r="K7836" s="10"/>
      <c r="L7836" s="102"/>
      <c r="M7836" s="40"/>
      <c r="N7836" s="43"/>
      <c r="O7836" s="40"/>
      <c r="P7836" s="43"/>
      <c r="Q7836" s="43"/>
      <c r="R7836" s="10"/>
      <c r="S7836" s="10"/>
      <c r="T7836" s="10"/>
    </row>
    <row r="7837" spans="7:20" ht="33" customHeight="1" x14ac:dyDescent="0.5">
      <c r="G7837" s="90"/>
      <c r="H7837" s="43"/>
      <c r="I7837" s="79"/>
      <c r="J7837" s="43"/>
      <c r="K7837" s="10"/>
      <c r="L7837" s="102"/>
      <c r="M7837" s="40"/>
      <c r="N7837" s="43"/>
      <c r="O7837" s="40"/>
      <c r="P7837" s="43"/>
      <c r="Q7837" s="43"/>
      <c r="R7837" s="10"/>
      <c r="S7837" s="10"/>
      <c r="T7837" s="10"/>
    </row>
    <row r="7838" spans="7:20" ht="33" customHeight="1" x14ac:dyDescent="0.5">
      <c r="G7838" s="90"/>
      <c r="H7838" s="43"/>
      <c r="I7838" s="79"/>
      <c r="J7838" s="43"/>
      <c r="K7838" s="10"/>
      <c r="L7838" s="102"/>
      <c r="M7838" s="40"/>
      <c r="N7838" s="43"/>
      <c r="O7838" s="40"/>
      <c r="P7838" s="43"/>
      <c r="Q7838" s="43"/>
      <c r="R7838" s="10"/>
      <c r="S7838" s="10"/>
      <c r="T7838" s="10"/>
    </row>
    <row r="7839" spans="7:20" ht="33" customHeight="1" x14ac:dyDescent="0.5">
      <c r="G7839" s="90"/>
      <c r="H7839" s="43"/>
      <c r="I7839" s="79"/>
      <c r="J7839" s="43"/>
      <c r="K7839" s="10"/>
      <c r="L7839" s="102"/>
      <c r="M7839" s="40"/>
      <c r="N7839" s="43"/>
      <c r="O7839" s="40"/>
      <c r="P7839" s="43"/>
      <c r="Q7839" s="43"/>
      <c r="R7839" s="10"/>
      <c r="S7839" s="10"/>
      <c r="T7839" s="10"/>
    </row>
    <row r="7840" spans="7:20" ht="33" customHeight="1" x14ac:dyDescent="0.5">
      <c r="G7840" s="90"/>
      <c r="H7840" s="43"/>
      <c r="I7840" s="79"/>
      <c r="J7840" s="43"/>
      <c r="K7840" s="10"/>
      <c r="L7840" s="102"/>
      <c r="M7840" s="40"/>
      <c r="N7840" s="43"/>
      <c r="O7840" s="40"/>
      <c r="P7840" s="43"/>
      <c r="Q7840" s="43"/>
      <c r="R7840" s="10"/>
      <c r="S7840" s="10"/>
      <c r="T7840" s="10"/>
    </row>
    <row r="7841" spans="7:20" ht="33" customHeight="1" x14ac:dyDescent="0.5">
      <c r="G7841" s="90"/>
      <c r="H7841" s="43"/>
      <c r="I7841" s="79"/>
      <c r="J7841" s="43"/>
      <c r="K7841" s="10"/>
      <c r="L7841" s="102"/>
      <c r="M7841" s="40"/>
      <c r="N7841" s="43"/>
      <c r="O7841" s="40"/>
      <c r="P7841" s="43"/>
      <c r="Q7841" s="43"/>
      <c r="R7841" s="10"/>
      <c r="S7841" s="10"/>
      <c r="T7841" s="10"/>
    </row>
    <row r="7842" spans="7:20" ht="33" customHeight="1" x14ac:dyDescent="0.5">
      <c r="G7842" s="90"/>
      <c r="H7842" s="43"/>
      <c r="I7842" s="79"/>
      <c r="J7842" s="43"/>
      <c r="K7842" s="10"/>
      <c r="L7842" s="102"/>
      <c r="M7842" s="40"/>
      <c r="N7842" s="43"/>
      <c r="O7842" s="40"/>
      <c r="P7842" s="43"/>
      <c r="Q7842" s="43"/>
      <c r="R7842" s="10"/>
      <c r="S7842" s="10"/>
      <c r="T7842" s="10"/>
    </row>
    <row r="7843" spans="7:20" ht="33" customHeight="1" x14ac:dyDescent="0.5">
      <c r="G7843" s="90"/>
      <c r="H7843" s="43"/>
      <c r="I7843" s="79"/>
      <c r="J7843" s="43"/>
      <c r="K7843" s="10"/>
      <c r="L7843" s="102"/>
      <c r="M7843" s="40"/>
      <c r="N7843" s="43"/>
      <c r="O7843" s="40"/>
      <c r="P7843" s="43"/>
      <c r="Q7843" s="43"/>
      <c r="R7843" s="10"/>
      <c r="S7843" s="10"/>
      <c r="T7843" s="10"/>
    </row>
    <row r="7844" spans="7:20" ht="33" customHeight="1" x14ac:dyDescent="0.5">
      <c r="G7844" s="90"/>
      <c r="H7844" s="43"/>
      <c r="I7844" s="79"/>
      <c r="J7844" s="43"/>
      <c r="K7844" s="10"/>
      <c r="L7844" s="102"/>
      <c r="M7844" s="40"/>
      <c r="N7844" s="43"/>
      <c r="O7844" s="40"/>
      <c r="P7844" s="43"/>
      <c r="Q7844" s="43"/>
      <c r="R7844" s="10"/>
      <c r="S7844" s="10"/>
      <c r="T7844" s="10"/>
    </row>
    <row r="7845" spans="7:20" ht="33" customHeight="1" x14ac:dyDescent="0.5">
      <c r="G7845" s="90"/>
      <c r="H7845" s="43"/>
      <c r="I7845" s="79"/>
      <c r="J7845" s="43"/>
      <c r="K7845" s="10"/>
      <c r="L7845" s="102"/>
      <c r="M7845" s="40"/>
      <c r="N7845" s="43"/>
      <c r="O7845" s="40"/>
      <c r="P7845" s="43"/>
      <c r="Q7845" s="43"/>
      <c r="R7845" s="10"/>
      <c r="S7845" s="10"/>
      <c r="T7845" s="10"/>
    </row>
    <row r="7846" spans="7:20" ht="33" customHeight="1" x14ac:dyDescent="0.5">
      <c r="G7846" s="90"/>
      <c r="H7846" s="43"/>
      <c r="I7846" s="79"/>
      <c r="J7846" s="43"/>
      <c r="K7846" s="10"/>
      <c r="L7846" s="102"/>
      <c r="M7846" s="40"/>
      <c r="N7846" s="43"/>
      <c r="O7846" s="40"/>
      <c r="P7846" s="43"/>
      <c r="Q7846" s="43"/>
      <c r="R7846" s="10"/>
      <c r="S7846" s="10"/>
      <c r="T7846" s="10"/>
    </row>
    <row r="7847" spans="7:20" ht="33" customHeight="1" x14ac:dyDescent="0.5">
      <c r="G7847" s="90"/>
      <c r="H7847" s="43"/>
      <c r="I7847" s="79"/>
      <c r="J7847" s="43"/>
      <c r="K7847" s="10"/>
      <c r="L7847" s="102"/>
      <c r="M7847" s="40"/>
      <c r="N7847" s="43"/>
      <c r="O7847" s="40"/>
      <c r="P7847" s="43"/>
      <c r="Q7847" s="43"/>
      <c r="R7847" s="10"/>
      <c r="S7847" s="10"/>
      <c r="T7847" s="10"/>
    </row>
    <row r="7848" spans="7:20" ht="33" customHeight="1" x14ac:dyDescent="0.5">
      <c r="G7848" s="90"/>
      <c r="H7848" s="43"/>
      <c r="I7848" s="79"/>
      <c r="J7848" s="43"/>
      <c r="K7848" s="10"/>
      <c r="L7848" s="102"/>
      <c r="M7848" s="40"/>
      <c r="N7848" s="43"/>
      <c r="O7848" s="40"/>
      <c r="P7848" s="43"/>
      <c r="Q7848" s="43"/>
      <c r="R7848" s="10"/>
      <c r="S7848" s="10"/>
      <c r="T7848" s="10"/>
    </row>
    <row r="7849" spans="7:20" ht="33" customHeight="1" x14ac:dyDescent="0.5">
      <c r="G7849" s="90"/>
      <c r="H7849" s="43"/>
      <c r="I7849" s="79"/>
      <c r="J7849" s="43"/>
      <c r="K7849" s="10"/>
      <c r="L7849" s="102"/>
      <c r="M7849" s="40"/>
      <c r="N7849" s="43"/>
      <c r="O7849" s="40"/>
      <c r="P7849" s="43"/>
      <c r="Q7849" s="43"/>
      <c r="R7849" s="10"/>
      <c r="S7849" s="10"/>
      <c r="T7849" s="10"/>
    </row>
    <row r="7850" spans="7:20" ht="33" customHeight="1" x14ac:dyDescent="0.5">
      <c r="G7850" s="90"/>
      <c r="H7850" s="43"/>
      <c r="I7850" s="79"/>
      <c r="J7850" s="43"/>
      <c r="K7850" s="10"/>
      <c r="L7850" s="102"/>
      <c r="M7850" s="40"/>
      <c r="N7850" s="43"/>
      <c r="O7850" s="40"/>
      <c r="P7850" s="43"/>
      <c r="Q7850" s="43"/>
      <c r="R7850" s="10"/>
      <c r="S7850" s="10"/>
      <c r="T7850" s="10"/>
    </row>
    <row r="7851" spans="7:20" ht="33" customHeight="1" x14ac:dyDescent="0.5">
      <c r="G7851" s="90"/>
      <c r="H7851" s="43"/>
      <c r="I7851" s="79"/>
      <c r="J7851" s="43"/>
      <c r="K7851" s="10"/>
      <c r="L7851" s="102"/>
      <c r="M7851" s="40"/>
      <c r="N7851" s="43"/>
      <c r="O7851" s="40"/>
      <c r="P7851" s="43"/>
      <c r="Q7851" s="43"/>
      <c r="R7851" s="10"/>
      <c r="S7851" s="10"/>
      <c r="T7851" s="10"/>
    </row>
    <row r="7852" spans="7:20" ht="33" customHeight="1" x14ac:dyDescent="0.5">
      <c r="G7852" s="90"/>
      <c r="H7852" s="43"/>
      <c r="I7852" s="79"/>
      <c r="J7852" s="43"/>
      <c r="K7852" s="10"/>
      <c r="L7852" s="102"/>
      <c r="M7852" s="40"/>
      <c r="N7852" s="43"/>
      <c r="O7852" s="40"/>
      <c r="P7852" s="43"/>
      <c r="Q7852" s="43"/>
      <c r="R7852" s="10"/>
      <c r="S7852" s="10"/>
      <c r="T7852" s="10"/>
    </row>
    <row r="7853" spans="7:20" ht="33" customHeight="1" x14ac:dyDescent="0.5">
      <c r="G7853" s="90"/>
      <c r="H7853" s="43"/>
      <c r="I7853" s="79"/>
      <c r="J7853" s="43"/>
      <c r="K7853" s="10"/>
      <c r="L7853" s="102"/>
      <c r="M7853" s="40"/>
      <c r="N7853" s="43"/>
      <c r="O7853" s="40"/>
      <c r="P7853" s="43"/>
      <c r="Q7853" s="43"/>
      <c r="R7853" s="10"/>
      <c r="S7853" s="10"/>
      <c r="T7853" s="10"/>
    </row>
    <row r="7854" spans="7:20" ht="33" customHeight="1" x14ac:dyDescent="0.5">
      <c r="G7854" s="90"/>
      <c r="H7854" s="43"/>
      <c r="I7854" s="79"/>
      <c r="J7854" s="43"/>
      <c r="K7854" s="10"/>
      <c r="L7854" s="102"/>
      <c r="M7854" s="40"/>
      <c r="N7854" s="43"/>
      <c r="O7854" s="40"/>
      <c r="P7854" s="43"/>
      <c r="Q7854" s="43"/>
      <c r="R7854" s="10"/>
      <c r="S7854" s="10"/>
      <c r="T7854" s="10"/>
    </row>
    <row r="7855" spans="7:20" ht="33" customHeight="1" x14ac:dyDescent="0.5">
      <c r="G7855" s="90"/>
      <c r="H7855" s="43"/>
      <c r="I7855" s="79"/>
      <c r="J7855" s="43"/>
      <c r="K7855" s="10"/>
      <c r="L7855" s="102"/>
      <c r="M7855" s="40"/>
      <c r="N7855" s="43"/>
      <c r="O7855" s="40"/>
      <c r="P7855" s="43"/>
      <c r="Q7855" s="43"/>
      <c r="R7855" s="10"/>
      <c r="S7855" s="10"/>
      <c r="T7855" s="10"/>
    </row>
    <row r="7856" spans="7:20" ht="33" customHeight="1" x14ac:dyDescent="0.5">
      <c r="G7856" s="90"/>
      <c r="H7856" s="43"/>
      <c r="I7856" s="79"/>
      <c r="J7856" s="43"/>
      <c r="K7856" s="10"/>
      <c r="L7856" s="102"/>
      <c r="M7856" s="40"/>
      <c r="N7856" s="43"/>
      <c r="O7856" s="40"/>
      <c r="P7856" s="43"/>
      <c r="Q7856" s="43"/>
      <c r="R7856" s="10"/>
      <c r="S7856" s="10"/>
      <c r="T7856" s="10"/>
    </row>
    <row r="7857" spans="7:20" ht="33" customHeight="1" x14ac:dyDescent="0.5">
      <c r="G7857" s="90"/>
      <c r="H7857" s="43"/>
      <c r="I7857" s="79"/>
      <c r="J7857" s="43"/>
      <c r="K7857" s="10"/>
      <c r="L7857" s="102"/>
      <c r="M7857" s="40"/>
      <c r="N7857" s="43"/>
      <c r="O7857" s="40"/>
      <c r="P7857" s="43"/>
      <c r="Q7857" s="43"/>
      <c r="R7857" s="10"/>
      <c r="S7857" s="10"/>
      <c r="T7857" s="10"/>
    </row>
    <row r="7858" spans="7:20" ht="33" customHeight="1" x14ac:dyDescent="0.5">
      <c r="G7858" s="90"/>
      <c r="H7858" s="43"/>
      <c r="I7858" s="79"/>
      <c r="J7858" s="43"/>
      <c r="K7858" s="10"/>
      <c r="L7858" s="102"/>
      <c r="M7858" s="40"/>
      <c r="N7858" s="43"/>
      <c r="O7858" s="40"/>
      <c r="P7858" s="43"/>
      <c r="Q7858" s="43"/>
      <c r="R7858" s="10"/>
      <c r="S7858" s="10"/>
      <c r="T7858" s="10"/>
    </row>
    <row r="7859" spans="7:20" ht="33" customHeight="1" x14ac:dyDescent="0.5">
      <c r="G7859" s="90"/>
      <c r="H7859" s="43"/>
      <c r="I7859" s="79"/>
      <c r="J7859" s="43"/>
      <c r="K7859" s="10"/>
      <c r="L7859" s="102"/>
      <c r="M7859" s="40"/>
      <c r="N7859" s="43"/>
      <c r="O7859" s="40"/>
      <c r="P7859" s="43"/>
      <c r="Q7859" s="43"/>
      <c r="R7859" s="10"/>
      <c r="S7859" s="10"/>
      <c r="T7859" s="10"/>
    </row>
    <row r="7860" spans="7:20" ht="33" customHeight="1" x14ac:dyDescent="0.5">
      <c r="G7860" s="90"/>
      <c r="H7860" s="43"/>
      <c r="I7860" s="79"/>
      <c r="J7860" s="43"/>
      <c r="K7860" s="10"/>
      <c r="L7860" s="102"/>
      <c r="M7860" s="40"/>
      <c r="N7860" s="43"/>
      <c r="O7860" s="40"/>
      <c r="P7860" s="43"/>
      <c r="Q7860" s="43"/>
      <c r="R7860" s="10"/>
      <c r="S7860" s="10"/>
      <c r="T7860" s="10"/>
    </row>
    <row r="7861" spans="7:20" ht="33" customHeight="1" x14ac:dyDescent="0.5">
      <c r="G7861" s="90"/>
      <c r="H7861" s="43"/>
      <c r="I7861" s="79"/>
      <c r="J7861" s="43"/>
      <c r="K7861" s="10"/>
      <c r="L7861" s="102"/>
      <c r="M7861" s="40"/>
      <c r="N7861" s="43"/>
      <c r="O7861" s="40"/>
      <c r="P7861" s="43"/>
      <c r="Q7861" s="43"/>
      <c r="R7861" s="10"/>
      <c r="S7861" s="10"/>
      <c r="T7861" s="10"/>
    </row>
    <row r="7862" spans="7:20" ht="33" customHeight="1" x14ac:dyDescent="0.5">
      <c r="G7862" s="90"/>
      <c r="H7862" s="43"/>
      <c r="I7862" s="79"/>
      <c r="J7862" s="43"/>
      <c r="K7862" s="10"/>
      <c r="L7862" s="102"/>
      <c r="M7862" s="40"/>
      <c r="N7862" s="43"/>
      <c r="O7862" s="40"/>
      <c r="P7862" s="43"/>
      <c r="Q7862" s="43"/>
      <c r="R7862" s="10"/>
      <c r="S7862" s="10"/>
      <c r="T7862" s="10"/>
    </row>
    <row r="7863" spans="7:20" ht="33" customHeight="1" x14ac:dyDescent="0.5">
      <c r="G7863" s="90"/>
      <c r="H7863" s="43"/>
      <c r="I7863" s="79"/>
      <c r="J7863" s="43"/>
      <c r="K7863" s="10"/>
      <c r="L7863" s="102"/>
      <c r="M7863" s="40"/>
      <c r="N7863" s="43"/>
      <c r="O7863" s="40"/>
      <c r="P7863" s="43"/>
      <c r="Q7863" s="43"/>
      <c r="R7863" s="10"/>
      <c r="S7863" s="10"/>
      <c r="T7863" s="10"/>
    </row>
    <row r="7864" spans="7:20" ht="33" customHeight="1" x14ac:dyDescent="0.5">
      <c r="G7864" s="90"/>
      <c r="H7864" s="43"/>
      <c r="I7864" s="79"/>
      <c r="J7864" s="43"/>
      <c r="K7864" s="10"/>
      <c r="L7864" s="102"/>
      <c r="M7864" s="40"/>
      <c r="N7864" s="43"/>
      <c r="O7864" s="40"/>
      <c r="P7864" s="43"/>
      <c r="Q7864" s="43"/>
      <c r="R7864" s="10"/>
      <c r="S7864" s="10"/>
      <c r="T7864" s="10"/>
    </row>
    <row r="7865" spans="7:20" ht="33" customHeight="1" x14ac:dyDescent="0.5">
      <c r="G7865" s="90"/>
      <c r="H7865" s="43"/>
      <c r="I7865" s="79"/>
      <c r="J7865" s="43"/>
      <c r="K7865" s="10"/>
      <c r="L7865" s="102"/>
      <c r="M7865" s="40"/>
      <c r="N7865" s="43"/>
      <c r="O7865" s="40"/>
      <c r="P7865" s="43"/>
      <c r="Q7865" s="43"/>
      <c r="R7865" s="10"/>
      <c r="S7865" s="10"/>
      <c r="T7865" s="10"/>
    </row>
    <row r="7866" spans="7:20" ht="33" customHeight="1" x14ac:dyDescent="0.5">
      <c r="G7866" s="90"/>
      <c r="H7866" s="43"/>
      <c r="I7866" s="79"/>
      <c r="J7866" s="43"/>
      <c r="K7866" s="10"/>
      <c r="L7866" s="102"/>
      <c r="M7866" s="40"/>
      <c r="N7866" s="43"/>
      <c r="O7866" s="40"/>
      <c r="P7866" s="43"/>
      <c r="Q7866" s="43"/>
      <c r="R7866" s="10"/>
      <c r="S7866" s="10"/>
      <c r="T7866" s="10"/>
    </row>
    <row r="7867" spans="7:20" ht="33" customHeight="1" x14ac:dyDescent="0.5">
      <c r="G7867" s="90"/>
      <c r="H7867" s="43"/>
      <c r="I7867" s="79"/>
      <c r="J7867" s="43"/>
      <c r="K7867" s="10"/>
      <c r="L7867" s="102"/>
      <c r="M7867" s="40"/>
      <c r="N7867" s="43"/>
      <c r="O7867" s="40"/>
      <c r="P7867" s="43"/>
      <c r="Q7867" s="43"/>
      <c r="R7867" s="10"/>
      <c r="S7867" s="10"/>
      <c r="T7867" s="10"/>
    </row>
    <row r="7868" spans="7:20" ht="33" customHeight="1" x14ac:dyDescent="0.5">
      <c r="G7868" s="90"/>
      <c r="H7868" s="43"/>
      <c r="I7868" s="79"/>
      <c r="J7868" s="43"/>
      <c r="K7868" s="10"/>
      <c r="L7868" s="102"/>
      <c r="M7868" s="40"/>
      <c r="N7868" s="43"/>
      <c r="O7868" s="40"/>
      <c r="P7868" s="43"/>
      <c r="Q7868" s="43"/>
      <c r="R7868" s="10"/>
      <c r="S7868" s="10"/>
      <c r="T7868" s="10"/>
    </row>
    <row r="7869" spans="7:20" ht="33" customHeight="1" x14ac:dyDescent="0.5">
      <c r="G7869" s="90"/>
      <c r="H7869" s="43"/>
      <c r="I7869" s="79"/>
      <c r="J7869" s="43"/>
      <c r="K7869" s="10"/>
      <c r="L7869" s="102"/>
      <c r="M7869" s="40"/>
      <c r="N7869" s="43"/>
      <c r="O7869" s="40"/>
      <c r="P7869" s="43"/>
      <c r="Q7869" s="43"/>
      <c r="R7869" s="10"/>
      <c r="S7869" s="10"/>
      <c r="T7869" s="10"/>
    </row>
    <row r="7870" spans="7:20" ht="33" customHeight="1" x14ac:dyDescent="0.5">
      <c r="G7870" s="90"/>
      <c r="H7870" s="43"/>
      <c r="I7870" s="79"/>
      <c r="J7870" s="43"/>
      <c r="K7870" s="10"/>
      <c r="L7870" s="102"/>
      <c r="M7870" s="40"/>
      <c r="N7870" s="43"/>
      <c r="O7870" s="40"/>
      <c r="P7870" s="43"/>
      <c r="Q7870" s="43"/>
      <c r="R7870" s="10"/>
      <c r="S7870" s="10"/>
      <c r="T7870" s="10"/>
    </row>
    <row r="7871" spans="7:20" ht="33" customHeight="1" x14ac:dyDescent="0.5">
      <c r="G7871" s="90"/>
      <c r="H7871" s="43"/>
      <c r="I7871" s="79"/>
      <c r="J7871" s="43"/>
      <c r="K7871" s="10"/>
      <c r="L7871" s="102"/>
      <c r="M7871" s="40"/>
      <c r="N7871" s="43"/>
      <c r="O7871" s="40"/>
      <c r="P7871" s="43"/>
      <c r="Q7871" s="43"/>
      <c r="R7871" s="10"/>
      <c r="S7871" s="10"/>
      <c r="T7871" s="10"/>
    </row>
    <row r="7872" spans="7:20" ht="33" customHeight="1" x14ac:dyDescent="0.5">
      <c r="G7872" s="90"/>
      <c r="H7872" s="43"/>
      <c r="I7872" s="79"/>
      <c r="J7872" s="43"/>
      <c r="K7872" s="10"/>
      <c r="L7872" s="102"/>
      <c r="M7872" s="40"/>
      <c r="N7872" s="43"/>
      <c r="O7872" s="40"/>
      <c r="P7872" s="43"/>
      <c r="Q7872" s="43"/>
      <c r="R7872" s="10"/>
      <c r="S7872" s="10"/>
      <c r="T7872" s="10"/>
    </row>
    <row r="7873" spans="7:20" ht="33" customHeight="1" x14ac:dyDescent="0.5">
      <c r="G7873" s="90"/>
      <c r="H7873" s="43"/>
      <c r="I7873" s="79"/>
      <c r="J7873" s="43"/>
      <c r="K7873" s="10"/>
      <c r="L7873" s="102"/>
      <c r="M7873" s="40"/>
      <c r="N7873" s="43"/>
      <c r="O7873" s="40"/>
      <c r="P7873" s="43"/>
      <c r="Q7873" s="43"/>
      <c r="R7873" s="10"/>
      <c r="S7873" s="10"/>
      <c r="T7873" s="10"/>
    </row>
    <row r="7874" spans="7:20" ht="33" customHeight="1" x14ac:dyDescent="0.5">
      <c r="G7874" s="90"/>
      <c r="H7874" s="43"/>
      <c r="I7874" s="79"/>
      <c r="J7874" s="43"/>
      <c r="K7874" s="10"/>
      <c r="L7874" s="102"/>
      <c r="M7874" s="40"/>
      <c r="N7874" s="43"/>
      <c r="O7874" s="40"/>
      <c r="P7874" s="43"/>
      <c r="Q7874" s="43"/>
      <c r="R7874" s="10"/>
      <c r="S7874" s="10"/>
      <c r="T7874" s="10"/>
    </row>
    <row r="7875" spans="7:20" ht="33" customHeight="1" x14ac:dyDescent="0.5">
      <c r="G7875" s="90"/>
      <c r="H7875" s="43"/>
      <c r="I7875" s="79"/>
      <c r="J7875" s="43"/>
      <c r="K7875" s="10"/>
      <c r="L7875" s="102"/>
      <c r="M7875" s="40"/>
      <c r="N7875" s="43"/>
      <c r="O7875" s="40"/>
      <c r="P7875" s="43"/>
      <c r="Q7875" s="43"/>
      <c r="R7875" s="10"/>
      <c r="S7875" s="10"/>
      <c r="T7875" s="10"/>
    </row>
    <row r="7876" spans="7:20" ht="33" customHeight="1" x14ac:dyDescent="0.5">
      <c r="G7876" s="90"/>
      <c r="H7876" s="43"/>
      <c r="I7876" s="79"/>
      <c r="J7876" s="43"/>
      <c r="K7876" s="10"/>
      <c r="L7876" s="102"/>
      <c r="M7876" s="40"/>
      <c r="N7876" s="43"/>
      <c r="O7876" s="40"/>
      <c r="P7876" s="43"/>
      <c r="Q7876" s="43"/>
      <c r="R7876" s="10"/>
      <c r="S7876" s="10"/>
      <c r="T7876" s="10"/>
    </row>
    <row r="7877" spans="7:20" ht="33" customHeight="1" x14ac:dyDescent="0.5">
      <c r="G7877" s="90"/>
      <c r="H7877" s="43"/>
      <c r="I7877" s="79"/>
      <c r="J7877" s="43"/>
      <c r="K7877" s="10"/>
      <c r="L7877" s="102"/>
      <c r="M7877" s="40"/>
      <c r="N7877" s="43"/>
      <c r="O7877" s="40"/>
      <c r="P7877" s="43"/>
      <c r="Q7877" s="43"/>
      <c r="R7877" s="10"/>
      <c r="S7877" s="10"/>
      <c r="T7877" s="10"/>
    </row>
    <row r="7878" spans="7:20" ht="33" customHeight="1" x14ac:dyDescent="0.5">
      <c r="G7878" s="90"/>
      <c r="H7878" s="43"/>
      <c r="I7878" s="79"/>
      <c r="J7878" s="43"/>
      <c r="K7878" s="10"/>
      <c r="L7878" s="102"/>
      <c r="M7878" s="40"/>
      <c r="N7878" s="43"/>
      <c r="O7878" s="40"/>
      <c r="P7878" s="43"/>
      <c r="Q7878" s="43"/>
      <c r="R7878" s="10"/>
      <c r="S7878" s="10"/>
      <c r="T7878" s="10"/>
    </row>
    <row r="7879" spans="7:20" ht="33" customHeight="1" x14ac:dyDescent="0.5">
      <c r="G7879" s="90"/>
      <c r="H7879" s="43"/>
      <c r="I7879" s="79"/>
      <c r="J7879" s="43"/>
      <c r="K7879" s="10"/>
      <c r="L7879" s="102"/>
      <c r="M7879" s="40"/>
      <c r="N7879" s="43"/>
      <c r="O7879" s="40"/>
      <c r="P7879" s="43"/>
      <c r="Q7879" s="43"/>
      <c r="R7879" s="10"/>
      <c r="S7879" s="10"/>
      <c r="T7879" s="10"/>
    </row>
    <row r="7880" spans="7:20" ht="33" customHeight="1" x14ac:dyDescent="0.5">
      <c r="G7880" s="90"/>
      <c r="H7880" s="43"/>
      <c r="I7880" s="79"/>
      <c r="J7880" s="43"/>
      <c r="K7880" s="10"/>
      <c r="L7880" s="102"/>
      <c r="M7880" s="40"/>
      <c r="N7880" s="43"/>
      <c r="O7880" s="40"/>
      <c r="P7880" s="43"/>
      <c r="Q7880" s="43"/>
      <c r="R7880" s="10"/>
      <c r="S7880" s="10"/>
      <c r="T7880" s="10"/>
    </row>
    <row r="7881" spans="7:20" ht="33" customHeight="1" x14ac:dyDescent="0.5">
      <c r="G7881" s="90"/>
      <c r="H7881" s="43"/>
      <c r="I7881" s="79"/>
      <c r="J7881" s="43"/>
      <c r="K7881" s="10"/>
      <c r="L7881" s="102"/>
      <c r="M7881" s="40"/>
      <c r="N7881" s="43"/>
      <c r="O7881" s="40"/>
      <c r="P7881" s="43"/>
      <c r="Q7881" s="43"/>
      <c r="R7881" s="10"/>
      <c r="S7881" s="10"/>
      <c r="T7881" s="10"/>
    </row>
    <row r="7882" spans="7:20" ht="33" customHeight="1" x14ac:dyDescent="0.5">
      <c r="G7882" s="90"/>
      <c r="H7882" s="43"/>
      <c r="I7882" s="79"/>
      <c r="J7882" s="43"/>
      <c r="K7882" s="10"/>
      <c r="L7882" s="102"/>
      <c r="M7882" s="40"/>
      <c r="N7882" s="43"/>
      <c r="O7882" s="40"/>
      <c r="P7882" s="43"/>
      <c r="Q7882" s="43"/>
      <c r="R7882" s="10"/>
      <c r="S7882" s="10"/>
      <c r="T7882" s="10"/>
    </row>
    <row r="7883" spans="7:20" ht="33" customHeight="1" x14ac:dyDescent="0.5">
      <c r="G7883" s="90"/>
      <c r="H7883" s="43"/>
      <c r="I7883" s="79"/>
      <c r="J7883" s="43"/>
      <c r="K7883" s="10"/>
      <c r="L7883" s="102"/>
      <c r="M7883" s="40"/>
      <c r="N7883" s="43"/>
      <c r="O7883" s="40"/>
      <c r="P7883" s="43"/>
      <c r="Q7883" s="43"/>
      <c r="R7883" s="10"/>
      <c r="S7883" s="10"/>
      <c r="T7883" s="10"/>
    </row>
    <row r="7884" spans="7:20" ht="33" customHeight="1" x14ac:dyDescent="0.5">
      <c r="G7884" s="90"/>
      <c r="H7884" s="43"/>
      <c r="I7884" s="79"/>
      <c r="J7884" s="43"/>
      <c r="K7884" s="10"/>
      <c r="L7884" s="102"/>
      <c r="M7884" s="40"/>
      <c r="N7884" s="43"/>
      <c r="O7884" s="40"/>
      <c r="P7884" s="43"/>
      <c r="Q7884" s="43"/>
      <c r="R7884" s="10"/>
      <c r="S7884" s="10"/>
      <c r="T7884" s="10"/>
    </row>
    <row r="7885" spans="7:20" ht="33" customHeight="1" x14ac:dyDescent="0.5">
      <c r="G7885" s="90"/>
      <c r="H7885" s="43"/>
      <c r="I7885" s="79"/>
      <c r="J7885" s="43"/>
      <c r="K7885" s="10"/>
      <c r="L7885" s="102"/>
      <c r="M7885" s="40"/>
      <c r="N7885" s="43"/>
      <c r="O7885" s="40"/>
      <c r="P7885" s="43"/>
      <c r="Q7885" s="43"/>
      <c r="R7885" s="10"/>
      <c r="S7885" s="10"/>
      <c r="T7885" s="10"/>
    </row>
    <row r="7886" spans="7:20" ht="33" customHeight="1" x14ac:dyDescent="0.5">
      <c r="G7886" s="90"/>
      <c r="H7886" s="43"/>
      <c r="I7886" s="79"/>
      <c r="J7886" s="43"/>
      <c r="K7886" s="10"/>
      <c r="L7886" s="102"/>
      <c r="M7886" s="40"/>
      <c r="N7886" s="43"/>
      <c r="O7886" s="40"/>
      <c r="P7886" s="43"/>
      <c r="Q7886" s="43"/>
      <c r="R7886" s="10"/>
      <c r="S7886" s="10"/>
      <c r="T7886" s="10"/>
    </row>
    <row r="7887" spans="7:20" ht="33" customHeight="1" x14ac:dyDescent="0.5">
      <c r="G7887" s="90"/>
      <c r="H7887" s="43"/>
      <c r="I7887" s="79"/>
      <c r="J7887" s="43"/>
      <c r="K7887" s="10"/>
      <c r="L7887" s="102"/>
      <c r="M7887" s="40"/>
      <c r="N7887" s="43"/>
      <c r="O7887" s="40"/>
      <c r="P7887" s="43"/>
      <c r="Q7887" s="43"/>
      <c r="R7887" s="10"/>
      <c r="S7887" s="10"/>
      <c r="T7887" s="10"/>
    </row>
    <row r="7888" spans="7:20" ht="33" customHeight="1" x14ac:dyDescent="0.5">
      <c r="G7888" s="90"/>
      <c r="H7888" s="43"/>
      <c r="I7888" s="79"/>
      <c r="J7888" s="43"/>
      <c r="K7888" s="10"/>
      <c r="L7888" s="102"/>
      <c r="M7888" s="40"/>
      <c r="N7888" s="43"/>
      <c r="O7888" s="40"/>
      <c r="P7888" s="43"/>
      <c r="Q7888" s="43"/>
      <c r="R7888" s="10"/>
      <c r="S7888" s="10"/>
      <c r="T7888" s="10"/>
    </row>
    <row r="7889" spans="7:20" ht="33" customHeight="1" x14ac:dyDescent="0.5">
      <c r="G7889" s="90"/>
      <c r="H7889" s="43"/>
      <c r="I7889" s="79"/>
      <c r="J7889" s="43"/>
      <c r="K7889" s="10"/>
      <c r="L7889" s="102"/>
      <c r="M7889" s="40"/>
      <c r="N7889" s="43"/>
      <c r="O7889" s="40"/>
      <c r="P7889" s="43"/>
      <c r="Q7889" s="43"/>
      <c r="R7889" s="10"/>
      <c r="S7889" s="10"/>
      <c r="T7889" s="10"/>
    </row>
    <row r="7890" spans="7:20" ht="33" customHeight="1" x14ac:dyDescent="0.5">
      <c r="G7890" s="90"/>
      <c r="H7890" s="43"/>
      <c r="I7890" s="79"/>
      <c r="J7890" s="43"/>
      <c r="K7890" s="10"/>
      <c r="L7890" s="102"/>
      <c r="M7890" s="40"/>
      <c r="N7890" s="43"/>
      <c r="O7890" s="40"/>
      <c r="P7890" s="43"/>
      <c r="Q7890" s="43"/>
      <c r="R7890" s="10"/>
      <c r="S7890" s="10"/>
      <c r="T7890" s="10"/>
    </row>
    <row r="7891" spans="7:20" ht="33" customHeight="1" x14ac:dyDescent="0.5">
      <c r="G7891" s="90"/>
      <c r="H7891" s="43"/>
      <c r="I7891" s="79"/>
      <c r="J7891" s="43"/>
      <c r="K7891" s="10"/>
      <c r="L7891" s="102"/>
      <c r="M7891" s="40"/>
      <c r="N7891" s="43"/>
      <c r="O7891" s="40"/>
      <c r="P7891" s="43"/>
      <c r="Q7891" s="43"/>
      <c r="R7891" s="10"/>
      <c r="S7891" s="10"/>
      <c r="T7891" s="10"/>
    </row>
    <row r="7892" spans="7:20" ht="33" customHeight="1" x14ac:dyDescent="0.5">
      <c r="G7892" s="90"/>
      <c r="H7892" s="43"/>
      <c r="I7892" s="79"/>
      <c r="J7892" s="43"/>
      <c r="K7892" s="10"/>
      <c r="L7892" s="102"/>
      <c r="M7892" s="40"/>
      <c r="N7892" s="43"/>
      <c r="O7892" s="40"/>
      <c r="P7892" s="43"/>
      <c r="Q7892" s="43"/>
      <c r="R7892" s="10"/>
      <c r="S7892" s="10"/>
      <c r="T7892" s="10"/>
    </row>
    <row r="7893" spans="7:20" ht="33" customHeight="1" x14ac:dyDescent="0.5">
      <c r="G7893" s="90"/>
      <c r="H7893" s="43"/>
      <c r="I7893" s="79"/>
      <c r="J7893" s="43"/>
      <c r="K7893" s="10"/>
      <c r="L7893" s="102"/>
      <c r="M7893" s="40"/>
      <c r="N7893" s="43"/>
      <c r="O7893" s="40"/>
      <c r="P7893" s="43"/>
      <c r="Q7893" s="43"/>
      <c r="R7893" s="10"/>
      <c r="S7893" s="10"/>
      <c r="T7893" s="10"/>
    </row>
    <row r="7894" spans="7:20" ht="33" customHeight="1" x14ac:dyDescent="0.5">
      <c r="G7894" s="90"/>
      <c r="H7894" s="43"/>
      <c r="I7894" s="79"/>
      <c r="J7894" s="43"/>
      <c r="K7894" s="10"/>
      <c r="L7894" s="102"/>
      <c r="M7894" s="40"/>
      <c r="N7894" s="43"/>
      <c r="O7894" s="40"/>
      <c r="P7894" s="43"/>
      <c r="Q7894" s="43"/>
      <c r="R7894" s="10"/>
      <c r="S7894" s="10"/>
      <c r="T7894" s="10"/>
    </row>
    <row r="7895" spans="7:20" ht="33" customHeight="1" x14ac:dyDescent="0.5">
      <c r="G7895" s="90"/>
      <c r="H7895" s="43"/>
      <c r="I7895" s="79"/>
      <c r="J7895" s="43"/>
      <c r="K7895" s="10"/>
      <c r="L7895" s="102"/>
      <c r="M7895" s="40"/>
      <c r="N7895" s="43"/>
      <c r="O7895" s="40"/>
      <c r="P7895" s="43"/>
      <c r="Q7895" s="43"/>
      <c r="R7895" s="10"/>
      <c r="S7895" s="10"/>
      <c r="T7895" s="10"/>
    </row>
    <row r="7896" spans="7:20" ht="33" customHeight="1" x14ac:dyDescent="0.5">
      <c r="G7896" s="90"/>
      <c r="H7896" s="43"/>
      <c r="I7896" s="79"/>
      <c r="J7896" s="43"/>
      <c r="K7896" s="10"/>
      <c r="L7896" s="102"/>
      <c r="M7896" s="40"/>
      <c r="N7896" s="43"/>
      <c r="O7896" s="40"/>
      <c r="P7896" s="43"/>
      <c r="Q7896" s="43"/>
      <c r="R7896" s="10"/>
      <c r="S7896" s="10"/>
      <c r="T7896" s="10"/>
    </row>
    <row r="7897" spans="7:20" ht="33" customHeight="1" x14ac:dyDescent="0.5">
      <c r="G7897" s="90"/>
      <c r="H7897" s="43"/>
      <c r="I7897" s="79"/>
      <c r="J7897" s="43"/>
      <c r="K7897" s="10"/>
      <c r="L7897" s="102"/>
      <c r="M7897" s="40"/>
      <c r="N7897" s="43"/>
      <c r="O7897" s="40"/>
      <c r="P7897" s="43"/>
      <c r="Q7897" s="43"/>
      <c r="R7897" s="10"/>
      <c r="S7897" s="10"/>
      <c r="T7897" s="10"/>
    </row>
    <row r="7898" spans="7:20" ht="33" customHeight="1" x14ac:dyDescent="0.5">
      <c r="G7898" s="90"/>
      <c r="H7898" s="43"/>
      <c r="I7898" s="79"/>
      <c r="J7898" s="43"/>
      <c r="K7898" s="10"/>
      <c r="L7898" s="102"/>
      <c r="M7898" s="40"/>
      <c r="N7898" s="43"/>
      <c r="O7898" s="40"/>
      <c r="P7898" s="43"/>
      <c r="Q7898" s="43"/>
      <c r="R7898" s="10"/>
      <c r="S7898" s="10"/>
      <c r="T7898" s="10"/>
    </row>
    <row r="7899" spans="7:20" ht="33" customHeight="1" x14ac:dyDescent="0.5">
      <c r="G7899" s="90"/>
      <c r="H7899" s="43"/>
      <c r="I7899" s="79"/>
      <c r="J7899" s="43"/>
      <c r="K7899" s="10"/>
      <c r="L7899" s="102"/>
      <c r="M7899" s="40"/>
      <c r="N7899" s="43"/>
      <c r="O7899" s="40"/>
      <c r="P7899" s="43"/>
      <c r="Q7899" s="43"/>
      <c r="R7899" s="10"/>
      <c r="S7899" s="10"/>
      <c r="T7899" s="10"/>
    </row>
    <row r="7900" spans="7:20" ht="33" customHeight="1" x14ac:dyDescent="0.5">
      <c r="G7900" s="90"/>
      <c r="H7900" s="43"/>
      <c r="I7900" s="79"/>
      <c r="J7900" s="43"/>
      <c r="K7900" s="10"/>
      <c r="L7900" s="102"/>
      <c r="M7900" s="40"/>
      <c r="N7900" s="43"/>
      <c r="O7900" s="40"/>
      <c r="P7900" s="43"/>
      <c r="Q7900" s="43"/>
      <c r="R7900" s="10"/>
      <c r="S7900" s="10"/>
      <c r="T7900" s="10"/>
    </row>
    <row r="7901" spans="7:20" ht="33" customHeight="1" x14ac:dyDescent="0.5">
      <c r="G7901" s="90"/>
      <c r="H7901" s="43"/>
      <c r="I7901" s="79"/>
      <c r="J7901" s="43"/>
      <c r="K7901" s="10"/>
      <c r="L7901" s="102"/>
      <c r="M7901" s="40"/>
      <c r="N7901" s="43"/>
      <c r="O7901" s="40"/>
      <c r="P7901" s="43"/>
      <c r="Q7901" s="43"/>
      <c r="R7901" s="10"/>
      <c r="S7901" s="10"/>
      <c r="T7901" s="10"/>
    </row>
    <row r="7902" spans="7:20" ht="33" customHeight="1" x14ac:dyDescent="0.5">
      <c r="G7902" s="90"/>
      <c r="H7902" s="43"/>
      <c r="I7902" s="79"/>
      <c r="J7902" s="43"/>
      <c r="K7902" s="10"/>
      <c r="L7902" s="102"/>
      <c r="M7902" s="40"/>
      <c r="N7902" s="43"/>
      <c r="O7902" s="40"/>
      <c r="P7902" s="43"/>
      <c r="Q7902" s="43"/>
      <c r="R7902" s="10"/>
      <c r="S7902" s="10"/>
      <c r="T7902" s="10"/>
    </row>
    <row r="7903" spans="7:20" ht="33" customHeight="1" x14ac:dyDescent="0.5">
      <c r="G7903" s="90"/>
      <c r="H7903" s="43"/>
      <c r="I7903" s="79"/>
      <c r="J7903" s="43"/>
      <c r="K7903" s="10"/>
      <c r="L7903" s="102"/>
      <c r="M7903" s="40"/>
      <c r="N7903" s="43"/>
      <c r="O7903" s="40"/>
      <c r="P7903" s="43"/>
      <c r="Q7903" s="43"/>
      <c r="R7903" s="10"/>
      <c r="S7903" s="10"/>
      <c r="T7903" s="10"/>
    </row>
    <row r="7904" spans="7:20" ht="33" customHeight="1" x14ac:dyDescent="0.5">
      <c r="G7904" s="90"/>
      <c r="H7904" s="43"/>
      <c r="I7904" s="79"/>
      <c r="J7904" s="43"/>
      <c r="K7904" s="10"/>
      <c r="L7904" s="102"/>
      <c r="M7904" s="40"/>
      <c r="N7904" s="43"/>
      <c r="O7904" s="40"/>
      <c r="P7904" s="43"/>
      <c r="Q7904" s="43"/>
      <c r="R7904" s="10"/>
      <c r="S7904" s="10"/>
      <c r="T7904" s="10"/>
    </row>
    <row r="7905" spans="7:20" ht="33" customHeight="1" x14ac:dyDescent="0.5">
      <c r="G7905" s="90"/>
      <c r="H7905" s="43"/>
      <c r="I7905" s="79"/>
      <c r="J7905" s="43"/>
      <c r="K7905" s="10"/>
      <c r="L7905" s="102"/>
      <c r="M7905" s="40"/>
      <c r="N7905" s="43"/>
      <c r="O7905" s="40"/>
      <c r="P7905" s="43"/>
      <c r="Q7905" s="43"/>
      <c r="R7905" s="10"/>
      <c r="S7905" s="10"/>
      <c r="T7905" s="10"/>
    </row>
    <row r="7906" spans="7:20" ht="33" customHeight="1" x14ac:dyDescent="0.5">
      <c r="G7906" s="90"/>
      <c r="H7906" s="43"/>
      <c r="I7906" s="79"/>
      <c r="J7906" s="43"/>
      <c r="K7906" s="10"/>
      <c r="L7906" s="102"/>
      <c r="M7906" s="40"/>
      <c r="N7906" s="43"/>
      <c r="O7906" s="40"/>
      <c r="P7906" s="43"/>
      <c r="Q7906" s="43"/>
      <c r="R7906" s="10"/>
      <c r="S7906" s="10"/>
      <c r="T7906" s="10"/>
    </row>
    <row r="7907" spans="7:20" ht="33" customHeight="1" x14ac:dyDescent="0.5">
      <c r="G7907" s="90"/>
      <c r="H7907" s="43"/>
      <c r="I7907" s="79"/>
      <c r="J7907" s="43"/>
      <c r="K7907" s="10"/>
      <c r="L7907" s="102"/>
      <c r="M7907" s="40"/>
      <c r="N7907" s="43"/>
      <c r="O7907" s="40"/>
      <c r="P7907" s="43"/>
      <c r="Q7907" s="43"/>
      <c r="R7907" s="10"/>
      <c r="S7907" s="10"/>
      <c r="T7907" s="10"/>
    </row>
    <row r="7908" spans="7:20" ht="33" customHeight="1" x14ac:dyDescent="0.5">
      <c r="G7908" s="90"/>
      <c r="H7908" s="43"/>
      <c r="I7908" s="79"/>
      <c r="J7908" s="43"/>
      <c r="K7908" s="10"/>
      <c r="L7908" s="102"/>
      <c r="M7908" s="40"/>
      <c r="N7908" s="43"/>
      <c r="O7908" s="40"/>
      <c r="P7908" s="43"/>
      <c r="Q7908" s="43"/>
      <c r="R7908" s="10"/>
      <c r="S7908" s="10"/>
      <c r="T7908" s="10"/>
    </row>
    <row r="7909" spans="7:20" ht="33" customHeight="1" x14ac:dyDescent="0.5">
      <c r="G7909" s="90"/>
      <c r="H7909" s="43"/>
      <c r="I7909" s="79"/>
      <c r="J7909" s="43"/>
      <c r="K7909" s="10"/>
      <c r="L7909" s="102"/>
      <c r="M7909" s="40"/>
      <c r="N7909" s="43"/>
      <c r="O7909" s="40"/>
      <c r="P7909" s="43"/>
      <c r="Q7909" s="43"/>
      <c r="R7909" s="10"/>
      <c r="S7909" s="10"/>
      <c r="T7909" s="10"/>
    </row>
    <row r="7910" spans="7:20" ht="33" customHeight="1" x14ac:dyDescent="0.5">
      <c r="G7910" s="90"/>
      <c r="H7910" s="43"/>
      <c r="I7910" s="79"/>
      <c r="J7910" s="43"/>
      <c r="K7910" s="10"/>
      <c r="L7910" s="102"/>
      <c r="M7910" s="40"/>
      <c r="N7910" s="43"/>
      <c r="O7910" s="40"/>
      <c r="P7910" s="43"/>
      <c r="Q7910" s="43"/>
      <c r="R7910" s="10"/>
      <c r="S7910" s="10"/>
      <c r="T7910" s="10"/>
    </row>
    <row r="7911" spans="7:20" ht="33" customHeight="1" x14ac:dyDescent="0.5">
      <c r="G7911" s="90"/>
      <c r="H7911" s="43"/>
      <c r="I7911" s="79"/>
      <c r="J7911" s="43"/>
      <c r="K7911" s="10"/>
      <c r="L7911" s="102"/>
      <c r="M7911" s="40"/>
      <c r="N7911" s="43"/>
      <c r="O7911" s="40"/>
      <c r="P7911" s="43"/>
      <c r="Q7911" s="43"/>
      <c r="R7911" s="10"/>
      <c r="S7911" s="10"/>
      <c r="T7911" s="10"/>
    </row>
    <row r="7912" spans="7:20" ht="33" customHeight="1" x14ac:dyDescent="0.5">
      <c r="G7912" s="90"/>
      <c r="H7912" s="43"/>
      <c r="I7912" s="79"/>
      <c r="J7912" s="43"/>
      <c r="K7912" s="10"/>
      <c r="L7912" s="102"/>
      <c r="M7912" s="40"/>
      <c r="N7912" s="43"/>
      <c r="O7912" s="40"/>
      <c r="P7912" s="43"/>
      <c r="Q7912" s="43"/>
      <c r="R7912" s="10"/>
      <c r="S7912" s="10"/>
      <c r="T7912" s="10"/>
    </row>
    <row r="7913" spans="7:20" ht="33" customHeight="1" x14ac:dyDescent="0.5">
      <c r="G7913" s="90"/>
      <c r="H7913" s="43"/>
      <c r="I7913" s="79"/>
      <c r="J7913" s="43"/>
      <c r="K7913" s="10"/>
      <c r="L7913" s="102"/>
      <c r="M7913" s="40"/>
      <c r="N7913" s="43"/>
      <c r="O7913" s="40"/>
      <c r="P7913" s="43"/>
      <c r="Q7913" s="43"/>
      <c r="R7913" s="10"/>
      <c r="S7913" s="10"/>
      <c r="T7913" s="10"/>
    </row>
    <row r="7914" spans="7:20" ht="33" customHeight="1" x14ac:dyDescent="0.5">
      <c r="G7914" s="90"/>
      <c r="H7914" s="43"/>
      <c r="I7914" s="79"/>
      <c r="J7914" s="43"/>
      <c r="K7914" s="10"/>
      <c r="L7914" s="102"/>
      <c r="M7914" s="40"/>
      <c r="N7914" s="43"/>
      <c r="O7914" s="40"/>
      <c r="P7914" s="43"/>
      <c r="Q7914" s="43"/>
      <c r="R7914" s="10"/>
      <c r="S7914" s="10"/>
      <c r="T7914" s="10"/>
    </row>
    <row r="7915" spans="7:20" ht="33" customHeight="1" x14ac:dyDescent="0.5">
      <c r="G7915" s="90"/>
      <c r="H7915" s="43"/>
      <c r="I7915" s="79"/>
      <c r="J7915" s="43"/>
      <c r="K7915" s="10"/>
      <c r="L7915" s="102"/>
      <c r="M7915" s="40"/>
      <c r="N7915" s="43"/>
      <c r="O7915" s="40"/>
      <c r="P7915" s="43"/>
      <c r="Q7915" s="43"/>
      <c r="R7915" s="10"/>
      <c r="S7915" s="10"/>
      <c r="T7915" s="10"/>
    </row>
    <row r="7916" spans="7:20" ht="33" customHeight="1" x14ac:dyDescent="0.5">
      <c r="G7916" s="90"/>
      <c r="H7916" s="43"/>
      <c r="I7916" s="79"/>
      <c r="J7916" s="43"/>
      <c r="K7916" s="10"/>
      <c r="L7916" s="102"/>
      <c r="M7916" s="40"/>
      <c r="N7916" s="43"/>
      <c r="O7916" s="40"/>
      <c r="P7916" s="43"/>
      <c r="Q7916" s="43"/>
      <c r="R7916" s="10"/>
      <c r="S7916" s="10"/>
      <c r="T7916" s="10"/>
    </row>
    <row r="7917" spans="7:20" ht="33" customHeight="1" x14ac:dyDescent="0.5">
      <c r="G7917" s="90"/>
      <c r="H7917" s="43"/>
      <c r="I7917" s="79"/>
      <c r="J7917" s="43"/>
      <c r="K7917" s="10"/>
      <c r="L7917" s="102"/>
      <c r="M7917" s="40"/>
      <c r="N7917" s="43"/>
      <c r="O7917" s="40"/>
      <c r="P7917" s="43"/>
      <c r="Q7917" s="43"/>
      <c r="R7917" s="10"/>
      <c r="S7917" s="10"/>
      <c r="T7917" s="10"/>
    </row>
    <row r="7918" spans="7:20" ht="33" customHeight="1" x14ac:dyDescent="0.5">
      <c r="G7918" s="90"/>
      <c r="H7918" s="43"/>
      <c r="I7918" s="79"/>
      <c r="J7918" s="43"/>
      <c r="K7918" s="10"/>
      <c r="L7918" s="102"/>
      <c r="M7918" s="40"/>
      <c r="N7918" s="43"/>
      <c r="O7918" s="40"/>
      <c r="P7918" s="43"/>
      <c r="Q7918" s="43"/>
      <c r="R7918" s="10"/>
      <c r="S7918" s="10"/>
      <c r="T7918" s="10"/>
    </row>
    <row r="7919" spans="7:20" ht="33" customHeight="1" x14ac:dyDescent="0.5">
      <c r="G7919" s="90"/>
      <c r="H7919" s="43"/>
      <c r="I7919" s="79"/>
      <c r="J7919" s="43"/>
      <c r="K7919" s="10"/>
      <c r="L7919" s="102"/>
      <c r="M7919" s="40"/>
      <c r="N7919" s="43"/>
      <c r="O7919" s="40"/>
      <c r="P7919" s="43"/>
      <c r="Q7919" s="43"/>
      <c r="R7919" s="10"/>
      <c r="S7919" s="10"/>
      <c r="T7919" s="10"/>
    </row>
    <row r="7920" spans="7:20" ht="33" customHeight="1" x14ac:dyDescent="0.5">
      <c r="G7920" s="90"/>
      <c r="H7920" s="43"/>
      <c r="I7920" s="79"/>
      <c r="J7920" s="43"/>
      <c r="K7920" s="10"/>
      <c r="L7920" s="102"/>
      <c r="M7920" s="40"/>
      <c r="N7920" s="43"/>
      <c r="O7920" s="40"/>
      <c r="P7920" s="43"/>
      <c r="Q7920" s="43"/>
      <c r="R7920" s="10"/>
      <c r="S7920" s="10"/>
      <c r="T7920" s="10"/>
    </row>
    <row r="7921" spans="7:20" ht="33" customHeight="1" x14ac:dyDescent="0.5">
      <c r="G7921" s="90"/>
      <c r="H7921" s="43"/>
      <c r="I7921" s="79"/>
      <c r="J7921" s="43"/>
      <c r="K7921" s="10"/>
      <c r="L7921" s="102"/>
      <c r="M7921" s="40"/>
      <c r="N7921" s="43"/>
      <c r="O7921" s="40"/>
      <c r="P7921" s="43"/>
      <c r="Q7921" s="43"/>
      <c r="R7921" s="10"/>
      <c r="S7921" s="10"/>
      <c r="T7921" s="10"/>
    </row>
    <row r="7922" spans="7:20" ht="33" customHeight="1" x14ac:dyDescent="0.5">
      <c r="G7922" s="90"/>
      <c r="H7922" s="43"/>
      <c r="I7922" s="79"/>
      <c r="J7922" s="43"/>
      <c r="K7922" s="10"/>
      <c r="L7922" s="102"/>
      <c r="M7922" s="40"/>
      <c r="N7922" s="43"/>
      <c r="O7922" s="40"/>
      <c r="P7922" s="43"/>
      <c r="Q7922" s="43"/>
      <c r="R7922" s="10"/>
      <c r="S7922" s="10"/>
      <c r="T7922" s="10"/>
    </row>
    <row r="7923" spans="7:20" ht="33" customHeight="1" x14ac:dyDescent="0.5">
      <c r="G7923" s="90"/>
      <c r="H7923" s="43"/>
      <c r="I7923" s="79"/>
      <c r="J7923" s="43"/>
      <c r="K7923" s="10"/>
      <c r="L7923" s="102"/>
      <c r="M7923" s="40"/>
      <c r="N7923" s="43"/>
      <c r="O7923" s="40"/>
      <c r="P7923" s="43"/>
      <c r="Q7923" s="43"/>
      <c r="R7923" s="10"/>
      <c r="S7923" s="10"/>
      <c r="T7923" s="10"/>
    </row>
    <row r="7924" spans="7:20" ht="33" customHeight="1" x14ac:dyDescent="0.5">
      <c r="G7924" s="90"/>
      <c r="H7924" s="43"/>
      <c r="I7924" s="79"/>
      <c r="J7924" s="43"/>
      <c r="K7924" s="10"/>
      <c r="L7924" s="102"/>
      <c r="M7924" s="40"/>
      <c r="N7924" s="43"/>
      <c r="O7924" s="40"/>
      <c r="P7924" s="43"/>
      <c r="Q7924" s="43"/>
      <c r="R7924" s="10"/>
      <c r="S7924" s="10"/>
      <c r="T7924" s="10"/>
    </row>
    <row r="7925" spans="7:20" ht="33" customHeight="1" x14ac:dyDescent="0.5">
      <c r="G7925" s="90"/>
      <c r="H7925" s="43"/>
      <c r="I7925" s="79"/>
      <c r="J7925" s="43"/>
      <c r="K7925" s="10"/>
      <c r="L7925" s="102"/>
      <c r="M7925" s="40"/>
      <c r="N7925" s="43"/>
      <c r="O7925" s="40"/>
      <c r="P7925" s="43"/>
      <c r="Q7925" s="43"/>
      <c r="R7925" s="10"/>
      <c r="S7925" s="10"/>
      <c r="T7925" s="10"/>
    </row>
    <row r="7926" spans="7:20" ht="33" customHeight="1" x14ac:dyDescent="0.5">
      <c r="G7926" s="90"/>
      <c r="H7926" s="43"/>
      <c r="I7926" s="79"/>
      <c r="J7926" s="43"/>
      <c r="K7926" s="10"/>
      <c r="L7926" s="102"/>
      <c r="M7926" s="40"/>
      <c r="N7926" s="43"/>
      <c r="O7926" s="40"/>
      <c r="P7926" s="43"/>
      <c r="Q7926" s="43"/>
      <c r="R7926" s="10"/>
      <c r="S7926" s="10"/>
      <c r="T7926" s="10"/>
    </row>
    <row r="7927" spans="7:20" ht="33" customHeight="1" x14ac:dyDescent="0.5">
      <c r="G7927" s="90"/>
      <c r="H7927" s="43"/>
      <c r="I7927" s="79"/>
      <c r="J7927" s="43"/>
      <c r="K7927" s="10"/>
      <c r="L7927" s="102"/>
      <c r="M7927" s="40"/>
      <c r="N7927" s="43"/>
      <c r="O7927" s="40"/>
      <c r="P7927" s="43"/>
      <c r="Q7927" s="43"/>
      <c r="R7927" s="10"/>
      <c r="S7927" s="10"/>
      <c r="T7927" s="10"/>
    </row>
    <row r="7928" spans="7:20" ht="33" customHeight="1" x14ac:dyDescent="0.5">
      <c r="G7928" s="90"/>
      <c r="H7928" s="43"/>
      <c r="I7928" s="79"/>
      <c r="J7928" s="43"/>
      <c r="K7928" s="10"/>
      <c r="L7928" s="102"/>
      <c r="M7928" s="40"/>
      <c r="N7928" s="43"/>
      <c r="O7928" s="40"/>
      <c r="P7928" s="43"/>
      <c r="Q7928" s="43"/>
      <c r="R7928" s="10"/>
      <c r="S7928" s="10"/>
      <c r="T7928" s="10"/>
    </row>
    <row r="7929" spans="7:20" ht="33" customHeight="1" x14ac:dyDescent="0.5">
      <c r="G7929" s="90"/>
      <c r="H7929" s="43"/>
      <c r="I7929" s="79"/>
      <c r="J7929" s="43"/>
      <c r="K7929" s="10"/>
      <c r="L7929" s="102"/>
      <c r="M7929" s="40"/>
      <c r="N7929" s="43"/>
      <c r="O7929" s="40"/>
      <c r="P7929" s="43"/>
      <c r="Q7929" s="43"/>
      <c r="R7929" s="10"/>
      <c r="S7929" s="10"/>
      <c r="T7929" s="10"/>
    </row>
    <row r="7930" spans="7:20" ht="33" customHeight="1" x14ac:dyDescent="0.5">
      <c r="G7930" s="90"/>
      <c r="H7930" s="43"/>
      <c r="I7930" s="79"/>
      <c r="J7930" s="43"/>
      <c r="K7930" s="10"/>
      <c r="L7930" s="102"/>
      <c r="M7930" s="40"/>
      <c r="N7930" s="43"/>
      <c r="O7930" s="40"/>
      <c r="P7930" s="43"/>
      <c r="Q7930" s="43"/>
      <c r="R7930" s="10"/>
      <c r="S7930" s="10"/>
      <c r="T7930" s="10"/>
    </row>
    <row r="7931" spans="7:20" ht="33" customHeight="1" x14ac:dyDescent="0.5">
      <c r="G7931" s="90"/>
      <c r="H7931" s="43"/>
      <c r="I7931" s="79"/>
      <c r="J7931" s="43"/>
      <c r="K7931" s="10"/>
      <c r="L7931" s="102"/>
      <c r="M7931" s="40"/>
      <c r="N7931" s="43"/>
      <c r="O7931" s="40"/>
      <c r="P7931" s="43"/>
      <c r="Q7931" s="43"/>
      <c r="R7931" s="10"/>
      <c r="S7931" s="10"/>
      <c r="T7931" s="10"/>
    </row>
    <row r="7932" spans="7:20" ht="33" customHeight="1" x14ac:dyDescent="0.5">
      <c r="G7932" s="90"/>
      <c r="H7932" s="43"/>
      <c r="I7932" s="79"/>
      <c r="J7932" s="43"/>
      <c r="K7932" s="10"/>
      <c r="L7932" s="102"/>
      <c r="M7932" s="40"/>
      <c r="N7932" s="43"/>
      <c r="O7932" s="40"/>
      <c r="P7932" s="43"/>
      <c r="Q7932" s="43"/>
      <c r="R7932" s="10"/>
      <c r="S7932" s="10"/>
      <c r="T7932" s="10"/>
    </row>
    <row r="7933" spans="7:20" ht="33" customHeight="1" x14ac:dyDescent="0.5">
      <c r="G7933" s="90"/>
      <c r="H7933" s="43"/>
      <c r="I7933" s="79"/>
      <c r="J7933" s="43"/>
      <c r="K7933" s="10"/>
      <c r="L7933" s="102"/>
      <c r="M7933" s="40"/>
      <c r="N7933" s="43"/>
      <c r="O7933" s="40"/>
      <c r="P7933" s="43"/>
      <c r="Q7933" s="43"/>
      <c r="R7933" s="10"/>
      <c r="S7933" s="10"/>
      <c r="T7933" s="10"/>
    </row>
    <row r="7934" spans="7:20" ht="33" customHeight="1" x14ac:dyDescent="0.5">
      <c r="G7934" s="90"/>
      <c r="H7934" s="43"/>
      <c r="I7934" s="79"/>
      <c r="J7934" s="43"/>
      <c r="K7934" s="10"/>
      <c r="L7934" s="102"/>
      <c r="M7934" s="40"/>
      <c r="N7934" s="43"/>
      <c r="O7934" s="40"/>
      <c r="P7934" s="43"/>
      <c r="Q7934" s="43"/>
      <c r="R7934" s="10"/>
      <c r="S7934" s="10"/>
      <c r="T7934" s="10"/>
    </row>
    <row r="7935" spans="7:20" ht="33" customHeight="1" x14ac:dyDescent="0.5">
      <c r="G7935" s="90"/>
      <c r="H7935" s="43"/>
      <c r="I7935" s="79"/>
      <c r="J7935" s="43"/>
      <c r="K7935" s="10"/>
      <c r="L7935" s="102"/>
      <c r="M7935" s="40"/>
      <c r="N7935" s="43"/>
      <c r="O7935" s="40"/>
      <c r="P7935" s="43"/>
      <c r="Q7935" s="43"/>
      <c r="R7935" s="10"/>
      <c r="S7935" s="10"/>
      <c r="T7935" s="10"/>
    </row>
    <row r="7936" spans="7:20" ht="33" customHeight="1" x14ac:dyDescent="0.5">
      <c r="G7936" s="90"/>
      <c r="H7936" s="43"/>
      <c r="I7936" s="79"/>
      <c r="J7936" s="43"/>
      <c r="K7936" s="10"/>
      <c r="L7936" s="102"/>
      <c r="M7936" s="40"/>
      <c r="N7936" s="43"/>
      <c r="O7936" s="40"/>
      <c r="P7936" s="43"/>
      <c r="Q7936" s="43"/>
      <c r="R7936" s="10"/>
      <c r="S7936" s="10"/>
      <c r="T7936" s="10"/>
    </row>
    <row r="7937" spans="7:20" ht="33" customHeight="1" x14ac:dyDescent="0.5">
      <c r="G7937" s="90"/>
      <c r="H7937" s="43"/>
      <c r="I7937" s="79"/>
      <c r="J7937" s="43"/>
      <c r="K7937" s="10"/>
      <c r="L7937" s="102"/>
      <c r="M7937" s="40"/>
      <c r="N7937" s="43"/>
      <c r="O7937" s="40"/>
      <c r="P7937" s="43"/>
      <c r="Q7937" s="43"/>
      <c r="R7937" s="10"/>
      <c r="S7937" s="10"/>
      <c r="T7937" s="10"/>
    </row>
    <row r="7938" spans="7:20" ht="33" customHeight="1" x14ac:dyDescent="0.5">
      <c r="G7938" s="90"/>
      <c r="H7938" s="43"/>
      <c r="I7938" s="79"/>
      <c r="J7938" s="43"/>
      <c r="K7938" s="10"/>
      <c r="L7938" s="102"/>
      <c r="M7938" s="40"/>
      <c r="N7938" s="43"/>
      <c r="O7938" s="40"/>
      <c r="P7938" s="43"/>
      <c r="Q7938" s="43"/>
      <c r="R7938" s="10"/>
      <c r="S7938" s="10"/>
      <c r="T7938" s="10"/>
    </row>
    <row r="7939" spans="7:20" ht="33" customHeight="1" x14ac:dyDescent="0.5">
      <c r="G7939" s="90"/>
      <c r="H7939" s="43"/>
      <c r="I7939" s="79"/>
      <c r="J7939" s="43"/>
      <c r="K7939" s="10"/>
      <c r="L7939" s="102"/>
      <c r="M7939" s="40"/>
      <c r="N7939" s="43"/>
      <c r="O7939" s="40"/>
      <c r="P7939" s="43"/>
      <c r="Q7939" s="43"/>
      <c r="R7939" s="10"/>
      <c r="S7939" s="10"/>
      <c r="T7939" s="10"/>
    </row>
    <row r="7940" spans="7:20" ht="33" customHeight="1" x14ac:dyDescent="0.5">
      <c r="G7940" s="90"/>
      <c r="H7940" s="43"/>
      <c r="I7940" s="79"/>
      <c r="J7940" s="43"/>
      <c r="K7940" s="10"/>
      <c r="L7940" s="102"/>
      <c r="M7940" s="40"/>
      <c r="N7940" s="43"/>
      <c r="O7940" s="40"/>
      <c r="P7940" s="43"/>
      <c r="Q7940" s="43"/>
      <c r="R7940" s="10"/>
      <c r="S7940" s="10"/>
      <c r="T7940" s="10"/>
    </row>
    <row r="7941" spans="7:20" ht="33" customHeight="1" x14ac:dyDescent="0.5">
      <c r="G7941" s="90"/>
      <c r="H7941" s="43"/>
      <c r="I7941" s="79"/>
      <c r="J7941" s="43"/>
      <c r="K7941" s="10"/>
      <c r="L7941" s="102"/>
      <c r="M7941" s="40"/>
      <c r="N7941" s="43"/>
      <c r="O7941" s="40"/>
      <c r="P7941" s="43"/>
      <c r="Q7941" s="43"/>
      <c r="R7941" s="10"/>
      <c r="S7941" s="10"/>
      <c r="T7941" s="10"/>
    </row>
    <row r="7942" spans="7:20" ht="33" customHeight="1" x14ac:dyDescent="0.5">
      <c r="G7942" s="90"/>
      <c r="H7942" s="43"/>
      <c r="I7942" s="79"/>
      <c r="J7942" s="43"/>
      <c r="K7942" s="10"/>
      <c r="L7942" s="102"/>
      <c r="M7942" s="40"/>
      <c r="N7942" s="43"/>
      <c r="O7942" s="40"/>
      <c r="P7942" s="43"/>
      <c r="Q7942" s="43"/>
      <c r="R7942" s="10"/>
      <c r="S7942" s="10"/>
      <c r="T7942" s="10"/>
    </row>
    <row r="7943" spans="7:20" ht="33" customHeight="1" x14ac:dyDescent="0.5">
      <c r="G7943" s="90"/>
      <c r="H7943" s="43"/>
      <c r="I7943" s="79"/>
      <c r="J7943" s="43"/>
      <c r="K7943" s="10"/>
      <c r="L7943" s="102"/>
      <c r="M7943" s="40"/>
      <c r="N7943" s="43"/>
      <c r="O7943" s="40"/>
      <c r="P7943" s="43"/>
      <c r="Q7943" s="43"/>
      <c r="R7943" s="10"/>
      <c r="S7943" s="10"/>
      <c r="T7943" s="10"/>
    </row>
    <row r="7944" spans="7:20" ht="33" customHeight="1" x14ac:dyDescent="0.5">
      <c r="G7944" s="90"/>
      <c r="H7944" s="43"/>
      <c r="I7944" s="79"/>
      <c r="J7944" s="43"/>
      <c r="K7944" s="10"/>
      <c r="L7944" s="102"/>
      <c r="M7944" s="40"/>
      <c r="N7944" s="43"/>
      <c r="O7944" s="40"/>
      <c r="P7944" s="43"/>
      <c r="Q7944" s="43"/>
      <c r="R7944" s="10"/>
      <c r="S7944" s="10"/>
      <c r="T7944" s="10"/>
    </row>
    <row r="7945" spans="7:20" ht="33" customHeight="1" x14ac:dyDescent="0.5">
      <c r="G7945" s="90"/>
      <c r="H7945" s="43"/>
      <c r="I7945" s="79"/>
      <c r="J7945" s="43"/>
      <c r="K7945" s="10"/>
      <c r="L7945" s="102"/>
      <c r="M7945" s="40"/>
      <c r="N7945" s="43"/>
      <c r="O7945" s="40"/>
      <c r="P7945" s="43"/>
      <c r="Q7945" s="43"/>
      <c r="R7945" s="10"/>
      <c r="S7945" s="10"/>
      <c r="T7945" s="10"/>
    </row>
    <row r="7946" spans="7:20" ht="33" customHeight="1" x14ac:dyDescent="0.5">
      <c r="G7946" s="90"/>
      <c r="H7946" s="43"/>
      <c r="I7946" s="79"/>
      <c r="J7946" s="43"/>
      <c r="K7946" s="10"/>
      <c r="L7946" s="102"/>
      <c r="M7946" s="40"/>
      <c r="N7946" s="43"/>
      <c r="O7946" s="40"/>
      <c r="P7946" s="43"/>
      <c r="Q7946" s="43"/>
      <c r="R7946" s="10"/>
      <c r="S7946" s="10"/>
      <c r="T7946" s="10"/>
    </row>
    <row r="7947" spans="7:20" ht="33" customHeight="1" x14ac:dyDescent="0.5">
      <c r="G7947" s="90"/>
      <c r="H7947" s="43"/>
      <c r="I7947" s="79"/>
      <c r="J7947" s="43"/>
      <c r="K7947" s="10"/>
      <c r="L7947" s="102"/>
      <c r="M7947" s="40"/>
      <c r="N7947" s="43"/>
      <c r="O7947" s="40"/>
      <c r="P7947" s="43"/>
      <c r="Q7947" s="43"/>
      <c r="R7947" s="10"/>
      <c r="S7947" s="10"/>
      <c r="T7947" s="10"/>
    </row>
    <row r="7948" spans="7:20" ht="33" customHeight="1" x14ac:dyDescent="0.5">
      <c r="G7948" s="90"/>
      <c r="H7948" s="43"/>
      <c r="I7948" s="79"/>
      <c r="J7948" s="43"/>
      <c r="K7948" s="10"/>
      <c r="L7948" s="102"/>
      <c r="M7948" s="40"/>
      <c r="N7948" s="43"/>
      <c r="O7948" s="40"/>
      <c r="P7948" s="43"/>
      <c r="Q7948" s="43"/>
      <c r="R7948" s="10"/>
      <c r="S7948" s="10"/>
      <c r="T7948" s="10"/>
    </row>
    <row r="7949" spans="7:20" ht="33" customHeight="1" x14ac:dyDescent="0.5">
      <c r="G7949" s="90"/>
      <c r="H7949" s="43"/>
      <c r="I7949" s="79"/>
      <c r="J7949" s="43"/>
      <c r="K7949" s="10"/>
      <c r="L7949" s="102"/>
      <c r="M7949" s="40"/>
      <c r="N7949" s="43"/>
      <c r="O7949" s="40"/>
      <c r="P7949" s="43"/>
      <c r="Q7949" s="43"/>
      <c r="R7949" s="10"/>
      <c r="S7949" s="10"/>
      <c r="T7949" s="10"/>
    </row>
    <row r="7950" spans="7:20" ht="33" customHeight="1" x14ac:dyDescent="0.5">
      <c r="G7950" s="90"/>
      <c r="H7950" s="43"/>
      <c r="I7950" s="79"/>
      <c r="J7950" s="43"/>
      <c r="K7950" s="10"/>
      <c r="L7950" s="102"/>
      <c r="M7950" s="40"/>
      <c r="N7950" s="43"/>
      <c r="O7950" s="40"/>
      <c r="P7950" s="43"/>
      <c r="Q7950" s="43"/>
      <c r="R7950" s="10"/>
      <c r="S7950" s="10"/>
      <c r="T7950" s="10"/>
    </row>
    <row r="7951" spans="7:20" ht="33" customHeight="1" x14ac:dyDescent="0.5">
      <c r="G7951" s="90"/>
      <c r="H7951" s="43"/>
      <c r="I7951" s="79"/>
      <c r="J7951" s="43"/>
      <c r="K7951" s="10"/>
      <c r="L7951" s="102"/>
      <c r="M7951" s="40"/>
      <c r="N7951" s="43"/>
      <c r="O7951" s="40"/>
      <c r="P7951" s="43"/>
      <c r="Q7951" s="43"/>
      <c r="R7951" s="10"/>
      <c r="S7951" s="10"/>
      <c r="T7951" s="10"/>
    </row>
    <row r="7952" spans="7:20" ht="33" customHeight="1" x14ac:dyDescent="0.5">
      <c r="G7952" s="90"/>
      <c r="H7952" s="43"/>
      <c r="I7952" s="79"/>
      <c r="J7952" s="43"/>
      <c r="K7952" s="10"/>
      <c r="L7952" s="102"/>
      <c r="M7952" s="40"/>
      <c r="N7952" s="43"/>
      <c r="O7952" s="40"/>
      <c r="P7952" s="43"/>
      <c r="Q7952" s="43"/>
      <c r="R7952" s="10"/>
      <c r="S7952" s="10"/>
      <c r="T7952" s="10"/>
    </row>
    <row r="7953" spans="7:20" ht="33" customHeight="1" x14ac:dyDescent="0.5">
      <c r="G7953" s="90"/>
      <c r="H7953" s="43"/>
      <c r="I7953" s="79"/>
      <c r="J7953" s="43"/>
      <c r="K7953" s="10"/>
      <c r="L7953" s="102"/>
      <c r="M7953" s="40"/>
      <c r="N7953" s="43"/>
      <c r="O7953" s="40"/>
      <c r="P7953" s="43"/>
      <c r="Q7953" s="43"/>
      <c r="R7953" s="10"/>
      <c r="S7953" s="10"/>
      <c r="T7953" s="10"/>
    </row>
    <row r="7954" spans="7:20" ht="33" customHeight="1" x14ac:dyDescent="0.5">
      <c r="G7954" s="90"/>
      <c r="H7954" s="43"/>
      <c r="I7954" s="79"/>
      <c r="J7954" s="43"/>
      <c r="K7954" s="10"/>
      <c r="L7954" s="102"/>
      <c r="M7954" s="40"/>
      <c r="N7954" s="43"/>
      <c r="O7954" s="40"/>
      <c r="P7954" s="43"/>
      <c r="Q7954" s="43"/>
      <c r="R7954" s="10"/>
      <c r="S7954" s="10"/>
      <c r="T7954" s="10"/>
    </row>
    <row r="7955" spans="7:20" ht="33" customHeight="1" x14ac:dyDescent="0.5">
      <c r="G7955" s="90"/>
      <c r="H7955" s="43"/>
      <c r="I7955" s="79"/>
      <c r="J7955" s="43"/>
      <c r="K7955" s="10"/>
      <c r="L7955" s="102"/>
      <c r="M7955" s="40"/>
      <c r="N7955" s="43"/>
      <c r="O7955" s="40"/>
      <c r="P7955" s="43"/>
      <c r="Q7955" s="43"/>
      <c r="R7955" s="10"/>
      <c r="S7955" s="10"/>
      <c r="T7955" s="10"/>
    </row>
    <row r="7956" spans="7:20" ht="33" customHeight="1" x14ac:dyDescent="0.5">
      <c r="G7956" s="90"/>
      <c r="H7956" s="43"/>
      <c r="I7956" s="79"/>
      <c r="J7956" s="43"/>
      <c r="K7956" s="10"/>
      <c r="L7956" s="102"/>
      <c r="M7956" s="40"/>
      <c r="N7956" s="43"/>
      <c r="O7956" s="40"/>
      <c r="P7956" s="43"/>
      <c r="Q7956" s="43"/>
      <c r="R7956" s="10"/>
      <c r="S7956" s="10"/>
      <c r="T7956" s="10"/>
    </row>
    <row r="7957" spans="7:20" ht="33" customHeight="1" x14ac:dyDescent="0.5">
      <c r="G7957" s="90"/>
      <c r="H7957" s="43"/>
      <c r="I7957" s="79"/>
      <c r="J7957" s="43"/>
      <c r="K7957" s="10"/>
      <c r="L7957" s="102"/>
      <c r="M7957" s="40"/>
      <c r="N7957" s="43"/>
      <c r="O7957" s="40"/>
      <c r="P7957" s="43"/>
      <c r="Q7957" s="43"/>
      <c r="R7957" s="10"/>
      <c r="S7957" s="10"/>
      <c r="T7957" s="10"/>
    </row>
    <row r="7958" spans="7:20" ht="33" customHeight="1" x14ac:dyDescent="0.5">
      <c r="G7958" s="90"/>
      <c r="H7958" s="43"/>
      <c r="I7958" s="79"/>
      <c r="J7958" s="43"/>
      <c r="K7958" s="10"/>
      <c r="L7958" s="102"/>
      <c r="M7958" s="40"/>
      <c r="N7958" s="43"/>
      <c r="O7958" s="40"/>
      <c r="P7958" s="43"/>
      <c r="Q7958" s="43"/>
      <c r="R7958" s="10"/>
      <c r="S7958" s="10"/>
      <c r="T7958" s="10"/>
    </row>
    <row r="7959" spans="7:20" ht="33" customHeight="1" x14ac:dyDescent="0.5">
      <c r="G7959" s="90"/>
      <c r="H7959" s="43"/>
      <c r="I7959" s="79"/>
      <c r="J7959" s="43"/>
      <c r="K7959" s="10"/>
      <c r="L7959" s="102"/>
      <c r="M7959" s="40"/>
      <c r="N7959" s="43"/>
      <c r="O7959" s="40"/>
      <c r="P7959" s="43"/>
      <c r="Q7959" s="43"/>
      <c r="R7959" s="10"/>
      <c r="S7959" s="10"/>
      <c r="T7959" s="10"/>
    </row>
    <row r="7960" spans="7:20" ht="33" customHeight="1" x14ac:dyDescent="0.5">
      <c r="G7960" s="90"/>
      <c r="H7960" s="43"/>
      <c r="I7960" s="79"/>
      <c r="J7960" s="43"/>
      <c r="K7960" s="10"/>
      <c r="L7960" s="102"/>
      <c r="M7960" s="40"/>
      <c r="N7960" s="43"/>
      <c r="O7960" s="40"/>
      <c r="P7960" s="43"/>
      <c r="Q7960" s="43"/>
      <c r="R7960" s="10"/>
      <c r="S7960" s="10"/>
      <c r="T7960" s="10"/>
    </row>
    <row r="7961" spans="7:20" ht="33" customHeight="1" x14ac:dyDescent="0.5">
      <c r="G7961" s="90"/>
      <c r="H7961" s="43"/>
      <c r="I7961" s="79"/>
      <c r="J7961" s="43"/>
      <c r="K7961" s="10"/>
      <c r="L7961" s="102"/>
      <c r="M7961" s="40"/>
      <c r="N7961" s="43"/>
      <c r="O7961" s="40"/>
      <c r="P7961" s="43"/>
      <c r="Q7961" s="43"/>
      <c r="R7961" s="10"/>
      <c r="S7961" s="10"/>
      <c r="T7961" s="10"/>
    </row>
    <row r="7962" spans="7:20" ht="33" customHeight="1" x14ac:dyDescent="0.5">
      <c r="G7962" s="90"/>
      <c r="H7962" s="43"/>
      <c r="I7962" s="79"/>
      <c r="J7962" s="43"/>
      <c r="K7962" s="10"/>
      <c r="L7962" s="102"/>
      <c r="M7962" s="40"/>
      <c r="N7962" s="43"/>
      <c r="O7962" s="40"/>
      <c r="P7962" s="43"/>
      <c r="Q7962" s="43"/>
      <c r="R7962" s="10"/>
      <c r="S7962" s="10"/>
      <c r="T7962" s="10"/>
    </row>
    <row r="7963" spans="7:20" ht="33" customHeight="1" x14ac:dyDescent="0.5">
      <c r="G7963" s="90"/>
      <c r="H7963" s="43"/>
      <c r="I7963" s="79"/>
      <c r="J7963" s="43"/>
      <c r="K7963" s="10"/>
      <c r="L7963" s="102"/>
      <c r="M7963" s="40"/>
      <c r="N7963" s="43"/>
      <c r="O7963" s="40"/>
      <c r="P7963" s="43"/>
      <c r="Q7963" s="43"/>
      <c r="R7963" s="10"/>
      <c r="S7963" s="10"/>
      <c r="T7963" s="10"/>
    </row>
    <row r="7964" spans="7:20" ht="33" customHeight="1" x14ac:dyDescent="0.5">
      <c r="G7964" s="90"/>
      <c r="H7964" s="43"/>
      <c r="I7964" s="79"/>
      <c r="J7964" s="43"/>
      <c r="K7964" s="10"/>
      <c r="L7964" s="102"/>
      <c r="M7964" s="40"/>
      <c r="N7964" s="43"/>
      <c r="O7964" s="40"/>
      <c r="P7964" s="43"/>
      <c r="Q7964" s="43"/>
      <c r="R7964" s="10"/>
      <c r="S7964" s="10"/>
      <c r="T7964" s="10"/>
    </row>
    <row r="7965" spans="7:20" ht="33" customHeight="1" x14ac:dyDescent="0.5">
      <c r="G7965" s="90"/>
      <c r="H7965" s="43"/>
      <c r="I7965" s="79"/>
      <c r="J7965" s="43"/>
      <c r="K7965" s="10"/>
      <c r="L7965" s="102"/>
      <c r="M7965" s="40"/>
      <c r="N7965" s="43"/>
      <c r="O7965" s="40"/>
      <c r="P7965" s="43"/>
      <c r="Q7965" s="43"/>
      <c r="R7965" s="10"/>
      <c r="S7965" s="10"/>
      <c r="T7965" s="10"/>
    </row>
    <row r="7966" spans="7:20" ht="33" customHeight="1" x14ac:dyDescent="0.5">
      <c r="G7966" s="90"/>
      <c r="H7966" s="43"/>
      <c r="I7966" s="79"/>
      <c r="J7966" s="43"/>
      <c r="K7966" s="10"/>
      <c r="L7966" s="102"/>
      <c r="M7966" s="40"/>
      <c r="N7966" s="43"/>
      <c r="O7966" s="40"/>
      <c r="P7966" s="43"/>
      <c r="Q7966" s="43"/>
      <c r="R7966" s="10"/>
      <c r="S7966" s="10"/>
      <c r="T7966" s="10"/>
    </row>
    <row r="7967" spans="7:20" ht="33" customHeight="1" x14ac:dyDescent="0.5">
      <c r="G7967" s="90"/>
      <c r="H7967" s="43"/>
      <c r="I7967" s="79"/>
      <c r="J7967" s="43"/>
      <c r="K7967" s="10"/>
      <c r="L7967" s="102"/>
      <c r="M7967" s="40"/>
      <c r="N7967" s="43"/>
      <c r="O7967" s="40"/>
      <c r="P7967" s="43"/>
      <c r="Q7967" s="43"/>
      <c r="R7967" s="10"/>
      <c r="S7967" s="10"/>
      <c r="T7967" s="10"/>
    </row>
    <row r="7968" spans="7:20" ht="33" customHeight="1" x14ac:dyDescent="0.5">
      <c r="G7968" s="90"/>
      <c r="H7968" s="43"/>
      <c r="I7968" s="79"/>
      <c r="J7968" s="43"/>
      <c r="K7968" s="10"/>
      <c r="L7968" s="102"/>
      <c r="M7968" s="40"/>
      <c r="N7968" s="43"/>
      <c r="O7968" s="40"/>
      <c r="P7968" s="43"/>
      <c r="Q7968" s="43"/>
      <c r="R7968" s="10"/>
      <c r="S7968" s="10"/>
      <c r="T7968" s="10"/>
    </row>
    <row r="7969" spans="7:20" ht="33" customHeight="1" x14ac:dyDescent="0.5">
      <c r="G7969" s="90"/>
      <c r="H7969" s="43"/>
      <c r="I7969" s="79"/>
      <c r="J7969" s="43"/>
      <c r="K7969" s="10"/>
      <c r="L7969" s="102"/>
      <c r="M7969" s="40"/>
      <c r="N7969" s="43"/>
      <c r="O7969" s="40"/>
      <c r="P7969" s="43"/>
      <c r="Q7969" s="43"/>
      <c r="R7969" s="10"/>
      <c r="S7969" s="10"/>
      <c r="T7969" s="10"/>
    </row>
    <row r="7970" spans="7:20" ht="33" customHeight="1" x14ac:dyDescent="0.5">
      <c r="G7970" s="90"/>
      <c r="H7970" s="43"/>
      <c r="I7970" s="79"/>
      <c r="J7970" s="43"/>
      <c r="K7970" s="10"/>
      <c r="L7970" s="102"/>
      <c r="M7970" s="40"/>
      <c r="N7970" s="43"/>
      <c r="O7970" s="40"/>
      <c r="P7970" s="43"/>
      <c r="Q7970" s="43"/>
      <c r="R7970" s="10"/>
      <c r="S7970" s="10"/>
      <c r="T7970" s="10"/>
    </row>
    <row r="7971" spans="7:20" ht="33" customHeight="1" x14ac:dyDescent="0.5">
      <c r="G7971" s="90"/>
      <c r="H7971" s="43"/>
      <c r="I7971" s="79"/>
      <c r="J7971" s="43"/>
      <c r="K7971" s="10"/>
      <c r="L7971" s="102"/>
      <c r="M7971" s="40"/>
      <c r="N7971" s="43"/>
      <c r="O7971" s="40"/>
      <c r="P7971" s="43"/>
      <c r="Q7971" s="43"/>
      <c r="R7971" s="10"/>
      <c r="S7971" s="10"/>
      <c r="T7971" s="10"/>
    </row>
    <row r="7972" spans="7:20" ht="33" customHeight="1" x14ac:dyDescent="0.5">
      <c r="G7972" s="90"/>
      <c r="H7972" s="43"/>
      <c r="I7972" s="79"/>
      <c r="J7972" s="43"/>
      <c r="K7972" s="10"/>
      <c r="L7972" s="102"/>
      <c r="M7972" s="40"/>
      <c r="N7972" s="43"/>
      <c r="O7972" s="40"/>
      <c r="P7972" s="43"/>
      <c r="Q7972" s="43"/>
      <c r="R7972" s="10"/>
      <c r="S7972" s="10"/>
      <c r="T7972" s="10"/>
    </row>
    <row r="7973" spans="7:20" ht="33" customHeight="1" x14ac:dyDescent="0.5">
      <c r="G7973" s="90"/>
      <c r="H7973" s="43"/>
      <c r="I7973" s="79"/>
      <c r="J7973" s="43"/>
      <c r="K7973" s="10"/>
      <c r="L7973" s="102"/>
      <c r="M7973" s="40"/>
      <c r="N7973" s="43"/>
      <c r="O7973" s="40"/>
      <c r="P7973" s="43"/>
      <c r="Q7973" s="43"/>
      <c r="R7973" s="10"/>
      <c r="S7973" s="10"/>
      <c r="T7973" s="10"/>
    </row>
    <row r="7974" spans="7:20" ht="33" customHeight="1" x14ac:dyDescent="0.5">
      <c r="G7974" s="90"/>
      <c r="H7974" s="43"/>
      <c r="I7974" s="79"/>
      <c r="J7974" s="43"/>
      <c r="K7974" s="10"/>
      <c r="L7974" s="102"/>
      <c r="M7974" s="40"/>
      <c r="N7974" s="43"/>
      <c r="O7974" s="40"/>
      <c r="P7974" s="43"/>
      <c r="Q7974" s="43"/>
      <c r="R7974" s="10"/>
      <c r="S7974" s="10"/>
      <c r="T7974" s="10"/>
    </row>
    <row r="7975" spans="7:20" ht="33" customHeight="1" x14ac:dyDescent="0.5">
      <c r="G7975" s="90"/>
      <c r="H7975" s="43"/>
      <c r="I7975" s="79"/>
      <c r="J7975" s="43"/>
      <c r="K7975" s="10"/>
      <c r="L7975" s="102"/>
      <c r="M7975" s="40"/>
      <c r="N7975" s="43"/>
      <c r="O7975" s="40"/>
      <c r="P7975" s="43"/>
      <c r="Q7975" s="43"/>
      <c r="R7975" s="10"/>
      <c r="S7975" s="10"/>
      <c r="T7975" s="10"/>
    </row>
    <row r="7976" spans="7:20" ht="33" customHeight="1" x14ac:dyDescent="0.5">
      <c r="G7976" s="90"/>
      <c r="H7976" s="43"/>
      <c r="I7976" s="79"/>
      <c r="J7976" s="43"/>
      <c r="K7976" s="10"/>
      <c r="L7976" s="102"/>
      <c r="M7976" s="40"/>
      <c r="N7976" s="43"/>
      <c r="O7976" s="40"/>
      <c r="P7976" s="43"/>
      <c r="Q7976" s="43"/>
      <c r="R7976" s="10"/>
      <c r="S7976" s="10"/>
      <c r="T7976" s="10"/>
    </row>
    <row r="7977" spans="7:20" ht="33" customHeight="1" x14ac:dyDescent="0.5">
      <c r="G7977" s="90"/>
      <c r="H7977" s="43"/>
      <c r="I7977" s="79"/>
      <c r="J7977" s="43"/>
      <c r="K7977" s="10"/>
      <c r="L7977" s="102"/>
      <c r="M7977" s="40"/>
      <c r="N7977" s="43"/>
      <c r="O7977" s="40"/>
      <c r="P7977" s="43"/>
      <c r="Q7977" s="43"/>
      <c r="R7977" s="10"/>
      <c r="S7977" s="10"/>
      <c r="T7977" s="10"/>
    </row>
    <row r="7978" spans="7:20" ht="33" customHeight="1" x14ac:dyDescent="0.5">
      <c r="G7978" s="90"/>
      <c r="H7978" s="43"/>
      <c r="I7978" s="79"/>
      <c r="J7978" s="43"/>
      <c r="K7978" s="10"/>
      <c r="L7978" s="102"/>
      <c r="M7978" s="40"/>
      <c r="N7978" s="43"/>
      <c r="O7978" s="40"/>
      <c r="P7978" s="43"/>
      <c r="Q7978" s="43"/>
      <c r="R7978" s="10"/>
      <c r="S7978" s="10"/>
      <c r="T7978" s="10"/>
    </row>
    <row r="7979" spans="7:20" ht="33" customHeight="1" x14ac:dyDescent="0.5">
      <c r="G7979" s="90"/>
      <c r="H7979" s="43"/>
      <c r="I7979" s="79"/>
      <c r="J7979" s="43"/>
      <c r="K7979" s="10"/>
      <c r="L7979" s="102"/>
      <c r="M7979" s="40"/>
      <c r="N7979" s="43"/>
      <c r="O7979" s="40"/>
      <c r="P7979" s="43"/>
      <c r="Q7979" s="43"/>
      <c r="R7979" s="10"/>
      <c r="S7979" s="10"/>
      <c r="T7979" s="10"/>
    </row>
    <row r="7980" spans="7:20" ht="33" customHeight="1" x14ac:dyDescent="0.5">
      <c r="G7980" s="90"/>
      <c r="H7980" s="43"/>
      <c r="I7980" s="79"/>
      <c r="J7980" s="43"/>
      <c r="K7980" s="10"/>
      <c r="L7980" s="102"/>
      <c r="M7980" s="40"/>
      <c r="N7980" s="43"/>
      <c r="O7980" s="40"/>
      <c r="P7980" s="43"/>
      <c r="Q7980" s="43"/>
      <c r="R7980" s="10"/>
      <c r="S7980" s="10"/>
      <c r="T7980" s="10"/>
    </row>
    <row r="7981" spans="7:20" ht="33" customHeight="1" x14ac:dyDescent="0.5">
      <c r="G7981" s="90"/>
      <c r="H7981" s="43"/>
      <c r="I7981" s="79"/>
      <c r="J7981" s="43"/>
      <c r="K7981" s="10"/>
      <c r="L7981" s="102"/>
      <c r="M7981" s="40"/>
      <c r="N7981" s="43"/>
      <c r="O7981" s="40"/>
      <c r="P7981" s="43"/>
      <c r="Q7981" s="43"/>
      <c r="R7981" s="10"/>
      <c r="S7981" s="10"/>
      <c r="T7981" s="10"/>
    </row>
    <row r="7982" spans="7:20" ht="33" customHeight="1" x14ac:dyDescent="0.5">
      <c r="G7982" s="90"/>
      <c r="H7982" s="43"/>
      <c r="I7982" s="79"/>
      <c r="J7982" s="43"/>
      <c r="K7982" s="10"/>
      <c r="L7982" s="102"/>
      <c r="M7982" s="40"/>
      <c r="N7982" s="43"/>
      <c r="O7982" s="40"/>
      <c r="P7982" s="43"/>
      <c r="Q7982" s="43"/>
      <c r="R7982" s="10"/>
      <c r="S7982" s="10"/>
      <c r="T7982" s="10"/>
    </row>
    <row r="7983" spans="7:20" ht="33" customHeight="1" x14ac:dyDescent="0.5">
      <c r="G7983" s="90"/>
      <c r="H7983" s="43"/>
      <c r="I7983" s="79"/>
      <c r="J7983" s="43"/>
      <c r="K7983" s="10"/>
      <c r="L7983" s="102"/>
      <c r="M7983" s="40"/>
      <c r="N7983" s="43"/>
      <c r="O7983" s="40"/>
      <c r="P7983" s="43"/>
      <c r="Q7983" s="43"/>
      <c r="R7983" s="10"/>
      <c r="S7983" s="10"/>
      <c r="T7983" s="10"/>
    </row>
    <row r="7984" spans="7:20" ht="33" customHeight="1" x14ac:dyDescent="0.5">
      <c r="G7984" s="90"/>
      <c r="H7984" s="43"/>
      <c r="I7984" s="79"/>
      <c r="J7984" s="43"/>
      <c r="K7984" s="10"/>
      <c r="L7984" s="102"/>
      <c r="M7984" s="40"/>
      <c r="N7984" s="43"/>
      <c r="O7984" s="40"/>
      <c r="P7984" s="43"/>
      <c r="Q7984" s="43"/>
      <c r="R7984" s="10"/>
      <c r="S7984" s="10"/>
      <c r="T7984" s="10"/>
    </row>
    <row r="7985" spans="7:20" ht="33" customHeight="1" x14ac:dyDescent="0.5">
      <c r="G7985" s="90"/>
      <c r="H7985" s="43"/>
      <c r="I7985" s="79"/>
      <c r="J7985" s="43"/>
      <c r="K7985" s="10"/>
      <c r="L7985" s="102"/>
      <c r="M7985" s="40"/>
      <c r="N7985" s="43"/>
      <c r="O7985" s="40"/>
      <c r="P7985" s="43"/>
      <c r="Q7985" s="43"/>
      <c r="R7985" s="10"/>
      <c r="S7985" s="10"/>
      <c r="T7985" s="10"/>
    </row>
    <row r="7986" spans="7:20" ht="33" customHeight="1" x14ac:dyDescent="0.5">
      <c r="G7986" s="90"/>
      <c r="H7986" s="43"/>
      <c r="I7986" s="79"/>
      <c r="J7986" s="43"/>
      <c r="K7986" s="10"/>
      <c r="L7986" s="102"/>
      <c r="M7986" s="40"/>
      <c r="N7986" s="43"/>
      <c r="O7986" s="40"/>
      <c r="P7986" s="43"/>
      <c r="Q7986" s="43"/>
      <c r="R7986" s="10"/>
      <c r="S7986" s="10"/>
      <c r="T7986" s="10"/>
    </row>
    <row r="7987" spans="7:20" ht="33" customHeight="1" x14ac:dyDescent="0.5">
      <c r="G7987" s="90"/>
      <c r="H7987" s="43"/>
      <c r="I7987" s="79"/>
      <c r="J7987" s="43"/>
      <c r="K7987" s="10"/>
      <c r="L7987" s="102"/>
      <c r="M7987" s="40"/>
      <c r="N7987" s="43"/>
      <c r="O7987" s="40"/>
      <c r="P7987" s="43"/>
      <c r="Q7987" s="43"/>
      <c r="R7987" s="10"/>
      <c r="S7987" s="10"/>
      <c r="T7987" s="10"/>
    </row>
    <row r="7988" spans="7:20" ht="33" customHeight="1" x14ac:dyDescent="0.5">
      <c r="G7988" s="90"/>
      <c r="H7988" s="43"/>
      <c r="I7988" s="79"/>
      <c r="J7988" s="43"/>
      <c r="K7988" s="10"/>
      <c r="L7988" s="102"/>
      <c r="M7988" s="40"/>
      <c r="N7988" s="43"/>
      <c r="O7988" s="40"/>
      <c r="P7988" s="43"/>
      <c r="Q7988" s="43"/>
      <c r="R7988" s="10"/>
      <c r="S7988" s="10"/>
      <c r="T7988" s="10"/>
    </row>
    <row r="7989" spans="7:20" ht="33" customHeight="1" x14ac:dyDescent="0.5">
      <c r="G7989" s="90"/>
      <c r="H7989" s="43"/>
      <c r="I7989" s="79"/>
      <c r="J7989" s="43"/>
      <c r="K7989" s="10"/>
      <c r="L7989" s="102"/>
      <c r="M7989" s="40"/>
      <c r="N7989" s="43"/>
      <c r="O7989" s="40"/>
      <c r="P7989" s="43"/>
      <c r="Q7989" s="43"/>
      <c r="R7989" s="10"/>
      <c r="S7989" s="10"/>
      <c r="T7989" s="10"/>
    </row>
    <row r="7990" spans="7:20" ht="33" customHeight="1" x14ac:dyDescent="0.5">
      <c r="G7990" s="90"/>
      <c r="H7990" s="43"/>
      <c r="I7990" s="79"/>
      <c r="J7990" s="43"/>
      <c r="K7990" s="10"/>
      <c r="L7990" s="102"/>
      <c r="M7990" s="40"/>
      <c r="N7990" s="43"/>
      <c r="O7990" s="40"/>
      <c r="P7990" s="43"/>
      <c r="Q7990" s="43"/>
      <c r="R7990" s="10"/>
      <c r="S7990" s="10"/>
      <c r="T7990" s="10"/>
    </row>
    <row r="7991" spans="7:20" ht="33" customHeight="1" x14ac:dyDescent="0.5">
      <c r="G7991" s="90"/>
      <c r="H7991" s="43"/>
      <c r="I7991" s="79"/>
      <c r="J7991" s="43"/>
      <c r="K7991" s="10"/>
      <c r="L7991" s="102"/>
      <c r="M7991" s="40"/>
      <c r="N7991" s="43"/>
      <c r="O7991" s="40"/>
      <c r="P7991" s="43"/>
      <c r="Q7991" s="43"/>
      <c r="R7991" s="10"/>
      <c r="S7991" s="10"/>
      <c r="T7991" s="10"/>
    </row>
    <row r="7992" spans="7:20" ht="33" customHeight="1" x14ac:dyDescent="0.5">
      <c r="G7992" s="90"/>
      <c r="H7992" s="43"/>
      <c r="I7992" s="79"/>
      <c r="J7992" s="43"/>
      <c r="K7992" s="10"/>
      <c r="L7992" s="102"/>
      <c r="M7992" s="40"/>
      <c r="N7992" s="43"/>
      <c r="O7992" s="40"/>
      <c r="P7992" s="43"/>
      <c r="Q7992" s="43"/>
      <c r="R7992" s="10"/>
      <c r="S7992" s="10"/>
      <c r="T7992" s="10"/>
    </row>
    <row r="7993" spans="7:20" ht="33" customHeight="1" x14ac:dyDescent="0.5">
      <c r="G7993" s="90"/>
      <c r="H7993" s="43"/>
      <c r="I7993" s="79"/>
      <c r="J7993" s="43"/>
      <c r="K7993" s="10"/>
      <c r="L7993" s="102"/>
      <c r="M7993" s="40"/>
      <c r="N7993" s="43"/>
      <c r="O7993" s="40"/>
      <c r="P7993" s="43"/>
      <c r="Q7993" s="43"/>
      <c r="R7993" s="10"/>
      <c r="S7993" s="10"/>
      <c r="T7993" s="10"/>
    </row>
    <row r="7994" spans="7:20" ht="33" customHeight="1" x14ac:dyDescent="0.5">
      <c r="G7994" s="90"/>
      <c r="H7994" s="43"/>
      <c r="I7994" s="79"/>
      <c r="J7994" s="43"/>
      <c r="K7994" s="10"/>
      <c r="L7994" s="102"/>
      <c r="M7994" s="40"/>
      <c r="N7994" s="43"/>
      <c r="O7994" s="40"/>
      <c r="P7994" s="43"/>
      <c r="Q7994" s="43"/>
      <c r="R7994" s="10"/>
      <c r="S7994" s="10"/>
      <c r="T7994" s="10"/>
    </row>
    <row r="7995" spans="7:20" ht="33" customHeight="1" x14ac:dyDescent="0.5">
      <c r="G7995" s="90"/>
      <c r="H7995" s="43"/>
      <c r="I7995" s="79"/>
      <c r="J7995" s="43"/>
      <c r="K7995" s="10"/>
      <c r="L7995" s="102"/>
      <c r="M7995" s="40"/>
      <c r="N7995" s="43"/>
      <c r="O7995" s="40"/>
      <c r="P7995" s="43"/>
      <c r="Q7995" s="43"/>
      <c r="R7995" s="10"/>
      <c r="S7995" s="10"/>
      <c r="T7995" s="10"/>
    </row>
    <row r="7996" spans="7:20" ht="33" customHeight="1" x14ac:dyDescent="0.5">
      <c r="G7996" s="90"/>
      <c r="H7996" s="43"/>
      <c r="I7996" s="79"/>
      <c r="J7996" s="43"/>
      <c r="K7996" s="10"/>
      <c r="L7996" s="102"/>
      <c r="M7996" s="40"/>
      <c r="N7996" s="43"/>
      <c r="O7996" s="40"/>
      <c r="P7996" s="43"/>
      <c r="Q7996" s="43"/>
      <c r="R7996" s="10"/>
      <c r="S7996" s="10"/>
      <c r="T7996" s="10"/>
    </row>
    <row r="7997" spans="7:20" ht="33" customHeight="1" x14ac:dyDescent="0.5">
      <c r="G7997" s="90"/>
      <c r="H7997" s="43"/>
      <c r="I7997" s="79"/>
      <c r="J7997" s="43"/>
      <c r="K7997" s="10"/>
      <c r="L7997" s="102"/>
      <c r="M7997" s="40"/>
      <c r="N7997" s="43"/>
      <c r="O7997" s="40"/>
      <c r="P7997" s="43"/>
      <c r="Q7997" s="43"/>
      <c r="R7997" s="10"/>
      <c r="S7997" s="10"/>
      <c r="T7997" s="10"/>
    </row>
    <row r="7998" spans="7:20" ht="33" customHeight="1" x14ac:dyDescent="0.5">
      <c r="G7998" s="90"/>
      <c r="H7998" s="43"/>
      <c r="I7998" s="79"/>
      <c r="J7998" s="43"/>
      <c r="K7998" s="10"/>
      <c r="L7998" s="102"/>
      <c r="M7998" s="40"/>
      <c r="N7998" s="43"/>
      <c r="O7998" s="40"/>
      <c r="P7998" s="43"/>
      <c r="Q7998" s="43"/>
      <c r="R7998" s="10"/>
      <c r="S7998" s="10"/>
      <c r="T7998" s="10"/>
    </row>
    <row r="7999" spans="7:20" ht="33" customHeight="1" x14ac:dyDescent="0.5">
      <c r="G7999" s="90"/>
      <c r="H7999" s="43"/>
      <c r="I7999" s="79"/>
      <c r="J7999" s="43"/>
      <c r="K7999" s="10"/>
      <c r="L7999" s="102"/>
      <c r="M7999" s="40"/>
      <c r="N7999" s="43"/>
      <c r="O7999" s="40"/>
      <c r="P7999" s="43"/>
      <c r="Q7999" s="43"/>
      <c r="R7999" s="10"/>
      <c r="S7999" s="10"/>
      <c r="T7999" s="10"/>
    </row>
    <row r="8000" spans="7:20" ht="33" customHeight="1" x14ac:dyDescent="0.5">
      <c r="G8000" s="90"/>
      <c r="H8000" s="43"/>
      <c r="I8000" s="79"/>
      <c r="J8000" s="43"/>
      <c r="K8000" s="10"/>
      <c r="L8000" s="102"/>
      <c r="M8000" s="40"/>
      <c r="N8000" s="43"/>
      <c r="O8000" s="40"/>
      <c r="P8000" s="43"/>
      <c r="Q8000" s="43"/>
      <c r="R8000" s="10"/>
      <c r="S8000" s="10"/>
      <c r="T8000" s="10"/>
    </row>
    <row r="8001" spans="7:20" ht="33" customHeight="1" x14ac:dyDescent="0.5">
      <c r="G8001" s="90"/>
      <c r="H8001" s="43"/>
      <c r="I8001" s="79"/>
      <c r="J8001" s="43"/>
      <c r="K8001" s="10"/>
      <c r="L8001" s="102"/>
      <c r="M8001" s="40"/>
      <c r="N8001" s="43"/>
      <c r="O8001" s="40"/>
      <c r="P8001" s="43"/>
      <c r="Q8001" s="43"/>
      <c r="R8001" s="10"/>
      <c r="S8001" s="10"/>
      <c r="T8001" s="10"/>
    </row>
    <row r="8002" spans="7:20" ht="33" customHeight="1" x14ac:dyDescent="0.5">
      <c r="G8002" s="90"/>
      <c r="H8002" s="43"/>
      <c r="I8002" s="79"/>
      <c r="J8002" s="43"/>
      <c r="K8002" s="10"/>
      <c r="L8002" s="102"/>
      <c r="M8002" s="40"/>
      <c r="N8002" s="43"/>
      <c r="O8002" s="40"/>
      <c r="P8002" s="43"/>
      <c r="Q8002" s="43"/>
      <c r="R8002" s="10"/>
      <c r="S8002" s="10"/>
      <c r="T8002" s="10"/>
    </row>
    <row r="8003" spans="7:20" ht="33" customHeight="1" x14ac:dyDescent="0.5">
      <c r="G8003" s="90"/>
      <c r="H8003" s="43"/>
      <c r="I8003" s="79"/>
      <c r="J8003" s="43"/>
      <c r="K8003" s="10"/>
      <c r="L8003" s="102"/>
      <c r="M8003" s="40"/>
      <c r="N8003" s="43"/>
      <c r="O8003" s="40"/>
      <c r="P8003" s="43"/>
      <c r="Q8003" s="43"/>
      <c r="R8003" s="10"/>
      <c r="S8003" s="10"/>
      <c r="T8003" s="10"/>
    </row>
    <row r="8004" spans="7:20" ht="33" customHeight="1" x14ac:dyDescent="0.5">
      <c r="G8004" s="90"/>
      <c r="H8004" s="43"/>
      <c r="I8004" s="79"/>
      <c r="J8004" s="43"/>
      <c r="K8004" s="10"/>
      <c r="L8004" s="102"/>
      <c r="M8004" s="40"/>
      <c r="N8004" s="43"/>
      <c r="O8004" s="40"/>
      <c r="P8004" s="43"/>
      <c r="Q8004" s="43"/>
      <c r="R8004" s="10"/>
      <c r="S8004" s="10"/>
      <c r="T8004" s="10"/>
    </row>
    <row r="8005" spans="7:20" ht="33" customHeight="1" x14ac:dyDescent="0.5">
      <c r="G8005" s="90"/>
      <c r="H8005" s="43"/>
      <c r="I8005" s="79"/>
      <c r="J8005" s="43"/>
      <c r="K8005" s="10"/>
      <c r="L8005" s="102"/>
      <c r="M8005" s="40"/>
      <c r="N8005" s="43"/>
      <c r="O8005" s="40"/>
      <c r="P8005" s="43"/>
      <c r="Q8005" s="43"/>
      <c r="R8005" s="10"/>
      <c r="S8005" s="10"/>
      <c r="T8005" s="10"/>
    </row>
    <row r="8006" spans="7:20" ht="33" customHeight="1" x14ac:dyDescent="0.5">
      <c r="G8006" s="90"/>
      <c r="H8006" s="43"/>
      <c r="I8006" s="79"/>
      <c r="J8006" s="43"/>
      <c r="K8006" s="10"/>
      <c r="L8006" s="102"/>
      <c r="M8006" s="40"/>
      <c r="N8006" s="43"/>
      <c r="O8006" s="40"/>
      <c r="P8006" s="43"/>
      <c r="Q8006" s="43"/>
      <c r="R8006" s="10"/>
      <c r="S8006" s="10"/>
      <c r="T8006" s="10"/>
    </row>
    <row r="8007" spans="7:20" ht="33" customHeight="1" x14ac:dyDescent="0.5">
      <c r="G8007" s="90"/>
      <c r="H8007" s="43"/>
      <c r="I8007" s="79"/>
      <c r="J8007" s="43"/>
      <c r="K8007" s="10"/>
      <c r="L8007" s="102"/>
      <c r="M8007" s="40"/>
      <c r="N8007" s="43"/>
      <c r="O8007" s="40"/>
      <c r="P8007" s="43"/>
      <c r="Q8007" s="43"/>
      <c r="R8007" s="10"/>
      <c r="S8007" s="10"/>
      <c r="T8007" s="10"/>
    </row>
    <row r="8008" spans="7:20" ht="33" customHeight="1" x14ac:dyDescent="0.5">
      <c r="G8008" s="90"/>
      <c r="H8008" s="43"/>
      <c r="I8008" s="79"/>
      <c r="J8008" s="43"/>
      <c r="K8008" s="10"/>
      <c r="L8008" s="102"/>
      <c r="M8008" s="40"/>
      <c r="N8008" s="43"/>
      <c r="O8008" s="40"/>
      <c r="P8008" s="43"/>
      <c r="Q8008" s="43"/>
      <c r="R8008" s="10"/>
      <c r="S8008" s="10"/>
      <c r="T8008" s="10"/>
    </row>
    <row r="8009" spans="7:20" ht="33" customHeight="1" x14ac:dyDescent="0.5">
      <c r="G8009" s="90"/>
      <c r="H8009" s="43"/>
      <c r="I8009" s="79"/>
      <c r="J8009" s="43"/>
      <c r="K8009" s="10"/>
      <c r="L8009" s="102"/>
      <c r="M8009" s="40"/>
      <c r="N8009" s="43"/>
      <c r="O8009" s="40"/>
      <c r="P8009" s="43"/>
      <c r="Q8009" s="43"/>
      <c r="R8009" s="10"/>
      <c r="S8009" s="10"/>
      <c r="T8009" s="10"/>
    </row>
    <row r="8010" spans="7:20" ht="33" customHeight="1" x14ac:dyDescent="0.5">
      <c r="G8010" s="90"/>
      <c r="H8010" s="43"/>
      <c r="I8010" s="79"/>
      <c r="J8010" s="43"/>
      <c r="K8010" s="10"/>
      <c r="L8010" s="102"/>
      <c r="M8010" s="40"/>
      <c r="N8010" s="43"/>
      <c r="O8010" s="40"/>
      <c r="P8010" s="43"/>
      <c r="Q8010" s="43"/>
      <c r="R8010" s="10"/>
      <c r="S8010" s="10"/>
      <c r="T8010" s="10"/>
    </row>
    <row r="8011" spans="7:20" ht="33" customHeight="1" x14ac:dyDescent="0.5">
      <c r="G8011" s="90"/>
      <c r="H8011" s="43"/>
      <c r="I8011" s="79"/>
      <c r="J8011" s="43"/>
      <c r="K8011" s="10"/>
      <c r="L8011" s="102"/>
      <c r="M8011" s="40"/>
      <c r="N8011" s="43"/>
      <c r="O8011" s="40"/>
      <c r="P8011" s="43"/>
      <c r="Q8011" s="43"/>
      <c r="R8011" s="10"/>
      <c r="S8011" s="10"/>
      <c r="T8011" s="10"/>
    </row>
    <row r="8012" spans="7:20" ht="33" customHeight="1" x14ac:dyDescent="0.5">
      <c r="G8012" s="90"/>
      <c r="H8012" s="43"/>
      <c r="I8012" s="79"/>
      <c r="J8012" s="43"/>
      <c r="K8012" s="10"/>
      <c r="L8012" s="102"/>
      <c r="M8012" s="40"/>
      <c r="N8012" s="43"/>
      <c r="O8012" s="40"/>
      <c r="P8012" s="43"/>
      <c r="Q8012" s="43"/>
      <c r="R8012" s="10"/>
      <c r="S8012" s="10"/>
      <c r="T8012" s="10"/>
    </row>
    <row r="8013" spans="7:20" ht="33" customHeight="1" x14ac:dyDescent="0.5">
      <c r="G8013" s="90"/>
      <c r="H8013" s="43"/>
      <c r="I8013" s="79"/>
      <c r="J8013" s="43"/>
      <c r="K8013" s="10"/>
      <c r="L8013" s="102"/>
      <c r="M8013" s="40"/>
      <c r="N8013" s="43"/>
      <c r="O8013" s="40"/>
      <c r="P8013" s="43"/>
      <c r="Q8013" s="43"/>
      <c r="R8013" s="10"/>
      <c r="S8013" s="10"/>
      <c r="T8013" s="10"/>
    </row>
    <row r="8014" spans="7:20" ht="33" customHeight="1" x14ac:dyDescent="0.5">
      <c r="G8014" s="90"/>
      <c r="H8014" s="43"/>
      <c r="I8014" s="79"/>
      <c r="J8014" s="43"/>
      <c r="K8014" s="10"/>
      <c r="L8014" s="102"/>
      <c r="M8014" s="40"/>
      <c r="N8014" s="43"/>
      <c r="O8014" s="40"/>
      <c r="P8014" s="43"/>
      <c r="Q8014" s="43"/>
      <c r="R8014" s="10"/>
      <c r="S8014" s="10"/>
      <c r="T8014" s="10"/>
    </row>
    <row r="8015" spans="7:20" ht="33" customHeight="1" x14ac:dyDescent="0.5">
      <c r="G8015" s="90"/>
      <c r="H8015" s="43"/>
      <c r="I8015" s="79"/>
      <c r="J8015" s="43"/>
      <c r="K8015" s="10"/>
      <c r="L8015" s="102"/>
      <c r="M8015" s="40"/>
      <c r="N8015" s="43"/>
      <c r="O8015" s="40"/>
      <c r="P8015" s="43"/>
      <c r="Q8015" s="43"/>
      <c r="R8015" s="10"/>
      <c r="S8015" s="10"/>
      <c r="T8015" s="10"/>
    </row>
    <row r="8016" spans="7:20" ht="33" customHeight="1" x14ac:dyDescent="0.5">
      <c r="G8016" s="90"/>
      <c r="H8016" s="43"/>
      <c r="I8016" s="79"/>
      <c r="J8016" s="43"/>
      <c r="K8016" s="10"/>
      <c r="L8016" s="102"/>
      <c r="M8016" s="40"/>
      <c r="N8016" s="43"/>
      <c r="O8016" s="40"/>
      <c r="P8016" s="43"/>
      <c r="Q8016" s="43"/>
      <c r="R8016" s="10"/>
      <c r="S8016" s="10"/>
      <c r="T8016" s="10"/>
    </row>
    <row r="8017" spans="7:20" ht="33" customHeight="1" x14ac:dyDescent="0.5">
      <c r="G8017" s="90"/>
      <c r="H8017" s="43"/>
      <c r="I8017" s="79"/>
      <c r="J8017" s="43"/>
      <c r="K8017" s="10"/>
      <c r="L8017" s="102"/>
      <c r="M8017" s="40"/>
      <c r="N8017" s="43"/>
      <c r="O8017" s="40"/>
      <c r="P8017" s="43"/>
      <c r="Q8017" s="43"/>
      <c r="R8017" s="10"/>
      <c r="S8017" s="10"/>
      <c r="T8017" s="10"/>
    </row>
    <row r="8018" spans="7:20" ht="33" customHeight="1" x14ac:dyDescent="0.5">
      <c r="G8018" s="90"/>
      <c r="H8018" s="43"/>
      <c r="I8018" s="79"/>
      <c r="J8018" s="43"/>
      <c r="K8018" s="10"/>
      <c r="L8018" s="102"/>
      <c r="M8018" s="40"/>
      <c r="N8018" s="43"/>
      <c r="O8018" s="40"/>
      <c r="P8018" s="43"/>
      <c r="Q8018" s="43"/>
      <c r="R8018" s="10"/>
      <c r="S8018" s="10"/>
      <c r="T8018" s="10"/>
    </row>
    <row r="8019" spans="7:20" ht="33" customHeight="1" x14ac:dyDescent="0.5">
      <c r="G8019" s="90"/>
      <c r="H8019" s="43"/>
      <c r="I8019" s="79"/>
      <c r="J8019" s="43"/>
      <c r="K8019" s="10"/>
      <c r="L8019" s="102"/>
      <c r="M8019" s="40"/>
      <c r="N8019" s="43"/>
      <c r="O8019" s="40"/>
      <c r="P8019" s="43"/>
      <c r="Q8019" s="43"/>
      <c r="R8019" s="10"/>
      <c r="S8019" s="10"/>
      <c r="T8019" s="10"/>
    </row>
    <row r="8020" spans="7:20" ht="33" customHeight="1" x14ac:dyDescent="0.5">
      <c r="G8020" s="90"/>
      <c r="H8020" s="43"/>
      <c r="I8020" s="79"/>
      <c r="J8020" s="43"/>
      <c r="K8020" s="10"/>
      <c r="L8020" s="102"/>
      <c r="M8020" s="40"/>
      <c r="N8020" s="43"/>
      <c r="O8020" s="40"/>
      <c r="P8020" s="43"/>
      <c r="Q8020" s="43"/>
      <c r="R8020" s="10"/>
      <c r="S8020" s="10"/>
      <c r="T8020" s="10"/>
    </row>
    <row r="8021" spans="7:20" ht="33" customHeight="1" x14ac:dyDescent="0.5">
      <c r="G8021" s="90"/>
      <c r="H8021" s="43"/>
      <c r="I8021" s="79"/>
      <c r="J8021" s="43"/>
      <c r="K8021" s="10"/>
      <c r="L8021" s="102"/>
      <c r="M8021" s="40"/>
      <c r="N8021" s="43"/>
      <c r="O8021" s="40"/>
      <c r="P8021" s="43"/>
      <c r="Q8021" s="43"/>
      <c r="R8021" s="10"/>
      <c r="S8021" s="10"/>
      <c r="T8021" s="10"/>
    </row>
    <row r="8022" spans="7:20" ht="33" customHeight="1" x14ac:dyDescent="0.5">
      <c r="G8022" s="90"/>
      <c r="H8022" s="43"/>
      <c r="I8022" s="79"/>
      <c r="J8022" s="43"/>
      <c r="K8022" s="10"/>
      <c r="L8022" s="102"/>
      <c r="M8022" s="40"/>
      <c r="N8022" s="43"/>
      <c r="O8022" s="40"/>
      <c r="P8022" s="43"/>
      <c r="Q8022" s="43"/>
      <c r="R8022" s="10"/>
      <c r="S8022" s="10"/>
      <c r="T8022" s="10"/>
    </row>
    <row r="8023" spans="7:20" ht="33" customHeight="1" x14ac:dyDescent="0.5">
      <c r="G8023" s="90"/>
      <c r="H8023" s="43"/>
      <c r="I8023" s="79"/>
      <c r="J8023" s="43"/>
      <c r="K8023" s="10"/>
      <c r="L8023" s="102"/>
      <c r="M8023" s="40"/>
      <c r="N8023" s="43"/>
      <c r="O8023" s="40"/>
      <c r="P8023" s="43"/>
      <c r="Q8023" s="43"/>
      <c r="R8023" s="10"/>
      <c r="S8023" s="10"/>
      <c r="T8023" s="10"/>
    </row>
    <row r="8024" spans="7:20" ht="33" customHeight="1" x14ac:dyDescent="0.5">
      <c r="G8024" s="90"/>
      <c r="H8024" s="43"/>
      <c r="I8024" s="79"/>
      <c r="J8024" s="43"/>
      <c r="K8024" s="10"/>
      <c r="L8024" s="102"/>
      <c r="M8024" s="40"/>
      <c r="N8024" s="43"/>
      <c r="O8024" s="40"/>
      <c r="P8024" s="43"/>
      <c r="Q8024" s="43"/>
      <c r="R8024" s="10"/>
      <c r="S8024" s="10"/>
      <c r="T8024" s="10"/>
    </row>
    <row r="8025" spans="7:20" ht="33" customHeight="1" x14ac:dyDescent="0.5">
      <c r="G8025" s="90"/>
      <c r="H8025" s="43"/>
      <c r="I8025" s="79"/>
      <c r="J8025" s="43"/>
      <c r="K8025" s="10"/>
      <c r="L8025" s="102"/>
      <c r="M8025" s="40"/>
      <c r="N8025" s="43"/>
      <c r="O8025" s="40"/>
      <c r="P8025" s="43"/>
      <c r="Q8025" s="43"/>
      <c r="R8025" s="10"/>
      <c r="S8025" s="10"/>
      <c r="T8025" s="10"/>
    </row>
    <row r="8026" spans="7:20" ht="33" customHeight="1" x14ac:dyDescent="0.5">
      <c r="G8026" s="90"/>
      <c r="H8026" s="43"/>
      <c r="I8026" s="79"/>
      <c r="J8026" s="43"/>
      <c r="K8026" s="10"/>
      <c r="L8026" s="102"/>
      <c r="M8026" s="40"/>
      <c r="N8026" s="43"/>
      <c r="O8026" s="40"/>
      <c r="P8026" s="43"/>
      <c r="Q8026" s="43"/>
      <c r="R8026" s="10"/>
      <c r="S8026" s="10"/>
      <c r="T8026" s="10"/>
    </row>
    <row r="8027" spans="7:20" ht="33" customHeight="1" x14ac:dyDescent="0.5">
      <c r="G8027" s="90"/>
      <c r="H8027" s="43"/>
      <c r="I8027" s="79"/>
      <c r="J8027" s="43"/>
      <c r="K8027" s="10"/>
      <c r="L8027" s="102"/>
      <c r="M8027" s="40"/>
      <c r="N8027" s="43"/>
      <c r="O8027" s="40"/>
      <c r="P8027" s="43"/>
      <c r="Q8027" s="43"/>
      <c r="R8027" s="10"/>
      <c r="S8027" s="10"/>
      <c r="T8027" s="10"/>
    </row>
    <row r="8028" spans="7:20" ht="33" customHeight="1" x14ac:dyDescent="0.5">
      <c r="G8028" s="90"/>
      <c r="H8028" s="43"/>
      <c r="I8028" s="79"/>
      <c r="J8028" s="43"/>
      <c r="K8028" s="10"/>
      <c r="L8028" s="102"/>
      <c r="M8028" s="40"/>
      <c r="N8028" s="43"/>
      <c r="O8028" s="40"/>
      <c r="P8028" s="43"/>
      <c r="Q8028" s="43"/>
      <c r="R8028" s="10"/>
      <c r="S8028" s="10"/>
      <c r="T8028" s="10"/>
    </row>
    <row r="8029" spans="7:20" ht="33" customHeight="1" x14ac:dyDescent="0.5">
      <c r="G8029" s="90"/>
      <c r="H8029" s="43"/>
      <c r="I8029" s="79"/>
      <c r="J8029" s="43"/>
      <c r="K8029" s="10"/>
      <c r="L8029" s="102"/>
      <c r="M8029" s="40"/>
      <c r="N8029" s="43"/>
      <c r="O8029" s="40"/>
      <c r="P8029" s="43"/>
      <c r="Q8029" s="43"/>
      <c r="R8029" s="10"/>
      <c r="S8029" s="10"/>
      <c r="T8029" s="10"/>
    </row>
    <row r="8030" spans="7:20" ht="33" customHeight="1" x14ac:dyDescent="0.5">
      <c r="G8030" s="90"/>
      <c r="H8030" s="43"/>
      <c r="I8030" s="79"/>
      <c r="J8030" s="43"/>
      <c r="K8030" s="10"/>
      <c r="L8030" s="102"/>
      <c r="M8030" s="40"/>
      <c r="N8030" s="43"/>
      <c r="O8030" s="40"/>
      <c r="P8030" s="43"/>
      <c r="Q8030" s="43"/>
      <c r="R8030" s="10"/>
      <c r="S8030" s="10"/>
      <c r="T8030" s="10"/>
    </row>
    <row r="8031" spans="7:20" ht="33" customHeight="1" x14ac:dyDescent="0.5">
      <c r="G8031" s="90"/>
      <c r="H8031" s="43"/>
      <c r="I8031" s="79"/>
      <c r="J8031" s="43"/>
      <c r="K8031" s="10"/>
      <c r="L8031" s="102"/>
      <c r="M8031" s="40"/>
      <c r="N8031" s="43"/>
      <c r="O8031" s="40"/>
      <c r="P8031" s="43"/>
      <c r="Q8031" s="43"/>
      <c r="R8031" s="10"/>
      <c r="S8031" s="10"/>
      <c r="T8031" s="10"/>
    </row>
    <row r="8032" spans="7:20" ht="33" customHeight="1" x14ac:dyDescent="0.5">
      <c r="G8032" s="90"/>
      <c r="H8032" s="43"/>
      <c r="I8032" s="79"/>
      <c r="J8032" s="43"/>
      <c r="K8032" s="10"/>
      <c r="L8032" s="102"/>
      <c r="M8032" s="40"/>
      <c r="N8032" s="43"/>
      <c r="O8032" s="40"/>
      <c r="P8032" s="43"/>
      <c r="Q8032" s="43"/>
      <c r="R8032" s="10"/>
      <c r="S8032" s="10"/>
      <c r="T8032" s="10"/>
    </row>
    <row r="8033" spans="7:20" ht="33" customHeight="1" x14ac:dyDescent="0.5">
      <c r="G8033" s="90"/>
      <c r="H8033" s="43"/>
      <c r="I8033" s="79"/>
      <c r="J8033" s="43"/>
      <c r="K8033" s="10"/>
      <c r="L8033" s="102"/>
      <c r="M8033" s="40"/>
      <c r="N8033" s="43"/>
      <c r="O8033" s="40"/>
      <c r="P8033" s="43"/>
      <c r="Q8033" s="43"/>
      <c r="R8033" s="10"/>
      <c r="S8033" s="10"/>
      <c r="T8033" s="10"/>
    </row>
    <row r="8034" spans="7:20" ht="33" customHeight="1" x14ac:dyDescent="0.5">
      <c r="G8034" s="90"/>
      <c r="H8034" s="43"/>
      <c r="I8034" s="79"/>
      <c r="J8034" s="43"/>
      <c r="K8034" s="10"/>
      <c r="L8034" s="102"/>
      <c r="M8034" s="40"/>
      <c r="N8034" s="43"/>
      <c r="O8034" s="40"/>
      <c r="P8034" s="43"/>
      <c r="Q8034" s="43"/>
      <c r="R8034" s="10"/>
      <c r="S8034" s="10"/>
      <c r="T8034" s="10"/>
    </row>
    <row r="8035" spans="7:20" ht="33" customHeight="1" x14ac:dyDescent="0.5">
      <c r="G8035" s="90"/>
      <c r="H8035" s="43"/>
      <c r="I8035" s="79"/>
      <c r="J8035" s="43"/>
      <c r="K8035" s="10"/>
      <c r="L8035" s="102"/>
      <c r="M8035" s="40"/>
      <c r="N8035" s="43"/>
      <c r="O8035" s="40"/>
      <c r="P8035" s="43"/>
      <c r="Q8035" s="43"/>
      <c r="R8035" s="10"/>
      <c r="S8035" s="10"/>
      <c r="T8035" s="10"/>
    </row>
    <row r="8036" spans="7:20" ht="33" customHeight="1" x14ac:dyDescent="0.5">
      <c r="G8036" s="90"/>
      <c r="H8036" s="43"/>
      <c r="I8036" s="79"/>
      <c r="J8036" s="43"/>
      <c r="K8036" s="10"/>
      <c r="L8036" s="102"/>
      <c r="M8036" s="40"/>
      <c r="N8036" s="43"/>
      <c r="O8036" s="40"/>
      <c r="P8036" s="43"/>
      <c r="Q8036" s="43"/>
      <c r="R8036" s="10"/>
      <c r="S8036" s="10"/>
      <c r="T8036" s="10"/>
    </row>
    <row r="8037" spans="7:20" ht="33" customHeight="1" x14ac:dyDescent="0.5">
      <c r="G8037" s="90"/>
      <c r="H8037" s="43"/>
      <c r="I8037" s="79"/>
      <c r="J8037" s="43"/>
      <c r="K8037" s="10"/>
      <c r="L8037" s="102"/>
      <c r="M8037" s="40"/>
      <c r="N8037" s="43"/>
      <c r="O8037" s="40"/>
      <c r="P8037" s="43"/>
      <c r="Q8037" s="43"/>
      <c r="R8037" s="10"/>
      <c r="S8037" s="10"/>
      <c r="T8037" s="10"/>
    </row>
    <row r="8038" spans="7:20" ht="33" customHeight="1" x14ac:dyDescent="0.5">
      <c r="G8038" s="90"/>
      <c r="H8038" s="43"/>
      <c r="I8038" s="79"/>
      <c r="J8038" s="43"/>
      <c r="K8038" s="10"/>
      <c r="L8038" s="102"/>
      <c r="M8038" s="40"/>
      <c r="N8038" s="43"/>
      <c r="O8038" s="40"/>
      <c r="P8038" s="43"/>
      <c r="Q8038" s="43"/>
      <c r="R8038" s="10"/>
      <c r="S8038" s="10"/>
      <c r="T8038" s="10"/>
    </row>
    <row r="8039" spans="7:20" ht="33" customHeight="1" x14ac:dyDescent="0.5">
      <c r="G8039" s="90"/>
      <c r="H8039" s="43"/>
      <c r="I8039" s="79"/>
      <c r="J8039" s="43"/>
      <c r="K8039" s="10"/>
      <c r="L8039" s="102"/>
      <c r="M8039" s="40"/>
      <c r="N8039" s="43"/>
      <c r="O8039" s="40"/>
      <c r="P8039" s="43"/>
      <c r="Q8039" s="43"/>
      <c r="R8039" s="10"/>
      <c r="S8039" s="10"/>
      <c r="T8039" s="10"/>
    </row>
    <row r="8040" spans="7:20" ht="33" customHeight="1" x14ac:dyDescent="0.5">
      <c r="G8040" s="90"/>
      <c r="H8040" s="43"/>
      <c r="I8040" s="79"/>
      <c r="J8040" s="43"/>
      <c r="K8040" s="10"/>
      <c r="L8040" s="102"/>
      <c r="M8040" s="40"/>
      <c r="N8040" s="43"/>
      <c r="O8040" s="40"/>
      <c r="P8040" s="43"/>
      <c r="Q8040" s="43"/>
      <c r="R8040" s="10"/>
      <c r="S8040" s="10"/>
      <c r="T8040" s="10"/>
    </row>
    <row r="8041" spans="7:20" ht="33" customHeight="1" x14ac:dyDescent="0.5">
      <c r="G8041" s="90"/>
      <c r="H8041" s="43"/>
      <c r="I8041" s="79"/>
      <c r="J8041" s="43"/>
      <c r="K8041" s="10"/>
      <c r="L8041" s="102"/>
      <c r="M8041" s="40"/>
      <c r="N8041" s="43"/>
      <c r="O8041" s="40"/>
      <c r="P8041" s="43"/>
      <c r="Q8041" s="43"/>
      <c r="R8041" s="10"/>
      <c r="S8041" s="10"/>
      <c r="T8041" s="10"/>
    </row>
    <row r="8042" spans="7:20" ht="33" customHeight="1" x14ac:dyDescent="0.5">
      <c r="G8042" s="90"/>
      <c r="H8042" s="43"/>
      <c r="I8042" s="79"/>
      <c r="J8042" s="43"/>
      <c r="K8042" s="10"/>
      <c r="L8042" s="102"/>
      <c r="M8042" s="40"/>
      <c r="N8042" s="43"/>
      <c r="O8042" s="40"/>
      <c r="P8042" s="43"/>
      <c r="Q8042" s="43"/>
      <c r="R8042" s="10"/>
      <c r="S8042" s="10"/>
      <c r="T8042" s="10"/>
    </row>
    <row r="8043" spans="7:20" ht="33" customHeight="1" x14ac:dyDescent="0.5">
      <c r="G8043" s="90"/>
      <c r="H8043" s="43"/>
      <c r="I8043" s="79"/>
      <c r="J8043" s="43"/>
      <c r="K8043" s="10"/>
      <c r="L8043" s="102"/>
      <c r="M8043" s="40"/>
      <c r="N8043" s="43"/>
      <c r="O8043" s="40"/>
      <c r="P8043" s="43"/>
      <c r="Q8043" s="43"/>
      <c r="R8043" s="10"/>
      <c r="S8043" s="10"/>
      <c r="T8043" s="10"/>
    </row>
    <row r="8044" spans="7:20" ht="33" customHeight="1" x14ac:dyDescent="0.5">
      <c r="G8044" s="90"/>
      <c r="H8044" s="43"/>
      <c r="I8044" s="79"/>
      <c r="J8044" s="43"/>
      <c r="K8044" s="10"/>
      <c r="L8044" s="102"/>
      <c r="M8044" s="40"/>
      <c r="N8044" s="43"/>
      <c r="O8044" s="40"/>
      <c r="P8044" s="43"/>
      <c r="Q8044" s="43"/>
      <c r="R8044" s="10"/>
      <c r="S8044" s="10"/>
      <c r="T8044" s="10"/>
    </row>
    <row r="8045" spans="7:20" ht="33" customHeight="1" x14ac:dyDescent="0.5">
      <c r="G8045" s="90"/>
      <c r="H8045" s="43"/>
      <c r="I8045" s="79"/>
      <c r="J8045" s="43"/>
      <c r="K8045" s="10"/>
      <c r="L8045" s="102"/>
      <c r="M8045" s="40"/>
      <c r="N8045" s="43"/>
      <c r="O8045" s="40"/>
      <c r="P8045" s="43"/>
      <c r="Q8045" s="43"/>
      <c r="R8045" s="10"/>
      <c r="S8045" s="10"/>
      <c r="T8045" s="10"/>
    </row>
    <row r="8046" spans="7:20" ht="33" customHeight="1" x14ac:dyDescent="0.5">
      <c r="G8046" s="90"/>
      <c r="H8046" s="43"/>
      <c r="I8046" s="79"/>
      <c r="J8046" s="43"/>
      <c r="K8046" s="10"/>
      <c r="L8046" s="102"/>
      <c r="M8046" s="40"/>
      <c r="N8046" s="43"/>
      <c r="O8046" s="40"/>
      <c r="P8046" s="43"/>
      <c r="Q8046" s="43"/>
      <c r="R8046" s="10"/>
      <c r="S8046" s="10"/>
      <c r="T8046" s="10"/>
    </row>
    <row r="8047" spans="7:20" ht="33" customHeight="1" x14ac:dyDescent="0.5">
      <c r="G8047" s="90"/>
      <c r="H8047" s="43"/>
      <c r="I8047" s="79"/>
      <c r="J8047" s="43"/>
      <c r="K8047" s="10"/>
      <c r="L8047" s="102"/>
      <c r="M8047" s="40"/>
      <c r="N8047" s="43"/>
      <c r="O8047" s="40"/>
      <c r="P8047" s="43"/>
      <c r="Q8047" s="43"/>
      <c r="R8047" s="10"/>
      <c r="S8047" s="10"/>
      <c r="T8047" s="10"/>
    </row>
    <row r="8048" spans="7:20" ht="33" customHeight="1" x14ac:dyDescent="0.5">
      <c r="G8048" s="90"/>
      <c r="H8048" s="43"/>
      <c r="I8048" s="79"/>
      <c r="J8048" s="43"/>
      <c r="K8048" s="10"/>
      <c r="L8048" s="102"/>
      <c r="M8048" s="40"/>
      <c r="N8048" s="43"/>
      <c r="O8048" s="40"/>
      <c r="P8048" s="43"/>
      <c r="Q8048" s="43"/>
      <c r="R8048" s="10"/>
      <c r="S8048" s="10"/>
      <c r="T8048" s="10"/>
    </row>
    <row r="8049" spans="7:20" ht="33" customHeight="1" x14ac:dyDescent="0.5">
      <c r="G8049" s="90"/>
      <c r="H8049" s="43"/>
      <c r="I8049" s="79"/>
      <c r="J8049" s="43"/>
      <c r="K8049" s="10"/>
      <c r="L8049" s="102"/>
      <c r="M8049" s="40"/>
      <c r="N8049" s="43"/>
      <c r="O8049" s="40"/>
      <c r="P8049" s="43"/>
      <c r="Q8049" s="43"/>
      <c r="R8049" s="10"/>
      <c r="S8049" s="10"/>
      <c r="T8049" s="10"/>
    </row>
    <row r="8050" spans="7:20" ht="33" customHeight="1" x14ac:dyDescent="0.5">
      <c r="G8050" s="90"/>
      <c r="H8050" s="43"/>
      <c r="I8050" s="79"/>
      <c r="J8050" s="43"/>
      <c r="K8050" s="10"/>
      <c r="L8050" s="102"/>
      <c r="M8050" s="40"/>
      <c r="N8050" s="43"/>
      <c r="O8050" s="40"/>
      <c r="P8050" s="43"/>
      <c r="Q8050" s="43"/>
      <c r="R8050" s="10"/>
      <c r="S8050" s="10"/>
      <c r="T8050" s="10"/>
    </row>
    <row r="8051" spans="7:20" ht="33" customHeight="1" x14ac:dyDescent="0.5">
      <c r="G8051" s="90"/>
      <c r="H8051" s="43"/>
      <c r="I8051" s="79"/>
      <c r="J8051" s="43"/>
      <c r="K8051" s="10"/>
      <c r="L8051" s="102"/>
      <c r="M8051" s="40"/>
      <c r="N8051" s="43"/>
      <c r="O8051" s="40"/>
      <c r="P8051" s="43"/>
      <c r="Q8051" s="43"/>
      <c r="R8051" s="10"/>
      <c r="S8051" s="10"/>
      <c r="T8051" s="10"/>
    </row>
    <row r="8052" spans="7:20" ht="33" customHeight="1" x14ac:dyDescent="0.5">
      <c r="G8052" s="90"/>
      <c r="H8052" s="43"/>
      <c r="I8052" s="79"/>
      <c r="J8052" s="43"/>
      <c r="K8052" s="10"/>
      <c r="L8052" s="102"/>
      <c r="M8052" s="40"/>
      <c r="N8052" s="43"/>
      <c r="O8052" s="40"/>
      <c r="P8052" s="43"/>
      <c r="Q8052" s="43"/>
      <c r="R8052" s="10"/>
      <c r="S8052" s="10"/>
      <c r="T8052" s="10"/>
    </row>
    <row r="8053" spans="7:20" ht="33" customHeight="1" x14ac:dyDescent="0.5">
      <c r="G8053" s="90"/>
      <c r="H8053" s="43"/>
      <c r="I8053" s="79"/>
      <c r="J8053" s="43"/>
      <c r="K8053" s="10"/>
      <c r="L8053" s="102"/>
      <c r="M8053" s="40"/>
      <c r="N8053" s="43"/>
      <c r="O8053" s="40"/>
      <c r="P8053" s="43"/>
      <c r="Q8053" s="43"/>
      <c r="R8053" s="10"/>
      <c r="S8053" s="10"/>
      <c r="T8053" s="10"/>
    </row>
    <row r="8054" spans="7:20" ht="33" customHeight="1" x14ac:dyDescent="0.5">
      <c r="G8054" s="90"/>
      <c r="H8054" s="43"/>
      <c r="I8054" s="79"/>
      <c r="J8054" s="43"/>
      <c r="K8054" s="10"/>
      <c r="L8054" s="102"/>
      <c r="M8054" s="40"/>
      <c r="N8054" s="43"/>
      <c r="O8054" s="40"/>
      <c r="P8054" s="43"/>
      <c r="Q8054" s="43"/>
      <c r="R8054" s="10"/>
      <c r="S8054" s="10"/>
      <c r="T8054" s="10"/>
    </row>
    <row r="8055" spans="7:20" ht="33" customHeight="1" x14ac:dyDescent="0.5">
      <c r="G8055" s="90"/>
      <c r="H8055" s="43"/>
      <c r="I8055" s="79"/>
      <c r="J8055" s="43"/>
      <c r="K8055" s="10"/>
      <c r="L8055" s="102"/>
      <c r="M8055" s="40"/>
      <c r="N8055" s="43"/>
      <c r="O8055" s="40"/>
      <c r="P8055" s="43"/>
      <c r="Q8055" s="43"/>
      <c r="R8055" s="10"/>
      <c r="S8055" s="10"/>
      <c r="T8055" s="10"/>
    </row>
    <row r="8056" spans="7:20" ht="33" customHeight="1" x14ac:dyDescent="0.5">
      <c r="G8056" s="90"/>
      <c r="H8056" s="43"/>
      <c r="I8056" s="79"/>
      <c r="J8056" s="43"/>
      <c r="K8056" s="10"/>
      <c r="L8056" s="102"/>
      <c r="M8056" s="40"/>
      <c r="N8056" s="43"/>
      <c r="O8056" s="40"/>
      <c r="P8056" s="43"/>
      <c r="Q8056" s="43"/>
      <c r="R8056" s="10"/>
      <c r="S8056" s="10"/>
      <c r="T8056" s="10"/>
    </row>
    <row r="8057" spans="7:20" ht="33" customHeight="1" x14ac:dyDescent="0.5">
      <c r="G8057" s="90"/>
      <c r="H8057" s="43"/>
      <c r="I8057" s="79"/>
      <c r="J8057" s="43"/>
      <c r="K8057" s="10"/>
      <c r="L8057" s="102"/>
      <c r="M8057" s="40"/>
      <c r="N8057" s="43"/>
      <c r="O8057" s="40"/>
      <c r="P8057" s="43"/>
      <c r="Q8057" s="43"/>
      <c r="R8057" s="10"/>
      <c r="S8057" s="10"/>
      <c r="T8057" s="10"/>
    </row>
    <row r="8058" spans="7:20" ht="33" customHeight="1" x14ac:dyDescent="0.5">
      <c r="G8058" s="90"/>
      <c r="H8058" s="43"/>
      <c r="I8058" s="79"/>
      <c r="J8058" s="43"/>
      <c r="K8058" s="10"/>
      <c r="L8058" s="102"/>
      <c r="M8058" s="40"/>
      <c r="N8058" s="43"/>
      <c r="O8058" s="40"/>
      <c r="P8058" s="43"/>
      <c r="Q8058" s="43"/>
      <c r="R8058" s="10"/>
      <c r="S8058" s="10"/>
      <c r="T8058" s="10"/>
    </row>
    <row r="8059" spans="7:20" ht="33" customHeight="1" x14ac:dyDescent="0.5">
      <c r="G8059" s="90"/>
      <c r="H8059" s="43"/>
      <c r="I8059" s="79"/>
      <c r="J8059" s="43"/>
      <c r="K8059" s="10"/>
      <c r="L8059" s="102"/>
      <c r="M8059" s="40"/>
      <c r="N8059" s="43"/>
      <c r="O8059" s="40"/>
      <c r="P8059" s="43"/>
      <c r="Q8059" s="43"/>
      <c r="R8059" s="10"/>
      <c r="S8059" s="10"/>
      <c r="T8059" s="10"/>
    </row>
    <row r="8060" spans="7:20" ht="33" customHeight="1" x14ac:dyDescent="0.5">
      <c r="G8060" s="90"/>
      <c r="H8060" s="43"/>
      <c r="I8060" s="79"/>
      <c r="J8060" s="43"/>
      <c r="K8060" s="10"/>
      <c r="L8060" s="102"/>
      <c r="M8060" s="40"/>
      <c r="N8060" s="43"/>
      <c r="O8060" s="40"/>
      <c r="P8060" s="43"/>
      <c r="Q8060" s="43"/>
      <c r="R8060" s="10"/>
      <c r="S8060" s="10"/>
      <c r="T8060" s="10"/>
    </row>
    <row r="8061" spans="7:20" ht="33" customHeight="1" x14ac:dyDescent="0.5">
      <c r="G8061" s="90"/>
      <c r="H8061" s="43"/>
      <c r="I8061" s="79"/>
      <c r="J8061" s="43"/>
      <c r="K8061" s="10"/>
      <c r="L8061" s="102"/>
      <c r="M8061" s="40"/>
      <c r="N8061" s="43"/>
      <c r="O8061" s="40"/>
      <c r="P8061" s="43"/>
      <c r="Q8061" s="43"/>
      <c r="R8061" s="10"/>
      <c r="S8061" s="10"/>
      <c r="T8061" s="10"/>
    </row>
    <row r="8062" spans="7:20" ht="33" customHeight="1" x14ac:dyDescent="0.5">
      <c r="G8062" s="90"/>
      <c r="H8062" s="43"/>
      <c r="I8062" s="79"/>
      <c r="J8062" s="43"/>
      <c r="K8062" s="10"/>
      <c r="L8062" s="102"/>
      <c r="M8062" s="40"/>
      <c r="N8062" s="43"/>
      <c r="O8062" s="40"/>
      <c r="P8062" s="43"/>
      <c r="Q8062" s="43"/>
      <c r="R8062" s="10"/>
      <c r="S8062" s="10"/>
      <c r="T8062" s="10"/>
    </row>
    <row r="8063" spans="7:20" ht="33" customHeight="1" x14ac:dyDescent="0.5">
      <c r="G8063" s="90"/>
      <c r="H8063" s="43"/>
      <c r="I8063" s="79"/>
      <c r="J8063" s="43"/>
      <c r="K8063" s="10"/>
      <c r="L8063" s="102"/>
      <c r="M8063" s="40"/>
      <c r="N8063" s="43"/>
      <c r="O8063" s="40"/>
      <c r="P8063" s="43"/>
      <c r="Q8063" s="43"/>
      <c r="R8063" s="10"/>
      <c r="S8063" s="10"/>
      <c r="T8063" s="10"/>
    </row>
    <row r="8064" spans="7:20" ht="33" customHeight="1" x14ac:dyDescent="0.5">
      <c r="G8064" s="90"/>
      <c r="H8064" s="43"/>
      <c r="I8064" s="79"/>
      <c r="J8064" s="43"/>
      <c r="K8064" s="10"/>
      <c r="L8064" s="102"/>
      <c r="M8064" s="40"/>
      <c r="N8064" s="43"/>
      <c r="O8064" s="40"/>
      <c r="P8064" s="43"/>
      <c r="Q8064" s="43"/>
      <c r="R8064" s="10"/>
      <c r="S8064" s="10"/>
      <c r="T8064" s="10"/>
    </row>
    <row r="8065" spans="7:20" ht="33" customHeight="1" x14ac:dyDescent="0.5">
      <c r="G8065" s="90"/>
      <c r="H8065" s="43"/>
      <c r="I8065" s="79"/>
      <c r="J8065" s="43"/>
      <c r="K8065" s="10"/>
      <c r="L8065" s="102"/>
      <c r="M8065" s="40"/>
      <c r="N8065" s="43"/>
      <c r="O8065" s="40"/>
      <c r="P8065" s="43"/>
      <c r="Q8065" s="43"/>
      <c r="R8065" s="10"/>
      <c r="S8065" s="10"/>
      <c r="T8065" s="10"/>
    </row>
    <row r="8066" spans="7:20" ht="33" customHeight="1" x14ac:dyDescent="0.5">
      <c r="G8066" s="90"/>
      <c r="H8066" s="43"/>
      <c r="I8066" s="79"/>
      <c r="J8066" s="43"/>
      <c r="K8066" s="10"/>
      <c r="L8066" s="102"/>
      <c r="M8066" s="40"/>
      <c r="N8066" s="43"/>
      <c r="O8066" s="40"/>
      <c r="P8066" s="43"/>
      <c r="Q8066" s="43"/>
      <c r="R8066" s="10"/>
      <c r="S8066" s="10"/>
      <c r="T8066" s="10"/>
    </row>
    <row r="8067" spans="7:20" ht="33" customHeight="1" x14ac:dyDescent="0.5">
      <c r="G8067" s="90"/>
      <c r="H8067" s="43"/>
      <c r="I8067" s="79"/>
      <c r="J8067" s="43"/>
      <c r="K8067" s="10"/>
      <c r="L8067" s="102"/>
      <c r="M8067" s="40"/>
      <c r="N8067" s="43"/>
      <c r="O8067" s="40"/>
      <c r="P8067" s="43"/>
      <c r="Q8067" s="43"/>
      <c r="R8067" s="10"/>
      <c r="S8067" s="10"/>
      <c r="T8067" s="10"/>
    </row>
    <row r="8068" spans="7:20" ht="33" customHeight="1" x14ac:dyDescent="0.5">
      <c r="G8068" s="90"/>
      <c r="H8068" s="43"/>
      <c r="I8068" s="79"/>
      <c r="J8068" s="43"/>
      <c r="K8068" s="10"/>
      <c r="L8068" s="102"/>
      <c r="M8068" s="40"/>
      <c r="N8068" s="43"/>
      <c r="O8068" s="40"/>
      <c r="P8068" s="43"/>
      <c r="Q8068" s="43"/>
      <c r="R8068" s="10"/>
      <c r="S8068" s="10"/>
      <c r="T8068" s="10"/>
    </row>
    <row r="8069" spans="7:20" ht="33" customHeight="1" x14ac:dyDescent="0.5">
      <c r="G8069" s="90"/>
      <c r="H8069" s="43"/>
      <c r="I8069" s="79"/>
      <c r="J8069" s="43"/>
      <c r="K8069" s="10"/>
      <c r="L8069" s="102"/>
      <c r="M8069" s="40"/>
      <c r="N8069" s="43"/>
      <c r="O8069" s="40"/>
      <c r="P8069" s="43"/>
      <c r="Q8069" s="43"/>
      <c r="R8069" s="10"/>
      <c r="S8069" s="10"/>
      <c r="T8069" s="10"/>
    </row>
    <row r="8070" spans="7:20" ht="33" customHeight="1" x14ac:dyDescent="0.5">
      <c r="G8070" s="90"/>
      <c r="H8070" s="43"/>
      <c r="I8070" s="79"/>
      <c r="J8070" s="43"/>
      <c r="K8070" s="10"/>
      <c r="L8070" s="102"/>
      <c r="M8070" s="40"/>
      <c r="N8070" s="43"/>
      <c r="O8070" s="40"/>
      <c r="P8070" s="43"/>
      <c r="Q8070" s="43"/>
      <c r="R8070" s="10"/>
      <c r="S8070" s="10"/>
      <c r="T8070" s="10"/>
    </row>
    <row r="8071" spans="7:20" ht="33" customHeight="1" x14ac:dyDescent="0.5">
      <c r="G8071" s="90"/>
      <c r="H8071" s="43"/>
      <c r="I8071" s="79"/>
      <c r="J8071" s="43"/>
      <c r="K8071" s="10"/>
      <c r="L8071" s="102"/>
      <c r="M8071" s="40"/>
      <c r="N8071" s="43"/>
      <c r="O8071" s="40"/>
      <c r="P8071" s="43"/>
      <c r="Q8071" s="43"/>
      <c r="R8071" s="10"/>
      <c r="S8071" s="10"/>
      <c r="T8071" s="10"/>
    </row>
    <row r="8072" spans="7:20" ht="33" customHeight="1" x14ac:dyDescent="0.5">
      <c r="G8072" s="90"/>
      <c r="H8072" s="43"/>
      <c r="I8072" s="79"/>
      <c r="J8072" s="43"/>
      <c r="K8072" s="10"/>
      <c r="L8072" s="102"/>
      <c r="M8072" s="40"/>
      <c r="N8072" s="43"/>
      <c r="O8072" s="40"/>
      <c r="P8072" s="43"/>
      <c r="Q8072" s="43"/>
      <c r="R8072" s="10"/>
      <c r="S8072" s="10"/>
      <c r="T8072" s="10"/>
    </row>
    <row r="8073" spans="7:20" ht="33" customHeight="1" x14ac:dyDescent="0.5">
      <c r="G8073" s="90"/>
      <c r="H8073" s="43"/>
      <c r="I8073" s="79"/>
      <c r="J8073" s="43"/>
      <c r="K8073" s="10"/>
      <c r="L8073" s="102"/>
      <c r="M8073" s="40"/>
      <c r="N8073" s="43"/>
      <c r="O8073" s="40"/>
      <c r="P8073" s="43"/>
      <c r="Q8073" s="43"/>
      <c r="R8073" s="10"/>
      <c r="S8073" s="10"/>
      <c r="T8073" s="10"/>
    </row>
    <row r="8074" spans="7:20" ht="33" customHeight="1" x14ac:dyDescent="0.5">
      <c r="G8074" s="90"/>
      <c r="H8074" s="43"/>
      <c r="I8074" s="79"/>
      <c r="J8074" s="43"/>
      <c r="K8074" s="10"/>
      <c r="L8074" s="102"/>
      <c r="M8074" s="40"/>
      <c r="N8074" s="43"/>
      <c r="O8074" s="40"/>
      <c r="P8074" s="43"/>
      <c r="Q8074" s="43"/>
      <c r="R8074" s="10"/>
      <c r="S8074" s="10"/>
      <c r="T8074" s="10"/>
    </row>
    <row r="8075" spans="7:20" ht="33" customHeight="1" x14ac:dyDescent="0.5">
      <c r="G8075" s="90"/>
      <c r="H8075" s="43"/>
      <c r="I8075" s="79"/>
      <c r="J8075" s="43"/>
      <c r="K8075" s="10"/>
      <c r="L8075" s="102"/>
      <c r="M8075" s="40"/>
      <c r="N8075" s="43"/>
      <c r="O8075" s="40"/>
      <c r="P8075" s="43"/>
      <c r="Q8075" s="43"/>
      <c r="R8075" s="10"/>
      <c r="S8075" s="10"/>
      <c r="T8075" s="10"/>
    </row>
    <row r="8076" spans="7:20" ht="33" customHeight="1" x14ac:dyDescent="0.5">
      <c r="G8076" s="90"/>
      <c r="H8076" s="43"/>
      <c r="I8076" s="79"/>
      <c r="J8076" s="43"/>
      <c r="K8076" s="10"/>
      <c r="L8076" s="102"/>
      <c r="M8076" s="40"/>
      <c r="N8076" s="43"/>
      <c r="O8076" s="40"/>
      <c r="P8076" s="43"/>
      <c r="Q8076" s="43"/>
      <c r="R8076" s="10"/>
      <c r="S8076" s="10"/>
      <c r="T8076" s="10"/>
    </row>
    <row r="8077" spans="7:20" ht="33" customHeight="1" x14ac:dyDescent="0.5">
      <c r="G8077" s="90"/>
      <c r="H8077" s="43"/>
      <c r="I8077" s="79"/>
      <c r="J8077" s="43"/>
      <c r="K8077" s="10"/>
      <c r="L8077" s="102"/>
      <c r="M8077" s="40"/>
      <c r="N8077" s="43"/>
      <c r="O8077" s="40"/>
      <c r="P8077" s="43"/>
      <c r="Q8077" s="43"/>
      <c r="R8077" s="10"/>
      <c r="S8077" s="10"/>
      <c r="T8077" s="10"/>
    </row>
    <row r="8078" spans="7:20" ht="33" customHeight="1" x14ac:dyDescent="0.5">
      <c r="G8078" s="90"/>
      <c r="H8078" s="43"/>
      <c r="I8078" s="79"/>
      <c r="J8078" s="43"/>
      <c r="K8078" s="10"/>
      <c r="L8078" s="102"/>
      <c r="M8078" s="40"/>
      <c r="N8078" s="43"/>
      <c r="O8078" s="40"/>
      <c r="P8078" s="43"/>
      <c r="Q8078" s="43"/>
      <c r="R8078" s="10"/>
      <c r="S8078" s="10"/>
      <c r="T8078" s="10"/>
    </row>
    <row r="8079" spans="7:20" ht="33" customHeight="1" x14ac:dyDescent="0.5">
      <c r="G8079" s="90"/>
      <c r="H8079" s="43"/>
      <c r="I8079" s="79"/>
      <c r="J8079" s="43"/>
      <c r="K8079" s="10"/>
      <c r="L8079" s="102"/>
      <c r="M8079" s="40"/>
      <c r="N8079" s="43"/>
      <c r="O8079" s="40"/>
      <c r="P8079" s="43"/>
      <c r="Q8079" s="43"/>
      <c r="R8079" s="10"/>
      <c r="S8079" s="10"/>
      <c r="T8079" s="10"/>
    </row>
    <row r="8080" spans="7:20" ht="33" customHeight="1" x14ac:dyDescent="0.5">
      <c r="G8080" s="90"/>
      <c r="H8080" s="43"/>
      <c r="I8080" s="79"/>
      <c r="J8080" s="43"/>
      <c r="K8080" s="10"/>
      <c r="L8080" s="102"/>
      <c r="M8080" s="40"/>
      <c r="N8080" s="43"/>
      <c r="O8080" s="40"/>
      <c r="P8080" s="43"/>
      <c r="Q8080" s="43"/>
      <c r="R8080" s="10"/>
      <c r="S8080" s="10"/>
      <c r="T8080" s="10"/>
    </row>
    <row r="8081" spans="7:20" ht="33" customHeight="1" x14ac:dyDescent="0.5">
      <c r="G8081" s="90"/>
      <c r="H8081" s="43"/>
      <c r="I8081" s="79"/>
      <c r="J8081" s="43"/>
      <c r="K8081" s="10"/>
      <c r="L8081" s="102"/>
      <c r="M8081" s="40"/>
      <c r="N8081" s="43"/>
      <c r="O8081" s="40"/>
      <c r="P8081" s="43"/>
      <c r="Q8081" s="43"/>
      <c r="R8081" s="10"/>
      <c r="S8081" s="10"/>
      <c r="T8081" s="10"/>
    </row>
    <row r="8082" spans="7:20" ht="33" customHeight="1" x14ac:dyDescent="0.5">
      <c r="G8082" s="90"/>
      <c r="H8082" s="43"/>
      <c r="I8082" s="79"/>
      <c r="J8082" s="43"/>
      <c r="K8082" s="10"/>
      <c r="L8082" s="102"/>
      <c r="M8082" s="40"/>
      <c r="N8082" s="43"/>
      <c r="O8082" s="40"/>
      <c r="P8082" s="43"/>
      <c r="Q8082" s="43"/>
      <c r="R8082" s="10"/>
      <c r="S8082" s="10"/>
      <c r="T8082" s="10"/>
    </row>
    <row r="8083" spans="7:20" ht="33" customHeight="1" x14ac:dyDescent="0.5">
      <c r="G8083" s="90"/>
      <c r="H8083" s="43"/>
      <c r="I8083" s="79"/>
      <c r="J8083" s="43"/>
      <c r="K8083" s="10"/>
      <c r="L8083" s="102"/>
      <c r="M8083" s="40"/>
      <c r="N8083" s="43"/>
      <c r="O8083" s="40"/>
      <c r="P8083" s="43"/>
      <c r="Q8083" s="43"/>
      <c r="R8083" s="10"/>
      <c r="S8083" s="10"/>
      <c r="T8083" s="10"/>
    </row>
    <row r="8084" spans="7:20" ht="33" customHeight="1" x14ac:dyDescent="0.5">
      <c r="G8084" s="90"/>
      <c r="H8084" s="43"/>
      <c r="I8084" s="79"/>
      <c r="J8084" s="43"/>
      <c r="K8084" s="10"/>
      <c r="L8084" s="102"/>
      <c r="M8084" s="40"/>
      <c r="N8084" s="43"/>
      <c r="O8084" s="40"/>
      <c r="P8084" s="43"/>
      <c r="Q8084" s="43"/>
      <c r="R8084" s="10"/>
      <c r="S8084" s="10"/>
      <c r="T8084" s="10"/>
    </row>
    <row r="8085" spans="7:20" ht="33" customHeight="1" x14ac:dyDescent="0.5">
      <c r="G8085" s="90"/>
      <c r="H8085" s="43"/>
      <c r="I8085" s="79"/>
      <c r="J8085" s="43"/>
      <c r="K8085" s="10"/>
      <c r="L8085" s="102"/>
      <c r="M8085" s="40"/>
      <c r="N8085" s="43"/>
      <c r="O8085" s="40"/>
      <c r="P8085" s="43"/>
      <c r="Q8085" s="43"/>
      <c r="R8085" s="10"/>
      <c r="S8085" s="10"/>
      <c r="T8085" s="10"/>
    </row>
    <row r="8086" spans="7:20" ht="33" customHeight="1" x14ac:dyDescent="0.5">
      <c r="G8086" s="90"/>
      <c r="H8086" s="43"/>
      <c r="I8086" s="79"/>
      <c r="J8086" s="43"/>
      <c r="K8086" s="10"/>
      <c r="L8086" s="102"/>
      <c r="M8086" s="40"/>
      <c r="N8086" s="43"/>
      <c r="O8086" s="40"/>
      <c r="P8086" s="43"/>
      <c r="Q8086" s="43"/>
      <c r="R8086" s="10"/>
      <c r="S8086" s="10"/>
      <c r="T8086" s="10"/>
    </row>
    <row r="8087" spans="7:20" ht="33" customHeight="1" x14ac:dyDescent="0.5">
      <c r="G8087" s="90"/>
      <c r="H8087" s="43"/>
      <c r="I8087" s="79"/>
      <c r="J8087" s="43"/>
      <c r="K8087" s="10"/>
      <c r="L8087" s="102"/>
      <c r="M8087" s="40"/>
      <c r="N8087" s="43"/>
      <c r="O8087" s="40"/>
      <c r="P8087" s="43"/>
      <c r="Q8087" s="43"/>
      <c r="R8087" s="10"/>
      <c r="S8087" s="10"/>
      <c r="T8087" s="10"/>
    </row>
    <row r="8088" spans="7:20" ht="33" customHeight="1" x14ac:dyDescent="0.5">
      <c r="G8088" s="90"/>
      <c r="H8088" s="43"/>
      <c r="I8088" s="79"/>
      <c r="J8088" s="43"/>
      <c r="K8088" s="10"/>
      <c r="L8088" s="102"/>
      <c r="M8088" s="40"/>
      <c r="N8088" s="43"/>
      <c r="O8088" s="40"/>
      <c r="P8088" s="43"/>
      <c r="Q8088" s="43"/>
      <c r="R8088" s="10"/>
      <c r="S8088" s="10"/>
      <c r="T8088" s="10"/>
    </row>
    <row r="8089" spans="7:20" ht="33" customHeight="1" x14ac:dyDescent="0.5">
      <c r="G8089" s="90"/>
      <c r="H8089" s="43"/>
      <c r="I8089" s="79"/>
      <c r="J8089" s="43"/>
      <c r="K8089" s="10"/>
      <c r="L8089" s="102"/>
      <c r="M8089" s="40"/>
      <c r="N8089" s="43"/>
      <c r="O8089" s="40"/>
      <c r="P8089" s="43"/>
      <c r="Q8089" s="43"/>
      <c r="R8089" s="10"/>
      <c r="S8089" s="10"/>
      <c r="T8089" s="10"/>
    </row>
    <row r="8090" spans="7:20" ht="33" customHeight="1" x14ac:dyDescent="0.5">
      <c r="G8090" s="90"/>
      <c r="H8090" s="43"/>
      <c r="I8090" s="79"/>
      <c r="J8090" s="43"/>
      <c r="K8090" s="10"/>
      <c r="L8090" s="102"/>
      <c r="M8090" s="40"/>
      <c r="N8090" s="43"/>
      <c r="O8090" s="40"/>
      <c r="P8090" s="43"/>
      <c r="Q8090" s="43"/>
      <c r="R8090" s="10"/>
      <c r="S8090" s="10"/>
      <c r="T8090" s="10"/>
    </row>
    <row r="8091" spans="7:20" ht="33" customHeight="1" x14ac:dyDescent="0.5">
      <c r="G8091" s="90"/>
      <c r="H8091" s="43"/>
      <c r="I8091" s="79"/>
      <c r="J8091" s="43"/>
      <c r="K8091" s="10"/>
      <c r="L8091" s="102"/>
      <c r="M8091" s="40"/>
      <c r="N8091" s="43"/>
      <c r="O8091" s="40"/>
      <c r="P8091" s="43"/>
      <c r="Q8091" s="43"/>
      <c r="R8091" s="10"/>
      <c r="S8091" s="10"/>
      <c r="T8091" s="10"/>
    </row>
    <row r="8092" spans="7:20" ht="33" customHeight="1" x14ac:dyDescent="0.5">
      <c r="G8092" s="90"/>
      <c r="H8092" s="43"/>
      <c r="I8092" s="79"/>
      <c r="J8092" s="43"/>
      <c r="K8092" s="10"/>
      <c r="L8092" s="102"/>
      <c r="M8092" s="40"/>
      <c r="N8092" s="43"/>
      <c r="O8092" s="40"/>
      <c r="P8092" s="43"/>
      <c r="Q8092" s="43"/>
      <c r="R8092" s="10"/>
      <c r="S8092" s="10"/>
      <c r="T8092" s="10"/>
    </row>
    <row r="8093" spans="7:20" ht="33" customHeight="1" x14ac:dyDescent="0.5">
      <c r="G8093" s="90"/>
      <c r="H8093" s="43"/>
      <c r="I8093" s="79"/>
      <c r="J8093" s="43"/>
      <c r="K8093" s="10"/>
      <c r="L8093" s="102"/>
      <c r="M8093" s="40"/>
      <c r="N8093" s="43"/>
      <c r="O8093" s="40"/>
      <c r="P8093" s="43"/>
      <c r="Q8093" s="43"/>
      <c r="R8093" s="10"/>
      <c r="S8093" s="10"/>
      <c r="T8093" s="10"/>
    </row>
    <row r="8094" spans="7:20" ht="33" customHeight="1" x14ac:dyDescent="0.5">
      <c r="G8094" s="90"/>
      <c r="H8094" s="43"/>
      <c r="I8094" s="79"/>
      <c r="J8094" s="43"/>
      <c r="K8094" s="10"/>
      <c r="L8094" s="102"/>
      <c r="M8094" s="40"/>
      <c r="N8094" s="43"/>
      <c r="O8094" s="40"/>
      <c r="P8094" s="43"/>
      <c r="Q8094" s="43"/>
      <c r="R8094" s="10"/>
      <c r="S8094" s="10"/>
      <c r="T8094" s="10"/>
    </row>
    <row r="8095" spans="7:20" ht="33" customHeight="1" x14ac:dyDescent="0.5">
      <c r="G8095" s="90"/>
      <c r="H8095" s="43"/>
      <c r="I8095" s="79"/>
      <c r="J8095" s="43"/>
      <c r="K8095" s="10"/>
      <c r="L8095" s="102"/>
      <c r="M8095" s="40"/>
      <c r="N8095" s="43"/>
      <c r="O8095" s="40"/>
      <c r="P8095" s="43"/>
      <c r="Q8095" s="43"/>
      <c r="R8095" s="10"/>
      <c r="S8095" s="10"/>
      <c r="T8095" s="10"/>
    </row>
    <row r="8096" spans="7:20" ht="33" customHeight="1" x14ac:dyDescent="0.5">
      <c r="G8096" s="90"/>
      <c r="H8096" s="43"/>
      <c r="I8096" s="79"/>
      <c r="J8096" s="43"/>
      <c r="K8096" s="10"/>
      <c r="L8096" s="102"/>
      <c r="M8096" s="40"/>
      <c r="N8096" s="43"/>
      <c r="O8096" s="40"/>
      <c r="P8096" s="43"/>
      <c r="Q8096" s="43"/>
      <c r="R8096" s="10"/>
      <c r="S8096" s="10"/>
      <c r="T8096" s="10"/>
    </row>
    <row r="8097" spans="7:20" ht="33" customHeight="1" x14ac:dyDescent="0.5">
      <c r="G8097" s="90"/>
      <c r="H8097" s="43"/>
      <c r="I8097" s="79"/>
      <c r="J8097" s="43"/>
      <c r="K8097" s="10"/>
      <c r="L8097" s="102"/>
      <c r="M8097" s="40"/>
      <c r="N8097" s="43"/>
      <c r="O8097" s="40"/>
      <c r="P8097" s="43"/>
      <c r="Q8097" s="43"/>
      <c r="R8097" s="10"/>
      <c r="S8097" s="10"/>
      <c r="T8097" s="10"/>
    </row>
    <row r="8098" spans="7:20" ht="33" customHeight="1" x14ac:dyDescent="0.5">
      <c r="G8098" s="90"/>
      <c r="H8098" s="43"/>
      <c r="I8098" s="79"/>
      <c r="J8098" s="43"/>
      <c r="K8098" s="10"/>
      <c r="L8098" s="102"/>
      <c r="M8098" s="40"/>
      <c r="N8098" s="43"/>
      <c r="O8098" s="40"/>
      <c r="P8098" s="43"/>
      <c r="Q8098" s="43"/>
      <c r="R8098" s="10"/>
      <c r="S8098" s="10"/>
      <c r="T8098" s="10"/>
    </row>
    <row r="8099" spans="7:20" ht="33" customHeight="1" x14ac:dyDescent="0.5">
      <c r="G8099" s="90"/>
      <c r="H8099" s="43"/>
      <c r="I8099" s="79"/>
      <c r="J8099" s="43"/>
      <c r="K8099" s="10"/>
      <c r="L8099" s="102"/>
      <c r="M8099" s="40"/>
      <c r="N8099" s="43"/>
      <c r="O8099" s="40"/>
      <c r="P8099" s="43"/>
      <c r="Q8099" s="43"/>
      <c r="R8099" s="10"/>
      <c r="S8099" s="10"/>
      <c r="T8099" s="10"/>
    </row>
    <row r="8100" spans="7:20" ht="33" customHeight="1" x14ac:dyDescent="0.5">
      <c r="G8100" s="90"/>
      <c r="H8100" s="43"/>
      <c r="I8100" s="79"/>
      <c r="J8100" s="43"/>
      <c r="K8100" s="10"/>
      <c r="L8100" s="102"/>
      <c r="M8100" s="40"/>
      <c r="N8100" s="43"/>
      <c r="O8100" s="40"/>
      <c r="P8100" s="43"/>
      <c r="Q8100" s="43"/>
      <c r="R8100" s="10"/>
      <c r="S8100" s="10"/>
      <c r="T8100" s="10"/>
    </row>
    <row r="8101" spans="7:20" ht="33" customHeight="1" x14ac:dyDescent="0.5">
      <c r="G8101" s="90"/>
      <c r="H8101" s="43"/>
      <c r="I8101" s="79"/>
      <c r="J8101" s="43"/>
      <c r="K8101" s="10"/>
      <c r="L8101" s="102"/>
      <c r="M8101" s="40"/>
      <c r="N8101" s="43"/>
      <c r="O8101" s="40"/>
      <c r="P8101" s="43"/>
      <c r="Q8101" s="43"/>
      <c r="R8101" s="10"/>
      <c r="S8101" s="10"/>
      <c r="T8101" s="10"/>
    </row>
    <row r="8102" spans="7:20" ht="33" customHeight="1" x14ac:dyDescent="0.5">
      <c r="G8102" s="90"/>
      <c r="H8102" s="43"/>
      <c r="I8102" s="79"/>
      <c r="J8102" s="43"/>
      <c r="K8102" s="10"/>
      <c r="L8102" s="102"/>
      <c r="M8102" s="40"/>
      <c r="N8102" s="43"/>
      <c r="O8102" s="40"/>
      <c r="P8102" s="43"/>
      <c r="Q8102" s="43"/>
      <c r="R8102" s="10"/>
      <c r="S8102" s="10"/>
      <c r="T8102" s="10"/>
    </row>
    <row r="8103" spans="7:20" ht="33" customHeight="1" x14ac:dyDescent="0.5">
      <c r="G8103" s="90"/>
      <c r="H8103" s="43"/>
      <c r="I8103" s="79"/>
      <c r="J8103" s="43"/>
      <c r="K8103" s="10"/>
      <c r="L8103" s="102"/>
      <c r="M8103" s="40"/>
      <c r="N8103" s="43"/>
      <c r="O8103" s="40"/>
      <c r="P8103" s="43"/>
      <c r="Q8103" s="43"/>
      <c r="R8103" s="10"/>
      <c r="S8103" s="10"/>
      <c r="T8103" s="10"/>
    </row>
    <row r="8104" spans="7:20" ht="33" customHeight="1" x14ac:dyDescent="0.5">
      <c r="G8104" s="90"/>
      <c r="H8104" s="43"/>
      <c r="I8104" s="79"/>
      <c r="J8104" s="43"/>
      <c r="K8104" s="10"/>
      <c r="L8104" s="102"/>
      <c r="M8104" s="40"/>
      <c r="N8104" s="43"/>
      <c r="O8104" s="40"/>
      <c r="P8104" s="43"/>
      <c r="Q8104" s="43"/>
      <c r="R8104" s="10"/>
      <c r="S8104" s="10"/>
      <c r="T8104" s="10"/>
    </row>
    <row r="8105" spans="7:20" ht="33" customHeight="1" x14ac:dyDescent="0.5">
      <c r="G8105" s="90"/>
      <c r="H8105" s="43"/>
      <c r="I8105" s="79"/>
      <c r="J8105" s="43"/>
      <c r="K8105" s="10"/>
      <c r="L8105" s="102"/>
      <c r="M8105" s="40"/>
      <c r="N8105" s="43"/>
      <c r="O8105" s="40"/>
      <c r="P8105" s="43"/>
      <c r="Q8105" s="43"/>
      <c r="R8105" s="10"/>
      <c r="S8105" s="10"/>
      <c r="T8105" s="10"/>
    </row>
    <row r="8106" spans="7:20" ht="33" customHeight="1" x14ac:dyDescent="0.5">
      <c r="G8106" s="90"/>
      <c r="H8106" s="43"/>
      <c r="I8106" s="79"/>
      <c r="J8106" s="43"/>
      <c r="K8106" s="10"/>
      <c r="L8106" s="102"/>
      <c r="M8106" s="40"/>
      <c r="N8106" s="43"/>
      <c r="O8106" s="40"/>
      <c r="P8106" s="43"/>
      <c r="Q8106" s="43"/>
      <c r="R8106" s="10"/>
      <c r="S8106" s="10"/>
      <c r="T8106" s="10"/>
    </row>
    <row r="8107" spans="7:20" ht="33" customHeight="1" x14ac:dyDescent="0.5">
      <c r="G8107" s="90"/>
      <c r="H8107" s="43"/>
      <c r="I8107" s="79"/>
      <c r="J8107" s="43"/>
      <c r="K8107" s="10"/>
      <c r="L8107" s="102"/>
      <c r="M8107" s="40"/>
      <c r="N8107" s="43"/>
      <c r="O8107" s="40"/>
      <c r="P8107" s="43"/>
      <c r="Q8107" s="43"/>
      <c r="R8107" s="10"/>
      <c r="S8107" s="10"/>
      <c r="T8107" s="10"/>
    </row>
    <row r="8108" spans="7:20" ht="33" customHeight="1" x14ac:dyDescent="0.5">
      <c r="G8108" s="90"/>
      <c r="H8108" s="43"/>
      <c r="I8108" s="79"/>
      <c r="J8108" s="43"/>
      <c r="K8108" s="10"/>
      <c r="L8108" s="102"/>
      <c r="M8108" s="40"/>
      <c r="N8108" s="43"/>
      <c r="O8108" s="40"/>
      <c r="P8108" s="43"/>
      <c r="Q8108" s="43"/>
      <c r="R8108" s="10"/>
      <c r="S8108" s="10"/>
      <c r="T8108" s="10"/>
    </row>
    <row r="8109" spans="7:20" ht="33" customHeight="1" x14ac:dyDescent="0.5">
      <c r="G8109" s="90"/>
      <c r="H8109" s="43"/>
      <c r="I8109" s="79"/>
      <c r="J8109" s="43"/>
      <c r="K8109" s="10"/>
      <c r="L8109" s="102"/>
      <c r="M8109" s="40"/>
      <c r="N8109" s="43"/>
      <c r="O8109" s="40"/>
      <c r="P8109" s="43"/>
      <c r="Q8109" s="43"/>
      <c r="R8109" s="10"/>
      <c r="S8109" s="10"/>
      <c r="T8109" s="10"/>
    </row>
    <row r="8110" spans="7:20" ht="33" customHeight="1" x14ac:dyDescent="0.5">
      <c r="G8110" s="90"/>
      <c r="H8110" s="43"/>
      <c r="I8110" s="79"/>
      <c r="J8110" s="43"/>
      <c r="K8110" s="10"/>
      <c r="L8110" s="102"/>
      <c r="M8110" s="40"/>
      <c r="N8110" s="43"/>
      <c r="O8110" s="40"/>
      <c r="P8110" s="43"/>
      <c r="Q8110" s="43"/>
      <c r="R8110" s="10"/>
      <c r="S8110" s="10"/>
      <c r="T8110" s="10"/>
    </row>
    <row r="8111" spans="7:20" ht="33" customHeight="1" x14ac:dyDescent="0.5">
      <c r="G8111" s="90"/>
      <c r="H8111" s="43"/>
      <c r="I8111" s="79"/>
      <c r="J8111" s="43"/>
      <c r="K8111" s="10"/>
      <c r="L8111" s="102"/>
      <c r="M8111" s="40"/>
      <c r="N8111" s="43"/>
      <c r="O8111" s="40"/>
      <c r="P8111" s="43"/>
      <c r="Q8111" s="43"/>
      <c r="R8111" s="10"/>
      <c r="S8111" s="10"/>
      <c r="T8111" s="10"/>
    </row>
    <row r="8112" spans="7:20" ht="33" customHeight="1" x14ac:dyDescent="0.5">
      <c r="G8112" s="90"/>
      <c r="H8112" s="43"/>
      <c r="I8112" s="79"/>
      <c r="J8112" s="43"/>
      <c r="K8112" s="10"/>
      <c r="L8112" s="102"/>
      <c r="M8112" s="40"/>
      <c r="N8112" s="43"/>
      <c r="O8112" s="40"/>
      <c r="P8112" s="43"/>
      <c r="Q8112" s="43"/>
      <c r="R8112" s="10"/>
      <c r="S8112" s="10"/>
      <c r="T8112" s="10"/>
    </row>
    <row r="8113" spans="7:20" ht="33" customHeight="1" x14ac:dyDescent="0.5">
      <c r="G8113" s="90"/>
      <c r="H8113" s="43"/>
      <c r="I8113" s="79"/>
      <c r="J8113" s="43"/>
      <c r="K8113" s="10"/>
      <c r="L8113" s="102"/>
      <c r="M8113" s="40"/>
      <c r="N8113" s="43"/>
      <c r="O8113" s="40"/>
      <c r="P8113" s="43"/>
      <c r="Q8113" s="43"/>
      <c r="R8113" s="10"/>
      <c r="S8113" s="10"/>
      <c r="T8113" s="10"/>
    </row>
    <row r="8114" spans="7:20" ht="33" customHeight="1" x14ac:dyDescent="0.5">
      <c r="G8114" s="90"/>
      <c r="H8114" s="43"/>
      <c r="I8114" s="79"/>
      <c r="J8114" s="43"/>
      <c r="K8114" s="10"/>
      <c r="L8114" s="102"/>
      <c r="M8114" s="40"/>
      <c r="N8114" s="43"/>
      <c r="O8114" s="40"/>
      <c r="P8114" s="43"/>
      <c r="Q8114" s="43"/>
      <c r="R8114" s="10"/>
      <c r="S8114" s="10"/>
      <c r="T8114" s="10"/>
    </row>
    <row r="8115" spans="7:20" ht="33" customHeight="1" x14ac:dyDescent="0.5">
      <c r="G8115" s="90"/>
      <c r="H8115" s="43"/>
      <c r="I8115" s="79"/>
      <c r="J8115" s="43"/>
      <c r="K8115" s="10"/>
      <c r="L8115" s="102"/>
      <c r="M8115" s="40"/>
      <c r="N8115" s="43"/>
      <c r="O8115" s="40"/>
      <c r="P8115" s="43"/>
      <c r="Q8115" s="43"/>
      <c r="R8115" s="10"/>
      <c r="S8115" s="10"/>
      <c r="T8115" s="10"/>
    </row>
    <row r="8116" spans="7:20" ht="33" customHeight="1" x14ac:dyDescent="0.5">
      <c r="G8116" s="90"/>
      <c r="H8116" s="43"/>
      <c r="I8116" s="79"/>
      <c r="J8116" s="43"/>
      <c r="K8116" s="10"/>
      <c r="L8116" s="102"/>
      <c r="M8116" s="40"/>
      <c r="N8116" s="43"/>
      <c r="O8116" s="40"/>
      <c r="P8116" s="43"/>
      <c r="Q8116" s="43"/>
      <c r="R8116" s="10"/>
      <c r="S8116" s="10"/>
      <c r="T8116" s="10"/>
    </row>
    <row r="8117" spans="7:20" ht="33" customHeight="1" x14ac:dyDescent="0.5">
      <c r="G8117" s="90"/>
      <c r="H8117" s="43"/>
      <c r="I8117" s="79"/>
      <c r="J8117" s="43"/>
      <c r="K8117" s="10"/>
      <c r="L8117" s="102"/>
      <c r="M8117" s="40"/>
      <c r="N8117" s="43"/>
      <c r="O8117" s="40"/>
      <c r="P8117" s="43"/>
      <c r="Q8117" s="43"/>
      <c r="R8117" s="10"/>
      <c r="S8117" s="10"/>
      <c r="T8117" s="10"/>
    </row>
    <row r="8118" spans="7:20" ht="33" customHeight="1" x14ac:dyDescent="0.5">
      <c r="G8118" s="90"/>
      <c r="H8118" s="43"/>
      <c r="I8118" s="79"/>
      <c r="J8118" s="43"/>
      <c r="K8118" s="10"/>
      <c r="L8118" s="102"/>
      <c r="M8118" s="40"/>
      <c r="N8118" s="43"/>
      <c r="O8118" s="40"/>
      <c r="P8118" s="43"/>
      <c r="Q8118" s="43"/>
      <c r="R8118" s="10"/>
      <c r="S8118" s="10"/>
      <c r="T8118" s="10"/>
    </row>
    <row r="8119" spans="7:20" ht="33" customHeight="1" x14ac:dyDescent="0.5">
      <c r="G8119" s="90"/>
      <c r="H8119" s="43"/>
      <c r="I8119" s="79"/>
      <c r="J8119" s="43"/>
      <c r="K8119" s="10"/>
      <c r="L8119" s="102"/>
      <c r="M8119" s="40"/>
      <c r="N8119" s="43"/>
      <c r="O8119" s="40"/>
      <c r="P8119" s="43"/>
      <c r="Q8119" s="43"/>
      <c r="R8119" s="10"/>
      <c r="S8119" s="10"/>
      <c r="T8119" s="10"/>
    </row>
    <row r="8120" spans="7:20" ht="33" customHeight="1" x14ac:dyDescent="0.5">
      <c r="G8120" s="90"/>
      <c r="H8120" s="43"/>
      <c r="I8120" s="79"/>
      <c r="J8120" s="43"/>
      <c r="K8120" s="10"/>
      <c r="L8120" s="102"/>
      <c r="M8120" s="40"/>
      <c r="N8120" s="43"/>
      <c r="O8120" s="40"/>
      <c r="P8120" s="43"/>
      <c r="Q8120" s="43"/>
      <c r="R8120" s="10"/>
      <c r="S8120" s="10"/>
      <c r="T8120" s="10"/>
    </row>
    <row r="8121" spans="7:20" ht="33" customHeight="1" x14ac:dyDescent="0.5">
      <c r="G8121" s="90"/>
      <c r="H8121" s="43"/>
      <c r="I8121" s="79"/>
      <c r="J8121" s="43"/>
      <c r="K8121" s="10"/>
      <c r="L8121" s="102"/>
      <c r="M8121" s="40"/>
      <c r="N8121" s="43"/>
      <c r="O8121" s="40"/>
      <c r="P8121" s="43"/>
      <c r="Q8121" s="43"/>
      <c r="R8121" s="10"/>
      <c r="S8121" s="10"/>
      <c r="T8121" s="10"/>
    </row>
    <row r="8122" spans="7:20" ht="33" customHeight="1" x14ac:dyDescent="0.5">
      <c r="G8122" s="90"/>
      <c r="H8122" s="43"/>
      <c r="I8122" s="79"/>
      <c r="J8122" s="43"/>
      <c r="K8122" s="10"/>
      <c r="L8122" s="102"/>
      <c r="M8122" s="40"/>
      <c r="N8122" s="43"/>
      <c r="O8122" s="40"/>
      <c r="P8122" s="43"/>
      <c r="Q8122" s="43"/>
      <c r="R8122" s="10"/>
      <c r="S8122" s="10"/>
      <c r="T8122" s="10"/>
    </row>
    <row r="8123" spans="7:20" ht="33" customHeight="1" x14ac:dyDescent="0.5">
      <c r="G8123" s="90"/>
      <c r="H8123" s="43"/>
      <c r="I8123" s="79"/>
      <c r="J8123" s="43"/>
      <c r="K8123" s="10"/>
      <c r="L8123" s="102"/>
      <c r="M8123" s="40"/>
      <c r="N8123" s="43"/>
      <c r="O8123" s="40"/>
      <c r="P8123" s="43"/>
      <c r="Q8123" s="43"/>
      <c r="R8123" s="10"/>
      <c r="S8123" s="10"/>
      <c r="T8123" s="10"/>
    </row>
    <row r="8124" spans="7:20" ht="33" customHeight="1" x14ac:dyDescent="0.5">
      <c r="G8124" s="90"/>
      <c r="H8124" s="43"/>
      <c r="I8124" s="79"/>
      <c r="J8124" s="43"/>
      <c r="K8124" s="10"/>
      <c r="L8124" s="102"/>
      <c r="M8124" s="40"/>
      <c r="N8124" s="43"/>
      <c r="O8124" s="40"/>
      <c r="P8124" s="43"/>
      <c r="Q8124" s="43"/>
      <c r="R8124" s="10"/>
      <c r="S8124" s="10"/>
      <c r="T8124" s="10"/>
    </row>
    <row r="8125" spans="7:20" ht="33" customHeight="1" x14ac:dyDescent="0.5">
      <c r="G8125" s="90"/>
      <c r="H8125" s="43"/>
      <c r="I8125" s="79"/>
      <c r="J8125" s="43"/>
      <c r="K8125" s="10"/>
      <c r="L8125" s="102"/>
      <c r="M8125" s="40"/>
      <c r="N8125" s="43"/>
      <c r="O8125" s="40"/>
      <c r="P8125" s="43"/>
      <c r="Q8125" s="43"/>
      <c r="R8125" s="10"/>
      <c r="S8125" s="10"/>
      <c r="T8125" s="10"/>
    </row>
    <row r="8126" spans="7:20" ht="33" customHeight="1" x14ac:dyDescent="0.5">
      <c r="G8126" s="90"/>
      <c r="H8126" s="43"/>
      <c r="I8126" s="79"/>
      <c r="J8126" s="43"/>
      <c r="K8126" s="10"/>
      <c r="L8126" s="102"/>
      <c r="M8126" s="40"/>
      <c r="N8126" s="43"/>
      <c r="O8126" s="40"/>
      <c r="P8126" s="43"/>
      <c r="Q8126" s="43"/>
      <c r="R8126" s="10"/>
      <c r="S8126" s="10"/>
      <c r="T8126" s="10"/>
    </row>
    <row r="8127" spans="7:20" ht="33" customHeight="1" x14ac:dyDescent="0.5">
      <c r="G8127" s="90"/>
      <c r="H8127" s="43"/>
      <c r="I8127" s="79"/>
      <c r="J8127" s="43"/>
      <c r="K8127" s="10"/>
      <c r="L8127" s="102"/>
      <c r="M8127" s="40"/>
      <c r="N8127" s="43"/>
      <c r="O8127" s="40"/>
      <c r="P8127" s="43"/>
      <c r="Q8127" s="43"/>
      <c r="R8127" s="10"/>
      <c r="S8127" s="10"/>
      <c r="T8127" s="10"/>
    </row>
    <row r="8128" spans="7:20" ht="33" customHeight="1" x14ac:dyDescent="0.5">
      <c r="G8128" s="90"/>
      <c r="H8128" s="43"/>
      <c r="I8128" s="79"/>
      <c r="J8128" s="43"/>
      <c r="K8128" s="10"/>
      <c r="L8128" s="102"/>
      <c r="M8128" s="40"/>
      <c r="N8128" s="43"/>
      <c r="O8128" s="40"/>
      <c r="P8128" s="43"/>
      <c r="Q8128" s="43"/>
      <c r="R8128" s="10"/>
      <c r="S8128" s="10"/>
      <c r="T8128" s="10"/>
    </row>
    <row r="8129" spans="7:20" ht="33" customHeight="1" x14ac:dyDescent="0.5">
      <c r="G8129" s="90"/>
      <c r="H8129" s="43"/>
      <c r="I8129" s="79"/>
      <c r="J8129" s="43"/>
      <c r="K8129" s="10"/>
      <c r="L8129" s="102"/>
      <c r="M8129" s="40"/>
      <c r="N8129" s="43"/>
      <c r="O8129" s="40"/>
      <c r="P8129" s="43"/>
      <c r="Q8129" s="43"/>
      <c r="R8129" s="10"/>
      <c r="S8129" s="10"/>
      <c r="T8129" s="10"/>
    </row>
    <row r="8130" spans="7:20" ht="33" customHeight="1" x14ac:dyDescent="0.5">
      <c r="G8130" s="90"/>
      <c r="H8130" s="43"/>
      <c r="I8130" s="79"/>
      <c r="J8130" s="43"/>
      <c r="K8130" s="10"/>
      <c r="L8130" s="102"/>
      <c r="M8130" s="40"/>
      <c r="N8130" s="43"/>
      <c r="O8130" s="40"/>
      <c r="P8130" s="43"/>
      <c r="Q8130" s="43"/>
      <c r="R8130" s="10"/>
      <c r="S8130" s="10"/>
      <c r="T8130" s="10"/>
    </row>
    <row r="8131" spans="7:20" ht="33" customHeight="1" x14ac:dyDescent="0.5">
      <c r="G8131" s="90"/>
      <c r="H8131" s="43"/>
      <c r="I8131" s="79"/>
      <c r="J8131" s="43"/>
      <c r="K8131" s="10"/>
      <c r="L8131" s="102"/>
      <c r="M8131" s="40"/>
      <c r="N8131" s="43"/>
      <c r="O8131" s="40"/>
      <c r="P8131" s="43"/>
      <c r="Q8131" s="43"/>
      <c r="R8131" s="10"/>
      <c r="S8131" s="10"/>
      <c r="T8131" s="10"/>
    </row>
    <row r="8132" spans="7:20" ht="33" customHeight="1" x14ac:dyDescent="0.5">
      <c r="G8132" s="90"/>
      <c r="H8132" s="43"/>
      <c r="I8132" s="79"/>
      <c r="J8132" s="43"/>
      <c r="K8132" s="10"/>
      <c r="L8132" s="102"/>
      <c r="M8132" s="40"/>
      <c r="N8132" s="43"/>
      <c r="O8132" s="40"/>
      <c r="P8132" s="43"/>
      <c r="Q8132" s="43"/>
      <c r="R8132" s="10"/>
      <c r="S8132" s="10"/>
      <c r="T8132" s="10"/>
    </row>
    <row r="8133" spans="7:20" ht="33" customHeight="1" x14ac:dyDescent="0.5">
      <c r="G8133" s="90"/>
      <c r="H8133" s="43"/>
      <c r="I8133" s="79"/>
      <c r="J8133" s="43"/>
      <c r="K8133" s="10"/>
      <c r="L8133" s="102"/>
      <c r="M8133" s="40"/>
      <c r="N8133" s="43"/>
      <c r="O8133" s="40"/>
      <c r="P8133" s="43"/>
      <c r="Q8133" s="43"/>
      <c r="R8133" s="10"/>
      <c r="S8133" s="10"/>
      <c r="T8133" s="10"/>
    </row>
    <row r="8134" spans="7:20" ht="33" customHeight="1" x14ac:dyDescent="0.5">
      <c r="G8134" s="90"/>
      <c r="H8134" s="43"/>
      <c r="I8134" s="79"/>
      <c r="J8134" s="43"/>
      <c r="K8134" s="10"/>
      <c r="L8134" s="102"/>
      <c r="M8134" s="40"/>
      <c r="N8134" s="43"/>
      <c r="O8134" s="40"/>
      <c r="P8134" s="43"/>
      <c r="Q8134" s="43"/>
      <c r="R8134" s="10"/>
      <c r="S8134" s="10"/>
      <c r="T8134" s="10"/>
    </row>
    <row r="8135" spans="7:20" ht="33" customHeight="1" x14ac:dyDescent="0.5">
      <c r="G8135" s="90"/>
      <c r="H8135" s="43"/>
      <c r="I8135" s="79"/>
      <c r="J8135" s="43"/>
      <c r="K8135" s="10"/>
      <c r="L8135" s="102"/>
      <c r="M8135" s="40"/>
      <c r="N8135" s="43"/>
      <c r="O8135" s="40"/>
      <c r="P8135" s="43"/>
      <c r="Q8135" s="43"/>
      <c r="R8135" s="10"/>
      <c r="S8135" s="10"/>
      <c r="T8135" s="10"/>
    </row>
    <row r="8136" spans="7:20" ht="33" customHeight="1" x14ac:dyDescent="0.5">
      <c r="G8136" s="90"/>
      <c r="H8136" s="43"/>
      <c r="I8136" s="79"/>
      <c r="J8136" s="43"/>
      <c r="K8136" s="10"/>
      <c r="L8136" s="102"/>
      <c r="M8136" s="40"/>
      <c r="N8136" s="43"/>
      <c r="O8136" s="40"/>
      <c r="P8136" s="43"/>
      <c r="Q8136" s="43"/>
      <c r="R8136" s="10"/>
      <c r="S8136" s="10"/>
      <c r="T8136" s="10"/>
    </row>
    <row r="8137" spans="7:20" ht="33" customHeight="1" x14ac:dyDescent="0.5">
      <c r="G8137" s="90"/>
      <c r="H8137" s="43"/>
      <c r="I8137" s="79"/>
      <c r="J8137" s="43"/>
      <c r="K8137" s="10"/>
      <c r="L8137" s="102"/>
      <c r="M8137" s="40"/>
      <c r="N8137" s="43"/>
      <c r="O8137" s="40"/>
      <c r="P8137" s="43"/>
      <c r="Q8137" s="43"/>
      <c r="R8137" s="10"/>
      <c r="S8137" s="10"/>
      <c r="T8137" s="10"/>
    </row>
    <row r="8138" spans="7:20" ht="33" customHeight="1" x14ac:dyDescent="0.5">
      <c r="G8138" s="90"/>
      <c r="H8138" s="43"/>
      <c r="I8138" s="79"/>
      <c r="J8138" s="43"/>
      <c r="K8138" s="10"/>
      <c r="L8138" s="102"/>
      <c r="M8138" s="40"/>
      <c r="N8138" s="43"/>
      <c r="O8138" s="40"/>
      <c r="P8138" s="43"/>
      <c r="Q8138" s="43"/>
      <c r="R8138" s="10"/>
      <c r="S8138" s="10"/>
      <c r="T8138" s="10"/>
    </row>
    <row r="8139" spans="7:20" ht="33" customHeight="1" x14ac:dyDescent="0.5">
      <c r="G8139" s="90"/>
      <c r="H8139" s="43"/>
      <c r="I8139" s="79"/>
      <c r="J8139" s="43"/>
      <c r="K8139" s="10"/>
      <c r="L8139" s="102"/>
      <c r="M8139" s="40"/>
      <c r="N8139" s="43"/>
      <c r="O8139" s="40"/>
      <c r="P8139" s="43"/>
      <c r="Q8139" s="43"/>
      <c r="R8139" s="10"/>
      <c r="S8139" s="10"/>
      <c r="T8139" s="10"/>
    </row>
    <row r="8140" spans="7:20" ht="33" customHeight="1" x14ac:dyDescent="0.5">
      <c r="G8140" s="90"/>
      <c r="H8140" s="43"/>
      <c r="I8140" s="79"/>
      <c r="J8140" s="43"/>
      <c r="K8140" s="10"/>
      <c r="L8140" s="102"/>
      <c r="M8140" s="40"/>
      <c r="N8140" s="43"/>
      <c r="O8140" s="40"/>
      <c r="P8140" s="43"/>
      <c r="Q8140" s="43"/>
      <c r="R8140" s="10"/>
      <c r="S8140" s="10"/>
      <c r="T8140" s="10"/>
    </row>
    <row r="8141" spans="7:20" ht="33" customHeight="1" x14ac:dyDescent="0.5">
      <c r="G8141" s="90"/>
      <c r="H8141" s="43"/>
      <c r="I8141" s="79"/>
      <c r="J8141" s="43"/>
      <c r="K8141" s="10"/>
      <c r="L8141" s="102"/>
      <c r="M8141" s="40"/>
      <c r="N8141" s="43"/>
      <c r="O8141" s="40"/>
      <c r="P8141" s="43"/>
      <c r="Q8141" s="43"/>
      <c r="R8141" s="10"/>
      <c r="S8141" s="10"/>
      <c r="T8141" s="10"/>
    </row>
    <row r="8142" spans="7:20" ht="33" customHeight="1" x14ac:dyDescent="0.5">
      <c r="G8142" s="90"/>
      <c r="H8142" s="43"/>
      <c r="I8142" s="79"/>
      <c r="J8142" s="43"/>
      <c r="K8142" s="10"/>
      <c r="L8142" s="102"/>
      <c r="M8142" s="40"/>
      <c r="N8142" s="43"/>
      <c r="O8142" s="40"/>
      <c r="P8142" s="43"/>
      <c r="Q8142" s="43"/>
      <c r="R8142" s="10"/>
      <c r="S8142" s="10"/>
      <c r="T8142" s="10"/>
    </row>
    <row r="8143" spans="7:20" ht="33" customHeight="1" x14ac:dyDescent="0.5">
      <c r="G8143" s="90"/>
      <c r="H8143" s="43"/>
      <c r="I8143" s="79"/>
      <c r="J8143" s="43"/>
      <c r="K8143" s="10"/>
      <c r="L8143" s="102"/>
      <c r="M8143" s="40"/>
      <c r="N8143" s="43"/>
      <c r="O8143" s="40"/>
      <c r="P8143" s="43"/>
      <c r="Q8143" s="43"/>
      <c r="R8143" s="10"/>
      <c r="S8143" s="10"/>
      <c r="T8143" s="10"/>
    </row>
    <row r="8144" spans="7:20" ht="33" customHeight="1" x14ac:dyDescent="0.5">
      <c r="G8144" s="90"/>
      <c r="H8144" s="43"/>
      <c r="I8144" s="79"/>
      <c r="J8144" s="43"/>
      <c r="K8144" s="10"/>
      <c r="L8144" s="102"/>
      <c r="M8144" s="40"/>
      <c r="N8144" s="43"/>
      <c r="O8144" s="40"/>
      <c r="P8144" s="43"/>
      <c r="Q8144" s="43"/>
      <c r="R8144" s="10"/>
      <c r="S8144" s="10"/>
      <c r="T8144" s="10"/>
    </row>
    <row r="8145" spans="7:20" ht="33" customHeight="1" x14ac:dyDescent="0.5">
      <c r="G8145" s="90"/>
      <c r="H8145" s="43"/>
      <c r="I8145" s="79"/>
      <c r="J8145" s="43"/>
      <c r="K8145" s="10"/>
      <c r="L8145" s="102"/>
      <c r="M8145" s="40"/>
      <c r="N8145" s="43"/>
      <c r="O8145" s="40"/>
      <c r="P8145" s="43"/>
      <c r="Q8145" s="43"/>
      <c r="R8145" s="10"/>
      <c r="S8145" s="10"/>
      <c r="T8145" s="10"/>
    </row>
    <row r="8146" spans="7:20" ht="33" customHeight="1" x14ac:dyDescent="0.5">
      <c r="G8146" s="90"/>
      <c r="H8146" s="43"/>
      <c r="I8146" s="79"/>
      <c r="J8146" s="43"/>
      <c r="K8146" s="10"/>
      <c r="L8146" s="102"/>
      <c r="M8146" s="40"/>
      <c r="N8146" s="43"/>
      <c r="O8146" s="40"/>
      <c r="P8146" s="43"/>
      <c r="Q8146" s="43"/>
      <c r="R8146" s="10"/>
      <c r="S8146" s="10"/>
      <c r="T8146" s="10"/>
    </row>
    <row r="8147" spans="7:20" ht="33" customHeight="1" x14ac:dyDescent="0.5">
      <c r="G8147" s="90"/>
      <c r="H8147" s="43"/>
      <c r="I8147" s="79"/>
      <c r="J8147" s="43"/>
      <c r="K8147" s="10"/>
      <c r="L8147" s="102"/>
      <c r="M8147" s="40"/>
      <c r="N8147" s="43"/>
      <c r="O8147" s="40"/>
      <c r="P8147" s="43"/>
      <c r="Q8147" s="43"/>
      <c r="R8147" s="10"/>
      <c r="S8147" s="10"/>
      <c r="T8147" s="10"/>
    </row>
    <row r="8148" spans="7:20" ht="33" customHeight="1" x14ac:dyDescent="0.5">
      <c r="G8148" s="90"/>
      <c r="H8148" s="43"/>
      <c r="I8148" s="79"/>
      <c r="J8148" s="43"/>
      <c r="K8148" s="10"/>
      <c r="L8148" s="102"/>
      <c r="M8148" s="40"/>
      <c r="N8148" s="43"/>
      <c r="O8148" s="40"/>
      <c r="P8148" s="43"/>
      <c r="Q8148" s="43"/>
      <c r="R8148" s="10"/>
      <c r="S8148" s="10"/>
      <c r="T8148" s="10"/>
    </row>
    <row r="8149" spans="7:20" ht="33" customHeight="1" x14ac:dyDescent="0.5">
      <c r="G8149" s="90"/>
      <c r="H8149" s="43"/>
      <c r="I8149" s="79"/>
      <c r="J8149" s="43"/>
      <c r="K8149" s="10"/>
      <c r="L8149" s="102"/>
      <c r="M8149" s="40"/>
      <c r="N8149" s="43"/>
      <c r="O8149" s="40"/>
      <c r="P8149" s="43"/>
      <c r="Q8149" s="43"/>
      <c r="R8149" s="10"/>
      <c r="S8149" s="10"/>
      <c r="T8149" s="10"/>
    </row>
    <row r="8150" spans="7:20" ht="33" customHeight="1" x14ac:dyDescent="0.5">
      <c r="G8150" s="90"/>
      <c r="H8150" s="43"/>
      <c r="I8150" s="79"/>
      <c r="J8150" s="43"/>
      <c r="K8150" s="10"/>
      <c r="L8150" s="102"/>
      <c r="M8150" s="40"/>
      <c r="N8150" s="43"/>
      <c r="O8150" s="40"/>
      <c r="P8150" s="43"/>
      <c r="Q8150" s="43"/>
      <c r="R8150" s="10"/>
      <c r="S8150" s="10"/>
      <c r="T8150" s="10"/>
    </row>
    <row r="8151" spans="7:20" ht="33" customHeight="1" x14ac:dyDescent="0.5">
      <c r="G8151" s="90"/>
      <c r="H8151" s="43"/>
      <c r="I8151" s="79"/>
      <c r="J8151" s="43"/>
      <c r="K8151" s="10"/>
      <c r="L8151" s="102"/>
      <c r="M8151" s="40"/>
      <c r="N8151" s="43"/>
      <c r="O8151" s="40"/>
      <c r="P8151" s="43"/>
      <c r="Q8151" s="43"/>
      <c r="R8151" s="10"/>
      <c r="S8151" s="10"/>
      <c r="T8151" s="10"/>
    </row>
    <row r="8152" spans="7:20" ht="33" customHeight="1" x14ac:dyDescent="0.5">
      <c r="G8152" s="90"/>
      <c r="H8152" s="43"/>
      <c r="I8152" s="79"/>
      <c r="J8152" s="43"/>
      <c r="K8152" s="10"/>
      <c r="L8152" s="102"/>
      <c r="M8152" s="40"/>
      <c r="N8152" s="43"/>
      <c r="O8152" s="40"/>
      <c r="P8152" s="43"/>
      <c r="Q8152" s="43"/>
      <c r="R8152" s="10"/>
      <c r="S8152" s="10"/>
      <c r="T8152" s="10"/>
    </row>
    <row r="8153" spans="7:20" ht="33" customHeight="1" x14ac:dyDescent="0.5">
      <c r="G8153" s="90"/>
      <c r="H8153" s="43"/>
      <c r="I8153" s="79"/>
      <c r="J8153" s="43"/>
      <c r="K8153" s="10"/>
      <c r="L8153" s="102"/>
      <c r="M8153" s="40"/>
      <c r="N8153" s="43"/>
      <c r="O8153" s="40"/>
      <c r="P8153" s="43"/>
      <c r="Q8153" s="43"/>
      <c r="R8153" s="10"/>
      <c r="S8153" s="10"/>
      <c r="T8153" s="10"/>
    </row>
    <row r="8154" spans="7:20" ht="33" customHeight="1" x14ac:dyDescent="0.5">
      <c r="G8154" s="90"/>
      <c r="H8154" s="43"/>
      <c r="I8154" s="79"/>
      <c r="J8154" s="43"/>
      <c r="K8154" s="10"/>
      <c r="L8154" s="102"/>
      <c r="M8154" s="40"/>
      <c r="N8154" s="43"/>
      <c r="O8154" s="40"/>
      <c r="P8154" s="43"/>
      <c r="Q8154" s="43"/>
      <c r="R8154" s="10"/>
      <c r="S8154" s="10"/>
      <c r="T8154" s="10"/>
    </row>
    <row r="8155" spans="7:20" ht="33" customHeight="1" x14ac:dyDescent="0.5">
      <c r="G8155" s="90"/>
      <c r="H8155" s="43"/>
      <c r="I8155" s="79"/>
      <c r="J8155" s="43"/>
      <c r="K8155" s="10"/>
      <c r="L8155" s="102"/>
      <c r="M8155" s="40"/>
      <c r="N8155" s="43"/>
      <c r="O8155" s="40"/>
      <c r="P8155" s="43"/>
      <c r="Q8155" s="43"/>
      <c r="R8155" s="10"/>
      <c r="S8155" s="10"/>
      <c r="T8155" s="10"/>
    </row>
    <row r="8156" spans="7:20" ht="33" customHeight="1" x14ac:dyDescent="0.5">
      <c r="G8156" s="90"/>
      <c r="H8156" s="43"/>
      <c r="I8156" s="79"/>
      <c r="J8156" s="43"/>
      <c r="K8156" s="10"/>
      <c r="L8156" s="102"/>
      <c r="M8156" s="40"/>
      <c r="N8156" s="43"/>
      <c r="O8156" s="40"/>
      <c r="P8156" s="43"/>
      <c r="Q8156" s="43"/>
      <c r="R8156" s="10"/>
      <c r="S8156" s="10"/>
      <c r="T8156" s="10"/>
    </row>
    <row r="8157" spans="7:20" ht="33" customHeight="1" x14ac:dyDescent="0.5">
      <c r="G8157" s="90"/>
      <c r="H8157" s="43"/>
      <c r="I8157" s="79"/>
      <c r="J8157" s="43"/>
      <c r="K8157" s="10"/>
      <c r="L8157" s="102"/>
      <c r="M8157" s="40"/>
      <c r="N8157" s="43"/>
      <c r="O8157" s="40"/>
      <c r="P8157" s="43"/>
      <c r="Q8157" s="43"/>
      <c r="R8157" s="10"/>
      <c r="S8157" s="10"/>
      <c r="T8157" s="10"/>
    </row>
    <row r="8158" spans="7:20" ht="33" customHeight="1" x14ac:dyDescent="0.5">
      <c r="G8158" s="90"/>
      <c r="H8158" s="43"/>
      <c r="I8158" s="79"/>
      <c r="J8158" s="43"/>
      <c r="K8158" s="10"/>
      <c r="L8158" s="102"/>
      <c r="M8158" s="40"/>
      <c r="N8158" s="43"/>
      <c r="O8158" s="40"/>
      <c r="P8158" s="43"/>
      <c r="Q8158" s="43"/>
      <c r="R8158" s="10"/>
      <c r="S8158" s="10"/>
      <c r="T8158" s="10"/>
    </row>
    <row r="8159" spans="7:20" ht="33" customHeight="1" x14ac:dyDescent="0.5">
      <c r="G8159" s="90"/>
      <c r="H8159" s="43"/>
      <c r="I8159" s="79"/>
      <c r="J8159" s="43"/>
      <c r="K8159" s="10"/>
      <c r="L8159" s="102"/>
      <c r="M8159" s="40"/>
      <c r="N8159" s="43"/>
      <c r="O8159" s="40"/>
      <c r="P8159" s="43"/>
      <c r="Q8159" s="43"/>
      <c r="R8159" s="10"/>
      <c r="S8159" s="10"/>
      <c r="T8159" s="10"/>
    </row>
    <row r="8160" spans="7:20" ht="33" customHeight="1" x14ac:dyDescent="0.5">
      <c r="G8160" s="90"/>
      <c r="H8160" s="43"/>
      <c r="I8160" s="79"/>
      <c r="J8160" s="43"/>
      <c r="K8160" s="10"/>
      <c r="L8160" s="102"/>
      <c r="M8160" s="40"/>
      <c r="N8160" s="43"/>
      <c r="O8160" s="40"/>
      <c r="P8160" s="43"/>
      <c r="Q8160" s="43"/>
      <c r="R8160" s="10"/>
      <c r="S8160" s="10"/>
      <c r="T8160" s="10"/>
    </row>
    <row r="8161" spans="7:20" ht="33" customHeight="1" x14ac:dyDescent="0.5">
      <c r="G8161" s="90"/>
      <c r="H8161" s="43"/>
      <c r="I8161" s="79"/>
      <c r="J8161" s="43"/>
      <c r="K8161" s="10"/>
      <c r="L8161" s="102"/>
      <c r="M8161" s="40"/>
      <c r="N8161" s="43"/>
      <c r="O8161" s="40"/>
      <c r="P8161" s="43"/>
      <c r="Q8161" s="43"/>
      <c r="R8161" s="10"/>
      <c r="S8161" s="10"/>
      <c r="T8161" s="10"/>
    </row>
    <row r="8162" spans="7:20" ht="33" customHeight="1" x14ac:dyDescent="0.5">
      <c r="G8162" s="90"/>
      <c r="H8162" s="43"/>
      <c r="I8162" s="79"/>
      <c r="J8162" s="43"/>
      <c r="K8162" s="10"/>
      <c r="L8162" s="102"/>
      <c r="M8162" s="40"/>
      <c r="N8162" s="43"/>
      <c r="O8162" s="40"/>
      <c r="P8162" s="43"/>
      <c r="Q8162" s="43"/>
      <c r="R8162" s="10"/>
      <c r="S8162" s="10"/>
      <c r="T8162" s="10"/>
    </row>
    <row r="8163" spans="7:20" ht="33" customHeight="1" x14ac:dyDescent="0.5">
      <c r="G8163" s="90"/>
      <c r="H8163" s="43"/>
      <c r="I8163" s="79"/>
      <c r="J8163" s="43"/>
      <c r="K8163" s="10"/>
      <c r="L8163" s="102"/>
      <c r="M8163" s="40"/>
      <c r="N8163" s="43"/>
      <c r="O8163" s="40"/>
      <c r="P8163" s="43"/>
      <c r="Q8163" s="43"/>
      <c r="R8163" s="10"/>
      <c r="S8163" s="10"/>
      <c r="T8163" s="10"/>
    </row>
    <row r="8164" spans="7:20" ht="33" customHeight="1" x14ac:dyDescent="0.5">
      <c r="G8164" s="90"/>
      <c r="H8164" s="43"/>
      <c r="I8164" s="79"/>
      <c r="J8164" s="43"/>
      <c r="K8164" s="10"/>
      <c r="L8164" s="102"/>
      <c r="M8164" s="40"/>
      <c r="N8164" s="43"/>
      <c r="O8164" s="40"/>
      <c r="P8164" s="43"/>
      <c r="Q8164" s="43"/>
      <c r="R8164" s="10"/>
      <c r="S8164" s="10"/>
      <c r="T8164" s="10"/>
    </row>
    <row r="8165" spans="7:20" ht="33" customHeight="1" x14ac:dyDescent="0.5">
      <c r="G8165" s="90"/>
      <c r="H8165" s="43"/>
      <c r="I8165" s="79"/>
      <c r="J8165" s="43"/>
      <c r="K8165" s="10"/>
      <c r="L8165" s="102"/>
      <c r="M8165" s="40"/>
      <c r="N8165" s="43"/>
      <c r="O8165" s="40"/>
      <c r="P8165" s="43"/>
      <c r="Q8165" s="43"/>
      <c r="R8165" s="10"/>
      <c r="S8165" s="10"/>
      <c r="T8165" s="10"/>
    </row>
    <row r="8166" spans="7:20" ht="33" customHeight="1" x14ac:dyDescent="0.5">
      <c r="G8166" s="90"/>
      <c r="H8166" s="43"/>
      <c r="I8166" s="79"/>
      <c r="J8166" s="43"/>
      <c r="K8166" s="10"/>
      <c r="L8166" s="102"/>
      <c r="M8166" s="40"/>
      <c r="N8166" s="43"/>
      <c r="O8166" s="40"/>
      <c r="P8166" s="43"/>
      <c r="Q8166" s="43"/>
      <c r="R8166" s="10"/>
      <c r="S8166" s="10"/>
      <c r="T8166" s="10"/>
    </row>
    <row r="8167" spans="7:20" ht="33" customHeight="1" x14ac:dyDescent="0.5">
      <c r="G8167" s="90"/>
      <c r="H8167" s="43"/>
      <c r="I8167" s="79"/>
      <c r="J8167" s="43"/>
      <c r="K8167" s="10"/>
      <c r="L8167" s="102"/>
      <c r="M8167" s="40"/>
      <c r="N8167" s="43"/>
      <c r="O8167" s="40"/>
      <c r="P8167" s="43"/>
      <c r="Q8167" s="43"/>
      <c r="R8167" s="10"/>
      <c r="S8167" s="10"/>
      <c r="T8167" s="10"/>
    </row>
    <row r="8168" spans="7:20" ht="33" customHeight="1" x14ac:dyDescent="0.5">
      <c r="G8168" s="90"/>
      <c r="H8168" s="43"/>
      <c r="I8168" s="79"/>
      <c r="J8168" s="43"/>
      <c r="K8168" s="10"/>
      <c r="L8168" s="102"/>
      <c r="M8168" s="40"/>
      <c r="N8168" s="43"/>
      <c r="O8168" s="40"/>
      <c r="P8168" s="43"/>
      <c r="Q8168" s="43"/>
      <c r="R8168" s="10"/>
      <c r="S8168" s="10"/>
      <c r="T8168" s="10"/>
    </row>
    <row r="8169" spans="7:20" ht="33" customHeight="1" x14ac:dyDescent="0.5">
      <c r="G8169" s="90"/>
      <c r="H8169" s="43"/>
      <c r="I8169" s="79"/>
      <c r="J8169" s="43"/>
      <c r="K8169" s="10"/>
      <c r="L8169" s="102"/>
      <c r="M8169" s="40"/>
      <c r="N8169" s="43"/>
      <c r="O8169" s="40"/>
      <c r="P8169" s="43"/>
      <c r="Q8169" s="43"/>
      <c r="R8169" s="10"/>
      <c r="S8169" s="10"/>
      <c r="T8169" s="10"/>
    </row>
    <row r="8170" spans="7:20" ht="33" customHeight="1" x14ac:dyDescent="0.5">
      <c r="G8170" s="90"/>
      <c r="H8170" s="43"/>
      <c r="I8170" s="79"/>
      <c r="J8170" s="43"/>
      <c r="K8170" s="10"/>
      <c r="L8170" s="102"/>
      <c r="M8170" s="40"/>
      <c r="N8170" s="43"/>
      <c r="O8170" s="40"/>
      <c r="P8170" s="43"/>
      <c r="Q8170" s="43"/>
      <c r="R8170" s="10"/>
      <c r="S8170" s="10"/>
      <c r="T8170" s="10"/>
    </row>
    <row r="8171" spans="7:20" ht="33" customHeight="1" x14ac:dyDescent="0.5">
      <c r="G8171" s="90"/>
      <c r="H8171" s="43"/>
      <c r="I8171" s="79"/>
      <c r="J8171" s="43"/>
      <c r="K8171" s="10"/>
      <c r="L8171" s="102"/>
      <c r="M8171" s="40"/>
      <c r="N8171" s="43"/>
      <c r="O8171" s="40"/>
      <c r="P8171" s="43"/>
      <c r="Q8171" s="43"/>
      <c r="R8171" s="10"/>
      <c r="S8171" s="10"/>
      <c r="T8171" s="10"/>
    </row>
    <row r="8172" spans="7:20" ht="33" customHeight="1" x14ac:dyDescent="0.5">
      <c r="G8172" s="90"/>
      <c r="H8172" s="43"/>
      <c r="I8172" s="79"/>
      <c r="J8172" s="43"/>
      <c r="K8172" s="10"/>
      <c r="L8172" s="102"/>
      <c r="M8172" s="40"/>
      <c r="N8172" s="43"/>
      <c r="O8172" s="40"/>
      <c r="P8172" s="43"/>
      <c r="Q8172" s="43"/>
      <c r="R8172" s="10"/>
      <c r="S8172" s="10"/>
      <c r="T8172" s="10"/>
    </row>
    <row r="8173" spans="7:20" ht="33" customHeight="1" x14ac:dyDescent="0.5">
      <c r="G8173" s="90"/>
      <c r="H8173" s="43"/>
      <c r="I8173" s="79"/>
      <c r="J8173" s="43"/>
      <c r="K8173" s="10"/>
      <c r="L8173" s="102"/>
      <c r="M8173" s="40"/>
      <c r="N8173" s="43"/>
      <c r="O8173" s="40"/>
      <c r="P8173" s="43"/>
      <c r="Q8173" s="43"/>
      <c r="R8173" s="10"/>
      <c r="S8173" s="10"/>
      <c r="T8173" s="10"/>
    </row>
    <row r="8174" spans="7:20" ht="33" customHeight="1" x14ac:dyDescent="0.5">
      <c r="G8174" s="90"/>
      <c r="H8174" s="43"/>
      <c r="I8174" s="79"/>
      <c r="J8174" s="43"/>
      <c r="K8174" s="10"/>
      <c r="L8174" s="102"/>
      <c r="M8174" s="40"/>
      <c r="N8174" s="43"/>
      <c r="O8174" s="40"/>
      <c r="P8174" s="43"/>
      <c r="Q8174" s="43"/>
      <c r="R8174" s="10"/>
      <c r="S8174" s="10"/>
      <c r="T8174" s="10"/>
    </row>
    <row r="8175" spans="7:20" ht="33" customHeight="1" x14ac:dyDescent="0.5">
      <c r="G8175" s="90"/>
      <c r="H8175" s="43"/>
      <c r="I8175" s="79"/>
      <c r="J8175" s="43"/>
      <c r="K8175" s="10"/>
      <c r="L8175" s="102"/>
      <c r="M8175" s="40"/>
      <c r="N8175" s="43"/>
      <c r="O8175" s="40"/>
      <c r="P8175" s="43"/>
      <c r="Q8175" s="43"/>
      <c r="R8175" s="10"/>
      <c r="S8175" s="10"/>
      <c r="T8175" s="10"/>
    </row>
    <row r="8176" spans="7:20" ht="33" customHeight="1" x14ac:dyDescent="0.5">
      <c r="G8176" s="90"/>
      <c r="H8176" s="43"/>
      <c r="I8176" s="79"/>
      <c r="J8176" s="43"/>
      <c r="K8176" s="10"/>
      <c r="L8176" s="102"/>
      <c r="M8176" s="40"/>
      <c r="N8176" s="43"/>
      <c r="O8176" s="40"/>
      <c r="P8176" s="43"/>
      <c r="Q8176" s="43"/>
      <c r="R8176" s="10"/>
      <c r="S8176" s="10"/>
      <c r="T8176" s="10"/>
    </row>
    <row r="8177" spans="7:20" ht="33" customHeight="1" x14ac:dyDescent="0.5">
      <c r="G8177" s="90"/>
      <c r="H8177" s="43"/>
      <c r="I8177" s="79"/>
      <c r="J8177" s="43"/>
      <c r="K8177" s="10"/>
      <c r="L8177" s="102"/>
      <c r="M8177" s="40"/>
      <c r="N8177" s="43"/>
      <c r="O8177" s="40"/>
      <c r="P8177" s="43"/>
      <c r="Q8177" s="43"/>
      <c r="R8177" s="10"/>
      <c r="S8177" s="10"/>
      <c r="T8177" s="10"/>
    </row>
    <row r="8178" spans="7:20" ht="33" customHeight="1" x14ac:dyDescent="0.5">
      <c r="G8178" s="90"/>
      <c r="H8178" s="43"/>
      <c r="I8178" s="79"/>
      <c r="J8178" s="43"/>
      <c r="K8178" s="10"/>
      <c r="L8178" s="102"/>
      <c r="M8178" s="40"/>
      <c r="N8178" s="43"/>
      <c r="O8178" s="40"/>
      <c r="P8178" s="43"/>
      <c r="Q8178" s="43"/>
      <c r="R8178" s="10"/>
      <c r="S8178" s="10"/>
      <c r="T8178" s="10"/>
    </row>
    <row r="8179" spans="7:20" ht="33" customHeight="1" x14ac:dyDescent="0.5">
      <c r="G8179" s="90"/>
      <c r="H8179" s="43"/>
      <c r="I8179" s="79"/>
      <c r="J8179" s="43"/>
      <c r="K8179" s="10"/>
      <c r="L8179" s="102"/>
      <c r="M8179" s="40"/>
      <c r="N8179" s="43"/>
      <c r="O8179" s="40"/>
      <c r="P8179" s="43"/>
      <c r="Q8179" s="43"/>
      <c r="R8179" s="10"/>
      <c r="S8179" s="10"/>
      <c r="T8179" s="10"/>
    </row>
    <row r="8180" spans="7:20" ht="33" customHeight="1" x14ac:dyDescent="0.5">
      <c r="G8180" s="90"/>
      <c r="H8180" s="43"/>
      <c r="I8180" s="79"/>
      <c r="J8180" s="43"/>
      <c r="K8180" s="10"/>
      <c r="L8180" s="102"/>
      <c r="M8180" s="40"/>
      <c r="N8180" s="43"/>
      <c r="O8180" s="40"/>
      <c r="P8180" s="43"/>
      <c r="Q8180" s="43"/>
      <c r="R8180" s="10"/>
      <c r="S8180" s="10"/>
      <c r="T8180" s="10"/>
    </row>
    <row r="8181" spans="7:20" ht="33" customHeight="1" x14ac:dyDescent="0.5">
      <c r="G8181" s="90"/>
      <c r="H8181" s="43"/>
      <c r="I8181" s="79"/>
      <c r="J8181" s="43"/>
      <c r="K8181" s="10"/>
      <c r="L8181" s="102"/>
      <c r="M8181" s="40"/>
      <c r="N8181" s="43"/>
      <c r="O8181" s="40"/>
      <c r="P8181" s="43"/>
      <c r="Q8181" s="43"/>
      <c r="R8181" s="10"/>
      <c r="S8181" s="10"/>
      <c r="T8181" s="10"/>
    </row>
    <row r="8182" spans="7:20" ht="33" customHeight="1" x14ac:dyDescent="0.5">
      <c r="G8182" s="90"/>
      <c r="H8182" s="43"/>
      <c r="I8182" s="79"/>
      <c r="J8182" s="43"/>
      <c r="K8182" s="10"/>
      <c r="L8182" s="102"/>
      <c r="M8182" s="40"/>
      <c r="N8182" s="43"/>
      <c r="O8182" s="40"/>
      <c r="P8182" s="43"/>
      <c r="Q8182" s="43"/>
      <c r="R8182" s="10"/>
      <c r="S8182" s="10"/>
      <c r="T8182" s="10"/>
    </row>
    <row r="8183" spans="7:20" ht="33" customHeight="1" x14ac:dyDescent="0.5">
      <c r="G8183" s="90"/>
      <c r="H8183" s="43"/>
      <c r="I8183" s="79"/>
      <c r="J8183" s="43"/>
      <c r="K8183" s="10"/>
      <c r="L8183" s="102"/>
      <c r="M8183" s="40"/>
      <c r="N8183" s="43"/>
      <c r="O8183" s="40"/>
      <c r="P8183" s="43"/>
      <c r="Q8183" s="43"/>
      <c r="R8183" s="10"/>
      <c r="S8183" s="10"/>
      <c r="T8183" s="10"/>
    </row>
    <row r="8184" spans="7:20" ht="33" customHeight="1" x14ac:dyDescent="0.5">
      <c r="G8184" s="90"/>
      <c r="H8184" s="43"/>
      <c r="I8184" s="79"/>
      <c r="J8184" s="43"/>
      <c r="K8184" s="10"/>
      <c r="L8184" s="102"/>
      <c r="M8184" s="40"/>
      <c r="N8184" s="43"/>
      <c r="O8184" s="40"/>
      <c r="P8184" s="43"/>
      <c r="Q8184" s="43"/>
      <c r="R8184" s="10"/>
      <c r="S8184" s="10"/>
      <c r="T8184" s="10"/>
    </row>
    <row r="8185" spans="7:20" ht="33" customHeight="1" x14ac:dyDescent="0.5">
      <c r="G8185" s="90"/>
      <c r="H8185" s="43"/>
      <c r="I8185" s="79"/>
      <c r="J8185" s="43"/>
      <c r="K8185" s="10"/>
      <c r="L8185" s="102"/>
      <c r="M8185" s="40"/>
      <c r="N8185" s="43"/>
      <c r="O8185" s="40"/>
      <c r="P8185" s="43"/>
      <c r="Q8185" s="43"/>
      <c r="R8185" s="10"/>
      <c r="S8185" s="10"/>
      <c r="T8185" s="10"/>
    </row>
    <row r="8186" spans="7:20" ht="33" customHeight="1" x14ac:dyDescent="0.5">
      <c r="G8186" s="90"/>
      <c r="H8186" s="43"/>
      <c r="I8186" s="79"/>
      <c r="J8186" s="43"/>
      <c r="K8186" s="10"/>
      <c r="L8186" s="102"/>
      <c r="M8186" s="40"/>
      <c r="N8186" s="43"/>
      <c r="O8186" s="40"/>
      <c r="P8186" s="43"/>
      <c r="Q8186" s="43"/>
      <c r="R8186" s="10"/>
      <c r="S8186" s="10"/>
      <c r="T8186" s="10"/>
    </row>
    <row r="8187" spans="7:20" ht="33" customHeight="1" x14ac:dyDescent="0.5">
      <c r="G8187" s="90"/>
      <c r="H8187" s="43"/>
      <c r="I8187" s="79"/>
      <c r="J8187" s="43"/>
      <c r="K8187" s="10"/>
      <c r="L8187" s="102"/>
      <c r="M8187" s="40"/>
      <c r="N8187" s="43"/>
      <c r="O8187" s="40"/>
      <c r="P8187" s="43"/>
      <c r="Q8187" s="43"/>
      <c r="R8187" s="10"/>
      <c r="S8187" s="10"/>
      <c r="T8187" s="10"/>
    </row>
    <row r="8188" spans="7:20" ht="33" customHeight="1" x14ac:dyDescent="0.5">
      <c r="G8188" s="90"/>
      <c r="H8188" s="43"/>
      <c r="I8188" s="79"/>
      <c r="J8188" s="43"/>
      <c r="K8188" s="10"/>
      <c r="L8188" s="102"/>
      <c r="M8188" s="40"/>
      <c r="N8188" s="43"/>
      <c r="O8188" s="40"/>
      <c r="P8188" s="43"/>
      <c r="Q8188" s="43"/>
      <c r="R8188" s="10"/>
      <c r="S8188" s="10"/>
      <c r="T8188" s="10"/>
    </row>
    <row r="8189" spans="7:20" ht="33" customHeight="1" x14ac:dyDescent="0.5">
      <c r="G8189" s="90"/>
      <c r="H8189" s="43"/>
      <c r="I8189" s="79"/>
      <c r="J8189" s="43"/>
      <c r="K8189" s="10"/>
      <c r="L8189" s="102"/>
      <c r="M8189" s="40"/>
      <c r="N8189" s="43"/>
      <c r="O8189" s="40"/>
      <c r="P8189" s="43"/>
      <c r="Q8189" s="43"/>
      <c r="R8189" s="10"/>
      <c r="S8189" s="10"/>
      <c r="T8189" s="10"/>
    </row>
    <row r="8190" spans="7:20" ht="33" customHeight="1" x14ac:dyDescent="0.5">
      <c r="G8190" s="90"/>
      <c r="H8190" s="43"/>
      <c r="I8190" s="79"/>
      <c r="J8190" s="43"/>
      <c r="K8190" s="10"/>
      <c r="L8190" s="102"/>
      <c r="M8190" s="40"/>
      <c r="N8190" s="43"/>
      <c r="O8190" s="40"/>
      <c r="P8190" s="43"/>
      <c r="Q8190" s="43"/>
      <c r="R8190" s="10"/>
      <c r="S8190" s="10"/>
      <c r="T8190" s="10"/>
    </row>
    <row r="8191" spans="7:20" ht="33" customHeight="1" x14ac:dyDescent="0.5">
      <c r="G8191" s="90"/>
      <c r="H8191" s="43"/>
      <c r="I8191" s="79"/>
      <c r="J8191" s="43"/>
      <c r="K8191" s="10"/>
      <c r="L8191" s="102"/>
      <c r="M8191" s="40"/>
      <c r="N8191" s="43"/>
      <c r="O8191" s="40"/>
      <c r="P8191" s="43"/>
      <c r="Q8191" s="43"/>
      <c r="R8191" s="10"/>
      <c r="S8191" s="10"/>
      <c r="T8191" s="10"/>
    </row>
    <row r="8192" spans="7:20" ht="33" customHeight="1" x14ac:dyDescent="0.5">
      <c r="G8192" s="90"/>
      <c r="H8192" s="43"/>
      <c r="I8192" s="79"/>
      <c r="J8192" s="43"/>
      <c r="K8192" s="10"/>
      <c r="L8192" s="102"/>
      <c r="M8192" s="40"/>
      <c r="N8192" s="43"/>
      <c r="O8192" s="40"/>
      <c r="P8192" s="43"/>
      <c r="Q8192" s="43"/>
      <c r="R8192" s="10"/>
      <c r="S8192" s="10"/>
      <c r="T8192" s="10"/>
    </row>
    <row r="8193" spans="7:20" ht="33" customHeight="1" x14ac:dyDescent="0.5">
      <c r="G8193" s="90"/>
      <c r="H8193" s="43"/>
      <c r="I8193" s="79"/>
      <c r="J8193" s="43"/>
      <c r="K8193" s="10"/>
      <c r="L8193" s="102"/>
      <c r="M8193" s="40"/>
      <c r="N8193" s="43"/>
      <c r="O8193" s="40"/>
      <c r="P8193" s="43"/>
      <c r="Q8193" s="43"/>
      <c r="R8193" s="10"/>
      <c r="S8193" s="10"/>
      <c r="T8193" s="10"/>
    </row>
    <row r="8194" spans="7:20" ht="33" customHeight="1" x14ac:dyDescent="0.5">
      <c r="G8194" s="90"/>
      <c r="H8194" s="43"/>
      <c r="I8194" s="79"/>
      <c r="J8194" s="43"/>
      <c r="K8194" s="10"/>
      <c r="L8194" s="102"/>
      <c r="M8194" s="40"/>
      <c r="N8194" s="43"/>
      <c r="O8194" s="40"/>
      <c r="P8194" s="43"/>
      <c r="Q8194" s="43"/>
      <c r="R8194" s="10"/>
      <c r="S8194" s="10"/>
      <c r="T8194" s="10"/>
    </row>
    <row r="8195" spans="7:20" ht="33" customHeight="1" x14ac:dyDescent="0.5">
      <c r="G8195" s="90"/>
      <c r="H8195" s="43"/>
      <c r="I8195" s="79"/>
      <c r="J8195" s="43"/>
      <c r="K8195" s="10"/>
      <c r="L8195" s="102"/>
      <c r="M8195" s="40"/>
      <c r="N8195" s="43"/>
      <c r="O8195" s="40"/>
      <c r="P8195" s="43"/>
      <c r="Q8195" s="43"/>
      <c r="R8195" s="10"/>
      <c r="S8195" s="10"/>
      <c r="T8195" s="10"/>
    </row>
    <row r="8196" spans="7:20" ht="33" customHeight="1" x14ac:dyDescent="0.5">
      <c r="G8196" s="90"/>
      <c r="H8196" s="43"/>
      <c r="I8196" s="79"/>
      <c r="J8196" s="43"/>
      <c r="K8196" s="10"/>
      <c r="L8196" s="102"/>
      <c r="M8196" s="40"/>
      <c r="N8196" s="43"/>
      <c r="O8196" s="40"/>
      <c r="P8196" s="43"/>
      <c r="Q8196" s="43"/>
      <c r="R8196" s="10"/>
      <c r="S8196" s="10"/>
      <c r="T8196" s="10"/>
    </row>
    <row r="8197" spans="7:20" ht="33" customHeight="1" x14ac:dyDescent="0.5">
      <c r="G8197" s="90"/>
      <c r="H8197" s="43"/>
      <c r="I8197" s="79"/>
      <c r="J8197" s="43"/>
      <c r="K8197" s="10"/>
      <c r="L8197" s="102"/>
      <c r="M8197" s="40"/>
      <c r="N8197" s="43"/>
      <c r="O8197" s="40"/>
      <c r="P8197" s="43"/>
      <c r="Q8197" s="43"/>
      <c r="R8197" s="10"/>
      <c r="S8197" s="10"/>
      <c r="T8197" s="10"/>
    </row>
    <row r="8198" spans="7:20" ht="33" customHeight="1" x14ac:dyDescent="0.5">
      <c r="G8198" s="90"/>
      <c r="H8198" s="43"/>
      <c r="I8198" s="79"/>
      <c r="J8198" s="43"/>
      <c r="K8198" s="10"/>
      <c r="L8198" s="102"/>
      <c r="M8198" s="40"/>
      <c r="N8198" s="43"/>
      <c r="O8198" s="40"/>
      <c r="P8198" s="43"/>
      <c r="Q8198" s="43"/>
      <c r="R8198" s="10"/>
      <c r="S8198" s="10"/>
      <c r="T8198" s="10"/>
    </row>
    <row r="8199" spans="7:20" ht="33" customHeight="1" x14ac:dyDescent="0.5">
      <c r="G8199" s="90"/>
      <c r="H8199" s="43"/>
      <c r="I8199" s="79"/>
      <c r="J8199" s="43"/>
      <c r="K8199" s="10"/>
      <c r="L8199" s="102"/>
      <c r="M8199" s="40"/>
      <c r="N8199" s="43"/>
      <c r="O8199" s="40"/>
      <c r="P8199" s="43"/>
      <c r="Q8199" s="43"/>
      <c r="R8199" s="10"/>
      <c r="S8199" s="10"/>
      <c r="T8199" s="10"/>
    </row>
    <row r="8200" spans="7:20" ht="33" customHeight="1" x14ac:dyDescent="0.5">
      <c r="G8200" s="90"/>
      <c r="H8200" s="43"/>
      <c r="I8200" s="79"/>
      <c r="J8200" s="43"/>
      <c r="K8200" s="10"/>
      <c r="L8200" s="102"/>
      <c r="M8200" s="40"/>
      <c r="N8200" s="43"/>
      <c r="O8200" s="40"/>
      <c r="P8200" s="43"/>
      <c r="Q8200" s="43"/>
      <c r="R8200" s="10"/>
      <c r="S8200" s="10"/>
      <c r="T8200" s="10"/>
    </row>
    <row r="8201" spans="7:20" ht="33" customHeight="1" x14ac:dyDescent="0.5">
      <c r="G8201" s="90"/>
      <c r="H8201" s="43"/>
      <c r="I8201" s="79"/>
      <c r="J8201" s="43"/>
      <c r="K8201" s="10"/>
      <c r="L8201" s="102"/>
      <c r="M8201" s="40"/>
      <c r="N8201" s="43"/>
      <c r="O8201" s="40"/>
      <c r="P8201" s="43"/>
      <c r="Q8201" s="43"/>
      <c r="R8201" s="10"/>
      <c r="S8201" s="10"/>
      <c r="T8201" s="10"/>
    </row>
    <row r="8202" spans="7:20" ht="33" customHeight="1" x14ac:dyDescent="0.5">
      <c r="G8202" s="90"/>
      <c r="H8202" s="43"/>
      <c r="I8202" s="79"/>
      <c r="J8202" s="43"/>
      <c r="K8202" s="10"/>
      <c r="L8202" s="102"/>
      <c r="M8202" s="40"/>
      <c r="N8202" s="43"/>
      <c r="O8202" s="40"/>
      <c r="P8202" s="43"/>
      <c r="Q8202" s="43"/>
      <c r="R8202" s="10"/>
      <c r="S8202" s="10"/>
      <c r="T8202" s="10"/>
    </row>
    <row r="8203" spans="7:20" ht="33" customHeight="1" x14ac:dyDescent="0.5">
      <c r="G8203" s="90"/>
      <c r="H8203" s="43"/>
      <c r="I8203" s="79"/>
      <c r="J8203" s="43"/>
      <c r="K8203" s="10"/>
      <c r="L8203" s="102"/>
      <c r="M8203" s="40"/>
      <c r="N8203" s="43"/>
      <c r="O8203" s="40"/>
      <c r="P8203" s="43"/>
      <c r="Q8203" s="43"/>
      <c r="R8203" s="10"/>
      <c r="S8203" s="10"/>
      <c r="T8203" s="10"/>
    </row>
    <row r="8204" spans="7:20" ht="33" customHeight="1" x14ac:dyDescent="0.5">
      <c r="G8204" s="90"/>
      <c r="H8204" s="43"/>
      <c r="I8204" s="79"/>
      <c r="J8204" s="43"/>
      <c r="K8204" s="10"/>
      <c r="L8204" s="102"/>
      <c r="M8204" s="40"/>
      <c r="N8204" s="43"/>
      <c r="O8204" s="40"/>
      <c r="P8204" s="43"/>
      <c r="Q8204" s="43"/>
      <c r="R8204" s="10"/>
      <c r="S8204" s="10"/>
      <c r="T8204" s="10"/>
    </row>
    <row r="8205" spans="7:20" ht="33" customHeight="1" x14ac:dyDescent="0.5">
      <c r="G8205" s="90"/>
      <c r="H8205" s="43"/>
      <c r="I8205" s="79"/>
      <c r="J8205" s="43"/>
      <c r="K8205" s="10"/>
      <c r="L8205" s="102"/>
      <c r="M8205" s="40"/>
      <c r="N8205" s="43"/>
      <c r="O8205" s="40"/>
      <c r="P8205" s="43"/>
      <c r="Q8205" s="43"/>
      <c r="R8205" s="10"/>
      <c r="S8205" s="10"/>
      <c r="T8205" s="10"/>
    </row>
    <row r="8206" spans="7:20" ht="33" customHeight="1" x14ac:dyDescent="0.5">
      <c r="G8206" s="90"/>
      <c r="H8206" s="43"/>
      <c r="I8206" s="79"/>
      <c r="J8206" s="43"/>
      <c r="K8206" s="10"/>
      <c r="L8206" s="102"/>
      <c r="M8206" s="40"/>
      <c r="N8206" s="43"/>
      <c r="O8206" s="40"/>
      <c r="P8206" s="43"/>
      <c r="Q8206" s="43"/>
      <c r="R8206" s="10"/>
      <c r="S8206" s="10"/>
      <c r="T8206" s="10"/>
    </row>
    <row r="8207" spans="7:20" ht="33" customHeight="1" x14ac:dyDescent="0.5">
      <c r="G8207" s="90"/>
      <c r="H8207" s="43"/>
      <c r="I8207" s="79"/>
      <c r="J8207" s="43"/>
      <c r="K8207" s="10"/>
      <c r="L8207" s="102"/>
      <c r="M8207" s="40"/>
      <c r="N8207" s="43"/>
      <c r="O8207" s="40"/>
      <c r="P8207" s="43"/>
      <c r="Q8207" s="43"/>
      <c r="R8207" s="10"/>
      <c r="S8207" s="10"/>
      <c r="T8207" s="10"/>
    </row>
    <row r="8208" spans="7:20" ht="33" customHeight="1" x14ac:dyDescent="0.5">
      <c r="G8208" s="90"/>
      <c r="H8208" s="43"/>
      <c r="I8208" s="79"/>
      <c r="J8208" s="43"/>
      <c r="K8208" s="10"/>
      <c r="L8208" s="102"/>
      <c r="M8208" s="40"/>
      <c r="N8208" s="43"/>
      <c r="O8208" s="40"/>
      <c r="P8208" s="43"/>
      <c r="Q8208" s="43"/>
      <c r="R8208" s="10"/>
      <c r="S8208" s="10"/>
      <c r="T8208" s="10"/>
    </row>
    <row r="8209" spans="7:20" ht="33" customHeight="1" x14ac:dyDescent="0.5">
      <c r="G8209" s="90"/>
      <c r="H8209" s="43"/>
      <c r="I8209" s="79"/>
      <c r="J8209" s="43"/>
      <c r="K8209" s="10"/>
      <c r="L8209" s="102"/>
      <c r="M8209" s="40"/>
      <c r="N8209" s="43"/>
      <c r="O8209" s="40"/>
      <c r="P8209" s="43"/>
      <c r="Q8209" s="43"/>
      <c r="R8209" s="10"/>
      <c r="S8209" s="10"/>
      <c r="T8209" s="10"/>
    </row>
    <row r="8210" spans="7:20" ht="33" customHeight="1" x14ac:dyDescent="0.5">
      <c r="G8210" s="90"/>
      <c r="H8210" s="43"/>
      <c r="I8210" s="79"/>
      <c r="J8210" s="43"/>
      <c r="K8210" s="10"/>
      <c r="L8210" s="102"/>
      <c r="M8210" s="40"/>
      <c r="N8210" s="43"/>
      <c r="O8210" s="40"/>
      <c r="P8210" s="43"/>
      <c r="Q8210" s="43"/>
      <c r="R8210" s="10"/>
      <c r="S8210" s="10"/>
      <c r="T8210" s="10"/>
    </row>
    <row r="8211" spans="7:20" ht="33" customHeight="1" x14ac:dyDescent="0.5">
      <c r="G8211" s="90"/>
      <c r="H8211" s="43"/>
      <c r="I8211" s="79"/>
      <c r="J8211" s="43"/>
      <c r="K8211" s="10"/>
      <c r="L8211" s="102"/>
      <c r="M8211" s="40"/>
      <c r="N8211" s="43"/>
      <c r="O8211" s="40"/>
      <c r="P8211" s="43"/>
      <c r="Q8211" s="43"/>
      <c r="R8211" s="10"/>
      <c r="S8211" s="10"/>
      <c r="T8211" s="10"/>
    </row>
    <row r="8212" spans="7:20" ht="33" customHeight="1" x14ac:dyDescent="0.5">
      <c r="G8212" s="90"/>
      <c r="H8212" s="43"/>
      <c r="I8212" s="79"/>
      <c r="J8212" s="43"/>
      <c r="K8212" s="10"/>
      <c r="L8212" s="102"/>
      <c r="M8212" s="40"/>
      <c r="N8212" s="43"/>
      <c r="O8212" s="40"/>
      <c r="P8212" s="43"/>
      <c r="Q8212" s="43"/>
      <c r="R8212" s="10"/>
      <c r="S8212" s="10"/>
      <c r="T8212" s="10"/>
    </row>
    <row r="8213" spans="7:20" ht="33" customHeight="1" x14ac:dyDescent="0.5">
      <c r="G8213" s="90"/>
      <c r="H8213" s="43"/>
      <c r="I8213" s="79"/>
      <c r="J8213" s="43"/>
      <c r="K8213" s="10"/>
      <c r="L8213" s="102"/>
      <c r="M8213" s="40"/>
      <c r="N8213" s="43"/>
      <c r="O8213" s="40"/>
      <c r="P8213" s="43"/>
      <c r="Q8213" s="43"/>
      <c r="R8213" s="10"/>
      <c r="S8213" s="10"/>
      <c r="T8213" s="10"/>
    </row>
    <row r="8214" spans="7:20" ht="33" customHeight="1" x14ac:dyDescent="0.5">
      <c r="G8214" s="90"/>
      <c r="H8214" s="43"/>
      <c r="I8214" s="79"/>
      <c r="J8214" s="43"/>
      <c r="K8214" s="10"/>
      <c r="L8214" s="102"/>
      <c r="M8214" s="40"/>
      <c r="N8214" s="43"/>
      <c r="O8214" s="40"/>
      <c r="P8214" s="43"/>
      <c r="Q8214" s="43"/>
      <c r="R8214" s="10"/>
      <c r="S8214" s="10"/>
      <c r="T8214" s="10"/>
    </row>
    <row r="8215" spans="7:20" ht="33" customHeight="1" x14ac:dyDescent="0.5">
      <c r="G8215" s="90"/>
      <c r="H8215" s="43"/>
      <c r="I8215" s="79"/>
      <c r="J8215" s="43"/>
      <c r="K8215" s="10"/>
      <c r="L8215" s="102"/>
      <c r="M8215" s="40"/>
      <c r="N8215" s="43"/>
      <c r="O8215" s="40"/>
      <c r="P8215" s="43"/>
      <c r="Q8215" s="43"/>
      <c r="R8215" s="10"/>
      <c r="S8215" s="10"/>
      <c r="T8215" s="10"/>
    </row>
    <row r="8216" spans="7:20" ht="33" customHeight="1" x14ac:dyDescent="0.5">
      <c r="G8216" s="90"/>
      <c r="H8216" s="43"/>
      <c r="I8216" s="79"/>
      <c r="J8216" s="43"/>
      <c r="K8216" s="10"/>
      <c r="L8216" s="102"/>
      <c r="M8216" s="40"/>
      <c r="N8216" s="43"/>
      <c r="O8216" s="40"/>
      <c r="P8216" s="43"/>
      <c r="Q8216" s="43"/>
      <c r="R8216" s="10"/>
      <c r="S8216" s="10"/>
      <c r="T8216" s="10"/>
    </row>
    <row r="8217" spans="7:20" ht="33" customHeight="1" x14ac:dyDescent="0.5">
      <c r="G8217" s="90"/>
      <c r="H8217" s="43"/>
      <c r="I8217" s="79"/>
      <c r="J8217" s="43"/>
      <c r="K8217" s="10"/>
      <c r="L8217" s="102"/>
      <c r="M8217" s="40"/>
      <c r="N8217" s="43"/>
      <c r="O8217" s="40"/>
      <c r="P8217" s="43"/>
      <c r="Q8217" s="43"/>
      <c r="R8217" s="10"/>
      <c r="S8217" s="10"/>
      <c r="T8217" s="10"/>
    </row>
    <row r="8218" spans="7:20" ht="33" customHeight="1" x14ac:dyDescent="0.5">
      <c r="G8218" s="90"/>
      <c r="H8218" s="43"/>
      <c r="I8218" s="79"/>
      <c r="J8218" s="43"/>
      <c r="K8218" s="10"/>
      <c r="L8218" s="102"/>
      <c r="M8218" s="40"/>
      <c r="N8218" s="43"/>
      <c r="O8218" s="40"/>
      <c r="P8218" s="43"/>
      <c r="Q8218" s="43"/>
      <c r="R8218" s="10"/>
      <c r="S8218" s="10"/>
      <c r="T8218" s="10"/>
    </row>
    <row r="8219" spans="7:20" ht="33" customHeight="1" x14ac:dyDescent="0.5">
      <c r="G8219" s="90"/>
      <c r="H8219" s="43"/>
      <c r="I8219" s="79"/>
      <c r="J8219" s="43"/>
      <c r="K8219" s="10"/>
      <c r="L8219" s="102"/>
      <c r="M8219" s="40"/>
      <c r="N8219" s="43"/>
      <c r="O8219" s="40"/>
      <c r="P8219" s="43"/>
      <c r="Q8219" s="43"/>
      <c r="R8219" s="10"/>
      <c r="S8219" s="10"/>
      <c r="T8219" s="10"/>
    </row>
    <row r="8220" spans="7:20" ht="33" customHeight="1" x14ac:dyDescent="0.5">
      <c r="G8220" s="90"/>
      <c r="H8220" s="43"/>
      <c r="I8220" s="79"/>
      <c r="J8220" s="43"/>
      <c r="K8220" s="10"/>
      <c r="L8220" s="102"/>
      <c r="M8220" s="40"/>
      <c r="N8220" s="43"/>
      <c r="O8220" s="40"/>
      <c r="P8220" s="43"/>
      <c r="Q8220" s="43"/>
      <c r="R8220" s="10"/>
      <c r="S8220" s="10"/>
      <c r="T8220" s="10"/>
    </row>
    <row r="8221" spans="7:20" ht="33" customHeight="1" x14ac:dyDescent="0.5">
      <c r="G8221" s="90"/>
      <c r="H8221" s="43"/>
      <c r="I8221" s="79"/>
      <c r="J8221" s="43"/>
      <c r="K8221" s="10"/>
      <c r="L8221" s="102"/>
      <c r="M8221" s="40"/>
      <c r="N8221" s="43"/>
      <c r="O8221" s="40"/>
      <c r="P8221" s="43"/>
      <c r="Q8221" s="43"/>
      <c r="R8221" s="10"/>
      <c r="S8221" s="10"/>
      <c r="T8221" s="10"/>
    </row>
    <row r="8222" spans="7:20" ht="33" customHeight="1" x14ac:dyDescent="0.5">
      <c r="G8222" s="90"/>
      <c r="H8222" s="43"/>
      <c r="I8222" s="79"/>
      <c r="J8222" s="43"/>
      <c r="K8222" s="10"/>
      <c r="L8222" s="102"/>
      <c r="M8222" s="40"/>
      <c r="N8222" s="43"/>
      <c r="O8222" s="40"/>
      <c r="P8222" s="43"/>
      <c r="Q8222" s="43"/>
      <c r="R8222" s="10"/>
      <c r="S8222" s="10"/>
      <c r="T8222" s="10"/>
    </row>
    <row r="8223" spans="7:20" ht="33" customHeight="1" x14ac:dyDescent="0.5">
      <c r="G8223" s="90"/>
      <c r="H8223" s="43"/>
      <c r="I8223" s="79"/>
      <c r="J8223" s="43"/>
      <c r="K8223" s="10"/>
      <c r="L8223" s="102"/>
      <c r="M8223" s="40"/>
      <c r="N8223" s="43"/>
      <c r="O8223" s="40"/>
      <c r="P8223" s="43"/>
      <c r="Q8223" s="43"/>
      <c r="R8223" s="10"/>
      <c r="S8223" s="10"/>
      <c r="T8223" s="10"/>
    </row>
    <row r="8224" spans="7:20" ht="33" customHeight="1" x14ac:dyDescent="0.5">
      <c r="G8224" s="90"/>
      <c r="H8224" s="43"/>
      <c r="I8224" s="79"/>
      <c r="J8224" s="43"/>
      <c r="K8224" s="10"/>
      <c r="L8224" s="102"/>
      <c r="M8224" s="40"/>
      <c r="N8224" s="43"/>
      <c r="O8224" s="40"/>
      <c r="P8224" s="43"/>
      <c r="Q8224" s="43"/>
      <c r="R8224" s="10"/>
      <c r="S8224" s="10"/>
      <c r="T8224" s="10"/>
    </row>
    <row r="8225" spans="7:20" ht="33" customHeight="1" x14ac:dyDescent="0.5">
      <c r="G8225" s="90"/>
      <c r="H8225" s="43"/>
      <c r="I8225" s="79"/>
      <c r="J8225" s="43"/>
      <c r="K8225" s="10"/>
      <c r="L8225" s="102"/>
      <c r="M8225" s="40"/>
      <c r="N8225" s="43"/>
      <c r="O8225" s="40"/>
      <c r="P8225" s="43"/>
      <c r="Q8225" s="43"/>
      <c r="R8225" s="10"/>
      <c r="S8225" s="10"/>
      <c r="T8225" s="10"/>
    </row>
    <row r="8226" spans="7:20" ht="33" customHeight="1" x14ac:dyDescent="0.5">
      <c r="G8226" s="90"/>
      <c r="H8226" s="43"/>
      <c r="I8226" s="79"/>
      <c r="J8226" s="43"/>
      <c r="K8226" s="10"/>
      <c r="L8226" s="102"/>
      <c r="M8226" s="40"/>
      <c r="N8226" s="43"/>
      <c r="O8226" s="40"/>
      <c r="P8226" s="43"/>
      <c r="Q8226" s="43"/>
      <c r="R8226" s="10"/>
      <c r="S8226" s="10"/>
      <c r="T8226" s="10"/>
    </row>
    <row r="8227" spans="7:20" ht="33" customHeight="1" x14ac:dyDescent="0.5">
      <c r="G8227" s="90"/>
      <c r="H8227" s="43"/>
      <c r="I8227" s="79"/>
      <c r="J8227" s="43"/>
      <c r="K8227" s="10"/>
      <c r="L8227" s="102"/>
      <c r="M8227" s="40"/>
      <c r="N8227" s="43"/>
      <c r="O8227" s="40"/>
      <c r="P8227" s="43"/>
      <c r="Q8227" s="43"/>
      <c r="R8227" s="10"/>
      <c r="S8227" s="10"/>
      <c r="T8227" s="10"/>
    </row>
    <row r="8228" spans="7:20" ht="33" customHeight="1" x14ac:dyDescent="0.5">
      <c r="G8228" s="90"/>
      <c r="H8228" s="43"/>
      <c r="I8228" s="79"/>
      <c r="J8228" s="43"/>
      <c r="K8228" s="10"/>
      <c r="L8228" s="102"/>
      <c r="M8228" s="40"/>
      <c r="N8228" s="43"/>
      <c r="O8228" s="40"/>
      <c r="P8228" s="43"/>
      <c r="Q8228" s="43"/>
      <c r="R8228" s="10"/>
      <c r="S8228" s="10"/>
      <c r="T8228" s="10"/>
    </row>
    <row r="8229" spans="7:20" ht="33" customHeight="1" x14ac:dyDescent="0.5">
      <c r="G8229" s="90"/>
      <c r="H8229" s="43"/>
      <c r="I8229" s="79"/>
      <c r="J8229" s="43"/>
      <c r="K8229" s="10"/>
      <c r="L8229" s="102"/>
      <c r="M8229" s="40"/>
      <c r="N8229" s="43"/>
      <c r="O8229" s="40"/>
      <c r="P8229" s="43"/>
      <c r="Q8229" s="43"/>
      <c r="R8229" s="10"/>
      <c r="S8229" s="10"/>
      <c r="T8229" s="10"/>
    </row>
    <row r="8230" spans="7:20" ht="33" customHeight="1" x14ac:dyDescent="0.5">
      <c r="G8230" s="90"/>
      <c r="H8230" s="43"/>
      <c r="I8230" s="79"/>
      <c r="J8230" s="43"/>
      <c r="K8230" s="10"/>
      <c r="L8230" s="102"/>
      <c r="M8230" s="40"/>
      <c r="N8230" s="43"/>
      <c r="O8230" s="40"/>
      <c r="P8230" s="43"/>
      <c r="Q8230" s="43"/>
      <c r="R8230" s="10"/>
      <c r="S8230" s="10"/>
      <c r="T8230" s="10"/>
    </row>
    <row r="8231" spans="7:20" ht="33" customHeight="1" x14ac:dyDescent="0.5">
      <c r="G8231" s="90"/>
      <c r="H8231" s="43"/>
      <c r="I8231" s="79"/>
      <c r="J8231" s="43"/>
      <c r="K8231" s="10"/>
      <c r="L8231" s="102"/>
      <c r="M8231" s="40"/>
      <c r="N8231" s="43"/>
      <c r="O8231" s="40"/>
      <c r="P8231" s="43"/>
      <c r="Q8231" s="43"/>
      <c r="R8231" s="10"/>
      <c r="S8231" s="10"/>
      <c r="T8231" s="10"/>
    </row>
    <row r="8232" spans="7:20" ht="33" customHeight="1" x14ac:dyDescent="0.5">
      <c r="G8232" s="90"/>
      <c r="H8232" s="43"/>
      <c r="I8232" s="79"/>
      <c r="J8232" s="43"/>
      <c r="K8232" s="10"/>
      <c r="L8232" s="102"/>
      <c r="M8232" s="40"/>
      <c r="N8232" s="43"/>
      <c r="O8232" s="40"/>
      <c r="P8232" s="43"/>
      <c r="Q8232" s="43"/>
      <c r="R8232" s="10"/>
      <c r="S8232" s="10"/>
      <c r="T8232" s="10"/>
    </row>
    <row r="8233" spans="7:20" ht="33" customHeight="1" x14ac:dyDescent="0.5">
      <c r="G8233" s="90"/>
      <c r="H8233" s="43"/>
      <c r="I8233" s="79"/>
      <c r="J8233" s="43"/>
      <c r="K8233" s="10"/>
      <c r="L8233" s="102"/>
      <c r="M8233" s="40"/>
      <c r="N8233" s="43"/>
      <c r="O8233" s="40"/>
      <c r="P8233" s="43"/>
      <c r="Q8233" s="43"/>
      <c r="R8233" s="10"/>
      <c r="S8233" s="10"/>
      <c r="T8233" s="10"/>
    </row>
    <row r="8234" spans="7:20" ht="33" customHeight="1" x14ac:dyDescent="0.5">
      <c r="G8234" s="90"/>
      <c r="H8234" s="43"/>
      <c r="I8234" s="79"/>
      <c r="J8234" s="43"/>
      <c r="K8234" s="10"/>
      <c r="L8234" s="102"/>
      <c r="M8234" s="40"/>
      <c r="N8234" s="43"/>
      <c r="O8234" s="40"/>
      <c r="P8234" s="43"/>
      <c r="Q8234" s="43"/>
      <c r="R8234" s="10"/>
      <c r="S8234" s="10"/>
      <c r="T8234" s="10"/>
    </row>
    <row r="8235" spans="7:20" ht="33" customHeight="1" x14ac:dyDescent="0.5">
      <c r="G8235" s="90"/>
      <c r="H8235" s="43"/>
      <c r="I8235" s="79"/>
      <c r="J8235" s="43"/>
      <c r="K8235" s="10"/>
      <c r="L8235" s="102"/>
      <c r="M8235" s="40"/>
      <c r="N8235" s="43"/>
      <c r="O8235" s="40"/>
      <c r="P8235" s="43"/>
      <c r="Q8235" s="43"/>
      <c r="R8235" s="10"/>
      <c r="S8235" s="10"/>
      <c r="T8235" s="10"/>
    </row>
    <row r="8236" spans="7:20" ht="33" customHeight="1" x14ac:dyDescent="0.5">
      <c r="G8236" s="90"/>
      <c r="H8236" s="43"/>
      <c r="I8236" s="79"/>
      <c r="J8236" s="43"/>
      <c r="K8236" s="10"/>
      <c r="L8236" s="102"/>
      <c r="M8236" s="40"/>
      <c r="N8236" s="43"/>
      <c r="O8236" s="40"/>
      <c r="P8236" s="43"/>
      <c r="Q8236" s="43"/>
      <c r="R8236" s="10"/>
      <c r="S8236" s="10"/>
      <c r="T8236" s="10"/>
    </row>
    <row r="8237" spans="7:20" ht="33" customHeight="1" x14ac:dyDescent="0.5">
      <c r="G8237" s="90"/>
      <c r="H8237" s="43"/>
      <c r="I8237" s="79"/>
      <c r="J8237" s="43"/>
      <c r="K8237" s="10"/>
      <c r="L8237" s="102"/>
      <c r="M8237" s="40"/>
      <c r="N8237" s="43"/>
      <c r="O8237" s="40"/>
      <c r="P8237" s="43"/>
      <c r="Q8237" s="43"/>
      <c r="R8237" s="10"/>
      <c r="S8237" s="10"/>
      <c r="T8237" s="10"/>
    </row>
    <row r="8238" spans="7:20" ht="33" customHeight="1" x14ac:dyDescent="0.5">
      <c r="G8238" s="90"/>
      <c r="H8238" s="43"/>
      <c r="I8238" s="79"/>
      <c r="J8238" s="43"/>
      <c r="K8238" s="10"/>
      <c r="L8238" s="102"/>
      <c r="M8238" s="40"/>
      <c r="N8238" s="43"/>
      <c r="O8238" s="40"/>
      <c r="P8238" s="43"/>
      <c r="Q8238" s="43"/>
      <c r="R8238" s="10"/>
      <c r="S8238" s="10"/>
      <c r="T8238" s="10"/>
    </row>
    <row r="8239" spans="7:20" ht="33" customHeight="1" x14ac:dyDescent="0.5">
      <c r="G8239" s="90"/>
      <c r="H8239" s="43"/>
      <c r="I8239" s="79"/>
      <c r="J8239" s="43"/>
      <c r="K8239" s="10"/>
      <c r="L8239" s="102"/>
      <c r="M8239" s="40"/>
      <c r="N8239" s="43"/>
      <c r="O8239" s="40"/>
      <c r="P8239" s="43"/>
      <c r="Q8239" s="43"/>
      <c r="R8239" s="10"/>
      <c r="S8239" s="10"/>
      <c r="T8239" s="10"/>
    </row>
    <row r="8240" spans="7:20" ht="33" customHeight="1" x14ac:dyDescent="0.5">
      <c r="G8240" s="90"/>
      <c r="H8240" s="43"/>
      <c r="I8240" s="79"/>
      <c r="J8240" s="43"/>
      <c r="K8240" s="10"/>
      <c r="L8240" s="102"/>
      <c r="M8240" s="40"/>
      <c r="N8240" s="43"/>
      <c r="O8240" s="40"/>
      <c r="P8240" s="43"/>
      <c r="Q8240" s="43"/>
      <c r="R8240" s="10"/>
      <c r="S8240" s="10"/>
      <c r="T8240" s="10"/>
    </row>
    <row r="8241" spans="7:20" ht="33" customHeight="1" x14ac:dyDescent="0.5">
      <c r="G8241" s="90"/>
      <c r="H8241" s="43"/>
      <c r="I8241" s="79"/>
      <c r="J8241" s="43"/>
      <c r="K8241" s="10"/>
      <c r="L8241" s="102"/>
      <c r="M8241" s="40"/>
      <c r="N8241" s="43"/>
      <c r="O8241" s="40"/>
      <c r="P8241" s="43"/>
      <c r="Q8241" s="43"/>
      <c r="R8241" s="10"/>
      <c r="S8241" s="10"/>
      <c r="T8241" s="10"/>
    </row>
    <row r="8242" spans="7:20" ht="33" customHeight="1" x14ac:dyDescent="0.5">
      <c r="G8242" s="90"/>
      <c r="H8242" s="43"/>
      <c r="I8242" s="79"/>
      <c r="J8242" s="43"/>
      <c r="K8242" s="10"/>
      <c r="L8242" s="102"/>
      <c r="M8242" s="40"/>
      <c r="N8242" s="43"/>
      <c r="O8242" s="40"/>
      <c r="P8242" s="43"/>
      <c r="Q8242" s="43"/>
      <c r="R8242" s="10"/>
      <c r="S8242" s="10"/>
      <c r="T8242" s="10"/>
    </row>
    <row r="8243" spans="7:20" ht="33" customHeight="1" x14ac:dyDescent="0.5">
      <c r="G8243" s="90"/>
      <c r="H8243" s="43"/>
      <c r="I8243" s="79"/>
      <c r="J8243" s="43"/>
      <c r="K8243" s="10"/>
      <c r="L8243" s="102"/>
      <c r="M8243" s="40"/>
      <c r="N8243" s="43"/>
      <c r="O8243" s="40"/>
      <c r="P8243" s="43"/>
      <c r="Q8243" s="43"/>
      <c r="R8243" s="10"/>
      <c r="S8243" s="10"/>
      <c r="T8243" s="10"/>
    </row>
    <row r="8244" spans="7:20" ht="33" customHeight="1" x14ac:dyDescent="0.5">
      <c r="G8244" s="90"/>
      <c r="H8244" s="43"/>
      <c r="I8244" s="79"/>
      <c r="J8244" s="43"/>
      <c r="K8244" s="10"/>
      <c r="L8244" s="102"/>
      <c r="M8244" s="40"/>
      <c r="N8244" s="43"/>
      <c r="O8244" s="40"/>
      <c r="P8244" s="43"/>
      <c r="Q8244" s="43"/>
      <c r="R8244" s="10"/>
      <c r="S8244" s="10"/>
      <c r="T8244" s="10"/>
    </row>
    <row r="8245" spans="7:20" ht="33" customHeight="1" x14ac:dyDescent="0.5">
      <c r="G8245" s="90"/>
      <c r="H8245" s="43"/>
      <c r="I8245" s="79"/>
      <c r="J8245" s="43"/>
      <c r="K8245" s="10"/>
      <c r="L8245" s="102"/>
      <c r="M8245" s="40"/>
      <c r="N8245" s="43"/>
      <c r="O8245" s="40"/>
      <c r="P8245" s="43"/>
      <c r="Q8245" s="43"/>
      <c r="R8245" s="10"/>
      <c r="S8245" s="10"/>
      <c r="T8245" s="10"/>
    </row>
    <row r="8246" spans="7:20" ht="33" customHeight="1" x14ac:dyDescent="0.5">
      <c r="G8246" s="90"/>
      <c r="H8246" s="43"/>
      <c r="I8246" s="79"/>
      <c r="J8246" s="43"/>
      <c r="K8246" s="10"/>
      <c r="L8246" s="102"/>
      <c r="M8246" s="40"/>
      <c r="N8246" s="43"/>
      <c r="O8246" s="40"/>
      <c r="P8246" s="43"/>
      <c r="Q8246" s="43"/>
      <c r="R8246" s="10"/>
      <c r="S8246" s="10"/>
      <c r="T8246" s="10"/>
    </row>
    <row r="8247" spans="7:20" ht="33" customHeight="1" x14ac:dyDescent="0.5">
      <c r="G8247" s="90"/>
      <c r="H8247" s="43"/>
      <c r="I8247" s="79"/>
      <c r="J8247" s="43"/>
      <c r="K8247" s="10"/>
      <c r="L8247" s="102"/>
      <c r="M8247" s="40"/>
      <c r="N8247" s="43"/>
      <c r="O8247" s="40"/>
      <c r="P8247" s="43"/>
      <c r="Q8247" s="43"/>
      <c r="R8247" s="10"/>
      <c r="S8247" s="10"/>
      <c r="T8247" s="10"/>
    </row>
    <row r="8248" spans="7:20" ht="33" customHeight="1" x14ac:dyDescent="0.5">
      <c r="G8248" s="90"/>
      <c r="H8248" s="43"/>
      <c r="I8248" s="79"/>
      <c r="J8248" s="43"/>
      <c r="K8248" s="10"/>
      <c r="L8248" s="102"/>
      <c r="M8248" s="40"/>
      <c r="N8248" s="43"/>
      <c r="O8248" s="40"/>
      <c r="P8248" s="43"/>
      <c r="Q8248" s="43"/>
      <c r="R8248" s="10"/>
      <c r="S8248" s="10"/>
      <c r="T8248" s="10"/>
    </row>
    <row r="8249" spans="7:20" ht="33" customHeight="1" x14ac:dyDescent="0.5">
      <c r="G8249" s="90"/>
      <c r="H8249" s="43"/>
      <c r="I8249" s="79"/>
      <c r="J8249" s="43"/>
      <c r="K8249" s="10"/>
      <c r="L8249" s="102"/>
      <c r="M8249" s="40"/>
      <c r="N8249" s="43"/>
      <c r="O8249" s="40"/>
      <c r="P8249" s="43"/>
      <c r="Q8249" s="43"/>
      <c r="R8249" s="10"/>
      <c r="S8249" s="10"/>
      <c r="T8249" s="10"/>
    </row>
    <row r="8250" spans="7:20" ht="33" customHeight="1" x14ac:dyDescent="0.5">
      <c r="G8250" s="90"/>
      <c r="H8250" s="43"/>
      <c r="I8250" s="79"/>
      <c r="J8250" s="43"/>
      <c r="K8250" s="10"/>
      <c r="L8250" s="102"/>
      <c r="M8250" s="40"/>
      <c r="N8250" s="43"/>
      <c r="O8250" s="40"/>
      <c r="P8250" s="43"/>
      <c r="Q8250" s="43"/>
      <c r="R8250" s="10"/>
      <c r="S8250" s="10"/>
      <c r="T8250" s="10"/>
    </row>
    <row r="8251" spans="7:20" ht="33" customHeight="1" x14ac:dyDescent="0.5">
      <c r="G8251" s="90"/>
      <c r="H8251" s="43"/>
      <c r="I8251" s="79"/>
      <c r="J8251" s="43"/>
      <c r="K8251" s="10"/>
      <c r="L8251" s="102"/>
      <c r="M8251" s="40"/>
      <c r="N8251" s="43"/>
      <c r="O8251" s="40"/>
      <c r="P8251" s="43"/>
      <c r="Q8251" s="43"/>
      <c r="R8251" s="10"/>
      <c r="S8251" s="10"/>
      <c r="T8251" s="10"/>
    </row>
    <row r="8252" spans="7:20" ht="33" customHeight="1" x14ac:dyDescent="0.5">
      <c r="G8252" s="90"/>
      <c r="H8252" s="43"/>
      <c r="I8252" s="79"/>
      <c r="J8252" s="43"/>
      <c r="K8252" s="10"/>
      <c r="L8252" s="102"/>
      <c r="M8252" s="40"/>
      <c r="N8252" s="43"/>
      <c r="O8252" s="40"/>
      <c r="P8252" s="43"/>
      <c r="Q8252" s="43"/>
      <c r="R8252" s="10"/>
      <c r="S8252" s="10"/>
      <c r="T8252" s="10"/>
    </row>
    <row r="8253" spans="7:20" ht="33" customHeight="1" x14ac:dyDescent="0.5">
      <c r="G8253" s="90"/>
      <c r="H8253" s="43"/>
      <c r="I8253" s="79"/>
      <c r="J8253" s="43"/>
      <c r="K8253" s="10"/>
      <c r="L8253" s="102"/>
      <c r="M8253" s="40"/>
      <c r="N8253" s="43"/>
      <c r="O8253" s="40"/>
      <c r="P8253" s="43"/>
      <c r="Q8253" s="43"/>
      <c r="R8253" s="10"/>
      <c r="S8253" s="10"/>
      <c r="T8253" s="10"/>
    </row>
    <row r="8254" spans="7:20" ht="33" customHeight="1" x14ac:dyDescent="0.5">
      <c r="G8254" s="90"/>
      <c r="H8254" s="43"/>
      <c r="I8254" s="79"/>
      <c r="J8254" s="43"/>
      <c r="K8254" s="10"/>
      <c r="L8254" s="102"/>
      <c r="M8254" s="40"/>
      <c r="N8254" s="43"/>
      <c r="O8254" s="40"/>
      <c r="P8254" s="43"/>
      <c r="Q8254" s="43"/>
      <c r="R8254" s="10"/>
      <c r="S8254" s="10"/>
      <c r="T8254" s="10"/>
    </row>
    <row r="8255" spans="7:20" ht="33" customHeight="1" x14ac:dyDescent="0.5">
      <c r="G8255" s="90"/>
      <c r="H8255" s="43"/>
      <c r="I8255" s="79"/>
      <c r="J8255" s="43"/>
      <c r="K8255" s="10"/>
      <c r="L8255" s="102"/>
      <c r="M8255" s="40"/>
      <c r="N8255" s="43"/>
      <c r="O8255" s="40"/>
      <c r="P8255" s="43"/>
      <c r="Q8255" s="43"/>
      <c r="R8255" s="10"/>
      <c r="S8255" s="10"/>
      <c r="T8255" s="10"/>
    </row>
    <row r="8256" spans="7:20" ht="33" customHeight="1" x14ac:dyDescent="0.5">
      <c r="G8256" s="90"/>
      <c r="H8256" s="43"/>
      <c r="I8256" s="79"/>
      <c r="J8256" s="43"/>
      <c r="K8256" s="10"/>
      <c r="L8256" s="102"/>
      <c r="M8256" s="40"/>
      <c r="N8256" s="43"/>
      <c r="O8256" s="40"/>
      <c r="P8256" s="43"/>
      <c r="Q8256" s="43"/>
      <c r="R8256" s="10"/>
      <c r="S8256" s="10"/>
      <c r="T8256" s="10"/>
    </row>
    <row r="8257" spans="7:20" ht="33" customHeight="1" x14ac:dyDescent="0.5">
      <c r="G8257" s="90"/>
      <c r="H8257" s="43"/>
      <c r="I8257" s="79"/>
      <c r="J8257" s="43"/>
      <c r="K8257" s="10"/>
      <c r="L8257" s="102"/>
      <c r="M8257" s="40"/>
      <c r="N8257" s="43"/>
      <c r="O8257" s="40"/>
      <c r="P8257" s="43"/>
      <c r="Q8257" s="43"/>
      <c r="R8257" s="10"/>
      <c r="S8257" s="10"/>
      <c r="T8257" s="10"/>
    </row>
    <row r="8258" spans="7:20" ht="33" customHeight="1" x14ac:dyDescent="0.5">
      <c r="G8258" s="90"/>
      <c r="H8258" s="43"/>
      <c r="I8258" s="79"/>
      <c r="J8258" s="43"/>
      <c r="K8258" s="10"/>
      <c r="L8258" s="102"/>
      <c r="M8258" s="40"/>
      <c r="N8258" s="43"/>
      <c r="O8258" s="40"/>
      <c r="P8258" s="43"/>
      <c r="Q8258" s="43"/>
      <c r="R8258" s="10"/>
      <c r="S8258" s="10"/>
      <c r="T8258" s="10"/>
    </row>
    <row r="8259" spans="7:20" ht="33" customHeight="1" x14ac:dyDescent="0.5">
      <c r="G8259" s="90"/>
      <c r="H8259" s="43"/>
      <c r="I8259" s="79"/>
      <c r="J8259" s="43"/>
      <c r="K8259" s="10"/>
      <c r="L8259" s="102"/>
      <c r="M8259" s="40"/>
      <c r="N8259" s="43"/>
      <c r="O8259" s="40"/>
      <c r="P8259" s="43"/>
      <c r="Q8259" s="43"/>
      <c r="R8259" s="10"/>
      <c r="S8259" s="10"/>
      <c r="T8259" s="10"/>
    </row>
    <row r="8260" spans="7:20" ht="33" customHeight="1" x14ac:dyDescent="0.5">
      <c r="G8260" s="90"/>
      <c r="H8260" s="43"/>
      <c r="I8260" s="79"/>
      <c r="J8260" s="43"/>
      <c r="K8260" s="10"/>
      <c r="L8260" s="102"/>
      <c r="M8260" s="40"/>
      <c r="N8260" s="43"/>
      <c r="O8260" s="40"/>
      <c r="P8260" s="43"/>
      <c r="Q8260" s="43"/>
      <c r="R8260" s="10"/>
      <c r="S8260" s="10"/>
      <c r="T8260" s="10"/>
    </row>
    <row r="8261" spans="7:20" ht="33" customHeight="1" x14ac:dyDescent="0.5">
      <c r="G8261" s="90"/>
      <c r="H8261" s="43"/>
      <c r="I8261" s="79"/>
      <c r="J8261" s="43"/>
      <c r="K8261" s="10"/>
      <c r="L8261" s="102"/>
      <c r="M8261" s="40"/>
      <c r="N8261" s="43"/>
      <c r="O8261" s="40"/>
      <c r="P8261" s="43"/>
      <c r="Q8261" s="43"/>
      <c r="R8261" s="10"/>
      <c r="S8261" s="10"/>
      <c r="T8261" s="10"/>
    </row>
    <row r="8262" spans="7:20" ht="33" customHeight="1" x14ac:dyDescent="0.5">
      <c r="G8262" s="90"/>
      <c r="H8262" s="43"/>
      <c r="I8262" s="79"/>
      <c r="J8262" s="43"/>
      <c r="K8262" s="10"/>
      <c r="L8262" s="102"/>
      <c r="M8262" s="40"/>
      <c r="N8262" s="43"/>
      <c r="O8262" s="40"/>
      <c r="P8262" s="43"/>
      <c r="Q8262" s="43"/>
      <c r="R8262" s="10"/>
      <c r="S8262" s="10"/>
      <c r="T8262" s="10"/>
    </row>
    <row r="8263" spans="7:20" ht="33" customHeight="1" x14ac:dyDescent="0.5">
      <c r="G8263" s="90"/>
      <c r="H8263" s="43"/>
      <c r="I8263" s="79"/>
      <c r="J8263" s="43"/>
      <c r="K8263" s="10"/>
      <c r="L8263" s="102"/>
      <c r="M8263" s="40"/>
      <c r="N8263" s="43"/>
      <c r="O8263" s="40"/>
      <c r="P8263" s="43"/>
      <c r="Q8263" s="43"/>
      <c r="R8263" s="10"/>
      <c r="S8263" s="10"/>
      <c r="T8263" s="10"/>
    </row>
    <row r="8264" spans="7:20" ht="33" customHeight="1" x14ac:dyDescent="0.5">
      <c r="G8264" s="90"/>
      <c r="H8264" s="43"/>
      <c r="I8264" s="79"/>
      <c r="J8264" s="43"/>
      <c r="K8264" s="10"/>
      <c r="L8264" s="102"/>
      <c r="M8264" s="40"/>
      <c r="N8264" s="43"/>
      <c r="O8264" s="40"/>
      <c r="P8264" s="43"/>
      <c r="Q8264" s="43"/>
      <c r="R8264" s="10"/>
      <c r="S8264" s="10"/>
      <c r="T8264" s="10"/>
    </row>
    <row r="8265" spans="7:20" ht="33" customHeight="1" x14ac:dyDescent="0.5">
      <c r="G8265" s="90"/>
      <c r="H8265" s="43"/>
      <c r="I8265" s="79"/>
      <c r="J8265" s="43"/>
      <c r="K8265" s="10"/>
      <c r="L8265" s="102"/>
      <c r="M8265" s="40"/>
      <c r="N8265" s="43"/>
      <c r="O8265" s="40"/>
      <c r="P8265" s="43"/>
      <c r="Q8265" s="43"/>
      <c r="R8265" s="10"/>
      <c r="S8265" s="10"/>
      <c r="T8265" s="10"/>
    </row>
    <row r="8266" spans="7:20" ht="33" customHeight="1" x14ac:dyDescent="0.5">
      <c r="G8266" s="90"/>
      <c r="H8266" s="43"/>
      <c r="I8266" s="79"/>
      <c r="J8266" s="43"/>
      <c r="K8266" s="10"/>
      <c r="L8266" s="102"/>
      <c r="M8266" s="40"/>
      <c r="N8266" s="43"/>
      <c r="O8266" s="40"/>
      <c r="P8266" s="43"/>
      <c r="Q8266" s="43"/>
      <c r="R8266" s="10"/>
      <c r="S8266" s="10"/>
      <c r="T8266" s="10"/>
    </row>
    <row r="8267" spans="7:20" ht="33" customHeight="1" x14ac:dyDescent="0.5">
      <c r="G8267" s="90"/>
      <c r="H8267" s="43"/>
      <c r="I8267" s="79"/>
      <c r="J8267" s="43"/>
      <c r="K8267" s="10"/>
      <c r="L8267" s="102"/>
      <c r="M8267" s="40"/>
      <c r="N8267" s="43"/>
      <c r="O8267" s="40"/>
      <c r="P8267" s="43"/>
      <c r="Q8267" s="43"/>
      <c r="R8267" s="10"/>
      <c r="S8267" s="10"/>
      <c r="T8267" s="10"/>
    </row>
    <row r="8268" spans="7:20" ht="33" customHeight="1" x14ac:dyDescent="0.5">
      <c r="G8268" s="90"/>
      <c r="H8268" s="43"/>
      <c r="I8268" s="79"/>
      <c r="J8268" s="43"/>
      <c r="K8268" s="10"/>
      <c r="L8268" s="102"/>
      <c r="M8268" s="40"/>
      <c r="N8268" s="43"/>
      <c r="O8268" s="40"/>
      <c r="P8268" s="43"/>
      <c r="Q8268" s="43"/>
      <c r="R8268" s="10"/>
      <c r="S8268" s="10"/>
      <c r="T8268" s="10"/>
    </row>
    <row r="8269" spans="7:20" ht="33" customHeight="1" x14ac:dyDescent="0.5">
      <c r="G8269" s="90"/>
      <c r="H8269" s="43"/>
      <c r="I8269" s="79"/>
      <c r="J8269" s="43"/>
      <c r="K8269" s="10"/>
      <c r="L8269" s="102"/>
      <c r="M8269" s="40"/>
      <c r="N8269" s="43"/>
      <c r="O8269" s="40"/>
      <c r="P8269" s="43"/>
      <c r="Q8269" s="43"/>
      <c r="R8269" s="10"/>
      <c r="S8269" s="10"/>
      <c r="T8269" s="10"/>
    </row>
    <row r="8270" spans="7:20" ht="33" customHeight="1" x14ac:dyDescent="0.5">
      <c r="G8270" s="90"/>
      <c r="H8270" s="43"/>
      <c r="I8270" s="79"/>
      <c r="J8270" s="43"/>
      <c r="K8270" s="10"/>
      <c r="L8270" s="102"/>
      <c r="M8270" s="40"/>
      <c r="N8270" s="43"/>
      <c r="O8270" s="40"/>
      <c r="P8270" s="43"/>
      <c r="Q8270" s="43"/>
      <c r="R8270" s="10"/>
      <c r="S8270" s="10"/>
      <c r="T8270" s="10"/>
    </row>
    <row r="8271" spans="7:20" ht="33" customHeight="1" x14ac:dyDescent="0.5">
      <c r="G8271" s="90"/>
      <c r="H8271" s="43"/>
      <c r="I8271" s="79"/>
      <c r="J8271" s="43"/>
      <c r="K8271" s="10"/>
      <c r="L8271" s="102"/>
      <c r="M8271" s="40"/>
      <c r="N8271" s="43"/>
      <c r="O8271" s="40"/>
      <c r="P8271" s="43"/>
      <c r="Q8271" s="43"/>
      <c r="R8271" s="10"/>
      <c r="S8271" s="10"/>
      <c r="T8271" s="10"/>
    </row>
    <row r="8272" spans="7:20" ht="33" customHeight="1" x14ac:dyDescent="0.5">
      <c r="G8272" s="90"/>
      <c r="H8272" s="43"/>
      <c r="I8272" s="79"/>
      <c r="J8272" s="43"/>
      <c r="K8272" s="10"/>
      <c r="L8272" s="102"/>
      <c r="M8272" s="40"/>
      <c r="N8272" s="43"/>
      <c r="O8272" s="40"/>
      <c r="P8272" s="43"/>
      <c r="Q8272" s="43"/>
      <c r="R8272" s="10"/>
      <c r="S8272" s="10"/>
      <c r="T8272" s="10"/>
    </row>
    <row r="8273" spans="7:20" ht="33" customHeight="1" x14ac:dyDescent="0.5">
      <c r="G8273" s="90"/>
      <c r="H8273" s="43"/>
      <c r="I8273" s="79"/>
      <c r="J8273" s="43"/>
      <c r="K8273" s="10"/>
      <c r="L8273" s="102"/>
      <c r="M8273" s="40"/>
      <c r="N8273" s="43"/>
      <c r="O8273" s="40"/>
      <c r="P8273" s="43"/>
      <c r="Q8273" s="43"/>
      <c r="R8273" s="10"/>
      <c r="S8273" s="10"/>
      <c r="T8273" s="10"/>
    </row>
    <row r="8274" spans="7:20" ht="33" customHeight="1" x14ac:dyDescent="0.5">
      <c r="G8274" s="90"/>
      <c r="H8274" s="43"/>
      <c r="I8274" s="79"/>
      <c r="J8274" s="43"/>
      <c r="K8274" s="10"/>
      <c r="L8274" s="102"/>
      <c r="M8274" s="40"/>
      <c r="N8274" s="43"/>
      <c r="O8274" s="40"/>
      <c r="P8274" s="43"/>
      <c r="Q8274" s="43"/>
      <c r="R8274" s="10"/>
      <c r="S8274" s="10"/>
      <c r="T8274" s="10"/>
    </row>
    <row r="8275" spans="7:20" ht="33" customHeight="1" x14ac:dyDescent="0.5">
      <c r="G8275" s="90"/>
      <c r="H8275" s="43"/>
      <c r="I8275" s="79"/>
      <c r="J8275" s="43"/>
      <c r="K8275" s="10"/>
      <c r="L8275" s="102"/>
      <c r="M8275" s="40"/>
      <c r="N8275" s="43"/>
      <c r="O8275" s="40"/>
      <c r="P8275" s="43"/>
      <c r="Q8275" s="43"/>
      <c r="R8275" s="10"/>
      <c r="S8275" s="10"/>
      <c r="T8275" s="10"/>
    </row>
    <row r="8276" spans="7:20" ht="33" customHeight="1" x14ac:dyDescent="0.5">
      <c r="G8276" s="90"/>
      <c r="H8276" s="43"/>
      <c r="I8276" s="79"/>
      <c r="J8276" s="43"/>
      <c r="K8276" s="10"/>
      <c r="L8276" s="102"/>
      <c r="M8276" s="40"/>
      <c r="N8276" s="43"/>
      <c r="O8276" s="40"/>
      <c r="P8276" s="43"/>
      <c r="Q8276" s="43"/>
      <c r="R8276" s="10"/>
      <c r="S8276" s="10"/>
      <c r="T8276" s="10"/>
    </row>
    <row r="8277" spans="7:20" ht="33" customHeight="1" x14ac:dyDescent="0.5">
      <c r="G8277" s="90"/>
      <c r="H8277" s="43"/>
      <c r="I8277" s="79"/>
      <c r="J8277" s="43"/>
      <c r="K8277" s="10"/>
      <c r="L8277" s="102"/>
      <c r="M8277" s="40"/>
      <c r="N8277" s="43"/>
      <c r="O8277" s="40"/>
      <c r="P8277" s="43"/>
      <c r="Q8277" s="43"/>
      <c r="R8277" s="10"/>
      <c r="S8277" s="10"/>
      <c r="T8277" s="10"/>
    </row>
    <row r="8278" spans="7:20" ht="33" customHeight="1" x14ac:dyDescent="0.5">
      <c r="G8278" s="90"/>
      <c r="H8278" s="43"/>
      <c r="I8278" s="79"/>
      <c r="J8278" s="43"/>
      <c r="K8278" s="10"/>
      <c r="L8278" s="102"/>
      <c r="M8278" s="40"/>
      <c r="N8278" s="43"/>
      <c r="O8278" s="40"/>
      <c r="P8278" s="43"/>
      <c r="Q8278" s="43"/>
      <c r="R8278" s="10"/>
      <c r="S8278" s="10"/>
      <c r="T8278" s="10"/>
    </row>
    <row r="8279" spans="7:20" ht="33" customHeight="1" x14ac:dyDescent="0.5">
      <c r="G8279" s="90"/>
      <c r="H8279" s="43"/>
      <c r="I8279" s="79"/>
      <c r="J8279" s="43"/>
      <c r="K8279" s="10"/>
      <c r="L8279" s="102"/>
      <c r="M8279" s="40"/>
      <c r="N8279" s="43"/>
      <c r="O8279" s="40"/>
      <c r="P8279" s="43"/>
      <c r="Q8279" s="43"/>
      <c r="R8279" s="10"/>
      <c r="S8279" s="10"/>
      <c r="T8279" s="10"/>
    </row>
    <row r="8280" spans="7:20" ht="33" customHeight="1" x14ac:dyDescent="0.5">
      <c r="G8280" s="90"/>
      <c r="H8280" s="43"/>
      <c r="I8280" s="79"/>
      <c r="J8280" s="43"/>
      <c r="K8280" s="10"/>
      <c r="L8280" s="102"/>
      <c r="M8280" s="40"/>
      <c r="N8280" s="43"/>
      <c r="O8280" s="40"/>
      <c r="P8280" s="43"/>
      <c r="Q8280" s="43"/>
      <c r="R8280" s="10"/>
      <c r="S8280" s="10"/>
      <c r="T8280" s="10"/>
    </row>
    <row r="8281" spans="7:20" ht="33" customHeight="1" x14ac:dyDescent="0.5">
      <c r="G8281" s="90"/>
      <c r="H8281" s="43"/>
      <c r="I8281" s="79"/>
      <c r="J8281" s="43"/>
      <c r="K8281" s="10"/>
      <c r="L8281" s="102"/>
      <c r="M8281" s="40"/>
      <c r="N8281" s="43"/>
      <c r="O8281" s="40"/>
      <c r="P8281" s="43"/>
      <c r="Q8281" s="43"/>
      <c r="R8281" s="10"/>
      <c r="S8281" s="10"/>
      <c r="T8281" s="10"/>
    </row>
    <row r="8282" spans="7:20" ht="33" customHeight="1" x14ac:dyDescent="0.5">
      <c r="G8282" s="90"/>
      <c r="H8282" s="43"/>
      <c r="I8282" s="79"/>
      <c r="J8282" s="43"/>
      <c r="K8282" s="10"/>
      <c r="L8282" s="102"/>
      <c r="M8282" s="40"/>
      <c r="N8282" s="43"/>
      <c r="O8282" s="40"/>
      <c r="P8282" s="43"/>
      <c r="Q8282" s="43"/>
      <c r="R8282" s="10"/>
      <c r="S8282" s="10"/>
      <c r="T8282" s="10"/>
    </row>
    <row r="8283" spans="7:20" ht="33" customHeight="1" x14ac:dyDescent="0.5">
      <c r="G8283" s="90"/>
      <c r="H8283" s="43"/>
      <c r="I8283" s="79"/>
      <c r="J8283" s="43"/>
      <c r="K8283" s="10"/>
      <c r="L8283" s="102"/>
      <c r="M8283" s="40"/>
      <c r="N8283" s="43"/>
      <c r="O8283" s="40"/>
      <c r="P8283" s="43"/>
      <c r="Q8283" s="43"/>
      <c r="R8283" s="10"/>
      <c r="S8283" s="10"/>
      <c r="T8283" s="10"/>
    </row>
    <row r="8284" spans="7:20" ht="33" customHeight="1" x14ac:dyDescent="0.5">
      <c r="G8284" s="90"/>
      <c r="H8284" s="43"/>
      <c r="I8284" s="79"/>
      <c r="J8284" s="43"/>
      <c r="K8284" s="10"/>
      <c r="L8284" s="102"/>
      <c r="M8284" s="40"/>
      <c r="N8284" s="43"/>
      <c r="O8284" s="40"/>
      <c r="P8284" s="43"/>
      <c r="Q8284" s="43"/>
      <c r="R8284" s="10"/>
      <c r="S8284" s="10"/>
      <c r="T8284" s="10"/>
    </row>
    <row r="8285" spans="7:20" ht="33" customHeight="1" x14ac:dyDescent="0.5">
      <c r="G8285" s="90"/>
      <c r="H8285" s="43"/>
      <c r="I8285" s="79"/>
      <c r="J8285" s="43"/>
      <c r="K8285" s="10"/>
      <c r="L8285" s="102"/>
      <c r="M8285" s="40"/>
      <c r="N8285" s="43"/>
      <c r="O8285" s="40"/>
      <c r="P8285" s="43"/>
      <c r="Q8285" s="43"/>
      <c r="R8285" s="10"/>
      <c r="S8285" s="10"/>
      <c r="T8285" s="10"/>
    </row>
    <row r="8286" spans="7:20" ht="33" customHeight="1" x14ac:dyDescent="0.5">
      <c r="G8286" s="90"/>
      <c r="H8286" s="43"/>
      <c r="I8286" s="79"/>
      <c r="J8286" s="43"/>
      <c r="K8286" s="10"/>
      <c r="L8286" s="102"/>
      <c r="M8286" s="40"/>
      <c r="N8286" s="43"/>
      <c r="O8286" s="40"/>
      <c r="P8286" s="43"/>
      <c r="Q8286" s="43"/>
      <c r="R8286" s="10"/>
      <c r="S8286" s="10"/>
      <c r="T8286" s="10"/>
    </row>
    <row r="8287" spans="7:20" ht="33" customHeight="1" x14ac:dyDescent="0.5">
      <c r="G8287" s="90"/>
      <c r="H8287" s="43"/>
      <c r="I8287" s="79"/>
      <c r="J8287" s="43"/>
      <c r="K8287" s="10"/>
      <c r="L8287" s="102"/>
      <c r="M8287" s="40"/>
      <c r="N8287" s="43"/>
      <c r="O8287" s="40"/>
      <c r="P8287" s="43"/>
      <c r="Q8287" s="43"/>
      <c r="R8287" s="10"/>
      <c r="S8287" s="10"/>
      <c r="T8287" s="10"/>
    </row>
    <row r="8288" spans="7:20" ht="33" customHeight="1" x14ac:dyDescent="0.5">
      <c r="G8288" s="90"/>
      <c r="H8288" s="43"/>
      <c r="I8288" s="79"/>
      <c r="J8288" s="43"/>
      <c r="K8288" s="10"/>
      <c r="L8288" s="102"/>
      <c r="M8288" s="40"/>
      <c r="N8288" s="43"/>
      <c r="O8288" s="40"/>
      <c r="P8288" s="43"/>
      <c r="Q8288" s="43"/>
      <c r="R8288" s="10"/>
      <c r="S8288" s="10"/>
      <c r="T8288" s="10"/>
    </row>
    <row r="8289" spans="7:20" ht="33" customHeight="1" x14ac:dyDescent="0.5">
      <c r="G8289" s="90"/>
      <c r="H8289" s="43"/>
      <c r="I8289" s="79"/>
      <c r="J8289" s="43"/>
      <c r="K8289" s="10"/>
      <c r="L8289" s="102"/>
      <c r="M8289" s="40"/>
      <c r="N8289" s="43"/>
      <c r="O8289" s="40"/>
      <c r="P8289" s="43"/>
      <c r="Q8289" s="43"/>
      <c r="R8289" s="10"/>
      <c r="S8289" s="10"/>
      <c r="T8289" s="10"/>
    </row>
    <row r="8290" spans="7:20" ht="33" customHeight="1" x14ac:dyDescent="0.5">
      <c r="G8290" s="90"/>
      <c r="H8290" s="43"/>
      <c r="I8290" s="79"/>
      <c r="J8290" s="43"/>
      <c r="K8290" s="10"/>
      <c r="L8290" s="102"/>
      <c r="M8290" s="40"/>
      <c r="N8290" s="43"/>
      <c r="O8290" s="40"/>
      <c r="P8290" s="43"/>
      <c r="Q8290" s="43"/>
      <c r="R8290" s="10"/>
      <c r="S8290" s="10"/>
      <c r="T8290" s="10"/>
    </row>
    <row r="8291" spans="7:20" ht="33" customHeight="1" x14ac:dyDescent="0.5">
      <c r="G8291" s="90"/>
      <c r="H8291" s="43"/>
      <c r="I8291" s="79"/>
      <c r="J8291" s="43"/>
      <c r="K8291" s="10"/>
      <c r="L8291" s="102"/>
      <c r="M8291" s="40"/>
      <c r="N8291" s="43"/>
      <c r="O8291" s="40"/>
      <c r="P8291" s="43"/>
      <c r="Q8291" s="43"/>
      <c r="R8291" s="10"/>
      <c r="S8291" s="10"/>
      <c r="T8291" s="10"/>
    </row>
    <row r="8292" spans="7:20" ht="33" customHeight="1" x14ac:dyDescent="0.5">
      <c r="G8292" s="90"/>
      <c r="H8292" s="43"/>
      <c r="I8292" s="79"/>
      <c r="J8292" s="43"/>
      <c r="K8292" s="10"/>
      <c r="L8292" s="102"/>
      <c r="M8292" s="40"/>
      <c r="N8292" s="43"/>
      <c r="O8292" s="40"/>
      <c r="P8292" s="43"/>
      <c r="Q8292" s="43"/>
      <c r="R8292" s="10"/>
      <c r="S8292" s="10"/>
      <c r="T8292" s="10"/>
    </row>
    <row r="8293" spans="7:20" ht="33" customHeight="1" x14ac:dyDescent="0.5">
      <c r="G8293" s="90"/>
      <c r="H8293" s="43"/>
      <c r="I8293" s="79"/>
      <c r="J8293" s="43"/>
      <c r="K8293" s="10"/>
      <c r="L8293" s="102"/>
      <c r="M8293" s="40"/>
      <c r="N8293" s="43"/>
      <c r="O8293" s="40"/>
      <c r="P8293" s="43"/>
      <c r="Q8293" s="43"/>
      <c r="R8293" s="10"/>
      <c r="S8293" s="10"/>
      <c r="T8293" s="10"/>
    </row>
    <row r="8294" spans="7:20" ht="33" customHeight="1" x14ac:dyDescent="0.5">
      <c r="G8294" s="90"/>
      <c r="H8294" s="43"/>
      <c r="I8294" s="79"/>
      <c r="J8294" s="43"/>
      <c r="K8294" s="10"/>
      <c r="L8294" s="102"/>
      <c r="M8294" s="40"/>
      <c r="N8294" s="43"/>
      <c r="O8294" s="40"/>
      <c r="P8294" s="43"/>
      <c r="Q8294" s="43"/>
      <c r="R8294" s="10"/>
      <c r="S8294" s="10"/>
      <c r="T8294" s="10"/>
    </row>
    <row r="8295" spans="7:20" ht="33" customHeight="1" x14ac:dyDescent="0.5">
      <c r="G8295" s="90"/>
      <c r="H8295" s="43"/>
      <c r="I8295" s="79"/>
      <c r="J8295" s="43"/>
      <c r="K8295" s="10"/>
      <c r="L8295" s="102"/>
      <c r="M8295" s="40"/>
      <c r="N8295" s="43"/>
      <c r="O8295" s="40"/>
      <c r="P8295" s="43"/>
      <c r="Q8295" s="43"/>
      <c r="R8295" s="10"/>
      <c r="S8295" s="10"/>
      <c r="T8295" s="10"/>
    </row>
    <row r="8296" spans="7:20" ht="33" customHeight="1" x14ac:dyDescent="0.5">
      <c r="G8296" s="90"/>
      <c r="H8296" s="43"/>
      <c r="I8296" s="79"/>
      <c r="J8296" s="43"/>
      <c r="K8296" s="10"/>
      <c r="L8296" s="102"/>
      <c r="M8296" s="40"/>
      <c r="N8296" s="43"/>
      <c r="O8296" s="40"/>
      <c r="P8296" s="43"/>
      <c r="Q8296" s="43"/>
      <c r="R8296" s="10"/>
      <c r="S8296" s="10"/>
      <c r="T8296" s="10"/>
    </row>
    <row r="8297" spans="7:20" ht="33" customHeight="1" x14ac:dyDescent="0.5">
      <c r="G8297" s="90"/>
      <c r="H8297" s="43"/>
      <c r="I8297" s="79"/>
      <c r="J8297" s="43"/>
      <c r="K8297" s="10"/>
      <c r="L8297" s="102"/>
      <c r="M8297" s="40"/>
      <c r="N8297" s="43"/>
      <c r="O8297" s="40"/>
      <c r="P8297" s="43"/>
      <c r="Q8297" s="43"/>
      <c r="R8297" s="10"/>
      <c r="S8297" s="10"/>
      <c r="T8297" s="10"/>
    </row>
    <row r="8298" spans="7:20" ht="33" customHeight="1" x14ac:dyDescent="0.5">
      <c r="G8298" s="90"/>
      <c r="H8298" s="43"/>
      <c r="I8298" s="79"/>
      <c r="J8298" s="43"/>
      <c r="K8298" s="10"/>
      <c r="L8298" s="102"/>
      <c r="M8298" s="40"/>
      <c r="N8298" s="43"/>
      <c r="O8298" s="40"/>
      <c r="P8298" s="43"/>
      <c r="Q8298" s="43"/>
      <c r="R8298" s="10"/>
      <c r="S8298" s="10"/>
      <c r="T8298" s="10"/>
    </row>
    <row r="8299" spans="7:20" ht="33" customHeight="1" x14ac:dyDescent="0.5">
      <c r="G8299" s="90"/>
      <c r="H8299" s="43"/>
      <c r="I8299" s="79"/>
      <c r="J8299" s="43"/>
      <c r="K8299" s="10"/>
      <c r="L8299" s="102"/>
      <c r="M8299" s="40"/>
      <c r="N8299" s="43"/>
      <c r="O8299" s="40"/>
      <c r="P8299" s="43"/>
      <c r="Q8299" s="43"/>
      <c r="R8299" s="10"/>
      <c r="S8299" s="10"/>
      <c r="T8299" s="10"/>
    </row>
    <row r="8300" spans="7:20" ht="33" customHeight="1" x14ac:dyDescent="0.5">
      <c r="G8300" s="90"/>
      <c r="H8300" s="43"/>
      <c r="I8300" s="79"/>
      <c r="J8300" s="43"/>
      <c r="K8300" s="10"/>
      <c r="L8300" s="102"/>
      <c r="M8300" s="40"/>
      <c r="N8300" s="43"/>
      <c r="O8300" s="40"/>
      <c r="P8300" s="43"/>
      <c r="Q8300" s="43"/>
      <c r="R8300" s="10"/>
      <c r="S8300" s="10"/>
      <c r="T8300" s="10"/>
    </row>
    <row r="8301" spans="7:20" ht="33" customHeight="1" x14ac:dyDescent="0.5">
      <c r="G8301" s="90"/>
      <c r="H8301" s="43"/>
      <c r="I8301" s="79"/>
      <c r="J8301" s="43"/>
      <c r="K8301" s="10"/>
      <c r="L8301" s="102"/>
      <c r="M8301" s="40"/>
      <c r="N8301" s="43"/>
      <c r="O8301" s="40"/>
      <c r="P8301" s="43"/>
      <c r="Q8301" s="43"/>
      <c r="R8301" s="10"/>
      <c r="S8301" s="10"/>
      <c r="T8301" s="10"/>
    </row>
    <row r="8302" spans="7:20" ht="33" customHeight="1" x14ac:dyDescent="0.5">
      <c r="G8302" s="90"/>
      <c r="H8302" s="43"/>
      <c r="I8302" s="79"/>
      <c r="J8302" s="43"/>
      <c r="K8302" s="10"/>
      <c r="L8302" s="102"/>
      <c r="M8302" s="40"/>
      <c r="N8302" s="43"/>
      <c r="O8302" s="40"/>
      <c r="P8302" s="43"/>
      <c r="Q8302" s="43"/>
      <c r="R8302" s="10"/>
      <c r="S8302" s="10"/>
      <c r="T8302" s="10"/>
    </row>
    <row r="8303" spans="7:20" ht="33" customHeight="1" x14ac:dyDescent="0.5">
      <c r="G8303" s="90"/>
      <c r="H8303" s="43"/>
      <c r="I8303" s="79"/>
      <c r="J8303" s="43"/>
      <c r="K8303" s="10"/>
      <c r="L8303" s="102"/>
      <c r="M8303" s="40"/>
      <c r="N8303" s="43"/>
      <c r="O8303" s="40"/>
      <c r="P8303" s="43"/>
      <c r="Q8303" s="43"/>
      <c r="R8303" s="10"/>
      <c r="S8303" s="10"/>
      <c r="T8303" s="10"/>
    </row>
    <row r="8304" spans="7:20" ht="33" customHeight="1" x14ac:dyDescent="0.5">
      <c r="G8304" s="90"/>
      <c r="H8304" s="43"/>
      <c r="I8304" s="79"/>
      <c r="J8304" s="43"/>
      <c r="K8304" s="10"/>
      <c r="L8304" s="102"/>
      <c r="M8304" s="40"/>
      <c r="N8304" s="43"/>
      <c r="O8304" s="40"/>
      <c r="P8304" s="43"/>
      <c r="Q8304" s="43"/>
      <c r="R8304" s="10"/>
      <c r="S8304" s="10"/>
      <c r="T8304" s="10"/>
    </row>
    <row r="8305" spans="7:20" ht="33" customHeight="1" x14ac:dyDescent="0.5">
      <c r="G8305" s="90"/>
      <c r="H8305" s="43"/>
      <c r="I8305" s="79"/>
      <c r="J8305" s="43"/>
      <c r="K8305" s="10"/>
      <c r="L8305" s="102"/>
      <c r="M8305" s="40"/>
      <c r="N8305" s="43"/>
      <c r="O8305" s="40"/>
      <c r="P8305" s="43"/>
      <c r="Q8305" s="43"/>
      <c r="R8305" s="10"/>
      <c r="S8305" s="10"/>
      <c r="T8305" s="10"/>
    </row>
    <row r="8306" spans="7:20" ht="33" customHeight="1" x14ac:dyDescent="0.5">
      <c r="G8306" s="90"/>
      <c r="H8306" s="43"/>
      <c r="I8306" s="79"/>
      <c r="J8306" s="43"/>
      <c r="K8306" s="10"/>
      <c r="L8306" s="102"/>
      <c r="M8306" s="40"/>
      <c r="N8306" s="43"/>
      <c r="O8306" s="40"/>
      <c r="P8306" s="43"/>
      <c r="Q8306" s="43"/>
      <c r="R8306" s="10"/>
      <c r="S8306" s="10"/>
      <c r="T8306" s="10"/>
    </row>
    <row r="8307" spans="7:20" ht="33" customHeight="1" x14ac:dyDescent="0.5">
      <c r="G8307" s="90"/>
      <c r="H8307" s="43"/>
      <c r="I8307" s="79"/>
      <c r="J8307" s="43"/>
      <c r="K8307" s="10"/>
      <c r="L8307" s="102"/>
      <c r="M8307" s="40"/>
      <c r="N8307" s="43"/>
      <c r="O8307" s="40"/>
      <c r="P8307" s="43"/>
      <c r="Q8307" s="43"/>
      <c r="R8307" s="10"/>
      <c r="S8307" s="10"/>
      <c r="T8307" s="10"/>
    </row>
    <row r="8308" spans="7:20" ht="33" customHeight="1" x14ac:dyDescent="0.5">
      <c r="G8308" s="90"/>
      <c r="H8308" s="43"/>
      <c r="I8308" s="79"/>
      <c r="J8308" s="43"/>
      <c r="K8308" s="10"/>
      <c r="L8308" s="102"/>
      <c r="M8308" s="40"/>
      <c r="N8308" s="43"/>
      <c r="O8308" s="40"/>
      <c r="P8308" s="43"/>
      <c r="Q8308" s="43"/>
      <c r="R8308" s="10"/>
      <c r="S8308" s="10"/>
      <c r="T8308" s="10"/>
    </row>
    <row r="8309" spans="7:20" ht="33" customHeight="1" x14ac:dyDescent="0.5">
      <c r="G8309" s="90"/>
      <c r="H8309" s="43"/>
      <c r="I8309" s="79"/>
      <c r="J8309" s="43"/>
      <c r="K8309" s="10"/>
      <c r="L8309" s="102"/>
      <c r="M8309" s="40"/>
      <c r="N8309" s="43"/>
      <c r="O8309" s="40"/>
      <c r="P8309" s="43"/>
      <c r="Q8309" s="43"/>
      <c r="R8309" s="10"/>
      <c r="S8309" s="10"/>
      <c r="T8309" s="10"/>
    </row>
    <row r="8310" spans="7:20" ht="33" customHeight="1" x14ac:dyDescent="0.5">
      <c r="G8310" s="90"/>
      <c r="H8310" s="43"/>
      <c r="I8310" s="79"/>
      <c r="J8310" s="43"/>
      <c r="K8310" s="10"/>
      <c r="L8310" s="102"/>
      <c r="M8310" s="40"/>
      <c r="N8310" s="43"/>
      <c r="O8310" s="40"/>
      <c r="P8310" s="43"/>
      <c r="Q8310" s="43"/>
      <c r="R8310" s="10"/>
      <c r="S8310" s="10"/>
      <c r="T8310" s="10"/>
    </row>
    <row r="8311" spans="7:20" ht="33" customHeight="1" x14ac:dyDescent="0.5">
      <c r="G8311" s="90"/>
      <c r="H8311" s="43"/>
      <c r="I8311" s="79"/>
      <c r="J8311" s="43"/>
      <c r="K8311" s="10"/>
      <c r="L8311" s="102"/>
      <c r="M8311" s="40"/>
      <c r="N8311" s="43"/>
      <c r="O8311" s="40"/>
      <c r="P8311" s="43"/>
      <c r="Q8311" s="43"/>
      <c r="R8311" s="10"/>
      <c r="S8311" s="10"/>
      <c r="T8311" s="10"/>
    </row>
    <row r="8312" spans="7:20" ht="33" customHeight="1" x14ac:dyDescent="0.5">
      <c r="G8312" s="90"/>
      <c r="H8312" s="43"/>
      <c r="I8312" s="79"/>
      <c r="J8312" s="43"/>
      <c r="K8312" s="10"/>
      <c r="L8312" s="102"/>
      <c r="M8312" s="40"/>
      <c r="N8312" s="43"/>
      <c r="O8312" s="40"/>
      <c r="P8312" s="43"/>
      <c r="Q8312" s="43"/>
      <c r="R8312" s="10"/>
      <c r="S8312" s="10"/>
      <c r="T8312" s="10"/>
    </row>
    <row r="8313" spans="7:20" ht="33" customHeight="1" x14ac:dyDescent="0.5">
      <c r="G8313" s="90"/>
      <c r="H8313" s="43"/>
      <c r="I8313" s="79"/>
      <c r="J8313" s="43"/>
      <c r="K8313" s="10"/>
      <c r="L8313" s="102"/>
      <c r="M8313" s="40"/>
      <c r="N8313" s="43"/>
      <c r="O8313" s="40"/>
      <c r="P8313" s="43"/>
      <c r="Q8313" s="43"/>
      <c r="R8313" s="10"/>
      <c r="S8313" s="10"/>
      <c r="T8313" s="10"/>
    </row>
    <row r="8314" spans="7:20" ht="33" customHeight="1" x14ac:dyDescent="0.5">
      <c r="G8314" s="90"/>
      <c r="H8314" s="43"/>
      <c r="I8314" s="79"/>
      <c r="J8314" s="43"/>
      <c r="K8314" s="10"/>
      <c r="L8314" s="102"/>
      <c r="M8314" s="40"/>
      <c r="N8314" s="43"/>
      <c r="O8314" s="40"/>
      <c r="P8314" s="43"/>
      <c r="Q8314" s="43"/>
      <c r="R8314" s="10"/>
      <c r="S8314" s="10"/>
      <c r="T8314" s="10"/>
    </row>
    <row r="8315" spans="7:20" ht="33" customHeight="1" x14ac:dyDescent="0.5">
      <c r="G8315" s="90"/>
      <c r="H8315" s="43"/>
      <c r="I8315" s="79"/>
      <c r="J8315" s="43"/>
      <c r="K8315" s="10"/>
      <c r="L8315" s="102"/>
      <c r="M8315" s="40"/>
      <c r="N8315" s="43"/>
      <c r="O8315" s="40"/>
      <c r="P8315" s="43"/>
      <c r="Q8315" s="43"/>
      <c r="R8315" s="10"/>
      <c r="S8315" s="10"/>
      <c r="T8315" s="10"/>
    </row>
    <row r="8316" spans="7:20" ht="33" customHeight="1" x14ac:dyDescent="0.5">
      <c r="G8316" s="90"/>
      <c r="H8316" s="43"/>
      <c r="I8316" s="79"/>
      <c r="J8316" s="43"/>
      <c r="K8316" s="10"/>
      <c r="L8316" s="102"/>
      <c r="M8316" s="40"/>
      <c r="N8316" s="43"/>
      <c r="O8316" s="40"/>
      <c r="P8316" s="43"/>
      <c r="Q8316" s="43"/>
      <c r="R8316" s="10"/>
      <c r="S8316" s="10"/>
      <c r="T8316" s="10"/>
    </row>
    <row r="8317" spans="7:20" ht="33" customHeight="1" x14ac:dyDescent="0.5">
      <c r="G8317" s="90"/>
      <c r="H8317" s="43"/>
      <c r="I8317" s="79"/>
      <c r="J8317" s="43"/>
      <c r="K8317" s="10"/>
      <c r="L8317" s="102"/>
      <c r="M8317" s="40"/>
      <c r="N8317" s="43"/>
      <c r="O8317" s="40"/>
      <c r="P8317" s="43"/>
      <c r="Q8317" s="43"/>
      <c r="R8317" s="10"/>
      <c r="S8317" s="10"/>
      <c r="T8317" s="10"/>
    </row>
    <row r="8318" spans="7:20" ht="33" customHeight="1" x14ac:dyDescent="0.5">
      <c r="G8318" s="90"/>
      <c r="H8318" s="43"/>
      <c r="I8318" s="79"/>
      <c r="J8318" s="43"/>
      <c r="K8318" s="10"/>
      <c r="L8318" s="102"/>
      <c r="M8318" s="40"/>
      <c r="N8318" s="43"/>
      <c r="O8318" s="40"/>
      <c r="P8318" s="43"/>
      <c r="Q8318" s="43"/>
      <c r="R8318" s="10"/>
      <c r="S8318" s="10"/>
      <c r="T8318" s="10"/>
    </row>
    <row r="8319" spans="7:20" ht="33" customHeight="1" x14ac:dyDescent="0.5">
      <c r="G8319" s="90"/>
      <c r="H8319" s="43"/>
      <c r="I8319" s="79"/>
      <c r="J8319" s="43"/>
      <c r="K8319" s="10"/>
      <c r="L8319" s="102"/>
      <c r="M8319" s="40"/>
      <c r="N8319" s="43"/>
      <c r="O8319" s="40"/>
      <c r="P8319" s="43"/>
      <c r="Q8319" s="43"/>
      <c r="R8319" s="10"/>
      <c r="S8319" s="10"/>
      <c r="T8319" s="10"/>
    </row>
    <row r="8320" spans="7:20" ht="33" customHeight="1" x14ac:dyDescent="0.5">
      <c r="G8320" s="90"/>
      <c r="H8320" s="43"/>
      <c r="I8320" s="79"/>
      <c r="J8320" s="43"/>
      <c r="K8320" s="10"/>
      <c r="L8320" s="102"/>
      <c r="M8320" s="40"/>
      <c r="N8320" s="43"/>
      <c r="O8320" s="40"/>
      <c r="P8320" s="43"/>
      <c r="Q8320" s="43"/>
      <c r="R8320" s="10"/>
      <c r="S8320" s="10"/>
      <c r="T8320" s="10"/>
    </row>
    <row r="8321" spans="7:20" ht="33" customHeight="1" x14ac:dyDescent="0.5">
      <c r="G8321" s="90"/>
      <c r="H8321" s="43"/>
      <c r="I8321" s="79"/>
      <c r="J8321" s="43"/>
      <c r="K8321" s="10"/>
      <c r="L8321" s="102"/>
      <c r="M8321" s="40"/>
      <c r="N8321" s="43"/>
      <c r="O8321" s="40"/>
      <c r="P8321" s="43"/>
      <c r="Q8321" s="43"/>
      <c r="R8321" s="10"/>
      <c r="S8321" s="10"/>
      <c r="T8321" s="10"/>
    </row>
    <row r="8322" spans="7:20" ht="33" customHeight="1" x14ac:dyDescent="0.5">
      <c r="G8322" s="90"/>
      <c r="H8322" s="43"/>
      <c r="I8322" s="79"/>
      <c r="J8322" s="43"/>
      <c r="K8322" s="10"/>
      <c r="L8322" s="102"/>
      <c r="M8322" s="40"/>
      <c r="N8322" s="43"/>
      <c r="O8322" s="40"/>
      <c r="P8322" s="43"/>
      <c r="Q8322" s="43"/>
      <c r="R8322" s="10"/>
      <c r="S8322" s="10"/>
      <c r="T8322" s="10"/>
    </row>
    <row r="8323" spans="7:20" ht="33" customHeight="1" x14ac:dyDescent="0.5">
      <c r="G8323" s="90"/>
      <c r="H8323" s="43"/>
      <c r="I8323" s="79"/>
      <c r="J8323" s="43"/>
      <c r="K8323" s="10"/>
      <c r="L8323" s="102"/>
      <c r="M8323" s="40"/>
      <c r="N8323" s="43"/>
      <c r="O8323" s="40"/>
      <c r="P8323" s="43"/>
      <c r="Q8323" s="43"/>
      <c r="R8323" s="10"/>
      <c r="S8323" s="10"/>
      <c r="T8323" s="10"/>
    </row>
    <row r="8324" spans="7:20" ht="33" customHeight="1" x14ac:dyDescent="0.5">
      <c r="G8324" s="90"/>
      <c r="H8324" s="43"/>
      <c r="I8324" s="79"/>
      <c r="J8324" s="43"/>
      <c r="K8324" s="10"/>
      <c r="L8324" s="102"/>
      <c r="M8324" s="40"/>
      <c r="N8324" s="43"/>
      <c r="O8324" s="40"/>
      <c r="P8324" s="43"/>
      <c r="Q8324" s="43"/>
      <c r="R8324" s="10"/>
      <c r="S8324" s="10"/>
      <c r="T8324" s="10"/>
    </row>
    <row r="8325" spans="7:20" ht="33" customHeight="1" x14ac:dyDescent="0.5">
      <c r="G8325" s="90"/>
      <c r="H8325" s="43"/>
      <c r="I8325" s="79"/>
      <c r="J8325" s="43"/>
      <c r="K8325" s="10"/>
      <c r="L8325" s="102"/>
      <c r="M8325" s="40"/>
      <c r="N8325" s="43"/>
      <c r="O8325" s="40"/>
      <c r="P8325" s="43"/>
      <c r="Q8325" s="43"/>
      <c r="R8325" s="10"/>
      <c r="S8325" s="10"/>
      <c r="T8325" s="10"/>
    </row>
    <row r="8326" spans="7:20" ht="33" customHeight="1" x14ac:dyDescent="0.5">
      <c r="G8326" s="90"/>
      <c r="H8326" s="43"/>
      <c r="I8326" s="79"/>
      <c r="J8326" s="43"/>
      <c r="K8326" s="10"/>
      <c r="L8326" s="102"/>
      <c r="M8326" s="40"/>
      <c r="N8326" s="43"/>
      <c r="O8326" s="40"/>
      <c r="P8326" s="43"/>
      <c r="Q8326" s="43"/>
      <c r="R8326" s="10"/>
      <c r="S8326" s="10"/>
      <c r="T8326" s="10"/>
    </row>
    <row r="8327" spans="7:20" ht="33" customHeight="1" x14ac:dyDescent="0.5">
      <c r="G8327" s="90"/>
      <c r="H8327" s="43"/>
      <c r="I8327" s="79"/>
      <c r="J8327" s="43"/>
      <c r="K8327" s="10"/>
      <c r="L8327" s="102"/>
      <c r="M8327" s="40"/>
      <c r="N8327" s="43"/>
      <c r="O8327" s="40"/>
      <c r="P8327" s="43"/>
      <c r="Q8327" s="43"/>
      <c r="R8327" s="10"/>
      <c r="S8327" s="10"/>
      <c r="T8327" s="10"/>
    </row>
    <row r="8328" spans="7:20" ht="33" customHeight="1" x14ac:dyDescent="0.5">
      <c r="G8328" s="90"/>
      <c r="H8328" s="43"/>
      <c r="I8328" s="79"/>
      <c r="J8328" s="43"/>
      <c r="K8328" s="10"/>
      <c r="L8328" s="102"/>
      <c r="M8328" s="40"/>
      <c r="N8328" s="43"/>
      <c r="O8328" s="40"/>
      <c r="P8328" s="43"/>
      <c r="Q8328" s="43"/>
      <c r="R8328" s="10"/>
      <c r="S8328" s="10"/>
      <c r="T8328" s="10"/>
    </row>
    <row r="8329" spans="7:20" ht="33" customHeight="1" x14ac:dyDescent="0.5">
      <c r="G8329" s="90"/>
      <c r="H8329" s="43"/>
      <c r="I8329" s="79"/>
      <c r="J8329" s="43"/>
      <c r="K8329" s="10"/>
      <c r="L8329" s="102"/>
      <c r="M8329" s="40"/>
      <c r="N8329" s="43"/>
      <c r="O8329" s="40"/>
      <c r="P8329" s="43"/>
      <c r="Q8329" s="43"/>
      <c r="R8329" s="10"/>
      <c r="S8329" s="10"/>
      <c r="T8329" s="10"/>
    </row>
    <row r="8330" spans="7:20" ht="33" customHeight="1" x14ac:dyDescent="0.5">
      <c r="G8330" s="90"/>
      <c r="H8330" s="43"/>
      <c r="I8330" s="79"/>
      <c r="J8330" s="43"/>
      <c r="K8330" s="10"/>
      <c r="L8330" s="102"/>
      <c r="M8330" s="40"/>
      <c r="N8330" s="43"/>
      <c r="O8330" s="40"/>
      <c r="P8330" s="43"/>
      <c r="Q8330" s="43"/>
      <c r="R8330" s="10"/>
      <c r="S8330" s="10"/>
      <c r="T8330" s="10"/>
    </row>
    <row r="8331" spans="7:20" ht="33" customHeight="1" x14ac:dyDescent="0.5">
      <c r="G8331" s="90"/>
      <c r="H8331" s="43"/>
      <c r="I8331" s="79"/>
      <c r="J8331" s="43"/>
      <c r="K8331" s="10"/>
      <c r="L8331" s="102"/>
      <c r="M8331" s="40"/>
      <c r="N8331" s="43"/>
      <c r="O8331" s="40"/>
      <c r="P8331" s="43"/>
      <c r="Q8331" s="43"/>
      <c r="R8331" s="10"/>
      <c r="S8331" s="10"/>
      <c r="T8331" s="10"/>
    </row>
    <row r="8332" spans="7:20" ht="33" customHeight="1" x14ac:dyDescent="0.5">
      <c r="G8332" s="90"/>
      <c r="H8332" s="43"/>
      <c r="I8332" s="79"/>
      <c r="J8332" s="43"/>
      <c r="K8332" s="10"/>
      <c r="L8332" s="102"/>
      <c r="M8332" s="40"/>
      <c r="N8332" s="43"/>
      <c r="O8332" s="40"/>
      <c r="P8332" s="43"/>
      <c r="Q8332" s="43"/>
      <c r="R8332" s="10"/>
      <c r="S8332" s="10"/>
      <c r="T8332" s="10"/>
    </row>
    <row r="8333" spans="7:20" ht="33" customHeight="1" x14ac:dyDescent="0.5">
      <c r="G8333" s="90"/>
      <c r="H8333" s="43"/>
      <c r="I8333" s="79"/>
      <c r="J8333" s="43"/>
      <c r="K8333" s="10"/>
      <c r="L8333" s="102"/>
      <c r="M8333" s="40"/>
      <c r="N8333" s="43"/>
      <c r="O8333" s="40"/>
      <c r="P8333" s="43"/>
      <c r="Q8333" s="43"/>
      <c r="R8333" s="10"/>
      <c r="S8333" s="10"/>
      <c r="T8333" s="10"/>
    </row>
    <row r="8334" spans="7:20" ht="33" customHeight="1" x14ac:dyDescent="0.5">
      <c r="G8334" s="90"/>
      <c r="H8334" s="43"/>
      <c r="I8334" s="79"/>
      <c r="J8334" s="43"/>
      <c r="K8334" s="10"/>
      <c r="L8334" s="102"/>
      <c r="M8334" s="40"/>
      <c r="N8334" s="43"/>
      <c r="O8334" s="40"/>
      <c r="P8334" s="43"/>
      <c r="Q8334" s="43"/>
      <c r="R8334" s="10"/>
      <c r="S8334" s="10"/>
      <c r="T8334" s="10"/>
    </row>
    <row r="8335" spans="7:20" ht="33" customHeight="1" x14ac:dyDescent="0.5">
      <c r="G8335" s="90"/>
      <c r="H8335" s="43"/>
      <c r="I8335" s="79"/>
      <c r="J8335" s="43"/>
      <c r="K8335" s="10"/>
      <c r="L8335" s="102"/>
      <c r="M8335" s="40"/>
      <c r="N8335" s="43"/>
      <c r="O8335" s="40"/>
      <c r="P8335" s="43"/>
      <c r="Q8335" s="43"/>
      <c r="R8335" s="10"/>
      <c r="S8335" s="10"/>
      <c r="T8335" s="10"/>
    </row>
    <row r="8336" spans="7:20" ht="33" customHeight="1" x14ac:dyDescent="0.5">
      <c r="G8336" s="90"/>
      <c r="H8336" s="43"/>
      <c r="I8336" s="79"/>
      <c r="J8336" s="43"/>
      <c r="K8336" s="10"/>
      <c r="L8336" s="102"/>
      <c r="M8336" s="40"/>
      <c r="N8336" s="43"/>
      <c r="O8336" s="40"/>
      <c r="P8336" s="43"/>
      <c r="Q8336" s="43"/>
      <c r="R8336" s="10"/>
      <c r="S8336" s="10"/>
      <c r="T8336" s="10"/>
    </row>
    <row r="8337" spans="7:20" ht="33" customHeight="1" x14ac:dyDescent="0.5">
      <c r="G8337" s="90"/>
      <c r="H8337" s="43"/>
      <c r="I8337" s="79"/>
      <c r="J8337" s="43"/>
      <c r="K8337" s="10"/>
      <c r="L8337" s="102"/>
      <c r="M8337" s="40"/>
      <c r="N8337" s="43"/>
      <c r="O8337" s="40"/>
      <c r="P8337" s="43"/>
      <c r="Q8337" s="43"/>
      <c r="R8337" s="10"/>
      <c r="S8337" s="10"/>
      <c r="T8337" s="10"/>
    </row>
    <row r="8338" spans="7:20" ht="33" customHeight="1" x14ac:dyDescent="0.5">
      <c r="G8338" s="90"/>
      <c r="H8338" s="43"/>
      <c r="I8338" s="79"/>
      <c r="J8338" s="43"/>
      <c r="K8338" s="10"/>
      <c r="L8338" s="102"/>
      <c r="M8338" s="40"/>
      <c r="N8338" s="43"/>
      <c r="O8338" s="40"/>
      <c r="P8338" s="43"/>
      <c r="Q8338" s="43"/>
      <c r="R8338" s="10"/>
      <c r="S8338" s="10"/>
      <c r="T8338" s="10"/>
    </row>
    <row r="8339" spans="7:20" ht="33" customHeight="1" x14ac:dyDescent="0.5">
      <c r="G8339" s="90"/>
      <c r="H8339" s="43"/>
      <c r="I8339" s="79"/>
      <c r="J8339" s="43"/>
      <c r="K8339" s="10"/>
      <c r="L8339" s="102"/>
      <c r="M8339" s="40"/>
      <c r="N8339" s="43"/>
      <c r="O8339" s="40"/>
      <c r="P8339" s="43"/>
      <c r="Q8339" s="43"/>
      <c r="R8339" s="10"/>
      <c r="S8339" s="10"/>
      <c r="T8339" s="10"/>
    </row>
    <row r="8340" spans="7:20" ht="33" customHeight="1" x14ac:dyDescent="0.5">
      <c r="G8340" s="90"/>
      <c r="H8340" s="43"/>
      <c r="I8340" s="79"/>
      <c r="J8340" s="43"/>
      <c r="K8340" s="10"/>
      <c r="L8340" s="102"/>
      <c r="M8340" s="40"/>
      <c r="N8340" s="43"/>
      <c r="O8340" s="40"/>
      <c r="P8340" s="43"/>
      <c r="Q8340" s="43"/>
      <c r="R8340" s="10"/>
      <c r="S8340" s="10"/>
      <c r="T8340" s="10"/>
    </row>
    <row r="8341" spans="7:20" ht="33" customHeight="1" x14ac:dyDescent="0.5">
      <c r="G8341" s="90"/>
      <c r="H8341" s="43"/>
      <c r="I8341" s="79"/>
      <c r="J8341" s="43"/>
      <c r="K8341" s="10"/>
      <c r="L8341" s="102"/>
      <c r="M8341" s="40"/>
      <c r="N8341" s="43"/>
      <c r="O8341" s="40"/>
      <c r="P8341" s="43"/>
      <c r="Q8341" s="43"/>
      <c r="R8341" s="10"/>
      <c r="S8341" s="10"/>
      <c r="T8341" s="10"/>
    </row>
    <row r="8342" spans="7:20" ht="33" customHeight="1" x14ac:dyDescent="0.5">
      <c r="G8342" s="90"/>
      <c r="H8342" s="43"/>
      <c r="I8342" s="79"/>
      <c r="J8342" s="43"/>
      <c r="K8342" s="10"/>
      <c r="L8342" s="102"/>
      <c r="M8342" s="40"/>
      <c r="N8342" s="43"/>
      <c r="O8342" s="40"/>
      <c r="P8342" s="43"/>
      <c r="Q8342" s="43"/>
      <c r="R8342" s="10"/>
      <c r="S8342" s="10"/>
      <c r="T8342" s="10"/>
    </row>
    <row r="8343" spans="7:20" ht="33" customHeight="1" x14ac:dyDescent="0.5">
      <c r="G8343" s="90"/>
      <c r="H8343" s="43"/>
      <c r="I8343" s="79"/>
      <c r="J8343" s="43"/>
      <c r="K8343" s="10"/>
      <c r="L8343" s="102"/>
      <c r="M8343" s="40"/>
      <c r="N8343" s="43"/>
      <c r="O8343" s="40"/>
      <c r="P8343" s="43"/>
      <c r="Q8343" s="43"/>
      <c r="R8343" s="10"/>
      <c r="S8343" s="10"/>
      <c r="T8343" s="10"/>
    </row>
    <row r="8344" spans="7:20" ht="33" customHeight="1" x14ac:dyDescent="0.5">
      <c r="G8344" s="90"/>
      <c r="H8344" s="43"/>
      <c r="I8344" s="79"/>
      <c r="J8344" s="43"/>
      <c r="K8344" s="10"/>
      <c r="L8344" s="102"/>
      <c r="M8344" s="40"/>
      <c r="N8344" s="43"/>
      <c r="O8344" s="40"/>
      <c r="P8344" s="43"/>
      <c r="Q8344" s="43"/>
      <c r="R8344" s="10"/>
      <c r="S8344" s="10"/>
      <c r="T8344" s="10"/>
    </row>
    <row r="8345" spans="7:20" ht="33" customHeight="1" x14ac:dyDescent="0.5">
      <c r="G8345" s="90"/>
      <c r="H8345" s="43"/>
      <c r="I8345" s="79"/>
      <c r="J8345" s="43"/>
      <c r="K8345" s="10"/>
      <c r="L8345" s="102"/>
      <c r="M8345" s="40"/>
      <c r="N8345" s="43"/>
      <c r="O8345" s="40"/>
      <c r="P8345" s="43"/>
      <c r="Q8345" s="43"/>
      <c r="R8345" s="10"/>
      <c r="S8345" s="10"/>
      <c r="T8345" s="10"/>
    </row>
    <row r="8346" spans="7:20" ht="33" customHeight="1" x14ac:dyDescent="0.5">
      <c r="G8346" s="90"/>
      <c r="H8346" s="43"/>
      <c r="I8346" s="79"/>
      <c r="J8346" s="43"/>
      <c r="K8346" s="10"/>
      <c r="L8346" s="102"/>
      <c r="M8346" s="40"/>
      <c r="N8346" s="43"/>
      <c r="O8346" s="40"/>
      <c r="P8346" s="43"/>
      <c r="Q8346" s="43"/>
      <c r="R8346" s="10"/>
      <c r="S8346" s="10"/>
      <c r="T8346" s="10"/>
    </row>
    <row r="8347" spans="7:20" ht="33" customHeight="1" x14ac:dyDescent="0.5">
      <c r="G8347" s="90"/>
      <c r="H8347" s="43"/>
      <c r="I8347" s="79"/>
      <c r="J8347" s="43"/>
      <c r="K8347" s="10"/>
      <c r="L8347" s="102"/>
      <c r="M8347" s="40"/>
      <c r="N8347" s="43"/>
      <c r="O8347" s="40"/>
      <c r="P8347" s="43"/>
      <c r="Q8347" s="43"/>
      <c r="R8347" s="10"/>
      <c r="S8347" s="10"/>
      <c r="T8347" s="10"/>
    </row>
    <row r="8348" spans="7:20" ht="33" customHeight="1" x14ac:dyDescent="0.5">
      <c r="G8348" s="90"/>
      <c r="H8348" s="43"/>
      <c r="I8348" s="79"/>
      <c r="J8348" s="43"/>
      <c r="K8348" s="10"/>
      <c r="L8348" s="102"/>
      <c r="M8348" s="40"/>
      <c r="N8348" s="43"/>
      <c r="O8348" s="40"/>
      <c r="P8348" s="43"/>
      <c r="Q8348" s="43"/>
      <c r="R8348" s="10"/>
      <c r="S8348" s="10"/>
      <c r="T8348" s="10"/>
    </row>
    <row r="8349" spans="7:20" ht="33" customHeight="1" x14ac:dyDescent="0.5">
      <c r="G8349" s="90"/>
      <c r="H8349" s="43"/>
      <c r="I8349" s="79"/>
      <c r="J8349" s="43"/>
      <c r="K8349" s="10"/>
      <c r="L8349" s="102"/>
      <c r="M8349" s="40"/>
      <c r="N8349" s="43"/>
      <c r="O8349" s="40"/>
      <c r="P8349" s="43"/>
      <c r="Q8349" s="43"/>
      <c r="R8349" s="10"/>
      <c r="S8349" s="10"/>
      <c r="T8349" s="10"/>
    </row>
    <row r="8350" spans="7:20" ht="33" customHeight="1" x14ac:dyDescent="0.5">
      <c r="G8350" s="90"/>
      <c r="H8350" s="43"/>
      <c r="I8350" s="79"/>
      <c r="J8350" s="43"/>
      <c r="K8350" s="10"/>
      <c r="L8350" s="102"/>
      <c r="M8350" s="40"/>
      <c r="N8350" s="43"/>
      <c r="O8350" s="40"/>
      <c r="P8350" s="43"/>
      <c r="Q8350" s="43"/>
      <c r="R8350" s="10"/>
      <c r="S8350" s="10"/>
      <c r="T8350" s="10"/>
    </row>
    <row r="8351" spans="7:20" ht="33" customHeight="1" x14ac:dyDescent="0.5">
      <c r="G8351" s="90"/>
      <c r="H8351" s="43"/>
      <c r="I8351" s="79"/>
      <c r="J8351" s="43"/>
      <c r="K8351" s="10"/>
      <c r="L8351" s="102"/>
      <c r="M8351" s="40"/>
      <c r="N8351" s="43"/>
      <c r="O8351" s="40"/>
      <c r="P8351" s="43"/>
      <c r="Q8351" s="43"/>
      <c r="R8351" s="10"/>
      <c r="S8351" s="10"/>
      <c r="T8351" s="10"/>
    </row>
    <row r="8352" spans="7:20" ht="33" customHeight="1" x14ac:dyDescent="0.5">
      <c r="G8352" s="90"/>
      <c r="H8352" s="43"/>
      <c r="I8352" s="79"/>
      <c r="J8352" s="43"/>
      <c r="K8352" s="10"/>
      <c r="L8352" s="102"/>
      <c r="M8352" s="40"/>
      <c r="N8352" s="43"/>
      <c r="O8352" s="40"/>
      <c r="P8352" s="43"/>
      <c r="Q8352" s="43"/>
      <c r="R8352" s="10"/>
      <c r="S8352" s="10"/>
      <c r="T8352" s="10"/>
    </row>
    <row r="8353" spans="7:20" ht="33" customHeight="1" x14ac:dyDescent="0.5">
      <c r="G8353" s="90"/>
      <c r="H8353" s="43"/>
      <c r="I8353" s="79"/>
      <c r="J8353" s="43"/>
      <c r="K8353" s="10"/>
      <c r="L8353" s="102"/>
      <c r="M8353" s="40"/>
      <c r="N8353" s="43"/>
      <c r="O8353" s="40"/>
      <c r="P8353" s="43"/>
      <c r="Q8353" s="43"/>
      <c r="R8353" s="10"/>
      <c r="S8353" s="10"/>
      <c r="T8353" s="10"/>
    </row>
    <row r="8354" spans="7:20" ht="33" customHeight="1" x14ac:dyDescent="0.5">
      <c r="G8354" s="90"/>
      <c r="H8354" s="43"/>
      <c r="I8354" s="79"/>
      <c r="J8354" s="43"/>
      <c r="K8354" s="10"/>
      <c r="L8354" s="102"/>
      <c r="M8354" s="40"/>
      <c r="N8354" s="43"/>
      <c r="O8354" s="40"/>
      <c r="P8354" s="43"/>
      <c r="Q8354" s="43"/>
      <c r="R8354" s="10"/>
      <c r="S8354" s="10"/>
      <c r="T8354" s="10"/>
    </row>
    <row r="8355" spans="7:20" ht="33" customHeight="1" x14ac:dyDescent="0.5">
      <c r="G8355" s="90"/>
      <c r="H8355" s="43"/>
      <c r="I8355" s="79"/>
      <c r="J8355" s="43"/>
      <c r="K8355" s="10"/>
      <c r="L8355" s="102"/>
      <c r="M8355" s="40"/>
      <c r="N8355" s="43"/>
      <c r="O8355" s="40"/>
      <c r="P8355" s="43"/>
      <c r="Q8355" s="43"/>
      <c r="R8355" s="10"/>
      <c r="S8355" s="10"/>
      <c r="T8355" s="10"/>
    </row>
    <row r="8356" spans="7:20" ht="33" customHeight="1" x14ac:dyDescent="0.5">
      <c r="G8356" s="90"/>
      <c r="H8356" s="43"/>
      <c r="I8356" s="79"/>
      <c r="J8356" s="43"/>
      <c r="K8356" s="10"/>
      <c r="L8356" s="102"/>
      <c r="M8356" s="40"/>
      <c r="N8356" s="43"/>
      <c r="O8356" s="40"/>
      <c r="P8356" s="43"/>
      <c r="Q8356" s="43"/>
      <c r="R8356" s="10"/>
      <c r="S8356" s="10"/>
      <c r="T8356" s="10"/>
    </row>
    <row r="8357" spans="7:20" ht="33" customHeight="1" x14ac:dyDescent="0.5">
      <c r="G8357" s="90"/>
      <c r="H8357" s="43"/>
      <c r="I8357" s="79"/>
      <c r="J8357" s="43"/>
      <c r="K8357" s="10"/>
      <c r="L8357" s="102"/>
      <c r="M8357" s="40"/>
      <c r="N8357" s="43"/>
      <c r="O8357" s="40"/>
      <c r="P8357" s="43"/>
      <c r="Q8357" s="43"/>
      <c r="R8357" s="10"/>
      <c r="S8357" s="10"/>
      <c r="T8357" s="10"/>
    </row>
    <row r="8358" spans="7:20" ht="33" customHeight="1" x14ac:dyDescent="0.5">
      <c r="G8358" s="90"/>
      <c r="H8358" s="43"/>
      <c r="I8358" s="79"/>
      <c r="J8358" s="43"/>
      <c r="K8358" s="10"/>
      <c r="L8358" s="102"/>
      <c r="M8358" s="40"/>
      <c r="N8358" s="43"/>
      <c r="O8358" s="40"/>
      <c r="P8358" s="43"/>
      <c r="Q8358" s="43"/>
      <c r="R8358" s="10"/>
      <c r="S8358" s="10"/>
      <c r="T8358" s="10"/>
    </row>
    <row r="8359" spans="7:20" ht="33" customHeight="1" x14ac:dyDescent="0.5">
      <c r="G8359" s="90"/>
      <c r="H8359" s="43"/>
      <c r="I8359" s="79"/>
      <c r="J8359" s="43"/>
      <c r="K8359" s="10"/>
      <c r="L8359" s="102"/>
      <c r="M8359" s="40"/>
      <c r="N8359" s="43"/>
      <c r="O8359" s="40"/>
      <c r="P8359" s="43"/>
      <c r="Q8359" s="43"/>
      <c r="R8359" s="10"/>
      <c r="S8359" s="10"/>
      <c r="T8359" s="10"/>
    </row>
    <row r="8360" spans="7:20" ht="33" customHeight="1" x14ac:dyDescent="0.5">
      <c r="G8360" s="90"/>
      <c r="H8360" s="43"/>
      <c r="I8360" s="79"/>
      <c r="J8360" s="43"/>
      <c r="K8360" s="10"/>
      <c r="L8360" s="102"/>
      <c r="M8360" s="40"/>
      <c r="N8360" s="43"/>
      <c r="O8360" s="40"/>
      <c r="P8360" s="43"/>
      <c r="Q8360" s="43"/>
      <c r="R8360" s="10"/>
      <c r="S8360" s="10"/>
      <c r="T8360" s="10"/>
    </row>
    <row r="8361" spans="7:20" ht="33" customHeight="1" x14ac:dyDescent="0.5">
      <c r="G8361" s="90"/>
      <c r="H8361" s="43"/>
      <c r="I8361" s="79"/>
      <c r="J8361" s="43"/>
      <c r="K8361" s="10"/>
      <c r="L8361" s="102"/>
      <c r="M8361" s="40"/>
      <c r="N8361" s="43"/>
      <c r="O8361" s="40"/>
      <c r="P8361" s="43"/>
      <c r="Q8361" s="43"/>
      <c r="R8361" s="10"/>
      <c r="S8361" s="10"/>
      <c r="T8361" s="10"/>
    </row>
    <row r="8362" spans="7:20" ht="33" customHeight="1" x14ac:dyDescent="0.5">
      <c r="G8362" s="90"/>
      <c r="H8362" s="43"/>
      <c r="I8362" s="79"/>
      <c r="J8362" s="43"/>
      <c r="K8362" s="10"/>
      <c r="L8362" s="102"/>
      <c r="M8362" s="40"/>
      <c r="N8362" s="43"/>
      <c r="O8362" s="40"/>
      <c r="P8362" s="43"/>
      <c r="Q8362" s="43"/>
      <c r="R8362" s="10"/>
      <c r="S8362" s="10"/>
      <c r="T8362" s="10"/>
    </row>
    <row r="8363" spans="7:20" ht="33" customHeight="1" x14ac:dyDescent="0.5">
      <c r="G8363" s="90"/>
      <c r="H8363" s="43"/>
      <c r="I8363" s="79"/>
      <c r="J8363" s="43"/>
      <c r="K8363" s="10"/>
      <c r="L8363" s="102"/>
      <c r="M8363" s="40"/>
      <c r="N8363" s="43"/>
      <c r="O8363" s="40"/>
      <c r="P8363" s="43"/>
      <c r="Q8363" s="43"/>
      <c r="R8363" s="10"/>
      <c r="S8363" s="10"/>
      <c r="T8363" s="10"/>
    </row>
    <row r="8364" spans="7:20" ht="33" customHeight="1" x14ac:dyDescent="0.5">
      <c r="G8364" s="90"/>
      <c r="H8364" s="43"/>
      <c r="I8364" s="79"/>
      <c r="J8364" s="43"/>
      <c r="K8364" s="10"/>
      <c r="L8364" s="102"/>
      <c r="M8364" s="40"/>
      <c r="N8364" s="43"/>
      <c r="O8364" s="40"/>
      <c r="P8364" s="43"/>
      <c r="Q8364" s="43"/>
      <c r="R8364" s="10"/>
      <c r="S8364" s="10"/>
      <c r="T8364" s="10"/>
    </row>
    <row r="8365" spans="7:20" ht="33" customHeight="1" x14ac:dyDescent="0.5">
      <c r="G8365" s="90"/>
      <c r="H8365" s="43"/>
      <c r="I8365" s="79"/>
      <c r="J8365" s="43"/>
      <c r="K8365" s="10"/>
      <c r="L8365" s="102"/>
      <c r="M8365" s="40"/>
      <c r="N8365" s="43"/>
      <c r="O8365" s="40"/>
      <c r="P8365" s="43"/>
      <c r="Q8365" s="43"/>
      <c r="R8365" s="10"/>
      <c r="S8365" s="10"/>
      <c r="T8365" s="10"/>
    </row>
    <row r="8366" spans="7:20" ht="33" customHeight="1" x14ac:dyDescent="0.5">
      <c r="G8366" s="90"/>
      <c r="H8366" s="43"/>
      <c r="I8366" s="79"/>
      <c r="J8366" s="43"/>
      <c r="K8366" s="10"/>
      <c r="L8366" s="102"/>
      <c r="M8366" s="40"/>
      <c r="N8366" s="43"/>
      <c r="O8366" s="40"/>
      <c r="P8366" s="43"/>
      <c r="Q8366" s="43"/>
      <c r="R8366" s="10"/>
      <c r="S8366" s="10"/>
      <c r="T8366" s="10"/>
    </row>
    <row r="8367" spans="7:20" ht="33" customHeight="1" x14ac:dyDescent="0.5">
      <c r="G8367" s="90"/>
      <c r="H8367" s="43"/>
      <c r="I8367" s="79"/>
      <c r="J8367" s="43"/>
      <c r="K8367" s="10"/>
      <c r="L8367" s="102"/>
      <c r="M8367" s="40"/>
      <c r="N8367" s="43"/>
      <c r="O8367" s="40"/>
      <c r="P8367" s="43"/>
      <c r="Q8367" s="43"/>
      <c r="R8367" s="10"/>
      <c r="S8367" s="10"/>
      <c r="T8367" s="10"/>
    </row>
    <row r="8368" spans="7:20" ht="33" customHeight="1" x14ac:dyDescent="0.5">
      <c r="G8368" s="90"/>
      <c r="H8368" s="43"/>
      <c r="I8368" s="79"/>
      <c r="J8368" s="43"/>
      <c r="K8368" s="10"/>
      <c r="L8368" s="102"/>
      <c r="M8368" s="40"/>
      <c r="N8368" s="43"/>
      <c r="O8368" s="40"/>
      <c r="P8368" s="43"/>
      <c r="Q8368" s="43"/>
      <c r="R8368" s="10"/>
      <c r="S8368" s="10"/>
      <c r="T8368" s="10"/>
    </row>
    <row r="8369" spans="7:20" ht="33" customHeight="1" x14ac:dyDescent="0.5">
      <c r="G8369" s="90"/>
      <c r="H8369" s="43"/>
      <c r="I8369" s="79"/>
      <c r="J8369" s="43"/>
      <c r="K8369" s="10"/>
      <c r="L8369" s="102"/>
      <c r="M8369" s="40"/>
      <c r="N8369" s="43"/>
      <c r="O8369" s="40"/>
      <c r="P8369" s="43"/>
      <c r="Q8369" s="43"/>
      <c r="R8369" s="10"/>
      <c r="S8369" s="10"/>
      <c r="T8369" s="10"/>
    </row>
    <row r="8370" spans="7:20" ht="33" customHeight="1" x14ac:dyDescent="0.5">
      <c r="G8370" s="90"/>
      <c r="H8370" s="43"/>
      <c r="I8370" s="79"/>
      <c r="J8370" s="43"/>
      <c r="K8370" s="10"/>
      <c r="L8370" s="102"/>
      <c r="M8370" s="40"/>
      <c r="N8370" s="43"/>
      <c r="O8370" s="40"/>
      <c r="P8370" s="43"/>
      <c r="Q8370" s="43"/>
      <c r="R8370" s="10"/>
      <c r="S8370" s="10"/>
      <c r="T8370" s="10"/>
    </row>
    <row r="8371" spans="7:20" ht="33" customHeight="1" x14ac:dyDescent="0.5">
      <c r="G8371" s="90"/>
      <c r="H8371" s="43"/>
      <c r="I8371" s="79"/>
      <c r="J8371" s="43"/>
      <c r="K8371" s="10"/>
      <c r="L8371" s="102"/>
      <c r="M8371" s="40"/>
      <c r="N8371" s="43"/>
      <c r="O8371" s="40"/>
      <c r="P8371" s="43"/>
      <c r="Q8371" s="43"/>
      <c r="R8371" s="10"/>
      <c r="S8371" s="10"/>
      <c r="T8371" s="10"/>
    </row>
    <row r="8372" spans="7:20" ht="33" customHeight="1" x14ac:dyDescent="0.5">
      <c r="G8372" s="90"/>
      <c r="H8372" s="43"/>
      <c r="I8372" s="79"/>
      <c r="J8372" s="43"/>
      <c r="K8372" s="10"/>
      <c r="L8372" s="102"/>
      <c r="M8372" s="40"/>
      <c r="N8372" s="43"/>
      <c r="O8372" s="40"/>
      <c r="P8372" s="43"/>
      <c r="Q8372" s="43"/>
      <c r="R8372" s="10"/>
      <c r="S8372" s="10"/>
      <c r="T8372" s="10"/>
    </row>
    <row r="8373" spans="7:20" ht="33" customHeight="1" x14ac:dyDescent="0.5">
      <c r="G8373" s="90"/>
      <c r="H8373" s="43"/>
      <c r="I8373" s="79"/>
      <c r="J8373" s="43"/>
      <c r="K8373" s="10"/>
      <c r="L8373" s="102"/>
      <c r="M8373" s="40"/>
      <c r="N8373" s="43"/>
      <c r="O8373" s="40"/>
      <c r="P8373" s="43"/>
      <c r="Q8373" s="43"/>
      <c r="R8373" s="10"/>
      <c r="S8373" s="10"/>
      <c r="T8373" s="10"/>
    </row>
    <row r="8374" spans="7:20" ht="33" customHeight="1" x14ac:dyDescent="0.5">
      <c r="G8374" s="90"/>
      <c r="H8374" s="43"/>
      <c r="I8374" s="79"/>
      <c r="J8374" s="43"/>
      <c r="K8374" s="10"/>
      <c r="L8374" s="102"/>
      <c r="M8374" s="40"/>
      <c r="N8374" s="43"/>
      <c r="O8374" s="40"/>
      <c r="P8374" s="43"/>
      <c r="Q8374" s="43"/>
      <c r="R8374" s="10"/>
      <c r="S8374" s="10"/>
      <c r="T8374" s="10"/>
    </row>
    <row r="8375" spans="7:20" ht="33" customHeight="1" x14ac:dyDescent="0.5">
      <c r="G8375" s="90"/>
      <c r="H8375" s="43"/>
      <c r="I8375" s="79"/>
      <c r="J8375" s="43"/>
      <c r="K8375" s="10"/>
      <c r="L8375" s="102"/>
      <c r="M8375" s="40"/>
      <c r="N8375" s="43"/>
      <c r="O8375" s="40"/>
      <c r="P8375" s="43"/>
      <c r="Q8375" s="43"/>
      <c r="R8375" s="10"/>
      <c r="S8375" s="10"/>
      <c r="T8375" s="10"/>
    </row>
    <row r="8376" spans="7:20" ht="33" customHeight="1" x14ac:dyDescent="0.5">
      <c r="G8376" s="90"/>
      <c r="H8376" s="43"/>
      <c r="I8376" s="79"/>
      <c r="J8376" s="43"/>
      <c r="K8376" s="10"/>
      <c r="L8376" s="102"/>
      <c r="M8376" s="40"/>
      <c r="N8376" s="43"/>
      <c r="O8376" s="40"/>
      <c r="P8376" s="43"/>
      <c r="Q8376" s="43"/>
      <c r="R8376" s="10"/>
      <c r="S8376" s="10"/>
      <c r="T8376" s="10"/>
    </row>
    <row r="8377" spans="7:20" ht="33" customHeight="1" x14ac:dyDescent="0.5">
      <c r="G8377" s="90"/>
      <c r="H8377" s="43"/>
      <c r="I8377" s="79"/>
      <c r="J8377" s="43"/>
      <c r="K8377" s="10"/>
      <c r="L8377" s="102"/>
      <c r="M8377" s="40"/>
      <c r="N8377" s="43"/>
      <c r="O8377" s="40"/>
      <c r="P8377" s="43"/>
      <c r="Q8377" s="43"/>
      <c r="R8377" s="10"/>
      <c r="S8377" s="10"/>
      <c r="T8377" s="10"/>
    </row>
    <row r="8378" spans="7:20" ht="33" customHeight="1" x14ac:dyDescent="0.5">
      <c r="G8378" s="90"/>
      <c r="H8378" s="43"/>
      <c r="I8378" s="79"/>
      <c r="J8378" s="43"/>
      <c r="K8378" s="10"/>
      <c r="L8378" s="102"/>
      <c r="M8378" s="40"/>
      <c r="N8378" s="43"/>
      <c r="O8378" s="40"/>
      <c r="P8378" s="43"/>
      <c r="Q8378" s="43"/>
      <c r="R8378" s="10"/>
      <c r="S8378" s="10"/>
      <c r="T8378" s="10"/>
    </row>
    <row r="8379" spans="7:20" ht="33" customHeight="1" x14ac:dyDescent="0.5">
      <c r="G8379" s="90"/>
      <c r="H8379" s="43"/>
      <c r="I8379" s="79"/>
      <c r="J8379" s="43"/>
      <c r="K8379" s="10"/>
      <c r="L8379" s="102"/>
      <c r="M8379" s="40"/>
      <c r="N8379" s="43"/>
      <c r="O8379" s="40"/>
      <c r="P8379" s="43"/>
      <c r="Q8379" s="43"/>
      <c r="R8379" s="10"/>
      <c r="S8379" s="10"/>
      <c r="T8379" s="10"/>
    </row>
    <row r="8380" spans="7:20" ht="33" customHeight="1" x14ac:dyDescent="0.5">
      <c r="G8380" s="90"/>
      <c r="H8380" s="43"/>
      <c r="I8380" s="79"/>
      <c r="J8380" s="43"/>
      <c r="K8380" s="10"/>
      <c r="L8380" s="102"/>
      <c r="M8380" s="40"/>
      <c r="N8380" s="43"/>
      <c r="O8380" s="40"/>
      <c r="P8380" s="43"/>
      <c r="Q8380" s="43"/>
      <c r="R8380" s="10"/>
      <c r="S8380" s="10"/>
      <c r="T8380" s="10"/>
    </row>
    <row r="8381" spans="7:20" ht="33" customHeight="1" x14ac:dyDescent="0.5">
      <c r="G8381" s="90"/>
      <c r="H8381" s="43"/>
      <c r="I8381" s="79"/>
      <c r="J8381" s="43"/>
      <c r="K8381" s="10"/>
      <c r="L8381" s="102"/>
      <c r="M8381" s="40"/>
      <c r="N8381" s="43"/>
      <c r="O8381" s="40"/>
      <c r="P8381" s="43"/>
      <c r="Q8381" s="43"/>
      <c r="R8381" s="10"/>
      <c r="S8381" s="10"/>
      <c r="T8381" s="10"/>
    </row>
    <row r="8382" spans="7:20" ht="33" customHeight="1" x14ac:dyDescent="0.5">
      <c r="G8382" s="90"/>
      <c r="H8382" s="43"/>
      <c r="I8382" s="79"/>
      <c r="J8382" s="43"/>
      <c r="K8382" s="10"/>
      <c r="L8382" s="102"/>
      <c r="M8382" s="40"/>
      <c r="N8382" s="43"/>
      <c r="O8382" s="40"/>
      <c r="P8382" s="43"/>
      <c r="Q8382" s="43"/>
      <c r="R8382" s="10"/>
      <c r="S8382" s="10"/>
      <c r="T8382" s="10"/>
    </row>
    <row r="8383" spans="7:20" ht="33" customHeight="1" x14ac:dyDescent="0.5">
      <c r="G8383" s="90"/>
      <c r="H8383" s="43"/>
      <c r="I8383" s="79"/>
      <c r="J8383" s="43"/>
      <c r="K8383" s="10"/>
      <c r="L8383" s="102"/>
      <c r="M8383" s="40"/>
      <c r="N8383" s="43"/>
      <c r="O8383" s="40"/>
      <c r="P8383" s="43"/>
      <c r="Q8383" s="43"/>
      <c r="R8383" s="10"/>
      <c r="S8383" s="10"/>
      <c r="T8383" s="10"/>
    </row>
    <row r="8384" spans="7:20" ht="33" customHeight="1" x14ac:dyDescent="0.5">
      <c r="G8384" s="90"/>
      <c r="H8384" s="43"/>
      <c r="I8384" s="79"/>
      <c r="J8384" s="43"/>
      <c r="K8384" s="10"/>
      <c r="L8384" s="102"/>
      <c r="M8384" s="40"/>
      <c r="N8384" s="43"/>
      <c r="O8384" s="40"/>
      <c r="P8384" s="43"/>
      <c r="Q8384" s="43"/>
      <c r="R8384" s="10"/>
      <c r="S8384" s="10"/>
      <c r="T8384" s="10"/>
    </row>
    <row r="8385" spans="7:20" ht="33" customHeight="1" x14ac:dyDescent="0.5">
      <c r="G8385" s="90"/>
      <c r="H8385" s="43"/>
      <c r="I8385" s="79"/>
      <c r="J8385" s="43"/>
      <c r="K8385" s="10"/>
      <c r="L8385" s="102"/>
      <c r="M8385" s="40"/>
      <c r="N8385" s="43"/>
      <c r="O8385" s="40"/>
      <c r="P8385" s="43"/>
      <c r="Q8385" s="43"/>
      <c r="R8385" s="10"/>
      <c r="S8385" s="10"/>
      <c r="T8385" s="10"/>
    </row>
    <row r="8386" spans="7:20" ht="33" customHeight="1" x14ac:dyDescent="0.5">
      <c r="G8386" s="90"/>
      <c r="H8386" s="43"/>
      <c r="I8386" s="79"/>
      <c r="J8386" s="43"/>
      <c r="K8386" s="10"/>
      <c r="L8386" s="102"/>
      <c r="M8386" s="40"/>
      <c r="N8386" s="43"/>
      <c r="O8386" s="40"/>
      <c r="P8386" s="43"/>
      <c r="Q8386" s="43"/>
      <c r="R8386" s="10"/>
      <c r="S8386" s="10"/>
      <c r="T8386" s="10"/>
    </row>
    <row r="8387" spans="7:20" ht="33" customHeight="1" x14ac:dyDescent="0.5">
      <c r="G8387" s="90"/>
      <c r="H8387" s="43"/>
      <c r="I8387" s="79"/>
      <c r="J8387" s="43"/>
      <c r="K8387" s="10"/>
      <c r="L8387" s="102"/>
      <c r="M8387" s="40"/>
      <c r="N8387" s="43"/>
      <c r="O8387" s="40"/>
      <c r="P8387" s="43"/>
      <c r="Q8387" s="43"/>
      <c r="R8387" s="10"/>
      <c r="S8387" s="10"/>
      <c r="T8387" s="10"/>
    </row>
    <row r="8388" spans="7:20" ht="33" customHeight="1" x14ac:dyDescent="0.5">
      <c r="G8388" s="90"/>
      <c r="H8388" s="43"/>
      <c r="I8388" s="79"/>
      <c r="J8388" s="43"/>
      <c r="K8388" s="10"/>
      <c r="L8388" s="102"/>
      <c r="M8388" s="40"/>
      <c r="N8388" s="43"/>
      <c r="O8388" s="40"/>
      <c r="P8388" s="43"/>
      <c r="Q8388" s="43"/>
      <c r="R8388" s="10"/>
      <c r="S8388" s="10"/>
      <c r="T8388" s="10"/>
    </row>
    <row r="8389" spans="7:20" ht="33" customHeight="1" x14ac:dyDescent="0.5">
      <c r="G8389" s="90"/>
      <c r="H8389" s="43"/>
      <c r="I8389" s="79"/>
      <c r="J8389" s="43"/>
      <c r="K8389" s="10"/>
      <c r="L8389" s="102"/>
      <c r="M8389" s="40"/>
      <c r="N8389" s="43"/>
      <c r="O8389" s="40"/>
      <c r="P8389" s="43"/>
      <c r="Q8389" s="43"/>
      <c r="R8389" s="10"/>
      <c r="S8389" s="10"/>
      <c r="T8389" s="10"/>
    </row>
    <row r="8390" spans="7:20" ht="33" customHeight="1" x14ac:dyDescent="0.5">
      <c r="G8390" s="90"/>
      <c r="H8390" s="43"/>
      <c r="I8390" s="79"/>
      <c r="J8390" s="43"/>
      <c r="K8390" s="10"/>
      <c r="L8390" s="102"/>
      <c r="M8390" s="40"/>
      <c r="N8390" s="43"/>
      <c r="O8390" s="40"/>
      <c r="P8390" s="43"/>
      <c r="Q8390" s="43"/>
      <c r="R8390" s="10"/>
      <c r="S8390" s="10"/>
      <c r="T8390" s="10"/>
    </row>
    <row r="8391" spans="7:20" ht="33" customHeight="1" x14ac:dyDescent="0.5">
      <c r="G8391" s="90"/>
      <c r="H8391" s="43"/>
      <c r="I8391" s="79"/>
      <c r="J8391" s="43"/>
      <c r="K8391" s="10"/>
      <c r="L8391" s="102"/>
      <c r="M8391" s="40"/>
      <c r="N8391" s="43"/>
      <c r="O8391" s="40"/>
      <c r="P8391" s="43"/>
      <c r="Q8391" s="43"/>
      <c r="R8391" s="10"/>
      <c r="S8391" s="10"/>
      <c r="T8391" s="10"/>
    </row>
    <row r="8392" spans="7:20" ht="33" customHeight="1" x14ac:dyDescent="0.5">
      <c r="G8392" s="90"/>
      <c r="H8392" s="43"/>
      <c r="I8392" s="79"/>
      <c r="J8392" s="43"/>
      <c r="K8392" s="10"/>
      <c r="L8392" s="102"/>
      <c r="M8392" s="40"/>
      <c r="N8392" s="43"/>
      <c r="O8392" s="40"/>
      <c r="P8392" s="43"/>
      <c r="Q8392" s="43"/>
      <c r="R8392" s="10"/>
      <c r="S8392" s="10"/>
      <c r="T8392" s="10"/>
    </row>
    <row r="8393" spans="7:20" ht="33" customHeight="1" x14ac:dyDescent="0.5">
      <c r="G8393" s="90"/>
      <c r="H8393" s="43"/>
      <c r="I8393" s="79"/>
      <c r="J8393" s="43"/>
      <c r="K8393" s="10"/>
      <c r="L8393" s="102"/>
      <c r="M8393" s="40"/>
      <c r="N8393" s="43"/>
      <c r="O8393" s="40"/>
      <c r="P8393" s="43"/>
      <c r="Q8393" s="43"/>
      <c r="R8393" s="10"/>
      <c r="S8393" s="10"/>
      <c r="T8393" s="10"/>
    </row>
    <row r="8394" spans="7:20" ht="33" customHeight="1" x14ac:dyDescent="0.5">
      <c r="G8394" s="90"/>
      <c r="H8394" s="43"/>
      <c r="I8394" s="79"/>
      <c r="J8394" s="43"/>
      <c r="K8394" s="10"/>
      <c r="L8394" s="102"/>
      <c r="M8394" s="40"/>
      <c r="N8394" s="43"/>
      <c r="O8394" s="40"/>
      <c r="P8394" s="43"/>
      <c r="Q8394" s="43"/>
      <c r="R8394" s="10"/>
      <c r="S8394" s="10"/>
      <c r="T8394" s="10"/>
    </row>
    <row r="8395" spans="7:20" ht="33" customHeight="1" x14ac:dyDescent="0.5">
      <c r="G8395" s="90"/>
      <c r="H8395" s="43"/>
      <c r="I8395" s="79"/>
      <c r="J8395" s="43"/>
      <c r="K8395" s="10"/>
      <c r="L8395" s="102"/>
      <c r="M8395" s="40"/>
      <c r="N8395" s="43"/>
      <c r="O8395" s="40"/>
      <c r="P8395" s="43"/>
      <c r="Q8395" s="43"/>
      <c r="R8395" s="10"/>
      <c r="S8395" s="10"/>
      <c r="T8395" s="10"/>
    </row>
    <row r="8396" spans="7:20" ht="33" customHeight="1" x14ac:dyDescent="0.5">
      <c r="G8396" s="90"/>
      <c r="H8396" s="43"/>
      <c r="I8396" s="79"/>
      <c r="J8396" s="43"/>
      <c r="K8396" s="10"/>
      <c r="L8396" s="102"/>
      <c r="M8396" s="40"/>
      <c r="N8396" s="43"/>
      <c r="O8396" s="40"/>
      <c r="P8396" s="43"/>
      <c r="Q8396" s="43"/>
      <c r="R8396" s="10"/>
      <c r="S8396" s="10"/>
      <c r="T8396" s="10"/>
    </row>
    <row r="8397" spans="7:20" ht="33" customHeight="1" x14ac:dyDescent="0.5">
      <c r="G8397" s="90"/>
      <c r="H8397" s="43"/>
      <c r="I8397" s="79"/>
      <c r="J8397" s="43"/>
      <c r="K8397" s="10"/>
      <c r="L8397" s="102"/>
      <c r="M8397" s="40"/>
      <c r="N8397" s="43"/>
      <c r="O8397" s="40"/>
      <c r="P8397" s="43"/>
      <c r="Q8397" s="43"/>
      <c r="R8397" s="10"/>
      <c r="S8397" s="10"/>
      <c r="T8397" s="10"/>
    </row>
    <row r="8398" spans="7:20" ht="33" customHeight="1" x14ac:dyDescent="0.5">
      <c r="G8398" s="90"/>
      <c r="H8398" s="43"/>
      <c r="I8398" s="79"/>
      <c r="J8398" s="43"/>
      <c r="K8398" s="10"/>
      <c r="L8398" s="102"/>
      <c r="M8398" s="40"/>
      <c r="N8398" s="43"/>
      <c r="O8398" s="40"/>
      <c r="P8398" s="43"/>
      <c r="Q8398" s="43"/>
      <c r="R8398" s="10"/>
      <c r="S8398" s="10"/>
      <c r="T8398" s="10"/>
    </row>
    <row r="8399" spans="7:20" ht="33" customHeight="1" x14ac:dyDescent="0.5">
      <c r="G8399" s="90"/>
      <c r="H8399" s="43"/>
      <c r="I8399" s="79"/>
      <c r="J8399" s="43"/>
      <c r="K8399" s="10"/>
      <c r="L8399" s="102"/>
      <c r="M8399" s="40"/>
      <c r="N8399" s="43"/>
      <c r="O8399" s="40"/>
      <c r="P8399" s="43"/>
      <c r="Q8399" s="43"/>
      <c r="R8399" s="10"/>
      <c r="S8399" s="10"/>
      <c r="T8399" s="10"/>
    </row>
    <row r="8400" spans="7:20" ht="33" customHeight="1" x14ac:dyDescent="0.5">
      <c r="G8400" s="90"/>
      <c r="H8400" s="43"/>
      <c r="I8400" s="79"/>
      <c r="J8400" s="43"/>
      <c r="K8400" s="10"/>
      <c r="L8400" s="102"/>
      <c r="M8400" s="40"/>
      <c r="N8400" s="43"/>
      <c r="O8400" s="40"/>
      <c r="P8400" s="43"/>
      <c r="Q8400" s="43"/>
      <c r="R8400" s="10"/>
      <c r="S8400" s="10"/>
      <c r="T8400" s="10"/>
    </row>
    <row r="8401" spans="7:20" ht="33" customHeight="1" x14ac:dyDescent="0.5">
      <c r="G8401" s="90"/>
      <c r="H8401" s="43"/>
      <c r="I8401" s="79"/>
      <c r="J8401" s="43"/>
      <c r="K8401" s="10"/>
      <c r="L8401" s="102"/>
      <c r="M8401" s="40"/>
      <c r="N8401" s="43"/>
      <c r="O8401" s="40"/>
      <c r="P8401" s="43"/>
      <c r="Q8401" s="43"/>
      <c r="R8401" s="10"/>
      <c r="S8401" s="10"/>
      <c r="T8401" s="10"/>
    </row>
    <row r="8402" spans="7:20" ht="33" customHeight="1" x14ac:dyDescent="0.5">
      <c r="G8402" s="90"/>
      <c r="H8402" s="43"/>
      <c r="I8402" s="79"/>
      <c r="J8402" s="43"/>
      <c r="K8402" s="10"/>
      <c r="L8402" s="102"/>
      <c r="M8402" s="40"/>
      <c r="N8402" s="43"/>
      <c r="O8402" s="40"/>
      <c r="P8402" s="43"/>
      <c r="Q8402" s="43"/>
      <c r="R8402" s="10"/>
      <c r="S8402" s="10"/>
      <c r="T8402" s="10"/>
    </row>
    <row r="8403" spans="7:20" ht="33" customHeight="1" x14ac:dyDescent="0.5">
      <c r="G8403" s="90"/>
      <c r="H8403" s="43"/>
      <c r="I8403" s="79"/>
      <c r="J8403" s="43"/>
      <c r="K8403" s="10"/>
      <c r="L8403" s="102"/>
      <c r="M8403" s="40"/>
      <c r="N8403" s="43"/>
      <c r="O8403" s="40"/>
      <c r="P8403" s="43"/>
      <c r="Q8403" s="43"/>
      <c r="R8403" s="10"/>
      <c r="S8403" s="10"/>
      <c r="T8403" s="10"/>
    </row>
    <row r="8404" spans="7:20" ht="33" customHeight="1" x14ac:dyDescent="0.5">
      <c r="G8404" s="90"/>
      <c r="H8404" s="43"/>
      <c r="I8404" s="79"/>
      <c r="J8404" s="43"/>
      <c r="K8404" s="10"/>
      <c r="L8404" s="102"/>
      <c r="M8404" s="40"/>
      <c r="N8404" s="43"/>
      <c r="O8404" s="40"/>
      <c r="P8404" s="43"/>
      <c r="Q8404" s="43"/>
      <c r="R8404" s="10"/>
      <c r="S8404" s="10"/>
      <c r="T8404" s="10"/>
    </row>
    <row r="8405" spans="7:20" ht="33" customHeight="1" x14ac:dyDescent="0.5">
      <c r="G8405" s="90"/>
      <c r="H8405" s="43"/>
      <c r="I8405" s="79"/>
      <c r="J8405" s="43"/>
      <c r="K8405" s="10"/>
      <c r="L8405" s="102"/>
      <c r="M8405" s="40"/>
      <c r="N8405" s="43"/>
      <c r="O8405" s="40"/>
      <c r="P8405" s="43"/>
      <c r="Q8405" s="43"/>
      <c r="R8405" s="10"/>
      <c r="S8405" s="10"/>
      <c r="T8405" s="10"/>
    </row>
    <row r="8406" spans="7:20" ht="33" customHeight="1" x14ac:dyDescent="0.5">
      <c r="G8406" s="90"/>
      <c r="H8406" s="43"/>
      <c r="I8406" s="79"/>
      <c r="J8406" s="43"/>
      <c r="K8406" s="10"/>
      <c r="L8406" s="102"/>
      <c r="M8406" s="40"/>
      <c r="N8406" s="43"/>
      <c r="O8406" s="40"/>
      <c r="P8406" s="43"/>
      <c r="Q8406" s="43"/>
      <c r="R8406" s="10"/>
      <c r="S8406" s="10"/>
      <c r="T8406" s="10"/>
    </row>
    <row r="8407" spans="7:20" ht="33" customHeight="1" x14ac:dyDescent="0.5">
      <c r="G8407" s="90"/>
      <c r="H8407" s="43"/>
      <c r="I8407" s="79"/>
      <c r="J8407" s="43"/>
      <c r="K8407" s="10"/>
      <c r="L8407" s="102"/>
      <c r="M8407" s="40"/>
      <c r="N8407" s="43"/>
      <c r="O8407" s="40"/>
      <c r="P8407" s="43"/>
      <c r="Q8407" s="43"/>
      <c r="R8407" s="10"/>
      <c r="S8407" s="10"/>
      <c r="T8407" s="10"/>
    </row>
    <row r="8408" spans="7:20" ht="33" customHeight="1" x14ac:dyDescent="0.5">
      <c r="G8408" s="90"/>
      <c r="H8408" s="43"/>
      <c r="I8408" s="79"/>
      <c r="J8408" s="43"/>
      <c r="K8408" s="10"/>
      <c r="L8408" s="102"/>
      <c r="M8408" s="40"/>
      <c r="N8408" s="43"/>
      <c r="O8408" s="40"/>
      <c r="P8408" s="43"/>
      <c r="Q8408" s="43"/>
      <c r="R8408" s="10"/>
      <c r="S8408" s="10"/>
      <c r="T8408" s="10"/>
    </row>
    <row r="8409" spans="7:20" ht="33" customHeight="1" x14ac:dyDescent="0.5">
      <c r="G8409" s="90"/>
      <c r="H8409" s="43"/>
      <c r="I8409" s="79"/>
      <c r="J8409" s="43"/>
      <c r="K8409" s="10"/>
      <c r="L8409" s="102"/>
      <c r="M8409" s="40"/>
      <c r="N8409" s="43"/>
      <c r="O8409" s="40"/>
      <c r="P8409" s="43"/>
      <c r="Q8409" s="43"/>
      <c r="R8409" s="10"/>
      <c r="S8409" s="10"/>
      <c r="T8409" s="10"/>
    </row>
    <row r="8410" spans="7:20" ht="33" customHeight="1" x14ac:dyDescent="0.5">
      <c r="G8410" s="90"/>
      <c r="H8410" s="43"/>
      <c r="I8410" s="79"/>
      <c r="J8410" s="43"/>
      <c r="K8410" s="10"/>
      <c r="L8410" s="102"/>
      <c r="M8410" s="40"/>
      <c r="N8410" s="43"/>
      <c r="O8410" s="40"/>
      <c r="P8410" s="43"/>
      <c r="Q8410" s="43"/>
      <c r="R8410" s="10"/>
      <c r="S8410" s="10"/>
      <c r="T8410" s="10"/>
    </row>
    <row r="8411" spans="7:20" ht="33" customHeight="1" x14ac:dyDescent="0.5">
      <c r="G8411" s="90"/>
      <c r="H8411" s="43"/>
      <c r="I8411" s="79"/>
      <c r="J8411" s="43"/>
      <c r="K8411" s="10"/>
      <c r="L8411" s="102"/>
      <c r="M8411" s="40"/>
      <c r="N8411" s="43"/>
      <c r="O8411" s="40"/>
      <c r="P8411" s="43"/>
      <c r="Q8411" s="43"/>
      <c r="R8411" s="10"/>
      <c r="S8411" s="10"/>
      <c r="T8411" s="10"/>
    </row>
    <row r="8412" spans="7:20" ht="33" customHeight="1" x14ac:dyDescent="0.5">
      <c r="G8412" s="90"/>
      <c r="H8412" s="43"/>
      <c r="I8412" s="79"/>
      <c r="J8412" s="43"/>
      <c r="K8412" s="10"/>
      <c r="L8412" s="102"/>
      <c r="M8412" s="40"/>
      <c r="N8412" s="43"/>
      <c r="O8412" s="40"/>
      <c r="P8412" s="43"/>
      <c r="Q8412" s="43"/>
      <c r="R8412" s="10"/>
      <c r="S8412" s="10"/>
      <c r="T8412" s="10"/>
    </row>
    <row r="8413" spans="7:20" ht="33" customHeight="1" x14ac:dyDescent="0.5">
      <c r="G8413" s="90"/>
      <c r="H8413" s="43"/>
      <c r="I8413" s="79"/>
      <c r="J8413" s="43"/>
      <c r="K8413" s="10"/>
      <c r="L8413" s="102"/>
      <c r="M8413" s="40"/>
      <c r="N8413" s="43"/>
      <c r="O8413" s="40"/>
      <c r="P8413" s="43"/>
      <c r="Q8413" s="43"/>
      <c r="R8413" s="10"/>
      <c r="S8413" s="10"/>
      <c r="T8413" s="10"/>
    </row>
    <row r="8414" spans="7:20" ht="33" customHeight="1" x14ac:dyDescent="0.5">
      <c r="G8414" s="90"/>
      <c r="H8414" s="43"/>
      <c r="I8414" s="79"/>
      <c r="J8414" s="43"/>
      <c r="K8414" s="10"/>
      <c r="L8414" s="102"/>
      <c r="M8414" s="40"/>
      <c r="N8414" s="43"/>
      <c r="O8414" s="40"/>
      <c r="P8414" s="43"/>
      <c r="Q8414" s="43"/>
      <c r="R8414" s="10"/>
      <c r="S8414" s="10"/>
      <c r="T8414" s="10"/>
    </row>
    <row r="8415" spans="7:20" ht="33" customHeight="1" x14ac:dyDescent="0.5">
      <c r="G8415" s="90"/>
      <c r="H8415" s="43"/>
      <c r="I8415" s="79"/>
      <c r="J8415" s="43"/>
      <c r="K8415" s="10"/>
      <c r="L8415" s="102"/>
      <c r="M8415" s="40"/>
      <c r="N8415" s="43"/>
      <c r="O8415" s="40"/>
      <c r="P8415" s="43"/>
      <c r="Q8415" s="43"/>
      <c r="R8415" s="10"/>
      <c r="S8415" s="10"/>
      <c r="T8415" s="10"/>
    </row>
    <row r="8416" spans="7:20" ht="33" customHeight="1" x14ac:dyDescent="0.5">
      <c r="G8416" s="90"/>
      <c r="H8416" s="43"/>
      <c r="I8416" s="79"/>
      <c r="J8416" s="43"/>
      <c r="K8416" s="10"/>
      <c r="L8416" s="102"/>
      <c r="M8416" s="40"/>
      <c r="N8416" s="43"/>
      <c r="O8416" s="40"/>
      <c r="P8416" s="43"/>
      <c r="Q8416" s="43"/>
      <c r="R8416" s="10"/>
      <c r="S8416" s="10"/>
      <c r="T8416" s="10"/>
    </row>
    <row r="8417" spans="7:20" ht="33" customHeight="1" x14ac:dyDescent="0.5">
      <c r="G8417" s="90"/>
      <c r="H8417" s="43"/>
      <c r="I8417" s="79"/>
      <c r="J8417" s="43"/>
      <c r="K8417" s="10"/>
      <c r="L8417" s="102"/>
      <c r="M8417" s="40"/>
      <c r="N8417" s="43"/>
      <c r="O8417" s="40"/>
      <c r="P8417" s="43"/>
      <c r="Q8417" s="43"/>
      <c r="R8417" s="10"/>
      <c r="S8417" s="10"/>
      <c r="T8417" s="10"/>
    </row>
    <row r="8418" spans="7:20" ht="33" customHeight="1" x14ac:dyDescent="0.5">
      <c r="G8418" s="90"/>
      <c r="H8418" s="43"/>
      <c r="I8418" s="79"/>
      <c r="J8418" s="43"/>
      <c r="K8418" s="10"/>
      <c r="L8418" s="102"/>
      <c r="M8418" s="40"/>
      <c r="N8418" s="43"/>
      <c r="O8418" s="40"/>
      <c r="P8418" s="43"/>
      <c r="Q8418" s="43"/>
      <c r="R8418" s="10"/>
      <c r="S8418" s="10"/>
      <c r="T8418" s="10"/>
    </row>
    <row r="8419" spans="7:20" ht="33" customHeight="1" x14ac:dyDescent="0.5">
      <c r="G8419" s="90"/>
      <c r="H8419" s="43"/>
      <c r="I8419" s="79"/>
      <c r="J8419" s="43"/>
      <c r="K8419" s="10"/>
      <c r="L8419" s="102"/>
      <c r="M8419" s="40"/>
      <c r="N8419" s="43"/>
      <c r="O8419" s="40"/>
      <c r="P8419" s="43"/>
      <c r="Q8419" s="43"/>
      <c r="R8419" s="10"/>
      <c r="S8419" s="10"/>
      <c r="T8419" s="10"/>
    </row>
    <row r="8420" spans="7:20" ht="33" customHeight="1" x14ac:dyDescent="0.5">
      <c r="G8420" s="90"/>
      <c r="H8420" s="43"/>
      <c r="I8420" s="79"/>
      <c r="J8420" s="43"/>
      <c r="K8420" s="10"/>
      <c r="L8420" s="102"/>
      <c r="M8420" s="40"/>
      <c r="N8420" s="43"/>
      <c r="O8420" s="40"/>
      <c r="P8420" s="43"/>
      <c r="Q8420" s="43"/>
      <c r="R8420" s="10"/>
      <c r="S8420" s="10"/>
      <c r="T8420" s="10"/>
    </row>
    <row r="8421" spans="7:20" ht="33" customHeight="1" x14ac:dyDescent="0.5">
      <c r="G8421" s="90"/>
      <c r="H8421" s="43"/>
      <c r="I8421" s="79"/>
      <c r="J8421" s="43"/>
      <c r="K8421" s="10"/>
      <c r="L8421" s="102"/>
      <c r="M8421" s="40"/>
      <c r="N8421" s="43"/>
      <c r="O8421" s="40"/>
      <c r="P8421" s="43"/>
      <c r="Q8421" s="43"/>
      <c r="R8421" s="10"/>
      <c r="S8421" s="10"/>
      <c r="T8421" s="10"/>
    </row>
    <row r="8422" spans="7:20" ht="33" customHeight="1" x14ac:dyDescent="0.5">
      <c r="G8422" s="90"/>
      <c r="H8422" s="43"/>
      <c r="I8422" s="79"/>
      <c r="J8422" s="43"/>
      <c r="K8422" s="10"/>
      <c r="L8422" s="102"/>
      <c r="M8422" s="40"/>
      <c r="N8422" s="43"/>
      <c r="O8422" s="40"/>
      <c r="P8422" s="43"/>
      <c r="Q8422" s="43"/>
      <c r="R8422" s="10"/>
      <c r="S8422" s="10"/>
      <c r="T8422" s="10"/>
    </row>
    <row r="8423" spans="7:20" ht="33" customHeight="1" x14ac:dyDescent="0.5">
      <c r="G8423" s="90"/>
      <c r="H8423" s="43"/>
      <c r="I8423" s="79"/>
      <c r="J8423" s="43"/>
      <c r="K8423" s="10"/>
      <c r="L8423" s="102"/>
      <c r="M8423" s="40"/>
      <c r="N8423" s="43"/>
      <c r="O8423" s="40"/>
      <c r="P8423" s="43"/>
      <c r="Q8423" s="43"/>
      <c r="R8423" s="10"/>
      <c r="S8423" s="10"/>
      <c r="T8423" s="10"/>
    </row>
    <row r="8424" spans="7:20" ht="33" customHeight="1" x14ac:dyDescent="0.5">
      <c r="G8424" s="90"/>
      <c r="H8424" s="43"/>
      <c r="I8424" s="79"/>
      <c r="J8424" s="43"/>
      <c r="K8424" s="10"/>
      <c r="L8424" s="102"/>
      <c r="M8424" s="40"/>
      <c r="N8424" s="43"/>
      <c r="O8424" s="40"/>
      <c r="P8424" s="43"/>
      <c r="Q8424" s="43"/>
      <c r="R8424" s="10"/>
      <c r="S8424" s="10"/>
      <c r="T8424" s="10"/>
    </row>
    <row r="8425" spans="7:20" ht="33" customHeight="1" x14ac:dyDescent="0.5">
      <c r="G8425" s="90"/>
      <c r="H8425" s="43"/>
      <c r="I8425" s="79"/>
      <c r="J8425" s="43"/>
      <c r="K8425" s="10"/>
      <c r="L8425" s="102"/>
      <c r="M8425" s="40"/>
      <c r="N8425" s="43"/>
      <c r="O8425" s="40"/>
      <c r="P8425" s="43"/>
      <c r="Q8425" s="43"/>
      <c r="R8425" s="10"/>
      <c r="S8425" s="10"/>
      <c r="T8425" s="10"/>
    </row>
    <row r="8426" spans="7:20" ht="33" customHeight="1" x14ac:dyDescent="0.5">
      <c r="G8426" s="90"/>
      <c r="H8426" s="43"/>
      <c r="I8426" s="79"/>
      <c r="J8426" s="43"/>
      <c r="K8426" s="10"/>
      <c r="L8426" s="102"/>
      <c r="M8426" s="40"/>
      <c r="N8426" s="43"/>
      <c r="O8426" s="40"/>
      <c r="P8426" s="43"/>
      <c r="Q8426" s="43"/>
      <c r="R8426" s="10"/>
      <c r="S8426" s="10"/>
      <c r="T8426" s="10"/>
    </row>
    <row r="8427" spans="7:20" ht="33" customHeight="1" x14ac:dyDescent="0.5">
      <c r="G8427" s="90"/>
      <c r="H8427" s="43"/>
      <c r="I8427" s="79"/>
      <c r="J8427" s="43"/>
      <c r="K8427" s="10"/>
      <c r="L8427" s="102"/>
      <c r="M8427" s="40"/>
      <c r="N8427" s="43"/>
      <c r="O8427" s="40"/>
      <c r="P8427" s="43"/>
      <c r="Q8427" s="43"/>
      <c r="R8427" s="10"/>
      <c r="S8427" s="10"/>
      <c r="T8427" s="10"/>
    </row>
    <row r="8428" spans="7:20" ht="33" customHeight="1" x14ac:dyDescent="0.5">
      <c r="G8428" s="90"/>
      <c r="H8428" s="43"/>
      <c r="I8428" s="79"/>
      <c r="J8428" s="43"/>
      <c r="K8428" s="10"/>
      <c r="L8428" s="102"/>
      <c r="M8428" s="40"/>
      <c r="N8428" s="43"/>
      <c r="O8428" s="40"/>
      <c r="P8428" s="43"/>
      <c r="Q8428" s="43"/>
      <c r="R8428" s="10"/>
      <c r="S8428" s="10"/>
      <c r="T8428" s="10"/>
    </row>
    <row r="8429" spans="7:20" ht="33" customHeight="1" x14ac:dyDescent="0.5">
      <c r="G8429" s="90"/>
      <c r="H8429" s="43"/>
      <c r="I8429" s="79"/>
      <c r="J8429" s="43"/>
      <c r="K8429" s="10"/>
      <c r="L8429" s="102"/>
      <c r="M8429" s="40"/>
      <c r="N8429" s="43"/>
      <c r="O8429" s="40"/>
      <c r="P8429" s="43"/>
      <c r="Q8429" s="43"/>
      <c r="R8429" s="10"/>
      <c r="S8429" s="10"/>
      <c r="T8429" s="10"/>
    </row>
    <row r="8430" spans="7:20" ht="33" customHeight="1" x14ac:dyDescent="0.5">
      <c r="G8430" s="90"/>
      <c r="H8430" s="43"/>
      <c r="I8430" s="79"/>
      <c r="J8430" s="43"/>
      <c r="K8430" s="10"/>
      <c r="L8430" s="102"/>
      <c r="M8430" s="40"/>
      <c r="N8430" s="43"/>
      <c r="O8430" s="40"/>
      <c r="P8430" s="43"/>
      <c r="Q8430" s="43"/>
      <c r="R8430" s="10"/>
      <c r="S8430" s="10"/>
      <c r="T8430" s="10"/>
    </row>
    <row r="8431" spans="7:20" ht="33" customHeight="1" x14ac:dyDescent="0.5">
      <c r="G8431" s="90"/>
      <c r="H8431" s="43"/>
      <c r="I8431" s="79"/>
      <c r="J8431" s="43"/>
      <c r="K8431" s="10"/>
      <c r="L8431" s="102"/>
      <c r="M8431" s="40"/>
      <c r="N8431" s="43"/>
      <c r="O8431" s="40"/>
      <c r="P8431" s="43"/>
      <c r="Q8431" s="43"/>
      <c r="R8431" s="10"/>
      <c r="S8431" s="10"/>
      <c r="T8431" s="10"/>
    </row>
    <row r="8432" spans="7:20" ht="33" customHeight="1" x14ac:dyDescent="0.5">
      <c r="G8432" s="90"/>
      <c r="H8432" s="43"/>
      <c r="I8432" s="79"/>
      <c r="J8432" s="43"/>
      <c r="K8432" s="10"/>
      <c r="L8432" s="102"/>
      <c r="M8432" s="40"/>
      <c r="N8432" s="43"/>
      <c r="O8432" s="40"/>
      <c r="P8432" s="43"/>
      <c r="Q8432" s="43"/>
      <c r="R8432" s="10"/>
      <c r="S8432" s="10"/>
      <c r="T8432" s="10"/>
    </row>
    <row r="8433" spans="7:20" ht="33" customHeight="1" x14ac:dyDescent="0.5">
      <c r="G8433" s="90"/>
      <c r="H8433" s="43"/>
      <c r="I8433" s="79"/>
      <c r="J8433" s="43"/>
      <c r="K8433" s="10"/>
      <c r="L8433" s="102"/>
      <c r="M8433" s="40"/>
      <c r="N8433" s="43"/>
      <c r="O8433" s="40"/>
      <c r="P8433" s="43"/>
      <c r="Q8433" s="43"/>
      <c r="R8433" s="10"/>
      <c r="S8433" s="10"/>
      <c r="T8433" s="10"/>
    </row>
    <row r="8434" spans="7:20" ht="33" customHeight="1" x14ac:dyDescent="0.5">
      <c r="G8434" s="90"/>
      <c r="H8434" s="43"/>
      <c r="I8434" s="79"/>
      <c r="J8434" s="43"/>
      <c r="K8434" s="10"/>
      <c r="L8434" s="102"/>
      <c r="M8434" s="40"/>
      <c r="N8434" s="43"/>
      <c r="O8434" s="40"/>
      <c r="P8434" s="43"/>
      <c r="Q8434" s="43"/>
      <c r="R8434" s="10"/>
      <c r="S8434" s="10"/>
      <c r="T8434" s="10"/>
    </row>
    <row r="8435" spans="7:20" ht="33" customHeight="1" x14ac:dyDescent="0.5">
      <c r="G8435" s="90"/>
      <c r="H8435" s="43"/>
      <c r="I8435" s="79"/>
      <c r="J8435" s="43"/>
      <c r="K8435" s="10"/>
      <c r="L8435" s="102"/>
      <c r="M8435" s="40"/>
      <c r="N8435" s="43"/>
      <c r="O8435" s="40"/>
      <c r="P8435" s="43"/>
      <c r="Q8435" s="43"/>
      <c r="R8435" s="10"/>
      <c r="S8435" s="10"/>
      <c r="T8435" s="10"/>
    </row>
    <row r="8436" spans="7:20" ht="33" customHeight="1" x14ac:dyDescent="0.5">
      <c r="G8436" s="90"/>
      <c r="H8436" s="43"/>
      <c r="I8436" s="79"/>
      <c r="J8436" s="43"/>
      <c r="K8436" s="10"/>
      <c r="L8436" s="102"/>
      <c r="M8436" s="40"/>
      <c r="N8436" s="43"/>
      <c r="O8436" s="40"/>
      <c r="P8436" s="43"/>
      <c r="Q8436" s="43"/>
      <c r="R8436" s="10"/>
      <c r="S8436" s="10"/>
      <c r="T8436" s="10"/>
    </row>
    <row r="8437" spans="7:20" ht="33" customHeight="1" x14ac:dyDescent="0.5">
      <c r="G8437" s="90"/>
      <c r="H8437" s="43"/>
      <c r="I8437" s="79"/>
      <c r="J8437" s="43"/>
      <c r="K8437" s="10"/>
      <c r="L8437" s="102"/>
      <c r="M8437" s="40"/>
      <c r="N8437" s="43"/>
      <c r="O8437" s="40"/>
      <c r="P8437" s="43"/>
      <c r="Q8437" s="43"/>
      <c r="R8437" s="10"/>
      <c r="S8437" s="10"/>
      <c r="T8437" s="10"/>
    </row>
    <row r="8438" spans="7:20" ht="33" customHeight="1" x14ac:dyDescent="0.5">
      <c r="G8438" s="90"/>
      <c r="H8438" s="43"/>
      <c r="I8438" s="79"/>
      <c r="J8438" s="43"/>
      <c r="K8438" s="10"/>
      <c r="L8438" s="102"/>
      <c r="M8438" s="40"/>
      <c r="N8438" s="43"/>
      <c r="O8438" s="40"/>
      <c r="P8438" s="43"/>
      <c r="Q8438" s="43"/>
      <c r="R8438" s="10"/>
      <c r="S8438" s="10"/>
      <c r="T8438" s="10"/>
    </row>
    <row r="8439" spans="7:20" ht="33" customHeight="1" x14ac:dyDescent="0.5">
      <c r="G8439" s="90"/>
      <c r="H8439" s="43"/>
      <c r="I8439" s="79"/>
      <c r="J8439" s="43"/>
      <c r="K8439" s="10"/>
      <c r="L8439" s="102"/>
      <c r="M8439" s="40"/>
      <c r="N8439" s="43"/>
      <c r="O8439" s="40"/>
      <c r="P8439" s="43"/>
      <c r="Q8439" s="43"/>
      <c r="R8439" s="10"/>
      <c r="S8439" s="10"/>
      <c r="T8439" s="10"/>
    </row>
    <row r="8440" spans="7:20" ht="33" customHeight="1" x14ac:dyDescent="0.5">
      <c r="G8440" s="90"/>
      <c r="H8440" s="43"/>
      <c r="I8440" s="79"/>
      <c r="J8440" s="43"/>
      <c r="K8440" s="10"/>
      <c r="L8440" s="102"/>
      <c r="M8440" s="40"/>
      <c r="N8440" s="43"/>
      <c r="O8440" s="40"/>
      <c r="P8440" s="43"/>
      <c r="Q8440" s="43"/>
      <c r="R8440" s="10"/>
      <c r="S8440" s="10"/>
      <c r="T8440" s="10"/>
    </row>
    <row r="8441" spans="7:20" ht="33" customHeight="1" x14ac:dyDescent="0.5">
      <c r="G8441" s="90"/>
      <c r="H8441" s="43"/>
      <c r="I8441" s="79"/>
      <c r="J8441" s="43"/>
      <c r="K8441" s="10"/>
      <c r="L8441" s="102"/>
      <c r="M8441" s="40"/>
      <c r="N8441" s="43"/>
      <c r="O8441" s="40"/>
      <c r="P8441" s="43"/>
      <c r="Q8441" s="43"/>
      <c r="R8441" s="10"/>
      <c r="S8441" s="10"/>
      <c r="T8441" s="10"/>
    </row>
    <row r="8442" spans="7:20" ht="33" customHeight="1" x14ac:dyDescent="0.5">
      <c r="G8442" s="90"/>
      <c r="H8442" s="43"/>
      <c r="I8442" s="79"/>
      <c r="J8442" s="43"/>
      <c r="K8442" s="10"/>
      <c r="L8442" s="102"/>
      <c r="M8442" s="40"/>
      <c r="N8442" s="43"/>
      <c r="O8442" s="40"/>
      <c r="P8442" s="43"/>
      <c r="Q8442" s="43"/>
      <c r="R8442" s="10"/>
      <c r="S8442" s="10"/>
      <c r="T8442" s="10"/>
    </row>
    <row r="8443" spans="7:20" ht="33" customHeight="1" x14ac:dyDescent="0.5">
      <c r="G8443" s="90"/>
      <c r="H8443" s="43"/>
      <c r="I8443" s="79"/>
      <c r="J8443" s="43"/>
      <c r="K8443" s="10"/>
      <c r="L8443" s="102"/>
      <c r="M8443" s="40"/>
      <c r="N8443" s="43"/>
      <c r="O8443" s="40"/>
      <c r="P8443" s="43"/>
      <c r="Q8443" s="43"/>
      <c r="R8443" s="10"/>
      <c r="S8443" s="10"/>
      <c r="T8443" s="10"/>
    </row>
    <row r="8444" spans="7:20" ht="33" customHeight="1" x14ac:dyDescent="0.5">
      <c r="G8444" s="90"/>
      <c r="H8444" s="43"/>
      <c r="I8444" s="79"/>
      <c r="J8444" s="43"/>
      <c r="K8444" s="10"/>
      <c r="L8444" s="102"/>
      <c r="M8444" s="40"/>
      <c r="N8444" s="43"/>
      <c r="O8444" s="40"/>
      <c r="P8444" s="43"/>
      <c r="Q8444" s="43"/>
      <c r="R8444" s="10"/>
      <c r="S8444" s="10"/>
      <c r="T8444" s="10"/>
    </row>
    <row r="8445" spans="7:20" ht="33" customHeight="1" x14ac:dyDescent="0.5">
      <c r="G8445" s="90"/>
      <c r="H8445" s="43"/>
      <c r="I8445" s="79"/>
      <c r="J8445" s="43"/>
      <c r="K8445" s="10"/>
      <c r="L8445" s="102"/>
      <c r="M8445" s="40"/>
      <c r="N8445" s="43"/>
      <c r="O8445" s="40"/>
      <c r="P8445" s="43"/>
      <c r="Q8445" s="43"/>
      <c r="R8445" s="10"/>
      <c r="S8445" s="10"/>
      <c r="T8445" s="10"/>
    </row>
    <row r="8446" spans="7:20" ht="33" customHeight="1" x14ac:dyDescent="0.5">
      <c r="G8446" s="90"/>
      <c r="H8446" s="43"/>
      <c r="I8446" s="79"/>
      <c r="J8446" s="43"/>
      <c r="K8446" s="10"/>
      <c r="L8446" s="102"/>
      <c r="M8446" s="40"/>
      <c r="N8446" s="43"/>
      <c r="O8446" s="40"/>
      <c r="P8446" s="43"/>
      <c r="Q8446" s="43"/>
      <c r="R8446" s="10"/>
      <c r="S8446" s="10"/>
      <c r="T8446" s="10"/>
    </row>
    <row r="8447" spans="7:20" ht="33" customHeight="1" x14ac:dyDescent="0.5">
      <c r="G8447" s="90"/>
      <c r="H8447" s="43"/>
      <c r="I8447" s="79"/>
      <c r="J8447" s="43"/>
      <c r="K8447" s="10"/>
      <c r="L8447" s="102"/>
      <c r="M8447" s="40"/>
      <c r="N8447" s="43"/>
      <c r="O8447" s="40"/>
      <c r="P8447" s="43"/>
      <c r="Q8447" s="43"/>
      <c r="R8447" s="10"/>
      <c r="S8447" s="10"/>
      <c r="T8447" s="10"/>
    </row>
    <row r="8448" spans="7:20" ht="33" customHeight="1" x14ac:dyDescent="0.5">
      <c r="G8448" s="90"/>
      <c r="H8448" s="43"/>
      <c r="I8448" s="79"/>
      <c r="J8448" s="43"/>
      <c r="K8448" s="10"/>
      <c r="L8448" s="102"/>
      <c r="M8448" s="40"/>
      <c r="N8448" s="43"/>
      <c r="O8448" s="40"/>
      <c r="P8448" s="43"/>
      <c r="Q8448" s="43"/>
      <c r="R8448" s="10"/>
      <c r="S8448" s="10"/>
      <c r="T8448" s="10"/>
    </row>
    <row r="8449" spans="7:20" ht="33" customHeight="1" x14ac:dyDescent="0.5">
      <c r="G8449" s="90"/>
      <c r="H8449" s="43"/>
      <c r="I8449" s="79"/>
      <c r="J8449" s="43"/>
      <c r="K8449" s="10"/>
      <c r="L8449" s="102"/>
      <c r="M8449" s="40"/>
      <c r="N8449" s="43"/>
      <c r="O8449" s="40"/>
      <c r="P8449" s="43"/>
      <c r="Q8449" s="43"/>
      <c r="R8449" s="10"/>
      <c r="S8449" s="10"/>
      <c r="T8449" s="10"/>
    </row>
    <row r="8450" spans="7:20" ht="33" customHeight="1" x14ac:dyDescent="0.5">
      <c r="G8450" s="90"/>
      <c r="H8450" s="43"/>
      <c r="I8450" s="79"/>
      <c r="J8450" s="43"/>
      <c r="K8450" s="10"/>
      <c r="L8450" s="102"/>
      <c r="M8450" s="40"/>
      <c r="N8450" s="43"/>
      <c r="O8450" s="40"/>
      <c r="P8450" s="43"/>
      <c r="Q8450" s="43"/>
      <c r="R8450" s="10"/>
      <c r="S8450" s="10"/>
      <c r="T8450" s="10"/>
    </row>
    <row r="8451" spans="7:20" ht="33" customHeight="1" x14ac:dyDescent="0.5">
      <c r="G8451" s="90"/>
      <c r="H8451" s="43"/>
      <c r="I8451" s="79"/>
      <c r="J8451" s="43"/>
      <c r="K8451" s="10"/>
      <c r="L8451" s="102"/>
      <c r="M8451" s="40"/>
      <c r="N8451" s="43"/>
      <c r="O8451" s="40"/>
      <c r="P8451" s="43"/>
      <c r="Q8451" s="43"/>
      <c r="R8451" s="10"/>
      <c r="S8451" s="10"/>
      <c r="T8451" s="10"/>
    </row>
    <row r="8452" spans="7:20" ht="33" customHeight="1" x14ac:dyDescent="0.5">
      <c r="G8452" s="90"/>
      <c r="H8452" s="43"/>
      <c r="I8452" s="79"/>
      <c r="J8452" s="43"/>
      <c r="K8452" s="10"/>
      <c r="L8452" s="102"/>
      <c r="M8452" s="40"/>
      <c r="N8452" s="43"/>
      <c r="O8452" s="40"/>
      <c r="P8452" s="43"/>
      <c r="Q8452" s="43"/>
      <c r="R8452" s="10"/>
      <c r="S8452" s="10"/>
      <c r="T8452" s="10"/>
    </row>
    <row r="8453" spans="7:20" ht="33" customHeight="1" x14ac:dyDescent="0.5">
      <c r="G8453" s="90"/>
      <c r="H8453" s="43"/>
      <c r="I8453" s="79"/>
      <c r="J8453" s="43"/>
      <c r="K8453" s="10"/>
      <c r="L8453" s="102"/>
      <c r="M8453" s="40"/>
      <c r="N8453" s="43"/>
      <c r="O8453" s="40"/>
      <c r="P8453" s="43"/>
      <c r="Q8453" s="43"/>
      <c r="R8453" s="10"/>
      <c r="S8453" s="10"/>
      <c r="T8453" s="10"/>
    </row>
    <row r="8454" spans="7:20" ht="33" customHeight="1" x14ac:dyDescent="0.5">
      <c r="G8454" s="90"/>
      <c r="H8454" s="43"/>
      <c r="I8454" s="79"/>
      <c r="J8454" s="43"/>
      <c r="K8454" s="10"/>
      <c r="L8454" s="102"/>
      <c r="M8454" s="40"/>
      <c r="N8454" s="43"/>
      <c r="O8454" s="40"/>
      <c r="P8454" s="43"/>
      <c r="Q8454" s="43"/>
      <c r="R8454" s="10"/>
      <c r="S8454" s="10"/>
      <c r="T8454" s="10"/>
    </row>
    <row r="8455" spans="7:20" ht="33" customHeight="1" x14ac:dyDescent="0.5">
      <c r="G8455" s="90"/>
      <c r="H8455" s="43"/>
      <c r="I8455" s="79"/>
      <c r="J8455" s="43"/>
      <c r="K8455" s="10"/>
      <c r="L8455" s="102"/>
      <c r="M8455" s="40"/>
      <c r="N8455" s="43"/>
      <c r="O8455" s="40"/>
      <c r="P8455" s="43"/>
      <c r="Q8455" s="43"/>
      <c r="R8455" s="10"/>
      <c r="S8455" s="10"/>
      <c r="T8455" s="10"/>
    </row>
    <row r="8456" spans="7:20" ht="33" customHeight="1" x14ac:dyDescent="0.5">
      <c r="G8456" s="90"/>
      <c r="H8456" s="43"/>
      <c r="I8456" s="79"/>
      <c r="J8456" s="43"/>
      <c r="K8456" s="10"/>
      <c r="L8456" s="102"/>
      <c r="M8456" s="40"/>
      <c r="N8456" s="43"/>
      <c r="O8456" s="40"/>
      <c r="P8456" s="43"/>
      <c r="Q8456" s="43"/>
      <c r="R8456" s="10"/>
      <c r="S8456" s="10"/>
      <c r="T8456" s="10"/>
    </row>
    <row r="8457" spans="7:20" ht="33" customHeight="1" x14ac:dyDescent="0.5">
      <c r="G8457" s="90"/>
      <c r="H8457" s="43"/>
      <c r="I8457" s="79"/>
      <c r="J8457" s="43"/>
      <c r="K8457" s="10"/>
      <c r="L8457" s="102"/>
      <c r="M8457" s="40"/>
      <c r="N8457" s="43"/>
      <c r="O8457" s="40"/>
      <c r="P8457" s="43"/>
      <c r="Q8457" s="43"/>
      <c r="R8457" s="10"/>
      <c r="S8457" s="10"/>
      <c r="T8457" s="10"/>
    </row>
    <row r="8458" spans="7:20" ht="33" customHeight="1" x14ac:dyDescent="0.5">
      <c r="G8458" s="90"/>
      <c r="H8458" s="43"/>
      <c r="I8458" s="79"/>
      <c r="J8458" s="43"/>
      <c r="K8458" s="10"/>
      <c r="L8458" s="102"/>
      <c r="M8458" s="40"/>
      <c r="N8458" s="43"/>
      <c r="O8458" s="40"/>
      <c r="P8458" s="43"/>
      <c r="Q8458" s="43"/>
      <c r="R8458" s="10"/>
      <c r="S8458" s="10"/>
      <c r="T8458" s="10"/>
    </row>
    <row r="8459" spans="7:20" ht="33" customHeight="1" x14ac:dyDescent="0.5">
      <c r="G8459" s="90"/>
      <c r="H8459" s="43"/>
      <c r="I8459" s="79"/>
      <c r="J8459" s="43"/>
      <c r="K8459" s="10"/>
      <c r="L8459" s="102"/>
      <c r="M8459" s="40"/>
      <c r="N8459" s="43"/>
      <c r="O8459" s="40"/>
      <c r="P8459" s="43"/>
      <c r="Q8459" s="43"/>
      <c r="R8459" s="10"/>
      <c r="S8459" s="10"/>
      <c r="T8459" s="10"/>
    </row>
    <row r="8460" spans="7:20" ht="33" customHeight="1" x14ac:dyDescent="0.5">
      <c r="G8460" s="90"/>
      <c r="H8460" s="43"/>
      <c r="I8460" s="79"/>
      <c r="J8460" s="43"/>
      <c r="K8460" s="10"/>
      <c r="L8460" s="102"/>
      <c r="M8460" s="40"/>
      <c r="N8460" s="43"/>
      <c r="O8460" s="40"/>
      <c r="P8460" s="43"/>
      <c r="Q8460" s="43"/>
      <c r="R8460" s="10"/>
      <c r="S8460" s="10"/>
      <c r="T8460" s="10"/>
    </row>
    <row r="8461" spans="7:20" ht="33" customHeight="1" x14ac:dyDescent="0.5">
      <c r="G8461" s="90"/>
      <c r="H8461" s="43"/>
      <c r="I8461" s="79"/>
      <c r="J8461" s="43"/>
      <c r="K8461" s="10"/>
      <c r="L8461" s="102"/>
      <c r="M8461" s="40"/>
      <c r="N8461" s="43"/>
      <c r="O8461" s="40"/>
      <c r="P8461" s="43"/>
      <c r="Q8461" s="43"/>
      <c r="R8461" s="10"/>
      <c r="S8461" s="10"/>
      <c r="T8461" s="10"/>
    </row>
    <row r="8462" spans="7:20" ht="33" customHeight="1" x14ac:dyDescent="0.5">
      <c r="G8462" s="90"/>
      <c r="H8462" s="43"/>
      <c r="I8462" s="79"/>
      <c r="J8462" s="43"/>
      <c r="K8462" s="10"/>
      <c r="L8462" s="102"/>
      <c r="M8462" s="40"/>
      <c r="N8462" s="43"/>
      <c r="O8462" s="40"/>
      <c r="P8462" s="43"/>
      <c r="Q8462" s="43"/>
      <c r="R8462" s="10"/>
      <c r="S8462" s="10"/>
      <c r="T8462" s="10"/>
    </row>
    <row r="8463" spans="7:20" ht="33" customHeight="1" x14ac:dyDescent="0.5">
      <c r="G8463" s="90"/>
      <c r="H8463" s="43"/>
      <c r="I8463" s="79"/>
      <c r="J8463" s="43"/>
      <c r="K8463" s="10"/>
      <c r="L8463" s="102"/>
      <c r="M8463" s="40"/>
      <c r="N8463" s="43"/>
      <c r="O8463" s="40"/>
      <c r="P8463" s="43"/>
      <c r="Q8463" s="43"/>
      <c r="R8463" s="10"/>
      <c r="S8463" s="10"/>
      <c r="T8463" s="10"/>
    </row>
    <row r="8464" spans="7:20" ht="33" customHeight="1" x14ac:dyDescent="0.5">
      <c r="G8464" s="90"/>
      <c r="H8464" s="43"/>
      <c r="I8464" s="79"/>
      <c r="J8464" s="43"/>
      <c r="K8464" s="10"/>
      <c r="L8464" s="102"/>
      <c r="M8464" s="40"/>
      <c r="N8464" s="43"/>
      <c r="O8464" s="40"/>
      <c r="P8464" s="43"/>
      <c r="Q8464" s="43"/>
      <c r="R8464" s="10"/>
      <c r="S8464" s="10"/>
      <c r="T8464" s="10"/>
    </row>
    <row r="8465" spans="7:20" ht="33" customHeight="1" x14ac:dyDescent="0.5">
      <c r="G8465" s="90"/>
      <c r="H8465" s="43"/>
      <c r="I8465" s="79"/>
      <c r="J8465" s="43"/>
      <c r="K8465" s="10"/>
      <c r="L8465" s="102"/>
      <c r="M8465" s="40"/>
      <c r="N8465" s="43"/>
      <c r="O8465" s="40"/>
      <c r="P8465" s="43"/>
      <c r="Q8465" s="43"/>
      <c r="R8465" s="10"/>
      <c r="S8465" s="10"/>
      <c r="T8465" s="10"/>
    </row>
    <row r="8466" spans="7:20" ht="33" customHeight="1" x14ac:dyDescent="0.5">
      <c r="G8466" s="90"/>
      <c r="H8466" s="43"/>
      <c r="I8466" s="79"/>
      <c r="J8466" s="43"/>
      <c r="K8466" s="10"/>
      <c r="L8466" s="102"/>
      <c r="M8466" s="40"/>
      <c r="N8466" s="43"/>
      <c r="O8466" s="40"/>
      <c r="P8466" s="43"/>
      <c r="Q8466" s="43"/>
      <c r="R8466" s="10"/>
      <c r="S8466" s="10"/>
      <c r="T8466" s="10"/>
    </row>
    <row r="8467" spans="7:20" ht="33" customHeight="1" x14ac:dyDescent="0.5">
      <c r="G8467" s="90"/>
      <c r="H8467" s="43"/>
      <c r="I8467" s="79"/>
      <c r="J8467" s="43"/>
      <c r="K8467" s="10"/>
      <c r="L8467" s="102"/>
      <c r="M8467" s="40"/>
      <c r="N8467" s="43"/>
      <c r="O8467" s="40"/>
      <c r="P8467" s="43"/>
      <c r="Q8467" s="43"/>
      <c r="R8467" s="10"/>
      <c r="S8467" s="10"/>
      <c r="T8467" s="10"/>
    </row>
    <row r="8468" spans="7:20" ht="33" customHeight="1" x14ac:dyDescent="0.5">
      <c r="G8468" s="90"/>
      <c r="H8468" s="43"/>
      <c r="I8468" s="79"/>
      <c r="J8468" s="43"/>
      <c r="K8468" s="10"/>
      <c r="L8468" s="102"/>
      <c r="M8468" s="40"/>
      <c r="N8468" s="43"/>
      <c r="O8468" s="40"/>
      <c r="P8468" s="43"/>
      <c r="Q8468" s="43"/>
      <c r="R8468" s="10"/>
      <c r="S8468" s="10"/>
      <c r="T8468" s="10"/>
    </row>
    <row r="8469" spans="7:20" ht="33" customHeight="1" x14ac:dyDescent="0.5">
      <c r="G8469" s="90"/>
      <c r="H8469" s="43"/>
      <c r="I8469" s="79"/>
      <c r="J8469" s="43"/>
      <c r="K8469" s="10"/>
      <c r="L8469" s="102"/>
      <c r="M8469" s="40"/>
      <c r="N8469" s="43"/>
      <c r="O8469" s="40"/>
      <c r="P8469" s="43"/>
      <c r="Q8469" s="43"/>
      <c r="R8469" s="10"/>
      <c r="S8469" s="10"/>
      <c r="T8469" s="10"/>
    </row>
    <row r="8470" spans="7:20" ht="33" customHeight="1" x14ac:dyDescent="0.5">
      <c r="G8470" s="90"/>
      <c r="H8470" s="43"/>
      <c r="I8470" s="79"/>
      <c r="J8470" s="43"/>
      <c r="K8470" s="10"/>
      <c r="L8470" s="102"/>
      <c r="M8470" s="40"/>
      <c r="N8470" s="43"/>
      <c r="O8470" s="40"/>
      <c r="P8470" s="43"/>
      <c r="Q8470" s="43"/>
      <c r="R8470" s="10"/>
      <c r="S8470" s="10"/>
      <c r="T8470" s="10"/>
    </row>
    <row r="8471" spans="7:20" ht="33" customHeight="1" x14ac:dyDescent="0.5">
      <c r="G8471" s="90"/>
      <c r="H8471" s="43"/>
      <c r="I8471" s="79"/>
      <c r="J8471" s="43"/>
      <c r="K8471" s="10"/>
      <c r="L8471" s="102"/>
      <c r="M8471" s="40"/>
      <c r="N8471" s="43"/>
      <c r="O8471" s="40"/>
      <c r="P8471" s="43"/>
      <c r="Q8471" s="43"/>
      <c r="R8471" s="10"/>
      <c r="S8471" s="10"/>
      <c r="T8471" s="10"/>
    </row>
    <row r="8472" spans="7:20" ht="33" customHeight="1" x14ac:dyDescent="0.5">
      <c r="G8472" s="90"/>
      <c r="H8472" s="43"/>
      <c r="I8472" s="79"/>
      <c r="J8472" s="43"/>
      <c r="K8472" s="10"/>
      <c r="L8472" s="102"/>
      <c r="M8472" s="40"/>
      <c r="N8472" s="43"/>
      <c r="O8472" s="40"/>
      <c r="P8472" s="43"/>
      <c r="Q8472" s="43"/>
      <c r="R8472" s="10"/>
      <c r="S8472" s="10"/>
      <c r="T8472" s="10"/>
    </row>
    <row r="8473" spans="7:20" ht="33" customHeight="1" x14ac:dyDescent="0.5">
      <c r="G8473" s="90"/>
      <c r="H8473" s="43"/>
      <c r="I8473" s="79"/>
      <c r="J8473" s="43"/>
      <c r="K8473" s="10"/>
      <c r="L8473" s="102"/>
      <c r="M8473" s="40"/>
      <c r="N8473" s="43"/>
      <c r="O8473" s="40"/>
      <c r="P8473" s="43"/>
      <c r="Q8473" s="43"/>
      <c r="R8473" s="10"/>
      <c r="S8473" s="10"/>
      <c r="T8473" s="10"/>
    </row>
    <row r="8474" spans="7:20" ht="33" customHeight="1" x14ac:dyDescent="0.5">
      <c r="G8474" s="90"/>
      <c r="H8474" s="43"/>
      <c r="I8474" s="79"/>
      <c r="J8474" s="43"/>
      <c r="K8474" s="10"/>
      <c r="L8474" s="102"/>
      <c r="M8474" s="40"/>
      <c r="N8474" s="43"/>
      <c r="O8474" s="40"/>
      <c r="P8474" s="43"/>
      <c r="Q8474" s="43"/>
      <c r="R8474" s="10"/>
      <c r="S8474" s="10"/>
      <c r="T8474" s="10"/>
    </row>
    <row r="8475" spans="7:20" ht="33" customHeight="1" x14ac:dyDescent="0.5">
      <c r="G8475" s="90"/>
      <c r="H8475" s="43"/>
      <c r="I8475" s="79"/>
      <c r="J8475" s="43"/>
      <c r="K8475" s="10"/>
      <c r="L8475" s="102"/>
      <c r="M8475" s="40"/>
      <c r="N8475" s="43"/>
      <c r="O8475" s="40"/>
      <c r="P8475" s="43"/>
      <c r="Q8475" s="43"/>
      <c r="R8475" s="10"/>
      <c r="S8475" s="10"/>
      <c r="T8475" s="10"/>
    </row>
    <row r="8476" spans="7:20" ht="33" customHeight="1" x14ac:dyDescent="0.5">
      <c r="G8476" s="90"/>
      <c r="H8476" s="43"/>
      <c r="I8476" s="79"/>
      <c r="J8476" s="43"/>
      <c r="K8476" s="10"/>
      <c r="L8476" s="102"/>
      <c r="M8476" s="40"/>
      <c r="N8476" s="43"/>
      <c r="O8476" s="40"/>
      <c r="P8476" s="43"/>
      <c r="Q8476" s="43"/>
      <c r="R8476" s="10"/>
      <c r="S8476" s="10"/>
      <c r="T8476" s="10"/>
    </row>
    <row r="8477" spans="7:20" ht="33" customHeight="1" x14ac:dyDescent="0.5">
      <c r="G8477" s="90"/>
      <c r="H8477" s="43"/>
      <c r="I8477" s="79"/>
      <c r="J8477" s="43"/>
      <c r="K8477" s="10"/>
      <c r="L8477" s="102"/>
      <c r="M8477" s="40"/>
      <c r="N8477" s="43"/>
      <c r="O8477" s="40"/>
      <c r="P8477" s="43"/>
      <c r="Q8477" s="43"/>
      <c r="R8477" s="10"/>
      <c r="S8477" s="10"/>
      <c r="T8477" s="10"/>
    </row>
    <row r="8478" spans="7:20" ht="33" customHeight="1" x14ac:dyDescent="0.5">
      <c r="G8478" s="90"/>
      <c r="H8478" s="43"/>
      <c r="I8478" s="79"/>
      <c r="J8478" s="43"/>
      <c r="K8478" s="10"/>
      <c r="L8478" s="102"/>
      <c r="M8478" s="40"/>
      <c r="N8478" s="43"/>
      <c r="O8478" s="40"/>
      <c r="P8478" s="43"/>
      <c r="Q8478" s="43"/>
      <c r="R8478" s="10"/>
      <c r="S8478" s="10"/>
      <c r="T8478" s="10"/>
    </row>
    <row r="8479" spans="7:20" ht="33" customHeight="1" x14ac:dyDescent="0.5">
      <c r="G8479" s="90"/>
      <c r="H8479" s="43"/>
      <c r="I8479" s="79"/>
      <c r="J8479" s="43"/>
      <c r="K8479" s="10"/>
      <c r="L8479" s="102"/>
      <c r="M8479" s="40"/>
      <c r="N8479" s="43"/>
      <c r="O8479" s="40"/>
      <c r="P8479" s="43"/>
      <c r="Q8479" s="43"/>
      <c r="R8479" s="10"/>
      <c r="S8479" s="10"/>
      <c r="T8479" s="10"/>
    </row>
    <row r="8480" spans="7:20" ht="33" customHeight="1" x14ac:dyDescent="0.5">
      <c r="G8480" s="90"/>
      <c r="H8480" s="43"/>
      <c r="I8480" s="79"/>
      <c r="J8480" s="43"/>
      <c r="K8480" s="10"/>
      <c r="L8480" s="102"/>
      <c r="M8480" s="40"/>
      <c r="N8480" s="43"/>
      <c r="O8480" s="40"/>
      <c r="P8480" s="43"/>
      <c r="Q8480" s="43"/>
      <c r="R8480" s="10"/>
      <c r="S8480" s="10"/>
      <c r="T8480" s="10"/>
    </row>
    <row r="8481" spans="7:20" ht="33" customHeight="1" x14ac:dyDescent="0.5">
      <c r="G8481" s="90"/>
      <c r="H8481" s="43"/>
      <c r="I8481" s="79"/>
      <c r="J8481" s="43"/>
      <c r="K8481" s="10"/>
      <c r="L8481" s="102"/>
      <c r="M8481" s="40"/>
      <c r="N8481" s="43"/>
      <c r="O8481" s="40"/>
      <c r="P8481" s="43"/>
      <c r="Q8481" s="43"/>
      <c r="R8481" s="10"/>
      <c r="S8481" s="10"/>
      <c r="T8481" s="10"/>
    </row>
    <row r="8482" spans="7:20" ht="33" customHeight="1" x14ac:dyDescent="0.5">
      <c r="G8482" s="90"/>
      <c r="H8482" s="43"/>
      <c r="I8482" s="79"/>
      <c r="J8482" s="43"/>
      <c r="K8482" s="10"/>
      <c r="L8482" s="102"/>
      <c r="M8482" s="40"/>
      <c r="N8482" s="43"/>
      <c r="O8482" s="40"/>
      <c r="P8482" s="43"/>
      <c r="Q8482" s="43"/>
      <c r="R8482" s="10"/>
      <c r="S8482" s="10"/>
      <c r="T8482" s="10"/>
    </row>
    <row r="8483" spans="7:20" ht="33" customHeight="1" x14ac:dyDescent="0.5">
      <c r="G8483" s="90"/>
      <c r="H8483" s="43"/>
      <c r="I8483" s="79"/>
      <c r="J8483" s="43"/>
      <c r="K8483" s="10"/>
      <c r="L8483" s="102"/>
      <c r="M8483" s="40"/>
      <c r="N8483" s="43"/>
      <c r="O8483" s="40"/>
      <c r="P8483" s="43"/>
      <c r="Q8483" s="43"/>
      <c r="R8483" s="10"/>
      <c r="S8483" s="10"/>
      <c r="T8483" s="10"/>
    </row>
    <row r="8484" spans="7:20" ht="33" customHeight="1" x14ac:dyDescent="0.5">
      <c r="G8484" s="90"/>
      <c r="H8484" s="43"/>
      <c r="I8484" s="79"/>
      <c r="J8484" s="43"/>
      <c r="K8484" s="10"/>
      <c r="L8484" s="102"/>
      <c r="M8484" s="40"/>
      <c r="N8484" s="43"/>
      <c r="O8484" s="40"/>
      <c r="P8484" s="43"/>
      <c r="Q8484" s="43"/>
      <c r="R8484" s="10"/>
      <c r="S8484" s="10"/>
      <c r="T8484" s="10"/>
    </row>
    <row r="8485" spans="7:20" ht="33" customHeight="1" x14ac:dyDescent="0.5">
      <c r="G8485" s="90"/>
      <c r="H8485" s="43"/>
      <c r="I8485" s="79"/>
      <c r="J8485" s="43"/>
      <c r="K8485" s="10"/>
      <c r="L8485" s="102"/>
      <c r="M8485" s="40"/>
      <c r="N8485" s="43"/>
      <c r="O8485" s="40"/>
      <c r="P8485" s="43"/>
      <c r="Q8485" s="43"/>
      <c r="R8485" s="10"/>
      <c r="S8485" s="10"/>
      <c r="T8485" s="10"/>
    </row>
    <row r="8486" spans="7:20" ht="33" customHeight="1" x14ac:dyDescent="0.5">
      <c r="G8486" s="90"/>
      <c r="H8486" s="43"/>
      <c r="I8486" s="79"/>
      <c r="J8486" s="43"/>
      <c r="K8486" s="10"/>
      <c r="L8486" s="102"/>
      <c r="M8486" s="40"/>
      <c r="N8486" s="43"/>
      <c r="O8486" s="40"/>
      <c r="P8486" s="43"/>
      <c r="Q8486" s="43"/>
      <c r="R8486" s="10"/>
      <c r="S8486" s="10"/>
      <c r="T8486" s="10"/>
    </row>
    <row r="8487" spans="7:20" ht="33" customHeight="1" x14ac:dyDescent="0.5">
      <c r="G8487" s="90"/>
      <c r="H8487" s="43"/>
      <c r="I8487" s="79"/>
      <c r="J8487" s="43"/>
      <c r="K8487" s="10"/>
      <c r="L8487" s="102"/>
      <c r="M8487" s="40"/>
      <c r="N8487" s="43"/>
      <c r="O8487" s="40"/>
      <c r="P8487" s="43"/>
      <c r="Q8487" s="43"/>
      <c r="R8487" s="10"/>
      <c r="S8487" s="10"/>
      <c r="T8487" s="10"/>
    </row>
    <row r="8488" spans="7:20" ht="33" customHeight="1" x14ac:dyDescent="0.5">
      <c r="G8488" s="90"/>
      <c r="H8488" s="43"/>
      <c r="I8488" s="79"/>
      <c r="J8488" s="43"/>
      <c r="K8488" s="10"/>
      <c r="L8488" s="102"/>
      <c r="M8488" s="40"/>
      <c r="N8488" s="43"/>
      <c r="O8488" s="40"/>
      <c r="P8488" s="43"/>
      <c r="Q8488" s="43"/>
      <c r="R8488" s="10"/>
      <c r="S8488" s="10"/>
      <c r="T8488" s="10"/>
    </row>
    <row r="8489" spans="7:20" ht="33" customHeight="1" x14ac:dyDescent="0.5">
      <c r="G8489" s="90"/>
      <c r="H8489" s="43"/>
      <c r="I8489" s="79"/>
      <c r="J8489" s="43"/>
      <c r="K8489" s="10"/>
      <c r="L8489" s="102"/>
      <c r="M8489" s="40"/>
      <c r="N8489" s="43"/>
      <c r="O8489" s="40"/>
      <c r="P8489" s="43"/>
      <c r="Q8489" s="43"/>
      <c r="R8489" s="10"/>
      <c r="S8489" s="10"/>
      <c r="T8489" s="10"/>
    </row>
    <row r="8490" spans="7:20" ht="33" customHeight="1" x14ac:dyDescent="0.5">
      <c r="G8490" s="90"/>
      <c r="H8490" s="43"/>
      <c r="I8490" s="79"/>
      <c r="J8490" s="43"/>
      <c r="K8490" s="10"/>
      <c r="L8490" s="102"/>
      <c r="M8490" s="40"/>
      <c r="N8490" s="43"/>
      <c r="O8490" s="40"/>
      <c r="P8490" s="43"/>
      <c r="Q8490" s="43"/>
      <c r="R8490" s="10"/>
      <c r="S8490" s="10"/>
      <c r="T8490" s="10"/>
    </row>
    <row r="8491" spans="7:20" ht="33" customHeight="1" x14ac:dyDescent="0.5">
      <c r="G8491" s="90"/>
      <c r="H8491" s="43"/>
      <c r="I8491" s="79"/>
      <c r="J8491" s="43"/>
      <c r="K8491" s="10"/>
      <c r="L8491" s="102"/>
      <c r="M8491" s="40"/>
      <c r="N8491" s="43"/>
      <c r="O8491" s="40"/>
      <c r="P8491" s="43"/>
      <c r="Q8491" s="43"/>
      <c r="R8491" s="10"/>
      <c r="S8491" s="10"/>
      <c r="T8491" s="10"/>
    </row>
    <row r="8492" spans="7:20" ht="33" customHeight="1" x14ac:dyDescent="0.5">
      <c r="G8492" s="90"/>
      <c r="H8492" s="43"/>
      <c r="I8492" s="79"/>
      <c r="J8492" s="43"/>
      <c r="K8492" s="10"/>
      <c r="L8492" s="102"/>
      <c r="M8492" s="40"/>
      <c r="N8492" s="43"/>
      <c r="O8492" s="40"/>
      <c r="P8492" s="43"/>
      <c r="Q8492" s="43"/>
      <c r="R8492" s="10"/>
      <c r="S8492" s="10"/>
      <c r="T8492" s="10"/>
    </row>
    <row r="8493" spans="7:20" ht="33" customHeight="1" x14ac:dyDescent="0.5">
      <c r="G8493" s="90"/>
      <c r="H8493" s="43"/>
      <c r="I8493" s="79"/>
      <c r="J8493" s="43"/>
      <c r="K8493" s="10"/>
      <c r="L8493" s="102"/>
      <c r="M8493" s="40"/>
      <c r="N8493" s="43"/>
      <c r="O8493" s="40"/>
      <c r="P8493" s="43"/>
      <c r="Q8493" s="43"/>
      <c r="R8493" s="10"/>
      <c r="S8493" s="10"/>
      <c r="T8493" s="10"/>
    </row>
    <row r="8494" spans="7:20" ht="33" customHeight="1" x14ac:dyDescent="0.5">
      <c r="G8494" s="90"/>
      <c r="H8494" s="43"/>
      <c r="I8494" s="79"/>
      <c r="J8494" s="43"/>
      <c r="K8494" s="10"/>
      <c r="L8494" s="102"/>
      <c r="M8494" s="40"/>
      <c r="N8494" s="43"/>
      <c r="O8494" s="40"/>
      <c r="P8494" s="43"/>
      <c r="Q8494" s="43"/>
      <c r="R8494" s="10"/>
      <c r="S8494" s="10"/>
      <c r="T8494" s="10"/>
    </row>
    <row r="8495" spans="7:20" ht="33" customHeight="1" x14ac:dyDescent="0.5">
      <c r="G8495" s="90"/>
      <c r="H8495" s="43"/>
      <c r="I8495" s="79"/>
      <c r="J8495" s="43"/>
      <c r="K8495" s="10"/>
      <c r="L8495" s="102"/>
      <c r="M8495" s="40"/>
      <c r="N8495" s="43"/>
      <c r="O8495" s="40"/>
      <c r="P8495" s="43"/>
      <c r="Q8495" s="43"/>
      <c r="R8495" s="10"/>
      <c r="S8495" s="10"/>
      <c r="T8495" s="10"/>
    </row>
    <row r="8496" spans="7:20" ht="33" customHeight="1" x14ac:dyDescent="0.5">
      <c r="G8496" s="90"/>
      <c r="H8496" s="43"/>
      <c r="I8496" s="79"/>
      <c r="J8496" s="43"/>
      <c r="K8496" s="10"/>
      <c r="L8496" s="102"/>
      <c r="M8496" s="40"/>
      <c r="N8496" s="43"/>
      <c r="O8496" s="40"/>
      <c r="P8496" s="43"/>
      <c r="Q8496" s="43"/>
      <c r="R8496" s="10"/>
      <c r="S8496" s="10"/>
      <c r="T8496" s="10"/>
    </row>
    <row r="8497" spans="7:20" ht="33" customHeight="1" x14ac:dyDescent="0.5">
      <c r="G8497" s="90"/>
      <c r="H8497" s="43"/>
      <c r="I8497" s="79"/>
      <c r="J8497" s="43"/>
      <c r="K8497" s="10"/>
      <c r="L8497" s="102"/>
      <c r="M8497" s="40"/>
      <c r="N8497" s="43"/>
      <c r="O8497" s="40"/>
      <c r="P8497" s="43"/>
      <c r="Q8497" s="43"/>
      <c r="R8497" s="10"/>
      <c r="S8497" s="10"/>
      <c r="T8497" s="10"/>
    </row>
    <row r="8498" spans="7:20" ht="33" customHeight="1" x14ac:dyDescent="0.5">
      <c r="G8498" s="90"/>
      <c r="H8498" s="43"/>
      <c r="I8498" s="79"/>
      <c r="J8498" s="43"/>
      <c r="K8498" s="10"/>
      <c r="L8498" s="102"/>
      <c r="M8498" s="40"/>
      <c r="N8498" s="43"/>
      <c r="O8498" s="40"/>
      <c r="P8498" s="43"/>
      <c r="Q8498" s="43"/>
      <c r="R8498" s="10"/>
      <c r="S8498" s="10"/>
      <c r="T8498" s="10"/>
    </row>
    <row r="8499" spans="7:20" ht="33" customHeight="1" x14ac:dyDescent="0.5">
      <c r="G8499" s="90"/>
      <c r="H8499" s="43"/>
      <c r="I8499" s="79"/>
      <c r="J8499" s="43"/>
      <c r="K8499" s="10"/>
      <c r="L8499" s="102"/>
      <c r="M8499" s="40"/>
      <c r="N8499" s="43"/>
      <c r="O8499" s="40"/>
      <c r="P8499" s="43"/>
      <c r="Q8499" s="43"/>
      <c r="R8499" s="10"/>
      <c r="S8499" s="10"/>
      <c r="T8499" s="10"/>
    </row>
    <row r="8500" spans="7:20" ht="33" customHeight="1" x14ac:dyDescent="0.5">
      <c r="G8500" s="90"/>
      <c r="H8500" s="43"/>
      <c r="I8500" s="79"/>
      <c r="J8500" s="43"/>
      <c r="K8500" s="10"/>
      <c r="L8500" s="102"/>
      <c r="M8500" s="40"/>
      <c r="N8500" s="43"/>
      <c r="O8500" s="40"/>
      <c r="P8500" s="43"/>
      <c r="Q8500" s="43"/>
      <c r="R8500" s="10"/>
      <c r="S8500" s="10"/>
      <c r="T8500" s="10"/>
    </row>
    <row r="8501" spans="7:20" ht="33" customHeight="1" x14ac:dyDescent="0.5">
      <c r="G8501" s="90"/>
      <c r="H8501" s="43"/>
      <c r="I8501" s="79"/>
      <c r="J8501" s="43"/>
      <c r="K8501" s="10"/>
      <c r="L8501" s="102"/>
      <c r="M8501" s="40"/>
      <c r="N8501" s="43"/>
      <c r="O8501" s="40"/>
      <c r="P8501" s="43"/>
      <c r="Q8501" s="43"/>
      <c r="R8501" s="10"/>
      <c r="S8501" s="10"/>
      <c r="T8501" s="10"/>
    </row>
    <row r="8502" spans="7:20" ht="33" customHeight="1" x14ac:dyDescent="0.5">
      <c r="G8502" s="90"/>
      <c r="H8502" s="43"/>
      <c r="I8502" s="79"/>
      <c r="J8502" s="43"/>
      <c r="K8502" s="10"/>
      <c r="L8502" s="102"/>
      <c r="M8502" s="40"/>
      <c r="N8502" s="43"/>
      <c r="O8502" s="40"/>
      <c r="P8502" s="43"/>
      <c r="Q8502" s="43"/>
      <c r="R8502" s="10"/>
      <c r="S8502" s="10"/>
      <c r="T8502" s="10"/>
    </row>
    <row r="8503" spans="7:20" ht="33" customHeight="1" x14ac:dyDescent="0.5">
      <c r="G8503" s="90"/>
      <c r="H8503" s="43"/>
      <c r="I8503" s="79"/>
      <c r="J8503" s="43"/>
      <c r="K8503" s="10"/>
      <c r="L8503" s="102"/>
      <c r="M8503" s="40"/>
      <c r="N8503" s="43"/>
      <c r="O8503" s="40"/>
      <c r="P8503" s="43"/>
      <c r="Q8503" s="43"/>
      <c r="R8503" s="10"/>
      <c r="S8503" s="10"/>
      <c r="T8503" s="10"/>
    </row>
    <row r="8504" spans="7:20" ht="33" customHeight="1" x14ac:dyDescent="0.5">
      <c r="G8504" s="90"/>
      <c r="H8504" s="43"/>
      <c r="I8504" s="79"/>
      <c r="J8504" s="43"/>
      <c r="K8504" s="10"/>
      <c r="L8504" s="102"/>
      <c r="M8504" s="40"/>
      <c r="N8504" s="43"/>
      <c r="O8504" s="40"/>
      <c r="P8504" s="43"/>
      <c r="Q8504" s="43"/>
      <c r="R8504" s="10"/>
      <c r="S8504" s="10"/>
      <c r="T8504" s="10"/>
    </row>
    <row r="8505" spans="7:20" ht="33" customHeight="1" x14ac:dyDescent="0.5">
      <c r="G8505" s="90"/>
      <c r="H8505" s="43"/>
      <c r="I8505" s="79"/>
      <c r="J8505" s="43"/>
      <c r="K8505" s="10"/>
      <c r="L8505" s="102"/>
      <c r="M8505" s="40"/>
      <c r="N8505" s="43"/>
      <c r="O8505" s="40"/>
      <c r="P8505" s="43"/>
      <c r="Q8505" s="43"/>
      <c r="R8505" s="10"/>
      <c r="S8505" s="10"/>
      <c r="T8505" s="10"/>
    </row>
    <row r="8506" spans="7:20" ht="33" customHeight="1" x14ac:dyDescent="0.5">
      <c r="G8506" s="90"/>
      <c r="H8506" s="43"/>
      <c r="I8506" s="79"/>
      <c r="J8506" s="43"/>
      <c r="K8506" s="10"/>
      <c r="L8506" s="102"/>
      <c r="M8506" s="40"/>
      <c r="N8506" s="43"/>
      <c r="O8506" s="40"/>
      <c r="P8506" s="43"/>
      <c r="Q8506" s="43"/>
      <c r="R8506" s="10"/>
      <c r="S8506" s="10"/>
      <c r="T8506" s="10"/>
    </row>
    <row r="8507" spans="7:20" ht="33" customHeight="1" x14ac:dyDescent="0.5">
      <c r="G8507" s="90"/>
      <c r="H8507" s="43"/>
      <c r="I8507" s="79"/>
      <c r="J8507" s="43"/>
      <c r="K8507" s="10"/>
      <c r="L8507" s="102"/>
      <c r="M8507" s="40"/>
      <c r="N8507" s="43"/>
      <c r="O8507" s="40"/>
      <c r="P8507" s="43"/>
      <c r="Q8507" s="43"/>
      <c r="R8507" s="10"/>
      <c r="S8507" s="10"/>
      <c r="T8507" s="10"/>
    </row>
    <row r="8508" spans="7:20" ht="33" customHeight="1" x14ac:dyDescent="0.5">
      <c r="G8508" s="90"/>
      <c r="H8508" s="43"/>
      <c r="I8508" s="79"/>
      <c r="J8508" s="43"/>
      <c r="K8508" s="10"/>
      <c r="L8508" s="102"/>
      <c r="M8508" s="40"/>
      <c r="N8508" s="43"/>
      <c r="O8508" s="40"/>
      <c r="P8508" s="43"/>
      <c r="Q8508" s="43"/>
      <c r="R8508" s="10"/>
      <c r="S8508" s="10"/>
      <c r="T8508" s="10"/>
    </row>
    <row r="8509" spans="7:20" ht="33" customHeight="1" x14ac:dyDescent="0.5">
      <c r="G8509" s="90"/>
      <c r="H8509" s="43"/>
      <c r="I8509" s="79"/>
      <c r="J8509" s="43"/>
      <c r="K8509" s="10"/>
      <c r="L8509" s="102"/>
      <c r="M8509" s="40"/>
      <c r="N8509" s="43"/>
      <c r="O8509" s="40"/>
      <c r="P8509" s="43"/>
      <c r="Q8509" s="43"/>
      <c r="R8509" s="10"/>
      <c r="S8509" s="10"/>
      <c r="T8509" s="10"/>
    </row>
    <row r="8510" spans="7:20" ht="33" customHeight="1" x14ac:dyDescent="0.5">
      <c r="G8510" s="90"/>
      <c r="H8510" s="43"/>
      <c r="I8510" s="79"/>
      <c r="J8510" s="43"/>
      <c r="K8510" s="10"/>
      <c r="L8510" s="102"/>
      <c r="M8510" s="40"/>
      <c r="N8510" s="43"/>
      <c r="O8510" s="40"/>
      <c r="P8510" s="43"/>
      <c r="Q8510" s="43"/>
      <c r="R8510" s="10"/>
      <c r="S8510" s="10"/>
      <c r="T8510" s="10"/>
    </row>
    <row r="8511" spans="7:20" ht="33" customHeight="1" x14ac:dyDescent="0.5">
      <c r="G8511" s="90"/>
      <c r="H8511" s="43"/>
      <c r="I8511" s="79"/>
      <c r="J8511" s="43"/>
      <c r="K8511" s="10"/>
      <c r="L8511" s="102"/>
      <c r="M8511" s="40"/>
      <c r="N8511" s="43"/>
      <c r="O8511" s="40"/>
      <c r="P8511" s="43"/>
      <c r="Q8511" s="43"/>
      <c r="R8511" s="10"/>
      <c r="S8511" s="10"/>
      <c r="T8511" s="10"/>
    </row>
    <row r="8512" spans="7:20" ht="33" customHeight="1" x14ac:dyDescent="0.5">
      <c r="G8512" s="90"/>
      <c r="H8512" s="43"/>
      <c r="I8512" s="79"/>
      <c r="J8512" s="43"/>
      <c r="K8512" s="10"/>
      <c r="L8512" s="102"/>
      <c r="M8512" s="40"/>
      <c r="N8512" s="43"/>
      <c r="O8512" s="40"/>
      <c r="P8512" s="43"/>
      <c r="Q8512" s="43"/>
      <c r="R8512" s="10"/>
      <c r="S8512" s="10"/>
      <c r="T8512" s="10"/>
    </row>
    <row r="8513" spans="7:20" ht="33" customHeight="1" x14ac:dyDescent="0.5">
      <c r="G8513" s="90"/>
      <c r="H8513" s="43"/>
      <c r="I8513" s="79"/>
      <c r="J8513" s="43"/>
      <c r="K8513" s="10"/>
      <c r="L8513" s="102"/>
      <c r="M8513" s="40"/>
      <c r="N8513" s="43"/>
      <c r="O8513" s="40"/>
      <c r="P8513" s="43"/>
      <c r="Q8513" s="43"/>
      <c r="R8513" s="10"/>
      <c r="S8513" s="10"/>
      <c r="T8513" s="10"/>
    </row>
    <row r="8514" spans="7:20" ht="33" customHeight="1" x14ac:dyDescent="0.5">
      <c r="G8514" s="90"/>
      <c r="H8514" s="43"/>
      <c r="I8514" s="79"/>
      <c r="J8514" s="43"/>
      <c r="K8514" s="10"/>
      <c r="L8514" s="102"/>
      <c r="M8514" s="40"/>
      <c r="N8514" s="43"/>
      <c r="O8514" s="40"/>
      <c r="P8514" s="43"/>
      <c r="Q8514" s="43"/>
      <c r="R8514" s="10"/>
      <c r="S8514" s="10"/>
      <c r="T8514" s="10"/>
    </row>
    <row r="8515" spans="7:20" ht="33" customHeight="1" x14ac:dyDescent="0.5">
      <c r="G8515" s="90"/>
      <c r="H8515" s="43"/>
      <c r="I8515" s="79"/>
      <c r="J8515" s="43"/>
      <c r="K8515" s="10"/>
      <c r="L8515" s="102"/>
      <c r="M8515" s="40"/>
      <c r="N8515" s="43"/>
      <c r="O8515" s="40"/>
      <c r="P8515" s="43"/>
      <c r="Q8515" s="43"/>
      <c r="R8515" s="10"/>
      <c r="S8515" s="10"/>
      <c r="T8515" s="10"/>
    </row>
    <row r="8516" spans="7:20" ht="33" customHeight="1" x14ac:dyDescent="0.5">
      <c r="G8516" s="90"/>
      <c r="H8516" s="43"/>
      <c r="I8516" s="79"/>
      <c r="J8516" s="43"/>
      <c r="K8516" s="10"/>
      <c r="L8516" s="102"/>
      <c r="M8516" s="40"/>
      <c r="N8516" s="43"/>
      <c r="O8516" s="40"/>
      <c r="P8516" s="43"/>
      <c r="Q8516" s="43"/>
      <c r="R8516" s="10"/>
      <c r="S8516" s="10"/>
      <c r="T8516" s="10"/>
    </row>
    <row r="8517" spans="7:20" ht="33" customHeight="1" x14ac:dyDescent="0.5">
      <c r="G8517" s="90"/>
      <c r="H8517" s="43"/>
      <c r="I8517" s="79"/>
      <c r="J8517" s="43"/>
      <c r="K8517" s="10"/>
      <c r="L8517" s="102"/>
      <c r="M8517" s="40"/>
      <c r="N8517" s="43"/>
      <c r="O8517" s="40"/>
      <c r="P8517" s="43"/>
      <c r="Q8517" s="43"/>
      <c r="R8517" s="10"/>
      <c r="S8517" s="10"/>
      <c r="T8517" s="10"/>
    </row>
    <row r="8518" spans="7:20" ht="33" customHeight="1" x14ac:dyDescent="0.5">
      <c r="G8518" s="90"/>
      <c r="H8518" s="43"/>
      <c r="I8518" s="79"/>
      <c r="J8518" s="43"/>
      <c r="K8518" s="10"/>
      <c r="L8518" s="102"/>
      <c r="M8518" s="40"/>
      <c r="N8518" s="43"/>
      <c r="O8518" s="40"/>
      <c r="P8518" s="43"/>
      <c r="Q8518" s="43"/>
      <c r="R8518" s="10"/>
      <c r="S8518" s="10"/>
      <c r="T8518" s="10"/>
    </row>
    <row r="8519" spans="7:20" ht="33" customHeight="1" x14ac:dyDescent="0.5">
      <c r="G8519" s="90"/>
      <c r="H8519" s="43"/>
      <c r="I8519" s="79"/>
      <c r="J8519" s="43"/>
      <c r="K8519" s="10"/>
      <c r="L8519" s="102"/>
      <c r="M8519" s="40"/>
      <c r="N8519" s="43"/>
      <c r="O8519" s="40"/>
      <c r="P8519" s="43"/>
      <c r="Q8519" s="43"/>
      <c r="R8519" s="10"/>
      <c r="S8519" s="10"/>
      <c r="T8519" s="10"/>
    </row>
    <row r="8520" spans="7:20" ht="33" customHeight="1" x14ac:dyDescent="0.5">
      <c r="G8520" s="90"/>
      <c r="H8520" s="43"/>
      <c r="I8520" s="79"/>
      <c r="J8520" s="43"/>
      <c r="K8520" s="10"/>
      <c r="L8520" s="102"/>
      <c r="M8520" s="40"/>
      <c r="N8520" s="43"/>
      <c r="O8520" s="40"/>
      <c r="P8520" s="43"/>
      <c r="Q8520" s="43"/>
      <c r="R8520" s="10"/>
      <c r="S8520" s="10"/>
      <c r="T8520" s="10"/>
    </row>
    <row r="8521" spans="7:20" ht="33" customHeight="1" x14ac:dyDescent="0.5">
      <c r="G8521" s="90"/>
      <c r="H8521" s="43"/>
      <c r="I8521" s="79"/>
      <c r="J8521" s="43"/>
      <c r="K8521" s="10"/>
      <c r="L8521" s="102"/>
      <c r="M8521" s="40"/>
      <c r="N8521" s="43"/>
      <c r="O8521" s="40"/>
      <c r="P8521" s="43"/>
      <c r="Q8521" s="43"/>
      <c r="R8521" s="10"/>
      <c r="S8521" s="10"/>
      <c r="T8521" s="10"/>
    </row>
    <row r="8522" spans="7:20" ht="33" customHeight="1" x14ac:dyDescent="0.5">
      <c r="G8522" s="90"/>
      <c r="H8522" s="43"/>
      <c r="I8522" s="79"/>
      <c r="J8522" s="43"/>
      <c r="K8522" s="10"/>
      <c r="L8522" s="102"/>
      <c r="M8522" s="40"/>
      <c r="N8522" s="43"/>
      <c r="O8522" s="40"/>
      <c r="P8522" s="43"/>
      <c r="Q8522" s="43"/>
      <c r="R8522" s="10"/>
      <c r="S8522" s="10"/>
      <c r="T8522" s="10"/>
    </row>
    <row r="8523" spans="7:20" ht="33" customHeight="1" x14ac:dyDescent="0.5">
      <c r="G8523" s="90"/>
      <c r="H8523" s="43"/>
      <c r="I8523" s="79"/>
      <c r="J8523" s="43"/>
      <c r="K8523" s="10"/>
      <c r="L8523" s="102"/>
      <c r="M8523" s="40"/>
      <c r="N8523" s="43"/>
      <c r="O8523" s="40"/>
      <c r="P8523" s="43"/>
      <c r="Q8523" s="43"/>
      <c r="R8523" s="10"/>
      <c r="S8523" s="10"/>
      <c r="T8523" s="10"/>
    </row>
    <row r="8524" spans="7:20" ht="33" customHeight="1" x14ac:dyDescent="0.5">
      <c r="G8524" s="90"/>
      <c r="H8524" s="43"/>
      <c r="I8524" s="79"/>
      <c r="J8524" s="43"/>
      <c r="K8524" s="10"/>
      <c r="L8524" s="102"/>
      <c r="M8524" s="40"/>
      <c r="N8524" s="43"/>
      <c r="O8524" s="40"/>
      <c r="P8524" s="43"/>
      <c r="Q8524" s="43"/>
      <c r="R8524" s="10"/>
      <c r="S8524" s="10"/>
      <c r="T8524" s="10"/>
    </row>
    <row r="8525" spans="7:20" ht="33" customHeight="1" x14ac:dyDescent="0.5">
      <c r="G8525" s="90"/>
      <c r="H8525" s="43"/>
      <c r="I8525" s="79"/>
      <c r="J8525" s="43"/>
      <c r="K8525" s="10"/>
      <c r="L8525" s="102"/>
      <c r="M8525" s="40"/>
      <c r="N8525" s="43"/>
      <c r="O8525" s="40"/>
      <c r="P8525" s="43"/>
      <c r="Q8525" s="43"/>
      <c r="R8525" s="10"/>
      <c r="S8525" s="10"/>
      <c r="T8525" s="10"/>
    </row>
    <row r="8526" spans="7:20" ht="33" customHeight="1" x14ac:dyDescent="0.5">
      <c r="G8526" s="90"/>
      <c r="H8526" s="43"/>
      <c r="I8526" s="79"/>
      <c r="J8526" s="43"/>
      <c r="K8526" s="10"/>
      <c r="L8526" s="102"/>
      <c r="M8526" s="40"/>
      <c r="N8526" s="43"/>
      <c r="O8526" s="40"/>
      <c r="P8526" s="43"/>
      <c r="Q8526" s="43"/>
      <c r="R8526" s="10"/>
      <c r="S8526" s="10"/>
      <c r="T8526" s="10"/>
    </row>
    <row r="8527" spans="7:20" ht="33" customHeight="1" x14ac:dyDescent="0.5">
      <c r="G8527" s="90"/>
      <c r="H8527" s="43"/>
      <c r="I8527" s="79"/>
      <c r="J8527" s="43"/>
      <c r="K8527" s="10"/>
      <c r="L8527" s="102"/>
      <c r="M8527" s="40"/>
      <c r="N8527" s="43"/>
      <c r="O8527" s="40"/>
      <c r="P8527" s="43"/>
      <c r="Q8527" s="43"/>
      <c r="R8527" s="10"/>
      <c r="S8527" s="10"/>
      <c r="T8527" s="10"/>
    </row>
    <row r="8528" spans="7:20" ht="33" customHeight="1" x14ac:dyDescent="0.5">
      <c r="G8528" s="90"/>
      <c r="H8528" s="43"/>
      <c r="I8528" s="79"/>
      <c r="J8528" s="43"/>
      <c r="K8528" s="10"/>
      <c r="L8528" s="102"/>
      <c r="M8528" s="40"/>
      <c r="N8528" s="43"/>
      <c r="O8528" s="40"/>
      <c r="P8528" s="43"/>
      <c r="Q8528" s="43"/>
      <c r="R8528" s="10"/>
      <c r="S8528" s="10"/>
      <c r="T8528" s="10"/>
    </row>
    <row r="8529" spans="7:20" ht="33" customHeight="1" x14ac:dyDescent="0.5">
      <c r="G8529" s="90"/>
      <c r="H8529" s="43"/>
      <c r="I8529" s="79"/>
      <c r="J8529" s="43"/>
      <c r="K8529" s="10"/>
      <c r="L8529" s="102"/>
      <c r="M8529" s="40"/>
      <c r="N8529" s="43"/>
      <c r="O8529" s="40"/>
      <c r="P8529" s="43"/>
      <c r="Q8529" s="43"/>
      <c r="R8529" s="10"/>
      <c r="S8529" s="10"/>
      <c r="T8529" s="10"/>
    </row>
    <row r="8530" spans="7:20" ht="33" customHeight="1" x14ac:dyDescent="0.5">
      <c r="G8530" s="90"/>
      <c r="H8530" s="43"/>
      <c r="I8530" s="79"/>
      <c r="J8530" s="43"/>
      <c r="K8530" s="10"/>
      <c r="L8530" s="102"/>
      <c r="M8530" s="40"/>
      <c r="N8530" s="43"/>
      <c r="O8530" s="40"/>
      <c r="P8530" s="43"/>
      <c r="Q8530" s="43"/>
      <c r="R8530" s="10"/>
      <c r="S8530" s="10"/>
      <c r="T8530" s="10"/>
    </row>
    <row r="8531" spans="7:20" ht="33" customHeight="1" x14ac:dyDescent="0.5">
      <c r="G8531" s="90"/>
      <c r="H8531" s="43"/>
      <c r="I8531" s="79"/>
      <c r="J8531" s="43"/>
      <c r="K8531" s="10"/>
      <c r="L8531" s="102"/>
      <c r="M8531" s="40"/>
      <c r="N8531" s="43"/>
      <c r="O8531" s="40"/>
      <c r="P8531" s="43"/>
      <c r="Q8531" s="43"/>
      <c r="R8531" s="10"/>
      <c r="S8531" s="10"/>
      <c r="T8531" s="10"/>
    </row>
    <row r="8532" spans="7:20" ht="33" customHeight="1" x14ac:dyDescent="0.5">
      <c r="G8532" s="90"/>
      <c r="H8532" s="43"/>
      <c r="I8532" s="79"/>
      <c r="J8532" s="43"/>
      <c r="K8532" s="10"/>
      <c r="L8532" s="102"/>
      <c r="M8532" s="40"/>
      <c r="N8532" s="43"/>
      <c r="O8532" s="40"/>
      <c r="P8532" s="43"/>
      <c r="Q8532" s="43"/>
      <c r="R8532" s="10"/>
      <c r="S8532" s="10"/>
      <c r="T8532" s="10"/>
    </row>
    <row r="8533" spans="7:20" ht="33" customHeight="1" x14ac:dyDescent="0.5">
      <c r="G8533" s="90"/>
      <c r="H8533" s="43"/>
      <c r="I8533" s="79"/>
      <c r="J8533" s="43"/>
      <c r="K8533" s="10"/>
      <c r="L8533" s="102"/>
      <c r="M8533" s="40"/>
      <c r="N8533" s="43"/>
      <c r="O8533" s="40"/>
      <c r="P8533" s="43"/>
      <c r="Q8533" s="43"/>
      <c r="R8533" s="10"/>
      <c r="S8533" s="10"/>
      <c r="T8533" s="10"/>
    </row>
    <row r="8534" spans="7:20" ht="33" customHeight="1" x14ac:dyDescent="0.5">
      <c r="G8534" s="90"/>
      <c r="H8534" s="43"/>
      <c r="I8534" s="79"/>
      <c r="J8534" s="43"/>
      <c r="K8534" s="10"/>
      <c r="L8534" s="102"/>
      <c r="M8534" s="40"/>
      <c r="N8534" s="43"/>
      <c r="O8534" s="40"/>
      <c r="P8534" s="43"/>
      <c r="Q8534" s="43"/>
      <c r="R8534" s="10"/>
      <c r="S8534" s="10"/>
      <c r="T8534" s="10"/>
    </row>
    <row r="8535" spans="7:20" ht="33" customHeight="1" x14ac:dyDescent="0.5">
      <c r="G8535" s="90"/>
      <c r="H8535" s="43"/>
      <c r="I8535" s="79"/>
      <c r="J8535" s="43"/>
      <c r="K8535" s="10"/>
      <c r="L8535" s="102"/>
      <c r="M8535" s="40"/>
      <c r="N8535" s="43"/>
      <c r="O8535" s="40"/>
      <c r="P8535" s="43"/>
      <c r="Q8535" s="43"/>
      <c r="R8535" s="10"/>
      <c r="S8535" s="10"/>
      <c r="T8535" s="10"/>
    </row>
    <row r="8536" spans="7:20" ht="33" customHeight="1" x14ac:dyDescent="0.5">
      <c r="G8536" s="90"/>
      <c r="H8536" s="43"/>
      <c r="I8536" s="79"/>
      <c r="J8536" s="43"/>
      <c r="K8536" s="10"/>
      <c r="L8536" s="102"/>
      <c r="M8536" s="40"/>
      <c r="N8536" s="43"/>
      <c r="O8536" s="40"/>
      <c r="P8536" s="43"/>
      <c r="Q8536" s="43"/>
      <c r="R8536" s="10"/>
      <c r="S8536" s="10"/>
      <c r="T8536" s="10"/>
    </row>
    <row r="8537" spans="7:20" ht="33" customHeight="1" x14ac:dyDescent="0.5">
      <c r="G8537" s="90"/>
      <c r="H8537" s="43"/>
      <c r="I8537" s="79"/>
      <c r="J8537" s="43"/>
      <c r="K8537" s="10"/>
      <c r="L8537" s="102"/>
      <c r="M8537" s="40"/>
      <c r="N8537" s="43"/>
      <c r="O8537" s="40"/>
      <c r="P8537" s="43"/>
      <c r="Q8537" s="43"/>
      <c r="R8537" s="10"/>
      <c r="S8537" s="10"/>
      <c r="T8537" s="10"/>
    </row>
    <row r="8538" spans="7:20" ht="33" customHeight="1" x14ac:dyDescent="0.5">
      <c r="G8538" s="90"/>
      <c r="H8538" s="43"/>
      <c r="I8538" s="79"/>
      <c r="J8538" s="43"/>
      <c r="K8538" s="10"/>
      <c r="L8538" s="102"/>
      <c r="M8538" s="40"/>
      <c r="N8538" s="43"/>
      <c r="O8538" s="40"/>
      <c r="P8538" s="43"/>
      <c r="Q8538" s="43"/>
      <c r="R8538" s="10"/>
      <c r="S8538" s="10"/>
      <c r="T8538" s="10"/>
    </row>
    <row r="8539" spans="7:20" ht="33" customHeight="1" x14ac:dyDescent="0.5">
      <c r="G8539" s="90"/>
      <c r="H8539" s="43"/>
      <c r="I8539" s="79"/>
      <c r="J8539" s="43"/>
      <c r="K8539" s="10"/>
      <c r="L8539" s="102"/>
      <c r="M8539" s="40"/>
      <c r="N8539" s="43"/>
      <c r="O8539" s="40"/>
      <c r="P8539" s="43"/>
      <c r="Q8539" s="43"/>
      <c r="R8539" s="10"/>
      <c r="S8539" s="10"/>
      <c r="T8539" s="10"/>
    </row>
    <row r="8540" spans="7:20" ht="33" customHeight="1" x14ac:dyDescent="0.5">
      <c r="G8540" s="90"/>
      <c r="H8540" s="43"/>
      <c r="I8540" s="79"/>
      <c r="J8540" s="43"/>
      <c r="K8540" s="10"/>
      <c r="L8540" s="102"/>
      <c r="M8540" s="40"/>
      <c r="N8540" s="43"/>
      <c r="O8540" s="40"/>
      <c r="P8540" s="43"/>
      <c r="Q8540" s="43"/>
      <c r="R8540" s="10"/>
      <c r="S8540" s="10"/>
      <c r="T8540" s="10"/>
    </row>
    <row r="8541" spans="7:20" ht="33" customHeight="1" x14ac:dyDescent="0.5">
      <c r="G8541" s="90"/>
      <c r="H8541" s="43"/>
      <c r="I8541" s="79"/>
      <c r="J8541" s="43"/>
      <c r="K8541" s="10"/>
      <c r="L8541" s="102"/>
      <c r="M8541" s="40"/>
      <c r="N8541" s="43"/>
      <c r="O8541" s="40"/>
      <c r="P8541" s="43"/>
      <c r="Q8541" s="43"/>
      <c r="R8541" s="10"/>
      <c r="S8541" s="10"/>
      <c r="T8541" s="10"/>
    </row>
    <row r="8542" spans="7:20" ht="33" customHeight="1" x14ac:dyDescent="0.5">
      <c r="G8542" s="90"/>
      <c r="H8542" s="43"/>
      <c r="I8542" s="79"/>
      <c r="J8542" s="43"/>
      <c r="K8542" s="10"/>
      <c r="L8542" s="102"/>
      <c r="M8542" s="40"/>
      <c r="N8542" s="43"/>
      <c r="O8542" s="40"/>
      <c r="P8542" s="43"/>
      <c r="Q8542" s="43"/>
      <c r="R8542" s="10"/>
      <c r="S8542" s="10"/>
      <c r="T8542" s="10"/>
    </row>
    <row r="8543" spans="7:20" ht="33" customHeight="1" x14ac:dyDescent="0.5">
      <c r="G8543" s="90"/>
      <c r="H8543" s="43"/>
      <c r="I8543" s="79"/>
      <c r="J8543" s="43"/>
      <c r="K8543" s="10"/>
      <c r="L8543" s="102"/>
      <c r="M8543" s="40"/>
      <c r="N8543" s="43"/>
      <c r="O8543" s="40"/>
      <c r="P8543" s="43"/>
      <c r="Q8543" s="43"/>
      <c r="R8543" s="10"/>
      <c r="S8543" s="10"/>
      <c r="T8543" s="10"/>
    </row>
    <row r="8544" spans="7:20" ht="33" customHeight="1" x14ac:dyDescent="0.5">
      <c r="G8544" s="90"/>
      <c r="H8544" s="43"/>
      <c r="I8544" s="79"/>
      <c r="J8544" s="43"/>
      <c r="K8544" s="10"/>
      <c r="L8544" s="102"/>
      <c r="M8544" s="40"/>
      <c r="N8544" s="43"/>
      <c r="O8544" s="40"/>
      <c r="P8544" s="43"/>
      <c r="Q8544" s="43"/>
      <c r="R8544" s="10"/>
      <c r="S8544" s="10"/>
      <c r="T8544" s="10"/>
    </row>
    <row r="8545" spans="7:20" ht="33" customHeight="1" x14ac:dyDescent="0.5">
      <c r="G8545" s="90"/>
      <c r="H8545" s="43"/>
      <c r="I8545" s="79"/>
      <c r="J8545" s="43"/>
      <c r="K8545" s="10"/>
      <c r="L8545" s="102"/>
      <c r="M8545" s="40"/>
      <c r="N8545" s="43"/>
      <c r="O8545" s="40"/>
      <c r="P8545" s="43"/>
      <c r="Q8545" s="43"/>
      <c r="R8545" s="10"/>
      <c r="S8545" s="10"/>
      <c r="T8545" s="10"/>
    </row>
    <row r="8546" spans="7:20" ht="33" customHeight="1" x14ac:dyDescent="0.5">
      <c r="G8546" s="90"/>
      <c r="H8546" s="43"/>
      <c r="I8546" s="79"/>
      <c r="J8546" s="43"/>
      <c r="K8546" s="10"/>
      <c r="L8546" s="102"/>
      <c r="M8546" s="40"/>
      <c r="N8546" s="43"/>
      <c r="O8546" s="40"/>
      <c r="P8546" s="43"/>
      <c r="Q8546" s="43"/>
      <c r="R8546" s="10"/>
      <c r="S8546" s="10"/>
      <c r="T8546" s="10"/>
    </row>
    <row r="8547" spans="7:20" ht="33" customHeight="1" x14ac:dyDescent="0.5">
      <c r="G8547" s="90"/>
      <c r="H8547" s="43"/>
      <c r="I8547" s="79"/>
      <c r="J8547" s="43"/>
      <c r="K8547" s="10"/>
      <c r="L8547" s="102"/>
      <c r="M8547" s="40"/>
      <c r="N8547" s="43"/>
      <c r="O8547" s="40"/>
      <c r="P8547" s="43"/>
      <c r="Q8547" s="43"/>
      <c r="R8547" s="10"/>
      <c r="S8547" s="10"/>
      <c r="T8547" s="10"/>
    </row>
    <row r="8548" spans="7:20" ht="33" customHeight="1" x14ac:dyDescent="0.5">
      <c r="G8548" s="90"/>
      <c r="H8548" s="43"/>
      <c r="I8548" s="79"/>
      <c r="J8548" s="43"/>
      <c r="K8548" s="10"/>
      <c r="L8548" s="102"/>
      <c r="M8548" s="40"/>
      <c r="N8548" s="43"/>
      <c r="O8548" s="40"/>
      <c r="P8548" s="43"/>
      <c r="Q8548" s="43"/>
      <c r="R8548" s="10"/>
      <c r="S8548" s="10"/>
      <c r="T8548" s="10"/>
    </row>
    <row r="8549" spans="7:20" ht="33" customHeight="1" x14ac:dyDescent="0.5">
      <c r="G8549" s="90"/>
      <c r="H8549" s="43"/>
      <c r="I8549" s="79"/>
      <c r="J8549" s="43"/>
      <c r="K8549" s="10"/>
      <c r="L8549" s="102"/>
      <c r="M8549" s="40"/>
      <c r="N8549" s="43"/>
      <c r="O8549" s="40"/>
      <c r="P8549" s="43"/>
      <c r="Q8549" s="43"/>
      <c r="R8549" s="10"/>
      <c r="S8549" s="10"/>
      <c r="T8549" s="10"/>
    </row>
    <row r="8550" spans="7:20" ht="33" customHeight="1" x14ac:dyDescent="0.5">
      <c r="G8550" s="90"/>
      <c r="H8550" s="43"/>
      <c r="I8550" s="79"/>
      <c r="J8550" s="43"/>
      <c r="K8550" s="10"/>
      <c r="L8550" s="102"/>
      <c r="M8550" s="40"/>
      <c r="N8550" s="43"/>
      <c r="O8550" s="40"/>
      <c r="P8550" s="43"/>
      <c r="Q8550" s="43"/>
      <c r="R8550" s="10"/>
      <c r="S8550" s="10"/>
      <c r="T8550" s="10"/>
    </row>
    <row r="8551" spans="7:20" ht="33" customHeight="1" x14ac:dyDescent="0.5">
      <c r="G8551" s="90"/>
      <c r="H8551" s="43"/>
      <c r="I8551" s="79"/>
      <c r="J8551" s="43"/>
      <c r="K8551" s="10"/>
      <c r="L8551" s="102"/>
      <c r="M8551" s="40"/>
      <c r="N8551" s="43"/>
      <c r="O8551" s="40"/>
      <c r="P8551" s="43"/>
      <c r="Q8551" s="43"/>
      <c r="R8551" s="10"/>
      <c r="S8551" s="10"/>
      <c r="T8551" s="10"/>
    </row>
    <row r="8552" spans="7:20" ht="33" customHeight="1" x14ac:dyDescent="0.5">
      <c r="G8552" s="90"/>
      <c r="H8552" s="43"/>
      <c r="I8552" s="79"/>
      <c r="J8552" s="43"/>
      <c r="K8552" s="10"/>
      <c r="L8552" s="102"/>
      <c r="M8552" s="40"/>
      <c r="N8552" s="43"/>
      <c r="O8552" s="40"/>
      <c r="P8552" s="43"/>
      <c r="Q8552" s="43"/>
      <c r="R8552" s="10"/>
      <c r="S8552" s="10"/>
      <c r="T8552" s="10"/>
    </row>
    <row r="8553" spans="7:20" ht="33" customHeight="1" x14ac:dyDescent="0.5">
      <c r="G8553" s="90"/>
      <c r="H8553" s="43"/>
      <c r="I8553" s="79"/>
      <c r="J8553" s="43"/>
      <c r="K8553" s="10"/>
      <c r="L8553" s="102"/>
      <c r="M8553" s="40"/>
      <c r="N8553" s="43"/>
      <c r="O8553" s="40"/>
      <c r="P8553" s="43"/>
      <c r="Q8553" s="43"/>
      <c r="R8553" s="10"/>
      <c r="S8553" s="10"/>
      <c r="T8553" s="10"/>
    </row>
    <row r="8554" spans="7:20" ht="33" customHeight="1" x14ac:dyDescent="0.5">
      <c r="G8554" s="90"/>
      <c r="H8554" s="43"/>
      <c r="I8554" s="79"/>
      <c r="J8554" s="43"/>
      <c r="K8554" s="10"/>
      <c r="L8554" s="102"/>
      <c r="M8554" s="40"/>
      <c r="N8554" s="43"/>
      <c r="O8554" s="40"/>
      <c r="P8554" s="43"/>
      <c r="Q8554" s="43"/>
      <c r="R8554" s="10"/>
      <c r="S8554" s="10"/>
      <c r="T8554" s="10"/>
    </row>
    <row r="8555" spans="7:20" ht="33" customHeight="1" x14ac:dyDescent="0.5">
      <c r="G8555" s="90"/>
      <c r="H8555" s="43"/>
      <c r="I8555" s="79"/>
      <c r="J8555" s="43"/>
      <c r="K8555" s="10"/>
      <c r="L8555" s="102"/>
      <c r="M8555" s="40"/>
      <c r="N8555" s="43"/>
      <c r="O8555" s="40"/>
      <c r="P8555" s="43"/>
      <c r="Q8555" s="43"/>
      <c r="R8555" s="10"/>
      <c r="S8555" s="10"/>
      <c r="T8555" s="10"/>
    </row>
    <row r="8556" spans="7:20" ht="33" customHeight="1" x14ac:dyDescent="0.5">
      <c r="G8556" s="90"/>
      <c r="H8556" s="43"/>
      <c r="I8556" s="79"/>
      <c r="J8556" s="43"/>
      <c r="K8556" s="10"/>
      <c r="L8556" s="102"/>
      <c r="M8556" s="40"/>
      <c r="N8556" s="43"/>
      <c r="O8556" s="40"/>
      <c r="P8556" s="43"/>
      <c r="Q8556" s="43"/>
      <c r="R8556" s="10"/>
      <c r="S8556" s="10"/>
      <c r="T8556" s="10"/>
    </row>
    <row r="8557" spans="7:20" ht="33" customHeight="1" x14ac:dyDescent="0.5">
      <c r="G8557" s="90"/>
      <c r="H8557" s="43"/>
      <c r="I8557" s="79"/>
      <c r="J8557" s="43"/>
      <c r="K8557" s="10"/>
      <c r="L8557" s="102"/>
      <c r="M8557" s="40"/>
      <c r="N8557" s="43"/>
      <c r="O8557" s="40"/>
      <c r="P8557" s="43"/>
      <c r="Q8557" s="43"/>
      <c r="R8557" s="10"/>
      <c r="S8557" s="10"/>
      <c r="T8557" s="10"/>
    </row>
    <row r="8558" spans="7:20" ht="33" customHeight="1" x14ac:dyDescent="0.5">
      <c r="G8558" s="90"/>
      <c r="H8558" s="43"/>
      <c r="I8558" s="79"/>
      <c r="J8558" s="43"/>
      <c r="K8558" s="10"/>
      <c r="L8558" s="102"/>
      <c r="M8558" s="40"/>
      <c r="N8558" s="43"/>
      <c r="O8558" s="40"/>
      <c r="P8558" s="43"/>
      <c r="Q8558" s="43"/>
      <c r="R8558" s="10"/>
      <c r="S8558" s="10"/>
      <c r="T8558" s="10"/>
    </row>
    <row r="8559" spans="7:20" ht="33" customHeight="1" x14ac:dyDescent="0.5">
      <c r="G8559" s="90"/>
      <c r="H8559" s="43"/>
      <c r="I8559" s="79"/>
      <c r="J8559" s="43"/>
      <c r="K8559" s="10"/>
      <c r="L8559" s="102"/>
      <c r="M8559" s="40"/>
      <c r="N8559" s="43"/>
      <c r="O8559" s="40"/>
      <c r="P8559" s="43"/>
      <c r="Q8559" s="43"/>
      <c r="R8559" s="10"/>
      <c r="S8559" s="10"/>
      <c r="T8559" s="10"/>
    </row>
    <row r="8560" spans="7:20" ht="33" customHeight="1" x14ac:dyDescent="0.5">
      <c r="G8560" s="90"/>
      <c r="H8560" s="43"/>
      <c r="I8560" s="79"/>
      <c r="J8560" s="43"/>
      <c r="K8560" s="10"/>
      <c r="L8560" s="102"/>
      <c r="M8560" s="40"/>
      <c r="N8560" s="43"/>
      <c r="O8560" s="40"/>
      <c r="P8560" s="43"/>
      <c r="Q8560" s="43"/>
      <c r="R8560" s="10"/>
      <c r="S8560" s="10"/>
      <c r="T8560" s="10"/>
    </row>
    <row r="8561" spans="7:20" ht="33" customHeight="1" x14ac:dyDescent="0.5">
      <c r="G8561" s="90"/>
      <c r="H8561" s="43"/>
      <c r="I8561" s="79"/>
      <c r="J8561" s="43"/>
      <c r="K8561" s="10"/>
      <c r="L8561" s="102"/>
      <c r="M8561" s="40"/>
      <c r="N8561" s="43"/>
      <c r="O8561" s="40"/>
      <c r="P8561" s="43"/>
      <c r="Q8561" s="43"/>
      <c r="R8561" s="10"/>
      <c r="S8561" s="10"/>
      <c r="T8561" s="10"/>
    </row>
    <row r="8562" spans="7:20" ht="33" customHeight="1" x14ac:dyDescent="0.5">
      <c r="G8562" s="90"/>
      <c r="H8562" s="43"/>
      <c r="I8562" s="79"/>
      <c r="J8562" s="43"/>
      <c r="K8562" s="10"/>
      <c r="L8562" s="102"/>
      <c r="M8562" s="40"/>
      <c r="N8562" s="43"/>
      <c r="O8562" s="40"/>
      <c r="P8562" s="43"/>
      <c r="Q8562" s="43"/>
      <c r="R8562" s="10"/>
      <c r="S8562" s="10"/>
      <c r="T8562" s="10"/>
    </row>
    <row r="8563" spans="7:20" ht="33" customHeight="1" x14ac:dyDescent="0.5">
      <c r="G8563" s="90"/>
      <c r="H8563" s="43"/>
      <c r="I8563" s="79"/>
      <c r="J8563" s="43"/>
      <c r="K8563" s="10"/>
      <c r="L8563" s="102"/>
      <c r="M8563" s="40"/>
      <c r="N8563" s="43"/>
      <c r="O8563" s="40"/>
      <c r="P8563" s="43"/>
      <c r="Q8563" s="43"/>
      <c r="R8563" s="10"/>
      <c r="S8563" s="10"/>
      <c r="T8563" s="10"/>
    </row>
    <row r="8564" spans="7:20" ht="33" customHeight="1" x14ac:dyDescent="0.5">
      <c r="G8564" s="90"/>
      <c r="H8564" s="43"/>
      <c r="I8564" s="79"/>
      <c r="J8564" s="43"/>
      <c r="K8564" s="10"/>
      <c r="L8564" s="102"/>
      <c r="M8564" s="40"/>
      <c r="N8564" s="43"/>
      <c r="O8564" s="40"/>
      <c r="P8564" s="43"/>
      <c r="Q8564" s="43"/>
      <c r="R8564" s="10"/>
      <c r="S8564" s="10"/>
      <c r="T8564" s="10"/>
    </row>
    <row r="8565" spans="7:20" ht="33" customHeight="1" x14ac:dyDescent="0.5">
      <c r="G8565" s="90"/>
      <c r="H8565" s="43"/>
      <c r="I8565" s="79"/>
      <c r="J8565" s="43"/>
      <c r="K8565" s="10"/>
      <c r="L8565" s="102"/>
      <c r="M8565" s="40"/>
      <c r="N8565" s="43"/>
      <c r="O8565" s="40"/>
      <c r="P8565" s="43"/>
      <c r="Q8565" s="43"/>
      <c r="R8565" s="10"/>
      <c r="S8565" s="10"/>
      <c r="T8565" s="10"/>
    </row>
    <row r="8566" spans="7:20" ht="33" customHeight="1" x14ac:dyDescent="0.5">
      <c r="G8566" s="90"/>
      <c r="H8566" s="43"/>
      <c r="I8566" s="79"/>
      <c r="J8566" s="43"/>
      <c r="K8566" s="10"/>
      <c r="L8566" s="102"/>
      <c r="M8566" s="40"/>
      <c r="N8566" s="43"/>
      <c r="O8566" s="40"/>
      <c r="P8566" s="43"/>
      <c r="Q8566" s="43"/>
      <c r="R8566" s="10"/>
      <c r="S8566" s="10"/>
      <c r="T8566" s="10"/>
    </row>
    <row r="8567" spans="7:20" ht="33" customHeight="1" x14ac:dyDescent="0.5">
      <c r="G8567" s="90"/>
      <c r="H8567" s="43"/>
      <c r="I8567" s="79"/>
      <c r="J8567" s="43"/>
      <c r="K8567" s="10"/>
      <c r="L8567" s="102"/>
      <c r="M8567" s="40"/>
      <c r="N8567" s="43"/>
      <c r="O8567" s="40"/>
      <c r="P8567" s="43"/>
      <c r="Q8567" s="43"/>
      <c r="R8567" s="10"/>
      <c r="S8567" s="10"/>
      <c r="T8567" s="10"/>
    </row>
    <row r="8568" spans="7:20" ht="33" customHeight="1" x14ac:dyDescent="0.5">
      <c r="G8568" s="90"/>
      <c r="H8568" s="43"/>
      <c r="I8568" s="79"/>
      <c r="J8568" s="43"/>
      <c r="K8568" s="10"/>
      <c r="L8568" s="102"/>
      <c r="M8568" s="40"/>
      <c r="N8568" s="43"/>
      <c r="O8568" s="40"/>
      <c r="P8568" s="43"/>
      <c r="Q8568" s="43"/>
      <c r="R8568" s="10"/>
      <c r="S8568" s="10"/>
      <c r="T8568" s="10"/>
    </row>
    <row r="8569" spans="7:20" ht="33" customHeight="1" x14ac:dyDescent="0.5">
      <c r="G8569" s="90"/>
      <c r="H8569" s="43"/>
      <c r="I8569" s="79"/>
      <c r="J8569" s="43"/>
      <c r="K8569" s="10"/>
      <c r="L8569" s="102"/>
      <c r="M8569" s="40"/>
      <c r="N8569" s="43"/>
      <c r="O8569" s="40"/>
      <c r="P8569" s="43"/>
      <c r="Q8569" s="43"/>
      <c r="R8569" s="10"/>
      <c r="S8569" s="10"/>
      <c r="T8569" s="10"/>
    </row>
    <row r="8570" spans="7:20" ht="33" customHeight="1" x14ac:dyDescent="0.5">
      <c r="G8570" s="90"/>
      <c r="H8570" s="43"/>
      <c r="I8570" s="79"/>
      <c r="J8570" s="43"/>
      <c r="K8570" s="10"/>
      <c r="L8570" s="102"/>
      <c r="M8570" s="40"/>
      <c r="N8570" s="43"/>
      <c r="O8570" s="40"/>
      <c r="P8570" s="43"/>
      <c r="Q8570" s="43"/>
      <c r="R8570" s="10"/>
      <c r="S8570" s="10"/>
      <c r="T8570" s="10"/>
    </row>
    <row r="8571" spans="7:20" ht="33" customHeight="1" x14ac:dyDescent="0.5">
      <c r="G8571" s="90"/>
      <c r="H8571" s="43"/>
      <c r="I8571" s="79"/>
      <c r="J8571" s="43"/>
      <c r="K8571" s="10"/>
      <c r="L8571" s="102"/>
      <c r="M8571" s="40"/>
      <c r="N8571" s="43"/>
      <c r="O8571" s="40"/>
      <c r="P8571" s="43"/>
      <c r="Q8571" s="43"/>
      <c r="R8571" s="10"/>
      <c r="S8571" s="10"/>
      <c r="T8571" s="10"/>
    </row>
    <row r="8572" spans="7:20" ht="33" customHeight="1" x14ac:dyDescent="0.5">
      <c r="G8572" s="90"/>
      <c r="H8572" s="43"/>
      <c r="I8572" s="79"/>
      <c r="J8572" s="43"/>
      <c r="K8572" s="10"/>
      <c r="L8572" s="102"/>
      <c r="M8572" s="40"/>
      <c r="N8572" s="43"/>
      <c r="O8572" s="40"/>
      <c r="P8572" s="43"/>
      <c r="Q8572" s="43"/>
      <c r="R8572" s="10"/>
      <c r="S8572" s="10"/>
      <c r="T8572" s="10"/>
    </row>
    <row r="8573" spans="7:20" ht="33" customHeight="1" x14ac:dyDescent="0.5">
      <c r="G8573" s="90"/>
      <c r="H8573" s="43"/>
      <c r="I8573" s="79"/>
      <c r="J8573" s="43"/>
      <c r="K8573" s="10"/>
      <c r="L8573" s="102"/>
      <c r="M8573" s="40"/>
      <c r="N8573" s="43"/>
      <c r="O8573" s="40"/>
      <c r="P8573" s="43"/>
      <c r="Q8573" s="43"/>
      <c r="R8573" s="10"/>
      <c r="S8573" s="10"/>
      <c r="T8573" s="10"/>
    </row>
    <row r="8574" spans="7:20" ht="33" customHeight="1" x14ac:dyDescent="0.5">
      <c r="G8574" s="90"/>
      <c r="H8574" s="43"/>
      <c r="I8574" s="79"/>
      <c r="J8574" s="43"/>
      <c r="K8574" s="10"/>
      <c r="L8574" s="102"/>
      <c r="M8574" s="40"/>
      <c r="N8574" s="43"/>
      <c r="O8574" s="40"/>
      <c r="P8574" s="43"/>
      <c r="Q8574" s="43"/>
      <c r="R8574" s="10"/>
      <c r="S8574" s="10"/>
      <c r="T8574" s="10"/>
    </row>
    <row r="8575" spans="7:20" ht="33" customHeight="1" x14ac:dyDescent="0.5">
      <c r="G8575" s="90"/>
      <c r="H8575" s="43"/>
      <c r="I8575" s="79"/>
      <c r="J8575" s="43"/>
      <c r="K8575" s="10"/>
      <c r="L8575" s="102"/>
      <c r="M8575" s="40"/>
      <c r="N8575" s="43"/>
      <c r="O8575" s="40"/>
      <c r="P8575" s="43"/>
      <c r="Q8575" s="43"/>
      <c r="R8575" s="10"/>
      <c r="S8575" s="10"/>
      <c r="T8575" s="10"/>
    </row>
    <row r="8576" spans="7:20" ht="33" customHeight="1" x14ac:dyDescent="0.5">
      <c r="G8576" s="90"/>
      <c r="H8576" s="43"/>
      <c r="I8576" s="79"/>
      <c r="J8576" s="43"/>
      <c r="K8576" s="10"/>
      <c r="L8576" s="102"/>
      <c r="M8576" s="40"/>
      <c r="N8576" s="43"/>
      <c r="O8576" s="40"/>
      <c r="P8576" s="43"/>
      <c r="Q8576" s="43"/>
      <c r="R8576" s="10"/>
      <c r="S8576" s="10"/>
      <c r="T8576" s="10"/>
    </row>
    <row r="8577" spans="7:20" ht="33" customHeight="1" x14ac:dyDescent="0.5">
      <c r="G8577" s="90"/>
      <c r="H8577" s="43"/>
      <c r="I8577" s="79"/>
      <c r="J8577" s="43"/>
      <c r="K8577" s="10"/>
      <c r="L8577" s="102"/>
      <c r="M8577" s="40"/>
      <c r="N8577" s="43"/>
      <c r="O8577" s="40"/>
      <c r="P8577" s="43"/>
      <c r="Q8577" s="43"/>
      <c r="R8577" s="10"/>
      <c r="S8577" s="10"/>
      <c r="T8577" s="10"/>
    </row>
    <row r="8578" spans="7:20" ht="33" customHeight="1" x14ac:dyDescent="0.5">
      <c r="G8578" s="90"/>
      <c r="H8578" s="43"/>
      <c r="I8578" s="79"/>
      <c r="J8578" s="43"/>
      <c r="K8578" s="10"/>
      <c r="L8578" s="102"/>
      <c r="M8578" s="40"/>
      <c r="N8578" s="43"/>
      <c r="O8578" s="40"/>
      <c r="P8578" s="43"/>
      <c r="Q8578" s="43"/>
      <c r="R8578" s="10"/>
      <c r="S8578" s="10"/>
      <c r="T8578" s="10"/>
    </row>
    <row r="8579" spans="7:20" ht="33" customHeight="1" x14ac:dyDescent="0.5">
      <c r="G8579" s="90"/>
      <c r="H8579" s="43"/>
      <c r="I8579" s="79"/>
      <c r="J8579" s="43"/>
      <c r="K8579" s="10"/>
      <c r="L8579" s="102"/>
      <c r="M8579" s="40"/>
      <c r="N8579" s="43"/>
      <c r="O8579" s="40"/>
      <c r="P8579" s="43"/>
      <c r="Q8579" s="43"/>
      <c r="R8579" s="10"/>
      <c r="S8579" s="10"/>
      <c r="T8579" s="10"/>
    </row>
    <row r="8580" spans="7:20" ht="33" customHeight="1" x14ac:dyDescent="0.5">
      <c r="G8580" s="90"/>
      <c r="H8580" s="43"/>
      <c r="I8580" s="79"/>
      <c r="J8580" s="43"/>
      <c r="K8580" s="10"/>
      <c r="L8580" s="102"/>
      <c r="M8580" s="40"/>
      <c r="N8580" s="43"/>
      <c r="O8580" s="40"/>
      <c r="P8580" s="43"/>
      <c r="Q8580" s="43"/>
      <c r="R8580" s="10"/>
      <c r="S8580" s="10"/>
      <c r="T8580" s="10"/>
    </row>
    <row r="8581" spans="7:20" ht="33" customHeight="1" x14ac:dyDescent="0.5">
      <c r="G8581" s="90"/>
      <c r="H8581" s="43"/>
      <c r="I8581" s="79"/>
      <c r="J8581" s="43"/>
      <c r="K8581" s="10"/>
      <c r="L8581" s="102"/>
      <c r="M8581" s="40"/>
      <c r="N8581" s="43"/>
      <c r="O8581" s="40"/>
      <c r="P8581" s="43"/>
      <c r="Q8581" s="43"/>
      <c r="R8581" s="10"/>
      <c r="S8581" s="10"/>
      <c r="T8581" s="10"/>
    </row>
    <row r="8582" spans="7:20" ht="33" customHeight="1" x14ac:dyDescent="0.5">
      <c r="G8582" s="90"/>
      <c r="H8582" s="43"/>
      <c r="I8582" s="79"/>
      <c r="J8582" s="43"/>
      <c r="K8582" s="10"/>
      <c r="L8582" s="102"/>
      <c r="M8582" s="40"/>
      <c r="N8582" s="43"/>
      <c r="O8582" s="40"/>
      <c r="P8582" s="43"/>
      <c r="Q8582" s="43"/>
      <c r="R8582" s="10"/>
      <c r="S8582" s="10"/>
      <c r="T8582" s="10"/>
    </row>
    <row r="8583" spans="7:20" ht="33" customHeight="1" x14ac:dyDescent="0.5">
      <c r="G8583" s="90"/>
      <c r="H8583" s="43"/>
      <c r="I8583" s="79"/>
      <c r="J8583" s="43"/>
      <c r="K8583" s="10"/>
      <c r="L8583" s="102"/>
      <c r="M8583" s="40"/>
      <c r="N8583" s="43"/>
      <c r="O8583" s="40"/>
      <c r="P8583" s="43"/>
      <c r="Q8583" s="43"/>
      <c r="R8583" s="10"/>
      <c r="S8583" s="10"/>
      <c r="T8583" s="10"/>
    </row>
    <row r="8584" spans="7:20" ht="33" customHeight="1" x14ac:dyDescent="0.5">
      <c r="G8584" s="90"/>
      <c r="H8584" s="43"/>
      <c r="I8584" s="79"/>
      <c r="J8584" s="43"/>
      <c r="K8584" s="10"/>
      <c r="L8584" s="102"/>
      <c r="M8584" s="40"/>
      <c r="N8584" s="43"/>
      <c r="O8584" s="40"/>
      <c r="P8584" s="43"/>
      <c r="Q8584" s="43"/>
      <c r="R8584" s="10"/>
      <c r="S8584" s="10"/>
      <c r="T8584" s="10"/>
    </row>
    <row r="8585" spans="7:20" ht="33" customHeight="1" x14ac:dyDescent="0.5">
      <c r="G8585" s="90"/>
      <c r="H8585" s="43"/>
      <c r="I8585" s="79"/>
      <c r="J8585" s="43"/>
      <c r="K8585" s="10"/>
      <c r="L8585" s="102"/>
      <c r="M8585" s="40"/>
      <c r="N8585" s="43"/>
      <c r="O8585" s="40"/>
      <c r="P8585" s="43"/>
      <c r="Q8585" s="43"/>
      <c r="R8585" s="10"/>
      <c r="S8585" s="10"/>
      <c r="T8585" s="10"/>
    </row>
    <row r="8586" spans="7:20" ht="33" customHeight="1" x14ac:dyDescent="0.5">
      <c r="G8586" s="90"/>
      <c r="H8586" s="43"/>
      <c r="I8586" s="79"/>
      <c r="J8586" s="43"/>
      <c r="K8586" s="10"/>
      <c r="L8586" s="102"/>
      <c r="M8586" s="40"/>
      <c r="N8586" s="43"/>
      <c r="O8586" s="40"/>
      <c r="P8586" s="43"/>
      <c r="Q8586" s="43"/>
      <c r="R8586" s="10"/>
      <c r="S8586" s="10"/>
      <c r="T8586" s="10"/>
    </row>
    <row r="8587" spans="7:20" ht="33" customHeight="1" x14ac:dyDescent="0.5">
      <c r="G8587" s="90"/>
      <c r="H8587" s="43"/>
      <c r="I8587" s="79"/>
      <c r="J8587" s="43"/>
      <c r="K8587" s="10"/>
      <c r="L8587" s="102"/>
      <c r="M8587" s="40"/>
      <c r="N8587" s="43"/>
      <c r="O8587" s="40"/>
      <c r="P8587" s="43"/>
      <c r="Q8587" s="43"/>
      <c r="R8587" s="10"/>
      <c r="S8587" s="10"/>
      <c r="T8587" s="10"/>
    </row>
    <row r="8588" spans="7:20" ht="33" customHeight="1" x14ac:dyDescent="0.5">
      <c r="G8588" s="90"/>
      <c r="H8588" s="43"/>
      <c r="I8588" s="79"/>
      <c r="J8588" s="43"/>
      <c r="K8588" s="10"/>
      <c r="L8588" s="102"/>
      <c r="M8588" s="40"/>
      <c r="N8588" s="43"/>
      <c r="O8588" s="40"/>
      <c r="P8588" s="43"/>
      <c r="Q8588" s="43"/>
      <c r="R8588" s="10"/>
      <c r="S8588" s="10"/>
      <c r="T8588" s="10"/>
    </row>
    <row r="8589" spans="7:20" ht="33" customHeight="1" x14ac:dyDescent="0.5">
      <c r="G8589" s="90"/>
      <c r="H8589" s="43"/>
      <c r="I8589" s="79"/>
      <c r="J8589" s="43"/>
      <c r="K8589" s="10"/>
      <c r="L8589" s="102"/>
      <c r="M8589" s="40"/>
      <c r="N8589" s="43"/>
      <c r="O8589" s="40"/>
      <c r="P8589" s="43"/>
      <c r="Q8589" s="43"/>
      <c r="R8589" s="10"/>
      <c r="S8589" s="10"/>
      <c r="T8589" s="10"/>
    </row>
    <row r="8590" spans="7:20" ht="33" customHeight="1" x14ac:dyDescent="0.5">
      <c r="G8590" s="90"/>
      <c r="H8590" s="43"/>
      <c r="I8590" s="79"/>
      <c r="J8590" s="43"/>
      <c r="K8590" s="10"/>
      <c r="L8590" s="102"/>
      <c r="M8590" s="40"/>
      <c r="N8590" s="43"/>
      <c r="O8590" s="40"/>
      <c r="P8590" s="43"/>
      <c r="Q8590" s="43"/>
      <c r="R8590" s="10"/>
      <c r="S8590" s="10"/>
      <c r="T8590" s="10"/>
    </row>
    <row r="8591" spans="7:20" ht="33" customHeight="1" x14ac:dyDescent="0.5">
      <c r="G8591" s="90"/>
      <c r="H8591" s="43"/>
      <c r="I8591" s="79"/>
      <c r="J8591" s="43"/>
      <c r="K8591" s="10"/>
      <c r="L8591" s="102"/>
      <c r="M8591" s="40"/>
      <c r="N8591" s="43"/>
      <c r="O8591" s="40"/>
      <c r="P8591" s="43"/>
      <c r="Q8591" s="43"/>
      <c r="R8591" s="10"/>
      <c r="S8591" s="10"/>
      <c r="T8591" s="10"/>
    </row>
    <row r="8592" spans="7:20" ht="33" customHeight="1" x14ac:dyDescent="0.5">
      <c r="G8592" s="90"/>
      <c r="H8592" s="43"/>
      <c r="I8592" s="79"/>
      <c r="J8592" s="43"/>
      <c r="K8592" s="10"/>
      <c r="L8592" s="102"/>
      <c r="M8592" s="40"/>
      <c r="N8592" s="43"/>
      <c r="O8592" s="40"/>
      <c r="P8592" s="43"/>
      <c r="Q8592" s="43"/>
      <c r="R8592" s="10"/>
      <c r="S8592" s="10"/>
      <c r="T8592" s="10"/>
    </row>
    <row r="8593" spans="7:20" ht="33" customHeight="1" x14ac:dyDescent="0.5">
      <c r="G8593" s="90"/>
      <c r="H8593" s="43"/>
      <c r="I8593" s="79"/>
      <c r="J8593" s="43"/>
      <c r="K8593" s="10"/>
      <c r="L8593" s="102"/>
      <c r="M8593" s="40"/>
      <c r="N8593" s="43"/>
      <c r="O8593" s="40"/>
      <c r="P8593" s="43"/>
      <c r="Q8593" s="43"/>
      <c r="R8593" s="10"/>
      <c r="S8593" s="10"/>
      <c r="T8593" s="10"/>
    </row>
    <row r="8594" spans="7:20" ht="33" customHeight="1" x14ac:dyDescent="0.5">
      <c r="G8594" s="90"/>
      <c r="H8594" s="43"/>
      <c r="I8594" s="79"/>
      <c r="J8594" s="43"/>
      <c r="K8594" s="10"/>
      <c r="L8594" s="102"/>
      <c r="M8594" s="40"/>
      <c r="N8594" s="43"/>
      <c r="O8594" s="40"/>
      <c r="P8594" s="43"/>
      <c r="Q8594" s="43"/>
      <c r="R8594" s="10"/>
      <c r="S8594" s="10"/>
      <c r="T8594" s="10"/>
    </row>
    <row r="8595" spans="7:20" ht="33" customHeight="1" x14ac:dyDescent="0.5">
      <c r="G8595" s="90"/>
      <c r="H8595" s="43"/>
      <c r="I8595" s="79"/>
      <c r="J8595" s="43"/>
      <c r="K8595" s="10"/>
      <c r="L8595" s="102"/>
      <c r="M8595" s="40"/>
      <c r="N8595" s="43"/>
      <c r="O8595" s="40"/>
      <c r="P8595" s="43"/>
      <c r="Q8595" s="43"/>
      <c r="R8595" s="10"/>
      <c r="S8595" s="10"/>
      <c r="T8595" s="10"/>
    </row>
    <row r="8596" spans="7:20" ht="33" customHeight="1" x14ac:dyDescent="0.5">
      <c r="G8596" s="90"/>
      <c r="H8596" s="43"/>
      <c r="I8596" s="79"/>
      <c r="J8596" s="43"/>
      <c r="K8596" s="10"/>
      <c r="L8596" s="102"/>
      <c r="M8596" s="40"/>
      <c r="N8596" s="43"/>
      <c r="O8596" s="40"/>
      <c r="P8596" s="43"/>
      <c r="Q8596" s="43"/>
      <c r="R8596" s="10"/>
      <c r="S8596" s="10"/>
      <c r="T8596" s="10"/>
    </row>
    <row r="8597" spans="7:20" ht="33" customHeight="1" x14ac:dyDescent="0.5">
      <c r="G8597" s="90"/>
      <c r="H8597" s="43"/>
      <c r="I8597" s="79"/>
      <c r="J8597" s="43"/>
      <c r="K8597" s="10"/>
      <c r="L8597" s="102"/>
      <c r="M8597" s="40"/>
      <c r="N8597" s="43"/>
      <c r="O8597" s="40"/>
      <c r="P8597" s="43"/>
      <c r="Q8597" s="43"/>
      <c r="R8597" s="10"/>
      <c r="S8597" s="10"/>
      <c r="T8597" s="10"/>
    </row>
    <row r="8598" spans="7:20" ht="33" customHeight="1" x14ac:dyDescent="0.5">
      <c r="G8598" s="90"/>
      <c r="H8598" s="43"/>
      <c r="I8598" s="79"/>
      <c r="J8598" s="43"/>
      <c r="K8598" s="10"/>
      <c r="L8598" s="102"/>
      <c r="M8598" s="40"/>
      <c r="N8598" s="43"/>
      <c r="O8598" s="40"/>
      <c r="P8598" s="43"/>
      <c r="Q8598" s="43"/>
      <c r="R8598" s="10"/>
      <c r="S8598" s="10"/>
      <c r="T8598" s="10"/>
    </row>
    <row r="8599" spans="7:20" ht="33" customHeight="1" x14ac:dyDescent="0.5">
      <c r="G8599" s="90"/>
      <c r="H8599" s="43"/>
      <c r="I8599" s="79"/>
      <c r="J8599" s="43"/>
      <c r="K8599" s="10"/>
      <c r="L8599" s="102"/>
      <c r="M8599" s="40"/>
      <c r="N8599" s="43"/>
      <c r="O8599" s="40"/>
      <c r="P8599" s="43"/>
      <c r="Q8599" s="43"/>
      <c r="R8599" s="10"/>
      <c r="S8599" s="10"/>
      <c r="T8599" s="10"/>
    </row>
    <row r="8600" spans="7:20" ht="33" customHeight="1" x14ac:dyDescent="0.5">
      <c r="G8600" s="90"/>
      <c r="H8600" s="43"/>
      <c r="I8600" s="79"/>
      <c r="J8600" s="43"/>
      <c r="K8600" s="10"/>
      <c r="L8600" s="102"/>
      <c r="M8600" s="40"/>
      <c r="N8600" s="43"/>
      <c r="O8600" s="40"/>
      <c r="P8600" s="43"/>
      <c r="Q8600" s="43"/>
      <c r="R8600" s="10"/>
      <c r="S8600" s="10"/>
      <c r="T8600" s="10"/>
    </row>
    <row r="8601" spans="7:20" ht="33" customHeight="1" x14ac:dyDescent="0.5">
      <c r="G8601" s="90"/>
      <c r="H8601" s="43"/>
      <c r="I8601" s="79"/>
      <c r="J8601" s="43"/>
      <c r="K8601" s="10"/>
      <c r="L8601" s="102"/>
      <c r="M8601" s="40"/>
      <c r="N8601" s="43"/>
      <c r="O8601" s="40"/>
      <c r="P8601" s="43"/>
      <c r="Q8601" s="43"/>
      <c r="R8601" s="10"/>
      <c r="S8601" s="10"/>
      <c r="T8601" s="10"/>
    </row>
    <row r="8602" spans="7:20" ht="33" customHeight="1" x14ac:dyDescent="0.5">
      <c r="G8602" s="90"/>
      <c r="H8602" s="43"/>
      <c r="I8602" s="79"/>
      <c r="J8602" s="43"/>
      <c r="K8602" s="10"/>
      <c r="L8602" s="102"/>
      <c r="M8602" s="40"/>
      <c r="N8602" s="43"/>
      <c r="O8602" s="40"/>
      <c r="P8602" s="43"/>
      <c r="Q8602" s="43"/>
      <c r="R8602" s="10"/>
      <c r="S8602" s="10"/>
      <c r="T8602" s="10"/>
    </row>
    <row r="8603" spans="7:20" ht="33" customHeight="1" x14ac:dyDescent="0.5">
      <c r="G8603" s="90"/>
      <c r="H8603" s="43"/>
      <c r="I8603" s="79"/>
      <c r="J8603" s="43"/>
      <c r="K8603" s="10"/>
      <c r="L8603" s="102"/>
      <c r="M8603" s="40"/>
      <c r="N8603" s="43"/>
      <c r="O8603" s="40"/>
      <c r="P8603" s="43"/>
      <c r="Q8603" s="43"/>
      <c r="R8603" s="10"/>
      <c r="S8603" s="10"/>
      <c r="T8603" s="10"/>
    </row>
    <row r="8604" spans="7:20" ht="33" customHeight="1" x14ac:dyDescent="0.5">
      <c r="G8604" s="90"/>
      <c r="H8604" s="43"/>
      <c r="I8604" s="79"/>
      <c r="J8604" s="43"/>
      <c r="K8604" s="10"/>
      <c r="L8604" s="102"/>
      <c r="M8604" s="40"/>
      <c r="N8604" s="43"/>
      <c r="O8604" s="40"/>
      <c r="P8604" s="43"/>
      <c r="Q8604" s="43"/>
      <c r="R8604" s="10"/>
      <c r="S8604" s="10"/>
      <c r="T8604" s="10"/>
    </row>
    <row r="8605" spans="7:20" ht="33" customHeight="1" x14ac:dyDescent="0.5">
      <c r="G8605" s="90"/>
      <c r="H8605" s="43"/>
      <c r="I8605" s="79"/>
      <c r="J8605" s="43"/>
      <c r="K8605" s="10"/>
      <c r="L8605" s="102"/>
      <c r="M8605" s="40"/>
      <c r="N8605" s="43"/>
      <c r="O8605" s="40"/>
      <c r="P8605" s="43"/>
      <c r="Q8605" s="43"/>
      <c r="R8605" s="10"/>
      <c r="S8605" s="10"/>
      <c r="T8605" s="10"/>
    </row>
    <row r="8606" spans="7:20" ht="33" customHeight="1" x14ac:dyDescent="0.5">
      <c r="G8606" s="90"/>
      <c r="H8606" s="43"/>
      <c r="I8606" s="79"/>
      <c r="J8606" s="43"/>
      <c r="K8606" s="10"/>
      <c r="L8606" s="102"/>
      <c r="M8606" s="40"/>
      <c r="N8606" s="43"/>
      <c r="O8606" s="40"/>
      <c r="P8606" s="43"/>
      <c r="Q8606" s="43"/>
      <c r="R8606" s="10"/>
      <c r="S8606" s="10"/>
      <c r="T8606" s="10"/>
    </row>
    <row r="8607" spans="7:20" ht="33" customHeight="1" x14ac:dyDescent="0.5">
      <c r="G8607" s="90"/>
      <c r="H8607" s="43"/>
      <c r="I8607" s="79"/>
      <c r="J8607" s="43"/>
      <c r="K8607" s="10"/>
      <c r="L8607" s="102"/>
      <c r="M8607" s="40"/>
      <c r="N8607" s="43"/>
      <c r="O8607" s="40"/>
      <c r="P8607" s="43"/>
      <c r="Q8607" s="43"/>
      <c r="R8607" s="10"/>
      <c r="S8607" s="10"/>
      <c r="T8607" s="10"/>
    </row>
    <row r="8608" spans="7:20" ht="33" customHeight="1" x14ac:dyDescent="0.5">
      <c r="G8608" s="90"/>
      <c r="H8608" s="43"/>
      <c r="I8608" s="79"/>
      <c r="J8608" s="43"/>
      <c r="K8608" s="10"/>
      <c r="L8608" s="102"/>
      <c r="M8608" s="40"/>
      <c r="N8608" s="43"/>
      <c r="O8608" s="40"/>
      <c r="P8608" s="43"/>
      <c r="Q8608" s="43"/>
      <c r="R8608" s="10"/>
      <c r="S8608" s="10"/>
      <c r="T8608" s="10"/>
    </row>
    <row r="8609" spans="7:20" ht="33" customHeight="1" x14ac:dyDescent="0.5">
      <c r="G8609" s="90"/>
      <c r="H8609" s="43"/>
      <c r="I8609" s="79"/>
      <c r="J8609" s="43"/>
      <c r="K8609" s="10"/>
      <c r="L8609" s="102"/>
      <c r="M8609" s="40"/>
      <c r="N8609" s="43"/>
      <c r="O8609" s="40"/>
      <c r="P8609" s="43"/>
      <c r="Q8609" s="43"/>
      <c r="R8609" s="10"/>
      <c r="S8609" s="10"/>
      <c r="T8609" s="10"/>
    </row>
    <row r="8610" spans="7:20" ht="33" customHeight="1" x14ac:dyDescent="0.5">
      <c r="G8610" s="90"/>
      <c r="H8610" s="43"/>
      <c r="I8610" s="79"/>
      <c r="J8610" s="43"/>
      <c r="K8610" s="10"/>
      <c r="L8610" s="102"/>
      <c r="M8610" s="40"/>
      <c r="N8610" s="43"/>
      <c r="O8610" s="40"/>
      <c r="P8610" s="43"/>
      <c r="Q8610" s="43"/>
      <c r="R8610" s="10"/>
      <c r="S8610" s="10"/>
      <c r="T8610" s="10"/>
    </row>
    <row r="8611" spans="7:20" ht="33" customHeight="1" x14ac:dyDescent="0.5">
      <c r="G8611" s="90"/>
      <c r="H8611" s="43"/>
      <c r="I8611" s="79"/>
      <c r="J8611" s="43"/>
      <c r="K8611" s="10"/>
      <c r="L8611" s="102"/>
      <c r="M8611" s="40"/>
      <c r="N8611" s="43"/>
      <c r="O8611" s="40"/>
      <c r="P8611" s="43"/>
      <c r="Q8611" s="43"/>
      <c r="R8611" s="10"/>
      <c r="S8611" s="10"/>
      <c r="T8611" s="10"/>
    </row>
    <row r="8612" spans="7:20" ht="33" customHeight="1" x14ac:dyDescent="0.5">
      <c r="G8612" s="90"/>
      <c r="H8612" s="43"/>
      <c r="I8612" s="79"/>
      <c r="J8612" s="43"/>
      <c r="K8612" s="10"/>
      <c r="L8612" s="102"/>
      <c r="M8612" s="40"/>
      <c r="N8612" s="43"/>
      <c r="O8612" s="40"/>
      <c r="P8612" s="43"/>
      <c r="Q8612" s="43"/>
      <c r="R8612" s="10"/>
      <c r="S8612" s="10"/>
      <c r="T8612" s="10"/>
    </row>
    <row r="8613" spans="7:20" ht="33" customHeight="1" x14ac:dyDescent="0.5">
      <c r="G8613" s="90"/>
      <c r="H8613" s="43"/>
      <c r="I8613" s="79"/>
      <c r="J8613" s="43"/>
      <c r="K8613" s="10"/>
      <c r="L8613" s="102"/>
      <c r="M8613" s="40"/>
      <c r="N8613" s="43"/>
      <c r="O8613" s="40"/>
      <c r="P8613" s="43"/>
      <c r="Q8613" s="43"/>
      <c r="R8613" s="10"/>
      <c r="S8613" s="10"/>
      <c r="T8613" s="10"/>
    </row>
    <row r="8614" spans="7:20" ht="33" customHeight="1" x14ac:dyDescent="0.5">
      <c r="G8614" s="90"/>
      <c r="H8614" s="43"/>
      <c r="I8614" s="79"/>
      <c r="J8614" s="43"/>
      <c r="K8614" s="10"/>
      <c r="L8614" s="102"/>
      <c r="M8614" s="40"/>
      <c r="N8614" s="43"/>
      <c r="O8614" s="40"/>
      <c r="P8614" s="43"/>
      <c r="Q8614" s="43"/>
      <c r="R8614" s="10"/>
      <c r="S8614" s="10"/>
      <c r="T8614" s="10"/>
    </row>
    <row r="8615" spans="7:20" ht="33" customHeight="1" x14ac:dyDescent="0.5">
      <c r="G8615" s="90"/>
      <c r="H8615" s="43"/>
      <c r="I8615" s="79"/>
      <c r="J8615" s="43"/>
      <c r="K8615" s="10"/>
      <c r="L8615" s="102"/>
      <c r="M8615" s="40"/>
      <c r="N8615" s="43"/>
      <c r="O8615" s="40"/>
      <c r="P8615" s="43"/>
      <c r="Q8615" s="43"/>
      <c r="R8615" s="10"/>
      <c r="S8615" s="10"/>
      <c r="T8615" s="10"/>
    </row>
    <row r="8616" spans="7:20" ht="33" customHeight="1" x14ac:dyDescent="0.5">
      <c r="G8616" s="90"/>
      <c r="H8616" s="43"/>
      <c r="I8616" s="79"/>
      <c r="J8616" s="43"/>
      <c r="K8616" s="10"/>
      <c r="L8616" s="102"/>
      <c r="M8616" s="40"/>
      <c r="N8616" s="43"/>
      <c r="O8616" s="40"/>
      <c r="P8616" s="43"/>
      <c r="Q8616" s="43"/>
      <c r="R8616" s="10"/>
      <c r="S8616" s="10"/>
      <c r="T8616" s="10"/>
    </row>
    <row r="8617" spans="7:20" ht="33" customHeight="1" x14ac:dyDescent="0.5">
      <c r="G8617" s="90"/>
      <c r="H8617" s="43"/>
      <c r="I8617" s="79"/>
      <c r="J8617" s="43"/>
      <c r="K8617" s="10"/>
      <c r="L8617" s="102"/>
      <c r="M8617" s="40"/>
      <c r="N8617" s="43"/>
      <c r="O8617" s="40"/>
      <c r="P8617" s="43"/>
      <c r="Q8617" s="43"/>
      <c r="R8617" s="10"/>
      <c r="S8617" s="10"/>
      <c r="T8617" s="10"/>
    </row>
    <row r="8618" spans="7:20" ht="33" customHeight="1" x14ac:dyDescent="0.5">
      <c r="G8618" s="90"/>
      <c r="H8618" s="43"/>
      <c r="I8618" s="79"/>
      <c r="J8618" s="43"/>
      <c r="K8618" s="10"/>
      <c r="L8618" s="102"/>
      <c r="M8618" s="40"/>
      <c r="N8618" s="43"/>
      <c r="O8618" s="40"/>
      <c r="P8618" s="43"/>
      <c r="Q8618" s="43"/>
      <c r="R8618" s="10"/>
      <c r="S8618" s="10"/>
      <c r="T8618" s="10"/>
    </row>
    <row r="8619" spans="7:20" ht="33" customHeight="1" x14ac:dyDescent="0.5">
      <c r="G8619" s="90"/>
      <c r="H8619" s="43"/>
      <c r="I8619" s="79"/>
      <c r="J8619" s="43"/>
      <c r="K8619" s="10"/>
      <c r="L8619" s="102"/>
      <c r="M8619" s="40"/>
      <c r="N8619" s="43"/>
      <c r="O8619" s="40"/>
      <c r="P8619" s="43"/>
      <c r="Q8619" s="43"/>
      <c r="R8619" s="10"/>
      <c r="S8619" s="10"/>
      <c r="T8619" s="10"/>
    </row>
    <row r="8620" spans="7:20" ht="33" customHeight="1" x14ac:dyDescent="0.5">
      <c r="G8620" s="90"/>
      <c r="H8620" s="43"/>
      <c r="I8620" s="79"/>
      <c r="J8620" s="43"/>
      <c r="K8620" s="10"/>
      <c r="L8620" s="102"/>
      <c r="M8620" s="40"/>
      <c r="N8620" s="43"/>
      <c r="O8620" s="40"/>
      <c r="P8620" s="43"/>
      <c r="Q8620" s="43"/>
      <c r="R8620" s="10"/>
      <c r="S8620" s="10"/>
      <c r="T8620" s="10"/>
    </row>
    <row r="8621" spans="7:20" ht="33" customHeight="1" x14ac:dyDescent="0.5">
      <c r="G8621" s="90"/>
      <c r="H8621" s="43"/>
      <c r="I8621" s="79"/>
      <c r="J8621" s="43"/>
      <c r="K8621" s="10"/>
      <c r="L8621" s="102"/>
      <c r="M8621" s="40"/>
      <c r="N8621" s="43"/>
      <c r="O8621" s="40"/>
      <c r="P8621" s="43"/>
      <c r="Q8621" s="43"/>
      <c r="R8621" s="10"/>
      <c r="S8621" s="10"/>
      <c r="T8621" s="10"/>
    </row>
    <row r="8622" spans="7:20" ht="33" customHeight="1" x14ac:dyDescent="0.5">
      <c r="G8622" s="90"/>
      <c r="H8622" s="43"/>
      <c r="I8622" s="79"/>
      <c r="J8622" s="43"/>
      <c r="K8622" s="10"/>
      <c r="L8622" s="102"/>
      <c r="M8622" s="40"/>
      <c r="N8622" s="43"/>
      <c r="O8622" s="40"/>
      <c r="P8622" s="43"/>
      <c r="Q8622" s="43"/>
      <c r="R8622" s="10"/>
      <c r="S8622" s="10"/>
      <c r="T8622" s="10"/>
    </row>
    <row r="8623" spans="7:20" ht="33" customHeight="1" x14ac:dyDescent="0.5">
      <c r="G8623" s="90"/>
      <c r="H8623" s="43"/>
      <c r="I8623" s="79"/>
      <c r="J8623" s="43"/>
      <c r="K8623" s="10"/>
      <c r="L8623" s="102"/>
      <c r="M8623" s="40"/>
      <c r="N8623" s="43"/>
      <c r="O8623" s="40"/>
      <c r="P8623" s="43"/>
      <c r="Q8623" s="43"/>
      <c r="R8623" s="10"/>
      <c r="S8623" s="10"/>
      <c r="T8623" s="10"/>
    </row>
    <row r="8624" spans="7:20" ht="33" customHeight="1" x14ac:dyDescent="0.5">
      <c r="G8624" s="90"/>
      <c r="H8624" s="43"/>
      <c r="I8624" s="79"/>
      <c r="J8624" s="43"/>
      <c r="K8624" s="10"/>
      <c r="L8624" s="102"/>
      <c r="M8624" s="40"/>
      <c r="N8624" s="43"/>
      <c r="O8624" s="40"/>
      <c r="P8624" s="43"/>
      <c r="Q8624" s="43"/>
      <c r="R8624" s="10"/>
      <c r="S8624" s="10"/>
      <c r="T8624" s="10"/>
    </row>
    <row r="8625" spans="7:20" ht="33" customHeight="1" x14ac:dyDescent="0.5">
      <c r="G8625" s="90"/>
      <c r="H8625" s="43"/>
      <c r="I8625" s="79"/>
      <c r="J8625" s="43"/>
      <c r="K8625" s="10"/>
      <c r="L8625" s="102"/>
      <c r="M8625" s="40"/>
      <c r="N8625" s="43"/>
      <c r="O8625" s="40"/>
      <c r="P8625" s="43"/>
      <c r="Q8625" s="43"/>
      <c r="R8625" s="10"/>
      <c r="S8625" s="10"/>
      <c r="T8625" s="10"/>
    </row>
    <row r="8626" spans="7:20" ht="33" customHeight="1" x14ac:dyDescent="0.5">
      <c r="G8626" s="90"/>
      <c r="H8626" s="43"/>
      <c r="I8626" s="79"/>
      <c r="J8626" s="43"/>
      <c r="K8626" s="10"/>
      <c r="L8626" s="102"/>
      <c r="M8626" s="40"/>
      <c r="N8626" s="43"/>
      <c r="O8626" s="40"/>
      <c r="P8626" s="43"/>
      <c r="Q8626" s="43"/>
      <c r="R8626" s="10"/>
      <c r="S8626" s="10"/>
      <c r="T8626" s="10"/>
    </row>
    <row r="8627" spans="7:20" ht="33" customHeight="1" x14ac:dyDescent="0.5">
      <c r="G8627" s="90"/>
      <c r="H8627" s="43"/>
      <c r="I8627" s="79"/>
      <c r="J8627" s="43"/>
      <c r="K8627" s="10"/>
      <c r="L8627" s="102"/>
      <c r="M8627" s="40"/>
      <c r="N8627" s="43"/>
      <c r="O8627" s="40"/>
      <c r="P8627" s="43"/>
      <c r="Q8627" s="43"/>
      <c r="R8627" s="10"/>
      <c r="S8627" s="10"/>
      <c r="T8627" s="10"/>
    </row>
    <row r="8628" spans="7:20" ht="33" customHeight="1" x14ac:dyDescent="0.5">
      <c r="G8628" s="90"/>
      <c r="H8628" s="43"/>
      <c r="I8628" s="79"/>
      <c r="J8628" s="43"/>
      <c r="K8628" s="10"/>
      <c r="L8628" s="102"/>
      <c r="M8628" s="40"/>
      <c r="N8628" s="43"/>
      <c r="O8628" s="40"/>
      <c r="P8628" s="43"/>
      <c r="Q8628" s="43"/>
      <c r="R8628" s="10"/>
      <c r="S8628" s="10"/>
      <c r="T8628" s="10"/>
    </row>
    <row r="8629" spans="7:20" ht="33" customHeight="1" x14ac:dyDescent="0.5">
      <c r="G8629" s="90"/>
      <c r="H8629" s="43"/>
      <c r="I8629" s="79"/>
      <c r="J8629" s="43"/>
      <c r="K8629" s="10"/>
      <c r="L8629" s="102"/>
      <c r="M8629" s="40"/>
      <c r="N8629" s="43"/>
      <c r="O8629" s="40"/>
      <c r="P8629" s="43"/>
      <c r="Q8629" s="43"/>
      <c r="R8629" s="10"/>
      <c r="S8629" s="10"/>
      <c r="T8629" s="10"/>
    </row>
    <row r="8630" spans="7:20" ht="33" customHeight="1" x14ac:dyDescent="0.5">
      <c r="G8630" s="90"/>
      <c r="H8630" s="43"/>
      <c r="I8630" s="79"/>
      <c r="J8630" s="43"/>
      <c r="K8630" s="10"/>
      <c r="L8630" s="102"/>
      <c r="M8630" s="40"/>
      <c r="N8630" s="43"/>
      <c r="O8630" s="40"/>
      <c r="P8630" s="43"/>
      <c r="Q8630" s="43"/>
      <c r="R8630" s="10"/>
      <c r="S8630" s="10"/>
      <c r="T8630" s="10"/>
    </row>
    <row r="8631" spans="7:20" ht="33" customHeight="1" x14ac:dyDescent="0.5">
      <c r="G8631" s="90"/>
      <c r="H8631" s="43"/>
      <c r="I8631" s="79"/>
      <c r="J8631" s="43"/>
      <c r="K8631" s="10"/>
      <c r="L8631" s="102"/>
      <c r="M8631" s="40"/>
      <c r="N8631" s="43"/>
      <c r="O8631" s="40"/>
      <c r="P8631" s="43"/>
      <c r="Q8631" s="43"/>
      <c r="R8631" s="10"/>
      <c r="S8631" s="10"/>
      <c r="T8631" s="10"/>
    </row>
    <row r="8632" spans="7:20" ht="33" customHeight="1" x14ac:dyDescent="0.5">
      <c r="G8632" s="90"/>
      <c r="H8632" s="43"/>
      <c r="I8632" s="79"/>
      <c r="J8632" s="43"/>
      <c r="K8632" s="10"/>
      <c r="L8632" s="102"/>
      <c r="M8632" s="40"/>
      <c r="N8632" s="43"/>
      <c r="O8632" s="40"/>
      <c r="P8632" s="43"/>
      <c r="Q8632" s="43"/>
      <c r="R8632" s="10"/>
      <c r="S8632" s="10"/>
      <c r="T8632" s="10"/>
    </row>
    <row r="8633" spans="7:20" ht="33" customHeight="1" x14ac:dyDescent="0.5">
      <c r="G8633" s="90"/>
      <c r="H8633" s="43"/>
      <c r="I8633" s="79"/>
      <c r="J8633" s="43"/>
      <c r="K8633" s="10"/>
      <c r="L8633" s="102"/>
      <c r="M8633" s="40"/>
      <c r="N8633" s="43"/>
      <c r="O8633" s="40"/>
      <c r="P8633" s="43"/>
      <c r="Q8633" s="43"/>
      <c r="R8633" s="10"/>
      <c r="S8633" s="10"/>
      <c r="T8633" s="10"/>
    </row>
    <row r="8634" spans="7:20" ht="33" customHeight="1" x14ac:dyDescent="0.5">
      <c r="G8634" s="90"/>
      <c r="H8634" s="43"/>
      <c r="I8634" s="79"/>
      <c r="J8634" s="43"/>
      <c r="K8634" s="10"/>
      <c r="L8634" s="102"/>
      <c r="M8634" s="40"/>
      <c r="N8634" s="43"/>
      <c r="O8634" s="40"/>
      <c r="P8634" s="43"/>
      <c r="Q8634" s="43"/>
      <c r="R8634" s="10"/>
      <c r="S8634" s="10"/>
      <c r="T8634" s="10"/>
    </row>
    <row r="8635" spans="7:20" ht="33" customHeight="1" x14ac:dyDescent="0.5">
      <c r="G8635" s="90"/>
      <c r="H8635" s="43"/>
      <c r="I8635" s="79"/>
      <c r="J8635" s="43"/>
      <c r="K8635" s="10"/>
      <c r="L8635" s="102"/>
      <c r="M8635" s="40"/>
      <c r="N8635" s="43"/>
      <c r="O8635" s="40"/>
      <c r="P8635" s="43"/>
      <c r="Q8635" s="43"/>
      <c r="R8635" s="10"/>
      <c r="S8635" s="10"/>
      <c r="T8635" s="10"/>
    </row>
    <row r="8636" spans="7:20" ht="33" customHeight="1" x14ac:dyDescent="0.5">
      <c r="G8636" s="90"/>
      <c r="H8636" s="43"/>
      <c r="I8636" s="79"/>
      <c r="J8636" s="43"/>
      <c r="K8636" s="10"/>
      <c r="L8636" s="102"/>
      <c r="M8636" s="40"/>
      <c r="N8636" s="43"/>
      <c r="O8636" s="40"/>
      <c r="P8636" s="43"/>
      <c r="Q8636" s="43"/>
      <c r="R8636" s="10"/>
      <c r="S8636" s="10"/>
      <c r="T8636" s="10"/>
    </row>
    <row r="8637" spans="7:20" ht="33" customHeight="1" x14ac:dyDescent="0.5">
      <c r="G8637" s="90"/>
      <c r="H8637" s="43"/>
      <c r="I8637" s="79"/>
      <c r="J8637" s="43"/>
      <c r="K8637" s="10"/>
      <c r="L8637" s="102"/>
      <c r="M8637" s="40"/>
      <c r="N8637" s="43"/>
      <c r="O8637" s="40"/>
      <c r="P8637" s="43"/>
      <c r="Q8637" s="43"/>
      <c r="R8637" s="10"/>
      <c r="S8637" s="10"/>
      <c r="T8637" s="10"/>
    </row>
    <row r="8638" spans="7:20" ht="33" customHeight="1" x14ac:dyDescent="0.5">
      <c r="G8638" s="90"/>
      <c r="H8638" s="43"/>
      <c r="I8638" s="79"/>
      <c r="J8638" s="43"/>
      <c r="K8638" s="10"/>
      <c r="L8638" s="102"/>
      <c r="M8638" s="40"/>
      <c r="N8638" s="43"/>
      <c r="O8638" s="40"/>
      <c r="P8638" s="43"/>
      <c r="Q8638" s="43"/>
      <c r="R8638" s="10"/>
      <c r="S8638" s="10"/>
      <c r="T8638" s="10"/>
    </row>
    <row r="8639" spans="7:20" ht="33" customHeight="1" x14ac:dyDescent="0.5">
      <c r="G8639" s="90"/>
      <c r="H8639" s="43"/>
      <c r="I8639" s="79"/>
      <c r="J8639" s="43"/>
      <c r="K8639" s="10"/>
      <c r="L8639" s="102"/>
      <c r="M8639" s="40"/>
      <c r="N8639" s="43"/>
      <c r="O8639" s="40"/>
      <c r="P8639" s="43"/>
      <c r="Q8639" s="43"/>
      <c r="R8639" s="10"/>
      <c r="S8639" s="10"/>
      <c r="T8639" s="10"/>
    </row>
    <row r="8640" spans="7:20" ht="33" customHeight="1" x14ac:dyDescent="0.5">
      <c r="G8640" s="90"/>
      <c r="H8640" s="43"/>
      <c r="I8640" s="79"/>
      <c r="J8640" s="43"/>
      <c r="K8640" s="10"/>
      <c r="L8640" s="102"/>
      <c r="M8640" s="40"/>
      <c r="N8640" s="43"/>
      <c r="O8640" s="40"/>
      <c r="P8640" s="43"/>
      <c r="Q8640" s="43"/>
      <c r="R8640" s="10"/>
      <c r="S8640" s="10"/>
      <c r="T8640" s="10"/>
    </row>
    <row r="8641" spans="7:20" ht="33" customHeight="1" x14ac:dyDescent="0.5">
      <c r="G8641" s="90"/>
      <c r="H8641" s="43"/>
      <c r="I8641" s="79"/>
      <c r="J8641" s="43"/>
      <c r="K8641" s="10"/>
      <c r="L8641" s="102"/>
      <c r="M8641" s="40"/>
      <c r="N8641" s="43"/>
      <c r="O8641" s="40"/>
      <c r="P8641" s="43"/>
      <c r="Q8641" s="43"/>
      <c r="R8641" s="10"/>
      <c r="S8641" s="10"/>
      <c r="T8641" s="10"/>
    </row>
    <row r="8642" spans="7:20" ht="33" customHeight="1" x14ac:dyDescent="0.5">
      <c r="G8642" s="90"/>
      <c r="H8642" s="43"/>
      <c r="I8642" s="79"/>
      <c r="J8642" s="43"/>
      <c r="K8642" s="10"/>
      <c r="L8642" s="102"/>
      <c r="M8642" s="40"/>
      <c r="N8642" s="43"/>
      <c r="O8642" s="40"/>
      <c r="P8642" s="43"/>
      <c r="Q8642" s="43"/>
      <c r="R8642" s="10"/>
      <c r="S8642" s="10"/>
      <c r="T8642" s="10"/>
    </row>
    <row r="8643" spans="7:20" ht="33" customHeight="1" x14ac:dyDescent="0.5">
      <c r="G8643" s="90"/>
      <c r="H8643" s="43"/>
      <c r="I8643" s="79"/>
      <c r="J8643" s="43"/>
      <c r="K8643" s="10"/>
      <c r="L8643" s="102"/>
      <c r="M8643" s="40"/>
      <c r="N8643" s="43"/>
      <c r="O8643" s="40"/>
      <c r="P8643" s="43"/>
      <c r="Q8643" s="43"/>
      <c r="R8643" s="10"/>
      <c r="S8643" s="10"/>
      <c r="T8643" s="10"/>
    </row>
    <row r="8644" spans="7:20" ht="33" customHeight="1" x14ac:dyDescent="0.5">
      <c r="G8644" s="90"/>
      <c r="H8644" s="43"/>
      <c r="I8644" s="79"/>
      <c r="J8644" s="43"/>
      <c r="K8644" s="10"/>
      <c r="L8644" s="102"/>
      <c r="M8644" s="40"/>
      <c r="N8644" s="43"/>
      <c r="O8644" s="40"/>
      <c r="P8644" s="43"/>
      <c r="Q8644" s="43"/>
      <c r="R8644" s="10"/>
      <c r="S8644" s="10"/>
      <c r="T8644" s="10"/>
    </row>
    <row r="8645" spans="7:20" ht="33" customHeight="1" x14ac:dyDescent="0.5">
      <c r="G8645" s="90"/>
      <c r="H8645" s="43"/>
      <c r="I8645" s="79"/>
      <c r="J8645" s="43"/>
      <c r="K8645" s="10"/>
      <c r="L8645" s="102"/>
      <c r="M8645" s="40"/>
      <c r="N8645" s="43"/>
      <c r="O8645" s="40"/>
      <c r="P8645" s="43"/>
      <c r="Q8645" s="43"/>
      <c r="R8645" s="10"/>
      <c r="S8645" s="10"/>
      <c r="T8645" s="10"/>
    </row>
    <row r="8646" spans="7:20" ht="33" customHeight="1" x14ac:dyDescent="0.5">
      <c r="G8646" s="90"/>
      <c r="H8646" s="43"/>
      <c r="I8646" s="79"/>
      <c r="J8646" s="43"/>
      <c r="K8646" s="10"/>
      <c r="L8646" s="102"/>
      <c r="M8646" s="40"/>
      <c r="N8646" s="43"/>
      <c r="O8646" s="40"/>
      <c r="P8646" s="43"/>
      <c r="Q8646" s="43"/>
      <c r="R8646" s="10"/>
      <c r="S8646" s="10"/>
      <c r="T8646" s="10"/>
    </row>
    <row r="8647" spans="7:20" ht="33" customHeight="1" x14ac:dyDescent="0.5">
      <c r="G8647" s="90"/>
      <c r="H8647" s="43"/>
      <c r="I8647" s="79"/>
      <c r="J8647" s="43"/>
      <c r="K8647" s="10"/>
      <c r="L8647" s="102"/>
      <c r="M8647" s="40"/>
      <c r="N8647" s="43"/>
      <c r="O8647" s="40"/>
      <c r="P8647" s="43"/>
      <c r="Q8647" s="43"/>
      <c r="R8647" s="10"/>
      <c r="S8647" s="10"/>
      <c r="T8647" s="10"/>
    </row>
    <row r="8648" spans="7:20" ht="33" customHeight="1" x14ac:dyDescent="0.5">
      <c r="G8648" s="90"/>
      <c r="H8648" s="43"/>
      <c r="I8648" s="79"/>
      <c r="J8648" s="43"/>
      <c r="K8648" s="10"/>
      <c r="L8648" s="102"/>
      <c r="M8648" s="40"/>
      <c r="N8648" s="43"/>
      <c r="O8648" s="40"/>
      <c r="P8648" s="43"/>
      <c r="Q8648" s="43"/>
      <c r="R8648" s="10"/>
      <c r="S8648" s="10"/>
      <c r="T8648" s="10"/>
    </row>
    <row r="8649" spans="7:20" ht="33" customHeight="1" x14ac:dyDescent="0.5">
      <c r="G8649" s="90"/>
      <c r="H8649" s="43"/>
      <c r="I8649" s="79"/>
      <c r="J8649" s="43"/>
      <c r="K8649" s="10"/>
      <c r="L8649" s="102"/>
      <c r="M8649" s="40"/>
      <c r="N8649" s="43"/>
      <c r="O8649" s="40"/>
      <c r="P8649" s="43"/>
      <c r="Q8649" s="43"/>
      <c r="R8649" s="10"/>
      <c r="S8649" s="10"/>
      <c r="T8649" s="10"/>
    </row>
    <row r="8650" spans="7:20" ht="33" customHeight="1" x14ac:dyDescent="0.5">
      <c r="G8650" s="90"/>
      <c r="H8650" s="43"/>
      <c r="I8650" s="79"/>
      <c r="J8650" s="43"/>
      <c r="K8650" s="10"/>
      <c r="L8650" s="102"/>
      <c r="M8650" s="40"/>
      <c r="N8650" s="43"/>
      <c r="O8650" s="40"/>
      <c r="P8650" s="43"/>
      <c r="Q8650" s="43"/>
      <c r="R8650" s="10"/>
      <c r="S8650" s="10"/>
      <c r="T8650" s="10"/>
    </row>
    <row r="8651" spans="7:20" ht="33" customHeight="1" x14ac:dyDescent="0.5">
      <c r="G8651" s="90"/>
      <c r="H8651" s="43"/>
      <c r="I8651" s="79"/>
      <c r="J8651" s="43"/>
      <c r="K8651" s="10"/>
      <c r="L8651" s="102"/>
      <c r="M8651" s="40"/>
      <c r="N8651" s="43"/>
      <c r="O8651" s="40"/>
      <c r="P8651" s="43"/>
      <c r="Q8651" s="43"/>
      <c r="R8651" s="10"/>
      <c r="S8651" s="10"/>
      <c r="T8651" s="10"/>
    </row>
    <row r="8652" spans="7:20" ht="33" customHeight="1" x14ac:dyDescent="0.5">
      <c r="G8652" s="90"/>
      <c r="H8652" s="43"/>
      <c r="I8652" s="79"/>
      <c r="J8652" s="43"/>
      <c r="K8652" s="10"/>
      <c r="L8652" s="102"/>
      <c r="M8652" s="40"/>
      <c r="N8652" s="43"/>
      <c r="O8652" s="40"/>
      <c r="P8652" s="43"/>
      <c r="Q8652" s="43"/>
      <c r="R8652" s="10"/>
      <c r="S8652" s="10"/>
      <c r="T8652" s="10"/>
    </row>
    <row r="8653" spans="7:20" ht="33" customHeight="1" x14ac:dyDescent="0.5">
      <c r="G8653" s="90"/>
      <c r="H8653" s="43"/>
      <c r="I8653" s="79"/>
      <c r="J8653" s="43"/>
      <c r="K8653" s="10"/>
      <c r="L8653" s="102"/>
      <c r="M8653" s="40"/>
      <c r="N8653" s="43"/>
      <c r="O8653" s="40"/>
      <c r="P8653" s="43"/>
      <c r="Q8653" s="43"/>
      <c r="R8653" s="10"/>
      <c r="S8653" s="10"/>
      <c r="T8653" s="10"/>
    </row>
    <row r="8654" spans="7:20" ht="33" customHeight="1" x14ac:dyDescent="0.5">
      <c r="G8654" s="90"/>
      <c r="H8654" s="43"/>
      <c r="I8654" s="79"/>
      <c r="J8654" s="43"/>
      <c r="K8654" s="10"/>
      <c r="L8654" s="102"/>
      <c r="M8654" s="40"/>
      <c r="N8654" s="43"/>
      <c r="O8654" s="40"/>
      <c r="P8654" s="43"/>
      <c r="Q8654" s="43"/>
      <c r="R8654" s="10"/>
      <c r="S8654" s="10"/>
      <c r="T8654" s="10"/>
    </row>
    <row r="8655" spans="7:20" ht="33" customHeight="1" x14ac:dyDescent="0.5">
      <c r="G8655" s="90"/>
      <c r="H8655" s="43"/>
      <c r="I8655" s="79"/>
      <c r="J8655" s="43"/>
      <c r="K8655" s="10"/>
      <c r="L8655" s="102"/>
      <c r="M8655" s="40"/>
      <c r="N8655" s="43"/>
      <c r="O8655" s="40"/>
      <c r="P8655" s="43"/>
      <c r="Q8655" s="43"/>
      <c r="R8655" s="10"/>
      <c r="S8655" s="10"/>
      <c r="T8655" s="10"/>
    </row>
    <row r="8656" spans="7:20" ht="33" customHeight="1" x14ac:dyDescent="0.5">
      <c r="G8656" s="90"/>
      <c r="H8656" s="43"/>
      <c r="I8656" s="79"/>
      <c r="J8656" s="43"/>
      <c r="K8656" s="10"/>
      <c r="L8656" s="102"/>
      <c r="M8656" s="40"/>
      <c r="N8656" s="43"/>
      <c r="O8656" s="40"/>
      <c r="P8656" s="43"/>
      <c r="Q8656" s="43"/>
      <c r="R8656" s="10"/>
      <c r="S8656" s="10"/>
      <c r="T8656" s="10"/>
    </row>
    <row r="8657" spans="7:20" ht="33" customHeight="1" x14ac:dyDescent="0.5">
      <c r="G8657" s="90"/>
      <c r="H8657" s="43"/>
      <c r="I8657" s="79"/>
      <c r="J8657" s="43"/>
      <c r="K8657" s="10"/>
      <c r="L8657" s="102"/>
      <c r="M8657" s="40"/>
      <c r="N8657" s="43"/>
      <c r="O8657" s="40"/>
      <c r="P8657" s="43"/>
      <c r="Q8657" s="43"/>
      <c r="R8657" s="10"/>
      <c r="S8657" s="10"/>
      <c r="T8657" s="10"/>
    </row>
    <row r="8658" spans="7:20" ht="33" customHeight="1" x14ac:dyDescent="0.5">
      <c r="G8658" s="90"/>
      <c r="H8658" s="43"/>
      <c r="I8658" s="79"/>
      <c r="J8658" s="43"/>
      <c r="K8658" s="10"/>
      <c r="L8658" s="102"/>
      <c r="M8658" s="40"/>
      <c r="N8658" s="43"/>
      <c r="O8658" s="40"/>
      <c r="P8658" s="43"/>
      <c r="Q8658" s="43"/>
      <c r="R8658" s="10"/>
      <c r="S8658" s="10"/>
      <c r="T8658" s="10"/>
    </row>
    <row r="8659" spans="7:20" ht="33" customHeight="1" x14ac:dyDescent="0.5">
      <c r="G8659" s="90"/>
      <c r="H8659" s="43"/>
      <c r="I8659" s="79"/>
      <c r="J8659" s="43"/>
      <c r="K8659" s="10"/>
      <c r="L8659" s="102"/>
      <c r="M8659" s="40"/>
      <c r="N8659" s="43"/>
      <c r="O8659" s="40"/>
      <c r="P8659" s="43"/>
      <c r="Q8659" s="43"/>
      <c r="R8659" s="10"/>
      <c r="S8659" s="10"/>
      <c r="T8659" s="10"/>
    </row>
    <row r="8660" spans="7:20" ht="33" customHeight="1" x14ac:dyDescent="0.5">
      <c r="G8660" s="90"/>
      <c r="H8660" s="43"/>
      <c r="I8660" s="79"/>
      <c r="J8660" s="43"/>
      <c r="K8660" s="10"/>
      <c r="L8660" s="102"/>
      <c r="M8660" s="40"/>
      <c r="N8660" s="43"/>
      <c r="O8660" s="40"/>
      <c r="P8660" s="43"/>
      <c r="Q8660" s="43"/>
      <c r="R8660" s="10"/>
      <c r="S8660" s="10"/>
      <c r="T8660" s="10"/>
    </row>
    <row r="8661" spans="7:20" ht="33" customHeight="1" x14ac:dyDescent="0.5">
      <c r="G8661" s="90"/>
      <c r="H8661" s="43"/>
      <c r="I8661" s="79"/>
      <c r="J8661" s="43"/>
      <c r="K8661" s="10"/>
      <c r="L8661" s="102"/>
      <c r="M8661" s="40"/>
      <c r="N8661" s="43"/>
      <c r="O8661" s="40"/>
      <c r="P8661" s="43"/>
      <c r="Q8661" s="43"/>
      <c r="R8661" s="10"/>
      <c r="S8661" s="10"/>
      <c r="T8661" s="10"/>
    </row>
    <row r="8662" spans="7:20" ht="33" customHeight="1" x14ac:dyDescent="0.5">
      <c r="G8662" s="90"/>
      <c r="H8662" s="43"/>
      <c r="I8662" s="79"/>
      <c r="J8662" s="43"/>
      <c r="K8662" s="10"/>
      <c r="L8662" s="102"/>
      <c r="M8662" s="40"/>
      <c r="N8662" s="43"/>
      <c r="O8662" s="40"/>
      <c r="P8662" s="43"/>
      <c r="Q8662" s="43"/>
      <c r="R8662" s="10"/>
      <c r="S8662" s="10"/>
      <c r="T8662" s="10"/>
    </row>
    <row r="8663" spans="7:20" ht="33" customHeight="1" x14ac:dyDescent="0.5">
      <c r="G8663" s="90"/>
      <c r="H8663" s="43"/>
      <c r="I8663" s="79"/>
      <c r="J8663" s="43"/>
      <c r="K8663" s="10"/>
      <c r="L8663" s="102"/>
      <c r="M8663" s="40"/>
      <c r="N8663" s="43"/>
      <c r="O8663" s="40"/>
      <c r="P8663" s="43"/>
      <c r="Q8663" s="43"/>
      <c r="R8663" s="10"/>
      <c r="S8663" s="10"/>
      <c r="T8663" s="10"/>
    </row>
    <row r="8664" spans="7:20" ht="33" customHeight="1" x14ac:dyDescent="0.5">
      <c r="G8664" s="90"/>
      <c r="H8664" s="43"/>
      <c r="I8664" s="79"/>
      <c r="J8664" s="43"/>
      <c r="K8664" s="10"/>
      <c r="L8664" s="102"/>
      <c r="M8664" s="40"/>
      <c r="N8664" s="43"/>
      <c r="O8664" s="40"/>
      <c r="P8664" s="43"/>
      <c r="Q8664" s="43"/>
      <c r="R8664" s="10"/>
      <c r="S8664" s="10"/>
      <c r="T8664" s="10"/>
    </row>
    <row r="8665" spans="7:20" ht="33" customHeight="1" x14ac:dyDescent="0.5">
      <c r="G8665" s="90"/>
      <c r="H8665" s="43"/>
      <c r="I8665" s="79"/>
      <c r="J8665" s="43"/>
      <c r="K8665" s="10"/>
      <c r="L8665" s="102"/>
      <c r="M8665" s="40"/>
      <c r="N8665" s="43"/>
      <c r="O8665" s="40"/>
      <c r="P8665" s="43"/>
      <c r="Q8665" s="43"/>
      <c r="R8665" s="10"/>
      <c r="S8665" s="10"/>
      <c r="T8665" s="10"/>
    </row>
    <row r="8666" spans="7:20" ht="33" customHeight="1" x14ac:dyDescent="0.5">
      <c r="G8666" s="90"/>
      <c r="H8666" s="43"/>
      <c r="I8666" s="79"/>
      <c r="J8666" s="43"/>
      <c r="K8666" s="10"/>
      <c r="L8666" s="102"/>
      <c r="M8666" s="40"/>
      <c r="N8666" s="43"/>
      <c r="O8666" s="40"/>
      <c r="P8666" s="43"/>
      <c r="Q8666" s="43"/>
      <c r="R8666" s="10"/>
      <c r="S8666" s="10"/>
      <c r="T8666" s="10"/>
    </row>
    <row r="8667" spans="7:20" ht="33" customHeight="1" x14ac:dyDescent="0.5">
      <c r="G8667" s="90"/>
      <c r="H8667" s="43"/>
      <c r="I8667" s="79"/>
      <c r="J8667" s="43"/>
      <c r="K8667" s="10"/>
      <c r="L8667" s="102"/>
      <c r="M8667" s="40"/>
      <c r="N8667" s="43"/>
      <c r="O8667" s="40"/>
      <c r="P8667" s="43"/>
      <c r="Q8667" s="43"/>
      <c r="R8667" s="10"/>
      <c r="S8667" s="10"/>
      <c r="T8667" s="10"/>
    </row>
    <row r="8668" spans="7:20" ht="33" customHeight="1" x14ac:dyDescent="0.5">
      <c r="G8668" s="90"/>
      <c r="H8668" s="43"/>
      <c r="I8668" s="79"/>
      <c r="J8668" s="43"/>
      <c r="K8668" s="10"/>
      <c r="L8668" s="102"/>
      <c r="M8668" s="40"/>
      <c r="N8668" s="43"/>
      <c r="O8668" s="40"/>
      <c r="P8668" s="43"/>
      <c r="Q8668" s="43"/>
      <c r="R8668" s="10"/>
      <c r="S8668" s="10"/>
      <c r="T8668" s="10"/>
    </row>
    <row r="8669" spans="7:20" ht="33" customHeight="1" x14ac:dyDescent="0.5">
      <c r="G8669" s="90"/>
      <c r="H8669" s="43"/>
      <c r="I8669" s="79"/>
      <c r="J8669" s="43"/>
      <c r="K8669" s="10"/>
      <c r="L8669" s="102"/>
      <c r="M8669" s="40"/>
      <c r="N8669" s="43"/>
      <c r="O8669" s="40"/>
      <c r="P8669" s="43"/>
      <c r="Q8669" s="43"/>
      <c r="R8669" s="10"/>
      <c r="S8669" s="10"/>
      <c r="T8669" s="10"/>
    </row>
    <row r="8670" spans="7:20" ht="33" customHeight="1" x14ac:dyDescent="0.5">
      <c r="G8670" s="90"/>
      <c r="H8670" s="43"/>
      <c r="I8670" s="79"/>
      <c r="J8670" s="43"/>
      <c r="K8670" s="10"/>
      <c r="L8670" s="102"/>
      <c r="M8670" s="40"/>
      <c r="N8670" s="43"/>
      <c r="O8670" s="40"/>
      <c r="P8670" s="43"/>
      <c r="Q8670" s="43"/>
      <c r="R8670" s="10"/>
      <c r="S8670" s="10"/>
      <c r="T8670" s="10"/>
    </row>
    <row r="8671" spans="7:20" ht="33" customHeight="1" x14ac:dyDescent="0.5">
      <c r="G8671" s="90"/>
      <c r="H8671" s="43"/>
      <c r="I8671" s="79"/>
      <c r="J8671" s="43"/>
      <c r="K8671" s="10"/>
      <c r="L8671" s="102"/>
      <c r="M8671" s="40"/>
      <c r="N8671" s="43"/>
      <c r="O8671" s="40"/>
      <c r="P8671" s="43"/>
      <c r="Q8671" s="43"/>
      <c r="R8671" s="10"/>
      <c r="S8671" s="10"/>
      <c r="T8671" s="10"/>
    </row>
    <row r="8672" spans="7:20" ht="33" customHeight="1" x14ac:dyDescent="0.5">
      <c r="G8672" s="90"/>
      <c r="H8672" s="43"/>
      <c r="I8672" s="79"/>
      <c r="J8672" s="43"/>
      <c r="K8672" s="10"/>
      <c r="L8672" s="102"/>
      <c r="M8672" s="40"/>
      <c r="N8672" s="43"/>
      <c r="O8672" s="40"/>
      <c r="P8672" s="43"/>
      <c r="Q8672" s="43"/>
      <c r="R8672" s="10"/>
      <c r="S8672" s="10"/>
      <c r="T8672" s="10"/>
    </row>
    <row r="8673" spans="7:20" ht="33" customHeight="1" x14ac:dyDescent="0.5">
      <c r="G8673" s="90"/>
      <c r="H8673" s="43"/>
      <c r="I8673" s="79"/>
      <c r="J8673" s="43"/>
      <c r="K8673" s="10"/>
      <c r="L8673" s="102"/>
      <c r="M8673" s="40"/>
      <c r="N8673" s="43"/>
      <c r="O8673" s="40"/>
      <c r="P8673" s="43"/>
      <c r="Q8673" s="43"/>
      <c r="R8673" s="10"/>
      <c r="S8673" s="10"/>
      <c r="T8673" s="10"/>
    </row>
    <row r="8674" spans="7:20" ht="33" customHeight="1" x14ac:dyDescent="0.5">
      <c r="G8674" s="90"/>
      <c r="H8674" s="43"/>
      <c r="I8674" s="79"/>
      <c r="J8674" s="43"/>
      <c r="K8674" s="10"/>
      <c r="L8674" s="102"/>
      <c r="M8674" s="40"/>
      <c r="N8674" s="43"/>
      <c r="O8674" s="40"/>
      <c r="P8674" s="43"/>
      <c r="Q8674" s="43"/>
      <c r="R8674" s="10"/>
      <c r="S8674" s="10"/>
      <c r="T8674" s="10"/>
    </row>
    <row r="8675" spans="7:20" ht="33" customHeight="1" x14ac:dyDescent="0.5">
      <c r="G8675" s="90"/>
      <c r="H8675" s="43"/>
      <c r="I8675" s="79"/>
      <c r="J8675" s="43"/>
      <c r="K8675" s="10"/>
      <c r="L8675" s="102"/>
      <c r="M8675" s="40"/>
      <c r="N8675" s="43"/>
      <c r="O8675" s="40"/>
      <c r="P8675" s="43"/>
      <c r="Q8675" s="43"/>
      <c r="R8675" s="10"/>
      <c r="S8675" s="10"/>
      <c r="T8675" s="10"/>
    </row>
    <row r="8676" spans="7:20" ht="33" customHeight="1" x14ac:dyDescent="0.5">
      <c r="G8676" s="90"/>
      <c r="H8676" s="43"/>
      <c r="I8676" s="79"/>
      <c r="J8676" s="43"/>
      <c r="K8676" s="10"/>
      <c r="L8676" s="102"/>
      <c r="M8676" s="40"/>
      <c r="N8676" s="43"/>
      <c r="O8676" s="40"/>
      <c r="P8676" s="43"/>
      <c r="Q8676" s="43"/>
      <c r="R8676" s="10"/>
      <c r="S8676" s="10"/>
      <c r="T8676" s="10"/>
    </row>
    <row r="8677" spans="7:20" ht="33" customHeight="1" x14ac:dyDescent="0.5">
      <c r="G8677" s="90"/>
      <c r="H8677" s="43"/>
      <c r="I8677" s="79"/>
      <c r="J8677" s="43"/>
      <c r="K8677" s="10"/>
      <c r="L8677" s="102"/>
      <c r="M8677" s="40"/>
      <c r="N8677" s="43"/>
      <c r="O8677" s="40"/>
      <c r="P8677" s="43"/>
      <c r="Q8677" s="43"/>
      <c r="R8677" s="10"/>
      <c r="S8677" s="10"/>
      <c r="T8677" s="10"/>
    </row>
    <row r="8678" spans="7:20" ht="33" customHeight="1" x14ac:dyDescent="0.5">
      <c r="G8678" s="90"/>
      <c r="H8678" s="43"/>
      <c r="I8678" s="79"/>
      <c r="J8678" s="43"/>
      <c r="K8678" s="10"/>
      <c r="L8678" s="102"/>
      <c r="M8678" s="40"/>
      <c r="N8678" s="43"/>
      <c r="O8678" s="40"/>
      <c r="P8678" s="43"/>
      <c r="Q8678" s="43"/>
      <c r="R8678" s="10"/>
      <c r="S8678" s="10"/>
      <c r="T8678" s="10"/>
    </row>
    <row r="8679" spans="7:20" ht="33" customHeight="1" x14ac:dyDescent="0.5">
      <c r="G8679" s="90"/>
      <c r="H8679" s="43"/>
      <c r="I8679" s="79"/>
      <c r="J8679" s="43"/>
      <c r="K8679" s="10"/>
      <c r="L8679" s="102"/>
      <c r="M8679" s="40"/>
      <c r="N8679" s="43"/>
      <c r="O8679" s="40"/>
      <c r="P8679" s="43"/>
      <c r="Q8679" s="43"/>
      <c r="R8679" s="10"/>
      <c r="S8679" s="10"/>
      <c r="T8679" s="10"/>
    </row>
    <row r="8680" spans="7:20" ht="33" customHeight="1" x14ac:dyDescent="0.5">
      <c r="G8680" s="90"/>
      <c r="H8680" s="43"/>
      <c r="I8680" s="79"/>
      <c r="J8680" s="43"/>
      <c r="K8680" s="10"/>
      <c r="L8680" s="102"/>
      <c r="M8680" s="40"/>
      <c r="N8680" s="43"/>
      <c r="O8680" s="40"/>
      <c r="P8680" s="43"/>
      <c r="Q8680" s="43"/>
      <c r="R8680" s="10"/>
      <c r="S8680" s="10"/>
      <c r="T8680" s="10"/>
    </row>
    <row r="8681" spans="7:20" ht="33" customHeight="1" x14ac:dyDescent="0.5">
      <c r="G8681" s="90"/>
      <c r="H8681" s="43"/>
      <c r="I8681" s="79"/>
      <c r="J8681" s="43"/>
      <c r="K8681" s="10"/>
      <c r="L8681" s="102"/>
      <c r="M8681" s="40"/>
      <c r="N8681" s="43"/>
      <c r="O8681" s="40"/>
      <c r="P8681" s="43"/>
      <c r="Q8681" s="43"/>
      <c r="R8681" s="10"/>
      <c r="S8681" s="10"/>
      <c r="T8681" s="10"/>
    </row>
    <row r="8682" spans="7:20" ht="33" customHeight="1" x14ac:dyDescent="0.5">
      <c r="G8682" s="90"/>
      <c r="H8682" s="43"/>
      <c r="I8682" s="79"/>
      <c r="J8682" s="43"/>
      <c r="K8682" s="10"/>
      <c r="L8682" s="102"/>
      <c r="M8682" s="40"/>
      <c r="N8682" s="43"/>
      <c r="O8682" s="40"/>
      <c r="P8682" s="43"/>
      <c r="Q8682" s="43"/>
      <c r="R8682" s="10"/>
      <c r="S8682" s="10"/>
      <c r="T8682" s="10"/>
    </row>
    <row r="8683" spans="7:20" ht="33" customHeight="1" x14ac:dyDescent="0.5">
      <c r="G8683" s="90"/>
      <c r="H8683" s="43"/>
      <c r="I8683" s="79"/>
      <c r="J8683" s="43"/>
      <c r="K8683" s="10"/>
      <c r="L8683" s="102"/>
      <c r="M8683" s="40"/>
      <c r="N8683" s="43"/>
      <c r="O8683" s="40"/>
      <c r="P8683" s="43"/>
      <c r="Q8683" s="43"/>
      <c r="R8683" s="10"/>
      <c r="S8683" s="10"/>
      <c r="T8683" s="10"/>
    </row>
    <row r="8684" spans="7:20" ht="33" customHeight="1" x14ac:dyDescent="0.5">
      <c r="G8684" s="90"/>
      <c r="H8684" s="43"/>
      <c r="I8684" s="79"/>
      <c r="J8684" s="43"/>
      <c r="K8684" s="10"/>
      <c r="L8684" s="102"/>
      <c r="M8684" s="40"/>
      <c r="N8684" s="43"/>
      <c r="O8684" s="40"/>
      <c r="P8684" s="43"/>
      <c r="Q8684" s="43"/>
      <c r="R8684" s="10"/>
      <c r="S8684" s="10"/>
      <c r="T8684" s="10"/>
    </row>
    <row r="8685" spans="7:20" ht="33" customHeight="1" x14ac:dyDescent="0.5">
      <c r="G8685" s="90"/>
      <c r="H8685" s="43"/>
      <c r="I8685" s="79"/>
      <c r="J8685" s="43"/>
      <c r="K8685" s="10"/>
      <c r="L8685" s="102"/>
      <c r="M8685" s="40"/>
      <c r="N8685" s="43"/>
      <c r="O8685" s="40"/>
      <c r="P8685" s="43"/>
      <c r="Q8685" s="43"/>
      <c r="R8685" s="10"/>
      <c r="S8685" s="10"/>
      <c r="T8685" s="10"/>
    </row>
    <row r="8686" spans="7:20" ht="33" customHeight="1" x14ac:dyDescent="0.5">
      <c r="G8686" s="90"/>
      <c r="H8686" s="43"/>
      <c r="I8686" s="79"/>
      <c r="J8686" s="43"/>
      <c r="K8686" s="10"/>
      <c r="L8686" s="102"/>
      <c r="M8686" s="40"/>
      <c r="N8686" s="43"/>
      <c r="O8686" s="40"/>
      <c r="P8686" s="43"/>
      <c r="Q8686" s="43"/>
      <c r="R8686" s="10"/>
      <c r="S8686" s="10"/>
      <c r="T8686" s="10"/>
    </row>
    <row r="8687" spans="7:20" ht="33" customHeight="1" x14ac:dyDescent="0.5">
      <c r="G8687" s="90"/>
      <c r="H8687" s="43"/>
      <c r="I8687" s="79"/>
      <c r="J8687" s="43"/>
      <c r="K8687" s="10"/>
      <c r="L8687" s="102"/>
      <c r="M8687" s="40"/>
      <c r="N8687" s="43"/>
      <c r="O8687" s="40"/>
      <c r="P8687" s="43"/>
      <c r="Q8687" s="43"/>
      <c r="R8687" s="10"/>
      <c r="S8687" s="10"/>
      <c r="T8687" s="10"/>
    </row>
    <row r="8688" spans="7:20" ht="33" customHeight="1" x14ac:dyDescent="0.5">
      <c r="G8688" s="90"/>
      <c r="H8688" s="43"/>
      <c r="I8688" s="79"/>
      <c r="J8688" s="43"/>
      <c r="K8688" s="10"/>
      <c r="L8688" s="102"/>
      <c r="M8688" s="40"/>
      <c r="N8688" s="43"/>
      <c r="O8688" s="40"/>
      <c r="P8688" s="43"/>
      <c r="Q8688" s="43"/>
      <c r="R8688" s="10"/>
      <c r="S8688" s="10"/>
      <c r="T8688" s="10"/>
    </row>
    <row r="8689" spans="7:20" ht="33" customHeight="1" x14ac:dyDescent="0.5">
      <c r="G8689" s="90"/>
      <c r="H8689" s="43"/>
      <c r="I8689" s="79"/>
      <c r="J8689" s="43"/>
      <c r="K8689" s="10"/>
      <c r="L8689" s="102"/>
      <c r="M8689" s="40"/>
      <c r="N8689" s="43"/>
      <c r="O8689" s="40"/>
      <c r="P8689" s="43"/>
      <c r="Q8689" s="43"/>
      <c r="R8689" s="10"/>
      <c r="S8689" s="10"/>
      <c r="T8689" s="10"/>
    </row>
    <row r="8690" spans="7:20" ht="33" customHeight="1" x14ac:dyDescent="0.5">
      <c r="G8690" s="90"/>
      <c r="H8690" s="43"/>
      <c r="I8690" s="79"/>
      <c r="J8690" s="43"/>
      <c r="K8690" s="10"/>
      <c r="L8690" s="102"/>
      <c r="M8690" s="40"/>
      <c r="N8690" s="43"/>
      <c r="O8690" s="40"/>
      <c r="P8690" s="43"/>
      <c r="Q8690" s="43"/>
      <c r="R8690" s="10"/>
      <c r="S8690" s="10"/>
      <c r="T8690" s="10"/>
    </row>
    <row r="8691" spans="7:20" ht="33" customHeight="1" x14ac:dyDescent="0.5">
      <c r="G8691" s="90"/>
      <c r="H8691" s="43"/>
      <c r="I8691" s="79"/>
      <c r="J8691" s="43"/>
      <c r="K8691" s="10"/>
      <c r="L8691" s="102"/>
      <c r="M8691" s="40"/>
      <c r="N8691" s="43"/>
      <c r="O8691" s="40"/>
      <c r="P8691" s="43"/>
      <c r="Q8691" s="43"/>
      <c r="R8691" s="10"/>
      <c r="S8691" s="10"/>
      <c r="T8691" s="10"/>
    </row>
    <row r="8692" spans="7:20" ht="33" customHeight="1" x14ac:dyDescent="0.5">
      <c r="G8692" s="90"/>
      <c r="H8692" s="43"/>
      <c r="I8692" s="79"/>
      <c r="J8692" s="43"/>
      <c r="K8692" s="10"/>
      <c r="L8692" s="102"/>
      <c r="M8692" s="40"/>
      <c r="N8692" s="43"/>
      <c r="O8692" s="40"/>
      <c r="P8692" s="43"/>
      <c r="Q8692" s="43"/>
      <c r="R8692" s="10"/>
      <c r="S8692" s="10"/>
      <c r="T8692" s="10"/>
    </row>
    <row r="8693" spans="7:20" ht="33" customHeight="1" x14ac:dyDescent="0.5">
      <c r="G8693" s="90"/>
      <c r="H8693" s="43"/>
      <c r="I8693" s="79"/>
      <c r="J8693" s="43"/>
      <c r="K8693" s="10"/>
      <c r="L8693" s="102"/>
      <c r="M8693" s="40"/>
      <c r="N8693" s="43"/>
      <c r="O8693" s="40"/>
      <c r="P8693" s="43"/>
      <c r="Q8693" s="43"/>
      <c r="R8693" s="10"/>
      <c r="S8693" s="10"/>
      <c r="T8693" s="10"/>
    </row>
    <row r="8694" spans="7:20" ht="33" customHeight="1" x14ac:dyDescent="0.5">
      <c r="G8694" s="90"/>
      <c r="H8694" s="43"/>
      <c r="I8694" s="79"/>
      <c r="J8694" s="43"/>
      <c r="K8694" s="10"/>
      <c r="L8694" s="102"/>
      <c r="M8694" s="40"/>
      <c r="N8694" s="43"/>
      <c r="O8694" s="40"/>
      <c r="P8694" s="43"/>
      <c r="Q8694" s="43"/>
      <c r="R8694" s="10"/>
      <c r="S8694" s="10"/>
      <c r="T8694" s="10"/>
    </row>
    <row r="8695" spans="7:20" ht="33" customHeight="1" x14ac:dyDescent="0.5">
      <c r="G8695" s="90"/>
      <c r="H8695" s="43"/>
      <c r="I8695" s="79"/>
      <c r="J8695" s="43"/>
      <c r="K8695" s="10"/>
      <c r="L8695" s="102"/>
      <c r="M8695" s="40"/>
      <c r="N8695" s="43"/>
      <c r="O8695" s="40"/>
      <c r="P8695" s="43"/>
      <c r="Q8695" s="43"/>
      <c r="R8695" s="10"/>
      <c r="S8695" s="10"/>
      <c r="T8695" s="10"/>
    </row>
    <row r="8696" spans="7:20" ht="33" customHeight="1" x14ac:dyDescent="0.5">
      <c r="G8696" s="90"/>
      <c r="H8696" s="43"/>
      <c r="I8696" s="79"/>
      <c r="J8696" s="43"/>
      <c r="K8696" s="10"/>
      <c r="L8696" s="102"/>
      <c r="M8696" s="40"/>
      <c r="N8696" s="43"/>
      <c r="O8696" s="40"/>
      <c r="P8696" s="43"/>
      <c r="Q8696" s="43"/>
      <c r="R8696" s="10"/>
      <c r="S8696" s="10"/>
      <c r="T8696" s="10"/>
    </row>
    <row r="8697" spans="7:20" ht="33" customHeight="1" x14ac:dyDescent="0.5">
      <c r="G8697" s="90"/>
      <c r="H8697" s="43"/>
      <c r="I8697" s="79"/>
      <c r="J8697" s="43"/>
      <c r="K8697" s="10"/>
      <c r="L8697" s="102"/>
      <c r="M8697" s="40"/>
      <c r="N8697" s="43"/>
      <c r="O8697" s="40"/>
      <c r="P8697" s="43"/>
      <c r="Q8697" s="43"/>
      <c r="R8697" s="10"/>
      <c r="S8697" s="10"/>
      <c r="T8697" s="10"/>
    </row>
    <row r="8698" spans="7:20" ht="33" customHeight="1" x14ac:dyDescent="0.5">
      <c r="G8698" s="90"/>
      <c r="H8698" s="43"/>
      <c r="I8698" s="79"/>
      <c r="J8698" s="43"/>
      <c r="K8698" s="10"/>
      <c r="L8698" s="102"/>
      <c r="M8698" s="40"/>
      <c r="N8698" s="43"/>
      <c r="O8698" s="40"/>
      <c r="P8698" s="43"/>
      <c r="Q8698" s="43"/>
      <c r="R8698" s="10"/>
      <c r="S8698" s="10"/>
      <c r="T8698" s="10"/>
    </row>
    <row r="8699" spans="7:20" ht="33" customHeight="1" x14ac:dyDescent="0.5">
      <c r="G8699" s="90"/>
      <c r="H8699" s="43"/>
      <c r="I8699" s="79"/>
      <c r="J8699" s="43"/>
      <c r="K8699" s="10"/>
      <c r="L8699" s="102"/>
      <c r="M8699" s="40"/>
      <c r="N8699" s="43"/>
      <c r="O8699" s="40"/>
      <c r="P8699" s="43"/>
      <c r="Q8699" s="43"/>
      <c r="R8699" s="10"/>
      <c r="S8699" s="10"/>
      <c r="T8699" s="10"/>
    </row>
    <row r="8700" spans="7:20" ht="33" customHeight="1" x14ac:dyDescent="0.5">
      <c r="G8700" s="90"/>
      <c r="H8700" s="43"/>
      <c r="I8700" s="79"/>
      <c r="J8700" s="43"/>
      <c r="K8700" s="10"/>
      <c r="L8700" s="102"/>
      <c r="M8700" s="40"/>
      <c r="N8700" s="43"/>
      <c r="O8700" s="40"/>
      <c r="P8700" s="43"/>
      <c r="Q8700" s="43"/>
      <c r="R8700" s="10"/>
      <c r="S8700" s="10"/>
      <c r="T8700" s="10"/>
    </row>
    <row r="8701" spans="7:20" ht="33" customHeight="1" x14ac:dyDescent="0.5">
      <c r="G8701" s="90"/>
      <c r="H8701" s="43"/>
      <c r="I8701" s="79"/>
      <c r="J8701" s="43"/>
      <c r="K8701" s="10"/>
      <c r="L8701" s="102"/>
      <c r="M8701" s="40"/>
      <c r="N8701" s="43"/>
      <c r="O8701" s="40"/>
      <c r="P8701" s="43"/>
      <c r="Q8701" s="43"/>
      <c r="R8701" s="10"/>
      <c r="S8701" s="10"/>
      <c r="T8701" s="10"/>
    </row>
    <row r="8702" spans="7:20" ht="33" customHeight="1" x14ac:dyDescent="0.5">
      <c r="G8702" s="90"/>
      <c r="H8702" s="43"/>
      <c r="I8702" s="79"/>
      <c r="J8702" s="43"/>
      <c r="K8702" s="10"/>
      <c r="L8702" s="102"/>
      <c r="M8702" s="40"/>
      <c r="N8702" s="43"/>
      <c r="O8702" s="40"/>
      <c r="P8702" s="43"/>
      <c r="Q8702" s="43"/>
      <c r="R8702" s="10"/>
      <c r="S8702" s="10"/>
      <c r="T8702" s="10"/>
    </row>
    <row r="8703" spans="7:20" ht="33" customHeight="1" x14ac:dyDescent="0.5">
      <c r="G8703" s="90"/>
      <c r="H8703" s="43"/>
      <c r="I8703" s="79"/>
      <c r="J8703" s="43"/>
      <c r="K8703" s="10"/>
      <c r="L8703" s="102"/>
      <c r="M8703" s="40"/>
      <c r="N8703" s="43"/>
      <c r="O8703" s="40"/>
      <c r="P8703" s="43"/>
      <c r="Q8703" s="43"/>
      <c r="R8703" s="10"/>
      <c r="S8703" s="10"/>
      <c r="T8703" s="10"/>
    </row>
    <row r="8704" spans="7:20" ht="33" customHeight="1" x14ac:dyDescent="0.5">
      <c r="G8704" s="90"/>
      <c r="H8704" s="43"/>
      <c r="I8704" s="79"/>
      <c r="J8704" s="43"/>
      <c r="K8704" s="10"/>
      <c r="L8704" s="102"/>
      <c r="M8704" s="40"/>
      <c r="N8704" s="43"/>
      <c r="O8704" s="40"/>
      <c r="P8704" s="43"/>
      <c r="Q8704" s="43"/>
      <c r="R8704" s="10"/>
      <c r="S8704" s="10"/>
      <c r="T8704" s="10"/>
    </row>
    <row r="8705" spans="7:20" ht="33" customHeight="1" x14ac:dyDescent="0.5">
      <c r="G8705" s="90"/>
      <c r="H8705" s="43"/>
      <c r="I8705" s="79"/>
      <c r="J8705" s="43"/>
      <c r="K8705" s="10"/>
      <c r="L8705" s="102"/>
      <c r="M8705" s="40"/>
      <c r="N8705" s="43"/>
      <c r="O8705" s="40"/>
      <c r="P8705" s="43"/>
      <c r="Q8705" s="43"/>
      <c r="R8705" s="10"/>
      <c r="S8705" s="10"/>
      <c r="T8705" s="10"/>
    </row>
    <row r="8706" spans="7:20" ht="33" customHeight="1" x14ac:dyDescent="0.5">
      <c r="G8706" s="90"/>
      <c r="H8706" s="43"/>
      <c r="I8706" s="79"/>
      <c r="J8706" s="43"/>
      <c r="K8706" s="10"/>
      <c r="L8706" s="102"/>
      <c r="M8706" s="40"/>
      <c r="N8706" s="43"/>
      <c r="O8706" s="40"/>
      <c r="P8706" s="43"/>
      <c r="Q8706" s="43"/>
      <c r="R8706" s="10"/>
      <c r="S8706" s="10"/>
      <c r="T8706" s="10"/>
    </row>
    <row r="8707" spans="7:20" ht="33" customHeight="1" x14ac:dyDescent="0.5">
      <c r="G8707" s="90"/>
      <c r="H8707" s="43"/>
      <c r="I8707" s="79"/>
      <c r="J8707" s="43"/>
      <c r="K8707" s="10"/>
      <c r="L8707" s="102"/>
      <c r="M8707" s="40"/>
      <c r="N8707" s="43"/>
      <c r="O8707" s="40"/>
      <c r="P8707" s="43"/>
      <c r="Q8707" s="43"/>
      <c r="R8707" s="10"/>
      <c r="S8707" s="10"/>
      <c r="T8707" s="10"/>
    </row>
    <row r="8708" spans="7:20" ht="33" customHeight="1" x14ac:dyDescent="0.5">
      <c r="G8708" s="90"/>
      <c r="H8708" s="43"/>
      <c r="I8708" s="79"/>
      <c r="J8708" s="43"/>
      <c r="K8708" s="10"/>
      <c r="L8708" s="102"/>
      <c r="M8708" s="40"/>
      <c r="N8708" s="43"/>
      <c r="O8708" s="40"/>
      <c r="P8708" s="43"/>
      <c r="Q8708" s="43"/>
      <c r="R8708" s="10"/>
      <c r="S8708" s="10"/>
      <c r="T8708" s="10"/>
    </row>
    <row r="8709" spans="7:20" ht="33" customHeight="1" x14ac:dyDescent="0.5">
      <c r="G8709" s="90"/>
      <c r="H8709" s="43"/>
      <c r="I8709" s="79"/>
      <c r="J8709" s="43"/>
      <c r="K8709" s="10"/>
      <c r="L8709" s="102"/>
      <c r="M8709" s="40"/>
      <c r="N8709" s="43"/>
      <c r="O8709" s="40"/>
      <c r="P8709" s="43"/>
      <c r="Q8709" s="43"/>
      <c r="R8709" s="10"/>
      <c r="S8709" s="10"/>
      <c r="T8709" s="10"/>
    </row>
    <row r="8710" spans="7:20" ht="33" customHeight="1" x14ac:dyDescent="0.5">
      <c r="G8710" s="90"/>
      <c r="H8710" s="43"/>
      <c r="I8710" s="79"/>
      <c r="J8710" s="43"/>
      <c r="K8710" s="10"/>
      <c r="L8710" s="102"/>
      <c r="M8710" s="40"/>
      <c r="N8710" s="43"/>
      <c r="O8710" s="40"/>
      <c r="P8710" s="43"/>
      <c r="Q8710" s="43"/>
      <c r="R8710" s="10"/>
      <c r="S8710" s="10"/>
      <c r="T8710" s="10"/>
    </row>
    <row r="8711" spans="7:20" ht="33" customHeight="1" x14ac:dyDescent="0.5">
      <c r="G8711" s="90"/>
      <c r="H8711" s="43"/>
      <c r="I8711" s="79"/>
      <c r="J8711" s="43"/>
      <c r="K8711" s="10"/>
      <c r="L8711" s="102"/>
      <c r="M8711" s="40"/>
      <c r="N8711" s="43"/>
      <c r="O8711" s="40"/>
      <c r="P8711" s="43"/>
      <c r="Q8711" s="43"/>
      <c r="R8711" s="10"/>
      <c r="S8711" s="10"/>
      <c r="T8711" s="10"/>
    </row>
    <row r="8712" spans="7:20" ht="33" customHeight="1" x14ac:dyDescent="0.5">
      <c r="G8712" s="90"/>
      <c r="H8712" s="43"/>
      <c r="I8712" s="79"/>
      <c r="J8712" s="43"/>
      <c r="K8712" s="10"/>
      <c r="L8712" s="102"/>
      <c r="M8712" s="40"/>
      <c r="N8712" s="43"/>
      <c r="O8712" s="40"/>
      <c r="P8712" s="43"/>
      <c r="Q8712" s="43"/>
      <c r="R8712" s="10"/>
      <c r="S8712" s="10"/>
      <c r="T8712" s="10"/>
    </row>
    <row r="8713" spans="7:20" ht="33" customHeight="1" x14ac:dyDescent="0.5">
      <c r="G8713" s="90"/>
      <c r="H8713" s="43"/>
      <c r="I8713" s="79"/>
      <c r="J8713" s="43"/>
      <c r="K8713" s="10"/>
      <c r="L8713" s="102"/>
      <c r="M8713" s="40"/>
      <c r="N8713" s="43"/>
      <c r="O8713" s="40"/>
      <c r="P8713" s="43"/>
      <c r="Q8713" s="43"/>
      <c r="R8713" s="10"/>
      <c r="S8713" s="10"/>
      <c r="T8713" s="10"/>
    </row>
    <row r="8714" spans="7:20" ht="33" customHeight="1" x14ac:dyDescent="0.5">
      <c r="G8714" s="90"/>
      <c r="H8714" s="43"/>
      <c r="I8714" s="79"/>
      <c r="J8714" s="43"/>
      <c r="K8714" s="10"/>
      <c r="L8714" s="102"/>
      <c r="M8714" s="40"/>
      <c r="N8714" s="43"/>
      <c r="O8714" s="40"/>
      <c r="P8714" s="43"/>
      <c r="Q8714" s="43"/>
      <c r="R8714" s="10"/>
      <c r="S8714" s="10"/>
      <c r="T8714" s="10"/>
    </row>
    <row r="8715" spans="7:20" ht="33" customHeight="1" x14ac:dyDescent="0.5">
      <c r="G8715" s="90"/>
      <c r="H8715" s="43"/>
      <c r="I8715" s="79"/>
      <c r="J8715" s="43"/>
      <c r="K8715" s="10"/>
      <c r="L8715" s="102"/>
      <c r="M8715" s="40"/>
      <c r="N8715" s="43"/>
      <c r="O8715" s="40"/>
      <c r="P8715" s="43"/>
      <c r="Q8715" s="43"/>
      <c r="R8715" s="10"/>
      <c r="S8715" s="10"/>
      <c r="T8715" s="10"/>
    </row>
    <row r="8716" spans="7:20" ht="33" customHeight="1" x14ac:dyDescent="0.5">
      <c r="G8716" s="90"/>
      <c r="H8716" s="43"/>
      <c r="I8716" s="79"/>
      <c r="J8716" s="43"/>
      <c r="K8716" s="10"/>
      <c r="L8716" s="102"/>
      <c r="M8716" s="40"/>
      <c r="N8716" s="43"/>
      <c r="O8716" s="40"/>
      <c r="P8716" s="43"/>
      <c r="Q8716" s="43"/>
      <c r="R8716" s="10"/>
      <c r="S8716" s="10"/>
      <c r="T8716" s="10"/>
    </row>
    <row r="8717" spans="7:20" ht="33" customHeight="1" x14ac:dyDescent="0.5">
      <c r="G8717" s="90"/>
      <c r="H8717" s="43"/>
      <c r="I8717" s="79"/>
      <c r="J8717" s="43"/>
      <c r="K8717" s="10"/>
      <c r="L8717" s="102"/>
      <c r="M8717" s="40"/>
      <c r="N8717" s="43"/>
      <c r="O8717" s="40"/>
      <c r="P8717" s="43"/>
      <c r="Q8717" s="43"/>
      <c r="R8717" s="10"/>
      <c r="S8717" s="10"/>
      <c r="T8717" s="10"/>
    </row>
    <row r="8718" spans="7:20" ht="33" customHeight="1" x14ac:dyDescent="0.5">
      <c r="G8718" s="90"/>
      <c r="H8718" s="43"/>
      <c r="I8718" s="79"/>
      <c r="J8718" s="43"/>
      <c r="K8718" s="10"/>
      <c r="L8718" s="102"/>
      <c r="M8718" s="40"/>
      <c r="N8718" s="43"/>
      <c r="O8718" s="40"/>
      <c r="P8718" s="43"/>
      <c r="Q8718" s="43"/>
      <c r="R8718" s="10"/>
      <c r="S8718" s="10"/>
      <c r="T8718" s="10"/>
    </row>
    <row r="8719" spans="7:20" ht="33" customHeight="1" x14ac:dyDescent="0.5">
      <c r="G8719" s="90"/>
      <c r="H8719" s="43"/>
      <c r="I8719" s="79"/>
      <c r="J8719" s="43"/>
      <c r="K8719" s="10"/>
      <c r="L8719" s="102"/>
      <c r="M8719" s="40"/>
      <c r="N8719" s="43"/>
      <c r="O8719" s="40"/>
      <c r="P8719" s="43"/>
      <c r="Q8719" s="43"/>
      <c r="R8719" s="10"/>
      <c r="S8719" s="10"/>
      <c r="T8719" s="10"/>
    </row>
    <row r="8720" spans="7:20" ht="33" customHeight="1" x14ac:dyDescent="0.5">
      <c r="G8720" s="90"/>
      <c r="H8720" s="43"/>
      <c r="I8720" s="79"/>
      <c r="J8720" s="43"/>
      <c r="K8720" s="10"/>
      <c r="L8720" s="102"/>
      <c r="M8720" s="40"/>
      <c r="N8720" s="43"/>
      <c r="O8720" s="40"/>
      <c r="P8720" s="43"/>
      <c r="Q8720" s="43"/>
      <c r="R8720" s="10"/>
      <c r="S8720" s="10"/>
      <c r="T8720" s="10"/>
    </row>
    <row r="8721" spans="7:20" ht="33" customHeight="1" x14ac:dyDescent="0.5">
      <c r="G8721" s="90"/>
      <c r="H8721" s="43"/>
      <c r="I8721" s="79"/>
      <c r="J8721" s="43"/>
      <c r="K8721" s="10"/>
      <c r="L8721" s="102"/>
      <c r="M8721" s="40"/>
      <c r="N8721" s="43"/>
      <c r="O8721" s="40"/>
      <c r="P8721" s="43"/>
      <c r="Q8721" s="43"/>
      <c r="R8721" s="10"/>
      <c r="S8721" s="10"/>
      <c r="T8721" s="10"/>
    </row>
    <row r="8722" spans="7:20" ht="33" customHeight="1" x14ac:dyDescent="0.5">
      <c r="G8722" s="90"/>
      <c r="H8722" s="43"/>
      <c r="I8722" s="79"/>
      <c r="J8722" s="43"/>
      <c r="K8722" s="10"/>
      <c r="L8722" s="102"/>
      <c r="M8722" s="40"/>
      <c r="N8722" s="43"/>
      <c r="O8722" s="40"/>
      <c r="P8722" s="43"/>
      <c r="Q8722" s="43"/>
      <c r="R8722" s="10"/>
      <c r="S8722" s="10"/>
      <c r="T8722" s="10"/>
    </row>
    <row r="8723" spans="7:20" ht="33" customHeight="1" x14ac:dyDescent="0.5">
      <c r="G8723" s="90"/>
      <c r="H8723" s="43"/>
      <c r="I8723" s="79"/>
      <c r="J8723" s="43"/>
      <c r="K8723" s="10"/>
      <c r="L8723" s="102"/>
      <c r="M8723" s="40"/>
      <c r="N8723" s="43"/>
      <c r="O8723" s="40"/>
      <c r="P8723" s="43"/>
      <c r="Q8723" s="43"/>
      <c r="R8723" s="10"/>
      <c r="S8723" s="10"/>
      <c r="T8723" s="10"/>
    </row>
    <row r="8724" spans="7:20" ht="33" customHeight="1" x14ac:dyDescent="0.5">
      <c r="G8724" s="90"/>
      <c r="H8724" s="43"/>
      <c r="I8724" s="79"/>
      <c r="J8724" s="43"/>
      <c r="K8724" s="10"/>
      <c r="L8724" s="102"/>
      <c r="M8724" s="40"/>
      <c r="N8724" s="43"/>
      <c r="O8724" s="40"/>
      <c r="P8724" s="43"/>
      <c r="Q8724" s="43"/>
      <c r="R8724" s="10"/>
      <c r="S8724" s="10"/>
      <c r="T8724" s="10"/>
    </row>
    <row r="8725" spans="7:20" ht="33" customHeight="1" x14ac:dyDescent="0.5">
      <c r="G8725" s="90"/>
      <c r="H8725" s="43"/>
      <c r="I8725" s="79"/>
      <c r="J8725" s="43"/>
      <c r="K8725" s="10"/>
      <c r="L8725" s="102"/>
      <c r="M8725" s="40"/>
      <c r="N8725" s="43"/>
      <c r="O8725" s="40"/>
      <c r="P8725" s="43"/>
      <c r="Q8725" s="43"/>
      <c r="R8725" s="10"/>
      <c r="S8725" s="10"/>
      <c r="T8725" s="10"/>
    </row>
    <row r="8726" spans="7:20" ht="33" customHeight="1" x14ac:dyDescent="0.5">
      <c r="G8726" s="90"/>
      <c r="H8726" s="43"/>
      <c r="I8726" s="79"/>
      <c r="J8726" s="43"/>
      <c r="K8726" s="10"/>
      <c r="L8726" s="102"/>
      <c r="M8726" s="40"/>
      <c r="N8726" s="43"/>
      <c r="O8726" s="40"/>
      <c r="P8726" s="43"/>
      <c r="Q8726" s="43"/>
      <c r="R8726" s="10"/>
      <c r="S8726" s="10"/>
      <c r="T8726" s="10"/>
    </row>
    <row r="8727" spans="7:20" ht="33" customHeight="1" x14ac:dyDescent="0.5">
      <c r="G8727" s="90"/>
      <c r="H8727" s="43"/>
      <c r="I8727" s="79"/>
      <c r="J8727" s="43"/>
      <c r="K8727" s="10"/>
      <c r="L8727" s="102"/>
      <c r="M8727" s="40"/>
      <c r="N8727" s="43"/>
      <c r="O8727" s="40"/>
      <c r="P8727" s="43"/>
      <c r="Q8727" s="43"/>
      <c r="R8727" s="10"/>
      <c r="S8727" s="10"/>
      <c r="T8727" s="10"/>
    </row>
    <row r="8728" spans="7:20" ht="33" customHeight="1" x14ac:dyDescent="0.5">
      <c r="G8728" s="90"/>
      <c r="H8728" s="43"/>
      <c r="I8728" s="79"/>
      <c r="J8728" s="43"/>
      <c r="K8728" s="10"/>
      <c r="L8728" s="102"/>
      <c r="M8728" s="40"/>
      <c r="N8728" s="43"/>
      <c r="O8728" s="40"/>
      <c r="P8728" s="43"/>
      <c r="Q8728" s="43"/>
      <c r="R8728" s="10"/>
      <c r="S8728" s="10"/>
      <c r="T8728" s="10"/>
    </row>
    <row r="8729" spans="7:20" ht="33" customHeight="1" x14ac:dyDescent="0.5">
      <c r="G8729" s="90"/>
      <c r="H8729" s="43"/>
      <c r="I8729" s="79"/>
      <c r="J8729" s="43"/>
      <c r="K8729" s="10"/>
      <c r="L8729" s="102"/>
      <c r="M8729" s="40"/>
      <c r="N8729" s="43"/>
      <c r="O8729" s="40"/>
      <c r="P8729" s="43"/>
      <c r="Q8729" s="43"/>
      <c r="R8729" s="10"/>
      <c r="S8729" s="10"/>
      <c r="T8729" s="10"/>
    </row>
    <row r="8730" spans="7:20" ht="33" customHeight="1" x14ac:dyDescent="0.5">
      <c r="G8730" s="90"/>
      <c r="H8730" s="43"/>
      <c r="I8730" s="79"/>
      <c r="J8730" s="43"/>
      <c r="K8730" s="10"/>
      <c r="L8730" s="102"/>
      <c r="M8730" s="40"/>
      <c r="N8730" s="43"/>
      <c r="O8730" s="40"/>
      <c r="P8730" s="43"/>
      <c r="Q8730" s="43"/>
      <c r="R8730" s="10"/>
      <c r="S8730" s="10"/>
      <c r="T8730" s="10"/>
    </row>
    <row r="8731" spans="7:20" ht="33" customHeight="1" x14ac:dyDescent="0.5">
      <c r="G8731" s="90"/>
      <c r="H8731" s="43"/>
      <c r="I8731" s="79"/>
      <c r="J8731" s="43"/>
      <c r="K8731" s="10"/>
      <c r="L8731" s="102"/>
      <c r="M8731" s="40"/>
      <c r="N8731" s="43"/>
      <c r="O8731" s="40"/>
      <c r="P8731" s="43"/>
      <c r="Q8731" s="43"/>
      <c r="R8731" s="10"/>
      <c r="S8731" s="10"/>
      <c r="T8731" s="10"/>
    </row>
    <row r="8732" spans="7:20" ht="33" customHeight="1" x14ac:dyDescent="0.5">
      <c r="G8732" s="90"/>
      <c r="H8732" s="43"/>
      <c r="I8732" s="79"/>
      <c r="J8732" s="43"/>
      <c r="K8732" s="10"/>
      <c r="L8732" s="102"/>
      <c r="M8732" s="40"/>
      <c r="N8732" s="43"/>
      <c r="O8732" s="40"/>
      <c r="P8732" s="43"/>
      <c r="Q8732" s="43"/>
      <c r="R8732" s="10"/>
      <c r="S8732" s="10"/>
      <c r="T8732" s="10"/>
    </row>
    <row r="8733" spans="7:20" ht="33" customHeight="1" x14ac:dyDescent="0.5">
      <c r="G8733" s="90"/>
      <c r="H8733" s="43"/>
      <c r="I8733" s="79"/>
      <c r="J8733" s="43"/>
      <c r="K8733" s="10"/>
      <c r="L8733" s="102"/>
      <c r="M8733" s="40"/>
      <c r="N8733" s="43"/>
      <c r="O8733" s="40"/>
      <c r="P8733" s="43"/>
      <c r="Q8733" s="43"/>
      <c r="R8733" s="10"/>
      <c r="S8733" s="10"/>
      <c r="T8733" s="10"/>
    </row>
    <row r="8734" spans="7:20" ht="33" customHeight="1" x14ac:dyDescent="0.5">
      <c r="G8734" s="90"/>
      <c r="H8734" s="43"/>
      <c r="I8734" s="79"/>
      <c r="J8734" s="43"/>
      <c r="K8734" s="10"/>
      <c r="L8734" s="102"/>
      <c r="M8734" s="40"/>
      <c r="N8734" s="43"/>
      <c r="O8734" s="40"/>
      <c r="P8734" s="43"/>
      <c r="Q8734" s="43"/>
      <c r="R8734" s="10"/>
      <c r="S8734" s="10"/>
      <c r="T8734" s="10"/>
    </row>
    <row r="8735" spans="7:20" ht="33" customHeight="1" x14ac:dyDescent="0.5">
      <c r="G8735" s="90"/>
      <c r="H8735" s="43"/>
      <c r="I8735" s="79"/>
      <c r="J8735" s="43"/>
      <c r="K8735" s="10"/>
      <c r="L8735" s="102"/>
      <c r="M8735" s="40"/>
      <c r="N8735" s="43"/>
      <c r="O8735" s="40"/>
      <c r="P8735" s="43"/>
      <c r="Q8735" s="43"/>
      <c r="R8735" s="10"/>
      <c r="S8735" s="10"/>
      <c r="T8735" s="10"/>
    </row>
    <row r="8736" spans="7:20" ht="33" customHeight="1" x14ac:dyDescent="0.5">
      <c r="G8736" s="90"/>
      <c r="H8736" s="43"/>
      <c r="I8736" s="79"/>
      <c r="J8736" s="43"/>
      <c r="K8736" s="10"/>
      <c r="L8736" s="102"/>
      <c r="M8736" s="40"/>
      <c r="N8736" s="43"/>
      <c r="O8736" s="40"/>
      <c r="P8736" s="43"/>
      <c r="Q8736" s="43"/>
      <c r="R8736" s="10"/>
      <c r="S8736" s="10"/>
      <c r="T8736" s="10"/>
    </row>
    <row r="8737" spans="7:20" ht="33" customHeight="1" x14ac:dyDescent="0.5">
      <c r="G8737" s="90"/>
      <c r="H8737" s="43"/>
      <c r="I8737" s="79"/>
      <c r="J8737" s="43"/>
      <c r="K8737" s="10"/>
      <c r="L8737" s="102"/>
      <c r="M8737" s="40"/>
      <c r="N8737" s="43"/>
      <c r="O8737" s="40"/>
      <c r="P8737" s="43"/>
      <c r="Q8737" s="43"/>
      <c r="R8737" s="10"/>
      <c r="S8737" s="10"/>
      <c r="T8737" s="10"/>
    </row>
    <row r="8738" spans="7:20" ht="33" customHeight="1" x14ac:dyDescent="0.5">
      <c r="G8738" s="90"/>
      <c r="H8738" s="43"/>
      <c r="I8738" s="79"/>
      <c r="J8738" s="43"/>
      <c r="K8738" s="10"/>
      <c r="L8738" s="102"/>
      <c r="M8738" s="40"/>
      <c r="N8738" s="43"/>
      <c r="O8738" s="40"/>
      <c r="P8738" s="43"/>
      <c r="Q8738" s="43"/>
      <c r="R8738" s="10"/>
      <c r="S8738" s="10"/>
      <c r="T8738" s="10"/>
    </row>
    <row r="8739" spans="7:20" ht="33" customHeight="1" x14ac:dyDescent="0.5">
      <c r="G8739" s="90"/>
      <c r="H8739" s="43"/>
      <c r="I8739" s="79"/>
      <c r="J8739" s="43"/>
      <c r="K8739" s="10"/>
      <c r="L8739" s="102"/>
      <c r="M8739" s="40"/>
      <c r="N8739" s="43"/>
      <c r="O8739" s="40"/>
      <c r="P8739" s="43"/>
      <c r="Q8739" s="43"/>
      <c r="R8739" s="10"/>
      <c r="S8739" s="10"/>
      <c r="T8739" s="10"/>
    </row>
    <row r="8740" spans="7:20" ht="33" customHeight="1" x14ac:dyDescent="0.5">
      <c r="G8740" s="90"/>
      <c r="H8740" s="43"/>
      <c r="I8740" s="79"/>
      <c r="J8740" s="43"/>
      <c r="K8740" s="10"/>
      <c r="L8740" s="102"/>
      <c r="M8740" s="40"/>
      <c r="N8740" s="43"/>
      <c r="O8740" s="40"/>
      <c r="P8740" s="43"/>
      <c r="Q8740" s="43"/>
      <c r="R8740" s="10"/>
      <c r="S8740" s="10"/>
      <c r="T8740" s="10"/>
    </row>
    <row r="8741" spans="7:20" ht="33" customHeight="1" x14ac:dyDescent="0.5">
      <c r="G8741" s="90"/>
      <c r="H8741" s="43"/>
      <c r="I8741" s="79"/>
      <c r="J8741" s="43"/>
      <c r="K8741" s="10"/>
      <c r="L8741" s="102"/>
      <c r="M8741" s="40"/>
      <c r="N8741" s="43"/>
      <c r="O8741" s="40"/>
      <c r="P8741" s="43"/>
      <c r="Q8741" s="43"/>
      <c r="R8741" s="10"/>
      <c r="S8741" s="10"/>
      <c r="T8741" s="10"/>
    </row>
    <row r="8742" spans="7:20" ht="33" customHeight="1" x14ac:dyDescent="0.5">
      <c r="G8742" s="90"/>
      <c r="H8742" s="43"/>
      <c r="I8742" s="79"/>
      <c r="J8742" s="43"/>
      <c r="K8742" s="10"/>
      <c r="L8742" s="102"/>
      <c r="M8742" s="40"/>
      <c r="N8742" s="43"/>
      <c r="O8742" s="40"/>
      <c r="P8742" s="43"/>
      <c r="Q8742" s="43"/>
      <c r="R8742" s="10"/>
      <c r="S8742" s="10"/>
      <c r="T8742" s="10"/>
    </row>
    <row r="8743" spans="7:20" ht="33" customHeight="1" x14ac:dyDescent="0.5">
      <c r="G8743" s="90"/>
      <c r="H8743" s="43"/>
      <c r="I8743" s="79"/>
      <c r="J8743" s="43"/>
      <c r="K8743" s="10"/>
      <c r="L8743" s="102"/>
      <c r="M8743" s="40"/>
      <c r="N8743" s="43"/>
      <c r="O8743" s="40"/>
      <c r="P8743" s="43"/>
      <c r="Q8743" s="43"/>
      <c r="R8743" s="10"/>
      <c r="S8743" s="10"/>
      <c r="T8743" s="10"/>
    </row>
    <row r="8744" spans="7:20" ht="33" customHeight="1" x14ac:dyDescent="0.5">
      <c r="G8744" s="90"/>
      <c r="H8744" s="43"/>
      <c r="I8744" s="79"/>
      <c r="J8744" s="43"/>
      <c r="K8744" s="10"/>
      <c r="L8744" s="102"/>
      <c r="M8744" s="40"/>
      <c r="N8744" s="43"/>
      <c r="O8744" s="40"/>
      <c r="P8744" s="43"/>
      <c r="Q8744" s="43"/>
      <c r="R8744" s="10"/>
      <c r="S8744" s="10"/>
      <c r="T8744" s="10"/>
    </row>
    <row r="8745" spans="7:20" ht="33" customHeight="1" x14ac:dyDescent="0.5">
      <c r="G8745" s="90"/>
      <c r="H8745" s="43"/>
      <c r="I8745" s="79"/>
      <c r="J8745" s="43"/>
      <c r="K8745" s="10"/>
      <c r="L8745" s="102"/>
      <c r="M8745" s="40"/>
      <c r="N8745" s="43"/>
      <c r="O8745" s="40"/>
      <c r="P8745" s="43"/>
      <c r="Q8745" s="43"/>
      <c r="R8745" s="10"/>
      <c r="S8745" s="10"/>
      <c r="T8745" s="10"/>
    </row>
    <row r="8746" spans="7:20" ht="33" customHeight="1" x14ac:dyDescent="0.5">
      <c r="G8746" s="90"/>
      <c r="H8746" s="43"/>
      <c r="I8746" s="79"/>
      <c r="J8746" s="43"/>
      <c r="K8746" s="10"/>
      <c r="L8746" s="102"/>
      <c r="M8746" s="40"/>
      <c r="N8746" s="43"/>
      <c r="O8746" s="40"/>
      <c r="P8746" s="43"/>
      <c r="Q8746" s="43"/>
      <c r="R8746" s="10"/>
      <c r="S8746" s="10"/>
      <c r="T8746" s="10"/>
    </row>
    <row r="8747" spans="7:20" ht="33" customHeight="1" x14ac:dyDescent="0.5">
      <c r="G8747" s="90"/>
      <c r="H8747" s="43"/>
      <c r="I8747" s="79"/>
      <c r="J8747" s="43"/>
      <c r="K8747" s="10"/>
      <c r="L8747" s="102"/>
      <c r="M8747" s="40"/>
      <c r="N8747" s="43"/>
      <c r="O8747" s="40"/>
      <c r="P8747" s="43"/>
      <c r="Q8747" s="43"/>
      <c r="R8747" s="10"/>
      <c r="S8747" s="10"/>
      <c r="T8747" s="10"/>
    </row>
    <row r="8748" spans="7:20" ht="33" customHeight="1" x14ac:dyDescent="0.5">
      <c r="G8748" s="90"/>
      <c r="H8748" s="43"/>
      <c r="I8748" s="79"/>
      <c r="J8748" s="43"/>
      <c r="K8748" s="10"/>
      <c r="L8748" s="102"/>
      <c r="M8748" s="40"/>
      <c r="N8748" s="43"/>
      <c r="O8748" s="40"/>
      <c r="P8748" s="43"/>
      <c r="Q8748" s="43"/>
      <c r="R8748" s="10"/>
      <c r="S8748" s="10"/>
      <c r="T8748" s="10"/>
    </row>
    <row r="8749" spans="7:20" ht="33" customHeight="1" x14ac:dyDescent="0.5">
      <c r="G8749" s="90"/>
      <c r="H8749" s="43"/>
      <c r="I8749" s="79"/>
      <c r="J8749" s="43"/>
      <c r="K8749" s="10"/>
      <c r="L8749" s="102"/>
      <c r="M8749" s="40"/>
      <c r="N8749" s="43"/>
      <c r="O8749" s="40"/>
      <c r="P8749" s="43"/>
      <c r="Q8749" s="43"/>
      <c r="R8749" s="10"/>
      <c r="S8749" s="10"/>
      <c r="T8749" s="10"/>
    </row>
    <row r="8750" spans="7:20" ht="33" customHeight="1" x14ac:dyDescent="0.5">
      <c r="G8750" s="90"/>
      <c r="H8750" s="43"/>
      <c r="I8750" s="79"/>
      <c r="J8750" s="43"/>
      <c r="K8750" s="10"/>
      <c r="L8750" s="102"/>
      <c r="M8750" s="40"/>
      <c r="N8750" s="43"/>
      <c r="O8750" s="40"/>
      <c r="P8750" s="43"/>
      <c r="Q8750" s="43"/>
      <c r="R8750" s="10"/>
      <c r="S8750" s="10"/>
      <c r="T8750" s="10"/>
    </row>
    <row r="8751" spans="7:20" ht="33" customHeight="1" x14ac:dyDescent="0.5">
      <c r="G8751" s="90"/>
      <c r="H8751" s="43"/>
      <c r="I8751" s="79"/>
      <c r="J8751" s="43"/>
      <c r="K8751" s="10"/>
      <c r="L8751" s="102"/>
      <c r="M8751" s="40"/>
      <c r="N8751" s="43"/>
      <c r="O8751" s="40"/>
      <c r="P8751" s="43"/>
      <c r="Q8751" s="43"/>
      <c r="R8751" s="10"/>
      <c r="S8751" s="10"/>
      <c r="T8751" s="10"/>
    </row>
    <row r="8752" spans="7:20" ht="33" customHeight="1" x14ac:dyDescent="0.5">
      <c r="G8752" s="90"/>
      <c r="H8752" s="43"/>
      <c r="I8752" s="79"/>
      <c r="J8752" s="43"/>
      <c r="K8752" s="10"/>
      <c r="L8752" s="102"/>
      <c r="M8752" s="40"/>
      <c r="N8752" s="43"/>
      <c r="O8752" s="40"/>
      <c r="P8752" s="43"/>
      <c r="Q8752" s="43"/>
      <c r="R8752" s="10"/>
      <c r="S8752" s="10"/>
      <c r="T8752" s="10"/>
    </row>
    <row r="8753" spans="7:20" ht="33" customHeight="1" x14ac:dyDescent="0.5">
      <c r="G8753" s="90"/>
      <c r="H8753" s="43"/>
      <c r="I8753" s="79"/>
      <c r="J8753" s="43"/>
      <c r="K8753" s="10"/>
      <c r="L8753" s="102"/>
      <c r="M8753" s="40"/>
      <c r="N8753" s="43"/>
      <c r="O8753" s="40"/>
      <c r="P8753" s="43"/>
      <c r="Q8753" s="43"/>
      <c r="R8753" s="10"/>
      <c r="S8753" s="10"/>
      <c r="T8753" s="10"/>
    </row>
    <row r="8754" spans="7:20" ht="33" customHeight="1" x14ac:dyDescent="0.5">
      <c r="G8754" s="90"/>
      <c r="H8754" s="43"/>
      <c r="I8754" s="79"/>
      <c r="J8754" s="43"/>
      <c r="K8754" s="10"/>
      <c r="L8754" s="102"/>
      <c r="M8754" s="40"/>
      <c r="N8754" s="43"/>
      <c r="O8754" s="40"/>
      <c r="P8754" s="43"/>
      <c r="Q8754" s="43"/>
      <c r="R8754" s="10"/>
      <c r="S8754" s="10"/>
      <c r="T8754" s="10"/>
    </row>
    <row r="8755" spans="7:20" ht="33" customHeight="1" x14ac:dyDescent="0.5">
      <c r="G8755" s="90"/>
      <c r="H8755" s="43"/>
      <c r="I8755" s="79"/>
      <c r="J8755" s="43"/>
      <c r="K8755" s="10"/>
      <c r="L8755" s="102"/>
      <c r="M8755" s="40"/>
      <c r="N8755" s="43"/>
      <c r="O8755" s="40"/>
      <c r="P8755" s="43"/>
      <c r="Q8755" s="43"/>
      <c r="R8755" s="10"/>
      <c r="S8755" s="10"/>
      <c r="T8755" s="10"/>
    </row>
    <row r="8756" spans="7:20" ht="33" customHeight="1" x14ac:dyDescent="0.5">
      <c r="G8756" s="90"/>
      <c r="H8756" s="43"/>
      <c r="I8756" s="79"/>
      <c r="J8756" s="43"/>
      <c r="K8756" s="10"/>
      <c r="L8756" s="102"/>
      <c r="M8756" s="40"/>
      <c r="N8756" s="43"/>
      <c r="O8756" s="40"/>
      <c r="P8756" s="43"/>
      <c r="Q8756" s="43"/>
      <c r="R8756" s="10"/>
      <c r="S8756" s="10"/>
      <c r="T8756" s="10"/>
    </row>
    <row r="8757" spans="7:20" ht="33" customHeight="1" x14ac:dyDescent="0.5">
      <c r="G8757" s="90"/>
      <c r="H8757" s="43"/>
      <c r="I8757" s="79"/>
      <c r="J8757" s="43"/>
      <c r="K8757" s="10"/>
      <c r="L8757" s="102"/>
      <c r="M8757" s="40"/>
      <c r="N8757" s="43"/>
      <c r="O8757" s="40"/>
      <c r="P8757" s="43"/>
      <c r="Q8757" s="43"/>
      <c r="R8757" s="10"/>
      <c r="S8757" s="10"/>
      <c r="T8757" s="10"/>
    </row>
    <row r="8758" spans="7:20" ht="33" customHeight="1" x14ac:dyDescent="0.5">
      <c r="G8758" s="90"/>
      <c r="H8758" s="43"/>
      <c r="I8758" s="79"/>
      <c r="J8758" s="43"/>
      <c r="K8758" s="10"/>
      <c r="L8758" s="102"/>
      <c r="M8758" s="40"/>
      <c r="N8758" s="43"/>
      <c r="O8758" s="40"/>
      <c r="P8758" s="43"/>
      <c r="Q8758" s="43"/>
      <c r="R8758" s="10"/>
      <c r="S8758" s="10"/>
      <c r="T8758" s="10"/>
    </row>
    <row r="8759" spans="7:20" ht="33" customHeight="1" x14ac:dyDescent="0.5">
      <c r="G8759" s="90"/>
      <c r="H8759" s="43"/>
      <c r="I8759" s="79"/>
      <c r="J8759" s="43"/>
      <c r="K8759" s="10"/>
      <c r="L8759" s="102"/>
      <c r="M8759" s="40"/>
      <c r="N8759" s="43"/>
      <c r="O8759" s="40"/>
      <c r="P8759" s="43"/>
      <c r="Q8759" s="43"/>
      <c r="R8759" s="10"/>
      <c r="S8759" s="10"/>
      <c r="T8759" s="10"/>
    </row>
    <row r="8760" spans="7:20" ht="33" customHeight="1" x14ac:dyDescent="0.5">
      <c r="G8760" s="90"/>
      <c r="H8760" s="43"/>
      <c r="I8760" s="79"/>
      <c r="J8760" s="43"/>
      <c r="K8760" s="10"/>
      <c r="L8760" s="102"/>
      <c r="M8760" s="40"/>
      <c r="N8760" s="43"/>
      <c r="O8760" s="40"/>
      <c r="P8760" s="43"/>
      <c r="Q8760" s="43"/>
      <c r="R8760" s="10"/>
      <c r="S8760" s="10"/>
      <c r="T8760" s="10"/>
    </row>
    <row r="8761" spans="7:20" ht="33" customHeight="1" x14ac:dyDescent="0.5">
      <c r="G8761" s="90"/>
      <c r="H8761" s="43"/>
      <c r="I8761" s="79"/>
      <c r="J8761" s="43"/>
      <c r="K8761" s="10"/>
      <c r="L8761" s="102"/>
      <c r="M8761" s="40"/>
      <c r="N8761" s="43"/>
      <c r="O8761" s="40"/>
      <c r="P8761" s="43"/>
      <c r="Q8761" s="43"/>
      <c r="R8761" s="10"/>
      <c r="S8761" s="10"/>
      <c r="T8761" s="10"/>
    </row>
    <row r="8762" spans="7:20" ht="33" customHeight="1" x14ac:dyDescent="0.5">
      <c r="G8762" s="90"/>
      <c r="H8762" s="43"/>
      <c r="I8762" s="79"/>
      <c r="J8762" s="43"/>
      <c r="K8762" s="10"/>
      <c r="L8762" s="102"/>
      <c r="M8762" s="40"/>
      <c r="N8762" s="43"/>
      <c r="O8762" s="40"/>
      <c r="P8762" s="43"/>
      <c r="Q8762" s="43"/>
      <c r="R8762" s="10"/>
      <c r="S8762" s="10"/>
      <c r="T8762" s="10"/>
    </row>
    <row r="8763" spans="7:20" ht="33" customHeight="1" x14ac:dyDescent="0.5">
      <c r="G8763" s="90"/>
      <c r="H8763" s="43"/>
      <c r="I8763" s="79"/>
      <c r="J8763" s="43"/>
      <c r="K8763" s="10"/>
      <c r="L8763" s="102"/>
      <c r="M8763" s="40"/>
      <c r="N8763" s="43"/>
      <c r="O8763" s="40"/>
      <c r="P8763" s="43"/>
      <c r="Q8763" s="43"/>
      <c r="R8763" s="10"/>
      <c r="S8763" s="10"/>
      <c r="T8763" s="10"/>
    </row>
    <row r="8764" spans="7:20" ht="33" customHeight="1" x14ac:dyDescent="0.5">
      <c r="G8764" s="90"/>
      <c r="H8764" s="43"/>
      <c r="I8764" s="79"/>
      <c r="J8764" s="43"/>
      <c r="K8764" s="10"/>
      <c r="L8764" s="102"/>
      <c r="M8764" s="40"/>
      <c r="N8764" s="43"/>
      <c r="O8764" s="40"/>
      <c r="P8764" s="43"/>
      <c r="Q8764" s="43"/>
      <c r="R8764" s="10"/>
      <c r="S8764" s="10"/>
      <c r="T8764" s="10"/>
    </row>
    <row r="8765" spans="7:20" ht="33" customHeight="1" x14ac:dyDescent="0.5">
      <c r="G8765" s="90"/>
      <c r="H8765" s="43"/>
      <c r="I8765" s="79"/>
      <c r="J8765" s="43"/>
      <c r="K8765" s="10"/>
      <c r="L8765" s="102"/>
      <c r="M8765" s="40"/>
      <c r="N8765" s="43"/>
      <c r="O8765" s="40"/>
      <c r="P8765" s="43"/>
      <c r="Q8765" s="43"/>
      <c r="R8765" s="10"/>
      <c r="S8765" s="10"/>
      <c r="T8765" s="10"/>
    </row>
    <row r="8766" spans="7:20" ht="33" customHeight="1" x14ac:dyDescent="0.5">
      <c r="G8766" s="90"/>
      <c r="H8766" s="43"/>
      <c r="I8766" s="79"/>
      <c r="J8766" s="43"/>
      <c r="K8766" s="10"/>
      <c r="L8766" s="102"/>
      <c r="M8766" s="40"/>
      <c r="N8766" s="43"/>
      <c r="O8766" s="40"/>
      <c r="P8766" s="43"/>
      <c r="Q8766" s="43"/>
      <c r="R8766" s="10"/>
      <c r="S8766" s="10"/>
      <c r="T8766" s="10"/>
    </row>
    <row r="8767" spans="7:20" ht="33" customHeight="1" x14ac:dyDescent="0.5">
      <c r="G8767" s="90"/>
      <c r="H8767" s="43"/>
      <c r="I8767" s="79"/>
      <c r="J8767" s="43"/>
      <c r="K8767" s="10"/>
      <c r="L8767" s="102"/>
      <c r="M8767" s="40"/>
      <c r="N8767" s="43"/>
      <c r="O8767" s="40"/>
      <c r="P8767" s="43"/>
      <c r="Q8767" s="43"/>
      <c r="R8767" s="10"/>
      <c r="S8767" s="10"/>
      <c r="T8767" s="10"/>
    </row>
    <row r="8768" spans="7:20" ht="33" customHeight="1" x14ac:dyDescent="0.5">
      <c r="G8768" s="90"/>
      <c r="H8768" s="43"/>
      <c r="I8768" s="79"/>
      <c r="J8768" s="43"/>
      <c r="K8768" s="10"/>
      <c r="L8768" s="102"/>
      <c r="M8768" s="40"/>
      <c r="N8768" s="43"/>
      <c r="O8768" s="40"/>
      <c r="P8768" s="43"/>
      <c r="Q8768" s="43"/>
      <c r="R8768" s="10"/>
      <c r="S8768" s="10"/>
      <c r="T8768" s="10"/>
    </row>
    <row r="8769" spans="7:20" ht="33" customHeight="1" x14ac:dyDescent="0.5">
      <c r="G8769" s="90"/>
      <c r="H8769" s="43"/>
      <c r="I8769" s="79"/>
      <c r="J8769" s="43"/>
      <c r="K8769" s="10"/>
      <c r="L8769" s="102"/>
      <c r="M8769" s="40"/>
      <c r="N8769" s="43"/>
      <c r="O8769" s="40"/>
      <c r="P8769" s="43"/>
      <c r="Q8769" s="43"/>
      <c r="R8769" s="10"/>
      <c r="S8769" s="10"/>
      <c r="T8769" s="10"/>
    </row>
    <row r="8770" spans="7:20" ht="33" customHeight="1" x14ac:dyDescent="0.5">
      <c r="G8770" s="90"/>
      <c r="H8770" s="43"/>
      <c r="I8770" s="79"/>
      <c r="J8770" s="43"/>
      <c r="K8770" s="10"/>
      <c r="L8770" s="102"/>
      <c r="M8770" s="40"/>
      <c r="N8770" s="43"/>
      <c r="O8770" s="40"/>
      <c r="P8770" s="43"/>
      <c r="Q8770" s="43"/>
      <c r="R8770" s="10"/>
      <c r="S8770" s="10"/>
      <c r="T8770" s="10"/>
    </row>
    <row r="8771" spans="7:20" ht="33" customHeight="1" x14ac:dyDescent="0.5">
      <c r="G8771" s="90"/>
      <c r="H8771" s="43"/>
      <c r="I8771" s="79"/>
      <c r="J8771" s="43"/>
      <c r="K8771" s="10"/>
      <c r="L8771" s="102"/>
      <c r="M8771" s="40"/>
      <c r="N8771" s="43"/>
      <c r="O8771" s="40"/>
      <c r="P8771" s="43"/>
      <c r="Q8771" s="43"/>
      <c r="R8771" s="10"/>
      <c r="S8771" s="10"/>
      <c r="T8771" s="10"/>
    </row>
    <row r="8772" spans="7:20" ht="33" customHeight="1" x14ac:dyDescent="0.5">
      <c r="G8772" s="90"/>
      <c r="H8772" s="43"/>
      <c r="I8772" s="79"/>
      <c r="J8772" s="43"/>
      <c r="K8772" s="10"/>
      <c r="L8772" s="102"/>
      <c r="M8772" s="40"/>
      <c r="N8772" s="43"/>
      <c r="O8772" s="40"/>
      <c r="P8772" s="43"/>
      <c r="Q8772" s="43"/>
      <c r="R8772" s="10"/>
      <c r="S8772" s="10"/>
      <c r="T8772" s="10"/>
    </row>
    <row r="8773" spans="7:20" ht="33" customHeight="1" x14ac:dyDescent="0.5">
      <c r="G8773" s="90"/>
      <c r="H8773" s="43"/>
      <c r="I8773" s="79"/>
      <c r="J8773" s="43"/>
      <c r="K8773" s="10"/>
      <c r="L8773" s="102"/>
      <c r="M8773" s="40"/>
      <c r="N8773" s="43"/>
      <c r="O8773" s="40"/>
      <c r="P8773" s="43"/>
      <c r="Q8773" s="43"/>
      <c r="R8773" s="10"/>
      <c r="S8773" s="10"/>
      <c r="T8773" s="10"/>
    </row>
    <row r="8774" spans="7:20" ht="33" customHeight="1" x14ac:dyDescent="0.5">
      <c r="G8774" s="90"/>
      <c r="H8774" s="43"/>
      <c r="I8774" s="79"/>
      <c r="J8774" s="43"/>
      <c r="K8774" s="10"/>
      <c r="L8774" s="102"/>
      <c r="M8774" s="40"/>
      <c r="N8774" s="43"/>
      <c r="O8774" s="40"/>
      <c r="P8774" s="43"/>
      <c r="Q8774" s="43"/>
      <c r="R8774" s="10"/>
      <c r="S8774" s="10"/>
      <c r="T8774" s="10"/>
    </row>
    <row r="8775" spans="7:20" ht="33" customHeight="1" x14ac:dyDescent="0.5">
      <c r="G8775" s="90"/>
      <c r="H8775" s="43"/>
      <c r="I8775" s="79"/>
      <c r="J8775" s="43"/>
      <c r="K8775" s="10"/>
      <c r="L8775" s="102"/>
      <c r="M8775" s="40"/>
      <c r="N8775" s="43"/>
      <c r="O8775" s="40"/>
      <c r="P8775" s="43"/>
      <c r="Q8775" s="43"/>
      <c r="R8775" s="10"/>
      <c r="S8775" s="10"/>
      <c r="T8775" s="10"/>
    </row>
    <row r="8776" spans="7:20" ht="33" customHeight="1" x14ac:dyDescent="0.5">
      <c r="G8776" s="90"/>
      <c r="H8776" s="43"/>
      <c r="I8776" s="79"/>
      <c r="J8776" s="43"/>
      <c r="K8776" s="10"/>
      <c r="L8776" s="102"/>
      <c r="M8776" s="40"/>
      <c r="N8776" s="43"/>
      <c r="O8776" s="40"/>
      <c r="P8776" s="43"/>
      <c r="Q8776" s="43"/>
      <c r="R8776" s="10"/>
      <c r="S8776" s="10"/>
      <c r="T8776" s="10"/>
    </row>
    <row r="8777" spans="7:20" ht="33" customHeight="1" x14ac:dyDescent="0.5">
      <c r="G8777" s="90"/>
      <c r="H8777" s="43"/>
      <c r="I8777" s="79"/>
      <c r="J8777" s="43"/>
      <c r="K8777" s="10"/>
      <c r="L8777" s="102"/>
      <c r="M8777" s="40"/>
      <c r="N8777" s="43"/>
      <c r="O8777" s="40"/>
      <c r="P8777" s="43"/>
      <c r="Q8777" s="43"/>
      <c r="R8777" s="10"/>
      <c r="S8777" s="10"/>
      <c r="T8777" s="10"/>
    </row>
    <row r="8778" spans="7:20" ht="33" customHeight="1" x14ac:dyDescent="0.5">
      <c r="G8778" s="90"/>
      <c r="H8778" s="43"/>
      <c r="I8778" s="79"/>
      <c r="J8778" s="43"/>
      <c r="K8778" s="10"/>
      <c r="L8778" s="102"/>
      <c r="M8778" s="40"/>
      <c r="N8778" s="43"/>
      <c r="O8778" s="40"/>
      <c r="P8778" s="43"/>
      <c r="Q8778" s="43"/>
      <c r="R8778" s="10"/>
      <c r="S8778" s="10"/>
      <c r="T8778" s="10"/>
    </row>
    <row r="8779" spans="7:20" ht="33" customHeight="1" x14ac:dyDescent="0.5">
      <c r="G8779" s="90"/>
      <c r="H8779" s="43"/>
      <c r="I8779" s="79"/>
      <c r="J8779" s="43"/>
      <c r="K8779" s="10"/>
      <c r="L8779" s="102"/>
      <c r="M8779" s="40"/>
      <c r="N8779" s="43"/>
      <c r="O8779" s="40"/>
      <c r="P8779" s="43"/>
      <c r="Q8779" s="43"/>
      <c r="R8779" s="10"/>
      <c r="S8779" s="10"/>
      <c r="T8779" s="10"/>
    </row>
    <row r="8780" spans="7:20" ht="33" customHeight="1" x14ac:dyDescent="0.5">
      <c r="G8780" s="90"/>
      <c r="H8780" s="43"/>
      <c r="I8780" s="79"/>
      <c r="J8780" s="43"/>
      <c r="K8780" s="10"/>
      <c r="L8780" s="102"/>
      <c r="M8780" s="40"/>
      <c r="N8780" s="43"/>
      <c r="O8780" s="40"/>
      <c r="P8780" s="43"/>
      <c r="Q8780" s="43"/>
      <c r="R8780" s="10"/>
      <c r="S8780" s="10"/>
      <c r="T8780" s="10"/>
    </row>
    <row r="8781" spans="7:20" ht="33" customHeight="1" x14ac:dyDescent="0.5">
      <c r="G8781" s="90"/>
      <c r="H8781" s="43"/>
      <c r="I8781" s="79"/>
      <c r="J8781" s="43"/>
      <c r="K8781" s="10"/>
      <c r="L8781" s="102"/>
      <c r="M8781" s="40"/>
      <c r="N8781" s="43"/>
      <c r="O8781" s="40"/>
      <c r="P8781" s="43"/>
      <c r="Q8781" s="43"/>
      <c r="R8781" s="10"/>
      <c r="S8781" s="10"/>
      <c r="T8781" s="10"/>
    </row>
    <row r="8782" spans="7:20" ht="33" customHeight="1" x14ac:dyDescent="0.5">
      <c r="G8782" s="90"/>
      <c r="H8782" s="43"/>
      <c r="I8782" s="79"/>
      <c r="J8782" s="43"/>
      <c r="K8782" s="10"/>
      <c r="L8782" s="102"/>
      <c r="M8782" s="40"/>
      <c r="N8782" s="43"/>
      <c r="O8782" s="40"/>
      <c r="P8782" s="43"/>
      <c r="Q8782" s="43"/>
      <c r="R8782" s="10"/>
      <c r="S8782" s="10"/>
      <c r="T8782" s="10"/>
    </row>
    <row r="8783" spans="7:20" ht="33" customHeight="1" x14ac:dyDescent="0.5">
      <c r="G8783" s="90"/>
      <c r="H8783" s="43"/>
      <c r="I8783" s="79"/>
      <c r="J8783" s="43"/>
      <c r="K8783" s="10"/>
      <c r="L8783" s="102"/>
      <c r="M8783" s="40"/>
      <c r="N8783" s="43"/>
      <c r="O8783" s="40"/>
      <c r="P8783" s="43"/>
      <c r="Q8783" s="43"/>
      <c r="R8783" s="10"/>
      <c r="S8783" s="10"/>
      <c r="T8783" s="10"/>
    </row>
    <row r="8784" spans="7:20" ht="33" customHeight="1" x14ac:dyDescent="0.5">
      <c r="G8784" s="90"/>
      <c r="H8784" s="43"/>
      <c r="I8784" s="79"/>
      <c r="J8784" s="43"/>
      <c r="K8784" s="10"/>
      <c r="L8784" s="102"/>
      <c r="M8784" s="40"/>
      <c r="N8784" s="43"/>
      <c r="O8784" s="40"/>
      <c r="P8784" s="43"/>
      <c r="Q8784" s="43"/>
      <c r="R8784" s="10"/>
      <c r="S8784" s="10"/>
      <c r="T8784" s="10"/>
    </row>
    <row r="8785" spans="7:20" ht="33" customHeight="1" x14ac:dyDescent="0.5">
      <c r="G8785" s="90"/>
      <c r="H8785" s="43"/>
      <c r="I8785" s="79"/>
      <c r="J8785" s="43"/>
      <c r="K8785" s="10"/>
      <c r="L8785" s="102"/>
      <c r="M8785" s="40"/>
      <c r="N8785" s="43"/>
      <c r="O8785" s="40"/>
      <c r="P8785" s="43"/>
      <c r="Q8785" s="43"/>
      <c r="R8785" s="10"/>
      <c r="S8785" s="10"/>
      <c r="T8785" s="10"/>
    </row>
    <row r="8786" spans="7:20" ht="33" customHeight="1" x14ac:dyDescent="0.5">
      <c r="G8786" s="90"/>
      <c r="H8786" s="43"/>
      <c r="I8786" s="79"/>
      <c r="J8786" s="43"/>
      <c r="K8786" s="10"/>
      <c r="L8786" s="102"/>
      <c r="M8786" s="40"/>
      <c r="N8786" s="43"/>
      <c r="O8786" s="40"/>
      <c r="P8786" s="43"/>
      <c r="Q8786" s="43"/>
      <c r="R8786" s="10"/>
      <c r="S8786" s="10"/>
      <c r="T8786" s="10"/>
    </row>
    <row r="8787" spans="7:20" ht="33" customHeight="1" x14ac:dyDescent="0.5">
      <c r="G8787" s="90"/>
      <c r="H8787" s="43"/>
      <c r="I8787" s="79"/>
      <c r="J8787" s="43"/>
      <c r="K8787" s="10"/>
      <c r="L8787" s="102"/>
      <c r="M8787" s="40"/>
      <c r="N8787" s="43"/>
      <c r="O8787" s="40"/>
      <c r="P8787" s="43"/>
      <c r="Q8787" s="43"/>
      <c r="R8787" s="10"/>
      <c r="S8787" s="10"/>
      <c r="T8787" s="10"/>
    </row>
    <row r="8788" spans="7:20" ht="33" customHeight="1" x14ac:dyDescent="0.5">
      <c r="G8788" s="90"/>
      <c r="H8788" s="43"/>
      <c r="I8788" s="79"/>
      <c r="J8788" s="43"/>
      <c r="K8788" s="10"/>
      <c r="L8788" s="102"/>
      <c r="M8788" s="40"/>
      <c r="N8788" s="43"/>
      <c r="O8788" s="40"/>
      <c r="P8788" s="43"/>
      <c r="Q8788" s="43"/>
      <c r="R8788" s="10"/>
      <c r="S8788" s="10"/>
      <c r="T8788" s="10"/>
    </row>
    <row r="8789" spans="7:20" ht="33" customHeight="1" x14ac:dyDescent="0.5">
      <c r="G8789" s="90"/>
      <c r="H8789" s="43"/>
      <c r="I8789" s="79"/>
      <c r="J8789" s="43"/>
      <c r="K8789" s="10"/>
      <c r="L8789" s="102"/>
      <c r="M8789" s="40"/>
      <c r="N8789" s="43"/>
      <c r="O8789" s="40"/>
      <c r="P8789" s="43"/>
      <c r="Q8789" s="43"/>
      <c r="R8789" s="10"/>
      <c r="S8789" s="10"/>
      <c r="T8789" s="10"/>
    </row>
    <row r="8790" spans="7:20" ht="33" customHeight="1" x14ac:dyDescent="0.5">
      <c r="G8790" s="90"/>
      <c r="H8790" s="43"/>
      <c r="I8790" s="79"/>
      <c r="J8790" s="43"/>
      <c r="K8790" s="10"/>
      <c r="L8790" s="102"/>
      <c r="M8790" s="40"/>
      <c r="N8790" s="43"/>
      <c r="O8790" s="40"/>
      <c r="P8790" s="43"/>
      <c r="Q8790" s="43"/>
      <c r="R8790" s="10"/>
      <c r="S8790" s="10"/>
      <c r="T8790" s="10"/>
    </row>
    <row r="8791" spans="7:20" ht="33" customHeight="1" x14ac:dyDescent="0.5">
      <c r="G8791" s="90"/>
      <c r="H8791" s="43"/>
      <c r="I8791" s="79"/>
      <c r="J8791" s="43"/>
      <c r="K8791" s="10"/>
      <c r="L8791" s="102"/>
      <c r="M8791" s="40"/>
      <c r="N8791" s="43"/>
      <c r="O8791" s="40"/>
      <c r="P8791" s="43"/>
      <c r="Q8791" s="43"/>
      <c r="R8791" s="10"/>
      <c r="S8791" s="10"/>
      <c r="T8791" s="10"/>
    </row>
    <row r="8792" spans="7:20" ht="33" customHeight="1" x14ac:dyDescent="0.5">
      <c r="G8792" s="90"/>
      <c r="H8792" s="43"/>
      <c r="I8792" s="79"/>
      <c r="J8792" s="43"/>
      <c r="K8792" s="10"/>
      <c r="L8792" s="102"/>
      <c r="M8792" s="40"/>
      <c r="N8792" s="43"/>
      <c r="O8792" s="40"/>
      <c r="P8792" s="43"/>
      <c r="Q8792" s="43"/>
      <c r="R8792" s="10"/>
      <c r="S8792" s="10"/>
      <c r="T8792" s="10"/>
    </row>
    <row r="8793" spans="7:20" ht="33" customHeight="1" x14ac:dyDescent="0.5">
      <c r="G8793" s="90"/>
      <c r="H8793" s="43"/>
      <c r="I8793" s="79"/>
      <c r="J8793" s="43"/>
      <c r="K8793" s="10"/>
      <c r="L8793" s="102"/>
      <c r="M8793" s="40"/>
      <c r="N8793" s="43"/>
      <c r="O8793" s="40"/>
      <c r="P8793" s="43"/>
      <c r="Q8793" s="43"/>
      <c r="R8793" s="10"/>
      <c r="S8793" s="10"/>
      <c r="T8793" s="10"/>
    </row>
    <row r="8794" spans="7:20" ht="33" customHeight="1" x14ac:dyDescent="0.5">
      <c r="G8794" s="90"/>
      <c r="H8794" s="43"/>
      <c r="I8794" s="79"/>
      <c r="J8794" s="43"/>
      <c r="K8794" s="10"/>
      <c r="L8794" s="102"/>
      <c r="M8794" s="40"/>
      <c r="N8794" s="43"/>
      <c r="O8794" s="40"/>
      <c r="P8794" s="43"/>
      <c r="Q8794" s="43"/>
      <c r="R8794" s="10"/>
      <c r="S8794" s="10"/>
      <c r="T8794" s="10"/>
    </row>
    <row r="8795" spans="7:20" ht="33" customHeight="1" x14ac:dyDescent="0.5">
      <c r="G8795" s="90"/>
      <c r="H8795" s="43"/>
      <c r="I8795" s="79"/>
      <c r="J8795" s="43"/>
      <c r="K8795" s="10"/>
      <c r="L8795" s="102"/>
      <c r="M8795" s="40"/>
      <c r="N8795" s="43"/>
      <c r="O8795" s="40"/>
      <c r="P8795" s="43"/>
      <c r="Q8795" s="43"/>
      <c r="R8795" s="10"/>
      <c r="S8795" s="10"/>
      <c r="T8795" s="10"/>
    </row>
    <row r="8796" spans="7:20" ht="33" customHeight="1" x14ac:dyDescent="0.5">
      <c r="G8796" s="90"/>
      <c r="H8796" s="43"/>
      <c r="I8796" s="79"/>
      <c r="J8796" s="43"/>
      <c r="K8796" s="10"/>
      <c r="L8796" s="102"/>
      <c r="M8796" s="40"/>
      <c r="N8796" s="43"/>
      <c r="O8796" s="40"/>
      <c r="P8796" s="43"/>
      <c r="Q8796" s="43"/>
      <c r="R8796" s="10"/>
      <c r="S8796" s="10"/>
      <c r="T8796" s="10"/>
    </row>
    <row r="8797" spans="7:20" ht="33" customHeight="1" x14ac:dyDescent="0.5">
      <c r="G8797" s="90"/>
      <c r="H8797" s="43"/>
      <c r="I8797" s="79"/>
      <c r="J8797" s="43"/>
      <c r="K8797" s="10"/>
      <c r="L8797" s="102"/>
      <c r="M8797" s="40"/>
      <c r="N8797" s="43"/>
      <c r="O8797" s="40"/>
      <c r="P8797" s="43"/>
      <c r="Q8797" s="43"/>
      <c r="R8797" s="10"/>
      <c r="S8797" s="10"/>
      <c r="T8797" s="10"/>
    </row>
    <row r="8798" spans="7:20" ht="33" customHeight="1" x14ac:dyDescent="0.5">
      <c r="G8798" s="90"/>
      <c r="H8798" s="43"/>
      <c r="I8798" s="79"/>
      <c r="J8798" s="43"/>
      <c r="K8798" s="10"/>
      <c r="L8798" s="102"/>
      <c r="M8798" s="40"/>
      <c r="N8798" s="43"/>
      <c r="O8798" s="40"/>
      <c r="P8798" s="43"/>
      <c r="Q8798" s="43"/>
      <c r="R8798" s="10"/>
      <c r="S8798" s="10"/>
      <c r="T8798" s="10"/>
    </row>
    <row r="8799" spans="7:20" ht="33" customHeight="1" x14ac:dyDescent="0.5">
      <c r="G8799" s="90"/>
      <c r="H8799" s="43"/>
      <c r="I8799" s="79"/>
      <c r="J8799" s="43"/>
      <c r="K8799" s="10"/>
      <c r="L8799" s="102"/>
      <c r="M8799" s="40"/>
      <c r="N8799" s="43"/>
      <c r="O8799" s="40"/>
      <c r="P8799" s="43"/>
      <c r="Q8799" s="43"/>
      <c r="R8799" s="10"/>
      <c r="S8799" s="10"/>
      <c r="T8799" s="10"/>
    </row>
    <row r="8800" spans="7:20" ht="33" customHeight="1" x14ac:dyDescent="0.5">
      <c r="G8800" s="90"/>
      <c r="H8800" s="43"/>
      <c r="I8800" s="79"/>
      <c r="J8800" s="43"/>
      <c r="K8800" s="10"/>
      <c r="L8800" s="102"/>
      <c r="M8800" s="40"/>
      <c r="N8800" s="43"/>
      <c r="O8800" s="40"/>
      <c r="P8800" s="43"/>
      <c r="Q8800" s="43"/>
      <c r="R8800" s="10"/>
      <c r="S8800" s="10"/>
      <c r="T8800" s="10"/>
    </row>
    <row r="8801" spans="7:20" ht="33" customHeight="1" x14ac:dyDescent="0.5">
      <c r="G8801" s="90"/>
      <c r="H8801" s="43"/>
      <c r="I8801" s="79"/>
      <c r="J8801" s="43"/>
      <c r="K8801" s="10"/>
      <c r="L8801" s="102"/>
      <c r="M8801" s="40"/>
      <c r="N8801" s="43"/>
      <c r="O8801" s="40"/>
      <c r="P8801" s="43"/>
      <c r="Q8801" s="43"/>
      <c r="R8801" s="10"/>
      <c r="S8801" s="10"/>
      <c r="T8801" s="10"/>
    </row>
    <row r="8802" spans="7:20" ht="33" customHeight="1" x14ac:dyDescent="0.5">
      <c r="G8802" s="90"/>
      <c r="H8802" s="43"/>
      <c r="I8802" s="79"/>
      <c r="J8802" s="43"/>
      <c r="K8802" s="10"/>
      <c r="L8802" s="102"/>
      <c r="M8802" s="40"/>
      <c r="N8802" s="43"/>
      <c r="O8802" s="40"/>
      <c r="P8802" s="43"/>
      <c r="Q8802" s="43"/>
      <c r="R8802" s="10"/>
      <c r="S8802" s="10"/>
      <c r="T8802" s="10"/>
    </row>
    <row r="8803" spans="7:20" ht="33" customHeight="1" x14ac:dyDescent="0.5">
      <c r="G8803" s="90"/>
      <c r="H8803" s="43"/>
      <c r="I8803" s="79"/>
      <c r="J8803" s="43"/>
      <c r="K8803" s="10"/>
      <c r="L8803" s="102"/>
      <c r="M8803" s="40"/>
      <c r="N8803" s="43"/>
      <c r="O8803" s="40"/>
      <c r="P8803" s="43"/>
      <c r="Q8803" s="43"/>
      <c r="R8803" s="10"/>
      <c r="S8803" s="10"/>
      <c r="T8803" s="10"/>
    </row>
    <row r="8804" spans="7:20" ht="33" customHeight="1" x14ac:dyDescent="0.5">
      <c r="G8804" s="90"/>
      <c r="H8804" s="43"/>
      <c r="I8804" s="79"/>
      <c r="J8804" s="43"/>
      <c r="K8804" s="10"/>
      <c r="L8804" s="102"/>
      <c r="M8804" s="40"/>
      <c r="N8804" s="43"/>
      <c r="O8804" s="40"/>
      <c r="P8804" s="43"/>
      <c r="Q8804" s="43"/>
      <c r="R8804" s="10"/>
      <c r="S8804" s="10"/>
      <c r="T8804" s="10"/>
    </row>
    <row r="8805" spans="7:20" ht="33" customHeight="1" x14ac:dyDescent="0.5">
      <c r="G8805" s="90"/>
      <c r="H8805" s="43"/>
      <c r="I8805" s="79"/>
      <c r="J8805" s="43"/>
      <c r="K8805" s="10"/>
      <c r="L8805" s="102"/>
      <c r="M8805" s="40"/>
      <c r="N8805" s="43"/>
      <c r="O8805" s="40"/>
      <c r="P8805" s="43"/>
      <c r="Q8805" s="43"/>
      <c r="R8805" s="10"/>
      <c r="S8805" s="10"/>
      <c r="T8805" s="10"/>
    </row>
    <row r="8806" spans="7:20" ht="33" customHeight="1" x14ac:dyDescent="0.5">
      <c r="G8806" s="90"/>
      <c r="H8806" s="43"/>
      <c r="I8806" s="79"/>
      <c r="J8806" s="43"/>
      <c r="K8806" s="10"/>
      <c r="L8806" s="102"/>
      <c r="M8806" s="40"/>
      <c r="N8806" s="43"/>
      <c r="O8806" s="40"/>
      <c r="P8806" s="43"/>
      <c r="Q8806" s="43"/>
      <c r="R8806" s="10"/>
      <c r="S8806" s="10"/>
      <c r="T8806" s="10"/>
    </row>
    <row r="8807" spans="7:20" ht="33" customHeight="1" x14ac:dyDescent="0.5">
      <c r="G8807" s="90"/>
      <c r="H8807" s="43"/>
      <c r="I8807" s="79"/>
      <c r="J8807" s="43"/>
      <c r="K8807" s="10"/>
      <c r="L8807" s="102"/>
      <c r="M8807" s="40"/>
      <c r="N8807" s="43"/>
      <c r="O8807" s="40"/>
      <c r="P8807" s="43"/>
      <c r="Q8807" s="43"/>
      <c r="R8807" s="10"/>
      <c r="S8807" s="10"/>
      <c r="T8807" s="10"/>
    </row>
    <row r="8808" spans="7:20" ht="33" customHeight="1" x14ac:dyDescent="0.5">
      <c r="G8808" s="90"/>
      <c r="H8808" s="43"/>
      <c r="I8808" s="79"/>
      <c r="J8808" s="43"/>
      <c r="K8808" s="10"/>
      <c r="L8808" s="102"/>
      <c r="M8808" s="40"/>
      <c r="N8808" s="43"/>
      <c r="O8808" s="40"/>
      <c r="P8808" s="43"/>
      <c r="Q8808" s="43"/>
      <c r="R8808" s="10"/>
      <c r="S8808" s="10"/>
      <c r="T8808" s="10"/>
    </row>
    <row r="8809" spans="7:20" ht="33" customHeight="1" x14ac:dyDescent="0.5">
      <c r="G8809" s="90"/>
      <c r="H8809" s="43"/>
      <c r="I8809" s="79"/>
      <c r="J8809" s="43"/>
      <c r="K8809" s="10"/>
      <c r="L8809" s="102"/>
      <c r="M8809" s="40"/>
      <c r="N8809" s="43"/>
      <c r="O8809" s="40"/>
      <c r="P8809" s="43"/>
      <c r="Q8809" s="43"/>
      <c r="R8809" s="10"/>
      <c r="S8809" s="10"/>
      <c r="T8809" s="10"/>
    </row>
    <row r="8810" spans="7:20" ht="33" customHeight="1" x14ac:dyDescent="0.5">
      <c r="G8810" s="90"/>
      <c r="H8810" s="43"/>
      <c r="I8810" s="79"/>
      <c r="J8810" s="43"/>
      <c r="K8810" s="10"/>
      <c r="L8810" s="102"/>
      <c r="M8810" s="40"/>
      <c r="N8810" s="43"/>
      <c r="O8810" s="40"/>
      <c r="P8810" s="43"/>
      <c r="Q8810" s="43"/>
      <c r="R8810" s="10"/>
      <c r="S8810" s="10"/>
      <c r="T8810" s="10"/>
    </row>
    <row r="8811" spans="7:20" ht="33" customHeight="1" x14ac:dyDescent="0.5">
      <c r="G8811" s="90"/>
      <c r="H8811" s="43"/>
      <c r="I8811" s="79"/>
      <c r="J8811" s="43"/>
      <c r="K8811" s="10"/>
      <c r="L8811" s="102"/>
      <c r="M8811" s="40"/>
      <c r="N8811" s="43"/>
      <c r="O8811" s="40"/>
      <c r="P8811" s="43"/>
      <c r="Q8811" s="43"/>
      <c r="R8811" s="10"/>
      <c r="S8811" s="10"/>
      <c r="T8811" s="10"/>
    </row>
    <row r="8812" spans="7:20" ht="33" customHeight="1" x14ac:dyDescent="0.5">
      <c r="G8812" s="90"/>
      <c r="H8812" s="43"/>
      <c r="I8812" s="79"/>
      <c r="J8812" s="43"/>
      <c r="K8812" s="10"/>
      <c r="L8812" s="102"/>
      <c r="M8812" s="40"/>
      <c r="N8812" s="43"/>
      <c r="O8812" s="40"/>
      <c r="P8812" s="43"/>
      <c r="Q8812" s="43"/>
      <c r="R8812" s="10"/>
      <c r="S8812" s="10"/>
      <c r="T8812" s="10"/>
    </row>
    <row r="8813" spans="7:20" ht="33" customHeight="1" x14ac:dyDescent="0.5">
      <c r="G8813" s="90"/>
      <c r="H8813" s="43"/>
      <c r="I8813" s="79"/>
      <c r="J8813" s="43"/>
      <c r="K8813" s="10"/>
      <c r="L8813" s="102"/>
      <c r="M8813" s="40"/>
      <c r="N8813" s="43"/>
      <c r="O8813" s="40"/>
      <c r="P8813" s="43"/>
      <c r="Q8813" s="43"/>
      <c r="R8813" s="10"/>
      <c r="S8813" s="10"/>
      <c r="T8813" s="10"/>
    </row>
    <row r="8814" spans="7:20" ht="33" customHeight="1" x14ac:dyDescent="0.5">
      <c r="G8814" s="90"/>
      <c r="H8814" s="43"/>
      <c r="I8814" s="79"/>
      <c r="J8814" s="43"/>
      <c r="K8814" s="10"/>
      <c r="L8814" s="102"/>
      <c r="M8814" s="40"/>
      <c r="N8814" s="43"/>
      <c r="O8814" s="40"/>
      <c r="P8814" s="43"/>
      <c r="Q8814" s="43"/>
      <c r="R8814" s="10"/>
      <c r="S8814" s="10"/>
      <c r="T8814" s="10"/>
    </row>
    <row r="8815" spans="7:20" ht="33" customHeight="1" x14ac:dyDescent="0.5">
      <c r="G8815" s="90"/>
      <c r="H8815" s="43"/>
      <c r="I8815" s="79"/>
      <c r="J8815" s="43"/>
      <c r="K8815" s="10"/>
      <c r="L8815" s="102"/>
      <c r="M8815" s="40"/>
      <c r="N8815" s="43"/>
      <c r="O8815" s="40"/>
      <c r="P8815" s="43"/>
      <c r="Q8815" s="43"/>
      <c r="R8815" s="10"/>
      <c r="S8815" s="10"/>
      <c r="T8815" s="10"/>
    </row>
    <row r="8816" spans="7:20" ht="33" customHeight="1" x14ac:dyDescent="0.5">
      <c r="G8816" s="90"/>
      <c r="H8816" s="43"/>
      <c r="I8816" s="79"/>
      <c r="J8816" s="43"/>
      <c r="K8816" s="10"/>
      <c r="L8816" s="102"/>
      <c r="M8816" s="40"/>
      <c r="N8816" s="43"/>
      <c r="O8816" s="40"/>
      <c r="P8816" s="43"/>
      <c r="Q8816" s="43"/>
      <c r="R8816" s="10"/>
      <c r="S8816" s="10"/>
      <c r="T8816" s="10"/>
    </row>
    <row r="8817" spans="7:20" ht="33" customHeight="1" x14ac:dyDescent="0.5">
      <c r="G8817" s="90"/>
      <c r="H8817" s="43"/>
      <c r="I8817" s="79"/>
      <c r="J8817" s="43"/>
      <c r="K8817" s="10"/>
      <c r="L8817" s="102"/>
      <c r="M8817" s="40"/>
      <c r="N8817" s="43"/>
      <c r="O8817" s="40"/>
      <c r="P8817" s="43"/>
      <c r="Q8817" s="43"/>
      <c r="R8817" s="10"/>
      <c r="S8817" s="10"/>
      <c r="T8817" s="10"/>
    </row>
    <row r="8818" spans="7:20" ht="33" customHeight="1" x14ac:dyDescent="0.5">
      <c r="G8818" s="90"/>
      <c r="H8818" s="43"/>
      <c r="I8818" s="79"/>
      <c r="J8818" s="43"/>
      <c r="K8818" s="10"/>
      <c r="L8818" s="102"/>
      <c r="M8818" s="40"/>
      <c r="N8818" s="43"/>
      <c r="O8818" s="40"/>
      <c r="P8818" s="43"/>
      <c r="Q8818" s="43"/>
      <c r="R8818" s="10"/>
      <c r="S8818" s="10"/>
      <c r="T8818" s="10"/>
    </row>
    <row r="8819" spans="7:20" ht="33" customHeight="1" x14ac:dyDescent="0.5">
      <c r="G8819" s="90"/>
      <c r="H8819" s="43"/>
      <c r="I8819" s="79"/>
      <c r="J8819" s="43"/>
      <c r="K8819" s="10"/>
      <c r="L8819" s="102"/>
      <c r="M8819" s="40"/>
      <c r="N8819" s="43"/>
      <c r="O8819" s="40"/>
      <c r="P8819" s="43"/>
      <c r="Q8819" s="43"/>
      <c r="R8819" s="10"/>
      <c r="S8819" s="10"/>
      <c r="T8819" s="10"/>
    </row>
    <row r="8820" spans="7:20" ht="33" customHeight="1" x14ac:dyDescent="0.5">
      <c r="G8820" s="90"/>
      <c r="H8820" s="43"/>
      <c r="I8820" s="79"/>
      <c r="J8820" s="43"/>
      <c r="K8820" s="10"/>
      <c r="L8820" s="102"/>
      <c r="M8820" s="40"/>
      <c r="N8820" s="43"/>
      <c r="O8820" s="40"/>
      <c r="P8820" s="43"/>
      <c r="Q8820" s="43"/>
      <c r="R8820" s="10"/>
      <c r="S8820" s="10"/>
      <c r="T8820" s="10"/>
    </row>
    <row r="8821" spans="7:20" ht="33" customHeight="1" x14ac:dyDescent="0.5">
      <c r="G8821" s="90"/>
      <c r="H8821" s="43"/>
      <c r="I8821" s="79"/>
      <c r="J8821" s="43"/>
      <c r="K8821" s="10"/>
      <c r="L8821" s="102"/>
      <c r="M8821" s="40"/>
      <c r="N8821" s="43"/>
      <c r="O8821" s="40"/>
      <c r="P8821" s="43"/>
      <c r="Q8821" s="43"/>
      <c r="R8821" s="10"/>
      <c r="S8821" s="10"/>
      <c r="T8821" s="10"/>
    </row>
    <row r="8822" spans="7:20" ht="33" customHeight="1" x14ac:dyDescent="0.5">
      <c r="G8822" s="90"/>
      <c r="H8822" s="43"/>
      <c r="I8822" s="79"/>
      <c r="J8822" s="43"/>
      <c r="K8822" s="10"/>
      <c r="L8822" s="102"/>
      <c r="M8822" s="40"/>
      <c r="N8822" s="43"/>
      <c r="O8822" s="40"/>
      <c r="P8822" s="43"/>
      <c r="Q8822" s="43"/>
      <c r="R8822" s="10"/>
      <c r="S8822" s="10"/>
      <c r="T8822" s="10"/>
    </row>
    <row r="8823" spans="7:20" ht="33" customHeight="1" x14ac:dyDescent="0.5">
      <c r="G8823" s="90"/>
      <c r="H8823" s="43"/>
      <c r="I8823" s="79"/>
      <c r="J8823" s="43"/>
      <c r="K8823" s="10"/>
      <c r="L8823" s="102"/>
      <c r="M8823" s="40"/>
      <c r="N8823" s="43"/>
      <c r="O8823" s="40"/>
      <c r="P8823" s="43"/>
      <c r="Q8823" s="43"/>
      <c r="R8823" s="10"/>
      <c r="S8823" s="10"/>
      <c r="T8823" s="10"/>
    </row>
    <row r="8824" spans="7:20" ht="33" customHeight="1" x14ac:dyDescent="0.5">
      <c r="G8824" s="90"/>
      <c r="H8824" s="43"/>
      <c r="I8824" s="79"/>
      <c r="J8824" s="43"/>
      <c r="K8824" s="10"/>
      <c r="L8824" s="102"/>
      <c r="M8824" s="40"/>
      <c r="N8824" s="43"/>
      <c r="O8824" s="40"/>
      <c r="P8824" s="43"/>
      <c r="Q8824" s="43"/>
      <c r="R8824" s="10"/>
      <c r="S8824" s="10"/>
      <c r="T8824" s="10"/>
    </row>
    <row r="8825" spans="7:20" ht="33" customHeight="1" x14ac:dyDescent="0.5">
      <c r="G8825" s="90"/>
      <c r="H8825" s="43"/>
      <c r="I8825" s="79"/>
      <c r="J8825" s="43"/>
      <c r="K8825" s="10"/>
      <c r="L8825" s="102"/>
      <c r="M8825" s="40"/>
      <c r="N8825" s="43"/>
      <c r="O8825" s="40"/>
      <c r="P8825" s="43"/>
      <c r="Q8825" s="43"/>
      <c r="R8825" s="10"/>
      <c r="S8825" s="10"/>
      <c r="T8825" s="10"/>
    </row>
    <row r="8826" spans="7:20" ht="33" customHeight="1" x14ac:dyDescent="0.5">
      <c r="G8826" s="90"/>
      <c r="H8826" s="43"/>
      <c r="I8826" s="79"/>
      <c r="J8826" s="43"/>
      <c r="K8826" s="10"/>
      <c r="L8826" s="102"/>
      <c r="M8826" s="40"/>
      <c r="N8826" s="43"/>
      <c r="O8826" s="40"/>
      <c r="P8826" s="43"/>
      <c r="Q8826" s="43"/>
      <c r="R8826" s="10"/>
      <c r="S8826" s="10"/>
      <c r="T8826" s="10"/>
    </row>
    <row r="8827" spans="7:20" ht="33" customHeight="1" x14ac:dyDescent="0.5">
      <c r="G8827" s="90"/>
      <c r="H8827" s="43"/>
      <c r="I8827" s="79"/>
      <c r="J8827" s="43"/>
      <c r="K8827" s="10"/>
      <c r="L8827" s="102"/>
      <c r="M8827" s="40"/>
      <c r="N8827" s="43"/>
      <c r="O8827" s="40"/>
      <c r="P8827" s="43"/>
      <c r="Q8827" s="43"/>
      <c r="R8827" s="10"/>
      <c r="S8827" s="10"/>
      <c r="T8827" s="10"/>
    </row>
    <row r="8828" spans="7:20" ht="33" customHeight="1" x14ac:dyDescent="0.5">
      <c r="G8828" s="90"/>
      <c r="H8828" s="43"/>
      <c r="I8828" s="79"/>
      <c r="J8828" s="43"/>
      <c r="K8828" s="10"/>
      <c r="L8828" s="102"/>
      <c r="M8828" s="40"/>
      <c r="N8828" s="43"/>
      <c r="O8828" s="40"/>
      <c r="P8828" s="43"/>
      <c r="Q8828" s="43"/>
      <c r="R8828" s="10"/>
      <c r="S8828" s="10"/>
      <c r="T8828" s="10"/>
    </row>
    <row r="8829" spans="7:20" ht="33" customHeight="1" x14ac:dyDescent="0.5">
      <c r="G8829" s="90"/>
      <c r="H8829" s="43"/>
      <c r="I8829" s="79"/>
      <c r="J8829" s="43"/>
      <c r="K8829" s="10"/>
      <c r="L8829" s="102"/>
      <c r="M8829" s="40"/>
      <c r="N8829" s="43"/>
      <c r="O8829" s="40"/>
      <c r="P8829" s="43"/>
      <c r="Q8829" s="43"/>
      <c r="R8829" s="10"/>
      <c r="S8829" s="10"/>
      <c r="T8829" s="10"/>
    </row>
    <row r="8830" spans="7:20" ht="33" customHeight="1" x14ac:dyDescent="0.5">
      <c r="G8830" s="90"/>
      <c r="H8830" s="43"/>
      <c r="I8830" s="79"/>
      <c r="J8830" s="43"/>
      <c r="K8830" s="10"/>
      <c r="L8830" s="102"/>
      <c r="M8830" s="40"/>
      <c r="N8830" s="43"/>
      <c r="O8830" s="40"/>
      <c r="P8830" s="43"/>
      <c r="Q8830" s="43"/>
      <c r="R8830" s="10"/>
      <c r="S8830" s="10"/>
      <c r="T8830" s="10"/>
    </row>
    <row r="8831" spans="7:20" ht="33" customHeight="1" x14ac:dyDescent="0.5">
      <c r="G8831" s="90"/>
      <c r="H8831" s="43"/>
      <c r="I8831" s="79"/>
      <c r="J8831" s="43"/>
      <c r="K8831" s="10"/>
      <c r="L8831" s="102"/>
      <c r="M8831" s="40"/>
      <c r="N8831" s="43"/>
      <c r="O8831" s="40"/>
      <c r="P8831" s="43"/>
      <c r="Q8831" s="43"/>
      <c r="R8831" s="10"/>
      <c r="S8831" s="10"/>
      <c r="T8831" s="10"/>
    </row>
    <row r="8832" spans="7:20" ht="33" customHeight="1" x14ac:dyDescent="0.5">
      <c r="G8832" s="90"/>
      <c r="H8832" s="43"/>
      <c r="I8832" s="79"/>
      <c r="J8832" s="43"/>
      <c r="K8832" s="10"/>
      <c r="L8832" s="102"/>
      <c r="M8832" s="40"/>
      <c r="N8832" s="43"/>
      <c r="O8832" s="40"/>
      <c r="P8832" s="43"/>
      <c r="Q8832" s="43"/>
      <c r="R8832" s="10"/>
      <c r="S8832" s="10"/>
      <c r="T8832" s="10"/>
    </row>
    <row r="8833" spans="7:20" ht="33" customHeight="1" x14ac:dyDescent="0.5">
      <c r="G8833" s="90"/>
      <c r="H8833" s="43"/>
      <c r="I8833" s="79"/>
      <c r="J8833" s="43"/>
      <c r="K8833" s="10"/>
      <c r="L8833" s="102"/>
      <c r="M8833" s="40"/>
      <c r="N8833" s="43"/>
      <c r="O8833" s="40"/>
      <c r="P8833" s="43"/>
      <c r="Q8833" s="43"/>
      <c r="R8833" s="10"/>
      <c r="S8833" s="10"/>
      <c r="T8833" s="10"/>
    </row>
    <row r="8834" spans="7:20" ht="33" customHeight="1" x14ac:dyDescent="0.5">
      <c r="G8834" s="90"/>
      <c r="H8834" s="43"/>
      <c r="I8834" s="79"/>
      <c r="J8834" s="43"/>
      <c r="K8834" s="10"/>
      <c r="L8834" s="102"/>
      <c r="M8834" s="40"/>
      <c r="N8834" s="43"/>
      <c r="O8834" s="40"/>
      <c r="P8834" s="43"/>
      <c r="Q8834" s="43"/>
      <c r="R8834" s="10"/>
      <c r="S8834" s="10"/>
      <c r="T8834" s="10"/>
    </row>
    <row r="8835" spans="7:20" ht="33" customHeight="1" x14ac:dyDescent="0.5">
      <c r="G8835" s="90"/>
      <c r="H8835" s="43"/>
      <c r="I8835" s="79"/>
      <c r="J8835" s="43"/>
      <c r="K8835" s="10"/>
      <c r="L8835" s="102"/>
      <c r="M8835" s="40"/>
      <c r="N8835" s="43"/>
      <c r="O8835" s="40"/>
      <c r="P8835" s="43"/>
      <c r="Q8835" s="43"/>
      <c r="R8835" s="10"/>
      <c r="S8835" s="10"/>
      <c r="T8835" s="10"/>
    </row>
    <row r="8836" spans="7:20" ht="33" customHeight="1" x14ac:dyDescent="0.5">
      <c r="G8836" s="90"/>
      <c r="H8836" s="43"/>
      <c r="I8836" s="79"/>
      <c r="J8836" s="43"/>
      <c r="K8836" s="10"/>
      <c r="L8836" s="102"/>
      <c r="M8836" s="40"/>
      <c r="N8836" s="43"/>
      <c r="O8836" s="40"/>
      <c r="P8836" s="43"/>
      <c r="Q8836" s="43"/>
      <c r="R8836" s="10"/>
      <c r="S8836" s="10"/>
      <c r="T8836" s="10"/>
    </row>
    <row r="8837" spans="7:20" ht="33" customHeight="1" x14ac:dyDescent="0.5">
      <c r="G8837" s="90"/>
      <c r="H8837" s="43"/>
      <c r="I8837" s="79"/>
      <c r="J8837" s="43"/>
      <c r="K8837" s="10"/>
      <c r="L8837" s="102"/>
      <c r="M8837" s="40"/>
      <c r="N8837" s="43"/>
      <c r="O8837" s="40"/>
      <c r="P8837" s="43"/>
      <c r="Q8837" s="43"/>
      <c r="R8837" s="10"/>
      <c r="S8837" s="10"/>
      <c r="T8837" s="10"/>
    </row>
    <row r="8838" spans="7:20" ht="33" customHeight="1" x14ac:dyDescent="0.5">
      <c r="G8838" s="90"/>
      <c r="H8838" s="43"/>
      <c r="I8838" s="79"/>
      <c r="J8838" s="43"/>
      <c r="K8838" s="10"/>
      <c r="L8838" s="102"/>
      <c r="M8838" s="40"/>
      <c r="N8838" s="43"/>
      <c r="O8838" s="40"/>
      <c r="P8838" s="43"/>
      <c r="Q8838" s="43"/>
      <c r="R8838" s="10"/>
      <c r="S8838" s="10"/>
      <c r="T8838" s="10"/>
    </row>
    <row r="8839" spans="7:20" ht="33" customHeight="1" x14ac:dyDescent="0.5">
      <c r="G8839" s="90"/>
      <c r="H8839" s="43"/>
      <c r="I8839" s="79"/>
      <c r="J8839" s="43"/>
      <c r="K8839" s="10"/>
      <c r="L8839" s="102"/>
      <c r="M8839" s="40"/>
      <c r="N8839" s="43"/>
      <c r="O8839" s="40"/>
      <c r="P8839" s="43"/>
      <c r="Q8839" s="43"/>
      <c r="R8839" s="10"/>
      <c r="S8839" s="10"/>
      <c r="T8839" s="10"/>
    </row>
    <row r="8840" spans="7:20" ht="33" customHeight="1" x14ac:dyDescent="0.5">
      <c r="G8840" s="90"/>
      <c r="H8840" s="43"/>
      <c r="I8840" s="79"/>
      <c r="J8840" s="43"/>
      <c r="K8840" s="10"/>
      <c r="L8840" s="102"/>
      <c r="M8840" s="40"/>
      <c r="N8840" s="43"/>
      <c r="O8840" s="40"/>
      <c r="P8840" s="43"/>
      <c r="Q8840" s="43"/>
      <c r="R8840" s="10"/>
      <c r="S8840" s="10"/>
      <c r="T8840" s="10"/>
    </row>
    <row r="8841" spans="7:20" ht="33" customHeight="1" x14ac:dyDescent="0.5">
      <c r="G8841" s="90"/>
      <c r="H8841" s="43"/>
      <c r="I8841" s="79"/>
      <c r="J8841" s="43"/>
      <c r="K8841" s="10"/>
      <c r="L8841" s="102"/>
      <c r="M8841" s="40"/>
      <c r="N8841" s="43"/>
      <c r="O8841" s="40"/>
      <c r="P8841" s="43"/>
      <c r="Q8841" s="43"/>
      <c r="R8841" s="10"/>
      <c r="S8841" s="10"/>
      <c r="T8841" s="10"/>
    </row>
    <row r="8842" spans="7:20" ht="33" customHeight="1" x14ac:dyDescent="0.5">
      <c r="G8842" s="90"/>
      <c r="H8842" s="43"/>
      <c r="I8842" s="79"/>
      <c r="J8842" s="43"/>
      <c r="K8842" s="10"/>
      <c r="L8842" s="102"/>
      <c r="M8842" s="40"/>
      <c r="N8842" s="43"/>
      <c r="O8842" s="40"/>
      <c r="P8842" s="43"/>
      <c r="Q8842" s="43"/>
      <c r="R8842" s="10"/>
      <c r="S8842" s="10"/>
      <c r="T8842" s="10"/>
    </row>
    <row r="8843" spans="7:20" ht="33" customHeight="1" x14ac:dyDescent="0.5">
      <c r="G8843" s="90"/>
      <c r="H8843" s="43"/>
      <c r="I8843" s="79"/>
      <c r="J8843" s="43"/>
      <c r="K8843" s="10"/>
      <c r="L8843" s="102"/>
      <c r="M8843" s="40"/>
      <c r="N8843" s="43"/>
      <c r="O8843" s="40"/>
      <c r="P8843" s="43"/>
      <c r="Q8843" s="43"/>
      <c r="R8843" s="10"/>
      <c r="S8843" s="10"/>
      <c r="T8843" s="10"/>
    </row>
    <row r="8844" spans="7:20" ht="33" customHeight="1" x14ac:dyDescent="0.5">
      <c r="G8844" s="90"/>
      <c r="H8844" s="43"/>
      <c r="I8844" s="79"/>
      <c r="J8844" s="43"/>
      <c r="K8844" s="10"/>
      <c r="L8844" s="102"/>
      <c r="M8844" s="40"/>
      <c r="N8844" s="43"/>
      <c r="O8844" s="40"/>
      <c r="P8844" s="43"/>
      <c r="Q8844" s="43"/>
      <c r="R8844" s="10"/>
      <c r="S8844" s="10"/>
      <c r="T8844" s="10"/>
    </row>
    <row r="8845" spans="7:20" ht="33" customHeight="1" x14ac:dyDescent="0.5">
      <c r="G8845" s="90"/>
      <c r="H8845" s="43"/>
      <c r="I8845" s="79"/>
      <c r="J8845" s="43"/>
      <c r="K8845" s="10"/>
      <c r="L8845" s="102"/>
      <c r="M8845" s="40"/>
      <c r="N8845" s="43"/>
      <c r="O8845" s="40"/>
      <c r="P8845" s="43"/>
      <c r="Q8845" s="43"/>
      <c r="R8845" s="10"/>
      <c r="S8845" s="10"/>
      <c r="T8845" s="10"/>
    </row>
    <row r="8846" spans="7:20" ht="33" customHeight="1" x14ac:dyDescent="0.5">
      <c r="G8846" s="90"/>
      <c r="H8846" s="43"/>
      <c r="I8846" s="79"/>
      <c r="J8846" s="43"/>
      <c r="K8846" s="10"/>
      <c r="L8846" s="102"/>
      <c r="M8846" s="40"/>
      <c r="N8846" s="43"/>
      <c r="O8846" s="40"/>
      <c r="P8846" s="43"/>
      <c r="Q8846" s="43"/>
      <c r="R8846" s="10"/>
      <c r="S8846" s="10"/>
      <c r="T8846" s="10"/>
    </row>
    <row r="8847" spans="7:20" ht="33" customHeight="1" x14ac:dyDescent="0.5">
      <c r="G8847" s="90"/>
      <c r="H8847" s="43"/>
      <c r="I8847" s="79"/>
      <c r="J8847" s="43"/>
      <c r="K8847" s="10"/>
      <c r="L8847" s="102"/>
      <c r="M8847" s="40"/>
      <c r="N8847" s="43"/>
      <c r="O8847" s="40"/>
      <c r="P8847" s="43"/>
      <c r="Q8847" s="43"/>
      <c r="R8847" s="10"/>
      <c r="S8847" s="10"/>
      <c r="T8847" s="10"/>
    </row>
    <row r="8848" spans="7:20" ht="33" customHeight="1" x14ac:dyDescent="0.5">
      <c r="G8848" s="90"/>
      <c r="H8848" s="43"/>
      <c r="I8848" s="79"/>
      <c r="J8848" s="43"/>
      <c r="K8848" s="10"/>
      <c r="L8848" s="102"/>
      <c r="M8848" s="40"/>
      <c r="N8848" s="43"/>
      <c r="O8848" s="40"/>
      <c r="P8848" s="43"/>
      <c r="Q8848" s="43"/>
      <c r="R8848" s="10"/>
      <c r="S8848" s="10"/>
      <c r="T8848" s="10"/>
    </row>
    <row r="8849" spans="7:20" ht="33" customHeight="1" x14ac:dyDescent="0.5">
      <c r="G8849" s="90"/>
      <c r="H8849" s="43"/>
      <c r="I8849" s="79"/>
      <c r="J8849" s="43"/>
      <c r="K8849" s="10"/>
      <c r="L8849" s="102"/>
      <c r="M8849" s="40"/>
      <c r="N8849" s="43"/>
      <c r="O8849" s="40"/>
      <c r="P8849" s="43"/>
      <c r="Q8849" s="43"/>
      <c r="R8849" s="10"/>
      <c r="S8849" s="10"/>
      <c r="T8849" s="10"/>
    </row>
    <row r="8850" spans="7:20" ht="33" customHeight="1" x14ac:dyDescent="0.5">
      <c r="G8850" s="90"/>
      <c r="H8850" s="43"/>
      <c r="I8850" s="79"/>
      <c r="J8850" s="43"/>
      <c r="K8850" s="10"/>
      <c r="L8850" s="102"/>
      <c r="M8850" s="40"/>
      <c r="N8850" s="43"/>
      <c r="O8850" s="40"/>
      <c r="P8850" s="43"/>
      <c r="Q8850" s="43"/>
      <c r="R8850" s="10"/>
      <c r="S8850" s="10"/>
      <c r="T8850" s="10"/>
    </row>
    <row r="8851" spans="7:20" ht="33" customHeight="1" x14ac:dyDescent="0.5">
      <c r="G8851" s="90"/>
      <c r="H8851" s="43"/>
      <c r="I8851" s="79"/>
      <c r="J8851" s="43"/>
      <c r="K8851" s="10"/>
      <c r="L8851" s="102"/>
      <c r="M8851" s="40"/>
      <c r="N8851" s="43"/>
      <c r="O8851" s="40"/>
      <c r="P8851" s="43"/>
      <c r="Q8851" s="43"/>
      <c r="R8851" s="10"/>
      <c r="S8851" s="10"/>
      <c r="T8851" s="10"/>
    </row>
    <row r="8852" spans="7:20" ht="33" customHeight="1" x14ac:dyDescent="0.5">
      <c r="G8852" s="90"/>
      <c r="H8852" s="43"/>
      <c r="I8852" s="79"/>
      <c r="J8852" s="43"/>
      <c r="K8852" s="10"/>
      <c r="L8852" s="102"/>
      <c r="M8852" s="40"/>
      <c r="N8852" s="43"/>
      <c r="O8852" s="40"/>
      <c r="P8852" s="43"/>
      <c r="Q8852" s="43"/>
      <c r="R8852" s="10"/>
      <c r="S8852" s="10"/>
      <c r="T8852" s="10"/>
    </row>
    <row r="8853" spans="7:20" ht="33" customHeight="1" x14ac:dyDescent="0.5">
      <c r="G8853" s="90"/>
      <c r="H8853" s="43"/>
      <c r="I8853" s="79"/>
      <c r="J8853" s="43"/>
      <c r="K8853" s="10"/>
      <c r="L8853" s="102"/>
      <c r="M8853" s="40"/>
      <c r="N8853" s="43"/>
      <c r="O8853" s="40"/>
      <c r="P8853" s="43"/>
      <c r="Q8853" s="43"/>
      <c r="R8853" s="10"/>
      <c r="S8853" s="10"/>
      <c r="T8853" s="10"/>
    </row>
    <row r="8854" spans="7:20" ht="33" customHeight="1" x14ac:dyDescent="0.5">
      <c r="G8854" s="90"/>
      <c r="H8854" s="43"/>
      <c r="I8854" s="79"/>
      <c r="J8854" s="43"/>
      <c r="K8854" s="10"/>
      <c r="L8854" s="102"/>
      <c r="M8854" s="40"/>
      <c r="N8854" s="43"/>
      <c r="O8854" s="40"/>
      <c r="P8854" s="43"/>
      <c r="Q8854" s="43"/>
      <c r="R8854" s="10"/>
      <c r="S8854" s="10"/>
      <c r="T8854" s="10"/>
    </row>
    <row r="8855" spans="7:20" ht="33" customHeight="1" x14ac:dyDescent="0.5">
      <c r="G8855" s="90"/>
      <c r="H8855" s="43"/>
      <c r="I8855" s="79"/>
      <c r="J8855" s="43"/>
      <c r="K8855" s="10"/>
      <c r="L8855" s="102"/>
      <c r="M8855" s="40"/>
      <c r="N8855" s="43"/>
      <c r="O8855" s="40"/>
      <c r="P8855" s="43"/>
      <c r="Q8855" s="43"/>
      <c r="R8855" s="10"/>
      <c r="S8855" s="10"/>
      <c r="T8855" s="10"/>
    </row>
    <row r="8856" spans="7:20" ht="33" customHeight="1" x14ac:dyDescent="0.5">
      <c r="G8856" s="90"/>
      <c r="H8856" s="43"/>
      <c r="I8856" s="79"/>
      <c r="J8856" s="43"/>
      <c r="K8856" s="10"/>
      <c r="L8856" s="102"/>
      <c r="M8856" s="40"/>
      <c r="N8856" s="43"/>
      <c r="O8856" s="40"/>
      <c r="P8856" s="43"/>
      <c r="Q8856" s="43"/>
      <c r="R8856" s="10"/>
      <c r="S8856" s="10"/>
      <c r="T8856" s="10"/>
    </row>
    <row r="8857" spans="7:20" ht="33" customHeight="1" x14ac:dyDescent="0.5">
      <c r="G8857" s="90"/>
      <c r="H8857" s="43"/>
      <c r="I8857" s="79"/>
      <c r="J8857" s="43"/>
      <c r="K8857" s="10"/>
      <c r="L8857" s="102"/>
      <c r="M8857" s="40"/>
      <c r="N8857" s="43"/>
      <c r="O8857" s="40"/>
      <c r="P8857" s="43"/>
      <c r="Q8857" s="43"/>
      <c r="R8857" s="10"/>
      <c r="S8857" s="10"/>
      <c r="T8857" s="10"/>
    </row>
    <row r="8858" spans="7:20" ht="33" customHeight="1" x14ac:dyDescent="0.5">
      <c r="G8858" s="90"/>
      <c r="H8858" s="43"/>
      <c r="I8858" s="79"/>
      <c r="J8858" s="43"/>
      <c r="K8858" s="10"/>
      <c r="L8858" s="102"/>
      <c r="M8858" s="40"/>
      <c r="N8858" s="43"/>
      <c r="O8858" s="40"/>
      <c r="P8858" s="43"/>
      <c r="Q8858" s="43"/>
      <c r="R8858" s="10"/>
      <c r="S8858" s="10"/>
      <c r="T8858" s="10"/>
    </row>
    <row r="8859" spans="7:20" ht="33" customHeight="1" x14ac:dyDescent="0.5">
      <c r="G8859" s="90"/>
      <c r="H8859" s="43"/>
      <c r="I8859" s="79"/>
      <c r="J8859" s="43"/>
      <c r="K8859" s="10"/>
      <c r="L8859" s="102"/>
      <c r="M8859" s="40"/>
      <c r="N8859" s="43"/>
      <c r="O8859" s="40"/>
      <c r="P8859" s="43"/>
      <c r="Q8859" s="43"/>
      <c r="R8859" s="10"/>
      <c r="S8859" s="10"/>
      <c r="T8859" s="10"/>
    </row>
    <row r="8860" spans="7:20" ht="33" customHeight="1" x14ac:dyDescent="0.5">
      <c r="G8860" s="90"/>
      <c r="H8860" s="43"/>
      <c r="I8860" s="79"/>
      <c r="J8860" s="43"/>
      <c r="K8860" s="10"/>
      <c r="L8860" s="102"/>
      <c r="M8860" s="40"/>
      <c r="N8860" s="43"/>
      <c r="O8860" s="40"/>
      <c r="P8860" s="43"/>
      <c r="Q8860" s="43"/>
      <c r="R8860" s="10"/>
      <c r="S8860" s="10"/>
      <c r="T8860" s="10"/>
    </row>
    <row r="8861" spans="7:20" ht="33" customHeight="1" x14ac:dyDescent="0.5">
      <c r="G8861" s="90"/>
      <c r="H8861" s="43"/>
      <c r="I8861" s="79"/>
      <c r="J8861" s="43"/>
      <c r="K8861" s="10"/>
      <c r="L8861" s="102"/>
      <c r="M8861" s="40"/>
      <c r="N8861" s="43"/>
      <c r="O8861" s="40"/>
      <c r="P8861" s="43"/>
      <c r="Q8861" s="43"/>
      <c r="R8861" s="10"/>
      <c r="S8861" s="10"/>
      <c r="T8861" s="10"/>
    </row>
    <row r="8862" spans="7:20" ht="33" customHeight="1" x14ac:dyDescent="0.5">
      <c r="G8862" s="90"/>
      <c r="H8862" s="43"/>
      <c r="I8862" s="79"/>
      <c r="J8862" s="43"/>
      <c r="K8862" s="10"/>
      <c r="L8862" s="102"/>
      <c r="M8862" s="40"/>
      <c r="N8862" s="43"/>
      <c r="O8862" s="40"/>
      <c r="P8862" s="43"/>
      <c r="Q8862" s="43"/>
      <c r="R8862" s="10"/>
      <c r="S8862" s="10"/>
      <c r="T8862" s="10"/>
    </row>
    <row r="8863" spans="7:20" ht="33" customHeight="1" x14ac:dyDescent="0.5">
      <c r="G8863" s="90"/>
      <c r="H8863" s="43"/>
      <c r="I8863" s="79"/>
      <c r="J8863" s="43"/>
      <c r="K8863" s="10"/>
      <c r="L8863" s="102"/>
      <c r="M8863" s="40"/>
      <c r="N8863" s="43"/>
      <c r="O8863" s="40"/>
      <c r="P8863" s="43"/>
      <c r="Q8863" s="43"/>
      <c r="R8863" s="10"/>
      <c r="S8863" s="10"/>
      <c r="T8863" s="10"/>
    </row>
    <row r="8864" spans="7:20" ht="33" customHeight="1" x14ac:dyDescent="0.5">
      <c r="G8864" s="90"/>
      <c r="H8864" s="43"/>
      <c r="I8864" s="79"/>
      <c r="J8864" s="43"/>
      <c r="K8864" s="10"/>
      <c r="L8864" s="102"/>
      <c r="M8864" s="40"/>
      <c r="N8864" s="43"/>
      <c r="O8864" s="40"/>
      <c r="P8864" s="43"/>
      <c r="Q8864" s="43"/>
      <c r="R8864" s="10"/>
      <c r="S8864" s="10"/>
      <c r="T8864" s="10"/>
    </row>
    <row r="8865" spans="7:20" ht="33" customHeight="1" x14ac:dyDescent="0.5">
      <c r="G8865" s="90"/>
      <c r="H8865" s="43"/>
      <c r="I8865" s="79"/>
      <c r="J8865" s="43"/>
      <c r="K8865" s="10"/>
      <c r="L8865" s="102"/>
      <c r="M8865" s="40"/>
      <c r="N8865" s="43"/>
      <c r="O8865" s="40"/>
      <c r="P8865" s="43"/>
      <c r="Q8865" s="43"/>
      <c r="R8865" s="10"/>
      <c r="S8865" s="10"/>
      <c r="T8865" s="10"/>
    </row>
    <row r="8866" spans="7:20" ht="33" customHeight="1" x14ac:dyDescent="0.5">
      <c r="G8866" s="90"/>
      <c r="H8866" s="43"/>
      <c r="I8866" s="79"/>
      <c r="J8866" s="43"/>
      <c r="K8866" s="10"/>
      <c r="L8866" s="102"/>
      <c r="M8866" s="40"/>
      <c r="N8866" s="43"/>
      <c r="O8866" s="40"/>
      <c r="P8866" s="43"/>
      <c r="Q8866" s="43"/>
      <c r="R8866" s="10"/>
      <c r="S8866" s="10"/>
      <c r="T8866" s="10"/>
    </row>
    <row r="8867" spans="7:20" ht="33" customHeight="1" x14ac:dyDescent="0.5">
      <c r="G8867" s="90"/>
      <c r="H8867" s="43"/>
      <c r="I8867" s="79"/>
      <c r="J8867" s="43"/>
      <c r="K8867" s="10"/>
      <c r="L8867" s="102"/>
      <c r="M8867" s="40"/>
      <c r="N8867" s="43"/>
      <c r="O8867" s="40"/>
      <c r="P8867" s="43"/>
      <c r="Q8867" s="43"/>
      <c r="R8867" s="10"/>
      <c r="S8867" s="10"/>
      <c r="T8867" s="10"/>
    </row>
    <row r="8868" spans="7:20" ht="33" customHeight="1" x14ac:dyDescent="0.5">
      <c r="G8868" s="90"/>
      <c r="H8868" s="43"/>
      <c r="I8868" s="79"/>
      <c r="J8868" s="43"/>
      <c r="K8868" s="10"/>
      <c r="L8868" s="102"/>
      <c r="M8868" s="40"/>
      <c r="N8868" s="43"/>
      <c r="O8868" s="40"/>
      <c r="P8868" s="43"/>
      <c r="Q8868" s="43"/>
      <c r="R8868" s="10"/>
      <c r="S8868" s="10"/>
      <c r="T8868" s="10"/>
    </row>
    <row r="8869" spans="7:20" ht="33" customHeight="1" x14ac:dyDescent="0.5">
      <c r="G8869" s="90"/>
      <c r="H8869" s="43"/>
      <c r="I8869" s="79"/>
      <c r="J8869" s="43"/>
      <c r="K8869" s="10"/>
      <c r="L8869" s="102"/>
      <c r="M8869" s="40"/>
      <c r="N8869" s="43"/>
      <c r="O8869" s="40"/>
      <c r="P8869" s="43"/>
      <c r="Q8869" s="43"/>
      <c r="R8869" s="10"/>
      <c r="S8869" s="10"/>
      <c r="T8869" s="10"/>
    </row>
    <row r="8870" spans="7:20" ht="33" customHeight="1" x14ac:dyDescent="0.5">
      <c r="G8870" s="90"/>
      <c r="H8870" s="43"/>
      <c r="I8870" s="79"/>
      <c r="J8870" s="43"/>
      <c r="K8870" s="10"/>
      <c r="L8870" s="102"/>
      <c r="M8870" s="40"/>
      <c r="N8870" s="43"/>
      <c r="O8870" s="40"/>
      <c r="P8870" s="43"/>
      <c r="Q8870" s="43"/>
      <c r="R8870" s="10"/>
      <c r="S8870" s="10"/>
      <c r="T8870" s="10"/>
    </row>
    <row r="8871" spans="7:20" ht="33" customHeight="1" x14ac:dyDescent="0.5">
      <c r="G8871" s="90"/>
      <c r="H8871" s="43"/>
      <c r="I8871" s="79"/>
      <c r="J8871" s="43"/>
      <c r="K8871" s="10"/>
      <c r="L8871" s="102"/>
      <c r="M8871" s="40"/>
      <c r="N8871" s="43"/>
      <c r="O8871" s="40"/>
      <c r="P8871" s="43"/>
      <c r="Q8871" s="43"/>
      <c r="R8871" s="10"/>
      <c r="S8871" s="10"/>
      <c r="T8871" s="10"/>
    </row>
    <row r="8872" spans="7:20" ht="33" customHeight="1" x14ac:dyDescent="0.5">
      <c r="G8872" s="90"/>
      <c r="H8872" s="43"/>
      <c r="I8872" s="79"/>
      <c r="J8872" s="43"/>
      <c r="K8872" s="10"/>
      <c r="L8872" s="102"/>
      <c r="M8872" s="40"/>
      <c r="N8872" s="43"/>
      <c r="O8872" s="40"/>
      <c r="P8872" s="43"/>
      <c r="Q8872" s="43"/>
      <c r="R8872" s="10"/>
      <c r="S8872" s="10"/>
      <c r="T8872" s="10"/>
    </row>
    <row r="8873" spans="7:20" ht="33" customHeight="1" x14ac:dyDescent="0.5">
      <c r="G8873" s="90"/>
      <c r="H8873" s="43"/>
      <c r="I8873" s="79"/>
      <c r="J8873" s="43"/>
      <c r="K8873" s="10"/>
      <c r="L8873" s="102"/>
      <c r="M8873" s="40"/>
      <c r="N8873" s="43"/>
      <c r="O8873" s="40"/>
      <c r="P8873" s="43"/>
      <c r="Q8873" s="43"/>
      <c r="R8873" s="10"/>
      <c r="S8873" s="10"/>
      <c r="T8873" s="10"/>
    </row>
    <row r="8874" spans="7:20" ht="33" customHeight="1" x14ac:dyDescent="0.5">
      <c r="G8874" s="90"/>
      <c r="H8874" s="43"/>
      <c r="I8874" s="79"/>
      <c r="J8874" s="43"/>
      <c r="K8874" s="10"/>
      <c r="L8874" s="102"/>
      <c r="M8874" s="40"/>
      <c r="N8874" s="43"/>
      <c r="O8874" s="40"/>
      <c r="P8874" s="43"/>
      <c r="Q8874" s="43"/>
      <c r="R8874" s="10"/>
      <c r="S8874" s="10"/>
      <c r="T8874" s="10"/>
    </row>
    <row r="8875" spans="7:20" ht="33" customHeight="1" x14ac:dyDescent="0.5">
      <c r="G8875" s="90"/>
      <c r="H8875" s="43"/>
      <c r="I8875" s="79"/>
      <c r="J8875" s="43"/>
      <c r="K8875" s="10"/>
      <c r="L8875" s="102"/>
      <c r="M8875" s="40"/>
      <c r="N8875" s="43"/>
      <c r="O8875" s="40"/>
      <c r="P8875" s="43"/>
      <c r="Q8875" s="43"/>
      <c r="R8875" s="10"/>
      <c r="S8875" s="10"/>
      <c r="T8875" s="10"/>
    </row>
    <row r="8876" spans="7:20" ht="33" customHeight="1" x14ac:dyDescent="0.5">
      <c r="G8876" s="90"/>
      <c r="H8876" s="43"/>
      <c r="I8876" s="79"/>
      <c r="J8876" s="43"/>
      <c r="K8876" s="10"/>
      <c r="L8876" s="102"/>
      <c r="M8876" s="40"/>
      <c r="N8876" s="43"/>
      <c r="O8876" s="40"/>
      <c r="P8876" s="43"/>
      <c r="Q8876" s="43"/>
      <c r="R8876" s="10"/>
      <c r="S8876" s="10"/>
      <c r="T8876" s="10"/>
    </row>
    <row r="8877" spans="7:20" ht="33" customHeight="1" x14ac:dyDescent="0.5">
      <c r="G8877" s="90"/>
      <c r="H8877" s="43"/>
      <c r="I8877" s="79"/>
      <c r="J8877" s="43"/>
      <c r="K8877" s="10"/>
      <c r="L8877" s="102"/>
      <c r="M8877" s="40"/>
      <c r="N8877" s="43"/>
      <c r="O8877" s="40"/>
      <c r="P8877" s="43"/>
      <c r="Q8877" s="43"/>
      <c r="R8877" s="10"/>
      <c r="S8877" s="10"/>
      <c r="T8877" s="10"/>
    </row>
    <row r="8878" spans="7:20" ht="33" customHeight="1" x14ac:dyDescent="0.5">
      <c r="G8878" s="90"/>
      <c r="H8878" s="43"/>
      <c r="I8878" s="79"/>
      <c r="J8878" s="43"/>
      <c r="K8878" s="10"/>
      <c r="L8878" s="102"/>
      <c r="M8878" s="40"/>
      <c r="N8878" s="43"/>
      <c r="O8878" s="40"/>
      <c r="P8878" s="43"/>
      <c r="Q8878" s="43"/>
      <c r="R8878" s="10"/>
      <c r="S8878" s="10"/>
      <c r="T8878" s="10"/>
    </row>
    <row r="8879" spans="7:20" ht="33" customHeight="1" x14ac:dyDescent="0.5">
      <c r="G8879" s="90"/>
      <c r="H8879" s="43"/>
      <c r="I8879" s="79"/>
      <c r="J8879" s="43"/>
      <c r="K8879" s="10"/>
      <c r="L8879" s="102"/>
      <c r="M8879" s="40"/>
      <c r="N8879" s="43"/>
      <c r="O8879" s="40"/>
      <c r="P8879" s="43"/>
      <c r="Q8879" s="43"/>
      <c r="R8879" s="10"/>
      <c r="S8879" s="10"/>
      <c r="T8879" s="10"/>
    </row>
    <row r="8880" spans="7:20" ht="33" customHeight="1" x14ac:dyDescent="0.5">
      <c r="G8880" s="90"/>
      <c r="H8880" s="43"/>
      <c r="I8880" s="79"/>
      <c r="J8880" s="43"/>
      <c r="K8880" s="10"/>
      <c r="L8880" s="102"/>
      <c r="M8880" s="40"/>
      <c r="N8880" s="43"/>
      <c r="O8880" s="40"/>
      <c r="P8880" s="43"/>
      <c r="Q8880" s="43"/>
      <c r="R8880" s="10"/>
      <c r="S8880" s="10"/>
      <c r="T8880" s="10"/>
    </row>
    <row r="8881" spans="7:20" ht="33" customHeight="1" x14ac:dyDescent="0.5">
      <c r="G8881" s="90"/>
      <c r="H8881" s="43"/>
      <c r="I8881" s="79"/>
      <c r="J8881" s="43"/>
      <c r="K8881" s="10"/>
      <c r="L8881" s="102"/>
      <c r="M8881" s="40"/>
      <c r="N8881" s="43"/>
      <c r="O8881" s="40"/>
      <c r="P8881" s="43"/>
      <c r="Q8881" s="43"/>
      <c r="R8881" s="10"/>
      <c r="S8881" s="10"/>
      <c r="T8881" s="10"/>
    </row>
    <row r="8882" spans="7:20" ht="33" customHeight="1" x14ac:dyDescent="0.5">
      <c r="G8882" s="90"/>
      <c r="H8882" s="43"/>
      <c r="I8882" s="79"/>
      <c r="J8882" s="43"/>
      <c r="K8882" s="10"/>
      <c r="L8882" s="102"/>
      <c r="M8882" s="40"/>
      <c r="N8882" s="43"/>
      <c r="O8882" s="40"/>
      <c r="P8882" s="43"/>
      <c r="Q8882" s="43"/>
      <c r="R8882" s="10"/>
      <c r="S8882" s="10"/>
      <c r="T8882" s="10"/>
    </row>
    <row r="8883" spans="7:20" ht="33" customHeight="1" x14ac:dyDescent="0.5">
      <c r="G8883" s="90"/>
      <c r="H8883" s="43"/>
      <c r="I8883" s="79"/>
      <c r="J8883" s="43"/>
      <c r="K8883" s="10"/>
      <c r="L8883" s="102"/>
      <c r="M8883" s="40"/>
      <c r="N8883" s="43"/>
      <c r="O8883" s="40"/>
      <c r="P8883" s="43"/>
      <c r="Q8883" s="43"/>
      <c r="R8883" s="10"/>
      <c r="S8883" s="10"/>
      <c r="T8883" s="10"/>
    </row>
    <row r="8884" spans="7:20" ht="33" customHeight="1" x14ac:dyDescent="0.5">
      <c r="G8884" s="90"/>
      <c r="H8884" s="43"/>
      <c r="I8884" s="79"/>
      <c r="J8884" s="43"/>
      <c r="K8884" s="10"/>
      <c r="L8884" s="102"/>
      <c r="M8884" s="40"/>
      <c r="N8884" s="43"/>
      <c r="O8884" s="40"/>
      <c r="P8884" s="43"/>
      <c r="Q8884" s="43"/>
      <c r="R8884" s="10"/>
      <c r="S8884" s="10"/>
      <c r="T8884" s="10"/>
    </row>
    <row r="8885" spans="7:20" ht="33" customHeight="1" x14ac:dyDescent="0.5">
      <c r="G8885" s="90"/>
      <c r="H8885" s="43"/>
      <c r="I8885" s="79"/>
      <c r="J8885" s="43"/>
      <c r="K8885" s="10"/>
      <c r="L8885" s="102"/>
      <c r="M8885" s="40"/>
      <c r="N8885" s="43"/>
      <c r="O8885" s="40"/>
      <c r="P8885" s="43"/>
      <c r="Q8885" s="43"/>
      <c r="R8885" s="10"/>
      <c r="S8885" s="10"/>
      <c r="T8885" s="10"/>
    </row>
    <row r="8886" spans="7:20" ht="33" customHeight="1" x14ac:dyDescent="0.5">
      <c r="G8886" s="90"/>
      <c r="H8886" s="43"/>
      <c r="I8886" s="79"/>
      <c r="J8886" s="43"/>
      <c r="K8886" s="10"/>
      <c r="L8886" s="102"/>
      <c r="M8886" s="40"/>
      <c r="N8886" s="43"/>
      <c r="O8886" s="40"/>
      <c r="P8886" s="43"/>
      <c r="Q8886" s="43"/>
      <c r="R8886" s="10"/>
      <c r="S8886" s="10"/>
      <c r="T8886" s="10"/>
    </row>
    <row r="8887" spans="7:20" ht="33" customHeight="1" x14ac:dyDescent="0.5">
      <c r="G8887" s="90"/>
      <c r="H8887" s="43"/>
      <c r="I8887" s="79"/>
      <c r="J8887" s="43"/>
      <c r="K8887" s="10"/>
      <c r="L8887" s="102"/>
      <c r="M8887" s="40"/>
      <c r="N8887" s="43"/>
      <c r="O8887" s="40"/>
      <c r="P8887" s="43"/>
      <c r="Q8887" s="43"/>
      <c r="R8887" s="10"/>
      <c r="S8887" s="10"/>
      <c r="T8887" s="10"/>
    </row>
    <row r="8888" spans="7:20" ht="33" customHeight="1" x14ac:dyDescent="0.5">
      <c r="G8888" s="90"/>
      <c r="H8888" s="43"/>
      <c r="I8888" s="79"/>
      <c r="J8888" s="43"/>
      <c r="K8888" s="10"/>
      <c r="L8888" s="102"/>
      <c r="M8888" s="40"/>
      <c r="N8888" s="43"/>
      <c r="O8888" s="40"/>
      <c r="P8888" s="43"/>
      <c r="Q8888" s="43"/>
      <c r="R8888" s="10"/>
      <c r="S8888" s="10"/>
      <c r="T8888" s="10"/>
    </row>
    <row r="8889" spans="7:20" ht="33" customHeight="1" x14ac:dyDescent="0.5">
      <c r="G8889" s="90"/>
      <c r="H8889" s="43"/>
      <c r="I8889" s="79"/>
      <c r="J8889" s="43"/>
      <c r="K8889" s="10"/>
      <c r="L8889" s="102"/>
      <c r="M8889" s="40"/>
      <c r="N8889" s="43"/>
      <c r="O8889" s="40"/>
      <c r="P8889" s="43"/>
      <c r="Q8889" s="43"/>
      <c r="R8889" s="10"/>
      <c r="S8889" s="10"/>
      <c r="T8889" s="10"/>
    </row>
    <row r="8890" spans="7:20" ht="33" customHeight="1" x14ac:dyDescent="0.5">
      <c r="G8890" s="90"/>
      <c r="H8890" s="43"/>
      <c r="I8890" s="79"/>
      <c r="J8890" s="43"/>
      <c r="K8890" s="10"/>
      <c r="L8890" s="102"/>
      <c r="M8890" s="40"/>
      <c r="N8890" s="43"/>
      <c r="O8890" s="40"/>
      <c r="P8890" s="43"/>
      <c r="Q8890" s="43"/>
      <c r="R8890" s="10"/>
      <c r="S8890" s="10"/>
      <c r="T8890" s="10"/>
    </row>
    <row r="8891" spans="7:20" ht="33" customHeight="1" x14ac:dyDescent="0.5">
      <c r="G8891" s="90"/>
      <c r="H8891" s="43"/>
      <c r="I8891" s="79"/>
      <c r="J8891" s="43"/>
      <c r="K8891" s="10"/>
      <c r="L8891" s="102"/>
      <c r="M8891" s="40"/>
      <c r="N8891" s="43"/>
      <c r="O8891" s="40"/>
      <c r="P8891" s="43"/>
      <c r="Q8891" s="43"/>
      <c r="R8891" s="10"/>
      <c r="S8891" s="10"/>
      <c r="T8891" s="10"/>
    </row>
    <row r="8892" spans="7:20" ht="33" customHeight="1" x14ac:dyDescent="0.5">
      <c r="G8892" s="90"/>
      <c r="H8892" s="43"/>
      <c r="I8892" s="79"/>
      <c r="J8892" s="43"/>
      <c r="K8892" s="10"/>
      <c r="L8892" s="102"/>
      <c r="M8892" s="40"/>
      <c r="N8892" s="43"/>
      <c r="O8892" s="40"/>
      <c r="P8892" s="43"/>
      <c r="Q8892" s="43"/>
      <c r="R8892" s="10"/>
      <c r="S8892" s="10"/>
      <c r="T8892" s="10"/>
    </row>
    <row r="8893" spans="7:20" ht="33" customHeight="1" x14ac:dyDescent="0.5">
      <c r="G8893" s="90"/>
      <c r="H8893" s="43"/>
      <c r="I8893" s="79"/>
      <c r="J8893" s="43"/>
      <c r="K8893" s="10"/>
      <c r="L8893" s="102"/>
      <c r="M8893" s="40"/>
      <c r="N8893" s="43"/>
      <c r="O8893" s="40"/>
      <c r="P8893" s="43"/>
      <c r="Q8893" s="43"/>
      <c r="R8893" s="10"/>
      <c r="S8893" s="10"/>
      <c r="T8893" s="10"/>
    </row>
    <row r="8894" spans="7:20" ht="33" customHeight="1" x14ac:dyDescent="0.5">
      <c r="G8894" s="90"/>
      <c r="H8894" s="43"/>
      <c r="I8894" s="79"/>
      <c r="J8894" s="43"/>
      <c r="K8894" s="10"/>
      <c r="L8894" s="102"/>
      <c r="M8894" s="40"/>
      <c r="N8894" s="43"/>
      <c r="O8894" s="40"/>
      <c r="P8894" s="43"/>
      <c r="Q8894" s="43"/>
      <c r="R8894" s="10"/>
      <c r="S8894" s="10"/>
      <c r="T8894" s="10"/>
    </row>
    <row r="8895" spans="7:20" ht="33" customHeight="1" x14ac:dyDescent="0.5">
      <c r="G8895" s="90"/>
      <c r="H8895" s="43"/>
      <c r="I8895" s="79"/>
      <c r="J8895" s="43"/>
      <c r="K8895" s="10"/>
      <c r="L8895" s="102"/>
      <c r="M8895" s="40"/>
      <c r="N8895" s="43"/>
      <c r="O8895" s="40"/>
      <c r="P8895" s="43"/>
      <c r="Q8895" s="43"/>
      <c r="R8895" s="10"/>
      <c r="S8895" s="10"/>
      <c r="T8895" s="10"/>
    </row>
    <row r="8896" spans="7:20" ht="33" customHeight="1" x14ac:dyDescent="0.5">
      <c r="G8896" s="90"/>
      <c r="H8896" s="43"/>
      <c r="I8896" s="79"/>
      <c r="J8896" s="43"/>
      <c r="K8896" s="10"/>
      <c r="L8896" s="102"/>
      <c r="M8896" s="40"/>
      <c r="N8896" s="43"/>
      <c r="O8896" s="40"/>
      <c r="P8896" s="43"/>
      <c r="Q8896" s="43"/>
      <c r="R8896" s="10"/>
      <c r="S8896" s="10"/>
      <c r="T8896" s="10"/>
    </row>
    <row r="8897" spans="7:20" ht="33" customHeight="1" x14ac:dyDescent="0.5">
      <c r="G8897" s="90"/>
      <c r="H8897" s="43"/>
      <c r="I8897" s="79"/>
      <c r="J8897" s="43"/>
      <c r="K8897" s="10"/>
      <c r="L8897" s="102"/>
      <c r="M8897" s="40"/>
      <c r="N8897" s="43"/>
      <c r="O8897" s="40"/>
      <c r="P8897" s="43"/>
      <c r="Q8897" s="43"/>
      <c r="R8897" s="10"/>
      <c r="S8897" s="10"/>
      <c r="T8897" s="10"/>
    </row>
    <row r="8898" spans="7:20" ht="33" customHeight="1" x14ac:dyDescent="0.5">
      <c r="G8898" s="90"/>
      <c r="H8898" s="43"/>
      <c r="I8898" s="79"/>
      <c r="J8898" s="43"/>
      <c r="K8898" s="10"/>
      <c r="L8898" s="102"/>
      <c r="M8898" s="40"/>
      <c r="N8898" s="43"/>
      <c r="O8898" s="40"/>
      <c r="P8898" s="43"/>
      <c r="Q8898" s="43"/>
      <c r="R8898" s="10"/>
      <c r="S8898" s="10"/>
      <c r="T8898" s="10"/>
    </row>
    <row r="8899" spans="7:20" ht="33" customHeight="1" x14ac:dyDescent="0.5">
      <c r="G8899" s="90"/>
      <c r="H8899" s="43"/>
      <c r="I8899" s="79"/>
      <c r="J8899" s="43"/>
      <c r="K8899" s="10"/>
      <c r="L8899" s="102"/>
      <c r="M8899" s="40"/>
      <c r="N8899" s="43"/>
      <c r="O8899" s="40"/>
      <c r="P8899" s="43"/>
      <c r="Q8899" s="43"/>
      <c r="R8899" s="10"/>
      <c r="S8899" s="10"/>
      <c r="T8899" s="10"/>
    </row>
    <row r="8900" spans="7:20" ht="33" customHeight="1" x14ac:dyDescent="0.5">
      <c r="G8900" s="90"/>
      <c r="H8900" s="43"/>
      <c r="I8900" s="79"/>
      <c r="J8900" s="43"/>
      <c r="K8900" s="10"/>
      <c r="L8900" s="102"/>
      <c r="M8900" s="40"/>
      <c r="N8900" s="43"/>
      <c r="O8900" s="40"/>
      <c r="P8900" s="43"/>
      <c r="Q8900" s="43"/>
      <c r="R8900" s="10"/>
      <c r="S8900" s="10"/>
      <c r="T8900" s="10"/>
    </row>
    <row r="8901" spans="7:20" ht="33" customHeight="1" x14ac:dyDescent="0.5">
      <c r="G8901" s="90"/>
      <c r="H8901" s="43"/>
      <c r="I8901" s="79"/>
      <c r="J8901" s="43"/>
      <c r="K8901" s="10"/>
      <c r="L8901" s="102"/>
      <c r="M8901" s="40"/>
      <c r="N8901" s="43"/>
      <c r="O8901" s="40"/>
      <c r="P8901" s="43"/>
      <c r="Q8901" s="43"/>
      <c r="R8901" s="10"/>
      <c r="S8901" s="10"/>
      <c r="T8901" s="10"/>
    </row>
    <row r="8902" spans="7:20" ht="33" customHeight="1" x14ac:dyDescent="0.5">
      <c r="G8902" s="90"/>
      <c r="H8902" s="43"/>
      <c r="I8902" s="79"/>
      <c r="J8902" s="43"/>
      <c r="K8902" s="10"/>
      <c r="L8902" s="102"/>
      <c r="M8902" s="40"/>
      <c r="N8902" s="43"/>
      <c r="O8902" s="40"/>
      <c r="P8902" s="43"/>
      <c r="Q8902" s="43"/>
      <c r="R8902" s="10"/>
      <c r="S8902" s="10"/>
      <c r="T8902" s="10"/>
    </row>
    <row r="8903" spans="7:20" ht="33" customHeight="1" x14ac:dyDescent="0.5">
      <c r="G8903" s="90"/>
      <c r="H8903" s="43"/>
      <c r="I8903" s="79"/>
      <c r="J8903" s="43"/>
      <c r="K8903" s="10"/>
      <c r="L8903" s="102"/>
      <c r="M8903" s="40"/>
      <c r="N8903" s="43"/>
      <c r="O8903" s="40"/>
      <c r="P8903" s="43"/>
      <c r="Q8903" s="43"/>
      <c r="R8903" s="10"/>
      <c r="S8903" s="10"/>
      <c r="T8903" s="10"/>
    </row>
    <row r="8904" spans="7:20" ht="33" customHeight="1" x14ac:dyDescent="0.5">
      <c r="G8904" s="90"/>
      <c r="H8904" s="43"/>
      <c r="I8904" s="79"/>
      <c r="J8904" s="43"/>
      <c r="K8904" s="10"/>
      <c r="L8904" s="102"/>
      <c r="M8904" s="40"/>
      <c r="N8904" s="43"/>
      <c r="O8904" s="40"/>
      <c r="P8904" s="43"/>
      <c r="Q8904" s="43"/>
      <c r="R8904" s="10"/>
      <c r="S8904" s="10"/>
      <c r="T8904" s="10"/>
    </row>
    <row r="8905" spans="7:20" ht="33" customHeight="1" x14ac:dyDescent="0.5">
      <c r="G8905" s="90"/>
      <c r="H8905" s="43"/>
      <c r="I8905" s="79"/>
      <c r="J8905" s="43"/>
      <c r="K8905" s="10"/>
      <c r="L8905" s="102"/>
      <c r="M8905" s="40"/>
      <c r="N8905" s="43"/>
      <c r="O8905" s="40"/>
      <c r="P8905" s="43"/>
      <c r="Q8905" s="43"/>
      <c r="R8905" s="10"/>
      <c r="S8905" s="10"/>
      <c r="T8905" s="10"/>
    </row>
    <row r="8906" spans="7:20" ht="33" customHeight="1" x14ac:dyDescent="0.5">
      <c r="G8906" s="90"/>
      <c r="H8906" s="43"/>
      <c r="I8906" s="79"/>
      <c r="J8906" s="43"/>
      <c r="K8906" s="10"/>
      <c r="L8906" s="102"/>
      <c r="M8906" s="40"/>
      <c r="N8906" s="43"/>
      <c r="O8906" s="40"/>
      <c r="P8906" s="43"/>
      <c r="Q8906" s="43"/>
      <c r="R8906" s="10"/>
      <c r="S8906" s="10"/>
      <c r="T8906" s="10"/>
    </row>
    <row r="8907" spans="7:20" ht="33" customHeight="1" x14ac:dyDescent="0.5">
      <c r="G8907" s="90"/>
      <c r="H8907" s="43"/>
      <c r="I8907" s="79"/>
      <c r="J8907" s="43"/>
      <c r="K8907" s="10"/>
      <c r="L8907" s="102"/>
      <c r="M8907" s="40"/>
      <c r="N8907" s="43"/>
      <c r="O8907" s="40"/>
      <c r="P8907" s="43"/>
      <c r="Q8907" s="43"/>
      <c r="R8907" s="10"/>
      <c r="S8907" s="10"/>
      <c r="T8907" s="10"/>
    </row>
    <row r="8908" spans="7:20" ht="33" customHeight="1" x14ac:dyDescent="0.5">
      <c r="G8908" s="90"/>
      <c r="H8908" s="43"/>
      <c r="I8908" s="79"/>
      <c r="J8908" s="43"/>
      <c r="K8908" s="10"/>
      <c r="L8908" s="102"/>
      <c r="M8908" s="40"/>
      <c r="N8908" s="43"/>
      <c r="O8908" s="40"/>
      <c r="P8908" s="43"/>
      <c r="Q8908" s="43"/>
      <c r="R8908" s="10"/>
      <c r="S8908" s="10"/>
      <c r="T8908" s="10"/>
    </row>
    <row r="8909" spans="7:20" ht="33" customHeight="1" x14ac:dyDescent="0.5">
      <c r="G8909" s="90"/>
      <c r="H8909" s="43"/>
      <c r="I8909" s="79"/>
      <c r="J8909" s="43"/>
      <c r="K8909" s="10"/>
      <c r="L8909" s="102"/>
      <c r="M8909" s="40"/>
      <c r="N8909" s="43"/>
      <c r="O8909" s="40"/>
      <c r="P8909" s="43"/>
      <c r="Q8909" s="43"/>
      <c r="R8909" s="10"/>
      <c r="S8909" s="10"/>
      <c r="T8909" s="10"/>
    </row>
    <row r="8910" spans="7:20" ht="33" customHeight="1" x14ac:dyDescent="0.5">
      <c r="G8910" s="90"/>
      <c r="H8910" s="43"/>
      <c r="I8910" s="79"/>
      <c r="J8910" s="43"/>
      <c r="K8910" s="10"/>
      <c r="L8910" s="102"/>
      <c r="M8910" s="40"/>
      <c r="N8910" s="43"/>
      <c r="O8910" s="40"/>
      <c r="P8910" s="43"/>
      <c r="Q8910" s="43"/>
      <c r="R8910" s="10"/>
      <c r="S8910" s="10"/>
      <c r="T8910" s="10"/>
    </row>
    <row r="8911" spans="7:20" ht="33" customHeight="1" x14ac:dyDescent="0.5">
      <c r="G8911" s="90"/>
      <c r="H8911" s="43"/>
      <c r="I8911" s="79"/>
      <c r="J8911" s="43"/>
      <c r="K8911" s="10"/>
      <c r="L8911" s="102"/>
      <c r="M8911" s="40"/>
      <c r="N8911" s="43"/>
      <c r="O8911" s="40"/>
      <c r="P8911" s="43"/>
      <c r="Q8911" s="43"/>
      <c r="R8911" s="10"/>
      <c r="S8911" s="10"/>
      <c r="T8911" s="10"/>
    </row>
    <row r="8912" spans="7:20" ht="33" customHeight="1" x14ac:dyDescent="0.5">
      <c r="G8912" s="90"/>
      <c r="H8912" s="43"/>
      <c r="I8912" s="79"/>
      <c r="J8912" s="43"/>
      <c r="K8912" s="10"/>
      <c r="L8912" s="102"/>
      <c r="M8912" s="40"/>
      <c r="N8912" s="43"/>
      <c r="O8912" s="40"/>
      <c r="P8912" s="43"/>
      <c r="Q8912" s="43"/>
      <c r="R8912" s="10"/>
      <c r="S8912" s="10"/>
      <c r="T8912" s="10"/>
    </row>
    <row r="8913" spans="7:20" ht="33" customHeight="1" x14ac:dyDescent="0.5">
      <c r="G8913" s="90"/>
      <c r="H8913" s="43"/>
      <c r="I8913" s="79"/>
      <c r="J8913" s="43"/>
      <c r="K8913" s="10"/>
      <c r="L8913" s="102"/>
      <c r="M8913" s="40"/>
      <c r="N8913" s="43"/>
      <c r="O8913" s="40"/>
      <c r="P8913" s="43"/>
      <c r="Q8913" s="43"/>
      <c r="R8913" s="10"/>
      <c r="S8913" s="10"/>
      <c r="T8913" s="10"/>
    </row>
    <row r="8914" spans="7:20" ht="33" customHeight="1" x14ac:dyDescent="0.5">
      <c r="G8914" s="90"/>
      <c r="H8914" s="43"/>
      <c r="I8914" s="79"/>
      <c r="J8914" s="43"/>
      <c r="K8914" s="10"/>
      <c r="L8914" s="102"/>
      <c r="M8914" s="40"/>
      <c r="N8914" s="43"/>
      <c r="O8914" s="40"/>
      <c r="P8914" s="43"/>
      <c r="Q8914" s="43"/>
      <c r="R8914" s="10"/>
      <c r="S8914" s="10"/>
      <c r="T8914" s="10"/>
    </row>
    <row r="8915" spans="7:20" ht="33" customHeight="1" x14ac:dyDescent="0.5">
      <c r="G8915" s="90"/>
      <c r="H8915" s="43"/>
      <c r="I8915" s="79"/>
      <c r="J8915" s="43"/>
      <c r="K8915" s="10"/>
      <c r="L8915" s="102"/>
      <c r="M8915" s="40"/>
      <c r="N8915" s="43"/>
      <c r="O8915" s="40"/>
      <c r="P8915" s="43"/>
      <c r="Q8915" s="43"/>
      <c r="R8915" s="10"/>
      <c r="S8915" s="10"/>
      <c r="T8915" s="10"/>
    </row>
    <row r="8916" spans="7:20" ht="33" customHeight="1" x14ac:dyDescent="0.5">
      <c r="G8916" s="90"/>
      <c r="H8916" s="43"/>
      <c r="I8916" s="79"/>
      <c r="J8916" s="43"/>
      <c r="K8916" s="10"/>
      <c r="L8916" s="102"/>
      <c r="M8916" s="40"/>
      <c r="N8916" s="43"/>
      <c r="O8916" s="40"/>
      <c r="P8916" s="43"/>
      <c r="Q8916" s="43"/>
      <c r="R8916" s="10"/>
      <c r="S8916" s="10"/>
      <c r="T8916" s="10"/>
    </row>
    <row r="8917" spans="7:20" ht="33" customHeight="1" x14ac:dyDescent="0.5">
      <c r="G8917" s="90"/>
      <c r="H8917" s="43"/>
      <c r="I8917" s="79"/>
      <c r="J8917" s="43"/>
      <c r="K8917" s="10"/>
      <c r="L8917" s="102"/>
      <c r="M8917" s="40"/>
      <c r="N8917" s="43"/>
      <c r="O8917" s="40"/>
      <c r="P8917" s="43"/>
      <c r="Q8917" s="43"/>
      <c r="R8917" s="10"/>
      <c r="S8917" s="10"/>
      <c r="T8917" s="10"/>
    </row>
    <row r="8918" spans="7:20" ht="33" customHeight="1" x14ac:dyDescent="0.5">
      <c r="G8918" s="90"/>
      <c r="H8918" s="43"/>
      <c r="I8918" s="79"/>
      <c r="J8918" s="43"/>
      <c r="K8918" s="10"/>
      <c r="L8918" s="102"/>
      <c r="M8918" s="40"/>
      <c r="N8918" s="43"/>
      <c r="O8918" s="40"/>
      <c r="P8918" s="43"/>
      <c r="Q8918" s="43"/>
      <c r="R8918" s="10"/>
      <c r="S8918" s="10"/>
      <c r="T8918" s="10"/>
    </row>
    <row r="8919" spans="7:20" ht="33" customHeight="1" x14ac:dyDescent="0.5">
      <c r="G8919" s="90"/>
      <c r="H8919" s="43"/>
      <c r="I8919" s="79"/>
      <c r="J8919" s="43"/>
      <c r="K8919" s="10"/>
      <c r="L8919" s="102"/>
      <c r="M8919" s="40"/>
      <c r="N8919" s="43"/>
      <c r="O8919" s="40"/>
      <c r="P8919" s="43"/>
      <c r="Q8919" s="43"/>
      <c r="R8919" s="10"/>
      <c r="S8919" s="10"/>
      <c r="T8919" s="10"/>
    </row>
    <row r="8920" spans="7:20" ht="33" customHeight="1" x14ac:dyDescent="0.5">
      <c r="G8920" s="90"/>
      <c r="H8920" s="43"/>
      <c r="I8920" s="79"/>
      <c r="J8920" s="43"/>
      <c r="K8920" s="10"/>
      <c r="L8920" s="102"/>
      <c r="M8920" s="40"/>
      <c r="N8920" s="43"/>
      <c r="O8920" s="40"/>
      <c r="P8920" s="43"/>
      <c r="Q8920" s="43"/>
      <c r="R8920" s="10"/>
      <c r="S8920" s="10"/>
      <c r="T8920" s="10"/>
    </row>
    <row r="8921" spans="7:20" ht="33" customHeight="1" x14ac:dyDescent="0.5">
      <c r="G8921" s="90"/>
      <c r="H8921" s="43"/>
      <c r="I8921" s="79"/>
      <c r="J8921" s="43"/>
      <c r="K8921" s="10"/>
      <c r="L8921" s="102"/>
      <c r="M8921" s="40"/>
      <c r="N8921" s="43"/>
      <c r="O8921" s="40"/>
      <c r="P8921" s="43"/>
      <c r="Q8921" s="43"/>
      <c r="R8921" s="10"/>
      <c r="S8921" s="10"/>
      <c r="T8921" s="10"/>
    </row>
    <row r="8922" spans="7:20" ht="33" customHeight="1" x14ac:dyDescent="0.5">
      <c r="G8922" s="90"/>
      <c r="H8922" s="43"/>
      <c r="I8922" s="79"/>
      <c r="J8922" s="43"/>
      <c r="K8922" s="10"/>
      <c r="L8922" s="102"/>
      <c r="M8922" s="40"/>
      <c r="N8922" s="43"/>
      <c r="O8922" s="40"/>
      <c r="P8922" s="43"/>
      <c r="Q8922" s="43"/>
      <c r="R8922" s="10"/>
      <c r="S8922" s="10"/>
      <c r="T8922" s="10"/>
    </row>
    <row r="8923" spans="7:20" ht="33" customHeight="1" x14ac:dyDescent="0.5">
      <c r="G8923" s="90"/>
      <c r="H8923" s="43"/>
      <c r="I8923" s="79"/>
      <c r="J8923" s="43"/>
      <c r="K8923" s="10"/>
      <c r="L8923" s="102"/>
      <c r="M8923" s="40"/>
      <c r="N8923" s="43"/>
      <c r="O8923" s="40"/>
      <c r="P8923" s="43"/>
      <c r="Q8923" s="43"/>
      <c r="R8923" s="10"/>
      <c r="S8923" s="10"/>
      <c r="T8923" s="10"/>
    </row>
    <row r="8924" spans="7:20" ht="33" customHeight="1" x14ac:dyDescent="0.5">
      <c r="G8924" s="90"/>
      <c r="H8924" s="43"/>
      <c r="I8924" s="79"/>
      <c r="J8924" s="43"/>
      <c r="K8924" s="10"/>
      <c r="L8924" s="102"/>
      <c r="M8924" s="40"/>
      <c r="N8924" s="43"/>
      <c r="O8924" s="40"/>
      <c r="P8924" s="43"/>
      <c r="Q8924" s="43"/>
      <c r="R8924" s="10"/>
      <c r="S8924" s="10"/>
      <c r="T8924" s="10"/>
    </row>
    <row r="8925" spans="7:20" ht="33" customHeight="1" x14ac:dyDescent="0.5">
      <c r="G8925" s="90"/>
      <c r="H8925" s="43"/>
      <c r="I8925" s="79"/>
      <c r="J8925" s="43"/>
      <c r="K8925" s="10"/>
      <c r="L8925" s="102"/>
      <c r="M8925" s="40"/>
      <c r="N8925" s="43"/>
      <c r="O8925" s="40"/>
      <c r="P8925" s="43"/>
      <c r="Q8925" s="43"/>
      <c r="R8925" s="10"/>
      <c r="S8925" s="10"/>
      <c r="T8925" s="10"/>
    </row>
    <row r="8926" spans="7:20" ht="33" customHeight="1" x14ac:dyDescent="0.5">
      <c r="G8926" s="90"/>
      <c r="H8926" s="43"/>
      <c r="I8926" s="79"/>
      <c r="J8926" s="43"/>
      <c r="K8926" s="10"/>
      <c r="L8926" s="102"/>
      <c r="M8926" s="40"/>
      <c r="N8926" s="43"/>
      <c r="O8926" s="40"/>
      <c r="P8926" s="43"/>
      <c r="Q8926" s="43"/>
      <c r="R8926" s="10"/>
      <c r="S8926" s="10"/>
      <c r="T8926" s="10"/>
    </row>
    <row r="8927" spans="7:20" ht="33" customHeight="1" x14ac:dyDescent="0.5">
      <c r="G8927" s="90"/>
      <c r="H8927" s="43"/>
      <c r="I8927" s="79"/>
      <c r="J8927" s="43"/>
      <c r="K8927" s="10"/>
      <c r="L8927" s="102"/>
      <c r="M8927" s="40"/>
      <c r="N8927" s="43"/>
      <c r="O8927" s="40"/>
      <c r="P8927" s="43"/>
      <c r="Q8927" s="43"/>
      <c r="R8927" s="10"/>
      <c r="S8927" s="10"/>
      <c r="T8927" s="10"/>
    </row>
    <row r="8928" spans="7:20" ht="33" customHeight="1" x14ac:dyDescent="0.5">
      <c r="G8928" s="90"/>
      <c r="H8928" s="43"/>
      <c r="I8928" s="79"/>
      <c r="J8928" s="43"/>
      <c r="K8928" s="10"/>
      <c r="L8928" s="102"/>
      <c r="M8928" s="40"/>
      <c r="N8928" s="43"/>
      <c r="O8928" s="40"/>
      <c r="P8928" s="43"/>
      <c r="Q8928" s="43"/>
      <c r="R8928" s="10"/>
      <c r="S8928" s="10"/>
      <c r="T8928" s="10"/>
    </row>
    <row r="8929" spans="7:20" ht="33" customHeight="1" x14ac:dyDescent="0.5">
      <c r="G8929" s="90"/>
      <c r="H8929" s="43"/>
      <c r="I8929" s="79"/>
      <c r="J8929" s="43"/>
      <c r="K8929" s="10"/>
      <c r="L8929" s="102"/>
      <c r="M8929" s="40"/>
      <c r="N8929" s="43"/>
      <c r="O8929" s="40"/>
      <c r="P8929" s="43"/>
      <c r="Q8929" s="43"/>
      <c r="R8929" s="10"/>
      <c r="S8929" s="10"/>
      <c r="T8929" s="10"/>
    </row>
    <row r="8930" spans="7:20" ht="33" customHeight="1" x14ac:dyDescent="0.5">
      <c r="G8930" s="90"/>
      <c r="H8930" s="43"/>
      <c r="I8930" s="79"/>
      <c r="J8930" s="43"/>
      <c r="K8930" s="10"/>
      <c r="L8930" s="102"/>
      <c r="M8930" s="40"/>
      <c r="N8930" s="43"/>
      <c r="O8930" s="40"/>
      <c r="P8930" s="43"/>
      <c r="Q8930" s="43"/>
      <c r="R8930" s="10"/>
      <c r="S8930" s="10"/>
      <c r="T8930" s="10"/>
    </row>
    <row r="8931" spans="7:20" ht="33" customHeight="1" x14ac:dyDescent="0.5">
      <c r="G8931" s="90"/>
      <c r="H8931" s="43"/>
      <c r="I8931" s="79"/>
      <c r="J8931" s="43"/>
      <c r="K8931" s="10"/>
      <c r="L8931" s="102"/>
      <c r="M8931" s="40"/>
      <c r="N8931" s="43"/>
      <c r="O8931" s="40"/>
      <c r="P8931" s="43"/>
      <c r="Q8931" s="43"/>
      <c r="R8931" s="10"/>
      <c r="S8931" s="10"/>
      <c r="T8931" s="10"/>
    </row>
    <row r="8932" spans="7:20" ht="33" customHeight="1" x14ac:dyDescent="0.5">
      <c r="G8932" s="90"/>
      <c r="H8932" s="43"/>
      <c r="I8932" s="79"/>
      <c r="J8932" s="43"/>
      <c r="K8932" s="10"/>
      <c r="L8932" s="102"/>
      <c r="M8932" s="40"/>
      <c r="N8932" s="43"/>
      <c r="O8932" s="40"/>
      <c r="P8932" s="43"/>
      <c r="Q8932" s="43"/>
      <c r="R8932" s="10"/>
      <c r="S8932" s="10"/>
      <c r="T8932" s="10"/>
    </row>
    <row r="8933" spans="7:20" ht="33" customHeight="1" x14ac:dyDescent="0.5">
      <c r="G8933" s="90"/>
      <c r="H8933" s="43"/>
      <c r="I8933" s="79"/>
      <c r="J8933" s="43"/>
      <c r="K8933" s="10"/>
      <c r="L8933" s="102"/>
      <c r="M8933" s="40"/>
      <c r="N8933" s="43"/>
      <c r="O8933" s="40"/>
      <c r="P8933" s="43"/>
      <c r="Q8933" s="43"/>
      <c r="R8933" s="10"/>
      <c r="S8933" s="10"/>
      <c r="T8933" s="10"/>
    </row>
    <row r="8934" spans="7:20" ht="33" customHeight="1" x14ac:dyDescent="0.5">
      <c r="G8934" s="90"/>
      <c r="H8934" s="43"/>
      <c r="I8934" s="79"/>
      <c r="J8934" s="43"/>
      <c r="K8934" s="10"/>
      <c r="L8934" s="102"/>
      <c r="M8934" s="40"/>
      <c r="N8934" s="43"/>
      <c r="O8934" s="40"/>
      <c r="P8934" s="43"/>
      <c r="Q8934" s="43"/>
      <c r="R8934" s="10"/>
      <c r="S8934" s="10"/>
      <c r="T8934" s="10"/>
    </row>
    <row r="8935" spans="7:20" ht="33" customHeight="1" x14ac:dyDescent="0.5">
      <c r="G8935" s="90"/>
      <c r="H8935" s="43"/>
      <c r="I8935" s="79"/>
      <c r="J8935" s="43"/>
      <c r="K8935" s="10"/>
      <c r="L8935" s="102"/>
      <c r="M8935" s="40"/>
      <c r="N8935" s="43"/>
      <c r="O8935" s="40"/>
      <c r="P8935" s="43"/>
      <c r="Q8935" s="43"/>
      <c r="R8935" s="10"/>
      <c r="S8935" s="10"/>
      <c r="T8935" s="10"/>
    </row>
    <row r="8936" spans="7:20" ht="33" customHeight="1" x14ac:dyDescent="0.5">
      <c r="G8936" s="90"/>
      <c r="H8936" s="43"/>
      <c r="I8936" s="79"/>
      <c r="J8936" s="43"/>
      <c r="K8936" s="10"/>
      <c r="L8936" s="102"/>
      <c r="M8936" s="40"/>
      <c r="N8936" s="43"/>
      <c r="O8936" s="40"/>
      <c r="P8936" s="43"/>
      <c r="Q8936" s="43"/>
      <c r="R8936" s="10"/>
      <c r="S8936" s="10"/>
      <c r="T8936" s="10"/>
    </row>
    <row r="8937" spans="7:20" ht="33" customHeight="1" x14ac:dyDescent="0.5">
      <c r="G8937" s="90"/>
      <c r="H8937" s="43"/>
      <c r="I8937" s="79"/>
      <c r="J8937" s="43"/>
      <c r="K8937" s="10"/>
      <c r="L8937" s="102"/>
      <c r="M8937" s="40"/>
      <c r="N8937" s="43"/>
      <c r="O8937" s="40"/>
      <c r="P8937" s="43"/>
      <c r="Q8937" s="43"/>
      <c r="R8937" s="10"/>
      <c r="S8937" s="10"/>
      <c r="T8937" s="10"/>
    </row>
    <row r="8938" spans="7:20" ht="33" customHeight="1" x14ac:dyDescent="0.5">
      <c r="G8938" s="90"/>
      <c r="H8938" s="43"/>
      <c r="I8938" s="79"/>
      <c r="J8938" s="43"/>
      <c r="K8938" s="10"/>
      <c r="L8938" s="102"/>
      <c r="M8938" s="40"/>
      <c r="N8938" s="43"/>
      <c r="O8938" s="40"/>
      <c r="P8938" s="43"/>
      <c r="Q8938" s="43"/>
      <c r="R8938" s="10"/>
      <c r="S8938" s="10"/>
      <c r="T8938" s="10"/>
    </row>
    <row r="8939" spans="7:20" ht="33" customHeight="1" x14ac:dyDescent="0.5">
      <c r="G8939" s="90"/>
      <c r="H8939" s="43"/>
      <c r="I8939" s="79"/>
      <c r="J8939" s="43"/>
      <c r="K8939" s="10"/>
      <c r="L8939" s="102"/>
      <c r="M8939" s="40"/>
      <c r="N8939" s="43"/>
      <c r="O8939" s="40"/>
      <c r="P8939" s="43"/>
      <c r="Q8939" s="43"/>
      <c r="R8939" s="10"/>
      <c r="S8939" s="10"/>
      <c r="T8939" s="10"/>
    </row>
    <row r="8940" spans="7:20" ht="33" customHeight="1" x14ac:dyDescent="0.5">
      <c r="G8940" s="90"/>
      <c r="H8940" s="43"/>
      <c r="I8940" s="79"/>
      <c r="J8940" s="43"/>
      <c r="K8940" s="10"/>
      <c r="L8940" s="102"/>
      <c r="M8940" s="40"/>
      <c r="N8940" s="43"/>
      <c r="O8940" s="40"/>
      <c r="P8940" s="43"/>
      <c r="Q8940" s="43"/>
      <c r="R8940" s="10"/>
      <c r="S8940" s="10"/>
      <c r="T8940" s="10"/>
    </row>
    <row r="8941" spans="7:20" ht="33" customHeight="1" x14ac:dyDescent="0.5">
      <c r="G8941" s="90"/>
      <c r="H8941" s="43"/>
      <c r="I8941" s="79"/>
      <c r="J8941" s="43"/>
      <c r="K8941" s="10"/>
      <c r="L8941" s="102"/>
      <c r="M8941" s="40"/>
      <c r="N8941" s="43"/>
      <c r="O8941" s="40"/>
      <c r="P8941" s="43"/>
      <c r="Q8941" s="43"/>
      <c r="R8941" s="10"/>
      <c r="S8941" s="10"/>
      <c r="T8941" s="10"/>
    </row>
    <row r="8942" spans="7:20" ht="33" customHeight="1" x14ac:dyDescent="0.5">
      <c r="G8942" s="90"/>
      <c r="H8942" s="43"/>
      <c r="I8942" s="79"/>
      <c r="J8942" s="43"/>
      <c r="K8942" s="10"/>
      <c r="L8942" s="102"/>
      <c r="M8942" s="40"/>
      <c r="N8942" s="43"/>
      <c r="O8942" s="40"/>
      <c r="P8942" s="43"/>
      <c r="Q8942" s="43"/>
      <c r="R8942" s="10"/>
      <c r="S8942" s="10"/>
      <c r="T8942" s="10"/>
    </row>
    <row r="8943" spans="7:20" ht="33" customHeight="1" x14ac:dyDescent="0.5">
      <c r="G8943" s="90"/>
      <c r="H8943" s="43"/>
      <c r="I8943" s="79"/>
      <c r="J8943" s="43"/>
      <c r="K8943" s="10"/>
      <c r="L8943" s="102"/>
      <c r="M8943" s="40"/>
      <c r="N8943" s="43"/>
      <c r="O8943" s="40"/>
      <c r="P8943" s="43"/>
      <c r="Q8943" s="43"/>
      <c r="R8943" s="10"/>
      <c r="S8943" s="10"/>
      <c r="T8943" s="10"/>
    </row>
    <row r="8944" spans="7:20" ht="33" customHeight="1" x14ac:dyDescent="0.5">
      <c r="G8944" s="90"/>
      <c r="H8944" s="43"/>
      <c r="I8944" s="79"/>
      <c r="J8944" s="43"/>
      <c r="K8944" s="10"/>
      <c r="L8944" s="102"/>
      <c r="M8944" s="40"/>
      <c r="N8944" s="43"/>
      <c r="O8944" s="40"/>
      <c r="P8944" s="43"/>
      <c r="Q8944" s="43"/>
      <c r="R8944" s="10"/>
      <c r="S8944" s="10"/>
      <c r="T8944" s="10"/>
    </row>
    <row r="8945" spans="7:20" ht="33" customHeight="1" x14ac:dyDescent="0.5">
      <c r="G8945" s="90"/>
      <c r="H8945" s="43"/>
      <c r="I8945" s="79"/>
      <c r="J8945" s="43"/>
      <c r="K8945" s="10"/>
      <c r="L8945" s="102"/>
      <c r="M8945" s="40"/>
      <c r="N8945" s="43"/>
      <c r="O8945" s="40"/>
      <c r="P8945" s="43"/>
      <c r="Q8945" s="43"/>
      <c r="R8945" s="10"/>
      <c r="S8945" s="10"/>
      <c r="T8945" s="10"/>
    </row>
    <row r="8946" spans="7:20" ht="33" customHeight="1" x14ac:dyDescent="0.5">
      <c r="G8946" s="90"/>
      <c r="H8946" s="43"/>
      <c r="I8946" s="79"/>
      <c r="J8946" s="43"/>
      <c r="K8946" s="10"/>
      <c r="L8946" s="102"/>
      <c r="M8946" s="40"/>
      <c r="N8946" s="43"/>
      <c r="O8946" s="40"/>
      <c r="P8946" s="43"/>
      <c r="Q8946" s="43"/>
      <c r="R8946" s="10"/>
      <c r="S8946" s="10"/>
      <c r="T8946" s="10"/>
    </row>
    <row r="8947" spans="7:20" ht="33" customHeight="1" x14ac:dyDescent="0.5">
      <c r="G8947" s="90"/>
      <c r="H8947" s="43"/>
      <c r="I8947" s="79"/>
      <c r="J8947" s="43"/>
      <c r="K8947" s="10"/>
      <c r="L8947" s="102"/>
      <c r="M8947" s="40"/>
      <c r="N8947" s="43"/>
      <c r="O8947" s="40"/>
      <c r="P8947" s="43"/>
      <c r="Q8947" s="43"/>
      <c r="R8947" s="10"/>
      <c r="S8947" s="10"/>
      <c r="T8947" s="10"/>
    </row>
    <row r="8948" spans="7:20" ht="33" customHeight="1" x14ac:dyDescent="0.5">
      <c r="G8948" s="90"/>
      <c r="H8948" s="43"/>
      <c r="I8948" s="79"/>
      <c r="J8948" s="43"/>
      <c r="K8948" s="10"/>
      <c r="L8948" s="102"/>
      <c r="M8948" s="40"/>
      <c r="N8948" s="43"/>
      <c r="O8948" s="40"/>
      <c r="P8948" s="43"/>
      <c r="Q8948" s="43"/>
      <c r="R8948" s="10"/>
      <c r="S8948" s="10"/>
      <c r="T8948" s="10"/>
    </row>
    <row r="8949" spans="7:20" ht="33" customHeight="1" x14ac:dyDescent="0.5">
      <c r="G8949" s="90"/>
      <c r="H8949" s="43"/>
      <c r="I8949" s="79"/>
      <c r="J8949" s="43"/>
      <c r="K8949" s="10"/>
      <c r="L8949" s="102"/>
      <c r="M8949" s="40"/>
      <c r="N8949" s="43"/>
      <c r="O8949" s="40"/>
      <c r="P8949" s="43"/>
      <c r="Q8949" s="43"/>
      <c r="R8949" s="10"/>
      <c r="S8949" s="10"/>
      <c r="T8949" s="10"/>
    </row>
    <row r="8950" spans="7:20" ht="33" customHeight="1" x14ac:dyDescent="0.5">
      <c r="G8950" s="90"/>
      <c r="H8950" s="43"/>
      <c r="I8950" s="79"/>
      <c r="J8950" s="43"/>
      <c r="K8950" s="10"/>
      <c r="L8950" s="102"/>
      <c r="M8950" s="40"/>
      <c r="N8950" s="43"/>
      <c r="O8950" s="40"/>
      <c r="P8950" s="43"/>
      <c r="Q8950" s="43"/>
      <c r="R8950" s="10"/>
      <c r="S8950" s="10"/>
      <c r="T8950" s="10"/>
    </row>
    <row r="8951" spans="7:20" ht="33" customHeight="1" x14ac:dyDescent="0.5">
      <c r="G8951" s="90"/>
      <c r="H8951" s="43"/>
      <c r="I8951" s="79"/>
      <c r="J8951" s="43"/>
      <c r="K8951" s="10"/>
      <c r="L8951" s="102"/>
      <c r="M8951" s="40"/>
      <c r="N8951" s="43"/>
      <c r="O8951" s="40"/>
      <c r="P8951" s="43"/>
      <c r="Q8951" s="43"/>
      <c r="R8951" s="10"/>
      <c r="S8951" s="10"/>
      <c r="T8951" s="10"/>
    </row>
    <row r="8952" spans="7:20" ht="33" customHeight="1" x14ac:dyDescent="0.5">
      <c r="G8952" s="90"/>
      <c r="H8952" s="43"/>
      <c r="I8952" s="79"/>
      <c r="J8952" s="43"/>
      <c r="K8952" s="10"/>
      <c r="L8952" s="102"/>
      <c r="M8952" s="40"/>
      <c r="N8952" s="43"/>
      <c r="O8952" s="40"/>
      <c r="P8952" s="43"/>
      <c r="Q8952" s="43"/>
      <c r="R8952" s="10"/>
      <c r="S8952" s="10"/>
      <c r="T8952" s="10"/>
    </row>
    <row r="8953" spans="7:20" ht="33" customHeight="1" x14ac:dyDescent="0.5">
      <c r="G8953" s="90"/>
      <c r="H8953" s="43"/>
      <c r="I8953" s="79"/>
      <c r="J8953" s="43"/>
      <c r="K8953" s="10"/>
      <c r="L8953" s="102"/>
      <c r="M8953" s="40"/>
      <c r="N8953" s="43"/>
      <c r="O8953" s="40"/>
      <c r="P8953" s="43"/>
      <c r="Q8953" s="43"/>
      <c r="R8953" s="10"/>
      <c r="S8953" s="10"/>
      <c r="T8953" s="10"/>
    </row>
    <row r="8954" spans="7:20" ht="33" customHeight="1" x14ac:dyDescent="0.5">
      <c r="G8954" s="90"/>
      <c r="H8954" s="43"/>
      <c r="I8954" s="79"/>
      <c r="J8954" s="43"/>
      <c r="K8954" s="10"/>
      <c r="L8954" s="102"/>
      <c r="M8954" s="40"/>
      <c r="N8954" s="43"/>
      <c r="O8954" s="40"/>
      <c r="P8954" s="43"/>
      <c r="Q8954" s="43"/>
      <c r="R8954" s="10"/>
      <c r="S8954" s="10"/>
      <c r="T8954" s="10"/>
    </row>
    <row r="8955" spans="7:20" ht="33" customHeight="1" x14ac:dyDescent="0.5">
      <c r="G8955" s="90"/>
      <c r="H8955" s="43"/>
      <c r="I8955" s="79"/>
      <c r="J8955" s="43"/>
      <c r="K8955" s="10"/>
      <c r="L8955" s="102"/>
      <c r="M8955" s="40"/>
      <c r="N8955" s="43"/>
      <c r="O8955" s="40"/>
      <c r="P8955" s="43"/>
      <c r="Q8955" s="43"/>
      <c r="R8955" s="10"/>
      <c r="S8955" s="10"/>
      <c r="T8955" s="10"/>
    </row>
    <row r="8956" spans="7:20" ht="33" customHeight="1" x14ac:dyDescent="0.5">
      <c r="G8956" s="90"/>
      <c r="H8956" s="43"/>
      <c r="I8956" s="79"/>
      <c r="J8956" s="43"/>
      <c r="K8956" s="10"/>
      <c r="L8956" s="102"/>
      <c r="M8956" s="40"/>
      <c r="N8956" s="43"/>
      <c r="O8956" s="40"/>
      <c r="P8956" s="43"/>
      <c r="Q8956" s="43"/>
      <c r="R8956" s="10"/>
      <c r="S8956" s="10"/>
      <c r="T8956" s="10"/>
    </row>
    <row r="8957" spans="7:20" ht="33" customHeight="1" x14ac:dyDescent="0.5">
      <c r="G8957" s="90"/>
      <c r="H8957" s="43"/>
      <c r="I8957" s="79"/>
      <c r="J8957" s="43"/>
      <c r="K8957" s="10"/>
      <c r="L8957" s="102"/>
      <c r="M8957" s="40"/>
      <c r="N8957" s="43"/>
      <c r="O8957" s="40"/>
      <c r="P8957" s="43"/>
      <c r="Q8957" s="43"/>
      <c r="R8957" s="10"/>
      <c r="S8957" s="10"/>
      <c r="T8957" s="10"/>
    </row>
    <row r="8958" spans="7:20" ht="33" customHeight="1" x14ac:dyDescent="0.5">
      <c r="G8958" s="90"/>
      <c r="H8958" s="43"/>
      <c r="I8958" s="79"/>
      <c r="J8958" s="43"/>
      <c r="K8958" s="10"/>
      <c r="L8958" s="102"/>
      <c r="M8958" s="40"/>
      <c r="N8958" s="43"/>
      <c r="O8958" s="40"/>
      <c r="P8958" s="43"/>
      <c r="Q8958" s="43"/>
      <c r="R8958" s="10"/>
      <c r="S8958" s="10"/>
      <c r="T8958" s="10"/>
    </row>
    <row r="8959" spans="7:20" ht="33" customHeight="1" x14ac:dyDescent="0.5">
      <c r="G8959" s="90"/>
      <c r="H8959" s="43"/>
      <c r="I8959" s="79"/>
      <c r="J8959" s="43"/>
      <c r="K8959" s="10"/>
      <c r="L8959" s="102"/>
      <c r="M8959" s="40"/>
      <c r="N8959" s="43"/>
      <c r="O8959" s="40"/>
      <c r="P8959" s="43"/>
      <c r="Q8959" s="43"/>
      <c r="R8959" s="10"/>
      <c r="S8959" s="10"/>
      <c r="T8959" s="10"/>
    </row>
    <row r="8960" spans="7:20" ht="33" customHeight="1" x14ac:dyDescent="0.5">
      <c r="G8960" s="90"/>
      <c r="H8960" s="43"/>
      <c r="I8960" s="79"/>
      <c r="J8960" s="43"/>
      <c r="K8960" s="10"/>
      <c r="L8960" s="102"/>
      <c r="M8960" s="40"/>
      <c r="N8960" s="43"/>
      <c r="O8960" s="40"/>
      <c r="P8960" s="43"/>
      <c r="Q8960" s="43"/>
      <c r="R8960" s="10"/>
      <c r="S8960" s="10"/>
      <c r="T8960" s="10"/>
    </row>
    <row r="8961" spans="7:20" ht="33" customHeight="1" x14ac:dyDescent="0.5">
      <c r="G8961" s="90"/>
      <c r="H8961" s="43"/>
      <c r="I8961" s="79"/>
      <c r="J8961" s="43"/>
      <c r="K8961" s="10"/>
      <c r="L8961" s="102"/>
      <c r="M8961" s="40"/>
      <c r="N8961" s="43"/>
      <c r="O8961" s="40"/>
      <c r="P8961" s="43"/>
      <c r="Q8961" s="43"/>
      <c r="R8961" s="10"/>
      <c r="S8961" s="10"/>
      <c r="T8961" s="10"/>
    </row>
    <row r="8962" spans="7:20" ht="33" customHeight="1" x14ac:dyDescent="0.5">
      <c r="G8962" s="90"/>
      <c r="H8962" s="43"/>
      <c r="I8962" s="79"/>
      <c r="J8962" s="43"/>
      <c r="K8962" s="10"/>
      <c r="L8962" s="102"/>
      <c r="M8962" s="40"/>
      <c r="N8962" s="43"/>
      <c r="O8962" s="40"/>
      <c r="P8962" s="43"/>
      <c r="Q8962" s="43"/>
      <c r="R8962" s="10"/>
      <c r="S8962" s="10"/>
      <c r="T8962" s="10"/>
    </row>
    <row r="8963" spans="7:20" ht="33" customHeight="1" x14ac:dyDescent="0.5">
      <c r="G8963" s="90"/>
      <c r="H8963" s="43"/>
      <c r="I8963" s="79"/>
      <c r="J8963" s="43"/>
      <c r="K8963" s="10"/>
      <c r="L8963" s="102"/>
      <c r="M8963" s="40"/>
      <c r="N8963" s="43"/>
      <c r="O8963" s="40"/>
      <c r="P8963" s="43"/>
      <c r="Q8963" s="43"/>
      <c r="R8963" s="10"/>
      <c r="S8963" s="10"/>
      <c r="T8963" s="10"/>
    </row>
    <row r="8964" spans="7:20" ht="33" customHeight="1" x14ac:dyDescent="0.5">
      <c r="G8964" s="90"/>
      <c r="H8964" s="43"/>
      <c r="I8964" s="79"/>
      <c r="J8964" s="43"/>
      <c r="K8964" s="10"/>
      <c r="L8964" s="102"/>
      <c r="M8964" s="40"/>
      <c r="N8964" s="43"/>
      <c r="O8964" s="40"/>
      <c r="P8964" s="43"/>
      <c r="Q8964" s="43"/>
      <c r="R8964" s="10"/>
      <c r="S8964" s="10"/>
      <c r="T8964" s="10"/>
    </row>
    <row r="8965" spans="7:20" ht="33" customHeight="1" x14ac:dyDescent="0.5">
      <c r="G8965" s="90"/>
      <c r="H8965" s="43"/>
      <c r="I8965" s="79"/>
      <c r="J8965" s="43"/>
      <c r="K8965" s="10"/>
      <c r="L8965" s="102"/>
      <c r="M8965" s="40"/>
      <c r="N8965" s="43"/>
      <c r="O8965" s="40"/>
      <c r="P8965" s="43"/>
      <c r="Q8965" s="43"/>
      <c r="R8965" s="10"/>
      <c r="S8965" s="10"/>
      <c r="T8965" s="10"/>
    </row>
    <row r="8966" spans="7:20" ht="33" customHeight="1" x14ac:dyDescent="0.5">
      <c r="G8966" s="90"/>
      <c r="H8966" s="43"/>
      <c r="I8966" s="79"/>
      <c r="J8966" s="43"/>
      <c r="K8966" s="10"/>
      <c r="L8966" s="102"/>
      <c r="M8966" s="40"/>
      <c r="N8966" s="43"/>
      <c r="O8966" s="40"/>
      <c r="P8966" s="43"/>
      <c r="Q8966" s="43"/>
      <c r="R8966" s="10"/>
      <c r="S8966" s="10"/>
      <c r="T8966" s="10"/>
    </row>
    <row r="8967" spans="7:20" ht="33" customHeight="1" x14ac:dyDescent="0.5">
      <c r="G8967" s="90"/>
      <c r="H8967" s="43"/>
      <c r="I8967" s="79"/>
      <c r="J8967" s="43"/>
      <c r="K8967" s="10"/>
      <c r="L8967" s="102"/>
      <c r="M8967" s="40"/>
      <c r="N8967" s="43"/>
      <c r="O8967" s="40"/>
      <c r="P8967" s="43"/>
      <c r="Q8967" s="43"/>
      <c r="R8967" s="10"/>
      <c r="S8967" s="10"/>
      <c r="T8967" s="10"/>
    </row>
    <row r="8968" spans="7:20" ht="33" customHeight="1" x14ac:dyDescent="0.5">
      <c r="G8968" s="90"/>
      <c r="H8968" s="43"/>
      <c r="I8968" s="79"/>
      <c r="J8968" s="43"/>
      <c r="K8968" s="10"/>
      <c r="L8968" s="102"/>
      <c r="M8968" s="40"/>
      <c r="N8968" s="43"/>
      <c r="O8968" s="40"/>
      <c r="P8968" s="43"/>
      <c r="Q8968" s="43"/>
      <c r="R8968" s="10"/>
      <c r="S8968" s="10"/>
      <c r="T8968" s="10"/>
    </row>
    <row r="8969" spans="7:20" ht="33" customHeight="1" x14ac:dyDescent="0.5">
      <c r="G8969" s="90"/>
      <c r="H8969" s="43"/>
      <c r="I8969" s="79"/>
      <c r="J8969" s="43"/>
      <c r="K8969" s="10"/>
      <c r="L8969" s="102"/>
      <c r="M8969" s="40"/>
      <c r="N8969" s="43"/>
      <c r="O8969" s="40"/>
      <c r="P8969" s="43"/>
      <c r="Q8969" s="43"/>
      <c r="R8969" s="10"/>
      <c r="S8969" s="10"/>
      <c r="T8969" s="10"/>
    </row>
    <row r="8970" spans="7:20" ht="33" customHeight="1" x14ac:dyDescent="0.5">
      <c r="G8970" s="90"/>
      <c r="H8970" s="43"/>
      <c r="I8970" s="79"/>
      <c r="J8970" s="43"/>
      <c r="K8970" s="10"/>
      <c r="L8970" s="102"/>
      <c r="M8970" s="40"/>
      <c r="N8970" s="43"/>
      <c r="O8970" s="40"/>
      <c r="P8970" s="43"/>
      <c r="Q8970" s="43"/>
      <c r="R8970" s="10"/>
      <c r="S8970" s="10"/>
      <c r="T8970" s="10"/>
    </row>
    <row r="8971" spans="7:20" ht="33" customHeight="1" x14ac:dyDescent="0.5">
      <c r="G8971" s="90"/>
      <c r="H8971" s="43"/>
      <c r="I8971" s="79"/>
      <c r="J8971" s="43"/>
      <c r="K8971" s="10"/>
      <c r="L8971" s="102"/>
      <c r="M8971" s="40"/>
      <c r="N8971" s="43"/>
      <c r="O8971" s="40"/>
      <c r="P8971" s="43"/>
      <c r="Q8971" s="43"/>
      <c r="R8971" s="10"/>
      <c r="S8971" s="10"/>
      <c r="T8971" s="10"/>
    </row>
    <row r="8972" spans="7:20" ht="33" customHeight="1" x14ac:dyDescent="0.5">
      <c r="G8972" s="90"/>
      <c r="H8972" s="43"/>
      <c r="I8972" s="79"/>
      <c r="J8972" s="43"/>
      <c r="K8972" s="10"/>
      <c r="L8972" s="102"/>
      <c r="M8972" s="40"/>
      <c r="N8972" s="43"/>
      <c r="O8972" s="40"/>
      <c r="P8972" s="43"/>
      <c r="Q8972" s="43"/>
      <c r="R8972" s="10"/>
      <c r="S8972" s="10"/>
      <c r="T8972" s="10"/>
    </row>
    <row r="8973" spans="7:20" ht="33" customHeight="1" x14ac:dyDescent="0.5">
      <c r="G8973" s="90"/>
      <c r="H8973" s="43"/>
      <c r="I8973" s="79"/>
      <c r="J8973" s="43"/>
      <c r="K8973" s="10"/>
      <c r="L8973" s="102"/>
      <c r="M8973" s="40"/>
      <c r="N8973" s="43"/>
      <c r="O8973" s="40"/>
      <c r="P8973" s="43"/>
      <c r="Q8973" s="43"/>
      <c r="R8973" s="10"/>
      <c r="S8973" s="10"/>
      <c r="T8973" s="10"/>
    </row>
    <row r="8974" spans="7:20" ht="33" customHeight="1" x14ac:dyDescent="0.5">
      <c r="G8974" s="90"/>
      <c r="H8974" s="43"/>
      <c r="I8974" s="79"/>
      <c r="J8974" s="43"/>
      <c r="K8974" s="10"/>
      <c r="L8974" s="102"/>
      <c r="M8974" s="40"/>
      <c r="N8974" s="43"/>
      <c r="O8974" s="40"/>
      <c r="P8974" s="43"/>
      <c r="Q8974" s="43"/>
      <c r="R8974" s="10"/>
      <c r="S8974" s="10"/>
      <c r="T8974" s="10"/>
    </row>
    <row r="8975" spans="7:20" ht="33" customHeight="1" x14ac:dyDescent="0.5">
      <c r="G8975" s="90"/>
      <c r="H8975" s="43"/>
      <c r="I8975" s="79"/>
      <c r="J8975" s="43"/>
      <c r="K8975" s="10"/>
      <c r="L8975" s="102"/>
      <c r="M8975" s="40"/>
      <c r="N8975" s="43"/>
      <c r="O8975" s="40"/>
      <c r="P8975" s="43"/>
      <c r="Q8975" s="43"/>
      <c r="R8975" s="10"/>
      <c r="S8975" s="10"/>
      <c r="T8975" s="10"/>
    </row>
    <row r="8976" spans="7:20" ht="33" customHeight="1" x14ac:dyDescent="0.5">
      <c r="G8976" s="90"/>
      <c r="H8976" s="43"/>
      <c r="I8976" s="79"/>
      <c r="J8976" s="43"/>
      <c r="K8976" s="10"/>
      <c r="L8976" s="102"/>
      <c r="M8976" s="40"/>
      <c r="N8976" s="43"/>
      <c r="O8976" s="40"/>
      <c r="P8976" s="43"/>
      <c r="Q8976" s="43"/>
      <c r="R8976" s="10"/>
      <c r="S8976" s="10"/>
      <c r="T8976" s="10"/>
    </row>
    <row r="8977" spans="7:20" ht="33" customHeight="1" x14ac:dyDescent="0.5">
      <c r="G8977" s="90"/>
      <c r="H8977" s="43"/>
      <c r="I8977" s="79"/>
      <c r="J8977" s="43"/>
      <c r="K8977" s="10"/>
      <c r="L8977" s="102"/>
      <c r="M8977" s="40"/>
      <c r="N8977" s="43"/>
      <c r="O8977" s="40"/>
      <c r="P8977" s="43"/>
      <c r="Q8977" s="43"/>
      <c r="R8977" s="10"/>
      <c r="S8977" s="10"/>
      <c r="T8977" s="10"/>
    </row>
    <row r="8978" spans="7:20" ht="33" customHeight="1" x14ac:dyDescent="0.5">
      <c r="G8978" s="90"/>
      <c r="H8978" s="43"/>
      <c r="I8978" s="79"/>
      <c r="J8978" s="43"/>
      <c r="K8978" s="10"/>
      <c r="L8978" s="102"/>
      <c r="M8978" s="40"/>
      <c r="N8978" s="43"/>
      <c r="O8978" s="40"/>
      <c r="P8978" s="43"/>
      <c r="Q8978" s="43"/>
      <c r="R8978" s="10"/>
      <c r="S8978" s="10"/>
      <c r="T8978" s="10"/>
    </row>
    <row r="8979" spans="7:20" ht="33" customHeight="1" x14ac:dyDescent="0.5">
      <c r="G8979" s="90"/>
      <c r="H8979" s="43"/>
      <c r="I8979" s="79"/>
      <c r="J8979" s="43"/>
      <c r="K8979" s="10"/>
      <c r="L8979" s="102"/>
      <c r="M8979" s="40"/>
      <c r="N8979" s="43"/>
      <c r="O8979" s="40"/>
      <c r="P8979" s="43"/>
      <c r="Q8979" s="43"/>
      <c r="R8979" s="10"/>
      <c r="S8979" s="10"/>
      <c r="T8979" s="10"/>
    </row>
    <row r="8980" spans="7:20" ht="33" customHeight="1" x14ac:dyDescent="0.5">
      <c r="G8980" s="90"/>
      <c r="H8980" s="43"/>
      <c r="I8980" s="79"/>
      <c r="J8980" s="43"/>
      <c r="K8980" s="10"/>
      <c r="L8980" s="102"/>
      <c r="M8980" s="40"/>
      <c r="N8980" s="43"/>
      <c r="O8980" s="40"/>
      <c r="P8980" s="43"/>
      <c r="Q8980" s="43"/>
      <c r="R8980" s="10"/>
      <c r="S8980" s="10"/>
      <c r="T8980" s="10"/>
    </row>
    <row r="8981" spans="7:20" ht="33" customHeight="1" x14ac:dyDescent="0.5">
      <c r="G8981" s="90"/>
      <c r="H8981" s="43"/>
      <c r="I8981" s="79"/>
      <c r="J8981" s="43"/>
      <c r="K8981" s="10"/>
      <c r="L8981" s="102"/>
      <c r="M8981" s="40"/>
      <c r="N8981" s="43"/>
      <c r="O8981" s="40"/>
      <c r="P8981" s="43"/>
      <c r="Q8981" s="43"/>
      <c r="R8981" s="10"/>
      <c r="S8981" s="10"/>
      <c r="T8981" s="10"/>
    </row>
    <row r="8982" spans="7:20" ht="33" customHeight="1" x14ac:dyDescent="0.5">
      <c r="G8982" s="90"/>
      <c r="H8982" s="43"/>
      <c r="I8982" s="79"/>
      <c r="J8982" s="43"/>
      <c r="K8982" s="10"/>
      <c r="L8982" s="102"/>
      <c r="M8982" s="40"/>
      <c r="N8982" s="43"/>
      <c r="O8982" s="40"/>
      <c r="P8982" s="43"/>
      <c r="Q8982" s="43"/>
      <c r="R8982" s="10"/>
      <c r="S8982" s="10"/>
      <c r="T8982" s="10"/>
    </row>
    <row r="8983" spans="7:20" ht="33" customHeight="1" x14ac:dyDescent="0.5">
      <c r="G8983" s="90"/>
      <c r="H8983" s="43"/>
      <c r="I8983" s="79"/>
      <c r="J8983" s="43"/>
      <c r="K8983" s="10"/>
      <c r="L8983" s="102"/>
      <c r="M8983" s="40"/>
      <c r="N8983" s="43"/>
      <c r="O8983" s="40"/>
      <c r="P8983" s="43"/>
      <c r="Q8983" s="43"/>
      <c r="R8983" s="10"/>
      <c r="S8983" s="10"/>
      <c r="T8983" s="10"/>
    </row>
    <row r="8984" spans="7:20" ht="33" customHeight="1" x14ac:dyDescent="0.5">
      <c r="G8984" s="90"/>
      <c r="H8984" s="43"/>
      <c r="I8984" s="79"/>
      <c r="J8984" s="43"/>
      <c r="K8984" s="10"/>
      <c r="L8984" s="102"/>
      <c r="M8984" s="40"/>
      <c r="N8984" s="43"/>
      <c r="O8984" s="40"/>
      <c r="P8984" s="43"/>
      <c r="Q8984" s="43"/>
      <c r="R8984" s="10"/>
      <c r="S8984" s="10"/>
      <c r="T8984" s="10"/>
    </row>
    <row r="8985" spans="7:20" ht="33" customHeight="1" x14ac:dyDescent="0.5">
      <c r="G8985" s="90"/>
      <c r="H8985" s="43"/>
      <c r="I8985" s="79"/>
      <c r="J8985" s="43"/>
      <c r="K8985" s="10"/>
      <c r="L8985" s="102"/>
      <c r="M8985" s="40"/>
      <c r="N8985" s="43"/>
      <c r="O8985" s="40"/>
      <c r="P8985" s="43"/>
      <c r="Q8985" s="43"/>
      <c r="R8985" s="10"/>
      <c r="S8985" s="10"/>
      <c r="T8985" s="10"/>
    </row>
    <row r="8986" spans="7:20" ht="33" customHeight="1" x14ac:dyDescent="0.5">
      <c r="G8986" s="90"/>
      <c r="H8986" s="43"/>
      <c r="I8986" s="79"/>
      <c r="J8986" s="43"/>
      <c r="K8986" s="10"/>
      <c r="L8986" s="102"/>
      <c r="M8986" s="40"/>
      <c r="N8986" s="43"/>
      <c r="O8986" s="40"/>
      <c r="P8986" s="43"/>
      <c r="Q8986" s="43"/>
      <c r="R8986" s="10"/>
      <c r="S8986" s="10"/>
      <c r="T8986" s="10"/>
    </row>
    <row r="8987" spans="7:20" ht="33" customHeight="1" x14ac:dyDescent="0.5">
      <c r="G8987" s="90"/>
      <c r="H8987" s="43"/>
      <c r="I8987" s="79"/>
      <c r="J8987" s="43"/>
      <c r="K8987" s="10"/>
      <c r="L8987" s="102"/>
      <c r="M8987" s="40"/>
      <c r="N8987" s="43"/>
      <c r="O8987" s="40"/>
      <c r="P8987" s="43"/>
      <c r="Q8987" s="43"/>
      <c r="R8987" s="10"/>
      <c r="S8987" s="10"/>
      <c r="T8987" s="10"/>
    </row>
    <row r="8988" spans="7:20" ht="33" customHeight="1" x14ac:dyDescent="0.5">
      <c r="G8988" s="90"/>
      <c r="H8988" s="43"/>
      <c r="I8988" s="79"/>
      <c r="J8988" s="43"/>
      <c r="K8988" s="10"/>
      <c r="L8988" s="102"/>
      <c r="M8988" s="40"/>
      <c r="N8988" s="43"/>
      <c r="O8988" s="40"/>
      <c r="P8988" s="43"/>
      <c r="Q8988" s="43"/>
      <c r="R8988" s="10"/>
      <c r="S8988" s="10"/>
      <c r="T8988" s="10"/>
    </row>
    <row r="8989" spans="7:20" ht="33" customHeight="1" x14ac:dyDescent="0.5">
      <c r="G8989" s="90"/>
      <c r="H8989" s="43"/>
      <c r="I8989" s="79"/>
      <c r="J8989" s="43"/>
      <c r="K8989" s="10"/>
      <c r="L8989" s="102"/>
      <c r="M8989" s="40"/>
      <c r="N8989" s="43"/>
      <c r="O8989" s="40"/>
      <c r="P8989" s="43"/>
      <c r="Q8989" s="43"/>
      <c r="R8989" s="10"/>
      <c r="S8989" s="10"/>
      <c r="T8989" s="10"/>
    </row>
    <row r="8990" spans="7:20" ht="33" customHeight="1" x14ac:dyDescent="0.5">
      <c r="G8990" s="90"/>
      <c r="H8990" s="43"/>
      <c r="I8990" s="79"/>
      <c r="J8990" s="43"/>
      <c r="K8990" s="10"/>
      <c r="L8990" s="102"/>
      <c r="M8990" s="40"/>
      <c r="N8990" s="43"/>
      <c r="O8990" s="40"/>
      <c r="P8990" s="43"/>
      <c r="Q8990" s="43"/>
      <c r="R8990" s="10"/>
      <c r="S8990" s="10"/>
      <c r="T8990" s="10"/>
    </row>
    <row r="8991" spans="7:20" ht="33" customHeight="1" x14ac:dyDescent="0.5">
      <c r="G8991" s="90"/>
      <c r="H8991" s="43"/>
      <c r="I8991" s="79"/>
      <c r="J8991" s="43"/>
      <c r="K8991" s="10"/>
      <c r="L8991" s="102"/>
      <c r="M8991" s="40"/>
      <c r="N8991" s="43"/>
      <c r="O8991" s="40"/>
      <c r="P8991" s="43"/>
      <c r="Q8991" s="43"/>
      <c r="R8991" s="10"/>
      <c r="S8991" s="10"/>
      <c r="T8991" s="10"/>
    </row>
    <row r="8992" spans="7:20" ht="33" customHeight="1" x14ac:dyDescent="0.5">
      <c r="G8992" s="90"/>
      <c r="H8992" s="43"/>
      <c r="I8992" s="79"/>
      <c r="J8992" s="43"/>
      <c r="K8992" s="10"/>
      <c r="L8992" s="102"/>
      <c r="M8992" s="40"/>
      <c r="N8992" s="43"/>
      <c r="O8992" s="40"/>
      <c r="P8992" s="43"/>
      <c r="Q8992" s="43"/>
      <c r="R8992" s="10"/>
      <c r="S8992" s="10"/>
      <c r="T8992" s="10"/>
    </row>
    <row r="8993" spans="7:20" ht="33" customHeight="1" x14ac:dyDescent="0.5">
      <c r="G8993" s="90"/>
      <c r="H8993" s="43"/>
      <c r="I8993" s="79"/>
      <c r="J8993" s="43"/>
      <c r="K8993" s="10"/>
      <c r="L8993" s="102"/>
      <c r="M8993" s="40"/>
      <c r="N8993" s="43"/>
      <c r="O8993" s="40"/>
      <c r="P8993" s="43"/>
      <c r="Q8993" s="43"/>
      <c r="R8993" s="10"/>
      <c r="S8993" s="10"/>
      <c r="T8993" s="10"/>
    </row>
    <row r="8994" spans="7:20" ht="33" customHeight="1" x14ac:dyDescent="0.5">
      <c r="G8994" s="90"/>
      <c r="H8994" s="43"/>
      <c r="I8994" s="79"/>
      <c r="J8994" s="43"/>
      <c r="K8994" s="10"/>
      <c r="L8994" s="102"/>
      <c r="M8994" s="40"/>
      <c r="N8994" s="43"/>
      <c r="O8994" s="40"/>
      <c r="P8994" s="43"/>
      <c r="Q8994" s="43"/>
      <c r="R8994" s="10"/>
      <c r="S8994" s="10"/>
      <c r="T8994" s="10"/>
    </row>
    <row r="8995" spans="7:20" ht="33" customHeight="1" x14ac:dyDescent="0.5">
      <c r="G8995" s="90"/>
      <c r="H8995" s="43"/>
      <c r="I8995" s="79"/>
      <c r="J8995" s="43"/>
      <c r="K8995" s="10"/>
      <c r="L8995" s="102"/>
      <c r="M8995" s="40"/>
      <c r="N8995" s="43"/>
      <c r="O8995" s="40"/>
      <c r="P8995" s="43"/>
      <c r="Q8995" s="43"/>
      <c r="R8995" s="10"/>
      <c r="S8995" s="10"/>
      <c r="T8995" s="10"/>
    </row>
    <row r="8996" spans="7:20" ht="33" customHeight="1" x14ac:dyDescent="0.5">
      <c r="G8996" s="90"/>
      <c r="H8996" s="43"/>
      <c r="I8996" s="79"/>
      <c r="J8996" s="43"/>
      <c r="K8996" s="10"/>
      <c r="L8996" s="102"/>
      <c r="M8996" s="40"/>
      <c r="N8996" s="43"/>
      <c r="O8996" s="40"/>
      <c r="P8996" s="43"/>
      <c r="Q8996" s="43"/>
      <c r="R8996" s="10"/>
      <c r="S8996" s="10"/>
      <c r="T8996" s="10"/>
    </row>
    <row r="8997" spans="7:20" ht="33" customHeight="1" x14ac:dyDescent="0.5">
      <c r="G8997" s="90"/>
      <c r="H8997" s="43"/>
      <c r="I8997" s="79"/>
      <c r="J8997" s="43"/>
      <c r="K8997" s="10"/>
      <c r="L8997" s="102"/>
      <c r="M8997" s="40"/>
      <c r="N8997" s="43"/>
      <c r="O8997" s="40"/>
      <c r="P8997" s="43"/>
      <c r="Q8997" s="43"/>
      <c r="R8997" s="10"/>
      <c r="S8997" s="10"/>
      <c r="T8997" s="10"/>
    </row>
    <row r="8998" spans="7:20" ht="33" customHeight="1" x14ac:dyDescent="0.5">
      <c r="G8998" s="90"/>
      <c r="H8998" s="43"/>
      <c r="I8998" s="79"/>
      <c r="J8998" s="43"/>
      <c r="K8998" s="10"/>
      <c r="L8998" s="102"/>
      <c r="M8998" s="40"/>
      <c r="N8998" s="43"/>
      <c r="O8998" s="40"/>
      <c r="P8998" s="43"/>
      <c r="Q8998" s="43"/>
      <c r="R8998" s="10"/>
      <c r="S8998" s="10"/>
      <c r="T8998" s="10"/>
    </row>
    <row r="8999" spans="7:20" ht="33" customHeight="1" x14ac:dyDescent="0.5">
      <c r="G8999" s="90"/>
      <c r="H8999" s="43"/>
      <c r="I8999" s="79"/>
      <c r="J8999" s="43"/>
      <c r="K8999" s="10"/>
      <c r="L8999" s="102"/>
      <c r="M8999" s="40"/>
      <c r="N8999" s="43"/>
      <c r="O8999" s="40"/>
      <c r="P8999" s="43"/>
      <c r="Q8999" s="43"/>
      <c r="R8999" s="10"/>
      <c r="S8999" s="10"/>
      <c r="T8999" s="10"/>
    </row>
    <row r="9000" spans="7:20" ht="33" customHeight="1" x14ac:dyDescent="0.5">
      <c r="G9000" s="90"/>
      <c r="H9000" s="43"/>
      <c r="I9000" s="79"/>
      <c r="J9000" s="43"/>
      <c r="K9000" s="10"/>
      <c r="L9000" s="102"/>
      <c r="M9000" s="40"/>
      <c r="N9000" s="43"/>
      <c r="O9000" s="40"/>
      <c r="P9000" s="43"/>
      <c r="Q9000" s="43"/>
      <c r="R9000" s="10"/>
      <c r="S9000" s="10"/>
      <c r="T9000" s="10"/>
    </row>
    <row r="9001" spans="7:20" ht="33" customHeight="1" x14ac:dyDescent="0.5">
      <c r="G9001" s="90"/>
      <c r="H9001" s="43"/>
      <c r="I9001" s="79"/>
      <c r="J9001" s="43"/>
      <c r="K9001" s="10"/>
      <c r="L9001" s="102"/>
      <c r="M9001" s="40"/>
      <c r="N9001" s="43"/>
      <c r="O9001" s="40"/>
      <c r="P9001" s="43"/>
      <c r="Q9001" s="43"/>
      <c r="R9001" s="10"/>
      <c r="S9001" s="10"/>
      <c r="T9001" s="10"/>
    </row>
    <row r="9002" spans="7:20" ht="33" customHeight="1" x14ac:dyDescent="0.5">
      <c r="G9002" s="90"/>
      <c r="H9002" s="43"/>
      <c r="I9002" s="79"/>
      <c r="J9002" s="43"/>
      <c r="K9002" s="10"/>
      <c r="L9002" s="102"/>
      <c r="M9002" s="40"/>
      <c r="N9002" s="43"/>
      <c r="O9002" s="40"/>
      <c r="P9002" s="43"/>
      <c r="Q9002" s="43"/>
      <c r="R9002" s="10"/>
      <c r="S9002" s="10"/>
      <c r="T9002" s="10"/>
    </row>
    <row r="9003" spans="7:20" ht="33" customHeight="1" x14ac:dyDescent="0.5">
      <c r="G9003" s="90"/>
      <c r="H9003" s="43"/>
      <c r="I9003" s="79"/>
      <c r="J9003" s="43"/>
      <c r="K9003" s="10"/>
      <c r="L9003" s="102"/>
      <c r="M9003" s="40"/>
      <c r="N9003" s="43"/>
      <c r="O9003" s="40"/>
      <c r="P9003" s="43"/>
      <c r="Q9003" s="43"/>
      <c r="R9003" s="10"/>
      <c r="S9003" s="10"/>
      <c r="T9003" s="10"/>
    </row>
    <row r="9004" spans="7:20" ht="33" customHeight="1" x14ac:dyDescent="0.5">
      <c r="G9004" s="90"/>
      <c r="H9004" s="43"/>
      <c r="I9004" s="79"/>
      <c r="J9004" s="43"/>
      <c r="K9004" s="10"/>
      <c r="L9004" s="102"/>
      <c r="M9004" s="40"/>
      <c r="N9004" s="43"/>
      <c r="O9004" s="40"/>
      <c r="P9004" s="43"/>
      <c r="Q9004" s="43"/>
      <c r="R9004" s="10"/>
      <c r="S9004" s="10"/>
      <c r="T9004" s="10"/>
    </row>
    <row r="9005" spans="7:20" ht="33" customHeight="1" x14ac:dyDescent="0.5">
      <c r="G9005" s="90"/>
      <c r="H9005" s="43"/>
      <c r="I9005" s="79"/>
      <c r="J9005" s="43"/>
      <c r="K9005" s="10"/>
      <c r="L9005" s="102"/>
      <c r="M9005" s="40"/>
      <c r="N9005" s="43"/>
      <c r="O9005" s="40"/>
      <c r="P9005" s="43"/>
      <c r="Q9005" s="43"/>
      <c r="R9005" s="10"/>
      <c r="S9005" s="10"/>
      <c r="T9005" s="10"/>
    </row>
    <row r="9006" spans="7:20" ht="33" customHeight="1" x14ac:dyDescent="0.5">
      <c r="G9006" s="90"/>
      <c r="H9006" s="43"/>
      <c r="I9006" s="79"/>
      <c r="J9006" s="43"/>
      <c r="K9006" s="10"/>
      <c r="L9006" s="102"/>
      <c r="M9006" s="40"/>
      <c r="N9006" s="43"/>
      <c r="O9006" s="40"/>
      <c r="P9006" s="43"/>
      <c r="Q9006" s="43"/>
      <c r="R9006" s="10"/>
      <c r="S9006" s="10"/>
      <c r="T9006" s="10"/>
    </row>
    <row r="9007" spans="7:20" ht="33" customHeight="1" x14ac:dyDescent="0.5">
      <c r="G9007" s="90"/>
      <c r="H9007" s="43"/>
      <c r="I9007" s="79"/>
      <c r="J9007" s="43"/>
      <c r="K9007" s="10"/>
      <c r="L9007" s="102"/>
      <c r="M9007" s="40"/>
      <c r="N9007" s="43"/>
      <c r="O9007" s="40"/>
      <c r="P9007" s="43"/>
      <c r="Q9007" s="43"/>
      <c r="R9007" s="10"/>
      <c r="S9007" s="10"/>
      <c r="T9007" s="10"/>
    </row>
    <row r="9008" spans="7:20" ht="33" customHeight="1" x14ac:dyDescent="0.5">
      <c r="G9008" s="90"/>
      <c r="H9008" s="43"/>
      <c r="I9008" s="79"/>
      <c r="J9008" s="43"/>
      <c r="K9008" s="10"/>
      <c r="L9008" s="102"/>
      <c r="M9008" s="40"/>
      <c r="N9008" s="43"/>
      <c r="O9008" s="40"/>
      <c r="P9008" s="43"/>
      <c r="Q9008" s="43"/>
      <c r="R9008" s="10"/>
      <c r="S9008" s="10"/>
      <c r="T9008" s="10"/>
    </row>
    <row r="9009" spans="7:20" ht="33" customHeight="1" x14ac:dyDescent="0.5">
      <c r="G9009" s="90"/>
      <c r="H9009" s="43"/>
      <c r="I9009" s="79"/>
      <c r="J9009" s="43"/>
      <c r="K9009" s="10"/>
      <c r="L9009" s="102"/>
      <c r="M9009" s="40"/>
      <c r="N9009" s="43"/>
      <c r="O9009" s="40"/>
      <c r="P9009" s="43"/>
      <c r="Q9009" s="43"/>
      <c r="R9009" s="10"/>
      <c r="S9009" s="10"/>
      <c r="T9009" s="10"/>
    </row>
    <row r="9010" spans="7:20" ht="33" customHeight="1" x14ac:dyDescent="0.5">
      <c r="G9010" s="90"/>
      <c r="H9010" s="43"/>
      <c r="I9010" s="79"/>
      <c r="J9010" s="43"/>
      <c r="K9010" s="10"/>
      <c r="L9010" s="102"/>
      <c r="M9010" s="40"/>
      <c r="N9010" s="43"/>
      <c r="O9010" s="40"/>
      <c r="P9010" s="43"/>
      <c r="Q9010" s="43"/>
      <c r="R9010" s="10"/>
      <c r="S9010" s="10"/>
      <c r="T9010" s="10"/>
    </row>
    <row r="9011" spans="7:20" ht="33" customHeight="1" x14ac:dyDescent="0.5">
      <c r="G9011" s="90"/>
      <c r="H9011" s="43"/>
      <c r="I9011" s="79"/>
      <c r="J9011" s="43"/>
      <c r="K9011" s="10"/>
      <c r="L9011" s="102"/>
      <c r="M9011" s="40"/>
      <c r="N9011" s="43"/>
      <c r="O9011" s="40"/>
      <c r="P9011" s="43"/>
      <c r="Q9011" s="43"/>
      <c r="R9011" s="10"/>
      <c r="S9011" s="10"/>
      <c r="T9011" s="10"/>
    </row>
    <row r="9012" spans="7:20" ht="33" customHeight="1" x14ac:dyDescent="0.5">
      <c r="G9012" s="90"/>
      <c r="H9012" s="43"/>
      <c r="I9012" s="79"/>
      <c r="J9012" s="43"/>
      <c r="K9012" s="10"/>
      <c r="L9012" s="102"/>
      <c r="M9012" s="40"/>
      <c r="N9012" s="43"/>
      <c r="O9012" s="40"/>
      <c r="P9012" s="43"/>
      <c r="Q9012" s="43"/>
      <c r="R9012" s="10"/>
      <c r="S9012" s="10"/>
      <c r="T9012" s="10"/>
    </row>
    <row r="9013" spans="7:20" ht="33" customHeight="1" x14ac:dyDescent="0.5">
      <c r="G9013" s="90"/>
      <c r="H9013" s="43"/>
      <c r="I9013" s="79"/>
      <c r="J9013" s="43"/>
      <c r="K9013" s="10"/>
      <c r="L9013" s="102"/>
      <c r="M9013" s="40"/>
      <c r="N9013" s="43"/>
      <c r="O9013" s="40"/>
      <c r="P9013" s="43"/>
      <c r="Q9013" s="43"/>
      <c r="R9013" s="10"/>
      <c r="S9013" s="10"/>
      <c r="T9013" s="10"/>
    </row>
    <row r="9014" spans="7:20" ht="33" customHeight="1" x14ac:dyDescent="0.5">
      <c r="G9014" s="90"/>
      <c r="H9014" s="43"/>
      <c r="I9014" s="79"/>
      <c r="J9014" s="43"/>
      <c r="K9014" s="10"/>
      <c r="L9014" s="102"/>
      <c r="M9014" s="40"/>
      <c r="N9014" s="43"/>
      <c r="O9014" s="40"/>
      <c r="P9014" s="43"/>
      <c r="Q9014" s="43"/>
      <c r="R9014" s="10"/>
      <c r="S9014" s="10"/>
      <c r="T9014" s="10"/>
    </row>
    <row r="9015" spans="7:20" ht="33" customHeight="1" x14ac:dyDescent="0.5">
      <c r="G9015" s="90"/>
      <c r="H9015" s="43"/>
      <c r="I9015" s="79"/>
      <c r="J9015" s="43"/>
      <c r="K9015" s="10"/>
      <c r="L9015" s="102"/>
      <c r="M9015" s="40"/>
      <c r="N9015" s="43"/>
      <c r="O9015" s="40"/>
      <c r="P9015" s="43"/>
      <c r="Q9015" s="43"/>
      <c r="R9015" s="10"/>
      <c r="S9015" s="10"/>
      <c r="T9015" s="10"/>
    </row>
    <row r="9016" spans="7:20" ht="33" customHeight="1" x14ac:dyDescent="0.5">
      <c r="G9016" s="90"/>
      <c r="H9016" s="43"/>
      <c r="I9016" s="79"/>
      <c r="J9016" s="43"/>
      <c r="K9016" s="10"/>
      <c r="L9016" s="102"/>
      <c r="M9016" s="40"/>
      <c r="N9016" s="43"/>
      <c r="O9016" s="40"/>
      <c r="P9016" s="43"/>
      <c r="Q9016" s="43"/>
      <c r="R9016" s="10"/>
      <c r="S9016" s="10"/>
      <c r="T9016" s="10"/>
    </row>
    <row r="9017" spans="7:20" ht="33" customHeight="1" x14ac:dyDescent="0.5">
      <c r="G9017" s="90"/>
      <c r="H9017" s="43"/>
      <c r="I9017" s="79"/>
      <c r="J9017" s="43"/>
      <c r="K9017" s="10"/>
      <c r="L9017" s="102"/>
      <c r="M9017" s="40"/>
      <c r="N9017" s="43"/>
      <c r="O9017" s="40"/>
      <c r="P9017" s="43"/>
      <c r="Q9017" s="43"/>
      <c r="R9017" s="10"/>
      <c r="S9017" s="10"/>
      <c r="T9017" s="10"/>
    </row>
    <row r="9018" spans="7:20" ht="33" customHeight="1" x14ac:dyDescent="0.5">
      <c r="G9018" s="90"/>
      <c r="H9018" s="43"/>
      <c r="I9018" s="79"/>
      <c r="J9018" s="43"/>
      <c r="K9018" s="10"/>
      <c r="L9018" s="102"/>
      <c r="M9018" s="40"/>
      <c r="N9018" s="43"/>
      <c r="O9018" s="40"/>
      <c r="P9018" s="43"/>
      <c r="Q9018" s="43"/>
      <c r="R9018" s="10"/>
      <c r="S9018" s="10"/>
      <c r="T9018" s="10"/>
    </row>
    <row r="9019" spans="7:20" ht="33" customHeight="1" x14ac:dyDescent="0.5">
      <c r="G9019" s="90"/>
      <c r="H9019" s="43"/>
      <c r="I9019" s="79"/>
      <c r="J9019" s="43"/>
      <c r="K9019" s="10"/>
      <c r="L9019" s="102"/>
      <c r="M9019" s="40"/>
      <c r="N9019" s="43"/>
      <c r="O9019" s="40"/>
      <c r="P9019" s="43"/>
      <c r="Q9019" s="43"/>
      <c r="R9019" s="10"/>
      <c r="S9019" s="10"/>
      <c r="T9019" s="10"/>
    </row>
    <row r="9020" spans="7:20" ht="33" customHeight="1" x14ac:dyDescent="0.5">
      <c r="G9020" s="90"/>
      <c r="H9020" s="43"/>
      <c r="I9020" s="79"/>
      <c r="J9020" s="43"/>
      <c r="K9020" s="10"/>
      <c r="L9020" s="102"/>
      <c r="M9020" s="40"/>
      <c r="N9020" s="43"/>
      <c r="O9020" s="40"/>
      <c r="P9020" s="43"/>
      <c r="Q9020" s="43"/>
      <c r="R9020" s="10"/>
      <c r="S9020" s="10"/>
      <c r="T9020" s="10"/>
    </row>
    <row r="9021" spans="7:20" ht="33" customHeight="1" x14ac:dyDescent="0.5">
      <c r="G9021" s="90"/>
      <c r="H9021" s="43"/>
      <c r="I9021" s="79"/>
      <c r="J9021" s="43"/>
      <c r="K9021" s="10"/>
      <c r="L9021" s="102"/>
      <c r="M9021" s="40"/>
      <c r="N9021" s="43"/>
      <c r="O9021" s="40"/>
      <c r="P9021" s="43"/>
      <c r="Q9021" s="43"/>
      <c r="R9021" s="10"/>
      <c r="S9021" s="10"/>
      <c r="T9021" s="10"/>
    </row>
    <row r="9022" spans="7:20" ht="33" customHeight="1" x14ac:dyDescent="0.5">
      <c r="G9022" s="90"/>
      <c r="H9022" s="43"/>
      <c r="I9022" s="79"/>
      <c r="J9022" s="43"/>
      <c r="K9022" s="10"/>
      <c r="L9022" s="102"/>
      <c r="M9022" s="40"/>
      <c r="N9022" s="43"/>
      <c r="O9022" s="40"/>
      <c r="P9022" s="43"/>
      <c r="Q9022" s="43"/>
      <c r="R9022" s="10"/>
      <c r="S9022" s="10"/>
      <c r="T9022" s="10"/>
    </row>
    <row r="9023" spans="7:20" ht="33" customHeight="1" x14ac:dyDescent="0.5">
      <c r="G9023" s="90"/>
      <c r="H9023" s="43"/>
      <c r="I9023" s="79"/>
      <c r="J9023" s="43"/>
      <c r="K9023" s="10"/>
      <c r="L9023" s="102"/>
      <c r="M9023" s="40"/>
      <c r="N9023" s="43"/>
      <c r="O9023" s="40"/>
      <c r="P9023" s="43"/>
      <c r="Q9023" s="43"/>
      <c r="R9023" s="10"/>
      <c r="S9023" s="10"/>
      <c r="T9023" s="10"/>
    </row>
    <row r="9024" spans="7:20" ht="33" customHeight="1" x14ac:dyDescent="0.5">
      <c r="G9024" s="90"/>
      <c r="H9024" s="43"/>
      <c r="I9024" s="79"/>
      <c r="J9024" s="43"/>
      <c r="K9024" s="10"/>
      <c r="L9024" s="102"/>
      <c r="M9024" s="40"/>
      <c r="N9024" s="43"/>
      <c r="O9024" s="40"/>
      <c r="P9024" s="43"/>
      <c r="Q9024" s="43"/>
      <c r="R9024" s="10"/>
      <c r="S9024" s="10"/>
      <c r="T9024" s="10"/>
    </row>
    <row r="9025" spans="7:20" ht="33" customHeight="1" x14ac:dyDescent="0.5">
      <c r="G9025" s="90"/>
      <c r="H9025" s="43"/>
      <c r="I9025" s="79"/>
      <c r="J9025" s="43"/>
      <c r="K9025" s="10"/>
      <c r="L9025" s="102"/>
      <c r="M9025" s="40"/>
      <c r="N9025" s="43"/>
      <c r="O9025" s="40"/>
      <c r="P9025" s="43"/>
      <c r="Q9025" s="43"/>
      <c r="R9025" s="10"/>
      <c r="S9025" s="10"/>
      <c r="T9025" s="10"/>
    </row>
    <row r="9026" spans="7:20" ht="33" customHeight="1" x14ac:dyDescent="0.5">
      <c r="G9026" s="90"/>
      <c r="H9026" s="43"/>
      <c r="I9026" s="79"/>
      <c r="J9026" s="43"/>
      <c r="K9026" s="10"/>
      <c r="L9026" s="102"/>
      <c r="M9026" s="40"/>
      <c r="N9026" s="43"/>
      <c r="O9026" s="40"/>
      <c r="P9026" s="43"/>
      <c r="Q9026" s="43"/>
      <c r="R9026" s="10"/>
      <c r="S9026" s="10"/>
      <c r="T9026" s="10"/>
    </row>
    <row r="9027" spans="7:20" ht="33" customHeight="1" x14ac:dyDescent="0.5">
      <c r="G9027" s="90"/>
      <c r="H9027" s="43"/>
      <c r="I9027" s="79"/>
      <c r="J9027" s="43"/>
      <c r="K9027" s="10"/>
      <c r="L9027" s="102"/>
      <c r="M9027" s="40"/>
      <c r="N9027" s="43"/>
      <c r="O9027" s="40"/>
      <c r="P9027" s="43"/>
      <c r="Q9027" s="43"/>
      <c r="R9027" s="10"/>
      <c r="S9027" s="10"/>
      <c r="T9027" s="10"/>
    </row>
    <row r="9028" spans="7:20" ht="33" customHeight="1" x14ac:dyDescent="0.5">
      <c r="G9028" s="90"/>
      <c r="H9028" s="43"/>
      <c r="I9028" s="79"/>
      <c r="J9028" s="43"/>
      <c r="K9028" s="10"/>
      <c r="L9028" s="102"/>
      <c r="M9028" s="40"/>
      <c r="N9028" s="43"/>
      <c r="O9028" s="40"/>
      <c r="P9028" s="43"/>
      <c r="Q9028" s="43"/>
      <c r="R9028" s="10"/>
      <c r="S9028" s="10"/>
      <c r="T9028" s="10"/>
    </row>
    <row r="9029" spans="7:20" ht="33" customHeight="1" x14ac:dyDescent="0.5">
      <c r="G9029" s="90"/>
      <c r="H9029" s="43"/>
      <c r="I9029" s="79"/>
      <c r="J9029" s="43"/>
      <c r="K9029" s="10"/>
      <c r="L9029" s="102"/>
      <c r="M9029" s="40"/>
      <c r="N9029" s="43"/>
      <c r="O9029" s="40"/>
      <c r="P9029" s="43"/>
      <c r="Q9029" s="43"/>
      <c r="R9029" s="10"/>
      <c r="S9029" s="10"/>
      <c r="T9029" s="10"/>
    </row>
    <row r="9030" spans="7:20" ht="33" customHeight="1" x14ac:dyDescent="0.5">
      <c r="G9030" s="90"/>
      <c r="H9030" s="43"/>
      <c r="I9030" s="79"/>
      <c r="J9030" s="43"/>
      <c r="K9030" s="10"/>
      <c r="L9030" s="102"/>
      <c r="M9030" s="40"/>
      <c r="N9030" s="43"/>
      <c r="O9030" s="40"/>
      <c r="P9030" s="43"/>
      <c r="Q9030" s="43"/>
      <c r="R9030" s="10"/>
      <c r="S9030" s="10"/>
      <c r="T9030" s="10"/>
    </row>
    <row r="9031" spans="7:20" ht="33" customHeight="1" x14ac:dyDescent="0.5">
      <c r="G9031" s="90"/>
      <c r="H9031" s="43"/>
      <c r="I9031" s="79"/>
      <c r="J9031" s="43"/>
      <c r="K9031" s="10"/>
      <c r="L9031" s="102"/>
      <c r="M9031" s="40"/>
      <c r="N9031" s="43"/>
      <c r="O9031" s="40"/>
      <c r="P9031" s="43"/>
      <c r="Q9031" s="43"/>
      <c r="R9031" s="10"/>
      <c r="S9031" s="10"/>
      <c r="T9031" s="10"/>
    </row>
    <row r="9032" spans="7:20" ht="33" customHeight="1" x14ac:dyDescent="0.5">
      <c r="G9032" s="90"/>
      <c r="H9032" s="43"/>
      <c r="I9032" s="79"/>
      <c r="J9032" s="43"/>
      <c r="K9032" s="10"/>
      <c r="L9032" s="102"/>
      <c r="M9032" s="40"/>
      <c r="N9032" s="43"/>
      <c r="O9032" s="40"/>
      <c r="P9032" s="43"/>
      <c r="Q9032" s="43"/>
      <c r="R9032" s="10"/>
      <c r="S9032" s="10"/>
      <c r="T9032" s="10"/>
    </row>
    <row r="9033" spans="7:20" ht="33" customHeight="1" x14ac:dyDescent="0.5">
      <c r="G9033" s="90"/>
      <c r="H9033" s="43"/>
      <c r="I9033" s="79"/>
      <c r="J9033" s="43"/>
      <c r="K9033" s="10"/>
      <c r="L9033" s="102"/>
      <c r="M9033" s="40"/>
      <c r="N9033" s="43"/>
      <c r="O9033" s="40"/>
      <c r="P9033" s="43"/>
      <c r="Q9033" s="43"/>
      <c r="R9033" s="10"/>
      <c r="S9033" s="10"/>
      <c r="T9033" s="10"/>
    </row>
    <row r="9034" spans="7:20" ht="33" customHeight="1" x14ac:dyDescent="0.5">
      <c r="G9034" s="90"/>
      <c r="H9034" s="43"/>
      <c r="I9034" s="79"/>
      <c r="J9034" s="43"/>
      <c r="K9034" s="10"/>
      <c r="L9034" s="102"/>
      <c r="M9034" s="40"/>
      <c r="N9034" s="43"/>
      <c r="O9034" s="40"/>
      <c r="P9034" s="43"/>
      <c r="Q9034" s="43"/>
      <c r="R9034" s="10"/>
      <c r="S9034" s="10"/>
      <c r="T9034" s="10"/>
    </row>
    <row r="9035" spans="7:20" ht="33" customHeight="1" x14ac:dyDescent="0.5">
      <c r="G9035" s="90"/>
      <c r="H9035" s="43"/>
      <c r="I9035" s="79"/>
      <c r="J9035" s="43"/>
      <c r="K9035" s="10"/>
      <c r="L9035" s="102"/>
      <c r="M9035" s="40"/>
      <c r="N9035" s="43"/>
      <c r="O9035" s="40"/>
      <c r="P9035" s="43"/>
      <c r="Q9035" s="43"/>
      <c r="R9035" s="10"/>
      <c r="S9035" s="10"/>
      <c r="T9035" s="10"/>
    </row>
    <row r="9036" spans="7:20" ht="33" customHeight="1" x14ac:dyDescent="0.5">
      <c r="G9036" s="90"/>
      <c r="H9036" s="43"/>
      <c r="I9036" s="79"/>
      <c r="J9036" s="43"/>
      <c r="K9036" s="10"/>
      <c r="L9036" s="102"/>
      <c r="M9036" s="40"/>
      <c r="N9036" s="43"/>
      <c r="O9036" s="40"/>
      <c r="P9036" s="43"/>
      <c r="Q9036" s="43"/>
      <c r="R9036" s="10"/>
      <c r="S9036" s="10"/>
      <c r="T9036" s="10"/>
    </row>
    <row r="9037" spans="7:20" ht="33" customHeight="1" x14ac:dyDescent="0.5">
      <c r="G9037" s="90"/>
      <c r="H9037" s="43"/>
      <c r="I9037" s="79"/>
      <c r="J9037" s="43"/>
      <c r="K9037" s="10"/>
      <c r="L9037" s="102"/>
      <c r="M9037" s="40"/>
      <c r="N9037" s="43"/>
      <c r="O9037" s="40"/>
      <c r="P9037" s="43"/>
      <c r="Q9037" s="43"/>
      <c r="R9037" s="10"/>
      <c r="S9037" s="10"/>
      <c r="T9037" s="10"/>
    </row>
    <row r="9038" spans="7:20" ht="33" customHeight="1" x14ac:dyDescent="0.5">
      <c r="G9038" s="90"/>
      <c r="H9038" s="43"/>
      <c r="I9038" s="79"/>
      <c r="J9038" s="43"/>
      <c r="K9038" s="10"/>
      <c r="L9038" s="102"/>
      <c r="M9038" s="40"/>
      <c r="N9038" s="43"/>
      <c r="O9038" s="40"/>
      <c r="P9038" s="43"/>
      <c r="Q9038" s="43"/>
      <c r="R9038" s="10"/>
      <c r="S9038" s="10"/>
      <c r="T9038" s="10"/>
    </row>
    <row r="9039" spans="7:20" ht="33" customHeight="1" x14ac:dyDescent="0.5">
      <c r="G9039" s="90"/>
      <c r="H9039" s="43"/>
      <c r="I9039" s="79"/>
      <c r="J9039" s="43"/>
      <c r="K9039" s="10"/>
      <c r="L9039" s="102"/>
      <c r="M9039" s="40"/>
      <c r="N9039" s="43"/>
      <c r="O9039" s="40"/>
      <c r="P9039" s="43"/>
      <c r="Q9039" s="43"/>
      <c r="R9039" s="10"/>
      <c r="S9039" s="10"/>
      <c r="T9039" s="10"/>
    </row>
    <row r="9040" spans="7:20" ht="33" customHeight="1" x14ac:dyDescent="0.5">
      <c r="G9040" s="90"/>
      <c r="H9040" s="43"/>
      <c r="I9040" s="79"/>
      <c r="J9040" s="43"/>
      <c r="K9040" s="10"/>
      <c r="L9040" s="102"/>
      <c r="M9040" s="40"/>
      <c r="N9040" s="43"/>
      <c r="O9040" s="40"/>
      <c r="P9040" s="43"/>
      <c r="Q9040" s="43"/>
      <c r="R9040" s="10"/>
      <c r="S9040" s="10"/>
      <c r="T9040" s="10"/>
    </row>
    <row r="9041" spans="7:20" ht="33" customHeight="1" x14ac:dyDescent="0.5">
      <c r="G9041" s="90"/>
      <c r="H9041" s="43"/>
      <c r="I9041" s="79"/>
      <c r="J9041" s="43"/>
      <c r="K9041" s="10"/>
      <c r="L9041" s="102"/>
      <c r="M9041" s="40"/>
      <c r="N9041" s="43"/>
      <c r="O9041" s="40"/>
      <c r="P9041" s="43"/>
      <c r="Q9041" s="43"/>
      <c r="R9041" s="10"/>
      <c r="S9041" s="10"/>
      <c r="T9041" s="10"/>
    </row>
    <row r="9042" spans="7:20" ht="33" customHeight="1" x14ac:dyDescent="0.5">
      <c r="G9042" s="90"/>
      <c r="H9042" s="43"/>
      <c r="I9042" s="79"/>
      <c r="J9042" s="43"/>
      <c r="K9042" s="10"/>
      <c r="L9042" s="102"/>
      <c r="M9042" s="40"/>
      <c r="N9042" s="43"/>
      <c r="O9042" s="40"/>
      <c r="P9042" s="43"/>
      <c r="Q9042" s="43"/>
      <c r="R9042" s="10"/>
      <c r="S9042" s="10"/>
      <c r="T9042" s="10"/>
    </row>
    <row r="9043" spans="7:20" ht="33" customHeight="1" x14ac:dyDescent="0.5">
      <c r="G9043" s="90"/>
      <c r="H9043" s="43"/>
      <c r="I9043" s="79"/>
      <c r="J9043" s="43"/>
      <c r="K9043" s="10"/>
      <c r="L9043" s="102"/>
      <c r="M9043" s="40"/>
      <c r="N9043" s="43"/>
      <c r="O9043" s="40"/>
      <c r="P9043" s="43"/>
      <c r="Q9043" s="43"/>
      <c r="R9043" s="10"/>
      <c r="S9043" s="10"/>
      <c r="T9043" s="10"/>
    </row>
    <row r="9044" spans="7:20" ht="33" customHeight="1" x14ac:dyDescent="0.5">
      <c r="G9044" s="90"/>
      <c r="H9044" s="43"/>
      <c r="I9044" s="79"/>
      <c r="J9044" s="43"/>
      <c r="K9044" s="10"/>
      <c r="L9044" s="102"/>
      <c r="M9044" s="40"/>
      <c r="N9044" s="43"/>
      <c r="O9044" s="40"/>
      <c r="P9044" s="43"/>
      <c r="Q9044" s="43"/>
      <c r="R9044" s="10"/>
      <c r="S9044" s="10"/>
      <c r="T9044" s="10"/>
    </row>
    <row r="9045" spans="7:20" ht="33" customHeight="1" x14ac:dyDescent="0.5">
      <c r="G9045" s="90"/>
      <c r="H9045" s="43"/>
      <c r="I9045" s="79"/>
      <c r="J9045" s="43"/>
      <c r="K9045" s="10"/>
      <c r="L9045" s="102"/>
      <c r="M9045" s="40"/>
      <c r="N9045" s="43"/>
      <c r="O9045" s="40"/>
      <c r="P9045" s="43"/>
      <c r="Q9045" s="43"/>
      <c r="R9045" s="10"/>
      <c r="S9045" s="10"/>
      <c r="T9045" s="10"/>
    </row>
    <row r="9046" spans="7:20" ht="33" customHeight="1" x14ac:dyDescent="0.5">
      <c r="G9046" s="90"/>
      <c r="H9046" s="43"/>
      <c r="I9046" s="79"/>
      <c r="J9046" s="43"/>
      <c r="K9046" s="10"/>
      <c r="L9046" s="102"/>
      <c r="M9046" s="40"/>
      <c r="N9046" s="43"/>
      <c r="O9046" s="40"/>
      <c r="P9046" s="43"/>
      <c r="Q9046" s="43"/>
      <c r="R9046" s="10"/>
      <c r="S9046" s="10"/>
      <c r="T9046" s="10"/>
    </row>
    <row r="9047" spans="7:20" ht="33" customHeight="1" x14ac:dyDescent="0.5">
      <c r="G9047" s="90"/>
      <c r="H9047" s="43"/>
      <c r="I9047" s="79"/>
      <c r="J9047" s="43"/>
      <c r="K9047" s="10"/>
      <c r="L9047" s="102"/>
      <c r="M9047" s="40"/>
      <c r="N9047" s="43"/>
      <c r="O9047" s="40"/>
      <c r="P9047" s="43"/>
      <c r="Q9047" s="43"/>
      <c r="R9047" s="10"/>
      <c r="S9047" s="10"/>
      <c r="T9047" s="10"/>
    </row>
    <row r="9048" spans="7:20" ht="33" customHeight="1" x14ac:dyDescent="0.5">
      <c r="G9048" s="90"/>
      <c r="H9048" s="43"/>
      <c r="I9048" s="79"/>
      <c r="J9048" s="43"/>
      <c r="K9048" s="10"/>
      <c r="L9048" s="102"/>
      <c r="M9048" s="40"/>
      <c r="N9048" s="43"/>
      <c r="O9048" s="40"/>
      <c r="P9048" s="43"/>
      <c r="Q9048" s="43"/>
      <c r="R9048" s="10"/>
      <c r="S9048" s="10"/>
      <c r="T9048" s="10"/>
    </row>
    <row r="9049" spans="7:20" ht="33" customHeight="1" x14ac:dyDescent="0.5">
      <c r="G9049" s="90"/>
      <c r="H9049" s="43"/>
      <c r="I9049" s="79"/>
      <c r="J9049" s="43"/>
      <c r="K9049" s="10"/>
      <c r="L9049" s="102"/>
      <c r="M9049" s="40"/>
      <c r="N9049" s="43"/>
      <c r="O9049" s="40"/>
      <c r="P9049" s="43"/>
      <c r="Q9049" s="43"/>
      <c r="R9049" s="10"/>
      <c r="S9049" s="10"/>
      <c r="T9049" s="10"/>
    </row>
    <row r="9050" spans="7:20" ht="33" customHeight="1" x14ac:dyDescent="0.5">
      <c r="G9050" s="90"/>
      <c r="H9050" s="43"/>
      <c r="I9050" s="79"/>
      <c r="J9050" s="43"/>
      <c r="K9050" s="10"/>
      <c r="L9050" s="102"/>
      <c r="M9050" s="40"/>
      <c r="N9050" s="43"/>
      <c r="O9050" s="40"/>
      <c r="P9050" s="43"/>
      <c r="Q9050" s="43"/>
      <c r="R9050" s="10"/>
      <c r="S9050" s="10"/>
      <c r="T9050" s="10"/>
    </row>
    <row r="9051" spans="7:20" ht="33" customHeight="1" x14ac:dyDescent="0.5">
      <c r="G9051" s="90"/>
      <c r="H9051" s="43"/>
      <c r="I9051" s="79"/>
      <c r="J9051" s="43"/>
      <c r="K9051" s="10"/>
      <c r="L9051" s="102"/>
      <c r="M9051" s="40"/>
      <c r="N9051" s="43"/>
      <c r="O9051" s="40"/>
      <c r="P9051" s="43"/>
      <c r="Q9051" s="43"/>
      <c r="R9051" s="10"/>
      <c r="S9051" s="10"/>
      <c r="T9051" s="10"/>
    </row>
    <row r="9052" spans="7:20" ht="33" customHeight="1" x14ac:dyDescent="0.5">
      <c r="G9052" s="90"/>
      <c r="H9052" s="43"/>
      <c r="I9052" s="79"/>
      <c r="J9052" s="43"/>
      <c r="K9052" s="10"/>
      <c r="L9052" s="102"/>
      <c r="M9052" s="40"/>
      <c r="N9052" s="43"/>
      <c r="O9052" s="40"/>
      <c r="P9052" s="43"/>
      <c r="Q9052" s="43"/>
      <c r="R9052" s="10"/>
      <c r="S9052" s="10"/>
      <c r="T9052" s="10"/>
    </row>
    <row r="9053" spans="7:20" ht="33" customHeight="1" x14ac:dyDescent="0.5">
      <c r="G9053" s="90"/>
      <c r="H9053" s="43"/>
      <c r="I9053" s="79"/>
      <c r="J9053" s="43"/>
      <c r="K9053" s="10"/>
      <c r="L9053" s="102"/>
      <c r="M9053" s="40"/>
      <c r="N9053" s="43"/>
      <c r="O9053" s="40"/>
      <c r="P9053" s="43"/>
      <c r="Q9053" s="43"/>
      <c r="R9053" s="10"/>
      <c r="S9053" s="10"/>
      <c r="T9053" s="10"/>
    </row>
    <row r="9054" spans="7:20" ht="33" customHeight="1" x14ac:dyDescent="0.5">
      <c r="G9054" s="90"/>
      <c r="H9054" s="43"/>
      <c r="I9054" s="79"/>
      <c r="J9054" s="43"/>
      <c r="K9054" s="10"/>
      <c r="L9054" s="102"/>
      <c r="M9054" s="40"/>
      <c r="N9054" s="43"/>
      <c r="O9054" s="40"/>
      <c r="P9054" s="43"/>
      <c r="Q9054" s="43"/>
      <c r="R9054" s="10"/>
      <c r="S9054" s="10"/>
      <c r="T9054" s="10"/>
    </row>
    <row r="9055" spans="7:20" ht="33" customHeight="1" x14ac:dyDescent="0.5">
      <c r="G9055" s="90"/>
      <c r="H9055" s="43"/>
      <c r="I9055" s="79"/>
      <c r="J9055" s="43"/>
      <c r="K9055" s="10"/>
      <c r="L9055" s="102"/>
      <c r="M9055" s="40"/>
      <c r="N9055" s="43"/>
      <c r="O9055" s="40"/>
      <c r="P9055" s="43"/>
      <c r="Q9055" s="43"/>
      <c r="R9055" s="10"/>
      <c r="S9055" s="10"/>
      <c r="T9055" s="10"/>
    </row>
    <row r="9056" spans="7:20" ht="33" customHeight="1" x14ac:dyDescent="0.5">
      <c r="G9056" s="90"/>
      <c r="H9056" s="43"/>
      <c r="I9056" s="79"/>
      <c r="J9056" s="43"/>
      <c r="K9056" s="10"/>
      <c r="L9056" s="102"/>
      <c r="M9056" s="40"/>
      <c r="N9056" s="43"/>
      <c r="O9056" s="40"/>
      <c r="P9056" s="43"/>
      <c r="Q9056" s="43"/>
      <c r="R9056" s="10"/>
      <c r="S9056" s="10"/>
      <c r="T9056" s="10"/>
    </row>
    <row r="9057" spans="7:20" ht="33" customHeight="1" x14ac:dyDescent="0.5">
      <c r="G9057" s="90"/>
      <c r="H9057" s="43"/>
      <c r="I9057" s="79"/>
      <c r="J9057" s="43"/>
      <c r="K9057" s="10"/>
      <c r="L9057" s="102"/>
      <c r="M9057" s="40"/>
      <c r="N9057" s="43"/>
      <c r="O9057" s="40"/>
      <c r="P9057" s="43"/>
      <c r="Q9057" s="43"/>
      <c r="R9057" s="10"/>
      <c r="S9057" s="10"/>
      <c r="T9057" s="10"/>
    </row>
    <row r="9058" spans="7:20" ht="33" customHeight="1" x14ac:dyDescent="0.5">
      <c r="G9058" s="90"/>
      <c r="H9058" s="43"/>
      <c r="I9058" s="79"/>
      <c r="J9058" s="43"/>
      <c r="K9058" s="10"/>
      <c r="L9058" s="102"/>
      <c r="M9058" s="40"/>
      <c r="N9058" s="43"/>
      <c r="O9058" s="40"/>
      <c r="P9058" s="43"/>
      <c r="Q9058" s="43"/>
      <c r="R9058" s="10"/>
      <c r="S9058" s="10"/>
      <c r="T9058" s="10"/>
    </row>
    <row r="9059" spans="7:20" ht="33" customHeight="1" x14ac:dyDescent="0.5">
      <c r="G9059" s="90"/>
      <c r="H9059" s="43"/>
      <c r="I9059" s="79"/>
      <c r="J9059" s="43"/>
      <c r="K9059" s="10"/>
      <c r="L9059" s="102"/>
      <c r="M9059" s="40"/>
      <c r="N9059" s="43"/>
      <c r="O9059" s="40"/>
      <c r="P9059" s="43"/>
      <c r="Q9059" s="43"/>
      <c r="R9059" s="10"/>
      <c r="S9059" s="10"/>
      <c r="T9059" s="10"/>
    </row>
    <row r="9060" spans="7:20" ht="33" customHeight="1" x14ac:dyDescent="0.5">
      <c r="G9060" s="90"/>
      <c r="H9060" s="43"/>
      <c r="I9060" s="79"/>
      <c r="J9060" s="43"/>
      <c r="K9060" s="10"/>
      <c r="L9060" s="102"/>
      <c r="M9060" s="40"/>
      <c r="N9060" s="43"/>
      <c r="O9060" s="40"/>
      <c r="P9060" s="43"/>
      <c r="Q9060" s="43"/>
      <c r="R9060" s="10"/>
      <c r="S9060" s="10"/>
      <c r="T9060" s="10"/>
    </row>
    <row r="9061" spans="7:20" ht="33" customHeight="1" x14ac:dyDescent="0.5">
      <c r="G9061" s="90"/>
      <c r="H9061" s="43"/>
      <c r="I9061" s="79"/>
      <c r="J9061" s="43"/>
      <c r="K9061" s="10"/>
      <c r="L9061" s="102"/>
      <c r="M9061" s="40"/>
      <c r="N9061" s="43"/>
      <c r="O9061" s="40"/>
      <c r="P9061" s="43"/>
      <c r="Q9061" s="43"/>
      <c r="R9061" s="10"/>
      <c r="S9061" s="10"/>
      <c r="T9061" s="10"/>
    </row>
    <row r="9062" spans="7:20" ht="33" customHeight="1" x14ac:dyDescent="0.5">
      <c r="G9062" s="90"/>
      <c r="H9062" s="43"/>
      <c r="I9062" s="79"/>
      <c r="J9062" s="43"/>
      <c r="K9062" s="10"/>
      <c r="L9062" s="102"/>
      <c r="M9062" s="40"/>
      <c r="N9062" s="43"/>
      <c r="O9062" s="40"/>
      <c r="P9062" s="43"/>
      <c r="Q9062" s="43"/>
      <c r="R9062" s="10"/>
      <c r="S9062" s="10"/>
      <c r="T9062" s="10"/>
    </row>
    <row r="9063" spans="7:20" ht="33" customHeight="1" x14ac:dyDescent="0.5">
      <c r="G9063" s="90"/>
      <c r="H9063" s="43"/>
      <c r="I9063" s="79"/>
      <c r="J9063" s="43"/>
      <c r="K9063" s="10"/>
      <c r="L9063" s="102"/>
      <c r="M9063" s="40"/>
      <c r="N9063" s="43"/>
      <c r="O9063" s="40"/>
      <c r="P9063" s="43"/>
      <c r="Q9063" s="43"/>
      <c r="R9063" s="10"/>
      <c r="S9063" s="10"/>
      <c r="T9063" s="10"/>
    </row>
    <row r="9064" spans="7:20" ht="33" customHeight="1" x14ac:dyDescent="0.5">
      <c r="G9064" s="90"/>
      <c r="H9064" s="43"/>
      <c r="I9064" s="79"/>
      <c r="J9064" s="43"/>
      <c r="K9064" s="10"/>
      <c r="L9064" s="102"/>
      <c r="M9064" s="40"/>
      <c r="N9064" s="43"/>
      <c r="O9064" s="40"/>
      <c r="P9064" s="43"/>
      <c r="Q9064" s="43"/>
      <c r="R9064" s="10"/>
      <c r="S9064" s="10"/>
      <c r="T9064" s="10"/>
    </row>
    <row r="9065" spans="7:20" ht="33" customHeight="1" x14ac:dyDescent="0.5">
      <c r="G9065" s="90"/>
      <c r="H9065" s="43"/>
      <c r="I9065" s="79"/>
      <c r="J9065" s="43"/>
      <c r="K9065" s="10"/>
      <c r="L9065" s="102"/>
      <c r="M9065" s="40"/>
      <c r="N9065" s="43"/>
      <c r="O9065" s="40"/>
      <c r="P9065" s="43"/>
      <c r="Q9065" s="43"/>
      <c r="R9065" s="10"/>
      <c r="S9065" s="10"/>
      <c r="T9065" s="10"/>
    </row>
    <row r="9066" spans="7:20" ht="33" customHeight="1" x14ac:dyDescent="0.5">
      <c r="G9066" s="90"/>
      <c r="H9066" s="43"/>
      <c r="I9066" s="79"/>
      <c r="J9066" s="43"/>
      <c r="K9066" s="10"/>
      <c r="L9066" s="102"/>
      <c r="M9066" s="40"/>
      <c r="N9066" s="43"/>
      <c r="O9066" s="40"/>
      <c r="P9066" s="43"/>
      <c r="Q9066" s="43"/>
      <c r="R9066" s="10"/>
      <c r="S9066" s="10"/>
      <c r="T9066" s="10"/>
    </row>
    <row r="9067" spans="7:20" ht="33" customHeight="1" x14ac:dyDescent="0.5">
      <c r="G9067" s="90"/>
      <c r="H9067" s="43"/>
      <c r="I9067" s="79"/>
      <c r="J9067" s="43"/>
      <c r="K9067" s="10"/>
      <c r="L9067" s="102"/>
      <c r="M9067" s="40"/>
      <c r="N9067" s="43"/>
      <c r="O9067" s="40"/>
      <c r="P9067" s="43"/>
      <c r="Q9067" s="43"/>
      <c r="R9067" s="10"/>
      <c r="S9067" s="10"/>
      <c r="T9067" s="10"/>
    </row>
    <row r="9068" spans="7:20" ht="33" customHeight="1" x14ac:dyDescent="0.5">
      <c r="G9068" s="90"/>
      <c r="H9068" s="43"/>
      <c r="I9068" s="79"/>
      <c r="J9068" s="43"/>
      <c r="K9068" s="10"/>
      <c r="L9068" s="102"/>
      <c r="M9068" s="40"/>
      <c r="N9068" s="43"/>
      <c r="O9068" s="40"/>
      <c r="P9068" s="43"/>
      <c r="Q9068" s="43"/>
      <c r="R9068" s="10"/>
      <c r="S9068" s="10"/>
      <c r="T9068" s="10"/>
    </row>
    <row r="9069" spans="7:20" ht="33" customHeight="1" x14ac:dyDescent="0.5">
      <c r="G9069" s="90"/>
      <c r="H9069" s="43"/>
      <c r="I9069" s="79"/>
      <c r="J9069" s="43"/>
      <c r="K9069" s="10"/>
      <c r="L9069" s="102"/>
      <c r="M9069" s="40"/>
      <c r="N9069" s="43"/>
      <c r="O9069" s="40"/>
      <c r="P9069" s="43"/>
      <c r="Q9069" s="43"/>
      <c r="R9069" s="10"/>
      <c r="S9069" s="10"/>
      <c r="T9069" s="10"/>
    </row>
    <row r="9070" spans="7:20" ht="33" customHeight="1" x14ac:dyDescent="0.5">
      <c r="G9070" s="90"/>
      <c r="H9070" s="43"/>
      <c r="I9070" s="79"/>
      <c r="J9070" s="43"/>
      <c r="K9070" s="10"/>
      <c r="L9070" s="102"/>
      <c r="M9070" s="40"/>
      <c r="N9070" s="43"/>
      <c r="O9070" s="40"/>
      <c r="P9070" s="43"/>
      <c r="Q9070" s="43"/>
      <c r="R9070" s="10"/>
      <c r="S9070" s="10"/>
      <c r="T9070" s="10"/>
    </row>
    <row r="9071" spans="7:20" ht="33" customHeight="1" x14ac:dyDescent="0.5">
      <c r="G9071" s="90"/>
      <c r="H9071" s="43"/>
      <c r="I9071" s="79"/>
      <c r="J9071" s="43"/>
      <c r="K9071" s="10"/>
      <c r="L9071" s="102"/>
      <c r="M9071" s="40"/>
      <c r="N9071" s="43"/>
      <c r="O9071" s="40"/>
      <c r="P9071" s="43"/>
      <c r="Q9071" s="43"/>
      <c r="R9071" s="10"/>
      <c r="S9071" s="10"/>
      <c r="T9071" s="10"/>
    </row>
    <row r="9072" spans="7:20" ht="33" customHeight="1" x14ac:dyDescent="0.5">
      <c r="G9072" s="90"/>
      <c r="H9072" s="43"/>
      <c r="I9072" s="79"/>
      <c r="J9072" s="43"/>
      <c r="K9072" s="10"/>
      <c r="L9072" s="102"/>
      <c r="M9072" s="40"/>
      <c r="N9072" s="43"/>
      <c r="O9072" s="40"/>
      <c r="P9072" s="43"/>
      <c r="Q9072" s="43"/>
      <c r="R9072" s="10"/>
      <c r="S9072" s="10"/>
      <c r="T9072" s="10"/>
    </row>
    <row r="9073" spans="7:20" ht="33" customHeight="1" x14ac:dyDescent="0.5">
      <c r="G9073" s="90"/>
      <c r="H9073" s="43"/>
      <c r="I9073" s="79"/>
      <c r="J9073" s="43"/>
      <c r="K9073" s="10"/>
      <c r="L9073" s="102"/>
      <c r="M9073" s="40"/>
      <c r="N9073" s="43"/>
      <c r="O9073" s="40"/>
      <c r="P9073" s="43"/>
      <c r="Q9073" s="43"/>
      <c r="R9073" s="10"/>
      <c r="S9073" s="10"/>
      <c r="T9073" s="10"/>
    </row>
    <row r="9074" spans="7:20" ht="33" customHeight="1" x14ac:dyDescent="0.5">
      <c r="G9074" s="90"/>
      <c r="H9074" s="43"/>
      <c r="I9074" s="79"/>
      <c r="J9074" s="43"/>
      <c r="K9074" s="10"/>
      <c r="L9074" s="102"/>
      <c r="M9074" s="40"/>
      <c r="N9074" s="43"/>
      <c r="O9074" s="40"/>
      <c r="P9074" s="43"/>
      <c r="Q9074" s="43"/>
      <c r="R9074" s="10"/>
      <c r="S9074" s="10"/>
      <c r="T9074" s="10"/>
    </row>
    <row r="9075" spans="7:20" ht="33" customHeight="1" x14ac:dyDescent="0.5">
      <c r="G9075" s="90"/>
      <c r="H9075" s="43"/>
      <c r="I9075" s="79"/>
      <c r="J9075" s="43"/>
      <c r="K9075" s="10"/>
      <c r="L9075" s="102"/>
      <c r="M9075" s="40"/>
      <c r="N9075" s="43"/>
      <c r="O9075" s="40"/>
      <c r="P9075" s="43"/>
      <c r="Q9075" s="43"/>
      <c r="R9075" s="10"/>
      <c r="S9075" s="10"/>
      <c r="T9075" s="10"/>
    </row>
    <row r="9076" spans="7:20" ht="33" customHeight="1" x14ac:dyDescent="0.5">
      <c r="G9076" s="90"/>
      <c r="H9076" s="43"/>
      <c r="I9076" s="79"/>
      <c r="J9076" s="43"/>
      <c r="K9076" s="10"/>
      <c r="L9076" s="102"/>
      <c r="M9076" s="40"/>
      <c r="N9076" s="43"/>
      <c r="O9076" s="40"/>
      <c r="P9076" s="43"/>
      <c r="Q9076" s="43"/>
      <c r="R9076" s="10"/>
      <c r="S9076" s="10"/>
      <c r="T9076" s="10"/>
    </row>
    <row r="9077" spans="7:20" ht="33" customHeight="1" x14ac:dyDescent="0.5">
      <c r="G9077" s="90"/>
      <c r="H9077" s="43"/>
      <c r="I9077" s="79"/>
      <c r="J9077" s="43"/>
      <c r="K9077" s="10"/>
      <c r="L9077" s="102"/>
      <c r="M9077" s="40"/>
      <c r="N9077" s="43"/>
      <c r="O9077" s="40"/>
      <c r="P9077" s="43"/>
      <c r="Q9077" s="43"/>
      <c r="R9077" s="10"/>
      <c r="S9077" s="10"/>
      <c r="T9077" s="10"/>
    </row>
    <row r="9078" spans="7:20" ht="33" customHeight="1" x14ac:dyDescent="0.5">
      <c r="G9078" s="90"/>
      <c r="H9078" s="43"/>
      <c r="I9078" s="79"/>
      <c r="J9078" s="43"/>
      <c r="K9078" s="10"/>
      <c r="L9078" s="102"/>
      <c r="M9078" s="40"/>
      <c r="N9078" s="43"/>
      <c r="O9078" s="40"/>
      <c r="P9078" s="43"/>
      <c r="Q9078" s="43"/>
      <c r="R9078" s="10"/>
      <c r="S9078" s="10"/>
      <c r="T9078" s="10"/>
    </row>
    <row r="9079" spans="7:20" ht="33" customHeight="1" x14ac:dyDescent="0.5">
      <c r="G9079" s="90"/>
      <c r="H9079" s="43"/>
      <c r="I9079" s="79"/>
      <c r="J9079" s="43"/>
      <c r="K9079" s="10"/>
      <c r="L9079" s="102"/>
      <c r="M9079" s="40"/>
      <c r="N9079" s="43"/>
      <c r="O9079" s="40"/>
      <c r="P9079" s="43"/>
      <c r="Q9079" s="43"/>
      <c r="R9079" s="10"/>
      <c r="S9079" s="10"/>
      <c r="T9079" s="10"/>
    </row>
    <row r="9080" spans="7:20" ht="33" customHeight="1" x14ac:dyDescent="0.5">
      <c r="G9080" s="90"/>
      <c r="H9080" s="43"/>
      <c r="I9080" s="79"/>
      <c r="J9080" s="43"/>
      <c r="K9080" s="10"/>
      <c r="L9080" s="102"/>
      <c r="M9080" s="40"/>
      <c r="N9080" s="43"/>
      <c r="O9080" s="40"/>
      <c r="P9080" s="43"/>
      <c r="Q9080" s="43"/>
      <c r="R9080" s="10"/>
      <c r="S9080" s="10"/>
      <c r="T9080" s="10"/>
    </row>
    <row r="9081" spans="7:20" ht="33" customHeight="1" x14ac:dyDescent="0.5">
      <c r="G9081" s="90"/>
      <c r="H9081" s="43"/>
      <c r="I9081" s="79"/>
      <c r="J9081" s="43"/>
      <c r="K9081" s="10"/>
      <c r="L9081" s="102"/>
      <c r="M9081" s="40"/>
      <c r="N9081" s="43"/>
      <c r="O9081" s="40"/>
      <c r="P9081" s="43"/>
      <c r="Q9081" s="43"/>
      <c r="R9081" s="10"/>
      <c r="S9081" s="10"/>
      <c r="T9081" s="10"/>
    </row>
    <row r="9082" spans="7:20" ht="33" customHeight="1" x14ac:dyDescent="0.5">
      <c r="G9082" s="90"/>
      <c r="H9082" s="43"/>
      <c r="I9082" s="79"/>
      <c r="J9082" s="43"/>
      <c r="K9082" s="10"/>
      <c r="L9082" s="102"/>
      <c r="M9082" s="40"/>
      <c r="N9082" s="43"/>
      <c r="O9082" s="40"/>
      <c r="P9082" s="43"/>
      <c r="Q9082" s="43"/>
      <c r="R9082" s="10"/>
      <c r="S9082" s="10"/>
      <c r="T9082" s="10"/>
    </row>
    <row r="9083" spans="7:20" ht="33" customHeight="1" x14ac:dyDescent="0.5">
      <c r="G9083" s="90"/>
      <c r="H9083" s="43"/>
      <c r="I9083" s="79"/>
      <c r="J9083" s="43"/>
      <c r="K9083" s="10"/>
      <c r="L9083" s="102"/>
      <c r="M9083" s="40"/>
      <c r="N9083" s="43"/>
      <c r="O9083" s="40"/>
      <c r="P9083" s="43"/>
      <c r="Q9083" s="43"/>
      <c r="R9083" s="10"/>
      <c r="S9083" s="10"/>
      <c r="T9083" s="10"/>
    </row>
    <row r="9084" spans="7:20" ht="33" customHeight="1" x14ac:dyDescent="0.5">
      <c r="G9084" s="90"/>
      <c r="H9084" s="43"/>
      <c r="I9084" s="79"/>
      <c r="J9084" s="43"/>
      <c r="K9084" s="10"/>
      <c r="L9084" s="102"/>
      <c r="M9084" s="40"/>
      <c r="N9084" s="43"/>
      <c r="O9084" s="40"/>
      <c r="P9084" s="43"/>
      <c r="Q9084" s="43"/>
      <c r="R9084" s="10"/>
      <c r="S9084" s="10"/>
      <c r="T9084" s="10"/>
    </row>
    <row r="9085" spans="7:20" ht="33" customHeight="1" x14ac:dyDescent="0.5">
      <c r="G9085" s="90"/>
      <c r="H9085" s="43"/>
      <c r="I9085" s="79"/>
      <c r="J9085" s="43"/>
      <c r="K9085" s="10"/>
      <c r="L9085" s="102"/>
      <c r="M9085" s="40"/>
      <c r="N9085" s="43"/>
      <c r="O9085" s="40"/>
      <c r="P9085" s="43"/>
      <c r="Q9085" s="43"/>
      <c r="R9085" s="10"/>
      <c r="S9085" s="10"/>
      <c r="T9085" s="10"/>
    </row>
    <row r="9086" spans="7:20" ht="33" customHeight="1" x14ac:dyDescent="0.5">
      <c r="G9086" s="90"/>
      <c r="H9086" s="43"/>
      <c r="I9086" s="79"/>
      <c r="J9086" s="43"/>
      <c r="K9086" s="10"/>
      <c r="L9086" s="102"/>
      <c r="M9086" s="40"/>
      <c r="N9086" s="43"/>
      <c r="O9086" s="40"/>
      <c r="P9086" s="43"/>
      <c r="Q9086" s="43"/>
      <c r="R9086" s="10"/>
      <c r="S9086" s="10"/>
      <c r="T9086" s="10"/>
    </row>
    <row r="9087" spans="7:20" ht="33" customHeight="1" x14ac:dyDescent="0.5">
      <c r="G9087" s="90"/>
      <c r="H9087" s="43"/>
      <c r="I9087" s="79"/>
      <c r="J9087" s="43"/>
      <c r="K9087" s="10"/>
      <c r="L9087" s="102"/>
      <c r="M9087" s="40"/>
      <c r="N9087" s="43"/>
      <c r="O9087" s="40"/>
      <c r="P9087" s="43"/>
      <c r="Q9087" s="43"/>
      <c r="R9087" s="10"/>
      <c r="S9087" s="10"/>
      <c r="T9087" s="10"/>
    </row>
    <row r="9088" spans="7:20" ht="33" customHeight="1" x14ac:dyDescent="0.5">
      <c r="G9088" s="90"/>
      <c r="H9088" s="43"/>
      <c r="I9088" s="79"/>
      <c r="J9088" s="43"/>
      <c r="K9088" s="10"/>
      <c r="L9088" s="102"/>
      <c r="M9088" s="40"/>
      <c r="N9088" s="43"/>
      <c r="O9088" s="40"/>
      <c r="P9088" s="43"/>
      <c r="Q9088" s="43"/>
      <c r="R9088" s="10"/>
      <c r="S9088" s="10"/>
      <c r="T9088" s="10"/>
    </row>
    <row r="9089" spans="7:20" ht="33" customHeight="1" x14ac:dyDescent="0.5">
      <c r="G9089" s="90"/>
      <c r="H9089" s="43"/>
      <c r="I9089" s="79"/>
      <c r="J9089" s="43"/>
      <c r="K9089" s="10"/>
      <c r="L9089" s="102"/>
      <c r="M9089" s="40"/>
      <c r="N9089" s="43"/>
      <c r="O9089" s="40"/>
      <c r="P9089" s="43"/>
      <c r="Q9089" s="43"/>
      <c r="R9089" s="10"/>
      <c r="S9089" s="10"/>
      <c r="T9089" s="10"/>
    </row>
    <row r="9090" spans="7:20" ht="33" customHeight="1" x14ac:dyDescent="0.5">
      <c r="G9090" s="90"/>
      <c r="H9090" s="43"/>
      <c r="I9090" s="79"/>
      <c r="J9090" s="43"/>
      <c r="K9090" s="10"/>
      <c r="L9090" s="102"/>
      <c r="M9090" s="40"/>
      <c r="N9090" s="43"/>
      <c r="O9090" s="40"/>
      <c r="P9090" s="43"/>
      <c r="Q9090" s="43"/>
      <c r="R9090" s="10"/>
      <c r="S9090" s="10"/>
      <c r="T9090" s="10"/>
    </row>
    <row r="9091" spans="7:20" ht="33" customHeight="1" x14ac:dyDescent="0.5">
      <c r="G9091" s="90"/>
      <c r="H9091" s="43"/>
      <c r="I9091" s="79"/>
      <c r="J9091" s="43"/>
      <c r="K9091" s="10"/>
      <c r="L9091" s="102"/>
      <c r="M9091" s="40"/>
      <c r="N9091" s="43"/>
      <c r="O9091" s="40"/>
      <c r="P9091" s="43"/>
      <c r="Q9091" s="43"/>
      <c r="R9091" s="10"/>
      <c r="S9091" s="10"/>
      <c r="T9091" s="10"/>
    </row>
    <row r="9092" spans="7:20" ht="33" customHeight="1" x14ac:dyDescent="0.5">
      <c r="G9092" s="90"/>
      <c r="H9092" s="43"/>
      <c r="I9092" s="79"/>
      <c r="J9092" s="43"/>
      <c r="K9092" s="10"/>
      <c r="L9092" s="102"/>
      <c r="M9092" s="40"/>
      <c r="N9092" s="43"/>
      <c r="O9092" s="40"/>
      <c r="P9092" s="43"/>
      <c r="Q9092" s="43"/>
      <c r="R9092" s="10"/>
      <c r="S9092" s="10"/>
      <c r="T9092" s="10"/>
    </row>
    <row r="9093" spans="7:20" ht="33" customHeight="1" x14ac:dyDescent="0.5">
      <c r="G9093" s="90"/>
      <c r="H9093" s="43"/>
      <c r="I9093" s="79"/>
      <c r="J9093" s="43"/>
      <c r="K9093" s="10"/>
      <c r="L9093" s="102"/>
      <c r="M9093" s="40"/>
      <c r="N9093" s="43"/>
      <c r="O9093" s="40"/>
      <c r="P9093" s="43"/>
      <c r="Q9093" s="43"/>
      <c r="R9093" s="10"/>
      <c r="S9093" s="10"/>
      <c r="T9093" s="10"/>
    </row>
    <row r="9094" spans="7:20" ht="33" customHeight="1" x14ac:dyDescent="0.5">
      <c r="G9094" s="90"/>
      <c r="H9094" s="43"/>
      <c r="I9094" s="79"/>
      <c r="J9094" s="43"/>
      <c r="K9094" s="10"/>
      <c r="L9094" s="102"/>
      <c r="M9094" s="40"/>
      <c r="N9094" s="43"/>
      <c r="O9094" s="40"/>
      <c r="P9094" s="43"/>
      <c r="Q9094" s="43"/>
      <c r="R9094" s="10"/>
      <c r="S9094" s="10"/>
      <c r="T9094" s="10"/>
    </row>
    <row r="9095" spans="7:20" ht="33" customHeight="1" x14ac:dyDescent="0.5">
      <c r="G9095" s="90"/>
      <c r="H9095" s="43"/>
      <c r="I9095" s="79"/>
      <c r="J9095" s="43"/>
      <c r="K9095" s="10"/>
      <c r="L9095" s="102"/>
      <c r="M9095" s="40"/>
      <c r="N9095" s="43"/>
      <c r="O9095" s="40"/>
      <c r="P9095" s="43"/>
      <c r="Q9095" s="43"/>
      <c r="R9095" s="10"/>
      <c r="S9095" s="10"/>
      <c r="T9095" s="10"/>
    </row>
    <row r="9096" spans="7:20" ht="33" customHeight="1" x14ac:dyDescent="0.5">
      <c r="G9096" s="90"/>
      <c r="H9096" s="43"/>
      <c r="I9096" s="79"/>
      <c r="J9096" s="43"/>
      <c r="K9096" s="10"/>
      <c r="L9096" s="102"/>
      <c r="M9096" s="40"/>
      <c r="N9096" s="43"/>
      <c r="O9096" s="40"/>
      <c r="P9096" s="43"/>
      <c r="Q9096" s="43"/>
      <c r="R9096" s="10"/>
      <c r="S9096" s="10"/>
      <c r="T9096" s="10"/>
    </row>
    <row r="9097" spans="7:20" ht="33" customHeight="1" x14ac:dyDescent="0.5">
      <c r="G9097" s="90"/>
      <c r="H9097" s="43"/>
      <c r="I9097" s="79"/>
      <c r="J9097" s="43"/>
      <c r="K9097" s="10"/>
      <c r="L9097" s="102"/>
      <c r="M9097" s="40"/>
      <c r="N9097" s="43"/>
      <c r="O9097" s="40"/>
      <c r="P9097" s="43"/>
      <c r="Q9097" s="43"/>
      <c r="R9097" s="10"/>
      <c r="S9097" s="10"/>
      <c r="T9097" s="10"/>
    </row>
    <row r="9098" spans="7:20" ht="33" customHeight="1" x14ac:dyDescent="0.5">
      <c r="G9098" s="90"/>
      <c r="H9098" s="43"/>
      <c r="I9098" s="79"/>
      <c r="J9098" s="43"/>
      <c r="K9098" s="10"/>
      <c r="L9098" s="102"/>
      <c r="M9098" s="40"/>
      <c r="N9098" s="43"/>
      <c r="O9098" s="40"/>
      <c r="P9098" s="43"/>
      <c r="Q9098" s="43"/>
      <c r="R9098" s="10"/>
      <c r="S9098" s="10"/>
      <c r="T9098" s="10"/>
    </row>
    <row r="9099" spans="7:20" ht="33" customHeight="1" x14ac:dyDescent="0.5">
      <c r="G9099" s="90"/>
      <c r="H9099" s="43"/>
      <c r="I9099" s="79"/>
      <c r="J9099" s="43"/>
      <c r="K9099" s="10"/>
      <c r="L9099" s="102"/>
      <c r="M9099" s="40"/>
      <c r="N9099" s="43"/>
      <c r="O9099" s="40"/>
      <c r="P9099" s="43"/>
      <c r="Q9099" s="43"/>
      <c r="R9099" s="10"/>
      <c r="S9099" s="10"/>
      <c r="T9099" s="10"/>
    </row>
    <row r="9100" spans="7:20" ht="33" customHeight="1" x14ac:dyDescent="0.5">
      <c r="G9100" s="90"/>
      <c r="H9100" s="43"/>
      <c r="I9100" s="79"/>
      <c r="J9100" s="43"/>
      <c r="K9100" s="10"/>
      <c r="L9100" s="102"/>
      <c r="M9100" s="40"/>
      <c r="N9100" s="43"/>
      <c r="O9100" s="40"/>
      <c r="P9100" s="43"/>
      <c r="Q9100" s="43"/>
      <c r="R9100" s="10"/>
      <c r="S9100" s="10"/>
      <c r="T9100" s="10"/>
    </row>
    <row r="9101" spans="7:20" ht="33" customHeight="1" x14ac:dyDescent="0.5">
      <c r="G9101" s="90"/>
      <c r="H9101" s="43"/>
      <c r="I9101" s="79"/>
      <c r="J9101" s="43"/>
      <c r="K9101" s="10"/>
      <c r="L9101" s="102"/>
      <c r="M9101" s="40"/>
      <c r="N9101" s="43"/>
      <c r="O9101" s="40"/>
      <c r="P9101" s="43"/>
      <c r="Q9101" s="43"/>
      <c r="R9101" s="10"/>
      <c r="S9101" s="10"/>
      <c r="T9101" s="10"/>
    </row>
    <row r="9102" spans="7:20" ht="33" customHeight="1" x14ac:dyDescent="0.5">
      <c r="G9102" s="90"/>
      <c r="H9102" s="43"/>
      <c r="I9102" s="79"/>
      <c r="J9102" s="43"/>
      <c r="K9102" s="10"/>
      <c r="L9102" s="102"/>
      <c r="M9102" s="40"/>
      <c r="N9102" s="43"/>
      <c r="O9102" s="40"/>
      <c r="P9102" s="43"/>
      <c r="Q9102" s="43"/>
      <c r="R9102" s="10"/>
      <c r="S9102" s="10"/>
      <c r="T9102" s="10"/>
    </row>
    <row r="9103" spans="7:20" ht="33" customHeight="1" x14ac:dyDescent="0.5">
      <c r="G9103" s="90"/>
      <c r="H9103" s="43"/>
      <c r="I9103" s="79"/>
      <c r="J9103" s="43"/>
      <c r="K9103" s="10"/>
      <c r="L9103" s="102"/>
      <c r="M9103" s="40"/>
      <c r="N9103" s="43"/>
      <c r="O9103" s="40"/>
      <c r="P9103" s="43"/>
      <c r="Q9103" s="43"/>
      <c r="R9103" s="10"/>
      <c r="S9103" s="10"/>
      <c r="T9103" s="10"/>
    </row>
    <row r="9104" spans="7:20" ht="33" customHeight="1" x14ac:dyDescent="0.5">
      <c r="G9104" s="90"/>
      <c r="H9104" s="43"/>
      <c r="I9104" s="79"/>
      <c r="J9104" s="43"/>
      <c r="K9104" s="10"/>
      <c r="L9104" s="102"/>
      <c r="M9104" s="40"/>
      <c r="N9104" s="43"/>
      <c r="O9104" s="40"/>
      <c r="P9104" s="43"/>
      <c r="Q9104" s="43"/>
      <c r="R9104" s="10"/>
      <c r="S9104" s="10"/>
      <c r="T9104" s="10"/>
    </row>
    <row r="9105" spans="7:20" ht="33" customHeight="1" x14ac:dyDescent="0.5">
      <c r="G9105" s="90"/>
      <c r="H9105" s="43"/>
      <c r="I9105" s="79"/>
      <c r="J9105" s="43"/>
      <c r="K9105" s="10"/>
      <c r="L9105" s="102"/>
      <c r="M9105" s="40"/>
      <c r="N9105" s="43"/>
      <c r="O9105" s="40"/>
      <c r="P9105" s="43"/>
      <c r="Q9105" s="43"/>
      <c r="R9105" s="10"/>
      <c r="S9105" s="10"/>
      <c r="T9105" s="10"/>
    </row>
    <row r="9106" spans="7:20" ht="33" customHeight="1" x14ac:dyDescent="0.5">
      <c r="G9106" s="90"/>
      <c r="H9106" s="43"/>
      <c r="I9106" s="79"/>
      <c r="J9106" s="43"/>
      <c r="K9106" s="10"/>
      <c r="L9106" s="102"/>
      <c r="M9106" s="40"/>
      <c r="N9106" s="43"/>
      <c r="O9106" s="40"/>
      <c r="P9106" s="43"/>
      <c r="Q9106" s="43"/>
      <c r="R9106" s="10"/>
      <c r="S9106" s="10"/>
      <c r="T9106" s="10"/>
    </row>
    <row r="9107" spans="7:20" ht="33" customHeight="1" x14ac:dyDescent="0.5">
      <c r="G9107" s="90"/>
      <c r="H9107" s="43"/>
      <c r="I9107" s="79"/>
      <c r="J9107" s="43"/>
      <c r="K9107" s="10"/>
      <c r="L9107" s="102"/>
      <c r="M9107" s="40"/>
      <c r="N9107" s="43"/>
      <c r="O9107" s="40"/>
      <c r="P9107" s="43"/>
      <c r="Q9107" s="43"/>
      <c r="R9107" s="10"/>
      <c r="S9107" s="10"/>
      <c r="T9107" s="10"/>
    </row>
    <row r="9108" spans="7:20" ht="33" customHeight="1" x14ac:dyDescent="0.5">
      <c r="G9108" s="90"/>
      <c r="H9108" s="43"/>
      <c r="I9108" s="79"/>
      <c r="J9108" s="43"/>
      <c r="K9108" s="10"/>
      <c r="L9108" s="102"/>
      <c r="M9108" s="40"/>
      <c r="N9108" s="43"/>
      <c r="O9108" s="40"/>
      <c r="P9108" s="43"/>
      <c r="Q9108" s="43"/>
      <c r="R9108" s="10"/>
      <c r="S9108" s="10"/>
      <c r="T9108" s="10"/>
    </row>
    <row r="9109" spans="7:20" ht="33" customHeight="1" x14ac:dyDescent="0.5">
      <c r="G9109" s="90"/>
      <c r="H9109" s="43"/>
      <c r="I9109" s="79"/>
      <c r="J9109" s="43"/>
      <c r="K9109" s="10"/>
      <c r="L9109" s="102"/>
      <c r="M9109" s="40"/>
      <c r="N9109" s="43"/>
      <c r="O9109" s="40"/>
      <c r="P9109" s="43"/>
      <c r="Q9109" s="43"/>
      <c r="R9109" s="10"/>
      <c r="S9109" s="10"/>
      <c r="T9109" s="10"/>
    </row>
    <row r="9110" spans="7:20" ht="33" customHeight="1" x14ac:dyDescent="0.5">
      <c r="G9110" s="90"/>
      <c r="H9110" s="43"/>
      <c r="I9110" s="79"/>
      <c r="J9110" s="43"/>
      <c r="K9110" s="10"/>
      <c r="L9110" s="102"/>
      <c r="M9110" s="40"/>
      <c r="N9110" s="43"/>
      <c r="O9110" s="40"/>
      <c r="P9110" s="43"/>
      <c r="Q9110" s="43"/>
      <c r="R9110" s="10"/>
      <c r="S9110" s="10"/>
      <c r="T9110" s="10"/>
    </row>
    <row r="9111" spans="7:20" ht="33" customHeight="1" x14ac:dyDescent="0.5">
      <c r="G9111" s="90"/>
      <c r="H9111" s="43"/>
      <c r="I9111" s="79"/>
      <c r="J9111" s="43"/>
      <c r="K9111" s="10"/>
      <c r="L9111" s="102"/>
      <c r="M9111" s="40"/>
      <c r="N9111" s="43"/>
      <c r="O9111" s="40"/>
      <c r="P9111" s="43"/>
      <c r="Q9111" s="43"/>
      <c r="R9111" s="10"/>
      <c r="S9111" s="10"/>
      <c r="T9111" s="10"/>
    </row>
    <row r="9112" spans="7:20" ht="33" customHeight="1" x14ac:dyDescent="0.5">
      <c r="G9112" s="90"/>
      <c r="H9112" s="43"/>
      <c r="I9112" s="79"/>
      <c r="J9112" s="43"/>
      <c r="K9112" s="10"/>
      <c r="L9112" s="102"/>
      <c r="M9112" s="40"/>
      <c r="N9112" s="43"/>
      <c r="O9112" s="40"/>
      <c r="P9112" s="43"/>
      <c r="Q9112" s="43"/>
      <c r="R9112" s="10"/>
      <c r="S9112" s="10"/>
      <c r="T9112" s="10"/>
    </row>
    <row r="9113" spans="7:20" ht="33" customHeight="1" x14ac:dyDescent="0.5">
      <c r="G9113" s="90"/>
      <c r="H9113" s="43"/>
      <c r="I9113" s="79"/>
      <c r="J9113" s="43"/>
      <c r="K9113" s="10"/>
      <c r="L9113" s="102"/>
      <c r="M9113" s="40"/>
      <c r="N9113" s="43"/>
      <c r="O9113" s="40"/>
      <c r="P9113" s="43"/>
      <c r="Q9113" s="43"/>
      <c r="R9113" s="10"/>
      <c r="S9113" s="10"/>
      <c r="T9113" s="10"/>
    </row>
    <row r="9114" spans="7:20" ht="33" customHeight="1" x14ac:dyDescent="0.5">
      <c r="G9114" s="90"/>
      <c r="H9114" s="43"/>
      <c r="I9114" s="79"/>
      <c r="J9114" s="43"/>
      <c r="K9114" s="10"/>
      <c r="L9114" s="102"/>
      <c r="M9114" s="40"/>
      <c r="N9114" s="43"/>
      <c r="O9114" s="40"/>
      <c r="P9114" s="43"/>
      <c r="Q9114" s="43"/>
      <c r="R9114" s="10"/>
      <c r="S9114" s="10"/>
      <c r="T9114" s="10"/>
    </row>
    <row r="9115" spans="7:20" ht="33" customHeight="1" x14ac:dyDescent="0.5">
      <c r="G9115" s="90"/>
      <c r="H9115" s="43"/>
      <c r="I9115" s="79"/>
      <c r="J9115" s="43"/>
      <c r="K9115" s="10"/>
      <c r="L9115" s="102"/>
      <c r="M9115" s="40"/>
      <c r="N9115" s="43"/>
      <c r="O9115" s="40"/>
      <c r="P9115" s="43"/>
      <c r="Q9115" s="43"/>
      <c r="R9115" s="10"/>
      <c r="S9115" s="10"/>
      <c r="T9115" s="10"/>
    </row>
    <row r="9116" spans="7:20" ht="33" customHeight="1" x14ac:dyDescent="0.5">
      <c r="G9116" s="90"/>
      <c r="H9116" s="43"/>
      <c r="I9116" s="79"/>
      <c r="J9116" s="43"/>
      <c r="K9116" s="10"/>
      <c r="L9116" s="102"/>
      <c r="M9116" s="40"/>
      <c r="N9116" s="43"/>
      <c r="O9116" s="40"/>
      <c r="P9116" s="43"/>
      <c r="Q9116" s="43"/>
      <c r="R9116" s="10"/>
      <c r="S9116" s="10"/>
      <c r="T9116" s="10"/>
    </row>
    <row r="9117" spans="7:20" ht="33" customHeight="1" x14ac:dyDescent="0.5">
      <c r="G9117" s="90"/>
      <c r="H9117" s="43"/>
      <c r="I9117" s="79"/>
      <c r="J9117" s="43"/>
      <c r="K9117" s="10"/>
      <c r="L9117" s="102"/>
      <c r="M9117" s="40"/>
      <c r="N9117" s="43"/>
      <c r="O9117" s="40"/>
      <c r="P9117" s="43"/>
      <c r="Q9117" s="43"/>
      <c r="R9117" s="10"/>
      <c r="S9117" s="10"/>
      <c r="T9117" s="10"/>
    </row>
    <row r="9118" spans="7:20" ht="33" customHeight="1" x14ac:dyDescent="0.5">
      <c r="G9118" s="90"/>
      <c r="H9118" s="43"/>
      <c r="I9118" s="79"/>
      <c r="J9118" s="43"/>
      <c r="K9118" s="10"/>
      <c r="L9118" s="102"/>
      <c r="M9118" s="40"/>
      <c r="N9118" s="43"/>
      <c r="O9118" s="40"/>
      <c r="P9118" s="43"/>
      <c r="Q9118" s="43"/>
      <c r="R9118" s="10"/>
      <c r="S9118" s="10"/>
      <c r="T9118" s="10"/>
    </row>
    <row r="9119" spans="7:20" ht="33" customHeight="1" x14ac:dyDescent="0.5">
      <c r="G9119" s="90"/>
      <c r="H9119" s="43"/>
      <c r="I9119" s="79"/>
      <c r="J9119" s="43"/>
      <c r="K9119" s="10"/>
      <c r="L9119" s="102"/>
      <c r="M9119" s="40"/>
      <c r="N9119" s="43"/>
      <c r="O9119" s="40"/>
      <c r="P9119" s="43"/>
      <c r="Q9119" s="43"/>
      <c r="R9119" s="10"/>
      <c r="S9119" s="10"/>
      <c r="T9119" s="10"/>
    </row>
    <row r="9120" spans="7:20" ht="33" customHeight="1" x14ac:dyDescent="0.5">
      <c r="G9120" s="90"/>
      <c r="H9120" s="43"/>
      <c r="I9120" s="79"/>
      <c r="J9120" s="43"/>
      <c r="K9120" s="10"/>
      <c r="L9120" s="102"/>
      <c r="M9120" s="40"/>
      <c r="N9120" s="43"/>
      <c r="O9120" s="40"/>
      <c r="P9120" s="43"/>
      <c r="Q9120" s="43"/>
      <c r="R9120" s="10"/>
      <c r="S9120" s="10"/>
      <c r="T9120" s="10"/>
    </row>
    <row r="9121" spans="7:20" ht="33" customHeight="1" x14ac:dyDescent="0.5">
      <c r="G9121" s="90"/>
      <c r="H9121" s="43"/>
      <c r="I9121" s="79"/>
      <c r="J9121" s="43"/>
      <c r="K9121" s="10"/>
      <c r="L9121" s="102"/>
      <c r="M9121" s="40"/>
      <c r="N9121" s="43"/>
      <c r="O9121" s="40"/>
      <c r="P9121" s="43"/>
      <c r="Q9121" s="43"/>
      <c r="R9121" s="10"/>
      <c r="S9121" s="10"/>
      <c r="T9121" s="10"/>
    </row>
    <row r="9122" spans="7:20" ht="33" customHeight="1" x14ac:dyDescent="0.5">
      <c r="G9122" s="90"/>
      <c r="H9122" s="43"/>
      <c r="I9122" s="79"/>
      <c r="J9122" s="43"/>
      <c r="K9122" s="10"/>
      <c r="L9122" s="102"/>
      <c r="M9122" s="40"/>
      <c r="N9122" s="43"/>
      <c r="O9122" s="40"/>
      <c r="P9122" s="43"/>
      <c r="Q9122" s="43"/>
      <c r="R9122" s="10"/>
      <c r="S9122" s="10"/>
      <c r="T9122" s="10"/>
    </row>
    <row r="9123" spans="7:20" ht="33" customHeight="1" x14ac:dyDescent="0.5">
      <c r="G9123" s="90"/>
      <c r="H9123" s="43"/>
      <c r="I9123" s="79"/>
      <c r="J9123" s="43"/>
      <c r="K9123" s="10"/>
      <c r="L9123" s="102"/>
      <c r="M9123" s="40"/>
      <c r="N9123" s="43"/>
      <c r="O9123" s="40"/>
      <c r="P9123" s="43"/>
      <c r="Q9123" s="43"/>
      <c r="R9123" s="10"/>
      <c r="S9123" s="10"/>
      <c r="T9123" s="10"/>
    </row>
    <row r="9124" spans="7:20" ht="33" customHeight="1" x14ac:dyDescent="0.5">
      <c r="G9124" s="90"/>
      <c r="H9124" s="43"/>
      <c r="I9124" s="79"/>
      <c r="J9124" s="43"/>
      <c r="K9124" s="10"/>
      <c r="L9124" s="102"/>
      <c r="M9124" s="40"/>
      <c r="N9124" s="43"/>
      <c r="O9124" s="40"/>
      <c r="P9124" s="43"/>
      <c r="Q9124" s="43"/>
      <c r="R9124" s="10"/>
      <c r="S9124" s="10"/>
      <c r="T9124" s="10"/>
    </row>
    <row r="9125" spans="7:20" ht="33" customHeight="1" x14ac:dyDescent="0.5">
      <c r="G9125" s="90"/>
      <c r="H9125" s="43"/>
      <c r="I9125" s="79"/>
      <c r="J9125" s="43"/>
      <c r="K9125" s="10"/>
      <c r="L9125" s="102"/>
      <c r="M9125" s="40"/>
      <c r="N9125" s="43"/>
      <c r="O9125" s="40"/>
      <c r="P9125" s="43"/>
      <c r="Q9125" s="43"/>
      <c r="R9125" s="10"/>
      <c r="S9125" s="10"/>
      <c r="T9125" s="10"/>
    </row>
    <row r="9126" spans="7:20" ht="33" customHeight="1" x14ac:dyDescent="0.5">
      <c r="G9126" s="90"/>
      <c r="H9126" s="43"/>
      <c r="I9126" s="79"/>
      <c r="J9126" s="43"/>
      <c r="K9126" s="10"/>
      <c r="L9126" s="102"/>
      <c r="M9126" s="40"/>
      <c r="N9126" s="43"/>
      <c r="O9126" s="40"/>
      <c r="P9126" s="43"/>
      <c r="Q9126" s="43"/>
      <c r="R9126" s="10"/>
      <c r="S9126" s="10"/>
      <c r="T9126" s="10"/>
    </row>
    <row r="9127" spans="7:20" ht="33" customHeight="1" x14ac:dyDescent="0.5">
      <c r="G9127" s="90"/>
      <c r="H9127" s="43"/>
      <c r="I9127" s="79"/>
      <c r="J9127" s="43"/>
      <c r="K9127" s="10"/>
      <c r="L9127" s="102"/>
      <c r="M9127" s="40"/>
      <c r="N9127" s="43"/>
      <c r="O9127" s="40"/>
      <c r="P9127" s="43"/>
      <c r="Q9127" s="43"/>
      <c r="R9127" s="10"/>
      <c r="S9127" s="10"/>
      <c r="T9127" s="10"/>
    </row>
    <row r="9128" spans="7:20" ht="33" customHeight="1" x14ac:dyDescent="0.5">
      <c r="G9128" s="90"/>
      <c r="H9128" s="43"/>
      <c r="I9128" s="79"/>
      <c r="J9128" s="43"/>
      <c r="K9128" s="10"/>
      <c r="L9128" s="102"/>
      <c r="M9128" s="40"/>
      <c r="N9128" s="43"/>
      <c r="O9128" s="40"/>
      <c r="P9128" s="43"/>
      <c r="Q9128" s="43"/>
      <c r="R9128" s="10"/>
      <c r="S9128" s="10"/>
      <c r="T9128" s="10"/>
    </row>
    <row r="9129" spans="7:20" ht="33" customHeight="1" x14ac:dyDescent="0.5">
      <c r="G9129" s="90"/>
      <c r="H9129" s="43"/>
      <c r="I9129" s="79"/>
      <c r="J9129" s="43"/>
      <c r="K9129" s="10"/>
      <c r="L9129" s="102"/>
      <c r="M9129" s="40"/>
      <c r="N9129" s="43"/>
      <c r="O9129" s="40"/>
      <c r="P9129" s="43"/>
      <c r="Q9129" s="43"/>
      <c r="R9129" s="10"/>
      <c r="S9129" s="10"/>
      <c r="T9129" s="10"/>
    </row>
    <row r="9130" spans="7:20" ht="33" customHeight="1" x14ac:dyDescent="0.5">
      <c r="G9130" s="90"/>
      <c r="H9130" s="43"/>
      <c r="I9130" s="79"/>
      <c r="J9130" s="43"/>
      <c r="K9130" s="10"/>
      <c r="L9130" s="102"/>
      <c r="M9130" s="40"/>
      <c r="N9130" s="43"/>
      <c r="O9130" s="40"/>
      <c r="P9130" s="43"/>
      <c r="Q9130" s="43"/>
      <c r="R9130" s="10"/>
      <c r="S9130" s="10"/>
      <c r="T9130" s="10"/>
    </row>
    <row r="9131" spans="7:20" ht="33" customHeight="1" x14ac:dyDescent="0.5">
      <c r="G9131" s="90"/>
      <c r="H9131" s="43"/>
      <c r="I9131" s="79"/>
      <c r="J9131" s="43"/>
      <c r="K9131" s="10"/>
      <c r="L9131" s="102"/>
      <c r="M9131" s="40"/>
      <c r="N9131" s="43"/>
      <c r="O9131" s="40"/>
      <c r="P9131" s="43"/>
      <c r="Q9131" s="43"/>
      <c r="R9131" s="10"/>
      <c r="S9131" s="10"/>
      <c r="T9131" s="10"/>
    </row>
    <row r="9132" spans="7:20" ht="33" customHeight="1" x14ac:dyDescent="0.5">
      <c r="G9132" s="90"/>
      <c r="H9132" s="43"/>
      <c r="I9132" s="79"/>
      <c r="J9132" s="43"/>
      <c r="K9132" s="10"/>
      <c r="L9132" s="102"/>
      <c r="M9132" s="40"/>
      <c r="N9132" s="43"/>
      <c r="O9132" s="40"/>
      <c r="P9132" s="43"/>
      <c r="Q9132" s="43"/>
      <c r="R9132" s="10"/>
      <c r="S9132" s="10"/>
      <c r="T9132" s="10"/>
    </row>
    <row r="9133" spans="7:20" ht="33" customHeight="1" x14ac:dyDescent="0.5">
      <c r="G9133" s="90"/>
      <c r="H9133" s="43"/>
      <c r="I9133" s="79"/>
      <c r="J9133" s="43"/>
      <c r="K9133" s="10"/>
      <c r="L9133" s="102"/>
      <c r="M9133" s="40"/>
      <c r="N9133" s="43"/>
      <c r="O9133" s="40"/>
      <c r="P9133" s="43"/>
      <c r="Q9133" s="43"/>
      <c r="R9133" s="10"/>
      <c r="S9133" s="10"/>
      <c r="T9133" s="10"/>
    </row>
    <row r="9134" spans="7:20" ht="33" customHeight="1" x14ac:dyDescent="0.5">
      <c r="G9134" s="90"/>
      <c r="H9134" s="43"/>
      <c r="I9134" s="79"/>
      <c r="J9134" s="43"/>
      <c r="K9134" s="10"/>
      <c r="L9134" s="102"/>
      <c r="M9134" s="40"/>
      <c r="N9134" s="43"/>
      <c r="O9134" s="40"/>
      <c r="P9134" s="43"/>
      <c r="Q9134" s="43"/>
      <c r="R9134" s="10"/>
      <c r="S9134" s="10"/>
      <c r="T9134" s="10"/>
    </row>
    <row r="9135" spans="7:20" ht="33" customHeight="1" x14ac:dyDescent="0.5">
      <c r="G9135" s="90"/>
      <c r="H9135" s="43"/>
      <c r="I9135" s="79"/>
      <c r="J9135" s="43"/>
      <c r="K9135" s="10"/>
      <c r="L9135" s="102"/>
      <c r="M9135" s="40"/>
      <c r="N9135" s="43"/>
      <c r="O9135" s="40"/>
      <c r="P9135" s="43"/>
      <c r="Q9135" s="43"/>
      <c r="R9135" s="10"/>
      <c r="S9135" s="10"/>
      <c r="T9135" s="10"/>
    </row>
    <row r="9136" spans="7:20" ht="33" customHeight="1" x14ac:dyDescent="0.5">
      <c r="G9136" s="90"/>
      <c r="H9136" s="43"/>
      <c r="I9136" s="79"/>
      <c r="J9136" s="43"/>
      <c r="K9136" s="10"/>
      <c r="L9136" s="102"/>
      <c r="M9136" s="40"/>
      <c r="N9136" s="43"/>
      <c r="O9136" s="40"/>
      <c r="P9136" s="43"/>
      <c r="Q9136" s="43"/>
      <c r="R9136" s="10"/>
      <c r="S9136" s="10"/>
      <c r="T9136" s="10"/>
    </row>
    <row r="9137" spans="7:20" ht="33" customHeight="1" x14ac:dyDescent="0.5">
      <c r="G9137" s="90"/>
      <c r="H9137" s="43"/>
      <c r="I9137" s="79"/>
      <c r="J9137" s="43"/>
      <c r="K9137" s="10"/>
      <c r="L9137" s="102"/>
      <c r="M9137" s="40"/>
      <c r="N9137" s="43"/>
      <c r="O9137" s="40"/>
      <c r="P9137" s="43"/>
      <c r="Q9137" s="43"/>
      <c r="R9137" s="10"/>
      <c r="S9137" s="10"/>
      <c r="T9137" s="10"/>
    </row>
    <row r="9138" spans="7:20" ht="33" customHeight="1" x14ac:dyDescent="0.5">
      <c r="G9138" s="90"/>
      <c r="H9138" s="43"/>
      <c r="I9138" s="79"/>
      <c r="J9138" s="43"/>
      <c r="K9138" s="10"/>
      <c r="L9138" s="102"/>
      <c r="M9138" s="40"/>
      <c r="N9138" s="43"/>
      <c r="O9138" s="40"/>
      <c r="P9138" s="43"/>
      <c r="Q9138" s="43"/>
      <c r="R9138" s="10"/>
      <c r="S9138" s="10"/>
      <c r="T9138" s="10"/>
    </row>
    <row r="9139" spans="7:20" ht="33" customHeight="1" x14ac:dyDescent="0.5">
      <c r="G9139" s="90"/>
      <c r="H9139" s="43"/>
      <c r="I9139" s="79"/>
      <c r="J9139" s="43"/>
      <c r="K9139" s="10"/>
      <c r="L9139" s="102"/>
      <c r="M9139" s="40"/>
      <c r="N9139" s="43"/>
      <c r="O9139" s="40"/>
      <c r="P9139" s="43"/>
      <c r="Q9139" s="43"/>
      <c r="R9139" s="10"/>
      <c r="S9139" s="10"/>
      <c r="T9139" s="10"/>
    </row>
    <row r="9140" spans="7:20" ht="33" customHeight="1" x14ac:dyDescent="0.5">
      <c r="G9140" s="90"/>
      <c r="H9140" s="43"/>
      <c r="I9140" s="79"/>
      <c r="J9140" s="43"/>
      <c r="K9140" s="10"/>
      <c r="L9140" s="102"/>
      <c r="M9140" s="40"/>
      <c r="N9140" s="43"/>
      <c r="O9140" s="40"/>
      <c r="P9140" s="43"/>
      <c r="Q9140" s="43"/>
      <c r="R9140" s="10"/>
      <c r="S9140" s="10"/>
      <c r="T9140" s="10"/>
    </row>
    <row r="9141" spans="7:20" ht="33" customHeight="1" x14ac:dyDescent="0.5">
      <c r="G9141" s="90"/>
      <c r="H9141" s="43"/>
      <c r="I9141" s="79"/>
      <c r="J9141" s="43"/>
      <c r="K9141" s="10"/>
      <c r="L9141" s="102"/>
      <c r="M9141" s="40"/>
      <c r="N9141" s="43"/>
      <c r="O9141" s="40"/>
      <c r="P9141" s="43"/>
      <c r="Q9141" s="43"/>
      <c r="R9141" s="10"/>
      <c r="S9141" s="10"/>
      <c r="T9141" s="10"/>
    </row>
    <row r="9142" spans="7:20" ht="33" customHeight="1" x14ac:dyDescent="0.5">
      <c r="G9142" s="90"/>
      <c r="H9142" s="43"/>
      <c r="I9142" s="79"/>
      <c r="J9142" s="43"/>
      <c r="K9142" s="10"/>
      <c r="L9142" s="102"/>
      <c r="M9142" s="40"/>
      <c r="N9142" s="43"/>
      <c r="O9142" s="40"/>
      <c r="P9142" s="43"/>
      <c r="Q9142" s="43"/>
      <c r="R9142" s="10"/>
      <c r="S9142" s="10"/>
      <c r="T9142" s="10"/>
    </row>
    <row r="9143" spans="7:20" ht="33" customHeight="1" x14ac:dyDescent="0.5">
      <c r="G9143" s="90"/>
      <c r="H9143" s="43"/>
      <c r="I9143" s="79"/>
      <c r="J9143" s="43"/>
      <c r="K9143" s="10"/>
      <c r="L9143" s="102"/>
      <c r="M9143" s="40"/>
      <c r="N9143" s="43"/>
      <c r="O9143" s="40"/>
      <c r="P9143" s="43"/>
      <c r="Q9143" s="43"/>
      <c r="R9143" s="10"/>
      <c r="S9143" s="10"/>
      <c r="T9143" s="10"/>
    </row>
    <row r="9144" spans="7:20" ht="33" customHeight="1" x14ac:dyDescent="0.5">
      <c r="G9144" s="90"/>
      <c r="H9144" s="43"/>
      <c r="I9144" s="79"/>
      <c r="J9144" s="43"/>
      <c r="K9144" s="10"/>
      <c r="L9144" s="102"/>
      <c r="M9144" s="40"/>
      <c r="N9144" s="43"/>
      <c r="O9144" s="40"/>
      <c r="P9144" s="43"/>
      <c r="Q9144" s="43"/>
      <c r="R9144" s="10"/>
      <c r="S9144" s="10"/>
      <c r="T9144" s="10"/>
    </row>
    <row r="9145" spans="7:20" ht="33" customHeight="1" x14ac:dyDescent="0.5">
      <c r="G9145" s="90"/>
      <c r="H9145" s="43"/>
      <c r="I9145" s="79"/>
      <c r="J9145" s="43"/>
      <c r="K9145" s="10"/>
      <c r="L9145" s="102"/>
      <c r="M9145" s="40"/>
      <c r="N9145" s="43"/>
      <c r="O9145" s="40"/>
      <c r="P9145" s="43"/>
      <c r="Q9145" s="43"/>
      <c r="R9145" s="10"/>
      <c r="S9145" s="10"/>
      <c r="T9145" s="10"/>
    </row>
    <row r="9146" spans="7:20" ht="33" customHeight="1" x14ac:dyDescent="0.5">
      <c r="G9146" s="90"/>
      <c r="H9146" s="43"/>
      <c r="I9146" s="79"/>
      <c r="J9146" s="43"/>
      <c r="K9146" s="10"/>
      <c r="L9146" s="102"/>
      <c r="M9146" s="40"/>
      <c r="N9146" s="43"/>
      <c r="O9146" s="40"/>
      <c r="P9146" s="43"/>
      <c r="Q9146" s="43"/>
      <c r="R9146" s="10"/>
      <c r="S9146" s="10"/>
      <c r="T9146" s="10"/>
    </row>
    <row r="9147" spans="7:20" ht="33" customHeight="1" x14ac:dyDescent="0.5">
      <c r="G9147" s="90"/>
      <c r="H9147" s="43"/>
      <c r="I9147" s="79"/>
      <c r="J9147" s="43"/>
      <c r="K9147" s="10"/>
      <c r="L9147" s="102"/>
      <c r="M9147" s="40"/>
      <c r="N9147" s="43"/>
      <c r="O9147" s="40"/>
      <c r="P9147" s="43"/>
      <c r="Q9147" s="43"/>
      <c r="R9147" s="10"/>
      <c r="S9147" s="10"/>
      <c r="T9147" s="10"/>
    </row>
    <row r="9148" spans="7:20" ht="33" customHeight="1" x14ac:dyDescent="0.5">
      <c r="G9148" s="90"/>
      <c r="H9148" s="43"/>
      <c r="I9148" s="79"/>
      <c r="J9148" s="43"/>
      <c r="K9148" s="10"/>
      <c r="L9148" s="102"/>
      <c r="M9148" s="40"/>
      <c r="N9148" s="43"/>
      <c r="O9148" s="40"/>
      <c r="P9148" s="43"/>
      <c r="Q9148" s="43"/>
      <c r="R9148" s="10"/>
      <c r="S9148" s="10"/>
      <c r="T9148" s="10"/>
    </row>
    <row r="9149" spans="7:20" ht="33" customHeight="1" x14ac:dyDescent="0.5">
      <c r="G9149" s="90"/>
      <c r="H9149" s="43"/>
      <c r="I9149" s="79"/>
      <c r="J9149" s="43"/>
      <c r="K9149" s="10"/>
      <c r="L9149" s="102"/>
      <c r="M9149" s="40"/>
      <c r="N9149" s="43"/>
      <c r="O9149" s="40"/>
      <c r="P9149" s="43"/>
      <c r="Q9149" s="43"/>
      <c r="R9149" s="10"/>
      <c r="S9149" s="10"/>
      <c r="T9149" s="10"/>
    </row>
    <row r="9150" spans="7:20" ht="33" customHeight="1" x14ac:dyDescent="0.5">
      <c r="G9150" s="90"/>
      <c r="H9150" s="43"/>
      <c r="I9150" s="79"/>
      <c r="J9150" s="43"/>
      <c r="K9150" s="10"/>
      <c r="L9150" s="102"/>
      <c r="M9150" s="40"/>
      <c r="N9150" s="43"/>
      <c r="O9150" s="40"/>
      <c r="P9150" s="43"/>
      <c r="Q9150" s="43"/>
      <c r="R9150" s="10"/>
      <c r="S9150" s="10"/>
      <c r="T9150" s="10"/>
    </row>
    <row r="9151" spans="7:20" ht="33" customHeight="1" x14ac:dyDescent="0.5">
      <c r="G9151" s="90"/>
      <c r="H9151" s="43"/>
      <c r="I9151" s="79"/>
      <c r="J9151" s="43"/>
      <c r="K9151" s="10"/>
      <c r="L9151" s="102"/>
      <c r="M9151" s="40"/>
      <c r="N9151" s="43"/>
      <c r="O9151" s="40"/>
      <c r="P9151" s="43"/>
      <c r="Q9151" s="43"/>
      <c r="R9151" s="10"/>
      <c r="S9151" s="10"/>
      <c r="T9151" s="10"/>
    </row>
    <row r="9152" spans="7:20" ht="33" customHeight="1" x14ac:dyDescent="0.5">
      <c r="G9152" s="90"/>
      <c r="H9152" s="43"/>
      <c r="I9152" s="79"/>
      <c r="J9152" s="43"/>
      <c r="K9152" s="10"/>
      <c r="L9152" s="102"/>
      <c r="M9152" s="40"/>
      <c r="N9152" s="43"/>
      <c r="O9152" s="40"/>
      <c r="P9152" s="43"/>
      <c r="Q9152" s="43"/>
      <c r="R9152" s="10"/>
      <c r="S9152" s="10"/>
      <c r="T9152" s="10"/>
    </row>
    <row r="9153" spans="7:20" ht="33" customHeight="1" x14ac:dyDescent="0.5">
      <c r="G9153" s="90"/>
      <c r="H9153" s="43"/>
      <c r="I9153" s="79"/>
      <c r="J9153" s="43"/>
      <c r="K9153" s="10"/>
      <c r="L9153" s="102"/>
      <c r="M9153" s="40"/>
      <c r="N9153" s="43"/>
      <c r="O9153" s="40"/>
      <c r="P9153" s="43"/>
      <c r="Q9153" s="43"/>
      <c r="R9153" s="10"/>
      <c r="S9153" s="10"/>
      <c r="T9153" s="10"/>
    </row>
    <row r="9154" spans="7:20" ht="33" customHeight="1" x14ac:dyDescent="0.5">
      <c r="G9154" s="90"/>
      <c r="H9154" s="43"/>
      <c r="I9154" s="79"/>
      <c r="J9154" s="43"/>
      <c r="K9154" s="10"/>
      <c r="L9154" s="102"/>
      <c r="M9154" s="40"/>
      <c r="N9154" s="43"/>
      <c r="O9154" s="40"/>
      <c r="P9154" s="43"/>
      <c r="Q9154" s="43"/>
      <c r="R9154" s="10"/>
      <c r="S9154" s="10"/>
      <c r="T9154" s="10"/>
    </row>
    <row r="9155" spans="7:20" ht="33" customHeight="1" x14ac:dyDescent="0.5">
      <c r="G9155" s="90"/>
      <c r="H9155" s="43"/>
      <c r="I9155" s="79"/>
      <c r="J9155" s="43"/>
      <c r="K9155" s="10"/>
      <c r="L9155" s="102"/>
      <c r="M9155" s="40"/>
      <c r="N9155" s="43"/>
      <c r="O9155" s="40"/>
      <c r="P9155" s="43"/>
      <c r="Q9155" s="43"/>
      <c r="R9155" s="10"/>
      <c r="S9155" s="10"/>
      <c r="T9155" s="10"/>
    </row>
    <row r="9156" spans="7:20" ht="33" customHeight="1" x14ac:dyDescent="0.5">
      <c r="G9156" s="90"/>
      <c r="H9156" s="43"/>
      <c r="I9156" s="79"/>
      <c r="J9156" s="43"/>
      <c r="K9156" s="10"/>
      <c r="L9156" s="102"/>
      <c r="M9156" s="40"/>
      <c r="N9156" s="43"/>
      <c r="O9156" s="40"/>
      <c r="P9156" s="43"/>
      <c r="Q9156" s="43"/>
      <c r="R9156" s="10"/>
      <c r="S9156" s="10"/>
      <c r="T9156" s="10"/>
    </row>
    <row r="9157" spans="7:20" ht="33" customHeight="1" x14ac:dyDescent="0.5">
      <c r="G9157" s="90"/>
      <c r="H9157" s="43"/>
      <c r="I9157" s="79"/>
      <c r="J9157" s="43"/>
      <c r="K9157" s="10"/>
      <c r="L9157" s="102"/>
      <c r="M9157" s="40"/>
      <c r="N9157" s="43"/>
      <c r="O9157" s="40"/>
      <c r="P9157" s="43"/>
      <c r="Q9157" s="43"/>
      <c r="R9157" s="10"/>
      <c r="S9157" s="10"/>
      <c r="T9157" s="10"/>
    </row>
    <row r="9158" spans="7:20" ht="33" customHeight="1" x14ac:dyDescent="0.5">
      <c r="G9158" s="90"/>
      <c r="H9158" s="43"/>
      <c r="I9158" s="79"/>
      <c r="J9158" s="43"/>
      <c r="K9158" s="10"/>
      <c r="L9158" s="102"/>
      <c r="M9158" s="40"/>
      <c r="N9158" s="43"/>
      <c r="O9158" s="40"/>
      <c r="P9158" s="43"/>
      <c r="Q9158" s="43"/>
      <c r="R9158" s="10"/>
      <c r="S9158" s="10"/>
      <c r="T9158" s="10"/>
    </row>
    <row r="9159" spans="7:20" ht="33" customHeight="1" x14ac:dyDescent="0.5">
      <c r="G9159" s="90"/>
      <c r="H9159" s="43"/>
      <c r="I9159" s="79"/>
      <c r="J9159" s="43"/>
      <c r="K9159" s="10"/>
      <c r="L9159" s="102"/>
      <c r="M9159" s="40"/>
      <c r="N9159" s="43"/>
      <c r="O9159" s="40"/>
      <c r="P9159" s="43"/>
      <c r="Q9159" s="43"/>
      <c r="R9159" s="10"/>
      <c r="S9159" s="10"/>
      <c r="T9159" s="10"/>
    </row>
    <row r="9160" spans="7:20" ht="33" customHeight="1" x14ac:dyDescent="0.5">
      <c r="G9160" s="90"/>
      <c r="H9160" s="43"/>
      <c r="I9160" s="79"/>
      <c r="J9160" s="43"/>
      <c r="K9160" s="10"/>
      <c r="L9160" s="102"/>
      <c r="M9160" s="40"/>
      <c r="N9160" s="43"/>
      <c r="O9160" s="40"/>
      <c r="P9160" s="43"/>
      <c r="Q9160" s="43"/>
      <c r="R9160" s="10"/>
      <c r="S9160" s="10"/>
      <c r="T9160" s="10"/>
    </row>
    <row r="9161" spans="7:20" ht="33" customHeight="1" x14ac:dyDescent="0.5">
      <c r="G9161" s="90"/>
      <c r="H9161" s="43"/>
      <c r="I9161" s="79"/>
      <c r="J9161" s="43"/>
      <c r="K9161" s="10"/>
      <c r="L9161" s="102"/>
      <c r="M9161" s="40"/>
      <c r="N9161" s="43"/>
      <c r="O9161" s="40"/>
      <c r="P9161" s="43"/>
      <c r="Q9161" s="43"/>
      <c r="R9161" s="10"/>
      <c r="S9161" s="10"/>
      <c r="T9161" s="10"/>
    </row>
    <row r="9162" spans="7:20" ht="33" customHeight="1" x14ac:dyDescent="0.5">
      <c r="G9162" s="90"/>
      <c r="H9162" s="43"/>
      <c r="I9162" s="79"/>
      <c r="J9162" s="43"/>
      <c r="K9162" s="10"/>
      <c r="L9162" s="102"/>
      <c r="M9162" s="40"/>
      <c r="N9162" s="43"/>
      <c r="O9162" s="40"/>
      <c r="P9162" s="43"/>
      <c r="Q9162" s="43"/>
      <c r="R9162" s="10"/>
      <c r="S9162" s="10"/>
      <c r="T9162" s="10"/>
    </row>
    <row r="9163" spans="7:20" ht="33" customHeight="1" x14ac:dyDescent="0.5">
      <c r="G9163" s="90"/>
      <c r="H9163" s="43"/>
      <c r="I9163" s="79"/>
      <c r="J9163" s="43"/>
      <c r="K9163" s="10"/>
      <c r="L9163" s="102"/>
      <c r="M9163" s="40"/>
      <c r="N9163" s="43"/>
      <c r="O9163" s="40"/>
      <c r="P9163" s="43"/>
      <c r="Q9163" s="43"/>
      <c r="R9163" s="10"/>
      <c r="S9163" s="10"/>
      <c r="T9163" s="10"/>
    </row>
    <row r="9164" spans="7:20" ht="33" customHeight="1" x14ac:dyDescent="0.5">
      <c r="G9164" s="90"/>
      <c r="H9164" s="43"/>
      <c r="I9164" s="79"/>
      <c r="J9164" s="43"/>
      <c r="K9164" s="10"/>
      <c r="L9164" s="102"/>
      <c r="M9164" s="40"/>
      <c r="N9164" s="43"/>
      <c r="O9164" s="40"/>
      <c r="P9164" s="43"/>
      <c r="Q9164" s="43"/>
      <c r="R9164" s="10"/>
      <c r="S9164" s="10"/>
      <c r="T9164" s="10"/>
    </row>
    <row r="9165" spans="7:20" ht="33" customHeight="1" x14ac:dyDescent="0.5">
      <c r="G9165" s="90"/>
      <c r="H9165" s="43"/>
      <c r="I9165" s="79"/>
      <c r="J9165" s="43"/>
      <c r="K9165" s="10"/>
      <c r="L9165" s="102"/>
      <c r="M9165" s="40"/>
      <c r="N9165" s="43"/>
      <c r="O9165" s="40"/>
      <c r="P9165" s="43"/>
      <c r="Q9165" s="43"/>
      <c r="R9165" s="10"/>
      <c r="S9165" s="10"/>
      <c r="T9165" s="10"/>
    </row>
    <row r="9166" spans="7:20" ht="33" customHeight="1" x14ac:dyDescent="0.5">
      <c r="G9166" s="90"/>
      <c r="H9166" s="43"/>
      <c r="I9166" s="79"/>
      <c r="J9166" s="43"/>
      <c r="K9166" s="10"/>
      <c r="L9166" s="102"/>
      <c r="M9166" s="40"/>
      <c r="N9166" s="43"/>
      <c r="O9166" s="40"/>
      <c r="P9166" s="43"/>
      <c r="Q9166" s="43"/>
      <c r="R9166" s="10"/>
      <c r="S9166" s="10"/>
      <c r="T9166" s="10"/>
    </row>
    <row r="9167" spans="7:20" ht="33" customHeight="1" x14ac:dyDescent="0.5">
      <c r="G9167" s="90"/>
      <c r="H9167" s="43"/>
      <c r="I9167" s="79"/>
      <c r="J9167" s="43"/>
      <c r="K9167" s="10"/>
      <c r="L9167" s="102"/>
      <c r="M9167" s="40"/>
      <c r="N9167" s="43"/>
      <c r="O9167" s="40"/>
      <c r="P9167" s="43"/>
      <c r="Q9167" s="43"/>
      <c r="R9167" s="10"/>
      <c r="S9167" s="10"/>
      <c r="T9167" s="10"/>
    </row>
    <row r="9168" spans="7:20" ht="33" customHeight="1" x14ac:dyDescent="0.5">
      <c r="G9168" s="90"/>
      <c r="H9168" s="43"/>
      <c r="I9168" s="79"/>
      <c r="J9168" s="43"/>
      <c r="K9168" s="10"/>
      <c r="L9168" s="102"/>
      <c r="M9168" s="40"/>
      <c r="N9168" s="43"/>
      <c r="O9168" s="40"/>
      <c r="P9168" s="43"/>
      <c r="Q9168" s="43"/>
      <c r="R9168" s="10"/>
      <c r="S9168" s="10"/>
      <c r="T9168" s="10"/>
    </row>
    <row r="9169" spans="7:20" ht="33" customHeight="1" x14ac:dyDescent="0.5">
      <c r="G9169" s="90"/>
      <c r="H9169" s="43"/>
      <c r="I9169" s="79"/>
      <c r="J9169" s="43"/>
      <c r="K9169" s="10"/>
      <c r="L9169" s="102"/>
      <c r="M9169" s="40"/>
      <c r="N9169" s="43"/>
      <c r="O9169" s="40"/>
      <c r="P9169" s="43"/>
      <c r="Q9169" s="43"/>
      <c r="R9169" s="10"/>
      <c r="S9169" s="10"/>
      <c r="T9169" s="10"/>
    </row>
    <row r="9170" spans="7:20" ht="33" customHeight="1" x14ac:dyDescent="0.5">
      <c r="G9170" s="90"/>
      <c r="H9170" s="43"/>
      <c r="I9170" s="79"/>
      <c r="J9170" s="43"/>
      <c r="K9170" s="10"/>
      <c r="L9170" s="102"/>
      <c r="M9170" s="40"/>
      <c r="N9170" s="43"/>
      <c r="O9170" s="40"/>
      <c r="P9170" s="43"/>
      <c r="Q9170" s="43"/>
      <c r="R9170" s="10"/>
      <c r="S9170" s="10"/>
      <c r="T9170" s="10"/>
    </row>
    <row r="9171" spans="7:20" ht="33" customHeight="1" x14ac:dyDescent="0.5">
      <c r="G9171" s="90"/>
      <c r="H9171" s="43"/>
      <c r="I9171" s="79"/>
      <c r="J9171" s="43"/>
      <c r="K9171" s="10"/>
      <c r="L9171" s="102"/>
      <c r="M9171" s="40"/>
      <c r="N9171" s="43"/>
      <c r="O9171" s="40"/>
      <c r="P9171" s="43"/>
      <c r="Q9171" s="43"/>
      <c r="R9171" s="10"/>
      <c r="S9171" s="10"/>
      <c r="T9171" s="10"/>
    </row>
    <row r="9172" spans="7:20" ht="33" customHeight="1" x14ac:dyDescent="0.5">
      <c r="G9172" s="90"/>
      <c r="H9172" s="43"/>
      <c r="I9172" s="79"/>
      <c r="J9172" s="43"/>
      <c r="K9172" s="10"/>
      <c r="L9172" s="102"/>
      <c r="M9172" s="40"/>
      <c r="N9172" s="43"/>
      <c r="O9172" s="40"/>
      <c r="P9172" s="43"/>
      <c r="Q9172" s="43"/>
      <c r="R9172" s="10"/>
      <c r="S9172" s="10"/>
      <c r="T9172" s="10"/>
    </row>
    <row r="9173" spans="7:20" ht="33" customHeight="1" x14ac:dyDescent="0.5">
      <c r="G9173" s="90"/>
      <c r="H9173" s="43"/>
      <c r="I9173" s="79"/>
      <c r="J9173" s="43"/>
      <c r="K9173" s="10"/>
      <c r="L9173" s="102"/>
      <c r="M9173" s="40"/>
      <c r="N9173" s="43"/>
      <c r="O9173" s="40"/>
      <c r="P9173" s="43"/>
      <c r="Q9173" s="43"/>
      <c r="R9173" s="10"/>
      <c r="S9173" s="10"/>
      <c r="T9173" s="10"/>
    </row>
    <row r="9174" spans="7:20" ht="33" customHeight="1" x14ac:dyDescent="0.5">
      <c r="G9174" s="90"/>
      <c r="H9174" s="43"/>
      <c r="I9174" s="79"/>
      <c r="J9174" s="43"/>
      <c r="K9174" s="10"/>
      <c r="L9174" s="102"/>
      <c r="M9174" s="40"/>
      <c r="N9174" s="43"/>
      <c r="O9174" s="40"/>
      <c r="P9174" s="43"/>
      <c r="Q9174" s="43"/>
      <c r="R9174" s="10"/>
      <c r="S9174" s="10"/>
      <c r="T9174" s="10"/>
    </row>
    <row r="9175" spans="7:20" ht="33" customHeight="1" x14ac:dyDescent="0.5">
      <c r="G9175" s="90"/>
      <c r="H9175" s="43"/>
      <c r="I9175" s="79"/>
      <c r="J9175" s="43"/>
      <c r="K9175" s="10"/>
      <c r="L9175" s="102"/>
      <c r="M9175" s="40"/>
      <c r="N9175" s="43"/>
      <c r="O9175" s="40"/>
      <c r="P9175" s="43"/>
      <c r="Q9175" s="43"/>
      <c r="R9175" s="10"/>
      <c r="S9175" s="10"/>
      <c r="T9175" s="10"/>
    </row>
    <row r="9176" spans="7:20" ht="33" customHeight="1" x14ac:dyDescent="0.5">
      <c r="G9176" s="90"/>
      <c r="H9176" s="43"/>
      <c r="I9176" s="79"/>
      <c r="J9176" s="43"/>
      <c r="K9176" s="10"/>
      <c r="L9176" s="102"/>
      <c r="M9176" s="40"/>
      <c r="N9176" s="43"/>
      <c r="O9176" s="40"/>
      <c r="P9176" s="43"/>
      <c r="Q9176" s="43"/>
      <c r="R9176" s="10"/>
      <c r="S9176" s="10"/>
      <c r="T9176" s="10"/>
    </row>
    <row r="9177" spans="7:20" ht="33" customHeight="1" x14ac:dyDescent="0.5">
      <c r="G9177" s="90"/>
      <c r="H9177" s="43"/>
      <c r="I9177" s="79"/>
      <c r="J9177" s="43"/>
      <c r="K9177" s="10"/>
      <c r="L9177" s="102"/>
      <c r="M9177" s="40"/>
      <c r="N9177" s="43"/>
      <c r="O9177" s="40"/>
      <c r="P9177" s="43"/>
      <c r="Q9177" s="43"/>
      <c r="R9177" s="10"/>
      <c r="S9177" s="10"/>
      <c r="T9177" s="10"/>
    </row>
    <row r="9178" spans="7:20" ht="33" customHeight="1" x14ac:dyDescent="0.5">
      <c r="G9178" s="90"/>
      <c r="H9178" s="43"/>
      <c r="I9178" s="79"/>
      <c r="J9178" s="43"/>
      <c r="K9178" s="10"/>
      <c r="L9178" s="102"/>
      <c r="M9178" s="40"/>
      <c r="N9178" s="43"/>
      <c r="O9178" s="40"/>
      <c r="P9178" s="43"/>
      <c r="Q9178" s="43"/>
      <c r="R9178" s="10"/>
      <c r="S9178" s="10"/>
      <c r="T9178" s="10"/>
    </row>
    <row r="9179" spans="7:20" ht="33" customHeight="1" x14ac:dyDescent="0.5">
      <c r="G9179" s="90"/>
      <c r="H9179" s="43"/>
      <c r="I9179" s="79"/>
      <c r="J9179" s="43"/>
      <c r="K9179" s="10"/>
      <c r="L9179" s="102"/>
      <c r="M9179" s="40"/>
      <c r="N9179" s="43"/>
      <c r="O9179" s="40"/>
      <c r="P9179" s="43"/>
      <c r="Q9179" s="43"/>
      <c r="R9179" s="10"/>
      <c r="S9179" s="10"/>
      <c r="T9179" s="10"/>
    </row>
    <row r="9180" spans="7:20" ht="33" customHeight="1" x14ac:dyDescent="0.5">
      <c r="G9180" s="90"/>
      <c r="H9180" s="43"/>
      <c r="I9180" s="79"/>
      <c r="J9180" s="43"/>
      <c r="K9180" s="10"/>
      <c r="L9180" s="102"/>
      <c r="M9180" s="40"/>
      <c r="N9180" s="43"/>
      <c r="O9180" s="40"/>
      <c r="P9180" s="43"/>
      <c r="Q9180" s="43"/>
      <c r="R9180" s="10"/>
      <c r="S9180" s="10"/>
      <c r="T9180" s="10"/>
    </row>
    <row r="9181" spans="7:20" ht="33" customHeight="1" x14ac:dyDescent="0.5">
      <c r="G9181" s="90"/>
      <c r="H9181" s="43"/>
      <c r="I9181" s="79"/>
      <c r="J9181" s="43"/>
      <c r="K9181" s="10"/>
      <c r="L9181" s="102"/>
      <c r="M9181" s="40"/>
      <c r="N9181" s="43"/>
      <c r="O9181" s="40"/>
      <c r="P9181" s="43"/>
      <c r="Q9181" s="43"/>
      <c r="R9181" s="10"/>
      <c r="S9181" s="10"/>
      <c r="T9181" s="10"/>
    </row>
    <row r="9182" spans="7:20" ht="33" customHeight="1" x14ac:dyDescent="0.5">
      <c r="G9182" s="90"/>
      <c r="H9182" s="43"/>
      <c r="I9182" s="79"/>
      <c r="J9182" s="43"/>
      <c r="K9182" s="10"/>
      <c r="L9182" s="102"/>
      <c r="M9182" s="40"/>
      <c r="N9182" s="43"/>
      <c r="O9182" s="40"/>
      <c r="P9182" s="43"/>
      <c r="Q9182" s="43"/>
      <c r="R9182" s="10"/>
      <c r="S9182" s="10"/>
      <c r="T9182" s="10"/>
    </row>
    <row r="9183" spans="7:20" ht="33" customHeight="1" x14ac:dyDescent="0.5">
      <c r="G9183" s="90"/>
      <c r="H9183" s="43"/>
      <c r="I9183" s="79"/>
      <c r="J9183" s="43"/>
      <c r="K9183" s="10"/>
      <c r="L9183" s="102"/>
      <c r="M9183" s="40"/>
      <c r="N9183" s="43"/>
      <c r="O9183" s="40"/>
      <c r="P9183" s="43"/>
      <c r="Q9183" s="43"/>
      <c r="R9183" s="10"/>
      <c r="S9183" s="10"/>
      <c r="T9183" s="10"/>
    </row>
    <row r="9184" spans="7:20" ht="33" customHeight="1" x14ac:dyDescent="0.5">
      <c r="G9184" s="90"/>
      <c r="H9184" s="43"/>
      <c r="I9184" s="79"/>
      <c r="J9184" s="43"/>
      <c r="K9184" s="10"/>
      <c r="L9184" s="102"/>
      <c r="M9184" s="40"/>
      <c r="N9184" s="43"/>
      <c r="O9184" s="40"/>
      <c r="P9184" s="43"/>
      <c r="Q9184" s="43"/>
      <c r="R9184" s="10"/>
      <c r="S9184" s="10"/>
      <c r="T9184" s="10"/>
    </row>
    <row r="9185" spans="7:20" ht="33" customHeight="1" x14ac:dyDescent="0.5">
      <c r="G9185" s="90"/>
      <c r="H9185" s="43"/>
      <c r="I9185" s="79"/>
      <c r="J9185" s="43"/>
      <c r="K9185" s="10"/>
      <c r="L9185" s="102"/>
      <c r="M9185" s="40"/>
      <c r="N9185" s="43"/>
      <c r="O9185" s="40"/>
      <c r="P9185" s="43"/>
      <c r="Q9185" s="43"/>
      <c r="R9185" s="10"/>
      <c r="S9185" s="10"/>
      <c r="T9185" s="10"/>
    </row>
    <row r="9186" spans="7:20" ht="33" customHeight="1" x14ac:dyDescent="0.5">
      <c r="G9186" s="90"/>
      <c r="H9186" s="43"/>
      <c r="I9186" s="79"/>
      <c r="J9186" s="43"/>
      <c r="K9186" s="10"/>
      <c r="L9186" s="102"/>
      <c r="M9186" s="40"/>
      <c r="N9186" s="43"/>
      <c r="O9186" s="40"/>
      <c r="P9186" s="43"/>
      <c r="Q9186" s="43"/>
      <c r="R9186" s="10"/>
      <c r="S9186" s="10"/>
      <c r="T9186" s="10"/>
    </row>
    <row r="9187" spans="7:20" ht="33" customHeight="1" x14ac:dyDescent="0.5">
      <c r="G9187" s="90"/>
      <c r="H9187" s="43"/>
      <c r="I9187" s="79"/>
      <c r="J9187" s="43"/>
      <c r="K9187" s="10"/>
      <c r="L9187" s="102"/>
      <c r="M9187" s="40"/>
      <c r="N9187" s="43"/>
      <c r="O9187" s="40"/>
      <c r="P9187" s="43"/>
      <c r="Q9187" s="43"/>
      <c r="R9187" s="10"/>
      <c r="S9187" s="10"/>
      <c r="T9187" s="10"/>
    </row>
    <row r="9188" spans="7:20" ht="33" customHeight="1" x14ac:dyDescent="0.5">
      <c r="G9188" s="90"/>
      <c r="H9188" s="43"/>
      <c r="I9188" s="79"/>
      <c r="J9188" s="43"/>
      <c r="K9188" s="10"/>
      <c r="L9188" s="102"/>
      <c r="M9188" s="40"/>
      <c r="N9188" s="43"/>
      <c r="O9188" s="40"/>
      <c r="P9188" s="43"/>
      <c r="Q9188" s="43"/>
      <c r="R9188" s="10"/>
      <c r="S9188" s="10"/>
      <c r="T9188" s="10"/>
    </row>
    <row r="9189" spans="7:20" ht="33" customHeight="1" x14ac:dyDescent="0.5">
      <c r="G9189" s="90"/>
      <c r="H9189" s="43"/>
      <c r="I9189" s="79"/>
      <c r="J9189" s="43"/>
      <c r="K9189" s="10"/>
      <c r="L9189" s="102"/>
      <c r="M9189" s="40"/>
      <c r="N9189" s="43"/>
      <c r="O9189" s="40"/>
      <c r="P9189" s="43"/>
      <c r="Q9189" s="43"/>
      <c r="R9189" s="10"/>
      <c r="S9189" s="10"/>
      <c r="T9189" s="10"/>
    </row>
    <row r="9190" spans="7:20" ht="33" customHeight="1" x14ac:dyDescent="0.5">
      <c r="G9190" s="90"/>
      <c r="H9190" s="43"/>
      <c r="I9190" s="79"/>
      <c r="J9190" s="43"/>
      <c r="K9190" s="10"/>
      <c r="L9190" s="102"/>
      <c r="M9190" s="40"/>
      <c r="N9190" s="43"/>
      <c r="O9190" s="40"/>
      <c r="P9190" s="43"/>
      <c r="Q9190" s="43"/>
      <c r="R9190" s="10"/>
      <c r="S9190" s="10"/>
      <c r="T9190" s="10"/>
    </row>
    <row r="9191" spans="7:20" ht="33" customHeight="1" x14ac:dyDescent="0.5">
      <c r="G9191" s="90"/>
      <c r="H9191" s="43"/>
      <c r="I9191" s="79"/>
      <c r="J9191" s="43"/>
      <c r="K9191" s="10"/>
      <c r="L9191" s="102"/>
      <c r="M9191" s="40"/>
      <c r="N9191" s="43"/>
      <c r="O9191" s="40"/>
      <c r="P9191" s="43"/>
      <c r="Q9191" s="43"/>
      <c r="R9191" s="10"/>
      <c r="S9191" s="10"/>
      <c r="T9191" s="10"/>
    </row>
    <row r="9192" spans="7:20" ht="33" customHeight="1" x14ac:dyDescent="0.5">
      <c r="G9192" s="90"/>
      <c r="H9192" s="43"/>
      <c r="I9192" s="79"/>
      <c r="J9192" s="43"/>
      <c r="K9192" s="10"/>
      <c r="L9192" s="102"/>
      <c r="M9192" s="40"/>
      <c r="N9192" s="43"/>
      <c r="O9192" s="40"/>
      <c r="P9192" s="43"/>
      <c r="Q9192" s="43"/>
      <c r="R9192" s="10"/>
      <c r="S9192" s="10"/>
      <c r="T9192" s="10"/>
    </row>
    <row r="9193" spans="7:20" ht="33" customHeight="1" x14ac:dyDescent="0.5">
      <c r="G9193" s="90"/>
      <c r="H9193" s="43"/>
      <c r="I9193" s="79"/>
      <c r="J9193" s="43"/>
      <c r="K9193" s="10"/>
      <c r="L9193" s="102"/>
      <c r="M9193" s="40"/>
      <c r="N9193" s="43"/>
      <c r="O9193" s="40"/>
      <c r="P9193" s="43"/>
      <c r="Q9193" s="43"/>
      <c r="R9193" s="10"/>
      <c r="S9193" s="10"/>
      <c r="T9193" s="10"/>
    </row>
    <row r="9194" spans="7:20" ht="33" customHeight="1" x14ac:dyDescent="0.5">
      <c r="G9194" s="90"/>
      <c r="H9194" s="43"/>
      <c r="I9194" s="79"/>
      <c r="J9194" s="43"/>
      <c r="K9194" s="10"/>
      <c r="L9194" s="102"/>
      <c r="M9194" s="40"/>
      <c r="N9194" s="43"/>
      <c r="O9194" s="40"/>
      <c r="P9194" s="43"/>
      <c r="Q9194" s="43"/>
      <c r="R9194" s="10"/>
      <c r="S9194" s="10"/>
      <c r="T9194" s="10"/>
    </row>
    <row r="9195" spans="7:20" ht="33" customHeight="1" x14ac:dyDescent="0.5">
      <c r="G9195" s="90"/>
      <c r="H9195" s="43"/>
      <c r="I9195" s="79"/>
      <c r="J9195" s="43"/>
      <c r="K9195" s="10"/>
      <c r="L9195" s="102"/>
      <c r="M9195" s="40"/>
      <c r="N9195" s="43"/>
      <c r="O9195" s="40"/>
      <c r="P9195" s="43"/>
      <c r="Q9195" s="43"/>
      <c r="R9195" s="10"/>
      <c r="S9195" s="10"/>
      <c r="T9195" s="10"/>
    </row>
    <row r="9196" spans="7:20" ht="33" customHeight="1" x14ac:dyDescent="0.5">
      <c r="G9196" s="90"/>
      <c r="H9196" s="43"/>
      <c r="I9196" s="79"/>
      <c r="J9196" s="43"/>
      <c r="K9196" s="10"/>
      <c r="L9196" s="102"/>
      <c r="M9196" s="40"/>
      <c r="N9196" s="43"/>
      <c r="O9196" s="40"/>
      <c r="P9196" s="43"/>
      <c r="Q9196" s="43"/>
      <c r="R9196" s="10"/>
      <c r="S9196" s="10"/>
      <c r="T9196" s="10"/>
    </row>
    <row r="9197" spans="7:20" ht="33" customHeight="1" x14ac:dyDescent="0.5">
      <c r="G9197" s="90"/>
      <c r="H9197" s="43"/>
      <c r="I9197" s="79"/>
      <c r="J9197" s="43"/>
      <c r="K9197" s="10"/>
      <c r="L9197" s="102"/>
      <c r="M9197" s="40"/>
      <c r="N9197" s="43"/>
      <c r="O9197" s="40"/>
      <c r="P9197" s="43"/>
      <c r="Q9197" s="43"/>
      <c r="R9197" s="10"/>
      <c r="S9197" s="10"/>
      <c r="T9197" s="10"/>
    </row>
    <row r="9198" spans="7:20" ht="33" customHeight="1" x14ac:dyDescent="0.5">
      <c r="G9198" s="90"/>
      <c r="H9198" s="43"/>
      <c r="I9198" s="79"/>
      <c r="J9198" s="43"/>
      <c r="K9198" s="10"/>
      <c r="L9198" s="102"/>
      <c r="M9198" s="40"/>
      <c r="N9198" s="43"/>
      <c r="O9198" s="40"/>
      <c r="P9198" s="43"/>
      <c r="Q9198" s="43"/>
      <c r="R9198" s="10"/>
      <c r="S9198" s="10"/>
      <c r="T9198" s="10"/>
    </row>
    <row r="9199" spans="7:20" ht="33" customHeight="1" x14ac:dyDescent="0.5">
      <c r="G9199" s="90"/>
      <c r="H9199" s="43"/>
      <c r="I9199" s="79"/>
      <c r="J9199" s="43"/>
      <c r="K9199" s="10"/>
      <c r="L9199" s="102"/>
      <c r="M9199" s="40"/>
      <c r="N9199" s="43"/>
      <c r="O9199" s="40"/>
      <c r="P9199" s="43"/>
      <c r="Q9199" s="43"/>
      <c r="R9199" s="10"/>
      <c r="S9199" s="10"/>
      <c r="T9199" s="10"/>
    </row>
    <row r="9200" spans="7:20" ht="33" customHeight="1" x14ac:dyDescent="0.5">
      <c r="G9200" s="90"/>
      <c r="H9200" s="43"/>
      <c r="I9200" s="79"/>
      <c r="J9200" s="43"/>
      <c r="K9200" s="10"/>
      <c r="L9200" s="102"/>
      <c r="M9200" s="40"/>
      <c r="N9200" s="43"/>
      <c r="O9200" s="40"/>
      <c r="P9200" s="43"/>
      <c r="Q9200" s="43"/>
      <c r="R9200" s="10"/>
      <c r="S9200" s="10"/>
      <c r="T9200" s="10"/>
    </row>
    <row r="9201" spans="7:20" ht="33" customHeight="1" x14ac:dyDescent="0.5">
      <c r="G9201" s="90"/>
      <c r="H9201" s="43"/>
      <c r="I9201" s="79"/>
      <c r="J9201" s="43"/>
      <c r="K9201" s="10"/>
      <c r="L9201" s="102"/>
      <c r="M9201" s="40"/>
      <c r="N9201" s="43"/>
      <c r="O9201" s="40"/>
      <c r="P9201" s="43"/>
      <c r="Q9201" s="43"/>
      <c r="R9201" s="10"/>
      <c r="S9201" s="10"/>
      <c r="T9201" s="10"/>
    </row>
    <row r="9202" spans="7:20" ht="33" customHeight="1" x14ac:dyDescent="0.5">
      <c r="G9202" s="90"/>
      <c r="H9202" s="43"/>
      <c r="I9202" s="79"/>
      <c r="J9202" s="43"/>
      <c r="K9202" s="10"/>
      <c r="L9202" s="102"/>
      <c r="M9202" s="40"/>
      <c r="N9202" s="43"/>
      <c r="O9202" s="40"/>
      <c r="P9202" s="43"/>
      <c r="Q9202" s="43"/>
      <c r="R9202" s="10"/>
      <c r="S9202" s="10"/>
      <c r="T9202" s="10"/>
    </row>
    <row r="9203" spans="7:20" ht="33" customHeight="1" x14ac:dyDescent="0.5">
      <c r="G9203" s="90"/>
      <c r="H9203" s="43"/>
      <c r="I9203" s="79"/>
      <c r="J9203" s="43"/>
      <c r="K9203" s="10"/>
      <c r="L9203" s="102"/>
      <c r="M9203" s="40"/>
      <c r="N9203" s="43"/>
      <c r="O9203" s="40"/>
      <c r="P9203" s="43"/>
      <c r="Q9203" s="43"/>
      <c r="R9203" s="10"/>
      <c r="S9203" s="10"/>
      <c r="T9203" s="10"/>
    </row>
    <row r="9204" spans="7:20" ht="33" customHeight="1" x14ac:dyDescent="0.5">
      <c r="G9204" s="90"/>
      <c r="H9204" s="43"/>
      <c r="I9204" s="79"/>
      <c r="J9204" s="43"/>
      <c r="K9204" s="10"/>
      <c r="L9204" s="102"/>
      <c r="M9204" s="40"/>
      <c r="N9204" s="43"/>
      <c r="O9204" s="40"/>
      <c r="P9204" s="43"/>
      <c r="Q9204" s="43"/>
      <c r="R9204" s="10"/>
      <c r="S9204" s="10"/>
      <c r="T9204" s="10"/>
    </row>
    <row r="9205" spans="7:20" ht="33" customHeight="1" x14ac:dyDescent="0.5">
      <c r="G9205" s="90"/>
      <c r="H9205" s="43"/>
      <c r="I9205" s="79"/>
      <c r="J9205" s="43"/>
      <c r="K9205" s="10"/>
      <c r="L9205" s="102"/>
      <c r="M9205" s="40"/>
      <c r="N9205" s="43"/>
      <c r="O9205" s="40"/>
      <c r="P9205" s="43"/>
      <c r="Q9205" s="43"/>
      <c r="R9205" s="10"/>
      <c r="S9205" s="10"/>
      <c r="T9205" s="10"/>
    </row>
    <row r="9206" spans="7:20" ht="33" customHeight="1" x14ac:dyDescent="0.5">
      <c r="G9206" s="90"/>
      <c r="H9206" s="43"/>
      <c r="I9206" s="79"/>
      <c r="J9206" s="43"/>
      <c r="K9206" s="10"/>
      <c r="L9206" s="102"/>
      <c r="M9206" s="40"/>
      <c r="N9206" s="43"/>
      <c r="O9206" s="40"/>
      <c r="P9206" s="43"/>
      <c r="Q9206" s="43"/>
      <c r="R9206" s="10"/>
      <c r="S9206" s="10"/>
      <c r="T9206" s="10"/>
    </row>
    <row r="9207" spans="7:20" ht="33" customHeight="1" x14ac:dyDescent="0.5">
      <c r="G9207" s="90"/>
      <c r="H9207" s="43"/>
      <c r="I9207" s="79"/>
      <c r="J9207" s="43"/>
      <c r="K9207" s="10"/>
      <c r="L9207" s="102"/>
      <c r="M9207" s="40"/>
      <c r="N9207" s="43"/>
      <c r="O9207" s="40"/>
      <c r="P9207" s="43"/>
      <c r="Q9207" s="43"/>
      <c r="R9207" s="10"/>
      <c r="S9207" s="10"/>
      <c r="T9207" s="10"/>
    </row>
    <row r="9208" spans="7:20" ht="33" customHeight="1" x14ac:dyDescent="0.5">
      <c r="G9208" s="90"/>
      <c r="H9208" s="43"/>
      <c r="I9208" s="79"/>
      <c r="J9208" s="43"/>
      <c r="K9208" s="10"/>
      <c r="L9208" s="102"/>
      <c r="M9208" s="40"/>
      <c r="N9208" s="43"/>
      <c r="O9208" s="40"/>
      <c r="P9208" s="43"/>
      <c r="Q9208" s="43"/>
      <c r="R9208" s="10"/>
      <c r="S9208" s="10"/>
      <c r="T9208" s="10"/>
    </row>
    <row r="9209" spans="7:20" ht="33" customHeight="1" x14ac:dyDescent="0.5">
      <c r="G9209" s="90"/>
      <c r="H9209" s="43"/>
      <c r="I9209" s="79"/>
      <c r="J9209" s="43"/>
      <c r="K9209" s="10"/>
      <c r="L9209" s="102"/>
      <c r="M9209" s="40"/>
      <c r="N9209" s="43"/>
      <c r="O9209" s="40"/>
      <c r="P9209" s="43"/>
      <c r="Q9209" s="43"/>
      <c r="R9209" s="10"/>
      <c r="S9209" s="10"/>
      <c r="T9209" s="10"/>
    </row>
    <row r="9210" spans="7:20" ht="33" customHeight="1" x14ac:dyDescent="0.5">
      <c r="G9210" s="90"/>
      <c r="H9210" s="43"/>
      <c r="I9210" s="79"/>
      <c r="J9210" s="43"/>
      <c r="K9210" s="10"/>
      <c r="L9210" s="102"/>
      <c r="M9210" s="40"/>
      <c r="N9210" s="43"/>
      <c r="O9210" s="40"/>
      <c r="P9210" s="43"/>
      <c r="Q9210" s="43"/>
      <c r="R9210" s="10"/>
      <c r="S9210" s="10"/>
      <c r="T9210" s="10"/>
    </row>
    <row r="9211" spans="7:20" ht="33" customHeight="1" x14ac:dyDescent="0.5">
      <c r="G9211" s="90"/>
      <c r="H9211" s="43"/>
      <c r="I9211" s="79"/>
      <c r="J9211" s="43"/>
      <c r="K9211" s="10"/>
      <c r="L9211" s="102"/>
      <c r="M9211" s="40"/>
      <c r="N9211" s="43"/>
      <c r="O9211" s="40"/>
      <c r="P9211" s="43"/>
      <c r="Q9211" s="43"/>
      <c r="R9211" s="10"/>
      <c r="S9211" s="10"/>
      <c r="T9211" s="10"/>
    </row>
    <row r="9212" spans="7:20" ht="33" customHeight="1" x14ac:dyDescent="0.5">
      <c r="G9212" s="90"/>
      <c r="H9212" s="43"/>
      <c r="I9212" s="79"/>
      <c r="J9212" s="43"/>
      <c r="K9212" s="10"/>
      <c r="L9212" s="102"/>
      <c r="M9212" s="40"/>
      <c r="N9212" s="43"/>
      <c r="O9212" s="40"/>
      <c r="P9212" s="43"/>
      <c r="Q9212" s="43"/>
      <c r="R9212" s="10"/>
      <c r="S9212" s="10"/>
      <c r="T9212" s="10"/>
    </row>
    <row r="9213" spans="7:20" ht="33" customHeight="1" x14ac:dyDescent="0.5">
      <c r="G9213" s="90"/>
      <c r="H9213" s="43"/>
      <c r="I9213" s="79"/>
      <c r="J9213" s="43"/>
      <c r="K9213" s="10"/>
      <c r="L9213" s="102"/>
      <c r="M9213" s="40"/>
      <c r="N9213" s="43"/>
      <c r="O9213" s="40"/>
      <c r="P9213" s="43"/>
      <c r="Q9213" s="43"/>
      <c r="R9213" s="10"/>
      <c r="S9213" s="10"/>
      <c r="T9213" s="10"/>
    </row>
    <row r="9214" spans="7:20" ht="33" customHeight="1" x14ac:dyDescent="0.5">
      <c r="G9214" s="90"/>
      <c r="H9214" s="43"/>
      <c r="I9214" s="79"/>
      <c r="J9214" s="43"/>
      <c r="K9214" s="10"/>
      <c r="L9214" s="102"/>
      <c r="M9214" s="40"/>
      <c r="N9214" s="43"/>
      <c r="O9214" s="40"/>
      <c r="P9214" s="43"/>
      <c r="Q9214" s="43"/>
      <c r="R9214" s="10"/>
      <c r="S9214" s="10"/>
      <c r="T9214" s="10"/>
    </row>
    <row r="9215" spans="7:20" ht="33" customHeight="1" x14ac:dyDescent="0.5">
      <c r="G9215" s="90"/>
      <c r="H9215" s="43"/>
      <c r="I9215" s="79"/>
      <c r="J9215" s="43"/>
      <c r="K9215" s="10"/>
      <c r="L9215" s="102"/>
      <c r="M9215" s="40"/>
      <c r="N9215" s="43"/>
      <c r="O9215" s="40"/>
      <c r="P9215" s="43"/>
      <c r="Q9215" s="43"/>
      <c r="R9215" s="10"/>
      <c r="S9215" s="10"/>
      <c r="T9215" s="10"/>
    </row>
    <row r="9216" spans="7:20" ht="33" customHeight="1" x14ac:dyDescent="0.5">
      <c r="G9216" s="90"/>
      <c r="H9216" s="43"/>
      <c r="I9216" s="79"/>
      <c r="J9216" s="43"/>
      <c r="K9216" s="10"/>
      <c r="L9216" s="102"/>
      <c r="M9216" s="40"/>
      <c r="N9216" s="43"/>
      <c r="O9216" s="40"/>
      <c r="P9216" s="43"/>
      <c r="Q9216" s="43"/>
      <c r="R9216" s="10"/>
      <c r="S9216" s="10"/>
      <c r="T9216" s="10"/>
    </row>
    <row r="9217" spans="7:20" ht="33" customHeight="1" x14ac:dyDescent="0.5">
      <c r="G9217" s="90"/>
      <c r="H9217" s="43"/>
      <c r="I9217" s="79"/>
      <c r="J9217" s="43"/>
      <c r="K9217" s="10"/>
      <c r="L9217" s="102"/>
      <c r="M9217" s="40"/>
      <c r="N9217" s="43"/>
      <c r="O9217" s="40"/>
      <c r="P9217" s="43"/>
      <c r="Q9217" s="43"/>
      <c r="R9217" s="10"/>
      <c r="S9217" s="10"/>
      <c r="T9217" s="10"/>
    </row>
    <row r="9218" spans="7:20" ht="33" customHeight="1" x14ac:dyDescent="0.5">
      <c r="G9218" s="90"/>
      <c r="H9218" s="43"/>
      <c r="I9218" s="79"/>
      <c r="J9218" s="43"/>
      <c r="K9218" s="10"/>
      <c r="L9218" s="102"/>
      <c r="M9218" s="40"/>
      <c r="N9218" s="43"/>
      <c r="O9218" s="40"/>
      <c r="P9218" s="43"/>
      <c r="Q9218" s="43"/>
      <c r="R9218" s="10"/>
      <c r="S9218" s="10"/>
      <c r="T9218" s="10"/>
    </row>
    <row r="9219" spans="7:20" ht="33" customHeight="1" x14ac:dyDescent="0.5">
      <c r="G9219" s="90"/>
      <c r="H9219" s="43"/>
      <c r="I9219" s="79"/>
      <c r="J9219" s="43"/>
      <c r="K9219" s="10"/>
      <c r="L9219" s="102"/>
      <c r="M9219" s="40"/>
      <c r="N9219" s="43"/>
      <c r="O9219" s="40"/>
      <c r="P9219" s="43"/>
      <c r="Q9219" s="43"/>
      <c r="R9219" s="10"/>
      <c r="S9219" s="10"/>
      <c r="T9219" s="10"/>
    </row>
    <row r="9220" spans="7:20" ht="33" customHeight="1" x14ac:dyDescent="0.5">
      <c r="G9220" s="90"/>
      <c r="H9220" s="43"/>
      <c r="I9220" s="79"/>
      <c r="J9220" s="43"/>
      <c r="K9220" s="10"/>
      <c r="L9220" s="102"/>
      <c r="M9220" s="40"/>
      <c r="N9220" s="43"/>
      <c r="O9220" s="40"/>
      <c r="P9220" s="43"/>
      <c r="Q9220" s="43"/>
      <c r="R9220" s="10"/>
      <c r="S9220" s="10"/>
      <c r="T9220" s="10"/>
    </row>
    <row r="9221" spans="7:20" ht="33" customHeight="1" x14ac:dyDescent="0.5">
      <c r="G9221" s="90"/>
      <c r="H9221" s="43"/>
      <c r="I9221" s="79"/>
      <c r="J9221" s="43"/>
      <c r="K9221" s="10"/>
      <c r="L9221" s="102"/>
      <c r="M9221" s="40"/>
      <c r="N9221" s="43"/>
      <c r="O9221" s="40"/>
      <c r="P9221" s="43"/>
      <c r="Q9221" s="43"/>
      <c r="R9221" s="10"/>
      <c r="S9221" s="10"/>
      <c r="T9221" s="10"/>
    </row>
    <row r="9222" spans="7:20" ht="33" customHeight="1" x14ac:dyDescent="0.5">
      <c r="G9222" s="90"/>
      <c r="H9222" s="43"/>
      <c r="I9222" s="79"/>
      <c r="J9222" s="43"/>
      <c r="K9222" s="10"/>
      <c r="L9222" s="102"/>
      <c r="M9222" s="40"/>
      <c r="N9222" s="43"/>
      <c r="O9222" s="40"/>
      <c r="P9222" s="43"/>
      <c r="Q9222" s="43"/>
      <c r="R9222" s="10"/>
      <c r="S9222" s="10"/>
      <c r="T9222" s="10"/>
    </row>
    <row r="9223" spans="7:20" ht="33" customHeight="1" x14ac:dyDescent="0.5">
      <c r="G9223" s="90"/>
      <c r="H9223" s="43"/>
      <c r="I9223" s="79"/>
      <c r="J9223" s="43"/>
      <c r="K9223" s="10"/>
      <c r="L9223" s="102"/>
      <c r="M9223" s="40"/>
      <c r="N9223" s="43"/>
      <c r="O9223" s="40"/>
      <c r="P9223" s="43"/>
      <c r="Q9223" s="43"/>
      <c r="R9223" s="10"/>
      <c r="S9223" s="10"/>
      <c r="T9223" s="10"/>
    </row>
    <row r="9224" spans="7:20" ht="33" customHeight="1" x14ac:dyDescent="0.5">
      <c r="G9224" s="90"/>
      <c r="H9224" s="43"/>
      <c r="I9224" s="79"/>
      <c r="J9224" s="43"/>
      <c r="K9224" s="10"/>
      <c r="L9224" s="102"/>
      <c r="M9224" s="40"/>
      <c r="N9224" s="43"/>
      <c r="O9224" s="40"/>
      <c r="P9224" s="43"/>
      <c r="Q9224" s="43"/>
      <c r="R9224" s="10"/>
      <c r="S9224" s="10"/>
      <c r="T9224" s="10"/>
    </row>
    <row r="9225" spans="7:20" ht="33" customHeight="1" x14ac:dyDescent="0.5">
      <c r="G9225" s="90"/>
      <c r="H9225" s="43"/>
      <c r="I9225" s="79"/>
      <c r="J9225" s="43"/>
      <c r="K9225" s="10"/>
      <c r="L9225" s="102"/>
      <c r="M9225" s="40"/>
      <c r="N9225" s="43"/>
      <c r="O9225" s="40"/>
      <c r="P9225" s="43"/>
      <c r="Q9225" s="43"/>
      <c r="R9225" s="10"/>
      <c r="S9225" s="10"/>
      <c r="T9225" s="10"/>
    </row>
    <row r="9226" spans="7:20" ht="33" customHeight="1" x14ac:dyDescent="0.5">
      <c r="G9226" s="90"/>
      <c r="H9226" s="43"/>
      <c r="I9226" s="79"/>
      <c r="J9226" s="43"/>
      <c r="K9226" s="10"/>
      <c r="L9226" s="102"/>
      <c r="M9226" s="40"/>
      <c r="N9226" s="43"/>
      <c r="O9226" s="40"/>
      <c r="P9226" s="43"/>
      <c r="Q9226" s="43"/>
      <c r="R9226" s="10"/>
      <c r="S9226" s="10"/>
      <c r="T9226" s="10"/>
    </row>
    <row r="9227" spans="7:20" ht="33" customHeight="1" x14ac:dyDescent="0.5">
      <c r="G9227" s="90"/>
      <c r="H9227" s="43"/>
      <c r="I9227" s="79"/>
      <c r="J9227" s="43"/>
      <c r="K9227" s="10"/>
      <c r="L9227" s="102"/>
      <c r="M9227" s="40"/>
      <c r="N9227" s="43"/>
      <c r="O9227" s="40"/>
      <c r="P9227" s="43"/>
      <c r="Q9227" s="43"/>
      <c r="R9227" s="10"/>
      <c r="S9227" s="10"/>
      <c r="T9227" s="10"/>
    </row>
    <row r="9228" spans="7:20" ht="33" customHeight="1" x14ac:dyDescent="0.5">
      <c r="G9228" s="90"/>
      <c r="H9228" s="43"/>
      <c r="I9228" s="79"/>
      <c r="J9228" s="43"/>
      <c r="K9228" s="10"/>
      <c r="L9228" s="102"/>
      <c r="M9228" s="40"/>
      <c r="N9228" s="43"/>
      <c r="O9228" s="40"/>
      <c r="P9228" s="43"/>
      <c r="Q9228" s="43"/>
      <c r="R9228" s="10"/>
      <c r="S9228" s="10"/>
      <c r="T9228" s="10"/>
    </row>
    <row r="9229" spans="7:20" ht="33" customHeight="1" x14ac:dyDescent="0.5">
      <c r="G9229" s="90"/>
      <c r="H9229" s="43"/>
      <c r="I9229" s="79"/>
      <c r="J9229" s="43"/>
      <c r="K9229" s="10"/>
      <c r="L9229" s="102"/>
      <c r="M9229" s="40"/>
      <c r="N9229" s="43"/>
      <c r="O9229" s="40"/>
      <c r="P9229" s="43"/>
      <c r="Q9229" s="43"/>
      <c r="R9229" s="10"/>
      <c r="S9229" s="10"/>
      <c r="T9229" s="10"/>
    </row>
    <row r="9230" spans="7:20" ht="33" customHeight="1" x14ac:dyDescent="0.5">
      <c r="G9230" s="90"/>
      <c r="H9230" s="43"/>
      <c r="I9230" s="79"/>
      <c r="J9230" s="43"/>
      <c r="K9230" s="10"/>
      <c r="L9230" s="102"/>
      <c r="M9230" s="40"/>
      <c r="N9230" s="43"/>
      <c r="O9230" s="40"/>
      <c r="P9230" s="43"/>
      <c r="Q9230" s="43"/>
      <c r="R9230" s="10"/>
      <c r="S9230" s="10"/>
      <c r="T9230" s="10"/>
    </row>
    <row r="9231" spans="7:20" ht="33" customHeight="1" x14ac:dyDescent="0.5">
      <c r="G9231" s="90"/>
      <c r="H9231" s="43"/>
      <c r="I9231" s="79"/>
      <c r="J9231" s="43"/>
      <c r="K9231" s="10"/>
      <c r="L9231" s="102"/>
      <c r="M9231" s="40"/>
      <c r="N9231" s="43"/>
      <c r="O9231" s="40"/>
      <c r="P9231" s="43"/>
      <c r="Q9231" s="43"/>
      <c r="R9231" s="10"/>
      <c r="S9231" s="10"/>
      <c r="T9231" s="10"/>
    </row>
    <row r="9232" spans="7:20" ht="33" customHeight="1" x14ac:dyDescent="0.5">
      <c r="G9232" s="90"/>
      <c r="H9232" s="43"/>
      <c r="I9232" s="79"/>
      <c r="J9232" s="43"/>
      <c r="K9232" s="10"/>
      <c r="L9232" s="102"/>
      <c r="M9232" s="40"/>
      <c r="N9232" s="43"/>
      <c r="O9232" s="40"/>
      <c r="P9232" s="43"/>
      <c r="Q9232" s="43"/>
      <c r="R9232" s="10"/>
      <c r="S9232" s="10"/>
      <c r="T9232" s="10"/>
    </row>
    <row r="9233" spans="7:20" ht="33" customHeight="1" x14ac:dyDescent="0.5">
      <c r="G9233" s="90"/>
      <c r="H9233" s="43"/>
      <c r="I9233" s="79"/>
      <c r="J9233" s="43"/>
      <c r="K9233" s="10"/>
      <c r="L9233" s="102"/>
      <c r="M9233" s="40"/>
      <c r="N9233" s="43"/>
      <c r="O9233" s="40"/>
      <c r="P9233" s="43"/>
      <c r="Q9233" s="43"/>
      <c r="R9233" s="10"/>
      <c r="S9233" s="10"/>
      <c r="T9233" s="10"/>
    </row>
    <row r="9234" spans="7:20" ht="33" customHeight="1" x14ac:dyDescent="0.5">
      <c r="G9234" s="90"/>
      <c r="H9234" s="43"/>
      <c r="I9234" s="79"/>
      <c r="J9234" s="43"/>
      <c r="K9234" s="10"/>
      <c r="L9234" s="102"/>
      <c r="M9234" s="40"/>
      <c r="N9234" s="43"/>
      <c r="O9234" s="40"/>
      <c r="P9234" s="43"/>
      <c r="Q9234" s="43"/>
      <c r="R9234" s="10"/>
      <c r="S9234" s="10"/>
      <c r="T9234" s="10"/>
    </row>
    <row r="9235" spans="7:20" ht="33" customHeight="1" x14ac:dyDescent="0.5">
      <c r="G9235" s="90"/>
      <c r="H9235" s="43"/>
      <c r="I9235" s="79"/>
      <c r="J9235" s="43"/>
      <c r="K9235" s="10"/>
      <c r="L9235" s="102"/>
      <c r="M9235" s="40"/>
      <c r="N9235" s="43"/>
      <c r="O9235" s="40"/>
      <c r="P9235" s="43"/>
      <c r="Q9235" s="43"/>
      <c r="R9235" s="10"/>
      <c r="S9235" s="10"/>
      <c r="T9235" s="10"/>
    </row>
    <row r="9236" spans="7:20" ht="33" customHeight="1" x14ac:dyDescent="0.5">
      <c r="G9236" s="90"/>
      <c r="H9236" s="43"/>
      <c r="I9236" s="79"/>
      <c r="J9236" s="43"/>
      <c r="K9236" s="10"/>
      <c r="L9236" s="102"/>
      <c r="M9236" s="40"/>
      <c r="N9236" s="43"/>
      <c r="O9236" s="40"/>
      <c r="P9236" s="43"/>
      <c r="Q9236" s="43"/>
      <c r="R9236" s="10"/>
      <c r="S9236" s="10"/>
      <c r="T9236" s="10"/>
    </row>
    <row r="9237" spans="7:20" ht="33" customHeight="1" x14ac:dyDescent="0.5">
      <c r="G9237" s="90"/>
      <c r="H9237" s="43"/>
      <c r="I9237" s="79"/>
      <c r="J9237" s="43"/>
      <c r="K9237" s="10"/>
      <c r="L9237" s="102"/>
      <c r="M9237" s="40"/>
      <c r="N9237" s="43"/>
      <c r="O9237" s="40"/>
      <c r="P9237" s="43"/>
      <c r="Q9237" s="43"/>
      <c r="R9237" s="10"/>
      <c r="S9237" s="10"/>
      <c r="T9237" s="10"/>
    </row>
    <row r="9238" spans="7:20" ht="33" customHeight="1" x14ac:dyDescent="0.5">
      <c r="G9238" s="90"/>
      <c r="H9238" s="43"/>
      <c r="I9238" s="79"/>
      <c r="J9238" s="43"/>
      <c r="K9238" s="10"/>
      <c r="L9238" s="102"/>
      <c r="M9238" s="40"/>
      <c r="N9238" s="43"/>
      <c r="O9238" s="40"/>
      <c r="P9238" s="43"/>
      <c r="Q9238" s="43"/>
      <c r="R9238" s="10"/>
      <c r="S9238" s="10"/>
      <c r="T9238" s="10"/>
    </row>
    <row r="9239" spans="7:20" ht="33" customHeight="1" x14ac:dyDescent="0.5">
      <c r="G9239" s="90"/>
      <c r="H9239" s="43"/>
      <c r="I9239" s="79"/>
      <c r="J9239" s="43"/>
      <c r="K9239" s="10"/>
      <c r="L9239" s="102"/>
      <c r="M9239" s="40"/>
      <c r="N9239" s="43"/>
      <c r="O9239" s="40"/>
      <c r="P9239" s="43"/>
      <c r="Q9239" s="43"/>
      <c r="R9239" s="10"/>
      <c r="S9239" s="10"/>
      <c r="T9239" s="10"/>
    </row>
    <row r="9240" spans="7:20" ht="33" customHeight="1" x14ac:dyDescent="0.5">
      <c r="G9240" s="90"/>
      <c r="H9240" s="43"/>
      <c r="I9240" s="79"/>
      <c r="J9240" s="43"/>
      <c r="K9240" s="10"/>
      <c r="L9240" s="102"/>
      <c r="M9240" s="40"/>
      <c r="N9240" s="43"/>
      <c r="O9240" s="40"/>
      <c r="P9240" s="43"/>
      <c r="Q9240" s="43"/>
      <c r="R9240" s="10"/>
      <c r="S9240" s="10"/>
      <c r="T9240" s="10"/>
    </row>
    <row r="9241" spans="7:20" ht="33" customHeight="1" x14ac:dyDescent="0.5">
      <c r="G9241" s="90"/>
      <c r="H9241" s="43"/>
      <c r="I9241" s="79"/>
      <c r="J9241" s="43"/>
      <c r="K9241" s="10"/>
      <c r="L9241" s="102"/>
      <c r="M9241" s="40"/>
      <c r="N9241" s="43"/>
      <c r="O9241" s="40"/>
      <c r="P9241" s="43"/>
      <c r="Q9241" s="43"/>
      <c r="R9241" s="10"/>
      <c r="S9241" s="10"/>
      <c r="T9241" s="10"/>
    </row>
    <row r="9242" spans="7:20" ht="33" customHeight="1" x14ac:dyDescent="0.5">
      <c r="G9242" s="90"/>
      <c r="H9242" s="43"/>
      <c r="I9242" s="79"/>
      <c r="J9242" s="43"/>
      <c r="K9242" s="10"/>
      <c r="L9242" s="102"/>
      <c r="M9242" s="40"/>
      <c r="N9242" s="43"/>
      <c r="O9242" s="40"/>
      <c r="P9242" s="43"/>
      <c r="Q9242" s="43"/>
      <c r="R9242" s="10"/>
      <c r="S9242" s="10"/>
      <c r="T9242" s="10"/>
    </row>
    <row r="9243" spans="7:20" ht="33" customHeight="1" x14ac:dyDescent="0.5">
      <c r="G9243" s="90"/>
      <c r="H9243" s="43"/>
      <c r="I9243" s="79"/>
      <c r="J9243" s="43"/>
      <c r="K9243" s="10"/>
      <c r="L9243" s="102"/>
      <c r="M9243" s="40"/>
      <c r="N9243" s="43"/>
      <c r="O9243" s="40"/>
      <c r="P9243" s="43"/>
      <c r="Q9243" s="43"/>
      <c r="R9243" s="10"/>
      <c r="S9243" s="10"/>
      <c r="T9243" s="10"/>
    </row>
    <row r="9244" spans="7:20" ht="33" customHeight="1" x14ac:dyDescent="0.5">
      <c r="G9244" s="90"/>
      <c r="H9244" s="43"/>
      <c r="I9244" s="79"/>
      <c r="J9244" s="43"/>
      <c r="K9244" s="10"/>
      <c r="L9244" s="102"/>
      <c r="M9244" s="40"/>
      <c r="N9244" s="43"/>
      <c r="O9244" s="40"/>
      <c r="P9244" s="43"/>
      <c r="Q9244" s="43"/>
      <c r="R9244" s="10"/>
      <c r="S9244" s="10"/>
      <c r="T9244" s="10"/>
    </row>
    <row r="9245" spans="7:20" ht="33" customHeight="1" x14ac:dyDescent="0.5">
      <c r="G9245" s="90"/>
      <c r="H9245" s="43"/>
      <c r="I9245" s="79"/>
      <c r="J9245" s="43"/>
      <c r="K9245" s="10"/>
      <c r="L9245" s="102"/>
      <c r="M9245" s="40"/>
      <c r="N9245" s="43"/>
      <c r="O9245" s="40"/>
      <c r="P9245" s="43"/>
      <c r="Q9245" s="43"/>
      <c r="R9245" s="10"/>
      <c r="S9245" s="10"/>
      <c r="T9245" s="10"/>
    </row>
    <row r="9246" spans="7:20" ht="33" customHeight="1" x14ac:dyDescent="0.5">
      <c r="G9246" s="90"/>
      <c r="H9246" s="43"/>
      <c r="I9246" s="79"/>
      <c r="J9246" s="43"/>
      <c r="K9246" s="10"/>
      <c r="L9246" s="102"/>
      <c r="M9246" s="40"/>
      <c r="N9246" s="43"/>
      <c r="O9246" s="40"/>
      <c r="P9246" s="43"/>
      <c r="Q9246" s="43"/>
      <c r="R9246" s="10"/>
      <c r="S9246" s="10"/>
      <c r="T9246" s="10"/>
    </row>
    <row r="9247" spans="7:20" ht="33" customHeight="1" x14ac:dyDescent="0.5">
      <c r="G9247" s="90"/>
      <c r="H9247" s="43"/>
      <c r="I9247" s="79"/>
      <c r="J9247" s="43"/>
      <c r="K9247" s="10"/>
      <c r="L9247" s="102"/>
      <c r="M9247" s="40"/>
      <c r="N9247" s="43"/>
      <c r="O9247" s="40"/>
      <c r="P9247" s="43"/>
      <c r="Q9247" s="43"/>
      <c r="R9247" s="10"/>
      <c r="S9247" s="10"/>
      <c r="T9247" s="10"/>
    </row>
    <row r="9248" spans="7:20" ht="33" customHeight="1" x14ac:dyDescent="0.5">
      <c r="G9248" s="90"/>
      <c r="H9248" s="43"/>
      <c r="I9248" s="79"/>
      <c r="J9248" s="43"/>
      <c r="K9248" s="10"/>
      <c r="L9248" s="102"/>
      <c r="M9248" s="40"/>
      <c r="N9248" s="43"/>
      <c r="O9248" s="40"/>
      <c r="P9248" s="43"/>
      <c r="Q9248" s="43"/>
      <c r="R9248" s="10"/>
      <c r="S9248" s="10"/>
      <c r="T9248" s="10"/>
    </row>
    <row r="9249" spans="7:20" ht="33" customHeight="1" x14ac:dyDescent="0.5">
      <c r="G9249" s="90"/>
      <c r="H9249" s="43"/>
      <c r="I9249" s="79"/>
      <c r="J9249" s="43"/>
      <c r="K9249" s="10"/>
      <c r="L9249" s="102"/>
      <c r="M9249" s="40"/>
      <c r="N9249" s="43"/>
      <c r="O9249" s="40"/>
      <c r="P9249" s="43"/>
      <c r="Q9249" s="43"/>
      <c r="R9249" s="10"/>
      <c r="S9249" s="10"/>
      <c r="T9249" s="10"/>
    </row>
    <row r="9250" spans="7:20" ht="33" customHeight="1" x14ac:dyDescent="0.5">
      <c r="G9250" s="90"/>
      <c r="H9250" s="43"/>
      <c r="I9250" s="79"/>
      <c r="J9250" s="43"/>
      <c r="K9250" s="10"/>
      <c r="L9250" s="102"/>
      <c r="M9250" s="40"/>
      <c r="N9250" s="43"/>
      <c r="O9250" s="40"/>
      <c r="P9250" s="43"/>
      <c r="Q9250" s="43"/>
      <c r="R9250" s="10"/>
      <c r="S9250" s="10"/>
      <c r="T9250" s="10"/>
    </row>
    <row r="9251" spans="7:20" ht="33" customHeight="1" x14ac:dyDescent="0.5">
      <c r="G9251" s="90"/>
      <c r="H9251" s="43"/>
      <c r="I9251" s="79"/>
      <c r="J9251" s="43"/>
      <c r="K9251" s="10"/>
      <c r="L9251" s="102"/>
      <c r="M9251" s="40"/>
      <c r="N9251" s="43"/>
      <c r="O9251" s="40"/>
      <c r="P9251" s="43"/>
      <c r="Q9251" s="43"/>
      <c r="R9251" s="10"/>
      <c r="S9251" s="10"/>
      <c r="T9251" s="10"/>
    </row>
    <row r="9252" spans="7:20" ht="33" customHeight="1" x14ac:dyDescent="0.5">
      <c r="G9252" s="90"/>
      <c r="H9252" s="43"/>
      <c r="I9252" s="79"/>
      <c r="J9252" s="43"/>
      <c r="K9252" s="10"/>
      <c r="L9252" s="102"/>
      <c r="M9252" s="40"/>
      <c r="N9252" s="43"/>
      <c r="O9252" s="40"/>
      <c r="P9252" s="43"/>
      <c r="Q9252" s="43"/>
      <c r="R9252" s="10"/>
      <c r="S9252" s="10"/>
      <c r="T9252" s="10"/>
    </row>
    <row r="9253" spans="7:20" ht="33" customHeight="1" x14ac:dyDescent="0.5">
      <c r="G9253" s="90"/>
      <c r="H9253" s="43"/>
      <c r="I9253" s="79"/>
      <c r="J9253" s="43"/>
      <c r="K9253" s="10"/>
      <c r="L9253" s="102"/>
      <c r="M9253" s="40"/>
      <c r="N9253" s="43"/>
      <c r="O9253" s="40"/>
      <c r="P9253" s="43"/>
      <c r="Q9253" s="43"/>
      <c r="R9253" s="10"/>
      <c r="S9253" s="10"/>
      <c r="T9253" s="10"/>
    </row>
    <row r="9254" spans="7:20" ht="33" customHeight="1" x14ac:dyDescent="0.5">
      <c r="G9254" s="90"/>
      <c r="H9254" s="43"/>
      <c r="I9254" s="79"/>
      <c r="J9254" s="43"/>
      <c r="K9254" s="10"/>
      <c r="L9254" s="102"/>
      <c r="M9254" s="40"/>
      <c r="N9254" s="43"/>
      <c r="O9254" s="40"/>
      <c r="P9254" s="43"/>
      <c r="Q9254" s="43"/>
      <c r="R9254" s="10"/>
      <c r="S9254" s="10"/>
      <c r="T9254" s="10"/>
    </row>
    <row r="9255" spans="7:20" ht="33" customHeight="1" x14ac:dyDescent="0.5">
      <c r="G9255" s="90"/>
      <c r="H9255" s="43"/>
      <c r="I9255" s="79"/>
      <c r="J9255" s="43"/>
      <c r="K9255" s="10"/>
      <c r="L9255" s="102"/>
      <c r="M9255" s="40"/>
      <c r="N9255" s="43"/>
      <c r="O9255" s="40"/>
      <c r="P9255" s="43"/>
      <c r="Q9255" s="43"/>
      <c r="R9255" s="10"/>
      <c r="S9255" s="10"/>
      <c r="T9255" s="10"/>
    </row>
    <row r="9256" spans="7:20" ht="33" customHeight="1" x14ac:dyDescent="0.5">
      <c r="G9256" s="90"/>
      <c r="H9256" s="43"/>
      <c r="I9256" s="79"/>
      <c r="J9256" s="43"/>
      <c r="K9256" s="10"/>
      <c r="L9256" s="102"/>
      <c r="M9256" s="40"/>
      <c r="N9256" s="43"/>
      <c r="O9256" s="40"/>
      <c r="P9256" s="43"/>
      <c r="Q9256" s="43"/>
      <c r="R9256" s="10"/>
      <c r="S9256" s="10"/>
      <c r="T9256" s="10"/>
    </row>
    <row r="9257" spans="7:20" ht="33" customHeight="1" x14ac:dyDescent="0.5">
      <c r="G9257" s="90"/>
      <c r="H9257" s="43"/>
      <c r="I9257" s="79"/>
      <c r="J9257" s="43"/>
      <c r="K9257" s="10"/>
      <c r="L9257" s="102"/>
      <c r="M9257" s="40"/>
      <c r="N9257" s="43"/>
      <c r="O9257" s="40"/>
      <c r="P9257" s="43"/>
      <c r="Q9257" s="43"/>
      <c r="R9257" s="10"/>
      <c r="S9257" s="10"/>
      <c r="T9257" s="10"/>
    </row>
    <row r="9258" spans="7:20" ht="33" customHeight="1" x14ac:dyDescent="0.5">
      <c r="G9258" s="90"/>
      <c r="H9258" s="43"/>
      <c r="I9258" s="79"/>
      <c r="J9258" s="43"/>
      <c r="K9258" s="10"/>
      <c r="L9258" s="102"/>
      <c r="M9258" s="40"/>
      <c r="N9258" s="43"/>
      <c r="O9258" s="40"/>
      <c r="P9258" s="43"/>
      <c r="Q9258" s="43"/>
      <c r="R9258" s="10"/>
      <c r="S9258" s="10"/>
      <c r="T9258" s="10"/>
    </row>
    <row r="9259" spans="7:20" ht="33" customHeight="1" x14ac:dyDescent="0.5">
      <c r="G9259" s="90"/>
      <c r="H9259" s="43"/>
      <c r="I9259" s="79"/>
      <c r="J9259" s="43"/>
      <c r="K9259" s="10"/>
      <c r="L9259" s="102"/>
      <c r="M9259" s="40"/>
      <c r="N9259" s="43"/>
      <c r="O9259" s="40"/>
      <c r="P9259" s="43"/>
      <c r="Q9259" s="43"/>
      <c r="R9259" s="10"/>
      <c r="S9259" s="10"/>
      <c r="T9259" s="10"/>
    </row>
    <row r="9260" spans="7:20" ht="33" customHeight="1" x14ac:dyDescent="0.5">
      <c r="G9260" s="90"/>
      <c r="H9260" s="43"/>
      <c r="I9260" s="79"/>
      <c r="J9260" s="43"/>
      <c r="K9260" s="10"/>
      <c r="L9260" s="102"/>
      <c r="M9260" s="40"/>
      <c r="N9260" s="43"/>
      <c r="O9260" s="40"/>
      <c r="P9260" s="43"/>
      <c r="Q9260" s="43"/>
      <c r="R9260" s="10"/>
      <c r="S9260" s="10"/>
      <c r="T9260" s="10"/>
    </row>
    <row r="9261" spans="7:20" ht="33" customHeight="1" x14ac:dyDescent="0.5">
      <c r="G9261" s="90"/>
      <c r="H9261" s="43"/>
      <c r="I9261" s="79"/>
      <c r="J9261" s="43"/>
      <c r="K9261" s="10"/>
      <c r="L9261" s="102"/>
      <c r="M9261" s="40"/>
      <c r="N9261" s="43"/>
      <c r="O9261" s="40"/>
      <c r="P9261" s="43"/>
      <c r="Q9261" s="43"/>
      <c r="R9261" s="10"/>
      <c r="S9261" s="10"/>
      <c r="T9261" s="10"/>
    </row>
    <row r="9262" spans="7:20" ht="33" customHeight="1" x14ac:dyDescent="0.5">
      <c r="G9262" s="90"/>
      <c r="H9262" s="43"/>
      <c r="I9262" s="79"/>
      <c r="J9262" s="43"/>
      <c r="K9262" s="10"/>
      <c r="L9262" s="102"/>
      <c r="M9262" s="40"/>
      <c r="N9262" s="43"/>
      <c r="O9262" s="40"/>
      <c r="P9262" s="43"/>
      <c r="Q9262" s="43"/>
      <c r="R9262" s="10"/>
      <c r="S9262" s="10"/>
      <c r="T9262" s="10"/>
    </row>
    <row r="9263" spans="7:20" ht="33" customHeight="1" x14ac:dyDescent="0.5">
      <c r="G9263" s="90"/>
      <c r="H9263" s="43"/>
      <c r="I9263" s="79"/>
      <c r="J9263" s="43"/>
      <c r="K9263" s="10"/>
      <c r="L9263" s="102"/>
      <c r="M9263" s="40"/>
      <c r="N9263" s="43"/>
      <c r="O9263" s="40"/>
      <c r="P9263" s="43"/>
      <c r="Q9263" s="43"/>
      <c r="R9263" s="10"/>
      <c r="S9263" s="10"/>
      <c r="T9263" s="10"/>
    </row>
    <row r="9264" spans="7:20" ht="33" customHeight="1" x14ac:dyDescent="0.5">
      <c r="G9264" s="90"/>
      <c r="H9264" s="43"/>
      <c r="I9264" s="79"/>
      <c r="J9264" s="43"/>
      <c r="K9264" s="10"/>
      <c r="L9264" s="102"/>
      <c r="M9264" s="40"/>
      <c r="N9264" s="43"/>
      <c r="O9264" s="40"/>
      <c r="P9264" s="43"/>
      <c r="Q9264" s="43"/>
      <c r="R9264" s="10"/>
      <c r="S9264" s="10"/>
      <c r="T9264" s="10"/>
    </row>
    <row r="9265" spans="7:20" ht="33" customHeight="1" x14ac:dyDescent="0.5">
      <c r="G9265" s="90"/>
      <c r="H9265" s="43"/>
      <c r="I9265" s="79"/>
      <c r="J9265" s="43"/>
      <c r="K9265" s="10"/>
      <c r="L9265" s="102"/>
      <c r="M9265" s="40"/>
      <c r="N9265" s="43"/>
      <c r="O9265" s="40"/>
      <c r="P9265" s="43"/>
      <c r="Q9265" s="43"/>
      <c r="R9265" s="10"/>
      <c r="S9265" s="10"/>
      <c r="T9265" s="10"/>
    </row>
    <row r="9266" spans="7:20" ht="33" customHeight="1" x14ac:dyDescent="0.5">
      <c r="G9266" s="90"/>
      <c r="H9266" s="43"/>
      <c r="I9266" s="79"/>
      <c r="J9266" s="43"/>
      <c r="K9266" s="10"/>
      <c r="L9266" s="102"/>
      <c r="M9266" s="40"/>
      <c r="N9266" s="43"/>
      <c r="O9266" s="40"/>
      <c r="P9266" s="43"/>
      <c r="Q9266" s="43"/>
      <c r="R9266" s="10"/>
      <c r="S9266" s="10"/>
      <c r="T9266" s="10"/>
    </row>
    <row r="9267" spans="7:20" ht="33" customHeight="1" x14ac:dyDescent="0.5">
      <c r="G9267" s="90"/>
      <c r="H9267" s="43"/>
      <c r="I9267" s="79"/>
      <c r="J9267" s="43"/>
      <c r="K9267" s="10"/>
      <c r="L9267" s="102"/>
      <c r="M9267" s="40"/>
      <c r="N9267" s="43"/>
      <c r="O9267" s="40"/>
      <c r="P9267" s="43"/>
      <c r="Q9267" s="43"/>
      <c r="R9267" s="10"/>
      <c r="S9267" s="10"/>
      <c r="T9267" s="10"/>
    </row>
    <row r="9268" spans="7:20" ht="33" customHeight="1" x14ac:dyDescent="0.5">
      <c r="G9268" s="90"/>
      <c r="H9268" s="43"/>
      <c r="I9268" s="79"/>
      <c r="J9268" s="43"/>
      <c r="K9268" s="10"/>
      <c r="L9268" s="102"/>
      <c r="M9268" s="40"/>
      <c r="N9268" s="43"/>
      <c r="O9268" s="40"/>
      <c r="P9268" s="43"/>
      <c r="Q9268" s="43"/>
      <c r="R9268" s="10"/>
      <c r="S9268" s="10"/>
      <c r="T9268" s="10"/>
    </row>
    <row r="9269" spans="7:20" ht="33" customHeight="1" x14ac:dyDescent="0.5">
      <c r="G9269" s="90"/>
      <c r="H9269" s="43"/>
      <c r="I9269" s="79"/>
      <c r="J9269" s="43"/>
      <c r="K9269" s="10"/>
      <c r="L9269" s="102"/>
      <c r="M9269" s="40"/>
      <c r="N9269" s="43"/>
      <c r="O9269" s="40"/>
      <c r="P9269" s="43"/>
      <c r="Q9269" s="43"/>
      <c r="R9269" s="10"/>
      <c r="S9269" s="10"/>
      <c r="T9269" s="10"/>
    </row>
    <row r="9270" spans="7:20" ht="33" customHeight="1" x14ac:dyDescent="0.5">
      <c r="G9270" s="90"/>
      <c r="H9270" s="43"/>
      <c r="I9270" s="79"/>
      <c r="J9270" s="43"/>
      <c r="K9270" s="10"/>
      <c r="L9270" s="102"/>
      <c r="M9270" s="40"/>
      <c r="N9270" s="43"/>
      <c r="O9270" s="40"/>
      <c r="P9270" s="43"/>
      <c r="Q9270" s="43"/>
      <c r="R9270" s="10"/>
      <c r="S9270" s="10"/>
      <c r="T9270" s="10"/>
    </row>
    <row r="9271" spans="7:20" ht="33" customHeight="1" x14ac:dyDescent="0.5">
      <c r="G9271" s="90"/>
      <c r="H9271" s="43"/>
      <c r="I9271" s="79"/>
      <c r="J9271" s="43"/>
      <c r="K9271" s="10"/>
      <c r="L9271" s="102"/>
      <c r="M9271" s="40"/>
      <c r="N9271" s="43"/>
      <c r="O9271" s="40"/>
      <c r="P9271" s="43"/>
      <c r="Q9271" s="43"/>
      <c r="R9271" s="10"/>
      <c r="S9271" s="10"/>
      <c r="T9271" s="10"/>
    </row>
    <row r="9272" spans="7:20" ht="33" customHeight="1" x14ac:dyDescent="0.5">
      <c r="G9272" s="90"/>
      <c r="H9272" s="43"/>
      <c r="I9272" s="79"/>
      <c r="J9272" s="43"/>
      <c r="K9272" s="10"/>
      <c r="L9272" s="102"/>
      <c r="M9272" s="40"/>
      <c r="N9272" s="43"/>
      <c r="O9272" s="40"/>
      <c r="P9272" s="43"/>
      <c r="Q9272" s="43"/>
      <c r="R9272" s="10"/>
      <c r="S9272" s="10"/>
      <c r="T9272" s="10"/>
    </row>
    <row r="9273" spans="7:20" ht="33" customHeight="1" x14ac:dyDescent="0.5">
      <c r="G9273" s="90"/>
      <c r="H9273" s="43"/>
      <c r="I9273" s="79"/>
      <c r="J9273" s="43"/>
      <c r="K9273" s="10"/>
      <c r="L9273" s="102"/>
      <c r="M9273" s="40"/>
      <c r="N9273" s="43"/>
      <c r="O9273" s="40"/>
      <c r="P9273" s="43"/>
      <c r="Q9273" s="43"/>
      <c r="R9273" s="10"/>
      <c r="S9273" s="10"/>
      <c r="T9273" s="10"/>
    </row>
    <row r="9274" spans="7:20" ht="33" customHeight="1" x14ac:dyDescent="0.5">
      <c r="G9274" s="90"/>
      <c r="H9274" s="43"/>
      <c r="I9274" s="79"/>
      <c r="J9274" s="43"/>
      <c r="K9274" s="10"/>
      <c r="L9274" s="102"/>
      <c r="M9274" s="40"/>
      <c r="N9274" s="43"/>
      <c r="O9274" s="40"/>
      <c r="P9274" s="43"/>
      <c r="Q9274" s="43"/>
      <c r="R9274" s="10"/>
      <c r="S9274" s="10"/>
      <c r="T9274" s="10"/>
    </row>
    <row r="9275" spans="7:20" ht="33" customHeight="1" x14ac:dyDescent="0.5">
      <c r="G9275" s="90"/>
      <c r="H9275" s="43"/>
      <c r="I9275" s="79"/>
      <c r="J9275" s="43"/>
      <c r="K9275" s="10"/>
      <c r="L9275" s="102"/>
      <c r="M9275" s="40"/>
      <c r="N9275" s="43"/>
      <c r="O9275" s="40"/>
      <c r="P9275" s="43"/>
      <c r="Q9275" s="43"/>
      <c r="R9275" s="10"/>
      <c r="S9275" s="10"/>
      <c r="T9275" s="10"/>
    </row>
    <row r="9276" spans="7:20" ht="33" customHeight="1" x14ac:dyDescent="0.5">
      <c r="G9276" s="90"/>
      <c r="H9276" s="43"/>
      <c r="I9276" s="79"/>
      <c r="J9276" s="43"/>
      <c r="K9276" s="10"/>
      <c r="L9276" s="102"/>
      <c r="M9276" s="40"/>
      <c r="N9276" s="43"/>
      <c r="O9276" s="40"/>
      <c r="P9276" s="43"/>
      <c r="Q9276" s="43"/>
      <c r="R9276" s="10"/>
      <c r="S9276" s="10"/>
      <c r="T9276" s="10"/>
    </row>
    <row r="9277" spans="7:20" ht="33" customHeight="1" x14ac:dyDescent="0.5">
      <c r="G9277" s="90"/>
      <c r="H9277" s="43"/>
      <c r="I9277" s="79"/>
      <c r="J9277" s="43"/>
      <c r="K9277" s="10"/>
      <c r="L9277" s="102"/>
      <c r="M9277" s="40"/>
      <c r="N9277" s="43"/>
      <c r="O9277" s="40"/>
      <c r="P9277" s="43"/>
      <c r="Q9277" s="43"/>
      <c r="R9277" s="10"/>
      <c r="S9277" s="10"/>
      <c r="T9277" s="10"/>
    </row>
    <row r="9278" spans="7:20" ht="33" customHeight="1" x14ac:dyDescent="0.5">
      <c r="G9278" s="90"/>
      <c r="H9278" s="43"/>
      <c r="I9278" s="79"/>
      <c r="J9278" s="43"/>
      <c r="K9278" s="10"/>
      <c r="L9278" s="102"/>
      <c r="M9278" s="40"/>
      <c r="N9278" s="43"/>
      <c r="O9278" s="40"/>
      <c r="P9278" s="43"/>
      <c r="Q9278" s="43"/>
      <c r="R9278" s="10"/>
      <c r="S9278" s="10"/>
      <c r="T9278" s="10"/>
    </row>
    <row r="9279" spans="7:20" ht="33" customHeight="1" x14ac:dyDescent="0.5">
      <c r="G9279" s="90"/>
      <c r="H9279" s="43"/>
      <c r="I9279" s="79"/>
      <c r="J9279" s="43"/>
      <c r="K9279" s="10"/>
      <c r="L9279" s="102"/>
      <c r="M9279" s="40"/>
      <c r="N9279" s="43"/>
      <c r="O9279" s="40"/>
      <c r="P9279" s="43"/>
      <c r="Q9279" s="43"/>
      <c r="R9279" s="10"/>
      <c r="S9279" s="10"/>
      <c r="T9279" s="10"/>
    </row>
    <row r="9280" spans="7:20" ht="33" customHeight="1" x14ac:dyDescent="0.5">
      <c r="G9280" s="90"/>
      <c r="H9280" s="43"/>
      <c r="I9280" s="79"/>
      <c r="J9280" s="43"/>
      <c r="K9280" s="10"/>
      <c r="L9280" s="102"/>
      <c r="M9280" s="40"/>
      <c r="N9280" s="43"/>
      <c r="O9280" s="40"/>
      <c r="P9280" s="43"/>
      <c r="Q9280" s="43"/>
      <c r="R9280" s="10"/>
      <c r="S9280" s="10"/>
      <c r="T9280" s="10"/>
    </row>
    <row r="9281" spans="7:20" ht="33" customHeight="1" x14ac:dyDescent="0.5">
      <c r="G9281" s="90"/>
      <c r="H9281" s="43"/>
      <c r="I9281" s="79"/>
      <c r="J9281" s="43"/>
      <c r="K9281" s="10"/>
      <c r="L9281" s="102"/>
      <c r="M9281" s="40"/>
      <c r="N9281" s="43"/>
      <c r="O9281" s="40"/>
      <c r="P9281" s="43"/>
      <c r="Q9281" s="43"/>
      <c r="R9281" s="10"/>
      <c r="S9281" s="10"/>
      <c r="T9281" s="10"/>
    </row>
    <row r="9282" spans="7:20" ht="33" customHeight="1" x14ac:dyDescent="0.5">
      <c r="G9282" s="90"/>
      <c r="H9282" s="43"/>
      <c r="I9282" s="79"/>
      <c r="J9282" s="43"/>
      <c r="K9282" s="10"/>
      <c r="L9282" s="102"/>
      <c r="M9282" s="40"/>
      <c r="N9282" s="43"/>
      <c r="O9282" s="40"/>
      <c r="P9282" s="43"/>
      <c r="Q9282" s="43"/>
      <c r="R9282" s="10"/>
      <c r="S9282" s="10"/>
      <c r="T9282" s="10"/>
    </row>
    <row r="9283" spans="7:20" ht="33" customHeight="1" x14ac:dyDescent="0.5">
      <c r="G9283" s="90"/>
      <c r="H9283" s="43"/>
      <c r="I9283" s="79"/>
      <c r="J9283" s="43"/>
      <c r="K9283" s="10"/>
      <c r="L9283" s="102"/>
      <c r="M9283" s="40"/>
      <c r="N9283" s="43"/>
      <c r="O9283" s="40"/>
      <c r="P9283" s="43"/>
      <c r="Q9283" s="43"/>
      <c r="R9283" s="10"/>
      <c r="S9283" s="10"/>
      <c r="T9283" s="10"/>
    </row>
    <row r="9284" spans="7:20" ht="33" customHeight="1" x14ac:dyDescent="0.5">
      <c r="G9284" s="90"/>
      <c r="H9284" s="43"/>
      <c r="I9284" s="79"/>
      <c r="J9284" s="43"/>
      <c r="K9284" s="10"/>
      <c r="L9284" s="102"/>
      <c r="M9284" s="40"/>
      <c r="N9284" s="43"/>
      <c r="O9284" s="40"/>
      <c r="P9284" s="43"/>
      <c r="Q9284" s="43"/>
      <c r="R9284" s="10"/>
      <c r="S9284" s="10"/>
      <c r="T9284" s="10"/>
    </row>
    <row r="9285" spans="7:20" ht="33" customHeight="1" x14ac:dyDescent="0.5">
      <c r="G9285" s="90"/>
      <c r="H9285" s="43"/>
      <c r="I9285" s="79"/>
      <c r="J9285" s="43"/>
      <c r="K9285" s="10"/>
      <c r="L9285" s="102"/>
      <c r="M9285" s="40"/>
      <c r="N9285" s="43"/>
      <c r="O9285" s="40"/>
      <c r="P9285" s="43"/>
      <c r="Q9285" s="43"/>
      <c r="R9285" s="10"/>
      <c r="S9285" s="10"/>
      <c r="T9285" s="10"/>
    </row>
    <row r="9286" spans="7:20" ht="33" customHeight="1" x14ac:dyDescent="0.5">
      <c r="G9286" s="90"/>
      <c r="H9286" s="43"/>
      <c r="I9286" s="79"/>
      <c r="J9286" s="43"/>
      <c r="K9286" s="10"/>
      <c r="L9286" s="102"/>
      <c r="M9286" s="40"/>
      <c r="N9286" s="43"/>
      <c r="O9286" s="40"/>
      <c r="P9286" s="43"/>
      <c r="Q9286" s="43"/>
      <c r="R9286" s="10"/>
      <c r="S9286" s="10"/>
      <c r="T9286" s="10"/>
    </row>
    <row r="9287" spans="7:20" ht="33" customHeight="1" x14ac:dyDescent="0.5">
      <c r="G9287" s="90"/>
      <c r="H9287" s="43"/>
      <c r="I9287" s="79"/>
      <c r="J9287" s="43"/>
      <c r="K9287" s="10"/>
      <c r="L9287" s="102"/>
      <c r="M9287" s="40"/>
      <c r="N9287" s="43"/>
      <c r="O9287" s="40"/>
      <c r="P9287" s="43"/>
      <c r="Q9287" s="43"/>
      <c r="R9287" s="10"/>
      <c r="S9287" s="10"/>
      <c r="T9287" s="10"/>
    </row>
    <row r="9288" spans="7:20" ht="33" customHeight="1" x14ac:dyDescent="0.5">
      <c r="G9288" s="90"/>
      <c r="H9288" s="43"/>
      <c r="I9288" s="79"/>
      <c r="J9288" s="43"/>
      <c r="K9288" s="10"/>
      <c r="L9288" s="102"/>
      <c r="M9288" s="40"/>
      <c r="N9288" s="43"/>
      <c r="O9288" s="40"/>
      <c r="P9288" s="43"/>
      <c r="Q9288" s="43"/>
      <c r="R9288" s="10"/>
      <c r="S9288" s="10"/>
      <c r="T9288" s="10"/>
    </row>
    <row r="9289" spans="7:20" ht="33" customHeight="1" x14ac:dyDescent="0.5">
      <c r="G9289" s="90"/>
      <c r="H9289" s="43"/>
      <c r="I9289" s="79"/>
      <c r="J9289" s="43"/>
      <c r="K9289" s="10"/>
      <c r="L9289" s="102"/>
      <c r="M9289" s="40"/>
      <c r="N9289" s="43"/>
      <c r="O9289" s="40"/>
      <c r="P9289" s="43"/>
      <c r="Q9289" s="43"/>
      <c r="R9289" s="10"/>
      <c r="S9289" s="10"/>
      <c r="T9289" s="10"/>
    </row>
    <row r="9290" spans="7:20" ht="33" customHeight="1" x14ac:dyDescent="0.5">
      <c r="G9290" s="90"/>
      <c r="H9290" s="43"/>
      <c r="I9290" s="79"/>
      <c r="J9290" s="43"/>
      <c r="K9290" s="10"/>
      <c r="L9290" s="102"/>
      <c r="M9290" s="40"/>
      <c r="N9290" s="43"/>
      <c r="O9290" s="40"/>
      <c r="P9290" s="43"/>
      <c r="Q9290" s="43"/>
      <c r="R9290" s="10"/>
      <c r="S9290" s="10"/>
      <c r="T9290" s="10"/>
    </row>
    <row r="9291" spans="7:20" ht="33" customHeight="1" x14ac:dyDescent="0.5">
      <c r="G9291" s="90"/>
      <c r="H9291" s="43"/>
      <c r="I9291" s="79"/>
      <c r="J9291" s="43"/>
      <c r="K9291" s="10"/>
      <c r="L9291" s="102"/>
      <c r="M9291" s="40"/>
      <c r="N9291" s="43"/>
      <c r="O9291" s="40"/>
      <c r="P9291" s="43"/>
      <c r="Q9291" s="43"/>
      <c r="R9291" s="10"/>
      <c r="S9291" s="10"/>
      <c r="T9291" s="10"/>
    </row>
    <row r="9292" spans="7:20" ht="33" customHeight="1" x14ac:dyDescent="0.5">
      <c r="G9292" s="90"/>
      <c r="H9292" s="43"/>
      <c r="I9292" s="79"/>
      <c r="J9292" s="43"/>
      <c r="K9292" s="10"/>
      <c r="L9292" s="102"/>
      <c r="M9292" s="40"/>
      <c r="N9292" s="43"/>
      <c r="O9292" s="40"/>
      <c r="P9292" s="43"/>
      <c r="Q9292" s="43"/>
      <c r="R9292" s="10"/>
      <c r="S9292" s="10"/>
      <c r="T9292" s="10"/>
    </row>
    <row r="9293" spans="7:20" ht="33" customHeight="1" x14ac:dyDescent="0.5">
      <c r="G9293" s="90"/>
      <c r="H9293" s="43"/>
      <c r="I9293" s="79"/>
      <c r="J9293" s="43"/>
      <c r="K9293" s="10"/>
      <c r="L9293" s="102"/>
      <c r="M9293" s="40"/>
      <c r="N9293" s="43"/>
      <c r="O9293" s="40"/>
      <c r="P9293" s="43"/>
      <c r="Q9293" s="43"/>
      <c r="R9293" s="10"/>
      <c r="S9293" s="10"/>
      <c r="T9293" s="10"/>
    </row>
    <row r="9294" spans="7:20" ht="33" customHeight="1" x14ac:dyDescent="0.5">
      <c r="G9294" s="90"/>
      <c r="H9294" s="43"/>
      <c r="I9294" s="79"/>
      <c r="J9294" s="43"/>
      <c r="K9294" s="10"/>
      <c r="L9294" s="102"/>
      <c r="M9294" s="40"/>
      <c r="N9294" s="43"/>
      <c r="O9294" s="40"/>
      <c r="P9294" s="43"/>
      <c r="Q9294" s="43"/>
      <c r="R9294" s="10"/>
      <c r="S9294" s="10"/>
      <c r="T9294" s="10"/>
    </row>
    <row r="9295" spans="7:20" ht="33" customHeight="1" x14ac:dyDescent="0.5">
      <c r="G9295" s="90"/>
      <c r="H9295" s="43"/>
      <c r="I9295" s="79"/>
      <c r="J9295" s="43"/>
      <c r="K9295" s="10"/>
      <c r="L9295" s="102"/>
      <c r="M9295" s="40"/>
      <c r="N9295" s="43"/>
      <c r="O9295" s="40"/>
      <c r="P9295" s="43"/>
      <c r="Q9295" s="43"/>
      <c r="R9295" s="10"/>
      <c r="S9295" s="10"/>
      <c r="T9295" s="10"/>
    </row>
    <row r="9296" spans="7:20" ht="33" customHeight="1" x14ac:dyDescent="0.5">
      <c r="G9296" s="90"/>
      <c r="H9296" s="43"/>
      <c r="I9296" s="79"/>
      <c r="J9296" s="43"/>
      <c r="K9296" s="10"/>
      <c r="L9296" s="102"/>
      <c r="M9296" s="40"/>
      <c r="N9296" s="43"/>
      <c r="O9296" s="40"/>
      <c r="P9296" s="43"/>
      <c r="Q9296" s="43"/>
      <c r="R9296" s="10"/>
      <c r="S9296" s="10"/>
      <c r="T9296" s="10"/>
    </row>
    <row r="9297" spans="7:20" ht="33" customHeight="1" x14ac:dyDescent="0.5">
      <c r="G9297" s="90"/>
      <c r="H9297" s="43"/>
      <c r="I9297" s="79"/>
      <c r="J9297" s="43"/>
      <c r="K9297" s="10"/>
      <c r="L9297" s="102"/>
      <c r="M9297" s="40"/>
      <c r="N9297" s="43"/>
      <c r="O9297" s="40"/>
      <c r="P9297" s="43"/>
      <c r="Q9297" s="43"/>
      <c r="R9297" s="10"/>
      <c r="S9297" s="10"/>
      <c r="T9297" s="10"/>
    </row>
    <row r="9298" spans="7:20" ht="33" customHeight="1" x14ac:dyDescent="0.5">
      <c r="G9298" s="90"/>
      <c r="H9298" s="43"/>
      <c r="I9298" s="79"/>
      <c r="J9298" s="43"/>
      <c r="K9298" s="10"/>
      <c r="L9298" s="102"/>
      <c r="M9298" s="40"/>
      <c r="N9298" s="43"/>
      <c r="O9298" s="40"/>
      <c r="P9298" s="43"/>
      <c r="Q9298" s="43"/>
      <c r="R9298" s="10"/>
      <c r="S9298" s="10"/>
      <c r="T9298" s="10"/>
    </row>
    <row r="9299" spans="7:20" ht="33" customHeight="1" x14ac:dyDescent="0.5">
      <c r="G9299" s="90"/>
      <c r="H9299" s="43"/>
      <c r="I9299" s="79"/>
      <c r="J9299" s="43"/>
      <c r="K9299" s="10"/>
      <c r="L9299" s="102"/>
      <c r="M9299" s="40"/>
      <c r="N9299" s="43"/>
      <c r="O9299" s="40"/>
      <c r="P9299" s="43"/>
      <c r="Q9299" s="43"/>
      <c r="R9299" s="10"/>
      <c r="S9299" s="10"/>
      <c r="T9299" s="10"/>
    </row>
    <row r="9300" spans="7:20" ht="33" customHeight="1" x14ac:dyDescent="0.5">
      <c r="G9300" s="90"/>
      <c r="H9300" s="43"/>
      <c r="I9300" s="79"/>
      <c r="J9300" s="43"/>
      <c r="K9300" s="10"/>
      <c r="L9300" s="102"/>
      <c r="M9300" s="40"/>
      <c r="N9300" s="43"/>
      <c r="O9300" s="40"/>
      <c r="P9300" s="43"/>
      <c r="Q9300" s="43"/>
      <c r="R9300" s="10"/>
      <c r="S9300" s="10"/>
      <c r="T9300" s="10"/>
    </row>
    <row r="9301" spans="7:20" ht="33" customHeight="1" x14ac:dyDescent="0.5">
      <c r="G9301" s="90"/>
      <c r="H9301" s="43"/>
      <c r="I9301" s="79"/>
      <c r="J9301" s="43"/>
      <c r="K9301" s="10"/>
      <c r="L9301" s="102"/>
      <c r="M9301" s="40"/>
      <c r="N9301" s="43"/>
      <c r="O9301" s="40"/>
      <c r="P9301" s="43"/>
      <c r="Q9301" s="43"/>
      <c r="R9301" s="10"/>
      <c r="S9301" s="10"/>
      <c r="T9301" s="10"/>
    </row>
    <row r="9302" spans="7:20" ht="33" customHeight="1" x14ac:dyDescent="0.5">
      <c r="G9302" s="90"/>
      <c r="H9302" s="43"/>
      <c r="I9302" s="79"/>
      <c r="J9302" s="43"/>
      <c r="K9302" s="10"/>
      <c r="L9302" s="102"/>
      <c r="M9302" s="40"/>
      <c r="N9302" s="43"/>
      <c r="O9302" s="40"/>
      <c r="P9302" s="43"/>
      <c r="Q9302" s="43"/>
      <c r="R9302" s="10"/>
      <c r="S9302" s="10"/>
      <c r="T9302" s="10"/>
    </row>
    <row r="9303" spans="7:20" ht="33" customHeight="1" x14ac:dyDescent="0.5">
      <c r="G9303" s="90"/>
      <c r="H9303" s="43"/>
      <c r="I9303" s="79"/>
      <c r="J9303" s="43"/>
      <c r="K9303" s="10"/>
      <c r="L9303" s="102"/>
      <c r="M9303" s="40"/>
      <c r="N9303" s="43"/>
      <c r="O9303" s="40"/>
      <c r="P9303" s="43"/>
      <c r="Q9303" s="43"/>
      <c r="R9303" s="10"/>
      <c r="S9303" s="10"/>
      <c r="T9303" s="10"/>
    </row>
    <row r="9304" spans="7:20" ht="33" customHeight="1" x14ac:dyDescent="0.5">
      <c r="G9304" s="90"/>
      <c r="H9304" s="43"/>
      <c r="I9304" s="79"/>
      <c r="J9304" s="43"/>
      <c r="K9304" s="10"/>
      <c r="L9304" s="102"/>
      <c r="M9304" s="40"/>
      <c r="N9304" s="43"/>
      <c r="O9304" s="40"/>
      <c r="P9304" s="43"/>
      <c r="Q9304" s="43"/>
      <c r="R9304" s="10"/>
      <c r="S9304" s="10"/>
      <c r="T9304" s="10"/>
    </row>
    <row r="9305" spans="7:20" ht="33" customHeight="1" x14ac:dyDescent="0.5">
      <c r="G9305" s="90"/>
      <c r="H9305" s="43"/>
      <c r="I9305" s="79"/>
      <c r="J9305" s="43"/>
      <c r="K9305" s="10"/>
      <c r="L9305" s="102"/>
      <c r="M9305" s="40"/>
      <c r="N9305" s="43"/>
      <c r="O9305" s="40"/>
      <c r="P9305" s="43"/>
      <c r="Q9305" s="43"/>
      <c r="R9305" s="10"/>
      <c r="S9305" s="10"/>
      <c r="T9305" s="10"/>
    </row>
    <row r="9306" spans="7:20" ht="33" customHeight="1" x14ac:dyDescent="0.5">
      <c r="G9306" s="90"/>
      <c r="H9306" s="43"/>
      <c r="I9306" s="79"/>
      <c r="J9306" s="43"/>
      <c r="K9306" s="10"/>
      <c r="L9306" s="102"/>
      <c r="M9306" s="40"/>
      <c r="N9306" s="43"/>
      <c r="O9306" s="40"/>
      <c r="P9306" s="43"/>
      <c r="Q9306" s="43"/>
      <c r="R9306" s="10"/>
      <c r="S9306" s="10"/>
      <c r="T9306" s="10"/>
    </row>
    <row r="9307" spans="7:20" ht="33" customHeight="1" x14ac:dyDescent="0.5">
      <c r="G9307" s="90"/>
      <c r="H9307" s="43"/>
      <c r="I9307" s="79"/>
      <c r="J9307" s="43"/>
      <c r="K9307" s="10"/>
      <c r="L9307" s="102"/>
      <c r="M9307" s="40"/>
      <c r="N9307" s="43"/>
      <c r="O9307" s="40"/>
      <c r="P9307" s="43"/>
      <c r="Q9307" s="43"/>
      <c r="R9307" s="10"/>
      <c r="S9307" s="10"/>
      <c r="T9307" s="10"/>
    </row>
    <row r="9308" spans="7:20" ht="33" customHeight="1" x14ac:dyDescent="0.5">
      <c r="G9308" s="90"/>
      <c r="H9308" s="43"/>
      <c r="I9308" s="79"/>
      <c r="J9308" s="43"/>
      <c r="K9308" s="10"/>
      <c r="L9308" s="102"/>
      <c r="M9308" s="40"/>
      <c r="N9308" s="43"/>
      <c r="O9308" s="40"/>
      <c r="P9308" s="43"/>
      <c r="Q9308" s="43"/>
      <c r="R9308" s="10"/>
      <c r="S9308" s="10"/>
      <c r="T9308" s="10"/>
    </row>
    <row r="9309" spans="7:20" ht="33" customHeight="1" x14ac:dyDescent="0.5">
      <c r="G9309" s="90"/>
      <c r="H9309" s="43"/>
      <c r="I9309" s="79"/>
      <c r="J9309" s="43"/>
      <c r="K9309" s="10"/>
      <c r="L9309" s="102"/>
      <c r="M9309" s="40"/>
      <c r="N9309" s="43"/>
      <c r="O9309" s="40"/>
      <c r="P9309" s="43"/>
      <c r="Q9309" s="43"/>
      <c r="R9309" s="10"/>
      <c r="S9309" s="10"/>
      <c r="T9309" s="10"/>
    </row>
    <row r="9310" spans="7:20" ht="33" customHeight="1" x14ac:dyDescent="0.5">
      <c r="G9310" s="90"/>
      <c r="H9310" s="43"/>
      <c r="I9310" s="79"/>
      <c r="J9310" s="43"/>
      <c r="K9310" s="10"/>
      <c r="L9310" s="102"/>
      <c r="M9310" s="40"/>
      <c r="N9310" s="43"/>
      <c r="O9310" s="40"/>
      <c r="P9310" s="43"/>
      <c r="Q9310" s="43"/>
      <c r="R9310" s="10"/>
      <c r="S9310" s="10"/>
      <c r="T9310" s="10"/>
    </row>
    <row r="9311" spans="7:20" ht="33" customHeight="1" x14ac:dyDescent="0.5">
      <c r="G9311" s="90"/>
      <c r="H9311" s="43"/>
      <c r="I9311" s="79"/>
      <c r="J9311" s="43"/>
      <c r="K9311" s="10"/>
      <c r="L9311" s="102"/>
      <c r="M9311" s="40"/>
      <c r="N9311" s="43"/>
      <c r="O9311" s="40"/>
      <c r="P9311" s="43"/>
      <c r="Q9311" s="43"/>
      <c r="R9311" s="10"/>
      <c r="S9311" s="10"/>
      <c r="T9311" s="10"/>
    </row>
    <row r="9312" spans="7:20" ht="33" customHeight="1" x14ac:dyDescent="0.5">
      <c r="G9312" s="90"/>
      <c r="H9312" s="43"/>
      <c r="I9312" s="79"/>
      <c r="J9312" s="43"/>
      <c r="K9312" s="10"/>
      <c r="L9312" s="102"/>
      <c r="M9312" s="40"/>
      <c r="N9312" s="43"/>
      <c r="O9312" s="40"/>
      <c r="P9312" s="43"/>
      <c r="Q9312" s="43"/>
      <c r="R9312" s="10"/>
      <c r="S9312" s="10"/>
      <c r="T9312" s="10"/>
    </row>
    <row r="9313" spans="7:20" ht="33" customHeight="1" x14ac:dyDescent="0.5">
      <c r="G9313" s="90"/>
      <c r="H9313" s="43"/>
      <c r="I9313" s="79"/>
      <c r="J9313" s="43"/>
      <c r="K9313" s="10"/>
      <c r="L9313" s="102"/>
      <c r="M9313" s="40"/>
      <c r="N9313" s="43"/>
      <c r="O9313" s="40"/>
      <c r="P9313" s="43"/>
      <c r="Q9313" s="43"/>
      <c r="R9313" s="10"/>
      <c r="S9313" s="10"/>
      <c r="T9313" s="10"/>
    </row>
    <row r="9314" spans="7:20" ht="33" customHeight="1" x14ac:dyDescent="0.5">
      <c r="G9314" s="90"/>
      <c r="H9314" s="43"/>
      <c r="I9314" s="79"/>
      <c r="J9314" s="43"/>
      <c r="K9314" s="10"/>
      <c r="L9314" s="102"/>
      <c r="M9314" s="40"/>
      <c r="N9314" s="43"/>
      <c r="O9314" s="40"/>
      <c r="P9314" s="43"/>
      <c r="Q9314" s="43"/>
      <c r="R9314" s="10"/>
      <c r="S9314" s="10"/>
      <c r="T9314" s="10"/>
    </row>
    <row r="9315" spans="7:20" ht="33" customHeight="1" x14ac:dyDescent="0.5">
      <c r="G9315" s="90"/>
      <c r="H9315" s="43"/>
      <c r="I9315" s="79"/>
      <c r="J9315" s="43"/>
      <c r="K9315" s="10"/>
      <c r="L9315" s="102"/>
      <c r="M9315" s="40"/>
      <c r="N9315" s="43"/>
      <c r="O9315" s="40"/>
      <c r="P9315" s="43"/>
      <c r="Q9315" s="43"/>
      <c r="R9315" s="10"/>
      <c r="S9315" s="10"/>
      <c r="T9315" s="10"/>
    </row>
    <row r="9316" spans="7:20" ht="33" customHeight="1" x14ac:dyDescent="0.5">
      <c r="G9316" s="90"/>
      <c r="H9316" s="43"/>
      <c r="I9316" s="79"/>
      <c r="J9316" s="43"/>
      <c r="K9316" s="10"/>
      <c r="L9316" s="102"/>
      <c r="M9316" s="40"/>
      <c r="N9316" s="43"/>
      <c r="O9316" s="40"/>
      <c r="P9316" s="43"/>
      <c r="Q9316" s="43"/>
      <c r="R9316" s="10"/>
      <c r="S9316" s="10"/>
      <c r="T9316" s="10"/>
    </row>
    <row r="9317" spans="7:20" ht="33" customHeight="1" x14ac:dyDescent="0.5">
      <c r="G9317" s="90"/>
      <c r="H9317" s="43"/>
      <c r="I9317" s="79"/>
      <c r="J9317" s="43"/>
      <c r="K9317" s="10"/>
      <c r="L9317" s="102"/>
      <c r="M9317" s="40"/>
      <c r="N9317" s="43"/>
      <c r="O9317" s="40"/>
      <c r="P9317" s="43"/>
      <c r="Q9317" s="43"/>
      <c r="R9317" s="10"/>
      <c r="S9317" s="10"/>
      <c r="T9317" s="10"/>
    </row>
    <row r="9318" spans="7:20" ht="33" customHeight="1" x14ac:dyDescent="0.5">
      <c r="G9318" s="90"/>
      <c r="H9318" s="43"/>
      <c r="I9318" s="79"/>
      <c r="J9318" s="43"/>
      <c r="K9318" s="10"/>
      <c r="L9318" s="102"/>
      <c r="M9318" s="40"/>
      <c r="N9318" s="43"/>
      <c r="O9318" s="40"/>
      <c r="P9318" s="43"/>
      <c r="Q9318" s="43"/>
      <c r="R9318" s="10"/>
      <c r="S9318" s="10"/>
      <c r="T9318" s="10"/>
    </row>
    <row r="9319" spans="7:20" ht="33" customHeight="1" x14ac:dyDescent="0.5">
      <c r="G9319" s="90"/>
      <c r="H9319" s="43"/>
      <c r="I9319" s="79"/>
      <c r="J9319" s="43"/>
      <c r="K9319" s="10"/>
      <c r="L9319" s="102"/>
      <c r="M9319" s="40"/>
      <c r="N9319" s="43"/>
      <c r="O9319" s="40"/>
      <c r="P9319" s="43"/>
      <c r="Q9319" s="43"/>
      <c r="R9319" s="10"/>
      <c r="S9319" s="10"/>
      <c r="T9319" s="10"/>
    </row>
    <row r="9320" spans="7:20" ht="33" customHeight="1" x14ac:dyDescent="0.5">
      <c r="G9320" s="90"/>
      <c r="H9320" s="43"/>
      <c r="I9320" s="79"/>
      <c r="J9320" s="43"/>
      <c r="K9320" s="10"/>
      <c r="L9320" s="102"/>
      <c r="M9320" s="40"/>
      <c r="N9320" s="43"/>
      <c r="O9320" s="40"/>
      <c r="P9320" s="43"/>
      <c r="Q9320" s="43"/>
      <c r="R9320" s="10"/>
      <c r="S9320" s="10"/>
      <c r="T9320" s="10"/>
    </row>
    <row r="9321" spans="7:20" ht="33" customHeight="1" x14ac:dyDescent="0.5">
      <c r="G9321" s="90"/>
      <c r="H9321" s="43"/>
      <c r="I9321" s="79"/>
      <c r="J9321" s="43"/>
      <c r="K9321" s="10"/>
      <c r="L9321" s="102"/>
      <c r="M9321" s="40"/>
      <c r="N9321" s="43"/>
      <c r="O9321" s="40"/>
      <c r="P9321" s="43"/>
      <c r="Q9321" s="43"/>
      <c r="R9321" s="10"/>
      <c r="S9321" s="10"/>
      <c r="T9321" s="10"/>
    </row>
    <row r="9322" spans="7:20" ht="33" customHeight="1" x14ac:dyDescent="0.5">
      <c r="G9322" s="90"/>
      <c r="H9322" s="43"/>
      <c r="I9322" s="79"/>
      <c r="J9322" s="43"/>
      <c r="K9322" s="10"/>
      <c r="L9322" s="102"/>
      <c r="M9322" s="40"/>
      <c r="N9322" s="43"/>
      <c r="O9322" s="40"/>
      <c r="P9322" s="43"/>
      <c r="Q9322" s="43"/>
      <c r="R9322" s="10"/>
      <c r="S9322" s="10"/>
      <c r="T9322" s="10"/>
    </row>
    <row r="9323" spans="7:20" ht="33" customHeight="1" x14ac:dyDescent="0.5">
      <c r="G9323" s="90"/>
      <c r="H9323" s="43"/>
      <c r="I9323" s="79"/>
      <c r="J9323" s="43"/>
      <c r="K9323" s="10"/>
      <c r="L9323" s="102"/>
      <c r="M9323" s="40"/>
      <c r="N9323" s="43"/>
      <c r="O9323" s="40"/>
      <c r="P9323" s="43"/>
      <c r="Q9323" s="43"/>
      <c r="R9323" s="10"/>
      <c r="S9323" s="10"/>
      <c r="T9323" s="10"/>
    </row>
    <row r="9324" spans="7:20" ht="33" customHeight="1" x14ac:dyDescent="0.5">
      <c r="G9324" s="90"/>
      <c r="H9324" s="43"/>
      <c r="I9324" s="79"/>
      <c r="J9324" s="43"/>
      <c r="K9324" s="10"/>
      <c r="L9324" s="102"/>
      <c r="M9324" s="40"/>
      <c r="N9324" s="43"/>
      <c r="O9324" s="40"/>
      <c r="P9324" s="43"/>
      <c r="Q9324" s="43"/>
      <c r="R9324" s="10"/>
      <c r="S9324" s="10"/>
      <c r="T9324" s="10"/>
    </row>
    <row r="9325" spans="7:20" ht="33" customHeight="1" x14ac:dyDescent="0.5">
      <c r="G9325" s="90"/>
      <c r="H9325" s="43"/>
      <c r="I9325" s="79"/>
      <c r="J9325" s="43"/>
      <c r="K9325" s="10"/>
      <c r="L9325" s="102"/>
      <c r="M9325" s="40"/>
      <c r="N9325" s="43"/>
      <c r="O9325" s="40"/>
      <c r="P9325" s="43"/>
      <c r="Q9325" s="43"/>
      <c r="R9325" s="10"/>
      <c r="S9325" s="10"/>
      <c r="T9325" s="10"/>
    </row>
    <row r="9326" spans="7:20" ht="33" customHeight="1" x14ac:dyDescent="0.5">
      <c r="G9326" s="90"/>
      <c r="H9326" s="43"/>
      <c r="I9326" s="79"/>
      <c r="J9326" s="43"/>
      <c r="K9326" s="10"/>
      <c r="L9326" s="102"/>
      <c r="M9326" s="40"/>
      <c r="N9326" s="43"/>
      <c r="O9326" s="40"/>
      <c r="P9326" s="43"/>
      <c r="Q9326" s="43"/>
      <c r="R9326" s="10"/>
      <c r="S9326" s="10"/>
      <c r="T9326" s="10"/>
    </row>
    <row r="9327" spans="7:20" ht="33" customHeight="1" x14ac:dyDescent="0.5">
      <c r="G9327" s="90"/>
      <c r="H9327" s="43"/>
      <c r="I9327" s="79"/>
      <c r="J9327" s="43"/>
      <c r="K9327" s="10"/>
      <c r="L9327" s="102"/>
      <c r="M9327" s="40"/>
      <c r="N9327" s="43"/>
      <c r="O9327" s="40"/>
      <c r="P9327" s="43"/>
      <c r="Q9327" s="43"/>
      <c r="R9327" s="10"/>
      <c r="S9327" s="10"/>
      <c r="T9327" s="10"/>
    </row>
    <row r="9328" spans="7:20" ht="33" customHeight="1" x14ac:dyDescent="0.5">
      <c r="G9328" s="90"/>
      <c r="H9328" s="43"/>
      <c r="I9328" s="79"/>
      <c r="J9328" s="43"/>
      <c r="K9328" s="10"/>
      <c r="L9328" s="102"/>
      <c r="M9328" s="40"/>
      <c r="N9328" s="43"/>
      <c r="O9328" s="40"/>
      <c r="P9328" s="43"/>
      <c r="Q9328" s="43"/>
      <c r="R9328" s="10"/>
      <c r="S9328" s="10"/>
      <c r="T9328" s="10"/>
    </row>
    <row r="9329" spans="7:20" ht="33" customHeight="1" x14ac:dyDescent="0.5">
      <c r="G9329" s="90"/>
      <c r="H9329" s="43"/>
      <c r="I9329" s="79"/>
      <c r="J9329" s="43"/>
      <c r="K9329" s="10"/>
      <c r="L9329" s="102"/>
      <c r="M9329" s="40"/>
      <c r="N9329" s="43"/>
      <c r="O9329" s="40"/>
      <c r="P9329" s="43"/>
      <c r="Q9329" s="43"/>
      <c r="R9329" s="10"/>
      <c r="S9329" s="10"/>
      <c r="T9329" s="10"/>
    </row>
    <row r="9330" spans="7:20" ht="33" customHeight="1" x14ac:dyDescent="0.5">
      <c r="G9330" s="90"/>
      <c r="H9330" s="43"/>
      <c r="I9330" s="79"/>
      <c r="J9330" s="43"/>
      <c r="K9330" s="10"/>
      <c r="L9330" s="102"/>
      <c r="M9330" s="40"/>
      <c r="N9330" s="43"/>
      <c r="O9330" s="40"/>
      <c r="P9330" s="43"/>
      <c r="Q9330" s="43"/>
      <c r="R9330" s="10"/>
      <c r="S9330" s="10"/>
      <c r="T9330" s="10"/>
    </row>
    <row r="9331" spans="7:20" ht="33" customHeight="1" x14ac:dyDescent="0.5">
      <c r="G9331" s="90"/>
      <c r="H9331" s="43"/>
      <c r="I9331" s="79"/>
      <c r="J9331" s="43"/>
      <c r="K9331" s="10"/>
      <c r="L9331" s="102"/>
      <c r="M9331" s="40"/>
      <c r="N9331" s="43"/>
      <c r="O9331" s="40"/>
      <c r="P9331" s="43"/>
      <c r="Q9331" s="43"/>
      <c r="R9331" s="10"/>
      <c r="S9331" s="10"/>
      <c r="T9331" s="10"/>
    </row>
    <row r="9332" spans="7:20" ht="33" customHeight="1" x14ac:dyDescent="0.5">
      <c r="G9332" s="90"/>
      <c r="H9332" s="43"/>
      <c r="I9332" s="79"/>
      <c r="J9332" s="43"/>
      <c r="K9332" s="10"/>
      <c r="L9332" s="102"/>
      <c r="M9332" s="40"/>
      <c r="N9332" s="43"/>
      <c r="O9332" s="40"/>
      <c r="P9332" s="43"/>
      <c r="Q9332" s="43"/>
      <c r="R9332" s="10"/>
      <c r="S9332" s="10"/>
      <c r="T9332" s="10"/>
    </row>
    <row r="9333" spans="7:20" ht="33" customHeight="1" x14ac:dyDescent="0.5">
      <c r="G9333" s="90"/>
      <c r="H9333" s="43"/>
      <c r="I9333" s="79"/>
      <c r="J9333" s="43"/>
      <c r="K9333" s="10"/>
      <c r="L9333" s="102"/>
      <c r="M9333" s="40"/>
      <c r="N9333" s="43"/>
      <c r="O9333" s="40"/>
      <c r="P9333" s="43"/>
      <c r="Q9333" s="43"/>
      <c r="R9333" s="10"/>
      <c r="S9333" s="10"/>
      <c r="T9333" s="10"/>
    </row>
    <row r="9334" spans="7:20" ht="33" customHeight="1" x14ac:dyDescent="0.5">
      <c r="G9334" s="90"/>
      <c r="H9334" s="43"/>
      <c r="I9334" s="79"/>
      <c r="J9334" s="43"/>
      <c r="K9334" s="10"/>
      <c r="L9334" s="102"/>
      <c r="M9334" s="40"/>
      <c r="N9334" s="43"/>
      <c r="O9334" s="40"/>
      <c r="P9334" s="43"/>
      <c r="Q9334" s="43"/>
      <c r="R9334" s="10"/>
      <c r="S9334" s="10"/>
      <c r="T9334" s="10"/>
    </row>
    <row r="9335" spans="7:20" ht="33" customHeight="1" x14ac:dyDescent="0.5">
      <c r="G9335" s="90"/>
      <c r="H9335" s="43"/>
      <c r="I9335" s="79"/>
      <c r="J9335" s="43"/>
      <c r="K9335" s="10"/>
      <c r="L9335" s="102"/>
      <c r="M9335" s="40"/>
      <c r="N9335" s="43"/>
      <c r="O9335" s="40"/>
      <c r="P9335" s="43"/>
      <c r="Q9335" s="43"/>
      <c r="R9335" s="10"/>
      <c r="S9335" s="10"/>
      <c r="T9335" s="10"/>
    </row>
    <row r="9336" spans="7:20" ht="33" customHeight="1" x14ac:dyDescent="0.5">
      <c r="G9336" s="90"/>
      <c r="H9336" s="43"/>
      <c r="I9336" s="79"/>
      <c r="J9336" s="43"/>
      <c r="K9336" s="10"/>
      <c r="L9336" s="102"/>
      <c r="M9336" s="40"/>
      <c r="N9336" s="43"/>
      <c r="O9336" s="40"/>
      <c r="P9336" s="43"/>
      <c r="Q9336" s="43"/>
      <c r="R9336" s="10"/>
      <c r="S9336" s="10"/>
      <c r="T9336" s="10"/>
    </row>
    <row r="9337" spans="7:20" ht="33" customHeight="1" x14ac:dyDescent="0.5">
      <c r="G9337" s="90"/>
      <c r="H9337" s="43"/>
      <c r="I9337" s="79"/>
      <c r="J9337" s="43"/>
      <c r="K9337" s="10"/>
      <c r="L9337" s="102"/>
      <c r="M9337" s="40"/>
      <c r="N9337" s="43"/>
      <c r="O9337" s="40"/>
      <c r="P9337" s="43"/>
      <c r="Q9337" s="43"/>
      <c r="R9337" s="10"/>
      <c r="S9337" s="10"/>
      <c r="T9337" s="10"/>
    </row>
    <row r="9338" spans="7:20" ht="33" customHeight="1" x14ac:dyDescent="0.5">
      <c r="G9338" s="90"/>
      <c r="H9338" s="43"/>
      <c r="I9338" s="79"/>
      <c r="J9338" s="43"/>
      <c r="K9338" s="10"/>
      <c r="L9338" s="102"/>
      <c r="M9338" s="40"/>
      <c r="N9338" s="43"/>
      <c r="O9338" s="40"/>
      <c r="P9338" s="43"/>
      <c r="Q9338" s="43"/>
      <c r="R9338" s="10"/>
      <c r="S9338" s="10"/>
      <c r="T9338" s="10"/>
    </row>
    <row r="9339" spans="7:20" ht="33" customHeight="1" x14ac:dyDescent="0.5">
      <c r="G9339" s="90"/>
      <c r="H9339" s="43"/>
      <c r="I9339" s="79"/>
      <c r="J9339" s="43"/>
      <c r="K9339" s="10"/>
      <c r="L9339" s="102"/>
      <c r="M9339" s="40"/>
      <c r="N9339" s="43"/>
      <c r="O9339" s="40"/>
      <c r="P9339" s="43"/>
      <c r="Q9339" s="43"/>
      <c r="R9339" s="10"/>
      <c r="S9339" s="10"/>
      <c r="T9339" s="10"/>
    </row>
    <row r="9340" spans="7:20" ht="33" customHeight="1" x14ac:dyDescent="0.5">
      <c r="G9340" s="90"/>
      <c r="H9340" s="43"/>
      <c r="I9340" s="79"/>
      <c r="J9340" s="43"/>
      <c r="K9340" s="10"/>
      <c r="L9340" s="102"/>
      <c r="M9340" s="40"/>
      <c r="N9340" s="43"/>
      <c r="O9340" s="40"/>
      <c r="P9340" s="43"/>
      <c r="Q9340" s="43"/>
      <c r="R9340" s="10"/>
      <c r="S9340" s="10"/>
      <c r="T9340" s="10"/>
    </row>
    <row r="9341" spans="7:20" ht="33" customHeight="1" x14ac:dyDescent="0.5">
      <c r="G9341" s="90"/>
      <c r="H9341" s="43"/>
      <c r="I9341" s="79"/>
      <c r="J9341" s="43"/>
      <c r="K9341" s="10"/>
      <c r="L9341" s="102"/>
      <c r="M9341" s="40"/>
      <c r="N9341" s="43"/>
      <c r="O9341" s="40"/>
      <c r="P9341" s="43"/>
      <c r="Q9341" s="43"/>
      <c r="R9341" s="10"/>
      <c r="S9341" s="10"/>
      <c r="T9341" s="10"/>
    </row>
    <row r="9342" spans="7:20" ht="33" customHeight="1" x14ac:dyDescent="0.5">
      <c r="G9342" s="90"/>
      <c r="H9342" s="43"/>
      <c r="I9342" s="79"/>
      <c r="J9342" s="43"/>
      <c r="K9342" s="10"/>
      <c r="L9342" s="102"/>
      <c r="M9342" s="40"/>
      <c r="N9342" s="43"/>
      <c r="O9342" s="40"/>
      <c r="P9342" s="43"/>
      <c r="Q9342" s="43"/>
      <c r="R9342" s="10"/>
      <c r="S9342" s="10"/>
      <c r="T9342" s="10"/>
    </row>
    <row r="9343" spans="7:20" ht="33" customHeight="1" x14ac:dyDescent="0.5">
      <c r="G9343" s="90"/>
      <c r="H9343" s="43"/>
      <c r="I9343" s="79"/>
      <c r="J9343" s="43"/>
      <c r="K9343" s="10"/>
      <c r="L9343" s="102"/>
      <c r="M9343" s="40"/>
      <c r="N9343" s="43"/>
      <c r="O9343" s="40"/>
      <c r="P9343" s="43"/>
      <c r="Q9343" s="43"/>
      <c r="R9343" s="10"/>
      <c r="S9343" s="10"/>
      <c r="T9343" s="10"/>
    </row>
    <row r="9344" spans="7:20" ht="33" customHeight="1" x14ac:dyDescent="0.5">
      <c r="G9344" s="90"/>
      <c r="H9344" s="43"/>
      <c r="I9344" s="79"/>
      <c r="J9344" s="43"/>
      <c r="K9344" s="10"/>
      <c r="L9344" s="102"/>
      <c r="M9344" s="40"/>
      <c r="N9344" s="43"/>
      <c r="O9344" s="40"/>
      <c r="P9344" s="43"/>
      <c r="Q9344" s="43"/>
      <c r="R9344" s="10"/>
      <c r="S9344" s="10"/>
      <c r="T9344" s="10"/>
    </row>
    <row r="9345" spans="7:20" ht="33" customHeight="1" x14ac:dyDescent="0.5">
      <c r="G9345" s="90"/>
      <c r="H9345" s="43"/>
      <c r="I9345" s="79"/>
      <c r="J9345" s="43"/>
      <c r="K9345" s="10"/>
      <c r="L9345" s="102"/>
      <c r="M9345" s="40"/>
      <c r="N9345" s="43"/>
      <c r="O9345" s="40"/>
      <c r="P9345" s="43"/>
      <c r="Q9345" s="43"/>
      <c r="R9345" s="10"/>
      <c r="S9345" s="10"/>
      <c r="T9345" s="10"/>
    </row>
    <row r="9346" spans="7:20" ht="33" customHeight="1" x14ac:dyDescent="0.5">
      <c r="G9346" s="90"/>
      <c r="H9346" s="43"/>
      <c r="I9346" s="79"/>
      <c r="J9346" s="43"/>
      <c r="K9346" s="10"/>
      <c r="L9346" s="102"/>
      <c r="M9346" s="40"/>
      <c r="N9346" s="43"/>
      <c r="O9346" s="40"/>
      <c r="P9346" s="43"/>
      <c r="Q9346" s="43"/>
      <c r="R9346" s="10"/>
      <c r="S9346" s="10"/>
      <c r="T9346" s="10"/>
    </row>
    <row r="9347" spans="7:20" ht="33" customHeight="1" x14ac:dyDescent="0.5">
      <c r="G9347" s="90"/>
      <c r="H9347" s="43"/>
      <c r="I9347" s="79"/>
      <c r="J9347" s="43"/>
      <c r="K9347" s="10"/>
      <c r="L9347" s="102"/>
      <c r="M9347" s="40"/>
      <c r="N9347" s="43"/>
      <c r="O9347" s="40"/>
      <c r="P9347" s="43"/>
      <c r="Q9347" s="43"/>
      <c r="R9347" s="10"/>
      <c r="S9347" s="10"/>
      <c r="T9347" s="10"/>
    </row>
    <row r="9348" spans="7:20" ht="33" customHeight="1" x14ac:dyDescent="0.5">
      <c r="G9348" s="90"/>
      <c r="H9348" s="43"/>
      <c r="I9348" s="79"/>
      <c r="J9348" s="43"/>
      <c r="K9348" s="10"/>
      <c r="L9348" s="102"/>
      <c r="M9348" s="40"/>
      <c r="N9348" s="43"/>
      <c r="O9348" s="40"/>
      <c r="P9348" s="43"/>
      <c r="Q9348" s="43"/>
      <c r="R9348" s="10"/>
      <c r="S9348" s="10"/>
      <c r="T9348" s="10"/>
    </row>
    <row r="9349" spans="7:20" ht="33" customHeight="1" x14ac:dyDescent="0.5">
      <c r="G9349" s="90"/>
      <c r="H9349" s="43"/>
      <c r="I9349" s="79"/>
      <c r="J9349" s="43"/>
      <c r="K9349" s="10"/>
      <c r="L9349" s="102"/>
      <c r="M9349" s="40"/>
      <c r="N9349" s="43"/>
      <c r="O9349" s="40"/>
      <c r="P9349" s="43"/>
      <c r="Q9349" s="43"/>
      <c r="R9349" s="10"/>
      <c r="S9349" s="10"/>
      <c r="T9349" s="10"/>
    </row>
    <row r="9350" spans="7:20" ht="33" customHeight="1" x14ac:dyDescent="0.5">
      <c r="G9350" s="90"/>
      <c r="H9350" s="43"/>
      <c r="I9350" s="79"/>
      <c r="J9350" s="43"/>
      <c r="K9350" s="10"/>
      <c r="L9350" s="102"/>
      <c r="M9350" s="40"/>
      <c r="N9350" s="43"/>
      <c r="O9350" s="40"/>
      <c r="P9350" s="43"/>
      <c r="Q9350" s="43"/>
      <c r="R9350" s="10"/>
      <c r="S9350" s="10"/>
      <c r="T9350" s="10"/>
    </row>
    <row r="9351" spans="7:20" ht="33" customHeight="1" x14ac:dyDescent="0.5">
      <c r="G9351" s="90"/>
      <c r="H9351" s="43"/>
      <c r="I9351" s="79"/>
      <c r="J9351" s="43"/>
      <c r="K9351" s="10"/>
      <c r="L9351" s="102"/>
      <c r="M9351" s="40"/>
      <c r="N9351" s="43"/>
      <c r="O9351" s="40"/>
      <c r="P9351" s="43"/>
      <c r="Q9351" s="43"/>
      <c r="R9351" s="10"/>
      <c r="S9351" s="10"/>
      <c r="T9351" s="10"/>
    </row>
    <row r="9352" spans="7:20" ht="33" customHeight="1" x14ac:dyDescent="0.5">
      <c r="G9352" s="90"/>
      <c r="H9352" s="43"/>
      <c r="I9352" s="79"/>
      <c r="J9352" s="43"/>
      <c r="K9352" s="10"/>
      <c r="L9352" s="102"/>
      <c r="M9352" s="40"/>
      <c r="N9352" s="43"/>
      <c r="O9352" s="40"/>
      <c r="P9352" s="43"/>
      <c r="Q9352" s="43"/>
      <c r="R9352" s="10"/>
      <c r="S9352" s="10"/>
      <c r="T9352" s="10"/>
    </row>
    <row r="9353" spans="7:20" ht="33" customHeight="1" x14ac:dyDescent="0.5">
      <c r="G9353" s="90"/>
      <c r="H9353" s="43"/>
      <c r="I9353" s="79"/>
      <c r="J9353" s="43"/>
      <c r="K9353" s="10"/>
      <c r="L9353" s="102"/>
      <c r="M9353" s="40"/>
      <c r="N9353" s="43"/>
      <c r="O9353" s="40"/>
      <c r="P9353" s="43"/>
      <c r="Q9353" s="43"/>
      <c r="R9353" s="10"/>
      <c r="S9353" s="10"/>
      <c r="T9353" s="10"/>
    </row>
    <row r="9354" spans="7:20" ht="33" customHeight="1" x14ac:dyDescent="0.5">
      <c r="G9354" s="90"/>
      <c r="H9354" s="43"/>
      <c r="I9354" s="79"/>
      <c r="J9354" s="43"/>
      <c r="K9354" s="10"/>
      <c r="L9354" s="102"/>
      <c r="M9354" s="40"/>
      <c r="N9354" s="43"/>
      <c r="O9354" s="40"/>
      <c r="P9354" s="43"/>
      <c r="Q9354" s="43"/>
      <c r="R9354" s="10"/>
      <c r="S9354" s="10"/>
      <c r="T9354" s="10"/>
    </row>
    <row r="9355" spans="7:20" ht="33" customHeight="1" x14ac:dyDescent="0.5">
      <c r="G9355" s="90"/>
      <c r="H9355" s="43"/>
      <c r="I9355" s="79"/>
      <c r="J9355" s="43"/>
      <c r="K9355" s="10"/>
      <c r="L9355" s="102"/>
      <c r="M9355" s="40"/>
      <c r="N9355" s="43"/>
      <c r="O9355" s="40"/>
      <c r="P9355" s="43"/>
      <c r="Q9355" s="43"/>
      <c r="R9355" s="10"/>
      <c r="S9355" s="10"/>
      <c r="T9355" s="10"/>
    </row>
    <row r="9356" spans="7:20" ht="33" customHeight="1" x14ac:dyDescent="0.5">
      <c r="G9356" s="90"/>
      <c r="H9356" s="43"/>
      <c r="I9356" s="79"/>
      <c r="J9356" s="43"/>
      <c r="K9356" s="10"/>
      <c r="L9356" s="102"/>
      <c r="M9356" s="40"/>
      <c r="N9356" s="43"/>
      <c r="O9356" s="40"/>
      <c r="P9356" s="43"/>
      <c r="Q9356" s="43"/>
      <c r="R9356" s="10"/>
      <c r="S9356" s="10"/>
      <c r="T9356" s="10"/>
    </row>
    <row r="9357" spans="7:20" ht="33" customHeight="1" x14ac:dyDescent="0.5">
      <c r="G9357" s="90"/>
      <c r="H9357" s="43"/>
      <c r="I9357" s="79"/>
      <c r="J9357" s="43"/>
      <c r="K9357" s="10"/>
      <c r="L9357" s="102"/>
      <c r="M9357" s="40"/>
      <c r="N9357" s="43"/>
      <c r="O9357" s="40"/>
      <c r="P9357" s="43"/>
      <c r="Q9357" s="43"/>
      <c r="R9357" s="10"/>
      <c r="S9357" s="10"/>
      <c r="T9357" s="10"/>
    </row>
    <row r="9358" spans="7:20" ht="33" customHeight="1" x14ac:dyDescent="0.5">
      <c r="G9358" s="90"/>
      <c r="H9358" s="43"/>
      <c r="I9358" s="79"/>
      <c r="J9358" s="43"/>
      <c r="K9358" s="10"/>
      <c r="L9358" s="102"/>
      <c r="M9358" s="40"/>
      <c r="N9358" s="43"/>
      <c r="O9358" s="40"/>
      <c r="P9358" s="43"/>
      <c r="Q9358" s="43"/>
      <c r="R9358" s="10"/>
      <c r="S9358" s="10"/>
      <c r="T9358" s="10"/>
    </row>
    <row r="9359" spans="7:20" ht="33" customHeight="1" x14ac:dyDescent="0.5">
      <c r="G9359" s="90"/>
      <c r="H9359" s="43"/>
      <c r="I9359" s="79"/>
      <c r="J9359" s="43"/>
      <c r="K9359" s="10"/>
      <c r="L9359" s="102"/>
      <c r="M9359" s="40"/>
      <c r="N9359" s="43"/>
      <c r="O9359" s="40"/>
      <c r="P9359" s="43"/>
      <c r="Q9359" s="43"/>
      <c r="R9359" s="10"/>
      <c r="S9359" s="10"/>
      <c r="T9359" s="10"/>
    </row>
    <row r="9360" spans="7:20" ht="33" customHeight="1" x14ac:dyDescent="0.5">
      <c r="G9360" s="90"/>
      <c r="H9360" s="43"/>
      <c r="I9360" s="79"/>
      <c r="J9360" s="43"/>
      <c r="K9360" s="10"/>
      <c r="L9360" s="102"/>
      <c r="M9360" s="40"/>
      <c r="N9360" s="43"/>
      <c r="O9360" s="40"/>
      <c r="P9360" s="43"/>
      <c r="Q9360" s="43"/>
      <c r="R9360" s="10"/>
      <c r="S9360" s="10"/>
      <c r="T9360" s="10"/>
    </row>
    <row r="9361" spans="7:20" ht="33" customHeight="1" x14ac:dyDescent="0.5">
      <c r="G9361" s="90"/>
      <c r="H9361" s="43"/>
      <c r="I9361" s="79"/>
      <c r="J9361" s="43"/>
      <c r="K9361" s="10"/>
      <c r="L9361" s="102"/>
      <c r="M9361" s="40"/>
      <c r="N9361" s="43"/>
      <c r="O9361" s="40"/>
      <c r="P9361" s="43"/>
      <c r="Q9361" s="43"/>
      <c r="R9361" s="10"/>
      <c r="S9361" s="10"/>
      <c r="T9361" s="10"/>
    </row>
    <row r="9362" spans="7:20" ht="33" customHeight="1" x14ac:dyDescent="0.5">
      <c r="G9362" s="90"/>
      <c r="H9362" s="43"/>
      <c r="I9362" s="79"/>
      <c r="J9362" s="43"/>
      <c r="K9362" s="10"/>
      <c r="L9362" s="102"/>
      <c r="M9362" s="40"/>
      <c r="N9362" s="43"/>
      <c r="O9362" s="40"/>
      <c r="P9362" s="43"/>
      <c r="Q9362" s="43"/>
      <c r="R9362" s="10"/>
      <c r="S9362" s="10"/>
      <c r="T9362" s="10"/>
    </row>
    <row r="9363" spans="7:20" ht="33" customHeight="1" x14ac:dyDescent="0.5">
      <c r="G9363" s="90"/>
      <c r="H9363" s="43"/>
      <c r="I9363" s="79"/>
      <c r="J9363" s="43"/>
      <c r="K9363" s="10"/>
      <c r="L9363" s="102"/>
      <c r="M9363" s="40"/>
      <c r="N9363" s="43"/>
      <c r="O9363" s="40"/>
      <c r="P9363" s="43"/>
      <c r="Q9363" s="43"/>
      <c r="R9363" s="10"/>
      <c r="S9363" s="10"/>
      <c r="T9363" s="10"/>
    </row>
    <row r="9364" spans="7:20" ht="33" customHeight="1" x14ac:dyDescent="0.5">
      <c r="G9364" s="90"/>
      <c r="H9364" s="43"/>
      <c r="I9364" s="79"/>
      <c r="J9364" s="43"/>
      <c r="K9364" s="10"/>
      <c r="L9364" s="102"/>
      <c r="M9364" s="40"/>
      <c r="N9364" s="43"/>
      <c r="O9364" s="40"/>
      <c r="P9364" s="43"/>
      <c r="Q9364" s="43"/>
      <c r="R9364" s="10"/>
      <c r="S9364" s="10"/>
      <c r="T9364" s="10"/>
    </row>
    <row r="9365" spans="7:20" ht="33" customHeight="1" x14ac:dyDescent="0.5">
      <c r="G9365" s="90"/>
      <c r="H9365" s="43"/>
      <c r="I9365" s="79"/>
      <c r="J9365" s="43"/>
      <c r="K9365" s="10"/>
      <c r="L9365" s="102"/>
      <c r="M9365" s="40"/>
      <c r="N9365" s="43"/>
      <c r="O9365" s="40"/>
      <c r="P9365" s="43"/>
      <c r="Q9365" s="43"/>
      <c r="R9365" s="10"/>
      <c r="S9365" s="10"/>
      <c r="T9365" s="10"/>
    </row>
    <row r="9366" spans="7:20" ht="33" customHeight="1" x14ac:dyDescent="0.5">
      <c r="G9366" s="90"/>
      <c r="H9366" s="43"/>
      <c r="I9366" s="79"/>
      <c r="J9366" s="43"/>
      <c r="K9366" s="10"/>
      <c r="L9366" s="102"/>
      <c r="M9366" s="40"/>
      <c r="N9366" s="43"/>
      <c r="O9366" s="40"/>
      <c r="P9366" s="43"/>
      <c r="Q9366" s="43"/>
      <c r="R9366" s="10"/>
      <c r="S9366" s="10"/>
      <c r="T9366" s="10"/>
    </row>
    <row r="9367" spans="7:20" ht="33" customHeight="1" x14ac:dyDescent="0.5">
      <c r="G9367" s="90"/>
      <c r="H9367" s="43"/>
      <c r="I9367" s="79"/>
      <c r="J9367" s="43"/>
      <c r="K9367" s="10"/>
      <c r="L9367" s="102"/>
      <c r="M9367" s="40"/>
      <c r="N9367" s="43"/>
      <c r="O9367" s="40"/>
      <c r="P9367" s="43"/>
      <c r="Q9367" s="43"/>
      <c r="R9367" s="10"/>
      <c r="S9367" s="10"/>
      <c r="T9367" s="10"/>
    </row>
    <row r="9368" spans="7:20" ht="33" customHeight="1" x14ac:dyDescent="0.5">
      <c r="G9368" s="90"/>
      <c r="H9368" s="43"/>
      <c r="I9368" s="79"/>
      <c r="J9368" s="43"/>
      <c r="K9368" s="10"/>
      <c r="L9368" s="102"/>
      <c r="M9368" s="40"/>
      <c r="N9368" s="43"/>
      <c r="O9368" s="40"/>
      <c r="P9368" s="43"/>
      <c r="Q9368" s="43"/>
      <c r="R9368" s="10"/>
      <c r="S9368" s="10"/>
      <c r="T9368" s="10"/>
    </row>
    <row r="9369" spans="7:20" ht="33" customHeight="1" x14ac:dyDescent="0.5">
      <c r="G9369" s="90"/>
      <c r="H9369" s="43"/>
      <c r="I9369" s="79"/>
      <c r="J9369" s="43"/>
      <c r="K9369" s="10"/>
      <c r="L9369" s="102"/>
      <c r="M9369" s="40"/>
      <c r="N9369" s="43"/>
      <c r="O9369" s="40"/>
      <c r="P9369" s="43"/>
      <c r="Q9369" s="43"/>
      <c r="R9369" s="10"/>
      <c r="S9369" s="10"/>
      <c r="T9369" s="10"/>
    </row>
    <row r="9370" spans="7:20" ht="33" customHeight="1" x14ac:dyDescent="0.5">
      <c r="G9370" s="90"/>
      <c r="H9370" s="43"/>
      <c r="I9370" s="79"/>
      <c r="J9370" s="43"/>
      <c r="K9370" s="10"/>
      <c r="L9370" s="102"/>
      <c r="M9370" s="40"/>
      <c r="N9370" s="43"/>
      <c r="O9370" s="40"/>
      <c r="P9370" s="43"/>
      <c r="Q9370" s="43"/>
      <c r="R9370" s="10"/>
      <c r="S9370" s="10"/>
      <c r="T9370" s="10"/>
    </row>
    <row r="9371" spans="7:20" ht="33" customHeight="1" x14ac:dyDescent="0.5">
      <c r="G9371" s="91"/>
      <c r="H9371" s="43"/>
      <c r="I9371" s="79"/>
      <c r="J9371" s="43"/>
      <c r="K9371" s="10"/>
      <c r="L9371" s="102"/>
      <c r="M9371" s="40"/>
      <c r="N9371" s="43"/>
      <c r="O9371" s="40"/>
      <c r="P9371" s="43"/>
      <c r="Q9371" s="43"/>
      <c r="R9371" s="10"/>
      <c r="S9371" s="10"/>
      <c r="T9371" s="10"/>
    </row>
    <row r="9372" spans="7:20" ht="33" customHeight="1" x14ac:dyDescent="0.5">
      <c r="G9372" s="91"/>
      <c r="H9372" s="43"/>
      <c r="I9372" s="79"/>
      <c r="J9372" s="43"/>
      <c r="K9372" s="10"/>
      <c r="L9372" s="102"/>
      <c r="M9372" s="40"/>
      <c r="N9372" s="43"/>
      <c r="O9372" s="40"/>
      <c r="P9372" s="43"/>
      <c r="Q9372" s="43"/>
      <c r="R9372" s="10"/>
      <c r="S9372" s="10"/>
      <c r="T9372" s="10"/>
    </row>
    <row r="9373" spans="7:20" ht="33" customHeight="1" x14ac:dyDescent="0.5">
      <c r="G9373" s="91"/>
      <c r="H9373" s="43"/>
      <c r="I9373" s="79"/>
      <c r="J9373" s="43"/>
      <c r="K9373" s="10"/>
      <c r="L9373" s="102"/>
      <c r="M9373" s="40"/>
      <c r="N9373" s="43"/>
      <c r="O9373" s="40"/>
      <c r="P9373" s="43"/>
      <c r="Q9373" s="43"/>
      <c r="R9373" s="10"/>
      <c r="S9373" s="10"/>
      <c r="T9373" s="10"/>
    </row>
    <row r="9374" spans="7:20" ht="33" customHeight="1" x14ac:dyDescent="0.5">
      <c r="G9374" s="91"/>
      <c r="H9374" s="43"/>
      <c r="I9374" s="79"/>
      <c r="J9374" s="43"/>
      <c r="K9374" s="10"/>
      <c r="L9374" s="102"/>
      <c r="M9374" s="40"/>
      <c r="N9374" s="43"/>
      <c r="O9374" s="40"/>
      <c r="P9374" s="43"/>
      <c r="Q9374" s="43"/>
      <c r="R9374" s="10"/>
      <c r="S9374" s="10"/>
      <c r="T9374" s="10"/>
    </row>
    <row r="9375" spans="7:20" ht="33" customHeight="1" x14ac:dyDescent="0.5">
      <c r="G9375" s="91"/>
      <c r="H9375" s="43"/>
      <c r="I9375" s="79"/>
      <c r="J9375" s="43"/>
      <c r="K9375" s="10"/>
      <c r="L9375" s="102"/>
      <c r="M9375" s="40"/>
      <c r="N9375" s="43"/>
      <c r="O9375" s="40"/>
      <c r="P9375" s="43"/>
      <c r="Q9375" s="43"/>
      <c r="R9375" s="10"/>
      <c r="S9375" s="10"/>
      <c r="T9375" s="10"/>
    </row>
    <row r="9376" spans="7:20" ht="33" customHeight="1" x14ac:dyDescent="0.5">
      <c r="G9376" s="91"/>
      <c r="H9376" s="43"/>
      <c r="I9376" s="79"/>
      <c r="J9376" s="43"/>
      <c r="K9376" s="10"/>
      <c r="L9376" s="102"/>
      <c r="M9376" s="40"/>
      <c r="N9376" s="43"/>
      <c r="O9376" s="40"/>
      <c r="P9376" s="43"/>
      <c r="Q9376" s="43"/>
      <c r="R9376" s="10"/>
      <c r="S9376" s="10"/>
      <c r="T9376" s="10"/>
    </row>
    <row r="9377" spans="7:20" ht="33" customHeight="1" x14ac:dyDescent="0.5">
      <c r="G9377" s="91"/>
      <c r="H9377" s="43"/>
      <c r="I9377" s="79"/>
      <c r="J9377" s="43"/>
      <c r="K9377" s="10"/>
      <c r="L9377" s="102"/>
      <c r="M9377" s="40"/>
      <c r="N9377" s="43"/>
      <c r="O9377" s="40"/>
      <c r="P9377" s="43"/>
      <c r="Q9377" s="43"/>
      <c r="R9377" s="10"/>
      <c r="S9377" s="10"/>
      <c r="T9377" s="10"/>
    </row>
    <row r="9378" spans="7:20" ht="33" customHeight="1" x14ac:dyDescent="0.5">
      <c r="G9378" s="91"/>
      <c r="H9378" s="43"/>
      <c r="I9378" s="79"/>
      <c r="J9378" s="43"/>
      <c r="K9378" s="10"/>
      <c r="L9378" s="102"/>
      <c r="M9378" s="40"/>
      <c r="N9378" s="43"/>
      <c r="O9378" s="40"/>
      <c r="P9378" s="43"/>
      <c r="Q9378" s="43"/>
      <c r="R9378" s="10"/>
      <c r="S9378" s="10"/>
      <c r="T9378" s="10"/>
    </row>
    <row r="9379" spans="7:20" ht="33" customHeight="1" x14ac:dyDescent="0.5">
      <c r="G9379" s="91"/>
      <c r="H9379" s="43"/>
      <c r="I9379" s="79"/>
      <c r="J9379" s="43"/>
      <c r="K9379" s="10"/>
      <c r="L9379" s="102"/>
      <c r="M9379" s="40"/>
      <c r="N9379" s="43"/>
      <c r="O9379" s="40"/>
      <c r="P9379" s="43"/>
      <c r="Q9379" s="43"/>
      <c r="R9379" s="10"/>
      <c r="S9379" s="10"/>
      <c r="T9379" s="10"/>
    </row>
    <row r="9380" spans="7:20" ht="33" customHeight="1" x14ac:dyDescent="0.5">
      <c r="G9380" s="91"/>
      <c r="H9380" s="43"/>
      <c r="I9380" s="79"/>
      <c r="J9380" s="43"/>
      <c r="K9380" s="10"/>
      <c r="L9380" s="102"/>
      <c r="M9380" s="40"/>
      <c r="N9380" s="43"/>
      <c r="O9380" s="40"/>
      <c r="P9380" s="43"/>
      <c r="Q9380" s="43"/>
      <c r="R9380" s="10"/>
      <c r="S9380" s="10"/>
      <c r="T9380" s="10"/>
    </row>
    <row r="9381" spans="7:20" ht="33" customHeight="1" x14ac:dyDescent="0.5">
      <c r="G9381" s="91"/>
      <c r="H9381" s="43"/>
      <c r="I9381" s="79"/>
      <c r="J9381" s="43"/>
      <c r="K9381" s="10"/>
      <c r="L9381" s="102"/>
      <c r="M9381" s="40"/>
      <c r="N9381" s="43"/>
      <c r="O9381" s="40"/>
      <c r="P9381" s="43"/>
      <c r="Q9381" s="43"/>
      <c r="R9381" s="10"/>
      <c r="S9381" s="10"/>
      <c r="T9381" s="10"/>
    </row>
    <row r="9382" spans="7:20" ht="33" customHeight="1" x14ac:dyDescent="0.5">
      <c r="G9382" s="91"/>
      <c r="H9382" s="43"/>
      <c r="I9382" s="79"/>
      <c r="J9382" s="43"/>
      <c r="K9382" s="10"/>
      <c r="L9382" s="102"/>
      <c r="M9382" s="40"/>
      <c r="N9382" s="43"/>
      <c r="O9382" s="40"/>
      <c r="P9382" s="43"/>
      <c r="Q9382" s="43"/>
      <c r="R9382" s="10"/>
      <c r="S9382" s="10"/>
      <c r="T9382" s="10"/>
    </row>
    <row r="9383" spans="7:20" ht="33" customHeight="1" x14ac:dyDescent="0.5">
      <c r="G9383" s="91"/>
      <c r="H9383" s="43"/>
      <c r="I9383" s="79"/>
      <c r="J9383" s="43"/>
      <c r="K9383" s="10"/>
      <c r="L9383" s="102"/>
      <c r="M9383" s="40"/>
      <c r="N9383" s="43"/>
      <c r="O9383" s="40"/>
      <c r="P9383" s="43"/>
      <c r="Q9383" s="43"/>
      <c r="R9383" s="10"/>
      <c r="S9383" s="10"/>
      <c r="T9383" s="10"/>
    </row>
    <row r="9384" spans="7:20" ht="33" customHeight="1" x14ac:dyDescent="0.5">
      <c r="G9384" s="91"/>
      <c r="H9384" s="43"/>
      <c r="I9384" s="79"/>
      <c r="J9384" s="43"/>
      <c r="K9384" s="10"/>
      <c r="L9384" s="102"/>
      <c r="M9384" s="40"/>
      <c r="N9384" s="43"/>
      <c r="O9384" s="40"/>
      <c r="P9384" s="43"/>
      <c r="Q9384" s="43"/>
      <c r="R9384" s="10"/>
      <c r="S9384" s="10"/>
      <c r="T9384" s="10"/>
    </row>
    <row r="9385" spans="7:20" ht="33" customHeight="1" x14ac:dyDescent="0.5">
      <c r="G9385" s="91"/>
      <c r="H9385" s="43"/>
      <c r="I9385" s="79"/>
      <c r="J9385" s="43"/>
      <c r="K9385" s="10"/>
      <c r="L9385" s="102"/>
      <c r="M9385" s="40"/>
      <c r="N9385" s="43"/>
      <c r="O9385" s="40"/>
      <c r="P9385" s="43"/>
      <c r="Q9385" s="43"/>
      <c r="R9385" s="10"/>
      <c r="S9385" s="10"/>
      <c r="T9385" s="10"/>
    </row>
    <row r="9386" spans="7:20" ht="33" customHeight="1" x14ac:dyDescent="0.5">
      <c r="G9386" s="91"/>
      <c r="H9386" s="43"/>
      <c r="I9386" s="79"/>
      <c r="J9386" s="43"/>
      <c r="K9386" s="10"/>
      <c r="L9386" s="102"/>
      <c r="M9386" s="40"/>
      <c r="N9386" s="43"/>
      <c r="O9386" s="40"/>
      <c r="P9386" s="43"/>
      <c r="Q9386" s="43"/>
      <c r="R9386" s="10"/>
      <c r="S9386" s="10"/>
      <c r="T9386" s="10"/>
    </row>
    <row r="9387" spans="7:20" ht="33" customHeight="1" x14ac:dyDescent="0.5">
      <c r="G9387" s="91"/>
      <c r="H9387" s="43"/>
      <c r="I9387" s="79"/>
      <c r="J9387" s="43"/>
      <c r="K9387" s="10"/>
      <c r="L9387" s="102"/>
      <c r="M9387" s="40"/>
      <c r="N9387" s="43"/>
      <c r="O9387" s="40"/>
      <c r="P9387" s="43"/>
      <c r="Q9387" s="43"/>
      <c r="R9387" s="10"/>
      <c r="S9387" s="10"/>
      <c r="T9387" s="10"/>
    </row>
    <row r="9388" spans="7:20" ht="33" customHeight="1" x14ac:dyDescent="0.5">
      <c r="G9388" s="91"/>
      <c r="H9388" s="43"/>
      <c r="I9388" s="79"/>
      <c r="J9388" s="43"/>
      <c r="K9388" s="10"/>
      <c r="L9388" s="102"/>
      <c r="M9388" s="40"/>
      <c r="N9388" s="43"/>
      <c r="O9388" s="40"/>
      <c r="P9388" s="43"/>
      <c r="Q9388" s="43"/>
      <c r="R9388" s="10"/>
      <c r="S9388" s="10"/>
      <c r="T9388" s="10"/>
    </row>
    <row r="9389" spans="7:20" ht="33" customHeight="1" x14ac:dyDescent="0.5">
      <c r="G9389" s="91"/>
      <c r="H9389" s="43"/>
      <c r="I9389" s="79"/>
      <c r="J9389" s="43"/>
      <c r="K9389" s="10"/>
      <c r="L9389" s="102"/>
      <c r="M9389" s="40"/>
      <c r="N9389" s="43"/>
      <c r="O9389" s="40"/>
      <c r="P9389" s="43"/>
      <c r="Q9389" s="43"/>
      <c r="R9389" s="10"/>
      <c r="S9389" s="10"/>
      <c r="T9389" s="10"/>
    </row>
    <row r="9390" spans="7:20" ht="33" customHeight="1" x14ac:dyDescent="0.5">
      <c r="G9390" s="91"/>
      <c r="H9390" s="43"/>
      <c r="I9390" s="79"/>
      <c r="J9390" s="43"/>
      <c r="K9390" s="10"/>
      <c r="L9390" s="102"/>
      <c r="M9390" s="40"/>
      <c r="N9390" s="43"/>
      <c r="O9390" s="40"/>
      <c r="P9390" s="43"/>
      <c r="Q9390" s="43"/>
      <c r="R9390" s="10"/>
      <c r="S9390" s="10"/>
      <c r="T9390" s="10"/>
    </row>
    <row r="9391" spans="7:20" ht="33" customHeight="1" x14ac:dyDescent="0.5">
      <c r="G9391" s="91"/>
      <c r="H9391" s="43"/>
      <c r="I9391" s="79"/>
      <c r="J9391" s="43"/>
      <c r="K9391" s="10"/>
      <c r="L9391" s="102"/>
      <c r="M9391" s="40"/>
      <c r="N9391" s="43"/>
      <c r="O9391" s="40"/>
      <c r="P9391" s="43"/>
      <c r="Q9391" s="43"/>
      <c r="R9391" s="10"/>
      <c r="S9391" s="10"/>
      <c r="T9391" s="10"/>
    </row>
    <row r="9392" spans="7:20" ht="33" customHeight="1" x14ac:dyDescent="0.5">
      <c r="G9392" s="91"/>
      <c r="H9392" s="43"/>
      <c r="I9392" s="79"/>
      <c r="J9392" s="43"/>
      <c r="K9392" s="10"/>
      <c r="L9392" s="102"/>
      <c r="M9392" s="40"/>
      <c r="N9392" s="43"/>
      <c r="O9392" s="40"/>
      <c r="P9392" s="43"/>
      <c r="Q9392" s="43"/>
      <c r="R9392" s="10"/>
      <c r="S9392" s="10"/>
      <c r="T9392" s="10"/>
    </row>
    <row r="9393" spans="7:20" ht="33" customHeight="1" x14ac:dyDescent="0.5">
      <c r="G9393" s="91"/>
      <c r="H9393" s="43"/>
      <c r="I9393" s="79"/>
      <c r="J9393" s="43"/>
      <c r="K9393" s="10"/>
      <c r="L9393" s="102"/>
      <c r="M9393" s="40"/>
      <c r="N9393" s="43"/>
      <c r="O9393" s="40"/>
      <c r="P9393" s="43"/>
      <c r="Q9393" s="43"/>
      <c r="R9393" s="10"/>
      <c r="S9393" s="10"/>
      <c r="T9393" s="10"/>
    </row>
    <row r="9394" spans="7:20" ht="33" customHeight="1" x14ac:dyDescent="0.5">
      <c r="G9394" s="91"/>
      <c r="H9394" s="43"/>
      <c r="I9394" s="79"/>
      <c r="J9394" s="43"/>
      <c r="K9394" s="10"/>
      <c r="L9394" s="102"/>
      <c r="M9394" s="40"/>
      <c r="N9394" s="43"/>
      <c r="O9394" s="40"/>
      <c r="P9394" s="43"/>
      <c r="Q9394" s="43"/>
      <c r="R9394" s="10"/>
      <c r="S9394" s="10"/>
      <c r="T9394" s="10"/>
    </row>
    <row r="9395" spans="7:20" ht="33" customHeight="1" x14ac:dyDescent="0.5">
      <c r="G9395" s="91"/>
      <c r="H9395" s="43"/>
      <c r="I9395" s="79"/>
      <c r="J9395" s="43"/>
      <c r="K9395" s="10"/>
      <c r="L9395" s="102"/>
      <c r="M9395" s="40"/>
      <c r="N9395" s="43"/>
      <c r="O9395" s="40"/>
      <c r="P9395" s="43"/>
      <c r="Q9395" s="43"/>
      <c r="R9395" s="10"/>
      <c r="S9395" s="10"/>
      <c r="T9395" s="10"/>
    </row>
    <row r="9396" spans="7:20" ht="33" customHeight="1" x14ac:dyDescent="0.5">
      <c r="G9396" s="91"/>
      <c r="H9396" s="43"/>
      <c r="I9396" s="79"/>
      <c r="J9396" s="43"/>
      <c r="K9396" s="10"/>
      <c r="L9396" s="102"/>
      <c r="M9396" s="40"/>
      <c r="N9396" s="43"/>
      <c r="O9396" s="40"/>
      <c r="P9396" s="43"/>
      <c r="Q9396" s="43"/>
      <c r="R9396" s="10"/>
      <c r="S9396" s="10"/>
      <c r="T9396" s="10"/>
    </row>
    <row r="9397" spans="7:20" ht="33" customHeight="1" x14ac:dyDescent="0.5">
      <c r="G9397" s="91"/>
      <c r="H9397" s="43"/>
      <c r="I9397" s="79"/>
      <c r="J9397" s="43"/>
      <c r="K9397" s="10"/>
      <c r="L9397" s="102"/>
      <c r="M9397" s="40"/>
      <c r="N9397" s="43"/>
      <c r="O9397" s="40"/>
      <c r="P9397" s="43"/>
      <c r="Q9397" s="43"/>
      <c r="R9397" s="10"/>
      <c r="S9397" s="10"/>
      <c r="T9397" s="10"/>
    </row>
    <row r="9398" spans="7:20" ht="33" customHeight="1" x14ac:dyDescent="0.5">
      <c r="G9398" s="91"/>
      <c r="H9398" s="43"/>
      <c r="I9398" s="79"/>
      <c r="J9398" s="43"/>
      <c r="K9398" s="10"/>
      <c r="L9398" s="102"/>
      <c r="M9398" s="40"/>
      <c r="N9398" s="43"/>
      <c r="O9398" s="40"/>
      <c r="P9398" s="43"/>
      <c r="Q9398" s="43"/>
      <c r="R9398" s="10"/>
      <c r="S9398" s="10"/>
      <c r="T9398" s="10"/>
    </row>
    <row r="9399" spans="7:20" ht="33" customHeight="1" x14ac:dyDescent="0.5">
      <c r="G9399" s="91"/>
      <c r="H9399" s="43"/>
      <c r="I9399" s="79"/>
      <c r="J9399" s="43"/>
      <c r="K9399" s="10"/>
      <c r="L9399" s="102"/>
      <c r="M9399" s="40"/>
      <c r="N9399" s="43"/>
      <c r="O9399" s="40"/>
      <c r="P9399" s="43"/>
      <c r="Q9399" s="43"/>
      <c r="R9399" s="10"/>
      <c r="S9399" s="10"/>
      <c r="T9399" s="10"/>
    </row>
    <row r="9400" spans="7:20" ht="33" customHeight="1" x14ac:dyDescent="0.5">
      <c r="G9400" s="91"/>
      <c r="H9400" s="43"/>
      <c r="I9400" s="79"/>
      <c r="J9400" s="43"/>
      <c r="K9400" s="10"/>
      <c r="L9400" s="102"/>
      <c r="M9400" s="40"/>
      <c r="N9400" s="43"/>
      <c r="O9400" s="40"/>
      <c r="P9400" s="43"/>
      <c r="Q9400" s="43"/>
      <c r="R9400" s="10"/>
      <c r="S9400" s="10"/>
      <c r="T9400" s="10"/>
    </row>
    <row r="9401" spans="7:20" ht="33" customHeight="1" x14ac:dyDescent="0.5">
      <c r="G9401" s="91"/>
      <c r="H9401" s="43"/>
      <c r="I9401" s="79"/>
      <c r="J9401" s="43"/>
      <c r="K9401" s="10"/>
      <c r="L9401" s="102"/>
      <c r="M9401" s="40"/>
      <c r="N9401" s="43"/>
      <c r="O9401" s="40"/>
      <c r="P9401" s="43"/>
      <c r="Q9401" s="43"/>
      <c r="R9401" s="10"/>
      <c r="S9401" s="10"/>
      <c r="T9401" s="10"/>
    </row>
    <row r="9402" spans="7:20" ht="33" customHeight="1" x14ac:dyDescent="0.5">
      <c r="G9402" s="91"/>
      <c r="H9402" s="43"/>
      <c r="I9402" s="79"/>
      <c r="J9402" s="43"/>
      <c r="K9402" s="10"/>
      <c r="L9402" s="102"/>
      <c r="M9402" s="40"/>
      <c r="N9402" s="43"/>
      <c r="O9402" s="40"/>
      <c r="P9402" s="43"/>
      <c r="Q9402" s="43"/>
      <c r="R9402" s="10"/>
      <c r="S9402" s="10"/>
      <c r="T9402" s="10"/>
    </row>
    <row r="9403" spans="7:20" ht="33" customHeight="1" x14ac:dyDescent="0.5">
      <c r="G9403" s="91"/>
      <c r="H9403" s="43"/>
      <c r="I9403" s="79"/>
      <c r="J9403" s="43"/>
      <c r="K9403" s="10"/>
      <c r="L9403" s="102"/>
      <c r="M9403" s="40"/>
      <c r="N9403" s="43"/>
      <c r="O9403" s="40"/>
      <c r="P9403" s="43"/>
      <c r="Q9403" s="43"/>
      <c r="R9403" s="10"/>
      <c r="S9403" s="10"/>
      <c r="T9403" s="10"/>
    </row>
    <row r="9404" spans="7:20" ht="33" customHeight="1" x14ac:dyDescent="0.5">
      <c r="G9404" s="91"/>
      <c r="H9404" s="43"/>
      <c r="I9404" s="79"/>
      <c r="J9404" s="43"/>
      <c r="K9404" s="10"/>
      <c r="L9404" s="102"/>
      <c r="M9404" s="40"/>
      <c r="N9404" s="43"/>
      <c r="O9404" s="40"/>
      <c r="P9404" s="43"/>
      <c r="Q9404" s="43"/>
      <c r="R9404" s="10"/>
      <c r="S9404" s="10"/>
      <c r="T9404" s="10"/>
    </row>
    <row r="9405" spans="7:20" ht="33" customHeight="1" x14ac:dyDescent="0.5">
      <c r="G9405" s="91"/>
      <c r="H9405" s="43"/>
      <c r="I9405" s="79"/>
      <c r="J9405" s="43"/>
      <c r="K9405" s="10"/>
      <c r="L9405" s="102"/>
      <c r="M9405" s="40"/>
      <c r="N9405" s="43"/>
      <c r="O9405" s="40"/>
      <c r="P9405" s="43"/>
      <c r="Q9405" s="43"/>
      <c r="R9405" s="10"/>
      <c r="S9405" s="10"/>
      <c r="T9405" s="10"/>
    </row>
    <row r="9406" spans="7:20" ht="33" customHeight="1" x14ac:dyDescent="0.5">
      <c r="G9406" s="91"/>
      <c r="H9406" s="43"/>
      <c r="I9406" s="79"/>
      <c r="J9406" s="43"/>
      <c r="K9406" s="10"/>
      <c r="L9406" s="102"/>
      <c r="M9406" s="40"/>
      <c r="N9406" s="43"/>
      <c r="O9406" s="40"/>
      <c r="P9406" s="43"/>
      <c r="Q9406" s="43"/>
      <c r="R9406" s="10"/>
      <c r="S9406" s="10"/>
      <c r="T9406" s="10"/>
    </row>
    <row r="9407" spans="7:20" ht="33" customHeight="1" x14ac:dyDescent="0.5">
      <c r="G9407" s="91"/>
      <c r="H9407" s="43"/>
      <c r="I9407" s="79"/>
      <c r="J9407" s="43"/>
      <c r="K9407" s="10"/>
      <c r="L9407" s="102"/>
      <c r="M9407" s="40"/>
      <c r="N9407" s="43"/>
      <c r="O9407" s="40"/>
      <c r="P9407" s="43"/>
      <c r="Q9407" s="43"/>
      <c r="R9407" s="10"/>
      <c r="S9407" s="10"/>
      <c r="T9407" s="10"/>
    </row>
    <row r="9408" spans="7:20" ht="33" customHeight="1" x14ac:dyDescent="0.5">
      <c r="G9408" s="91"/>
      <c r="H9408" s="43"/>
      <c r="I9408" s="79"/>
      <c r="J9408" s="43"/>
      <c r="K9408" s="10"/>
      <c r="L9408" s="102"/>
      <c r="M9408" s="40"/>
      <c r="N9408" s="43"/>
      <c r="O9408" s="40"/>
      <c r="P9408" s="43"/>
      <c r="Q9408" s="43"/>
      <c r="R9408" s="10"/>
      <c r="S9408" s="10"/>
      <c r="T9408" s="10"/>
    </row>
    <row r="9409" spans="7:20" ht="33" customHeight="1" x14ac:dyDescent="0.5">
      <c r="G9409" s="91"/>
      <c r="H9409" s="43"/>
      <c r="I9409" s="79"/>
      <c r="J9409" s="43"/>
      <c r="K9409" s="10"/>
      <c r="L9409" s="102"/>
      <c r="M9409" s="40"/>
      <c r="N9409" s="43"/>
      <c r="O9409" s="40"/>
      <c r="P9409" s="43"/>
      <c r="Q9409" s="43"/>
      <c r="R9409" s="10"/>
      <c r="S9409" s="10"/>
      <c r="T9409" s="10"/>
    </row>
    <row r="9410" spans="7:20" ht="33" customHeight="1" x14ac:dyDescent="0.5">
      <c r="G9410" s="91"/>
      <c r="H9410" s="43"/>
      <c r="I9410" s="79"/>
      <c r="J9410" s="43"/>
      <c r="K9410" s="10"/>
      <c r="L9410" s="102"/>
      <c r="M9410" s="40"/>
      <c r="N9410" s="43"/>
      <c r="O9410" s="40"/>
      <c r="P9410" s="43"/>
      <c r="Q9410" s="43"/>
      <c r="R9410" s="10"/>
      <c r="S9410" s="10"/>
      <c r="T9410" s="10"/>
    </row>
    <row r="9411" spans="7:20" ht="33" customHeight="1" x14ac:dyDescent="0.5">
      <c r="G9411" s="91"/>
      <c r="H9411" s="43"/>
      <c r="I9411" s="79"/>
      <c r="J9411" s="43"/>
      <c r="K9411" s="10"/>
      <c r="L9411" s="102"/>
      <c r="M9411" s="40"/>
      <c r="N9411" s="43"/>
      <c r="O9411" s="40"/>
      <c r="P9411" s="43"/>
      <c r="Q9411" s="43"/>
      <c r="R9411" s="10"/>
      <c r="S9411" s="10"/>
      <c r="T9411" s="10"/>
    </row>
    <row r="9412" spans="7:20" ht="33" customHeight="1" x14ac:dyDescent="0.5">
      <c r="G9412" s="91"/>
      <c r="H9412" s="43"/>
      <c r="I9412" s="79"/>
      <c r="J9412" s="43"/>
      <c r="K9412" s="10"/>
      <c r="L9412" s="102"/>
      <c r="M9412" s="40"/>
      <c r="N9412" s="43"/>
      <c r="O9412" s="40"/>
      <c r="P9412" s="43"/>
      <c r="Q9412" s="43"/>
      <c r="R9412" s="10"/>
      <c r="S9412" s="10"/>
      <c r="T9412" s="10"/>
    </row>
    <row r="9413" spans="7:20" ht="33" customHeight="1" x14ac:dyDescent="0.5">
      <c r="G9413" s="91"/>
      <c r="H9413" s="43"/>
      <c r="I9413" s="79"/>
      <c r="J9413" s="43"/>
      <c r="K9413" s="10"/>
      <c r="L9413" s="102"/>
      <c r="M9413" s="40"/>
      <c r="N9413" s="43"/>
      <c r="O9413" s="40"/>
      <c r="P9413" s="43"/>
      <c r="Q9413" s="43"/>
      <c r="R9413" s="10"/>
      <c r="S9413" s="10"/>
      <c r="T9413" s="10"/>
    </row>
    <row r="9414" spans="7:20" ht="33" customHeight="1" x14ac:dyDescent="0.5">
      <c r="G9414" s="91"/>
      <c r="H9414" s="43"/>
      <c r="I9414" s="79"/>
      <c r="J9414" s="43"/>
      <c r="K9414" s="10"/>
      <c r="L9414" s="102"/>
      <c r="M9414" s="40"/>
      <c r="N9414" s="43"/>
      <c r="O9414" s="40"/>
      <c r="P9414" s="43"/>
      <c r="Q9414" s="43"/>
      <c r="R9414" s="10"/>
      <c r="S9414" s="10"/>
      <c r="T9414" s="10"/>
    </row>
    <row r="9415" spans="7:20" ht="33" customHeight="1" x14ac:dyDescent="0.5">
      <c r="G9415" s="91"/>
      <c r="H9415" s="43"/>
      <c r="I9415" s="79"/>
      <c r="J9415" s="43"/>
      <c r="K9415" s="10"/>
      <c r="L9415" s="102"/>
      <c r="M9415" s="40"/>
      <c r="N9415" s="43"/>
      <c r="O9415" s="40"/>
      <c r="P9415" s="43"/>
      <c r="Q9415" s="43"/>
      <c r="R9415" s="10"/>
      <c r="S9415" s="10"/>
      <c r="T9415" s="10"/>
    </row>
    <row r="9416" spans="7:20" ht="33" customHeight="1" x14ac:dyDescent="0.5">
      <c r="G9416" s="91"/>
      <c r="H9416" s="43"/>
      <c r="I9416" s="79"/>
      <c r="J9416" s="43"/>
      <c r="K9416" s="10"/>
      <c r="L9416" s="102"/>
      <c r="M9416" s="40"/>
      <c r="N9416" s="43"/>
      <c r="O9416" s="40"/>
      <c r="P9416" s="43"/>
      <c r="Q9416" s="43"/>
      <c r="R9416" s="10"/>
      <c r="S9416" s="10"/>
      <c r="T9416" s="10"/>
    </row>
    <row r="9417" spans="7:20" ht="33" customHeight="1" x14ac:dyDescent="0.5">
      <c r="G9417" s="91"/>
      <c r="H9417" s="43"/>
      <c r="I9417" s="79"/>
      <c r="J9417" s="43"/>
      <c r="K9417" s="10"/>
      <c r="L9417" s="102"/>
      <c r="M9417" s="40"/>
      <c r="N9417" s="43"/>
      <c r="O9417" s="40"/>
      <c r="P9417" s="43"/>
      <c r="Q9417" s="43"/>
      <c r="R9417" s="10"/>
      <c r="S9417" s="10"/>
      <c r="T9417" s="10"/>
    </row>
    <row r="9418" spans="7:20" ht="33" customHeight="1" x14ac:dyDescent="0.5">
      <c r="G9418" s="91"/>
      <c r="H9418" s="43"/>
      <c r="I9418" s="79"/>
      <c r="J9418" s="43"/>
      <c r="K9418" s="10"/>
      <c r="L9418" s="102"/>
      <c r="M9418" s="40"/>
      <c r="N9418" s="43"/>
      <c r="O9418" s="40"/>
      <c r="P9418" s="43"/>
      <c r="Q9418" s="43"/>
      <c r="R9418" s="10"/>
      <c r="S9418" s="10"/>
      <c r="T9418" s="10"/>
    </row>
    <row r="9419" spans="7:20" ht="33" customHeight="1" x14ac:dyDescent="0.5">
      <c r="G9419" s="91"/>
      <c r="H9419" s="43"/>
      <c r="I9419" s="79"/>
      <c r="J9419" s="43"/>
      <c r="K9419" s="10"/>
      <c r="L9419" s="102"/>
      <c r="M9419" s="40"/>
      <c r="N9419" s="43"/>
      <c r="O9419" s="40"/>
      <c r="P9419" s="43"/>
      <c r="Q9419" s="43"/>
      <c r="R9419" s="10"/>
      <c r="S9419" s="10"/>
      <c r="T9419" s="10"/>
    </row>
    <row r="9420" spans="7:20" ht="33" customHeight="1" x14ac:dyDescent="0.5">
      <c r="G9420" s="91"/>
      <c r="H9420" s="43"/>
      <c r="I9420" s="79"/>
      <c r="J9420" s="43"/>
      <c r="K9420" s="10"/>
      <c r="L9420" s="102"/>
      <c r="M9420" s="40"/>
      <c r="N9420" s="43"/>
      <c r="O9420" s="40"/>
      <c r="P9420" s="43"/>
      <c r="Q9420" s="43"/>
      <c r="R9420" s="10"/>
      <c r="S9420" s="10"/>
      <c r="T9420" s="10"/>
    </row>
    <row r="9421" spans="7:20" ht="33" customHeight="1" x14ac:dyDescent="0.5">
      <c r="G9421" s="91"/>
      <c r="H9421" s="43"/>
      <c r="I9421" s="79"/>
      <c r="J9421" s="43"/>
      <c r="K9421" s="10"/>
      <c r="L9421" s="102"/>
      <c r="M9421" s="40"/>
      <c r="N9421" s="43"/>
      <c r="O9421" s="40"/>
      <c r="P9421" s="43"/>
      <c r="Q9421" s="43"/>
      <c r="R9421" s="10"/>
      <c r="S9421" s="10"/>
      <c r="T9421" s="10"/>
    </row>
    <row r="9422" spans="7:20" ht="33" customHeight="1" x14ac:dyDescent="0.5">
      <c r="G9422" s="91"/>
      <c r="H9422" s="43"/>
      <c r="I9422" s="79"/>
      <c r="J9422" s="43"/>
      <c r="K9422" s="10"/>
      <c r="L9422" s="102"/>
      <c r="M9422" s="40"/>
      <c r="N9422" s="43"/>
      <c r="O9422" s="40"/>
      <c r="P9422" s="43"/>
      <c r="Q9422" s="43"/>
      <c r="R9422" s="10"/>
      <c r="S9422" s="10"/>
      <c r="T9422" s="10"/>
    </row>
    <row r="9423" spans="7:20" ht="33" customHeight="1" x14ac:dyDescent="0.5">
      <c r="G9423" s="91"/>
      <c r="H9423" s="43"/>
      <c r="I9423" s="79"/>
      <c r="J9423" s="43"/>
      <c r="K9423" s="10"/>
      <c r="L9423" s="102"/>
      <c r="M9423" s="40"/>
      <c r="N9423" s="43"/>
      <c r="O9423" s="40"/>
      <c r="P9423" s="43"/>
      <c r="Q9423" s="43"/>
      <c r="R9423" s="10"/>
      <c r="S9423" s="10"/>
      <c r="T9423" s="10"/>
    </row>
    <row r="9424" spans="7:20" ht="33" customHeight="1" x14ac:dyDescent="0.5">
      <c r="G9424" s="91"/>
      <c r="H9424" s="43"/>
      <c r="I9424" s="79"/>
      <c r="J9424" s="43"/>
      <c r="K9424" s="10"/>
      <c r="L9424" s="102"/>
      <c r="M9424" s="40"/>
      <c r="N9424" s="43"/>
      <c r="O9424" s="40"/>
      <c r="P9424" s="43"/>
      <c r="Q9424" s="43"/>
      <c r="R9424" s="10"/>
      <c r="S9424" s="10"/>
      <c r="T9424" s="10"/>
    </row>
    <row r="9425" spans="7:20" ht="33" customHeight="1" x14ac:dyDescent="0.5">
      <c r="G9425" s="91"/>
      <c r="H9425" s="43"/>
      <c r="I9425" s="79"/>
      <c r="J9425" s="43"/>
      <c r="K9425" s="10"/>
      <c r="L9425" s="102"/>
      <c r="M9425" s="40"/>
      <c r="N9425" s="43"/>
      <c r="O9425" s="40"/>
      <c r="P9425" s="43"/>
      <c r="Q9425" s="43"/>
      <c r="R9425" s="10"/>
      <c r="S9425" s="10"/>
      <c r="T9425" s="10"/>
    </row>
    <row r="9426" spans="7:20" ht="33" customHeight="1" x14ac:dyDescent="0.5">
      <c r="G9426" s="91"/>
      <c r="H9426" s="43"/>
      <c r="I9426" s="79"/>
      <c r="J9426" s="43"/>
      <c r="K9426" s="10"/>
      <c r="L9426" s="102"/>
      <c r="M9426" s="40"/>
      <c r="N9426" s="43"/>
      <c r="O9426" s="40"/>
      <c r="P9426" s="43"/>
      <c r="Q9426" s="43"/>
      <c r="R9426" s="10"/>
      <c r="S9426" s="10"/>
      <c r="T9426" s="10"/>
    </row>
    <row r="9427" spans="7:20" ht="33" customHeight="1" x14ac:dyDescent="0.5">
      <c r="G9427" s="91"/>
      <c r="H9427" s="43"/>
      <c r="I9427" s="79"/>
      <c r="J9427" s="43"/>
      <c r="K9427" s="10"/>
      <c r="L9427" s="102"/>
      <c r="M9427" s="40"/>
      <c r="N9427" s="43"/>
      <c r="O9427" s="40"/>
      <c r="P9427" s="43"/>
      <c r="Q9427" s="43"/>
      <c r="R9427" s="10"/>
      <c r="S9427" s="10"/>
      <c r="T9427" s="10"/>
    </row>
    <row r="9428" spans="7:20" ht="33" customHeight="1" x14ac:dyDescent="0.5">
      <c r="G9428" s="91"/>
      <c r="H9428" s="43"/>
      <c r="I9428" s="79"/>
      <c r="J9428" s="43"/>
      <c r="K9428" s="10"/>
      <c r="L9428" s="102"/>
      <c r="M9428" s="40"/>
      <c r="N9428" s="43"/>
      <c r="O9428" s="40"/>
      <c r="P9428" s="43"/>
      <c r="Q9428" s="43"/>
      <c r="R9428" s="10"/>
      <c r="S9428" s="10"/>
      <c r="T9428" s="10"/>
    </row>
    <row r="9429" spans="7:20" ht="33" customHeight="1" x14ac:dyDescent="0.5">
      <c r="G9429" s="91"/>
      <c r="H9429" s="43"/>
      <c r="I9429" s="79"/>
      <c r="J9429" s="43"/>
      <c r="K9429" s="10"/>
      <c r="L9429" s="102"/>
      <c r="M9429" s="40"/>
      <c r="N9429" s="43"/>
      <c r="O9429" s="40"/>
      <c r="P9429" s="43"/>
      <c r="Q9429" s="43"/>
      <c r="R9429" s="10"/>
      <c r="S9429" s="10"/>
      <c r="T9429" s="10"/>
    </row>
    <row r="9430" spans="7:20" ht="33" customHeight="1" x14ac:dyDescent="0.5">
      <c r="G9430" s="91"/>
      <c r="H9430" s="43"/>
      <c r="I9430" s="79"/>
      <c r="J9430" s="43"/>
      <c r="K9430" s="10"/>
      <c r="L9430" s="102"/>
      <c r="M9430" s="40"/>
      <c r="N9430" s="43"/>
      <c r="O9430" s="40"/>
      <c r="P9430" s="43"/>
      <c r="Q9430" s="43"/>
      <c r="R9430" s="10"/>
      <c r="S9430" s="10"/>
      <c r="T9430" s="10"/>
    </row>
    <row r="9431" spans="7:20" ht="33" customHeight="1" x14ac:dyDescent="0.5">
      <c r="G9431" s="91"/>
      <c r="H9431" s="43"/>
      <c r="I9431" s="79"/>
      <c r="J9431" s="43"/>
      <c r="K9431" s="10"/>
      <c r="L9431" s="102"/>
      <c r="M9431" s="40"/>
      <c r="N9431" s="43"/>
      <c r="O9431" s="40"/>
      <c r="P9431" s="43"/>
      <c r="Q9431" s="43"/>
      <c r="R9431" s="10"/>
      <c r="S9431" s="10"/>
      <c r="T9431" s="10"/>
    </row>
    <row r="9432" spans="7:20" ht="33" customHeight="1" x14ac:dyDescent="0.5">
      <c r="G9432" s="91"/>
      <c r="H9432" s="43"/>
      <c r="I9432" s="79"/>
      <c r="J9432" s="43"/>
      <c r="K9432" s="10"/>
      <c r="L9432" s="102"/>
      <c r="M9432" s="40"/>
      <c r="N9432" s="43"/>
      <c r="O9432" s="40"/>
      <c r="P9432" s="43"/>
      <c r="Q9432" s="43"/>
      <c r="R9432" s="10"/>
      <c r="S9432" s="10"/>
      <c r="T9432" s="10"/>
    </row>
    <row r="9433" spans="7:20" ht="33" customHeight="1" x14ac:dyDescent="0.5">
      <c r="G9433" s="91"/>
      <c r="H9433" s="43"/>
      <c r="I9433" s="79"/>
      <c r="J9433" s="43"/>
      <c r="K9433" s="10"/>
      <c r="L9433" s="102"/>
      <c r="M9433" s="40"/>
      <c r="N9433" s="43"/>
      <c r="O9433" s="40"/>
      <c r="P9433" s="43"/>
      <c r="Q9433" s="43"/>
      <c r="R9433" s="10"/>
      <c r="S9433" s="10"/>
      <c r="T9433" s="10"/>
    </row>
    <row r="9434" spans="7:20" ht="33" customHeight="1" x14ac:dyDescent="0.5">
      <c r="G9434" s="91"/>
      <c r="H9434" s="43"/>
      <c r="I9434" s="79"/>
      <c r="J9434" s="43"/>
      <c r="K9434" s="10"/>
      <c r="L9434" s="102"/>
      <c r="M9434" s="40"/>
      <c r="N9434" s="43"/>
      <c r="O9434" s="40"/>
      <c r="P9434" s="43"/>
      <c r="Q9434" s="43"/>
      <c r="R9434" s="10"/>
      <c r="S9434" s="10"/>
      <c r="T9434" s="10"/>
    </row>
    <row r="9435" spans="7:20" ht="33" customHeight="1" x14ac:dyDescent="0.5">
      <c r="G9435" s="91"/>
      <c r="H9435" s="43"/>
      <c r="I9435" s="79"/>
      <c r="J9435" s="43"/>
      <c r="K9435" s="10"/>
      <c r="L9435" s="102"/>
      <c r="M9435" s="40"/>
      <c r="N9435" s="43"/>
      <c r="O9435" s="40"/>
      <c r="P9435" s="43"/>
      <c r="Q9435" s="43"/>
      <c r="R9435" s="10"/>
      <c r="S9435" s="10"/>
      <c r="T9435" s="10"/>
    </row>
    <row r="9436" spans="7:20" ht="33" customHeight="1" x14ac:dyDescent="0.5">
      <c r="G9436" s="91"/>
      <c r="H9436" s="43"/>
      <c r="I9436" s="79"/>
      <c r="J9436" s="43"/>
      <c r="K9436" s="10"/>
      <c r="L9436" s="102"/>
      <c r="M9436" s="40"/>
      <c r="N9436" s="43"/>
      <c r="O9436" s="40"/>
      <c r="P9436" s="43"/>
      <c r="Q9436" s="43"/>
      <c r="R9436" s="10"/>
      <c r="S9436" s="10"/>
      <c r="T9436" s="10"/>
    </row>
    <row r="9437" spans="7:20" ht="33" customHeight="1" x14ac:dyDescent="0.5">
      <c r="G9437" s="91"/>
      <c r="H9437" s="43"/>
      <c r="I9437" s="79"/>
      <c r="J9437" s="43"/>
      <c r="K9437" s="10"/>
      <c r="L9437" s="102"/>
      <c r="M9437" s="40"/>
      <c r="N9437" s="43"/>
      <c r="O9437" s="40"/>
      <c r="P9437" s="43"/>
      <c r="Q9437" s="43"/>
      <c r="R9437" s="10"/>
      <c r="S9437" s="10"/>
      <c r="T9437" s="10"/>
    </row>
    <row r="9438" spans="7:20" ht="33" customHeight="1" x14ac:dyDescent="0.5">
      <c r="G9438" s="91"/>
      <c r="H9438" s="43"/>
      <c r="I9438" s="79"/>
      <c r="J9438" s="43"/>
      <c r="K9438" s="10"/>
      <c r="L9438" s="102"/>
      <c r="M9438" s="40"/>
      <c r="N9438" s="43"/>
      <c r="O9438" s="40"/>
      <c r="P9438" s="43"/>
      <c r="Q9438" s="43"/>
      <c r="R9438" s="10"/>
      <c r="S9438" s="10"/>
      <c r="T9438" s="10"/>
    </row>
    <row r="9439" spans="7:20" ht="33" customHeight="1" x14ac:dyDescent="0.5">
      <c r="G9439" s="91"/>
      <c r="H9439" s="43"/>
      <c r="I9439" s="79"/>
      <c r="J9439" s="43"/>
      <c r="K9439" s="10"/>
      <c r="L9439" s="102"/>
      <c r="M9439" s="40"/>
      <c r="N9439" s="43"/>
      <c r="O9439" s="40"/>
      <c r="P9439" s="43"/>
      <c r="Q9439" s="43"/>
      <c r="R9439" s="10"/>
      <c r="S9439" s="10"/>
      <c r="T9439" s="10"/>
    </row>
    <row r="9440" spans="7:20" ht="33" customHeight="1" x14ac:dyDescent="0.5">
      <c r="G9440" s="91"/>
      <c r="H9440" s="43"/>
      <c r="I9440" s="79"/>
      <c r="J9440" s="43"/>
      <c r="K9440" s="10"/>
      <c r="L9440" s="102"/>
      <c r="M9440" s="40"/>
      <c r="N9440" s="43"/>
      <c r="O9440" s="40"/>
      <c r="P9440" s="43"/>
      <c r="Q9440" s="43"/>
      <c r="R9440" s="10"/>
      <c r="S9440" s="10"/>
      <c r="T9440" s="10"/>
    </row>
    <row r="9441" spans="7:20" ht="33" customHeight="1" x14ac:dyDescent="0.5">
      <c r="G9441" s="91"/>
      <c r="H9441" s="43"/>
      <c r="I9441" s="79"/>
      <c r="J9441" s="43"/>
      <c r="K9441" s="10"/>
      <c r="L9441" s="102"/>
      <c r="M9441" s="40"/>
      <c r="N9441" s="43"/>
      <c r="O9441" s="40"/>
      <c r="P9441" s="43"/>
      <c r="Q9441" s="43"/>
      <c r="R9441" s="10"/>
      <c r="S9441" s="10"/>
      <c r="T9441" s="10"/>
    </row>
    <row r="9442" spans="7:20" ht="33" customHeight="1" x14ac:dyDescent="0.5">
      <c r="G9442" s="91"/>
      <c r="H9442" s="43"/>
      <c r="I9442" s="79"/>
      <c r="J9442" s="43"/>
      <c r="K9442" s="10"/>
      <c r="L9442" s="102"/>
      <c r="M9442" s="40"/>
      <c r="N9442" s="43"/>
      <c r="O9442" s="40"/>
      <c r="P9442" s="43"/>
      <c r="Q9442" s="43"/>
      <c r="R9442" s="10"/>
      <c r="S9442" s="10"/>
      <c r="T9442" s="10"/>
    </row>
    <row r="9443" spans="7:20" ht="33" customHeight="1" x14ac:dyDescent="0.5">
      <c r="G9443" s="91"/>
      <c r="H9443" s="43"/>
      <c r="I9443" s="79"/>
      <c r="J9443" s="43"/>
      <c r="K9443" s="10"/>
      <c r="L9443" s="102"/>
      <c r="M9443" s="40"/>
      <c r="N9443" s="43"/>
      <c r="O9443" s="40"/>
      <c r="P9443" s="43"/>
      <c r="Q9443" s="43"/>
      <c r="R9443" s="10"/>
      <c r="S9443" s="10"/>
      <c r="T9443" s="10"/>
    </row>
    <row r="9444" spans="7:20" ht="33" customHeight="1" x14ac:dyDescent="0.5">
      <c r="G9444" s="91"/>
      <c r="H9444" s="43"/>
      <c r="I9444" s="79"/>
      <c r="J9444" s="43"/>
      <c r="K9444" s="10"/>
      <c r="L9444" s="102"/>
      <c r="M9444" s="40"/>
      <c r="N9444" s="43"/>
      <c r="O9444" s="40"/>
      <c r="P9444" s="43"/>
      <c r="Q9444" s="43"/>
      <c r="R9444" s="10"/>
      <c r="S9444" s="10"/>
      <c r="T9444" s="10"/>
    </row>
    <row r="9445" spans="7:20" ht="33" customHeight="1" x14ac:dyDescent="0.5">
      <c r="G9445" s="91"/>
      <c r="H9445" s="43"/>
      <c r="I9445" s="79"/>
      <c r="J9445" s="43"/>
      <c r="K9445" s="10"/>
      <c r="L9445" s="102"/>
      <c r="M9445" s="40"/>
      <c r="N9445" s="43"/>
      <c r="O9445" s="40"/>
      <c r="P9445" s="43"/>
      <c r="Q9445" s="43"/>
      <c r="R9445" s="10"/>
      <c r="S9445" s="10"/>
      <c r="T9445" s="10"/>
    </row>
    <row r="9446" spans="7:20" ht="33" customHeight="1" x14ac:dyDescent="0.5">
      <c r="G9446" s="91"/>
      <c r="H9446" s="43"/>
      <c r="I9446" s="79"/>
      <c r="J9446" s="43"/>
      <c r="K9446" s="10"/>
      <c r="L9446" s="102"/>
      <c r="M9446" s="40"/>
      <c r="N9446" s="43"/>
      <c r="O9446" s="40"/>
      <c r="P9446" s="43"/>
      <c r="Q9446" s="43"/>
      <c r="R9446" s="10"/>
      <c r="S9446" s="10"/>
      <c r="T9446" s="10"/>
    </row>
    <row r="9447" spans="7:20" ht="33" customHeight="1" x14ac:dyDescent="0.5">
      <c r="G9447" s="91"/>
      <c r="H9447" s="43"/>
      <c r="I9447" s="79"/>
      <c r="J9447" s="43"/>
      <c r="K9447" s="10"/>
      <c r="L9447" s="102"/>
      <c r="M9447" s="40"/>
      <c r="N9447" s="43"/>
      <c r="O9447" s="40"/>
      <c r="P9447" s="43"/>
      <c r="Q9447" s="43"/>
      <c r="R9447" s="10"/>
      <c r="S9447" s="10"/>
      <c r="T9447" s="10"/>
    </row>
    <row r="9448" spans="7:20" ht="33" customHeight="1" x14ac:dyDescent="0.5">
      <c r="G9448" s="91"/>
      <c r="H9448" s="43"/>
      <c r="I9448" s="79"/>
      <c r="J9448" s="43"/>
      <c r="K9448" s="10"/>
      <c r="L9448" s="102"/>
      <c r="M9448" s="40"/>
      <c r="N9448" s="43"/>
      <c r="O9448" s="40"/>
      <c r="P9448" s="43"/>
      <c r="Q9448" s="43"/>
      <c r="R9448" s="10"/>
      <c r="S9448" s="10"/>
      <c r="T9448" s="10"/>
    </row>
    <row r="9449" spans="7:20" ht="33" customHeight="1" x14ac:dyDescent="0.5">
      <c r="G9449" s="91"/>
      <c r="H9449" s="43"/>
      <c r="I9449" s="79"/>
      <c r="J9449" s="43"/>
      <c r="K9449" s="10"/>
      <c r="L9449" s="102"/>
      <c r="M9449" s="40"/>
      <c r="N9449" s="43"/>
      <c r="O9449" s="40"/>
      <c r="P9449" s="43"/>
      <c r="Q9449" s="43"/>
      <c r="R9449" s="10"/>
      <c r="S9449" s="10"/>
      <c r="T9449" s="10"/>
    </row>
    <row r="9450" spans="7:20" ht="33" customHeight="1" x14ac:dyDescent="0.5">
      <c r="G9450" s="91"/>
      <c r="H9450" s="43"/>
      <c r="I9450" s="79"/>
      <c r="J9450" s="43"/>
      <c r="K9450" s="10"/>
      <c r="L9450" s="102"/>
      <c r="M9450" s="40"/>
      <c r="N9450" s="43"/>
      <c r="O9450" s="40"/>
      <c r="P9450" s="43"/>
      <c r="Q9450" s="43"/>
      <c r="R9450" s="10"/>
      <c r="S9450" s="10"/>
      <c r="T9450" s="10"/>
    </row>
    <row r="9451" spans="7:20" ht="33" customHeight="1" x14ac:dyDescent="0.5">
      <c r="G9451" s="91"/>
      <c r="H9451" s="43"/>
      <c r="I9451" s="79"/>
      <c r="J9451" s="43"/>
      <c r="K9451" s="10"/>
      <c r="L9451" s="102"/>
      <c r="M9451" s="40"/>
      <c r="N9451" s="43"/>
      <c r="O9451" s="40"/>
      <c r="P9451" s="43"/>
      <c r="Q9451" s="43"/>
      <c r="R9451" s="10"/>
      <c r="S9451" s="10"/>
      <c r="T9451" s="10"/>
    </row>
    <row r="9452" spans="7:20" ht="33" customHeight="1" x14ac:dyDescent="0.5">
      <c r="G9452" s="91"/>
      <c r="H9452" s="43"/>
      <c r="I9452" s="79"/>
      <c r="J9452" s="43"/>
      <c r="K9452" s="10"/>
      <c r="L9452" s="102"/>
      <c r="M9452" s="40"/>
      <c r="N9452" s="43"/>
      <c r="O9452" s="40"/>
      <c r="P9452" s="43"/>
      <c r="Q9452" s="43"/>
      <c r="R9452" s="10"/>
      <c r="S9452" s="10"/>
      <c r="T9452" s="10"/>
    </row>
    <row r="9453" spans="7:20" ht="33" customHeight="1" x14ac:dyDescent="0.5">
      <c r="G9453" s="91"/>
      <c r="H9453" s="43"/>
      <c r="I9453" s="79"/>
      <c r="J9453" s="43"/>
      <c r="K9453" s="10"/>
      <c r="L9453" s="102"/>
      <c r="M9453" s="40"/>
      <c r="N9453" s="43"/>
      <c r="O9453" s="40"/>
      <c r="P9453" s="43"/>
      <c r="Q9453" s="43"/>
      <c r="R9453" s="10"/>
      <c r="S9453" s="10"/>
      <c r="T9453" s="10"/>
    </row>
    <row r="9454" spans="7:20" ht="33" customHeight="1" x14ac:dyDescent="0.5">
      <c r="G9454" s="91"/>
      <c r="H9454" s="43"/>
      <c r="I9454" s="79"/>
      <c r="J9454" s="43"/>
      <c r="K9454" s="10"/>
      <c r="L9454" s="102"/>
      <c r="M9454" s="40"/>
      <c r="N9454" s="43"/>
      <c r="O9454" s="40"/>
      <c r="P9454" s="43"/>
      <c r="Q9454" s="43"/>
      <c r="R9454" s="10"/>
      <c r="S9454" s="10"/>
      <c r="T9454" s="10"/>
    </row>
    <row r="9455" spans="7:20" ht="33" customHeight="1" x14ac:dyDescent="0.5">
      <c r="G9455" s="91"/>
      <c r="H9455" s="43"/>
      <c r="I9455" s="79"/>
      <c r="J9455" s="43"/>
      <c r="K9455" s="10"/>
      <c r="L9455" s="102"/>
      <c r="M9455" s="40"/>
      <c r="N9455" s="43"/>
      <c r="O9455" s="40"/>
      <c r="P9455" s="43"/>
      <c r="Q9455" s="43"/>
      <c r="R9455" s="10"/>
      <c r="S9455" s="10"/>
      <c r="T9455" s="10"/>
    </row>
    <row r="9456" spans="7:20" ht="33" customHeight="1" x14ac:dyDescent="0.5">
      <c r="G9456" s="91"/>
      <c r="H9456" s="43"/>
      <c r="I9456" s="79"/>
      <c r="J9456" s="43"/>
      <c r="K9456" s="10"/>
      <c r="L9456" s="102"/>
      <c r="M9456" s="40"/>
      <c r="N9456" s="43"/>
      <c r="O9456" s="40"/>
      <c r="P9456" s="43"/>
      <c r="Q9456" s="43"/>
      <c r="R9456" s="10"/>
      <c r="S9456" s="10"/>
      <c r="T9456" s="10"/>
    </row>
    <row r="9457" spans="7:20" ht="33" customHeight="1" x14ac:dyDescent="0.5">
      <c r="G9457" s="91"/>
      <c r="H9457" s="43"/>
      <c r="I9457" s="79"/>
      <c r="J9457" s="43"/>
      <c r="K9457" s="10"/>
      <c r="L9457" s="102"/>
      <c r="M9457" s="40"/>
      <c r="N9457" s="43"/>
      <c r="O9457" s="40"/>
      <c r="P9457" s="43"/>
      <c r="Q9457" s="43"/>
      <c r="R9457" s="10"/>
      <c r="S9457" s="10"/>
      <c r="T9457" s="10"/>
    </row>
    <row r="9458" spans="7:20" ht="33" customHeight="1" x14ac:dyDescent="0.5">
      <c r="G9458" s="91"/>
      <c r="H9458" s="43"/>
      <c r="I9458" s="79"/>
      <c r="J9458" s="43"/>
      <c r="K9458" s="10"/>
      <c r="L9458" s="102"/>
      <c r="M9458" s="40"/>
      <c r="N9458" s="43"/>
      <c r="O9458" s="40"/>
      <c r="P9458" s="43"/>
      <c r="Q9458" s="43"/>
      <c r="R9458" s="10"/>
      <c r="S9458" s="10"/>
      <c r="T9458" s="10"/>
    </row>
    <row r="9459" spans="7:20" ht="33" customHeight="1" x14ac:dyDescent="0.5">
      <c r="G9459" s="91"/>
      <c r="H9459" s="43"/>
      <c r="I9459" s="79"/>
      <c r="J9459" s="43"/>
      <c r="K9459" s="10"/>
      <c r="L9459" s="102"/>
      <c r="M9459" s="40"/>
      <c r="N9459" s="43"/>
      <c r="O9459" s="40"/>
      <c r="P9459" s="43"/>
      <c r="Q9459" s="43"/>
      <c r="R9459" s="10"/>
      <c r="S9459" s="10"/>
      <c r="T9459" s="10"/>
    </row>
    <row r="9460" spans="7:20" ht="33" customHeight="1" x14ac:dyDescent="0.5">
      <c r="G9460" s="91"/>
      <c r="H9460" s="43"/>
      <c r="I9460" s="79"/>
      <c r="J9460" s="43"/>
      <c r="K9460" s="10"/>
      <c r="L9460" s="102"/>
      <c r="M9460" s="40"/>
      <c r="N9460" s="43"/>
      <c r="O9460" s="40"/>
      <c r="P9460" s="43"/>
      <c r="Q9460" s="43"/>
      <c r="R9460" s="10"/>
      <c r="S9460" s="10"/>
      <c r="T9460" s="10"/>
    </row>
    <row r="9461" spans="7:20" ht="33" customHeight="1" x14ac:dyDescent="0.5">
      <c r="G9461" s="91"/>
      <c r="H9461" s="43"/>
      <c r="I9461" s="79"/>
      <c r="J9461" s="43"/>
      <c r="K9461" s="10"/>
      <c r="L9461" s="102"/>
      <c r="M9461" s="40"/>
      <c r="N9461" s="43"/>
      <c r="O9461" s="40"/>
      <c r="P9461" s="43"/>
      <c r="Q9461" s="43"/>
      <c r="R9461" s="10"/>
      <c r="S9461" s="10"/>
      <c r="T9461" s="10"/>
    </row>
    <row r="9462" spans="7:20" ht="33" customHeight="1" x14ac:dyDescent="0.5">
      <c r="G9462" s="91"/>
      <c r="H9462" s="43"/>
      <c r="I9462" s="79"/>
      <c r="J9462" s="43"/>
      <c r="K9462" s="10"/>
      <c r="L9462" s="102"/>
      <c r="M9462" s="40"/>
      <c r="N9462" s="43"/>
      <c r="O9462" s="40"/>
      <c r="P9462" s="43"/>
      <c r="Q9462" s="43"/>
      <c r="R9462" s="10"/>
      <c r="S9462" s="10"/>
      <c r="T9462" s="10"/>
    </row>
    <row r="9463" spans="7:20" ht="33" customHeight="1" x14ac:dyDescent="0.5">
      <c r="G9463" s="91"/>
      <c r="H9463" s="43"/>
      <c r="I9463" s="79"/>
      <c r="J9463" s="43"/>
      <c r="K9463" s="10"/>
      <c r="L9463" s="102"/>
      <c r="M9463" s="40"/>
      <c r="N9463" s="43"/>
      <c r="O9463" s="40"/>
      <c r="P9463" s="43"/>
      <c r="Q9463" s="43"/>
      <c r="R9463" s="10"/>
      <c r="S9463" s="10"/>
      <c r="T9463" s="10"/>
    </row>
    <row r="9464" spans="7:20" ht="33" customHeight="1" x14ac:dyDescent="0.5">
      <c r="G9464" s="91"/>
      <c r="H9464" s="43"/>
      <c r="I9464" s="79"/>
      <c r="J9464" s="43"/>
      <c r="K9464" s="10"/>
      <c r="L9464" s="102"/>
      <c r="M9464" s="40"/>
      <c r="N9464" s="43"/>
      <c r="O9464" s="40"/>
      <c r="P9464" s="43"/>
      <c r="Q9464" s="43"/>
      <c r="R9464" s="10"/>
      <c r="S9464" s="10"/>
      <c r="T9464" s="10"/>
    </row>
    <row r="9465" spans="7:20" ht="33" customHeight="1" x14ac:dyDescent="0.5">
      <c r="G9465" s="91"/>
      <c r="H9465" s="43"/>
      <c r="I9465" s="79"/>
      <c r="J9465" s="43"/>
      <c r="K9465" s="10"/>
      <c r="L9465" s="102"/>
      <c r="M9465" s="40"/>
      <c r="N9465" s="43"/>
      <c r="O9465" s="40"/>
      <c r="P9465" s="43"/>
      <c r="Q9465" s="43"/>
      <c r="R9465" s="10"/>
      <c r="S9465" s="10"/>
      <c r="T9465" s="10"/>
    </row>
    <row r="9466" spans="7:20" ht="33" customHeight="1" x14ac:dyDescent="0.5">
      <c r="G9466" s="91"/>
      <c r="H9466" s="43"/>
      <c r="I9466" s="79"/>
      <c r="J9466" s="43"/>
      <c r="K9466" s="10"/>
      <c r="L9466" s="102"/>
      <c r="M9466" s="40"/>
      <c r="N9466" s="43"/>
      <c r="O9466" s="40"/>
      <c r="P9466" s="43"/>
      <c r="Q9466" s="43"/>
      <c r="R9466" s="10"/>
      <c r="S9466" s="10"/>
      <c r="T9466" s="10"/>
    </row>
    <row r="9467" spans="7:20" ht="33" customHeight="1" x14ac:dyDescent="0.5">
      <c r="G9467" s="91"/>
      <c r="H9467" s="43"/>
      <c r="I9467" s="79"/>
      <c r="J9467" s="43"/>
      <c r="K9467" s="10"/>
      <c r="L9467" s="102"/>
      <c r="M9467" s="40"/>
      <c r="N9467" s="43"/>
      <c r="O9467" s="40"/>
      <c r="P9467" s="43"/>
      <c r="Q9467" s="43"/>
      <c r="R9467" s="10"/>
      <c r="S9467" s="10"/>
      <c r="T9467" s="10"/>
    </row>
    <row r="9468" spans="7:20" ht="33" customHeight="1" x14ac:dyDescent="0.5">
      <c r="G9468" s="91"/>
      <c r="H9468" s="43"/>
      <c r="I9468" s="79"/>
      <c r="J9468" s="43"/>
      <c r="K9468" s="10"/>
      <c r="L9468" s="102"/>
      <c r="M9468" s="40"/>
      <c r="N9468" s="43"/>
      <c r="O9468" s="40"/>
      <c r="P9468" s="43"/>
      <c r="Q9468" s="43"/>
      <c r="R9468" s="10"/>
      <c r="S9468" s="10"/>
      <c r="T9468" s="10"/>
    </row>
    <row r="9469" spans="7:20" ht="33" customHeight="1" x14ac:dyDescent="0.5">
      <c r="G9469" s="91"/>
      <c r="H9469" s="43"/>
      <c r="I9469" s="79"/>
      <c r="J9469" s="43"/>
      <c r="K9469" s="10"/>
      <c r="L9469" s="102"/>
      <c r="M9469" s="40"/>
      <c r="N9469" s="43"/>
      <c r="O9469" s="40"/>
      <c r="P9469" s="43"/>
      <c r="Q9469" s="43"/>
      <c r="R9469" s="10"/>
      <c r="S9469" s="10"/>
      <c r="T9469" s="10"/>
    </row>
    <row r="9470" spans="7:20" ht="33" customHeight="1" x14ac:dyDescent="0.5">
      <c r="G9470" s="91"/>
      <c r="H9470" s="43"/>
      <c r="I9470" s="79"/>
      <c r="J9470" s="43"/>
      <c r="K9470" s="10"/>
      <c r="L9470" s="102"/>
      <c r="M9470" s="40"/>
      <c r="N9470" s="43"/>
      <c r="O9470" s="40"/>
      <c r="P9470" s="43"/>
      <c r="Q9470" s="43"/>
      <c r="R9470" s="10"/>
      <c r="S9470" s="10"/>
      <c r="T9470" s="10"/>
    </row>
    <row r="9471" spans="7:20" ht="33" customHeight="1" x14ac:dyDescent="0.5">
      <c r="G9471" s="91"/>
      <c r="H9471" s="43"/>
      <c r="I9471" s="79"/>
      <c r="J9471" s="43"/>
      <c r="K9471" s="10"/>
      <c r="L9471" s="102"/>
      <c r="M9471" s="40"/>
      <c r="N9471" s="43"/>
      <c r="O9471" s="40"/>
      <c r="P9471" s="43"/>
      <c r="Q9471" s="43"/>
      <c r="R9471" s="10"/>
      <c r="S9471" s="10"/>
      <c r="T9471" s="10"/>
    </row>
    <row r="9472" spans="7:20" ht="33" customHeight="1" x14ac:dyDescent="0.5">
      <c r="G9472" s="91"/>
      <c r="H9472" s="43"/>
      <c r="I9472" s="79"/>
      <c r="J9472" s="43"/>
      <c r="K9472" s="10"/>
      <c r="L9472" s="102"/>
      <c r="M9472" s="40"/>
      <c r="N9472" s="43"/>
      <c r="O9472" s="40"/>
      <c r="P9472" s="43"/>
      <c r="Q9472" s="43"/>
      <c r="R9472" s="10"/>
      <c r="S9472" s="10"/>
      <c r="T9472" s="10"/>
    </row>
    <row r="9473" spans="7:20" ht="33" customHeight="1" x14ac:dyDescent="0.5">
      <c r="G9473" s="91"/>
      <c r="H9473" s="43"/>
      <c r="I9473" s="79"/>
      <c r="J9473" s="43"/>
      <c r="K9473" s="10"/>
      <c r="L9473" s="102"/>
      <c r="M9473" s="40"/>
      <c r="N9473" s="43"/>
      <c r="O9473" s="40"/>
      <c r="P9473" s="43"/>
      <c r="Q9473" s="43"/>
      <c r="R9473" s="10"/>
      <c r="S9473" s="10"/>
      <c r="T9473" s="10"/>
    </row>
    <row r="9474" spans="7:20" ht="33" customHeight="1" x14ac:dyDescent="0.5">
      <c r="G9474" s="91"/>
      <c r="H9474" s="43"/>
      <c r="I9474" s="79"/>
      <c r="J9474" s="43"/>
      <c r="K9474" s="10"/>
      <c r="L9474" s="102"/>
      <c r="M9474" s="40"/>
      <c r="N9474" s="43"/>
      <c r="O9474" s="40"/>
      <c r="P9474" s="43"/>
      <c r="Q9474" s="43"/>
      <c r="R9474" s="10"/>
      <c r="S9474" s="10"/>
      <c r="T9474" s="10"/>
    </row>
    <row r="9475" spans="7:20" ht="33" customHeight="1" x14ac:dyDescent="0.5">
      <c r="G9475" s="91"/>
      <c r="H9475" s="43"/>
      <c r="I9475" s="79"/>
      <c r="J9475" s="43"/>
      <c r="K9475" s="10"/>
      <c r="L9475" s="102"/>
      <c r="M9475" s="40"/>
      <c r="N9475" s="43"/>
      <c r="O9475" s="40"/>
      <c r="P9475" s="43"/>
      <c r="Q9475" s="43"/>
      <c r="R9475" s="10"/>
      <c r="S9475" s="10"/>
      <c r="T9475" s="10"/>
    </row>
    <row r="9476" spans="7:20" ht="33" customHeight="1" x14ac:dyDescent="0.5">
      <c r="G9476" s="91"/>
      <c r="H9476" s="43"/>
      <c r="I9476" s="79"/>
      <c r="J9476" s="43"/>
      <c r="K9476" s="10"/>
      <c r="L9476" s="102"/>
      <c r="M9476" s="40"/>
      <c r="N9476" s="43"/>
      <c r="O9476" s="40"/>
      <c r="P9476" s="43"/>
      <c r="Q9476" s="43"/>
      <c r="R9476" s="10"/>
      <c r="S9476" s="10"/>
      <c r="T9476" s="10"/>
    </row>
    <row r="9477" spans="7:20" ht="33" customHeight="1" x14ac:dyDescent="0.5">
      <c r="G9477" s="91"/>
      <c r="H9477" s="43"/>
      <c r="I9477" s="79"/>
      <c r="J9477" s="43"/>
      <c r="K9477" s="10"/>
      <c r="L9477" s="102"/>
      <c r="M9477" s="40"/>
      <c r="N9477" s="43"/>
      <c r="O9477" s="40"/>
      <c r="P9477" s="43"/>
      <c r="Q9477" s="43"/>
      <c r="R9477" s="10"/>
      <c r="S9477" s="10"/>
      <c r="T9477" s="10"/>
    </row>
    <row r="9478" spans="7:20" ht="33" customHeight="1" x14ac:dyDescent="0.5">
      <c r="G9478" s="91"/>
      <c r="H9478" s="43"/>
      <c r="I9478" s="79"/>
      <c r="J9478" s="43"/>
      <c r="K9478" s="10"/>
      <c r="L9478" s="102"/>
      <c r="M9478" s="40"/>
      <c r="N9478" s="43"/>
      <c r="O9478" s="40"/>
      <c r="P9478" s="43"/>
      <c r="Q9478" s="43"/>
      <c r="R9478" s="10"/>
      <c r="S9478" s="10"/>
      <c r="T9478" s="10"/>
    </row>
    <row r="9479" spans="7:20" ht="33" customHeight="1" x14ac:dyDescent="0.5">
      <c r="G9479" s="91"/>
      <c r="H9479" s="43"/>
      <c r="I9479" s="79"/>
      <c r="J9479" s="43"/>
      <c r="K9479" s="10"/>
      <c r="L9479" s="102"/>
      <c r="M9479" s="40"/>
      <c r="N9479" s="43"/>
      <c r="O9479" s="40"/>
      <c r="P9479" s="43"/>
      <c r="Q9479" s="43"/>
      <c r="R9479" s="10"/>
      <c r="S9479" s="10"/>
      <c r="T9479" s="10"/>
    </row>
    <row r="9480" spans="7:20" ht="33" customHeight="1" x14ac:dyDescent="0.5">
      <c r="G9480" s="91"/>
      <c r="H9480" s="43"/>
      <c r="I9480" s="79"/>
      <c r="J9480" s="43"/>
      <c r="K9480" s="10"/>
      <c r="L9480" s="102"/>
      <c r="M9480" s="40"/>
      <c r="N9480" s="43"/>
      <c r="O9480" s="40"/>
      <c r="P9480" s="43"/>
      <c r="Q9480" s="43"/>
      <c r="R9480" s="10"/>
      <c r="S9480" s="10"/>
      <c r="T9480" s="10"/>
    </row>
    <row r="9481" spans="7:20" ht="33" customHeight="1" x14ac:dyDescent="0.5">
      <c r="G9481" s="91"/>
      <c r="H9481" s="43"/>
      <c r="I9481" s="79"/>
      <c r="J9481" s="43"/>
      <c r="K9481" s="10"/>
      <c r="L9481" s="102"/>
      <c r="M9481" s="40"/>
      <c r="N9481" s="43"/>
      <c r="O9481" s="40"/>
      <c r="P9481" s="43"/>
      <c r="Q9481" s="43"/>
      <c r="R9481" s="10"/>
      <c r="S9481" s="10"/>
      <c r="T9481" s="10"/>
    </row>
    <row r="9482" spans="7:20" ht="33" customHeight="1" x14ac:dyDescent="0.5">
      <c r="G9482" s="91"/>
      <c r="H9482" s="43"/>
      <c r="I9482" s="79"/>
      <c r="J9482" s="43"/>
      <c r="K9482" s="10"/>
      <c r="L9482" s="102"/>
      <c r="M9482" s="40"/>
      <c r="N9482" s="43"/>
      <c r="O9482" s="40"/>
      <c r="P9482" s="43"/>
      <c r="Q9482" s="43"/>
      <c r="R9482" s="10"/>
      <c r="S9482" s="10"/>
      <c r="T9482" s="10"/>
    </row>
    <row r="9483" spans="7:20" ht="33" customHeight="1" x14ac:dyDescent="0.5">
      <c r="G9483" s="91"/>
      <c r="H9483" s="43"/>
      <c r="I9483" s="79"/>
      <c r="J9483" s="43"/>
      <c r="K9483" s="10"/>
      <c r="L9483" s="102"/>
      <c r="M9483" s="40"/>
      <c r="N9483" s="43"/>
      <c r="O9483" s="40"/>
      <c r="P9483" s="43"/>
      <c r="Q9483" s="43"/>
      <c r="R9483" s="10"/>
      <c r="S9483" s="10"/>
      <c r="T9483" s="10"/>
    </row>
    <row r="9484" spans="7:20" ht="33" customHeight="1" x14ac:dyDescent="0.5">
      <c r="G9484" s="91"/>
      <c r="H9484" s="43"/>
      <c r="I9484" s="79"/>
      <c r="J9484" s="43"/>
      <c r="K9484" s="10"/>
      <c r="L9484" s="102"/>
      <c r="M9484" s="40"/>
      <c r="N9484" s="43"/>
      <c r="O9484" s="40"/>
      <c r="P9484" s="43"/>
      <c r="Q9484" s="43"/>
      <c r="R9484" s="10"/>
      <c r="S9484" s="10"/>
      <c r="T9484" s="10"/>
    </row>
    <row r="9485" spans="7:20" ht="33" customHeight="1" x14ac:dyDescent="0.5">
      <c r="G9485" s="91"/>
      <c r="H9485" s="43"/>
      <c r="I9485" s="79"/>
      <c r="J9485" s="43"/>
      <c r="K9485" s="10"/>
      <c r="L9485" s="102"/>
      <c r="M9485" s="40"/>
      <c r="N9485" s="43"/>
      <c r="O9485" s="40"/>
      <c r="P9485" s="43"/>
      <c r="Q9485" s="43"/>
      <c r="R9485" s="10"/>
      <c r="S9485" s="10"/>
      <c r="T9485" s="10"/>
    </row>
    <row r="9486" spans="7:20" ht="33" customHeight="1" x14ac:dyDescent="0.5">
      <c r="G9486" s="91"/>
      <c r="H9486" s="43"/>
      <c r="I9486" s="79"/>
      <c r="J9486" s="43"/>
      <c r="K9486" s="10"/>
      <c r="L9486" s="102"/>
      <c r="M9486" s="40"/>
      <c r="N9486" s="43"/>
      <c r="O9486" s="40"/>
      <c r="P9486" s="43"/>
      <c r="Q9486" s="43"/>
      <c r="R9486" s="10"/>
      <c r="S9486" s="10"/>
      <c r="T9486" s="10"/>
    </row>
    <row r="9487" spans="7:20" ht="33" customHeight="1" x14ac:dyDescent="0.5">
      <c r="G9487" s="91"/>
      <c r="H9487" s="43"/>
      <c r="I9487" s="79"/>
      <c r="J9487" s="43"/>
      <c r="K9487" s="10"/>
      <c r="L9487" s="102"/>
      <c r="M9487" s="40"/>
      <c r="N9487" s="43"/>
      <c r="O9487" s="40"/>
      <c r="P9487" s="43"/>
      <c r="Q9487" s="43"/>
      <c r="R9487" s="10"/>
      <c r="S9487" s="10"/>
      <c r="T9487" s="10"/>
    </row>
    <row r="9488" spans="7:20" ht="33" customHeight="1" x14ac:dyDescent="0.5">
      <c r="G9488" s="91"/>
      <c r="H9488" s="43"/>
      <c r="I9488" s="79"/>
      <c r="J9488" s="43"/>
      <c r="K9488" s="10"/>
      <c r="L9488" s="102"/>
      <c r="M9488" s="40"/>
      <c r="N9488" s="43"/>
      <c r="O9488" s="40"/>
      <c r="P9488" s="43"/>
      <c r="Q9488" s="43"/>
      <c r="R9488" s="10"/>
      <c r="S9488" s="10"/>
      <c r="T9488" s="10"/>
    </row>
    <row r="9489" spans="7:20" ht="33" customHeight="1" x14ac:dyDescent="0.5">
      <c r="G9489" s="91"/>
      <c r="H9489" s="43"/>
      <c r="I9489" s="79"/>
      <c r="J9489" s="43"/>
      <c r="K9489" s="10"/>
      <c r="L9489" s="102"/>
      <c r="M9489" s="40"/>
      <c r="N9489" s="43"/>
      <c r="O9489" s="40"/>
      <c r="P9489" s="43"/>
      <c r="Q9489" s="43"/>
      <c r="R9489" s="10"/>
      <c r="S9489" s="10"/>
      <c r="T9489" s="10"/>
    </row>
    <row r="9490" spans="7:20" ht="33" customHeight="1" x14ac:dyDescent="0.5">
      <c r="G9490" s="91"/>
      <c r="H9490" s="43"/>
      <c r="I9490" s="79"/>
      <c r="J9490" s="43"/>
      <c r="K9490" s="10"/>
      <c r="L9490" s="102"/>
      <c r="M9490" s="40"/>
      <c r="N9490" s="43"/>
      <c r="O9490" s="40"/>
      <c r="P9490" s="43"/>
      <c r="Q9490" s="43"/>
      <c r="R9490" s="10"/>
      <c r="S9490" s="10"/>
      <c r="T9490" s="10"/>
    </row>
    <row r="9491" spans="7:20" ht="33" customHeight="1" x14ac:dyDescent="0.5">
      <c r="G9491" s="91"/>
      <c r="H9491" s="43"/>
      <c r="I9491" s="79"/>
      <c r="J9491" s="43"/>
      <c r="K9491" s="10"/>
      <c r="L9491" s="102"/>
      <c r="M9491" s="40"/>
      <c r="N9491" s="43"/>
      <c r="O9491" s="40"/>
      <c r="P9491" s="43"/>
      <c r="Q9491" s="43"/>
      <c r="R9491" s="10"/>
      <c r="S9491" s="10"/>
      <c r="T9491" s="10"/>
    </row>
    <row r="9492" spans="7:20" ht="33" customHeight="1" x14ac:dyDescent="0.5">
      <c r="G9492" s="91"/>
      <c r="H9492" s="43"/>
      <c r="I9492" s="79"/>
      <c r="J9492" s="43"/>
      <c r="K9492" s="10"/>
      <c r="L9492" s="102"/>
      <c r="M9492" s="40"/>
      <c r="N9492" s="43"/>
      <c r="O9492" s="40"/>
      <c r="P9492" s="43"/>
      <c r="Q9492" s="43"/>
      <c r="R9492" s="10"/>
      <c r="S9492" s="10"/>
      <c r="T9492" s="10"/>
    </row>
    <row r="9493" spans="7:20" ht="33" customHeight="1" x14ac:dyDescent="0.5">
      <c r="G9493" s="91"/>
      <c r="H9493" s="43"/>
      <c r="I9493" s="79"/>
      <c r="J9493" s="43"/>
      <c r="K9493" s="10"/>
      <c r="L9493" s="102"/>
      <c r="M9493" s="40"/>
      <c r="N9493" s="43"/>
      <c r="O9493" s="40"/>
      <c r="P9493" s="43"/>
      <c r="Q9493" s="43"/>
      <c r="R9493" s="10"/>
      <c r="S9493" s="10"/>
      <c r="T9493" s="10"/>
    </row>
    <row r="9494" spans="7:20" ht="33" customHeight="1" x14ac:dyDescent="0.5">
      <c r="G9494" s="91"/>
      <c r="H9494" s="43"/>
      <c r="I9494" s="79"/>
      <c r="J9494" s="43"/>
      <c r="K9494" s="10"/>
      <c r="L9494" s="102"/>
      <c r="M9494" s="40"/>
      <c r="N9494" s="43"/>
      <c r="O9494" s="40"/>
      <c r="P9494" s="43"/>
      <c r="Q9494" s="43"/>
      <c r="R9494" s="10"/>
      <c r="S9494" s="10"/>
      <c r="T9494" s="10"/>
    </row>
    <row r="9495" spans="7:20" ht="33" customHeight="1" x14ac:dyDescent="0.5">
      <c r="G9495" s="91"/>
      <c r="H9495" s="43"/>
      <c r="I9495" s="79"/>
      <c r="J9495" s="43"/>
      <c r="K9495" s="10"/>
      <c r="L9495" s="102"/>
      <c r="M9495" s="40"/>
      <c r="N9495" s="43"/>
      <c r="O9495" s="40"/>
      <c r="P9495" s="43"/>
      <c r="Q9495" s="43"/>
      <c r="R9495" s="10"/>
      <c r="S9495" s="10"/>
      <c r="T9495" s="10"/>
    </row>
    <row r="9496" spans="7:20" ht="33" customHeight="1" x14ac:dyDescent="0.5">
      <c r="G9496" s="91"/>
      <c r="H9496" s="43"/>
      <c r="I9496" s="79"/>
      <c r="J9496" s="43"/>
      <c r="K9496" s="10"/>
      <c r="L9496" s="102"/>
      <c r="M9496" s="40"/>
      <c r="N9496" s="43"/>
      <c r="O9496" s="40"/>
      <c r="P9496" s="43"/>
      <c r="Q9496" s="43"/>
      <c r="R9496" s="10"/>
      <c r="S9496" s="10"/>
      <c r="T9496" s="10"/>
    </row>
    <row r="9497" spans="7:20" ht="33" customHeight="1" x14ac:dyDescent="0.5">
      <c r="G9497" s="91"/>
      <c r="H9497" s="43"/>
      <c r="I9497" s="79"/>
      <c r="J9497" s="43"/>
      <c r="K9497" s="10"/>
      <c r="L9497" s="102"/>
      <c r="M9497" s="40"/>
      <c r="N9497" s="43"/>
      <c r="O9497" s="40"/>
      <c r="P9497" s="43"/>
      <c r="Q9497" s="43"/>
      <c r="R9497" s="10"/>
      <c r="S9497" s="10"/>
      <c r="T9497" s="10"/>
    </row>
    <row r="9498" spans="7:20" ht="33" customHeight="1" x14ac:dyDescent="0.5">
      <c r="G9498" s="91"/>
      <c r="H9498" s="43"/>
      <c r="I9498" s="79"/>
      <c r="J9498" s="43"/>
      <c r="K9498" s="10"/>
      <c r="L9498" s="102"/>
      <c r="M9498" s="40"/>
      <c r="N9498" s="43"/>
      <c r="O9498" s="40"/>
      <c r="P9498" s="43"/>
      <c r="Q9498" s="43"/>
      <c r="R9498" s="10"/>
      <c r="S9498" s="10"/>
      <c r="T9498" s="10"/>
    </row>
    <row r="9499" spans="7:20" ht="33" customHeight="1" x14ac:dyDescent="0.5">
      <c r="G9499" s="91"/>
      <c r="H9499" s="43"/>
      <c r="I9499" s="79"/>
      <c r="J9499" s="43"/>
      <c r="K9499" s="10"/>
      <c r="L9499" s="102"/>
      <c r="M9499" s="40"/>
      <c r="N9499" s="43"/>
      <c r="O9499" s="40"/>
      <c r="P9499" s="43"/>
      <c r="Q9499" s="43"/>
      <c r="R9499" s="10"/>
      <c r="S9499" s="10"/>
      <c r="T9499" s="10"/>
    </row>
    <row r="9500" spans="7:20" ht="33" customHeight="1" x14ac:dyDescent="0.5">
      <c r="G9500" s="91"/>
      <c r="H9500" s="43"/>
      <c r="I9500" s="79"/>
      <c r="J9500" s="43"/>
      <c r="K9500" s="10"/>
      <c r="L9500" s="102"/>
      <c r="M9500" s="40"/>
      <c r="N9500" s="43"/>
      <c r="O9500" s="40"/>
      <c r="P9500" s="43"/>
      <c r="Q9500" s="43"/>
      <c r="R9500" s="10"/>
      <c r="S9500" s="10"/>
      <c r="T9500" s="10"/>
    </row>
    <row r="9501" spans="7:20" ht="33" customHeight="1" x14ac:dyDescent="0.5">
      <c r="G9501" s="91"/>
      <c r="H9501" s="43"/>
      <c r="I9501" s="79"/>
      <c r="J9501" s="43"/>
      <c r="K9501" s="10"/>
      <c r="L9501" s="102"/>
      <c r="M9501" s="40"/>
      <c r="N9501" s="43"/>
      <c r="O9501" s="40"/>
      <c r="P9501" s="43"/>
      <c r="Q9501" s="43"/>
      <c r="R9501" s="10"/>
      <c r="S9501" s="10"/>
      <c r="T9501" s="10"/>
    </row>
    <row r="9502" spans="7:20" ht="33" customHeight="1" x14ac:dyDescent="0.5">
      <c r="G9502" s="91"/>
      <c r="H9502" s="43"/>
      <c r="I9502" s="79"/>
      <c r="J9502" s="43"/>
      <c r="K9502" s="10"/>
      <c r="L9502" s="102"/>
      <c r="M9502" s="40"/>
      <c r="N9502" s="43"/>
      <c r="O9502" s="40"/>
      <c r="P9502" s="43"/>
      <c r="Q9502" s="43"/>
      <c r="R9502" s="10"/>
      <c r="S9502" s="10"/>
      <c r="T9502" s="10"/>
    </row>
    <row r="9503" spans="7:20" ht="33" customHeight="1" x14ac:dyDescent="0.5">
      <c r="G9503" s="91"/>
      <c r="H9503" s="43"/>
      <c r="I9503" s="79"/>
      <c r="J9503" s="43"/>
      <c r="K9503" s="10"/>
      <c r="L9503" s="102"/>
      <c r="M9503" s="40"/>
      <c r="N9503" s="43"/>
      <c r="O9503" s="40"/>
      <c r="P9503" s="43"/>
      <c r="Q9503" s="43"/>
      <c r="R9503" s="10"/>
      <c r="S9503" s="10"/>
      <c r="T9503" s="10"/>
    </row>
    <row r="9504" spans="7:20" ht="33" customHeight="1" x14ac:dyDescent="0.5">
      <c r="G9504" s="91"/>
      <c r="H9504" s="43"/>
      <c r="I9504" s="79"/>
      <c r="J9504" s="43"/>
      <c r="K9504" s="10"/>
      <c r="L9504" s="102"/>
      <c r="M9504" s="40"/>
      <c r="N9504" s="43"/>
      <c r="O9504" s="40"/>
      <c r="P9504" s="43"/>
      <c r="Q9504" s="43"/>
      <c r="R9504" s="10"/>
      <c r="S9504" s="10"/>
      <c r="T9504" s="10"/>
    </row>
  </sheetData>
  <sheetProtection algorithmName="SHA-512" hashValue="PY9XhcSX2epIhKod8X3Ha1IU2nEQVIn9rgHubYnTXn9vY54CDaHceGuO1refAQVXd/I7xYL7/YA93kuiXZoq7g==" saltValue="dPxxJuvaQL2Hj3+TlI+/2g==" spinCount="100000" sheet="1" formatCells="0" formatColumns="0" formatRows="0" autoFilter="0"/>
  <sortState ref="E609:H747">
    <sortCondition ref="E609:E747"/>
  </sortState>
  <mergeCells count="23">
    <mergeCell ref="O2:R2"/>
    <mergeCell ref="O1:R1"/>
    <mergeCell ref="K1:M1"/>
    <mergeCell ref="K2:M2"/>
    <mergeCell ref="I1:I2"/>
    <mergeCell ref="W2:X2"/>
    <mergeCell ref="W1:X1"/>
    <mergeCell ref="U2:V2"/>
    <mergeCell ref="U1:V1"/>
    <mergeCell ref="S2:T2"/>
    <mergeCell ref="S1:T1"/>
    <mergeCell ref="R3:R6"/>
    <mergeCell ref="Q3:Q6"/>
    <mergeCell ref="F7:T7"/>
    <mergeCell ref="S3:S6"/>
    <mergeCell ref="T3:T5"/>
    <mergeCell ref="I5:O6"/>
    <mergeCell ref="I3:O4"/>
    <mergeCell ref="W3:W6"/>
    <mergeCell ref="X3:X6"/>
    <mergeCell ref="Z126:AB129"/>
    <mergeCell ref="U3:U6"/>
    <mergeCell ref="V3:V6"/>
  </mergeCells>
  <conditionalFormatting sqref="U4878:V6358 U9:U4864">
    <cfRule type="notContainsBlanks" dxfId="9" priority="12">
      <formula>LEN(TRIM(U9))&gt;0</formula>
    </cfRule>
  </conditionalFormatting>
  <conditionalFormatting sqref="A4865:I4932 F6692:F9370 F9371:T9504 J4878:T6691 H6692:T9370 J4865:X4877">
    <cfRule type="expression" dxfId="8" priority="5">
      <formula>$Q4865:$Q6823&gt;0</formula>
    </cfRule>
  </conditionalFormatting>
  <conditionalFormatting sqref="G9505:G1048576">
    <cfRule type="cellIs" dxfId="7" priority="66" operator="equal">
      <formula>#REF!</formula>
    </cfRule>
    <cfRule type="cellIs" dxfId="6" priority="67" operator="equal">
      <formula>#REF!</formula>
    </cfRule>
    <cfRule type="cellIs" dxfId="5" priority="68" operator="equal">
      <formula>#REF!</formula>
    </cfRule>
    <cfRule type="iconSet" priority="69">
      <iconSet iconSet="3Symbols2">
        <cfvo type="percent" val="0"/>
        <cfvo type="percent" val="33"/>
        <cfvo type="percent" val="67"/>
      </iconSet>
    </cfRule>
  </conditionalFormatting>
  <conditionalFormatting sqref="G9:G4864">
    <cfRule type="cellIs" dxfId="4" priority="74" operator="equal">
      <formula>#REF!</formula>
    </cfRule>
    <cfRule type="cellIs" dxfId="3" priority="75" operator="equal">
      <formula>#REF!</formula>
    </cfRule>
  </conditionalFormatting>
  <conditionalFormatting sqref="Y2003:AD2015">
    <cfRule type="expression" dxfId="2" priority="77">
      <formula>$Q4865:$Q6823&gt;0</formula>
    </cfRule>
  </conditionalFormatting>
  <conditionalFormatting sqref="D9:D9194">
    <cfRule type="expression" dxfId="1" priority="3">
      <formula>$D9="🌡"</formula>
    </cfRule>
  </conditionalFormatting>
  <conditionalFormatting sqref="A9:T4864">
    <cfRule type="expression" dxfId="0" priority="171">
      <formula>$Q9:$Q4932&gt;0</formula>
    </cfRule>
  </conditionalFormatting>
  <pageMargins left="0.23622047244094491" right="0.23622047244094491" top="0.74803149606299213" bottom="0.74803149606299213" header="0.31496062992125984" footer="0.31496062992125984"/>
  <pageSetup paperSize="9" scale="25" firstPageNumber="2147483648" orientation="portrait" horizontalDpi="360" verticalDpi="36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1:Q72"/>
  <sheetViews>
    <sheetView zoomScale="87" zoomScaleNormal="87" workbookViewId="0">
      <selection activeCell="M13" sqref="M13"/>
    </sheetView>
  </sheetViews>
  <sheetFormatPr baseColWidth="10" defaultRowHeight="15" x14ac:dyDescent="0.25"/>
  <cols>
    <col min="1" max="1" width="12.7109375" customWidth="1"/>
    <col min="10" max="10" width="12.42578125" customWidth="1"/>
  </cols>
  <sheetData>
    <row r="1" spans="11:11" ht="15" customHeight="1" x14ac:dyDescent="0.25">
      <c r="K1" s="158" t="s">
        <v>22</v>
      </c>
    </row>
    <row r="2" spans="11:11" x14ac:dyDescent="0.25">
      <c r="K2" s="158"/>
    </row>
    <row r="3" spans="11:11" x14ac:dyDescent="0.25">
      <c r="K3" s="158"/>
    </row>
    <row r="4" spans="11:11" x14ac:dyDescent="0.25">
      <c r="K4" s="158"/>
    </row>
    <row r="5" spans="11:11" x14ac:dyDescent="0.25">
      <c r="K5" s="158"/>
    </row>
    <row r="6" spans="11:11" x14ac:dyDescent="0.25">
      <c r="K6" s="158"/>
    </row>
    <row r="7" spans="11:11" x14ac:dyDescent="0.25">
      <c r="K7" s="158"/>
    </row>
    <row r="8" spans="11:11" x14ac:dyDescent="0.25">
      <c r="K8" s="158"/>
    </row>
    <row r="9" spans="11:11" x14ac:dyDescent="0.25">
      <c r="K9" s="158"/>
    </row>
    <row r="10" spans="11:11" x14ac:dyDescent="0.25">
      <c r="K10" s="158"/>
    </row>
    <row r="11" spans="11:11" x14ac:dyDescent="0.25">
      <c r="K11" s="158"/>
    </row>
    <row r="12" spans="11:11" x14ac:dyDescent="0.25">
      <c r="K12" s="158"/>
    </row>
    <row r="13" spans="11:11" x14ac:dyDescent="0.25">
      <c r="K13" s="158"/>
    </row>
    <row r="14" spans="11:11" x14ac:dyDescent="0.25">
      <c r="K14" s="158"/>
    </row>
    <row r="15" spans="11:11" x14ac:dyDescent="0.25">
      <c r="K15" s="158"/>
    </row>
    <row r="16" spans="11:11" x14ac:dyDescent="0.25">
      <c r="K16" s="158"/>
    </row>
    <row r="17" spans="11:11" x14ac:dyDescent="0.25">
      <c r="K17" s="158"/>
    </row>
    <row r="18" spans="11:11" x14ac:dyDescent="0.25">
      <c r="K18" s="158"/>
    </row>
    <row r="19" spans="11:11" x14ac:dyDescent="0.25">
      <c r="K19" s="158"/>
    </row>
    <row r="20" spans="11:11" x14ac:dyDescent="0.25">
      <c r="K20" s="158"/>
    </row>
    <row r="21" spans="11:11" x14ac:dyDescent="0.25">
      <c r="K21" s="158"/>
    </row>
    <row r="22" spans="11:11" x14ac:dyDescent="0.25">
      <c r="K22" s="158"/>
    </row>
    <row r="23" spans="11:11" x14ac:dyDescent="0.25">
      <c r="K23" s="158"/>
    </row>
    <row r="24" spans="11:11" x14ac:dyDescent="0.25">
      <c r="K24" s="158"/>
    </row>
    <row r="25" spans="11:11" x14ac:dyDescent="0.25">
      <c r="K25" s="158"/>
    </row>
    <row r="26" spans="11:11" x14ac:dyDescent="0.25">
      <c r="K26" s="158"/>
    </row>
    <row r="27" spans="11:11" x14ac:dyDescent="0.25">
      <c r="K27" s="158"/>
    </row>
    <row r="28" spans="11:11" x14ac:dyDescent="0.25">
      <c r="K28" s="158"/>
    </row>
    <row r="29" spans="11:11" x14ac:dyDescent="0.25">
      <c r="K29" s="158"/>
    </row>
    <row r="30" spans="11:11" x14ac:dyDescent="0.25">
      <c r="K30" s="158"/>
    </row>
    <row r="31" spans="11:11" x14ac:dyDescent="0.25">
      <c r="K31" s="158"/>
    </row>
    <row r="32" spans="11:11" x14ac:dyDescent="0.25">
      <c r="K32" s="158"/>
    </row>
    <row r="33" spans="11:11" x14ac:dyDescent="0.25">
      <c r="K33" s="158"/>
    </row>
    <row r="34" spans="11:11" x14ac:dyDescent="0.25">
      <c r="K34" s="158"/>
    </row>
    <row r="35" spans="11:11" x14ac:dyDescent="0.25">
      <c r="K35" s="158"/>
    </row>
    <row r="36" spans="11:11" ht="15.75" customHeight="1" x14ac:dyDescent="0.25">
      <c r="K36" s="158"/>
    </row>
    <row r="37" spans="11:11" x14ac:dyDescent="0.25">
      <c r="K37" s="158"/>
    </row>
    <row r="38" spans="11:11" x14ac:dyDescent="0.25">
      <c r="K38" s="158"/>
    </row>
    <row r="39" spans="11:11" x14ac:dyDescent="0.25">
      <c r="K39" s="158"/>
    </row>
    <row r="40" spans="11:11" x14ac:dyDescent="0.25">
      <c r="K40" s="158"/>
    </row>
    <row r="41" spans="11:11" x14ac:dyDescent="0.25">
      <c r="K41" s="158"/>
    </row>
    <row r="42" spans="11:11" x14ac:dyDescent="0.25">
      <c r="K42" s="158"/>
    </row>
    <row r="43" spans="11:11" x14ac:dyDescent="0.25">
      <c r="K43" s="158"/>
    </row>
    <row r="44" spans="11:11" x14ac:dyDescent="0.25">
      <c r="K44" s="158"/>
    </row>
    <row r="45" spans="11:11" x14ac:dyDescent="0.25">
      <c r="K45" s="158"/>
    </row>
    <row r="46" spans="11:11" x14ac:dyDescent="0.25">
      <c r="K46" s="158"/>
    </row>
    <row r="47" spans="11:11" x14ac:dyDescent="0.25">
      <c r="K47" s="158"/>
    </row>
    <row r="48" spans="11:11" x14ac:dyDescent="0.25">
      <c r="K48" s="158"/>
    </row>
    <row r="49" spans="11:11" x14ac:dyDescent="0.25">
      <c r="K49" s="158"/>
    </row>
    <row r="50" spans="11:11" x14ac:dyDescent="0.25">
      <c r="K50" s="158"/>
    </row>
    <row r="51" spans="11:11" x14ac:dyDescent="0.25">
      <c r="K51" s="158"/>
    </row>
    <row r="54" spans="11:11" ht="18" customHeight="1" x14ac:dyDescent="0.25"/>
    <row r="61" spans="11:11" ht="18" customHeight="1" x14ac:dyDescent="0.25"/>
    <row r="65" spans="10:17" x14ac:dyDescent="0.25">
      <c r="J65" s="127" t="s">
        <v>23</v>
      </c>
      <c r="K65" s="127" t="s">
        <v>23</v>
      </c>
      <c r="L65" s="127" t="s">
        <v>23</v>
      </c>
      <c r="M65" s="127" t="s">
        <v>23</v>
      </c>
      <c r="N65" s="127" t="s">
        <v>23</v>
      </c>
      <c r="O65" s="127" t="s">
        <v>23</v>
      </c>
      <c r="P65" s="127" t="s">
        <v>23</v>
      </c>
      <c r="Q65" s="127" t="s">
        <v>23</v>
      </c>
    </row>
    <row r="72" spans="10:17" ht="18.75" customHeight="1" x14ac:dyDescent="0.25"/>
  </sheetData>
  <sheetProtection algorithmName="SHA-512" hashValue="V9IomIgTVyDExiVU/iABpd9hAar3ZxCXo8XD4MDGQpz5zmLZRMGefSiDBdFpJbhoXfI5Qvakg9rLb/Z1H6JFjg==" saltValue="1FD94Go+JtT1MKJMNGm8xw==" spinCount="100000" sheet="1" objects="1" scenarios="1"/>
  <mergeCells count="1">
    <mergeCell ref="K1:K5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"/>
  <sheetViews>
    <sheetView zoomScaleNormal="100" workbookViewId="0">
      <selection activeCell="F19" sqref="F19"/>
    </sheetView>
  </sheetViews>
  <sheetFormatPr baseColWidth="10" defaultRowHeight="15" x14ac:dyDescent="0.25"/>
  <cols>
    <col min="5" max="5" width="11.42578125" customWidth="1"/>
    <col min="6" max="6" width="22.5703125" customWidth="1"/>
    <col min="7" max="7" width="14.5703125" customWidth="1"/>
  </cols>
  <sheetData>
    <row r="1" spans="1:7" ht="15" customHeight="1" x14ac:dyDescent="0.25">
      <c r="A1" s="65"/>
      <c r="G1" s="74" t="s">
        <v>24</v>
      </c>
    </row>
    <row r="2" spans="1:7" x14ac:dyDescent="0.25">
      <c r="G2" s="74"/>
    </row>
    <row r="3" spans="1:7" x14ac:dyDescent="0.25">
      <c r="G3" s="74"/>
    </row>
    <row r="4" spans="1:7" x14ac:dyDescent="0.25">
      <c r="G4" s="74"/>
    </row>
    <row r="5" spans="1:7" x14ac:dyDescent="0.25">
      <c r="G5" s="74"/>
    </row>
    <row r="6" spans="1:7" x14ac:dyDescent="0.25">
      <c r="G6" s="74"/>
    </row>
    <row r="7" spans="1:7" x14ac:dyDescent="0.25">
      <c r="G7" s="74"/>
    </row>
    <row r="8" spans="1:7" x14ac:dyDescent="0.25">
      <c r="G8" s="74"/>
    </row>
    <row r="9" spans="1:7" x14ac:dyDescent="0.25">
      <c r="G9" s="74"/>
    </row>
    <row r="10" spans="1:7" x14ac:dyDescent="0.25">
      <c r="G10" s="74"/>
    </row>
    <row r="11" spans="1:7" x14ac:dyDescent="0.25">
      <c r="G11" s="74"/>
    </row>
    <row r="12" spans="1:7" x14ac:dyDescent="0.25">
      <c r="G12" s="74"/>
    </row>
    <row r="13" spans="1:7" x14ac:dyDescent="0.25">
      <c r="G13" s="74"/>
    </row>
    <row r="14" spans="1:7" x14ac:dyDescent="0.25">
      <c r="G14" s="74"/>
    </row>
    <row r="15" spans="1:7" x14ac:dyDescent="0.25">
      <c r="G15" s="74"/>
    </row>
    <row r="16" spans="1:7" x14ac:dyDescent="0.25">
      <c r="G16" s="74"/>
    </row>
    <row r="17" spans="7:7" x14ac:dyDescent="0.25">
      <c r="G17" s="74"/>
    </row>
    <row r="18" spans="7:7" x14ac:dyDescent="0.25">
      <c r="G18" s="74"/>
    </row>
    <row r="19" spans="7:7" x14ac:dyDescent="0.25">
      <c r="G19" s="74"/>
    </row>
    <row r="20" spans="7:7" x14ac:dyDescent="0.25">
      <c r="G20" s="74"/>
    </row>
    <row r="21" spans="7:7" x14ac:dyDescent="0.25">
      <c r="G21" s="74"/>
    </row>
    <row r="22" spans="7:7" x14ac:dyDescent="0.25">
      <c r="G22" s="74"/>
    </row>
    <row r="23" spans="7:7" x14ac:dyDescent="0.25">
      <c r="G23" s="74"/>
    </row>
    <row r="24" spans="7:7" x14ac:dyDescent="0.25">
      <c r="G24" s="74"/>
    </row>
    <row r="25" spans="7:7" x14ac:dyDescent="0.25">
      <c r="G25" s="74"/>
    </row>
    <row r="26" spans="7:7" x14ac:dyDescent="0.25">
      <c r="G26" s="74"/>
    </row>
    <row r="27" spans="7:7" x14ac:dyDescent="0.25">
      <c r="G27" s="74"/>
    </row>
    <row r="28" spans="7:7" x14ac:dyDescent="0.25">
      <c r="G28" s="74"/>
    </row>
    <row r="29" spans="7:7" x14ac:dyDescent="0.25">
      <c r="G29" s="74"/>
    </row>
    <row r="30" spans="7:7" x14ac:dyDescent="0.25">
      <c r="G30" s="74"/>
    </row>
    <row r="31" spans="7:7" x14ac:dyDescent="0.25">
      <c r="G31" s="74"/>
    </row>
    <row r="32" spans="7:7" x14ac:dyDescent="0.25">
      <c r="G32" s="74"/>
    </row>
    <row r="33" spans="7:9" x14ac:dyDescent="0.25">
      <c r="G33" s="74"/>
    </row>
    <row r="34" spans="7:9" x14ac:dyDescent="0.25">
      <c r="G34" s="74"/>
    </row>
    <row r="35" spans="7:9" x14ac:dyDescent="0.25">
      <c r="G35" s="74"/>
    </row>
    <row r="36" spans="7:9" x14ac:dyDescent="0.25">
      <c r="G36" s="74"/>
    </row>
    <row r="37" spans="7:9" x14ac:dyDescent="0.25">
      <c r="G37" s="74"/>
    </row>
    <row r="38" spans="7:9" x14ac:dyDescent="0.25">
      <c r="G38" s="74"/>
    </row>
    <row r="39" spans="7:9" x14ac:dyDescent="0.25">
      <c r="G39" s="74"/>
    </row>
    <row r="40" spans="7:9" x14ac:dyDescent="0.25">
      <c r="G40" s="74"/>
    </row>
    <row r="41" spans="7:9" x14ac:dyDescent="0.25">
      <c r="G41" s="74"/>
    </row>
    <row r="42" spans="7:9" x14ac:dyDescent="0.25">
      <c r="G42" s="74"/>
    </row>
    <row r="43" spans="7:9" x14ac:dyDescent="0.25">
      <c r="G43" s="74"/>
    </row>
    <row r="44" spans="7:9" x14ac:dyDescent="0.25">
      <c r="G44" s="74"/>
    </row>
    <row r="45" spans="7:9" x14ac:dyDescent="0.25">
      <c r="G45" s="74"/>
      <c r="I45" t="s">
        <v>23</v>
      </c>
    </row>
    <row r="46" spans="7:9" x14ac:dyDescent="0.25">
      <c r="G46" s="74"/>
    </row>
    <row r="47" spans="7:9" x14ac:dyDescent="0.25">
      <c r="G47" s="74"/>
    </row>
    <row r="48" spans="7:9" x14ac:dyDescent="0.25">
      <c r="G48" s="74"/>
    </row>
    <row r="49" spans="7:7" x14ac:dyDescent="0.25">
      <c r="G49" s="74"/>
    </row>
    <row r="50" spans="7:7" ht="12" customHeight="1" x14ac:dyDescent="0.25">
      <c r="G50" s="74"/>
    </row>
    <row r="51" spans="7:7" x14ac:dyDescent="0.25">
      <c r="G51" s="74"/>
    </row>
    <row r="52" spans="7:7" x14ac:dyDescent="0.25">
      <c r="G52" s="74"/>
    </row>
    <row r="53" spans="7:7" ht="11.25" customHeight="1" x14ac:dyDescent="0.25">
      <c r="G53" s="74"/>
    </row>
    <row r="54" spans="7:7" x14ac:dyDescent="0.25">
      <c r="G54" s="74"/>
    </row>
    <row r="55" spans="7:7" x14ac:dyDescent="0.25">
      <c r="G55" s="74"/>
    </row>
    <row r="56" spans="7:7" x14ac:dyDescent="0.25">
      <c r="G56" s="74"/>
    </row>
    <row r="57" spans="7:7" x14ac:dyDescent="0.25">
      <c r="G57" s="74"/>
    </row>
    <row r="58" spans="7:7" x14ac:dyDescent="0.25">
      <c r="G58" s="74"/>
    </row>
    <row r="59" spans="7:7" x14ac:dyDescent="0.25">
      <c r="G59" s="74"/>
    </row>
    <row r="60" spans="7:7" x14ac:dyDescent="0.25">
      <c r="G60" s="74"/>
    </row>
    <row r="61" spans="7:7" x14ac:dyDescent="0.25">
      <c r="G61" s="74"/>
    </row>
    <row r="62" spans="7:7" x14ac:dyDescent="0.25">
      <c r="G62" s="74"/>
    </row>
    <row r="63" spans="7:7" x14ac:dyDescent="0.25">
      <c r="G63" s="74"/>
    </row>
    <row r="64" spans="7:7" x14ac:dyDescent="0.25">
      <c r="G64" s="74"/>
    </row>
    <row r="65" spans="7:7" x14ac:dyDescent="0.25">
      <c r="G65" s="74"/>
    </row>
    <row r="66" spans="7:7" x14ac:dyDescent="0.25">
      <c r="G66" s="74"/>
    </row>
    <row r="67" spans="7:7" x14ac:dyDescent="0.25">
      <c r="G67" s="74"/>
    </row>
    <row r="68" spans="7:7" x14ac:dyDescent="0.25">
      <c r="G68" s="74"/>
    </row>
    <row r="69" spans="7:7" x14ac:dyDescent="0.25">
      <c r="G69" s="74"/>
    </row>
    <row r="70" spans="7:7" x14ac:dyDescent="0.25">
      <c r="G70" s="74"/>
    </row>
    <row r="71" spans="7:7" x14ac:dyDescent="0.25">
      <c r="G71" s="74"/>
    </row>
    <row r="72" spans="7:7" x14ac:dyDescent="0.25">
      <c r="G72" s="74"/>
    </row>
    <row r="73" spans="7:7" x14ac:dyDescent="0.25">
      <c r="G73" s="74"/>
    </row>
    <row r="74" spans="7:7" x14ac:dyDescent="0.25">
      <c r="G74" s="74"/>
    </row>
    <row r="75" spans="7:7" x14ac:dyDescent="0.25">
      <c r="G75" s="74"/>
    </row>
    <row r="76" spans="7:7" x14ac:dyDescent="0.25">
      <c r="G76" s="74"/>
    </row>
    <row r="77" spans="7:7" x14ac:dyDescent="0.25">
      <c r="G77" s="74"/>
    </row>
    <row r="78" spans="7:7" x14ac:dyDescent="0.25">
      <c r="G78" s="74"/>
    </row>
    <row r="79" spans="7:7" x14ac:dyDescent="0.25">
      <c r="G79" s="74"/>
    </row>
    <row r="80" spans="7:7" x14ac:dyDescent="0.25">
      <c r="G80" s="74"/>
    </row>
    <row r="81" spans="7:7" x14ac:dyDescent="0.25">
      <c r="G81" s="74"/>
    </row>
    <row r="82" spans="7:7" x14ac:dyDescent="0.25">
      <c r="G82" s="74"/>
    </row>
    <row r="83" spans="7:7" x14ac:dyDescent="0.25">
      <c r="G83" s="74"/>
    </row>
    <row r="84" spans="7:7" x14ac:dyDescent="0.25">
      <c r="G84" s="74"/>
    </row>
    <row r="85" spans="7:7" x14ac:dyDescent="0.25">
      <c r="G85" s="74"/>
    </row>
    <row r="86" spans="7:7" x14ac:dyDescent="0.25">
      <c r="G86" s="74"/>
    </row>
    <row r="87" spans="7:7" x14ac:dyDescent="0.25">
      <c r="G87" s="74"/>
    </row>
    <row r="88" spans="7:7" x14ac:dyDescent="0.25">
      <c r="G88" s="74"/>
    </row>
    <row r="89" spans="7:7" x14ac:dyDescent="0.25">
      <c r="G89" s="74"/>
    </row>
    <row r="90" spans="7:7" x14ac:dyDescent="0.25">
      <c r="G90" s="74"/>
    </row>
    <row r="91" spans="7:7" x14ac:dyDescent="0.25">
      <c r="G91" s="74"/>
    </row>
    <row r="92" spans="7:7" x14ac:dyDescent="0.25">
      <c r="G92" s="74"/>
    </row>
    <row r="93" spans="7:7" x14ac:dyDescent="0.25">
      <c r="G93" s="74"/>
    </row>
    <row r="94" spans="7:7" x14ac:dyDescent="0.25">
      <c r="G94" s="74"/>
    </row>
    <row r="95" spans="7:7" x14ac:dyDescent="0.25">
      <c r="G95" s="74"/>
    </row>
    <row r="96" spans="7:7" x14ac:dyDescent="0.25">
      <c r="G96" s="74"/>
    </row>
    <row r="97" spans="7:7" x14ac:dyDescent="0.25">
      <c r="G97" s="74"/>
    </row>
    <row r="98" spans="7:7" x14ac:dyDescent="0.25">
      <c r="G98" s="74"/>
    </row>
    <row r="99" spans="7:7" x14ac:dyDescent="0.25">
      <c r="G99" s="74"/>
    </row>
    <row r="100" spans="7:7" x14ac:dyDescent="0.25">
      <c r="G100" s="74"/>
    </row>
    <row r="101" spans="7:7" x14ac:dyDescent="0.25">
      <c r="G101" s="74"/>
    </row>
    <row r="102" spans="7:7" x14ac:dyDescent="0.25">
      <c r="G102" s="74"/>
    </row>
    <row r="103" spans="7:7" x14ac:dyDescent="0.25">
      <c r="G103" s="74"/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CRIST_MEDICALS_C.A </vt:lpstr>
      <vt:lpstr>DESCUENTOS</vt:lpstr>
      <vt:lpstr>PRODUCTOS_TOP</vt:lpstr>
      <vt:lpstr>'CRIST_MEDICALS_C.A '!Área_de_impresión</vt:lpstr>
    </vt:vector>
  </TitlesOfParts>
  <Company>Luffi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PERSONAL</dc:creator>
  <cp:lastModifiedBy>Personal</cp:lastModifiedBy>
  <cp:revision>2</cp:revision>
  <cp:lastPrinted>2023-09-20T23:00:52Z</cp:lastPrinted>
  <dcterms:created xsi:type="dcterms:W3CDTF">2020-11-11T16:07:51Z</dcterms:created>
  <dcterms:modified xsi:type="dcterms:W3CDTF">2025-12-18T12:48:45Z</dcterms:modified>
</cp:coreProperties>
</file>